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251257\Desktop\Pagamento produtividade\Evolução real\Prdutividade CD's\Base_CDs\"/>
    </mc:Choice>
  </mc:AlternateContent>
  <bookViews>
    <workbookView xWindow="0" yWindow="0" windowWidth="16380" windowHeight="8190" tabRatio="500" activeTab="10"/>
  </bookViews>
  <sheets>
    <sheet name="Premissas" sheetId="1" r:id="rId1"/>
    <sheet name="Simulação" sheetId="17" r:id="rId2"/>
    <sheet name="AllIn_Apoio" sheetId="11" state="hidden" r:id="rId3"/>
    <sheet name="Detalhe_Registro" sheetId="3" state="hidden" r:id="rId4"/>
    <sheet name="Consolidado_HC" sheetId="4" state="hidden" r:id="rId5"/>
    <sheet name="Resumo_Mes_CD" sheetId="5" state="hidden" r:id="rId6"/>
    <sheet name="Comparativo_Jul_Ago" sheetId="6" state="hidden" r:id="rId7"/>
    <sheet name="Projecao_Produtividade(const)" sheetId="7" state="hidden" r:id="rId8"/>
    <sheet name="Base_Nova" sheetId="14" r:id="rId9"/>
    <sheet name="Chave_função_Metas" sheetId="16" r:id="rId10"/>
    <sheet name="Metas__Supe" sheetId="18" r:id="rId11"/>
    <sheet name="Resumo_Mes_Atividade" sheetId="8" state="hidden" r:id="rId12"/>
    <sheet name="Resumo_Mes_CD_Atividade" sheetId="9" state="hidden" r:id="rId13"/>
    <sheet name="Distribuicao_Mes_Faixa" sheetId="10" state="hidden" r:id="rId14"/>
    <sheet name="Base" sheetId="2" state="hidden" r:id="rId15"/>
    <sheet name="Din" sheetId="13" state="hidden" r:id="rId16"/>
  </sheets>
  <definedNames>
    <definedName name="_xlnm._FilterDatabase" localSheetId="14" hidden="1">Base!$A$1:$K$6208</definedName>
    <definedName name="_xlnm._FilterDatabase" localSheetId="8" hidden="1">Base_Nova!$A$1:$H$21333</definedName>
    <definedName name="_xlnm._FilterDatabase" localSheetId="4" hidden="1">Consolidado_HC!$A$1:$N$1594</definedName>
    <definedName name="_xlnm._FilterDatabase" localSheetId="3" hidden="1">Detalhe_Registro!$A$1:$O$2301</definedName>
    <definedName name="_xlcn.WorksheetConnection_Consolidado_HCA1N15941" hidden="1">Consolidado_HC!$A$1:$N$1594</definedName>
  </definedNames>
  <calcPr calcId="162913"/>
  <pivotCaches>
    <pivotCache cacheId="105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solidado_HC!$A$1:$N$159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17" l="1"/>
  <c r="L5" i="17" l="1"/>
  <c r="L11" i="17"/>
  <c r="L8" i="17"/>
  <c r="L2" i="17"/>
  <c r="E6" i="17"/>
  <c r="D11" i="17"/>
  <c r="E11" i="17" s="1"/>
  <c r="E3" i="17"/>
  <c r="E4" i="17"/>
  <c r="E5" i="17"/>
  <c r="E7" i="17"/>
  <c r="D3" i="17" l="1"/>
  <c r="D4" i="17"/>
  <c r="I11" i="16"/>
  <c r="I8" i="16"/>
  <c r="I5" i="16"/>
  <c r="I2" i="16"/>
  <c r="F4" i="17" l="1"/>
  <c r="D13" i="17" s="1"/>
  <c r="E13" i="17" s="1"/>
  <c r="F3" i="17"/>
  <c r="D12" i="17" s="1"/>
  <c r="D5" i="17"/>
  <c r="F5" i="17" s="1"/>
  <c r="D14" i="17" s="1"/>
  <c r="E14" i="17" s="1"/>
  <c r="C42" i="11"/>
  <c r="C43" i="11" s="1"/>
  <c r="I29" i="11"/>
  <c r="E28" i="11"/>
  <c r="F28" i="11" s="1"/>
  <c r="E27" i="11"/>
  <c r="G27" i="11" s="1"/>
  <c r="E26" i="11"/>
  <c r="F26" i="11" s="1"/>
  <c r="E25" i="11"/>
  <c r="G25" i="11" s="1"/>
  <c r="E24" i="11"/>
  <c r="F24" i="11" s="1"/>
  <c r="E23" i="11"/>
  <c r="G23" i="11" s="1"/>
  <c r="E22" i="11"/>
  <c r="F22" i="11" s="1"/>
  <c r="E21" i="11"/>
  <c r="G21" i="11" s="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C7" i="11"/>
  <c r="C6" i="11"/>
  <c r="C15" i="10"/>
  <c r="C14" i="10"/>
  <c r="C13" i="10"/>
  <c r="C12" i="10"/>
  <c r="C11" i="10"/>
  <c r="C10" i="10"/>
  <c r="C9" i="10"/>
  <c r="C8" i="10"/>
  <c r="C7" i="10"/>
  <c r="C6" i="10"/>
  <c r="C5" i="10"/>
  <c r="C4" i="10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I11" i="8"/>
  <c r="I10" i="8"/>
  <c r="I9" i="8"/>
  <c r="I8" i="8"/>
  <c r="I7" i="8"/>
  <c r="I6" i="8"/>
  <c r="I5" i="8"/>
  <c r="I4" i="8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L1594" i="4"/>
  <c r="N1594" i="4" s="1"/>
  <c r="K1594" i="4"/>
  <c r="J1594" i="4"/>
  <c r="I1594" i="4"/>
  <c r="F1594" i="4"/>
  <c r="L1593" i="4"/>
  <c r="N1593" i="4" s="1"/>
  <c r="K1593" i="4"/>
  <c r="J1593" i="4"/>
  <c r="I1593" i="4"/>
  <c r="F1593" i="4"/>
  <c r="L1592" i="4"/>
  <c r="N1592" i="4" s="1"/>
  <c r="K1592" i="4"/>
  <c r="J1592" i="4"/>
  <c r="I1592" i="4"/>
  <c r="F1592" i="4"/>
  <c r="L1591" i="4"/>
  <c r="N1591" i="4" s="1"/>
  <c r="K1591" i="4"/>
  <c r="J1591" i="4"/>
  <c r="I1591" i="4"/>
  <c r="F1591" i="4"/>
  <c r="L1590" i="4"/>
  <c r="M1590" i="4" s="1"/>
  <c r="K1590" i="4"/>
  <c r="J1590" i="4"/>
  <c r="I1590" i="4"/>
  <c r="F1590" i="4"/>
  <c r="L1589" i="4"/>
  <c r="N1589" i="4" s="1"/>
  <c r="K1589" i="4"/>
  <c r="J1589" i="4"/>
  <c r="I1589" i="4"/>
  <c r="F1589" i="4"/>
  <c r="L1588" i="4"/>
  <c r="N1588" i="4" s="1"/>
  <c r="K1588" i="4"/>
  <c r="J1588" i="4"/>
  <c r="I1588" i="4"/>
  <c r="F1588" i="4"/>
  <c r="L1587" i="4"/>
  <c r="N1587" i="4" s="1"/>
  <c r="K1587" i="4"/>
  <c r="J1587" i="4"/>
  <c r="I1587" i="4"/>
  <c r="F1587" i="4"/>
  <c r="L1586" i="4"/>
  <c r="N1586" i="4" s="1"/>
  <c r="K1586" i="4"/>
  <c r="J1586" i="4"/>
  <c r="I1586" i="4"/>
  <c r="F1586" i="4"/>
  <c r="L1585" i="4"/>
  <c r="M1585" i="4" s="1"/>
  <c r="K1585" i="4"/>
  <c r="J1585" i="4"/>
  <c r="I1585" i="4"/>
  <c r="F1585" i="4"/>
  <c r="L1584" i="4"/>
  <c r="N1584" i="4" s="1"/>
  <c r="K1584" i="4"/>
  <c r="J1584" i="4"/>
  <c r="I1584" i="4"/>
  <c r="F1584" i="4"/>
  <c r="L1583" i="4"/>
  <c r="N1583" i="4" s="1"/>
  <c r="K1583" i="4"/>
  <c r="J1583" i="4"/>
  <c r="I1583" i="4"/>
  <c r="F1583" i="4"/>
  <c r="L1582" i="4"/>
  <c r="M1582" i="4" s="1"/>
  <c r="K1582" i="4"/>
  <c r="J1582" i="4"/>
  <c r="I1582" i="4"/>
  <c r="F1582" i="4"/>
  <c r="L1581" i="4"/>
  <c r="N1581" i="4" s="1"/>
  <c r="K1581" i="4"/>
  <c r="J1581" i="4"/>
  <c r="I1581" i="4"/>
  <c r="F1581" i="4"/>
  <c r="L1580" i="4"/>
  <c r="N1580" i="4" s="1"/>
  <c r="K1580" i="4"/>
  <c r="J1580" i="4"/>
  <c r="I1580" i="4"/>
  <c r="F1580" i="4"/>
  <c r="L1579" i="4"/>
  <c r="N1579" i="4" s="1"/>
  <c r="K1579" i="4"/>
  <c r="J1579" i="4"/>
  <c r="I1579" i="4"/>
  <c r="F1579" i="4"/>
  <c r="L1578" i="4"/>
  <c r="N1578" i="4" s="1"/>
  <c r="K1578" i="4"/>
  <c r="J1578" i="4"/>
  <c r="I1578" i="4"/>
  <c r="F1578" i="4"/>
  <c r="L1577" i="4"/>
  <c r="N1577" i="4" s="1"/>
  <c r="K1577" i="4"/>
  <c r="J1577" i="4"/>
  <c r="I1577" i="4"/>
  <c r="F1577" i="4"/>
  <c r="L1576" i="4"/>
  <c r="M1576" i="4" s="1"/>
  <c r="K1576" i="4"/>
  <c r="J1576" i="4"/>
  <c r="I1576" i="4"/>
  <c r="F1576" i="4"/>
  <c r="L1575" i="4"/>
  <c r="N1575" i="4" s="1"/>
  <c r="K1575" i="4"/>
  <c r="J1575" i="4"/>
  <c r="I1575" i="4"/>
  <c r="F1575" i="4"/>
  <c r="L1574" i="4"/>
  <c r="M1574" i="4" s="1"/>
  <c r="K1574" i="4"/>
  <c r="J1574" i="4"/>
  <c r="I1574" i="4"/>
  <c r="F1574" i="4"/>
  <c r="L1573" i="4"/>
  <c r="N1573" i="4" s="1"/>
  <c r="K1573" i="4"/>
  <c r="J1573" i="4"/>
  <c r="I1573" i="4"/>
  <c r="F1573" i="4"/>
  <c r="L1572" i="4"/>
  <c r="N1572" i="4" s="1"/>
  <c r="K1572" i="4"/>
  <c r="J1572" i="4"/>
  <c r="I1572" i="4"/>
  <c r="F1572" i="4"/>
  <c r="L1571" i="4"/>
  <c r="N1571" i="4" s="1"/>
  <c r="K1571" i="4"/>
  <c r="J1571" i="4"/>
  <c r="I1571" i="4"/>
  <c r="F1571" i="4"/>
  <c r="L1570" i="4"/>
  <c r="N1570" i="4" s="1"/>
  <c r="K1570" i="4"/>
  <c r="J1570" i="4"/>
  <c r="I1570" i="4"/>
  <c r="F1570" i="4"/>
  <c r="L1569" i="4"/>
  <c r="N1569" i="4" s="1"/>
  <c r="K1569" i="4"/>
  <c r="J1569" i="4"/>
  <c r="I1569" i="4"/>
  <c r="F1569" i="4"/>
  <c r="L1568" i="4"/>
  <c r="M1568" i="4" s="1"/>
  <c r="K1568" i="4"/>
  <c r="J1568" i="4"/>
  <c r="I1568" i="4"/>
  <c r="F1568" i="4"/>
  <c r="L1567" i="4"/>
  <c r="N1567" i="4" s="1"/>
  <c r="K1567" i="4"/>
  <c r="J1567" i="4"/>
  <c r="I1567" i="4"/>
  <c r="F1567" i="4"/>
  <c r="L1566" i="4"/>
  <c r="M1566" i="4" s="1"/>
  <c r="K1566" i="4"/>
  <c r="J1566" i="4"/>
  <c r="I1566" i="4"/>
  <c r="F1566" i="4"/>
  <c r="L1565" i="4"/>
  <c r="N1565" i="4" s="1"/>
  <c r="K1565" i="4"/>
  <c r="J1565" i="4"/>
  <c r="I1565" i="4"/>
  <c r="F1565" i="4"/>
  <c r="L1564" i="4"/>
  <c r="N1564" i="4" s="1"/>
  <c r="K1564" i="4"/>
  <c r="J1564" i="4"/>
  <c r="I1564" i="4"/>
  <c r="F1564" i="4"/>
  <c r="L1563" i="4"/>
  <c r="N1563" i="4" s="1"/>
  <c r="K1563" i="4"/>
  <c r="J1563" i="4"/>
  <c r="I1563" i="4"/>
  <c r="F1563" i="4"/>
  <c r="L1562" i="4"/>
  <c r="N1562" i="4" s="1"/>
  <c r="K1562" i="4"/>
  <c r="J1562" i="4"/>
  <c r="I1562" i="4"/>
  <c r="F1562" i="4"/>
  <c r="L1561" i="4"/>
  <c r="N1561" i="4" s="1"/>
  <c r="K1561" i="4"/>
  <c r="J1561" i="4"/>
  <c r="I1561" i="4"/>
  <c r="F1561" i="4"/>
  <c r="L1560" i="4"/>
  <c r="N1560" i="4" s="1"/>
  <c r="K1560" i="4"/>
  <c r="J1560" i="4"/>
  <c r="I1560" i="4"/>
  <c r="F1560" i="4"/>
  <c r="L1559" i="4"/>
  <c r="M1559" i="4" s="1"/>
  <c r="K1559" i="4"/>
  <c r="J1559" i="4"/>
  <c r="I1559" i="4"/>
  <c r="F1559" i="4"/>
  <c r="L1558" i="4"/>
  <c r="M1558" i="4" s="1"/>
  <c r="K1558" i="4"/>
  <c r="J1558" i="4"/>
  <c r="I1558" i="4"/>
  <c r="F1558" i="4"/>
  <c r="L1557" i="4"/>
  <c r="N1557" i="4" s="1"/>
  <c r="K1557" i="4"/>
  <c r="J1557" i="4"/>
  <c r="I1557" i="4"/>
  <c r="F1557" i="4"/>
  <c r="L1556" i="4"/>
  <c r="N1556" i="4" s="1"/>
  <c r="K1556" i="4"/>
  <c r="J1556" i="4"/>
  <c r="I1556" i="4"/>
  <c r="F1556" i="4"/>
  <c r="L1555" i="4"/>
  <c r="N1555" i="4" s="1"/>
  <c r="K1555" i="4"/>
  <c r="J1555" i="4"/>
  <c r="I1555" i="4"/>
  <c r="F1555" i="4"/>
  <c r="L1554" i="4"/>
  <c r="N1554" i="4" s="1"/>
  <c r="K1554" i="4"/>
  <c r="J1554" i="4"/>
  <c r="I1554" i="4"/>
  <c r="F1554" i="4"/>
  <c r="L1553" i="4"/>
  <c r="M1553" i="4" s="1"/>
  <c r="K1553" i="4"/>
  <c r="J1553" i="4"/>
  <c r="I1553" i="4"/>
  <c r="F1553" i="4"/>
  <c r="L1552" i="4"/>
  <c r="M1552" i="4" s="1"/>
  <c r="K1552" i="4"/>
  <c r="J1552" i="4"/>
  <c r="I1552" i="4"/>
  <c r="F1552" i="4"/>
  <c r="L1551" i="4"/>
  <c r="N1551" i="4" s="1"/>
  <c r="K1551" i="4"/>
  <c r="J1551" i="4"/>
  <c r="I1551" i="4"/>
  <c r="F1551" i="4"/>
  <c r="L1550" i="4"/>
  <c r="M1550" i="4" s="1"/>
  <c r="K1550" i="4"/>
  <c r="J1550" i="4"/>
  <c r="I1550" i="4"/>
  <c r="F1550" i="4"/>
  <c r="L1549" i="4"/>
  <c r="N1549" i="4" s="1"/>
  <c r="K1549" i="4"/>
  <c r="J1549" i="4"/>
  <c r="I1549" i="4"/>
  <c r="F1549" i="4"/>
  <c r="L1548" i="4"/>
  <c r="N1548" i="4" s="1"/>
  <c r="K1548" i="4"/>
  <c r="J1548" i="4"/>
  <c r="I1548" i="4"/>
  <c r="F1548" i="4"/>
  <c r="L1547" i="4"/>
  <c r="N1547" i="4" s="1"/>
  <c r="K1547" i="4"/>
  <c r="J1547" i="4"/>
  <c r="I1547" i="4"/>
  <c r="F1547" i="4"/>
  <c r="L1546" i="4"/>
  <c r="M1546" i="4" s="1"/>
  <c r="K1546" i="4"/>
  <c r="J1546" i="4"/>
  <c r="I1546" i="4"/>
  <c r="F1546" i="4"/>
  <c r="L1545" i="4"/>
  <c r="N1545" i="4" s="1"/>
  <c r="K1545" i="4"/>
  <c r="J1545" i="4"/>
  <c r="I1545" i="4"/>
  <c r="F1545" i="4"/>
  <c r="L1544" i="4"/>
  <c r="N1544" i="4" s="1"/>
  <c r="K1544" i="4"/>
  <c r="J1544" i="4"/>
  <c r="I1544" i="4"/>
  <c r="F1544" i="4"/>
  <c r="L1543" i="4"/>
  <c r="N1543" i="4" s="1"/>
  <c r="K1543" i="4"/>
  <c r="J1543" i="4"/>
  <c r="I1543" i="4"/>
  <c r="F1543" i="4"/>
  <c r="L1542" i="4"/>
  <c r="M1542" i="4" s="1"/>
  <c r="K1542" i="4"/>
  <c r="J1542" i="4"/>
  <c r="I1542" i="4"/>
  <c r="F1542" i="4"/>
  <c r="L1541" i="4"/>
  <c r="N1541" i="4" s="1"/>
  <c r="K1541" i="4"/>
  <c r="J1541" i="4"/>
  <c r="I1541" i="4"/>
  <c r="F1541" i="4"/>
  <c r="L1540" i="4"/>
  <c r="N1540" i="4" s="1"/>
  <c r="K1540" i="4"/>
  <c r="J1540" i="4"/>
  <c r="I1540" i="4"/>
  <c r="F1540" i="4"/>
  <c r="L1539" i="4"/>
  <c r="N1539" i="4" s="1"/>
  <c r="K1539" i="4"/>
  <c r="J1539" i="4"/>
  <c r="I1539" i="4"/>
  <c r="F1539" i="4"/>
  <c r="L1538" i="4"/>
  <c r="N1538" i="4" s="1"/>
  <c r="K1538" i="4"/>
  <c r="J1538" i="4"/>
  <c r="I1538" i="4"/>
  <c r="F1538" i="4"/>
  <c r="L1537" i="4"/>
  <c r="N1537" i="4" s="1"/>
  <c r="K1537" i="4"/>
  <c r="J1537" i="4"/>
  <c r="I1537" i="4"/>
  <c r="F1537" i="4"/>
  <c r="L1536" i="4"/>
  <c r="M1536" i="4" s="1"/>
  <c r="K1536" i="4"/>
  <c r="J1536" i="4"/>
  <c r="I1536" i="4"/>
  <c r="F1536" i="4"/>
  <c r="L1535" i="4"/>
  <c r="M1535" i="4" s="1"/>
  <c r="K1535" i="4"/>
  <c r="J1535" i="4"/>
  <c r="I1535" i="4"/>
  <c r="F1535" i="4"/>
  <c r="L1534" i="4"/>
  <c r="M1534" i="4" s="1"/>
  <c r="K1534" i="4"/>
  <c r="J1534" i="4"/>
  <c r="I1534" i="4"/>
  <c r="F1534" i="4"/>
  <c r="L1533" i="4"/>
  <c r="N1533" i="4" s="1"/>
  <c r="K1533" i="4"/>
  <c r="J1533" i="4"/>
  <c r="I1533" i="4"/>
  <c r="F1533" i="4"/>
  <c r="L1532" i="4"/>
  <c r="N1532" i="4" s="1"/>
  <c r="K1532" i="4"/>
  <c r="J1532" i="4"/>
  <c r="I1532" i="4"/>
  <c r="F1532" i="4"/>
  <c r="L1531" i="4"/>
  <c r="N1531" i="4" s="1"/>
  <c r="K1531" i="4"/>
  <c r="J1531" i="4"/>
  <c r="I1531" i="4"/>
  <c r="F1531" i="4"/>
  <c r="L1530" i="4"/>
  <c r="N1530" i="4" s="1"/>
  <c r="K1530" i="4"/>
  <c r="J1530" i="4"/>
  <c r="I1530" i="4"/>
  <c r="F1530" i="4"/>
  <c r="L1529" i="4"/>
  <c r="N1529" i="4" s="1"/>
  <c r="K1529" i="4"/>
  <c r="J1529" i="4"/>
  <c r="I1529" i="4"/>
  <c r="F1529" i="4"/>
  <c r="L1528" i="4"/>
  <c r="N1528" i="4" s="1"/>
  <c r="K1528" i="4"/>
  <c r="J1528" i="4"/>
  <c r="I1528" i="4"/>
  <c r="F1528" i="4"/>
  <c r="L1527" i="4"/>
  <c r="M1527" i="4" s="1"/>
  <c r="K1527" i="4"/>
  <c r="J1527" i="4"/>
  <c r="I1527" i="4"/>
  <c r="F1527" i="4"/>
  <c r="L1526" i="4"/>
  <c r="M1526" i="4" s="1"/>
  <c r="K1526" i="4"/>
  <c r="J1526" i="4"/>
  <c r="I1526" i="4"/>
  <c r="F1526" i="4"/>
  <c r="L1525" i="4"/>
  <c r="N1525" i="4" s="1"/>
  <c r="K1525" i="4"/>
  <c r="J1525" i="4"/>
  <c r="I1525" i="4"/>
  <c r="F1525" i="4"/>
  <c r="L1524" i="4"/>
  <c r="N1524" i="4" s="1"/>
  <c r="K1524" i="4"/>
  <c r="J1524" i="4"/>
  <c r="I1524" i="4"/>
  <c r="F1524" i="4"/>
  <c r="L1523" i="4"/>
  <c r="N1523" i="4" s="1"/>
  <c r="K1523" i="4"/>
  <c r="J1523" i="4"/>
  <c r="I1523" i="4"/>
  <c r="F1523" i="4"/>
  <c r="L1522" i="4"/>
  <c r="N1522" i="4" s="1"/>
  <c r="K1522" i="4"/>
  <c r="J1522" i="4"/>
  <c r="I1522" i="4"/>
  <c r="F1522" i="4"/>
  <c r="L1521" i="4"/>
  <c r="N1521" i="4" s="1"/>
  <c r="K1521" i="4"/>
  <c r="J1521" i="4"/>
  <c r="I1521" i="4"/>
  <c r="F1521" i="4"/>
  <c r="L1520" i="4"/>
  <c r="M1520" i="4" s="1"/>
  <c r="K1520" i="4"/>
  <c r="J1520" i="4"/>
  <c r="I1520" i="4"/>
  <c r="F1520" i="4"/>
  <c r="L1519" i="4"/>
  <c r="N1519" i="4" s="1"/>
  <c r="K1519" i="4"/>
  <c r="J1519" i="4"/>
  <c r="I1519" i="4"/>
  <c r="F1519" i="4"/>
  <c r="L1518" i="4"/>
  <c r="M1518" i="4" s="1"/>
  <c r="K1518" i="4"/>
  <c r="J1518" i="4"/>
  <c r="I1518" i="4"/>
  <c r="F1518" i="4"/>
  <c r="L1517" i="4"/>
  <c r="N1517" i="4" s="1"/>
  <c r="K1517" i="4"/>
  <c r="J1517" i="4"/>
  <c r="I1517" i="4"/>
  <c r="F1517" i="4"/>
  <c r="L1516" i="4"/>
  <c r="N1516" i="4" s="1"/>
  <c r="K1516" i="4"/>
  <c r="J1516" i="4"/>
  <c r="I1516" i="4"/>
  <c r="F1516" i="4"/>
  <c r="L1515" i="4"/>
  <c r="N1515" i="4" s="1"/>
  <c r="K1515" i="4"/>
  <c r="J1515" i="4"/>
  <c r="I1515" i="4"/>
  <c r="F1515" i="4"/>
  <c r="L1514" i="4"/>
  <c r="N1514" i="4" s="1"/>
  <c r="K1514" i="4"/>
  <c r="J1514" i="4"/>
  <c r="I1514" i="4"/>
  <c r="F1514" i="4"/>
  <c r="L1513" i="4"/>
  <c r="N1513" i="4" s="1"/>
  <c r="K1513" i="4"/>
  <c r="J1513" i="4"/>
  <c r="I1513" i="4"/>
  <c r="F1513" i="4"/>
  <c r="L1512" i="4"/>
  <c r="N1512" i="4" s="1"/>
  <c r="K1512" i="4"/>
  <c r="J1512" i="4"/>
  <c r="I1512" i="4"/>
  <c r="F1512" i="4"/>
  <c r="L1511" i="4"/>
  <c r="M1511" i="4" s="1"/>
  <c r="K1511" i="4"/>
  <c r="J1511" i="4"/>
  <c r="I1511" i="4"/>
  <c r="F1511" i="4"/>
  <c r="L1510" i="4"/>
  <c r="M1510" i="4" s="1"/>
  <c r="K1510" i="4"/>
  <c r="J1510" i="4"/>
  <c r="I1510" i="4"/>
  <c r="F1510" i="4"/>
  <c r="L1509" i="4"/>
  <c r="M1509" i="4" s="1"/>
  <c r="K1509" i="4"/>
  <c r="J1509" i="4"/>
  <c r="I1509" i="4"/>
  <c r="F1509" i="4"/>
  <c r="L1508" i="4"/>
  <c r="N1508" i="4" s="1"/>
  <c r="K1508" i="4"/>
  <c r="J1508" i="4"/>
  <c r="I1508" i="4"/>
  <c r="F1508" i="4"/>
  <c r="L1507" i="4"/>
  <c r="N1507" i="4" s="1"/>
  <c r="K1507" i="4"/>
  <c r="J1507" i="4"/>
  <c r="I1507" i="4"/>
  <c r="F1507" i="4"/>
  <c r="L1506" i="4"/>
  <c r="N1506" i="4" s="1"/>
  <c r="K1506" i="4"/>
  <c r="J1506" i="4"/>
  <c r="I1506" i="4"/>
  <c r="F1506" i="4"/>
  <c r="L1505" i="4"/>
  <c r="N1505" i="4" s="1"/>
  <c r="K1505" i="4"/>
  <c r="J1505" i="4"/>
  <c r="I1505" i="4"/>
  <c r="F1505" i="4"/>
  <c r="L1504" i="4"/>
  <c r="N1504" i="4" s="1"/>
  <c r="K1504" i="4"/>
  <c r="J1504" i="4"/>
  <c r="I1504" i="4"/>
  <c r="F1504" i="4"/>
  <c r="L1503" i="4"/>
  <c r="N1503" i="4" s="1"/>
  <c r="K1503" i="4"/>
  <c r="J1503" i="4"/>
  <c r="I1503" i="4"/>
  <c r="F1503" i="4"/>
  <c r="L1502" i="4"/>
  <c r="M1502" i="4" s="1"/>
  <c r="K1502" i="4"/>
  <c r="J1502" i="4"/>
  <c r="I1502" i="4"/>
  <c r="F1502" i="4"/>
  <c r="L1501" i="4"/>
  <c r="M1501" i="4" s="1"/>
  <c r="K1501" i="4"/>
  <c r="J1501" i="4"/>
  <c r="I1501" i="4"/>
  <c r="F1501" i="4"/>
  <c r="L1500" i="4"/>
  <c r="N1500" i="4" s="1"/>
  <c r="K1500" i="4"/>
  <c r="J1500" i="4"/>
  <c r="I1500" i="4"/>
  <c r="F1500" i="4"/>
  <c r="L1499" i="4"/>
  <c r="N1499" i="4" s="1"/>
  <c r="K1499" i="4"/>
  <c r="J1499" i="4"/>
  <c r="I1499" i="4"/>
  <c r="F1499" i="4"/>
  <c r="L1498" i="4"/>
  <c r="N1498" i="4" s="1"/>
  <c r="K1498" i="4"/>
  <c r="J1498" i="4"/>
  <c r="I1498" i="4"/>
  <c r="F1498" i="4"/>
  <c r="L1497" i="4"/>
  <c r="N1497" i="4" s="1"/>
  <c r="K1497" i="4"/>
  <c r="J1497" i="4"/>
  <c r="I1497" i="4"/>
  <c r="F1497" i="4"/>
  <c r="L1496" i="4"/>
  <c r="N1496" i="4" s="1"/>
  <c r="K1496" i="4"/>
  <c r="J1496" i="4"/>
  <c r="I1496" i="4"/>
  <c r="F1496" i="4"/>
  <c r="L1495" i="4"/>
  <c r="N1495" i="4" s="1"/>
  <c r="K1495" i="4"/>
  <c r="J1495" i="4"/>
  <c r="I1495" i="4"/>
  <c r="F1495" i="4"/>
  <c r="L1494" i="4"/>
  <c r="N1494" i="4" s="1"/>
  <c r="K1494" i="4"/>
  <c r="J1494" i="4"/>
  <c r="I1494" i="4"/>
  <c r="F1494" i="4"/>
  <c r="L1493" i="4"/>
  <c r="N1493" i="4" s="1"/>
  <c r="K1493" i="4"/>
  <c r="J1493" i="4"/>
  <c r="I1493" i="4"/>
  <c r="F1493" i="4"/>
  <c r="L1492" i="4"/>
  <c r="N1492" i="4" s="1"/>
  <c r="K1492" i="4"/>
  <c r="J1492" i="4"/>
  <c r="I1492" i="4"/>
  <c r="F1492" i="4"/>
  <c r="L1491" i="4"/>
  <c r="N1491" i="4" s="1"/>
  <c r="K1491" i="4"/>
  <c r="J1491" i="4"/>
  <c r="I1491" i="4"/>
  <c r="F1491" i="4"/>
  <c r="L1490" i="4"/>
  <c r="N1490" i="4" s="1"/>
  <c r="K1490" i="4"/>
  <c r="J1490" i="4"/>
  <c r="I1490" i="4"/>
  <c r="F1490" i="4"/>
  <c r="L1489" i="4"/>
  <c r="N1489" i="4" s="1"/>
  <c r="K1489" i="4"/>
  <c r="J1489" i="4"/>
  <c r="I1489" i="4"/>
  <c r="F1489" i="4"/>
  <c r="L1488" i="4"/>
  <c r="N1488" i="4" s="1"/>
  <c r="K1488" i="4"/>
  <c r="J1488" i="4"/>
  <c r="I1488" i="4"/>
  <c r="F1488" i="4"/>
  <c r="L1487" i="4"/>
  <c r="M1487" i="4" s="1"/>
  <c r="K1487" i="4"/>
  <c r="J1487" i="4"/>
  <c r="I1487" i="4"/>
  <c r="F1487" i="4"/>
  <c r="L1486" i="4"/>
  <c r="N1486" i="4" s="1"/>
  <c r="K1486" i="4"/>
  <c r="J1486" i="4"/>
  <c r="I1486" i="4"/>
  <c r="F1486" i="4"/>
  <c r="L1485" i="4"/>
  <c r="N1485" i="4" s="1"/>
  <c r="K1485" i="4"/>
  <c r="J1485" i="4"/>
  <c r="I1485" i="4"/>
  <c r="F1485" i="4"/>
  <c r="L1484" i="4"/>
  <c r="N1484" i="4" s="1"/>
  <c r="K1484" i="4"/>
  <c r="J1484" i="4"/>
  <c r="I1484" i="4"/>
  <c r="F1484" i="4"/>
  <c r="L1483" i="4"/>
  <c r="N1483" i="4" s="1"/>
  <c r="K1483" i="4"/>
  <c r="J1483" i="4"/>
  <c r="I1483" i="4"/>
  <c r="F1483" i="4"/>
  <c r="L1482" i="4"/>
  <c r="N1482" i="4" s="1"/>
  <c r="K1482" i="4"/>
  <c r="J1482" i="4"/>
  <c r="I1482" i="4"/>
  <c r="F1482" i="4"/>
  <c r="L1481" i="4"/>
  <c r="N1481" i="4" s="1"/>
  <c r="K1481" i="4"/>
  <c r="J1481" i="4"/>
  <c r="I1481" i="4"/>
  <c r="F1481" i="4"/>
  <c r="L1480" i="4"/>
  <c r="N1480" i="4" s="1"/>
  <c r="K1480" i="4"/>
  <c r="J1480" i="4"/>
  <c r="I1480" i="4"/>
  <c r="F1480" i="4"/>
  <c r="L1479" i="4"/>
  <c r="M1479" i="4" s="1"/>
  <c r="K1479" i="4"/>
  <c r="J1479" i="4"/>
  <c r="I1479" i="4"/>
  <c r="F1479" i="4"/>
  <c r="L1478" i="4"/>
  <c r="N1478" i="4" s="1"/>
  <c r="K1478" i="4"/>
  <c r="J1478" i="4"/>
  <c r="I1478" i="4"/>
  <c r="F1478" i="4"/>
  <c r="L1477" i="4"/>
  <c r="M1477" i="4" s="1"/>
  <c r="K1477" i="4"/>
  <c r="J1477" i="4"/>
  <c r="I1477" i="4"/>
  <c r="F1477" i="4"/>
  <c r="L1476" i="4"/>
  <c r="N1476" i="4" s="1"/>
  <c r="K1476" i="4"/>
  <c r="J1476" i="4"/>
  <c r="I1476" i="4"/>
  <c r="F1476" i="4"/>
  <c r="L1475" i="4"/>
  <c r="N1475" i="4" s="1"/>
  <c r="K1475" i="4"/>
  <c r="J1475" i="4"/>
  <c r="I1475" i="4"/>
  <c r="F1475" i="4"/>
  <c r="L1474" i="4"/>
  <c r="N1474" i="4" s="1"/>
  <c r="K1474" i="4"/>
  <c r="J1474" i="4"/>
  <c r="I1474" i="4"/>
  <c r="F1474" i="4"/>
  <c r="L1473" i="4"/>
  <c r="N1473" i="4" s="1"/>
  <c r="K1473" i="4"/>
  <c r="J1473" i="4"/>
  <c r="I1473" i="4"/>
  <c r="F1473" i="4"/>
  <c r="L1472" i="4"/>
  <c r="N1472" i="4" s="1"/>
  <c r="K1472" i="4"/>
  <c r="J1472" i="4"/>
  <c r="I1472" i="4"/>
  <c r="F1472" i="4"/>
  <c r="L1471" i="4"/>
  <c r="N1471" i="4" s="1"/>
  <c r="K1471" i="4"/>
  <c r="J1471" i="4"/>
  <c r="I1471" i="4"/>
  <c r="F1471" i="4"/>
  <c r="L1470" i="4"/>
  <c r="N1470" i="4" s="1"/>
  <c r="K1470" i="4"/>
  <c r="J1470" i="4"/>
  <c r="I1470" i="4"/>
  <c r="F1470" i="4"/>
  <c r="L1469" i="4"/>
  <c r="M1469" i="4" s="1"/>
  <c r="K1469" i="4"/>
  <c r="J1469" i="4"/>
  <c r="I1469" i="4"/>
  <c r="F1469" i="4"/>
  <c r="L1468" i="4"/>
  <c r="N1468" i="4" s="1"/>
  <c r="K1468" i="4"/>
  <c r="J1468" i="4"/>
  <c r="I1468" i="4"/>
  <c r="F1468" i="4"/>
  <c r="L1467" i="4"/>
  <c r="N1467" i="4" s="1"/>
  <c r="K1467" i="4"/>
  <c r="J1467" i="4"/>
  <c r="I1467" i="4"/>
  <c r="F1467" i="4"/>
  <c r="L1466" i="4"/>
  <c r="N1466" i="4" s="1"/>
  <c r="K1466" i="4"/>
  <c r="J1466" i="4"/>
  <c r="I1466" i="4"/>
  <c r="F1466" i="4"/>
  <c r="L1465" i="4"/>
  <c r="N1465" i="4" s="1"/>
  <c r="K1465" i="4"/>
  <c r="J1465" i="4"/>
  <c r="I1465" i="4"/>
  <c r="F1465" i="4"/>
  <c r="L1464" i="4"/>
  <c r="N1464" i="4" s="1"/>
  <c r="K1464" i="4"/>
  <c r="J1464" i="4"/>
  <c r="I1464" i="4"/>
  <c r="F1464" i="4"/>
  <c r="L1463" i="4"/>
  <c r="M1463" i="4" s="1"/>
  <c r="K1463" i="4"/>
  <c r="J1463" i="4"/>
  <c r="I1463" i="4"/>
  <c r="F1463" i="4"/>
  <c r="L1462" i="4"/>
  <c r="N1462" i="4" s="1"/>
  <c r="K1462" i="4"/>
  <c r="J1462" i="4"/>
  <c r="I1462" i="4"/>
  <c r="F1462" i="4"/>
  <c r="L1461" i="4"/>
  <c r="M1461" i="4" s="1"/>
  <c r="K1461" i="4"/>
  <c r="J1461" i="4"/>
  <c r="I1461" i="4"/>
  <c r="F1461" i="4"/>
  <c r="L1460" i="4"/>
  <c r="N1460" i="4" s="1"/>
  <c r="K1460" i="4"/>
  <c r="J1460" i="4"/>
  <c r="I1460" i="4"/>
  <c r="F1460" i="4"/>
  <c r="L1459" i="4"/>
  <c r="M1459" i="4" s="1"/>
  <c r="K1459" i="4"/>
  <c r="J1459" i="4"/>
  <c r="I1459" i="4"/>
  <c r="F1459" i="4"/>
  <c r="L1458" i="4"/>
  <c r="N1458" i="4" s="1"/>
  <c r="K1458" i="4"/>
  <c r="J1458" i="4"/>
  <c r="I1458" i="4"/>
  <c r="F1458" i="4"/>
  <c r="L1457" i="4"/>
  <c r="N1457" i="4" s="1"/>
  <c r="K1457" i="4"/>
  <c r="J1457" i="4"/>
  <c r="I1457" i="4"/>
  <c r="F1457" i="4"/>
  <c r="L1456" i="4"/>
  <c r="M1456" i="4" s="1"/>
  <c r="K1456" i="4"/>
  <c r="J1456" i="4"/>
  <c r="I1456" i="4"/>
  <c r="F1456" i="4"/>
  <c r="L1455" i="4"/>
  <c r="M1455" i="4" s="1"/>
  <c r="K1455" i="4"/>
  <c r="J1455" i="4"/>
  <c r="I1455" i="4"/>
  <c r="F1455" i="4"/>
  <c r="L1454" i="4"/>
  <c r="N1454" i="4" s="1"/>
  <c r="K1454" i="4"/>
  <c r="J1454" i="4"/>
  <c r="I1454" i="4"/>
  <c r="F1454" i="4"/>
  <c r="L1453" i="4"/>
  <c r="N1453" i="4" s="1"/>
  <c r="K1453" i="4"/>
  <c r="J1453" i="4"/>
  <c r="I1453" i="4"/>
  <c r="F1453" i="4"/>
  <c r="L1452" i="4"/>
  <c r="N1452" i="4" s="1"/>
  <c r="K1452" i="4"/>
  <c r="J1452" i="4"/>
  <c r="I1452" i="4"/>
  <c r="F1452" i="4"/>
  <c r="L1451" i="4"/>
  <c r="M1451" i="4" s="1"/>
  <c r="K1451" i="4"/>
  <c r="J1451" i="4"/>
  <c r="I1451" i="4"/>
  <c r="F1451" i="4"/>
  <c r="L1450" i="4"/>
  <c r="N1450" i="4" s="1"/>
  <c r="K1450" i="4"/>
  <c r="J1450" i="4"/>
  <c r="I1450" i="4"/>
  <c r="F1450" i="4"/>
  <c r="L1449" i="4"/>
  <c r="N1449" i="4" s="1"/>
  <c r="K1449" i="4"/>
  <c r="J1449" i="4"/>
  <c r="I1449" i="4"/>
  <c r="F1449" i="4"/>
  <c r="L1448" i="4"/>
  <c r="N1448" i="4" s="1"/>
  <c r="K1448" i="4"/>
  <c r="J1448" i="4"/>
  <c r="I1448" i="4"/>
  <c r="F1448" i="4"/>
  <c r="L1447" i="4"/>
  <c r="M1447" i="4" s="1"/>
  <c r="K1447" i="4"/>
  <c r="J1447" i="4"/>
  <c r="I1447" i="4"/>
  <c r="F1447" i="4"/>
  <c r="L1446" i="4"/>
  <c r="M1446" i="4" s="1"/>
  <c r="K1446" i="4"/>
  <c r="J1446" i="4"/>
  <c r="I1446" i="4"/>
  <c r="F1446" i="4"/>
  <c r="L1445" i="4"/>
  <c r="N1445" i="4" s="1"/>
  <c r="K1445" i="4"/>
  <c r="J1445" i="4"/>
  <c r="I1445" i="4"/>
  <c r="F1445" i="4"/>
  <c r="L1444" i="4"/>
  <c r="N1444" i="4" s="1"/>
  <c r="K1444" i="4"/>
  <c r="J1444" i="4"/>
  <c r="I1444" i="4"/>
  <c r="F1444" i="4"/>
  <c r="L1443" i="4"/>
  <c r="M1443" i="4" s="1"/>
  <c r="K1443" i="4"/>
  <c r="J1443" i="4"/>
  <c r="I1443" i="4"/>
  <c r="F1443" i="4"/>
  <c r="L1442" i="4"/>
  <c r="N1442" i="4" s="1"/>
  <c r="K1442" i="4"/>
  <c r="J1442" i="4"/>
  <c r="I1442" i="4"/>
  <c r="F1442" i="4"/>
  <c r="L1441" i="4"/>
  <c r="N1441" i="4" s="1"/>
  <c r="K1441" i="4"/>
  <c r="J1441" i="4"/>
  <c r="I1441" i="4"/>
  <c r="F1441" i="4"/>
  <c r="L1440" i="4"/>
  <c r="M1440" i="4" s="1"/>
  <c r="K1440" i="4"/>
  <c r="J1440" i="4"/>
  <c r="I1440" i="4"/>
  <c r="F1440" i="4"/>
  <c r="L1439" i="4"/>
  <c r="N1439" i="4" s="1"/>
  <c r="K1439" i="4"/>
  <c r="J1439" i="4"/>
  <c r="I1439" i="4"/>
  <c r="F1439" i="4"/>
  <c r="L1438" i="4"/>
  <c r="M1438" i="4" s="1"/>
  <c r="K1438" i="4"/>
  <c r="J1438" i="4"/>
  <c r="I1438" i="4"/>
  <c r="F1438" i="4"/>
  <c r="L1437" i="4"/>
  <c r="N1437" i="4" s="1"/>
  <c r="K1437" i="4"/>
  <c r="J1437" i="4"/>
  <c r="I1437" i="4"/>
  <c r="F1437" i="4"/>
  <c r="L1436" i="4"/>
  <c r="N1436" i="4" s="1"/>
  <c r="K1436" i="4"/>
  <c r="J1436" i="4"/>
  <c r="I1436" i="4"/>
  <c r="F1436" i="4"/>
  <c r="L1435" i="4"/>
  <c r="M1435" i="4" s="1"/>
  <c r="K1435" i="4"/>
  <c r="J1435" i="4"/>
  <c r="I1435" i="4"/>
  <c r="F1435" i="4"/>
  <c r="L1434" i="4"/>
  <c r="N1434" i="4" s="1"/>
  <c r="K1434" i="4"/>
  <c r="J1434" i="4"/>
  <c r="I1434" i="4"/>
  <c r="F1434" i="4"/>
  <c r="L1433" i="4"/>
  <c r="N1433" i="4" s="1"/>
  <c r="K1433" i="4"/>
  <c r="J1433" i="4"/>
  <c r="I1433" i="4"/>
  <c r="F1433" i="4"/>
  <c r="L1432" i="4"/>
  <c r="N1432" i="4" s="1"/>
  <c r="K1432" i="4"/>
  <c r="J1432" i="4"/>
  <c r="I1432" i="4"/>
  <c r="F1432" i="4"/>
  <c r="L1431" i="4"/>
  <c r="N1431" i="4" s="1"/>
  <c r="K1431" i="4"/>
  <c r="J1431" i="4"/>
  <c r="I1431" i="4"/>
  <c r="F1431" i="4"/>
  <c r="L1430" i="4"/>
  <c r="M1430" i="4" s="1"/>
  <c r="K1430" i="4"/>
  <c r="J1430" i="4"/>
  <c r="I1430" i="4"/>
  <c r="F1430" i="4"/>
  <c r="L1429" i="4"/>
  <c r="N1429" i="4" s="1"/>
  <c r="K1429" i="4"/>
  <c r="J1429" i="4"/>
  <c r="I1429" i="4"/>
  <c r="F1429" i="4"/>
  <c r="L1428" i="4"/>
  <c r="N1428" i="4" s="1"/>
  <c r="K1428" i="4"/>
  <c r="J1428" i="4"/>
  <c r="I1428" i="4"/>
  <c r="F1428" i="4"/>
  <c r="L1427" i="4"/>
  <c r="M1427" i="4" s="1"/>
  <c r="K1427" i="4"/>
  <c r="J1427" i="4"/>
  <c r="I1427" i="4"/>
  <c r="F1427" i="4"/>
  <c r="L1426" i="4"/>
  <c r="N1426" i="4" s="1"/>
  <c r="K1426" i="4"/>
  <c r="J1426" i="4"/>
  <c r="I1426" i="4"/>
  <c r="F1426" i="4"/>
  <c r="L1425" i="4"/>
  <c r="K1425" i="4"/>
  <c r="J1425" i="4"/>
  <c r="I1425" i="4"/>
  <c r="F1425" i="4"/>
  <c r="L1424" i="4"/>
  <c r="N1424" i="4" s="1"/>
  <c r="K1424" i="4"/>
  <c r="J1424" i="4"/>
  <c r="I1424" i="4"/>
  <c r="F1424" i="4"/>
  <c r="L1423" i="4"/>
  <c r="N1423" i="4" s="1"/>
  <c r="K1423" i="4"/>
  <c r="J1423" i="4"/>
  <c r="I1423" i="4"/>
  <c r="F1423" i="4"/>
  <c r="L1422" i="4"/>
  <c r="M1422" i="4" s="1"/>
  <c r="K1422" i="4"/>
  <c r="J1422" i="4"/>
  <c r="I1422" i="4"/>
  <c r="F1422" i="4"/>
  <c r="L1421" i="4"/>
  <c r="M1421" i="4" s="1"/>
  <c r="K1421" i="4"/>
  <c r="J1421" i="4"/>
  <c r="I1421" i="4"/>
  <c r="F1421" i="4"/>
  <c r="L1420" i="4"/>
  <c r="N1420" i="4" s="1"/>
  <c r="K1420" i="4"/>
  <c r="J1420" i="4"/>
  <c r="I1420" i="4"/>
  <c r="F1420" i="4"/>
  <c r="L1419" i="4"/>
  <c r="M1419" i="4" s="1"/>
  <c r="K1419" i="4"/>
  <c r="J1419" i="4"/>
  <c r="I1419" i="4"/>
  <c r="F1419" i="4"/>
  <c r="L1418" i="4"/>
  <c r="N1418" i="4" s="1"/>
  <c r="K1418" i="4"/>
  <c r="J1418" i="4"/>
  <c r="I1418" i="4"/>
  <c r="F1418" i="4"/>
  <c r="L1417" i="4"/>
  <c r="N1417" i="4" s="1"/>
  <c r="K1417" i="4"/>
  <c r="J1417" i="4"/>
  <c r="I1417" i="4"/>
  <c r="F1417" i="4"/>
  <c r="L1416" i="4"/>
  <c r="N1416" i="4" s="1"/>
  <c r="K1416" i="4"/>
  <c r="J1416" i="4"/>
  <c r="I1416" i="4"/>
  <c r="F1416" i="4"/>
  <c r="L1415" i="4"/>
  <c r="N1415" i="4" s="1"/>
  <c r="K1415" i="4"/>
  <c r="J1415" i="4"/>
  <c r="I1415" i="4"/>
  <c r="F1415" i="4"/>
  <c r="L1414" i="4"/>
  <c r="N1414" i="4" s="1"/>
  <c r="K1414" i="4"/>
  <c r="J1414" i="4"/>
  <c r="I1414" i="4"/>
  <c r="F1414" i="4"/>
  <c r="L1413" i="4"/>
  <c r="N1413" i="4" s="1"/>
  <c r="K1413" i="4"/>
  <c r="J1413" i="4"/>
  <c r="I1413" i="4"/>
  <c r="F1413" i="4"/>
  <c r="L1412" i="4"/>
  <c r="N1412" i="4" s="1"/>
  <c r="K1412" i="4"/>
  <c r="J1412" i="4"/>
  <c r="I1412" i="4"/>
  <c r="F1412" i="4"/>
  <c r="L1411" i="4"/>
  <c r="N1411" i="4" s="1"/>
  <c r="K1411" i="4"/>
  <c r="J1411" i="4"/>
  <c r="I1411" i="4"/>
  <c r="F1411" i="4"/>
  <c r="L1410" i="4"/>
  <c r="N1410" i="4" s="1"/>
  <c r="K1410" i="4"/>
  <c r="J1410" i="4"/>
  <c r="I1410" i="4"/>
  <c r="F1410" i="4"/>
  <c r="L1409" i="4"/>
  <c r="N1409" i="4" s="1"/>
  <c r="K1409" i="4"/>
  <c r="J1409" i="4"/>
  <c r="I1409" i="4"/>
  <c r="F1409" i="4"/>
  <c r="L1408" i="4"/>
  <c r="N1408" i="4" s="1"/>
  <c r="K1408" i="4"/>
  <c r="J1408" i="4"/>
  <c r="I1408" i="4"/>
  <c r="F1408" i="4"/>
  <c r="L1407" i="4"/>
  <c r="N1407" i="4" s="1"/>
  <c r="K1407" i="4"/>
  <c r="J1407" i="4"/>
  <c r="I1407" i="4"/>
  <c r="F1407" i="4"/>
  <c r="L1406" i="4"/>
  <c r="M1406" i="4" s="1"/>
  <c r="K1406" i="4"/>
  <c r="J1406" i="4"/>
  <c r="I1406" i="4"/>
  <c r="F1406" i="4"/>
  <c r="L1405" i="4"/>
  <c r="N1405" i="4" s="1"/>
  <c r="K1405" i="4"/>
  <c r="J1405" i="4"/>
  <c r="I1405" i="4"/>
  <c r="F1405" i="4"/>
  <c r="L1404" i="4"/>
  <c r="N1404" i="4" s="1"/>
  <c r="K1404" i="4"/>
  <c r="J1404" i="4"/>
  <c r="I1404" i="4"/>
  <c r="F1404" i="4"/>
  <c r="L1403" i="4"/>
  <c r="M1403" i="4" s="1"/>
  <c r="K1403" i="4"/>
  <c r="J1403" i="4"/>
  <c r="I1403" i="4"/>
  <c r="F1403" i="4"/>
  <c r="L1402" i="4"/>
  <c r="N1402" i="4" s="1"/>
  <c r="K1402" i="4"/>
  <c r="J1402" i="4"/>
  <c r="I1402" i="4"/>
  <c r="F1402" i="4"/>
  <c r="L1401" i="4"/>
  <c r="N1401" i="4" s="1"/>
  <c r="K1401" i="4"/>
  <c r="J1401" i="4"/>
  <c r="I1401" i="4"/>
  <c r="F1401" i="4"/>
  <c r="L1400" i="4"/>
  <c r="N1400" i="4" s="1"/>
  <c r="K1400" i="4"/>
  <c r="J1400" i="4"/>
  <c r="I1400" i="4"/>
  <c r="F1400" i="4"/>
  <c r="L1399" i="4"/>
  <c r="N1399" i="4" s="1"/>
  <c r="K1399" i="4"/>
  <c r="J1399" i="4"/>
  <c r="I1399" i="4"/>
  <c r="F1399" i="4"/>
  <c r="L1398" i="4"/>
  <c r="N1398" i="4" s="1"/>
  <c r="K1398" i="4"/>
  <c r="J1398" i="4"/>
  <c r="I1398" i="4"/>
  <c r="F1398" i="4"/>
  <c r="L1397" i="4"/>
  <c r="N1397" i="4" s="1"/>
  <c r="K1397" i="4"/>
  <c r="J1397" i="4"/>
  <c r="I1397" i="4"/>
  <c r="F1397" i="4"/>
  <c r="L1396" i="4"/>
  <c r="N1396" i="4" s="1"/>
  <c r="K1396" i="4"/>
  <c r="J1396" i="4"/>
  <c r="I1396" i="4"/>
  <c r="F1396" i="4"/>
  <c r="L1395" i="4"/>
  <c r="M1395" i="4" s="1"/>
  <c r="K1395" i="4"/>
  <c r="J1395" i="4"/>
  <c r="I1395" i="4"/>
  <c r="F1395" i="4"/>
  <c r="L1394" i="4"/>
  <c r="N1394" i="4" s="1"/>
  <c r="K1394" i="4"/>
  <c r="J1394" i="4"/>
  <c r="I1394" i="4"/>
  <c r="F1394" i="4"/>
  <c r="L1393" i="4"/>
  <c r="N1393" i="4" s="1"/>
  <c r="K1393" i="4"/>
  <c r="J1393" i="4"/>
  <c r="I1393" i="4"/>
  <c r="F1393" i="4"/>
  <c r="L1392" i="4"/>
  <c r="N1392" i="4" s="1"/>
  <c r="K1392" i="4"/>
  <c r="J1392" i="4"/>
  <c r="I1392" i="4"/>
  <c r="F1392" i="4"/>
  <c r="L1391" i="4"/>
  <c r="N1391" i="4" s="1"/>
  <c r="K1391" i="4"/>
  <c r="J1391" i="4"/>
  <c r="I1391" i="4"/>
  <c r="F1391" i="4"/>
  <c r="L1390" i="4"/>
  <c r="N1390" i="4" s="1"/>
  <c r="K1390" i="4"/>
  <c r="J1390" i="4"/>
  <c r="I1390" i="4"/>
  <c r="F1390" i="4"/>
  <c r="L1389" i="4"/>
  <c r="K1389" i="4"/>
  <c r="J1389" i="4"/>
  <c r="I1389" i="4"/>
  <c r="F1389" i="4"/>
  <c r="L1388" i="4"/>
  <c r="N1388" i="4" s="1"/>
  <c r="K1388" i="4"/>
  <c r="J1388" i="4"/>
  <c r="I1388" i="4"/>
  <c r="F1388" i="4"/>
  <c r="L1387" i="4"/>
  <c r="N1387" i="4" s="1"/>
  <c r="K1387" i="4"/>
  <c r="J1387" i="4"/>
  <c r="I1387" i="4"/>
  <c r="F1387" i="4"/>
  <c r="L1386" i="4"/>
  <c r="N1386" i="4" s="1"/>
  <c r="K1386" i="4"/>
  <c r="J1386" i="4"/>
  <c r="I1386" i="4"/>
  <c r="F1386" i="4"/>
  <c r="L1385" i="4"/>
  <c r="N1385" i="4" s="1"/>
  <c r="K1385" i="4"/>
  <c r="J1385" i="4"/>
  <c r="I1385" i="4"/>
  <c r="F1385" i="4"/>
  <c r="L1384" i="4"/>
  <c r="N1384" i="4" s="1"/>
  <c r="K1384" i="4"/>
  <c r="J1384" i="4"/>
  <c r="I1384" i="4"/>
  <c r="F1384" i="4"/>
  <c r="L1383" i="4"/>
  <c r="M1383" i="4" s="1"/>
  <c r="K1383" i="4"/>
  <c r="J1383" i="4"/>
  <c r="I1383" i="4"/>
  <c r="F1383" i="4"/>
  <c r="L1382" i="4"/>
  <c r="N1382" i="4" s="1"/>
  <c r="K1382" i="4"/>
  <c r="J1382" i="4"/>
  <c r="I1382" i="4"/>
  <c r="F1382" i="4"/>
  <c r="L1381" i="4"/>
  <c r="N1381" i="4" s="1"/>
  <c r="K1381" i="4"/>
  <c r="J1381" i="4"/>
  <c r="I1381" i="4"/>
  <c r="F1381" i="4"/>
  <c r="L1380" i="4"/>
  <c r="N1380" i="4" s="1"/>
  <c r="K1380" i="4"/>
  <c r="J1380" i="4"/>
  <c r="I1380" i="4"/>
  <c r="F1380" i="4"/>
  <c r="L1379" i="4"/>
  <c r="M1379" i="4" s="1"/>
  <c r="K1379" i="4"/>
  <c r="J1379" i="4"/>
  <c r="I1379" i="4"/>
  <c r="F1379" i="4"/>
  <c r="L1378" i="4"/>
  <c r="N1378" i="4" s="1"/>
  <c r="K1378" i="4"/>
  <c r="J1378" i="4"/>
  <c r="I1378" i="4"/>
  <c r="F1378" i="4"/>
  <c r="L1377" i="4"/>
  <c r="K1377" i="4"/>
  <c r="J1377" i="4"/>
  <c r="I1377" i="4"/>
  <c r="F1377" i="4"/>
  <c r="L1376" i="4"/>
  <c r="M1376" i="4" s="1"/>
  <c r="K1376" i="4"/>
  <c r="J1376" i="4"/>
  <c r="I1376" i="4"/>
  <c r="F1376" i="4"/>
  <c r="L1375" i="4"/>
  <c r="M1375" i="4" s="1"/>
  <c r="K1375" i="4"/>
  <c r="J1375" i="4"/>
  <c r="I1375" i="4"/>
  <c r="F1375" i="4"/>
  <c r="L1374" i="4"/>
  <c r="N1374" i="4" s="1"/>
  <c r="K1374" i="4"/>
  <c r="J1374" i="4"/>
  <c r="I1374" i="4"/>
  <c r="F1374" i="4"/>
  <c r="L1373" i="4"/>
  <c r="N1373" i="4" s="1"/>
  <c r="K1373" i="4"/>
  <c r="J1373" i="4"/>
  <c r="I1373" i="4"/>
  <c r="F1373" i="4"/>
  <c r="L1372" i="4"/>
  <c r="N1372" i="4" s="1"/>
  <c r="K1372" i="4"/>
  <c r="J1372" i="4"/>
  <c r="I1372" i="4"/>
  <c r="F1372" i="4"/>
  <c r="L1371" i="4"/>
  <c r="M1371" i="4" s="1"/>
  <c r="K1371" i="4"/>
  <c r="J1371" i="4"/>
  <c r="I1371" i="4"/>
  <c r="F1371" i="4"/>
  <c r="L1370" i="4"/>
  <c r="N1370" i="4" s="1"/>
  <c r="K1370" i="4"/>
  <c r="J1370" i="4"/>
  <c r="I1370" i="4"/>
  <c r="F1370" i="4"/>
  <c r="L1369" i="4"/>
  <c r="K1369" i="4"/>
  <c r="J1369" i="4"/>
  <c r="I1369" i="4"/>
  <c r="F1369" i="4"/>
  <c r="L1368" i="4"/>
  <c r="N1368" i="4" s="1"/>
  <c r="K1368" i="4"/>
  <c r="J1368" i="4"/>
  <c r="I1368" i="4"/>
  <c r="F1368" i="4"/>
  <c r="L1367" i="4"/>
  <c r="M1367" i="4" s="1"/>
  <c r="K1367" i="4"/>
  <c r="J1367" i="4"/>
  <c r="I1367" i="4"/>
  <c r="F1367" i="4"/>
  <c r="L1366" i="4"/>
  <c r="N1366" i="4" s="1"/>
  <c r="K1366" i="4"/>
  <c r="J1366" i="4"/>
  <c r="I1366" i="4"/>
  <c r="F1366" i="4"/>
  <c r="L1365" i="4"/>
  <c r="M1365" i="4" s="1"/>
  <c r="K1365" i="4"/>
  <c r="J1365" i="4"/>
  <c r="I1365" i="4"/>
  <c r="F1365" i="4"/>
  <c r="L1364" i="4"/>
  <c r="M1364" i="4" s="1"/>
  <c r="K1364" i="4"/>
  <c r="J1364" i="4"/>
  <c r="I1364" i="4"/>
  <c r="F1364" i="4"/>
  <c r="L1363" i="4"/>
  <c r="N1363" i="4" s="1"/>
  <c r="K1363" i="4"/>
  <c r="J1363" i="4"/>
  <c r="I1363" i="4"/>
  <c r="F1363" i="4"/>
  <c r="L1362" i="4"/>
  <c r="N1362" i="4" s="1"/>
  <c r="K1362" i="4"/>
  <c r="J1362" i="4"/>
  <c r="I1362" i="4"/>
  <c r="F1362" i="4"/>
  <c r="L1361" i="4"/>
  <c r="M1361" i="4" s="1"/>
  <c r="K1361" i="4"/>
  <c r="J1361" i="4"/>
  <c r="I1361" i="4"/>
  <c r="F1361" i="4"/>
  <c r="L1360" i="4"/>
  <c r="N1360" i="4" s="1"/>
  <c r="K1360" i="4"/>
  <c r="J1360" i="4"/>
  <c r="I1360" i="4"/>
  <c r="F1360" i="4"/>
  <c r="L1359" i="4"/>
  <c r="M1359" i="4" s="1"/>
  <c r="K1359" i="4"/>
  <c r="J1359" i="4"/>
  <c r="I1359" i="4"/>
  <c r="F1359" i="4"/>
  <c r="L1358" i="4"/>
  <c r="N1358" i="4" s="1"/>
  <c r="K1358" i="4"/>
  <c r="J1358" i="4"/>
  <c r="I1358" i="4"/>
  <c r="F1358" i="4"/>
  <c r="L1357" i="4"/>
  <c r="N1357" i="4" s="1"/>
  <c r="K1357" i="4"/>
  <c r="J1357" i="4"/>
  <c r="I1357" i="4"/>
  <c r="F1357" i="4"/>
  <c r="L1356" i="4"/>
  <c r="M1356" i="4" s="1"/>
  <c r="K1356" i="4"/>
  <c r="J1356" i="4"/>
  <c r="I1356" i="4"/>
  <c r="F1356" i="4"/>
  <c r="L1355" i="4"/>
  <c r="M1355" i="4" s="1"/>
  <c r="K1355" i="4"/>
  <c r="J1355" i="4"/>
  <c r="I1355" i="4"/>
  <c r="F1355" i="4"/>
  <c r="L1354" i="4"/>
  <c r="N1354" i="4" s="1"/>
  <c r="K1354" i="4"/>
  <c r="J1354" i="4"/>
  <c r="I1354" i="4"/>
  <c r="F1354" i="4"/>
  <c r="L1353" i="4"/>
  <c r="M1353" i="4" s="1"/>
  <c r="K1353" i="4"/>
  <c r="J1353" i="4"/>
  <c r="I1353" i="4"/>
  <c r="F1353" i="4"/>
  <c r="L1352" i="4"/>
  <c r="M1352" i="4" s="1"/>
  <c r="K1352" i="4"/>
  <c r="J1352" i="4"/>
  <c r="I1352" i="4"/>
  <c r="F1352" i="4"/>
  <c r="L1351" i="4"/>
  <c r="N1351" i="4" s="1"/>
  <c r="K1351" i="4"/>
  <c r="J1351" i="4"/>
  <c r="I1351" i="4"/>
  <c r="F1351" i="4"/>
  <c r="L1350" i="4"/>
  <c r="M1350" i="4" s="1"/>
  <c r="K1350" i="4"/>
  <c r="J1350" i="4"/>
  <c r="I1350" i="4"/>
  <c r="F1350" i="4"/>
  <c r="L1349" i="4"/>
  <c r="N1349" i="4" s="1"/>
  <c r="K1349" i="4"/>
  <c r="J1349" i="4"/>
  <c r="I1349" i="4"/>
  <c r="F1349" i="4"/>
  <c r="L1348" i="4"/>
  <c r="N1348" i="4" s="1"/>
  <c r="K1348" i="4"/>
  <c r="J1348" i="4"/>
  <c r="I1348" i="4"/>
  <c r="F1348" i="4"/>
  <c r="L1347" i="4"/>
  <c r="M1347" i="4" s="1"/>
  <c r="K1347" i="4"/>
  <c r="J1347" i="4"/>
  <c r="I1347" i="4"/>
  <c r="F1347" i="4"/>
  <c r="L1346" i="4"/>
  <c r="N1346" i="4" s="1"/>
  <c r="K1346" i="4"/>
  <c r="J1346" i="4"/>
  <c r="I1346" i="4"/>
  <c r="F1346" i="4"/>
  <c r="L1345" i="4"/>
  <c r="M1345" i="4" s="1"/>
  <c r="K1345" i="4"/>
  <c r="J1345" i="4"/>
  <c r="I1345" i="4"/>
  <c r="F1345" i="4"/>
  <c r="L1344" i="4"/>
  <c r="N1344" i="4" s="1"/>
  <c r="K1344" i="4"/>
  <c r="J1344" i="4"/>
  <c r="I1344" i="4"/>
  <c r="F1344" i="4"/>
  <c r="L1343" i="4"/>
  <c r="M1343" i="4" s="1"/>
  <c r="K1343" i="4"/>
  <c r="J1343" i="4"/>
  <c r="I1343" i="4"/>
  <c r="F1343" i="4"/>
  <c r="L1342" i="4"/>
  <c r="N1342" i="4" s="1"/>
  <c r="K1342" i="4"/>
  <c r="J1342" i="4"/>
  <c r="I1342" i="4"/>
  <c r="F1342" i="4"/>
  <c r="L1341" i="4"/>
  <c r="M1341" i="4" s="1"/>
  <c r="K1341" i="4"/>
  <c r="J1341" i="4"/>
  <c r="I1341" i="4"/>
  <c r="F1341" i="4"/>
  <c r="L1340" i="4"/>
  <c r="M1340" i="4" s="1"/>
  <c r="K1340" i="4"/>
  <c r="J1340" i="4"/>
  <c r="I1340" i="4"/>
  <c r="F1340" i="4"/>
  <c r="L1339" i="4"/>
  <c r="M1339" i="4" s="1"/>
  <c r="K1339" i="4"/>
  <c r="J1339" i="4"/>
  <c r="I1339" i="4"/>
  <c r="F1339" i="4"/>
  <c r="L1338" i="4"/>
  <c r="N1338" i="4" s="1"/>
  <c r="K1338" i="4"/>
  <c r="J1338" i="4"/>
  <c r="I1338" i="4"/>
  <c r="F1338" i="4"/>
  <c r="L1337" i="4"/>
  <c r="N1337" i="4" s="1"/>
  <c r="K1337" i="4"/>
  <c r="J1337" i="4"/>
  <c r="I1337" i="4"/>
  <c r="F1337" i="4"/>
  <c r="L1336" i="4"/>
  <c r="N1336" i="4" s="1"/>
  <c r="K1336" i="4"/>
  <c r="J1336" i="4"/>
  <c r="I1336" i="4"/>
  <c r="F1336" i="4"/>
  <c r="L1335" i="4"/>
  <c r="M1335" i="4" s="1"/>
  <c r="K1335" i="4"/>
  <c r="J1335" i="4"/>
  <c r="I1335" i="4"/>
  <c r="F1335" i="4"/>
  <c r="L1334" i="4"/>
  <c r="N1334" i="4" s="1"/>
  <c r="K1334" i="4"/>
  <c r="J1334" i="4"/>
  <c r="I1334" i="4"/>
  <c r="F1334" i="4"/>
  <c r="L1333" i="4"/>
  <c r="M1333" i="4" s="1"/>
  <c r="K1333" i="4"/>
  <c r="J1333" i="4"/>
  <c r="I1333" i="4"/>
  <c r="F1333" i="4"/>
  <c r="L1332" i="4"/>
  <c r="N1332" i="4" s="1"/>
  <c r="K1332" i="4"/>
  <c r="J1332" i="4"/>
  <c r="I1332" i="4"/>
  <c r="F1332" i="4"/>
  <c r="L1331" i="4"/>
  <c r="M1331" i="4" s="1"/>
  <c r="K1331" i="4"/>
  <c r="J1331" i="4"/>
  <c r="I1331" i="4"/>
  <c r="F1331" i="4"/>
  <c r="L1330" i="4"/>
  <c r="N1330" i="4" s="1"/>
  <c r="K1330" i="4"/>
  <c r="J1330" i="4"/>
  <c r="I1330" i="4"/>
  <c r="F1330" i="4"/>
  <c r="L1329" i="4"/>
  <c r="N1329" i="4" s="1"/>
  <c r="K1329" i="4"/>
  <c r="J1329" i="4"/>
  <c r="I1329" i="4"/>
  <c r="F1329" i="4"/>
  <c r="L1328" i="4"/>
  <c r="N1328" i="4" s="1"/>
  <c r="K1328" i="4"/>
  <c r="J1328" i="4"/>
  <c r="I1328" i="4"/>
  <c r="F1328" i="4"/>
  <c r="L1327" i="4"/>
  <c r="M1327" i="4" s="1"/>
  <c r="K1327" i="4"/>
  <c r="J1327" i="4"/>
  <c r="I1327" i="4"/>
  <c r="F1327" i="4"/>
  <c r="L1326" i="4"/>
  <c r="N1326" i="4" s="1"/>
  <c r="K1326" i="4"/>
  <c r="J1326" i="4"/>
  <c r="I1326" i="4"/>
  <c r="F1326" i="4"/>
  <c r="L1325" i="4"/>
  <c r="M1325" i="4" s="1"/>
  <c r="K1325" i="4"/>
  <c r="J1325" i="4"/>
  <c r="I1325" i="4"/>
  <c r="F1325" i="4"/>
  <c r="L1324" i="4"/>
  <c r="N1324" i="4" s="1"/>
  <c r="K1324" i="4"/>
  <c r="J1324" i="4"/>
  <c r="I1324" i="4"/>
  <c r="F1324" i="4"/>
  <c r="L1323" i="4"/>
  <c r="M1323" i="4" s="1"/>
  <c r="K1323" i="4"/>
  <c r="J1323" i="4"/>
  <c r="I1323" i="4"/>
  <c r="F1323" i="4"/>
  <c r="L1322" i="4"/>
  <c r="N1322" i="4" s="1"/>
  <c r="K1322" i="4"/>
  <c r="J1322" i="4"/>
  <c r="I1322" i="4"/>
  <c r="F1322" i="4"/>
  <c r="L1321" i="4"/>
  <c r="N1321" i="4" s="1"/>
  <c r="K1321" i="4"/>
  <c r="J1321" i="4"/>
  <c r="I1321" i="4"/>
  <c r="F1321" i="4"/>
  <c r="L1320" i="4"/>
  <c r="N1320" i="4" s="1"/>
  <c r="K1320" i="4"/>
  <c r="J1320" i="4"/>
  <c r="I1320" i="4"/>
  <c r="F1320" i="4"/>
  <c r="L1319" i="4"/>
  <c r="N1319" i="4" s="1"/>
  <c r="K1319" i="4"/>
  <c r="J1319" i="4"/>
  <c r="I1319" i="4"/>
  <c r="F1319" i="4"/>
  <c r="L1318" i="4"/>
  <c r="N1318" i="4" s="1"/>
  <c r="K1318" i="4"/>
  <c r="J1318" i="4"/>
  <c r="I1318" i="4"/>
  <c r="F1318" i="4"/>
  <c r="L1317" i="4"/>
  <c r="M1317" i="4" s="1"/>
  <c r="K1317" i="4"/>
  <c r="J1317" i="4"/>
  <c r="I1317" i="4"/>
  <c r="F1317" i="4"/>
  <c r="L1316" i="4"/>
  <c r="N1316" i="4" s="1"/>
  <c r="K1316" i="4"/>
  <c r="J1316" i="4"/>
  <c r="I1316" i="4"/>
  <c r="F1316" i="4"/>
  <c r="L1315" i="4"/>
  <c r="M1315" i="4" s="1"/>
  <c r="K1315" i="4"/>
  <c r="J1315" i="4"/>
  <c r="I1315" i="4"/>
  <c r="F1315" i="4"/>
  <c r="L1314" i="4"/>
  <c r="N1314" i="4" s="1"/>
  <c r="K1314" i="4"/>
  <c r="J1314" i="4"/>
  <c r="I1314" i="4"/>
  <c r="F1314" i="4"/>
  <c r="L1313" i="4"/>
  <c r="N1313" i="4" s="1"/>
  <c r="K1313" i="4"/>
  <c r="J1313" i="4"/>
  <c r="I1313" i="4"/>
  <c r="F1313" i="4"/>
  <c r="L1312" i="4"/>
  <c r="N1312" i="4" s="1"/>
  <c r="K1312" i="4"/>
  <c r="J1312" i="4"/>
  <c r="I1312" i="4"/>
  <c r="F1312" i="4"/>
  <c r="L1311" i="4"/>
  <c r="N1311" i="4" s="1"/>
  <c r="K1311" i="4"/>
  <c r="J1311" i="4"/>
  <c r="I1311" i="4"/>
  <c r="F1311" i="4"/>
  <c r="L1310" i="4"/>
  <c r="N1310" i="4" s="1"/>
  <c r="K1310" i="4"/>
  <c r="J1310" i="4"/>
  <c r="I1310" i="4"/>
  <c r="F1310" i="4"/>
  <c r="L1309" i="4"/>
  <c r="M1309" i="4" s="1"/>
  <c r="K1309" i="4"/>
  <c r="J1309" i="4"/>
  <c r="I1309" i="4"/>
  <c r="F1309" i="4"/>
  <c r="L1308" i="4"/>
  <c r="N1308" i="4" s="1"/>
  <c r="K1308" i="4"/>
  <c r="J1308" i="4"/>
  <c r="I1308" i="4"/>
  <c r="F1308" i="4"/>
  <c r="L1307" i="4"/>
  <c r="M1307" i="4" s="1"/>
  <c r="K1307" i="4"/>
  <c r="J1307" i="4"/>
  <c r="I1307" i="4"/>
  <c r="F1307" i="4"/>
  <c r="L1306" i="4"/>
  <c r="N1306" i="4" s="1"/>
  <c r="K1306" i="4"/>
  <c r="J1306" i="4"/>
  <c r="I1306" i="4"/>
  <c r="F1306" i="4"/>
  <c r="L1305" i="4"/>
  <c r="N1305" i="4" s="1"/>
  <c r="K1305" i="4"/>
  <c r="J1305" i="4"/>
  <c r="I1305" i="4"/>
  <c r="F1305" i="4"/>
  <c r="L1304" i="4"/>
  <c r="N1304" i="4" s="1"/>
  <c r="K1304" i="4"/>
  <c r="J1304" i="4"/>
  <c r="I1304" i="4"/>
  <c r="F1304" i="4"/>
  <c r="L1303" i="4"/>
  <c r="N1303" i="4" s="1"/>
  <c r="K1303" i="4"/>
  <c r="J1303" i="4"/>
  <c r="I1303" i="4"/>
  <c r="F1303" i="4"/>
  <c r="L1302" i="4"/>
  <c r="N1302" i="4" s="1"/>
  <c r="K1302" i="4"/>
  <c r="J1302" i="4"/>
  <c r="I1302" i="4"/>
  <c r="F1302" i="4"/>
  <c r="L1301" i="4"/>
  <c r="M1301" i="4" s="1"/>
  <c r="K1301" i="4"/>
  <c r="J1301" i="4"/>
  <c r="I1301" i="4"/>
  <c r="F1301" i="4"/>
  <c r="L1300" i="4"/>
  <c r="N1300" i="4" s="1"/>
  <c r="K1300" i="4"/>
  <c r="J1300" i="4"/>
  <c r="I1300" i="4"/>
  <c r="F1300" i="4"/>
  <c r="L1299" i="4"/>
  <c r="M1299" i="4" s="1"/>
  <c r="K1299" i="4"/>
  <c r="J1299" i="4"/>
  <c r="I1299" i="4"/>
  <c r="F1299" i="4"/>
  <c r="L1298" i="4"/>
  <c r="N1298" i="4" s="1"/>
  <c r="K1298" i="4"/>
  <c r="J1298" i="4"/>
  <c r="I1298" i="4"/>
  <c r="F1298" i="4"/>
  <c r="L1297" i="4"/>
  <c r="N1297" i="4" s="1"/>
  <c r="K1297" i="4"/>
  <c r="J1297" i="4"/>
  <c r="I1297" i="4"/>
  <c r="F1297" i="4"/>
  <c r="L1296" i="4"/>
  <c r="N1296" i="4" s="1"/>
  <c r="K1296" i="4"/>
  <c r="J1296" i="4"/>
  <c r="I1296" i="4"/>
  <c r="F1296" i="4"/>
  <c r="L1295" i="4"/>
  <c r="N1295" i="4" s="1"/>
  <c r="K1295" i="4"/>
  <c r="J1295" i="4"/>
  <c r="I1295" i="4"/>
  <c r="F1295" i="4"/>
  <c r="L1294" i="4"/>
  <c r="N1294" i="4" s="1"/>
  <c r="K1294" i="4"/>
  <c r="J1294" i="4"/>
  <c r="I1294" i="4"/>
  <c r="F1294" i="4"/>
  <c r="L1293" i="4"/>
  <c r="M1293" i="4" s="1"/>
  <c r="K1293" i="4"/>
  <c r="J1293" i="4"/>
  <c r="I1293" i="4"/>
  <c r="F1293" i="4"/>
  <c r="L1292" i="4"/>
  <c r="N1292" i="4" s="1"/>
  <c r="K1292" i="4"/>
  <c r="J1292" i="4"/>
  <c r="I1292" i="4"/>
  <c r="F1292" i="4"/>
  <c r="L1291" i="4"/>
  <c r="M1291" i="4" s="1"/>
  <c r="K1291" i="4"/>
  <c r="J1291" i="4"/>
  <c r="I1291" i="4"/>
  <c r="F1291" i="4"/>
  <c r="L1290" i="4"/>
  <c r="N1290" i="4" s="1"/>
  <c r="K1290" i="4"/>
  <c r="J1290" i="4"/>
  <c r="I1290" i="4"/>
  <c r="F1290" i="4"/>
  <c r="L1289" i="4"/>
  <c r="N1289" i="4" s="1"/>
  <c r="K1289" i="4"/>
  <c r="J1289" i="4"/>
  <c r="I1289" i="4"/>
  <c r="F1289" i="4"/>
  <c r="L1288" i="4"/>
  <c r="M1288" i="4" s="1"/>
  <c r="K1288" i="4"/>
  <c r="J1288" i="4"/>
  <c r="I1288" i="4"/>
  <c r="F1288" i="4"/>
  <c r="L1287" i="4"/>
  <c r="N1287" i="4" s="1"/>
  <c r="K1287" i="4"/>
  <c r="J1287" i="4"/>
  <c r="I1287" i="4"/>
  <c r="F1287" i="4"/>
  <c r="L1286" i="4"/>
  <c r="N1286" i="4" s="1"/>
  <c r="K1286" i="4"/>
  <c r="J1286" i="4"/>
  <c r="I1286" i="4"/>
  <c r="F1286" i="4"/>
  <c r="L1285" i="4"/>
  <c r="M1285" i="4" s="1"/>
  <c r="K1285" i="4"/>
  <c r="J1285" i="4"/>
  <c r="I1285" i="4"/>
  <c r="F1285" i="4"/>
  <c r="L1284" i="4"/>
  <c r="M1284" i="4" s="1"/>
  <c r="K1284" i="4"/>
  <c r="J1284" i="4"/>
  <c r="I1284" i="4"/>
  <c r="F1284" i="4"/>
  <c r="L1283" i="4"/>
  <c r="M1283" i="4" s="1"/>
  <c r="K1283" i="4"/>
  <c r="J1283" i="4"/>
  <c r="I1283" i="4"/>
  <c r="F1283" i="4"/>
  <c r="L1282" i="4"/>
  <c r="N1282" i="4" s="1"/>
  <c r="K1282" i="4"/>
  <c r="J1282" i="4"/>
  <c r="I1282" i="4"/>
  <c r="F1282" i="4"/>
  <c r="L1281" i="4"/>
  <c r="N1281" i="4" s="1"/>
  <c r="K1281" i="4"/>
  <c r="J1281" i="4"/>
  <c r="I1281" i="4"/>
  <c r="F1281" i="4"/>
  <c r="L1280" i="4"/>
  <c r="M1280" i="4" s="1"/>
  <c r="K1280" i="4"/>
  <c r="J1280" i="4"/>
  <c r="I1280" i="4"/>
  <c r="F1280" i="4"/>
  <c r="L1279" i="4"/>
  <c r="N1279" i="4" s="1"/>
  <c r="K1279" i="4"/>
  <c r="J1279" i="4"/>
  <c r="I1279" i="4"/>
  <c r="F1279" i="4"/>
  <c r="L1278" i="4"/>
  <c r="N1278" i="4" s="1"/>
  <c r="K1278" i="4"/>
  <c r="J1278" i="4"/>
  <c r="I1278" i="4"/>
  <c r="F1278" i="4"/>
  <c r="L1277" i="4"/>
  <c r="M1277" i="4" s="1"/>
  <c r="K1277" i="4"/>
  <c r="J1277" i="4"/>
  <c r="I1277" i="4"/>
  <c r="F1277" i="4"/>
  <c r="L1276" i="4"/>
  <c r="M1276" i="4" s="1"/>
  <c r="K1276" i="4"/>
  <c r="J1276" i="4"/>
  <c r="I1276" i="4"/>
  <c r="F1276" i="4"/>
  <c r="L1275" i="4"/>
  <c r="M1275" i="4" s="1"/>
  <c r="K1275" i="4"/>
  <c r="J1275" i="4"/>
  <c r="I1275" i="4"/>
  <c r="F1275" i="4"/>
  <c r="L1274" i="4"/>
  <c r="N1274" i="4" s="1"/>
  <c r="K1274" i="4"/>
  <c r="J1274" i="4"/>
  <c r="I1274" i="4"/>
  <c r="F1274" i="4"/>
  <c r="L1273" i="4"/>
  <c r="N1273" i="4" s="1"/>
  <c r="K1273" i="4"/>
  <c r="J1273" i="4"/>
  <c r="I1273" i="4"/>
  <c r="F1273" i="4"/>
  <c r="L1272" i="4"/>
  <c r="M1272" i="4" s="1"/>
  <c r="K1272" i="4"/>
  <c r="J1272" i="4"/>
  <c r="I1272" i="4"/>
  <c r="F1272" i="4"/>
  <c r="L1271" i="4"/>
  <c r="N1271" i="4" s="1"/>
  <c r="K1271" i="4"/>
  <c r="J1271" i="4"/>
  <c r="I1271" i="4"/>
  <c r="F1271" i="4"/>
  <c r="L1270" i="4"/>
  <c r="N1270" i="4" s="1"/>
  <c r="K1270" i="4"/>
  <c r="J1270" i="4"/>
  <c r="I1270" i="4"/>
  <c r="F1270" i="4"/>
  <c r="L1269" i="4"/>
  <c r="M1269" i="4" s="1"/>
  <c r="K1269" i="4"/>
  <c r="J1269" i="4"/>
  <c r="I1269" i="4"/>
  <c r="F1269" i="4"/>
  <c r="L1268" i="4"/>
  <c r="M1268" i="4" s="1"/>
  <c r="K1268" i="4"/>
  <c r="J1268" i="4"/>
  <c r="I1268" i="4"/>
  <c r="F1268" i="4"/>
  <c r="L1267" i="4"/>
  <c r="M1267" i="4" s="1"/>
  <c r="K1267" i="4"/>
  <c r="J1267" i="4"/>
  <c r="I1267" i="4"/>
  <c r="F1267" i="4"/>
  <c r="L1266" i="4"/>
  <c r="N1266" i="4" s="1"/>
  <c r="K1266" i="4"/>
  <c r="J1266" i="4"/>
  <c r="I1266" i="4"/>
  <c r="F1266" i="4"/>
  <c r="L1265" i="4"/>
  <c r="N1265" i="4" s="1"/>
  <c r="K1265" i="4"/>
  <c r="J1265" i="4"/>
  <c r="I1265" i="4"/>
  <c r="F1265" i="4"/>
  <c r="L1264" i="4"/>
  <c r="M1264" i="4" s="1"/>
  <c r="K1264" i="4"/>
  <c r="J1264" i="4"/>
  <c r="I1264" i="4"/>
  <c r="F1264" i="4"/>
  <c r="L1263" i="4"/>
  <c r="N1263" i="4" s="1"/>
  <c r="K1263" i="4"/>
  <c r="J1263" i="4"/>
  <c r="I1263" i="4"/>
  <c r="F1263" i="4"/>
  <c r="L1262" i="4"/>
  <c r="N1262" i="4" s="1"/>
  <c r="K1262" i="4"/>
  <c r="J1262" i="4"/>
  <c r="I1262" i="4"/>
  <c r="F1262" i="4"/>
  <c r="L1261" i="4"/>
  <c r="M1261" i="4" s="1"/>
  <c r="K1261" i="4"/>
  <c r="J1261" i="4"/>
  <c r="I1261" i="4"/>
  <c r="F1261" i="4"/>
  <c r="L1260" i="4"/>
  <c r="M1260" i="4" s="1"/>
  <c r="K1260" i="4"/>
  <c r="J1260" i="4"/>
  <c r="I1260" i="4"/>
  <c r="F1260" i="4"/>
  <c r="L1259" i="4"/>
  <c r="M1259" i="4" s="1"/>
  <c r="K1259" i="4"/>
  <c r="J1259" i="4"/>
  <c r="I1259" i="4"/>
  <c r="F1259" i="4"/>
  <c r="L1258" i="4"/>
  <c r="N1258" i="4" s="1"/>
  <c r="K1258" i="4"/>
  <c r="J1258" i="4"/>
  <c r="I1258" i="4"/>
  <c r="F1258" i="4"/>
  <c r="L1257" i="4"/>
  <c r="N1257" i="4" s="1"/>
  <c r="K1257" i="4"/>
  <c r="J1257" i="4"/>
  <c r="I1257" i="4"/>
  <c r="F1257" i="4"/>
  <c r="L1256" i="4"/>
  <c r="M1256" i="4" s="1"/>
  <c r="K1256" i="4"/>
  <c r="J1256" i="4"/>
  <c r="I1256" i="4"/>
  <c r="F1256" i="4"/>
  <c r="L1255" i="4"/>
  <c r="N1255" i="4" s="1"/>
  <c r="K1255" i="4"/>
  <c r="J1255" i="4"/>
  <c r="I1255" i="4"/>
  <c r="F1255" i="4"/>
  <c r="L1254" i="4"/>
  <c r="N1254" i="4" s="1"/>
  <c r="K1254" i="4"/>
  <c r="J1254" i="4"/>
  <c r="I1254" i="4"/>
  <c r="F1254" i="4"/>
  <c r="L1253" i="4"/>
  <c r="M1253" i="4" s="1"/>
  <c r="K1253" i="4"/>
  <c r="J1253" i="4"/>
  <c r="I1253" i="4"/>
  <c r="F1253" i="4"/>
  <c r="L1252" i="4"/>
  <c r="M1252" i="4" s="1"/>
  <c r="K1252" i="4"/>
  <c r="J1252" i="4"/>
  <c r="I1252" i="4"/>
  <c r="F1252" i="4"/>
  <c r="L1251" i="4"/>
  <c r="M1251" i="4" s="1"/>
  <c r="K1251" i="4"/>
  <c r="J1251" i="4"/>
  <c r="I1251" i="4"/>
  <c r="F1251" i="4"/>
  <c r="L1250" i="4"/>
  <c r="N1250" i="4" s="1"/>
  <c r="K1250" i="4"/>
  <c r="J1250" i="4"/>
  <c r="I1250" i="4"/>
  <c r="F1250" i="4"/>
  <c r="L1249" i="4"/>
  <c r="N1249" i="4" s="1"/>
  <c r="K1249" i="4"/>
  <c r="J1249" i="4"/>
  <c r="I1249" i="4"/>
  <c r="F1249" i="4"/>
  <c r="L1248" i="4"/>
  <c r="M1248" i="4" s="1"/>
  <c r="K1248" i="4"/>
  <c r="J1248" i="4"/>
  <c r="I1248" i="4"/>
  <c r="F1248" i="4"/>
  <c r="L1247" i="4"/>
  <c r="N1247" i="4" s="1"/>
  <c r="K1247" i="4"/>
  <c r="J1247" i="4"/>
  <c r="I1247" i="4"/>
  <c r="F1247" i="4"/>
  <c r="L1246" i="4"/>
  <c r="N1246" i="4" s="1"/>
  <c r="K1246" i="4"/>
  <c r="J1246" i="4"/>
  <c r="I1246" i="4"/>
  <c r="F1246" i="4"/>
  <c r="L1245" i="4"/>
  <c r="M1245" i="4" s="1"/>
  <c r="K1245" i="4"/>
  <c r="J1245" i="4"/>
  <c r="I1245" i="4"/>
  <c r="F1245" i="4"/>
  <c r="L1244" i="4"/>
  <c r="M1244" i="4" s="1"/>
  <c r="K1244" i="4"/>
  <c r="J1244" i="4"/>
  <c r="I1244" i="4"/>
  <c r="F1244" i="4"/>
  <c r="L1243" i="4"/>
  <c r="M1243" i="4" s="1"/>
  <c r="K1243" i="4"/>
  <c r="J1243" i="4"/>
  <c r="I1243" i="4"/>
  <c r="F1243" i="4"/>
  <c r="L1242" i="4"/>
  <c r="N1242" i="4" s="1"/>
  <c r="K1242" i="4"/>
  <c r="J1242" i="4"/>
  <c r="I1242" i="4"/>
  <c r="F1242" i="4"/>
  <c r="L1241" i="4"/>
  <c r="N1241" i="4" s="1"/>
  <c r="K1241" i="4"/>
  <c r="J1241" i="4"/>
  <c r="I1241" i="4"/>
  <c r="F1241" i="4"/>
  <c r="L1240" i="4"/>
  <c r="M1240" i="4" s="1"/>
  <c r="K1240" i="4"/>
  <c r="J1240" i="4"/>
  <c r="I1240" i="4"/>
  <c r="F1240" i="4"/>
  <c r="L1239" i="4"/>
  <c r="N1239" i="4" s="1"/>
  <c r="K1239" i="4"/>
  <c r="J1239" i="4"/>
  <c r="I1239" i="4"/>
  <c r="F1239" i="4"/>
  <c r="L1238" i="4"/>
  <c r="N1238" i="4" s="1"/>
  <c r="K1238" i="4"/>
  <c r="J1238" i="4"/>
  <c r="I1238" i="4"/>
  <c r="F1238" i="4"/>
  <c r="L1237" i="4"/>
  <c r="M1237" i="4" s="1"/>
  <c r="K1237" i="4"/>
  <c r="J1237" i="4"/>
  <c r="I1237" i="4"/>
  <c r="F1237" i="4"/>
  <c r="L1236" i="4"/>
  <c r="M1236" i="4" s="1"/>
  <c r="K1236" i="4"/>
  <c r="J1236" i="4"/>
  <c r="I1236" i="4"/>
  <c r="F1236" i="4"/>
  <c r="L1235" i="4"/>
  <c r="M1235" i="4" s="1"/>
  <c r="K1235" i="4"/>
  <c r="J1235" i="4"/>
  <c r="I1235" i="4"/>
  <c r="F1235" i="4"/>
  <c r="L1234" i="4"/>
  <c r="N1234" i="4" s="1"/>
  <c r="K1234" i="4"/>
  <c r="J1234" i="4"/>
  <c r="I1234" i="4"/>
  <c r="F1234" i="4"/>
  <c r="L1233" i="4"/>
  <c r="N1233" i="4" s="1"/>
  <c r="K1233" i="4"/>
  <c r="J1233" i="4"/>
  <c r="I1233" i="4"/>
  <c r="F1233" i="4"/>
  <c r="L1232" i="4"/>
  <c r="N1232" i="4" s="1"/>
  <c r="K1232" i="4"/>
  <c r="J1232" i="4"/>
  <c r="I1232" i="4"/>
  <c r="F1232" i="4"/>
  <c r="L1231" i="4"/>
  <c r="N1231" i="4" s="1"/>
  <c r="K1231" i="4"/>
  <c r="J1231" i="4"/>
  <c r="I1231" i="4"/>
  <c r="F1231" i="4"/>
  <c r="L1230" i="4"/>
  <c r="N1230" i="4" s="1"/>
  <c r="K1230" i="4"/>
  <c r="J1230" i="4"/>
  <c r="I1230" i="4"/>
  <c r="F1230" i="4"/>
  <c r="L1229" i="4"/>
  <c r="M1229" i="4" s="1"/>
  <c r="K1229" i="4"/>
  <c r="J1229" i="4"/>
  <c r="I1229" i="4"/>
  <c r="F1229" i="4"/>
  <c r="L1228" i="4"/>
  <c r="N1228" i="4" s="1"/>
  <c r="K1228" i="4"/>
  <c r="J1228" i="4"/>
  <c r="I1228" i="4"/>
  <c r="F1228" i="4"/>
  <c r="L1227" i="4"/>
  <c r="M1227" i="4" s="1"/>
  <c r="K1227" i="4"/>
  <c r="J1227" i="4"/>
  <c r="I1227" i="4"/>
  <c r="F1227" i="4"/>
  <c r="L1226" i="4"/>
  <c r="N1226" i="4" s="1"/>
  <c r="K1226" i="4"/>
  <c r="J1226" i="4"/>
  <c r="I1226" i="4"/>
  <c r="F1226" i="4"/>
  <c r="L1225" i="4"/>
  <c r="N1225" i="4" s="1"/>
  <c r="K1225" i="4"/>
  <c r="J1225" i="4"/>
  <c r="I1225" i="4"/>
  <c r="F1225" i="4"/>
  <c r="L1224" i="4"/>
  <c r="N1224" i="4" s="1"/>
  <c r="K1224" i="4"/>
  <c r="J1224" i="4"/>
  <c r="I1224" i="4"/>
  <c r="F1224" i="4"/>
  <c r="L1223" i="4"/>
  <c r="N1223" i="4" s="1"/>
  <c r="K1223" i="4"/>
  <c r="J1223" i="4"/>
  <c r="I1223" i="4"/>
  <c r="F1223" i="4"/>
  <c r="L1222" i="4"/>
  <c r="N1222" i="4" s="1"/>
  <c r="K1222" i="4"/>
  <c r="J1222" i="4"/>
  <c r="I1222" i="4"/>
  <c r="F1222" i="4"/>
  <c r="L1221" i="4"/>
  <c r="M1221" i="4" s="1"/>
  <c r="K1221" i="4"/>
  <c r="J1221" i="4"/>
  <c r="I1221" i="4"/>
  <c r="F1221" i="4"/>
  <c r="L1220" i="4"/>
  <c r="N1220" i="4" s="1"/>
  <c r="K1220" i="4"/>
  <c r="J1220" i="4"/>
  <c r="I1220" i="4"/>
  <c r="F1220" i="4"/>
  <c r="L1219" i="4"/>
  <c r="M1219" i="4" s="1"/>
  <c r="K1219" i="4"/>
  <c r="J1219" i="4"/>
  <c r="I1219" i="4"/>
  <c r="F1219" i="4"/>
  <c r="L1218" i="4"/>
  <c r="N1218" i="4" s="1"/>
  <c r="K1218" i="4"/>
  <c r="J1218" i="4"/>
  <c r="I1218" i="4"/>
  <c r="F1218" i="4"/>
  <c r="L1217" i="4"/>
  <c r="N1217" i="4" s="1"/>
  <c r="K1217" i="4"/>
  <c r="J1217" i="4"/>
  <c r="I1217" i="4"/>
  <c r="F1217" i="4"/>
  <c r="L1216" i="4"/>
  <c r="N1216" i="4" s="1"/>
  <c r="K1216" i="4"/>
  <c r="J1216" i="4"/>
  <c r="I1216" i="4"/>
  <c r="F1216" i="4"/>
  <c r="L1215" i="4"/>
  <c r="N1215" i="4" s="1"/>
  <c r="K1215" i="4"/>
  <c r="J1215" i="4"/>
  <c r="I1215" i="4"/>
  <c r="F1215" i="4"/>
  <c r="L1214" i="4"/>
  <c r="N1214" i="4" s="1"/>
  <c r="K1214" i="4"/>
  <c r="J1214" i="4"/>
  <c r="I1214" i="4"/>
  <c r="F1214" i="4"/>
  <c r="L1213" i="4"/>
  <c r="M1213" i="4" s="1"/>
  <c r="K1213" i="4"/>
  <c r="J1213" i="4"/>
  <c r="I1213" i="4"/>
  <c r="F1213" i="4"/>
  <c r="L1212" i="4"/>
  <c r="N1212" i="4" s="1"/>
  <c r="K1212" i="4"/>
  <c r="J1212" i="4"/>
  <c r="I1212" i="4"/>
  <c r="F1212" i="4"/>
  <c r="L1211" i="4"/>
  <c r="M1211" i="4" s="1"/>
  <c r="K1211" i="4"/>
  <c r="J1211" i="4"/>
  <c r="I1211" i="4"/>
  <c r="F1211" i="4"/>
  <c r="L1210" i="4"/>
  <c r="N1210" i="4" s="1"/>
  <c r="K1210" i="4"/>
  <c r="J1210" i="4"/>
  <c r="I1210" i="4"/>
  <c r="F1210" i="4"/>
  <c r="L1209" i="4"/>
  <c r="N1209" i="4" s="1"/>
  <c r="K1209" i="4"/>
  <c r="J1209" i="4"/>
  <c r="I1209" i="4"/>
  <c r="F1209" i="4"/>
  <c r="L1208" i="4"/>
  <c r="M1208" i="4" s="1"/>
  <c r="K1208" i="4"/>
  <c r="J1208" i="4"/>
  <c r="I1208" i="4"/>
  <c r="F1208" i="4"/>
  <c r="L1207" i="4"/>
  <c r="N1207" i="4" s="1"/>
  <c r="K1207" i="4"/>
  <c r="J1207" i="4"/>
  <c r="I1207" i="4"/>
  <c r="F1207" i="4"/>
  <c r="L1206" i="4"/>
  <c r="N1206" i="4" s="1"/>
  <c r="K1206" i="4"/>
  <c r="J1206" i="4"/>
  <c r="I1206" i="4"/>
  <c r="F1206" i="4"/>
  <c r="L1205" i="4"/>
  <c r="M1205" i="4" s="1"/>
  <c r="K1205" i="4"/>
  <c r="J1205" i="4"/>
  <c r="I1205" i="4"/>
  <c r="F1205" i="4"/>
  <c r="L1204" i="4"/>
  <c r="N1204" i="4" s="1"/>
  <c r="K1204" i="4"/>
  <c r="J1204" i="4"/>
  <c r="I1204" i="4"/>
  <c r="F1204" i="4"/>
  <c r="L1203" i="4"/>
  <c r="M1203" i="4" s="1"/>
  <c r="K1203" i="4"/>
  <c r="J1203" i="4"/>
  <c r="I1203" i="4"/>
  <c r="F1203" i="4"/>
  <c r="L1202" i="4"/>
  <c r="N1202" i="4" s="1"/>
  <c r="K1202" i="4"/>
  <c r="J1202" i="4"/>
  <c r="I1202" i="4"/>
  <c r="F1202" i="4"/>
  <c r="L1201" i="4"/>
  <c r="N1201" i="4" s="1"/>
  <c r="K1201" i="4"/>
  <c r="J1201" i="4"/>
  <c r="I1201" i="4"/>
  <c r="F1201" i="4"/>
  <c r="L1200" i="4"/>
  <c r="N1200" i="4" s="1"/>
  <c r="K1200" i="4"/>
  <c r="J1200" i="4"/>
  <c r="I1200" i="4"/>
  <c r="F1200" i="4"/>
  <c r="L1199" i="4"/>
  <c r="N1199" i="4" s="1"/>
  <c r="K1199" i="4"/>
  <c r="J1199" i="4"/>
  <c r="I1199" i="4"/>
  <c r="F1199" i="4"/>
  <c r="L1198" i="4"/>
  <c r="N1198" i="4" s="1"/>
  <c r="K1198" i="4"/>
  <c r="J1198" i="4"/>
  <c r="I1198" i="4"/>
  <c r="F1198" i="4"/>
  <c r="L1197" i="4"/>
  <c r="M1197" i="4" s="1"/>
  <c r="K1197" i="4"/>
  <c r="J1197" i="4"/>
  <c r="I1197" i="4"/>
  <c r="F1197" i="4"/>
  <c r="L1196" i="4"/>
  <c r="N1196" i="4" s="1"/>
  <c r="K1196" i="4"/>
  <c r="J1196" i="4"/>
  <c r="I1196" i="4"/>
  <c r="F1196" i="4"/>
  <c r="L1195" i="4"/>
  <c r="M1195" i="4" s="1"/>
  <c r="K1195" i="4"/>
  <c r="J1195" i="4"/>
  <c r="I1195" i="4"/>
  <c r="F1195" i="4"/>
  <c r="L1194" i="4"/>
  <c r="N1194" i="4" s="1"/>
  <c r="K1194" i="4"/>
  <c r="J1194" i="4"/>
  <c r="I1194" i="4"/>
  <c r="F1194" i="4"/>
  <c r="L1193" i="4"/>
  <c r="N1193" i="4" s="1"/>
  <c r="K1193" i="4"/>
  <c r="J1193" i="4"/>
  <c r="I1193" i="4"/>
  <c r="F1193" i="4"/>
  <c r="L1192" i="4"/>
  <c r="N1192" i="4" s="1"/>
  <c r="K1192" i="4"/>
  <c r="J1192" i="4"/>
  <c r="I1192" i="4"/>
  <c r="F1192" i="4"/>
  <c r="L1191" i="4"/>
  <c r="N1191" i="4" s="1"/>
  <c r="K1191" i="4"/>
  <c r="J1191" i="4"/>
  <c r="I1191" i="4"/>
  <c r="F1191" i="4"/>
  <c r="L1190" i="4"/>
  <c r="N1190" i="4" s="1"/>
  <c r="K1190" i="4"/>
  <c r="J1190" i="4"/>
  <c r="I1190" i="4"/>
  <c r="F1190" i="4"/>
  <c r="L1189" i="4"/>
  <c r="M1189" i="4" s="1"/>
  <c r="K1189" i="4"/>
  <c r="J1189" i="4"/>
  <c r="I1189" i="4"/>
  <c r="F1189" i="4"/>
  <c r="L1188" i="4"/>
  <c r="N1188" i="4" s="1"/>
  <c r="K1188" i="4"/>
  <c r="J1188" i="4"/>
  <c r="I1188" i="4"/>
  <c r="F1188" i="4"/>
  <c r="L1187" i="4"/>
  <c r="M1187" i="4" s="1"/>
  <c r="K1187" i="4"/>
  <c r="J1187" i="4"/>
  <c r="I1187" i="4"/>
  <c r="F1187" i="4"/>
  <c r="L1186" i="4"/>
  <c r="N1186" i="4" s="1"/>
  <c r="K1186" i="4"/>
  <c r="J1186" i="4"/>
  <c r="I1186" i="4"/>
  <c r="F1186" i="4"/>
  <c r="L1185" i="4"/>
  <c r="N1185" i="4" s="1"/>
  <c r="K1185" i="4"/>
  <c r="J1185" i="4"/>
  <c r="I1185" i="4"/>
  <c r="F1185" i="4"/>
  <c r="L1184" i="4"/>
  <c r="N1184" i="4" s="1"/>
  <c r="K1184" i="4"/>
  <c r="J1184" i="4"/>
  <c r="I1184" i="4"/>
  <c r="F1184" i="4"/>
  <c r="L1183" i="4"/>
  <c r="N1183" i="4" s="1"/>
  <c r="K1183" i="4"/>
  <c r="J1183" i="4"/>
  <c r="I1183" i="4"/>
  <c r="F1183" i="4"/>
  <c r="L1182" i="4"/>
  <c r="N1182" i="4" s="1"/>
  <c r="K1182" i="4"/>
  <c r="J1182" i="4"/>
  <c r="I1182" i="4"/>
  <c r="F1182" i="4"/>
  <c r="L1181" i="4"/>
  <c r="M1181" i="4" s="1"/>
  <c r="K1181" i="4"/>
  <c r="J1181" i="4"/>
  <c r="I1181" i="4"/>
  <c r="F1181" i="4"/>
  <c r="L1180" i="4"/>
  <c r="N1180" i="4" s="1"/>
  <c r="K1180" i="4"/>
  <c r="J1180" i="4"/>
  <c r="I1180" i="4"/>
  <c r="F1180" i="4"/>
  <c r="L1179" i="4"/>
  <c r="M1179" i="4" s="1"/>
  <c r="K1179" i="4"/>
  <c r="J1179" i="4"/>
  <c r="I1179" i="4"/>
  <c r="F1179" i="4"/>
  <c r="L1178" i="4"/>
  <c r="N1178" i="4" s="1"/>
  <c r="K1178" i="4"/>
  <c r="J1178" i="4"/>
  <c r="I1178" i="4"/>
  <c r="F1178" i="4"/>
  <c r="L1177" i="4"/>
  <c r="N1177" i="4" s="1"/>
  <c r="K1177" i="4"/>
  <c r="J1177" i="4"/>
  <c r="I1177" i="4"/>
  <c r="F1177" i="4"/>
  <c r="L1176" i="4"/>
  <c r="N1176" i="4" s="1"/>
  <c r="K1176" i="4"/>
  <c r="J1176" i="4"/>
  <c r="I1176" i="4"/>
  <c r="F1176" i="4"/>
  <c r="L1175" i="4"/>
  <c r="N1175" i="4" s="1"/>
  <c r="K1175" i="4"/>
  <c r="J1175" i="4"/>
  <c r="I1175" i="4"/>
  <c r="F1175" i="4"/>
  <c r="L1174" i="4"/>
  <c r="N1174" i="4" s="1"/>
  <c r="K1174" i="4"/>
  <c r="J1174" i="4"/>
  <c r="I1174" i="4"/>
  <c r="F1174" i="4"/>
  <c r="L1173" i="4"/>
  <c r="M1173" i="4" s="1"/>
  <c r="K1173" i="4"/>
  <c r="J1173" i="4"/>
  <c r="I1173" i="4"/>
  <c r="F1173" i="4"/>
  <c r="L1172" i="4"/>
  <c r="N1172" i="4" s="1"/>
  <c r="K1172" i="4"/>
  <c r="J1172" i="4"/>
  <c r="I1172" i="4"/>
  <c r="F1172" i="4"/>
  <c r="L1171" i="4"/>
  <c r="M1171" i="4" s="1"/>
  <c r="K1171" i="4"/>
  <c r="J1171" i="4"/>
  <c r="I1171" i="4"/>
  <c r="F1171" i="4"/>
  <c r="L1170" i="4"/>
  <c r="N1170" i="4" s="1"/>
  <c r="K1170" i="4"/>
  <c r="J1170" i="4"/>
  <c r="I1170" i="4"/>
  <c r="F1170" i="4"/>
  <c r="L1169" i="4"/>
  <c r="N1169" i="4" s="1"/>
  <c r="K1169" i="4"/>
  <c r="J1169" i="4"/>
  <c r="I1169" i="4"/>
  <c r="F1169" i="4"/>
  <c r="L1168" i="4"/>
  <c r="N1168" i="4" s="1"/>
  <c r="K1168" i="4"/>
  <c r="J1168" i="4"/>
  <c r="I1168" i="4"/>
  <c r="F1168" i="4"/>
  <c r="L1167" i="4"/>
  <c r="N1167" i="4" s="1"/>
  <c r="K1167" i="4"/>
  <c r="J1167" i="4"/>
  <c r="I1167" i="4"/>
  <c r="F1167" i="4"/>
  <c r="L1166" i="4"/>
  <c r="N1166" i="4" s="1"/>
  <c r="K1166" i="4"/>
  <c r="J1166" i="4"/>
  <c r="I1166" i="4"/>
  <c r="F1166" i="4"/>
  <c r="L1165" i="4"/>
  <c r="M1165" i="4" s="1"/>
  <c r="K1165" i="4"/>
  <c r="J1165" i="4"/>
  <c r="I1165" i="4"/>
  <c r="F1165" i="4"/>
  <c r="L1164" i="4"/>
  <c r="N1164" i="4" s="1"/>
  <c r="K1164" i="4"/>
  <c r="J1164" i="4"/>
  <c r="I1164" i="4"/>
  <c r="F1164" i="4"/>
  <c r="L1163" i="4"/>
  <c r="M1163" i="4" s="1"/>
  <c r="K1163" i="4"/>
  <c r="J1163" i="4"/>
  <c r="I1163" i="4"/>
  <c r="F1163" i="4"/>
  <c r="L1162" i="4"/>
  <c r="N1162" i="4" s="1"/>
  <c r="K1162" i="4"/>
  <c r="J1162" i="4"/>
  <c r="I1162" i="4"/>
  <c r="F1162" i="4"/>
  <c r="L1161" i="4"/>
  <c r="N1161" i="4" s="1"/>
  <c r="K1161" i="4"/>
  <c r="J1161" i="4"/>
  <c r="I1161" i="4"/>
  <c r="F1161" i="4"/>
  <c r="L1160" i="4"/>
  <c r="N1160" i="4" s="1"/>
  <c r="K1160" i="4"/>
  <c r="J1160" i="4"/>
  <c r="I1160" i="4"/>
  <c r="F1160" i="4"/>
  <c r="L1159" i="4"/>
  <c r="N1159" i="4" s="1"/>
  <c r="K1159" i="4"/>
  <c r="J1159" i="4"/>
  <c r="I1159" i="4"/>
  <c r="F1159" i="4"/>
  <c r="L1158" i="4"/>
  <c r="N1158" i="4" s="1"/>
  <c r="K1158" i="4"/>
  <c r="J1158" i="4"/>
  <c r="I1158" i="4"/>
  <c r="F1158" i="4"/>
  <c r="L1157" i="4"/>
  <c r="M1157" i="4" s="1"/>
  <c r="K1157" i="4"/>
  <c r="J1157" i="4"/>
  <c r="I1157" i="4"/>
  <c r="F1157" i="4"/>
  <c r="L1156" i="4"/>
  <c r="N1156" i="4" s="1"/>
  <c r="K1156" i="4"/>
  <c r="J1156" i="4"/>
  <c r="I1156" i="4"/>
  <c r="F1156" i="4"/>
  <c r="L1155" i="4"/>
  <c r="M1155" i="4" s="1"/>
  <c r="K1155" i="4"/>
  <c r="J1155" i="4"/>
  <c r="I1155" i="4"/>
  <c r="F1155" i="4"/>
  <c r="L1154" i="4"/>
  <c r="N1154" i="4" s="1"/>
  <c r="K1154" i="4"/>
  <c r="J1154" i="4"/>
  <c r="I1154" i="4"/>
  <c r="F1154" i="4"/>
  <c r="L1153" i="4"/>
  <c r="N1153" i="4" s="1"/>
  <c r="K1153" i="4"/>
  <c r="J1153" i="4"/>
  <c r="I1153" i="4"/>
  <c r="F1153" i="4"/>
  <c r="L1152" i="4"/>
  <c r="M1152" i="4" s="1"/>
  <c r="K1152" i="4"/>
  <c r="J1152" i="4"/>
  <c r="I1152" i="4"/>
  <c r="F1152" i="4"/>
  <c r="L1151" i="4"/>
  <c r="N1151" i="4" s="1"/>
  <c r="K1151" i="4"/>
  <c r="J1151" i="4"/>
  <c r="I1151" i="4"/>
  <c r="F1151" i="4"/>
  <c r="L1150" i="4"/>
  <c r="N1150" i="4" s="1"/>
  <c r="K1150" i="4"/>
  <c r="J1150" i="4"/>
  <c r="I1150" i="4"/>
  <c r="F1150" i="4"/>
  <c r="L1149" i="4"/>
  <c r="M1149" i="4" s="1"/>
  <c r="K1149" i="4"/>
  <c r="J1149" i="4"/>
  <c r="I1149" i="4"/>
  <c r="F1149" i="4"/>
  <c r="L1148" i="4"/>
  <c r="M1148" i="4" s="1"/>
  <c r="K1148" i="4"/>
  <c r="J1148" i="4"/>
  <c r="I1148" i="4"/>
  <c r="F1148" i="4"/>
  <c r="L1147" i="4"/>
  <c r="M1147" i="4" s="1"/>
  <c r="K1147" i="4"/>
  <c r="J1147" i="4"/>
  <c r="I1147" i="4"/>
  <c r="F1147" i="4"/>
  <c r="L1146" i="4"/>
  <c r="N1146" i="4" s="1"/>
  <c r="K1146" i="4"/>
  <c r="J1146" i="4"/>
  <c r="I1146" i="4"/>
  <c r="F1146" i="4"/>
  <c r="L1145" i="4"/>
  <c r="N1145" i="4" s="1"/>
  <c r="K1145" i="4"/>
  <c r="J1145" i="4"/>
  <c r="I1145" i="4"/>
  <c r="F1145" i="4"/>
  <c r="L1144" i="4"/>
  <c r="M1144" i="4" s="1"/>
  <c r="K1144" i="4"/>
  <c r="J1144" i="4"/>
  <c r="I1144" i="4"/>
  <c r="F1144" i="4"/>
  <c r="L1143" i="4"/>
  <c r="N1143" i="4" s="1"/>
  <c r="K1143" i="4"/>
  <c r="J1143" i="4"/>
  <c r="I1143" i="4"/>
  <c r="F1143" i="4"/>
  <c r="L1142" i="4"/>
  <c r="N1142" i="4" s="1"/>
  <c r="K1142" i="4"/>
  <c r="J1142" i="4"/>
  <c r="I1142" i="4"/>
  <c r="F1142" i="4"/>
  <c r="L1141" i="4"/>
  <c r="M1141" i="4" s="1"/>
  <c r="K1141" i="4"/>
  <c r="J1141" i="4"/>
  <c r="I1141" i="4"/>
  <c r="F1141" i="4"/>
  <c r="L1140" i="4"/>
  <c r="M1140" i="4" s="1"/>
  <c r="K1140" i="4"/>
  <c r="J1140" i="4"/>
  <c r="I1140" i="4"/>
  <c r="F1140" i="4"/>
  <c r="L1139" i="4"/>
  <c r="M1139" i="4" s="1"/>
  <c r="K1139" i="4"/>
  <c r="J1139" i="4"/>
  <c r="I1139" i="4"/>
  <c r="F1139" i="4"/>
  <c r="L1138" i="4"/>
  <c r="N1138" i="4" s="1"/>
  <c r="K1138" i="4"/>
  <c r="J1138" i="4"/>
  <c r="I1138" i="4"/>
  <c r="F1138" i="4"/>
  <c r="L1137" i="4"/>
  <c r="N1137" i="4" s="1"/>
  <c r="K1137" i="4"/>
  <c r="J1137" i="4"/>
  <c r="I1137" i="4"/>
  <c r="F1137" i="4"/>
  <c r="L1136" i="4"/>
  <c r="M1136" i="4" s="1"/>
  <c r="K1136" i="4"/>
  <c r="J1136" i="4"/>
  <c r="I1136" i="4"/>
  <c r="F1136" i="4"/>
  <c r="L1135" i="4"/>
  <c r="N1135" i="4" s="1"/>
  <c r="K1135" i="4"/>
  <c r="J1135" i="4"/>
  <c r="I1135" i="4"/>
  <c r="F1135" i="4"/>
  <c r="L1134" i="4"/>
  <c r="N1134" i="4" s="1"/>
  <c r="K1134" i="4"/>
  <c r="J1134" i="4"/>
  <c r="I1134" i="4"/>
  <c r="F1134" i="4"/>
  <c r="L1133" i="4"/>
  <c r="M1133" i="4" s="1"/>
  <c r="K1133" i="4"/>
  <c r="J1133" i="4"/>
  <c r="I1133" i="4"/>
  <c r="F1133" i="4"/>
  <c r="L1132" i="4"/>
  <c r="M1132" i="4" s="1"/>
  <c r="K1132" i="4"/>
  <c r="J1132" i="4"/>
  <c r="I1132" i="4"/>
  <c r="F1132" i="4"/>
  <c r="L1131" i="4"/>
  <c r="M1131" i="4" s="1"/>
  <c r="K1131" i="4"/>
  <c r="J1131" i="4"/>
  <c r="I1131" i="4"/>
  <c r="F1131" i="4"/>
  <c r="L1130" i="4"/>
  <c r="N1130" i="4" s="1"/>
  <c r="K1130" i="4"/>
  <c r="J1130" i="4"/>
  <c r="I1130" i="4"/>
  <c r="F1130" i="4"/>
  <c r="L1129" i="4"/>
  <c r="N1129" i="4" s="1"/>
  <c r="K1129" i="4"/>
  <c r="J1129" i="4"/>
  <c r="I1129" i="4"/>
  <c r="F1129" i="4"/>
  <c r="L1128" i="4"/>
  <c r="M1128" i="4" s="1"/>
  <c r="K1128" i="4"/>
  <c r="J1128" i="4"/>
  <c r="I1128" i="4"/>
  <c r="F1128" i="4"/>
  <c r="L1127" i="4"/>
  <c r="M1127" i="4" s="1"/>
  <c r="K1127" i="4"/>
  <c r="J1127" i="4"/>
  <c r="I1127" i="4"/>
  <c r="F1127" i="4"/>
  <c r="L1126" i="4"/>
  <c r="N1126" i="4" s="1"/>
  <c r="K1126" i="4"/>
  <c r="J1126" i="4"/>
  <c r="I1126" i="4"/>
  <c r="F1126" i="4"/>
  <c r="L1125" i="4"/>
  <c r="M1125" i="4" s="1"/>
  <c r="K1125" i="4"/>
  <c r="J1125" i="4"/>
  <c r="I1125" i="4"/>
  <c r="F1125" i="4"/>
  <c r="L1124" i="4"/>
  <c r="N1124" i="4" s="1"/>
  <c r="K1124" i="4"/>
  <c r="J1124" i="4"/>
  <c r="I1124" i="4"/>
  <c r="F1124" i="4"/>
  <c r="L1123" i="4"/>
  <c r="M1123" i="4" s="1"/>
  <c r="K1123" i="4"/>
  <c r="J1123" i="4"/>
  <c r="I1123" i="4"/>
  <c r="F1123" i="4"/>
  <c r="L1122" i="4"/>
  <c r="N1122" i="4" s="1"/>
  <c r="K1122" i="4"/>
  <c r="J1122" i="4"/>
  <c r="I1122" i="4"/>
  <c r="F1122" i="4"/>
  <c r="L1121" i="4"/>
  <c r="N1121" i="4" s="1"/>
  <c r="K1121" i="4"/>
  <c r="J1121" i="4"/>
  <c r="I1121" i="4"/>
  <c r="F1121" i="4"/>
  <c r="L1120" i="4"/>
  <c r="N1120" i="4" s="1"/>
  <c r="K1120" i="4"/>
  <c r="J1120" i="4"/>
  <c r="I1120" i="4"/>
  <c r="F1120" i="4"/>
  <c r="L1119" i="4"/>
  <c r="M1119" i="4" s="1"/>
  <c r="K1119" i="4"/>
  <c r="J1119" i="4"/>
  <c r="I1119" i="4"/>
  <c r="F1119" i="4"/>
  <c r="L1118" i="4"/>
  <c r="N1118" i="4" s="1"/>
  <c r="K1118" i="4"/>
  <c r="J1118" i="4"/>
  <c r="I1118" i="4"/>
  <c r="F1118" i="4"/>
  <c r="L1117" i="4"/>
  <c r="M1117" i="4" s="1"/>
  <c r="K1117" i="4"/>
  <c r="J1117" i="4"/>
  <c r="I1117" i="4"/>
  <c r="F1117" i="4"/>
  <c r="L1116" i="4"/>
  <c r="N1116" i="4" s="1"/>
  <c r="K1116" i="4"/>
  <c r="J1116" i="4"/>
  <c r="I1116" i="4"/>
  <c r="F1116" i="4"/>
  <c r="L1115" i="4"/>
  <c r="M1115" i="4" s="1"/>
  <c r="K1115" i="4"/>
  <c r="J1115" i="4"/>
  <c r="I1115" i="4"/>
  <c r="F1115" i="4"/>
  <c r="L1114" i="4"/>
  <c r="N1114" i="4" s="1"/>
  <c r="K1114" i="4"/>
  <c r="J1114" i="4"/>
  <c r="I1114" i="4"/>
  <c r="F1114" i="4"/>
  <c r="L1113" i="4"/>
  <c r="K1113" i="4"/>
  <c r="J1113" i="4"/>
  <c r="I1113" i="4"/>
  <c r="F1113" i="4"/>
  <c r="L1112" i="4"/>
  <c r="M1112" i="4" s="1"/>
  <c r="K1112" i="4"/>
  <c r="J1112" i="4"/>
  <c r="I1112" i="4"/>
  <c r="F1112" i="4"/>
  <c r="L1111" i="4"/>
  <c r="K1111" i="4"/>
  <c r="J1111" i="4"/>
  <c r="I1111" i="4"/>
  <c r="F1111" i="4"/>
  <c r="L1110" i="4"/>
  <c r="N1110" i="4" s="1"/>
  <c r="K1110" i="4"/>
  <c r="J1110" i="4"/>
  <c r="I1110" i="4"/>
  <c r="F1110" i="4"/>
  <c r="L1109" i="4"/>
  <c r="M1109" i="4" s="1"/>
  <c r="K1109" i="4"/>
  <c r="J1109" i="4"/>
  <c r="I1109" i="4"/>
  <c r="F1109" i="4"/>
  <c r="L1108" i="4"/>
  <c r="N1108" i="4" s="1"/>
  <c r="K1108" i="4"/>
  <c r="J1108" i="4"/>
  <c r="I1108" i="4"/>
  <c r="F1108" i="4"/>
  <c r="L1107" i="4"/>
  <c r="M1107" i="4" s="1"/>
  <c r="K1107" i="4"/>
  <c r="J1107" i="4"/>
  <c r="I1107" i="4"/>
  <c r="F1107" i="4"/>
  <c r="L1106" i="4"/>
  <c r="N1106" i="4" s="1"/>
  <c r="K1106" i="4"/>
  <c r="J1106" i="4"/>
  <c r="I1106" i="4"/>
  <c r="F1106" i="4"/>
  <c r="L1105" i="4"/>
  <c r="K1105" i="4"/>
  <c r="J1105" i="4"/>
  <c r="I1105" i="4"/>
  <c r="F1105" i="4"/>
  <c r="L1104" i="4"/>
  <c r="M1104" i="4" s="1"/>
  <c r="K1104" i="4"/>
  <c r="J1104" i="4"/>
  <c r="I1104" i="4"/>
  <c r="F1104" i="4"/>
  <c r="L1103" i="4"/>
  <c r="N1103" i="4" s="1"/>
  <c r="K1103" i="4"/>
  <c r="J1103" i="4"/>
  <c r="I1103" i="4"/>
  <c r="F1103" i="4"/>
  <c r="L1102" i="4"/>
  <c r="N1102" i="4" s="1"/>
  <c r="K1102" i="4"/>
  <c r="J1102" i="4"/>
  <c r="I1102" i="4"/>
  <c r="F1102" i="4"/>
  <c r="L1101" i="4"/>
  <c r="M1101" i="4" s="1"/>
  <c r="K1101" i="4"/>
  <c r="J1101" i="4"/>
  <c r="I1101" i="4"/>
  <c r="F1101" i="4"/>
  <c r="L1100" i="4"/>
  <c r="N1100" i="4" s="1"/>
  <c r="K1100" i="4"/>
  <c r="J1100" i="4"/>
  <c r="I1100" i="4"/>
  <c r="F1100" i="4"/>
  <c r="L1099" i="4"/>
  <c r="M1099" i="4" s="1"/>
  <c r="K1099" i="4"/>
  <c r="J1099" i="4"/>
  <c r="I1099" i="4"/>
  <c r="F1099" i="4"/>
  <c r="L1098" i="4"/>
  <c r="N1098" i="4" s="1"/>
  <c r="K1098" i="4"/>
  <c r="J1098" i="4"/>
  <c r="I1098" i="4"/>
  <c r="F1098" i="4"/>
  <c r="L1097" i="4"/>
  <c r="K1097" i="4"/>
  <c r="J1097" i="4"/>
  <c r="I1097" i="4"/>
  <c r="F1097" i="4"/>
  <c r="L1096" i="4"/>
  <c r="N1096" i="4" s="1"/>
  <c r="K1096" i="4"/>
  <c r="J1096" i="4"/>
  <c r="I1096" i="4"/>
  <c r="F1096" i="4"/>
  <c r="L1095" i="4"/>
  <c r="M1095" i="4" s="1"/>
  <c r="K1095" i="4"/>
  <c r="J1095" i="4"/>
  <c r="I1095" i="4"/>
  <c r="F1095" i="4"/>
  <c r="L1094" i="4"/>
  <c r="N1094" i="4" s="1"/>
  <c r="K1094" i="4"/>
  <c r="J1094" i="4"/>
  <c r="I1094" i="4"/>
  <c r="F1094" i="4"/>
  <c r="L1093" i="4"/>
  <c r="M1093" i="4" s="1"/>
  <c r="K1093" i="4"/>
  <c r="J1093" i="4"/>
  <c r="I1093" i="4"/>
  <c r="F1093" i="4"/>
  <c r="L1092" i="4"/>
  <c r="N1092" i="4" s="1"/>
  <c r="K1092" i="4"/>
  <c r="J1092" i="4"/>
  <c r="I1092" i="4"/>
  <c r="F1092" i="4"/>
  <c r="L1091" i="4"/>
  <c r="M1091" i="4" s="1"/>
  <c r="K1091" i="4"/>
  <c r="J1091" i="4"/>
  <c r="I1091" i="4"/>
  <c r="F1091" i="4"/>
  <c r="L1090" i="4"/>
  <c r="N1090" i="4" s="1"/>
  <c r="K1090" i="4"/>
  <c r="J1090" i="4"/>
  <c r="I1090" i="4"/>
  <c r="F1090" i="4"/>
  <c r="L1089" i="4"/>
  <c r="K1089" i="4"/>
  <c r="J1089" i="4"/>
  <c r="I1089" i="4"/>
  <c r="F1089" i="4"/>
  <c r="L1088" i="4"/>
  <c r="N1088" i="4" s="1"/>
  <c r="K1088" i="4"/>
  <c r="J1088" i="4"/>
  <c r="I1088" i="4"/>
  <c r="F1088" i="4"/>
  <c r="L1087" i="4"/>
  <c r="M1087" i="4" s="1"/>
  <c r="K1087" i="4"/>
  <c r="J1087" i="4"/>
  <c r="I1087" i="4"/>
  <c r="F1087" i="4"/>
  <c r="L1086" i="4"/>
  <c r="N1086" i="4" s="1"/>
  <c r="K1086" i="4"/>
  <c r="J1086" i="4"/>
  <c r="I1086" i="4"/>
  <c r="F1086" i="4"/>
  <c r="L1085" i="4"/>
  <c r="M1085" i="4" s="1"/>
  <c r="K1085" i="4"/>
  <c r="J1085" i="4"/>
  <c r="I1085" i="4"/>
  <c r="F1085" i="4"/>
  <c r="L1084" i="4"/>
  <c r="N1084" i="4" s="1"/>
  <c r="K1084" i="4"/>
  <c r="J1084" i="4"/>
  <c r="I1084" i="4"/>
  <c r="F1084" i="4"/>
  <c r="L1083" i="4"/>
  <c r="M1083" i="4" s="1"/>
  <c r="K1083" i="4"/>
  <c r="J1083" i="4"/>
  <c r="I1083" i="4"/>
  <c r="F1083" i="4"/>
  <c r="L1082" i="4"/>
  <c r="N1082" i="4" s="1"/>
  <c r="K1082" i="4"/>
  <c r="J1082" i="4"/>
  <c r="I1082" i="4"/>
  <c r="F1082" i="4"/>
  <c r="L1081" i="4"/>
  <c r="K1081" i="4"/>
  <c r="J1081" i="4"/>
  <c r="I1081" i="4"/>
  <c r="F1081" i="4"/>
  <c r="L1080" i="4"/>
  <c r="M1080" i="4" s="1"/>
  <c r="K1080" i="4"/>
  <c r="J1080" i="4"/>
  <c r="I1080" i="4"/>
  <c r="F1080" i="4"/>
  <c r="L1079" i="4"/>
  <c r="M1079" i="4" s="1"/>
  <c r="K1079" i="4"/>
  <c r="J1079" i="4"/>
  <c r="I1079" i="4"/>
  <c r="F1079" i="4"/>
  <c r="L1078" i="4"/>
  <c r="N1078" i="4" s="1"/>
  <c r="K1078" i="4"/>
  <c r="J1078" i="4"/>
  <c r="I1078" i="4"/>
  <c r="F1078" i="4"/>
  <c r="L1077" i="4"/>
  <c r="M1077" i="4" s="1"/>
  <c r="K1077" i="4"/>
  <c r="J1077" i="4"/>
  <c r="I1077" i="4"/>
  <c r="F1077" i="4"/>
  <c r="L1076" i="4"/>
  <c r="N1076" i="4" s="1"/>
  <c r="K1076" i="4"/>
  <c r="J1076" i="4"/>
  <c r="I1076" i="4"/>
  <c r="F1076" i="4"/>
  <c r="L1075" i="4"/>
  <c r="M1075" i="4" s="1"/>
  <c r="K1075" i="4"/>
  <c r="J1075" i="4"/>
  <c r="I1075" i="4"/>
  <c r="F1075" i="4"/>
  <c r="L1074" i="4"/>
  <c r="N1074" i="4" s="1"/>
  <c r="K1074" i="4"/>
  <c r="J1074" i="4"/>
  <c r="I1074" i="4"/>
  <c r="F1074" i="4"/>
  <c r="L1073" i="4"/>
  <c r="M1073" i="4" s="1"/>
  <c r="K1073" i="4"/>
  <c r="J1073" i="4"/>
  <c r="I1073" i="4"/>
  <c r="F1073" i="4"/>
  <c r="L1072" i="4"/>
  <c r="N1072" i="4" s="1"/>
  <c r="K1072" i="4"/>
  <c r="J1072" i="4"/>
  <c r="I1072" i="4"/>
  <c r="F1072" i="4"/>
  <c r="L1071" i="4"/>
  <c r="M1071" i="4" s="1"/>
  <c r="K1071" i="4"/>
  <c r="J1071" i="4"/>
  <c r="I1071" i="4"/>
  <c r="F1071" i="4"/>
  <c r="L1070" i="4"/>
  <c r="N1070" i="4" s="1"/>
  <c r="K1070" i="4"/>
  <c r="J1070" i="4"/>
  <c r="I1070" i="4"/>
  <c r="F1070" i="4"/>
  <c r="L1069" i="4"/>
  <c r="M1069" i="4" s="1"/>
  <c r="K1069" i="4"/>
  <c r="J1069" i="4"/>
  <c r="I1069" i="4"/>
  <c r="F1069" i="4"/>
  <c r="L1068" i="4"/>
  <c r="M1068" i="4" s="1"/>
  <c r="K1068" i="4"/>
  <c r="J1068" i="4"/>
  <c r="I1068" i="4"/>
  <c r="F1068" i="4"/>
  <c r="L1067" i="4"/>
  <c r="M1067" i="4" s="1"/>
  <c r="K1067" i="4"/>
  <c r="J1067" i="4"/>
  <c r="I1067" i="4"/>
  <c r="F1067" i="4"/>
  <c r="L1066" i="4"/>
  <c r="N1066" i="4" s="1"/>
  <c r="K1066" i="4"/>
  <c r="J1066" i="4"/>
  <c r="I1066" i="4"/>
  <c r="F1066" i="4"/>
  <c r="L1065" i="4"/>
  <c r="M1065" i="4" s="1"/>
  <c r="K1065" i="4"/>
  <c r="J1065" i="4"/>
  <c r="I1065" i="4"/>
  <c r="F1065" i="4"/>
  <c r="L1064" i="4"/>
  <c r="N1064" i="4" s="1"/>
  <c r="K1064" i="4"/>
  <c r="J1064" i="4"/>
  <c r="I1064" i="4"/>
  <c r="F1064" i="4"/>
  <c r="L1063" i="4"/>
  <c r="N1063" i="4" s="1"/>
  <c r="K1063" i="4"/>
  <c r="J1063" i="4"/>
  <c r="I1063" i="4"/>
  <c r="F1063" i="4"/>
  <c r="L1062" i="4"/>
  <c r="N1062" i="4" s="1"/>
  <c r="K1062" i="4"/>
  <c r="J1062" i="4"/>
  <c r="I1062" i="4"/>
  <c r="F1062" i="4"/>
  <c r="L1061" i="4"/>
  <c r="M1061" i="4" s="1"/>
  <c r="K1061" i="4"/>
  <c r="J1061" i="4"/>
  <c r="I1061" i="4"/>
  <c r="F1061" i="4"/>
  <c r="L1060" i="4"/>
  <c r="M1060" i="4" s="1"/>
  <c r="K1060" i="4"/>
  <c r="J1060" i="4"/>
  <c r="I1060" i="4"/>
  <c r="F1060" i="4"/>
  <c r="L1059" i="4"/>
  <c r="M1059" i="4" s="1"/>
  <c r="K1059" i="4"/>
  <c r="J1059" i="4"/>
  <c r="I1059" i="4"/>
  <c r="F1059" i="4"/>
  <c r="L1058" i="4"/>
  <c r="N1058" i="4" s="1"/>
  <c r="K1058" i="4"/>
  <c r="J1058" i="4"/>
  <c r="I1058" i="4"/>
  <c r="F1058" i="4"/>
  <c r="L1057" i="4"/>
  <c r="M1057" i="4" s="1"/>
  <c r="K1057" i="4"/>
  <c r="J1057" i="4"/>
  <c r="I1057" i="4"/>
  <c r="F1057" i="4"/>
  <c r="L1056" i="4"/>
  <c r="N1056" i="4" s="1"/>
  <c r="K1056" i="4"/>
  <c r="J1056" i="4"/>
  <c r="I1056" i="4"/>
  <c r="F1056" i="4"/>
  <c r="L1055" i="4"/>
  <c r="N1055" i="4" s="1"/>
  <c r="K1055" i="4"/>
  <c r="J1055" i="4"/>
  <c r="I1055" i="4"/>
  <c r="F1055" i="4"/>
  <c r="L1054" i="4"/>
  <c r="N1054" i="4" s="1"/>
  <c r="K1054" i="4"/>
  <c r="J1054" i="4"/>
  <c r="I1054" i="4"/>
  <c r="F1054" i="4"/>
  <c r="L1053" i="4"/>
  <c r="N1053" i="4" s="1"/>
  <c r="K1053" i="4"/>
  <c r="J1053" i="4"/>
  <c r="I1053" i="4"/>
  <c r="F1053" i="4"/>
  <c r="L1052" i="4"/>
  <c r="N1052" i="4" s="1"/>
  <c r="K1052" i="4"/>
  <c r="J1052" i="4"/>
  <c r="I1052" i="4"/>
  <c r="F1052" i="4"/>
  <c r="L1051" i="4"/>
  <c r="M1051" i="4" s="1"/>
  <c r="K1051" i="4"/>
  <c r="J1051" i="4"/>
  <c r="I1051" i="4"/>
  <c r="F1051" i="4"/>
  <c r="L1050" i="4"/>
  <c r="N1050" i="4" s="1"/>
  <c r="K1050" i="4"/>
  <c r="J1050" i="4"/>
  <c r="I1050" i="4"/>
  <c r="F1050" i="4"/>
  <c r="L1049" i="4"/>
  <c r="M1049" i="4" s="1"/>
  <c r="K1049" i="4"/>
  <c r="J1049" i="4"/>
  <c r="I1049" i="4"/>
  <c r="F1049" i="4"/>
  <c r="L1048" i="4"/>
  <c r="N1048" i="4" s="1"/>
  <c r="K1048" i="4"/>
  <c r="J1048" i="4"/>
  <c r="I1048" i="4"/>
  <c r="F1048" i="4"/>
  <c r="L1047" i="4"/>
  <c r="N1047" i="4" s="1"/>
  <c r="K1047" i="4"/>
  <c r="J1047" i="4"/>
  <c r="I1047" i="4"/>
  <c r="F1047" i="4"/>
  <c r="L1046" i="4"/>
  <c r="N1046" i="4" s="1"/>
  <c r="K1046" i="4"/>
  <c r="J1046" i="4"/>
  <c r="I1046" i="4"/>
  <c r="F1046" i="4"/>
  <c r="L1045" i="4"/>
  <c r="M1045" i="4" s="1"/>
  <c r="K1045" i="4"/>
  <c r="J1045" i="4"/>
  <c r="I1045" i="4"/>
  <c r="F1045" i="4"/>
  <c r="L1044" i="4"/>
  <c r="N1044" i="4" s="1"/>
  <c r="K1044" i="4"/>
  <c r="J1044" i="4"/>
  <c r="I1044" i="4"/>
  <c r="F1044" i="4"/>
  <c r="L1043" i="4"/>
  <c r="N1043" i="4" s="1"/>
  <c r="K1043" i="4"/>
  <c r="J1043" i="4"/>
  <c r="I1043" i="4"/>
  <c r="F1043" i="4"/>
  <c r="L1042" i="4"/>
  <c r="N1042" i="4" s="1"/>
  <c r="K1042" i="4"/>
  <c r="J1042" i="4"/>
  <c r="I1042" i="4"/>
  <c r="F1042" i="4"/>
  <c r="L1041" i="4"/>
  <c r="M1041" i="4" s="1"/>
  <c r="K1041" i="4"/>
  <c r="J1041" i="4"/>
  <c r="I1041" i="4"/>
  <c r="F1041" i="4"/>
  <c r="L1040" i="4"/>
  <c r="N1040" i="4" s="1"/>
  <c r="K1040" i="4"/>
  <c r="J1040" i="4"/>
  <c r="I1040" i="4"/>
  <c r="F1040" i="4"/>
  <c r="L1039" i="4"/>
  <c r="M1039" i="4" s="1"/>
  <c r="K1039" i="4"/>
  <c r="J1039" i="4"/>
  <c r="I1039" i="4"/>
  <c r="F1039" i="4"/>
  <c r="L1038" i="4"/>
  <c r="N1038" i="4" s="1"/>
  <c r="K1038" i="4"/>
  <c r="J1038" i="4"/>
  <c r="I1038" i="4"/>
  <c r="F1038" i="4"/>
  <c r="L1037" i="4"/>
  <c r="N1037" i="4" s="1"/>
  <c r="K1037" i="4"/>
  <c r="J1037" i="4"/>
  <c r="I1037" i="4"/>
  <c r="F1037" i="4"/>
  <c r="L1036" i="4"/>
  <c r="M1036" i="4" s="1"/>
  <c r="K1036" i="4"/>
  <c r="J1036" i="4"/>
  <c r="I1036" i="4"/>
  <c r="F1036" i="4"/>
  <c r="L1035" i="4"/>
  <c r="N1035" i="4" s="1"/>
  <c r="K1035" i="4"/>
  <c r="J1035" i="4"/>
  <c r="I1035" i="4"/>
  <c r="F1035" i="4"/>
  <c r="L1034" i="4"/>
  <c r="N1034" i="4" s="1"/>
  <c r="K1034" i="4"/>
  <c r="J1034" i="4"/>
  <c r="I1034" i="4"/>
  <c r="F1034" i="4"/>
  <c r="L1033" i="4"/>
  <c r="N1033" i="4" s="1"/>
  <c r="K1033" i="4"/>
  <c r="J1033" i="4"/>
  <c r="I1033" i="4"/>
  <c r="F1033" i="4"/>
  <c r="L1032" i="4"/>
  <c r="N1032" i="4" s="1"/>
  <c r="K1032" i="4"/>
  <c r="J1032" i="4"/>
  <c r="I1032" i="4"/>
  <c r="F1032" i="4"/>
  <c r="L1031" i="4"/>
  <c r="M1031" i="4" s="1"/>
  <c r="K1031" i="4"/>
  <c r="J1031" i="4"/>
  <c r="I1031" i="4"/>
  <c r="F1031" i="4"/>
  <c r="L1030" i="4"/>
  <c r="N1030" i="4" s="1"/>
  <c r="K1030" i="4"/>
  <c r="J1030" i="4"/>
  <c r="I1030" i="4"/>
  <c r="F1030" i="4"/>
  <c r="L1029" i="4"/>
  <c r="N1029" i="4" s="1"/>
  <c r="K1029" i="4"/>
  <c r="J1029" i="4"/>
  <c r="I1029" i="4"/>
  <c r="F1029" i="4"/>
  <c r="L1028" i="4"/>
  <c r="N1028" i="4" s="1"/>
  <c r="K1028" i="4"/>
  <c r="J1028" i="4"/>
  <c r="I1028" i="4"/>
  <c r="F1028" i="4"/>
  <c r="L1027" i="4"/>
  <c r="M1027" i="4" s="1"/>
  <c r="K1027" i="4"/>
  <c r="J1027" i="4"/>
  <c r="I1027" i="4"/>
  <c r="F1027" i="4"/>
  <c r="L1026" i="4"/>
  <c r="N1026" i="4" s="1"/>
  <c r="K1026" i="4"/>
  <c r="J1026" i="4"/>
  <c r="I1026" i="4"/>
  <c r="F1026" i="4"/>
  <c r="L1025" i="4"/>
  <c r="N1025" i="4" s="1"/>
  <c r="K1025" i="4"/>
  <c r="J1025" i="4"/>
  <c r="I1025" i="4"/>
  <c r="F1025" i="4"/>
  <c r="L1024" i="4"/>
  <c r="N1024" i="4" s="1"/>
  <c r="K1024" i="4"/>
  <c r="J1024" i="4"/>
  <c r="I1024" i="4"/>
  <c r="F1024" i="4"/>
  <c r="L1023" i="4"/>
  <c r="M1023" i="4" s="1"/>
  <c r="K1023" i="4"/>
  <c r="J1023" i="4"/>
  <c r="I1023" i="4"/>
  <c r="F1023" i="4"/>
  <c r="L1022" i="4"/>
  <c r="N1022" i="4" s="1"/>
  <c r="K1022" i="4"/>
  <c r="J1022" i="4"/>
  <c r="I1022" i="4"/>
  <c r="F1022" i="4"/>
  <c r="L1021" i="4"/>
  <c r="M1021" i="4" s="1"/>
  <c r="K1021" i="4"/>
  <c r="J1021" i="4"/>
  <c r="I1021" i="4"/>
  <c r="F1021" i="4"/>
  <c r="L1020" i="4"/>
  <c r="N1020" i="4" s="1"/>
  <c r="K1020" i="4"/>
  <c r="J1020" i="4"/>
  <c r="I1020" i="4"/>
  <c r="F1020" i="4"/>
  <c r="L1019" i="4"/>
  <c r="M1019" i="4" s="1"/>
  <c r="K1019" i="4"/>
  <c r="J1019" i="4"/>
  <c r="I1019" i="4"/>
  <c r="F1019" i="4"/>
  <c r="L1018" i="4"/>
  <c r="N1018" i="4" s="1"/>
  <c r="K1018" i="4"/>
  <c r="J1018" i="4"/>
  <c r="I1018" i="4"/>
  <c r="F1018" i="4"/>
  <c r="L1017" i="4"/>
  <c r="N1017" i="4" s="1"/>
  <c r="K1017" i="4"/>
  <c r="J1017" i="4"/>
  <c r="I1017" i="4"/>
  <c r="F1017" i="4"/>
  <c r="L1016" i="4"/>
  <c r="N1016" i="4" s="1"/>
  <c r="K1016" i="4"/>
  <c r="J1016" i="4"/>
  <c r="I1016" i="4"/>
  <c r="F1016" i="4"/>
  <c r="L1015" i="4"/>
  <c r="M1015" i="4" s="1"/>
  <c r="K1015" i="4"/>
  <c r="J1015" i="4"/>
  <c r="I1015" i="4"/>
  <c r="F1015" i="4"/>
  <c r="L1014" i="4"/>
  <c r="N1014" i="4" s="1"/>
  <c r="K1014" i="4"/>
  <c r="J1014" i="4"/>
  <c r="I1014" i="4"/>
  <c r="F1014" i="4"/>
  <c r="L1013" i="4"/>
  <c r="N1013" i="4" s="1"/>
  <c r="K1013" i="4"/>
  <c r="J1013" i="4"/>
  <c r="I1013" i="4"/>
  <c r="F1013" i="4"/>
  <c r="L1012" i="4"/>
  <c r="M1012" i="4" s="1"/>
  <c r="K1012" i="4"/>
  <c r="J1012" i="4"/>
  <c r="I1012" i="4"/>
  <c r="F1012" i="4"/>
  <c r="L1011" i="4"/>
  <c r="M1011" i="4" s="1"/>
  <c r="K1011" i="4"/>
  <c r="J1011" i="4"/>
  <c r="I1011" i="4"/>
  <c r="F1011" i="4"/>
  <c r="L1010" i="4"/>
  <c r="N1010" i="4" s="1"/>
  <c r="K1010" i="4"/>
  <c r="J1010" i="4"/>
  <c r="I1010" i="4"/>
  <c r="F1010" i="4"/>
  <c r="L1009" i="4"/>
  <c r="N1009" i="4" s="1"/>
  <c r="K1009" i="4"/>
  <c r="J1009" i="4"/>
  <c r="I1009" i="4"/>
  <c r="F1009" i="4"/>
  <c r="L1008" i="4"/>
  <c r="N1008" i="4" s="1"/>
  <c r="K1008" i="4"/>
  <c r="J1008" i="4"/>
  <c r="I1008" i="4"/>
  <c r="F1008" i="4"/>
  <c r="L1007" i="4"/>
  <c r="M1007" i="4" s="1"/>
  <c r="K1007" i="4"/>
  <c r="J1007" i="4"/>
  <c r="I1007" i="4"/>
  <c r="F1007" i="4"/>
  <c r="L1006" i="4"/>
  <c r="N1006" i="4" s="1"/>
  <c r="K1006" i="4"/>
  <c r="J1006" i="4"/>
  <c r="I1006" i="4"/>
  <c r="F1006" i="4"/>
  <c r="L1005" i="4"/>
  <c r="N1005" i="4" s="1"/>
  <c r="K1005" i="4"/>
  <c r="J1005" i="4"/>
  <c r="I1005" i="4"/>
  <c r="F1005" i="4"/>
  <c r="L1004" i="4"/>
  <c r="N1004" i="4" s="1"/>
  <c r="K1004" i="4"/>
  <c r="J1004" i="4"/>
  <c r="I1004" i="4"/>
  <c r="F1004" i="4"/>
  <c r="L1003" i="4"/>
  <c r="M1003" i="4" s="1"/>
  <c r="K1003" i="4"/>
  <c r="J1003" i="4"/>
  <c r="I1003" i="4"/>
  <c r="F1003" i="4"/>
  <c r="L1002" i="4"/>
  <c r="N1002" i="4" s="1"/>
  <c r="K1002" i="4"/>
  <c r="J1002" i="4"/>
  <c r="I1002" i="4"/>
  <c r="F1002" i="4"/>
  <c r="L1001" i="4"/>
  <c r="N1001" i="4" s="1"/>
  <c r="K1001" i="4"/>
  <c r="J1001" i="4"/>
  <c r="I1001" i="4"/>
  <c r="F1001" i="4"/>
  <c r="L1000" i="4"/>
  <c r="N1000" i="4" s="1"/>
  <c r="K1000" i="4"/>
  <c r="J1000" i="4"/>
  <c r="I1000" i="4"/>
  <c r="F1000" i="4"/>
  <c r="L999" i="4"/>
  <c r="M999" i="4" s="1"/>
  <c r="K999" i="4"/>
  <c r="J999" i="4"/>
  <c r="I999" i="4"/>
  <c r="F999" i="4"/>
  <c r="L998" i="4"/>
  <c r="N998" i="4" s="1"/>
  <c r="K998" i="4"/>
  <c r="J998" i="4"/>
  <c r="I998" i="4"/>
  <c r="F998" i="4"/>
  <c r="L997" i="4"/>
  <c r="N997" i="4" s="1"/>
  <c r="K997" i="4"/>
  <c r="J997" i="4"/>
  <c r="I997" i="4"/>
  <c r="F997" i="4"/>
  <c r="L996" i="4"/>
  <c r="N996" i="4" s="1"/>
  <c r="K996" i="4"/>
  <c r="J996" i="4"/>
  <c r="I996" i="4"/>
  <c r="F996" i="4"/>
  <c r="L995" i="4"/>
  <c r="M995" i="4" s="1"/>
  <c r="K995" i="4"/>
  <c r="J995" i="4"/>
  <c r="I995" i="4"/>
  <c r="F995" i="4"/>
  <c r="L994" i="4"/>
  <c r="N994" i="4" s="1"/>
  <c r="K994" i="4"/>
  <c r="J994" i="4"/>
  <c r="I994" i="4"/>
  <c r="F994" i="4"/>
  <c r="L993" i="4"/>
  <c r="N993" i="4" s="1"/>
  <c r="K993" i="4"/>
  <c r="J993" i="4"/>
  <c r="I993" i="4"/>
  <c r="F993" i="4"/>
  <c r="L992" i="4"/>
  <c r="M992" i="4" s="1"/>
  <c r="K992" i="4"/>
  <c r="J992" i="4"/>
  <c r="I992" i="4"/>
  <c r="F992" i="4"/>
  <c r="L991" i="4"/>
  <c r="M991" i="4" s="1"/>
  <c r="K991" i="4"/>
  <c r="J991" i="4"/>
  <c r="I991" i="4"/>
  <c r="F991" i="4"/>
  <c r="L990" i="4"/>
  <c r="N990" i="4" s="1"/>
  <c r="K990" i="4"/>
  <c r="J990" i="4"/>
  <c r="I990" i="4"/>
  <c r="F990" i="4"/>
  <c r="L989" i="4"/>
  <c r="N989" i="4" s="1"/>
  <c r="K989" i="4"/>
  <c r="J989" i="4"/>
  <c r="I989" i="4"/>
  <c r="F989" i="4"/>
  <c r="L988" i="4"/>
  <c r="N988" i="4" s="1"/>
  <c r="K988" i="4"/>
  <c r="J988" i="4"/>
  <c r="I988" i="4"/>
  <c r="F988" i="4"/>
  <c r="L987" i="4"/>
  <c r="M987" i="4" s="1"/>
  <c r="K987" i="4"/>
  <c r="J987" i="4"/>
  <c r="I987" i="4"/>
  <c r="F987" i="4"/>
  <c r="L986" i="4"/>
  <c r="N986" i="4" s="1"/>
  <c r="K986" i="4"/>
  <c r="J986" i="4"/>
  <c r="I986" i="4"/>
  <c r="F986" i="4"/>
  <c r="L985" i="4"/>
  <c r="N985" i="4" s="1"/>
  <c r="K985" i="4"/>
  <c r="J985" i="4"/>
  <c r="I985" i="4"/>
  <c r="F985" i="4"/>
  <c r="L984" i="4"/>
  <c r="N984" i="4" s="1"/>
  <c r="K984" i="4"/>
  <c r="J984" i="4"/>
  <c r="I984" i="4"/>
  <c r="F984" i="4"/>
  <c r="L983" i="4"/>
  <c r="M983" i="4" s="1"/>
  <c r="K983" i="4"/>
  <c r="J983" i="4"/>
  <c r="I983" i="4"/>
  <c r="F983" i="4"/>
  <c r="L982" i="4"/>
  <c r="N982" i="4" s="1"/>
  <c r="K982" i="4"/>
  <c r="J982" i="4"/>
  <c r="I982" i="4"/>
  <c r="F982" i="4"/>
  <c r="L981" i="4"/>
  <c r="K981" i="4"/>
  <c r="J981" i="4"/>
  <c r="I981" i="4"/>
  <c r="F981" i="4"/>
  <c r="L980" i="4"/>
  <c r="N980" i="4" s="1"/>
  <c r="K980" i="4"/>
  <c r="J980" i="4"/>
  <c r="I980" i="4"/>
  <c r="F980" i="4"/>
  <c r="L979" i="4"/>
  <c r="M979" i="4" s="1"/>
  <c r="K979" i="4"/>
  <c r="J979" i="4"/>
  <c r="I979" i="4"/>
  <c r="F979" i="4"/>
  <c r="L978" i="4"/>
  <c r="N978" i="4" s="1"/>
  <c r="K978" i="4"/>
  <c r="J978" i="4"/>
  <c r="I978" i="4"/>
  <c r="F978" i="4"/>
  <c r="L977" i="4"/>
  <c r="M977" i="4" s="1"/>
  <c r="K977" i="4"/>
  <c r="J977" i="4"/>
  <c r="I977" i="4"/>
  <c r="F977" i="4"/>
  <c r="L976" i="4"/>
  <c r="N976" i="4" s="1"/>
  <c r="K976" i="4"/>
  <c r="J976" i="4"/>
  <c r="I976" i="4"/>
  <c r="F976" i="4"/>
  <c r="L975" i="4"/>
  <c r="N975" i="4" s="1"/>
  <c r="K975" i="4"/>
  <c r="J975" i="4"/>
  <c r="I975" i="4"/>
  <c r="F975" i="4"/>
  <c r="L974" i="4"/>
  <c r="K974" i="4"/>
  <c r="J974" i="4"/>
  <c r="I974" i="4"/>
  <c r="F974" i="4"/>
  <c r="L973" i="4"/>
  <c r="N973" i="4" s="1"/>
  <c r="K973" i="4"/>
  <c r="J973" i="4"/>
  <c r="I973" i="4"/>
  <c r="F973" i="4"/>
  <c r="L972" i="4"/>
  <c r="N972" i="4" s="1"/>
  <c r="K972" i="4"/>
  <c r="J972" i="4"/>
  <c r="I972" i="4"/>
  <c r="F972" i="4"/>
  <c r="L971" i="4"/>
  <c r="N971" i="4" s="1"/>
  <c r="K971" i="4"/>
  <c r="J971" i="4"/>
  <c r="I971" i="4"/>
  <c r="F971" i="4"/>
  <c r="L970" i="4"/>
  <c r="N970" i="4" s="1"/>
  <c r="K970" i="4"/>
  <c r="J970" i="4"/>
  <c r="I970" i="4"/>
  <c r="F970" i="4"/>
  <c r="L969" i="4"/>
  <c r="M969" i="4" s="1"/>
  <c r="K969" i="4"/>
  <c r="J969" i="4"/>
  <c r="I969" i="4"/>
  <c r="F969" i="4"/>
  <c r="L968" i="4"/>
  <c r="N968" i="4" s="1"/>
  <c r="K968" i="4"/>
  <c r="J968" i="4"/>
  <c r="I968" i="4"/>
  <c r="F968" i="4"/>
  <c r="L967" i="4"/>
  <c r="N967" i="4" s="1"/>
  <c r="K967" i="4"/>
  <c r="J967" i="4"/>
  <c r="I967" i="4"/>
  <c r="F967" i="4"/>
  <c r="L966" i="4"/>
  <c r="K966" i="4"/>
  <c r="J966" i="4"/>
  <c r="I966" i="4"/>
  <c r="F966" i="4"/>
  <c r="L965" i="4"/>
  <c r="N965" i="4" s="1"/>
  <c r="K965" i="4"/>
  <c r="J965" i="4"/>
  <c r="I965" i="4"/>
  <c r="F965" i="4"/>
  <c r="L964" i="4"/>
  <c r="N964" i="4" s="1"/>
  <c r="K964" i="4"/>
  <c r="J964" i="4"/>
  <c r="I964" i="4"/>
  <c r="F964" i="4"/>
  <c r="L963" i="4"/>
  <c r="N963" i="4" s="1"/>
  <c r="K963" i="4"/>
  <c r="J963" i="4"/>
  <c r="I963" i="4"/>
  <c r="F963" i="4"/>
  <c r="L962" i="4"/>
  <c r="N962" i="4" s="1"/>
  <c r="K962" i="4"/>
  <c r="J962" i="4"/>
  <c r="I962" i="4"/>
  <c r="F962" i="4"/>
  <c r="L961" i="4"/>
  <c r="M961" i="4" s="1"/>
  <c r="K961" i="4"/>
  <c r="J961" i="4"/>
  <c r="I961" i="4"/>
  <c r="F961" i="4"/>
  <c r="L960" i="4"/>
  <c r="N960" i="4" s="1"/>
  <c r="K960" i="4"/>
  <c r="J960" i="4"/>
  <c r="I960" i="4"/>
  <c r="F960" i="4"/>
  <c r="L959" i="4"/>
  <c r="N959" i="4" s="1"/>
  <c r="K959" i="4"/>
  <c r="J959" i="4"/>
  <c r="I959" i="4"/>
  <c r="F959" i="4"/>
  <c r="L958" i="4"/>
  <c r="N958" i="4" s="1"/>
  <c r="K958" i="4"/>
  <c r="J958" i="4"/>
  <c r="I958" i="4"/>
  <c r="F958" i="4"/>
  <c r="L957" i="4"/>
  <c r="N957" i="4" s="1"/>
  <c r="K957" i="4"/>
  <c r="J957" i="4"/>
  <c r="I957" i="4"/>
  <c r="F957" i="4"/>
  <c r="L956" i="4"/>
  <c r="N956" i="4" s="1"/>
  <c r="K956" i="4"/>
  <c r="J956" i="4"/>
  <c r="I956" i="4"/>
  <c r="F956" i="4"/>
  <c r="L955" i="4"/>
  <c r="M955" i="4" s="1"/>
  <c r="K955" i="4"/>
  <c r="J955" i="4"/>
  <c r="I955" i="4"/>
  <c r="F955" i="4"/>
  <c r="L954" i="4"/>
  <c r="N954" i="4" s="1"/>
  <c r="K954" i="4"/>
  <c r="J954" i="4"/>
  <c r="I954" i="4"/>
  <c r="F954" i="4"/>
  <c r="L953" i="4"/>
  <c r="M953" i="4" s="1"/>
  <c r="K953" i="4"/>
  <c r="J953" i="4"/>
  <c r="I953" i="4"/>
  <c r="F953" i="4"/>
  <c r="L952" i="4"/>
  <c r="N952" i="4" s="1"/>
  <c r="K952" i="4"/>
  <c r="J952" i="4"/>
  <c r="I952" i="4"/>
  <c r="F952" i="4"/>
  <c r="L951" i="4"/>
  <c r="N951" i="4" s="1"/>
  <c r="K951" i="4"/>
  <c r="J951" i="4"/>
  <c r="I951" i="4"/>
  <c r="F951" i="4"/>
  <c r="L950" i="4"/>
  <c r="N950" i="4" s="1"/>
  <c r="K950" i="4"/>
  <c r="J950" i="4"/>
  <c r="I950" i="4"/>
  <c r="F950" i="4"/>
  <c r="L949" i="4"/>
  <c r="N949" i="4" s="1"/>
  <c r="K949" i="4"/>
  <c r="J949" i="4"/>
  <c r="I949" i="4"/>
  <c r="F949" i="4"/>
  <c r="L948" i="4"/>
  <c r="N948" i="4" s="1"/>
  <c r="K948" i="4"/>
  <c r="J948" i="4"/>
  <c r="I948" i="4"/>
  <c r="F948" i="4"/>
  <c r="L947" i="4"/>
  <c r="M947" i="4" s="1"/>
  <c r="K947" i="4"/>
  <c r="J947" i="4"/>
  <c r="I947" i="4"/>
  <c r="F947" i="4"/>
  <c r="L946" i="4"/>
  <c r="N946" i="4" s="1"/>
  <c r="K946" i="4"/>
  <c r="J946" i="4"/>
  <c r="I946" i="4"/>
  <c r="F946" i="4"/>
  <c r="L945" i="4"/>
  <c r="M945" i="4" s="1"/>
  <c r="K945" i="4"/>
  <c r="J945" i="4"/>
  <c r="I945" i="4"/>
  <c r="F945" i="4"/>
  <c r="L944" i="4"/>
  <c r="N944" i="4" s="1"/>
  <c r="K944" i="4"/>
  <c r="J944" i="4"/>
  <c r="I944" i="4"/>
  <c r="F944" i="4"/>
  <c r="L943" i="4"/>
  <c r="N943" i="4" s="1"/>
  <c r="K943" i="4"/>
  <c r="J943" i="4"/>
  <c r="I943" i="4"/>
  <c r="F943" i="4"/>
  <c r="L942" i="4"/>
  <c r="N942" i="4" s="1"/>
  <c r="K942" i="4"/>
  <c r="J942" i="4"/>
  <c r="I942" i="4"/>
  <c r="F942" i="4"/>
  <c r="L941" i="4"/>
  <c r="N941" i="4" s="1"/>
  <c r="K941" i="4"/>
  <c r="J941" i="4"/>
  <c r="I941" i="4"/>
  <c r="F941" i="4"/>
  <c r="L940" i="4"/>
  <c r="N940" i="4" s="1"/>
  <c r="K940" i="4"/>
  <c r="J940" i="4"/>
  <c r="I940" i="4"/>
  <c r="F940" i="4"/>
  <c r="L939" i="4"/>
  <c r="M939" i="4" s="1"/>
  <c r="K939" i="4"/>
  <c r="J939" i="4"/>
  <c r="I939" i="4"/>
  <c r="F939" i="4"/>
  <c r="L938" i="4"/>
  <c r="N938" i="4" s="1"/>
  <c r="K938" i="4"/>
  <c r="J938" i="4"/>
  <c r="I938" i="4"/>
  <c r="F938" i="4"/>
  <c r="L937" i="4"/>
  <c r="M937" i="4" s="1"/>
  <c r="K937" i="4"/>
  <c r="J937" i="4"/>
  <c r="I937" i="4"/>
  <c r="F937" i="4"/>
  <c r="L936" i="4"/>
  <c r="M936" i="4" s="1"/>
  <c r="K936" i="4"/>
  <c r="J936" i="4"/>
  <c r="I936" i="4"/>
  <c r="F936" i="4"/>
  <c r="L935" i="4"/>
  <c r="M935" i="4" s="1"/>
  <c r="K935" i="4"/>
  <c r="J935" i="4"/>
  <c r="I935" i="4"/>
  <c r="F935" i="4"/>
  <c r="L934" i="4"/>
  <c r="K934" i="4"/>
  <c r="J934" i="4"/>
  <c r="I934" i="4"/>
  <c r="F934" i="4"/>
  <c r="L933" i="4"/>
  <c r="N933" i="4" s="1"/>
  <c r="K933" i="4"/>
  <c r="J933" i="4"/>
  <c r="I933" i="4"/>
  <c r="F933" i="4"/>
  <c r="L932" i="4"/>
  <c r="N932" i="4" s="1"/>
  <c r="K932" i="4"/>
  <c r="J932" i="4"/>
  <c r="I932" i="4"/>
  <c r="F932" i="4"/>
  <c r="L931" i="4"/>
  <c r="M931" i="4" s="1"/>
  <c r="K931" i="4"/>
  <c r="J931" i="4"/>
  <c r="I931" i="4"/>
  <c r="F931" i="4"/>
  <c r="L930" i="4"/>
  <c r="N930" i="4" s="1"/>
  <c r="K930" i="4"/>
  <c r="J930" i="4"/>
  <c r="I930" i="4"/>
  <c r="F930" i="4"/>
  <c r="L929" i="4"/>
  <c r="M929" i="4" s="1"/>
  <c r="K929" i="4"/>
  <c r="J929" i="4"/>
  <c r="I929" i="4"/>
  <c r="F929" i="4"/>
  <c r="L928" i="4"/>
  <c r="M928" i="4" s="1"/>
  <c r="K928" i="4"/>
  <c r="J928" i="4"/>
  <c r="I928" i="4"/>
  <c r="F928" i="4"/>
  <c r="L927" i="4"/>
  <c r="M927" i="4" s="1"/>
  <c r="K927" i="4"/>
  <c r="J927" i="4"/>
  <c r="I927" i="4"/>
  <c r="F927" i="4"/>
  <c r="L926" i="4"/>
  <c r="N926" i="4" s="1"/>
  <c r="K926" i="4"/>
  <c r="J926" i="4"/>
  <c r="I926" i="4"/>
  <c r="F926" i="4"/>
  <c r="L925" i="4"/>
  <c r="K925" i="4"/>
  <c r="J925" i="4"/>
  <c r="I925" i="4"/>
  <c r="F925" i="4"/>
  <c r="L924" i="4"/>
  <c r="N924" i="4" s="1"/>
  <c r="K924" i="4"/>
  <c r="J924" i="4"/>
  <c r="I924" i="4"/>
  <c r="F924" i="4"/>
  <c r="L923" i="4"/>
  <c r="M923" i="4" s="1"/>
  <c r="K923" i="4"/>
  <c r="J923" i="4"/>
  <c r="I923" i="4"/>
  <c r="F923" i="4"/>
  <c r="L922" i="4"/>
  <c r="K922" i="4"/>
  <c r="J922" i="4"/>
  <c r="I922" i="4"/>
  <c r="F922" i="4"/>
  <c r="L921" i="4"/>
  <c r="N921" i="4" s="1"/>
  <c r="K921" i="4"/>
  <c r="J921" i="4"/>
  <c r="I921" i="4"/>
  <c r="F921" i="4"/>
  <c r="L920" i="4"/>
  <c r="N920" i="4" s="1"/>
  <c r="K920" i="4"/>
  <c r="J920" i="4"/>
  <c r="I920" i="4"/>
  <c r="F920" i="4"/>
  <c r="L919" i="4"/>
  <c r="M919" i="4" s="1"/>
  <c r="K919" i="4"/>
  <c r="J919" i="4"/>
  <c r="I919" i="4"/>
  <c r="F919" i="4"/>
  <c r="L918" i="4"/>
  <c r="N918" i="4" s="1"/>
  <c r="K918" i="4"/>
  <c r="J918" i="4"/>
  <c r="I918" i="4"/>
  <c r="F918" i="4"/>
  <c r="L917" i="4"/>
  <c r="K917" i="4"/>
  <c r="J917" i="4"/>
  <c r="I917" i="4"/>
  <c r="F917" i="4"/>
  <c r="L916" i="4"/>
  <c r="N916" i="4" s="1"/>
  <c r="K916" i="4"/>
  <c r="J916" i="4"/>
  <c r="I916" i="4"/>
  <c r="F916" i="4"/>
  <c r="L915" i="4"/>
  <c r="N915" i="4" s="1"/>
  <c r="K915" i="4"/>
  <c r="J915" i="4"/>
  <c r="I915" i="4"/>
  <c r="F915" i="4"/>
  <c r="L914" i="4"/>
  <c r="N914" i="4" s="1"/>
  <c r="K914" i="4"/>
  <c r="J914" i="4"/>
  <c r="I914" i="4"/>
  <c r="F914" i="4"/>
  <c r="L913" i="4"/>
  <c r="M913" i="4" s="1"/>
  <c r="K913" i="4"/>
  <c r="J913" i="4"/>
  <c r="I913" i="4"/>
  <c r="F913" i="4"/>
  <c r="L912" i="4"/>
  <c r="M912" i="4" s="1"/>
  <c r="K912" i="4"/>
  <c r="J912" i="4"/>
  <c r="I912" i="4"/>
  <c r="F912" i="4"/>
  <c r="L911" i="4"/>
  <c r="N911" i="4" s="1"/>
  <c r="K911" i="4"/>
  <c r="J911" i="4"/>
  <c r="I911" i="4"/>
  <c r="F911" i="4"/>
  <c r="L910" i="4"/>
  <c r="N910" i="4" s="1"/>
  <c r="K910" i="4"/>
  <c r="J910" i="4"/>
  <c r="I910" i="4"/>
  <c r="F910" i="4"/>
  <c r="L909" i="4"/>
  <c r="N909" i="4" s="1"/>
  <c r="K909" i="4"/>
  <c r="J909" i="4"/>
  <c r="I909" i="4"/>
  <c r="F909" i="4"/>
  <c r="L908" i="4"/>
  <c r="N908" i="4" s="1"/>
  <c r="K908" i="4"/>
  <c r="J908" i="4"/>
  <c r="I908" i="4"/>
  <c r="F908" i="4"/>
  <c r="L907" i="4"/>
  <c r="N907" i="4" s="1"/>
  <c r="K907" i="4"/>
  <c r="J907" i="4"/>
  <c r="I907" i="4"/>
  <c r="F907" i="4"/>
  <c r="L906" i="4"/>
  <c r="N906" i="4" s="1"/>
  <c r="K906" i="4"/>
  <c r="J906" i="4"/>
  <c r="I906" i="4"/>
  <c r="F906" i="4"/>
  <c r="L905" i="4"/>
  <c r="M905" i="4" s="1"/>
  <c r="K905" i="4"/>
  <c r="J905" i="4"/>
  <c r="I905" i="4"/>
  <c r="F905" i="4"/>
  <c r="L904" i="4"/>
  <c r="M904" i="4" s="1"/>
  <c r="K904" i="4"/>
  <c r="J904" i="4"/>
  <c r="I904" i="4"/>
  <c r="F904" i="4"/>
  <c r="L903" i="4"/>
  <c r="N903" i="4" s="1"/>
  <c r="K903" i="4"/>
  <c r="J903" i="4"/>
  <c r="I903" i="4"/>
  <c r="F903" i="4"/>
  <c r="L902" i="4"/>
  <c r="M902" i="4" s="1"/>
  <c r="K902" i="4"/>
  <c r="J902" i="4"/>
  <c r="I902" i="4"/>
  <c r="F902" i="4"/>
  <c r="L901" i="4"/>
  <c r="N901" i="4" s="1"/>
  <c r="K901" i="4"/>
  <c r="J901" i="4"/>
  <c r="I901" i="4"/>
  <c r="F901" i="4"/>
  <c r="L900" i="4"/>
  <c r="N900" i="4" s="1"/>
  <c r="K900" i="4"/>
  <c r="J900" i="4"/>
  <c r="I900" i="4"/>
  <c r="F900" i="4"/>
  <c r="L899" i="4"/>
  <c r="M899" i="4" s="1"/>
  <c r="K899" i="4"/>
  <c r="J899" i="4"/>
  <c r="I899" i="4"/>
  <c r="F899" i="4"/>
  <c r="L898" i="4"/>
  <c r="N898" i="4" s="1"/>
  <c r="K898" i="4"/>
  <c r="J898" i="4"/>
  <c r="I898" i="4"/>
  <c r="F898" i="4"/>
  <c r="L897" i="4"/>
  <c r="M897" i="4" s="1"/>
  <c r="K897" i="4"/>
  <c r="J897" i="4"/>
  <c r="I897" i="4"/>
  <c r="F897" i="4"/>
  <c r="L896" i="4"/>
  <c r="N896" i="4" s="1"/>
  <c r="K896" i="4"/>
  <c r="J896" i="4"/>
  <c r="I896" i="4"/>
  <c r="F896" i="4"/>
  <c r="L895" i="4"/>
  <c r="M895" i="4" s="1"/>
  <c r="K895" i="4"/>
  <c r="J895" i="4"/>
  <c r="I895" i="4"/>
  <c r="F895" i="4"/>
  <c r="L894" i="4"/>
  <c r="N894" i="4" s="1"/>
  <c r="K894" i="4"/>
  <c r="J894" i="4"/>
  <c r="I894" i="4"/>
  <c r="F894" i="4"/>
  <c r="L893" i="4"/>
  <c r="K893" i="4"/>
  <c r="J893" i="4"/>
  <c r="I893" i="4"/>
  <c r="F893" i="4"/>
  <c r="L892" i="4"/>
  <c r="N892" i="4" s="1"/>
  <c r="K892" i="4"/>
  <c r="J892" i="4"/>
  <c r="I892" i="4"/>
  <c r="F892" i="4"/>
  <c r="L891" i="4"/>
  <c r="M891" i="4" s="1"/>
  <c r="K891" i="4"/>
  <c r="J891" i="4"/>
  <c r="I891" i="4"/>
  <c r="F891" i="4"/>
  <c r="L890" i="4"/>
  <c r="N890" i="4" s="1"/>
  <c r="K890" i="4"/>
  <c r="J890" i="4"/>
  <c r="I890" i="4"/>
  <c r="F890" i="4"/>
  <c r="L889" i="4"/>
  <c r="M889" i="4" s="1"/>
  <c r="K889" i="4"/>
  <c r="J889" i="4"/>
  <c r="I889" i="4"/>
  <c r="F889" i="4"/>
  <c r="L888" i="4"/>
  <c r="N888" i="4" s="1"/>
  <c r="K888" i="4"/>
  <c r="J888" i="4"/>
  <c r="I888" i="4"/>
  <c r="F888" i="4"/>
  <c r="L887" i="4"/>
  <c r="M887" i="4" s="1"/>
  <c r="K887" i="4"/>
  <c r="J887" i="4"/>
  <c r="I887" i="4"/>
  <c r="F887" i="4"/>
  <c r="L886" i="4"/>
  <c r="N886" i="4" s="1"/>
  <c r="K886" i="4"/>
  <c r="J886" i="4"/>
  <c r="I886" i="4"/>
  <c r="F886" i="4"/>
  <c r="L885" i="4"/>
  <c r="M885" i="4" s="1"/>
  <c r="K885" i="4"/>
  <c r="J885" i="4"/>
  <c r="I885" i="4"/>
  <c r="F885" i="4"/>
  <c r="L884" i="4"/>
  <c r="N884" i="4" s="1"/>
  <c r="K884" i="4"/>
  <c r="J884" i="4"/>
  <c r="I884" i="4"/>
  <c r="F884" i="4"/>
  <c r="L883" i="4"/>
  <c r="M883" i="4" s="1"/>
  <c r="K883" i="4"/>
  <c r="J883" i="4"/>
  <c r="I883" i="4"/>
  <c r="F883" i="4"/>
  <c r="L882" i="4"/>
  <c r="N882" i="4" s="1"/>
  <c r="K882" i="4"/>
  <c r="J882" i="4"/>
  <c r="I882" i="4"/>
  <c r="F882" i="4"/>
  <c r="L881" i="4"/>
  <c r="M881" i="4" s="1"/>
  <c r="K881" i="4"/>
  <c r="J881" i="4"/>
  <c r="I881" i="4"/>
  <c r="F881" i="4"/>
  <c r="L880" i="4"/>
  <c r="M880" i="4" s="1"/>
  <c r="K880" i="4"/>
  <c r="J880" i="4"/>
  <c r="I880" i="4"/>
  <c r="F880" i="4"/>
  <c r="L879" i="4"/>
  <c r="M879" i="4" s="1"/>
  <c r="K879" i="4"/>
  <c r="J879" i="4"/>
  <c r="I879" i="4"/>
  <c r="F879" i="4"/>
  <c r="L878" i="4"/>
  <c r="N878" i="4" s="1"/>
  <c r="K878" i="4"/>
  <c r="J878" i="4"/>
  <c r="I878" i="4"/>
  <c r="F878" i="4"/>
  <c r="L877" i="4"/>
  <c r="M877" i="4" s="1"/>
  <c r="K877" i="4"/>
  <c r="J877" i="4"/>
  <c r="I877" i="4"/>
  <c r="F877" i="4"/>
  <c r="L876" i="4"/>
  <c r="N876" i="4" s="1"/>
  <c r="K876" i="4"/>
  <c r="J876" i="4"/>
  <c r="I876" i="4"/>
  <c r="F876" i="4"/>
  <c r="L875" i="4"/>
  <c r="M875" i="4" s="1"/>
  <c r="K875" i="4"/>
  <c r="J875" i="4"/>
  <c r="I875" i="4"/>
  <c r="F875" i="4"/>
  <c r="L874" i="4"/>
  <c r="N874" i="4" s="1"/>
  <c r="K874" i="4"/>
  <c r="J874" i="4"/>
  <c r="I874" i="4"/>
  <c r="F874" i="4"/>
  <c r="L873" i="4"/>
  <c r="M873" i="4" s="1"/>
  <c r="K873" i="4"/>
  <c r="J873" i="4"/>
  <c r="I873" i="4"/>
  <c r="F873" i="4"/>
  <c r="L872" i="4"/>
  <c r="N872" i="4" s="1"/>
  <c r="K872" i="4"/>
  <c r="J872" i="4"/>
  <c r="I872" i="4"/>
  <c r="F872" i="4"/>
  <c r="L871" i="4"/>
  <c r="M871" i="4" s="1"/>
  <c r="K871" i="4"/>
  <c r="J871" i="4"/>
  <c r="I871" i="4"/>
  <c r="F871" i="4"/>
  <c r="L870" i="4"/>
  <c r="N870" i="4" s="1"/>
  <c r="K870" i="4"/>
  <c r="J870" i="4"/>
  <c r="I870" i="4"/>
  <c r="F870" i="4"/>
  <c r="L869" i="4"/>
  <c r="M869" i="4" s="1"/>
  <c r="K869" i="4"/>
  <c r="J869" i="4"/>
  <c r="I869" i="4"/>
  <c r="F869" i="4"/>
  <c r="L868" i="4"/>
  <c r="K868" i="4"/>
  <c r="J868" i="4"/>
  <c r="I868" i="4"/>
  <c r="F868" i="4"/>
  <c r="L867" i="4"/>
  <c r="M867" i="4" s="1"/>
  <c r="K867" i="4"/>
  <c r="J867" i="4"/>
  <c r="I867" i="4"/>
  <c r="F867" i="4"/>
  <c r="L866" i="4"/>
  <c r="N866" i="4" s="1"/>
  <c r="K866" i="4"/>
  <c r="J866" i="4"/>
  <c r="I866" i="4"/>
  <c r="F866" i="4"/>
  <c r="L865" i="4"/>
  <c r="M865" i="4" s="1"/>
  <c r="K865" i="4"/>
  <c r="J865" i="4"/>
  <c r="I865" i="4"/>
  <c r="F865" i="4"/>
  <c r="L864" i="4"/>
  <c r="M864" i="4" s="1"/>
  <c r="K864" i="4"/>
  <c r="J864" i="4"/>
  <c r="I864" i="4"/>
  <c r="F864" i="4"/>
  <c r="L863" i="4"/>
  <c r="M863" i="4" s="1"/>
  <c r="K863" i="4"/>
  <c r="J863" i="4"/>
  <c r="I863" i="4"/>
  <c r="F863" i="4"/>
  <c r="L862" i="4"/>
  <c r="N862" i="4" s="1"/>
  <c r="K862" i="4"/>
  <c r="J862" i="4"/>
  <c r="I862" i="4"/>
  <c r="F862" i="4"/>
  <c r="L861" i="4"/>
  <c r="M861" i="4" s="1"/>
  <c r="K861" i="4"/>
  <c r="J861" i="4"/>
  <c r="I861" i="4"/>
  <c r="F861" i="4"/>
  <c r="L860" i="4"/>
  <c r="N860" i="4" s="1"/>
  <c r="K860" i="4"/>
  <c r="J860" i="4"/>
  <c r="I860" i="4"/>
  <c r="F860" i="4"/>
  <c r="L859" i="4"/>
  <c r="M859" i="4" s="1"/>
  <c r="K859" i="4"/>
  <c r="J859" i="4"/>
  <c r="I859" i="4"/>
  <c r="F859" i="4"/>
  <c r="L858" i="4"/>
  <c r="K858" i="4"/>
  <c r="J858" i="4"/>
  <c r="I858" i="4"/>
  <c r="F858" i="4"/>
  <c r="L857" i="4"/>
  <c r="M857" i="4" s="1"/>
  <c r="K857" i="4"/>
  <c r="J857" i="4"/>
  <c r="I857" i="4"/>
  <c r="F857" i="4"/>
  <c r="L856" i="4"/>
  <c r="N856" i="4" s="1"/>
  <c r="K856" i="4"/>
  <c r="J856" i="4"/>
  <c r="I856" i="4"/>
  <c r="F856" i="4"/>
  <c r="L855" i="4"/>
  <c r="M855" i="4" s="1"/>
  <c r="K855" i="4"/>
  <c r="J855" i="4"/>
  <c r="I855" i="4"/>
  <c r="F855" i="4"/>
  <c r="L854" i="4"/>
  <c r="N854" i="4" s="1"/>
  <c r="K854" i="4"/>
  <c r="J854" i="4"/>
  <c r="I854" i="4"/>
  <c r="F854" i="4"/>
  <c r="L853" i="4"/>
  <c r="N853" i="4" s="1"/>
  <c r="K853" i="4"/>
  <c r="J853" i="4"/>
  <c r="I853" i="4"/>
  <c r="F853" i="4"/>
  <c r="L852" i="4"/>
  <c r="N852" i="4" s="1"/>
  <c r="K852" i="4"/>
  <c r="J852" i="4"/>
  <c r="I852" i="4"/>
  <c r="F852" i="4"/>
  <c r="L851" i="4"/>
  <c r="M851" i="4" s="1"/>
  <c r="K851" i="4"/>
  <c r="J851" i="4"/>
  <c r="I851" i="4"/>
  <c r="F851" i="4"/>
  <c r="L850" i="4"/>
  <c r="N850" i="4" s="1"/>
  <c r="K850" i="4"/>
  <c r="J850" i="4"/>
  <c r="I850" i="4"/>
  <c r="F850" i="4"/>
  <c r="L849" i="4"/>
  <c r="M849" i="4" s="1"/>
  <c r="K849" i="4"/>
  <c r="J849" i="4"/>
  <c r="I849" i="4"/>
  <c r="F849" i="4"/>
  <c r="L848" i="4"/>
  <c r="N848" i="4" s="1"/>
  <c r="K848" i="4"/>
  <c r="J848" i="4"/>
  <c r="I848" i="4"/>
  <c r="F848" i="4"/>
  <c r="L847" i="4"/>
  <c r="M847" i="4" s="1"/>
  <c r="K847" i="4"/>
  <c r="J847" i="4"/>
  <c r="I847" i="4"/>
  <c r="F847" i="4"/>
  <c r="L846" i="4"/>
  <c r="N846" i="4" s="1"/>
  <c r="K846" i="4"/>
  <c r="J846" i="4"/>
  <c r="I846" i="4"/>
  <c r="F846" i="4"/>
  <c r="L845" i="4"/>
  <c r="N845" i="4" s="1"/>
  <c r="K845" i="4"/>
  <c r="J845" i="4"/>
  <c r="I845" i="4"/>
  <c r="F845" i="4"/>
  <c r="L844" i="4"/>
  <c r="N844" i="4" s="1"/>
  <c r="K844" i="4"/>
  <c r="J844" i="4"/>
  <c r="I844" i="4"/>
  <c r="F844" i="4"/>
  <c r="L843" i="4"/>
  <c r="M843" i="4" s="1"/>
  <c r="K843" i="4"/>
  <c r="J843" i="4"/>
  <c r="I843" i="4"/>
  <c r="F843" i="4"/>
  <c r="L842" i="4"/>
  <c r="N842" i="4" s="1"/>
  <c r="K842" i="4"/>
  <c r="J842" i="4"/>
  <c r="I842" i="4"/>
  <c r="F842" i="4"/>
  <c r="L841" i="4"/>
  <c r="M841" i="4" s="1"/>
  <c r="K841" i="4"/>
  <c r="J841" i="4"/>
  <c r="I841" i="4"/>
  <c r="F841" i="4"/>
  <c r="L840" i="4"/>
  <c r="M840" i="4" s="1"/>
  <c r="K840" i="4"/>
  <c r="J840" i="4"/>
  <c r="I840" i="4"/>
  <c r="F840" i="4"/>
  <c r="L839" i="4"/>
  <c r="M839" i="4" s="1"/>
  <c r="K839" i="4"/>
  <c r="J839" i="4"/>
  <c r="I839" i="4"/>
  <c r="F839" i="4"/>
  <c r="L838" i="4"/>
  <c r="N838" i="4" s="1"/>
  <c r="K838" i="4"/>
  <c r="J838" i="4"/>
  <c r="I838" i="4"/>
  <c r="F838" i="4"/>
  <c r="L837" i="4"/>
  <c r="N837" i="4" s="1"/>
  <c r="K837" i="4"/>
  <c r="J837" i="4"/>
  <c r="I837" i="4"/>
  <c r="F837" i="4"/>
  <c r="L836" i="4"/>
  <c r="N836" i="4" s="1"/>
  <c r="K836" i="4"/>
  <c r="J836" i="4"/>
  <c r="I836" i="4"/>
  <c r="F836" i="4"/>
  <c r="L835" i="4"/>
  <c r="M835" i="4" s="1"/>
  <c r="K835" i="4"/>
  <c r="J835" i="4"/>
  <c r="I835" i="4"/>
  <c r="F835" i="4"/>
  <c r="L834" i="4"/>
  <c r="N834" i="4" s="1"/>
  <c r="K834" i="4"/>
  <c r="J834" i="4"/>
  <c r="I834" i="4"/>
  <c r="F834" i="4"/>
  <c r="L833" i="4"/>
  <c r="M833" i="4" s="1"/>
  <c r="K833" i="4"/>
  <c r="J833" i="4"/>
  <c r="I833" i="4"/>
  <c r="F833" i="4"/>
  <c r="L832" i="4"/>
  <c r="N832" i="4" s="1"/>
  <c r="K832" i="4"/>
  <c r="J832" i="4"/>
  <c r="I832" i="4"/>
  <c r="F832" i="4"/>
  <c r="L831" i="4"/>
  <c r="M831" i="4" s="1"/>
  <c r="K831" i="4"/>
  <c r="J831" i="4"/>
  <c r="I831" i="4"/>
  <c r="F831" i="4"/>
  <c r="L830" i="4"/>
  <c r="N830" i="4" s="1"/>
  <c r="K830" i="4"/>
  <c r="J830" i="4"/>
  <c r="I830" i="4"/>
  <c r="F830" i="4"/>
  <c r="L829" i="4"/>
  <c r="N829" i="4" s="1"/>
  <c r="K829" i="4"/>
  <c r="J829" i="4"/>
  <c r="I829" i="4"/>
  <c r="F829" i="4"/>
  <c r="L828" i="4"/>
  <c r="N828" i="4" s="1"/>
  <c r="K828" i="4"/>
  <c r="J828" i="4"/>
  <c r="I828" i="4"/>
  <c r="F828" i="4"/>
  <c r="L827" i="4"/>
  <c r="M827" i="4" s="1"/>
  <c r="K827" i="4"/>
  <c r="J827" i="4"/>
  <c r="I827" i="4"/>
  <c r="F827" i="4"/>
  <c r="L826" i="4"/>
  <c r="N826" i="4" s="1"/>
  <c r="K826" i="4"/>
  <c r="J826" i="4"/>
  <c r="I826" i="4"/>
  <c r="F826" i="4"/>
  <c r="L825" i="4"/>
  <c r="M825" i="4" s="1"/>
  <c r="K825" i="4"/>
  <c r="J825" i="4"/>
  <c r="I825" i="4"/>
  <c r="F825" i="4"/>
  <c r="L824" i="4"/>
  <c r="N824" i="4" s="1"/>
  <c r="K824" i="4"/>
  <c r="J824" i="4"/>
  <c r="I824" i="4"/>
  <c r="F824" i="4"/>
  <c r="L823" i="4"/>
  <c r="M823" i="4" s="1"/>
  <c r="K823" i="4"/>
  <c r="J823" i="4"/>
  <c r="I823" i="4"/>
  <c r="F823" i="4"/>
  <c r="L822" i="4"/>
  <c r="N822" i="4" s="1"/>
  <c r="K822" i="4"/>
  <c r="J822" i="4"/>
  <c r="I822" i="4"/>
  <c r="F822" i="4"/>
  <c r="L821" i="4"/>
  <c r="N821" i="4" s="1"/>
  <c r="K821" i="4"/>
  <c r="J821" i="4"/>
  <c r="I821" i="4"/>
  <c r="F821" i="4"/>
  <c r="L820" i="4"/>
  <c r="N820" i="4" s="1"/>
  <c r="K820" i="4"/>
  <c r="J820" i="4"/>
  <c r="I820" i="4"/>
  <c r="F820" i="4"/>
  <c r="L819" i="4"/>
  <c r="M819" i="4" s="1"/>
  <c r="K819" i="4"/>
  <c r="J819" i="4"/>
  <c r="I819" i="4"/>
  <c r="F819" i="4"/>
  <c r="L818" i="4"/>
  <c r="N818" i="4" s="1"/>
  <c r="K818" i="4"/>
  <c r="J818" i="4"/>
  <c r="I818" i="4"/>
  <c r="F818" i="4"/>
  <c r="L817" i="4"/>
  <c r="M817" i="4" s="1"/>
  <c r="K817" i="4"/>
  <c r="J817" i="4"/>
  <c r="I817" i="4"/>
  <c r="F817" i="4"/>
  <c r="L816" i="4"/>
  <c r="N816" i="4" s="1"/>
  <c r="K816" i="4"/>
  <c r="J816" i="4"/>
  <c r="I816" i="4"/>
  <c r="F816" i="4"/>
  <c r="L815" i="4"/>
  <c r="M815" i="4" s="1"/>
  <c r="K815" i="4"/>
  <c r="J815" i="4"/>
  <c r="I815" i="4"/>
  <c r="F815" i="4"/>
  <c r="L814" i="4"/>
  <c r="N814" i="4" s="1"/>
  <c r="K814" i="4"/>
  <c r="J814" i="4"/>
  <c r="I814" i="4"/>
  <c r="F814" i="4"/>
  <c r="L813" i="4"/>
  <c r="M813" i="4" s="1"/>
  <c r="K813" i="4"/>
  <c r="J813" i="4"/>
  <c r="I813" i="4"/>
  <c r="F813" i="4"/>
  <c r="L812" i="4"/>
  <c r="N812" i="4" s="1"/>
  <c r="K812" i="4"/>
  <c r="J812" i="4"/>
  <c r="I812" i="4"/>
  <c r="F812" i="4"/>
  <c r="L811" i="4"/>
  <c r="M811" i="4" s="1"/>
  <c r="K811" i="4"/>
  <c r="J811" i="4"/>
  <c r="I811" i="4"/>
  <c r="F811" i="4"/>
  <c r="L810" i="4"/>
  <c r="N810" i="4" s="1"/>
  <c r="K810" i="4"/>
  <c r="J810" i="4"/>
  <c r="I810" i="4"/>
  <c r="F810" i="4"/>
  <c r="L809" i="4"/>
  <c r="M809" i="4" s="1"/>
  <c r="K809" i="4"/>
  <c r="J809" i="4"/>
  <c r="I809" i="4"/>
  <c r="F809" i="4"/>
  <c r="L808" i="4"/>
  <c r="N808" i="4" s="1"/>
  <c r="K808" i="4"/>
  <c r="J808" i="4"/>
  <c r="I808" i="4"/>
  <c r="F808" i="4"/>
  <c r="L807" i="4"/>
  <c r="M807" i="4" s="1"/>
  <c r="K807" i="4"/>
  <c r="J807" i="4"/>
  <c r="I807" i="4"/>
  <c r="F807" i="4"/>
  <c r="L806" i="4"/>
  <c r="N806" i="4" s="1"/>
  <c r="K806" i="4"/>
  <c r="J806" i="4"/>
  <c r="I806" i="4"/>
  <c r="F806" i="4"/>
  <c r="L805" i="4"/>
  <c r="N805" i="4" s="1"/>
  <c r="K805" i="4"/>
  <c r="J805" i="4"/>
  <c r="I805" i="4"/>
  <c r="F805" i="4"/>
  <c r="L804" i="4"/>
  <c r="N804" i="4" s="1"/>
  <c r="K804" i="4"/>
  <c r="J804" i="4"/>
  <c r="I804" i="4"/>
  <c r="F804" i="4"/>
  <c r="L803" i="4"/>
  <c r="M803" i="4" s="1"/>
  <c r="K803" i="4"/>
  <c r="J803" i="4"/>
  <c r="I803" i="4"/>
  <c r="F803" i="4"/>
  <c r="L802" i="4"/>
  <c r="N802" i="4" s="1"/>
  <c r="K802" i="4"/>
  <c r="J802" i="4"/>
  <c r="I802" i="4"/>
  <c r="F802" i="4"/>
  <c r="L801" i="4"/>
  <c r="M801" i="4" s="1"/>
  <c r="K801" i="4"/>
  <c r="J801" i="4"/>
  <c r="I801" i="4"/>
  <c r="F801" i="4"/>
  <c r="L800" i="4"/>
  <c r="N800" i="4" s="1"/>
  <c r="K800" i="4"/>
  <c r="J800" i="4"/>
  <c r="I800" i="4"/>
  <c r="F800" i="4"/>
  <c r="L799" i="4"/>
  <c r="M799" i="4" s="1"/>
  <c r="K799" i="4"/>
  <c r="J799" i="4"/>
  <c r="I799" i="4"/>
  <c r="F799" i="4"/>
  <c r="L798" i="4"/>
  <c r="M798" i="4" s="1"/>
  <c r="K798" i="4"/>
  <c r="J798" i="4"/>
  <c r="I798" i="4"/>
  <c r="F798" i="4"/>
  <c r="L797" i="4"/>
  <c r="N797" i="4" s="1"/>
  <c r="K797" i="4"/>
  <c r="J797" i="4"/>
  <c r="I797" i="4"/>
  <c r="F797" i="4"/>
  <c r="L796" i="4"/>
  <c r="N796" i="4" s="1"/>
  <c r="K796" i="4"/>
  <c r="J796" i="4"/>
  <c r="I796" i="4"/>
  <c r="F796" i="4"/>
  <c r="L795" i="4"/>
  <c r="M795" i="4" s="1"/>
  <c r="K795" i="4"/>
  <c r="J795" i="4"/>
  <c r="I795" i="4"/>
  <c r="F795" i="4"/>
  <c r="L794" i="4"/>
  <c r="N794" i="4" s="1"/>
  <c r="K794" i="4"/>
  <c r="J794" i="4"/>
  <c r="I794" i="4"/>
  <c r="F794" i="4"/>
  <c r="L793" i="4"/>
  <c r="N793" i="4" s="1"/>
  <c r="K793" i="4"/>
  <c r="J793" i="4"/>
  <c r="I793" i="4"/>
  <c r="F793" i="4"/>
  <c r="L792" i="4"/>
  <c r="N792" i="4" s="1"/>
  <c r="K792" i="4"/>
  <c r="J792" i="4"/>
  <c r="I792" i="4"/>
  <c r="F792" i="4"/>
  <c r="L791" i="4"/>
  <c r="M791" i="4" s="1"/>
  <c r="K791" i="4"/>
  <c r="J791" i="4"/>
  <c r="I791" i="4"/>
  <c r="F791" i="4"/>
  <c r="L790" i="4"/>
  <c r="N790" i="4" s="1"/>
  <c r="K790" i="4"/>
  <c r="J790" i="4"/>
  <c r="I790" i="4"/>
  <c r="F790" i="4"/>
  <c r="L789" i="4"/>
  <c r="N789" i="4" s="1"/>
  <c r="K789" i="4"/>
  <c r="J789" i="4"/>
  <c r="I789" i="4"/>
  <c r="F789" i="4"/>
  <c r="L788" i="4"/>
  <c r="N788" i="4" s="1"/>
  <c r="K788" i="4"/>
  <c r="J788" i="4"/>
  <c r="I788" i="4"/>
  <c r="F788" i="4"/>
  <c r="L787" i="4"/>
  <c r="M787" i="4" s="1"/>
  <c r="K787" i="4"/>
  <c r="J787" i="4"/>
  <c r="I787" i="4"/>
  <c r="F787" i="4"/>
  <c r="L786" i="4"/>
  <c r="N786" i="4" s="1"/>
  <c r="K786" i="4"/>
  <c r="J786" i="4"/>
  <c r="I786" i="4"/>
  <c r="F786" i="4"/>
  <c r="L785" i="4"/>
  <c r="M785" i="4" s="1"/>
  <c r="K785" i="4"/>
  <c r="J785" i="4"/>
  <c r="I785" i="4"/>
  <c r="F785" i="4"/>
  <c r="L784" i="4"/>
  <c r="N784" i="4" s="1"/>
  <c r="K784" i="4"/>
  <c r="J784" i="4"/>
  <c r="I784" i="4"/>
  <c r="F784" i="4"/>
  <c r="L783" i="4"/>
  <c r="M783" i="4" s="1"/>
  <c r="K783" i="4"/>
  <c r="J783" i="4"/>
  <c r="I783" i="4"/>
  <c r="F783" i="4"/>
  <c r="L782" i="4"/>
  <c r="N782" i="4" s="1"/>
  <c r="K782" i="4"/>
  <c r="J782" i="4"/>
  <c r="I782" i="4"/>
  <c r="F782" i="4"/>
  <c r="L781" i="4"/>
  <c r="N781" i="4" s="1"/>
  <c r="K781" i="4"/>
  <c r="J781" i="4"/>
  <c r="I781" i="4"/>
  <c r="F781" i="4"/>
  <c r="L780" i="4"/>
  <c r="N780" i="4" s="1"/>
  <c r="K780" i="4"/>
  <c r="J780" i="4"/>
  <c r="I780" i="4"/>
  <c r="F780" i="4"/>
  <c r="L779" i="4"/>
  <c r="M779" i="4" s="1"/>
  <c r="K779" i="4"/>
  <c r="J779" i="4"/>
  <c r="I779" i="4"/>
  <c r="F779" i="4"/>
  <c r="L778" i="4"/>
  <c r="N778" i="4" s="1"/>
  <c r="K778" i="4"/>
  <c r="J778" i="4"/>
  <c r="I778" i="4"/>
  <c r="F778" i="4"/>
  <c r="L777" i="4"/>
  <c r="M777" i="4" s="1"/>
  <c r="K777" i="4"/>
  <c r="J777" i="4"/>
  <c r="I777" i="4"/>
  <c r="F777" i="4"/>
  <c r="L776" i="4"/>
  <c r="M776" i="4" s="1"/>
  <c r="K776" i="4"/>
  <c r="J776" i="4"/>
  <c r="I776" i="4"/>
  <c r="F776" i="4"/>
  <c r="L775" i="4"/>
  <c r="M775" i="4" s="1"/>
  <c r="K775" i="4"/>
  <c r="J775" i="4"/>
  <c r="I775" i="4"/>
  <c r="F775" i="4"/>
  <c r="L774" i="4"/>
  <c r="N774" i="4" s="1"/>
  <c r="K774" i="4"/>
  <c r="J774" i="4"/>
  <c r="I774" i="4"/>
  <c r="F774" i="4"/>
  <c r="L773" i="4"/>
  <c r="N773" i="4" s="1"/>
  <c r="K773" i="4"/>
  <c r="J773" i="4"/>
  <c r="I773" i="4"/>
  <c r="F773" i="4"/>
  <c r="L772" i="4"/>
  <c r="N772" i="4" s="1"/>
  <c r="K772" i="4"/>
  <c r="J772" i="4"/>
  <c r="I772" i="4"/>
  <c r="F772" i="4"/>
  <c r="L771" i="4"/>
  <c r="M771" i="4" s="1"/>
  <c r="K771" i="4"/>
  <c r="J771" i="4"/>
  <c r="I771" i="4"/>
  <c r="F771" i="4"/>
  <c r="L770" i="4"/>
  <c r="N770" i="4" s="1"/>
  <c r="K770" i="4"/>
  <c r="J770" i="4"/>
  <c r="I770" i="4"/>
  <c r="F770" i="4"/>
  <c r="L769" i="4"/>
  <c r="M769" i="4" s="1"/>
  <c r="K769" i="4"/>
  <c r="J769" i="4"/>
  <c r="I769" i="4"/>
  <c r="F769" i="4"/>
  <c r="L768" i="4"/>
  <c r="N768" i="4" s="1"/>
  <c r="K768" i="4"/>
  <c r="J768" i="4"/>
  <c r="I768" i="4"/>
  <c r="F768" i="4"/>
  <c r="L767" i="4"/>
  <c r="M767" i="4" s="1"/>
  <c r="K767" i="4"/>
  <c r="J767" i="4"/>
  <c r="I767" i="4"/>
  <c r="F767" i="4"/>
  <c r="L766" i="4"/>
  <c r="N766" i="4" s="1"/>
  <c r="K766" i="4"/>
  <c r="J766" i="4"/>
  <c r="I766" i="4"/>
  <c r="F766" i="4"/>
  <c r="L765" i="4"/>
  <c r="M765" i="4" s="1"/>
  <c r="K765" i="4"/>
  <c r="J765" i="4"/>
  <c r="I765" i="4"/>
  <c r="F765" i="4"/>
  <c r="L764" i="4"/>
  <c r="N764" i="4" s="1"/>
  <c r="K764" i="4"/>
  <c r="J764" i="4"/>
  <c r="I764" i="4"/>
  <c r="F764" i="4"/>
  <c r="L763" i="4"/>
  <c r="M763" i="4" s="1"/>
  <c r="K763" i="4"/>
  <c r="J763" i="4"/>
  <c r="I763" i="4"/>
  <c r="F763" i="4"/>
  <c r="L762" i="4"/>
  <c r="N762" i="4" s="1"/>
  <c r="K762" i="4"/>
  <c r="J762" i="4"/>
  <c r="I762" i="4"/>
  <c r="F762" i="4"/>
  <c r="L761" i="4"/>
  <c r="M761" i="4" s="1"/>
  <c r="K761" i="4"/>
  <c r="J761" i="4"/>
  <c r="I761" i="4"/>
  <c r="F761" i="4"/>
  <c r="L760" i="4"/>
  <c r="N760" i="4" s="1"/>
  <c r="K760" i="4"/>
  <c r="J760" i="4"/>
  <c r="I760" i="4"/>
  <c r="F760" i="4"/>
  <c r="L759" i="4"/>
  <c r="M759" i="4" s="1"/>
  <c r="K759" i="4"/>
  <c r="J759" i="4"/>
  <c r="I759" i="4"/>
  <c r="F759" i="4"/>
  <c r="L758" i="4"/>
  <c r="N758" i="4" s="1"/>
  <c r="K758" i="4"/>
  <c r="J758" i="4"/>
  <c r="I758" i="4"/>
  <c r="F758" i="4"/>
  <c r="L757" i="4"/>
  <c r="M757" i="4" s="1"/>
  <c r="K757" i="4"/>
  <c r="J757" i="4"/>
  <c r="I757" i="4"/>
  <c r="F757" i="4"/>
  <c r="L756" i="4"/>
  <c r="N756" i="4" s="1"/>
  <c r="K756" i="4"/>
  <c r="J756" i="4"/>
  <c r="I756" i="4"/>
  <c r="F756" i="4"/>
  <c r="L755" i="4"/>
  <c r="M755" i="4" s="1"/>
  <c r="K755" i="4"/>
  <c r="J755" i="4"/>
  <c r="I755" i="4"/>
  <c r="F755" i="4"/>
  <c r="L754" i="4"/>
  <c r="N754" i="4" s="1"/>
  <c r="K754" i="4"/>
  <c r="J754" i="4"/>
  <c r="I754" i="4"/>
  <c r="F754" i="4"/>
  <c r="L753" i="4"/>
  <c r="M753" i="4" s="1"/>
  <c r="K753" i="4"/>
  <c r="J753" i="4"/>
  <c r="I753" i="4"/>
  <c r="F753" i="4"/>
  <c r="L752" i="4"/>
  <c r="N752" i="4" s="1"/>
  <c r="K752" i="4"/>
  <c r="J752" i="4"/>
  <c r="I752" i="4"/>
  <c r="F752" i="4"/>
  <c r="L751" i="4"/>
  <c r="M751" i="4" s="1"/>
  <c r="K751" i="4"/>
  <c r="J751" i="4"/>
  <c r="I751" i="4"/>
  <c r="F751" i="4"/>
  <c r="L750" i="4"/>
  <c r="N750" i="4" s="1"/>
  <c r="K750" i="4"/>
  <c r="J750" i="4"/>
  <c r="I750" i="4"/>
  <c r="F750" i="4"/>
  <c r="L749" i="4"/>
  <c r="M749" i="4" s="1"/>
  <c r="K749" i="4"/>
  <c r="J749" i="4"/>
  <c r="I749" i="4"/>
  <c r="F749" i="4"/>
  <c r="L748" i="4"/>
  <c r="N748" i="4" s="1"/>
  <c r="K748" i="4"/>
  <c r="J748" i="4"/>
  <c r="I748" i="4"/>
  <c r="F748" i="4"/>
  <c r="L747" i="4"/>
  <c r="M747" i="4" s="1"/>
  <c r="K747" i="4"/>
  <c r="J747" i="4"/>
  <c r="I747" i="4"/>
  <c r="F747" i="4"/>
  <c r="L746" i="4"/>
  <c r="N746" i="4" s="1"/>
  <c r="K746" i="4"/>
  <c r="J746" i="4"/>
  <c r="I746" i="4"/>
  <c r="F746" i="4"/>
  <c r="L745" i="4"/>
  <c r="M745" i="4" s="1"/>
  <c r="K745" i="4"/>
  <c r="J745" i="4"/>
  <c r="I745" i="4"/>
  <c r="F745" i="4"/>
  <c r="L744" i="4"/>
  <c r="N744" i="4" s="1"/>
  <c r="K744" i="4"/>
  <c r="J744" i="4"/>
  <c r="I744" i="4"/>
  <c r="F744" i="4"/>
  <c r="L743" i="4"/>
  <c r="M743" i="4" s="1"/>
  <c r="K743" i="4"/>
  <c r="J743" i="4"/>
  <c r="I743" i="4"/>
  <c r="F743" i="4"/>
  <c r="L742" i="4"/>
  <c r="N742" i="4" s="1"/>
  <c r="K742" i="4"/>
  <c r="J742" i="4"/>
  <c r="I742" i="4"/>
  <c r="F742" i="4"/>
  <c r="L741" i="4"/>
  <c r="M741" i="4" s="1"/>
  <c r="K741" i="4"/>
  <c r="J741" i="4"/>
  <c r="I741" i="4"/>
  <c r="F741" i="4"/>
  <c r="L740" i="4"/>
  <c r="N740" i="4" s="1"/>
  <c r="K740" i="4"/>
  <c r="J740" i="4"/>
  <c r="I740" i="4"/>
  <c r="F740" i="4"/>
  <c r="L739" i="4"/>
  <c r="M739" i="4" s="1"/>
  <c r="K739" i="4"/>
  <c r="J739" i="4"/>
  <c r="I739" i="4"/>
  <c r="F739" i="4"/>
  <c r="L738" i="4"/>
  <c r="N738" i="4" s="1"/>
  <c r="K738" i="4"/>
  <c r="J738" i="4"/>
  <c r="I738" i="4"/>
  <c r="F738" i="4"/>
  <c r="L737" i="4"/>
  <c r="M737" i="4" s="1"/>
  <c r="K737" i="4"/>
  <c r="J737" i="4"/>
  <c r="I737" i="4"/>
  <c r="F737" i="4"/>
  <c r="L736" i="4"/>
  <c r="N736" i="4" s="1"/>
  <c r="K736" i="4"/>
  <c r="J736" i="4"/>
  <c r="I736" i="4"/>
  <c r="F736" i="4"/>
  <c r="L735" i="4"/>
  <c r="M735" i="4" s="1"/>
  <c r="K735" i="4"/>
  <c r="J735" i="4"/>
  <c r="I735" i="4"/>
  <c r="F735" i="4"/>
  <c r="L734" i="4"/>
  <c r="N734" i="4" s="1"/>
  <c r="K734" i="4"/>
  <c r="J734" i="4"/>
  <c r="I734" i="4"/>
  <c r="F734" i="4"/>
  <c r="L733" i="4"/>
  <c r="M733" i="4" s="1"/>
  <c r="K733" i="4"/>
  <c r="J733" i="4"/>
  <c r="I733" i="4"/>
  <c r="F733" i="4"/>
  <c r="L732" i="4"/>
  <c r="N732" i="4" s="1"/>
  <c r="K732" i="4"/>
  <c r="J732" i="4"/>
  <c r="I732" i="4"/>
  <c r="F732" i="4"/>
  <c r="L731" i="4"/>
  <c r="M731" i="4" s="1"/>
  <c r="K731" i="4"/>
  <c r="J731" i="4"/>
  <c r="I731" i="4"/>
  <c r="F731" i="4"/>
  <c r="L730" i="4"/>
  <c r="N730" i="4" s="1"/>
  <c r="K730" i="4"/>
  <c r="J730" i="4"/>
  <c r="I730" i="4"/>
  <c r="F730" i="4"/>
  <c r="L729" i="4"/>
  <c r="N729" i="4" s="1"/>
  <c r="K729" i="4"/>
  <c r="J729" i="4"/>
  <c r="I729" i="4"/>
  <c r="F729" i="4"/>
  <c r="L728" i="4"/>
  <c r="N728" i="4" s="1"/>
  <c r="K728" i="4"/>
  <c r="J728" i="4"/>
  <c r="I728" i="4"/>
  <c r="F728" i="4"/>
  <c r="L727" i="4"/>
  <c r="M727" i="4" s="1"/>
  <c r="K727" i="4"/>
  <c r="J727" i="4"/>
  <c r="I727" i="4"/>
  <c r="F727" i="4"/>
  <c r="L726" i="4"/>
  <c r="M726" i="4" s="1"/>
  <c r="K726" i="4"/>
  <c r="J726" i="4"/>
  <c r="I726" i="4"/>
  <c r="F726" i="4"/>
  <c r="L725" i="4"/>
  <c r="M725" i="4" s="1"/>
  <c r="K725" i="4"/>
  <c r="J725" i="4"/>
  <c r="I725" i="4"/>
  <c r="F725" i="4"/>
  <c r="L724" i="4"/>
  <c r="N724" i="4" s="1"/>
  <c r="K724" i="4"/>
  <c r="J724" i="4"/>
  <c r="I724" i="4"/>
  <c r="F724" i="4"/>
  <c r="L723" i="4"/>
  <c r="M723" i="4" s="1"/>
  <c r="K723" i="4"/>
  <c r="J723" i="4"/>
  <c r="I723" i="4"/>
  <c r="F723" i="4"/>
  <c r="L722" i="4"/>
  <c r="N722" i="4" s="1"/>
  <c r="K722" i="4"/>
  <c r="J722" i="4"/>
  <c r="I722" i="4"/>
  <c r="F722" i="4"/>
  <c r="L721" i="4"/>
  <c r="N721" i="4" s="1"/>
  <c r="K721" i="4"/>
  <c r="J721" i="4"/>
  <c r="I721" i="4"/>
  <c r="F721" i="4"/>
  <c r="L720" i="4"/>
  <c r="N720" i="4" s="1"/>
  <c r="K720" i="4"/>
  <c r="J720" i="4"/>
  <c r="I720" i="4"/>
  <c r="F720" i="4"/>
  <c r="L719" i="4"/>
  <c r="M719" i="4" s="1"/>
  <c r="K719" i="4"/>
  <c r="J719" i="4"/>
  <c r="I719" i="4"/>
  <c r="F719" i="4"/>
  <c r="L718" i="4"/>
  <c r="M718" i="4" s="1"/>
  <c r="K718" i="4"/>
  <c r="J718" i="4"/>
  <c r="I718" i="4"/>
  <c r="F718" i="4"/>
  <c r="L717" i="4"/>
  <c r="M717" i="4" s="1"/>
  <c r="K717" i="4"/>
  <c r="J717" i="4"/>
  <c r="I717" i="4"/>
  <c r="F717" i="4"/>
  <c r="L716" i="4"/>
  <c r="N716" i="4" s="1"/>
  <c r="K716" i="4"/>
  <c r="J716" i="4"/>
  <c r="I716" i="4"/>
  <c r="F716" i="4"/>
  <c r="L715" i="4"/>
  <c r="M715" i="4" s="1"/>
  <c r="K715" i="4"/>
  <c r="J715" i="4"/>
  <c r="I715" i="4"/>
  <c r="F715" i="4"/>
  <c r="L714" i="4"/>
  <c r="N714" i="4" s="1"/>
  <c r="K714" i="4"/>
  <c r="J714" i="4"/>
  <c r="I714" i="4"/>
  <c r="F714" i="4"/>
  <c r="L713" i="4"/>
  <c r="N713" i="4" s="1"/>
  <c r="K713" i="4"/>
  <c r="J713" i="4"/>
  <c r="I713" i="4"/>
  <c r="F713" i="4"/>
  <c r="L712" i="4"/>
  <c r="N712" i="4" s="1"/>
  <c r="K712" i="4"/>
  <c r="J712" i="4"/>
  <c r="I712" i="4"/>
  <c r="F712" i="4"/>
  <c r="L711" i="4"/>
  <c r="M711" i="4" s="1"/>
  <c r="K711" i="4"/>
  <c r="J711" i="4"/>
  <c r="I711" i="4"/>
  <c r="F711" i="4"/>
  <c r="L710" i="4"/>
  <c r="N710" i="4" s="1"/>
  <c r="K710" i="4"/>
  <c r="J710" i="4"/>
  <c r="I710" i="4"/>
  <c r="F710" i="4"/>
  <c r="L709" i="4"/>
  <c r="M709" i="4" s="1"/>
  <c r="K709" i="4"/>
  <c r="J709" i="4"/>
  <c r="I709" i="4"/>
  <c r="F709" i="4"/>
  <c r="L708" i="4"/>
  <c r="N708" i="4" s="1"/>
  <c r="K708" i="4"/>
  <c r="J708" i="4"/>
  <c r="I708" i="4"/>
  <c r="F708" i="4"/>
  <c r="L707" i="4"/>
  <c r="M707" i="4" s="1"/>
  <c r="K707" i="4"/>
  <c r="J707" i="4"/>
  <c r="I707" i="4"/>
  <c r="F707" i="4"/>
  <c r="L706" i="4"/>
  <c r="N706" i="4" s="1"/>
  <c r="K706" i="4"/>
  <c r="J706" i="4"/>
  <c r="I706" i="4"/>
  <c r="F706" i="4"/>
  <c r="L705" i="4"/>
  <c r="N705" i="4" s="1"/>
  <c r="K705" i="4"/>
  <c r="J705" i="4"/>
  <c r="I705" i="4"/>
  <c r="F705" i="4"/>
  <c r="L704" i="4"/>
  <c r="N704" i="4" s="1"/>
  <c r="K704" i="4"/>
  <c r="J704" i="4"/>
  <c r="I704" i="4"/>
  <c r="F704" i="4"/>
  <c r="L703" i="4"/>
  <c r="M703" i="4" s="1"/>
  <c r="K703" i="4"/>
  <c r="J703" i="4"/>
  <c r="I703" i="4"/>
  <c r="F703" i="4"/>
  <c r="L702" i="4"/>
  <c r="N702" i="4" s="1"/>
  <c r="K702" i="4"/>
  <c r="J702" i="4"/>
  <c r="I702" i="4"/>
  <c r="F702" i="4"/>
  <c r="L701" i="4"/>
  <c r="M701" i="4" s="1"/>
  <c r="K701" i="4"/>
  <c r="J701" i="4"/>
  <c r="I701" i="4"/>
  <c r="F701" i="4"/>
  <c r="L700" i="4"/>
  <c r="N700" i="4" s="1"/>
  <c r="K700" i="4"/>
  <c r="J700" i="4"/>
  <c r="I700" i="4"/>
  <c r="F700" i="4"/>
  <c r="L699" i="4"/>
  <c r="M699" i="4" s="1"/>
  <c r="K699" i="4"/>
  <c r="J699" i="4"/>
  <c r="I699" i="4"/>
  <c r="F699" i="4"/>
  <c r="L698" i="4"/>
  <c r="N698" i="4" s="1"/>
  <c r="K698" i="4"/>
  <c r="J698" i="4"/>
  <c r="I698" i="4"/>
  <c r="F698" i="4"/>
  <c r="L697" i="4"/>
  <c r="N697" i="4" s="1"/>
  <c r="K697" i="4"/>
  <c r="J697" i="4"/>
  <c r="I697" i="4"/>
  <c r="F697" i="4"/>
  <c r="L696" i="4"/>
  <c r="N696" i="4" s="1"/>
  <c r="K696" i="4"/>
  <c r="J696" i="4"/>
  <c r="I696" i="4"/>
  <c r="F696" i="4"/>
  <c r="L695" i="4"/>
  <c r="M695" i="4" s="1"/>
  <c r="K695" i="4"/>
  <c r="J695" i="4"/>
  <c r="I695" i="4"/>
  <c r="F695" i="4"/>
  <c r="L694" i="4"/>
  <c r="N694" i="4" s="1"/>
  <c r="K694" i="4"/>
  <c r="J694" i="4"/>
  <c r="I694" i="4"/>
  <c r="F694" i="4"/>
  <c r="L693" i="4"/>
  <c r="N693" i="4" s="1"/>
  <c r="K693" i="4"/>
  <c r="J693" i="4"/>
  <c r="I693" i="4"/>
  <c r="F693" i="4"/>
  <c r="L692" i="4"/>
  <c r="N692" i="4" s="1"/>
  <c r="K692" i="4"/>
  <c r="J692" i="4"/>
  <c r="I692" i="4"/>
  <c r="F692" i="4"/>
  <c r="L691" i="4"/>
  <c r="M691" i="4" s="1"/>
  <c r="K691" i="4"/>
  <c r="J691" i="4"/>
  <c r="I691" i="4"/>
  <c r="F691" i="4"/>
  <c r="L690" i="4"/>
  <c r="N690" i="4" s="1"/>
  <c r="K690" i="4"/>
  <c r="J690" i="4"/>
  <c r="I690" i="4"/>
  <c r="F690" i="4"/>
  <c r="L689" i="4"/>
  <c r="N689" i="4" s="1"/>
  <c r="K689" i="4"/>
  <c r="J689" i="4"/>
  <c r="I689" i="4"/>
  <c r="F689" i="4"/>
  <c r="L688" i="4"/>
  <c r="M688" i="4" s="1"/>
  <c r="K688" i="4"/>
  <c r="J688" i="4"/>
  <c r="I688" i="4"/>
  <c r="F688" i="4"/>
  <c r="L687" i="4"/>
  <c r="M687" i="4" s="1"/>
  <c r="K687" i="4"/>
  <c r="J687" i="4"/>
  <c r="I687" i="4"/>
  <c r="F687" i="4"/>
  <c r="L686" i="4"/>
  <c r="N686" i="4" s="1"/>
  <c r="K686" i="4"/>
  <c r="J686" i="4"/>
  <c r="I686" i="4"/>
  <c r="F686" i="4"/>
  <c r="L685" i="4"/>
  <c r="N685" i="4" s="1"/>
  <c r="K685" i="4"/>
  <c r="J685" i="4"/>
  <c r="I685" i="4"/>
  <c r="F685" i="4"/>
  <c r="L684" i="4"/>
  <c r="N684" i="4" s="1"/>
  <c r="K684" i="4"/>
  <c r="J684" i="4"/>
  <c r="I684" i="4"/>
  <c r="F684" i="4"/>
  <c r="L683" i="4"/>
  <c r="M683" i="4" s="1"/>
  <c r="K683" i="4"/>
  <c r="J683" i="4"/>
  <c r="I683" i="4"/>
  <c r="F683" i="4"/>
  <c r="L682" i="4"/>
  <c r="N682" i="4" s="1"/>
  <c r="K682" i="4"/>
  <c r="J682" i="4"/>
  <c r="I682" i="4"/>
  <c r="F682" i="4"/>
  <c r="L681" i="4"/>
  <c r="N681" i="4" s="1"/>
  <c r="K681" i="4"/>
  <c r="J681" i="4"/>
  <c r="I681" i="4"/>
  <c r="F681" i="4"/>
  <c r="L680" i="4"/>
  <c r="N680" i="4" s="1"/>
  <c r="K680" i="4"/>
  <c r="J680" i="4"/>
  <c r="I680" i="4"/>
  <c r="F680" i="4"/>
  <c r="L679" i="4"/>
  <c r="M679" i="4" s="1"/>
  <c r="K679" i="4"/>
  <c r="J679" i="4"/>
  <c r="I679" i="4"/>
  <c r="F679" i="4"/>
  <c r="L678" i="4"/>
  <c r="M678" i="4" s="1"/>
  <c r="K678" i="4"/>
  <c r="J678" i="4"/>
  <c r="I678" i="4"/>
  <c r="F678" i="4"/>
  <c r="L677" i="4"/>
  <c r="K677" i="4"/>
  <c r="J677" i="4"/>
  <c r="I677" i="4"/>
  <c r="F677" i="4"/>
  <c r="L676" i="4"/>
  <c r="N676" i="4" s="1"/>
  <c r="K676" i="4"/>
  <c r="J676" i="4"/>
  <c r="I676" i="4"/>
  <c r="F676" i="4"/>
  <c r="L675" i="4"/>
  <c r="M675" i="4" s="1"/>
  <c r="K675" i="4"/>
  <c r="J675" i="4"/>
  <c r="I675" i="4"/>
  <c r="F675" i="4"/>
  <c r="L674" i="4"/>
  <c r="N674" i="4" s="1"/>
  <c r="K674" i="4"/>
  <c r="J674" i="4"/>
  <c r="I674" i="4"/>
  <c r="F674" i="4"/>
  <c r="L673" i="4"/>
  <c r="N673" i="4" s="1"/>
  <c r="K673" i="4"/>
  <c r="J673" i="4"/>
  <c r="I673" i="4"/>
  <c r="F673" i="4"/>
  <c r="L672" i="4"/>
  <c r="N672" i="4" s="1"/>
  <c r="K672" i="4"/>
  <c r="J672" i="4"/>
  <c r="I672" i="4"/>
  <c r="F672" i="4"/>
  <c r="L671" i="4"/>
  <c r="M671" i="4" s="1"/>
  <c r="K671" i="4"/>
  <c r="J671" i="4"/>
  <c r="I671" i="4"/>
  <c r="F671" i="4"/>
  <c r="L670" i="4"/>
  <c r="M670" i="4" s="1"/>
  <c r="K670" i="4"/>
  <c r="J670" i="4"/>
  <c r="I670" i="4"/>
  <c r="F670" i="4"/>
  <c r="L669" i="4"/>
  <c r="M669" i="4" s="1"/>
  <c r="K669" i="4"/>
  <c r="J669" i="4"/>
  <c r="I669" i="4"/>
  <c r="F669" i="4"/>
  <c r="L668" i="4"/>
  <c r="N668" i="4" s="1"/>
  <c r="K668" i="4"/>
  <c r="J668" i="4"/>
  <c r="I668" i="4"/>
  <c r="F668" i="4"/>
  <c r="L667" i="4"/>
  <c r="K667" i="4"/>
  <c r="J667" i="4"/>
  <c r="I667" i="4"/>
  <c r="F667" i="4"/>
  <c r="L666" i="4"/>
  <c r="N666" i="4" s="1"/>
  <c r="K666" i="4"/>
  <c r="J666" i="4"/>
  <c r="I666" i="4"/>
  <c r="F666" i="4"/>
  <c r="L665" i="4"/>
  <c r="N665" i="4" s="1"/>
  <c r="K665" i="4"/>
  <c r="J665" i="4"/>
  <c r="I665" i="4"/>
  <c r="F665" i="4"/>
  <c r="L664" i="4"/>
  <c r="N664" i="4" s="1"/>
  <c r="K664" i="4"/>
  <c r="J664" i="4"/>
  <c r="I664" i="4"/>
  <c r="F664" i="4"/>
  <c r="L663" i="4"/>
  <c r="M663" i="4" s="1"/>
  <c r="K663" i="4"/>
  <c r="J663" i="4"/>
  <c r="I663" i="4"/>
  <c r="F663" i="4"/>
  <c r="L662" i="4"/>
  <c r="N662" i="4" s="1"/>
  <c r="K662" i="4"/>
  <c r="J662" i="4"/>
  <c r="I662" i="4"/>
  <c r="F662" i="4"/>
  <c r="L661" i="4"/>
  <c r="M661" i="4" s="1"/>
  <c r="K661" i="4"/>
  <c r="J661" i="4"/>
  <c r="I661" i="4"/>
  <c r="F661" i="4"/>
  <c r="L660" i="4"/>
  <c r="N660" i="4" s="1"/>
  <c r="K660" i="4"/>
  <c r="J660" i="4"/>
  <c r="I660" i="4"/>
  <c r="F660" i="4"/>
  <c r="L659" i="4"/>
  <c r="M659" i="4" s="1"/>
  <c r="K659" i="4"/>
  <c r="J659" i="4"/>
  <c r="I659" i="4"/>
  <c r="F659" i="4"/>
  <c r="L658" i="4"/>
  <c r="N658" i="4" s="1"/>
  <c r="K658" i="4"/>
  <c r="J658" i="4"/>
  <c r="I658" i="4"/>
  <c r="F658" i="4"/>
  <c r="L657" i="4"/>
  <c r="K657" i="4"/>
  <c r="J657" i="4"/>
  <c r="I657" i="4"/>
  <c r="F657" i="4"/>
  <c r="L656" i="4"/>
  <c r="N656" i="4" s="1"/>
  <c r="K656" i="4"/>
  <c r="J656" i="4"/>
  <c r="I656" i="4"/>
  <c r="F656" i="4"/>
  <c r="L655" i="4"/>
  <c r="M655" i="4" s="1"/>
  <c r="K655" i="4"/>
  <c r="J655" i="4"/>
  <c r="I655" i="4"/>
  <c r="F655" i="4"/>
  <c r="L654" i="4"/>
  <c r="N654" i="4" s="1"/>
  <c r="K654" i="4"/>
  <c r="J654" i="4"/>
  <c r="I654" i="4"/>
  <c r="F654" i="4"/>
  <c r="L653" i="4"/>
  <c r="N653" i="4" s="1"/>
  <c r="K653" i="4"/>
  <c r="J653" i="4"/>
  <c r="I653" i="4"/>
  <c r="F653" i="4"/>
  <c r="L652" i="4"/>
  <c r="N652" i="4" s="1"/>
  <c r="K652" i="4"/>
  <c r="J652" i="4"/>
  <c r="I652" i="4"/>
  <c r="F652" i="4"/>
  <c r="L651" i="4"/>
  <c r="N651" i="4" s="1"/>
  <c r="K651" i="4"/>
  <c r="J651" i="4"/>
  <c r="I651" i="4"/>
  <c r="F651" i="4"/>
  <c r="L650" i="4"/>
  <c r="N650" i="4" s="1"/>
  <c r="K650" i="4"/>
  <c r="J650" i="4"/>
  <c r="I650" i="4"/>
  <c r="F650" i="4"/>
  <c r="L649" i="4"/>
  <c r="M649" i="4" s="1"/>
  <c r="K649" i="4"/>
  <c r="J649" i="4"/>
  <c r="I649" i="4"/>
  <c r="F649" i="4"/>
  <c r="L648" i="4"/>
  <c r="N648" i="4" s="1"/>
  <c r="K648" i="4"/>
  <c r="J648" i="4"/>
  <c r="I648" i="4"/>
  <c r="F648" i="4"/>
  <c r="L647" i="4"/>
  <c r="M647" i="4" s="1"/>
  <c r="K647" i="4"/>
  <c r="J647" i="4"/>
  <c r="I647" i="4"/>
  <c r="F647" i="4"/>
  <c r="L646" i="4"/>
  <c r="N646" i="4" s="1"/>
  <c r="K646" i="4"/>
  <c r="J646" i="4"/>
  <c r="I646" i="4"/>
  <c r="F646" i="4"/>
  <c r="L645" i="4"/>
  <c r="M645" i="4" s="1"/>
  <c r="K645" i="4"/>
  <c r="J645" i="4"/>
  <c r="I645" i="4"/>
  <c r="F645" i="4"/>
  <c r="L644" i="4"/>
  <c r="N644" i="4" s="1"/>
  <c r="K644" i="4"/>
  <c r="J644" i="4"/>
  <c r="I644" i="4"/>
  <c r="F644" i="4"/>
  <c r="L643" i="4"/>
  <c r="M643" i="4" s="1"/>
  <c r="K643" i="4"/>
  <c r="J643" i="4"/>
  <c r="I643" i="4"/>
  <c r="F643" i="4"/>
  <c r="L642" i="4"/>
  <c r="N642" i="4" s="1"/>
  <c r="K642" i="4"/>
  <c r="J642" i="4"/>
  <c r="I642" i="4"/>
  <c r="F642" i="4"/>
  <c r="L641" i="4"/>
  <c r="M641" i="4" s="1"/>
  <c r="K641" i="4"/>
  <c r="J641" i="4"/>
  <c r="I641" i="4"/>
  <c r="F641" i="4"/>
  <c r="L640" i="4"/>
  <c r="N640" i="4" s="1"/>
  <c r="K640" i="4"/>
  <c r="J640" i="4"/>
  <c r="I640" i="4"/>
  <c r="F640" i="4"/>
  <c r="L639" i="4"/>
  <c r="M639" i="4" s="1"/>
  <c r="K639" i="4"/>
  <c r="J639" i="4"/>
  <c r="I639" i="4"/>
  <c r="F639" i="4"/>
  <c r="L638" i="4"/>
  <c r="N638" i="4" s="1"/>
  <c r="K638" i="4"/>
  <c r="J638" i="4"/>
  <c r="I638" i="4"/>
  <c r="F638" i="4"/>
  <c r="L637" i="4"/>
  <c r="N637" i="4" s="1"/>
  <c r="K637" i="4"/>
  <c r="J637" i="4"/>
  <c r="I637" i="4"/>
  <c r="F637" i="4"/>
  <c r="L636" i="4"/>
  <c r="M636" i="4" s="1"/>
  <c r="K636" i="4"/>
  <c r="J636" i="4"/>
  <c r="I636" i="4"/>
  <c r="F636" i="4"/>
  <c r="L635" i="4"/>
  <c r="M635" i="4" s="1"/>
  <c r="K635" i="4"/>
  <c r="J635" i="4"/>
  <c r="I635" i="4"/>
  <c r="F635" i="4"/>
  <c r="L634" i="4"/>
  <c r="N634" i="4" s="1"/>
  <c r="K634" i="4"/>
  <c r="J634" i="4"/>
  <c r="I634" i="4"/>
  <c r="F634" i="4"/>
  <c r="L633" i="4"/>
  <c r="M633" i="4" s="1"/>
  <c r="K633" i="4"/>
  <c r="J633" i="4"/>
  <c r="I633" i="4"/>
  <c r="F633" i="4"/>
  <c r="L632" i="4"/>
  <c r="N632" i="4" s="1"/>
  <c r="K632" i="4"/>
  <c r="J632" i="4"/>
  <c r="I632" i="4"/>
  <c r="F632" i="4"/>
  <c r="L631" i="4"/>
  <c r="M631" i="4" s="1"/>
  <c r="K631" i="4"/>
  <c r="J631" i="4"/>
  <c r="I631" i="4"/>
  <c r="F631" i="4"/>
  <c r="L630" i="4"/>
  <c r="N630" i="4" s="1"/>
  <c r="K630" i="4"/>
  <c r="J630" i="4"/>
  <c r="I630" i="4"/>
  <c r="F630" i="4"/>
  <c r="L629" i="4"/>
  <c r="M629" i="4" s="1"/>
  <c r="K629" i="4"/>
  <c r="J629" i="4"/>
  <c r="I629" i="4"/>
  <c r="F629" i="4"/>
  <c r="L628" i="4"/>
  <c r="N628" i="4" s="1"/>
  <c r="K628" i="4"/>
  <c r="J628" i="4"/>
  <c r="I628" i="4"/>
  <c r="F628" i="4"/>
  <c r="L627" i="4"/>
  <c r="M627" i="4" s="1"/>
  <c r="K627" i="4"/>
  <c r="J627" i="4"/>
  <c r="I627" i="4"/>
  <c r="F627" i="4"/>
  <c r="L626" i="4"/>
  <c r="N626" i="4" s="1"/>
  <c r="K626" i="4"/>
  <c r="J626" i="4"/>
  <c r="I626" i="4"/>
  <c r="F626" i="4"/>
  <c r="L625" i="4"/>
  <c r="M625" i="4" s="1"/>
  <c r="K625" i="4"/>
  <c r="J625" i="4"/>
  <c r="I625" i="4"/>
  <c r="F625" i="4"/>
  <c r="L624" i="4"/>
  <c r="N624" i="4" s="1"/>
  <c r="K624" i="4"/>
  <c r="J624" i="4"/>
  <c r="I624" i="4"/>
  <c r="F624" i="4"/>
  <c r="L623" i="4"/>
  <c r="N623" i="4" s="1"/>
  <c r="K623" i="4"/>
  <c r="J623" i="4"/>
  <c r="I623" i="4"/>
  <c r="F623" i="4"/>
  <c r="L622" i="4"/>
  <c r="N622" i="4" s="1"/>
  <c r="K622" i="4"/>
  <c r="J622" i="4"/>
  <c r="I622" i="4"/>
  <c r="F622" i="4"/>
  <c r="L621" i="4"/>
  <c r="M621" i="4" s="1"/>
  <c r="K621" i="4"/>
  <c r="J621" i="4"/>
  <c r="I621" i="4"/>
  <c r="F621" i="4"/>
  <c r="L620" i="4"/>
  <c r="N620" i="4" s="1"/>
  <c r="K620" i="4"/>
  <c r="J620" i="4"/>
  <c r="I620" i="4"/>
  <c r="F620" i="4"/>
  <c r="L619" i="4"/>
  <c r="M619" i="4" s="1"/>
  <c r="K619" i="4"/>
  <c r="J619" i="4"/>
  <c r="I619" i="4"/>
  <c r="F619" i="4"/>
  <c r="L618" i="4"/>
  <c r="N618" i="4" s="1"/>
  <c r="K618" i="4"/>
  <c r="J618" i="4"/>
  <c r="I618" i="4"/>
  <c r="F618" i="4"/>
  <c r="L617" i="4"/>
  <c r="M617" i="4" s="1"/>
  <c r="K617" i="4"/>
  <c r="J617" i="4"/>
  <c r="I617" i="4"/>
  <c r="F617" i="4"/>
  <c r="L616" i="4"/>
  <c r="N616" i="4" s="1"/>
  <c r="K616" i="4"/>
  <c r="J616" i="4"/>
  <c r="I616" i="4"/>
  <c r="F616" i="4"/>
  <c r="L615" i="4"/>
  <c r="N615" i="4" s="1"/>
  <c r="K615" i="4"/>
  <c r="J615" i="4"/>
  <c r="I615" i="4"/>
  <c r="F615" i="4"/>
  <c r="L614" i="4"/>
  <c r="N614" i="4" s="1"/>
  <c r="K614" i="4"/>
  <c r="J614" i="4"/>
  <c r="I614" i="4"/>
  <c r="F614" i="4"/>
  <c r="L613" i="4"/>
  <c r="N613" i="4" s="1"/>
  <c r="K613" i="4"/>
  <c r="J613" i="4"/>
  <c r="I613" i="4"/>
  <c r="F613" i="4"/>
  <c r="L612" i="4"/>
  <c r="N612" i="4" s="1"/>
  <c r="K612" i="4"/>
  <c r="J612" i="4"/>
  <c r="I612" i="4"/>
  <c r="F612" i="4"/>
  <c r="L611" i="4"/>
  <c r="M611" i="4" s="1"/>
  <c r="K611" i="4"/>
  <c r="J611" i="4"/>
  <c r="I611" i="4"/>
  <c r="F611" i="4"/>
  <c r="L610" i="4"/>
  <c r="N610" i="4" s="1"/>
  <c r="K610" i="4"/>
  <c r="J610" i="4"/>
  <c r="I610" i="4"/>
  <c r="F610" i="4"/>
  <c r="L609" i="4"/>
  <c r="M609" i="4" s="1"/>
  <c r="K609" i="4"/>
  <c r="J609" i="4"/>
  <c r="I609" i="4"/>
  <c r="F609" i="4"/>
  <c r="L608" i="4"/>
  <c r="N608" i="4" s="1"/>
  <c r="K608" i="4"/>
  <c r="J608" i="4"/>
  <c r="I608" i="4"/>
  <c r="F608" i="4"/>
  <c r="L607" i="4"/>
  <c r="N607" i="4" s="1"/>
  <c r="K607" i="4"/>
  <c r="J607" i="4"/>
  <c r="I607" i="4"/>
  <c r="F607" i="4"/>
  <c r="L606" i="4"/>
  <c r="N606" i="4" s="1"/>
  <c r="K606" i="4"/>
  <c r="J606" i="4"/>
  <c r="I606" i="4"/>
  <c r="F606" i="4"/>
  <c r="L605" i="4"/>
  <c r="M605" i="4" s="1"/>
  <c r="K605" i="4"/>
  <c r="J605" i="4"/>
  <c r="I605" i="4"/>
  <c r="F605" i="4"/>
  <c r="L604" i="4"/>
  <c r="N604" i="4" s="1"/>
  <c r="K604" i="4"/>
  <c r="J604" i="4"/>
  <c r="I604" i="4"/>
  <c r="F604" i="4"/>
  <c r="L603" i="4"/>
  <c r="M603" i="4" s="1"/>
  <c r="K603" i="4"/>
  <c r="J603" i="4"/>
  <c r="I603" i="4"/>
  <c r="F603" i="4"/>
  <c r="L602" i="4"/>
  <c r="N602" i="4" s="1"/>
  <c r="K602" i="4"/>
  <c r="J602" i="4"/>
  <c r="I602" i="4"/>
  <c r="F602" i="4"/>
  <c r="L601" i="4"/>
  <c r="M601" i="4" s="1"/>
  <c r="K601" i="4"/>
  <c r="J601" i="4"/>
  <c r="I601" i="4"/>
  <c r="F601" i="4"/>
  <c r="L600" i="4"/>
  <c r="N600" i="4" s="1"/>
  <c r="K600" i="4"/>
  <c r="J600" i="4"/>
  <c r="I600" i="4"/>
  <c r="F600" i="4"/>
  <c r="L599" i="4"/>
  <c r="N599" i="4" s="1"/>
  <c r="K599" i="4"/>
  <c r="J599" i="4"/>
  <c r="I599" i="4"/>
  <c r="F599" i="4"/>
  <c r="L598" i="4"/>
  <c r="N598" i="4" s="1"/>
  <c r="K598" i="4"/>
  <c r="J598" i="4"/>
  <c r="I598" i="4"/>
  <c r="F598" i="4"/>
  <c r="L597" i="4"/>
  <c r="M597" i="4" s="1"/>
  <c r="K597" i="4"/>
  <c r="J597" i="4"/>
  <c r="I597" i="4"/>
  <c r="F597" i="4"/>
  <c r="L596" i="4"/>
  <c r="N596" i="4" s="1"/>
  <c r="K596" i="4"/>
  <c r="J596" i="4"/>
  <c r="I596" i="4"/>
  <c r="F596" i="4"/>
  <c r="L595" i="4"/>
  <c r="N595" i="4" s="1"/>
  <c r="K595" i="4"/>
  <c r="J595" i="4"/>
  <c r="I595" i="4"/>
  <c r="F595" i="4"/>
  <c r="L594" i="4"/>
  <c r="N594" i="4" s="1"/>
  <c r="K594" i="4"/>
  <c r="J594" i="4"/>
  <c r="I594" i="4"/>
  <c r="F594" i="4"/>
  <c r="L593" i="4"/>
  <c r="M593" i="4" s="1"/>
  <c r="K593" i="4"/>
  <c r="J593" i="4"/>
  <c r="I593" i="4"/>
  <c r="F593" i="4"/>
  <c r="L592" i="4"/>
  <c r="N592" i="4" s="1"/>
  <c r="K592" i="4"/>
  <c r="J592" i="4"/>
  <c r="I592" i="4"/>
  <c r="F592" i="4"/>
  <c r="L591" i="4"/>
  <c r="N591" i="4" s="1"/>
  <c r="K591" i="4"/>
  <c r="J591" i="4"/>
  <c r="I591" i="4"/>
  <c r="F591" i="4"/>
  <c r="L590" i="4"/>
  <c r="N590" i="4" s="1"/>
  <c r="K590" i="4"/>
  <c r="J590" i="4"/>
  <c r="I590" i="4"/>
  <c r="F590" i="4"/>
  <c r="L589" i="4"/>
  <c r="M589" i="4" s="1"/>
  <c r="K589" i="4"/>
  <c r="J589" i="4"/>
  <c r="I589" i="4"/>
  <c r="F589" i="4"/>
  <c r="L588" i="4"/>
  <c r="N588" i="4" s="1"/>
  <c r="K588" i="4"/>
  <c r="J588" i="4"/>
  <c r="I588" i="4"/>
  <c r="F588" i="4"/>
  <c r="L587" i="4"/>
  <c r="N587" i="4" s="1"/>
  <c r="K587" i="4"/>
  <c r="J587" i="4"/>
  <c r="I587" i="4"/>
  <c r="F587" i="4"/>
  <c r="L586" i="4"/>
  <c r="N586" i="4" s="1"/>
  <c r="K586" i="4"/>
  <c r="J586" i="4"/>
  <c r="I586" i="4"/>
  <c r="F586" i="4"/>
  <c r="L585" i="4"/>
  <c r="M585" i="4" s="1"/>
  <c r="K585" i="4"/>
  <c r="J585" i="4"/>
  <c r="I585" i="4"/>
  <c r="F585" i="4"/>
  <c r="L584" i="4"/>
  <c r="N584" i="4" s="1"/>
  <c r="K584" i="4"/>
  <c r="J584" i="4"/>
  <c r="I584" i="4"/>
  <c r="F584" i="4"/>
  <c r="L583" i="4"/>
  <c r="N583" i="4" s="1"/>
  <c r="K583" i="4"/>
  <c r="J583" i="4"/>
  <c r="I583" i="4"/>
  <c r="F583" i="4"/>
  <c r="L582" i="4"/>
  <c r="N582" i="4" s="1"/>
  <c r="K582" i="4"/>
  <c r="J582" i="4"/>
  <c r="I582" i="4"/>
  <c r="F582" i="4"/>
  <c r="L581" i="4"/>
  <c r="M581" i="4" s="1"/>
  <c r="K581" i="4"/>
  <c r="J581" i="4"/>
  <c r="I581" i="4"/>
  <c r="F581" i="4"/>
  <c r="L580" i="4"/>
  <c r="N580" i="4" s="1"/>
  <c r="K580" i="4"/>
  <c r="J580" i="4"/>
  <c r="I580" i="4"/>
  <c r="F580" i="4"/>
  <c r="L579" i="4"/>
  <c r="N579" i="4" s="1"/>
  <c r="K579" i="4"/>
  <c r="J579" i="4"/>
  <c r="I579" i="4"/>
  <c r="F579" i="4"/>
  <c r="L578" i="4"/>
  <c r="N578" i="4" s="1"/>
  <c r="K578" i="4"/>
  <c r="J578" i="4"/>
  <c r="I578" i="4"/>
  <c r="F578" i="4"/>
  <c r="L577" i="4"/>
  <c r="M577" i="4" s="1"/>
  <c r="K577" i="4"/>
  <c r="J577" i="4"/>
  <c r="I577" i="4"/>
  <c r="F577" i="4"/>
  <c r="L576" i="4"/>
  <c r="N576" i="4" s="1"/>
  <c r="K576" i="4"/>
  <c r="J576" i="4"/>
  <c r="I576" i="4"/>
  <c r="F576" i="4"/>
  <c r="L575" i="4"/>
  <c r="N575" i="4" s="1"/>
  <c r="K575" i="4"/>
  <c r="J575" i="4"/>
  <c r="I575" i="4"/>
  <c r="F575" i="4"/>
  <c r="L574" i="4"/>
  <c r="M574" i="4" s="1"/>
  <c r="K574" i="4"/>
  <c r="J574" i="4"/>
  <c r="I574" i="4"/>
  <c r="F574" i="4"/>
  <c r="L573" i="4"/>
  <c r="M573" i="4" s="1"/>
  <c r="K573" i="4"/>
  <c r="J573" i="4"/>
  <c r="I573" i="4"/>
  <c r="F573" i="4"/>
  <c r="L572" i="4"/>
  <c r="N572" i="4" s="1"/>
  <c r="K572" i="4"/>
  <c r="J572" i="4"/>
  <c r="I572" i="4"/>
  <c r="F572" i="4"/>
  <c r="L571" i="4"/>
  <c r="N571" i="4" s="1"/>
  <c r="K571" i="4"/>
  <c r="J571" i="4"/>
  <c r="I571" i="4"/>
  <c r="F571" i="4"/>
  <c r="L570" i="4"/>
  <c r="N570" i="4" s="1"/>
  <c r="K570" i="4"/>
  <c r="J570" i="4"/>
  <c r="I570" i="4"/>
  <c r="F570" i="4"/>
  <c r="L569" i="4"/>
  <c r="M569" i="4" s="1"/>
  <c r="K569" i="4"/>
  <c r="J569" i="4"/>
  <c r="I569" i="4"/>
  <c r="F569" i="4"/>
  <c r="L568" i="4"/>
  <c r="N568" i="4" s="1"/>
  <c r="K568" i="4"/>
  <c r="J568" i="4"/>
  <c r="I568" i="4"/>
  <c r="F568" i="4"/>
  <c r="L567" i="4"/>
  <c r="N567" i="4" s="1"/>
  <c r="K567" i="4"/>
  <c r="J567" i="4"/>
  <c r="I567" i="4"/>
  <c r="F567" i="4"/>
  <c r="L566" i="4"/>
  <c r="N566" i="4" s="1"/>
  <c r="K566" i="4"/>
  <c r="J566" i="4"/>
  <c r="I566" i="4"/>
  <c r="F566" i="4"/>
  <c r="L565" i="4"/>
  <c r="M565" i="4" s="1"/>
  <c r="K565" i="4"/>
  <c r="J565" i="4"/>
  <c r="I565" i="4"/>
  <c r="F565" i="4"/>
  <c r="L564" i="4"/>
  <c r="N564" i="4" s="1"/>
  <c r="K564" i="4"/>
  <c r="J564" i="4"/>
  <c r="I564" i="4"/>
  <c r="F564" i="4"/>
  <c r="L563" i="4"/>
  <c r="N563" i="4" s="1"/>
  <c r="K563" i="4"/>
  <c r="J563" i="4"/>
  <c r="I563" i="4"/>
  <c r="F563" i="4"/>
  <c r="L562" i="4"/>
  <c r="N562" i="4" s="1"/>
  <c r="K562" i="4"/>
  <c r="J562" i="4"/>
  <c r="I562" i="4"/>
  <c r="F562" i="4"/>
  <c r="L561" i="4"/>
  <c r="M561" i="4" s="1"/>
  <c r="K561" i="4"/>
  <c r="J561" i="4"/>
  <c r="I561" i="4"/>
  <c r="F561" i="4"/>
  <c r="L560" i="4"/>
  <c r="N560" i="4" s="1"/>
  <c r="K560" i="4"/>
  <c r="J560" i="4"/>
  <c r="I560" i="4"/>
  <c r="F560" i="4"/>
  <c r="L559" i="4"/>
  <c r="N559" i="4" s="1"/>
  <c r="K559" i="4"/>
  <c r="J559" i="4"/>
  <c r="I559" i="4"/>
  <c r="F559" i="4"/>
  <c r="L558" i="4"/>
  <c r="N558" i="4" s="1"/>
  <c r="K558" i="4"/>
  <c r="J558" i="4"/>
  <c r="I558" i="4"/>
  <c r="F558" i="4"/>
  <c r="L557" i="4"/>
  <c r="M557" i="4" s="1"/>
  <c r="K557" i="4"/>
  <c r="J557" i="4"/>
  <c r="I557" i="4"/>
  <c r="F557" i="4"/>
  <c r="L556" i="4"/>
  <c r="N556" i="4" s="1"/>
  <c r="K556" i="4"/>
  <c r="J556" i="4"/>
  <c r="I556" i="4"/>
  <c r="F556" i="4"/>
  <c r="L555" i="4"/>
  <c r="N555" i="4" s="1"/>
  <c r="K555" i="4"/>
  <c r="J555" i="4"/>
  <c r="I555" i="4"/>
  <c r="F555" i="4"/>
  <c r="L554" i="4"/>
  <c r="N554" i="4" s="1"/>
  <c r="K554" i="4"/>
  <c r="J554" i="4"/>
  <c r="I554" i="4"/>
  <c r="F554" i="4"/>
  <c r="L553" i="4"/>
  <c r="M553" i="4" s="1"/>
  <c r="K553" i="4"/>
  <c r="J553" i="4"/>
  <c r="I553" i="4"/>
  <c r="F553" i="4"/>
  <c r="L552" i="4"/>
  <c r="N552" i="4" s="1"/>
  <c r="K552" i="4"/>
  <c r="J552" i="4"/>
  <c r="I552" i="4"/>
  <c r="F552" i="4"/>
  <c r="L551" i="4"/>
  <c r="N551" i="4" s="1"/>
  <c r="K551" i="4"/>
  <c r="J551" i="4"/>
  <c r="I551" i="4"/>
  <c r="F551" i="4"/>
  <c r="L550" i="4"/>
  <c r="M550" i="4" s="1"/>
  <c r="K550" i="4"/>
  <c r="J550" i="4"/>
  <c r="I550" i="4"/>
  <c r="F550" i="4"/>
  <c r="L549" i="4"/>
  <c r="M549" i="4" s="1"/>
  <c r="K549" i="4"/>
  <c r="J549" i="4"/>
  <c r="I549" i="4"/>
  <c r="F549" i="4"/>
  <c r="L548" i="4"/>
  <c r="N548" i="4" s="1"/>
  <c r="K548" i="4"/>
  <c r="J548" i="4"/>
  <c r="I548" i="4"/>
  <c r="F548" i="4"/>
  <c r="L547" i="4"/>
  <c r="N547" i="4" s="1"/>
  <c r="K547" i="4"/>
  <c r="J547" i="4"/>
  <c r="I547" i="4"/>
  <c r="F547" i="4"/>
  <c r="L546" i="4"/>
  <c r="N546" i="4" s="1"/>
  <c r="K546" i="4"/>
  <c r="J546" i="4"/>
  <c r="I546" i="4"/>
  <c r="F546" i="4"/>
  <c r="L545" i="4"/>
  <c r="M545" i="4" s="1"/>
  <c r="K545" i="4"/>
  <c r="J545" i="4"/>
  <c r="I545" i="4"/>
  <c r="F545" i="4"/>
  <c r="L544" i="4"/>
  <c r="N544" i="4" s="1"/>
  <c r="K544" i="4"/>
  <c r="J544" i="4"/>
  <c r="I544" i="4"/>
  <c r="F544" i="4"/>
  <c r="L543" i="4"/>
  <c r="N543" i="4" s="1"/>
  <c r="K543" i="4"/>
  <c r="J543" i="4"/>
  <c r="I543" i="4"/>
  <c r="F543" i="4"/>
  <c r="L542" i="4"/>
  <c r="N542" i="4" s="1"/>
  <c r="K542" i="4"/>
  <c r="J542" i="4"/>
  <c r="I542" i="4"/>
  <c r="F542" i="4"/>
  <c r="L541" i="4"/>
  <c r="M541" i="4" s="1"/>
  <c r="K541" i="4"/>
  <c r="J541" i="4"/>
  <c r="I541" i="4"/>
  <c r="F541" i="4"/>
  <c r="L540" i="4"/>
  <c r="N540" i="4" s="1"/>
  <c r="K540" i="4"/>
  <c r="J540" i="4"/>
  <c r="I540" i="4"/>
  <c r="F540" i="4"/>
  <c r="L539" i="4"/>
  <c r="N539" i="4" s="1"/>
  <c r="K539" i="4"/>
  <c r="J539" i="4"/>
  <c r="I539" i="4"/>
  <c r="F539" i="4"/>
  <c r="L538" i="4"/>
  <c r="N538" i="4" s="1"/>
  <c r="K538" i="4"/>
  <c r="J538" i="4"/>
  <c r="I538" i="4"/>
  <c r="F538" i="4"/>
  <c r="L537" i="4"/>
  <c r="M537" i="4" s="1"/>
  <c r="K537" i="4"/>
  <c r="J537" i="4"/>
  <c r="I537" i="4"/>
  <c r="F537" i="4"/>
  <c r="L536" i="4"/>
  <c r="N536" i="4" s="1"/>
  <c r="K536" i="4"/>
  <c r="J536" i="4"/>
  <c r="I536" i="4"/>
  <c r="F536" i="4"/>
  <c r="L535" i="4"/>
  <c r="N535" i="4" s="1"/>
  <c r="K535" i="4"/>
  <c r="J535" i="4"/>
  <c r="I535" i="4"/>
  <c r="F535" i="4"/>
  <c r="L534" i="4"/>
  <c r="M534" i="4" s="1"/>
  <c r="K534" i="4"/>
  <c r="J534" i="4"/>
  <c r="I534" i="4"/>
  <c r="F534" i="4"/>
  <c r="L533" i="4"/>
  <c r="M533" i="4" s="1"/>
  <c r="K533" i="4"/>
  <c r="J533" i="4"/>
  <c r="I533" i="4"/>
  <c r="F533" i="4"/>
  <c r="L532" i="4"/>
  <c r="N532" i="4" s="1"/>
  <c r="K532" i="4"/>
  <c r="J532" i="4"/>
  <c r="I532" i="4"/>
  <c r="F532" i="4"/>
  <c r="L531" i="4"/>
  <c r="N531" i="4" s="1"/>
  <c r="K531" i="4"/>
  <c r="J531" i="4"/>
  <c r="I531" i="4"/>
  <c r="F531" i="4"/>
  <c r="L530" i="4"/>
  <c r="N530" i="4" s="1"/>
  <c r="K530" i="4"/>
  <c r="J530" i="4"/>
  <c r="I530" i="4"/>
  <c r="F530" i="4"/>
  <c r="L529" i="4"/>
  <c r="M529" i="4" s="1"/>
  <c r="K529" i="4"/>
  <c r="J529" i="4"/>
  <c r="I529" i="4"/>
  <c r="F529" i="4"/>
  <c r="L528" i="4"/>
  <c r="N528" i="4" s="1"/>
  <c r="K528" i="4"/>
  <c r="J528" i="4"/>
  <c r="I528" i="4"/>
  <c r="F528" i="4"/>
  <c r="L527" i="4"/>
  <c r="N527" i="4" s="1"/>
  <c r="K527" i="4"/>
  <c r="J527" i="4"/>
  <c r="I527" i="4"/>
  <c r="F527" i="4"/>
  <c r="L526" i="4"/>
  <c r="N526" i="4" s="1"/>
  <c r="K526" i="4"/>
  <c r="J526" i="4"/>
  <c r="I526" i="4"/>
  <c r="F526" i="4"/>
  <c r="L525" i="4"/>
  <c r="M525" i="4" s="1"/>
  <c r="K525" i="4"/>
  <c r="J525" i="4"/>
  <c r="I525" i="4"/>
  <c r="F525" i="4"/>
  <c r="L524" i="4"/>
  <c r="N524" i="4" s="1"/>
  <c r="K524" i="4"/>
  <c r="J524" i="4"/>
  <c r="I524" i="4"/>
  <c r="F524" i="4"/>
  <c r="L523" i="4"/>
  <c r="N523" i="4" s="1"/>
  <c r="K523" i="4"/>
  <c r="J523" i="4"/>
  <c r="I523" i="4"/>
  <c r="F523" i="4"/>
  <c r="L522" i="4"/>
  <c r="N522" i="4" s="1"/>
  <c r="K522" i="4"/>
  <c r="J522" i="4"/>
  <c r="I522" i="4"/>
  <c r="F522" i="4"/>
  <c r="L521" i="4"/>
  <c r="M521" i="4" s="1"/>
  <c r="K521" i="4"/>
  <c r="J521" i="4"/>
  <c r="I521" i="4"/>
  <c r="F521" i="4"/>
  <c r="L520" i="4"/>
  <c r="N520" i="4" s="1"/>
  <c r="K520" i="4"/>
  <c r="J520" i="4"/>
  <c r="I520" i="4"/>
  <c r="F520" i="4"/>
  <c r="L519" i="4"/>
  <c r="N519" i="4" s="1"/>
  <c r="K519" i="4"/>
  <c r="J519" i="4"/>
  <c r="I519" i="4"/>
  <c r="F519" i="4"/>
  <c r="L518" i="4"/>
  <c r="M518" i="4" s="1"/>
  <c r="K518" i="4"/>
  <c r="J518" i="4"/>
  <c r="I518" i="4"/>
  <c r="F518" i="4"/>
  <c r="L517" i="4"/>
  <c r="M517" i="4" s="1"/>
  <c r="K517" i="4"/>
  <c r="J517" i="4"/>
  <c r="I517" i="4"/>
  <c r="F517" i="4"/>
  <c r="L516" i="4"/>
  <c r="N516" i="4" s="1"/>
  <c r="K516" i="4"/>
  <c r="J516" i="4"/>
  <c r="I516" i="4"/>
  <c r="F516" i="4"/>
  <c r="L515" i="4"/>
  <c r="N515" i="4" s="1"/>
  <c r="K515" i="4"/>
  <c r="J515" i="4"/>
  <c r="I515" i="4"/>
  <c r="F515" i="4"/>
  <c r="L514" i="4"/>
  <c r="N514" i="4" s="1"/>
  <c r="K514" i="4"/>
  <c r="J514" i="4"/>
  <c r="I514" i="4"/>
  <c r="F514" i="4"/>
  <c r="L513" i="4"/>
  <c r="M513" i="4" s="1"/>
  <c r="K513" i="4"/>
  <c r="J513" i="4"/>
  <c r="I513" i="4"/>
  <c r="F513" i="4"/>
  <c r="L512" i="4"/>
  <c r="N512" i="4" s="1"/>
  <c r="K512" i="4"/>
  <c r="J512" i="4"/>
  <c r="I512" i="4"/>
  <c r="F512" i="4"/>
  <c r="L511" i="4"/>
  <c r="N511" i="4" s="1"/>
  <c r="K511" i="4"/>
  <c r="J511" i="4"/>
  <c r="I511" i="4"/>
  <c r="F511" i="4"/>
  <c r="L510" i="4"/>
  <c r="N510" i="4" s="1"/>
  <c r="K510" i="4"/>
  <c r="J510" i="4"/>
  <c r="I510" i="4"/>
  <c r="F510" i="4"/>
  <c r="L509" i="4"/>
  <c r="M509" i="4" s="1"/>
  <c r="K509" i="4"/>
  <c r="J509" i="4"/>
  <c r="I509" i="4"/>
  <c r="F509" i="4"/>
  <c r="L508" i="4"/>
  <c r="N508" i="4" s="1"/>
  <c r="K508" i="4"/>
  <c r="J508" i="4"/>
  <c r="I508" i="4"/>
  <c r="F508" i="4"/>
  <c r="L507" i="4"/>
  <c r="N507" i="4" s="1"/>
  <c r="K507" i="4"/>
  <c r="J507" i="4"/>
  <c r="I507" i="4"/>
  <c r="F507" i="4"/>
  <c r="L506" i="4"/>
  <c r="N506" i="4" s="1"/>
  <c r="K506" i="4"/>
  <c r="J506" i="4"/>
  <c r="I506" i="4"/>
  <c r="F506" i="4"/>
  <c r="L505" i="4"/>
  <c r="M505" i="4" s="1"/>
  <c r="K505" i="4"/>
  <c r="J505" i="4"/>
  <c r="I505" i="4"/>
  <c r="F505" i="4"/>
  <c r="L504" i="4"/>
  <c r="N504" i="4" s="1"/>
  <c r="K504" i="4"/>
  <c r="J504" i="4"/>
  <c r="I504" i="4"/>
  <c r="F504" i="4"/>
  <c r="L503" i="4"/>
  <c r="N503" i="4" s="1"/>
  <c r="K503" i="4"/>
  <c r="J503" i="4"/>
  <c r="I503" i="4"/>
  <c r="F503" i="4"/>
  <c r="L502" i="4"/>
  <c r="N502" i="4" s="1"/>
  <c r="K502" i="4"/>
  <c r="J502" i="4"/>
  <c r="I502" i="4"/>
  <c r="F502" i="4"/>
  <c r="L501" i="4"/>
  <c r="M501" i="4" s="1"/>
  <c r="K501" i="4"/>
  <c r="J501" i="4"/>
  <c r="I501" i="4"/>
  <c r="F501" i="4"/>
  <c r="L500" i="4"/>
  <c r="N500" i="4" s="1"/>
  <c r="K500" i="4"/>
  <c r="J500" i="4"/>
  <c r="I500" i="4"/>
  <c r="F500" i="4"/>
  <c r="L499" i="4"/>
  <c r="N499" i="4" s="1"/>
  <c r="K499" i="4"/>
  <c r="J499" i="4"/>
  <c r="I499" i="4"/>
  <c r="F499" i="4"/>
  <c r="L498" i="4"/>
  <c r="N498" i="4" s="1"/>
  <c r="K498" i="4"/>
  <c r="J498" i="4"/>
  <c r="I498" i="4"/>
  <c r="F498" i="4"/>
  <c r="L497" i="4"/>
  <c r="M497" i="4" s="1"/>
  <c r="K497" i="4"/>
  <c r="J497" i="4"/>
  <c r="I497" i="4"/>
  <c r="F497" i="4"/>
  <c r="L496" i="4"/>
  <c r="N496" i="4" s="1"/>
  <c r="K496" i="4"/>
  <c r="J496" i="4"/>
  <c r="I496" i="4"/>
  <c r="F496" i="4"/>
  <c r="L495" i="4"/>
  <c r="N495" i="4" s="1"/>
  <c r="K495" i="4"/>
  <c r="J495" i="4"/>
  <c r="I495" i="4"/>
  <c r="F495" i="4"/>
  <c r="L494" i="4"/>
  <c r="N494" i="4" s="1"/>
  <c r="K494" i="4"/>
  <c r="J494" i="4"/>
  <c r="I494" i="4"/>
  <c r="F494" i="4"/>
  <c r="L493" i="4"/>
  <c r="M493" i="4" s="1"/>
  <c r="K493" i="4"/>
  <c r="J493" i="4"/>
  <c r="I493" i="4"/>
  <c r="F493" i="4"/>
  <c r="L492" i="4"/>
  <c r="N492" i="4" s="1"/>
  <c r="K492" i="4"/>
  <c r="J492" i="4"/>
  <c r="I492" i="4"/>
  <c r="F492" i="4"/>
  <c r="L491" i="4"/>
  <c r="N491" i="4" s="1"/>
  <c r="K491" i="4"/>
  <c r="J491" i="4"/>
  <c r="I491" i="4"/>
  <c r="F491" i="4"/>
  <c r="L490" i="4"/>
  <c r="N490" i="4" s="1"/>
  <c r="K490" i="4"/>
  <c r="J490" i="4"/>
  <c r="I490" i="4"/>
  <c r="F490" i="4"/>
  <c r="L489" i="4"/>
  <c r="M489" i="4" s="1"/>
  <c r="K489" i="4"/>
  <c r="J489" i="4"/>
  <c r="I489" i="4"/>
  <c r="F489" i="4"/>
  <c r="L488" i="4"/>
  <c r="N488" i="4" s="1"/>
  <c r="K488" i="4"/>
  <c r="J488" i="4"/>
  <c r="I488" i="4"/>
  <c r="F488" i="4"/>
  <c r="L487" i="4"/>
  <c r="N487" i="4" s="1"/>
  <c r="K487" i="4"/>
  <c r="J487" i="4"/>
  <c r="I487" i="4"/>
  <c r="F487" i="4"/>
  <c r="L486" i="4"/>
  <c r="N486" i="4" s="1"/>
  <c r="K486" i="4"/>
  <c r="J486" i="4"/>
  <c r="I486" i="4"/>
  <c r="F486" i="4"/>
  <c r="L485" i="4"/>
  <c r="M485" i="4" s="1"/>
  <c r="K485" i="4"/>
  <c r="J485" i="4"/>
  <c r="I485" i="4"/>
  <c r="F485" i="4"/>
  <c r="L484" i="4"/>
  <c r="N484" i="4" s="1"/>
  <c r="K484" i="4"/>
  <c r="J484" i="4"/>
  <c r="I484" i="4"/>
  <c r="F484" i="4"/>
  <c r="L483" i="4"/>
  <c r="N483" i="4" s="1"/>
  <c r="K483" i="4"/>
  <c r="J483" i="4"/>
  <c r="I483" i="4"/>
  <c r="F483" i="4"/>
  <c r="L482" i="4"/>
  <c r="N482" i="4" s="1"/>
  <c r="K482" i="4"/>
  <c r="J482" i="4"/>
  <c r="I482" i="4"/>
  <c r="F482" i="4"/>
  <c r="L481" i="4"/>
  <c r="M481" i="4" s="1"/>
  <c r="K481" i="4"/>
  <c r="J481" i="4"/>
  <c r="I481" i="4"/>
  <c r="F481" i="4"/>
  <c r="L480" i="4"/>
  <c r="N480" i="4" s="1"/>
  <c r="K480" i="4"/>
  <c r="J480" i="4"/>
  <c r="I480" i="4"/>
  <c r="F480" i="4"/>
  <c r="L479" i="4"/>
  <c r="N479" i="4" s="1"/>
  <c r="K479" i="4"/>
  <c r="J479" i="4"/>
  <c r="I479" i="4"/>
  <c r="F479" i="4"/>
  <c r="L478" i="4"/>
  <c r="M478" i="4" s="1"/>
  <c r="K478" i="4"/>
  <c r="J478" i="4"/>
  <c r="I478" i="4"/>
  <c r="F478" i="4"/>
  <c r="L477" i="4"/>
  <c r="M477" i="4" s="1"/>
  <c r="K477" i="4"/>
  <c r="J477" i="4"/>
  <c r="I477" i="4"/>
  <c r="F477" i="4"/>
  <c r="L476" i="4"/>
  <c r="N476" i="4" s="1"/>
  <c r="K476" i="4"/>
  <c r="J476" i="4"/>
  <c r="I476" i="4"/>
  <c r="F476" i="4"/>
  <c r="L475" i="4"/>
  <c r="N475" i="4" s="1"/>
  <c r="K475" i="4"/>
  <c r="J475" i="4"/>
  <c r="I475" i="4"/>
  <c r="F475" i="4"/>
  <c r="L474" i="4"/>
  <c r="N474" i="4" s="1"/>
  <c r="K474" i="4"/>
  <c r="J474" i="4"/>
  <c r="I474" i="4"/>
  <c r="F474" i="4"/>
  <c r="L473" i="4"/>
  <c r="M473" i="4" s="1"/>
  <c r="K473" i="4"/>
  <c r="J473" i="4"/>
  <c r="I473" i="4"/>
  <c r="F473" i="4"/>
  <c r="L472" i="4"/>
  <c r="N472" i="4" s="1"/>
  <c r="K472" i="4"/>
  <c r="J472" i="4"/>
  <c r="I472" i="4"/>
  <c r="F472" i="4"/>
  <c r="L471" i="4"/>
  <c r="N471" i="4" s="1"/>
  <c r="K471" i="4"/>
  <c r="J471" i="4"/>
  <c r="I471" i="4"/>
  <c r="F471" i="4"/>
  <c r="L470" i="4"/>
  <c r="M470" i="4" s="1"/>
  <c r="K470" i="4"/>
  <c r="J470" i="4"/>
  <c r="I470" i="4"/>
  <c r="F470" i="4"/>
  <c r="L469" i="4"/>
  <c r="M469" i="4" s="1"/>
  <c r="K469" i="4"/>
  <c r="J469" i="4"/>
  <c r="I469" i="4"/>
  <c r="F469" i="4"/>
  <c r="L468" i="4"/>
  <c r="N468" i="4" s="1"/>
  <c r="K468" i="4"/>
  <c r="J468" i="4"/>
  <c r="I468" i="4"/>
  <c r="F468" i="4"/>
  <c r="L467" i="4"/>
  <c r="N467" i="4" s="1"/>
  <c r="K467" i="4"/>
  <c r="J467" i="4"/>
  <c r="I467" i="4"/>
  <c r="F467" i="4"/>
  <c r="L466" i="4"/>
  <c r="N466" i="4" s="1"/>
  <c r="K466" i="4"/>
  <c r="J466" i="4"/>
  <c r="I466" i="4"/>
  <c r="F466" i="4"/>
  <c r="L465" i="4"/>
  <c r="M465" i="4" s="1"/>
  <c r="K465" i="4"/>
  <c r="J465" i="4"/>
  <c r="I465" i="4"/>
  <c r="F465" i="4"/>
  <c r="L464" i="4"/>
  <c r="N464" i="4" s="1"/>
  <c r="K464" i="4"/>
  <c r="J464" i="4"/>
  <c r="I464" i="4"/>
  <c r="F464" i="4"/>
  <c r="L463" i="4"/>
  <c r="N463" i="4" s="1"/>
  <c r="K463" i="4"/>
  <c r="J463" i="4"/>
  <c r="I463" i="4"/>
  <c r="F463" i="4"/>
  <c r="L462" i="4"/>
  <c r="M462" i="4" s="1"/>
  <c r="K462" i="4"/>
  <c r="J462" i="4"/>
  <c r="I462" i="4"/>
  <c r="F462" i="4"/>
  <c r="L461" i="4"/>
  <c r="M461" i="4" s="1"/>
  <c r="K461" i="4"/>
  <c r="J461" i="4"/>
  <c r="I461" i="4"/>
  <c r="F461" i="4"/>
  <c r="L460" i="4"/>
  <c r="N460" i="4" s="1"/>
  <c r="K460" i="4"/>
  <c r="J460" i="4"/>
  <c r="I460" i="4"/>
  <c r="F460" i="4"/>
  <c r="L459" i="4"/>
  <c r="N459" i="4" s="1"/>
  <c r="K459" i="4"/>
  <c r="J459" i="4"/>
  <c r="I459" i="4"/>
  <c r="F459" i="4"/>
  <c r="L458" i="4"/>
  <c r="N458" i="4" s="1"/>
  <c r="K458" i="4"/>
  <c r="J458" i="4"/>
  <c r="I458" i="4"/>
  <c r="F458" i="4"/>
  <c r="L457" i="4"/>
  <c r="M457" i="4" s="1"/>
  <c r="K457" i="4"/>
  <c r="J457" i="4"/>
  <c r="I457" i="4"/>
  <c r="F457" i="4"/>
  <c r="L456" i="4"/>
  <c r="M456" i="4" s="1"/>
  <c r="K456" i="4"/>
  <c r="J456" i="4"/>
  <c r="I456" i="4"/>
  <c r="F456" i="4"/>
  <c r="L455" i="4"/>
  <c r="N455" i="4" s="1"/>
  <c r="K455" i="4"/>
  <c r="J455" i="4"/>
  <c r="I455" i="4"/>
  <c r="F455" i="4"/>
  <c r="L454" i="4"/>
  <c r="M454" i="4" s="1"/>
  <c r="K454" i="4"/>
  <c r="J454" i="4"/>
  <c r="I454" i="4"/>
  <c r="F454" i="4"/>
  <c r="L453" i="4"/>
  <c r="M453" i="4" s="1"/>
  <c r="K453" i="4"/>
  <c r="J453" i="4"/>
  <c r="I453" i="4"/>
  <c r="F453" i="4"/>
  <c r="L452" i="4"/>
  <c r="N452" i="4" s="1"/>
  <c r="K452" i="4"/>
  <c r="J452" i="4"/>
  <c r="I452" i="4"/>
  <c r="F452" i="4"/>
  <c r="L451" i="4"/>
  <c r="N451" i="4" s="1"/>
  <c r="K451" i="4"/>
  <c r="J451" i="4"/>
  <c r="I451" i="4"/>
  <c r="F451" i="4"/>
  <c r="L450" i="4"/>
  <c r="N450" i="4" s="1"/>
  <c r="K450" i="4"/>
  <c r="J450" i="4"/>
  <c r="I450" i="4"/>
  <c r="F450" i="4"/>
  <c r="L449" i="4"/>
  <c r="M449" i="4" s="1"/>
  <c r="K449" i="4"/>
  <c r="J449" i="4"/>
  <c r="I449" i="4"/>
  <c r="F449" i="4"/>
  <c r="L448" i="4"/>
  <c r="N448" i="4" s="1"/>
  <c r="K448" i="4"/>
  <c r="J448" i="4"/>
  <c r="I448" i="4"/>
  <c r="F448" i="4"/>
  <c r="L447" i="4"/>
  <c r="N447" i="4" s="1"/>
  <c r="K447" i="4"/>
  <c r="J447" i="4"/>
  <c r="I447" i="4"/>
  <c r="F447" i="4"/>
  <c r="L446" i="4"/>
  <c r="M446" i="4" s="1"/>
  <c r="K446" i="4"/>
  <c r="J446" i="4"/>
  <c r="I446" i="4"/>
  <c r="F446" i="4"/>
  <c r="L445" i="4"/>
  <c r="M445" i="4" s="1"/>
  <c r="K445" i="4"/>
  <c r="J445" i="4"/>
  <c r="I445" i="4"/>
  <c r="F445" i="4"/>
  <c r="L444" i="4"/>
  <c r="N444" i="4" s="1"/>
  <c r="K444" i="4"/>
  <c r="J444" i="4"/>
  <c r="I444" i="4"/>
  <c r="F444" i="4"/>
  <c r="L443" i="4"/>
  <c r="N443" i="4" s="1"/>
  <c r="K443" i="4"/>
  <c r="J443" i="4"/>
  <c r="I443" i="4"/>
  <c r="F443" i="4"/>
  <c r="L442" i="4"/>
  <c r="N442" i="4" s="1"/>
  <c r="K442" i="4"/>
  <c r="J442" i="4"/>
  <c r="I442" i="4"/>
  <c r="F442" i="4"/>
  <c r="L441" i="4"/>
  <c r="M441" i="4" s="1"/>
  <c r="K441" i="4"/>
  <c r="J441" i="4"/>
  <c r="I441" i="4"/>
  <c r="F441" i="4"/>
  <c r="L440" i="4"/>
  <c r="M440" i="4" s="1"/>
  <c r="K440" i="4"/>
  <c r="J440" i="4"/>
  <c r="I440" i="4"/>
  <c r="F440" i="4"/>
  <c r="L439" i="4"/>
  <c r="N439" i="4" s="1"/>
  <c r="K439" i="4"/>
  <c r="J439" i="4"/>
  <c r="I439" i="4"/>
  <c r="F439" i="4"/>
  <c r="L438" i="4"/>
  <c r="N438" i="4" s="1"/>
  <c r="K438" i="4"/>
  <c r="J438" i="4"/>
  <c r="I438" i="4"/>
  <c r="F438" i="4"/>
  <c r="L437" i="4"/>
  <c r="M437" i="4" s="1"/>
  <c r="K437" i="4"/>
  <c r="J437" i="4"/>
  <c r="I437" i="4"/>
  <c r="F437" i="4"/>
  <c r="L436" i="4"/>
  <c r="M436" i="4" s="1"/>
  <c r="K436" i="4"/>
  <c r="J436" i="4"/>
  <c r="I436" i="4"/>
  <c r="F436" i="4"/>
  <c r="L435" i="4"/>
  <c r="N435" i="4" s="1"/>
  <c r="K435" i="4"/>
  <c r="J435" i="4"/>
  <c r="I435" i="4"/>
  <c r="F435" i="4"/>
  <c r="L434" i="4"/>
  <c r="N434" i="4" s="1"/>
  <c r="K434" i="4"/>
  <c r="J434" i="4"/>
  <c r="I434" i="4"/>
  <c r="F434" i="4"/>
  <c r="L433" i="4"/>
  <c r="M433" i="4" s="1"/>
  <c r="K433" i="4"/>
  <c r="J433" i="4"/>
  <c r="I433" i="4"/>
  <c r="F433" i="4"/>
  <c r="L432" i="4"/>
  <c r="N432" i="4" s="1"/>
  <c r="K432" i="4"/>
  <c r="J432" i="4"/>
  <c r="I432" i="4"/>
  <c r="F432" i="4"/>
  <c r="L431" i="4"/>
  <c r="N431" i="4" s="1"/>
  <c r="K431" i="4"/>
  <c r="J431" i="4"/>
  <c r="I431" i="4"/>
  <c r="F431" i="4"/>
  <c r="L430" i="4"/>
  <c r="N430" i="4" s="1"/>
  <c r="K430" i="4"/>
  <c r="J430" i="4"/>
  <c r="I430" i="4"/>
  <c r="F430" i="4"/>
  <c r="L429" i="4"/>
  <c r="M429" i="4" s="1"/>
  <c r="K429" i="4"/>
  <c r="J429" i="4"/>
  <c r="I429" i="4"/>
  <c r="F429" i="4"/>
  <c r="L428" i="4"/>
  <c r="M428" i="4" s="1"/>
  <c r="K428" i="4"/>
  <c r="J428" i="4"/>
  <c r="I428" i="4"/>
  <c r="F428" i="4"/>
  <c r="L427" i="4"/>
  <c r="N427" i="4" s="1"/>
  <c r="K427" i="4"/>
  <c r="J427" i="4"/>
  <c r="I427" i="4"/>
  <c r="F427" i="4"/>
  <c r="L426" i="4"/>
  <c r="N426" i="4" s="1"/>
  <c r="K426" i="4"/>
  <c r="J426" i="4"/>
  <c r="I426" i="4"/>
  <c r="F426" i="4"/>
  <c r="L425" i="4"/>
  <c r="M425" i="4" s="1"/>
  <c r="K425" i="4"/>
  <c r="J425" i="4"/>
  <c r="I425" i="4"/>
  <c r="F425" i="4"/>
  <c r="L424" i="4"/>
  <c r="N424" i="4" s="1"/>
  <c r="K424" i="4"/>
  <c r="J424" i="4"/>
  <c r="I424" i="4"/>
  <c r="F424" i="4"/>
  <c r="L423" i="4"/>
  <c r="N423" i="4" s="1"/>
  <c r="K423" i="4"/>
  <c r="J423" i="4"/>
  <c r="I423" i="4"/>
  <c r="F423" i="4"/>
  <c r="L422" i="4"/>
  <c r="N422" i="4" s="1"/>
  <c r="K422" i="4"/>
  <c r="J422" i="4"/>
  <c r="I422" i="4"/>
  <c r="F422" i="4"/>
  <c r="L421" i="4"/>
  <c r="M421" i="4" s="1"/>
  <c r="K421" i="4"/>
  <c r="J421" i="4"/>
  <c r="I421" i="4"/>
  <c r="F421" i="4"/>
  <c r="L420" i="4"/>
  <c r="N420" i="4" s="1"/>
  <c r="K420" i="4"/>
  <c r="J420" i="4"/>
  <c r="I420" i="4"/>
  <c r="F420" i="4"/>
  <c r="L419" i="4"/>
  <c r="N419" i="4" s="1"/>
  <c r="K419" i="4"/>
  <c r="J419" i="4"/>
  <c r="I419" i="4"/>
  <c r="F419" i="4"/>
  <c r="L418" i="4"/>
  <c r="N418" i="4" s="1"/>
  <c r="K418" i="4"/>
  <c r="J418" i="4"/>
  <c r="I418" i="4"/>
  <c r="F418" i="4"/>
  <c r="L417" i="4"/>
  <c r="M417" i="4" s="1"/>
  <c r="K417" i="4"/>
  <c r="J417" i="4"/>
  <c r="I417" i="4"/>
  <c r="F417" i="4"/>
  <c r="L416" i="4"/>
  <c r="M416" i="4" s="1"/>
  <c r="K416" i="4"/>
  <c r="J416" i="4"/>
  <c r="I416" i="4"/>
  <c r="F416" i="4"/>
  <c r="L415" i="4"/>
  <c r="N415" i="4" s="1"/>
  <c r="K415" i="4"/>
  <c r="J415" i="4"/>
  <c r="I415" i="4"/>
  <c r="F415" i="4"/>
  <c r="L414" i="4"/>
  <c r="M414" i="4" s="1"/>
  <c r="K414" i="4"/>
  <c r="J414" i="4"/>
  <c r="I414" i="4"/>
  <c r="F414" i="4"/>
  <c r="L413" i="4"/>
  <c r="N413" i="4" s="1"/>
  <c r="K413" i="4"/>
  <c r="J413" i="4"/>
  <c r="I413" i="4"/>
  <c r="F413" i="4"/>
  <c r="L412" i="4"/>
  <c r="N412" i="4" s="1"/>
  <c r="K412" i="4"/>
  <c r="J412" i="4"/>
  <c r="I412" i="4"/>
  <c r="F412" i="4"/>
  <c r="L411" i="4"/>
  <c r="N411" i="4" s="1"/>
  <c r="K411" i="4"/>
  <c r="J411" i="4"/>
  <c r="I411" i="4"/>
  <c r="F411" i="4"/>
  <c r="L410" i="4"/>
  <c r="N410" i="4" s="1"/>
  <c r="K410" i="4"/>
  <c r="J410" i="4"/>
  <c r="I410" i="4"/>
  <c r="F410" i="4"/>
  <c r="L409" i="4"/>
  <c r="M409" i="4" s="1"/>
  <c r="K409" i="4"/>
  <c r="J409" i="4"/>
  <c r="I409" i="4"/>
  <c r="F409" i="4"/>
  <c r="L408" i="4"/>
  <c r="M408" i="4" s="1"/>
  <c r="K408" i="4"/>
  <c r="J408" i="4"/>
  <c r="I408" i="4"/>
  <c r="F408" i="4"/>
  <c r="L407" i="4"/>
  <c r="N407" i="4" s="1"/>
  <c r="K407" i="4"/>
  <c r="J407" i="4"/>
  <c r="I407" i="4"/>
  <c r="F407" i="4"/>
  <c r="L406" i="4"/>
  <c r="M406" i="4" s="1"/>
  <c r="K406" i="4"/>
  <c r="J406" i="4"/>
  <c r="I406" i="4"/>
  <c r="F406" i="4"/>
  <c r="L405" i="4"/>
  <c r="M405" i="4" s="1"/>
  <c r="K405" i="4"/>
  <c r="J405" i="4"/>
  <c r="I405" i="4"/>
  <c r="F405" i="4"/>
  <c r="L404" i="4"/>
  <c r="N404" i="4" s="1"/>
  <c r="K404" i="4"/>
  <c r="J404" i="4"/>
  <c r="I404" i="4"/>
  <c r="F404" i="4"/>
  <c r="L403" i="4"/>
  <c r="N403" i="4" s="1"/>
  <c r="K403" i="4"/>
  <c r="J403" i="4"/>
  <c r="I403" i="4"/>
  <c r="F403" i="4"/>
  <c r="L402" i="4"/>
  <c r="N402" i="4" s="1"/>
  <c r="K402" i="4"/>
  <c r="J402" i="4"/>
  <c r="I402" i="4"/>
  <c r="F402" i="4"/>
  <c r="L401" i="4"/>
  <c r="M401" i="4" s="1"/>
  <c r="K401" i="4"/>
  <c r="J401" i="4"/>
  <c r="I401" i="4"/>
  <c r="F401" i="4"/>
  <c r="L400" i="4"/>
  <c r="N400" i="4" s="1"/>
  <c r="K400" i="4"/>
  <c r="J400" i="4"/>
  <c r="I400" i="4"/>
  <c r="F400" i="4"/>
  <c r="L399" i="4"/>
  <c r="N399" i="4" s="1"/>
  <c r="K399" i="4"/>
  <c r="J399" i="4"/>
  <c r="I399" i="4"/>
  <c r="F399" i="4"/>
  <c r="L398" i="4"/>
  <c r="M398" i="4" s="1"/>
  <c r="K398" i="4"/>
  <c r="J398" i="4"/>
  <c r="I398" i="4"/>
  <c r="F398" i="4"/>
  <c r="L397" i="4"/>
  <c r="M397" i="4" s="1"/>
  <c r="K397" i="4"/>
  <c r="J397" i="4"/>
  <c r="I397" i="4"/>
  <c r="F397" i="4"/>
  <c r="L396" i="4"/>
  <c r="N396" i="4" s="1"/>
  <c r="K396" i="4"/>
  <c r="J396" i="4"/>
  <c r="I396" i="4"/>
  <c r="F396" i="4"/>
  <c r="L395" i="4"/>
  <c r="N395" i="4" s="1"/>
  <c r="K395" i="4"/>
  <c r="J395" i="4"/>
  <c r="I395" i="4"/>
  <c r="F395" i="4"/>
  <c r="L394" i="4"/>
  <c r="N394" i="4" s="1"/>
  <c r="K394" i="4"/>
  <c r="J394" i="4"/>
  <c r="I394" i="4"/>
  <c r="F394" i="4"/>
  <c r="L393" i="4"/>
  <c r="M393" i="4" s="1"/>
  <c r="K393" i="4"/>
  <c r="J393" i="4"/>
  <c r="I393" i="4"/>
  <c r="F393" i="4"/>
  <c r="L392" i="4"/>
  <c r="N392" i="4" s="1"/>
  <c r="K392" i="4"/>
  <c r="J392" i="4"/>
  <c r="I392" i="4"/>
  <c r="F392" i="4"/>
  <c r="L391" i="4"/>
  <c r="N391" i="4" s="1"/>
  <c r="K391" i="4"/>
  <c r="J391" i="4"/>
  <c r="I391" i="4"/>
  <c r="F391" i="4"/>
  <c r="L390" i="4"/>
  <c r="N390" i="4" s="1"/>
  <c r="K390" i="4"/>
  <c r="J390" i="4"/>
  <c r="I390" i="4"/>
  <c r="F390" i="4"/>
  <c r="L389" i="4"/>
  <c r="M389" i="4" s="1"/>
  <c r="K389" i="4"/>
  <c r="J389" i="4"/>
  <c r="I389" i="4"/>
  <c r="F389" i="4"/>
  <c r="L388" i="4"/>
  <c r="N388" i="4" s="1"/>
  <c r="K388" i="4"/>
  <c r="J388" i="4"/>
  <c r="I388" i="4"/>
  <c r="F388" i="4"/>
  <c r="L387" i="4"/>
  <c r="N387" i="4" s="1"/>
  <c r="K387" i="4"/>
  <c r="J387" i="4"/>
  <c r="I387" i="4"/>
  <c r="F387" i="4"/>
  <c r="L386" i="4"/>
  <c r="N386" i="4" s="1"/>
  <c r="K386" i="4"/>
  <c r="J386" i="4"/>
  <c r="I386" i="4"/>
  <c r="F386" i="4"/>
  <c r="L385" i="4"/>
  <c r="M385" i="4" s="1"/>
  <c r="K385" i="4"/>
  <c r="J385" i="4"/>
  <c r="I385" i="4"/>
  <c r="F385" i="4"/>
  <c r="L384" i="4"/>
  <c r="M384" i="4" s="1"/>
  <c r="K384" i="4"/>
  <c r="J384" i="4"/>
  <c r="I384" i="4"/>
  <c r="F384" i="4"/>
  <c r="L383" i="4"/>
  <c r="N383" i="4" s="1"/>
  <c r="K383" i="4"/>
  <c r="J383" i="4"/>
  <c r="I383" i="4"/>
  <c r="F383" i="4"/>
  <c r="L382" i="4"/>
  <c r="N382" i="4" s="1"/>
  <c r="K382" i="4"/>
  <c r="J382" i="4"/>
  <c r="I382" i="4"/>
  <c r="F382" i="4"/>
  <c r="L381" i="4"/>
  <c r="N381" i="4" s="1"/>
  <c r="K381" i="4"/>
  <c r="J381" i="4"/>
  <c r="I381" i="4"/>
  <c r="F381" i="4"/>
  <c r="L380" i="4"/>
  <c r="N380" i="4" s="1"/>
  <c r="K380" i="4"/>
  <c r="J380" i="4"/>
  <c r="I380" i="4"/>
  <c r="F380" i="4"/>
  <c r="L379" i="4"/>
  <c r="N379" i="4" s="1"/>
  <c r="K379" i="4"/>
  <c r="J379" i="4"/>
  <c r="I379" i="4"/>
  <c r="F379" i="4"/>
  <c r="L378" i="4"/>
  <c r="N378" i="4" s="1"/>
  <c r="K378" i="4"/>
  <c r="J378" i="4"/>
  <c r="I378" i="4"/>
  <c r="F378" i="4"/>
  <c r="L377" i="4"/>
  <c r="M377" i="4" s="1"/>
  <c r="K377" i="4"/>
  <c r="J377" i="4"/>
  <c r="I377" i="4"/>
  <c r="F377" i="4"/>
  <c r="L376" i="4"/>
  <c r="N376" i="4" s="1"/>
  <c r="K376" i="4"/>
  <c r="J376" i="4"/>
  <c r="I376" i="4"/>
  <c r="F376" i="4"/>
  <c r="L375" i="4"/>
  <c r="N375" i="4" s="1"/>
  <c r="K375" i="4"/>
  <c r="J375" i="4"/>
  <c r="I375" i="4"/>
  <c r="F375" i="4"/>
  <c r="L374" i="4"/>
  <c r="M374" i="4" s="1"/>
  <c r="K374" i="4"/>
  <c r="J374" i="4"/>
  <c r="I374" i="4"/>
  <c r="F374" i="4"/>
  <c r="L373" i="4"/>
  <c r="N373" i="4" s="1"/>
  <c r="K373" i="4"/>
  <c r="J373" i="4"/>
  <c r="I373" i="4"/>
  <c r="F373" i="4"/>
  <c r="L372" i="4"/>
  <c r="N372" i="4" s="1"/>
  <c r="K372" i="4"/>
  <c r="J372" i="4"/>
  <c r="I372" i="4"/>
  <c r="F372" i="4"/>
  <c r="L371" i="4"/>
  <c r="N371" i="4" s="1"/>
  <c r="K371" i="4"/>
  <c r="J371" i="4"/>
  <c r="I371" i="4"/>
  <c r="F371" i="4"/>
  <c r="L370" i="4"/>
  <c r="N370" i="4" s="1"/>
  <c r="K370" i="4"/>
  <c r="J370" i="4"/>
  <c r="I370" i="4"/>
  <c r="F370" i="4"/>
  <c r="L369" i="4"/>
  <c r="M369" i="4" s="1"/>
  <c r="K369" i="4"/>
  <c r="J369" i="4"/>
  <c r="I369" i="4"/>
  <c r="F369" i="4"/>
  <c r="L368" i="4"/>
  <c r="M368" i="4" s="1"/>
  <c r="K368" i="4"/>
  <c r="J368" i="4"/>
  <c r="I368" i="4"/>
  <c r="F368" i="4"/>
  <c r="L367" i="4"/>
  <c r="N367" i="4" s="1"/>
  <c r="K367" i="4"/>
  <c r="J367" i="4"/>
  <c r="I367" i="4"/>
  <c r="F367" i="4"/>
  <c r="L366" i="4"/>
  <c r="N366" i="4" s="1"/>
  <c r="K366" i="4"/>
  <c r="J366" i="4"/>
  <c r="I366" i="4"/>
  <c r="F366" i="4"/>
  <c r="L365" i="4"/>
  <c r="M365" i="4" s="1"/>
  <c r="K365" i="4"/>
  <c r="J365" i="4"/>
  <c r="I365" i="4"/>
  <c r="F365" i="4"/>
  <c r="L364" i="4"/>
  <c r="M364" i="4" s="1"/>
  <c r="K364" i="4"/>
  <c r="J364" i="4"/>
  <c r="I364" i="4"/>
  <c r="F364" i="4"/>
  <c r="L363" i="4"/>
  <c r="N363" i="4" s="1"/>
  <c r="K363" i="4"/>
  <c r="J363" i="4"/>
  <c r="I363" i="4"/>
  <c r="F363" i="4"/>
  <c r="L362" i="4"/>
  <c r="N362" i="4" s="1"/>
  <c r="K362" i="4"/>
  <c r="J362" i="4"/>
  <c r="I362" i="4"/>
  <c r="F362" i="4"/>
  <c r="L361" i="4"/>
  <c r="M361" i="4" s="1"/>
  <c r="K361" i="4"/>
  <c r="J361" i="4"/>
  <c r="I361" i="4"/>
  <c r="F361" i="4"/>
  <c r="L360" i="4"/>
  <c r="N360" i="4" s="1"/>
  <c r="K360" i="4"/>
  <c r="J360" i="4"/>
  <c r="I360" i="4"/>
  <c r="F360" i="4"/>
  <c r="L359" i="4"/>
  <c r="N359" i="4" s="1"/>
  <c r="K359" i="4"/>
  <c r="J359" i="4"/>
  <c r="I359" i="4"/>
  <c r="F359" i="4"/>
  <c r="L358" i="4"/>
  <c r="M358" i="4" s="1"/>
  <c r="K358" i="4"/>
  <c r="J358" i="4"/>
  <c r="I358" i="4"/>
  <c r="F358" i="4"/>
  <c r="L357" i="4"/>
  <c r="M357" i="4" s="1"/>
  <c r="K357" i="4"/>
  <c r="J357" i="4"/>
  <c r="I357" i="4"/>
  <c r="F357" i="4"/>
  <c r="L356" i="4"/>
  <c r="N356" i="4" s="1"/>
  <c r="K356" i="4"/>
  <c r="J356" i="4"/>
  <c r="I356" i="4"/>
  <c r="F356" i="4"/>
  <c r="L355" i="4"/>
  <c r="N355" i="4" s="1"/>
  <c r="K355" i="4"/>
  <c r="J355" i="4"/>
  <c r="I355" i="4"/>
  <c r="F355" i="4"/>
  <c r="L354" i="4"/>
  <c r="N354" i="4" s="1"/>
  <c r="K354" i="4"/>
  <c r="J354" i="4"/>
  <c r="I354" i="4"/>
  <c r="F354" i="4"/>
  <c r="L353" i="4"/>
  <c r="M353" i="4" s="1"/>
  <c r="K353" i="4"/>
  <c r="J353" i="4"/>
  <c r="I353" i="4"/>
  <c r="F353" i="4"/>
  <c r="L352" i="4"/>
  <c r="N352" i="4" s="1"/>
  <c r="K352" i="4"/>
  <c r="J352" i="4"/>
  <c r="I352" i="4"/>
  <c r="F352" i="4"/>
  <c r="L351" i="4"/>
  <c r="K351" i="4"/>
  <c r="J351" i="4"/>
  <c r="I351" i="4"/>
  <c r="F351" i="4"/>
  <c r="L350" i="4"/>
  <c r="M350" i="4" s="1"/>
  <c r="K350" i="4"/>
  <c r="J350" i="4"/>
  <c r="I350" i="4"/>
  <c r="F350" i="4"/>
  <c r="L349" i="4"/>
  <c r="N349" i="4" s="1"/>
  <c r="K349" i="4"/>
  <c r="J349" i="4"/>
  <c r="I349" i="4"/>
  <c r="F349" i="4"/>
  <c r="L348" i="4"/>
  <c r="M348" i="4" s="1"/>
  <c r="K348" i="4"/>
  <c r="J348" i="4"/>
  <c r="I348" i="4"/>
  <c r="F348" i="4"/>
  <c r="L347" i="4"/>
  <c r="N347" i="4" s="1"/>
  <c r="K347" i="4"/>
  <c r="J347" i="4"/>
  <c r="I347" i="4"/>
  <c r="F347" i="4"/>
  <c r="L346" i="4"/>
  <c r="N346" i="4" s="1"/>
  <c r="K346" i="4"/>
  <c r="J346" i="4"/>
  <c r="I346" i="4"/>
  <c r="F346" i="4"/>
  <c r="L345" i="4"/>
  <c r="M345" i="4" s="1"/>
  <c r="K345" i="4"/>
  <c r="J345" i="4"/>
  <c r="I345" i="4"/>
  <c r="F345" i="4"/>
  <c r="L344" i="4"/>
  <c r="M344" i="4" s="1"/>
  <c r="K344" i="4"/>
  <c r="J344" i="4"/>
  <c r="I344" i="4"/>
  <c r="F344" i="4"/>
  <c r="L343" i="4"/>
  <c r="K343" i="4"/>
  <c r="J343" i="4"/>
  <c r="I343" i="4"/>
  <c r="F343" i="4"/>
  <c r="L342" i="4"/>
  <c r="M342" i="4" s="1"/>
  <c r="K342" i="4"/>
  <c r="J342" i="4"/>
  <c r="I342" i="4"/>
  <c r="F342" i="4"/>
  <c r="L341" i="4"/>
  <c r="N341" i="4" s="1"/>
  <c r="K341" i="4"/>
  <c r="J341" i="4"/>
  <c r="I341" i="4"/>
  <c r="F341" i="4"/>
  <c r="L340" i="4"/>
  <c r="N340" i="4" s="1"/>
  <c r="K340" i="4"/>
  <c r="J340" i="4"/>
  <c r="I340" i="4"/>
  <c r="F340" i="4"/>
  <c r="L339" i="4"/>
  <c r="N339" i="4" s="1"/>
  <c r="K339" i="4"/>
  <c r="J339" i="4"/>
  <c r="I339" i="4"/>
  <c r="F339" i="4"/>
  <c r="L338" i="4"/>
  <c r="N338" i="4" s="1"/>
  <c r="K338" i="4"/>
  <c r="J338" i="4"/>
  <c r="I338" i="4"/>
  <c r="F338" i="4"/>
  <c r="L337" i="4"/>
  <c r="M337" i="4" s="1"/>
  <c r="K337" i="4"/>
  <c r="J337" i="4"/>
  <c r="I337" i="4"/>
  <c r="F337" i="4"/>
  <c r="L336" i="4"/>
  <c r="N336" i="4" s="1"/>
  <c r="K336" i="4"/>
  <c r="J336" i="4"/>
  <c r="I336" i="4"/>
  <c r="F336" i="4"/>
  <c r="L335" i="4"/>
  <c r="K335" i="4"/>
  <c r="J335" i="4"/>
  <c r="I335" i="4"/>
  <c r="F335" i="4"/>
  <c r="L334" i="4"/>
  <c r="M334" i="4" s="1"/>
  <c r="K334" i="4"/>
  <c r="J334" i="4"/>
  <c r="I334" i="4"/>
  <c r="F334" i="4"/>
  <c r="L333" i="4"/>
  <c r="N333" i="4" s="1"/>
  <c r="K333" i="4"/>
  <c r="J333" i="4"/>
  <c r="I333" i="4"/>
  <c r="F333" i="4"/>
  <c r="L332" i="4"/>
  <c r="N332" i="4" s="1"/>
  <c r="K332" i="4"/>
  <c r="J332" i="4"/>
  <c r="I332" i="4"/>
  <c r="F332" i="4"/>
  <c r="L331" i="4"/>
  <c r="K331" i="4"/>
  <c r="J331" i="4"/>
  <c r="I331" i="4"/>
  <c r="F331" i="4"/>
  <c r="L330" i="4"/>
  <c r="N330" i="4" s="1"/>
  <c r="K330" i="4"/>
  <c r="J330" i="4"/>
  <c r="I330" i="4"/>
  <c r="F330" i="4"/>
  <c r="L329" i="4"/>
  <c r="M329" i="4" s="1"/>
  <c r="K329" i="4"/>
  <c r="J329" i="4"/>
  <c r="I329" i="4"/>
  <c r="F329" i="4"/>
  <c r="L328" i="4"/>
  <c r="M328" i="4" s="1"/>
  <c r="K328" i="4"/>
  <c r="J328" i="4"/>
  <c r="I328" i="4"/>
  <c r="F328" i="4"/>
  <c r="L327" i="4"/>
  <c r="K327" i="4"/>
  <c r="J327" i="4"/>
  <c r="I327" i="4"/>
  <c r="F327" i="4"/>
  <c r="L326" i="4"/>
  <c r="N326" i="4" s="1"/>
  <c r="K326" i="4"/>
  <c r="J326" i="4"/>
  <c r="I326" i="4"/>
  <c r="F326" i="4"/>
  <c r="L325" i="4"/>
  <c r="M325" i="4" s="1"/>
  <c r="K325" i="4"/>
  <c r="J325" i="4"/>
  <c r="I325" i="4"/>
  <c r="F325" i="4"/>
  <c r="L324" i="4"/>
  <c r="N324" i="4" s="1"/>
  <c r="K324" i="4"/>
  <c r="J324" i="4"/>
  <c r="I324" i="4"/>
  <c r="F324" i="4"/>
  <c r="L323" i="4"/>
  <c r="K323" i="4"/>
  <c r="J323" i="4"/>
  <c r="I323" i="4"/>
  <c r="F323" i="4"/>
  <c r="L322" i="4"/>
  <c r="N322" i="4" s="1"/>
  <c r="K322" i="4"/>
  <c r="J322" i="4"/>
  <c r="I322" i="4"/>
  <c r="F322" i="4"/>
  <c r="L321" i="4"/>
  <c r="N321" i="4" s="1"/>
  <c r="K321" i="4"/>
  <c r="J321" i="4"/>
  <c r="I321" i="4"/>
  <c r="F321" i="4"/>
  <c r="L320" i="4"/>
  <c r="N320" i="4" s="1"/>
  <c r="K320" i="4"/>
  <c r="J320" i="4"/>
  <c r="I320" i="4"/>
  <c r="F320" i="4"/>
  <c r="L319" i="4"/>
  <c r="K319" i="4"/>
  <c r="J319" i="4"/>
  <c r="I319" i="4"/>
  <c r="F319" i="4"/>
  <c r="L318" i="4"/>
  <c r="M318" i="4" s="1"/>
  <c r="K318" i="4"/>
  <c r="J318" i="4"/>
  <c r="I318" i="4"/>
  <c r="F318" i="4"/>
  <c r="L317" i="4"/>
  <c r="N317" i="4" s="1"/>
  <c r="K317" i="4"/>
  <c r="J317" i="4"/>
  <c r="I317" i="4"/>
  <c r="F317" i="4"/>
  <c r="L316" i="4"/>
  <c r="N316" i="4" s="1"/>
  <c r="K316" i="4"/>
  <c r="J316" i="4"/>
  <c r="I316" i="4"/>
  <c r="F316" i="4"/>
  <c r="L315" i="4"/>
  <c r="M315" i="4" s="1"/>
  <c r="K315" i="4"/>
  <c r="J315" i="4"/>
  <c r="I315" i="4"/>
  <c r="F315" i="4"/>
  <c r="L314" i="4"/>
  <c r="N314" i="4" s="1"/>
  <c r="K314" i="4"/>
  <c r="J314" i="4"/>
  <c r="I314" i="4"/>
  <c r="F314" i="4"/>
  <c r="L313" i="4"/>
  <c r="M313" i="4" s="1"/>
  <c r="K313" i="4"/>
  <c r="J313" i="4"/>
  <c r="I313" i="4"/>
  <c r="F313" i="4"/>
  <c r="L312" i="4"/>
  <c r="N312" i="4" s="1"/>
  <c r="K312" i="4"/>
  <c r="J312" i="4"/>
  <c r="I312" i="4"/>
  <c r="F312" i="4"/>
  <c r="L311" i="4"/>
  <c r="K311" i="4"/>
  <c r="J311" i="4"/>
  <c r="I311" i="4"/>
  <c r="F311" i="4"/>
  <c r="L310" i="4"/>
  <c r="M310" i="4" s="1"/>
  <c r="K310" i="4"/>
  <c r="J310" i="4"/>
  <c r="I310" i="4"/>
  <c r="F310" i="4"/>
  <c r="L309" i="4"/>
  <c r="N309" i="4" s="1"/>
  <c r="K309" i="4"/>
  <c r="J309" i="4"/>
  <c r="I309" i="4"/>
  <c r="F309" i="4"/>
  <c r="L308" i="4"/>
  <c r="N308" i="4" s="1"/>
  <c r="K308" i="4"/>
  <c r="J308" i="4"/>
  <c r="I308" i="4"/>
  <c r="F308" i="4"/>
  <c r="L307" i="4"/>
  <c r="M307" i="4" s="1"/>
  <c r="K307" i="4"/>
  <c r="J307" i="4"/>
  <c r="I307" i="4"/>
  <c r="F307" i="4"/>
  <c r="L306" i="4"/>
  <c r="N306" i="4" s="1"/>
  <c r="K306" i="4"/>
  <c r="J306" i="4"/>
  <c r="I306" i="4"/>
  <c r="F306" i="4"/>
  <c r="L305" i="4"/>
  <c r="M305" i="4" s="1"/>
  <c r="K305" i="4"/>
  <c r="J305" i="4"/>
  <c r="I305" i="4"/>
  <c r="F305" i="4"/>
  <c r="L304" i="4"/>
  <c r="N304" i="4" s="1"/>
  <c r="K304" i="4"/>
  <c r="J304" i="4"/>
  <c r="I304" i="4"/>
  <c r="F304" i="4"/>
  <c r="L303" i="4"/>
  <c r="N303" i="4" s="1"/>
  <c r="K303" i="4"/>
  <c r="J303" i="4"/>
  <c r="I303" i="4"/>
  <c r="F303" i="4"/>
  <c r="L302" i="4"/>
  <c r="M302" i="4" s="1"/>
  <c r="K302" i="4"/>
  <c r="J302" i="4"/>
  <c r="I302" i="4"/>
  <c r="F302" i="4"/>
  <c r="L301" i="4"/>
  <c r="M301" i="4" s="1"/>
  <c r="K301" i="4"/>
  <c r="J301" i="4"/>
  <c r="I301" i="4"/>
  <c r="F301" i="4"/>
  <c r="L300" i="4"/>
  <c r="M300" i="4" s="1"/>
  <c r="K300" i="4"/>
  <c r="J300" i="4"/>
  <c r="I300" i="4"/>
  <c r="F300" i="4"/>
  <c r="L299" i="4"/>
  <c r="M299" i="4" s="1"/>
  <c r="K299" i="4"/>
  <c r="J299" i="4"/>
  <c r="I299" i="4"/>
  <c r="F299" i="4"/>
  <c r="L298" i="4"/>
  <c r="N298" i="4" s="1"/>
  <c r="K298" i="4"/>
  <c r="J298" i="4"/>
  <c r="I298" i="4"/>
  <c r="F298" i="4"/>
  <c r="L297" i="4"/>
  <c r="M297" i="4" s="1"/>
  <c r="K297" i="4"/>
  <c r="J297" i="4"/>
  <c r="I297" i="4"/>
  <c r="F297" i="4"/>
  <c r="L296" i="4"/>
  <c r="N296" i="4" s="1"/>
  <c r="K296" i="4"/>
  <c r="J296" i="4"/>
  <c r="I296" i="4"/>
  <c r="F296" i="4"/>
  <c r="L295" i="4"/>
  <c r="N295" i="4" s="1"/>
  <c r="K295" i="4"/>
  <c r="J295" i="4"/>
  <c r="I295" i="4"/>
  <c r="F295" i="4"/>
  <c r="L294" i="4"/>
  <c r="M294" i="4" s="1"/>
  <c r="K294" i="4"/>
  <c r="J294" i="4"/>
  <c r="I294" i="4"/>
  <c r="F294" i="4"/>
  <c r="L293" i="4"/>
  <c r="M293" i="4" s="1"/>
  <c r="K293" i="4"/>
  <c r="J293" i="4"/>
  <c r="I293" i="4"/>
  <c r="F293" i="4"/>
  <c r="L292" i="4"/>
  <c r="N292" i="4" s="1"/>
  <c r="K292" i="4"/>
  <c r="J292" i="4"/>
  <c r="I292" i="4"/>
  <c r="F292" i="4"/>
  <c r="L291" i="4"/>
  <c r="M291" i="4" s="1"/>
  <c r="K291" i="4"/>
  <c r="J291" i="4"/>
  <c r="I291" i="4"/>
  <c r="F291" i="4"/>
  <c r="L290" i="4"/>
  <c r="N290" i="4" s="1"/>
  <c r="K290" i="4"/>
  <c r="J290" i="4"/>
  <c r="I290" i="4"/>
  <c r="F290" i="4"/>
  <c r="L289" i="4"/>
  <c r="M289" i="4" s="1"/>
  <c r="K289" i="4"/>
  <c r="J289" i="4"/>
  <c r="I289" i="4"/>
  <c r="F289" i="4"/>
  <c r="L288" i="4"/>
  <c r="M288" i="4" s="1"/>
  <c r="K288" i="4"/>
  <c r="J288" i="4"/>
  <c r="I288" i="4"/>
  <c r="F288" i="4"/>
  <c r="L287" i="4"/>
  <c r="M287" i="4" s="1"/>
  <c r="K287" i="4"/>
  <c r="J287" i="4"/>
  <c r="I287" i="4"/>
  <c r="F287" i="4"/>
  <c r="L286" i="4"/>
  <c r="N286" i="4" s="1"/>
  <c r="K286" i="4"/>
  <c r="J286" i="4"/>
  <c r="I286" i="4"/>
  <c r="F286" i="4"/>
  <c r="L285" i="4"/>
  <c r="M285" i="4" s="1"/>
  <c r="K285" i="4"/>
  <c r="J285" i="4"/>
  <c r="I285" i="4"/>
  <c r="F285" i="4"/>
  <c r="L284" i="4"/>
  <c r="N284" i="4" s="1"/>
  <c r="K284" i="4"/>
  <c r="J284" i="4"/>
  <c r="I284" i="4"/>
  <c r="F284" i="4"/>
  <c r="L283" i="4"/>
  <c r="N283" i="4" s="1"/>
  <c r="K283" i="4"/>
  <c r="J283" i="4"/>
  <c r="I283" i="4"/>
  <c r="F283" i="4"/>
  <c r="L282" i="4"/>
  <c r="N282" i="4" s="1"/>
  <c r="K282" i="4"/>
  <c r="J282" i="4"/>
  <c r="I282" i="4"/>
  <c r="F282" i="4"/>
  <c r="L281" i="4"/>
  <c r="M281" i="4" s="1"/>
  <c r="K281" i="4"/>
  <c r="J281" i="4"/>
  <c r="I281" i="4"/>
  <c r="F281" i="4"/>
  <c r="L280" i="4"/>
  <c r="N280" i="4" s="1"/>
  <c r="K280" i="4"/>
  <c r="J280" i="4"/>
  <c r="I280" i="4"/>
  <c r="F280" i="4"/>
  <c r="L279" i="4"/>
  <c r="M279" i="4" s="1"/>
  <c r="K279" i="4"/>
  <c r="J279" i="4"/>
  <c r="I279" i="4"/>
  <c r="F279" i="4"/>
  <c r="L278" i="4"/>
  <c r="M278" i="4" s="1"/>
  <c r="K278" i="4"/>
  <c r="J278" i="4"/>
  <c r="I278" i="4"/>
  <c r="F278" i="4"/>
  <c r="L277" i="4"/>
  <c r="N277" i="4" s="1"/>
  <c r="K277" i="4"/>
  <c r="J277" i="4"/>
  <c r="I277" i="4"/>
  <c r="F277" i="4"/>
  <c r="L276" i="4"/>
  <c r="N276" i="4" s="1"/>
  <c r="K276" i="4"/>
  <c r="J276" i="4"/>
  <c r="I276" i="4"/>
  <c r="F276" i="4"/>
  <c r="L275" i="4"/>
  <c r="M275" i="4" s="1"/>
  <c r="K275" i="4"/>
  <c r="J275" i="4"/>
  <c r="I275" i="4"/>
  <c r="F275" i="4"/>
  <c r="L274" i="4"/>
  <c r="M274" i="4" s="1"/>
  <c r="K274" i="4"/>
  <c r="J274" i="4"/>
  <c r="I274" i="4"/>
  <c r="F274" i="4"/>
  <c r="L273" i="4"/>
  <c r="M273" i="4" s="1"/>
  <c r="K273" i="4"/>
  <c r="J273" i="4"/>
  <c r="I273" i="4"/>
  <c r="F273" i="4"/>
  <c r="L272" i="4"/>
  <c r="N272" i="4" s="1"/>
  <c r="K272" i="4"/>
  <c r="J272" i="4"/>
  <c r="I272" i="4"/>
  <c r="F272" i="4"/>
  <c r="L271" i="4"/>
  <c r="M271" i="4" s="1"/>
  <c r="K271" i="4"/>
  <c r="J271" i="4"/>
  <c r="I271" i="4"/>
  <c r="F271" i="4"/>
  <c r="L270" i="4"/>
  <c r="N270" i="4" s="1"/>
  <c r="K270" i="4"/>
  <c r="J270" i="4"/>
  <c r="I270" i="4"/>
  <c r="F270" i="4"/>
  <c r="L269" i="4"/>
  <c r="N269" i="4" s="1"/>
  <c r="K269" i="4"/>
  <c r="J269" i="4"/>
  <c r="I269" i="4"/>
  <c r="F269" i="4"/>
  <c r="L268" i="4"/>
  <c r="N268" i="4" s="1"/>
  <c r="K268" i="4"/>
  <c r="J268" i="4"/>
  <c r="I268" i="4"/>
  <c r="F268" i="4"/>
  <c r="L267" i="4"/>
  <c r="M267" i="4" s="1"/>
  <c r="K267" i="4"/>
  <c r="J267" i="4"/>
  <c r="I267" i="4"/>
  <c r="F267" i="4"/>
  <c r="L266" i="4"/>
  <c r="N266" i="4" s="1"/>
  <c r="K266" i="4"/>
  <c r="J266" i="4"/>
  <c r="I266" i="4"/>
  <c r="F266" i="4"/>
  <c r="L265" i="4"/>
  <c r="N265" i="4" s="1"/>
  <c r="K265" i="4"/>
  <c r="J265" i="4"/>
  <c r="I265" i="4"/>
  <c r="F265" i="4"/>
  <c r="L264" i="4"/>
  <c r="N264" i="4" s="1"/>
  <c r="K264" i="4"/>
  <c r="J264" i="4"/>
  <c r="I264" i="4"/>
  <c r="F264" i="4"/>
  <c r="L263" i="4"/>
  <c r="M263" i="4" s="1"/>
  <c r="K263" i="4"/>
  <c r="J263" i="4"/>
  <c r="I263" i="4"/>
  <c r="F263" i="4"/>
  <c r="L262" i="4"/>
  <c r="K262" i="4"/>
  <c r="J262" i="4"/>
  <c r="I262" i="4"/>
  <c r="F262" i="4"/>
  <c r="L261" i="4"/>
  <c r="N261" i="4" s="1"/>
  <c r="K261" i="4"/>
  <c r="J261" i="4"/>
  <c r="I261" i="4"/>
  <c r="F261" i="4"/>
  <c r="L260" i="4"/>
  <c r="N260" i="4" s="1"/>
  <c r="K260" i="4"/>
  <c r="J260" i="4"/>
  <c r="I260" i="4"/>
  <c r="F260" i="4"/>
  <c r="L259" i="4"/>
  <c r="K259" i="4"/>
  <c r="J259" i="4"/>
  <c r="I259" i="4"/>
  <c r="F259" i="4"/>
  <c r="L258" i="4"/>
  <c r="M258" i="4" s="1"/>
  <c r="K258" i="4"/>
  <c r="J258" i="4"/>
  <c r="I258" i="4"/>
  <c r="F258" i="4"/>
  <c r="L257" i="4"/>
  <c r="N257" i="4" s="1"/>
  <c r="K257" i="4"/>
  <c r="J257" i="4"/>
  <c r="I257" i="4"/>
  <c r="F257" i="4"/>
  <c r="L256" i="4"/>
  <c r="N256" i="4" s="1"/>
  <c r="K256" i="4"/>
  <c r="J256" i="4"/>
  <c r="I256" i="4"/>
  <c r="F256" i="4"/>
  <c r="L255" i="4"/>
  <c r="M255" i="4" s="1"/>
  <c r="K255" i="4"/>
  <c r="J255" i="4"/>
  <c r="I255" i="4"/>
  <c r="F255" i="4"/>
  <c r="L254" i="4"/>
  <c r="M254" i="4" s="1"/>
  <c r="K254" i="4"/>
  <c r="J254" i="4"/>
  <c r="I254" i="4"/>
  <c r="F254" i="4"/>
  <c r="L253" i="4"/>
  <c r="N253" i="4" s="1"/>
  <c r="K253" i="4"/>
  <c r="J253" i="4"/>
  <c r="I253" i="4"/>
  <c r="F253" i="4"/>
  <c r="L252" i="4"/>
  <c r="K252" i="4"/>
  <c r="J252" i="4"/>
  <c r="I252" i="4"/>
  <c r="F252" i="4"/>
  <c r="L251" i="4"/>
  <c r="M251" i="4" s="1"/>
  <c r="K251" i="4"/>
  <c r="J251" i="4"/>
  <c r="I251" i="4"/>
  <c r="F251" i="4"/>
  <c r="L250" i="4"/>
  <c r="K250" i="4"/>
  <c r="J250" i="4"/>
  <c r="I250" i="4"/>
  <c r="F250" i="4"/>
  <c r="L249" i="4"/>
  <c r="K249" i="4"/>
  <c r="J249" i="4"/>
  <c r="I249" i="4"/>
  <c r="F249" i="4"/>
  <c r="L248" i="4"/>
  <c r="N248" i="4" s="1"/>
  <c r="K248" i="4"/>
  <c r="J248" i="4"/>
  <c r="I248" i="4"/>
  <c r="F248" i="4"/>
  <c r="L247" i="4"/>
  <c r="M247" i="4" s="1"/>
  <c r="K247" i="4"/>
  <c r="J247" i="4"/>
  <c r="I247" i="4"/>
  <c r="F247" i="4"/>
  <c r="L246" i="4"/>
  <c r="K246" i="4"/>
  <c r="J246" i="4"/>
  <c r="I246" i="4"/>
  <c r="F246" i="4"/>
  <c r="L245" i="4"/>
  <c r="N245" i="4" s="1"/>
  <c r="K245" i="4"/>
  <c r="J245" i="4"/>
  <c r="I245" i="4"/>
  <c r="F245" i="4"/>
  <c r="L244" i="4"/>
  <c r="K244" i="4"/>
  <c r="J244" i="4"/>
  <c r="I244" i="4"/>
  <c r="F244" i="4"/>
  <c r="L243" i="4"/>
  <c r="M243" i="4" s="1"/>
  <c r="K243" i="4"/>
  <c r="J243" i="4"/>
  <c r="I243" i="4"/>
  <c r="F243" i="4"/>
  <c r="L242" i="4"/>
  <c r="M242" i="4" s="1"/>
  <c r="K242" i="4"/>
  <c r="J242" i="4"/>
  <c r="I242" i="4"/>
  <c r="F242" i="4"/>
  <c r="L241" i="4"/>
  <c r="N241" i="4" s="1"/>
  <c r="K241" i="4"/>
  <c r="J241" i="4"/>
  <c r="I241" i="4"/>
  <c r="F241" i="4"/>
  <c r="L240" i="4"/>
  <c r="N240" i="4" s="1"/>
  <c r="K240" i="4"/>
  <c r="J240" i="4"/>
  <c r="I240" i="4"/>
  <c r="F240" i="4"/>
  <c r="L239" i="4"/>
  <c r="M239" i="4" s="1"/>
  <c r="K239" i="4"/>
  <c r="J239" i="4"/>
  <c r="I239" i="4"/>
  <c r="F239" i="4"/>
  <c r="L238" i="4"/>
  <c r="N238" i="4" s="1"/>
  <c r="K238" i="4"/>
  <c r="J238" i="4"/>
  <c r="I238" i="4"/>
  <c r="F238" i="4"/>
  <c r="L237" i="4"/>
  <c r="N237" i="4" s="1"/>
  <c r="K237" i="4"/>
  <c r="J237" i="4"/>
  <c r="I237" i="4"/>
  <c r="F237" i="4"/>
  <c r="L236" i="4"/>
  <c r="K236" i="4"/>
  <c r="J236" i="4"/>
  <c r="I236" i="4"/>
  <c r="F236" i="4"/>
  <c r="L235" i="4"/>
  <c r="M235" i="4" s="1"/>
  <c r="K235" i="4"/>
  <c r="J235" i="4"/>
  <c r="I235" i="4"/>
  <c r="F235" i="4"/>
  <c r="L234" i="4"/>
  <c r="K234" i="4"/>
  <c r="J234" i="4"/>
  <c r="I234" i="4"/>
  <c r="F234" i="4"/>
  <c r="L233" i="4"/>
  <c r="M233" i="4" s="1"/>
  <c r="K233" i="4"/>
  <c r="J233" i="4"/>
  <c r="I233" i="4"/>
  <c r="F233" i="4"/>
  <c r="L232" i="4"/>
  <c r="N232" i="4" s="1"/>
  <c r="K232" i="4"/>
  <c r="J232" i="4"/>
  <c r="I232" i="4"/>
  <c r="F232" i="4"/>
  <c r="L231" i="4"/>
  <c r="K231" i="4"/>
  <c r="J231" i="4"/>
  <c r="I231" i="4"/>
  <c r="F231" i="4"/>
  <c r="L230" i="4"/>
  <c r="N230" i="4" s="1"/>
  <c r="K230" i="4"/>
  <c r="J230" i="4"/>
  <c r="I230" i="4"/>
  <c r="F230" i="4"/>
  <c r="L229" i="4"/>
  <c r="N229" i="4" s="1"/>
  <c r="K229" i="4"/>
  <c r="J229" i="4"/>
  <c r="I229" i="4"/>
  <c r="F229" i="4"/>
  <c r="L228" i="4"/>
  <c r="K228" i="4"/>
  <c r="J228" i="4"/>
  <c r="I228" i="4"/>
  <c r="F228" i="4"/>
  <c r="L227" i="4"/>
  <c r="K227" i="4"/>
  <c r="J227" i="4"/>
  <c r="I227" i="4"/>
  <c r="F227" i="4"/>
  <c r="L226" i="4"/>
  <c r="N226" i="4" s="1"/>
  <c r="K226" i="4"/>
  <c r="J226" i="4"/>
  <c r="I226" i="4"/>
  <c r="F226" i="4"/>
  <c r="L225" i="4"/>
  <c r="N225" i="4" s="1"/>
  <c r="K225" i="4"/>
  <c r="J225" i="4"/>
  <c r="I225" i="4"/>
  <c r="F225" i="4"/>
  <c r="L224" i="4"/>
  <c r="N224" i="4" s="1"/>
  <c r="K224" i="4"/>
  <c r="J224" i="4"/>
  <c r="I224" i="4"/>
  <c r="F224" i="4"/>
  <c r="L223" i="4"/>
  <c r="K223" i="4"/>
  <c r="J223" i="4"/>
  <c r="I223" i="4"/>
  <c r="F223" i="4"/>
  <c r="L222" i="4"/>
  <c r="K222" i="4"/>
  <c r="J222" i="4"/>
  <c r="I222" i="4"/>
  <c r="F222" i="4"/>
  <c r="L221" i="4"/>
  <c r="N221" i="4" s="1"/>
  <c r="K221" i="4"/>
  <c r="J221" i="4"/>
  <c r="I221" i="4"/>
  <c r="F221" i="4"/>
  <c r="L220" i="4"/>
  <c r="N220" i="4" s="1"/>
  <c r="K220" i="4"/>
  <c r="J220" i="4"/>
  <c r="I220" i="4"/>
  <c r="F220" i="4"/>
  <c r="L219" i="4"/>
  <c r="N219" i="4" s="1"/>
  <c r="K219" i="4"/>
  <c r="J219" i="4"/>
  <c r="I219" i="4"/>
  <c r="F219" i="4"/>
  <c r="L218" i="4"/>
  <c r="N218" i="4" s="1"/>
  <c r="K218" i="4"/>
  <c r="J218" i="4"/>
  <c r="I218" i="4"/>
  <c r="F218" i="4"/>
  <c r="L217" i="4"/>
  <c r="M217" i="4" s="1"/>
  <c r="K217" i="4"/>
  <c r="J217" i="4"/>
  <c r="I217" i="4"/>
  <c r="F217" i="4"/>
  <c r="L216" i="4"/>
  <c r="N216" i="4" s="1"/>
  <c r="K216" i="4"/>
  <c r="J216" i="4"/>
  <c r="I216" i="4"/>
  <c r="F216" i="4"/>
  <c r="L215" i="4"/>
  <c r="M215" i="4" s="1"/>
  <c r="K215" i="4"/>
  <c r="J215" i="4"/>
  <c r="I215" i="4"/>
  <c r="F215" i="4"/>
  <c r="L214" i="4"/>
  <c r="K214" i="4"/>
  <c r="J214" i="4"/>
  <c r="I214" i="4"/>
  <c r="F214" i="4"/>
  <c r="L213" i="4"/>
  <c r="N213" i="4" s="1"/>
  <c r="K213" i="4"/>
  <c r="J213" i="4"/>
  <c r="I213" i="4"/>
  <c r="F213" i="4"/>
  <c r="L212" i="4"/>
  <c r="N212" i="4" s="1"/>
  <c r="K212" i="4"/>
  <c r="J212" i="4"/>
  <c r="I212" i="4"/>
  <c r="F212" i="4"/>
  <c r="L211" i="4"/>
  <c r="N211" i="4" s="1"/>
  <c r="K211" i="4"/>
  <c r="J211" i="4"/>
  <c r="I211" i="4"/>
  <c r="F211" i="4"/>
  <c r="L210" i="4"/>
  <c r="N210" i="4" s="1"/>
  <c r="K210" i="4"/>
  <c r="J210" i="4"/>
  <c r="I210" i="4"/>
  <c r="F210" i="4"/>
  <c r="L209" i="4"/>
  <c r="M209" i="4" s="1"/>
  <c r="K209" i="4"/>
  <c r="J209" i="4"/>
  <c r="I209" i="4"/>
  <c r="F209" i="4"/>
  <c r="L208" i="4"/>
  <c r="N208" i="4" s="1"/>
  <c r="K208" i="4"/>
  <c r="J208" i="4"/>
  <c r="I208" i="4"/>
  <c r="F208" i="4"/>
  <c r="L207" i="4"/>
  <c r="K207" i="4"/>
  <c r="J207" i="4"/>
  <c r="I207" i="4"/>
  <c r="F207" i="4"/>
  <c r="L206" i="4"/>
  <c r="N206" i="4" s="1"/>
  <c r="K206" i="4"/>
  <c r="J206" i="4"/>
  <c r="I206" i="4"/>
  <c r="F206" i="4"/>
  <c r="L205" i="4"/>
  <c r="N205" i="4" s="1"/>
  <c r="K205" i="4"/>
  <c r="J205" i="4"/>
  <c r="I205" i="4"/>
  <c r="F205" i="4"/>
  <c r="L204" i="4"/>
  <c r="N204" i="4" s="1"/>
  <c r="K204" i="4"/>
  <c r="J204" i="4"/>
  <c r="I204" i="4"/>
  <c r="F204" i="4"/>
  <c r="L203" i="4"/>
  <c r="N203" i="4" s="1"/>
  <c r="K203" i="4"/>
  <c r="J203" i="4"/>
  <c r="I203" i="4"/>
  <c r="F203" i="4"/>
  <c r="L202" i="4"/>
  <c r="K202" i="4"/>
  <c r="J202" i="4"/>
  <c r="I202" i="4"/>
  <c r="F202" i="4"/>
  <c r="L201" i="4"/>
  <c r="N201" i="4" s="1"/>
  <c r="K201" i="4"/>
  <c r="J201" i="4"/>
  <c r="I201" i="4"/>
  <c r="F201" i="4"/>
  <c r="L200" i="4"/>
  <c r="N200" i="4" s="1"/>
  <c r="K200" i="4"/>
  <c r="J200" i="4"/>
  <c r="I200" i="4"/>
  <c r="F200" i="4"/>
  <c r="L199" i="4"/>
  <c r="K199" i="4"/>
  <c r="J199" i="4"/>
  <c r="I199" i="4"/>
  <c r="F199" i="4"/>
  <c r="L198" i="4"/>
  <c r="N198" i="4" s="1"/>
  <c r="K198" i="4"/>
  <c r="J198" i="4"/>
  <c r="I198" i="4"/>
  <c r="F198" i="4"/>
  <c r="L197" i="4"/>
  <c r="N197" i="4" s="1"/>
  <c r="K197" i="4"/>
  <c r="J197" i="4"/>
  <c r="I197" i="4"/>
  <c r="F197" i="4"/>
  <c r="L196" i="4"/>
  <c r="K196" i="4"/>
  <c r="J196" i="4"/>
  <c r="I196" i="4"/>
  <c r="F196" i="4"/>
  <c r="L195" i="4"/>
  <c r="K195" i="4"/>
  <c r="J195" i="4"/>
  <c r="I195" i="4"/>
  <c r="F195" i="4"/>
  <c r="L194" i="4"/>
  <c r="K194" i="4"/>
  <c r="J194" i="4"/>
  <c r="I194" i="4"/>
  <c r="F194" i="4"/>
  <c r="L193" i="4"/>
  <c r="K193" i="4"/>
  <c r="J193" i="4"/>
  <c r="I193" i="4"/>
  <c r="F193" i="4"/>
  <c r="L192" i="4"/>
  <c r="N192" i="4" s="1"/>
  <c r="K192" i="4"/>
  <c r="J192" i="4"/>
  <c r="I192" i="4"/>
  <c r="F192" i="4"/>
  <c r="L191" i="4"/>
  <c r="K191" i="4"/>
  <c r="J191" i="4"/>
  <c r="I191" i="4"/>
  <c r="F191" i="4"/>
  <c r="L190" i="4"/>
  <c r="N190" i="4" s="1"/>
  <c r="K190" i="4"/>
  <c r="J190" i="4"/>
  <c r="I190" i="4"/>
  <c r="F190" i="4"/>
  <c r="L189" i="4"/>
  <c r="N189" i="4" s="1"/>
  <c r="K189" i="4"/>
  <c r="J189" i="4"/>
  <c r="I189" i="4"/>
  <c r="F189" i="4"/>
  <c r="L188" i="4"/>
  <c r="N188" i="4" s="1"/>
  <c r="K188" i="4"/>
  <c r="J188" i="4"/>
  <c r="I188" i="4"/>
  <c r="F188" i="4"/>
  <c r="L187" i="4"/>
  <c r="K187" i="4"/>
  <c r="J187" i="4"/>
  <c r="I187" i="4"/>
  <c r="F187" i="4"/>
  <c r="L186" i="4"/>
  <c r="M186" i="4" s="1"/>
  <c r="K186" i="4"/>
  <c r="J186" i="4"/>
  <c r="I186" i="4"/>
  <c r="F186" i="4"/>
  <c r="L185" i="4"/>
  <c r="N185" i="4" s="1"/>
  <c r="K185" i="4"/>
  <c r="J185" i="4"/>
  <c r="I185" i="4"/>
  <c r="F185" i="4"/>
  <c r="L184" i="4"/>
  <c r="N184" i="4" s="1"/>
  <c r="K184" i="4"/>
  <c r="J184" i="4"/>
  <c r="I184" i="4"/>
  <c r="F184" i="4"/>
  <c r="L183" i="4"/>
  <c r="M183" i="4" s="1"/>
  <c r="K183" i="4"/>
  <c r="J183" i="4"/>
  <c r="I183" i="4"/>
  <c r="F183" i="4"/>
  <c r="L182" i="4"/>
  <c r="K182" i="4"/>
  <c r="J182" i="4"/>
  <c r="I182" i="4"/>
  <c r="F182" i="4"/>
  <c r="L181" i="4"/>
  <c r="N181" i="4" s="1"/>
  <c r="K181" i="4"/>
  <c r="J181" i="4"/>
  <c r="I181" i="4"/>
  <c r="F181" i="4"/>
  <c r="L180" i="4"/>
  <c r="N180" i="4" s="1"/>
  <c r="K180" i="4"/>
  <c r="J180" i="4"/>
  <c r="I180" i="4"/>
  <c r="F180" i="4"/>
  <c r="L179" i="4"/>
  <c r="M179" i="4" s="1"/>
  <c r="K179" i="4"/>
  <c r="J179" i="4"/>
  <c r="I179" i="4"/>
  <c r="F179" i="4"/>
  <c r="L178" i="4"/>
  <c r="M178" i="4" s="1"/>
  <c r="K178" i="4"/>
  <c r="J178" i="4"/>
  <c r="I178" i="4"/>
  <c r="F178" i="4"/>
  <c r="L177" i="4"/>
  <c r="N177" i="4" s="1"/>
  <c r="K177" i="4"/>
  <c r="J177" i="4"/>
  <c r="I177" i="4"/>
  <c r="F177" i="4"/>
  <c r="L176" i="4"/>
  <c r="N176" i="4" s="1"/>
  <c r="K176" i="4"/>
  <c r="J176" i="4"/>
  <c r="I176" i="4"/>
  <c r="F176" i="4"/>
  <c r="L175" i="4"/>
  <c r="M175" i="4" s="1"/>
  <c r="K175" i="4"/>
  <c r="J175" i="4"/>
  <c r="I175" i="4"/>
  <c r="F175" i="4"/>
  <c r="L174" i="4"/>
  <c r="K174" i="4"/>
  <c r="J174" i="4"/>
  <c r="I174" i="4"/>
  <c r="F174" i="4"/>
  <c r="L173" i="4"/>
  <c r="N173" i="4" s="1"/>
  <c r="K173" i="4"/>
  <c r="J173" i="4"/>
  <c r="I173" i="4"/>
  <c r="F173" i="4"/>
  <c r="L172" i="4"/>
  <c r="N172" i="4" s="1"/>
  <c r="K172" i="4"/>
  <c r="J172" i="4"/>
  <c r="I172" i="4"/>
  <c r="F172" i="4"/>
  <c r="L171" i="4"/>
  <c r="M171" i="4" s="1"/>
  <c r="K171" i="4"/>
  <c r="J171" i="4"/>
  <c r="I171" i="4"/>
  <c r="F171" i="4"/>
  <c r="L170" i="4"/>
  <c r="N170" i="4" s="1"/>
  <c r="K170" i="4"/>
  <c r="J170" i="4"/>
  <c r="I170" i="4"/>
  <c r="F170" i="4"/>
  <c r="L169" i="4"/>
  <c r="K169" i="4"/>
  <c r="J169" i="4"/>
  <c r="I169" i="4"/>
  <c r="F169" i="4"/>
  <c r="L168" i="4"/>
  <c r="N168" i="4" s="1"/>
  <c r="K168" i="4"/>
  <c r="J168" i="4"/>
  <c r="I168" i="4"/>
  <c r="F168" i="4"/>
  <c r="L167" i="4"/>
  <c r="M167" i="4" s="1"/>
  <c r="K167" i="4"/>
  <c r="J167" i="4"/>
  <c r="I167" i="4"/>
  <c r="F167" i="4"/>
  <c r="L166" i="4"/>
  <c r="K166" i="4"/>
  <c r="J166" i="4"/>
  <c r="I166" i="4"/>
  <c r="F166" i="4"/>
  <c r="L165" i="4"/>
  <c r="N165" i="4" s="1"/>
  <c r="K165" i="4"/>
  <c r="J165" i="4"/>
  <c r="I165" i="4"/>
  <c r="F165" i="4"/>
  <c r="L164" i="4"/>
  <c r="N164" i="4" s="1"/>
  <c r="K164" i="4"/>
  <c r="J164" i="4"/>
  <c r="I164" i="4"/>
  <c r="F164" i="4"/>
  <c r="L163" i="4"/>
  <c r="M163" i="4" s="1"/>
  <c r="K163" i="4"/>
  <c r="J163" i="4"/>
  <c r="I163" i="4"/>
  <c r="F163" i="4"/>
  <c r="L162" i="4"/>
  <c r="K162" i="4"/>
  <c r="J162" i="4"/>
  <c r="I162" i="4"/>
  <c r="F162" i="4"/>
  <c r="L161" i="4"/>
  <c r="K161" i="4"/>
  <c r="J161" i="4"/>
  <c r="I161" i="4"/>
  <c r="F161" i="4"/>
  <c r="L160" i="4"/>
  <c r="N160" i="4" s="1"/>
  <c r="K160" i="4"/>
  <c r="J160" i="4"/>
  <c r="I160" i="4"/>
  <c r="F160" i="4"/>
  <c r="L159" i="4"/>
  <c r="M159" i="4" s="1"/>
  <c r="K159" i="4"/>
  <c r="J159" i="4"/>
  <c r="I159" i="4"/>
  <c r="F159" i="4"/>
  <c r="L158" i="4"/>
  <c r="K158" i="4"/>
  <c r="J158" i="4"/>
  <c r="I158" i="4"/>
  <c r="F158" i="4"/>
  <c r="L157" i="4"/>
  <c r="K157" i="4"/>
  <c r="J157" i="4"/>
  <c r="I157" i="4"/>
  <c r="F157" i="4"/>
  <c r="L156" i="4"/>
  <c r="K156" i="4"/>
  <c r="J156" i="4"/>
  <c r="I156" i="4"/>
  <c r="F156" i="4"/>
  <c r="L155" i="4"/>
  <c r="M155" i="4" s="1"/>
  <c r="K155" i="4"/>
  <c r="J155" i="4"/>
  <c r="I155" i="4"/>
  <c r="F155" i="4"/>
  <c r="L154" i="4"/>
  <c r="K154" i="4"/>
  <c r="J154" i="4"/>
  <c r="I154" i="4"/>
  <c r="F154" i="4"/>
  <c r="L153" i="4"/>
  <c r="N153" i="4" s="1"/>
  <c r="K153" i="4"/>
  <c r="J153" i="4"/>
  <c r="I153" i="4"/>
  <c r="F153" i="4"/>
  <c r="L152" i="4"/>
  <c r="N152" i="4" s="1"/>
  <c r="K152" i="4"/>
  <c r="J152" i="4"/>
  <c r="I152" i="4"/>
  <c r="F152" i="4"/>
  <c r="L151" i="4"/>
  <c r="K151" i="4"/>
  <c r="J151" i="4"/>
  <c r="I151" i="4"/>
  <c r="F151" i="4"/>
  <c r="L150" i="4"/>
  <c r="M150" i="4" s="1"/>
  <c r="K150" i="4"/>
  <c r="J150" i="4"/>
  <c r="I150" i="4"/>
  <c r="F150" i="4"/>
  <c r="L149" i="4"/>
  <c r="N149" i="4" s="1"/>
  <c r="K149" i="4"/>
  <c r="J149" i="4"/>
  <c r="I149" i="4"/>
  <c r="F149" i="4"/>
  <c r="L148" i="4"/>
  <c r="N148" i="4" s="1"/>
  <c r="K148" i="4"/>
  <c r="J148" i="4"/>
  <c r="I148" i="4"/>
  <c r="F148" i="4"/>
  <c r="L147" i="4"/>
  <c r="N147" i="4" s="1"/>
  <c r="K147" i="4"/>
  <c r="J147" i="4"/>
  <c r="I147" i="4"/>
  <c r="F147" i="4"/>
  <c r="L146" i="4"/>
  <c r="N146" i="4" s="1"/>
  <c r="K146" i="4"/>
  <c r="J146" i="4"/>
  <c r="I146" i="4"/>
  <c r="F146" i="4"/>
  <c r="L145" i="4"/>
  <c r="K145" i="4"/>
  <c r="J145" i="4"/>
  <c r="I145" i="4"/>
  <c r="F145" i="4"/>
  <c r="L144" i="4"/>
  <c r="N144" i="4" s="1"/>
  <c r="K144" i="4"/>
  <c r="J144" i="4"/>
  <c r="I144" i="4"/>
  <c r="F144" i="4"/>
  <c r="L143" i="4"/>
  <c r="K143" i="4"/>
  <c r="J143" i="4"/>
  <c r="I143" i="4"/>
  <c r="F143" i="4"/>
  <c r="L142" i="4"/>
  <c r="K142" i="4"/>
  <c r="J142" i="4"/>
  <c r="I142" i="4"/>
  <c r="F142" i="4"/>
  <c r="L141" i="4"/>
  <c r="N141" i="4" s="1"/>
  <c r="K141" i="4"/>
  <c r="J141" i="4"/>
  <c r="I141" i="4"/>
  <c r="F141" i="4"/>
  <c r="L140" i="4"/>
  <c r="N140" i="4" s="1"/>
  <c r="K140" i="4"/>
  <c r="J140" i="4"/>
  <c r="I140" i="4"/>
  <c r="F140" i="4"/>
  <c r="L139" i="4"/>
  <c r="N139" i="4" s="1"/>
  <c r="K139" i="4"/>
  <c r="J139" i="4"/>
  <c r="I139" i="4"/>
  <c r="F139" i="4"/>
  <c r="L138" i="4"/>
  <c r="N138" i="4" s="1"/>
  <c r="K138" i="4"/>
  <c r="J138" i="4"/>
  <c r="I138" i="4"/>
  <c r="F138" i="4"/>
  <c r="L137" i="4"/>
  <c r="K137" i="4"/>
  <c r="J137" i="4"/>
  <c r="I137" i="4"/>
  <c r="F137" i="4"/>
  <c r="L136" i="4"/>
  <c r="N136" i="4" s="1"/>
  <c r="K136" i="4"/>
  <c r="J136" i="4"/>
  <c r="I136" i="4"/>
  <c r="F136" i="4"/>
  <c r="L135" i="4"/>
  <c r="K135" i="4"/>
  <c r="J135" i="4"/>
  <c r="I135" i="4"/>
  <c r="F135" i="4"/>
  <c r="L134" i="4"/>
  <c r="M134" i="4" s="1"/>
  <c r="K134" i="4"/>
  <c r="J134" i="4"/>
  <c r="I134" i="4"/>
  <c r="F134" i="4"/>
  <c r="L133" i="4"/>
  <c r="N133" i="4" s="1"/>
  <c r="K133" i="4"/>
  <c r="J133" i="4"/>
  <c r="I133" i="4"/>
  <c r="F133" i="4"/>
  <c r="L132" i="4"/>
  <c r="M132" i="4" s="1"/>
  <c r="K132" i="4"/>
  <c r="J132" i="4"/>
  <c r="I132" i="4"/>
  <c r="F132" i="4"/>
  <c r="L131" i="4"/>
  <c r="N131" i="4" s="1"/>
  <c r="K131" i="4"/>
  <c r="J131" i="4"/>
  <c r="I131" i="4"/>
  <c r="F131" i="4"/>
  <c r="L130" i="4"/>
  <c r="M130" i="4" s="1"/>
  <c r="K130" i="4"/>
  <c r="J130" i="4"/>
  <c r="I130" i="4"/>
  <c r="F130" i="4"/>
  <c r="L129" i="4"/>
  <c r="M129" i="4" s="1"/>
  <c r="K129" i="4"/>
  <c r="J129" i="4"/>
  <c r="I129" i="4"/>
  <c r="F129" i="4"/>
  <c r="L128" i="4"/>
  <c r="K128" i="4"/>
  <c r="J128" i="4"/>
  <c r="I128" i="4"/>
  <c r="F128" i="4"/>
  <c r="L127" i="4"/>
  <c r="N127" i="4" s="1"/>
  <c r="K127" i="4"/>
  <c r="J127" i="4"/>
  <c r="I127" i="4"/>
  <c r="F127" i="4"/>
  <c r="L126" i="4"/>
  <c r="M126" i="4" s="1"/>
  <c r="K126" i="4"/>
  <c r="J126" i="4"/>
  <c r="I126" i="4"/>
  <c r="F126" i="4"/>
  <c r="L125" i="4"/>
  <c r="M125" i="4" s="1"/>
  <c r="K125" i="4"/>
  <c r="J125" i="4"/>
  <c r="I125" i="4"/>
  <c r="F125" i="4"/>
  <c r="L124" i="4"/>
  <c r="M124" i="4" s="1"/>
  <c r="K124" i="4"/>
  <c r="J124" i="4"/>
  <c r="I124" i="4"/>
  <c r="F124" i="4"/>
  <c r="L123" i="4"/>
  <c r="N123" i="4" s="1"/>
  <c r="K123" i="4"/>
  <c r="J123" i="4"/>
  <c r="I123" i="4"/>
  <c r="F123" i="4"/>
  <c r="L122" i="4"/>
  <c r="N122" i="4" s="1"/>
  <c r="K122" i="4"/>
  <c r="J122" i="4"/>
  <c r="I122" i="4"/>
  <c r="F122" i="4"/>
  <c r="L121" i="4"/>
  <c r="M121" i="4" s="1"/>
  <c r="K121" i="4"/>
  <c r="J121" i="4"/>
  <c r="I121" i="4"/>
  <c r="F121" i="4"/>
  <c r="L120" i="4"/>
  <c r="N120" i="4" s="1"/>
  <c r="K120" i="4"/>
  <c r="J120" i="4"/>
  <c r="I120" i="4"/>
  <c r="F120" i="4"/>
  <c r="L119" i="4"/>
  <c r="M119" i="4" s="1"/>
  <c r="K119" i="4"/>
  <c r="J119" i="4"/>
  <c r="I119" i="4"/>
  <c r="F119" i="4"/>
  <c r="L118" i="4"/>
  <c r="N118" i="4" s="1"/>
  <c r="K118" i="4"/>
  <c r="J118" i="4"/>
  <c r="I118" i="4"/>
  <c r="F118" i="4"/>
  <c r="L117" i="4"/>
  <c r="M117" i="4" s="1"/>
  <c r="K117" i="4"/>
  <c r="J117" i="4"/>
  <c r="I117" i="4"/>
  <c r="F117" i="4"/>
  <c r="L116" i="4"/>
  <c r="M116" i="4" s="1"/>
  <c r="K116" i="4"/>
  <c r="J116" i="4"/>
  <c r="I116" i="4"/>
  <c r="F116" i="4"/>
  <c r="L115" i="4"/>
  <c r="N115" i="4" s="1"/>
  <c r="K115" i="4"/>
  <c r="J115" i="4"/>
  <c r="I115" i="4"/>
  <c r="F115" i="4"/>
  <c r="L114" i="4"/>
  <c r="N114" i="4" s="1"/>
  <c r="K114" i="4"/>
  <c r="J114" i="4"/>
  <c r="I114" i="4"/>
  <c r="F114" i="4"/>
  <c r="L113" i="4"/>
  <c r="K113" i="4"/>
  <c r="J113" i="4"/>
  <c r="I113" i="4"/>
  <c r="F113" i="4"/>
  <c r="L112" i="4"/>
  <c r="N112" i="4" s="1"/>
  <c r="K112" i="4"/>
  <c r="J112" i="4"/>
  <c r="I112" i="4"/>
  <c r="F112" i="4"/>
  <c r="L111" i="4"/>
  <c r="M111" i="4" s="1"/>
  <c r="K111" i="4"/>
  <c r="J111" i="4"/>
  <c r="I111" i="4"/>
  <c r="F111" i="4"/>
  <c r="L110" i="4"/>
  <c r="K110" i="4"/>
  <c r="J110" i="4"/>
  <c r="I110" i="4"/>
  <c r="F110" i="4"/>
  <c r="L109" i="4"/>
  <c r="N109" i="4" s="1"/>
  <c r="K109" i="4"/>
  <c r="J109" i="4"/>
  <c r="I109" i="4"/>
  <c r="F109" i="4"/>
  <c r="L108" i="4"/>
  <c r="M108" i="4" s="1"/>
  <c r="K108" i="4"/>
  <c r="J108" i="4"/>
  <c r="I108" i="4"/>
  <c r="F108" i="4"/>
  <c r="L107" i="4"/>
  <c r="N107" i="4" s="1"/>
  <c r="K107" i="4"/>
  <c r="J107" i="4"/>
  <c r="I107" i="4"/>
  <c r="F107" i="4"/>
  <c r="L106" i="4"/>
  <c r="M106" i="4" s="1"/>
  <c r="K106" i="4"/>
  <c r="J106" i="4"/>
  <c r="I106" i="4"/>
  <c r="F106" i="4"/>
  <c r="L105" i="4"/>
  <c r="N105" i="4" s="1"/>
  <c r="K105" i="4"/>
  <c r="J105" i="4"/>
  <c r="I105" i="4"/>
  <c r="F105" i="4"/>
  <c r="L104" i="4"/>
  <c r="N104" i="4" s="1"/>
  <c r="K104" i="4"/>
  <c r="J104" i="4"/>
  <c r="I104" i="4"/>
  <c r="F104" i="4"/>
  <c r="L103" i="4"/>
  <c r="M103" i="4" s="1"/>
  <c r="K103" i="4"/>
  <c r="J103" i="4"/>
  <c r="I103" i="4"/>
  <c r="F103" i="4"/>
  <c r="L102" i="4"/>
  <c r="N102" i="4" s="1"/>
  <c r="K102" i="4"/>
  <c r="J102" i="4"/>
  <c r="I102" i="4"/>
  <c r="F102" i="4"/>
  <c r="L101" i="4"/>
  <c r="M101" i="4" s="1"/>
  <c r="K101" i="4"/>
  <c r="J101" i="4"/>
  <c r="I101" i="4"/>
  <c r="F101" i="4"/>
  <c r="L100" i="4"/>
  <c r="N100" i="4" s="1"/>
  <c r="K100" i="4"/>
  <c r="J100" i="4"/>
  <c r="I100" i="4"/>
  <c r="F100" i="4"/>
  <c r="L99" i="4"/>
  <c r="N99" i="4" s="1"/>
  <c r="K99" i="4"/>
  <c r="J99" i="4"/>
  <c r="I99" i="4"/>
  <c r="F99" i="4"/>
  <c r="L98" i="4"/>
  <c r="M98" i="4" s="1"/>
  <c r="K98" i="4"/>
  <c r="J98" i="4"/>
  <c r="I98" i="4"/>
  <c r="F98" i="4"/>
  <c r="L97" i="4"/>
  <c r="K97" i="4"/>
  <c r="J97" i="4"/>
  <c r="I97" i="4"/>
  <c r="F97" i="4"/>
  <c r="L96" i="4"/>
  <c r="N96" i="4" s="1"/>
  <c r="K96" i="4"/>
  <c r="J96" i="4"/>
  <c r="I96" i="4"/>
  <c r="F96" i="4"/>
  <c r="L95" i="4"/>
  <c r="N95" i="4" s="1"/>
  <c r="K95" i="4"/>
  <c r="J95" i="4"/>
  <c r="I95" i="4"/>
  <c r="F95" i="4"/>
  <c r="L94" i="4"/>
  <c r="M94" i="4" s="1"/>
  <c r="K94" i="4"/>
  <c r="J94" i="4"/>
  <c r="I94" i="4"/>
  <c r="F94" i="4"/>
  <c r="L93" i="4"/>
  <c r="M93" i="4" s="1"/>
  <c r="K93" i="4"/>
  <c r="J93" i="4"/>
  <c r="I93" i="4"/>
  <c r="F93" i="4"/>
  <c r="L92" i="4"/>
  <c r="K92" i="4"/>
  <c r="J92" i="4"/>
  <c r="I92" i="4"/>
  <c r="F92" i="4"/>
  <c r="L91" i="4"/>
  <c r="N91" i="4" s="1"/>
  <c r="K91" i="4"/>
  <c r="J91" i="4"/>
  <c r="I91" i="4"/>
  <c r="F91" i="4"/>
  <c r="L90" i="4"/>
  <c r="M90" i="4" s="1"/>
  <c r="K90" i="4"/>
  <c r="J90" i="4"/>
  <c r="I90" i="4"/>
  <c r="F90" i="4"/>
  <c r="L89" i="4"/>
  <c r="M89" i="4" s="1"/>
  <c r="K89" i="4"/>
  <c r="J89" i="4"/>
  <c r="I89" i="4"/>
  <c r="F89" i="4"/>
  <c r="L88" i="4"/>
  <c r="N88" i="4" s="1"/>
  <c r="K88" i="4"/>
  <c r="J88" i="4"/>
  <c r="I88" i="4"/>
  <c r="F88" i="4"/>
  <c r="L87" i="4"/>
  <c r="N87" i="4" s="1"/>
  <c r="K87" i="4"/>
  <c r="J87" i="4"/>
  <c r="I87" i="4"/>
  <c r="F87" i="4"/>
  <c r="L86" i="4"/>
  <c r="N86" i="4" s="1"/>
  <c r="K86" i="4"/>
  <c r="J86" i="4"/>
  <c r="I86" i="4"/>
  <c r="F86" i="4"/>
  <c r="L85" i="4"/>
  <c r="M85" i="4" s="1"/>
  <c r="K85" i="4"/>
  <c r="J85" i="4"/>
  <c r="I85" i="4"/>
  <c r="F85" i="4"/>
  <c r="L84" i="4"/>
  <c r="N84" i="4" s="1"/>
  <c r="K84" i="4"/>
  <c r="J84" i="4"/>
  <c r="I84" i="4"/>
  <c r="F84" i="4"/>
  <c r="L83" i="4"/>
  <c r="N83" i="4" s="1"/>
  <c r="K83" i="4"/>
  <c r="J83" i="4"/>
  <c r="I83" i="4"/>
  <c r="F83" i="4"/>
  <c r="L82" i="4"/>
  <c r="M82" i="4" s="1"/>
  <c r="K82" i="4"/>
  <c r="J82" i="4"/>
  <c r="I82" i="4"/>
  <c r="F82" i="4"/>
  <c r="L81" i="4"/>
  <c r="M81" i="4" s="1"/>
  <c r="K81" i="4"/>
  <c r="J81" i="4"/>
  <c r="I81" i="4"/>
  <c r="F81" i="4"/>
  <c r="L80" i="4"/>
  <c r="N80" i="4" s="1"/>
  <c r="K80" i="4"/>
  <c r="J80" i="4"/>
  <c r="I80" i="4"/>
  <c r="F80" i="4"/>
  <c r="L79" i="4"/>
  <c r="N79" i="4" s="1"/>
  <c r="K79" i="4"/>
  <c r="J79" i="4"/>
  <c r="I79" i="4"/>
  <c r="F79" i="4"/>
  <c r="L78" i="4"/>
  <c r="N78" i="4" s="1"/>
  <c r="K78" i="4"/>
  <c r="J78" i="4"/>
  <c r="I78" i="4"/>
  <c r="F78" i="4"/>
  <c r="L77" i="4"/>
  <c r="M77" i="4" s="1"/>
  <c r="K77" i="4"/>
  <c r="J77" i="4"/>
  <c r="I77" i="4"/>
  <c r="F77" i="4"/>
  <c r="L76" i="4"/>
  <c r="N76" i="4" s="1"/>
  <c r="K76" i="4"/>
  <c r="J76" i="4"/>
  <c r="I76" i="4"/>
  <c r="F76" i="4"/>
  <c r="L75" i="4"/>
  <c r="N75" i="4" s="1"/>
  <c r="K75" i="4"/>
  <c r="J75" i="4"/>
  <c r="I75" i="4"/>
  <c r="F75" i="4"/>
  <c r="L74" i="4"/>
  <c r="M74" i="4" s="1"/>
  <c r="K74" i="4"/>
  <c r="J74" i="4"/>
  <c r="I74" i="4"/>
  <c r="F74" i="4"/>
  <c r="L73" i="4"/>
  <c r="N73" i="4" s="1"/>
  <c r="K73" i="4"/>
  <c r="J73" i="4"/>
  <c r="I73" i="4"/>
  <c r="F73" i="4"/>
  <c r="L72" i="4"/>
  <c r="N72" i="4" s="1"/>
  <c r="K72" i="4"/>
  <c r="J72" i="4"/>
  <c r="I72" i="4"/>
  <c r="F72" i="4"/>
  <c r="L71" i="4"/>
  <c r="N71" i="4" s="1"/>
  <c r="K71" i="4"/>
  <c r="J71" i="4"/>
  <c r="I71" i="4"/>
  <c r="F71" i="4"/>
  <c r="L70" i="4"/>
  <c r="N70" i="4" s="1"/>
  <c r="K70" i="4"/>
  <c r="J70" i="4"/>
  <c r="I70" i="4"/>
  <c r="F70" i="4"/>
  <c r="L69" i="4"/>
  <c r="M69" i="4" s="1"/>
  <c r="K69" i="4"/>
  <c r="J69" i="4"/>
  <c r="I69" i="4"/>
  <c r="F69" i="4"/>
  <c r="L68" i="4"/>
  <c r="M68" i="4" s="1"/>
  <c r="K68" i="4"/>
  <c r="J68" i="4"/>
  <c r="I68" i="4"/>
  <c r="F68" i="4"/>
  <c r="L67" i="4"/>
  <c r="N67" i="4" s="1"/>
  <c r="K67" i="4"/>
  <c r="J67" i="4"/>
  <c r="I67" i="4"/>
  <c r="F67" i="4"/>
  <c r="L66" i="4"/>
  <c r="M66" i="4" s="1"/>
  <c r="K66" i="4"/>
  <c r="J66" i="4"/>
  <c r="I66" i="4"/>
  <c r="F66" i="4"/>
  <c r="L65" i="4"/>
  <c r="M65" i="4" s="1"/>
  <c r="K65" i="4"/>
  <c r="J65" i="4"/>
  <c r="I65" i="4"/>
  <c r="F65" i="4"/>
  <c r="L64" i="4"/>
  <c r="N64" i="4" s="1"/>
  <c r="K64" i="4"/>
  <c r="J64" i="4"/>
  <c r="I64" i="4"/>
  <c r="F64" i="4"/>
  <c r="L63" i="4"/>
  <c r="N63" i="4" s="1"/>
  <c r="K63" i="4"/>
  <c r="J63" i="4"/>
  <c r="I63" i="4"/>
  <c r="F63" i="4"/>
  <c r="L62" i="4"/>
  <c r="N62" i="4" s="1"/>
  <c r="K62" i="4"/>
  <c r="J62" i="4"/>
  <c r="I62" i="4"/>
  <c r="F62" i="4"/>
  <c r="L61" i="4"/>
  <c r="N61" i="4" s="1"/>
  <c r="K61" i="4"/>
  <c r="J61" i="4"/>
  <c r="I61" i="4"/>
  <c r="F61" i="4"/>
  <c r="L60" i="4"/>
  <c r="N60" i="4" s="1"/>
  <c r="K60" i="4"/>
  <c r="J60" i="4"/>
  <c r="I60" i="4"/>
  <c r="F60" i="4"/>
  <c r="L59" i="4"/>
  <c r="N59" i="4" s="1"/>
  <c r="K59" i="4"/>
  <c r="J59" i="4"/>
  <c r="I59" i="4"/>
  <c r="F59" i="4"/>
  <c r="L58" i="4"/>
  <c r="K58" i="4"/>
  <c r="J58" i="4"/>
  <c r="I58" i="4"/>
  <c r="F58" i="4"/>
  <c r="L57" i="4"/>
  <c r="M57" i="4" s="1"/>
  <c r="K57" i="4"/>
  <c r="J57" i="4"/>
  <c r="I57" i="4"/>
  <c r="F57" i="4"/>
  <c r="L56" i="4"/>
  <c r="N56" i="4" s="1"/>
  <c r="K56" i="4"/>
  <c r="J56" i="4"/>
  <c r="I56" i="4"/>
  <c r="F56" i="4"/>
  <c r="L55" i="4"/>
  <c r="N55" i="4" s="1"/>
  <c r="K55" i="4"/>
  <c r="J55" i="4"/>
  <c r="I55" i="4"/>
  <c r="F55" i="4"/>
  <c r="L54" i="4"/>
  <c r="N54" i="4" s="1"/>
  <c r="K54" i="4"/>
  <c r="J54" i="4"/>
  <c r="I54" i="4"/>
  <c r="F54" i="4"/>
  <c r="L53" i="4"/>
  <c r="M53" i="4" s="1"/>
  <c r="K53" i="4"/>
  <c r="J53" i="4"/>
  <c r="I53" i="4"/>
  <c r="F53" i="4"/>
  <c r="L52" i="4"/>
  <c r="K52" i="4"/>
  <c r="J52" i="4"/>
  <c r="I52" i="4"/>
  <c r="F52" i="4"/>
  <c r="L51" i="4"/>
  <c r="N51" i="4" s="1"/>
  <c r="K51" i="4"/>
  <c r="J51" i="4"/>
  <c r="I51" i="4"/>
  <c r="F51" i="4"/>
  <c r="L50" i="4"/>
  <c r="M50" i="4" s="1"/>
  <c r="K50" i="4"/>
  <c r="J50" i="4"/>
  <c r="I50" i="4"/>
  <c r="F50" i="4"/>
  <c r="L49" i="4"/>
  <c r="M49" i="4" s="1"/>
  <c r="K49" i="4"/>
  <c r="J49" i="4"/>
  <c r="I49" i="4"/>
  <c r="F49" i="4"/>
  <c r="L48" i="4"/>
  <c r="N48" i="4" s="1"/>
  <c r="K48" i="4"/>
  <c r="J48" i="4"/>
  <c r="I48" i="4"/>
  <c r="F48" i="4"/>
  <c r="L47" i="4"/>
  <c r="N47" i="4" s="1"/>
  <c r="K47" i="4"/>
  <c r="J47" i="4"/>
  <c r="I47" i="4"/>
  <c r="F47" i="4"/>
  <c r="L46" i="4"/>
  <c r="N46" i="4" s="1"/>
  <c r="K46" i="4"/>
  <c r="J46" i="4"/>
  <c r="I46" i="4"/>
  <c r="F46" i="4"/>
  <c r="L45" i="4"/>
  <c r="N45" i="4" s="1"/>
  <c r="K45" i="4"/>
  <c r="J45" i="4"/>
  <c r="I45" i="4"/>
  <c r="F45" i="4"/>
  <c r="L44" i="4"/>
  <c r="N44" i="4" s="1"/>
  <c r="K44" i="4"/>
  <c r="J44" i="4"/>
  <c r="I44" i="4"/>
  <c r="F44" i="4"/>
  <c r="L43" i="4"/>
  <c r="N43" i="4" s="1"/>
  <c r="K43" i="4"/>
  <c r="J43" i="4"/>
  <c r="I43" i="4"/>
  <c r="F43" i="4"/>
  <c r="L42" i="4"/>
  <c r="M42" i="4" s="1"/>
  <c r="K42" i="4"/>
  <c r="J42" i="4"/>
  <c r="I42" i="4"/>
  <c r="F42" i="4"/>
  <c r="L41" i="4"/>
  <c r="N41" i="4" s="1"/>
  <c r="K41" i="4"/>
  <c r="J41" i="4"/>
  <c r="I41" i="4"/>
  <c r="F41" i="4"/>
  <c r="L40" i="4"/>
  <c r="N40" i="4" s="1"/>
  <c r="K40" i="4"/>
  <c r="J40" i="4"/>
  <c r="I40" i="4"/>
  <c r="F40" i="4"/>
  <c r="L39" i="4"/>
  <c r="N39" i="4" s="1"/>
  <c r="K39" i="4"/>
  <c r="J39" i="4"/>
  <c r="I39" i="4"/>
  <c r="F39" i="4"/>
  <c r="L38" i="4"/>
  <c r="N38" i="4" s="1"/>
  <c r="K38" i="4"/>
  <c r="J38" i="4"/>
  <c r="I38" i="4"/>
  <c r="F38" i="4"/>
  <c r="L37" i="4"/>
  <c r="N37" i="4" s="1"/>
  <c r="K37" i="4"/>
  <c r="J37" i="4"/>
  <c r="I37" i="4"/>
  <c r="F37" i="4"/>
  <c r="L36" i="4"/>
  <c r="N36" i="4" s="1"/>
  <c r="K36" i="4"/>
  <c r="J36" i="4"/>
  <c r="I36" i="4"/>
  <c r="F36" i="4"/>
  <c r="L35" i="4"/>
  <c r="N35" i="4" s="1"/>
  <c r="K35" i="4"/>
  <c r="J35" i="4"/>
  <c r="I35" i="4"/>
  <c r="F35" i="4"/>
  <c r="L34" i="4"/>
  <c r="M34" i="4" s="1"/>
  <c r="K34" i="4"/>
  <c r="J34" i="4"/>
  <c r="I34" i="4"/>
  <c r="F34" i="4"/>
  <c r="L33" i="4"/>
  <c r="K33" i="4"/>
  <c r="J33" i="4"/>
  <c r="I33" i="4"/>
  <c r="F33" i="4"/>
  <c r="L32" i="4"/>
  <c r="K32" i="4"/>
  <c r="J32" i="4"/>
  <c r="I32" i="4"/>
  <c r="F32" i="4"/>
  <c r="L31" i="4"/>
  <c r="K31" i="4"/>
  <c r="J31" i="4"/>
  <c r="I31" i="4"/>
  <c r="F31" i="4"/>
  <c r="L30" i="4"/>
  <c r="K30" i="4"/>
  <c r="J30" i="4"/>
  <c r="I30" i="4"/>
  <c r="F30" i="4"/>
  <c r="L29" i="4"/>
  <c r="K29" i="4"/>
  <c r="J29" i="4"/>
  <c r="I29" i="4"/>
  <c r="F29" i="4"/>
  <c r="L28" i="4"/>
  <c r="M28" i="4" s="1"/>
  <c r="K28" i="4"/>
  <c r="J28" i="4"/>
  <c r="I28" i="4"/>
  <c r="F28" i="4"/>
  <c r="L27" i="4"/>
  <c r="K27" i="4"/>
  <c r="J27" i="4"/>
  <c r="I27" i="4"/>
  <c r="F27" i="4"/>
  <c r="L26" i="4"/>
  <c r="K26" i="4"/>
  <c r="J26" i="4"/>
  <c r="I26" i="4"/>
  <c r="F26" i="4"/>
  <c r="L25" i="4"/>
  <c r="K25" i="4"/>
  <c r="J25" i="4"/>
  <c r="I25" i="4"/>
  <c r="F25" i="4"/>
  <c r="L24" i="4"/>
  <c r="N24" i="4" s="1"/>
  <c r="K24" i="4"/>
  <c r="J24" i="4"/>
  <c r="I24" i="4"/>
  <c r="F24" i="4"/>
  <c r="L23" i="4"/>
  <c r="K23" i="4"/>
  <c r="J23" i="4"/>
  <c r="I23" i="4"/>
  <c r="F23" i="4"/>
  <c r="L22" i="4"/>
  <c r="K22" i="4"/>
  <c r="J22" i="4"/>
  <c r="I22" i="4"/>
  <c r="F22" i="4"/>
  <c r="L21" i="4"/>
  <c r="K21" i="4"/>
  <c r="J21" i="4"/>
  <c r="I21" i="4"/>
  <c r="F21" i="4"/>
  <c r="L20" i="4"/>
  <c r="K20" i="4"/>
  <c r="J20" i="4"/>
  <c r="I20" i="4"/>
  <c r="F20" i="4"/>
  <c r="L19" i="4"/>
  <c r="K19" i="4"/>
  <c r="J19" i="4"/>
  <c r="I19" i="4"/>
  <c r="F19" i="4"/>
  <c r="L18" i="4"/>
  <c r="M18" i="4" s="1"/>
  <c r="K18" i="4"/>
  <c r="J18" i="4"/>
  <c r="I18" i="4"/>
  <c r="F18" i="4"/>
  <c r="L17" i="4"/>
  <c r="M17" i="4" s="1"/>
  <c r="K17" i="4"/>
  <c r="J17" i="4"/>
  <c r="I17" i="4"/>
  <c r="F17" i="4"/>
  <c r="L16" i="4"/>
  <c r="K16" i="4"/>
  <c r="J16" i="4"/>
  <c r="I16" i="4"/>
  <c r="F16" i="4"/>
  <c r="L15" i="4"/>
  <c r="K15" i="4"/>
  <c r="J15" i="4"/>
  <c r="I15" i="4"/>
  <c r="F15" i="4"/>
  <c r="L14" i="4"/>
  <c r="K14" i="4"/>
  <c r="J14" i="4"/>
  <c r="I14" i="4"/>
  <c r="F14" i="4"/>
  <c r="L13" i="4"/>
  <c r="M13" i="4" s="1"/>
  <c r="K13" i="4"/>
  <c r="J13" i="4"/>
  <c r="I13" i="4"/>
  <c r="F13" i="4"/>
  <c r="L12" i="4"/>
  <c r="M12" i="4" s="1"/>
  <c r="K12" i="4"/>
  <c r="J12" i="4"/>
  <c r="I12" i="4"/>
  <c r="F12" i="4"/>
  <c r="L11" i="4"/>
  <c r="K11" i="4"/>
  <c r="J11" i="4"/>
  <c r="I11" i="4"/>
  <c r="F11" i="4"/>
  <c r="L10" i="4"/>
  <c r="K10" i="4"/>
  <c r="J10" i="4"/>
  <c r="I10" i="4"/>
  <c r="F10" i="4"/>
  <c r="L9" i="4"/>
  <c r="K9" i="4"/>
  <c r="J9" i="4"/>
  <c r="I9" i="4"/>
  <c r="F9" i="4"/>
  <c r="L8" i="4"/>
  <c r="K8" i="4"/>
  <c r="J8" i="4"/>
  <c r="I8" i="4"/>
  <c r="F8" i="4"/>
  <c r="L7" i="4"/>
  <c r="K7" i="4"/>
  <c r="J7" i="4"/>
  <c r="I7" i="4"/>
  <c r="F7" i="4"/>
  <c r="L6" i="4"/>
  <c r="K6" i="4"/>
  <c r="J6" i="4"/>
  <c r="I6" i="4"/>
  <c r="F6" i="4"/>
  <c r="L5" i="4"/>
  <c r="K5" i="4"/>
  <c r="J5" i="4"/>
  <c r="I5" i="4"/>
  <c r="F5" i="4"/>
  <c r="L4" i="4"/>
  <c r="N4" i="4" s="1"/>
  <c r="K4" i="4"/>
  <c r="J4" i="4"/>
  <c r="I4" i="4"/>
  <c r="F4" i="4"/>
  <c r="L3" i="4"/>
  <c r="K3" i="4"/>
  <c r="J3" i="4"/>
  <c r="I3" i="4"/>
  <c r="F3" i="4"/>
  <c r="L2" i="4"/>
  <c r="K2" i="4"/>
  <c r="J2" i="4"/>
  <c r="I2" i="4"/>
  <c r="F2" i="4"/>
  <c r="M2301" i="3"/>
  <c r="N2301" i="3" s="1"/>
  <c r="O2301" i="3" s="1"/>
  <c r="M2300" i="3"/>
  <c r="N2300" i="3" s="1"/>
  <c r="O2300" i="3" s="1"/>
  <c r="M2299" i="3"/>
  <c r="N2299" i="3" s="1"/>
  <c r="O2299" i="3" s="1"/>
  <c r="M2298" i="3"/>
  <c r="N2298" i="3" s="1"/>
  <c r="O2298" i="3" s="1"/>
  <c r="M2297" i="3"/>
  <c r="N2297" i="3" s="1"/>
  <c r="O2297" i="3" s="1"/>
  <c r="M2296" i="3"/>
  <c r="N2296" i="3" s="1"/>
  <c r="O2296" i="3" s="1"/>
  <c r="M2295" i="3"/>
  <c r="N2295" i="3" s="1"/>
  <c r="O2295" i="3" s="1"/>
  <c r="M2294" i="3"/>
  <c r="N2294" i="3" s="1"/>
  <c r="O2294" i="3" s="1"/>
  <c r="M2293" i="3"/>
  <c r="N2293" i="3" s="1"/>
  <c r="O2293" i="3" s="1"/>
  <c r="M2292" i="3"/>
  <c r="N2292" i="3" s="1"/>
  <c r="O2292" i="3" s="1"/>
  <c r="M2291" i="3"/>
  <c r="N2291" i="3" s="1"/>
  <c r="O2291" i="3" s="1"/>
  <c r="M2290" i="3"/>
  <c r="N2290" i="3" s="1"/>
  <c r="O2290" i="3" s="1"/>
  <c r="M2289" i="3"/>
  <c r="N2289" i="3" s="1"/>
  <c r="O2289" i="3" s="1"/>
  <c r="M2288" i="3"/>
  <c r="N2288" i="3" s="1"/>
  <c r="O2288" i="3" s="1"/>
  <c r="M2287" i="3"/>
  <c r="N2287" i="3" s="1"/>
  <c r="O2287" i="3" s="1"/>
  <c r="M2286" i="3"/>
  <c r="N2286" i="3" s="1"/>
  <c r="O2286" i="3" s="1"/>
  <c r="M2285" i="3"/>
  <c r="N2285" i="3" s="1"/>
  <c r="O2285" i="3" s="1"/>
  <c r="M2284" i="3"/>
  <c r="N2284" i="3" s="1"/>
  <c r="O2284" i="3" s="1"/>
  <c r="M2283" i="3"/>
  <c r="N2283" i="3" s="1"/>
  <c r="O2283" i="3" s="1"/>
  <c r="M2282" i="3"/>
  <c r="N2282" i="3" s="1"/>
  <c r="O2282" i="3" s="1"/>
  <c r="M2281" i="3"/>
  <c r="N2281" i="3" s="1"/>
  <c r="O2281" i="3" s="1"/>
  <c r="M2280" i="3"/>
  <c r="N2280" i="3" s="1"/>
  <c r="O2280" i="3" s="1"/>
  <c r="M2279" i="3"/>
  <c r="N2279" i="3" s="1"/>
  <c r="O2279" i="3" s="1"/>
  <c r="M2278" i="3"/>
  <c r="N2278" i="3" s="1"/>
  <c r="O2278" i="3" s="1"/>
  <c r="M2277" i="3"/>
  <c r="N2277" i="3" s="1"/>
  <c r="O2277" i="3" s="1"/>
  <c r="M2276" i="3"/>
  <c r="N2276" i="3" s="1"/>
  <c r="O2276" i="3" s="1"/>
  <c r="M2275" i="3"/>
  <c r="N2275" i="3" s="1"/>
  <c r="O2275" i="3" s="1"/>
  <c r="M2274" i="3"/>
  <c r="N2274" i="3" s="1"/>
  <c r="O2274" i="3" s="1"/>
  <c r="M2273" i="3"/>
  <c r="N2273" i="3" s="1"/>
  <c r="O2273" i="3" s="1"/>
  <c r="M2272" i="3"/>
  <c r="N2272" i="3" s="1"/>
  <c r="O2272" i="3" s="1"/>
  <c r="M2271" i="3"/>
  <c r="N2271" i="3" s="1"/>
  <c r="O2271" i="3" s="1"/>
  <c r="M2270" i="3"/>
  <c r="N2270" i="3" s="1"/>
  <c r="O2270" i="3" s="1"/>
  <c r="M2269" i="3"/>
  <c r="N2269" i="3" s="1"/>
  <c r="O2269" i="3" s="1"/>
  <c r="M2268" i="3"/>
  <c r="N2268" i="3" s="1"/>
  <c r="O2268" i="3" s="1"/>
  <c r="M2267" i="3"/>
  <c r="N2267" i="3" s="1"/>
  <c r="O2267" i="3" s="1"/>
  <c r="M2266" i="3"/>
  <c r="N2266" i="3" s="1"/>
  <c r="O2266" i="3" s="1"/>
  <c r="M2265" i="3"/>
  <c r="N2265" i="3" s="1"/>
  <c r="O2265" i="3" s="1"/>
  <c r="M2264" i="3"/>
  <c r="N2264" i="3" s="1"/>
  <c r="O2264" i="3" s="1"/>
  <c r="M2263" i="3"/>
  <c r="N2263" i="3" s="1"/>
  <c r="O2263" i="3" s="1"/>
  <c r="M2262" i="3"/>
  <c r="N2262" i="3" s="1"/>
  <c r="O2262" i="3" s="1"/>
  <c r="M2261" i="3"/>
  <c r="N2261" i="3" s="1"/>
  <c r="O2261" i="3" s="1"/>
  <c r="M2260" i="3"/>
  <c r="N2260" i="3" s="1"/>
  <c r="O2260" i="3" s="1"/>
  <c r="M2259" i="3"/>
  <c r="N2259" i="3" s="1"/>
  <c r="O2259" i="3" s="1"/>
  <c r="M2258" i="3"/>
  <c r="N2258" i="3" s="1"/>
  <c r="O2258" i="3" s="1"/>
  <c r="M2257" i="3"/>
  <c r="N2257" i="3" s="1"/>
  <c r="O2257" i="3" s="1"/>
  <c r="M2256" i="3"/>
  <c r="N2256" i="3" s="1"/>
  <c r="O2256" i="3" s="1"/>
  <c r="M2255" i="3"/>
  <c r="N2255" i="3" s="1"/>
  <c r="O2255" i="3" s="1"/>
  <c r="M2254" i="3"/>
  <c r="N2254" i="3" s="1"/>
  <c r="O2254" i="3" s="1"/>
  <c r="M2253" i="3"/>
  <c r="N2253" i="3" s="1"/>
  <c r="O2253" i="3" s="1"/>
  <c r="M2252" i="3"/>
  <c r="N2252" i="3" s="1"/>
  <c r="O2252" i="3" s="1"/>
  <c r="M2251" i="3"/>
  <c r="N2251" i="3" s="1"/>
  <c r="O2251" i="3" s="1"/>
  <c r="M2250" i="3"/>
  <c r="N2250" i="3" s="1"/>
  <c r="O2250" i="3" s="1"/>
  <c r="M2249" i="3"/>
  <c r="N2249" i="3" s="1"/>
  <c r="O2249" i="3" s="1"/>
  <c r="M2248" i="3"/>
  <c r="N2248" i="3" s="1"/>
  <c r="O2248" i="3" s="1"/>
  <c r="M2247" i="3"/>
  <c r="N2247" i="3" s="1"/>
  <c r="O2247" i="3" s="1"/>
  <c r="M2246" i="3"/>
  <c r="N2246" i="3" s="1"/>
  <c r="O2246" i="3" s="1"/>
  <c r="M2245" i="3"/>
  <c r="N2245" i="3" s="1"/>
  <c r="O2245" i="3" s="1"/>
  <c r="M2244" i="3"/>
  <c r="N2244" i="3" s="1"/>
  <c r="O2244" i="3" s="1"/>
  <c r="M2243" i="3"/>
  <c r="N2243" i="3" s="1"/>
  <c r="O2243" i="3" s="1"/>
  <c r="M2242" i="3"/>
  <c r="N2242" i="3" s="1"/>
  <c r="O2242" i="3" s="1"/>
  <c r="M2241" i="3"/>
  <c r="N2241" i="3" s="1"/>
  <c r="O2241" i="3" s="1"/>
  <c r="M2240" i="3"/>
  <c r="N2240" i="3" s="1"/>
  <c r="O2240" i="3" s="1"/>
  <c r="M2239" i="3"/>
  <c r="N2239" i="3" s="1"/>
  <c r="O2239" i="3" s="1"/>
  <c r="M2238" i="3"/>
  <c r="N2238" i="3" s="1"/>
  <c r="O2238" i="3" s="1"/>
  <c r="M2237" i="3"/>
  <c r="N2237" i="3" s="1"/>
  <c r="O2237" i="3" s="1"/>
  <c r="M2236" i="3"/>
  <c r="N2236" i="3" s="1"/>
  <c r="O2236" i="3" s="1"/>
  <c r="M2235" i="3"/>
  <c r="N2235" i="3" s="1"/>
  <c r="O2235" i="3" s="1"/>
  <c r="M2234" i="3"/>
  <c r="N2234" i="3" s="1"/>
  <c r="O2234" i="3" s="1"/>
  <c r="M2233" i="3"/>
  <c r="N2233" i="3" s="1"/>
  <c r="O2233" i="3" s="1"/>
  <c r="M2232" i="3"/>
  <c r="N2232" i="3" s="1"/>
  <c r="O2232" i="3" s="1"/>
  <c r="M2231" i="3"/>
  <c r="N2231" i="3" s="1"/>
  <c r="O2231" i="3" s="1"/>
  <c r="M2230" i="3"/>
  <c r="N2230" i="3" s="1"/>
  <c r="O2230" i="3" s="1"/>
  <c r="M2229" i="3"/>
  <c r="N2229" i="3" s="1"/>
  <c r="O2229" i="3" s="1"/>
  <c r="M2228" i="3"/>
  <c r="N2228" i="3" s="1"/>
  <c r="O2228" i="3" s="1"/>
  <c r="M2227" i="3"/>
  <c r="N2227" i="3" s="1"/>
  <c r="O2227" i="3" s="1"/>
  <c r="M2226" i="3"/>
  <c r="N2226" i="3" s="1"/>
  <c r="O2226" i="3" s="1"/>
  <c r="M2225" i="3"/>
  <c r="N2225" i="3" s="1"/>
  <c r="O2225" i="3" s="1"/>
  <c r="M2224" i="3"/>
  <c r="N2224" i="3" s="1"/>
  <c r="O2224" i="3" s="1"/>
  <c r="M2223" i="3"/>
  <c r="N2223" i="3" s="1"/>
  <c r="O2223" i="3" s="1"/>
  <c r="M2222" i="3"/>
  <c r="N2222" i="3" s="1"/>
  <c r="O2222" i="3" s="1"/>
  <c r="M2221" i="3"/>
  <c r="N2221" i="3" s="1"/>
  <c r="O2221" i="3" s="1"/>
  <c r="M2220" i="3"/>
  <c r="N2220" i="3" s="1"/>
  <c r="O2220" i="3" s="1"/>
  <c r="M2219" i="3"/>
  <c r="N2219" i="3" s="1"/>
  <c r="O2219" i="3" s="1"/>
  <c r="M2218" i="3"/>
  <c r="N2218" i="3" s="1"/>
  <c r="O2218" i="3" s="1"/>
  <c r="M2217" i="3"/>
  <c r="N2217" i="3" s="1"/>
  <c r="O2217" i="3" s="1"/>
  <c r="M2216" i="3"/>
  <c r="N2216" i="3" s="1"/>
  <c r="O2216" i="3" s="1"/>
  <c r="M2215" i="3"/>
  <c r="N2215" i="3" s="1"/>
  <c r="O2215" i="3" s="1"/>
  <c r="M2214" i="3"/>
  <c r="N2214" i="3" s="1"/>
  <c r="O2214" i="3" s="1"/>
  <c r="M2213" i="3"/>
  <c r="N2213" i="3" s="1"/>
  <c r="O2213" i="3" s="1"/>
  <c r="M2212" i="3"/>
  <c r="N2212" i="3" s="1"/>
  <c r="O2212" i="3" s="1"/>
  <c r="M2211" i="3"/>
  <c r="N2211" i="3" s="1"/>
  <c r="O2211" i="3" s="1"/>
  <c r="M2210" i="3"/>
  <c r="N2210" i="3" s="1"/>
  <c r="O2210" i="3" s="1"/>
  <c r="M2209" i="3"/>
  <c r="N2209" i="3" s="1"/>
  <c r="O2209" i="3" s="1"/>
  <c r="M2208" i="3"/>
  <c r="N2208" i="3" s="1"/>
  <c r="O2208" i="3" s="1"/>
  <c r="M2207" i="3"/>
  <c r="N2207" i="3" s="1"/>
  <c r="O2207" i="3" s="1"/>
  <c r="M2206" i="3"/>
  <c r="N2206" i="3" s="1"/>
  <c r="O2206" i="3" s="1"/>
  <c r="M2205" i="3"/>
  <c r="N2205" i="3" s="1"/>
  <c r="O2205" i="3" s="1"/>
  <c r="M2204" i="3"/>
  <c r="N2204" i="3" s="1"/>
  <c r="O2204" i="3" s="1"/>
  <c r="M2203" i="3"/>
  <c r="N2203" i="3" s="1"/>
  <c r="O2203" i="3" s="1"/>
  <c r="M2202" i="3"/>
  <c r="N2202" i="3" s="1"/>
  <c r="O2202" i="3" s="1"/>
  <c r="M2201" i="3"/>
  <c r="N2201" i="3" s="1"/>
  <c r="O2201" i="3" s="1"/>
  <c r="M2200" i="3"/>
  <c r="N2200" i="3" s="1"/>
  <c r="O2200" i="3" s="1"/>
  <c r="M2199" i="3"/>
  <c r="N2199" i="3" s="1"/>
  <c r="O2199" i="3" s="1"/>
  <c r="M2198" i="3"/>
  <c r="N2198" i="3" s="1"/>
  <c r="O2198" i="3" s="1"/>
  <c r="M2197" i="3"/>
  <c r="N2197" i="3" s="1"/>
  <c r="O2197" i="3" s="1"/>
  <c r="M2196" i="3"/>
  <c r="N2196" i="3" s="1"/>
  <c r="O2196" i="3" s="1"/>
  <c r="M2195" i="3"/>
  <c r="N2195" i="3" s="1"/>
  <c r="O2195" i="3" s="1"/>
  <c r="M2194" i="3"/>
  <c r="N2194" i="3" s="1"/>
  <c r="O2194" i="3" s="1"/>
  <c r="M2193" i="3"/>
  <c r="N2193" i="3" s="1"/>
  <c r="O2193" i="3" s="1"/>
  <c r="M2192" i="3"/>
  <c r="N2192" i="3" s="1"/>
  <c r="O2192" i="3" s="1"/>
  <c r="M2191" i="3"/>
  <c r="N2191" i="3" s="1"/>
  <c r="O2191" i="3" s="1"/>
  <c r="M2190" i="3"/>
  <c r="N2190" i="3" s="1"/>
  <c r="O2190" i="3" s="1"/>
  <c r="M2189" i="3"/>
  <c r="N2189" i="3" s="1"/>
  <c r="O2189" i="3" s="1"/>
  <c r="M2188" i="3"/>
  <c r="N2188" i="3" s="1"/>
  <c r="O2188" i="3" s="1"/>
  <c r="M2187" i="3"/>
  <c r="N2187" i="3" s="1"/>
  <c r="O2187" i="3" s="1"/>
  <c r="M2186" i="3"/>
  <c r="N2186" i="3" s="1"/>
  <c r="O2186" i="3" s="1"/>
  <c r="M2185" i="3"/>
  <c r="N2185" i="3" s="1"/>
  <c r="O2185" i="3" s="1"/>
  <c r="M2184" i="3"/>
  <c r="N2184" i="3" s="1"/>
  <c r="O2184" i="3" s="1"/>
  <c r="M2183" i="3"/>
  <c r="N2183" i="3" s="1"/>
  <c r="O2183" i="3" s="1"/>
  <c r="M2182" i="3"/>
  <c r="N2182" i="3" s="1"/>
  <c r="O2182" i="3" s="1"/>
  <c r="M2181" i="3"/>
  <c r="N2181" i="3" s="1"/>
  <c r="O2181" i="3" s="1"/>
  <c r="M2180" i="3"/>
  <c r="N2180" i="3" s="1"/>
  <c r="O2180" i="3" s="1"/>
  <c r="M2179" i="3"/>
  <c r="N2179" i="3" s="1"/>
  <c r="O2179" i="3" s="1"/>
  <c r="M2178" i="3"/>
  <c r="N2178" i="3" s="1"/>
  <c r="O2178" i="3" s="1"/>
  <c r="M2177" i="3"/>
  <c r="N2177" i="3" s="1"/>
  <c r="O2177" i="3" s="1"/>
  <c r="M2176" i="3"/>
  <c r="N2176" i="3" s="1"/>
  <c r="O2176" i="3" s="1"/>
  <c r="M2175" i="3"/>
  <c r="N2175" i="3" s="1"/>
  <c r="O2175" i="3" s="1"/>
  <c r="M2174" i="3"/>
  <c r="N2174" i="3" s="1"/>
  <c r="O2174" i="3" s="1"/>
  <c r="M2173" i="3"/>
  <c r="N2173" i="3" s="1"/>
  <c r="O2173" i="3" s="1"/>
  <c r="M2172" i="3"/>
  <c r="N2172" i="3" s="1"/>
  <c r="O2172" i="3" s="1"/>
  <c r="M2171" i="3"/>
  <c r="N2171" i="3" s="1"/>
  <c r="O2171" i="3" s="1"/>
  <c r="M2170" i="3"/>
  <c r="N2170" i="3" s="1"/>
  <c r="O2170" i="3" s="1"/>
  <c r="M2169" i="3"/>
  <c r="N2169" i="3" s="1"/>
  <c r="O2169" i="3" s="1"/>
  <c r="M2168" i="3"/>
  <c r="N2168" i="3" s="1"/>
  <c r="O2168" i="3" s="1"/>
  <c r="M2167" i="3"/>
  <c r="N2167" i="3" s="1"/>
  <c r="O2167" i="3" s="1"/>
  <c r="M2166" i="3"/>
  <c r="N2166" i="3" s="1"/>
  <c r="O2166" i="3" s="1"/>
  <c r="M2165" i="3"/>
  <c r="N2165" i="3" s="1"/>
  <c r="O2165" i="3" s="1"/>
  <c r="M2164" i="3"/>
  <c r="N2164" i="3" s="1"/>
  <c r="O2164" i="3" s="1"/>
  <c r="M2163" i="3"/>
  <c r="N2163" i="3" s="1"/>
  <c r="O2163" i="3" s="1"/>
  <c r="M2162" i="3"/>
  <c r="N2162" i="3" s="1"/>
  <c r="O2162" i="3" s="1"/>
  <c r="M2161" i="3"/>
  <c r="N2161" i="3" s="1"/>
  <c r="O2161" i="3" s="1"/>
  <c r="M2160" i="3"/>
  <c r="N2160" i="3" s="1"/>
  <c r="O2160" i="3" s="1"/>
  <c r="M2159" i="3"/>
  <c r="N2159" i="3" s="1"/>
  <c r="O2159" i="3" s="1"/>
  <c r="M2158" i="3"/>
  <c r="N2158" i="3" s="1"/>
  <c r="O2158" i="3" s="1"/>
  <c r="M2157" i="3"/>
  <c r="N2157" i="3" s="1"/>
  <c r="O2157" i="3" s="1"/>
  <c r="M2156" i="3"/>
  <c r="N2156" i="3" s="1"/>
  <c r="O2156" i="3" s="1"/>
  <c r="M2155" i="3"/>
  <c r="N2155" i="3" s="1"/>
  <c r="O2155" i="3" s="1"/>
  <c r="M2154" i="3"/>
  <c r="N2154" i="3" s="1"/>
  <c r="O2154" i="3" s="1"/>
  <c r="M2153" i="3"/>
  <c r="N2153" i="3" s="1"/>
  <c r="O2153" i="3" s="1"/>
  <c r="M2152" i="3"/>
  <c r="N2152" i="3" s="1"/>
  <c r="O2152" i="3" s="1"/>
  <c r="M2151" i="3"/>
  <c r="N2151" i="3" s="1"/>
  <c r="O2151" i="3" s="1"/>
  <c r="M2150" i="3"/>
  <c r="N2150" i="3" s="1"/>
  <c r="O2150" i="3" s="1"/>
  <c r="M2149" i="3"/>
  <c r="N2149" i="3" s="1"/>
  <c r="O2149" i="3" s="1"/>
  <c r="M2148" i="3"/>
  <c r="N2148" i="3" s="1"/>
  <c r="O2148" i="3" s="1"/>
  <c r="M2147" i="3"/>
  <c r="N2147" i="3" s="1"/>
  <c r="O2147" i="3" s="1"/>
  <c r="M2146" i="3"/>
  <c r="N2146" i="3" s="1"/>
  <c r="O2146" i="3" s="1"/>
  <c r="M2145" i="3"/>
  <c r="N2145" i="3" s="1"/>
  <c r="O2145" i="3" s="1"/>
  <c r="M2144" i="3"/>
  <c r="N2144" i="3" s="1"/>
  <c r="O2144" i="3" s="1"/>
  <c r="M2143" i="3"/>
  <c r="N2143" i="3" s="1"/>
  <c r="O2143" i="3" s="1"/>
  <c r="M2142" i="3"/>
  <c r="N2142" i="3" s="1"/>
  <c r="O2142" i="3" s="1"/>
  <c r="M2141" i="3"/>
  <c r="N2141" i="3" s="1"/>
  <c r="O2141" i="3" s="1"/>
  <c r="M2140" i="3"/>
  <c r="N2140" i="3" s="1"/>
  <c r="O2140" i="3" s="1"/>
  <c r="M2139" i="3"/>
  <c r="N2139" i="3" s="1"/>
  <c r="O2139" i="3" s="1"/>
  <c r="M2138" i="3"/>
  <c r="N2138" i="3" s="1"/>
  <c r="O2138" i="3" s="1"/>
  <c r="M2137" i="3"/>
  <c r="N2137" i="3" s="1"/>
  <c r="O2137" i="3" s="1"/>
  <c r="M2136" i="3"/>
  <c r="N2136" i="3" s="1"/>
  <c r="O2136" i="3" s="1"/>
  <c r="M2135" i="3"/>
  <c r="N2135" i="3" s="1"/>
  <c r="O2135" i="3" s="1"/>
  <c r="M2134" i="3"/>
  <c r="N2134" i="3" s="1"/>
  <c r="O2134" i="3" s="1"/>
  <c r="M2133" i="3"/>
  <c r="N2133" i="3" s="1"/>
  <c r="O2133" i="3" s="1"/>
  <c r="M2132" i="3"/>
  <c r="N2132" i="3" s="1"/>
  <c r="O2132" i="3" s="1"/>
  <c r="M2131" i="3"/>
  <c r="N2131" i="3" s="1"/>
  <c r="O2131" i="3" s="1"/>
  <c r="M2130" i="3"/>
  <c r="N2130" i="3" s="1"/>
  <c r="O2130" i="3" s="1"/>
  <c r="M2129" i="3"/>
  <c r="N2129" i="3" s="1"/>
  <c r="O2129" i="3" s="1"/>
  <c r="M2128" i="3"/>
  <c r="N2128" i="3" s="1"/>
  <c r="O2128" i="3" s="1"/>
  <c r="M2127" i="3"/>
  <c r="N2127" i="3" s="1"/>
  <c r="O2127" i="3" s="1"/>
  <c r="M2126" i="3"/>
  <c r="N2126" i="3" s="1"/>
  <c r="O2126" i="3" s="1"/>
  <c r="M2125" i="3"/>
  <c r="N2125" i="3" s="1"/>
  <c r="O2125" i="3" s="1"/>
  <c r="M2124" i="3"/>
  <c r="N2124" i="3" s="1"/>
  <c r="O2124" i="3" s="1"/>
  <c r="M2123" i="3"/>
  <c r="N2123" i="3" s="1"/>
  <c r="O2123" i="3" s="1"/>
  <c r="M2122" i="3"/>
  <c r="N2122" i="3" s="1"/>
  <c r="O2122" i="3" s="1"/>
  <c r="M2121" i="3"/>
  <c r="N2121" i="3" s="1"/>
  <c r="O2121" i="3" s="1"/>
  <c r="M2120" i="3"/>
  <c r="N2120" i="3" s="1"/>
  <c r="O2120" i="3" s="1"/>
  <c r="M2119" i="3"/>
  <c r="N2119" i="3" s="1"/>
  <c r="O2119" i="3" s="1"/>
  <c r="M2118" i="3"/>
  <c r="N2118" i="3" s="1"/>
  <c r="O2118" i="3" s="1"/>
  <c r="M2117" i="3"/>
  <c r="N2117" i="3" s="1"/>
  <c r="O2117" i="3" s="1"/>
  <c r="M2116" i="3"/>
  <c r="N2116" i="3" s="1"/>
  <c r="O2116" i="3" s="1"/>
  <c r="M2115" i="3"/>
  <c r="N2115" i="3" s="1"/>
  <c r="O2115" i="3" s="1"/>
  <c r="M2114" i="3"/>
  <c r="N2114" i="3" s="1"/>
  <c r="O2114" i="3" s="1"/>
  <c r="M2113" i="3"/>
  <c r="N2113" i="3" s="1"/>
  <c r="O2113" i="3" s="1"/>
  <c r="M2112" i="3"/>
  <c r="N2112" i="3" s="1"/>
  <c r="O2112" i="3" s="1"/>
  <c r="M2111" i="3"/>
  <c r="N2111" i="3" s="1"/>
  <c r="O2111" i="3" s="1"/>
  <c r="M2110" i="3"/>
  <c r="N2110" i="3" s="1"/>
  <c r="O2110" i="3" s="1"/>
  <c r="M2109" i="3"/>
  <c r="N2109" i="3" s="1"/>
  <c r="O2109" i="3" s="1"/>
  <c r="M2108" i="3"/>
  <c r="N2108" i="3" s="1"/>
  <c r="O2108" i="3" s="1"/>
  <c r="M2107" i="3"/>
  <c r="N2107" i="3" s="1"/>
  <c r="O2107" i="3" s="1"/>
  <c r="M2106" i="3"/>
  <c r="N2106" i="3" s="1"/>
  <c r="O2106" i="3" s="1"/>
  <c r="M2105" i="3"/>
  <c r="N2105" i="3" s="1"/>
  <c r="O2105" i="3" s="1"/>
  <c r="M2104" i="3"/>
  <c r="N2104" i="3" s="1"/>
  <c r="O2104" i="3" s="1"/>
  <c r="M2103" i="3"/>
  <c r="N2103" i="3" s="1"/>
  <c r="O2103" i="3" s="1"/>
  <c r="M2102" i="3"/>
  <c r="N2102" i="3" s="1"/>
  <c r="O2102" i="3" s="1"/>
  <c r="M2101" i="3"/>
  <c r="N2101" i="3" s="1"/>
  <c r="O2101" i="3" s="1"/>
  <c r="M2100" i="3"/>
  <c r="N2100" i="3" s="1"/>
  <c r="O2100" i="3" s="1"/>
  <c r="M2099" i="3"/>
  <c r="N2099" i="3" s="1"/>
  <c r="O2099" i="3" s="1"/>
  <c r="M2098" i="3"/>
  <c r="N2098" i="3" s="1"/>
  <c r="O2098" i="3" s="1"/>
  <c r="M2097" i="3"/>
  <c r="N2097" i="3" s="1"/>
  <c r="O2097" i="3" s="1"/>
  <c r="M2096" i="3"/>
  <c r="N2096" i="3" s="1"/>
  <c r="O2096" i="3" s="1"/>
  <c r="M2095" i="3"/>
  <c r="N2095" i="3" s="1"/>
  <c r="O2095" i="3" s="1"/>
  <c r="M2094" i="3"/>
  <c r="N2094" i="3" s="1"/>
  <c r="O2094" i="3" s="1"/>
  <c r="M2093" i="3"/>
  <c r="N2093" i="3" s="1"/>
  <c r="O2093" i="3" s="1"/>
  <c r="M2092" i="3"/>
  <c r="N2092" i="3" s="1"/>
  <c r="O2092" i="3" s="1"/>
  <c r="M2091" i="3"/>
  <c r="N2091" i="3" s="1"/>
  <c r="O2091" i="3" s="1"/>
  <c r="M2090" i="3"/>
  <c r="N2090" i="3" s="1"/>
  <c r="O2090" i="3" s="1"/>
  <c r="M2089" i="3"/>
  <c r="N2089" i="3" s="1"/>
  <c r="O2089" i="3" s="1"/>
  <c r="M2088" i="3"/>
  <c r="N2088" i="3" s="1"/>
  <c r="O2088" i="3" s="1"/>
  <c r="M2087" i="3"/>
  <c r="N2087" i="3" s="1"/>
  <c r="O2087" i="3" s="1"/>
  <c r="M2086" i="3"/>
  <c r="N2086" i="3" s="1"/>
  <c r="O2086" i="3" s="1"/>
  <c r="M2085" i="3"/>
  <c r="N2085" i="3" s="1"/>
  <c r="O2085" i="3" s="1"/>
  <c r="M2084" i="3"/>
  <c r="N2084" i="3" s="1"/>
  <c r="O2084" i="3" s="1"/>
  <c r="M2083" i="3"/>
  <c r="N2083" i="3" s="1"/>
  <c r="O2083" i="3" s="1"/>
  <c r="M2082" i="3"/>
  <c r="N2082" i="3" s="1"/>
  <c r="O2082" i="3" s="1"/>
  <c r="M2081" i="3"/>
  <c r="N2081" i="3" s="1"/>
  <c r="O2081" i="3" s="1"/>
  <c r="M2080" i="3"/>
  <c r="N2080" i="3" s="1"/>
  <c r="O2080" i="3" s="1"/>
  <c r="M2079" i="3"/>
  <c r="N2079" i="3" s="1"/>
  <c r="O2079" i="3" s="1"/>
  <c r="M2078" i="3"/>
  <c r="N2078" i="3" s="1"/>
  <c r="O2078" i="3" s="1"/>
  <c r="M2077" i="3"/>
  <c r="N2077" i="3" s="1"/>
  <c r="O2077" i="3" s="1"/>
  <c r="M2076" i="3"/>
  <c r="N2076" i="3" s="1"/>
  <c r="O2076" i="3" s="1"/>
  <c r="M2075" i="3"/>
  <c r="N2075" i="3" s="1"/>
  <c r="O2075" i="3" s="1"/>
  <c r="M2074" i="3"/>
  <c r="N2074" i="3" s="1"/>
  <c r="O2074" i="3" s="1"/>
  <c r="M2073" i="3"/>
  <c r="N2073" i="3" s="1"/>
  <c r="O2073" i="3" s="1"/>
  <c r="M2072" i="3"/>
  <c r="N2072" i="3" s="1"/>
  <c r="O2072" i="3" s="1"/>
  <c r="M2071" i="3"/>
  <c r="N2071" i="3" s="1"/>
  <c r="O2071" i="3" s="1"/>
  <c r="M2070" i="3"/>
  <c r="N2070" i="3" s="1"/>
  <c r="O2070" i="3" s="1"/>
  <c r="M2069" i="3"/>
  <c r="N2069" i="3" s="1"/>
  <c r="O2069" i="3" s="1"/>
  <c r="M2068" i="3"/>
  <c r="N2068" i="3" s="1"/>
  <c r="O2068" i="3" s="1"/>
  <c r="M2067" i="3"/>
  <c r="N2067" i="3" s="1"/>
  <c r="O2067" i="3" s="1"/>
  <c r="M2066" i="3"/>
  <c r="N2066" i="3" s="1"/>
  <c r="O2066" i="3" s="1"/>
  <c r="M2065" i="3"/>
  <c r="N2065" i="3" s="1"/>
  <c r="O2065" i="3" s="1"/>
  <c r="M2064" i="3"/>
  <c r="N2064" i="3" s="1"/>
  <c r="O2064" i="3" s="1"/>
  <c r="M2063" i="3"/>
  <c r="N2063" i="3" s="1"/>
  <c r="O2063" i="3" s="1"/>
  <c r="M2062" i="3"/>
  <c r="N2062" i="3" s="1"/>
  <c r="O2062" i="3" s="1"/>
  <c r="M2061" i="3"/>
  <c r="N2061" i="3" s="1"/>
  <c r="O2061" i="3" s="1"/>
  <c r="M2060" i="3"/>
  <c r="N2060" i="3" s="1"/>
  <c r="O2060" i="3" s="1"/>
  <c r="M2059" i="3"/>
  <c r="N2059" i="3" s="1"/>
  <c r="O2059" i="3" s="1"/>
  <c r="M2058" i="3"/>
  <c r="N2058" i="3" s="1"/>
  <c r="O2058" i="3" s="1"/>
  <c r="M2057" i="3"/>
  <c r="N2057" i="3" s="1"/>
  <c r="O2057" i="3" s="1"/>
  <c r="M2056" i="3"/>
  <c r="N2056" i="3" s="1"/>
  <c r="O2056" i="3" s="1"/>
  <c r="M2055" i="3"/>
  <c r="N2055" i="3" s="1"/>
  <c r="O2055" i="3" s="1"/>
  <c r="M2054" i="3"/>
  <c r="N2054" i="3" s="1"/>
  <c r="O2054" i="3" s="1"/>
  <c r="M2053" i="3"/>
  <c r="N2053" i="3" s="1"/>
  <c r="O2053" i="3" s="1"/>
  <c r="M2052" i="3"/>
  <c r="N2052" i="3" s="1"/>
  <c r="O2052" i="3" s="1"/>
  <c r="M2051" i="3"/>
  <c r="N2051" i="3" s="1"/>
  <c r="O2051" i="3" s="1"/>
  <c r="M2050" i="3"/>
  <c r="N2050" i="3" s="1"/>
  <c r="O2050" i="3" s="1"/>
  <c r="M2049" i="3"/>
  <c r="N2049" i="3" s="1"/>
  <c r="O2049" i="3" s="1"/>
  <c r="M2048" i="3"/>
  <c r="N2048" i="3" s="1"/>
  <c r="O2048" i="3" s="1"/>
  <c r="M2047" i="3"/>
  <c r="N2047" i="3" s="1"/>
  <c r="O2047" i="3" s="1"/>
  <c r="M2046" i="3"/>
  <c r="N2046" i="3" s="1"/>
  <c r="O2046" i="3" s="1"/>
  <c r="M2045" i="3"/>
  <c r="N2045" i="3" s="1"/>
  <c r="O2045" i="3" s="1"/>
  <c r="M2044" i="3"/>
  <c r="N2044" i="3" s="1"/>
  <c r="O2044" i="3" s="1"/>
  <c r="M2043" i="3"/>
  <c r="N2043" i="3" s="1"/>
  <c r="O2043" i="3" s="1"/>
  <c r="M2042" i="3"/>
  <c r="N2042" i="3" s="1"/>
  <c r="O2042" i="3" s="1"/>
  <c r="M2041" i="3"/>
  <c r="N2041" i="3" s="1"/>
  <c r="O2041" i="3" s="1"/>
  <c r="M2040" i="3"/>
  <c r="N2040" i="3" s="1"/>
  <c r="O2040" i="3" s="1"/>
  <c r="M2039" i="3"/>
  <c r="N2039" i="3" s="1"/>
  <c r="O2039" i="3" s="1"/>
  <c r="M2038" i="3"/>
  <c r="N2038" i="3" s="1"/>
  <c r="O2038" i="3" s="1"/>
  <c r="M2037" i="3"/>
  <c r="N2037" i="3" s="1"/>
  <c r="O2037" i="3" s="1"/>
  <c r="M2036" i="3"/>
  <c r="N2036" i="3" s="1"/>
  <c r="O2036" i="3" s="1"/>
  <c r="M2035" i="3"/>
  <c r="N2035" i="3" s="1"/>
  <c r="O2035" i="3" s="1"/>
  <c r="M2034" i="3"/>
  <c r="N2034" i="3" s="1"/>
  <c r="O2034" i="3" s="1"/>
  <c r="M2033" i="3"/>
  <c r="N2033" i="3" s="1"/>
  <c r="O2033" i="3" s="1"/>
  <c r="M2032" i="3"/>
  <c r="N2032" i="3" s="1"/>
  <c r="O2032" i="3" s="1"/>
  <c r="M2031" i="3"/>
  <c r="N2031" i="3" s="1"/>
  <c r="O2031" i="3" s="1"/>
  <c r="M2030" i="3"/>
  <c r="N2030" i="3" s="1"/>
  <c r="O2030" i="3" s="1"/>
  <c r="M2029" i="3"/>
  <c r="N2029" i="3" s="1"/>
  <c r="O2029" i="3" s="1"/>
  <c r="M2028" i="3"/>
  <c r="N2028" i="3" s="1"/>
  <c r="O2028" i="3" s="1"/>
  <c r="M2027" i="3"/>
  <c r="N2027" i="3" s="1"/>
  <c r="O2027" i="3" s="1"/>
  <c r="M2026" i="3"/>
  <c r="N2026" i="3" s="1"/>
  <c r="O2026" i="3" s="1"/>
  <c r="M2025" i="3"/>
  <c r="N2025" i="3" s="1"/>
  <c r="O2025" i="3" s="1"/>
  <c r="M2024" i="3"/>
  <c r="N2024" i="3" s="1"/>
  <c r="O2024" i="3" s="1"/>
  <c r="M2023" i="3"/>
  <c r="N2023" i="3" s="1"/>
  <c r="O2023" i="3" s="1"/>
  <c r="M2022" i="3"/>
  <c r="N2022" i="3" s="1"/>
  <c r="O2022" i="3" s="1"/>
  <c r="M2021" i="3"/>
  <c r="N2021" i="3" s="1"/>
  <c r="O2021" i="3" s="1"/>
  <c r="M2020" i="3"/>
  <c r="N2020" i="3" s="1"/>
  <c r="O2020" i="3" s="1"/>
  <c r="M2019" i="3"/>
  <c r="N2019" i="3" s="1"/>
  <c r="O2019" i="3" s="1"/>
  <c r="M2018" i="3"/>
  <c r="N2018" i="3" s="1"/>
  <c r="O2018" i="3" s="1"/>
  <c r="M2017" i="3"/>
  <c r="N2017" i="3" s="1"/>
  <c r="O2017" i="3" s="1"/>
  <c r="M2016" i="3"/>
  <c r="N2016" i="3" s="1"/>
  <c r="O2016" i="3" s="1"/>
  <c r="M2015" i="3"/>
  <c r="N2015" i="3" s="1"/>
  <c r="O2015" i="3" s="1"/>
  <c r="M2014" i="3"/>
  <c r="N2014" i="3" s="1"/>
  <c r="O2014" i="3" s="1"/>
  <c r="M2013" i="3"/>
  <c r="N2013" i="3" s="1"/>
  <c r="O2013" i="3" s="1"/>
  <c r="M2012" i="3"/>
  <c r="N2012" i="3" s="1"/>
  <c r="O2012" i="3" s="1"/>
  <c r="M2011" i="3"/>
  <c r="N2011" i="3" s="1"/>
  <c r="O2011" i="3" s="1"/>
  <c r="M2010" i="3"/>
  <c r="N2010" i="3" s="1"/>
  <c r="O2010" i="3" s="1"/>
  <c r="M2009" i="3"/>
  <c r="N2009" i="3" s="1"/>
  <c r="O2009" i="3" s="1"/>
  <c r="M2008" i="3"/>
  <c r="N2008" i="3" s="1"/>
  <c r="O2008" i="3" s="1"/>
  <c r="M2007" i="3"/>
  <c r="N2007" i="3" s="1"/>
  <c r="O2007" i="3" s="1"/>
  <c r="M2006" i="3"/>
  <c r="N2006" i="3" s="1"/>
  <c r="O2006" i="3" s="1"/>
  <c r="M2005" i="3"/>
  <c r="N2005" i="3" s="1"/>
  <c r="O2005" i="3" s="1"/>
  <c r="M2004" i="3"/>
  <c r="N2004" i="3" s="1"/>
  <c r="O2004" i="3" s="1"/>
  <c r="M2003" i="3"/>
  <c r="N2003" i="3" s="1"/>
  <c r="O2003" i="3" s="1"/>
  <c r="M2002" i="3"/>
  <c r="N2002" i="3" s="1"/>
  <c r="O2002" i="3" s="1"/>
  <c r="M2001" i="3"/>
  <c r="N2001" i="3" s="1"/>
  <c r="O2001" i="3" s="1"/>
  <c r="M2000" i="3"/>
  <c r="N2000" i="3" s="1"/>
  <c r="O2000" i="3" s="1"/>
  <c r="M1999" i="3"/>
  <c r="N1999" i="3" s="1"/>
  <c r="O1999" i="3" s="1"/>
  <c r="M1998" i="3"/>
  <c r="N1998" i="3" s="1"/>
  <c r="O1998" i="3" s="1"/>
  <c r="M1997" i="3"/>
  <c r="N1997" i="3" s="1"/>
  <c r="O1997" i="3" s="1"/>
  <c r="M1996" i="3"/>
  <c r="N1996" i="3" s="1"/>
  <c r="O1996" i="3" s="1"/>
  <c r="M1995" i="3"/>
  <c r="N1995" i="3" s="1"/>
  <c r="O1995" i="3" s="1"/>
  <c r="M1994" i="3"/>
  <c r="N1994" i="3" s="1"/>
  <c r="O1994" i="3" s="1"/>
  <c r="M1993" i="3"/>
  <c r="N1993" i="3" s="1"/>
  <c r="O1993" i="3" s="1"/>
  <c r="M1992" i="3"/>
  <c r="N1992" i="3" s="1"/>
  <c r="O1992" i="3" s="1"/>
  <c r="M1991" i="3"/>
  <c r="N1991" i="3" s="1"/>
  <c r="O1991" i="3" s="1"/>
  <c r="M1990" i="3"/>
  <c r="N1990" i="3" s="1"/>
  <c r="O1990" i="3" s="1"/>
  <c r="M1989" i="3"/>
  <c r="N1989" i="3" s="1"/>
  <c r="O1989" i="3" s="1"/>
  <c r="M1988" i="3"/>
  <c r="N1988" i="3" s="1"/>
  <c r="O1988" i="3" s="1"/>
  <c r="M1987" i="3"/>
  <c r="N1987" i="3" s="1"/>
  <c r="O1987" i="3" s="1"/>
  <c r="M1986" i="3"/>
  <c r="N1986" i="3" s="1"/>
  <c r="O1986" i="3" s="1"/>
  <c r="M1985" i="3"/>
  <c r="N1985" i="3" s="1"/>
  <c r="O1985" i="3" s="1"/>
  <c r="M1984" i="3"/>
  <c r="N1984" i="3" s="1"/>
  <c r="O1984" i="3" s="1"/>
  <c r="M1983" i="3"/>
  <c r="N1983" i="3" s="1"/>
  <c r="O1983" i="3" s="1"/>
  <c r="M1982" i="3"/>
  <c r="N1982" i="3" s="1"/>
  <c r="O1982" i="3" s="1"/>
  <c r="M1981" i="3"/>
  <c r="N1981" i="3" s="1"/>
  <c r="O1981" i="3" s="1"/>
  <c r="M1980" i="3"/>
  <c r="N1980" i="3" s="1"/>
  <c r="O1980" i="3" s="1"/>
  <c r="M1979" i="3"/>
  <c r="N1979" i="3" s="1"/>
  <c r="O1979" i="3" s="1"/>
  <c r="M1978" i="3"/>
  <c r="N1978" i="3" s="1"/>
  <c r="O1978" i="3" s="1"/>
  <c r="M1977" i="3"/>
  <c r="N1977" i="3" s="1"/>
  <c r="O1977" i="3" s="1"/>
  <c r="M1976" i="3"/>
  <c r="N1976" i="3" s="1"/>
  <c r="O1976" i="3" s="1"/>
  <c r="M1975" i="3"/>
  <c r="N1975" i="3" s="1"/>
  <c r="O1975" i="3" s="1"/>
  <c r="M1974" i="3"/>
  <c r="N1974" i="3" s="1"/>
  <c r="O1974" i="3" s="1"/>
  <c r="M1973" i="3"/>
  <c r="N1973" i="3" s="1"/>
  <c r="O1973" i="3" s="1"/>
  <c r="M1972" i="3"/>
  <c r="N1972" i="3" s="1"/>
  <c r="O1972" i="3" s="1"/>
  <c r="M1971" i="3"/>
  <c r="N1971" i="3" s="1"/>
  <c r="O1971" i="3" s="1"/>
  <c r="M1970" i="3"/>
  <c r="N1970" i="3" s="1"/>
  <c r="O1970" i="3" s="1"/>
  <c r="M1969" i="3"/>
  <c r="N1969" i="3" s="1"/>
  <c r="O1969" i="3" s="1"/>
  <c r="M1968" i="3"/>
  <c r="N1968" i="3" s="1"/>
  <c r="O1968" i="3" s="1"/>
  <c r="M1967" i="3"/>
  <c r="N1967" i="3" s="1"/>
  <c r="O1967" i="3" s="1"/>
  <c r="M1966" i="3"/>
  <c r="N1966" i="3" s="1"/>
  <c r="O1966" i="3" s="1"/>
  <c r="M1965" i="3"/>
  <c r="N1965" i="3" s="1"/>
  <c r="O1965" i="3" s="1"/>
  <c r="M1964" i="3"/>
  <c r="N1964" i="3" s="1"/>
  <c r="O1964" i="3" s="1"/>
  <c r="M1963" i="3"/>
  <c r="N1963" i="3" s="1"/>
  <c r="O1963" i="3" s="1"/>
  <c r="M1962" i="3"/>
  <c r="N1962" i="3" s="1"/>
  <c r="O1962" i="3" s="1"/>
  <c r="M1961" i="3"/>
  <c r="N1961" i="3" s="1"/>
  <c r="O1961" i="3" s="1"/>
  <c r="M1960" i="3"/>
  <c r="N1960" i="3" s="1"/>
  <c r="O1960" i="3" s="1"/>
  <c r="M1959" i="3"/>
  <c r="N1959" i="3" s="1"/>
  <c r="O1959" i="3" s="1"/>
  <c r="M1958" i="3"/>
  <c r="N1958" i="3" s="1"/>
  <c r="O1958" i="3" s="1"/>
  <c r="M1957" i="3"/>
  <c r="N1957" i="3" s="1"/>
  <c r="O1957" i="3" s="1"/>
  <c r="M1956" i="3"/>
  <c r="N1956" i="3" s="1"/>
  <c r="O1956" i="3" s="1"/>
  <c r="M1955" i="3"/>
  <c r="N1955" i="3" s="1"/>
  <c r="O1955" i="3" s="1"/>
  <c r="M1954" i="3"/>
  <c r="N1954" i="3" s="1"/>
  <c r="O1954" i="3" s="1"/>
  <c r="M1953" i="3"/>
  <c r="N1953" i="3" s="1"/>
  <c r="O1953" i="3" s="1"/>
  <c r="M1952" i="3"/>
  <c r="N1952" i="3" s="1"/>
  <c r="O1952" i="3" s="1"/>
  <c r="M1951" i="3"/>
  <c r="N1951" i="3" s="1"/>
  <c r="O1951" i="3" s="1"/>
  <c r="M1950" i="3"/>
  <c r="N1950" i="3" s="1"/>
  <c r="O1950" i="3" s="1"/>
  <c r="M1949" i="3"/>
  <c r="N1949" i="3" s="1"/>
  <c r="O1949" i="3" s="1"/>
  <c r="M1948" i="3"/>
  <c r="N1948" i="3" s="1"/>
  <c r="O1948" i="3" s="1"/>
  <c r="M1947" i="3"/>
  <c r="N1947" i="3" s="1"/>
  <c r="O1947" i="3" s="1"/>
  <c r="M1946" i="3"/>
  <c r="N1946" i="3" s="1"/>
  <c r="O1946" i="3" s="1"/>
  <c r="M1945" i="3"/>
  <c r="N1945" i="3" s="1"/>
  <c r="O1945" i="3" s="1"/>
  <c r="M1944" i="3"/>
  <c r="N1944" i="3" s="1"/>
  <c r="O1944" i="3" s="1"/>
  <c r="M1943" i="3"/>
  <c r="N1943" i="3" s="1"/>
  <c r="O1943" i="3" s="1"/>
  <c r="M1942" i="3"/>
  <c r="N1942" i="3" s="1"/>
  <c r="O1942" i="3" s="1"/>
  <c r="M1941" i="3"/>
  <c r="N1941" i="3" s="1"/>
  <c r="O1941" i="3" s="1"/>
  <c r="M1940" i="3"/>
  <c r="N1940" i="3" s="1"/>
  <c r="O1940" i="3" s="1"/>
  <c r="M1939" i="3"/>
  <c r="N1939" i="3" s="1"/>
  <c r="O1939" i="3" s="1"/>
  <c r="M1938" i="3"/>
  <c r="N1938" i="3" s="1"/>
  <c r="O1938" i="3" s="1"/>
  <c r="M1937" i="3"/>
  <c r="N1937" i="3" s="1"/>
  <c r="O1937" i="3" s="1"/>
  <c r="M1936" i="3"/>
  <c r="N1936" i="3" s="1"/>
  <c r="O1936" i="3" s="1"/>
  <c r="M1935" i="3"/>
  <c r="N1935" i="3" s="1"/>
  <c r="O1935" i="3" s="1"/>
  <c r="M1934" i="3"/>
  <c r="N1934" i="3" s="1"/>
  <c r="O1934" i="3" s="1"/>
  <c r="M1933" i="3"/>
  <c r="N1933" i="3" s="1"/>
  <c r="O1933" i="3" s="1"/>
  <c r="M1932" i="3"/>
  <c r="N1932" i="3" s="1"/>
  <c r="O1932" i="3" s="1"/>
  <c r="M1931" i="3"/>
  <c r="N1931" i="3" s="1"/>
  <c r="O1931" i="3" s="1"/>
  <c r="M1930" i="3"/>
  <c r="N1930" i="3" s="1"/>
  <c r="O1930" i="3" s="1"/>
  <c r="M1929" i="3"/>
  <c r="N1929" i="3" s="1"/>
  <c r="O1929" i="3" s="1"/>
  <c r="M1928" i="3"/>
  <c r="N1928" i="3" s="1"/>
  <c r="O1928" i="3" s="1"/>
  <c r="M1927" i="3"/>
  <c r="N1927" i="3" s="1"/>
  <c r="O1927" i="3" s="1"/>
  <c r="M1926" i="3"/>
  <c r="N1926" i="3" s="1"/>
  <c r="O1926" i="3" s="1"/>
  <c r="M1925" i="3"/>
  <c r="N1925" i="3" s="1"/>
  <c r="O1925" i="3" s="1"/>
  <c r="M1924" i="3"/>
  <c r="N1924" i="3" s="1"/>
  <c r="O1924" i="3" s="1"/>
  <c r="M1923" i="3"/>
  <c r="N1923" i="3" s="1"/>
  <c r="O1923" i="3" s="1"/>
  <c r="M1922" i="3"/>
  <c r="N1922" i="3" s="1"/>
  <c r="O1922" i="3" s="1"/>
  <c r="M1921" i="3"/>
  <c r="N1921" i="3" s="1"/>
  <c r="O1921" i="3" s="1"/>
  <c r="M1920" i="3"/>
  <c r="N1920" i="3" s="1"/>
  <c r="O1920" i="3" s="1"/>
  <c r="M1919" i="3"/>
  <c r="N1919" i="3" s="1"/>
  <c r="O1919" i="3" s="1"/>
  <c r="M1918" i="3"/>
  <c r="N1918" i="3" s="1"/>
  <c r="O1918" i="3" s="1"/>
  <c r="M1917" i="3"/>
  <c r="N1917" i="3" s="1"/>
  <c r="O1917" i="3" s="1"/>
  <c r="M1916" i="3"/>
  <c r="N1916" i="3" s="1"/>
  <c r="O1916" i="3" s="1"/>
  <c r="M1915" i="3"/>
  <c r="N1915" i="3" s="1"/>
  <c r="O1915" i="3" s="1"/>
  <c r="M1914" i="3"/>
  <c r="N1914" i="3" s="1"/>
  <c r="O1914" i="3" s="1"/>
  <c r="M1913" i="3"/>
  <c r="N1913" i="3" s="1"/>
  <c r="O1913" i="3" s="1"/>
  <c r="M1912" i="3"/>
  <c r="N1912" i="3" s="1"/>
  <c r="O1912" i="3" s="1"/>
  <c r="M1911" i="3"/>
  <c r="N1911" i="3" s="1"/>
  <c r="O1911" i="3" s="1"/>
  <c r="M1910" i="3"/>
  <c r="N1910" i="3" s="1"/>
  <c r="O1910" i="3" s="1"/>
  <c r="M1909" i="3"/>
  <c r="N1909" i="3" s="1"/>
  <c r="O1909" i="3" s="1"/>
  <c r="M1908" i="3"/>
  <c r="N1908" i="3" s="1"/>
  <c r="O1908" i="3" s="1"/>
  <c r="M1907" i="3"/>
  <c r="N1907" i="3" s="1"/>
  <c r="O1907" i="3" s="1"/>
  <c r="M1906" i="3"/>
  <c r="N1906" i="3" s="1"/>
  <c r="O1906" i="3" s="1"/>
  <c r="M1905" i="3"/>
  <c r="N1905" i="3" s="1"/>
  <c r="O1905" i="3" s="1"/>
  <c r="M1904" i="3"/>
  <c r="N1904" i="3" s="1"/>
  <c r="O1904" i="3" s="1"/>
  <c r="M1903" i="3"/>
  <c r="N1903" i="3" s="1"/>
  <c r="O1903" i="3" s="1"/>
  <c r="M1902" i="3"/>
  <c r="N1902" i="3" s="1"/>
  <c r="O1902" i="3" s="1"/>
  <c r="M1901" i="3"/>
  <c r="N1901" i="3" s="1"/>
  <c r="O1901" i="3" s="1"/>
  <c r="M1900" i="3"/>
  <c r="N1900" i="3" s="1"/>
  <c r="O1900" i="3" s="1"/>
  <c r="M1899" i="3"/>
  <c r="N1899" i="3" s="1"/>
  <c r="O1899" i="3" s="1"/>
  <c r="M1898" i="3"/>
  <c r="N1898" i="3" s="1"/>
  <c r="O1898" i="3" s="1"/>
  <c r="M1897" i="3"/>
  <c r="N1897" i="3" s="1"/>
  <c r="O1897" i="3" s="1"/>
  <c r="M1896" i="3"/>
  <c r="N1896" i="3" s="1"/>
  <c r="O1896" i="3" s="1"/>
  <c r="M1895" i="3"/>
  <c r="N1895" i="3" s="1"/>
  <c r="O1895" i="3" s="1"/>
  <c r="M1894" i="3"/>
  <c r="N1894" i="3" s="1"/>
  <c r="O1894" i="3" s="1"/>
  <c r="M1893" i="3"/>
  <c r="N1893" i="3" s="1"/>
  <c r="O1893" i="3" s="1"/>
  <c r="M1892" i="3"/>
  <c r="N1892" i="3" s="1"/>
  <c r="O1892" i="3" s="1"/>
  <c r="M1891" i="3"/>
  <c r="N1891" i="3" s="1"/>
  <c r="O1891" i="3" s="1"/>
  <c r="M1890" i="3"/>
  <c r="N1890" i="3" s="1"/>
  <c r="O1890" i="3" s="1"/>
  <c r="M1889" i="3"/>
  <c r="N1889" i="3" s="1"/>
  <c r="O1889" i="3" s="1"/>
  <c r="M1888" i="3"/>
  <c r="N1888" i="3" s="1"/>
  <c r="O1888" i="3" s="1"/>
  <c r="M1887" i="3"/>
  <c r="N1887" i="3" s="1"/>
  <c r="O1887" i="3" s="1"/>
  <c r="M1886" i="3"/>
  <c r="N1886" i="3" s="1"/>
  <c r="O1886" i="3" s="1"/>
  <c r="M1885" i="3"/>
  <c r="N1885" i="3" s="1"/>
  <c r="O1885" i="3" s="1"/>
  <c r="M1884" i="3"/>
  <c r="N1884" i="3" s="1"/>
  <c r="O1884" i="3" s="1"/>
  <c r="M1883" i="3"/>
  <c r="N1883" i="3" s="1"/>
  <c r="O1883" i="3" s="1"/>
  <c r="M1882" i="3"/>
  <c r="N1882" i="3" s="1"/>
  <c r="O1882" i="3" s="1"/>
  <c r="M1881" i="3"/>
  <c r="N1881" i="3" s="1"/>
  <c r="O1881" i="3" s="1"/>
  <c r="M1880" i="3"/>
  <c r="N1880" i="3" s="1"/>
  <c r="O1880" i="3" s="1"/>
  <c r="M1879" i="3"/>
  <c r="N1879" i="3" s="1"/>
  <c r="O1879" i="3" s="1"/>
  <c r="M1878" i="3"/>
  <c r="N1878" i="3" s="1"/>
  <c r="O1878" i="3" s="1"/>
  <c r="M1877" i="3"/>
  <c r="N1877" i="3" s="1"/>
  <c r="O1877" i="3" s="1"/>
  <c r="M1876" i="3"/>
  <c r="N1876" i="3" s="1"/>
  <c r="O1876" i="3" s="1"/>
  <c r="M1875" i="3"/>
  <c r="N1875" i="3" s="1"/>
  <c r="O1875" i="3" s="1"/>
  <c r="M1874" i="3"/>
  <c r="N1874" i="3" s="1"/>
  <c r="O1874" i="3" s="1"/>
  <c r="M1873" i="3"/>
  <c r="N1873" i="3" s="1"/>
  <c r="O1873" i="3" s="1"/>
  <c r="M1872" i="3"/>
  <c r="N1872" i="3" s="1"/>
  <c r="O1872" i="3" s="1"/>
  <c r="M1871" i="3"/>
  <c r="N1871" i="3" s="1"/>
  <c r="O1871" i="3" s="1"/>
  <c r="M1870" i="3"/>
  <c r="N1870" i="3" s="1"/>
  <c r="O1870" i="3" s="1"/>
  <c r="M1869" i="3"/>
  <c r="N1869" i="3" s="1"/>
  <c r="O1869" i="3" s="1"/>
  <c r="M1868" i="3"/>
  <c r="N1868" i="3" s="1"/>
  <c r="O1868" i="3" s="1"/>
  <c r="M1867" i="3"/>
  <c r="N1867" i="3" s="1"/>
  <c r="O1867" i="3" s="1"/>
  <c r="M1866" i="3"/>
  <c r="N1866" i="3" s="1"/>
  <c r="O1866" i="3" s="1"/>
  <c r="M1865" i="3"/>
  <c r="N1865" i="3" s="1"/>
  <c r="O1865" i="3" s="1"/>
  <c r="M1864" i="3"/>
  <c r="N1864" i="3" s="1"/>
  <c r="O1864" i="3" s="1"/>
  <c r="M1863" i="3"/>
  <c r="N1863" i="3" s="1"/>
  <c r="O1863" i="3" s="1"/>
  <c r="M1862" i="3"/>
  <c r="N1862" i="3" s="1"/>
  <c r="O1862" i="3" s="1"/>
  <c r="M1861" i="3"/>
  <c r="N1861" i="3" s="1"/>
  <c r="O1861" i="3" s="1"/>
  <c r="M1860" i="3"/>
  <c r="N1860" i="3" s="1"/>
  <c r="O1860" i="3" s="1"/>
  <c r="M1859" i="3"/>
  <c r="N1859" i="3" s="1"/>
  <c r="O1859" i="3" s="1"/>
  <c r="M1858" i="3"/>
  <c r="N1858" i="3" s="1"/>
  <c r="O1858" i="3" s="1"/>
  <c r="M1857" i="3"/>
  <c r="N1857" i="3" s="1"/>
  <c r="O1857" i="3" s="1"/>
  <c r="M1856" i="3"/>
  <c r="N1856" i="3" s="1"/>
  <c r="O1856" i="3" s="1"/>
  <c r="M1855" i="3"/>
  <c r="N1855" i="3" s="1"/>
  <c r="O1855" i="3" s="1"/>
  <c r="M1854" i="3"/>
  <c r="N1854" i="3" s="1"/>
  <c r="O1854" i="3" s="1"/>
  <c r="M1853" i="3"/>
  <c r="N1853" i="3" s="1"/>
  <c r="O1853" i="3" s="1"/>
  <c r="M1852" i="3"/>
  <c r="N1852" i="3" s="1"/>
  <c r="O1852" i="3" s="1"/>
  <c r="M1851" i="3"/>
  <c r="N1851" i="3" s="1"/>
  <c r="O1851" i="3" s="1"/>
  <c r="M1850" i="3"/>
  <c r="N1850" i="3" s="1"/>
  <c r="O1850" i="3" s="1"/>
  <c r="M1849" i="3"/>
  <c r="N1849" i="3" s="1"/>
  <c r="O1849" i="3" s="1"/>
  <c r="M1848" i="3"/>
  <c r="N1848" i="3" s="1"/>
  <c r="O1848" i="3" s="1"/>
  <c r="M1847" i="3"/>
  <c r="N1847" i="3" s="1"/>
  <c r="O1847" i="3" s="1"/>
  <c r="M1846" i="3"/>
  <c r="N1846" i="3" s="1"/>
  <c r="O1846" i="3" s="1"/>
  <c r="M1845" i="3"/>
  <c r="N1845" i="3" s="1"/>
  <c r="O1845" i="3" s="1"/>
  <c r="M1844" i="3"/>
  <c r="N1844" i="3" s="1"/>
  <c r="O1844" i="3" s="1"/>
  <c r="M1843" i="3"/>
  <c r="N1843" i="3" s="1"/>
  <c r="O1843" i="3" s="1"/>
  <c r="M1842" i="3"/>
  <c r="N1842" i="3" s="1"/>
  <c r="O1842" i="3" s="1"/>
  <c r="M1841" i="3"/>
  <c r="N1841" i="3" s="1"/>
  <c r="O1841" i="3" s="1"/>
  <c r="M1840" i="3"/>
  <c r="N1840" i="3" s="1"/>
  <c r="O1840" i="3" s="1"/>
  <c r="M1839" i="3"/>
  <c r="N1839" i="3" s="1"/>
  <c r="O1839" i="3" s="1"/>
  <c r="M1838" i="3"/>
  <c r="N1838" i="3" s="1"/>
  <c r="O1838" i="3" s="1"/>
  <c r="M1837" i="3"/>
  <c r="N1837" i="3" s="1"/>
  <c r="O1837" i="3" s="1"/>
  <c r="M1836" i="3"/>
  <c r="N1836" i="3" s="1"/>
  <c r="O1836" i="3" s="1"/>
  <c r="M1835" i="3"/>
  <c r="N1835" i="3" s="1"/>
  <c r="O1835" i="3" s="1"/>
  <c r="M1834" i="3"/>
  <c r="N1834" i="3" s="1"/>
  <c r="O1834" i="3" s="1"/>
  <c r="M1833" i="3"/>
  <c r="N1833" i="3" s="1"/>
  <c r="O1833" i="3" s="1"/>
  <c r="M1832" i="3"/>
  <c r="N1832" i="3" s="1"/>
  <c r="O1832" i="3" s="1"/>
  <c r="M1831" i="3"/>
  <c r="N1831" i="3" s="1"/>
  <c r="O1831" i="3" s="1"/>
  <c r="M1830" i="3"/>
  <c r="N1830" i="3" s="1"/>
  <c r="O1830" i="3" s="1"/>
  <c r="M1829" i="3"/>
  <c r="N1829" i="3" s="1"/>
  <c r="O1829" i="3" s="1"/>
  <c r="M1828" i="3"/>
  <c r="N1828" i="3" s="1"/>
  <c r="O1828" i="3" s="1"/>
  <c r="M1827" i="3"/>
  <c r="N1827" i="3" s="1"/>
  <c r="O1827" i="3" s="1"/>
  <c r="M1826" i="3"/>
  <c r="N1826" i="3" s="1"/>
  <c r="O1826" i="3" s="1"/>
  <c r="M1825" i="3"/>
  <c r="N1825" i="3" s="1"/>
  <c r="O1825" i="3" s="1"/>
  <c r="M1824" i="3"/>
  <c r="N1824" i="3" s="1"/>
  <c r="O1824" i="3" s="1"/>
  <c r="M1823" i="3"/>
  <c r="N1823" i="3" s="1"/>
  <c r="O1823" i="3" s="1"/>
  <c r="M1822" i="3"/>
  <c r="N1822" i="3" s="1"/>
  <c r="O1822" i="3" s="1"/>
  <c r="M1821" i="3"/>
  <c r="N1821" i="3" s="1"/>
  <c r="O1821" i="3" s="1"/>
  <c r="M1820" i="3"/>
  <c r="N1820" i="3" s="1"/>
  <c r="O1820" i="3" s="1"/>
  <c r="M1819" i="3"/>
  <c r="N1819" i="3" s="1"/>
  <c r="O1819" i="3" s="1"/>
  <c r="M1818" i="3"/>
  <c r="N1818" i="3" s="1"/>
  <c r="O1818" i="3" s="1"/>
  <c r="M1817" i="3"/>
  <c r="N1817" i="3" s="1"/>
  <c r="O1817" i="3" s="1"/>
  <c r="M1816" i="3"/>
  <c r="N1816" i="3" s="1"/>
  <c r="O1816" i="3" s="1"/>
  <c r="M1815" i="3"/>
  <c r="N1815" i="3" s="1"/>
  <c r="O1815" i="3" s="1"/>
  <c r="M1814" i="3"/>
  <c r="N1814" i="3" s="1"/>
  <c r="O1814" i="3" s="1"/>
  <c r="M1813" i="3"/>
  <c r="N1813" i="3" s="1"/>
  <c r="O1813" i="3" s="1"/>
  <c r="M1812" i="3"/>
  <c r="N1812" i="3" s="1"/>
  <c r="O1812" i="3" s="1"/>
  <c r="M1811" i="3"/>
  <c r="N1811" i="3" s="1"/>
  <c r="O1811" i="3" s="1"/>
  <c r="M1810" i="3"/>
  <c r="N1810" i="3" s="1"/>
  <c r="O1810" i="3" s="1"/>
  <c r="M1809" i="3"/>
  <c r="N1809" i="3" s="1"/>
  <c r="O1809" i="3" s="1"/>
  <c r="M1808" i="3"/>
  <c r="N1808" i="3" s="1"/>
  <c r="O1808" i="3" s="1"/>
  <c r="M1807" i="3"/>
  <c r="N1807" i="3" s="1"/>
  <c r="O1807" i="3" s="1"/>
  <c r="M1806" i="3"/>
  <c r="N1806" i="3" s="1"/>
  <c r="O1806" i="3" s="1"/>
  <c r="M1805" i="3"/>
  <c r="N1805" i="3" s="1"/>
  <c r="O1805" i="3" s="1"/>
  <c r="M1804" i="3"/>
  <c r="N1804" i="3" s="1"/>
  <c r="O1804" i="3" s="1"/>
  <c r="M1803" i="3"/>
  <c r="N1803" i="3" s="1"/>
  <c r="O1803" i="3" s="1"/>
  <c r="M1802" i="3"/>
  <c r="N1802" i="3" s="1"/>
  <c r="O1802" i="3" s="1"/>
  <c r="M1801" i="3"/>
  <c r="N1801" i="3" s="1"/>
  <c r="O1801" i="3" s="1"/>
  <c r="M1800" i="3"/>
  <c r="N1800" i="3" s="1"/>
  <c r="O1800" i="3" s="1"/>
  <c r="M1799" i="3"/>
  <c r="N1799" i="3" s="1"/>
  <c r="O1799" i="3" s="1"/>
  <c r="M1798" i="3"/>
  <c r="N1798" i="3" s="1"/>
  <c r="O1798" i="3" s="1"/>
  <c r="M1797" i="3"/>
  <c r="N1797" i="3" s="1"/>
  <c r="O1797" i="3" s="1"/>
  <c r="M1796" i="3"/>
  <c r="N1796" i="3" s="1"/>
  <c r="O1796" i="3" s="1"/>
  <c r="M1795" i="3"/>
  <c r="N1795" i="3" s="1"/>
  <c r="O1795" i="3" s="1"/>
  <c r="M1794" i="3"/>
  <c r="N1794" i="3" s="1"/>
  <c r="O1794" i="3" s="1"/>
  <c r="M1793" i="3"/>
  <c r="N1793" i="3" s="1"/>
  <c r="O1793" i="3" s="1"/>
  <c r="M1792" i="3"/>
  <c r="N1792" i="3" s="1"/>
  <c r="O1792" i="3" s="1"/>
  <c r="M1791" i="3"/>
  <c r="N1791" i="3" s="1"/>
  <c r="O1791" i="3" s="1"/>
  <c r="M1790" i="3"/>
  <c r="N1790" i="3" s="1"/>
  <c r="O1790" i="3" s="1"/>
  <c r="M1789" i="3"/>
  <c r="N1789" i="3" s="1"/>
  <c r="O1789" i="3" s="1"/>
  <c r="M1788" i="3"/>
  <c r="N1788" i="3" s="1"/>
  <c r="O1788" i="3" s="1"/>
  <c r="M1787" i="3"/>
  <c r="N1787" i="3" s="1"/>
  <c r="O1787" i="3" s="1"/>
  <c r="M1786" i="3"/>
  <c r="N1786" i="3" s="1"/>
  <c r="O1786" i="3" s="1"/>
  <c r="M1785" i="3"/>
  <c r="N1785" i="3" s="1"/>
  <c r="O1785" i="3" s="1"/>
  <c r="M1784" i="3"/>
  <c r="N1784" i="3" s="1"/>
  <c r="O1784" i="3" s="1"/>
  <c r="M1783" i="3"/>
  <c r="N1783" i="3" s="1"/>
  <c r="O1783" i="3" s="1"/>
  <c r="M1782" i="3"/>
  <c r="N1782" i="3" s="1"/>
  <c r="O1782" i="3" s="1"/>
  <c r="M1781" i="3"/>
  <c r="N1781" i="3" s="1"/>
  <c r="O1781" i="3" s="1"/>
  <c r="M1780" i="3"/>
  <c r="N1780" i="3" s="1"/>
  <c r="O1780" i="3" s="1"/>
  <c r="M1779" i="3"/>
  <c r="N1779" i="3" s="1"/>
  <c r="O1779" i="3" s="1"/>
  <c r="M1778" i="3"/>
  <c r="N1778" i="3" s="1"/>
  <c r="O1778" i="3" s="1"/>
  <c r="M1777" i="3"/>
  <c r="N1777" i="3" s="1"/>
  <c r="O1777" i="3" s="1"/>
  <c r="M1776" i="3"/>
  <c r="N1776" i="3" s="1"/>
  <c r="O1776" i="3" s="1"/>
  <c r="M1775" i="3"/>
  <c r="N1775" i="3" s="1"/>
  <c r="O1775" i="3" s="1"/>
  <c r="M1774" i="3"/>
  <c r="N1774" i="3" s="1"/>
  <c r="O1774" i="3" s="1"/>
  <c r="M1773" i="3"/>
  <c r="N1773" i="3" s="1"/>
  <c r="O1773" i="3" s="1"/>
  <c r="M1772" i="3"/>
  <c r="N1772" i="3" s="1"/>
  <c r="O1772" i="3" s="1"/>
  <c r="M1771" i="3"/>
  <c r="N1771" i="3" s="1"/>
  <c r="O1771" i="3" s="1"/>
  <c r="M1770" i="3"/>
  <c r="N1770" i="3" s="1"/>
  <c r="O1770" i="3" s="1"/>
  <c r="M1769" i="3"/>
  <c r="N1769" i="3" s="1"/>
  <c r="O1769" i="3" s="1"/>
  <c r="M1768" i="3"/>
  <c r="N1768" i="3" s="1"/>
  <c r="O1768" i="3" s="1"/>
  <c r="M1767" i="3"/>
  <c r="N1767" i="3" s="1"/>
  <c r="O1767" i="3" s="1"/>
  <c r="M1766" i="3"/>
  <c r="N1766" i="3" s="1"/>
  <c r="O1766" i="3" s="1"/>
  <c r="M1765" i="3"/>
  <c r="N1765" i="3" s="1"/>
  <c r="O1765" i="3" s="1"/>
  <c r="M1764" i="3"/>
  <c r="N1764" i="3" s="1"/>
  <c r="O1764" i="3" s="1"/>
  <c r="M1763" i="3"/>
  <c r="N1763" i="3" s="1"/>
  <c r="O1763" i="3" s="1"/>
  <c r="M1762" i="3"/>
  <c r="N1762" i="3" s="1"/>
  <c r="O1762" i="3" s="1"/>
  <c r="M1761" i="3"/>
  <c r="N1761" i="3" s="1"/>
  <c r="O1761" i="3" s="1"/>
  <c r="M1760" i="3"/>
  <c r="N1760" i="3" s="1"/>
  <c r="O1760" i="3" s="1"/>
  <c r="M1759" i="3"/>
  <c r="N1759" i="3" s="1"/>
  <c r="O1759" i="3" s="1"/>
  <c r="M1758" i="3"/>
  <c r="N1758" i="3" s="1"/>
  <c r="O1758" i="3" s="1"/>
  <c r="M1757" i="3"/>
  <c r="N1757" i="3" s="1"/>
  <c r="O1757" i="3" s="1"/>
  <c r="M1756" i="3"/>
  <c r="N1756" i="3" s="1"/>
  <c r="O1756" i="3" s="1"/>
  <c r="M1755" i="3"/>
  <c r="N1755" i="3" s="1"/>
  <c r="O1755" i="3" s="1"/>
  <c r="M1754" i="3"/>
  <c r="N1754" i="3" s="1"/>
  <c r="O1754" i="3" s="1"/>
  <c r="M1753" i="3"/>
  <c r="N1753" i="3" s="1"/>
  <c r="O1753" i="3" s="1"/>
  <c r="M1752" i="3"/>
  <c r="N1752" i="3" s="1"/>
  <c r="O1752" i="3" s="1"/>
  <c r="M1751" i="3"/>
  <c r="N1751" i="3" s="1"/>
  <c r="O1751" i="3" s="1"/>
  <c r="M1750" i="3"/>
  <c r="N1750" i="3" s="1"/>
  <c r="O1750" i="3" s="1"/>
  <c r="M1749" i="3"/>
  <c r="N1749" i="3" s="1"/>
  <c r="O1749" i="3" s="1"/>
  <c r="M1748" i="3"/>
  <c r="N1748" i="3" s="1"/>
  <c r="O1748" i="3" s="1"/>
  <c r="M1747" i="3"/>
  <c r="N1747" i="3" s="1"/>
  <c r="O1747" i="3" s="1"/>
  <c r="M1746" i="3"/>
  <c r="N1746" i="3" s="1"/>
  <c r="O1746" i="3" s="1"/>
  <c r="M1745" i="3"/>
  <c r="N1745" i="3" s="1"/>
  <c r="O1745" i="3" s="1"/>
  <c r="M1744" i="3"/>
  <c r="N1744" i="3" s="1"/>
  <c r="O1744" i="3" s="1"/>
  <c r="M1743" i="3"/>
  <c r="N1743" i="3" s="1"/>
  <c r="O1743" i="3" s="1"/>
  <c r="M1742" i="3"/>
  <c r="N1742" i="3" s="1"/>
  <c r="O1742" i="3" s="1"/>
  <c r="M1741" i="3"/>
  <c r="N1741" i="3" s="1"/>
  <c r="O1741" i="3" s="1"/>
  <c r="M1740" i="3"/>
  <c r="N1740" i="3" s="1"/>
  <c r="O1740" i="3" s="1"/>
  <c r="M1739" i="3"/>
  <c r="N1739" i="3" s="1"/>
  <c r="O1739" i="3" s="1"/>
  <c r="M1738" i="3"/>
  <c r="N1738" i="3" s="1"/>
  <c r="O1738" i="3" s="1"/>
  <c r="M1737" i="3"/>
  <c r="N1737" i="3" s="1"/>
  <c r="O1737" i="3" s="1"/>
  <c r="M1736" i="3"/>
  <c r="N1736" i="3" s="1"/>
  <c r="O1736" i="3" s="1"/>
  <c r="M1735" i="3"/>
  <c r="N1735" i="3" s="1"/>
  <c r="O1735" i="3" s="1"/>
  <c r="M1734" i="3"/>
  <c r="N1734" i="3" s="1"/>
  <c r="O1734" i="3" s="1"/>
  <c r="M1733" i="3"/>
  <c r="N1733" i="3" s="1"/>
  <c r="O1733" i="3" s="1"/>
  <c r="M1732" i="3"/>
  <c r="N1732" i="3" s="1"/>
  <c r="O1732" i="3" s="1"/>
  <c r="M1731" i="3"/>
  <c r="N1731" i="3" s="1"/>
  <c r="O1731" i="3" s="1"/>
  <c r="M1730" i="3"/>
  <c r="N1730" i="3" s="1"/>
  <c r="O1730" i="3" s="1"/>
  <c r="M1729" i="3"/>
  <c r="N1729" i="3" s="1"/>
  <c r="O1729" i="3" s="1"/>
  <c r="M1728" i="3"/>
  <c r="N1728" i="3" s="1"/>
  <c r="O1728" i="3" s="1"/>
  <c r="M1727" i="3"/>
  <c r="N1727" i="3" s="1"/>
  <c r="O1727" i="3" s="1"/>
  <c r="M1726" i="3"/>
  <c r="N1726" i="3" s="1"/>
  <c r="O1726" i="3" s="1"/>
  <c r="M1725" i="3"/>
  <c r="N1725" i="3" s="1"/>
  <c r="O1725" i="3" s="1"/>
  <c r="M1724" i="3"/>
  <c r="N1724" i="3" s="1"/>
  <c r="O1724" i="3" s="1"/>
  <c r="M1723" i="3"/>
  <c r="N1723" i="3" s="1"/>
  <c r="O1723" i="3" s="1"/>
  <c r="M1722" i="3"/>
  <c r="N1722" i="3" s="1"/>
  <c r="O1722" i="3" s="1"/>
  <c r="M1721" i="3"/>
  <c r="N1721" i="3" s="1"/>
  <c r="O1721" i="3" s="1"/>
  <c r="M1720" i="3"/>
  <c r="N1720" i="3" s="1"/>
  <c r="O1720" i="3" s="1"/>
  <c r="M1719" i="3"/>
  <c r="N1719" i="3" s="1"/>
  <c r="O1719" i="3" s="1"/>
  <c r="M1718" i="3"/>
  <c r="N1718" i="3" s="1"/>
  <c r="O1718" i="3" s="1"/>
  <c r="M1717" i="3"/>
  <c r="N1717" i="3" s="1"/>
  <c r="O1717" i="3" s="1"/>
  <c r="M1716" i="3"/>
  <c r="N1716" i="3" s="1"/>
  <c r="O1716" i="3" s="1"/>
  <c r="M1715" i="3"/>
  <c r="N1715" i="3" s="1"/>
  <c r="O1715" i="3" s="1"/>
  <c r="M1714" i="3"/>
  <c r="N1714" i="3" s="1"/>
  <c r="O1714" i="3" s="1"/>
  <c r="M1713" i="3"/>
  <c r="N1713" i="3" s="1"/>
  <c r="O1713" i="3" s="1"/>
  <c r="M1712" i="3"/>
  <c r="N1712" i="3" s="1"/>
  <c r="O1712" i="3" s="1"/>
  <c r="M1711" i="3"/>
  <c r="N1711" i="3" s="1"/>
  <c r="O1711" i="3" s="1"/>
  <c r="M1710" i="3"/>
  <c r="N1710" i="3" s="1"/>
  <c r="O1710" i="3" s="1"/>
  <c r="M1709" i="3"/>
  <c r="N1709" i="3" s="1"/>
  <c r="O1709" i="3" s="1"/>
  <c r="M1708" i="3"/>
  <c r="N1708" i="3" s="1"/>
  <c r="O1708" i="3" s="1"/>
  <c r="M1707" i="3"/>
  <c r="N1707" i="3" s="1"/>
  <c r="O1707" i="3" s="1"/>
  <c r="M1706" i="3"/>
  <c r="N1706" i="3" s="1"/>
  <c r="O1706" i="3" s="1"/>
  <c r="M1705" i="3"/>
  <c r="N1705" i="3" s="1"/>
  <c r="O1705" i="3" s="1"/>
  <c r="M1704" i="3"/>
  <c r="N1704" i="3" s="1"/>
  <c r="O1704" i="3" s="1"/>
  <c r="M1703" i="3"/>
  <c r="N1703" i="3" s="1"/>
  <c r="O1703" i="3" s="1"/>
  <c r="M1702" i="3"/>
  <c r="N1702" i="3" s="1"/>
  <c r="O1702" i="3" s="1"/>
  <c r="M1701" i="3"/>
  <c r="N1701" i="3" s="1"/>
  <c r="O1701" i="3" s="1"/>
  <c r="M1700" i="3"/>
  <c r="N1700" i="3" s="1"/>
  <c r="O1700" i="3" s="1"/>
  <c r="M1699" i="3"/>
  <c r="N1699" i="3" s="1"/>
  <c r="O1699" i="3" s="1"/>
  <c r="M1698" i="3"/>
  <c r="N1698" i="3" s="1"/>
  <c r="O1698" i="3" s="1"/>
  <c r="M1697" i="3"/>
  <c r="N1697" i="3" s="1"/>
  <c r="O1697" i="3" s="1"/>
  <c r="M1696" i="3"/>
  <c r="N1696" i="3" s="1"/>
  <c r="O1696" i="3" s="1"/>
  <c r="M1695" i="3"/>
  <c r="N1695" i="3" s="1"/>
  <c r="O1695" i="3" s="1"/>
  <c r="M1694" i="3"/>
  <c r="N1694" i="3" s="1"/>
  <c r="O1694" i="3" s="1"/>
  <c r="M1693" i="3"/>
  <c r="N1693" i="3" s="1"/>
  <c r="O1693" i="3" s="1"/>
  <c r="M1692" i="3"/>
  <c r="N1692" i="3" s="1"/>
  <c r="O1692" i="3" s="1"/>
  <c r="M1691" i="3"/>
  <c r="N1691" i="3" s="1"/>
  <c r="O1691" i="3" s="1"/>
  <c r="M1690" i="3"/>
  <c r="N1690" i="3" s="1"/>
  <c r="O1690" i="3" s="1"/>
  <c r="M1689" i="3"/>
  <c r="N1689" i="3" s="1"/>
  <c r="O1689" i="3" s="1"/>
  <c r="M1688" i="3"/>
  <c r="N1688" i="3" s="1"/>
  <c r="O1688" i="3" s="1"/>
  <c r="M1687" i="3"/>
  <c r="N1687" i="3" s="1"/>
  <c r="O1687" i="3" s="1"/>
  <c r="M1686" i="3"/>
  <c r="N1686" i="3" s="1"/>
  <c r="O1686" i="3" s="1"/>
  <c r="M1685" i="3"/>
  <c r="N1685" i="3" s="1"/>
  <c r="O1685" i="3" s="1"/>
  <c r="M1684" i="3"/>
  <c r="N1684" i="3" s="1"/>
  <c r="O1684" i="3" s="1"/>
  <c r="M1683" i="3"/>
  <c r="N1683" i="3" s="1"/>
  <c r="O1683" i="3" s="1"/>
  <c r="M1682" i="3"/>
  <c r="N1682" i="3" s="1"/>
  <c r="O1682" i="3" s="1"/>
  <c r="M1681" i="3"/>
  <c r="N1681" i="3" s="1"/>
  <c r="O1681" i="3" s="1"/>
  <c r="M1680" i="3"/>
  <c r="N1680" i="3" s="1"/>
  <c r="O1680" i="3" s="1"/>
  <c r="M1679" i="3"/>
  <c r="N1679" i="3" s="1"/>
  <c r="O1679" i="3" s="1"/>
  <c r="M1678" i="3"/>
  <c r="N1678" i="3" s="1"/>
  <c r="O1678" i="3" s="1"/>
  <c r="M1677" i="3"/>
  <c r="N1677" i="3" s="1"/>
  <c r="O1677" i="3" s="1"/>
  <c r="M1676" i="3"/>
  <c r="N1676" i="3" s="1"/>
  <c r="O1676" i="3" s="1"/>
  <c r="M1675" i="3"/>
  <c r="N1675" i="3" s="1"/>
  <c r="O1675" i="3" s="1"/>
  <c r="M1674" i="3"/>
  <c r="N1674" i="3" s="1"/>
  <c r="O1674" i="3" s="1"/>
  <c r="M1673" i="3"/>
  <c r="N1673" i="3" s="1"/>
  <c r="O1673" i="3" s="1"/>
  <c r="M1672" i="3"/>
  <c r="N1672" i="3" s="1"/>
  <c r="O1672" i="3" s="1"/>
  <c r="M1671" i="3"/>
  <c r="N1671" i="3" s="1"/>
  <c r="O1671" i="3" s="1"/>
  <c r="M1670" i="3"/>
  <c r="N1670" i="3" s="1"/>
  <c r="O1670" i="3" s="1"/>
  <c r="M1669" i="3"/>
  <c r="N1669" i="3" s="1"/>
  <c r="O1669" i="3" s="1"/>
  <c r="M1668" i="3"/>
  <c r="N1668" i="3" s="1"/>
  <c r="O1668" i="3" s="1"/>
  <c r="M1667" i="3"/>
  <c r="N1667" i="3" s="1"/>
  <c r="O1667" i="3" s="1"/>
  <c r="M1666" i="3"/>
  <c r="N1666" i="3" s="1"/>
  <c r="O1666" i="3" s="1"/>
  <c r="M1665" i="3"/>
  <c r="N1665" i="3" s="1"/>
  <c r="O1665" i="3" s="1"/>
  <c r="M1664" i="3"/>
  <c r="N1664" i="3" s="1"/>
  <c r="O1664" i="3" s="1"/>
  <c r="M1663" i="3"/>
  <c r="N1663" i="3" s="1"/>
  <c r="O1663" i="3" s="1"/>
  <c r="M1662" i="3"/>
  <c r="N1662" i="3" s="1"/>
  <c r="O1662" i="3" s="1"/>
  <c r="M1661" i="3"/>
  <c r="N1661" i="3" s="1"/>
  <c r="O1661" i="3" s="1"/>
  <c r="M1660" i="3"/>
  <c r="N1660" i="3" s="1"/>
  <c r="O1660" i="3" s="1"/>
  <c r="M1659" i="3"/>
  <c r="N1659" i="3" s="1"/>
  <c r="O1659" i="3" s="1"/>
  <c r="M1658" i="3"/>
  <c r="N1658" i="3" s="1"/>
  <c r="O1658" i="3" s="1"/>
  <c r="M1657" i="3"/>
  <c r="N1657" i="3" s="1"/>
  <c r="O1657" i="3" s="1"/>
  <c r="M1656" i="3"/>
  <c r="N1656" i="3" s="1"/>
  <c r="O1656" i="3" s="1"/>
  <c r="M1655" i="3"/>
  <c r="N1655" i="3" s="1"/>
  <c r="O1655" i="3" s="1"/>
  <c r="M1654" i="3"/>
  <c r="N1654" i="3" s="1"/>
  <c r="O1654" i="3" s="1"/>
  <c r="M1653" i="3"/>
  <c r="N1653" i="3" s="1"/>
  <c r="O1653" i="3" s="1"/>
  <c r="M1652" i="3"/>
  <c r="N1652" i="3" s="1"/>
  <c r="O1652" i="3" s="1"/>
  <c r="M1651" i="3"/>
  <c r="N1651" i="3" s="1"/>
  <c r="O1651" i="3" s="1"/>
  <c r="M1650" i="3"/>
  <c r="N1650" i="3" s="1"/>
  <c r="O1650" i="3" s="1"/>
  <c r="M1649" i="3"/>
  <c r="N1649" i="3" s="1"/>
  <c r="O1649" i="3" s="1"/>
  <c r="M1648" i="3"/>
  <c r="N1648" i="3" s="1"/>
  <c r="O1648" i="3" s="1"/>
  <c r="M1647" i="3"/>
  <c r="N1647" i="3" s="1"/>
  <c r="O1647" i="3" s="1"/>
  <c r="M1646" i="3"/>
  <c r="N1646" i="3" s="1"/>
  <c r="O1646" i="3" s="1"/>
  <c r="M1645" i="3"/>
  <c r="N1645" i="3" s="1"/>
  <c r="O1645" i="3" s="1"/>
  <c r="M1644" i="3"/>
  <c r="N1644" i="3" s="1"/>
  <c r="O1644" i="3" s="1"/>
  <c r="M1643" i="3"/>
  <c r="N1643" i="3" s="1"/>
  <c r="O1643" i="3" s="1"/>
  <c r="M1642" i="3"/>
  <c r="N1642" i="3" s="1"/>
  <c r="O1642" i="3" s="1"/>
  <c r="M1641" i="3"/>
  <c r="N1641" i="3" s="1"/>
  <c r="O1641" i="3" s="1"/>
  <c r="M1640" i="3"/>
  <c r="N1640" i="3" s="1"/>
  <c r="O1640" i="3" s="1"/>
  <c r="M1639" i="3"/>
  <c r="N1639" i="3" s="1"/>
  <c r="O1639" i="3" s="1"/>
  <c r="M1638" i="3"/>
  <c r="N1638" i="3" s="1"/>
  <c r="O1638" i="3" s="1"/>
  <c r="M1637" i="3"/>
  <c r="N1637" i="3" s="1"/>
  <c r="O1637" i="3" s="1"/>
  <c r="M1636" i="3"/>
  <c r="N1636" i="3" s="1"/>
  <c r="O1636" i="3" s="1"/>
  <c r="M1635" i="3"/>
  <c r="N1635" i="3" s="1"/>
  <c r="O1635" i="3" s="1"/>
  <c r="M1634" i="3"/>
  <c r="N1634" i="3" s="1"/>
  <c r="O1634" i="3" s="1"/>
  <c r="M1633" i="3"/>
  <c r="N1633" i="3" s="1"/>
  <c r="O1633" i="3" s="1"/>
  <c r="M1632" i="3"/>
  <c r="N1632" i="3" s="1"/>
  <c r="O1632" i="3" s="1"/>
  <c r="M1631" i="3"/>
  <c r="N1631" i="3" s="1"/>
  <c r="O1631" i="3" s="1"/>
  <c r="M1630" i="3"/>
  <c r="N1630" i="3" s="1"/>
  <c r="O1630" i="3" s="1"/>
  <c r="M1629" i="3"/>
  <c r="N1629" i="3" s="1"/>
  <c r="O1629" i="3" s="1"/>
  <c r="M1628" i="3"/>
  <c r="N1628" i="3" s="1"/>
  <c r="O1628" i="3" s="1"/>
  <c r="M1627" i="3"/>
  <c r="N1627" i="3" s="1"/>
  <c r="O1627" i="3" s="1"/>
  <c r="M1626" i="3"/>
  <c r="N1626" i="3" s="1"/>
  <c r="O1626" i="3" s="1"/>
  <c r="M1625" i="3"/>
  <c r="N1625" i="3" s="1"/>
  <c r="O1625" i="3" s="1"/>
  <c r="M1624" i="3"/>
  <c r="N1624" i="3" s="1"/>
  <c r="O1624" i="3" s="1"/>
  <c r="M1623" i="3"/>
  <c r="N1623" i="3" s="1"/>
  <c r="O1623" i="3" s="1"/>
  <c r="M1622" i="3"/>
  <c r="N1622" i="3" s="1"/>
  <c r="O1622" i="3" s="1"/>
  <c r="M1621" i="3"/>
  <c r="N1621" i="3" s="1"/>
  <c r="O1621" i="3" s="1"/>
  <c r="M1620" i="3"/>
  <c r="N1620" i="3" s="1"/>
  <c r="O1620" i="3" s="1"/>
  <c r="M1619" i="3"/>
  <c r="N1619" i="3" s="1"/>
  <c r="O1619" i="3" s="1"/>
  <c r="M1618" i="3"/>
  <c r="N1618" i="3" s="1"/>
  <c r="O1618" i="3" s="1"/>
  <c r="M1617" i="3"/>
  <c r="N1617" i="3" s="1"/>
  <c r="O1617" i="3" s="1"/>
  <c r="M1616" i="3"/>
  <c r="N1616" i="3" s="1"/>
  <c r="O1616" i="3" s="1"/>
  <c r="M1615" i="3"/>
  <c r="N1615" i="3" s="1"/>
  <c r="O1615" i="3" s="1"/>
  <c r="M1614" i="3"/>
  <c r="N1614" i="3" s="1"/>
  <c r="O1614" i="3" s="1"/>
  <c r="M1613" i="3"/>
  <c r="N1613" i="3" s="1"/>
  <c r="O1613" i="3" s="1"/>
  <c r="M1612" i="3"/>
  <c r="N1612" i="3" s="1"/>
  <c r="O1612" i="3" s="1"/>
  <c r="M1611" i="3"/>
  <c r="N1611" i="3" s="1"/>
  <c r="O1611" i="3" s="1"/>
  <c r="M1610" i="3"/>
  <c r="N1610" i="3" s="1"/>
  <c r="O1610" i="3" s="1"/>
  <c r="M1609" i="3"/>
  <c r="N1609" i="3" s="1"/>
  <c r="O1609" i="3" s="1"/>
  <c r="M1608" i="3"/>
  <c r="N1608" i="3" s="1"/>
  <c r="O1608" i="3" s="1"/>
  <c r="M1607" i="3"/>
  <c r="N1607" i="3" s="1"/>
  <c r="O1607" i="3" s="1"/>
  <c r="M1606" i="3"/>
  <c r="N1606" i="3" s="1"/>
  <c r="O1606" i="3" s="1"/>
  <c r="M1605" i="3"/>
  <c r="N1605" i="3" s="1"/>
  <c r="O1605" i="3" s="1"/>
  <c r="M1604" i="3"/>
  <c r="N1604" i="3" s="1"/>
  <c r="O1604" i="3" s="1"/>
  <c r="M1603" i="3"/>
  <c r="N1603" i="3" s="1"/>
  <c r="O1603" i="3" s="1"/>
  <c r="M1602" i="3"/>
  <c r="N1602" i="3" s="1"/>
  <c r="O1602" i="3" s="1"/>
  <c r="M1601" i="3"/>
  <c r="N1601" i="3" s="1"/>
  <c r="O1601" i="3" s="1"/>
  <c r="M1600" i="3"/>
  <c r="N1600" i="3" s="1"/>
  <c r="O1600" i="3" s="1"/>
  <c r="M1599" i="3"/>
  <c r="N1599" i="3" s="1"/>
  <c r="O1599" i="3" s="1"/>
  <c r="M1598" i="3"/>
  <c r="N1598" i="3" s="1"/>
  <c r="O1598" i="3" s="1"/>
  <c r="M1597" i="3"/>
  <c r="N1597" i="3" s="1"/>
  <c r="O1597" i="3" s="1"/>
  <c r="M1596" i="3"/>
  <c r="N1596" i="3" s="1"/>
  <c r="O1596" i="3" s="1"/>
  <c r="M1595" i="3"/>
  <c r="N1595" i="3" s="1"/>
  <c r="O1595" i="3" s="1"/>
  <c r="M1594" i="3"/>
  <c r="N1594" i="3" s="1"/>
  <c r="O1594" i="3" s="1"/>
  <c r="M1593" i="3"/>
  <c r="N1593" i="3" s="1"/>
  <c r="O1593" i="3" s="1"/>
  <c r="M1592" i="3"/>
  <c r="N1592" i="3" s="1"/>
  <c r="O1592" i="3" s="1"/>
  <c r="M1591" i="3"/>
  <c r="N1591" i="3" s="1"/>
  <c r="O1591" i="3" s="1"/>
  <c r="M1590" i="3"/>
  <c r="N1590" i="3" s="1"/>
  <c r="O1590" i="3" s="1"/>
  <c r="M1589" i="3"/>
  <c r="N1589" i="3" s="1"/>
  <c r="O1589" i="3" s="1"/>
  <c r="M1588" i="3"/>
  <c r="N1588" i="3" s="1"/>
  <c r="O1588" i="3" s="1"/>
  <c r="M1587" i="3"/>
  <c r="N1587" i="3" s="1"/>
  <c r="O1587" i="3" s="1"/>
  <c r="M1586" i="3"/>
  <c r="N1586" i="3" s="1"/>
  <c r="O1586" i="3" s="1"/>
  <c r="M1585" i="3"/>
  <c r="N1585" i="3" s="1"/>
  <c r="O1585" i="3" s="1"/>
  <c r="M1584" i="3"/>
  <c r="N1584" i="3" s="1"/>
  <c r="O1584" i="3" s="1"/>
  <c r="M1583" i="3"/>
  <c r="N1583" i="3" s="1"/>
  <c r="O1583" i="3" s="1"/>
  <c r="M1582" i="3"/>
  <c r="N1582" i="3" s="1"/>
  <c r="O1582" i="3" s="1"/>
  <c r="M1581" i="3"/>
  <c r="N1581" i="3" s="1"/>
  <c r="O1581" i="3" s="1"/>
  <c r="M1580" i="3"/>
  <c r="N1580" i="3" s="1"/>
  <c r="O1580" i="3" s="1"/>
  <c r="M1579" i="3"/>
  <c r="N1579" i="3" s="1"/>
  <c r="O1579" i="3" s="1"/>
  <c r="M1578" i="3"/>
  <c r="N1578" i="3" s="1"/>
  <c r="O1578" i="3" s="1"/>
  <c r="M1577" i="3"/>
  <c r="N1577" i="3" s="1"/>
  <c r="O1577" i="3" s="1"/>
  <c r="M1576" i="3"/>
  <c r="N1576" i="3" s="1"/>
  <c r="O1576" i="3" s="1"/>
  <c r="M1575" i="3"/>
  <c r="N1575" i="3" s="1"/>
  <c r="O1575" i="3" s="1"/>
  <c r="M1574" i="3"/>
  <c r="N1574" i="3" s="1"/>
  <c r="O1574" i="3" s="1"/>
  <c r="M1573" i="3"/>
  <c r="N1573" i="3" s="1"/>
  <c r="O1573" i="3" s="1"/>
  <c r="M1572" i="3"/>
  <c r="N1572" i="3" s="1"/>
  <c r="O1572" i="3" s="1"/>
  <c r="M1571" i="3"/>
  <c r="N1571" i="3" s="1"/>
  <c r="O1571" i="3" s="1"/>
  <c r="M1570" i="3"/>
  <c r="N1570" i="3" s="1"/>
  <c r="O1570" i="3" s="1"/>
  <c r="M1569" i="3"/>
  <c r="N1569" i="3" s="1"/>
  <c r="O1569" i="3" s="1"/>
  <c r="M1568" i="3"/>
  <c r="N1568" i="3" s="1"/>
  <c r="O1568" i="3" s="1"/>
  <c r="M1567" i="3"/>
  <c r="N1567" i="3" s="1"/>
  <c r="O1567" i="3" s="1"/>
  <c r="M1566" i="3"/>
  <c r="N1566" i="3" s="1"/>
  <c r="O1566" i="3" s="1"/>
  <c r="M1565" i="3"/>
  <c r="N1565" i="3" s="1"/>
  <c r="O1565" i="3" s="1"/>
  <c r="M1564" i="3"/>
  <c r="N1564" i="3" s="1"/>
  <c r="O1564" i="3" s="1"/>
  <c r="M1563" i="3"/>
  <c r="N1563" i="3" s="1"/>
  <c r="O1563" i="3" s="1"/>
  <c r="M1562" i="3"/>
  <c r="N1562" i="3" s="1"/>
  <c r="O1562" i="3" s="1"/>
  <c r="M1561" i="3"/>
  <c r="N1561" i="3" s="1"/>
  <c r="O1561" i="3" s="1"/>
  <c r="M1560" i="3"/>
  <c r="N1560" i="3" s="1"/>
  <c r="O1560" i="3" s="1"/>
  <c r="M1559" i="3"/>
  <c r="N1559" i="3" s="1"/>
  <c r="O1559" i="3" s="1"/>
  <c r="M1558" i="3"/>
  <c r="N1558" i="3" s="1"/>
  <c r="O1558" i="3" s="1"/>
  <c r="M1557" i="3"/>
  <c r="N1557" i="3" s="1"/>
  <c r="O1557" i="3" s="1"/>
  <c r="M1556" i="3"/>
  <c r="N1556" i="3" s="1"/>
  <c r="O1556" i="3" s="1"/>
  <c r="M1555" i="3"/>
  <c r="N1555" i="3" s="1"/>
  <c r="O1555" i="3" s="1"/>
  <c r="M1554" i="3"/>
  <c r="N1554" i="3" s="1"/>
  <c r="O1554" i="3" s="1"/>
  <c r="M1553" i="3"/>
  <c r="N1553" i="3" s="1"/>
  <c r="O1553" i="3" s="1"/>
  <c r="M1552" i="3"/>
  <c r="N1552" i="3" s="1"/>
  <c r="O1552" i="3" s="1"/>
  <c r="M1551" i="3"/>
  <c r="N1551" i="3" s="1"/>
  <c r="O1551" i="3" s="1"/>
  <c r="M1550" i="3"/>
  <c r="N1550" i="3" s="1"/>
  <c r="O1550" i="3" s="1"/>
  <c r="M1549" i="3"/>
  <c r="N1549" i="3" s="1"/>
  <c r="O1549" i="3" s="1"/>
  <c r="M1548" i="3"/>
  <c r="N1548" i="3" s="1"/>
  <c r="O1548" i="3" s="1"/>
  <c r="M1547" i="3"/>
  <c r="N1547" i="3" s="1"/>
  <c r="O1547" i="3" s="1"/>
  <c r="M1546" i="3"/>
  <c r="N1546" i="3" s="1"/>
  <c r="O1546" i="3" s="1"/>
  <c r="M1545" i="3"/>
  <c r="N1545" i="3" s="1"/>
  <c r="O1545" i="3" s="1"/>
  <c r="M1544" i="3"/>
  <c r="N1544" i="3" s="1"/>
  <c r="O1544" i="3" s="1"/>
  <c r="M1543" i="3"/>
  <c r="N1543" i="3" s="1"/>
  <c r="O1543" i="3" s="1"/>
  <c r="M1542" i="3"/>
  <c r="N1542" i="3" s="1"/>
  <c r="O1542" i="3" s="1"/>
  <c r="M1541" i="3"/>
  <c r="N1541" i="3" s="1"/>
  <c r="O1541" i="3" s="1"/>
  <c r="M1540" i="3"/>
  <c r="N1540" i="3" s="1"/>
  <c r="O1540" i="3" s="1"/>
  <c r="M1539" i="3"/>
  <c r="N1539" i="3" s="1"/>
  <c r="O1539" i="3" s="1"/>
  <c r="M1538" i="3"/>
  <c r="N1538" i="3" s="1"/>
  <c r="O1538" i="3" s="1"/>
  <c r="M1537" i="3"/>
  <c r="N1537" i="3" s="1"/>
  <c r="O1537" i="3" s="1"/>
  <c r="M1536" i="3"/>
  <c r="N1536" i="3" s="1"/>
  <c r="O1536" i="3" s="1"/>
  <c r="M1535" i="3"/>
  <c r="N1535" i="3" s="1"/>
  <c r="O1535" i="3" s="1"/>
  <c r="M1534" i="3"/>
  <c r="N1534" i="3" s="1"/>
  <c r="O1534" i="3" s="1"/>
  <c r="M1533" i="3"/>
  <c r="N1533" i="3" s="1"/>
  <c r="O1533" i="3" s="1"/>
  <c r="M1532" i="3"/>
  <c r="N1532" i="3" s="1"/>
  <c r="O1532" i="3" s="1"/>
  <c r="M1531" i="3"/>
  <c r="N1531" i="3" s="1"/>
  <c r="O1531" i="3" s="1"/>
  <c r="M1530" i="3"/>
  <c r="N1530" i="3" s="1"/>
  <c r="O1530" i="3" s="1"/>
  <c r="M1529" i="3"/>
  <c r="N1529" i="3" s="1"/>
  <c r="O1529" i="3" s="1"/>
  <c r="M1528" i="3"/>
  <c r="N1528" i="3" s="1"/>
  <c r="O1528" i="3" s="1"/>
  <c r="M1527" i="3"/>
  <c r="N1527" i="3" s="1"/>
  <c r="O1527" i="3" s="1"/>
  <c r="M1526" i="3"/>
  <c r="N1526" i="3" s="1"/>
  <c r="O1526" i="3" s="1"/>
  <c r="M1525" i="3"/>
  <c r="N1525" i="3" s="1"/>
  <c r="O1525" i="3" s="1"/>
  <c r="M1524" i="3"/>
  <c r="N1524" i="3" s="1"/>
  <c r="O1524" i="3" s="1"/>
  <c r="M1523" i="3"/>
  <c r="N1523" i="3" s="1"/>
  <c r="O1523" i="3" s="1"/>
  <c r="M1522" i="3"/>
  <c r="N1522" i="3" s="1"/>
  <c r="O1522" i="3" s="1"/>
  <c r="M1521" i="3"/>
  <c r="N1521" i="3" s="1"/>
  <c r="O1521" i="3" s="1"/>
  <c r="M1520" i="3"/>
  <c r="N1520" i="3" s="1"/>
  <c r="O1520" i="3" s="1"/>
  <c r="M1519" i="3"/>
  <c r="N1519" i="3" s="1"/>
  <c r="O1519" i="3" s="1"/>
  <c r="M1518" i="3"/>
  <c r="N1518" i="3" s="1"/>
  <c r="O1518" i="3" s="1"/>
  <c r="M1517" i="3"/>
  <c r="N1517" i="3" s="1"/>
  <c r="O1517" i="3" s="1"/>
  <c r="M1516" i="3"/>
  <c r="N1516" i="3" s="1"/>
  <c r="O1516" i="3" s="1"/>
  <c r="M1515" i="3"/>
  <c r="N1515" i="3" s="1"/>
  <c r="O1515" i="3" s="1"/>
  <c r="M1514" i="3"/>
  <c r="N1514" i="3" s="1"/>
  <c r="O1514" i="3" s="1"/>
  <c r="M1513" i="3"/>
  <c r="N1513" i="3" s="1"/>
  <c r="O1513" i="3" s="1"/>
  <c r="M1512" i="3"/>
  <c r="N1512" i="3" s="1"/>
  <c r="O1512" i="3" s="1"/>
  <c r="M1511" i="3"/>
  <c r="N1511" i="3" s="1"/>
  <c r="O1511" i="3" s="1"/>
  <c r="M1510" i="3"/>
  <c r="N1510" i="3" s="1"/>
  <c r="O1510" i="3" s="1"/>
  <c r="M1509" i="3"/>
  <c r="N1509" i="3" s="1"/>
  <c r="O1509" i="3" s="1"/>
  <c r="M1508" i="3"/>
  <c r="N1508" i="3" s="1"/>
  <c r="O1508" i="3" s="1"/>
  <c r="M1507" i="3"/>
  <c r="N1507" i="3" s="1"/>
  <c r="O1507" i="3" s="1"/>
  <c r="M1506" i="3"/>
  <c r="N1506" i="3" s="1"/>
  <c r="O1506" i="3" s="1"/>
  <c r="M1505" i="3"/>
  <c r="N1505" i="3" s="1"/>
  <c r="O1505" i="3" s="1"/>
  <c r="M1504" i="3"/>
  <c r="N1504" i="3" s="1"/>
  <c r="O1504" i="3" s="1"/>
  <c r="M1503" i="3"/>
  <c r="N1503" i="3" s="1"/>
  <c r="O1503" i="3" s="1"/>
  <c r="M1502" i="3"/>
  <c r="N1502" i="3" s="1"/>
  <c r="O1502" i="3" s="1"/>
  <c r="M1501" i="3"/>
  <c r="N1501" i="3" s="1"/>
  <c r="O1501" i="3" s="1"/>
  <c r="M1500" i="3"/>
  <c r="N1500" i="3" s="1"/>
  <c r="O1500" i="3" s="1"/>
  <c r="M1499" i="3"/>
  <c r="N1499" i="3" s="1"/>
  <c r="O1499" i="3" s="1"/>
  <c r="M1498" i="3"/>
  <c r="N1498" i="3" s="1"/>
  <c r="O1498" i="3" s="1"/>
  <c r="M1497" i="3"/>
  <c r="N1497" i="3" s="1"/>
  <c r="O1497" i="3" s="1"/>
  <c r="M1496" i="3"/>
  <c r="N1496" i="3" s="1"/>
  <c r="O1496" i="3" s="1"/>
  <c r="M1495" i="3"/>
  <c r="N1495" i="3" s="1"/>
  <c r="O1495" i="3" s="1"/>
  <c r="M1494" i="3"/>
  <c r="N1494" i="3" s="1"/>
  <c r="O1494" i="3" s="1"/>
  <c r="M1493" i="3"/>
  <c r="N1493" i="3" s="1"/>
  <c r="O1493" i="3" s="1"/>
  <c r="M1492" i="3"/>
  <c r="N1492" i="3" s="1"/>
  <c r="O1492" i="3" s="1"/>
  <c r="M1491" i="3"/>
  <c r="N1491" i="3" s="1"/>
  <c r="O1491" i="3" s="1"/>
  <c r="M1490" i="3"/>
  <c r="N1490" i="3" s="1"/>
  <c r="O1490" i="3" s="1"/>
  <c r="M1489" i="3"/>
  <c r="N1489" i="3" s="1"/>
  <c r="O1489" i="3" s="1"/>
  <c r="M1488" i="3"/>
  <c r="N1488" i="3" s="1"/>
  <c r="O1488" i="3" s="1"/>
  <c r="M1487" i="3"/>
  <c r="N1487" i="3" s="1"/>
  <c r="O1487" i="3" s="1"/>
  <c r="M1486" i="3"/>
  <c r="N1486" i="3" s="1"/>
  <c r="O1486" i="3" s="1"/>
  <c r="M1485" i="3"/>
  <c r="N1485" i="3" s="1"/>
  <c r="O1485" i="3" s="1"/>
  <c r="M1484" i="3"/>
  <c r="N1484" i="3" s="1"/>
  <c r="O1484" i="3" s="1"/>
  <c r="M1483" i="3"/>
  <c r="N1483" i="3" s="1"/>
  <c r="O1483" i="3" s="1"/>
  <c r="M1482" i="3"/>
  <c r="N1482" i="3" s="1"/>
  <c r="O1482" i="3" s="1"/>
  <c r="M1481" i="3"/>
  <c r="N1481" i="3" s="1"/>
  <c r="O1481" i="3" s="1"/>
  <c r="M1480" i="3"/>
  <c r="N1480" i="3" s="1"/>
  <c r="O1480" i="3" s="1"/>
  <c r="M1479" i="3"/>
  <c r="N1479" i="3" s="1"/>
  <c r="O1479" i="3" s="1"/>
  <c r="M1478" i="3"/>
  <c r="N1478" i="3" s="1"/>
  <c r="O1478" i="3" s="1"/>
  <c r="M1477" i="3"/>
  <c r="N1477" i="3" s="1"/>
  <c r="O1477" i="3" s="1"/>
  <c r="M1476" i="3"/>
  <c r="N1476" i="3" s="1"/>
  <c r="O1476" i="3" s="1"/>
  <c r="M1475" i="3"/>
  <c r="N1475" i="3" s="1"/>
  <c r="O1475" i="3" s="1"/>
  <c r="M1474" i="3"/>
  <c r="N1474" i="3" s="1"/>
  <c r="O1474" i="3" s="1"/>
  <c r="M1473" i="3"/>
  <c r="N1473" i="3" s="1"/>
  <c r="O1473" i="3" s="1"/>
  <c r="M1472" i="3"/>
  <c r="N1472" i="3" s="1"/>
  <c r="O1472" i="3" s="1"/>
  <c r="M1471" i="3"/>
  <c r="N1471" i="3" s="1"/>
  <c r="O1471" i="3" s="1"/>
  <c r="M1470" i="3"/>
  <c r="N1470" i="3" s="1"/>
  <c r="O1470" i="3" s="1"/>
  <c r="M1469" i="3"/>
  <c r="N1469" i="3" s="1"/>
  <c r="O1469" i="3" s="1"/>
  <c r="M1468" i="3"/>
  <c r="N1468" i="3" s="1"/>
  <c r="O1468" i="3" s="1"/>
  <c r="M1467" i="3"/>
  <c r="N1467" i="3" s="1"/>
  <c r="O1467" i="3" s="1"/>
  <c r="M1466" i="3"/>
  <c r="N1466" i="3" s="1"/>
  <c r="O1466" i="3" s="1"/>
  <c r="M1465" i="3"/>
  <c r="N1465" i="3" s="1"/>
  <c r="O1465" i="3" s="1"/>
  <c r="M1464" i="3"/>
  <c r="N1464" i="3" s="1"/>
  <c r="O1464" i="3" s="1"/>
  <c r="M1463" i="3"/>
  <c r="N1463" i="3" s="1"/>
  <c r="O1463" i="3" s="1"/>
  <c r="M1462" i="3"/>
  <c r="N1462" i="3" s="1"/>
  <c r="O1462" i="3" s="1"/>
  <c r="M1461" i="3"/>
  <c r="N1461" i="3" s="1"/>
  <c r="O1461" i="3" s="1"/>
  <c r="M1460" i="3"/>
  <c r="N1460" i="3" s="1"/>
  <c r="O1460" i="3" s="1"/>
  <c r="M1459" i="3"/>
  <c r="N1459" i="3" s="1"/>
  <c r="O1459" i="3" s="1"/>
  <c r="M1458" i="3"/>
  <c r="N1458" i="3" s="1"/>
  <c r="O1458" i="3" s="1"/>
  <c r="M1457" i="3"/>
  <c r="N1457" i="3" s="1"/>
  <c r="O1457" i="3" s="1"/>
  <c r="M1456" i="3"/>
  <c r="N1456" i="3" s="1"/>
  <c r="O1456" i="3" s="1"/>
  <c r="M1455" i="3"/>
  <c r="N1455" i="3" s="1"/>
  <c r="O1455" i="3" s="1"/>
  <c r="M1454" i="3"/>
  <c r="N1454" i="3" s="1"/>
  <c r="O1454" i="3" s="1"/>
  <c r="M1453" i="3"/>
  <c r="N1453" i="3" s="1"/>
  <c r="O1453" i="3" s="1"/>
  <c r="M1452" i="3"/>
  <c r="N1452" i="3" s="1"/>
  <c r="O1452" i="3" s="1"/>
  <c r="M1451" i="3"/>
  <c r="N1451" i="3" s="1"/>
  <c r="O1451" i="3" s="1"/>
  <c r="M1450" i="3"/>
  <c r="N1450" i="3" s="1"/>
  <c r="O1450" i="3" s="1"/>
  <c r="M1449" i="3"/>
  <c r="N1449" i="3" s="1"/>
  <c r="O1449" i="3" s="1"/>
  <c r="M1448" i="3"/>
  <c r="N1448" i="3" s="1"/>
  <c r="O1448" i="3" s="1"/>
  <c r="M1447" i="3"/>
  <c r="N1447" i="3" s="1"/>
  <c r="O1447" i="3" s="1"/>
  <c r="M1446" i="3"/>
  <c r="N1446" i="3" s="1"/>
  <c r="O1446" i="3" s="1"/>
  <c r="M1445" i="3"/>
  <c r="N1445" i="3" s="1"/>
  <c r="O1445" i="3" s="1"/>
  <c r="M1444" i="3"/>
  <c r="N1444" i="3" s="1"/>
  <c r="O1444" i="3" s="1"/>
  <c r="M1443" i="3"/>
  <c r="N1443" i="3" s="1"/>
  <c r="O1443" i="3" s="1"/>
  <c r="M1442" i="3"/>
  <c r="N1442" i="3" s="1"/>
  <c r="O1442" i="3" s="1"/>
  <c r="M1441" i="3"/>
  <c r="N1441" i="3" s="1"/>
  <c r="O1441" i="3" s="1"/>
  <c r="M1440" i="3"/>
  <c r="N1440" i="3" s="1"/>
  <c r="O1440" i="3" s="1"/>
  <c r="M1439" i="3"/>
  <c r="N1439" i="3" s="1"/>
  <c r="O1439" i="3" s="1"/>
  <c r="M1438" i="3"/>
  <c r="N1438" i="3" s="1"/>
  <c r="O1438" i="3" s="1"/>
  <c r="M1437" i="3"/>
  <c r="N1437" i="3" s="1"/>
  <c r="O1437" i="3" s="1"/>
  <c r="M1436" i="3"/>
  <c r="N1436" i="3" s="1"/>
  <c r="O1436" i="3" s="1"/>
  <c r="M1435" i="3"/>
  <c r="N1435" i="3" s="1"/>
  <c r="O1435" i="3" s="1"/>
  <c r="M1434" i="3"/>
  <c r="N1434" i="3" s="1"/>
  <c r="O1434" i="3" s="1"/>
  <c r="M1433" i="3"/>
  <c r="N1433" i="3" s="1"/>
  <c r="O1433" i="3" s="1"/>
  <c r="M1432" i="3"/>
  <c r="N1432" i="3" s="1"/>
  <c r="O1432" i="3" s="1"/>
  <c r="M1431" i="3"/>
  <c r="N1431" i="3" s="1"/>
  <c r="O1431" i="3" s="1"/>
  <c r="M1430" i="3"/>
  <c r="N1430" i="3" s="1"/>
  <c r="O1430" i="3" s="1"/>
  <c r="M1429" i="3"/>
  <c r="N1429" i="3" s="1"/>
  <c r="O1429" i="3" s="1"/>
  <c r="M1428" i="3"/>
  <c r="N1428" i="3" s="1"/>
  <c r="O1428" i="3" s="1"/>
  <c r="M1427" i="3"/>
  <c r="N1427" i="3" s="1"/>
  <c r="O1427" i="3" s="1"/>
  <c r="M1426" i="3"/>
  <c r="N1426" i="3" s="1"/>
  <c r="O1426" i="3" s="1"/>
  <c r="M1425" i="3"/>
  <c r="N1425" i="3" s="1"/>
  <c r="O1425" i="3" s="1"/>
  <c r="M1424" i="3"/>
  <c r="N1424" i="3" s="1"/>
  <c r="O1424" i="3" s="1"/>
  <c r="M1423" i="3"/>
  <c r="N1423" i="3" s="1"/>
  <c r="O1423" i="3" s="1"/>
  <c r="M1422" i="3"/>
  <c r="N1422" i="3" s="1"/>
  <c r="O1422" i="3" s="1"/>
  <c r="M1421" i="3"/>
  <c r="N1421" i="3" s="1"/>
  <c r="O1421" i="3" s="1"/>
  <c r="M1420" i="3"/>
  <c r="N1420" i="3" s="1"/>
  <c r="O1420" i="3" s="1"/>
  <c r="M1419" i="3"/>
  <c r="N1419" i="3" s="1"/>
  <c r="O1419" i="3" s="1"/>
  <c r="M1418" i="3"/>
  <c r="N1418" i="3" s="1"/>
  <c r="O1418" i="3" s="1"/>
  <c r="M1417" i="3"/>
  <c r="N1417" i="3" s="1"/>
  <c r="O1417" i="3" s="1"/>
  <c r="M1416" i="3"/>
  <c r="N1416" i="3" s="1"/>
  <c r="O1416" i="3" s="1"/>
  <c r="M1415" i="3"/>
  <c r="N1415" i="3" s="1"/>
  <c r="O1415" i="3" s="1"/>
  <c r="M1414" i="3"/>
  <c r="N1414" i="3" s="1"/>
  <c r="O1414" i="3" s="1"/>
  <c r="M1413" i="3"/>
  <c r="N1413" i="3" s="1"/>
  <c r="O1413" i="3" s="1"/>
  <c r="M1412" i="3"/>
  <c r="N1412" i="3" s="1"/>
  <c r="O1412" i="3" s="1"/>
  <c r="M1411" i="3"/>
  <c r="N1411" i="3" s="1"/>
  <c r="O1411" i="3" s="1"/>
  <c r="M1410" i="3"/>
  <c r="N1410" i="3" s="1"/>
  <c r="O1410" i="3" s="1"/>
  <c r="M1409" i="3"/>
  <c r="N1409" i="3" s="1"/>
  <c r="O1409" i="3" s="1"/>
  <c r="M1408" i="3"/>
  <c r="N1408" i="3" s="1"/>
  <c r="O1408" i="3" s="1"/>
  <c r="M1407" i="3"/>
  <c r="N1407" i="3" s="1"/>
  <c r="O1407" i="3" s="1"/>
  <c r="M1406" i="3"/>
  <c r="N1406" i="3" s="1"/>
  <c r="O1406" i="3" s="1"/>
  <c r="M1405" i="3"/>
  <c r="N1405" i="3" s="1"/>
  <c r="O1405" i="3" s="1"/>
  <c r="M1404" i="3"/>
  <c r="N1404" i="3" s="1"/>
  <c r="O1404" i="3" s="1"/>
  <c r="M1403" i="3"/>
  <c r="N1403" i="3" s="1"/>
  <c r="O1403" i="3" s="1"/>
  <c r="M1402" i="3"/>
  <c r="N1402" i="3" s="1"/>
  <c r="O1402" i="3" s="1"/>
  <c r="M1401" i="3"/>
  <c r="N1401" i="3" s="1"/>
  <c r="O1401" i="3" s="1"/>
  <c r="M1400" i="3"/>
  <c r="N1400" i="3" s="1"/>
  <c r="O1400" i="3" s="1"/>
  <c r="M1399" i="3"/>
  <c r="N1399" i="3" s="1"/>
  <c r="O1399" i="3" s="1"/>
  <c r="M1398" i="3"/>
  <c r="N1398" i="3" s="1"/>
  <c r="O1398" i="3" s="1"/>
  <c r="M1397" i="3"/>
  <c r="N1397" i="3" s="1"/>
  <c r="O1397" i="3" s="1"/>
  <c r="M1396" i="3"/>
  <c r="N1396" i="3" s="1"/>
  <c r="O1396" i="3" s="1"/>
  <c r="M1395" i="3"/>
  <c r="N1395" i="3" s="1"/>
  <c r="O1395" i="3" s="1"/>
  <c r="M1394" i="3"/>
  <c r="N1394" i="3" s="1"/>
  <c r="O1394" i="3" s="1"/>
  <c r="M1393" i="3"/>
  <c r="N1393" i="3" s="1"/>
  <c r="O1393" i="3" s="1"/>
  <c r="M1392" i="3"/>
  <c r="N1392" i="3" s="1"/>
  <c r="O1392" i="3" s="1"/>
  <c r="M1391" i="3"/>
  <c r="N1391" i="3" s="1"/>
  <c r="O1391" i="3" s="1"/>
  <c r="M1390" i="3"/>
  <c r="N1390" i="3" s="1"/>
  <c r="O1390" i="3" s="1"/>
  <c r="M1389" i="3"/>
  <c r="N1389" i="3" s="1"/>
  <c r="O1389" i="3" s="1"/>
  <c r="M1388" i="3"/>
  <c r="N1388" i="3" s="1"/>
  <c r="O1388" i="3" s="1"/>
  <c r="M1387" i="3"/>
  <c r="N1387" i="3" s="1"/>
  <c r="O1387" i="3" s="1"/>
  <c r="M1386" i="3"/>
  <c r="N1386" i="3" s="1"/>
  <c r="O1386" i="3" s="1"/>
  <c r="M1385" i="3"/>
  <c r="N1385" i="3" s="1"/>
  <c r="O1385" i="3" s="1"/>
  <c r="M1384" i="3"/>
  <c r="N1384" i="3" s="1"/>
  <c r="O1384" i="3" s="1"/>
  <c r="M1383" i="3"/>
  <c r="N1383" i="3" s="1"/>
  <c r="O1383" i="3" s="1"/>
  <c r="M1382" i="3"/>
  <c r="N1382" i="3" s="1"/>
  <c r="O1382" i="3" s="1"/>
  <c r="M1381" i="3"/>
  <c r="N1381" i="3" s="1"/>
  <c r="O1381" i="3" s="1"/>
  <c r="M1380" i="3"/>
  <c r="N1380" i="3" s="1"/>
  <c r="O1380" i="3" s="1"/>
  <c r="M1379" i="3"/>
  <c r="N1379" i="3" s="1"/>
  <c r="O1379" i="3" s="1"/>
  <c r="M1378" i="3"/>
  <c r="N1378" i="3" s="1"/>
  <c r="O1378" i="3" s="1"/>
  <c r="M1377" i="3"/>
  <c r="N1377" i="3" s="1"/>
  <c r="O1377" i="3" s="1"/>
  <c r="M1376" i="3"/>
  <c r="N1376" i="3" s="1"/>
  <c r="O1376" i="3" s="1"/>
  <c r="M1375" i="3"/>
  <c r="N1375" i="3" s="1"/>
  <c r="O1375" i="3" s="1"/>
  <c r="M1374" i="3"/>
  <c r="N1374" i="3" s="1"/>
  <c r="O1374" i="3" s="1"/>
  <c r="M1373" i="3"/>
  <c r="N1373" i="3" s="1"/>
  <c r="O1373" i="3" s="1"/>
  <c r="M1372" i="3"/>
  <c r="N1372" i="3" s="1"/>
  <c r="O1372" i="3" s="1"/>
  <c r="M1371" i="3"/>
  <c r="N1371" i="3" s="1"/>
  <c r="O1371" i="3" s="1"/>
  <c r="M1370" i="3"/>
  <c r="N1370" i="3" s="1"/>
  <c r="O1370" i="3" s="1"/>
  <c r="M1369" i="3"/>
  <c r="N1369" i="3" s="1"/>
  <c r="O1369" i="3" s="1"/>
  <c r="M1368" i="3"/>
  <c r="N1368" i="3" s="1"/>
  <c r="O1368" i="3" s="1"/>
  <c r="M1367" i="3"/>
  <c r="N1367" i="3" s="1"/>
  <c r="O1367" i="3" s="1"/>
  <c r="M1366" i="3"/>
  <c r="N1366" i="3" s="1"/>
  <c r="O1366" i="3" s="1"/>
  <c r="M1365" i="3"/>
  <c r="N1365" i="3" s="1"/>
  <c r="O1365" i="3" s="1"/>
  <c r="M1364" i="3"/>
  <c r="N1364" i="3" s="1"/>
  <c r="O1364" i="3" s="1"/>
  <c r="M1363" i="3"/>
  <c r="N1363" i="3" s="1"/>
  <c r="O1363" i="3" s="1"/>
  <c r="M1362" i="3"/>
  <c r="N1362" i="3" s="1"/>
  <c r="O1362" i="3" s="1"/>
  <c r="M1361" i="3"/>
  <c r="N1361" i="3" s="1"/>
  <c r="O1361" i="3" s="1"/>
  <c r="M1360" i="3"/>
  <c r="N1360" i="3" s="1"/>
  <c r="O1360" i="3" s="1"/>
  <c r="M1359" i="3"/>
  <c r="N1359" i="3" s="1"/>
  <c r="O1359" i="3" s="1"/>
  <c r="M1358" i="3"/>
  <c r="N1358" i="3" s="1"/>
  <c r="O1358" i="3" s="1"/>
  <c r="M1357" i="3"/>
  <c r="N1357" i="3" s="1"/>
  <c r="O1357" i="3" s="1"/>
  <c r="M1356" i="3"/>
  <c r="N1356" i="3" s="1"/>
  <c r="O1356" i="3" s="1"/>
  <c r="M1355" i="3"/>
  <c r="N1355" i="3" s="1"/>
  <c r="O1355" i="3" s="1"/>
  <c r="M1354" i="3"/>
  <c r="N1354" i="3" s="1"/>
  <c r="O1354" i="3" s="1"/>
  <c r="M1353" i="3"/>
  <c r="N1353" i="3" s="1"/>
  <c r="O1353" i="3" s="1"/>
  <c r="M1352" i="3"/>
  <c r="N1352" i="3" s="1"/>
  <c r="O1352" i="3" s="1"/>
  <c r="M1351" i="3"/>
  <c r="N1351" i="3" s="1"/>
  <c r="O1351" i="3" s="1"/>
  <c r="M1350" i="3"/>
  <c r="N1350" i="3" s="1"/>
  <c r="O1350" i="3" s="1"/>
  <c r="M1349" i="3"/>
  <c r="N1349" i="3" s="1"/>
  <c r="O1349" i="3" s="1"/>
  <c r="M1348" i="3"/>
  <c r="N1348" i="3" s="1"/>
  <c r="O1348" i="3" s="1"/>
  <c r="M1347" i="3"/>
  <c r="N1347" i="3" s="1"/>
  <c r="O1347" i="3" s="1"/>
  <c r="M1346" i="3"/>
  <c r="N1346" i="3" s="1"/>
  <c r="O1346" i="3" s="1"/>
  <c r="M1345" i="3"/>
  <c r="N1345" i="3" s="1"/>
  <c r="O1345" i="3" s="1"/>
  <c r="M1344" i="3"/>
  <c r="N1344" i="3" s="1"/>
  <c r="O1344" i="3" s="1"/>
  <c r="M1343" i="3"/>
  <c r="N1343" i="3" s="1"/>
  <c r="O1343" i="3" s="1"/>
  <c r="M1342" i="3"/>
  <c r="N1342" i="3" s="1"/>
  <c r="O1342" i="3" s="1"/>
  <c r="M1341" i="3"/>
  <c r="N1341" i="3" s="1"/>
  <c r="O1341" i="3" s="1"/>
  <c r="M1340" i="3"/>
  <c r="N1340" i="3" s="1"/>
  <c r="O1340" i="3" s="1"/>
  <c r="M1339" i="3"/>
  <c r="N1339" i="3" s="1"/>
  <c r="O1339" i="3" s="1"/>
  <c r="M1338" i="3"/>
  <c r="N1338" i="3" s="1"/>
  <c r="O1338" i="3" s="1"/>
  <c r="M1337" i="3"/>
  <c r="N1337" i="3" s="1"/>
  <c r="O1337" i="3" s="1"/>
  <c r="M1336" i="3"/>
  <c r="N1336" i="3" s="1"/>
  <c r="O1336" i="3" s="1"/>
  <c r="M1335" i="3"/>
  <c r="N1335" i="3" s="1"/>
  <c r="O1335" i="3" s="1"/>
  <c r="M1334" i="3"/>
  <c r="N1334" i="3" s="1"/>
  <c r="O1334" i="3" s="1"/>
  <c r="M1333" i="3"/>
  <c r="N1333" i="3" s="1"/>
  <c r="O1333" i="3" s="1"/>
  <c r="M1332" i="3"/>
  <c r="N1332" i="3" s="1"/>
  <c r="O1332" i="3" s="1"/>
  <c r="M1331" i="3"/>
  <c r="N1331" i="3" s="1"/>
  <c r="O1331" i="3" s="1"/>
  <c r="M1330" i="3"/>
  <c r="N1330" i="3" s="1"/>
  <c r="O1330" i="3" s="1"/>
  <c r="M1329" i="3"/>
  <c r="N1329" i="3" s="1"/>
  <c r="O1329" i="3" s="1"/>
  <c r="M1328" i="3"/>
  <c r="N1328" i="3" s="1"/>
  <c r="O1328" i="3" s="1"/>
  <c r="M1327" i="3"/>
  <c r="N1327" i="3" s="1"/>
  <c r="O1327" i="3" s="1"/>
  <c r="M1326" i="3"/>
  <c r="N1326" i="3" s="1"/>
  <c r="O1326" i="3" s="1"/>
  <c r="M1325" i="3"/>
  <c r="N1325" i="3" s="1"/>
  <c r="O1325" i="3" s="1"/>
  <c r="M1324" i="3"/>
  <c r="N1324" i="3" s="1"/>
  <c r="O1324" i="3" s="1"/>
  <c r="M1323" i="3"/>
  <c r="N1323" i="3" s="1"/>
  <c r="O1323" i="3" s="1"/>
  <c r="M1322" i="3"/>
  <c r="N1322" i="3" s="1"/>
  <c r="O1322" i="3" s="1"/>
  <c r="M1321" i="3"/>
  <c r="N1321" i="3" s="1"/>
  <c r="O1321" i="3" s="1"/>
  <c r="M1320" i="3"/>
  <c r="N1320" i="3" s="1"/>
  <c r="O1320" i="3" s="1"/>
  <c r="M1319" i="3"/>
  <c r="N1319" i="3" s="1"/>
  <c r="O1319" i="3" s="1"/>
  <c r="M1318" i="3"/>
  <c r="N1318" i="3" s="1"/>
  <c r="O1318" i="3" s="1"/>
  <c r="M1317" i="3"/>
  <c r="N1317" i="3" s="1"/>
  <c r="O1317" i="3" s="1"/>
  <c r="M1316" i="3"/>
  <c r="N1316" i="3" s="1"/>
  <c r="O1316" i="3" s="1"/>
  <c r="M1315" i="3"/>
  <c r="N1315" i="3" s="1"/>
  <c r="O1315" i="3" s="1"/>
  <c r="M1314" i="3"/>
  <c r="N1314" i="3" s="1"/>
  <c r="O1314" i="3" s="1"/>
  <c r="M1313" i="3"/>
  <c r="N1313" i="3" s="1"/>
  <c r="O1313" i="3" s="1"/>
  <c r="M1312" i="3"/>
  <c r="N1312" i="3" s="1"/>
  <c r="O1312" i="3" s="1"/>
  <c r="M1311" i="3"/>
  <c r="N1311" i="3" s="1"/>
  <c r="O1311" i="3" s="1"/>
  <c r="M1310" i="3"/>
  <c r="N1310" i="3" s="1"/>
  <c r="O1310" i="3" s="1"/>
  <c r="M1309" i="3"/>
  <c r="N1309" i="3" s="1"/>
  <c r="O1309" i="3" s="1"/>
  <c r="M1308" i="3"/>
  <c r="N1308" i="3" s="1"/>
  <c r="O1308" i="3" s="1"/>
  <c r="M1307" i="3"/>
  <c r="N1307" i="3" s="1"/>
  <c r="O1307" i="3" s="1"/>
  <c r="M1306" i="3"/>
  <c r="N1306" i="3" s="1"/>
  <c r="O1306" i="3" s="1"/>
  <c r="M1305" i="3"/>
  <c r="N1305" i="3" s="1"/>
  <c r="O1305" i="3" s="1"/>
  <c r="M1304" i="3"/>
  <c r="N1304" i="3" s="1"/>
  <c r="O1304" i="3" s="1"/>
  <c r="M1303" i="3"/>
  <c r="N1303" i="3" s="1"/>
  <c r="O1303" i="3" s="1"/>
  <c r="M1302" i="3"/>
  <c r="N1302" i="3" s="1"/>
  <c r="O1302" i="3" s="1"/>
  <c r="M1301" i="3"/>
  <c r="N1301" i="3" s="1"/>
  <c r="O1301" i="3" s="1"/>
  <c r="M1300" i="3"/>
  <c r="N1300" i="3" s="1"/>
  <c r="O1300" i="3" s="1"/>
  <c r="M1299" i="3"/>
  <c r="N1299" i="3" s="1"/>
  <c r="O1299" i="3" s="1"/>
  <c r="M1298" i="3"/>
  <c r="N1298" i="3" s="1"/>
  <c r="O1298" i="3" s="1"/>
  <c r="M1297" i="3"/>
  <c r="N1297" i="3" s="1"/>
  <c r="O1297" i="3" s="1"/>
  <c r="M1296" i="3"/>
  <c r="N1296" i="3" s="1"/>
  <c r="O1296" i="3" s="1"/>
  <c r="M1295" i="3"/>
  <c r="N1295" i="3" s="1"/>
  <c r="O1295" i="3" s="1"/>
  <c r="M1294" i="3"/>
  <c r="N1294" i="3" s="1"/>
  <c r="O1294" i="3" s="1"/>
  <c r="M1293" i="3"/>
  <c r="N1293" i="3" s="1"/>
  <c r="O1293" i="3" s="1"/>
  <c r="M1292" i="3"/>
  <c r="N1292" i="3" s="1"/>
  <c r="O1292" i="3" s="1"/>
  <c r="M1291" i="3"/>
  <c r="N1291" i="3" s="1"/>
  <c r="O1291" i="3" s="1"/>
  <c r="M1290" i="3"/>
  <c r="N1290" i="3" s="1"/>
  <c r="O1290" i="3" s="1"/>
  <c r="M1289" i="3"/>
  <c r="N1289" i="3" s="1"/>
  <c r="O1289" i="3" s="1"/>
  <c r="M1288" i="3"/>
  <c r="N1288" i="3" s="1"/>
  <c r="O1288" i="3" s="1"/>
  <c r="M1287" i="3"/>
  <c r="N1287" i="3" s="1"/>
  <c r="O1287" i="3" s="1"/>
  <c r="M1286" i="3"/>
  <c r="N1286" i="3" s="1"/>
  <c r="O1286" i="3" s="1"/>
  <c r="M1285" i="3"/>
  <c r="N1285" i="3" s="1"/>
  <c r="O1285" i="3" s="1"/>
  <c r="M1284" i="3"/>
  <c r="N1284" i="3" s="1"/>
  <c r="O1284" i="3" s="1"/>
  <c r="M1283" i="3"/>
  <c r="N1283" i="3" s="1"/>
  <c r="O1283" i="3" s="1"/>
  <c r="M1282" i="3"/>
  <c r="N1282" i="3" s="1"/>
  <c r="O1282" i="3" s="1"/>
  <c r="M1281" i="3"/>
  <c r="N1281" i="3" s="1"/>
  <c r="O1281" i="3" s="1"/>
  <c r="M1280" i="3"/>
  <c r="N1280" i="3" s="1"/>
  <c r="O1280" i="3" s="1"/>
  <c r="M1279" i="3"/>
  <c r="N1279" i="3" s="1"/>
  <c r="O1279" i="3" s="1"/>
  <c r="M1278" i="3"/>
  <c r="N1278" i="3" s="1"/>
  <c r="O1278" i="3" s="1"/>
  <c r="M1277" i="3"/>
  <c r="N1277" i="3" s="1"/>
  <c r="O1277" i="3" s="1"/>
  <c r="M1276" i="3"/>
  <c r="N1276" i="3" s="1"/>
  <c r="O1276" i="3" s="1"/>
  <c r="M1275" i="3"/>
  <c r="N1275" i="3" s="1"/>
  <c r="O1275" i="3" s="1"/>
  <c r="M1274" i="3"/>
  <c r="N1274" i="3" s="1"/>
  <c r="O1274" i="3" s="1"/>
  <c r="M1273" i="3"/>
  <c r="N1273" i="3" s="1"/>
  <c r="O1273" i="3" s="1"/>
  <c r="M1272" i="3"/>
  <c r="N1272" i="3" s="1"/>
  <c r="O1272" i="3" s="1"/>
  <c r="M1271" i="3"/>
  <c r="N1271" i="3" s="1"/>
  <c r="O1271" i="3" s="1"/>
  <c r="M1270" i="3"/>
  <c r="N1270" i="3" s="1"/>
  <c r="O1270" i="3" s="1"/>
  <c r="M1269" i="3"/>
  <c r="N1269" i="3" s="1"/>
  <c r="O1269" i="3" s="1"/>
  <c r="M1268" i="3"/>
  <c r="N1268" i="3" s="1"/>
  <c r="O1268" i="3" s="1"/>
  <c r="M1267" i="3"/>
  <c r="N1267" i="3" s="1"/>
  <c r="O1267" i="3" s="1"/>
  <c r="M1266" i="3"/>
  <c r="N1266" i="3" s="1"/>
  <c r="O1266" i="3" s="1"/>
  <c r="M1265" i="3"/>
  <c r="N1265" i="3" s="1"/>
  <c r="O1265" i="3" s="1"/>
  <c r="M1264" i="3"/>
  <c r="N1264" i="3" s="1"/>
  <c r="O1264" i="3" s="1"/>
  <c r="M1263" i="3"/>
  <c r="N1263" i="3" s="1"/>
  <c r="O1263" i="3" s="1"/>
  <c r="M1262" i="3"/>
  <c r="N1262" i="3" s="1"/>
  <c r="O1262" i="3" s="1"/>
  <c r="M1261" i="3"/>
  <c r="N1261" i="3" s="1"/>
  <c r="O1261" i="3" s="1"/>
  <c r="M1260" i="3"/>
  <c r="N1260" i="3" s="1"/>
  <c r="O1260" i="3" s="1"/>
  <c r="M1259" i="3"/>
  <c r="N1259" i="3" s="1"/>
  <c r="O1259" i="3" s="1"/>
  <c r="M1258" i="3"/>
  <c r="N1258" i="3" s="1"/>
  <c r="O1258" i="3" s="1"/>
  <c r="M1257" i="3"/>
  <c r="N1257" i="3" s="1"/>
  <c r="O1257" i="3" s="1"/>
  <c r="M1256" i="3"/>
  <c r="N1256" i="3" s="1"/>
  <c r="O1256" i="3" s="1"/>
  <c r="M1255" i="3"/>
  <c r="N1255" i="3" s="1"/>
  <c r="O1255" i="3" s="1"/>
  <c r="M1254" i="3"/>
  <c r="N1254" i="3" s="1"/>
  <c r="O1254" i="3" s="1"/>
  <c r="M1253" i="3"/>
  <c r="N1253" i="3" s="1"/>
  <c r="O1253" i="3" s="1"/>
  <c r="M1252" i="3"/>
  <c r="N1252" i="3" s="1"/>
  <c r="O1252" i="3" s="1"/>
  <c r="M1251" i="3"/>
  <c r="N1251" i="3" s="1"/>
  <c r="O1251" i="3" s="1"/>
  <c r="M1250" i="3"/>
  <c r="N1250" i="3" s="1"/>
  <c r="O1250" i="3" s="1"/>
  <c r="M1249" i="3"/>
  <c r="N1249" i="3" s="1"/>
  <c r="O1249" i="3" s="1"/>
  <c r="M1248" i="3"/>
  <c r="N1248" i="3" s="1"/>
  <c r="O1248" i="3" s="1"/>
  <c r="M1247" i="3"/>
  <c r="N1247" i="3" s="1"/>
  <c r="O1247" i="3" s="1"/>
  <c r="M1246" i="3"/>
  <c r="N1246" i="3" s="1"/>
  <c r="O1246" i="3" s="1"/>
  <c r="M1245" i="3"/>
  <c r="N1245" i="3" s="1"/>
  <c r="O1245" i="3" s="1"/>
  <c r="M1244" i="3"/>
  <c r="N1244" i="3" s="1"/>
  <c r="O1244" i="3" s="1"/>
  <c r="M1243" i="3"/>
  <c r="N1243" i="3" s="1"/>
  <c r="O1243" i="3" s="1"/>
  <c r="M1242" i="3"/>
  <c r="N1242" i="3" s="1"/>
  <c r="O1242" i="3" s="1"/>
  <c r="M1241" i="3"/>
  <c r="N1241" i="3" s="1"/>
  <c r="O1241" i="3" s="1"/>
  <c r="M1240" i="3"/>
  <c r="N1240" i="3" s="1"/>
  <c r="O1240" i="3" s="1"/>
  <c r="M1239" i="3"/>
  <c r="N1239" i="3" s="1"/>
  <c r="O1239" i="3" s="1"/>
  <c r="M1238" i="3"/>
  <c r="N1238" i="3" s="1"/>
  <c r="O1238" i="3" s="1"/>
  <c r="M1237" i="3"/>
  <c r="N1237" i="3" s="1"/>
  <c r="O1237" i="3" s="1"/>
  <c r="M1236" i="3"/>
  <c r="N1236" i="3" s="1"/>
  <c r="O1236" i="3" s="1"/>
  <c r="M1235" i="3"/>
  <c r="N1235" i="3" s="1"/>
  <c r="O1235" i="3" s="1"/>
  <c r="M1234" i="3"/>
  <c r="N1234" i="3" s="1"/>
  <c r="O1234" i="3" s="1"/>
  <c r="M1233" i="3"/>
  <c r="N1233" i="3" s="1"/>
  <c r="O1233" i="3" s="1"/>
  <c r="M1232" i="3"/>
  <c r="N1232" i="3" s="1"/>
  <c r="O1232" i="3" s="1"/>
  <c r="M1231" i="3"/>
  <c r="N1231" i="3" s="1"/>
  <c r="O1231" i="3" s="1"/>
  <c r="M1230" i="3"/>
  <c r="N1230" i="3" s="1"/>
  <c r="O1230" i="3" s="1"/>
  <c r="M1229" i="3"/>
  <c r="N1229" i="3" s="1"/>
  <c r="O1229" i="3" s="1"/>
  <c r="M1228" i="3"/>
  <c r="N1228" i="3" s="1"/>
  <c r="O1228" i="3" s="1"/>
  <c r="M1227" i="3"/>
  <c r="N1227" i="3" s="1"/>
  <c r="O1227" i="3" s="1"/>
  <c r="M1226" i="3"/>
  <c r="N1226" i="3" s="1"/>
  <c r="O1226" i="3" s="1"/>
  <c r="M1225" i="3"/>
  <c r="N1225" i="3" s="1"/>
  <c r="O1225" i="3" s="1"/>
  <c r="M1224" i="3"/>
  <c r="N1224" i="3" s="1"/>
  <c r="O1224" i="3" s="1"/>
  <c r="M1223" i="3"/>
  <c r="N1223" i="3" s="1"/>
  <c r="O1223" i="3" s="1"/>
  <c r="M1222" i="3"/>
  <c r="N1222" i="3" s="1"/>
  <c r="O1222" i="3" s="1"/>
  <c r="M1221" i="3"/>
  <c r="N1221" i="3" s="1"/>
  <c r="O1221" i="3" s="1"/>
  <c r="M1220" i="3"/>
  <c r="N1220" i="3" s="1"/>
  <c r="O1220" i="3" s="1"/>
  <c r="M1219" i="3"/>
  <c r="N1219" i="3" s="1"/>
  <c r="O1219" i="3" s="1"/>
  <c r="M1218" i="3"/>
  <c r="N1218" i="3" s="1"/>
  <c r="O1218" i="3" s="1"/>
  <c r="M1217" i="3"/>
  <c r="N1217" i="3" s="1"/>
  <c r="O1217" i="3" s="1"/>
  <c r="M1216" i="3"/>
  <c r="N1216" i="3" s="1"/>
  <c r="O1216" i="3" s="1"/>
  <c r="M1215" i="3"/>
  <c r="N1215" i="3" s="1"/>
  <c r="O1215" i="3" s="1"/>
  <c r="M1214" i="3"/>
  <c r="N1214" i="3" s="1"/>
  <c r="O1214" i="3" s="1"/>
  <c r="M1213" i="3"/>
  <c r="N1213" i="3" s="1"/>
  <c r="O1213" i="3" s="1"/>
  <c r="M1212" i="3"/>
  <c r="N1212" i="3" s="1"/>
  <c r="O1212" i="3" s="1"/>
  <c r="M1211" i="3"/>
  <c r="N1211" i="3" s="1"/>
  <c r="O1211" i="3" s="1"/>
  <c r="M1210" i="3"/>
  <c r="N1210" i="3" s="1"/>
  <c r="O1210" i="3" s="1"/>
  <c r="M1209" i="3"/>
  <c r="N1209" i="3" s="1"/>
  <c r="O1209" i="3" s="1"/>
  <c r="M1208" i="3"/>
  <c r="N1208" i="3" s="1"/>
  <c r="O1208" i="3" s="1"/>
  <c r="M1207" i="3"/>
  <c r="N1207" i="3" s="1"/>
  <c r="O1207" i="3" s="1"/>
  <c r="M1206" i="3"/>
  <c r="N1206" i="3" s="1"/>
  <c r="O1206" i="3" s="1"/>
  <c r="M1205" i="3"/>
  <c r="N1205" i="3" s="1"/>
  <c r="O1205" i="3" s="1"/>
  <c r="M1204" i="3"/>
  <c r="N1204" i="3" s="1"/>
  <c r="O1204" i="3" s="1"/>
  <c r="M1203" i="3"/>
  <c r="N1203" i="3" s="1"/>
  <c r="O1203" i="3" s="1"/>
  <c r="M1202" i="3"/>
  <c r="N1202" i="3" s="1"/>
  <c r="O1202" i="3" s="1"/>
  <c r="M1201" i="3"/>
  <c r="N1201" i="3" s="1"/>
  <c r="O1201" i="3" s="1"/>
  <c r="M1200" i="3"/>
  <c r="N1200" i="3" s="1"/>
  <c r="O1200" i="3" s="1"/>
  <c r="M1199" i="3"/>
  <c r="N1199" i="3" s="1"/>
  <c r="O1199" i="3" s="1"/>
  <c r="M1198" i="3"/>
  <c r="N1198" i="3" s="1"/>
  <c r="O1198" i="3" s="1"/>
  <c r="M1197" i="3"/>
  <c r="N1197" i="3" s="1"/>
  <c r="O1197" i="3" s="1"/>
  <c r="M1196" i="3"/>
  <c r="N1196" i="3" s="1"/>
  <c r="O1196" i="3" s="1"/>
  <c r="M1195" i="3"/>
  <c r="N1195" i="3" s="1"/>
  <c r="O1195" i="3" s="1"/>
  <c r="M1194" i="3"/>
  <c r="N1194" i="3" s="1"/>
  <c r="O1194" i="3" s="1"/>
  <c r="M1193" i="3"/>
  <c r="N1193" i="3" s="1"/>
  <c r="O1193" i="3" s="1"/>
  <c r="M1192" i="3"/>
  <c r="N1192" i="3" s="1"/>
  <c r="O1192" i="3" s="1"/>
  <c r="M1191" i="3"/>
  <c r="N1191" i="3" s="1"/>
  <c r="O1191" i="3" s="1"/>
  <c r="M1190" i="3"/>
  <c r="N1190" i="3" s="1"/>
  <c r="O1190" i="3" s="1"/>
  <c r="M1189" i="3"/>
  <c r="N1189" i="3" s="1"/>
  <c r="O1189" i="3" s="1"/>
  <c r="M1188" i="3"/>
  <c r="N1188" i="3" s="1"/>
  <c r="O1188" i="3" s="1"/>
  <c r="M1187" i="3"/>
  <c r="N1187" i="3" s="1"/>
  <c r="O1187" i="3" s="1"/>
  <c r="M1186" i="3"/>
  <c r="N1186" i="3" s="1"/>
  <c r="O1186" i="3" s="1"/>
  <c r="M1185" i="3"/>
  <c r="N1185" i="3" s="1"/>
  <c r="O1185" i="3" s="1"/>
  <c r="M1184" i="3"/>
  <c r="N1184" i="3" s="1"/>
  <c r="O1184" i="3" s="1"/>
  <c r="M1183" i="3"/>
  <c r="N1183" i="3" s="1"/>
  <c r="O1183" i="3" s="1"/>
  <c r="M1182" i="3"/>
  <c r="N1182" i="3" s="1"/>
  <c r="O1182" i="3" s="1"/>
  <c r="M1181" i="3"/>
  <c r="N1181" i="3" s="1"/>
  <c r="O1181" i="3" s="1"/>
  <c r="M1180" i="3"/>
  <c r="N1180" i="3" s="1"/>
  <c r="O1180" i="3" s="1"/>
  <c r="M1179" i="3"/>
  <c r="N1179" i="3" s="1"/>
  <c r="O1179" i="3" s="1"/>
  <c r="M1178" i="3"/>
  <c r="N1178" i="3" s="1"/>
  <c r="O1178" i="3" s="1"/>
  <c r="M1177" i="3"/>
  <c r="N1177" i="3" s="1"/>
  <c r="O1177" i="3" s="1"/>
  <c r="M1176" i="3"/>
  <c r="N1176" i="3" s="1"/>
  <c r="O1176" i="3" s="1"/>
  <c r="M1175" i="3"/>
  <c r="N1175" i="3" s="1"/>
  <c r="O1175" i="3" s="1"/>
  <c r="M1174" i="3"/>
  <c r="N1174" i="3" s="1"/>
  <c r="O1174" i="3" s="1"/>
  <c r="M1173" i="3"/>
  <c r="N1173" i="3" s="1"/>
  <c r="O1173" i="3" s="1"/>
  <c r="M1172" i="3"/>
  <c r="N1172" i="3" s="1"/>
  <c r="O1172" i="3" s="1"/>
  <c r="M1171" i="3"/>
  <c r="N1171" i="3" s="1"/>
  <c r="O1171" i="3" s="1"/>
  <c r="M1170" i="3"/>
  <c r="N1170" i="3" s="1"/>
  <c r="O1170" i="3" s="1"/>
  <c r="M1169" i="3"/>
  <c r="N1169" i="3" s="1"/>
  <c r="O1169" i="3" s="1"/>
  <c r="M1168" i="3"/>
  <c r="N1168" i="3" s="1"/>
  <c r="O1168" i="3" s="1"/>
  <c r="M1167" i="3"/>
  <c r="N1167" i="3" s="1"/>
  <c r="O1167" i="3" s="1"/>
  <c r="M1166" i="3"/>
  <c r="N1166" i="3" s="1"/>
  <c r="O1166" i="3" s="1"/>
  <c r="M1165" i="3"/>
  <c r="N1165" i="3" s="1"/>
  <c r="O1165" i="3" s="1"/>
  <c r="M1164" i="3"/>
  <c r="N1164" i="3" s="1"/>
  <c r="O1164" i="3" s="1"/>
  <c r="M1163" i="3"/>
  <c r="N1163" i="3" s="1"/>
  <c r="O1163" i="3" s="1"/>
  <c r="M1162" i="3"/>
  <c r="N1162" i="3" s="1"/>
  <c r="O1162" i="3" s="1"/>
  <c r="M1161" i="3"/>
  <c r="N1161" i="3" s="1"/>
  <c r="O1161" i="3" s="1"/>
  <c r="M1160" i="3"/>
  <c r="N1160" i="3" s="1"/>
  <c r="O1160" i="3" s="1"/>
  <c r="M1159" i="3"/>
  <c r="N1159" i="3" s="1"/>
  <c r="O1159" i="3" s="1"/>
  <c r="M1158" i="3"/>
  <c r="N1158" i="3" s="1"/>
  <c r="O1158" i="3" s="1"/>
  <c r="M1157" i="3"/>
  <c r="N1157" i="3" s="1"/>
  <c r="O1157" i="3" s="1"/>
  <c r="M1156" i="3"/>
  <c r="N1156" i="3" s="1"/>
  <c r="O1156" i="3" s="1"/>
  <c r="M1155" i="3"/>
  <c r="N1155" i="3" s="1"/>
  <c r="O1155" i="3" s="1"/>
  <c r="M1154" i="3"/>
  <c r="N1154" i="3" s="1"/>
  <c r="O1154" i="3" s="1"/>
  <c r="M1153" i="3"/>
  <c r="N1153" i="3" s="1"/>
  <c r="O1153" i="3" s="1"/>
  <c r="M1152" i="3"/>
  <c r="N1152" i="3" s="1"/>
  <c r="O1152" i="3" s="1"/>
  <c r="M1151" i="3"/>
  <c r="N1151" i="3" s="1"/>
  <c r="O1151" i="3" s="1"/>
  <c r="M1150" i="3"/>
  <c r="N1150" i="3" s="1"/>
  <c r="O1150" i="3" s="1"/>
  <c r="M1149" i="3"/>
  <c r="N1149" i="3" s="1"/>
  <c r="O1149" i="3" s="1"/>
  <c r="M1148" i="3"/>
  <c r="N1148" i="3" s="1"/>
  <c r="O1148" i="3" s="1"/>
  <c r="M1147" i="3"/>
  <c r="N1147" i="3" s="1"/>
  <c r="O1147" i="3" s="1"/>
  <c r="M1146" i="3"/>
  <c r="N1146" i="3" s="1"/>
  <c r="O1146" i="3" s="1"/>
  <c r="M1145" i="3"/>
  <c r="N1145" i="3" s="1"/>
  <c r="O1145" i="3" s="1"/>
  <c r="M1144" i="3"/>
  <c r="N1144" i="3" s="1"/>
  <c r="O1144" i="3" s="1"/>
  <c r="M1143" i="3"/>
  <c r="N1143" i="3" s="1"/>
  <c r="O1143" i="3" s="1"/>
  <c r="M1142" i="3"/>
  <c r="N1142" i="3" s="1"/>
  <c r="O1142" i="3" s="1"/>
  <c r="M1141" i="3"/>
  <c r="N1141" i="3" s="1"/>
  <c r="O1141" i="3" s="1"/>
  <c r="M1140" i="3"/>
  <c r="N1140" i="3" s="1"/>
  <c r="O1140" i="3" s="1"/>
  <c r="M1139" i="3"/>
  <c r="N1139" i="3" s="1"/>
  <c r="O1139" i="3" s="1"/>
  <c r="M1138" i="3"/>
  <c r="N1138" i="3" s="1"/>
  <c r="O1138" i="3" s="1"/>
  <c r="M1137" i="3"/>
  <c r="N1137" i="3" s="1"/>
  <c r="O1137" i="3" s="1"/>
  <c r="M1136" i="3"/>
  <c r="N1136" i="3" s="1"/>
  <c r="O1136" i="3" s="1"/>
  <c r="M1135" i="3"/>
  <c r="N1135" i="3" s="1"/>
  <c r="O1135" i="3" s="1"/>
  <c r="M1134" i="3"/>
  <c r="N1134" i="3" s="1"/>
  <c r="O1134" i="3" s="1"/>
  <c r="M1133" i="3"/>
  <c r="N1133" i="3" s="1"/>
  <c r="O1133" i="3" s="1"/>
  <c r="M1132" i="3"/>
  <c r="N1132" i="3" s="1"/>
  <c r="O1132" i="3" s="1"/>
  <c r="M1131" i="3"/>
  <c r="N1131" i="3" s="1"/>
  <c r="O1131" i="3" s="1"/>
  <c r="M1130" i="3"/>
  <c r="N1130" i="3" s="1"/>
  <c r="O1130" i="3" s="1"/>
  <c r="M1129" i="3"/>
  <c r="N1129" i="3" s="1"/>
  <c r="O1129" i="3" s="1"/>
  <c r="M1128" i="3"/>
  <c r="N1128" i="3" s="1"/>
  <c r="O1128" i="3" s="1"/>
  <c r="M1127" i="3"/>
  <c r="N1127" i="3" s="1"/>
  <c r="O1127" i="3" s="1"/>
  <c r="M1126" i="3"/>
  <c r="N1126" i="3" s="1"/>
  <c r="O1126" i="3" s="1"/>
  <c r="M1125" i="3"/>
  <c r="N1125" i="3" s="1"/>
  <c r="O1125" i="3" s="1"/>
  <c r="M1124" i="3"/>
  <c r="N1124" i="3" s="1"/>
  <c r="O1124" i="3" s="1"/>
  <c r="M1123" i="3"/>
  <c r="N1123" i="3" s="1"/>
  <c r="O1123" i="3" s="1"/>
  <c r="M1122" i="3"/>
  <c r="N1122" i="3" s="1"/>
  <c r="O1122" i="3" s="1"/>
  <c r="M1121" i="3"/>
  <c r="N1121" i="3" s="1"/>
  <c r="O1121" i="3" s="1"/>
  <c r="M1120" i="3"/>
  <c r="N1120" i="3" s="1"/>
  <c r="O1120" i="3" s="1"/>
  <c r="M1119" i="3"/>
  <c r="N1119" i="3" s="1"/>
  <c r="O1119" i="3" s="1"/>
  <c r="M1118" i="3"/>
  <c r="N1118" i="3" s="1"/>
  <c r="O1118" i="3" s="1"/>
  <c r="M1117" i="3"/>
  <c r="N1117" i="3" s="1"/>
  <c r="O1117" i="3" s="1"/>
  <c r="M1116" i="3"/>
  <c r="N1116" i="3" s="1"/>
  <c r="O1116" i="3" s="1"/>
  <c r="M1115" i="3"/>
  <c r="N1115" i="3" s="1"/>
  <c r="O1115" i="3" s="1"/>
  <c r="M1114" i="3"/>
  <c r="N1114" i="3" s="1"/>
  <c r="O1114" i="3" s="1"/>
  <c r="M1113" i="3"/>
  <c r="N1113" i="3" s="1"/>
  <c r="O1113" i="3" s="1"/>
  <c r="M1112" i="3"/>
  <c r="N1112" i="3" s="1"/>
  <c r="O1112" i="3" s="1"/>
  <c r="M1111" i="3"/>
  <c r="N1111" i="3" s="1"/>
  <c r="O1111" i="3" s="1"/>
  <c r="M1110" i="3"/>
  <c r="N1110" i="3" s="1"/>
  <c r="O1110" i="3" s="1"/>
  <c r="M1109" i="3"/>
  <c r="N1109" i="3" s="1"/>
  <c r="O1109" i="3" s="1"/>
  <c r="M1108" i="3"/>
  <c r="N1108" i="3" s="1"/>
  <c r="O1108" i="3" s="1"/>
  <c r="M1107" i="3"/>
  <c r="N1107" i="3" s="1"/>
  <c r="O1107" i="3" s="1"/>
  <c r="M1106" i="3"/>
  <c r="N1106" i="3" s="1"/>
  <c r="O1106" i="3" s="1"/>
  <c r="M1105" i="3"/>
  <c r="N1105" i="3" s="1"/>
  <c r="O1105" i="3" s="1"/>
  <c r="M1104" i="3"/>
  <c r="N1104" i="3" s="1"/>
  <c r="O1104" i="3" s="1"/>
  <c r="M1103" i="3"/>
  <c r="N1103" i="3" s="1"/>
  <c r="O1103" i="3" s="1"/>
  <c r="M1102" i="3"/>
  <c r="N1102" i="3" s="1"/>
  <c r="O1102" i="3" s="1"/>
  <c r="M1101" i="3"/>
  <c r="N1101" i="3" s="1"/>
  <c r="O1101" i="3" s="1"/>
  <c r="M1100" i="3"/>
  <c r="N1100" i="3" s="1"/>
  <c r="O1100" i="3" s="1"/>
  <c r="M1099" i="3"/>
  <c r="N1099" i="3" s="1"/>
  <c r="O1099" i="3" s="1"/>
  <c r="M1098" i="3"/>
  <c r="N1098" i="3" s="1"/>
  <c r="O1098" i="3" s="1"/>
  <c r="M1097" i="3"/>
  <c r="N1097" i="3" s="1"/>
  <c r="O1097" i="3" s="1"/>
  <c r="M1096" i="3"/>
  <c r="N1096" i="3" s="1"/>
  <c r="O1096" i="3" s="1"/>
  <c r="M1095" i="3"/>
  <c r="N1095" i="3" s="1"/>
  <c r="O1095" i="3" s="1"/>
  <c r="M1094" i="3"/>
  <c r="N1094" i="3" s="1"/>
  <c r="O1094" i="3" s="1"/>
  <c r="M1093" i="3"/>
  <c r="N1093" i="3" s="1"/>
  <c r="O1093" i="3" s="1"/>
  <c r="M1092" i="3"/>
  <c r="N1092" i="3" s="1"/>
  <c r="O1092" i="3" s="1"/>
  <c r="M1091" i="3"/>
  <c r="N1091" i="3" s="1"/>
  <c r="O1091" i="3" s="1"/>
  <c r="M1090" i="3"/>
  <c r="N1090" i="3" s="1"/>
  <c r="O1090" i="3" s="1"/>
  <c r="M1089" i="3"/>
  <c r="N1089" i="3" s="1"/>
  <c r="O1089" i="3" s="1"/>
  <c r="M1088" i="3"/>
  <c r="N1088" i="3" s="1"/>
  <c r="O1088" i="3" s="1"/>
  <c r="M1087" i="3"/>
  <c r="N1087" i="3" s="1"/>
  <c r="O1087" i="3" s="1"/>
  <c r="M1086" i="3"/>
  <c r="N1086" i="3" s="1"/>
  <c r="O1086" i="3" s="1"/>
  <c r="M1085" i="3"/>
  <c r="N1085" i="3" s="1"/>
  <c r="O1085" i="3" s="1"/>
  <c r="M1084" i="3"/>
  <c r="N1084" i="3" s="1"/>
  <c r="O1084" i="3" s="1"/>
  <c r="M1083" i="3"/>
  <c r="N1083" i="3" s="1"/>
  <c r="O1083" i="3" s="1"/>
  <c r="M1082" i="3"/>
  <c r="N1082" i="3" s="1"/>
  <c r="O1082" i="3" s="1"/>
  <c r="M1081" i="3"/>
  <c r="N1081" i="3" s="1"/>
  <c r="O1081" i="3" s="1"/>
  <c r="M1080" i="3"/>
  <c r="N1080" i="3" s="1"/>
  <c r="O1080" i="3" s="1"/>
  <c r="M1079" i="3"/>
  <c r="N1079" i="3" s="1"/>
  <c r="O1079" i="3" s="1"/>
  <c r="M1078" i="3"/>
  <c r="N1078" i="3" s="1"/>
  <c r="O1078" i="3" s="1"/>
  <c r="M1077" i="3"/>
  <c r="N1077" i="3" s="1"/>
  <c r="O1077" i="3" s="1"/>
  <c r="M1076" i="3"/>
  <c r="N1076" i="3" s="1"/>
  <c r="O1076" i="3" s="1"/>
  <c r="M1075" i="3"/>
  <c r="N1075" i="3" s="1"/>
  <c r="O1075" i="3" s="1"/>
  <c r="M1074" i="3"/>
  <c r="N1074" i="3" s="1"/>
  <c r="O1074" i="3" s="1"/>
  <c r="M1073" i="3"/>
  <c r="N1073" i="3" s="1"/>
  <c r="O1073" i="3" s="1"/>
  <c r="M1072" i="3"/>
  <c r="N1072" i="3" s="1"/>
  <c r="O1072" i="3" s="1"/>
  <c r="M1071" i="3"/>
  <c r="N1071" i="3" s="1"/>
  <c r="O1071" i="3" s="1"/>
  <c r="M1070" i="3"/>
  <c r="N1070" i="3" s="1"/>
  <c r="O1070" i="3" s="1"/>
  <c r="M1069" i="3"/>
  <c r="N1069" i="3" s="1"/>
  <c r="O1069" i="3" s="1"/>
  <c r="M1068" i="3"/>
  <c r="N1068" i="3" s="1"/>
  <c r="O1068" i="3" s="1"/>
  <c r="M1067" i="3"/>
  <c r="N1067" i="3" s="1"/>
  <c r="O1067" i="3" s="1"/>
  <c r="M1066" i="3"/>
  <c r="N1066" i="3" s="1"/>
  <c r="O1066" i="3" s="1"/>
  <c r="M1065" i="3"/>
  <c r="N1065" i="3" s="1"/>
  <c r="O1065" i="3" s="1"/>
  <c r="M1064" i="3"/>
  <c r="N1064" i="3" s="1"/>
  <c r="O1064" i="3" s="1"/>
  <c r="M1063" i="3"/>
  <c r="N1063" i="3" s="1"/>
  <c r="O1063" i="3" s="1"/>
  <c r="M1062" i="3"/>
  <c r="N1062" i="3" s="1"/>
  <c r="O1062" i="3" s="1"/>
  <c r="M1061" i="3"/>
  <c r="N1061" i="3" s="1"/>
  <c r="O1061" i="3" s="1"/>
  <c r="M1060" i="3"/>
  <c r="N1060" i="3" s="1"/>
  <c r="O1060" i="3" s="1"/>
  <c r="M1059" i="3"/>
  <c r="N1059" i="3" s="1"/>
  <c r="O1059" i="3" s="1"/>
  <c r="M1058" i="3"/>
  <c r="N1058" i="3" s="1"/>
  <c r="O1058" i="3" s="1"/>
  <c r="M1057" i="3"/>
  <c r="N1057" i="3" s="1"/>
  <c r="O1057" i="3" s="1"/>
  <c r="M1056" i="3"/>
  <c r="N1056" i="3" s="1"/>
  <c r="O1056" i="3" s="1"/>
  <c r="M1055" i="3"/>
  <c r="N1055" i="3" s="1"/>
  <c r="O1055" i="3" s="1"/>
  <c r="M1054" i="3"/>
  <c r="N1054" i="3" s="1"/>
  <c r="O1054" i="3" s="1"/>
  <c r="M1053" i="3"/>
  <c r="N1053" i="3" s="1"/>
  <c r="O1053" i="3" s="1"/>
  <c r="M1052" i="3"/>
  <c r="N1052" i="3" s="1"/>
  <c r="O1052" i="3" s="1"/>
  <c r="M1051" i="3"/>
  <c r="N1051" i="3" s="1"/>
  <c r="O1051" i="3" s="1"/>
  <c r="M1050" i="3"/>
  <c r="N1050" i="3" s="1"/>
  <c r="O1050" i="3" s="1"/>
  <c r="M1049" i="3"/>
  <c r="N1049" i="3" s="1"/>
  <c r="O1049" i="3" s="1"/>
  <c r="M1048" i="3"/>
  <c r="N1048" i="3" s="1"/>
  <c r="O1048" i="3" s="1"/>
  <c r="M1047" i="3"/>
  <c r="N1047" i="3" s="1"/>
  <c r="O1047" i="3" s="1"/>
  <c r="M1046" i="3"/>
  <c r="N1046" i="3" s="1"/>
  <c r="O1046" i="3" s="1"/>
  <c r="M1045" i="3"/>
  <c r="N1045" i="3" s="1"/>
  <c r="O1045" i="3" s="1"/>
  <c r="M1044" i="3"/>
  <c r="N1044" i="3" s="1"/>
  <c r="O1044" i="3" s="1"/>
  <c r="M1043" i="3"/>
  <c r="N1043" i="3" s="1"/>
  <c r="O1043" i="3" s="1"/>
  <c r="M1042" i="3"/>
  <c r="N1042" i="3" s="1"/>
  <c r="O1042" i="3" s="1"/>
  <c r="M1041" i="3"/>
  <c r="N1041" i="3" s="1"/>
  <c r="O1041" i="3" s="1"/>
  <c r="M1040" i="3"/>
  <c r="N1040" i="3" s="1"/>
  <c r="O1040" i="3" s="1"/>
  <c r="M1039" i="3"/>
  <c r="N1039" i="3" s="1"/>
  <c r="O1039" i="3" s="1"/>
  <c r="M1038" i="3"/>
  <c r="N1038" i="3" s="1"/>
  <c r="O1038" i="3" s="1"/>
  <c r="M1037" i="3"/>
  <c r="N1037" i="3" s="1"/>
  <c r="O1037" i="3" s="1"/>
  <c r="M1036" i="3"/>
  <c r="N1036" i="3" s="1"/>
  <c r="O1036" i="3" s="1"/>
  <c r="M1035" i="3"/>
  <c r="N1035" i="3" s="1"/>
  <c r="O1035" i="3" s="1"/>
  <c r="M1034" i="3"/>
  <c r="N1034" i="3" s="1"/>
  <c r="O1034" i="3" s="1"/>
  <c r="M1033" i="3"/>
  <c r="N1033" i="3" s="1"/>
  <c r="O1033" i="3" s="1"/>
  <c r="M1032" i="3"/>
  <c r="N1032" i="3" s="1"/>
  <c r="O1032" i="3" s="1"/>
  <c r="M1031" i="3"/>
  <c r="N1031" i="3" s="1"/>
  <c r="O1031" i="3" s="1"/>
  <c r="M1030" i="3"/>
  <c r="N1030" i="3" s="1"/>
  <c r="O1030" i="3" s="1"/>
  <c r="M1029" i="3"/>
  <c r="N1029" i="3" s="1"/>
  <c r="O1029" i="3" s="1"/>
  <c r="M1028" i="3"/>
  <c r="N1028" i="3" s="1"/>
  <c r="O1028" i="3" s="1"/>
  <c r="M1027" i="3"/>
  <c r="N1027" i="3" s="1"/>
  <c r="O1027" i="3" s="1"/>
  <c r="M1026" i="3"/>
  <c r="N1026" i="3" s="1"/>
  <c r="O1026" i="3" s="1"/>
  <c r="M1025" i="3"/>
  <c r="N1025" i="3" s="1"/>
  <c r="O1025" i="3" s="1"/>
  <c r="M1024" i="3"/>
  <c r="N1024" i="3" s="1"/>
  <c r="O1024" i="3" s="1"/>
  <c r="M1023" i="3"/>
  <c r="N1023" i="3" s="1"/>
  <c r="O1023" i="3" s="1"/>
  <c r="M1022" i="3"/>
  <c r="N1022" i="3" s="1"/>
  <c r="O1022" i="3" s="1"/>
  <c r="M1021" i="3"/>
  <c r="N1021" i="3" s="1"/>
  <c r="O1021" i="3" s="1"/>
  <c r="M1020" i="3"/>
  <c r="N1020" i="3" s="1"/>
  <c r="O1020" i="3" s="1"/>
  <c r="M1019" i="3"/>
  <c r="N1019" i="3" s="1"/>
  <c r="O1019" i="3" s="1"/>
  <c r="M1018" i="3"/>
  <c r="N1018" i="3" s="1"/>
  <c r="O1018" i="3" s="1"/>
  <c r="M1017" i="3"/>
  <c r="N1017" i="3" s="1"/>
  <c r="O1017" i="3" s="1"/>
  <c r="M1016" i="3"/>
  <c r="N1016" i="3" s="1"/>
  <c r="O1016" i="3" s="1"/>
  <c r="M1015" i="3"/>
  <c r="N1015" i="3" s="1"/>
  <c r="O1015" i="3" s="1"/>
  <c r="M1014" i="3"/>
  <c r="N1014" i="3" s="1"/>
  <c r="O1014" i="3" s="1"/>
  <c r="M1013" i="3"/>
  <c r="N1013" i="3" s="1"/>
  <c r="O1013" i="3" s="1"/>
  <c r="M1012" i="3"/>
  <c r="N1012" i="3" s="1"/>
  <c r="O1012" i="3" s="1"/>
  <c r="M1011" i="3"/>
  <c r="N1011" i="3" s="1"/>
  <c r="O1011" i="3" s="1"/>
  <c r="M1010" i="3"/>
  <c r="N1010" i="3" s="1"/>
  <c r="O1010" i="3" s="1"/>
  <c r="M1009" i="3"/>
  <c r="N1009" i="3" s="1"/>
  <c r="O1009" i="3" s="1"/>
  <c r="M1008" i="3"/>
  <c r="N1008" i="3" s="1"/>
  <c r="O1008" i="3" s="1"/>
  <c r="M1007" i="3"/>
  <c r="N1007" i="3" s="1"/>
  <c r="O1007" i="3" s="1"/>
  <c r="M1006" i="3"/>
  <c r="N1006" i="3" s="1"/>
  <c r="O1006" i="3" s="1"/>
  <c r="M1005" i="3"/>
  <c r="N1005" i="3" s="1"/>
  <c r="O1005" i="3" s="1"/>
  <c r="M1004" i="3"/>
  <c r="N1004" i="3" s="1"/>
  <c r="O1004" i="3" s="1"/>
  <c r="M1003" i="3"/>
  <c r="N1003" i="3" s="1"/>
  <c r="O1003" i="3" s="1"/>
  <c r="M1002" i="3"/>
  <c r="N1002" i="3" s="1"/>
  <c r="O1002" i="3" s="1"/>
  <c r="M1001" i="3"/>
  <c r="N1001" i="3" s="1"/>
  <c r="O1001" i="3" s="1"/>
  <c r="M1000" i="3"/>
  <c r="N1000" i="3" s="1"/>
  <c r="O1000" i="3" s="1"/>
  <c r="M999" i="3"/>
  <c r="N999" i="3" s="1"/>
  <c r="O999" i="3" s="1"/>
  <c r="M998" i="3"/>
  <c r="N998" i="3" s="1"/>
  <c r="O998" i="3" s="1"/>
  <c r="M997" i="3"/>
  <c r="N997" i="3" s="1"/>
  <c r="O997" i="3" s="1"/>
  <c r="M996" i="3"/>
  <c r="N996" i="3" s="1"/>
  <c r="O996" i="3" s="1"/>
  <c r="M995" i="3"/>
  <c r="N995" i="3" s="1"/>
  <c r="O995" i="3" s="1"/>
  <c r="M994" i="3"/>
  <c r="N994" i="3" s="1"/>
  <c r="O994" i="3" s="1"/>
  <c r="M993" i="3"/>
  <c r="N993" i="3" s="1"/>
  <c r="O993" i="3" s="1"/>
  <c r="M992" i="3"/>
  <c r="N992" i="3" s="1"/>
  <c r="O992" i="3" s="1"/>
  <c r="M991" i="3"/>
  <c r="N991" i="3" s="1"/>
  <c r="O991" i="3" s="1"/>
  <c r="M990" i="3"/>
  <c r="N990" i="3" s="1"/>
  <c r="O990" i="3" s="1"/>
  <c r="M989" i="3"/>
  <c r="N989" i="3" s="1"/>
  <c r="O989" i="3" s="1"/>
  <c r="M988" i="3"/>
  <c r="N988" i="3" s="1"/>
  <c r="O988" i="3" s="1"/>
  <c r="M987" i="3"/>
  <c r="N987" i="3" s="1"/>
  <c r="O987" i="3" s="1"/>
  <c r="M986" i="3"/>
  <c r="N986" i="3" s="1"/>
  <c r="O986" i="3" s="1"/>
  <c r="M985" i="3"/>
  <c r="N985" i="3" s="1"/>
  <c r="O985" i="3" s="1"/>
  <c r="M984" i="3"/>
  <c r="N984" i="3" s="1"/>
  <c r="O984" i="3" s="1"/>
  <c r="M983" i="3"/>
  <c r="N983" i="3" s="1"/>
  <c r="O983" i="3" s="1"/>
  <c r="M982" i="3"/>
  <c r="N982" i="3" s="1"/>
  <c r="O982" i="3" s="1"/>
  <c r="M981" i="3"/>
  <c r="N981" i="3" s="1"/>
  <c r="O981" i="3" s="1"/>
  <c r="M980" i="3"/>
  <c r="N980" i="3" s="1"/>
  <c r="O980" i="3" s="1"/>
  <c r="M979" i="3"/>
  <c r="N979" i="3" s="1"/>
  <c r="O979" i="3" s="1"/>
  <c r="M978" i="3"/>
  <c r="N978" i="3" s="1"/>
  <c r="O978" i="3" s="1"/>
  <c r="M977" i="3"/>
  <c r="N977" i="3" s="1"/>
  <c r="O977" i="3" s="1"/>
  <c r="M976" i="3"/>
  <c r="N976" i="3" s="1"/>
  <c r="O976" i="3" s="1"/>
  <c r="M975" i="3"/>
  <c r="N975" i="3" s="1"/>
  <c r="O975" i="3" s="1"/>
  <c r="M974" i="3"/>
  <c r="N974" i="3" s="1"/>
  <c r="O974" i="3" s="1"/>
  <c r="M973" i="3"/>
  <c r="N973" i="3" s="1"/>
  <c r="O973" i="3" s="1"/>
  <c r="M972" i="3"/>
  <c r="N972" i="3" s="1"/>
  <c r="O972" i="3" s="1"/>
  <c r="M971" i="3"/>
  <c r="N971" i="3" s="1"/>
  <c r="O971" i="3" s="1"/>
  <c r="M970" i="3"/>
  <c r="N970" i="3" s="1"/>
  <c r="O970" i="3" s="1"/>
  <c r="M969" i="3"/>
  <c r="N969" i="3" s="1"/>
  <c r="O969" i="3" s="1"/>
  <c r="M968" i="3"/>
  <c r="N968" i="3" s="1"/>
  <c r="O968" i="3" s="1"/>
  <c r="M967" i="3"/>
  <c r="N967" i="3" s="1"/>
  <c r="O967" i="3" s="1"/>
  <c r="M966" i="3"/>
  <c r="N966" i="3" s="1"/>
  <c r="O966" i="3" s="1"/>
  <c r="M965" i="3"/>
  <c r="N965" i="3" s="1"/>
  <c r="O965" i="3" s="1"/>
  <c r="M964" i="3"/>
  <c r="N964" i="3" s="1"/>
  <c r="O964" i="3" s="1"/>
  <c r="M963" i="3"/>
  <c r="N963" i="3" s="1"/>
  <c r="O963" i="3" s="1"/>
  <c r="M962" i="3"/>
  <c r="N962" i="3" s="1"/>
  <c r="O962" i="3" s="1"/>
  <c r="M961" i="3"/>
  <c r="N961" i="3" s="1"/>
  <c r="O961" i="3" s="1"/>
  <c r="M960" i="3"/>
  <c r="N960" i="3" s="1"/>
  <c r="O960" i="3" s="1"/>
  <c r="M959" i="3"/>
  <c r="N959" i="3" s="1"/>
  <c r="O959" i="3" s="1"/>
  <c r="M958" i="3"/>
  <c r="N958" i="3" s="1"/>
  <c r="O958" i="3" s="1"/>
  <c r="M957" i="3"/>
  <c r="N957" i="3" s="1"/>
  <c r="O957" i="3" s="1"/>
  <c r="M956" i="3"/>
  <c r="N956" i="3" s="1"/>
  <c r="O956" i="3" s="1"/>
  <c r="M955" i="3"/>
  <c r="N955" i="3" s="1"/>
  <c r="O955" i="3" s="1"/>
  <c r="M954" i="3"/>
  <c r="N954" i="3" s="1"/>
  <c r="O954" i="3" s="1"/>
  <c r="M953" i="3"/>
  <c r="N953" i="3" s="1"/>
  <c r="O953" i="3" s="1"/>
  <c r="M952" i="3"/>
  <c r="N952" i="3" s="1"/>
  <c r="O952" i="3" s="1"/>
  <c r="M951" i="3"/>
  <c r="N951" i="3" s="1"/>
  <c r="O951" i="3" s="1"/>
  <c r="M950" i="3"/>
  <c r="N950" i="3" s="1"/>
  <c r="O950" i="3" s="1"/>
  <c r="M949" i="3"/>
  <c r="N949" i="3" s="1"/>
  <c r="O949" i="3" s="1"/>
  <c r="M948" i="3"/>
  <c r="N948" i="3" s="1"/>
  <c r="O948" i="3" s="1"/>
  <c r="M947" i="3"/>
  <c r="N947" i="3" s="1"/>
  <c r="O947" i="3" s="1"/>
  <c r="M946" i="3"/>
  <c r="N946" i="3" s="1"/>
  <c r="O946" i="3" s="1"/>
  <c r="M945" i="3"/>
  <c r="N945" i="3" s="1"/>
  <c r="O945" i="3" s="1"/>
  <c r="M944" i="3"/>
  <c r="N944" i="3" s="1"/>
  <c r="O944" i="3" s="1"/>
  <c r="M943" i="3"/>
  <c r="N943" i="3" s="1"/>
  <c r="O943" i="3" s="1"/>
  <c r="M942" i="3"/>
  <c r="N942" i="3" s="1"/>
  <c r="O942" i="3" s="1"/>
  <c r="M941" i="3"/>
  <c r="N941" i="3" s="1"/>
  <c r="O941" i="3" s="1"/>
  <c r="M940" i="3"/>
  <c r="N940" i="3" s="1"/>
  <c r="O940" i="3" s="1"/>
  <c r="M939" i="3"/>
  <c r="N939" i="3" s="1"/>
  <c r="O939" i="3" s="1"/>
  <c r="M938" i="3"/>
  <c r="N938" i="3" s="1"/>
  <c r="O938" i="3" s="1"/>
  <c r="M937" i="3"/>
  <c r="N937" i="3" s="1"/>
  <c r="O937" i="3" s="1"/>
  <c r="M936" i="3"/>
  <c r="N936" i="3" s="1"/>
  <c r="O936" i="3" s="1"/>
  <c r="M935" i="3"/>
  <c r="N935" i="3" s="1"/>
  <c r="O935" i="3" s="1"/>
  <c r="M934" i="3"/>
  <c r="N934" i="3" s="1"/>
  <c r="O934" i="3" s="1"/>
  <c r="M933" i="3"/>
  <c r="N933" i="3" s="1"/>
  <c r="O933" i="3" s="1"/>
  <c r="M932" i="3"/>
  <c r="N932" i="3" s="1"/>
  <c r="O932" i="3" s="1"/>
  <c r="M931" i="3"/>
  <c r="N931" i="3" s="1"/>
  <c r="O931" i="3" s="1"/>
  <c r="M930" i="3"/>
  <c r="N930" i="3" s="1"/>
  <c r="O930" i="3" s="1"/>
  <c r="M929" i="3"/>
  <c r="N929" i="3" s="1"/>
  <c r="O929" i="3" s="1"/>
  <c r="M928" i="3"/>
  <c r="N928" i="3" s="1"/>
  <c r="O928" i="3" s="1"/>
  <c r="M927" i="3"/>
  <c r="N927" i="3" s="1"/>
  <c r="O927" i="3" s="1"/>
  <c r="M926" i="3"/>
  <c r="N926" i="3" s="1"/>
  <c r="O926" i="3" s="1"/>
  <c r="M925" i="3"/>
  <c r="N925" i="3" s="1"/>
  <c r="O925" i="3" s="1"/>
  <c r="M924" i="3"/>
  <c r="N924" i="3" s="1"/>
  <c r="O924" i="3" s="1"/>
  <c r="M923" i="3"/>
  <c r="N923" i="3" s="1"/>
  <c r="O923" i="3" s="1"/>
  <c r="M922" i="3"/>
  <c r="N922" i="3" s="1"/>
  <c r="O922" i="3" s="1"/>
  <c r="M921" i="3"/>
  <c r="N921" i="3" s="1"/>
  <c r="O921" i="3" s="1"/>
  <c r="M920" i="3"/>
  <c r="N920" i="3" s="1"/>
  <c r="O920" i="3" s="1"/>
  <c r="M919" i="3"/>
  <c r="N919" i="3" s="1"/>
  <c r="O919" i="3" s="1"/>
  <c r="M918" i="3"/>
  <c r="N918" i="3" s="1"/>
  <c r="O918" i="3" s="1"/>
  <c r="M917" i="3"/>
  <c r="N917" i="3" s="1"/>
  <c r="O917" i="3" s="1"/>
  <c r="M916" i="3"/>
  <c r="N916" i="3" s="1"/>
  <c r="O916" i="3" s="1"/>
  <c r="M915" i="3"/>
  <c r="N915" i="3" s="1"/>
  <c r="O915" i="3" s="1"/>
  <c r="M914" i="3"/>
  <c r="N914" i="3" s="1"/>
  <c r="O914" i="3" s="1"/>
  <c r="M913" i="3"/>
  <c r="N913" i="3" s="1"/>
  <c r="O913" i="3" s="1"/>
  <c r="M912" i="3"/>
  <c r="N912" i="3" s="1"/>
  <c r="O912" i="3" s="1"/>
  <c r="M911" i="3"/>
  <c r="N911" i="3" s="1"/>
  <c r="O911" i="3" s="1"/>
  <c r="M910" i="3"/>
  <c r="N910" i="3" s="1"/>
  <c r="O910" i="3" s="1"/>
  <c r="M909" i="3"/>
  <c r="N909" i="3" s="1"/>
  <c r="O909" i="3" s="1"/>
  <c r="M908" i="3"/>
  <c r="N908" i="3" s="1"/>
  <c r="O908" i="3" s="1"/>
  <c r="M907" i="3"/>
  <c r="N907" i="3" s="1"/>
  <c r="O907" i="3" s="1"/>
  <c r="M906" i="3"/>
  <c r="N906" i="3" s="1"/>
  <c r="O906" i="3" s="1"/>
  <c r="M905" i="3"/>
  <c r="N905" i="3" s="1"/>
  <c r="O905" i="3" s="1"/>
  <c r="M904" i="3"/>
  <c r="N904" i="3" s="1"/>
  <c r="O904" i="3" s="1"/>
  <c r="M903" i="3"/>
  <c r="N903" i="3" s="1"/>
  <c r="O903" i="3" s="1"/>
  <c r="M902" i="3"/>
  <c r="N902" i="3" s="1"/>
  <c r="O902" i="3" s="1"/>
  <c r="M901" i="3"/>
  <c r="N901" i="3" s="1"/>
  <c r="O901" i="3" s="1"/>
  <c r="M900" i="3"/>
  <c r="N900" i="3" s="1"/>
  <c r="O900" i="3" s="1"/>
  <c r="M899" i="3"/>
  <c r="N899" i="3" s="1"/>
  <c r="O899" i="3" s="1"/>
  <c r="M898" i="3"/>
  <c r="N898" i="3" s="1"/>
  <c r="O898" i="3" s="1"/>
  <c r="M897" i="3"/>
  <c r="N897" i="3" s="1"/>
  <c r="O897" i="3" s="1"/>
  <c r="M896" i="3"/>
  <c r="N896" i="3" s="1"/>
  <c r="O896" i="3" s="1"/>
  <c r="M895" i="3"/>
  <c r="N895" i="3" s="1"/>
  <c r="O895" i="3" s="1"/>
  <c r="M894" i="3"/>
  <c r="N894" i="3" s="1"/>
  <c r="O894" i="3" s="1"/>
  <c r="M893" i="3"/>
  <c r="N893" i="3" s="1"/>
  <c r="O893" i="3" s="1"/>
  <c r="M892" i="3"/>
  <c r="N892" i="3" s="1"/>
  <c r="O892" i="3" s="1"/>
  <c r="M891" i="3"/>
  <c r="N891" i="3" s="1"/>
  <c r="O891" i="3" s="1"/>
  <c r="M890" i="3"/>
  <c r="N890" i="3" s="1"/>
  <c r="O890" i="3" s="1"/>
  <c r="M889" i="3"/>
  <c r="N889" i="3" s="1"/>
  <c r="O889" i="3" s="1"/>
  <c r="M888" i="3"/>
  <c r="N888" i="3" s="1"/>
  <c r="O888" i="3" s="1"/>
  <c r="M887" i="3"/>
  <c r="N887" i="3" s="1"/>
  <c r="O887" i="3" s="1"/>
  <c r="M886" i="3"/>
  <c r="N886" i="3" s="1"/>
  <c r="O886" i="3" s="1"/>
  <c r="M885" i="3"/>
  <c r="N885" i="3" s="1"/>
  <c r="O885" i="3" s="1"/>
  <c r="M884" i="3"/>
  <c r="N884" i="3" s="1"/>
  <c r="O884" i="3" s="1"/>
  <c r="M883" i="3"/>
  <c r="N883" i="3" s="1"/>
  <c r="O883" i="3" s="1"/>
  <c r="M882" i="3"/>
  <c r="N882" i="3" s="1"/>
  <c r="O882" i="3" s="1"/>
  <c r="M881" i="3"/>
  <c r="N881" i="3" s="1"/>
  <c r="O881" i="3" s="1"/>
  <c r="M880" i="3"/>
  <c r="N880" i="3" s="1"/>
  <c r="O880" i="3" s="1"/>
  <c r="M879" i="3"/>
  <c r="N879" i="3" s="1"/>
  <c r="O879" i="3" s="1"/>
  <c r="M878" i="3"/>
  <c r="N878" i="3" s="1"/>
  <c r="O878" i="3" s="1"/>
  <c r="M877" i="3"/>
  <c r="N877" i="3" s="1"/>
  <c r="O877" i="3" s="1"/>
  <c r="M876" i="3"/>
  <c r="N876" i="3" s="1"/>
  <c r="O876" i="3" s="1"/>
  <c r="M875" i="3"/>
  <c r="N875" i="3" s="1"/>
  <c r="O875" i="3" s="1"/>
  <c r="M874" i="3"/>
  <c r="N874" i="3" s="1"/>
  <c r="O874" i="3" s="1"/>
  <c r="M873" i="3"/>
  <c r="N873" i="3" s="1"/>
  <c r="O873" i="3" s="1"/>
  <c r="M872" i="3"/>
  <c r="N872" i="3" s="1"/>
  <c r="O872" i="3" s="1"/>
  <c r="M871" i="3"/>
  <c r="N871" i="3" s="1"/>
  <c r="O871" i="3" s="1"/>
  <c r="M870" i="3"/>
  <c r="N870" i="3" s="1"/>
  <c r="O870" i="3" s="1"/>
  <c r="M869" i="3"/>
  <c r="N869" i="3" s="1"/>
  <c r="O869" i="3" s="1"/>
  <c r="M868" i="3"/>
  <c r="N868" i="3" s="1"/>
  <c r="O868" i="3" s="1"/>
  <c r="M867" i="3"/>
  <c r="N867" i="3" s="1"/>
  <c r="O867" i="3" s="1"/>
  <c r="M866" i="3"/>
  <c r="N866" i="3" s="1"/>
  <c r="O866" i="3" s="1"/>
  <c r="M865" i="3"/>
  <c r="N865" i="3" s="1"/>
  <c r="O865" i="3" s="1"/>
  <c r="M864" i="3"/>
  <c r="N864" i="3" s="1"/>
  <c r="O864" i="3" s="1"/>
  <c r="M863" i="3"/>
  <c r="N863" i="3" s="1"/>
  <c r="O863" i="3" s="1"/>
  <c r="M862" i="3"/>
  <c r="N862" i="3" s="1"/>
  <c r="O862" i="3" s="1"/>
  <c r="M861" i="3"/>
  <c r="N861" i="3" s="1"/>
  <c r="O861" i="3" s="1"/>
  <c r="M860" i="3"/>
  <c r="N860" i="3" s="1"/>
  <c r="O860" i="3" s="1"/>
  <c r="M859" i="3"/>
  <c r="N859" i="3" s="1"/>
  <c r="O859" i="3" s="1"/>
  <c r="M858" i="3"/>
  <c r="N858" i="3" s="1"/>
  <c r="O858" i="3" s="1"/>
  <c r="M857" i="3"/>
  <c r="N857" i="3" s="1"/>
  <c r="O857" i="3" s="1"/>
  <c r="M856" i="3"/>
  <c r="N856" i="3" s="1"/>
  <c r="O856" i="3" s="1"/>
  <c r="M855" i="3"/>
  <c r="N855" i="3" s="1"/>
  <c r="O855" i="3" s="1"/>
  <c r="M854" i="3"/>
  <c r="N854" i="3" s="1"/>
  <c r="O854" i="3" s="1"/>
  <c r="M853" i="3"/>
  <c r="N853" i="3" s="1"/>
  <c r="O853" i="3" s="1"/>
  <c r="M852" i="3"/>
  <c r="N852" i="3" s="1"/>
  <c r="O852" i="3" s="1"/>
  <c r="M851" i="3"/>
  <c r="N851" i="3" s="1"/>
  <c r="O851" i="3" s="1"/>
  <c r="M850" i="3"/>
  <c r="N850" i="3" s="1"/>
  <c r="O850" i="3" s="1"/>
  <c r="M849" i="3"/>
  <c r="N849" i="3" s="1"/>
  <c r="O849" i="3" s="1"/>
  <c r="M848" i="3"/>
  <c r="N848" i="3" s="1"/>
  <c r="O848" i="3" s="1"/>
  <c r="M847" i="3"/>
  <c r="N847" i="3" s="1"/>
  <c r="O847" i="3" s="1"/>
  <c r="M846" i="3"/>
  <c r="N846" i="3" s="1"/>
  <c r="O846" i="3" s="1"/>
  <c r="M845" i="3"/>
  <c r="N845" i="3" s="1"/>
  <c r="O845" i="3" s="1"/>
  <c r="M844" i="3"/>
  <c r="N844" i="3" s="1"/>
  <c r="O844" i="3" s="1"/>
  <c r="M843" i="3"/>
  <c r="N843" i="3" s="1"/>
  <c r="O843" i="3" s="1"/>
  <c r="M842" i="3"/>
  <c r="N842" i="3" s="1"/>
  <c r="O842" i="3" s="1"/>
  <c r="M841" i="3"/>
  <c r="N841" i="3" s="1"/>
  <c r="O841" i="3" s="1"/>
  <c r="M840" i="3"/>
  <c r="N840" i="3" s="1"/>
  <c r="O840" i="3" s="1"/>
  <c r="M839" i="3"/>
  <c r="N839" i="3" s="1"/>
  <c r="O839" i="3" s="1"/>
  <c r="M838" i="3"/>
  <c r="N838" i="3" s="1"/>
  <c r="O838" i="3" s="1"/>
  <c r="M837" i="3"/>
  <c r="N837" i="3" s="1"/>
  <c r="O837" i="3" s="1"/>
  <c r="M836" i="3"/>
  <c r="N836" i="3" s="1"/>
  <c r="O836" i="3" s="1"/>
  <c r="M835" i="3"/>
  <c r="N835" i="3" s="1"/>
  <c r="O835" i="3" s="1"/>
  <c r="M834" i="3"/>
  <c r="N834" i="3" s="1"/>
  <c r="O834" i="3" s="1"/>
  <c r="M833" i="3"/>
  <c r="N833" i="3" s="1"/>
  <c r="O833" i="3" s="1"/>
  <c r="M832" i="3"/>
  <c r="N832" i="3" s="1"/>
  <c r="O832" i="3" s="1"/>
  <c r="M831" i="3"/>
  <c r="N831" i="3" s="1"/>
  <c r="O831" i="3" s="1"/>
  <c r="M830" i="3"/>
  <c r="N830" i="3" s="1"/>
  <c r="O830" i="3" s="1"/>
  <c r="M829" i="3"/>
  <c r="N829" i="3" s="1"/>
  <c r="O829" i="3" s="1"/>
  <c r="M828" i="3"/>
  <c r="N828" i="3" s="1"/>
  <c r="O828" i="3" s="1"/>
  <c r="M827" i="3"/>
  <c r="N827" i="3" s="1"/>
  <c r="O827" i="3" s="1"/>
  <c r="M826" i="3"/>
  <c r="N826" i="3" s="1"/>
  <c r="O826" i="3" s="1"/>
  <c r="M825" i="3"/>
  <c r="N825" i="3" s="1"/>
  <c r="O825" i="3" s="1"/>
  <c r="M824" i="3"/>
  <c r="N824" i="3" s="1"/>
  <c r="O824" i="3" s="1"/>
  <c r="M823" i="3"/>
  <c r="N823" i="3" s="1"/>
  <c r="O823" i="3" s="1"/>
  <c r="M822" i="3"/>
  <c r="N822" i="3" s="1"/>
  <c r="O822" i="3" s="1"/>
  <c r="M821" i="3"/>
  <c r="N821" i="3" s="1"/>
  <c r="O821" i="3" s="1"/>
  <c r="M820" i="3"/>
  <c r="N820" i="3" s="1"/>
  <c r="O820" i="3" s="1"/>
  <c r="M819" i="3"/>
  <c r="N819" i="3" s="1"/>
  <c r="O819" i="3" s="1"/>
  <c r="M818" i="3"/>
  <c r="N818" i="3" s="1"/>
  <c r="O818" i="3" s="1"/>
  <c r="M817" i="3"/>
  <c r="N817" i="3" s="1"/>
  <c r="O817" i="3" s="1"/>
  <c r="M816" i="3"/>
  <c r="N816" i="3" s="1"/>
  <c r="O816" i="3" s="1"/>
  <c r="M815" i="3"/>
  <c r="N815" i="3" s="1"/>
  <c r="O815" i="3" s="1"/>
  <c r="M814" i="3"/>
  <c r="N814" i="3" s="1"/>
  <c r="O814" i="3" s="1"/>
  <c r="M813" i="3"/>
  <c r="N813" i="3" s="1"/>
  <c r="O813" i="3" s="1"/>
  <c r="M812" i="3"/>
  <c r="N812" i="3" s="1"/>
  <c r="O812" i="3" s="1"/>
  <c r="M811" i="3"/>
  <c r="N811" i="3" s="1"/>
  <c r="O811" i="3" s="1"/>
  <c r="M810" i="3"/>
  <c r="N810" i="3" s="1"/>
  <c r="O810" i="3" s="1"/>
  <c r="M809" i="3"/>
  <c r="N809" i="3" s="1"/>
  <c r="O809" i="3" s="1"/>
  <c r="M808" i="3"/>
  <c r="N808" i="3" s="1"/>
  <c r="O808" i="3" s="1"/>
  <c r="M807" i="3"/>
  <c r="N807" i="3" s="1"/>
  <c r="O807" i="3" s="1"/>
  <c r="M806" i="3"/>
  <c r="N806" i="3" s="1"/>
  <c r="O806" i="3" s="1"/>
  <c r="M805" i="3"/>
  <c r="N805" i="3" s="1"/>
  <c r="O805" i="3" s="1"/>
  <c r="M804" i="3"/>
  <c r="N804" i="3" s="1"/>
  <c r="O804" i="3" s="1"/>
  <c r="M803" i="3"/>
  <c r="N803" i="3" s="1"/>
  <c r="O803" i="3" s="1"/>
  <c r="M802" i="3"/>
  <c r="N802" i="3" s="1"/>
  <c r="O802" i="3" s="1"/>
  <c r="M801" i="3"/>
  <c r="N801" i="3" s="1"/>
  <c r="O801" i="3" s="1"/>
  <c r="M800" i="3"/>
  <c r="N800" i="3" s="1"/>
  <c r="O800" i="3" s="1"/>
  <c r="M799" i="3"/>
  <c r="N799" i="3" s="1"/>
  <c r="O799" i="3" s="1"/>
  <c r="M798" i="3"/>
  <c r="N798" i="3" s="1"/>
  <c r="O798" i="3" s="1"/>
  <c r="M797" i="3"/>
  <c r="N797" i="3" s="1"/>
  <c r="O797" i="3" s="1"/>
  <c r="M796" i="3"/>
  <c r="N796" i="3" s="1"/>
  <c r="O796" i="3" s="1"/>
  <c r="M795" i="3"/>
  <c r="N795" i="3" s="1"/>
  <c r="O795" i="3" s="1"/>
  <c r="M794" i="3"/>
  <c r="N794" i="3" s="1"/>
  <c r="O794" i="3" s="1"/>
  <c r="M793" i="3"/>
  <c r="N793" i="3" s="1"/>
  <c r="O793" i="3" s="1"/>
  <c r="M792" i="3"/>
  <c r="N792" i="3" s="1"/>
  <c r="O792" i="3" s="1"/>
  <c r="M791" i="3"/>
  <c r="N791" i="3" s="1"/>
  <c r="O791" i="3" s="1"/>
  <c r="M790" i="3"/>
  <c r="N790" i="3" s="1"/>
  <c r="O790" i="3" s="1"/>
  <c r="M789" i="3"/>
  <c r="N789" i="3" s="1"/>
  <c r="O789" i="3" s="1"/>
  <c r="M788" i="3"/>
  <c r="N788" i="3" s="1"/>
  <c r="O788" i="3" s="1"/>
  <c r="M787" i="3"/>
  <c r="N787" i="3" s="1"/>
  <c r="O787" i="3" s="1"/>
  <c r="M786" i="3"/>
  <c r="N786" i="3" s="1"/>
  <c r="O786" i="3" s="1"/>
  <c r="M785" i="3"/>
  <c r="N785" i="3" s="1"/>
  <c r="O785" i="3" s="1"/>
  <c r="M784" i="3"/>
  <c r="N784" i="3" s="1"/>
  <c r="O784" i="3" s="1"/>
  <c r="M783" i="3"/>
  <c r="N783" i="3" s="1"/>
  <c r="O783" i="3" s="1"/>
  <c r="M782" i="3"/>
  <c r="N782" i="3" s="1"/>
  <c r="O782" i="3" s="1"/>
  <c r="M781" i="3"/>
  <c r="N781" i="3" s="1"/>
  <c r="O781" i="3" s="1"/>
  <c r="M780" i="3"/>
  <c r="N780" i="3" s="1"/>
  <c r="O780" i="3" s="1"/>
  <c r="M779" i="3"/>
  <c r="N779" i="3" s="1"/>
  <c r="O779" i="3" s="1"/>
  <c r="M778" i="3"/>
  <c r="N778" i="3" s="1"/>
  <c r="O778" i="3" s="1"/>
  <c r="M777" i="3"/>
  <c r="N777" i="3" s="1"/>
  <c r="O777" i="3" s="1"/>
  <c r="M776" i="3"/>
  <c r="N776" i="3" s="1"/>
  <c r="O776" i="3" s="1"/>
  <c r="M775" i="3"/>
  <c r="N775" i="3" s="1"/>
  <c r="O775" i="3" s="1"/>
  <c r="M774" i="3"/>
  <c r="N774" i="3" s="1"/>
  <c r="O774" i="3" s="1"/>
  <c r="M773" i="3"/>
  <c r="N773" i="3" s="1"/>
  <c r="O773" i="3" s="1"/>
  <c r="M772" i="3"/>
  <c r="N772" i="3" s="1"/>
  <c r="O772" i="3" s="1"/>
  <c r="M771" i="3"/>
  <c r="N771" i="3" s="1"/>
  <c r="O771" i="3" s="1"/>
  <c r="M770" i="3"/>
  <c r="N770" i="3" s="1"/>
  <c r="O770" i="3" s="1"/>
  <c r="M769" i="3"/>
  <c r="N769" i="3" s="1"/>
  <c r="O769" i="3" s="1"/>
  <c r="M768" i="3"/>
  <c r="N768" i="3" s="1"/>
  <c r="O768" i="3" s="1"/>
  <c r="M767" i="3"/>
  <c r="N767" i="3" s="1"/>
  <c r="O767" i="3" s="1"/>
  <c r="M766" i="3"/>
  <c r="N766" i="3" s="1"/>
  <c r="O766" i="3" s="1"/>
  <c r="M765" i="3"/>
  <c r="N765" i="3" s="1"/>
  <c r="O765" i="3" s="1"/>
  <c r="M764" i="3"/>
  <c r="N764" i="3" s="1"/>
  <c r="O764" i="3" s="1"/>
  <c r="M763" i="3"/>
  <c r="N763" i="3" s="1"/>
  <c r="O763" i="3" s="1"/>
  <c r="M762" i="3"/>
  <c r="N762" i="3" s="1"/>
  <c r="O762" i="3" s="1"/>
  <c r="M761" i="3"/>
  <c r="N761" i="3" s="1"/>
  <c r="O761" i="3" s="1"/>
  <c r="M760" i="3"/>
  <c r="N760" i="3" s="1"/>
  <c r="O760" i="3" s="1"/>
  <c r="M759" i="3"/>
  <c r="N759" i="3" s="1"/>
  <c r="O759" i="3" s="1"/>
  <c r="M758" i="3"/>
  <c r="N758" i="3" s="1"/>
  <c r="O758" i="3" s="1"/>
  <c r="M757" i="3"/>
  <c r="N757" i="3" s="1"/>
  <c r="O757" i="3" s="1"/>
  <c r="M756" i="3"/>
  <c r="N756" i="3" s="1"/>
  <c r="O756" i="3" s="1"/>
  <c r="M755" i="3"/>
  <c r="N755" i="3" s="1"/>
  <c r="O755" i="3" s="1"/>
  <c r="M754" i="3"/>
  <c r="N754" i="3" s="1"/>
  <c r="O754" i="3" s="1"/>
  <c r="M753" i="3"/>
  <c r="N753" i="3" s="1"/>
  <c r="O753" i="3" s="1"/>
  <c r="M752" i="3"/>
  <c r="N752" i="3" s="1"/>
  <c r="O752" i="3" s="1"/>
  <c r="M751" i="3"/>
  <c r="N751" i="3" s="1"/>
  <c r="O751" i="3" s="1"/>
  <c r="M750" i="3"/>
  <c r="N750" i="3" s="1"/>
  <c r="O750" i="3" s="1"/>
  <c r="M749" i="3"/>
  <c r="N749" i="3" s="1"/>
  <c r="O749" i="3" s="1"/>
  <c r="M748" i="3"/>
  <c r="N748" i="3" s="1"/>
  <c r="O748" i="3" s="1"/>
  <c r="M747" i="3"/>
  <c r="N747" i="3" s="1"/>
  <c r="O747" i="3" s="1"/>
  <c r="M746" i="3"/>
  <c r="N746" i="3" s="1"/>
  <c r="O746" i="3" s="1"/>
  <c r="M745" i="3"/>
  <c r="N745" i="3" s="1"/>
  <c r="O745" i="3" s="1"/>
  <c r="M744" i="3"/>
  <c r="N744" i="3" s="1"/>
  <c r="O744" i="3" s="1"/>
  <c r="M743" i="3"/>
  <c r="N743" i="3" s="1"/>
  <c r="O743" i="3" s="1"/>
  <c r="M742" i="3"/>
  <c r="N742" i="3" s="1"/>
  <c r="O742" i="3" s="1"/>
  <c r="M741" i="3"/>
  <c r="N741" i="3" s="1"/>
  <c r="O741" i="3" s="1"/>
  <c r="M740" i="3"/>
  <c r="N740" i="3" s="1"/>
  <c r="O740" i="3" s="1"/>
  <c r="M739" i="3"/>
  <c r="N739" i="3" s="1"/>
  <c r="O739" i="3" s="1"/>
  <c r="M738" i="3"/>
  <c r="N738" i="3" s="1"/>
  <c r="O738" i="3" s="1"/>
  <c r="M737" i="3"/>
  <c r="N737" i="3" s="1"/>
  <c r="O737" i="3" s="1"/>
  <c r="M736" i="3"/>
  <c r="N736" i="3" s="1"/>
  <c r="O736" i="3" s="1"/>
  <c r="M735" i="3"/>
  <c r="N735" i="3" s="1"/>
  <c r="O735" i="3" s="1"/>
  <c r="M734" i="3"/>
  <c r="N734" i="3" s="1"/>
  <c r="O734" i="3" s="1"/>
  <c r="M733" i="3"/>
  <c r="N733" i="3" s="1"/>
  <c r="O733" i="3" s="1"/>
  <c r="M732" i="3"/>
  <c r="N732" i="3" s="1"/>
  <c r="O732" i="3" s="1"/>
  <c r="M731" i="3"/>
  <c r="N731" i="3" s="1"/>
  <c r="O731" i="3" s="1"/>
  <c r="M730" i="3"/>
  <c r="N730" i="3" s="1"/>
  <c r="O730" i="3" s="1"/>
  <c r="M729" i="3"/>
  <c r="N729" i="3" s="1"/>
  <c r="O729" i="3" s="1"/>
  <c r="M728" i="3"/>
  <c r="N728" i="3" s="1"/>
  <c r="O728" i="3" s="1"/>
  <c r="M727" i="3"/>
  <c r="N727" i="3" s="1"/>
  <c r="O727" i="3" s="1"/>
  <c r="M726" i="3"/>
  <c r="N726" i="3" s="1"/>
  <c r="O726" i="3" s="1"/>
  <c r="M725" i="3"/>
  <c r="N725" i="3" s="1"/>
  <c r="O725" i="3" s="1"/>
  <c r="M724" i="3"/>
  <c r="N724" i="3" s="1"/>
  <c r="O724" i="3" s="1"/>
  <c r="M723" i="3"/>
  <c r="N723" i="3" s="1"/>
  <c r="O723" i="3" s="1"/>
  <c r="M722" i="3"/>
  <c r="N722" i="3" s="1"/>
  <c r="O722" i="3" s="1"/>
  <c r="M721" i="3"/>
  <c r="N721" i="3" s="1"/>
  <c r="O721" i="3" s="1"/>
  <c r="M720" i="3"/>
  <c r="N720" i="3" s="1"/>
  <c r="O720" i="3" s="1"/>
  <c r="M719" i="3"/>
  <c r="N719" i="3" s="1"/>
  <c r="O719" i="3" s="1"/>
  <c r="M718" i="3"/>
  <c r="N718" i="3" s="1"/>
  <c r="O718" i="3" s="1"/>
  <c r="M717" i="3"/>
  <c r="N717" i="3" s="1"/>
  <c r="O717" i="3" s="1"/>
  <c r="M716" i="3"/>
  <c r="N716" i="3" s="1"/>
  <c r="O716" i="3" s="1"/>
  <c r="M715" i="3"/>
  <c r="N715" i="3" s="1"/>
  <c r="O715" i="3" s="1"/>
  <c r="M714" i="3"/>
  <c r="N714" i="3" s="1"/>
  <c r="O714" i="3" s="1"/>
  <c r="M713" i="3"/>
  <c r="N713" i="3" s="1"/>
  <c r="O713" i="3" s="1"/>
  <c r="M712" i="3"/>
  <c r="N712" i="3" s="1"/>
  <c r="O712" i="3" s="1"/>
  <c r="M711" i="3"/>
  <c r="N711" i="3" s="1"/>
  <c r="O711" i="3" s="1"/>
  <c r="M710" i="3"/>
  <c r="N710" i="3" s="1"/>
  <c r="O710" i="3" s="1"/>
  <c r="M709" i="3"/>
  <c r="N709" i="3" s="1"/>
  <c r="O709" i="3" s="1"/>
  <c r="M708" i="3"/>
  <c r="N708" i="3" s="1"/>
  <c r="O708" i="3" s="1"/>
  <c r="M707" i="3"/>
  <c r="N707" i="3" s="1"/>
  <c r="O707" i="3" s="1"/>
  <c r="M706" i="3"/>
  <c r="N706" i="3" s="1"/>
  <c r="O706" i="3" s="1"/>
  <c r="M705" i="3"/>
  <c r="N705" i="3" s="1"/>
  <c r="O705" i="3" s="1"/>
  <c r="M704" i="3"/>
  <c r="N704" i="3" s="1"/>
  <c r="O704" i="3" s="1"/>
  <c r="M703" i="3"/>
  <c r="N703" i="3" s="1"/>
  <c r="O703" i="3" s="1"/>
  <c r="M702" i="3"/>
  <c r="N702" i="3" s="1"/>
  <c r="O702" i="3" s="1"/>
  <c r="M701" i="3"/>
  <c r="N701" i="3" s="1"/>
  <c r="O701" i="3" s="1"/>
  <c r="M700" i="3"/>
  <c r="N700" i="3" s="1"/>
  <c r="O700" i="3" s="1"/>
  <c r="M699" i="3"/>
  <c r="N699" i="3" s="1"/>
  <c r="O699" i="3" s="1"/>
  <c r="M698" i="3"/>
  <c r="N698" i="3" s="1"/>
  <c r="O698" i="3" s="1"/>
  <c r="M697" i="3"/>
  <c r="N697" i="3" s="1"/>
  <c r="O697" i="3" s="1"/>
  <c r="M696" i="3"/>
  <c r="N696" i="3" s="1"/>
  <c r="O696" i="3" s="1"/>
  <c r="M695" i="3"/>
  <c r="N695" i="3" s="1"/>
  <c r="O695" i="3" s="1"/>
  <c r="M694" i="3"/>
  <c r="N694" i="3" s="1"/>
  <c r="O694" i="3" s="1"/>
  <c r="M693" i="3"/>
  <c r="N693" i="3" s="1"/>
  <c r="O693" i="3" s="1"/>
  <c r="M692" i="3"/>
  <c r="N692" i="3" s="1"/>
  <c r="O692" i="3" s="1"/>
  <c r="M691" i="3"/>
  <c r="N691" i="3" s="1"/>
  <c r="O691" i="3" s="1"/>
  <c r="M690" i="3"/>
  <c r="N690" i="3" s="1"/>
  <c r="O690" i="3" s="1"/>
  <c r="M689" i="3"/>
  <c r="N689" i="3" s="1"/>
  <c r="O689" i="3" s="1"/>
  <c r="M688" i="3"/>
  <c r="N688" i="3" s="1"/>
  <c r="O688" i="3" s="1"/>
  <c r="M687" i="3"/>
  <c r="N687" i="3" s="1"/>
  <c r="O687" i="3" s="1"/>
  <c r="M686" i="3"/>
  <c r="N686" i="3" s="1"/>
  <c r="O686" i="3" s="1"/>
  <c r="M685" i="3"/>
  <c r="N685" i="3" s="1"/>
  <c r="O685" i="3" s="1"/>
  <c r="M684" i="3"/>
  <c r="N684" i="3" s="1"/>
  <c r="O684" i="3" s="1"/>
  <c r="M683" i="3"/>
  <c r="N683" i="3" s="1"/>
  <c r="O683" i="3" s="1"/>
  <c r="M682" i="3"/>
  <c r="N682" i="3" s="1"/>
  <c r="O682" i="3" s="1"/>
  <c r="M681" i="3"/>
  <c r="N681" i="3" s="1"/>
  <c r="O681" i="3" s="1"/>
  <c r="M680" i="3"/>
  <c r="N680" i="3" s="1"/>
  <c r="O680" i="3" s="1"/>
  <c r="M679" i="3"/>
  <c r="N679" i="3" s="1"/>
  <c r="O679" i="3" s="1"/>
  <c r="M678" i="3"/>
  <c r="N678" i="3" s="1"/>
  <c r="O678" i="3" s="1"/>
  <c r="M677" i="3"/>
  <c r="N677" i="3" s="1"/>
  <c r="O677" i="3" s="1"/>
  <c r="M676" i="3"/>
  <c r="N676" i="3" s="1"/>
  <c r="O676" i="3" s="1"/>
  <c r="M675" i="3"/>
  <c r="N675" i="3" s="1"/>
  <c r="O675" i="3" s="1"/>
  <c r="M674" i="3"/>
  <c r="N674" i="3" s="1"/>
  <c r="O674" i="3" s="1"/>
  <c r="M673" i="3"/>
  <c r="N673" i="3" s="1"/>
  <c r="O673" i="3" s="1"/>
  <c r="M672" i="3"/>
  <c r="N672" i="3" s="1"/>
  <c r="O672" i="3" s="1"/>
  <c r="M671" i="3"/>
  <c r="N671" i="3" s="1"/>
  <c r="O671" i="3" s="1"/>
  <c r="M670" i="3"/>
  <c r="N670" i="3" s="1"/>
  <c r="O670" i="3" s="1"/>
  <c r="M669" i="3"/>
  <c r="N669" i="3" s="1"/>
  <c r="O669" i="3" s="1"/>
  <c r="M668" i="3"/>
  <c r="N668" i="3" s="1"/>
  <c r="O668" i="3" s="1"/>
  <c r="M667" i="3"/>
  <c r="N667" i="3" s="1"/>
  <c r="O667" i="3" s="1"/>
  <c r="M666" i="3"/>
  <c r="N666" i="3" s="1"/>
  <c r="O666" i="3" s="1"/>
  <c r="M665" i="3"/>
  <c r="N665" i="3" s="1"/>
  <c r="O665" i="3" s="1"/>
  <c r="M664" i="3"/>
  <c r="N664" i="3" s="1"/>
  <c r="O664" i="3" s="1"/>
  <c r="M663" i="3"/>
  <c r="N663" i="3" s="1"/>
  <c r="O663" i="3" s="1"/>
  <c r="M662" i="3"/>
  <c r="N662" i="3" s="1"/>
  <c r="O662" i="3" s="1"/>
  <c r="M661" i="3"/>
  <c r="N661" i="3" s="1"/>
  <c r="O661" i="3" s="1"/>
  <c r="M660" i="3"/>
  <c r="N660" i="3" s="1"/>
  <c r="O660" i="3" s="1"/>
  <c r="M659" i="3"/>
  <c r="N659" i="3" s="1"/>
  <c r="O659" i="3" s="1"/>
  <c r="M658" i="3"/>
  <c r="N658" i="3" s="1"/>
  <c r="O658" i="3" s="1"/>
  <c r="M657" i="3"/>
  <c r="N657" i="3" s="1"/>
  <c r="O657" i="3" s="1"/>
  <c r="M656" i="3"/>
  <c r="N656" i="3" s="1"/>
  <c r="O656" i="3" s="1"/>
  <c r="M655" i="3"/>
  <c r="N655" i="3" s="1"/>
  <c r="O655" i="3" s="1"/>
  <c r="M654" i="3"/>
  <c r="N654" i="3" s="1"/>
  <c r="O654" i="3" s="1"/>
  <c r="M653" i="3"/>
  <c r="N653" i="3" s="1"/>
  <c r="O653" i="3" s="1"/>
  <c r="M652" i="3"/>
  <c r="N652" i="3" s="1"/>
  <c r="O652" i="3" s="1"/>
  <c r="M651" i="3"/>
  <c r="N651" i="3" s="1"/>
  <c r="O651" i="3" s="1"/>
  <c r="M650" i="3"/>
  <c r="N650" i="3" s="1"/>
  <c r="O650" i="3" s="1"/>
  <c r="M649" i="3"/>
  <c r="N649" i="3" s="1"/>
  <c r="O649" i="3" s="1"/>
  <c r="M648" i="3"/>
  <c r="N648" i="3" s="1"/>
  <c r="O648" i="3" s="1"/>
  <c r="M647" i="3"/>
  <c r="N647" i="3" s="1"/>
  <c r="O647" i="3" s="1"/>
  <c r="M646" i="3"/>
  <c r="N646" i="3" s="1"/>
  <c r="O646" i="3" s="1"/>
  <c r="M645" i="3"/>
  <c r="N645" i="3" s="1"/>
  <c r="O645" i="3" s="1"/>
  <c r="M644" i="3"/>
  <c r="N644" i="3" s="1"/>
  <c r="O644" i="3" s="1"/>
  <c r="M643" i="3"/>
  <c r="N643" i="3" s="1"/>
  <c r="O643" i="3" s="1"/>
  <c r="M642" i="3"/>
  <c r="N642" i="3" s="1"/>
  <c r="O642" i="3" s="1"/>
  <c r="M641" i="3"/>
  <c r="N641" i="3" s="1"/>
  <c r="O641" i="3" s="1"/>
  <c r="M640" i="3"/>
  <c r="N640" i="3" s="1"/>
  <c r="O640" i="3" s="1"/>
  <c r="M639" i="3"/>
  <c r="N639" i="3" s="1"/>
  <c r="O639" i="3" s="1"/>
  <c r="M638" i="3"/>
  <c r="N638" i="3" s="1"/>
  <c r="O638" i="3" s="1"/>
  <c r="M637" i="3"/>
  <c r="N637" i="3" s="1"/>
  <c r="O637" i="3" s="1"/>
  <c r="M636" i="3"/>
  <c r="N636" i="3" s="1"/>
  <c r="O636" i="3" s="1"/>
  <c r="M635" i="3"/>
  <c r="N635" i="3" s="1"/>
  <c r="O635" i="3" s="1"/>
  <c r="M634" i="3"/>
  <c r="N634" i="3" s="1"/>
  <c r="O634" i="3" s="1"/>
  <c r="M633" i="3"/>
  <c r="N633" i="3" s="1"/>
  <c r="O633" i="3" s="1"/>
  <c r="M632" i="3"/>
  <c r="N632" i="3" s="1"/>
  <c r="O632" i="3" s="1"/>
  <c r="M631" i="3"/>
  <c r="N631" i="3" s="1"/>
  <c r="O631" i="3" s="1"/>
  <c r="M630" i="3"/>
  <c r="N630" i="3" s="1"/>
  <c r="O630" i="3" s="1"/>
  <c r="M629" i="3"/>
  <c r="N629" i="3" s="1"/>
  <c r="O629" i="3" s="1"/>
  <c r="M628" i="3"/>
  <c r="N628" i="3" s="1"/>
  <c r="O628" i="3" s="1"/>
  <c r="M627" i="3"/>
  <c r="N627" i="3" s="1"/>
  <c r="O627" i="3" s="1"/>
  <c r="M626" i="3"/>
  <c r="N626" i="3" s="1"/>
  <c r="O626" i="3" s="1"/>
  <c r="M625" i="3"/>
  <c r="N625" i="3" s="1"/>
  <c r="O625" i="3" s="1"/>
  <c r="M624" i="3"/>
  <c r="N624" i="3" s="1"/>
  <c r="O624" i="3" s="1"/>
  <c r="M623" i="3"/>
  <c r="N623" i="3" s="1"/>
  <c r="O623" i="3" s="1"/>
  <c r="M622" i="3"/>
  <c r="N622" i="3" s="1"/>
  <c r="O622" i="3" s="1"/>
  <c r="M621" i="3"/>
  <c r="N621" i="3" s="1"/>
  <c r="O621" i="3" s="1"/>
  <c r="M620" i="3"/>
  <c r="N620" i="3" s="1"/>
  <c r="O620" i="3" s="1"/>
  <c r="M619" i="3"/>
  <c r="N619" i="3" s="1"/>
  <c r="O619" i="3" s="1"/>
  <c r="M618" i="3"/>
  <c r="N618" i="3" s="1"/>
  <c r="O618" i="3" s="1"/>
  <c r="M617" i="3"/>
  <c r="N617" i="3" s="1"/>
  <c r="O617" i="3" s="1"/>
  <c r="M616" i="3"/>
  <c r="N616" i="3" s="1"/>
  <c r="O616" i="3" s="1"/>
  <c r="M615" i="3"/>
  <c r="N615" i="3" s="1"/>
  <c r="O615" i="3" s="1"/>
  <c r="M614" i="3"/>
  <c r="N614" i="3" s="1"/>
  <c r="O614" i="3" s="1"/>
  <c r="M613" i="3"/>
  <c r="N613" i="3" s="1"/>
  <c r="O613" i="3" s="1"/>
  <c r="M612" i="3"/>
  <c r="N612" i="3" s="1"/>
  <c r="O612" i="3" s="1"/>
  <c r="M611" i="3"/>
  <c r="N611" i="3" s="1"/>
  <c r="O611" i="3" s="1"/>
  <c r="M610" i="3"/>
  <c r="N610" i="3" s="1"/>
  <c r="O610" i="3" s="1"/>
  <c r="M609" i="3"/>
  <c r="N609" i="3" s="1"/>
  <c r="O609" i="3" s="1"/>
  <c r="M608" i="3"/>
  <c r="N608" i="3" s="1"/>
  <c r="O608" i="3" s="1"/>
  <c r="M607" i="3"/>
  <c r="N607" i="3" s="1"/>
  <c r="O607" i="3" s="1"/>
  <c r="M606" i="3"/>
  <c r="N606" i="3" s="1"/>
  <c r="O606" i="3" s="1"/>
  <c r="M605" i="3"/>
  <c r="N605" i="3" s="1"/>
  <c r="O605" i="3" s="1"/>
  <c r="M604" i="3"/>
  <c r="N604" i="3" s="1"/>
  <c r="O604" i="3" s="1"/>
  <c r="M603" i="3"/>
  <c r="N603" i="3" s="1"/>
  <c r="O603" i="3" s="1"/>
  <c r="M602" i="3"/>
  <c r="N602" i="3" s="1"/>
  <c r="O602" i="3" s="1"/>
  <c r="M601" i="3"/>
  <c r="N601" i="3" s="1"/>
  <c r="O601" i="3" s="1"/>
  <c r="M600" i="3"/>
  <c r="N600" i="3" s="1"/>
  <c r="O600" i="3" s="1"/>
  <c r="M599" i="3"/>
  <c r="N599" i="3" s="1"/>
  <c r="O599" i="3" s="1"/>
  <c r="M598" i="3"/>
  <c r="N598" i="3" s="1"/>
  <c r="O598" i="3" s="1"/>
  <c r="M597" i="3"/>
  <c r="N597" i="3" s="1"/>
  <c r="O597" i="3" s="1"/>
  <c r="M596" i="3"/>
  <c r="N596" i="3" s="1"/>
  <c r="O596" i="3" s="1"/>
  <c r="M595" i="3"/>
  <c r="N595" i="3" s="1"/>
  <c r="O595" i="3" s="1"/>
  <c r="M594" i="3"/>
  <c r="N594" i="3" s="1"/>
  <c r="O594" i="3" s="1"/>
  <c r="M593" i="3"/>
  <c r="N593" i="3" s="1"/>
  <c r="O593" i="3" s="1"/>
  <c r="M592" i="3"/>
  <c r="N592" i="3" s="1"/>
  <c r="O592" i="3" s="1"/>
  <c r="M591" i="3"/>
  <c r="N591" i="3" s="1"/>
  <c r="O591" i="3" s="1"/>
  <c r="M590" i="3"/>
  <c r="N590" i="3" s="1"/>
  <c r="O590" i="3" s="1"/>
  <c r="M589" i="3"/>
  <c r="N589" i="3" s="1"/>
  <c r="O589" i="3" s="1"/>
  <c r="M588" i="3"/>
  <c r="N588" i="3" s="1"/>
  <c r="O588" i="3" s="1"/>
  <c r="M587" i="3"/>
  <c r="N587" i="3" s="1"/>
  <c r="O587" i="3" s="1"/>
  <c r="M586" i="3"/>
  <c r="N586" i="3" s="1"/>
  <c r="O586" i="3" s="1"/>
  <c r="M585" i="3"/>
  <c r="N585" i="3" s="1"/>
  <c r="O585" i="3" s="1"/>
  <c r="M584" i="3"/>
  <c r="N584" i="3" s="1"/>
  <c r="O584" i="3" s="1"/>
  <c r="M583" i="3"/>
  <c r="N583" i="3" s="1"/>
  <c r="O583" i="3" s="1"/>
  <c r="M582" i="3"/>
  <c r="N582" i="3" s="1"/>
  <c r="O582" i="3" s="1"/>
  <c r="M581" i="3"/>
  <c r="N581" i="3" s="1"/>
  <c r="O581" i="3" s="1"/>
  <c r="M580" i="3"/>
  <c r="N580" i="3" s="1"/>
  <c r="O580" i="3" s="1"/>
  <c r="M579" i="3"/>
  <c r="N579" i="3" s="1"/>
  <c r="O579" i="3" s="1"/>
  <c r="M578" i="3"/>
  <c r="N578" i="3" s="1"/>
  <c r="O578" i="3" s="1"/>
  <c r="M577" i="3"/>
  <c r="N577" i="3" s="1"/>
  <c r="O577" i="3" s="1"/>
  <c r="M576" i="3"/>
  <c r="N576" i="3" s="1"/>
  <c r="O576" i="3" s="1"/>
  <c r="M575" i="3"/>
  <c r="N575" i="3" s="1"/>
  <c r="O575" i="3" s="1"/>
  <c r="M574" i="3"/>
  <c r="N574" i="3" s="1"/>
  <c r="O574" i="3" s="1"/>
  <c r="M573" i="3"/>
  <c r="N573" i="3" s="1"/>
  <c r="O573" i="3" s="1"/>
  <c r="M572" i="3"/>
  <c r="N572" i="3" s="1"/>
  <c r="O572" i="3" s="1"/>
  <c r="M571" i="3"/>
  <c r="N571" i="3" s="1"/>
  <c r="O571" i="3" s="1"/>
  <c r="M570" i="3"/>
  <c r="N570" i="3" s="1"/>
  <c r="O570" i="3" s="1"/>
  <c r="M569" i="3"/>
  <c r="N569" i="3" s="1"/>
  <c r="O569" i="3" s="1"/>
  <c r="M568" i="3"/>
  <c r="N568" i="3" s="1"/>
  <c r="O568" i="3" s="1"/>
  <c r="M567" i="3"/>
  <c r="N567" i="3" s="1"/>
  <c r="O567" i="3" s="1"/>
  <c r="M566" i="3"/>
  <c r="N566" i="3" s="1"/>
  <c r="O566" i="3" s="1"/>
  <c r="M565" i="3"/>
  <c r="N565" i="3" s="1"/>
  <c r="O565" i="3" s="1"/>
  <c r="M564" i="3"/>
  <c r="N564" i="3" s="1"/>
  <c r="O564" i="3" s="1"/>
  <c r="M563" i="3"/>
  <c r="N563" i="3" s="1"/>
  <c r="O563" i="3" s="1"/>
  <c r="M562" i="3"/>
  <c r="N562" i="3" s="1"/>
  <c r="O562" i="3" s="1"/>
  <c r="M561" i="3"/>
  <c r="N561" i="3" s="1"/>
  <c r="O561" i="3" s="1"/>
  <c r="M560" i="3"/>
  <c r="N560" i="3" s="1"/>
  <c r="O560" i="3" s="1"/>
  <c r="M559" i="3"/>
  <c r="N559" i="3" s="1"/>
  <c r="O559" i="3" s="1"/>
  <c r="M558" i="3"/>
  <c r="N558" i="3" s="1"/>
  <c r="O558" i="3" s="1"/>
  <c r="M557" i="3"/>
  <c r="N557" i="3" s="1"/>
  <c r="O557" i="3" s="1"/>
  <c r="M556" i="3"/>
  <c r="N556" i="3" s="1"/>
  <c r="O556" i="3" s="1"/>
  <c r="M555" i="3"/>
  <c r="N555" i="3" s="1"/>
  <c r="O555" i="3" s="1"/>
  <c r="M554" i="3"/>
  <c r="N554" i="3" s="1"/>
  <c r="O554" i="3" s="1"/>
  <c r="M553" i="3"/>
  <c r="N553" i="3" s="1"/>
  <c r="O553" i="3" s="1"/>
  <c r="M552" i="3"/>
  <c r="N552" i="3" s="1"/>
  <c r="O552" i="3" s="1"/>
  <c r="M551" i="3"/>
  <c r="N551" i="3" s="1"/>
  <c r="O551" i="3" s="1"/>
  <c r="M550" i="3"/>
  <c r="N550" i="3" s="1"/>
  <c r="O550" i="3" s="1"/>
  <c r="M549" i="3"/>
  <c r="N549" i="3" s="1"/>
  <c r="O549" i="3" s="1"/>
  <c r="M548" i="3"/>
  <c r="N548" i="3" s="1"/>
  <c r="O548" i="3" s="1"/>
  <c r="M547" i="3"/>
  <c r="N547" i="3" s="1"/>
  <c r="O547" i="3" s="1"/>
  <c r="M546" i="3"/>
  <c r="N546" i="3" s="1"/>
  <c r="O546" i="3" s="1"/>
  <c r="M545" i="3"/>
  <c r="N545" i="3" s="1"/>
  <c r="O545" i="3" s="1"/>
  <c r="M544" i="3"/>
  <c r="N544" i="3" s="1"/>
  <c r="O544" i="3" s="1"/>
  <c r="M543" i="3"/>
  <c r="N543" i="3" s="1"/>
  <c r="O543" i="3" s="1"/>
  <c r="M542" i="3"/>
  <c r="N542" i="3" s="1"/>
  <c r="O542" i="3" s="1"/>
  <c r="M541" i="3"/>
  <c r="N541" i="3" s="1"/>
  <c r="O541" i="3" s="1"/>
  <c r="M540" i="3"/>
  <c r="N540" i="3" s="1"/>
  <c r="O540" i="3" s="1"/>
  <c r="M539" i="3"/>
  <c r="N539" i="3" s="1"/>
  <c r="O539" i="3" s="1"/>
  <c r="M538" i="3"/>
  <c r="N538" i="3" s="1"/>
  <c r="O538" i="3" s="1"/>
  <c r="M537" i="3"/>
  <c r="N537" i="3" s="1"/>
  <c r="O537" i="3" s="1"/>
  <c r="M536" i="3"/>
  <c r="N536" i="3" s="1"/>
  <c r="O536" i="3" s="1"/>
  <c r="M535" i="3"/>
  <c r="N535" i="3" s="1"/>
  <c r="O535" i="3" s="1"/>
  <c r="M534" i="3"/>
  <c r="N534" i="3" s="1"/>
  <c r="O534" i="3" s="1"/>
  <c r="M533" i="3"/>
  <c r="N533" i="3" s="1"/>
  <c r="O533" i="3" s="1"/>
  <c r="M532" i="3"/>
  <c r="N532" i="3" s="1"/>
  <c r="O532" i="3" s="1"/>
  <c r="M531" i="3"/>
  <c r="N531" i="3" s="1"/>
  <c r="O531" i="3" s="1"/>
  <c r="M530" i="3"/>
  <c r="N530" i="3" s="1"/>
  <c r="O530" i="3" s="1"/>
  <c r="M529" i="3"/>
  <c r="N529" i="3" s="1"/>
  <c r="O529" i="3" s="1"/>
  <c r="M528" i="3"/>
  <c r="N528" i="3" s="1"/>
  <c r="O528" i="3" s="1"/>
  <c r="M527" i="3"/>
  <c r="N527" i="3" s="1"/>
  <c r="O527" i="3" s="1"/>
  <c r="M526" i="3"/>
  <c r="N526" i="3" s="1"/>
  <c r="O526" i="3" s="1"/>
  <c r="M525" i="3"/>
  <c r="N525" i="3" s="1"/>
  <c r="O525" i="3" s="1"/>
  <c r="M524" i="3"/>
  <c r="N524" i="3" s="1"/>
  <c r="O524" i="3" s="1"/>
  <c r="M523" i="3"/>
  <c r="N523" i="3" s="1"/>
  <c r="O523" i="3" s="1"/>
  <c r="M522" i="3"/>
  <c r="N522" i="3" s="1"/>
  <c r="O522" i="3" s="1"/>
  <c r="M521" i="3"/>
  <c r="N521" i="3" s="1"/>
  <c r="O521" i="3" s="1"/>
  <c r="M520" i="3"/>
  <c r="N520" i="3" s="1"/>
  <c r="O520" i="3" s="1"/>
  <c r="M519" i="3"/>
  <c r="N519" i="3" s="1"/>
  <c r="O519" i="3" s="1"/>
  <c r="M518" i="3"/>
  <c r="N518" i="3" s="1"/>
  <c r="O518" i="3" s="1"/>
  <c r="M517" i="3"/>
  <c r="N517" i="3" s="1"/>
  <c r="O517" i="3" s="1"/>
  <c r="M516" i="3"/>
  <c r="N516" i="3" s="1"/>
  <c r="O516" i="3" s="1"/>
  <c r="M515" i="3"/>
  <c r="N515" i="3" s="1"/>
  <c r="O515" i="3" s="1"/>
  <c r="M514" i="3"/>
  <c r="N514" i="3" s="1"/>
  <c r="O514" i="3" s="1"/>
  <c r="M513" i="3"/>
  <c r="N513" i="3" s="1"/>
  <c r="O513" i="3" s="1"/>
  <c r="M512" i="3"/>
  <c r="N512" i="3" s="1"/>
  <c r="O512" i="3" s="1"/>
  <c r="M511" i="3"/>
  <c r="N511" i="3" s="1"/>
  <c r="O511" i="3" s="1"/>
  <c r="M510" i="3"/>
  <c r="N510" i="3" s="1"/>
  <c r="O510" i="3" s="1"/>
  <c r="M509" i="3"/>
  <c r="N509" i="3" s="1"/>
  <c r="O509" i="3" s="1"/>
  <c r="M508" i="3"/>
  <c r="N508" i="3" s="1"/>
  <c r="O508" i="3" s="1"/>
  <c r="M507" i="3"/>
  <c r="N507" i="3" s="1"/>
  <c r="O507" i="3" s="1"/>
  <c r="M506" i="3"/>
  <c r="N506" i="3" s="1"/>
  <c r="O506" i="3" s="1"/>
  <c r="M505" i="3"/>
  <c r="N505" i="3" s="1"/>
  <c r="O505" i="3" s="1"/>
  <c r="M504" i="3"/>
  <c r="N504" i="3" s="1"/>
  <c r="O504" i="3" s="1"/>
  <c r="M503" i="3"/>
  <c r="N503" i="3" s="1"/>
  <c r="O503" i="3" s="1"/>
  <c r="M502" i="3"/>
  <c r="N502" i="3" s="1"/>
  <c r="O502" i="3" s="1"/>
  <c r="M501" i="3"/>
  <c r="N501" i="3" s="1"/>
  <c r="O501" i="3" s="1"/>
  <c r="M500" i="3"/>
  <c r="N500" i="3" s="1"/>
  <c r="O500" i="3" s="1"/>
  <c r="M499" i="3"/>
  <c r="N499" i="3" s="1"/>
  <c r="O499" i="3" s="1"/>
  <c r="M498" i="3"/>
  <c r="N498" i="3" s="1"/>
  <c r="O498" i="3" s="1"/>
  <c r="M497" i="3"/>
  <c r="N497" i="3" s="1"/>
  <c r="O497" i="3" s="1"/>
  <c r="M496" i="3"/>
  <c r="N496" i="3" s="1"/>
  <c r="O496" i="3" s="1"/>
  <c r="M495" i="3"/>
  <c r="N495" i="3" s="1"/>
  <c r="O495" i="3" s="1"/>
  <c r="M494" i="3"/>
  <c r="N494" i="3" s="1"/>
  <c r="O494" i="3" s="1"/>
  <c r="M493" i="3"/>
  <c r="N493" i="3" s="1"/>
  <c r="O493" i="3" s="1"/>
  <c r="M492" i="3"/>
  <c r="N492" i="3" s="1"/>
  <c r="O492" i="3" s="1"/>
  <c r="M491" i="3"/>
  <c r="N491" i="3" s="1"/>
  <c r="O491" i="3" s="1"/>
  <c r="M490" i="3"/>
  <c r="N490" i="3" s="1"/>
  <c r="O490" i="3" s="1"/>
  <c r="M489" i="3"/>
  <c r="N489" i="3" s="1"/>
  <c r="O489" i="3" s="1"/>
  <c r="M488" i="3"/>
  <c r="N488" i="3" s="1"/>
  <c r="O488" i="3" s="1"/>
  <c r="M487" i="3"/>
  <c r="N487" i="3" s="1"/>
  <c r="O487" i="3" s="1"/>
  <c r="M486" i="3"/>
  <c r="N486" i="3" s="1"/>
  <c r="O486" i="3" s="1"/>
  <c r="M485" i="3"/>
  <c r="N485" i="3" s="1"/>
  <c r="O485" i="3" s="1"/>
  <c r="M484" i="3"/>
  <c r="N484" i="3" s="1"/>
  <c r="O484" i="3" s="1"/>
  <c r="M483" i="3"/>
  <c r="N483" i="3" s="1"/>
  <c r="O483" i="3" s="1"/>
  <c r="M482" i="3"/>
  <c r="N482" i="3" s="1"/>
  <c r="O482" i="3" s="1"/>
  <c r="M481" i="3"/>
  <c r="N481" i="3" s="1"/>
  <c r="O481" i="3" s="1"/>
  <c r="M480" i="3"/>
  <c r="N480" i="3" s="1"/>
  <c r="O480" i="3" s="1"/>
  <c r="M479" i="3"/>
  <c r="N479" i="3" s="1"/>
  <c r="O479" i="3" s="1"/>
  <c r="M478" i="3"/>
  <c r="N478" i="3" s="1"/>
  <c r="O478" i="3" s="1"/>
  <c r="M477" i="3"/>
  <c r="N477" i="3" s="1"/>
  <c r="O477" i="3" s="1"/>
  <c r="M476" i="3"/>
  <c r="N476" i="3" s="1"/>
  <c r="O476" i="3" s="1"/>
  <c r="M475" i="3"/>
  <c r="N475" i="3" s="1"/>
  <c r="O475" i="3" s="1"/>
  <c r="M474" i="3"/>
  <c r="N474" i="3" s="1"/>
  <c r="O474" i="3" s="1"/>
  <c r="M473" i="3"/>
  <c r="N473" i="3" s="1"/>
  <c r="O473" i="3" s="1"/>
  <c r="M472" i="3"/>
  <c r="N472" i="3" s="1"/>
  <c r="O472" i="3" s="1"/>
  <c r="M471" i="3"/>
  <c r="N471" i="3" s="1"/>
  <c r="O471" i="3" s="1"/>
  <c r="M470" i="3"/>
  <c r="N470" i="3" s="1"/>
  <c r="O470" i="3" s="1"/>
  <c r="M469" i="3"/>
  <c r="N469" i="3" s="1"/>
  <c r="O469" i="3" s="1"/>
  <c r="M468" i="3"/>
  <c r="N468" i="3" s="1"/>
  <c r="O468" i="3" s="1"/>
  <c r="M467" i="3"/>
  <c r="N467" i="3" s="1"/>
  <c r="O467" i="3" s="1"/>
  <c r="M466" i="3"/>
  <c r="N466" i="3" s="1"/>
  <c r="O466" i="3" s="1"/>
  <c r="M465" i="3"/>
  <c r="N465" i="3" s="1"/>
  <c r="O465" i="3" s="1"/>
  <c r="M464" i="3"/>
  <c r="N464" i="3" s="1"/>
  <c r="O464" i="3" s="1"/>
  <c r="M463" i="3"/>
  <c r="N463" i="3" s="1"/>
  <c r="O463" i="3" s="1"/>
  <c r="M462" i="3"/>
  <c r="N462" i="3" s="1"/>
  <c r="O462" i="3" s="1"/>
  <c r="M461" i="3"/>
  <c r="N461" i="3" s="1"/>
  <c r="O461" i="3" s="1"/>
  <c r="M460" i="3"/>
  <c r="N460" i="3" s="1"/>
  <c r="O460" i="3" s="1"/>
  <c r="M459" i="3"/>
  <c r="N459" i="3" s="1"/>
  <c r="O459" i="3" s="1"/>
  <c r="M458" i="3"/>
  <c r="N458" i="3" s="1"/>
  <c r="O458" i="3" s="1"/>
  <c r="M457" i="3"/>
  <c r="N457" i="3" s="1"/>
  <c r="O457" i="3" s="1"/>
  <c r="M456" i="3"/>
  <c r="N456" i="3" s="1"/>
  <c r="O456" i="3" s="1"/>
  <c r="M455" i="3"/>
  <c r="N455" i="3" s="1"/>
  <c r="O455" i="3" s="1"/>
  <c r="M454" i="3"/>
  <c r="N454" i="3" s="1"/>
  <c r="O454" i="3" s="1"/>
  <c r="M453" i="3"/>
  <c r="N453" i="3" s="1"/>
  <c r="O453" i="3" s="1"/>
  <c r="M452" i="3"/>
  <c r="N452" i="3" s="1"/>
  <c r="O452" i="3" s="1"/>
  <c r="M451" i="3"/>
  <c r="N451" i="3" s="1"/>
  <c r="O451" i="3" s="1"/>
  <c r="M450" i="3"/>
  <c r="N450" i="3" s="1"/>
  <c r="O450" i="3" s="1"/>
  <c r="M449" i="3"/>
  <c r="N449" i="3" s="1"/>
  <c r="O449" i="3" s="1"/>
  <c r="M448" i="3"/>
  <c r="N448" i="3" s="1"/>
  <c r="O448" i="3" s="1"/>
  <c r="M447" i="3"/>
  <c r="N447" i="3" s="1"/>
  <c r="O447" i="3" s="1"/>
  <c r="M446" i="3"/>
  <c r="N446" i="3" s="1"/>
  <c r="O446" i="3" s="1"/>
  <c r="M445" i="3"/>
  <c r="N445" i="3" s="1"/>
  <c r="O445" i="3" s="1"/>
  <c r="M444" i="3"/>
  <c r="N444" i="3" s="1"/>
  <c r="O444" i="3" s="1"/>
  <c r="M443" i="3"/>
  <c r="N443" i="3" s="1"/>
  <c r="O443" i="3" s="1"/>
  <c r="M442" i="3"/>
  <c r="N442" i="3" s="1"/>
  <c r="O442" i="3" s="1"/>
  <c r="M441" i="3"/>
  <c r="N441" i="3" s="1"/>
  <c r="O441" i="3" s="1"/>
  <c r="M440" i="3"/>
  <c r="N440" i="3" s="1"/>
  <c r="O440" i="3" s="1"/>
  <c r="M439" i="3"/>
  <c r="N439" i="3" s="1"/>
  <c r="O439" i="3" s="1"/>
  <c r="M438" i="3"/>
  <c r="N438" i="3" s="1"/>
  <c r="O438" i="3" s="1"/>
  <c r="M437" i="3"/>
  <c r="N437" i="3" s="1"/>
  <c r="O437" i="3" s="1"/>
  <c r="M436" i="3"/>
  <c r="N436" i="3" s="1"/>
  <c r="O436" i="3" s="1"/>
  <c r="M435" i="3"/>
  <c r="N435" i="3" s="1"/>
  <c r="O435" i="3" s="1"/>
  <c r="M434" i="3"/>
  <c r="N434" i="3" s="1"/>
  <c r="O434" i="3" s="1"/>
  <c r="M433" i="3"/>
  <c r="N433" i="3" s="1"/>
  <c r="O433" i="3" s="1"/>
  <c r="M432" i="3"/>
  <c r="N432" i="3" s="1"/>
  <c r="O432" i="3" s="1"/>
  <c r="M431" i="3"/>
  <c r="N431" i="3" s="1"/>
  <c r="O431" i="3" s="1"/>
  <c r="M430" i="3"/>
  <c r="N430" i="3" s="1"/>
  <c r="O430" i="3" s="1"/>
  <c r="M429" i="3"/>
  <c r="N429" i="3" s="1"/>
  <c r="O429" i="3" s="1"/>
  <c r="M428" i="3"/>
  <c r="N428" i="3" s="1"/>
  <c r="O428" i="3" s="1"/>
  <c r="M427" i="3"/>
  <c r="N427" i="3" s="1"/>
  <c r="O427" i="3" s="1"/>
  <c r="M426" i="3"/>
  <c r="N426" i="3" s="1"/>
  <c r="O426" i="3" s="1"/>
  <c r="M425" i="3"/>
  <c r="N425" i="3" s="1"/>
  <c r="O425" i="3" s="1"/>
  <c r="M424" i="3"/>
  <c r="N424" i="3" s="1"/>
  <c r="O424" i="3" s="1"/>
  <c r="M423" i="3"/>
  <c r="N423" i="3" s="1"/>
  <c r="O423" i="3" s="1"/>
  <c r="M422" i="3"/>
  <c r="N422" i="3" s="1"/>
  <c r="O422" i="3" s="1"/>
  <c r="M421" i="3"/>
  <c r="N421" i="3" s="1"/>
  <c r="O421" i="3" s="1"/>
  <c r="M420" i="3"/>
  <c r="N420" i="3" s="1"/>
  <c r="O420" i="3" s="1"/>
  <c r="M419" i="3"/>
  <c r="N419" i="3" s="1"/>
  <c r="O419" i="3" s="1"/>
  <c r="M418" i="3"/>
  <c r="N418" i="3" s="1"/>
  <c r="O418" i="3" s="1"/>
  <c r="M417" i="3"/>
  <c r="N417" i="3" s="1"/>
  <c r="O417" i="3" s="1"/>
  <c r="M416" i="3"/>
  <c r="N416" i="3" s="1"/>
  <c r="O416" i="3" s="1"/>
  <c r="M415" i="3"/>
  <c r="N415" i="3" s="1"/>
  <c r="O415" i="3" s="1"/>
  <c r="M414" i="3"/>
  <c r="N414" i="3" s="1"/>
  <c r="O414" i="3" s="1"/>
  <c r="M413" i="3"/>
  <c r="N413" i="3" s="1"/>
  <c r="O413" i="3" s="1"/>
  <c r="M412" i="3"/>
  <c r="N412" i="3" s="1"/>
  <c r="O412" i="3" s="1"/>
  <c r="M411" i="3"/>
  <c r="N411" i="3" s="1"/>
  <c r="O411" i="3" s="1"/>
  <c r="M410" i="3"/>
  <c r="N410" i="3" s="1"/>
  <c r="O410" i="3" s="1"/>
  <c r="M409" i="3"/>
  <c r="N409" i="3" s="1"/>
  <c r="O409" i="3" s="1"/>
  <c r="M408" i="3"/>
  <c r="N408" i="3" s="1"/>
  <c r="O408" i="3" s="1"/>
  <c r="M407" i="3"/>
  <c r="N407" i="3" s="1"/>
  <c r="O407" i="3" s="1"/>
  <c r="M406" i="3"/>
  <c r="N406" i="3" s="1"/>
  <c r="O406" i="3" s="1"/>
  <c r="M405" i="3"/>
  <c r="N405" i="3" s="1"/>
  <c r="O405" i="3" s="1"/>
  <c r="M404" i="3"/>
  <c r="N404" i="3" s="1"/>
  <c r="O404" i="3" s="1"/>
  <c r="M403" i="3"/>
  <c r="N403" i="3" s="1"/>
  <c r="O403" i="3" s="1"/>
  <c r="M402" i="3"/>
  <c r="N402" i="3" s="1"/>
  <c r="O402" i="3" s="1"/>
  <c r="M401" i="3"/>
  <c r="N401" i="3" s="1"/>
  <c r="O401" i="3" s="1"/>
  <c r="M400" i="3"/>
  <c r="N400" i="3" s="1"/>
  <c r="O400" i="3" s="1"/>
  <c r="M399" i="3"/>
  <c r="N399" i="3" s="1"/>
  <c r="O399" i="3" s="1"/>
  <c r="M398" i="3"/>
  <c r="N398" i="3" s="1"/>
  <c r="O398" i="3" s="1"/>
  <c r="M397" i="3"/>
  <c r="N397" i="3" s="1"/>
  <c r="O397" i="3" s="1"/>
  <c r="M396" i="3"/>
  <c r="N396" i="3" s="1"/>
  <c r="O396" i="3" s="1"/>
  <c r="M395" i="3"/>
  <c r="N395" i="3" s="1"/>
  <c r="O395" i="3" s="1"/>
  <c r="M394" i="3"/>
  <c r="N394" i="3" s="1"/>
  <c r="O394" i="3" s="1"/>
  <c r="M393" i="3"/>
  <c r="N393" i="3" s="1"/>
  <c r="O393" i="3" s="1"/>
  <c r="M392" i="3"/>
  <c r="N392" i="3" s="1"/>
  <c r="O392" i="3" s="1"/>
  <c r="M391" i="3"/>
  <c r="N391" i="3" s="1"/>
  <c r="O391" i="3" s="1"/>
  <c r="M390" i="3"/>
  <c r="N390" i="3" s="1"/>
  <c r="O390" i="3" s="1"/>
  <c r="M389" i="3"/>
  <c r="N389" i="3" s="1"/>
  <c r="O389" i="3" s="1"/>
  <c r="M388" i="3"/>
  <c r="N388" i="3" s="1"/>
  <c r="O388" i="3" s="1"/>
  <c r="M387" i="3"/>
  <c r="N387" i="3" s="1"/>
  <c r="O387" i="3" s="1"/>
  <c r="M386" i="3"/>
  <c r="N386" i="3" s="1"/>
  <c r="O386" i="3" s="1"/>
  <c r="M385" i="3"/>
  <c r="N385" i="3" s="1"/>
  <c r="O385" i="3" s="1"/>
  <c r="M384" i="3"/>
  <c r="N384" i="3" s="1"/>
  <c r="O384" i="3" s="1"/>
  <c r="M383" i="3"/>
  <c r="N383" i="3" s="1"/>
  <c r="O383" i="3" s="1"/>
  <c r="M382" i="3"/>
  <c r="N382" i="3" s="1"/>
  <c r="O382" i="3" s="1"/>
  <c r="M381" i="3"/>
  <c r="N381" i="3" s="1"/>
  <c r="O381" i="3" s="1"/>
  <c r="M380" i="3"/>
  <c r="N380" i="3" s="1"/>
  <c r="O380" i="3" s="1"/>
  <c r="M379" i="3"/>
  <c r="N379" i="3" s="1"/>
  <c r="O379" i="3" s="1"/>
  <c r="M378" i="3"/>
  <c r="N378" i="3" s="1"/>
  <c r="O378" i="3" s="1"/>
  <c r="M377" i="3"/>
  <c r="N377" i="3" s="1"/>
  <c r="O377" i="3" s="1"/>
  <c r="M376" i="3"/>
  <c r="N376" i="3" s="1"/>
  <c r="O376" i="3" s="1"/>
  <c r="M375" i="3"/>
  <c r="N375" i="3" s="1"/>
  <c r="O375" i="3" s="1"/>
  <c r="M374" i="3"/>
  <c r="N374" i="3" s="1"/>
  <c r="O374" i="3" s="1"/>
  <c r="M373" i="3"/>
  <c r="N373" i="3" s="1"/>
  <c r="O373" i="3" s="1"/>
  <c r="M372" i="3"/>
  <c r="N372" i="3" s="1"/>
  <c r="O372" i="3" s="1"/>
  <c r="M371" i="3"/>
  <c r="N371" i="3" s="1"/>
  <c r="O371" i="3" s="1"/>
  <c r="M370" i="3"/>
  <c r="N370" i="3" s="1"/>
  <c r="O370" i="3" s="1"/>
  <c r="M369" i="3"/>
  <c r="N369" i="3" s="1"/>
  <c r="O369" i="3" s="1"/>
  <c r="M368" i="3"/>
  <c r="N368" i="3" s="1"/>
  <c r="O368" i="3" s="1"/>
  <c r="M367" i="3"/>
  <c r="N367" i="3" s="1"/>
  <c r="O367" i="3" s="1"/>
  <c r="M366" i="3"/>
  <c r="N366" i="3" s="1"/>
  <c r="O366" i="3" s="1"/>
  <c r="M365" i="3"/>
  <c r="N365" i="3" s="1"/>
  <c r="O365" i="3" s="1"/>
  <c r="M364" i="3"/>
  <c r="N364" i="3" s="1"/>
  <c r="O364" i="3" s="1"/>
  <c r="M363" i="3"/>
  <c r="N363" i="3" s="1"/>
  <c r="O363" i="3" s="1"/>
  <c r="M362" i="3"/>
  <c r="N362" i="3" s="1"/>
  <c r="O362" i="3" s="1"/>
  <c r="M361" i="3"/>
  <c r="N361" i="3" s="1"/>
  <c r="O361" i="3" s="1"/>
  <c r="M360" i="3"/>
  <c r="N360" i="3" s="1"/>
  <c r="O360" i="3" s="1"/>
  <c r="M359" i="3"/>
  <c r="N359" i="3" s="1"/>
  <c r="O359" i="3" s="1"/>
  <c r="M358" i="3"/>
  <c r="N358" i="3" s="1"/>
  <c r="O358" i="3" s="1"/>
  <c r="M357" i="3"/>
  <c r="N357" i="3" s="1"/>
  <c r="O357" i="3" s="1"/>
  <c r="M356" i="3"/>
  <c r="N356" i="3" s="1"/>
  <c r="O356" i="3" s="1"/>
  <c r="M355" i="3"/>
  <c r="N355" i="3" s="1"/>
  <c r="O355" i="3" s="1"/>
  <c r="M354" i="3"/>
  <c r="N354" i="3" s="1"/>
  <c r="O354" i="3" s="1"/>
  <c r="M353" i="3"/>
  <c r="N353" i="3" s="1"/>
  <c r="O353" i="3" s="1"/>
  <c r="M352" i="3"/>
  <c r="N352" i="3" s="1"/>
  <c r="O352" i="3" s="1"/>
  <c r="M351" i="3"/>
  <c r="N351" i="3" s="1"/>
  <c r="O351" i="3" s="1"/>
  <c r="M350" i="3"/>
  <c r="N350" i="3" s="1"/>
  <c r="O350" i="3" s="1"/>
  <c r="M349" i="3"/>
  <c r="N349" i="3" s="1"/>
  <c r="O349" i="3" s="1"/>
  <c r="M348" i="3"/>
  <c r="N348" i="3" s="1"/>
  <c r="O348" i="3" s="1"/>
  <c r="M347" i="3"/>
  <c r="N347" i="3" s="1"/>
  <c r="O347" i="3" s="1"/>
  <c r="M346" i="3"/>
  <c r="N346" i="3" s="1"/>
  <c r="O346" i="3" s="1"/>
  <c r="M345" i="3"/>
  <c r="N345" i="3" s="1"/>
  <c r="O345" i="3" s="1"/>
  <c r="M344" i="3"/>
  <c r="N344" i="3" s="1"/>
  <c r="O344" i="3" s="1"/>
  <c r="M343" i="3"/>
  <c r="N343" i="3" s="1"/>
  <c r="O343" i="3" s="1"/>
  <c r="M342" i="3"/>
  <c r="N342" i="3" s="1"/>
  <c r="O342" i="3" s="1"/>
  <c r="M341" i="3"/>
  <c r="N341" i="3" s="1"/>
  <c r="O341" i="3" s="1"/>
  <c r="M340" i="3"/>
  <c r="N340" i="3" s="1"/>
  <c r="O340" i="3" s="1"/>
  <c r="M339" i="3"/>
  <c r="N339" i="3" s="1"/>
  <c r="O339" i="3" s="1"/>
  <c r="M338" i="3"/>
  <c r="N338" i="3" s="1"/>
  <c r="O338" i="3" s="1"/>
  <c r="M337" i="3"/>
  <c r="N337" i="3" s="1"/>
  <c r="O337" i="3" s="1"/>
  <c r="M336" i="3"/>
  <c r="N336" i="3" s="1"/>
  <c r="O336" i="3" s="1"/>
  <c r="M335" i="3"/>
  <c r="N335" i="3" s="1"/>
  <c r="O335" i="3" s="1"/>
  <c r="M334" i="3"/>
  <c r="N334" i="3" s="1"/>
  <c r="O334" i="3" s="1"/>
  <c r="M333" i="3"/>
  <c r="N333" i="3" s="1"/>
  <c r="O333" i="3" s="1"/>
  <c r="M332" i="3"/>
  <c r="N332" i="3" s="1"/>
  <c r="O332" i="3" s="1"/>
  <c r="M331" i="3"/>
  <c r="N331" i="3" s="1"/>
  <c r="O331" i="3" s="1"/>
  <c r="M330" i="3"/>
  <c r="N330" i="3" s="1"/>
  <c r="O330" i="3" s="1"/>
  <c r="M329" i="3"/>
  <c r="N329" i="3" s="1"/>
  <c r="O329" i="3" s="1"/>
  <c r="M328" i="3"/>
  <c r="N328" i="3" s="1"/>
  <c r="O328" i="3" s="1"/>
  <c r="M327" i="3"/>
  <c r="N327" i="3" s="1"/>
  <c r="O327" i="3" s="1"/>
  <c r="M326" i="3"/>
  <c r="N326" i="3" s="1"/>
  <c r="O326" i="3" s="1"/>
  <c r="M325" i="3"/>
  <c r="N325" i="3" s="1"/>
  <c r="O325" i="3" s="1"/>
  <c r="M324" i="3"/>
  <c r="N324" i="3" s="1"/>
  <c r="O324" i="3" s="1"/>
  <c r="M323" i="3"/>
  <c r="N323" i="3" s="1"/>
  <c r="O323" i="3" s="1"/>
  <c r="M322" i="3"/>
  <c r="N322" i="3" s="1"/>
  <c r="O322" i="3" s="1"/>
  <c r="M321" i="3"/>
  <c r="N321" i="3" s="1"/>
  <c r="O321" i="3" s="1"/>
  <c r="M320" i="3"/>
  <c r="N320" i="3" s="1"/>
  <c r="O320" i="3" s="1"/>
  <c r="M319" i="3"/>
  <c r="N319" i="3" s="1"/>
  <c r="O319" i="3" s="1"/>
  <c r="M318" i="3"/>
  <c r="N318" i="3" s="1"/>
  <c r="O318" i="3" s="1"/>
  <c r="M317" i="3"/>
  <c r="N317" i="3" s="1"/>
  <c r="O317" i="3" s="1"/>
  <c r="M316" i="3"/>
  <c r="N316" i="3" s="1"/>
  <c r="O316" i="3" s="1"/>
  <c r="M315" i="3"/>
  <c r="N315" i="3" s="1"/>
  <c r="O315" i="3" s="1"/>
  <c r="M314" i="3"/>
  <c r="N314" i="3" s="1"/>
  <c r="O314" i="3" s="1"/>
  <c r="M313" i="3"/>
  <c r="N313" i="3" s="1"/>
  <c r="O313" i="3" s="1"/>
  <c r="M312" i="3"/>
  <c r="N312" i="3" s="1"/>
  <c r="O312" i="3" s="1"/>
  <c r="M311" i="3"/>
  <c r="N311" i="3" s="1"/>
  <c r="O311" i="3" s="1"/>
  <c r="M310" i="3"/>
  <c r="N310" i="3" s="1"/>
  <c r="O310" i="3" s="1"/>
  <c r="M309" i="3"/>
  <c r="N309" i="3" s="1"/>
  <c r="O309" i="3" s="1"/>
  <c r="M308" i="3"/>
  <c r="N308" i="3" s="1"/>
  <c r="O308" i="3" s="1"/>
  <c r="M307" i="3"/>
  <c r="N307" i="3" s="1"/>
  <c r="O307" i="3" s="1"/>
  <c r="M306" i="3"/>
  <c r="N306" i="3" s="1"/>
  <c r="O306" i="3" s="1"/>
  <c r="M305" i="3"/>
  <c r="N305" i="3" s="1"/>
  <c r="O305" i="3" s="1"/>
  <c r="M304" i="3"/>
  <c r="N304" i="3" s="1"/>
  <c r="O304" i="3" s="1"/>
  <c r="M303" i="3"/>
  <c r="N303" i="3" s="1"/>
  <c r="O303" i="3" s="1"/>
  <c r="M302" i="3"/>
  <c r="N302" i="3" s="1"/>
  <c r="O302" i="3" s="1"/>
  <c r="M301" i="3"/>
  <c r="N301" i="3" s="1"/>
  <c r="O301" i="3" s="1"/>
  <c r="M300" i="3"/>
  <c r="N300" i="3" s="1"/>
  <c r="O300" i="3" s="1"/>
  <c r="M299" i="3"/>
  <c r="N299" i="3" s="1"/>
  <c r="O299" i="3" s="1"/>
  <c r="M298" i="3"/>
  <c r="N298" i="3" s="1"/>
  <c r="O298" i="3" s="1"/>
  <c r="M297" i="3"/>
  <c r="N297" i="3" s="1"/>
  <c r="O297" i="3" s="1"/>
  <c r="M296" i="3"/>
  <c r="N296" i="3" s="1"/>
  <c r="O296" i="3" s="1"/>
  <c r="M295" i="3"/>
  <c r="N295" i="3" s="1"/>
  <c r="O295" i="3" s="1"/>
  <c r="M294" i="3"/>
  <c r="N294" i="3" s="1"/>
  <c r="O294" i="3" s="1"/>
  <c r="M293" i="3"/>
  <c r="N293" i="3" s="1"/>
  <c r="O293" i="3" s="1"/>
  <c r="M292" i="3"/>
  <c r="N292" i="3" s="1"/>
  <c r="O292" i="3" s="1"/>
  <c r="M291" i="3"/>
  <c r="N291" i="3" s="1"/>
  <c r="O291" i="3" s="1"/>
  <c r="M290" i="3"/>
  <c r="N290" i="3" s="1"/>
  <c r="O290" i="3" s="1"/>
  <c r="M289" i="3"/>
  <c r="N289" i="3" s="1"/>
  <c r="O289" i="3" s="1"/>
  <c r="M288" i="3"/>
  <c r="N288" i="3" s="1"/>
  <c r="O288" i="3" s="1"/>
  <c r="M287" i="3"/>
  <c r="N287" i="3" s="1"/>
  <c r="O287" i="3" s="1"/>
  <c r="M286" i="3"/>
  <c r="N286" i="3" s="1"/>
  <c r="O286" i="3" s="1"/>
  <c r="M285" i="3"/>
  <c r="N285" i="3" s="1"/>
  <c r="O285" i="3" s="1"/>
  <c r="M284" i="3"/>
  <c r="N284" i="3" s="1"/>
  <c r="O284" i="3" s="1"/>
  <c r="M283" i="3"/>
  <c r="N283" i="3" s="1"/>
  <c r="O283" i="3" s="1"/>
  <c r="M282" i="3"/>
  <c r="N282" i="3" s="1"/>
  <c r="O282" i="3" s="1"/>
  <c r="M281" i="3"/>
  <c r="N281" i="3" s="1"/>
  <c r="O281" i="3" s="1"/>
  <c r="M280" i="3"/>
  <c r="N280" i="3" s="1"/>
  <c r="O280" i="3" s="1"/>
  <c r="M279" i="3"/>
  <c r="N279" i="3" s="1"/>
  <c r="O279" i="3" s="1"/>
  <c r="M278" i="3"/>
  <c r="N278" i="3" s="1"/>
  <c r="O278" i="3" s="1"/>
  <c r="M277" i="3"/>
  <c r="N277" i="3" s="1"/>
  <c r="O277" i="3" s="1"/>
  <c r="M276" i="3"/>
  <c r="N276" i="3" s="1"/>
  <c r="O276" i="3" s="1"/>
  <c r="M275" i="3"/>
  <c r="N275" i="3" s="1"/>
  <c r="O275" i="3" s="1"/>
  <c r="M274" i="3"/>
  <c r="N274" i="3" s="1"/>
  <c r="O274" i="3" s="1"/>
  <c r="M273" i="3"/>
  <c r="N273" i="3" s="1"/>
  <c r="O273" i="3" s="1"/>
  <c r="M272" i="3"/>
  <c r="N272" i="3" s="1"/>
  <c r="O272" i="3" s="1"/>
  <c r="M271" i="3"/>
  <c r="N271" i="3" s="1"/>
  <c r="O271" i="3" s="1"/>
  <c r="M270" i="3"/>
  <c r="N270" i="3" s="1"/>
  <c r="O270" i="3" s="1"/>
  <c r="M269" i="3"/>
  <c r="N269" i="3" s="1"/>
  <c r="O269" i="3" s="1"/>
  <c r="M268" i="3"/>
  <c r="N268" i="3" s="1"/>
  <c r="O268" i="3" s="1"/>
  <c r="M267" i="3"/>
  <c r="N267" i="3" s="1"/>
  <c r="O267" i="3" s="1"/>
  <c r="M266" i="3"/>
  <c r="N266" i="3" s="1"/>
  <c r="O266" i="3" s="1"/>
  <c r="M265" i="3"/>
  <c r="N265" i="3" s="1"/>
  <c r="O265" i="3" s="1"/>
  <c r="M264" i="3"/>
  <c r="N264" i="3" s="1"/>
  <c r="O264" i="3" s="1"/>
  <c r="M263" i="3"/>
  <c r="N263" i="3" s="1"/>
  <c r="O263" i="3" s="1"/>
  <c r="M262" i="3"/>
  <c r="N262" i="3" s="1"/>
  <c r="O262" i="3" s="1"/>
  <c r="M261" i="3"/>
  <c r="N261" i="3" s="1"/>
  <c r="O261" i="3" s="1"/>
  <c r="M260" i="3"/>
  <c r="N260" i="3" s="1"/>
  <c r="O260" i="3" s="1"/>
  <c r="M259" i="3"/>
  <c r="N259" i="3" s="1"/>
  <c r="O259" i="3" s="1"/>
  <c r="M258" i="3"/>
  <c r="N258" i="3" s="1"/>
  <c r="O258" i="3" s="1"/>
  <c r="M257" i="3"/>
  <c r="N257" i="3" s="1"/>
  <c r="O257" i="3" s="1"/>
  <c r="M256" i="3"/>
  <c r="N256" i="3" s="1"/>
  <c r="O256" i="3" s="1"/>
  <c r="M255" i="3"/>
  <c r="N255" i="3" s="1"/>
  <c r="O255" i="3" s="1"/>
  <c r="M254" i="3"/>
  <c r="N254" i="3" s="1"/>
  <c r="O254" i="3" s="1"/>
  <c r="M253" i="3"/>
  <c r="N253" i="3" s="1"/>
  <c r="O253" i="3" s="1"/>
  <c r="M252" i="3"/>
  <c r="N252" i="3" s="1"/>
  <c r="O252" i="3" s="1"/>
  <c r="M251" i="3"/>
  <c r="N251" i="3" s="1"/>
  <c r="O251" i="3" s="1"/>
  <c r="M250" i="3"/>
  <c r="N250" i="3" s="1"/>
  <c r="O250" i="3" s="1"/>
  <c r="M249" i="3"/>
  <c r="N249" i="3" s="1"/>
  <c r="O249" i="3" s="1"/>
  <c r="M248" i="3"/>
  <c r="N248" i="3" s="1"/>
  <c r="O248" i="3" s="1"/>
  <c r="M247" i="3"/>
  <c r="N247" i="3" s="1"/>
  <c r="O247" i="3" s="1"/>
  <c r="M246" i="3"/>
  <c r="N246" i="3" s="1"/>
  <c r="O246" i="3" s="1"/>
  <c r="M245" i="3"/>
  <c r="N245" i="3" s="1"/>
  <c r="O245" i="3" s="1"/>
  <c r="M244" i="3"/>
  <c r="N244" i="3" s="1"/>
  <c r="O244" i="3" s="1"/>
  <c r="M243" i="3"/>
  <c r="N243" i="3" s="1"/>
  <c r="O243" i="3" s="1"/>
  <c r="M242" i="3"/>
  <c r="N242" i="3" s="1"/>
  <c r="O242" i="3" s="1"/>
  <c r="M241" i="3"/>
  <c r="N241" i="3" s="1"/>
  <c r="O241" i="3" s="1"/>
  <c r="M240" i="3"/>
  <c r="N240" i="3" s="1"/>
  <c r="O240" i="3" s="1"/>
  <c r="M239" i="3"/>
  <c r="N239" i="3" s="1"/>
  <c r="O239" i="3" s="1"/>
  <c r="M238" i="3"/>
  <c r="N238" i="3" s="1"/>
  <c r="O238" i="3" s="1"/>
  <c r="M237" i="3"/>
  <c r="N237" i="3" s="1"/>
  <c r="O237" i="3" s="1"/>
  <c r="M236" i="3"/>
  <c r="N236" i="3" s="1"/>
  <c r="O236" i="3" s="1"/>
  <c r="M235" i="3"/>
  <c r="N235" i="3" s="1"/>
  <c r="O235" i="3" s="1"/>
  <c r="M234" i="3"/>
  <c r="N234" i="3" s="1"/>
  <c r="O234" i="3" s="1"/>
  <c r="M233" i="3"/>
  <c r="N233" i="3" s="1"/>
  <c r="O233" i="3" s="1"/>
  <c r="M232" i="3"/>
  <c r="N232" i="3" s="1"/>
  <c r="O232" i="3" s="1"/>
  <c r="M231" i="3"/>
  <c r="N231" i="3" s="1"/>
  <c r="O231" i="3" s="1"/>
  <c r="M230" i="3"/>
  <c r="N230" i="3" s="1"/>
  <c r="O230" i="3" s="1"/>
  <c r="M229" i="3"/>
  <c r="N229" i="3" s="1"/>
  <c r="O229" i="3" s="1"/>
  <c r="M228" i="3"/>
  <c r="N228" i="3" s="1"/>
  <c r="O228" i="3" s="1"/>
  <c r="M227" i="3"/>
  <c r="N227" i="3" s="1"/>
  <c r="O227" i="3" s="1"/>
  <c r="M226" i="3"/>
  <c r="N226" i="3" s="1"/>
  <c r="O226" i="3" s="1"/>
  <c r="M225" i="3"/>
  <c r="N225" i="3" s="1"/>
  <c r="O225" i="3" s="1"/>
  <c r="M224" i="3"/>
  <c r="N224" i="3" s="1"/>
  <c r="O224" i="3" s="1"/>
  <c r="M223" i="3"/>
  <c r="N223" i="3" s="1"/>
  <c r="O223" i="3" s="1"/>
  <c r="M222" i="3"/>
  <c r="N222" i="3" s="1"/>
  <c r="O222" i="3" s="1"/>
  <c r="M221" i="3"/>
  <c r="N221" i="3" s="1"/>
  <c r="O221" i="3" s="1"/>
  <c r="M220" i="3"/>
  <c r="N220" i="3" s="1"/>
  <c r="O220" i="3" s="1"/>
  <c r="M219" i="3"/>
  <c r="N219" i="3" s="1"/>
  <c r="O219" i="3" s="1"/>
  <c r="M218" i="3"/>
  <c r="N218" i="3" s="1"/>
  <c r="O218" i="3" s="1"/>
  <c r="M217" i="3"/>
  <c r="N217" i="3" s="1"/>
  <c r="O217" i="3" s="1"/>
  <c r="M216" i="3"/>
  <c r="N216" i="3" s="1"/>
  <c r="O216" i="3" s="1"/>
  <c r="M215" i="3"/>
  <c r="N215" i="3" s="1"/>
  <c r="O215" i="3" s="1"/>
  <c r="M214" i="3"/>
  <c r="N214" i="3" s="1"/>
  <c r="O214" i="3" s="1"/>
  <c r="M213" i="3"/>
  <c r="N213" i="3" s="1"/>
  <c r="O213" i="3" s="1"/>
  <c r="M212" i="3"/>
  <c r="N212" i="3" s="1"/>
  <c r="O212" i="3" s="1"/>
  <c r="M211" i="3"/>
  <c r="N211" i="3" s="1"/>
  <c r="O211" i="3" s="1"/>
  <c r="M210" i="3"/>
  <c r="N210" i="3" s="1"/>
  <c r="O210" i="3" s="1"/>
  <c r="M209" i="3"/>
  <c r="N209" i="3" s="1"/>
  <c r="O209" i="3" s="1"/>
  <c r="M208" i="3"/>
  <c r="N208" i="3" s="1"/>
  <c r="O208" i="3" s="1"/>
  <c r="M207" i="3"/>
  <c r="N207" i="3" s="1"/>
  <c r="O207" i="3" s="1"/>
  <c r="M206" i="3"/>
  <c r="N206" i="3" s="1"/>
  <c r="O206" i="3" s="1"/>
  <c r="M205" i="3"/>
  <c r="N205" i="3" s="1"/>
  <c r="O205" i="3" s="1"/>
  <c r="M204" i="3"/>
  <c r="N204" i="3" s="1"/>
  <c r="O204" i="3" s="1"/>
  <c r="M203" i="3"/>
  <c r="N203" i="3" s="1"/>
  <c r="O203" i="3" s="1"/>
  <c r="M202" i="3"/>
  <c r="N202" i="3" s="1"/>
  <c r="O202" i="3" s="1"/>
  <c r="M201" i="3"/>
  <c r="N201" i="3" s="1"/>
  <c r="O201" i="3" s="1"/>
  <c r="M200" i="3"/>
  <c r="N200" i="3" s="1"/>
  <c r="O200" i="3" s="1"/>
  <c r="M199" i="3"/>
  <c r="N199" i="3" s="1"/>
  <c r="O199" i="3" s="1"/>
  <c r="M198" i="3"/>
  <c r="N198" i="3" s="1"/>
  <c r="O198" i="3" s="1"/>
  <c r="M197" i="3"/>
  <c r="N197" i="3" s="1"/>
  <c r="O197" i="3" s="1"/>
  <c r="M196" i="3"/>
  <c r="N196" i="3" s="1"/>
  <c r="O196" i="3" s="1"/>
  <c r="M195" i="3"/>
  <c r="N195" i="3" s="1"/>
  <c r="O195" i="3" s="1"/>
  <c r="M194" i="3"/>
  <c r="N194" i="3" s="1"/>
  <c r="O194" i="3" s="1"/>
  <c r="M193" i="3"/>
  <c r="N193" i="3" s="1"/>
  <c r="O193" i="3" s="1"/>
  <c r="M192" i="3"/>
  <c r="N192" i="3" s="1"/>
  <c r="O192" i="3" s="1"/>
  <c r="M191" i="3"/>
  <c r="N191" i="3" s="1"/>
  <c r="O191" i="3" s="1"/>
  <c r="M190" i="3"/>
  <c r="N190" i="3" s="1"/>
  <c r="O190" i="3" s="1"/>
  <c r="M189" i="3"/>
  <c r="N189" i="3" s="1"/>
  <c r="O189" i="3" s="1"/>
  <c r="M188" i="3"/>
  <c r="N188" i="3" s="1"/>
  <c r="O188" i="3" s="1"/>
  <c r="M187" i="3"/>
  <c r="N187" i="3" s="1"/>
  <c r="O187" i="3" s="1"/>
  <c r="M186" i="3"/>
  <c r="N186" i="3" s="1"/>
  <c r="O186" i="3" s="1"/>
  <c r="M185" i="3"/>
  <c r="N185" i="3" s="1"/>
  <c r="O185" i="3" s="1"/>
  <c r="M184" i="3"/>
  <c r="N184" i="3" s="1"/>
  <c r="O184" i="3" s="1"/>
  <c r="M183" i="3"/>
  <c r="N183" i="3" s="1"/>
  <c r="O183" i="3" s="1"/>
  <c r="M182" i="3"/>
  <c r="N182" i="3" s="1"/>
  <c r="O182" i="3" s="1"/>
  <c r="M181" i="3"/>
  <c r="N181" i="3" s="1"/>
  <c r="O181" i="3" s="1"/>
  <c r="M180" i="3"/>
  <c r="N180" i="3" s="1"/>
  <c r="O180" i="3" s="1"/>
  <c r="M179" i="3"/>
  <c r="N179" i="3" s="1"/>
  <c r="O179" i="3" s="1"/>
  <c r="M178" i="3"/>
  <c r="N178" i="3" s="1"/>
  <c r="O178" i="3" s="1"/>
  <c r="M177" i="3"/>
  <c r="N177" i="3" s="1"/>
  <c r="O177" i="3" s="1"/>
  <c r="M176" i="3"/>
  <c r="N176" i="3" s="1"/>
  <c r="O176" i="3" s="1"/>
  <c r="M175" i="3"/>
  <c r="N175" i="3" s="1"/>
  <c r="O175" i="3" s="1"/>
  <c r="M174" i="3"/>
  <c r="N174" i="3" s="1"/>
  <c r="O174" i="3" s="1"/>
  <c r="M173" i="3"/>
  <c r="N173" i="3" s="1"/>
  <c r="O173" i="3" s="1"/>
  <c r="M172" i="3"/>
  <c r="N172" i="3" s="1"/>
  <c r="O172" i="3" s="1"/>
  <c r="M171" i="3"/>
  <c r="N171" i="3" s="1"/>
  <c r="O171" i="3" s="1"/>
  <c r="M170" i="3"/>
  <c r="N170" i="3" s="1"/>
  <c r="O170" i="3" s="1"/>
  <c r="M169" i="3"/>
  <c r="N169" i="3" s="1"/>
  <c r="O169" i="3" s="1"/>
  <c r="M168" i="3"/>
  <c r="N168" i="3" s="1"/>
  <c r="O168" i="3" s="1"/>
  <c r="M167" i="3"/>
  <c r="N167" i="3" s="1"/>
  <c r="O167" i="3" s="1"/>
  <c r="M166" i="3"/>
  <c r="N166" i="3" s="1"/>
  <c r="O166" i="3" s="1"/>
  <c r="M165" i="3"/>
  <c r="N165" i="3" s="1"/>
  <c r="O165" i="3" s="1"/>
  <c r="M164" i="3"/>
  <c r="N164" i="3" s="1"/>
  <c r="O164" i="3" s="1"/>
  <c r="M163" i="3"/>
  <c r="N163" i="3" s="1"/>
  <c r="O163" i="3" s="1"/>
  <c r="M162" i="3"/>
  <c r="N162" i="3" s="1"/>
  <c r="O162" i="3" s="1"/>
  <c r="M161" i="3"/>
  <c r="N161" i="3" s="1"/>
  <c r="O161" i="3" s="1"/>
  <c r="M160" i="3"/>
  <c r="N160" i="3" s="1"/>
  <c r="O160" i="3" s="1"/>
  <c r="M159" i="3"/>
  <c r="N159" i="3" s="1"/>
  <c r="O159" i="3" s="1"/>
  <c r="M158" i="3"/>
  <c r="N158" i="3" s="1"/>
  <c r="O158" i="3" s="1"/>
  <c r="M157" i="3"/>
  <c r="N157" i="3" s="1"/>
  <c r="O157" i="3" s="1"/>
  <c r="M156" i="3"/>
  <c r="N156" i="3" s="1"/>
  <c r="O156" i="3" s="1"/>
  <c r="M155" i="3"/>
  <c r="N155" i="3" s="1"/>
  <c r="O155" i="3" s="1"/>
  <c r="M154" i="3"/>
  <c r="N154" i="3" s="1"/>
  <c r="O154" i="3" s="1"/>
  <c r="M153" i="3"/>
  <c r="N153" i="3" s="1"/>
  <c r="O153" i="3" s="1"/>
  <c r="M152" i="3"/>
  <c r="N152" i="3" s="1"/>
  <c r="O152" i="3" s="1"/>
  <c r="M151" i="3"/>
  <c r="N151" i="3" s="1"/>
  <c r="O151" i="3" s="1"/>
  <c r="M150" i="3"/>
  <c r="N150" i="3" s="1"/>
  <c r="O150" i="3" s="1"/>
  <c r="M149" i="3"/>
  <c r="N149" i="3" s="1"/>
  <c r="O149" i="3" s="1"/>
  <c r="M148" i="3"/>
  <c r="N148" i="3" s="1"/>
  <c r="O148" i="3" s="1"/>
  <c r="M147" i="3"/>
  <c r="N147" i="3" s="1"/>
  <c r="O147" i="3" s="1"/>
  <c r="M146" i="3"/>
  <c r="N146" i="3" s="1"/>
  <c r="O146" i="3" s="1"/>
  <c r="M145" i="3"/>
  <c r="N145" i="3" s="1"/>
  <c r="O145" i="3" s="1"/>
  <c r="M144" i="3"/>
  <c r="N144" i="3" s="1"/>
  <c r="O144" i="3" s="1"/>
  <c r="M143" i="3"/>
  <c r="N143" i="3" s="1"/>
  <c r="O143" i="3" s="1"/>
  <c r="M142" i="3"/>
  <c r="N142" i="3" s="1"/>
  <c r="O142" i="3" s="1"/>
  <c r="M141" i="3"/>
  <c r="N141" i="3" s="1"/>
  <c r="O141" i="3" s="1"/>
  <c r="M140" i="3"/>
  <c r="N140" i="3" s="1"/>
  <c r="O140" i="3" s="1"/>
  <c r="M139" i="3"/>
  <c r="N139" i="3" s="1"/>
  <c r="O139" i="3" s="1"/>
  <c r="M138" i="3"/>
  <c r="N138" i="3" s="1"/>
  <c r="O138" i="3" s="1"/>
  <c r="M137" i="3"/>
  <c r="N137" i="3" s="1"/>
  <c r="O137" i="3" s="1"/>
  <c r="M136" i="3"/>
  <c r="N136" i="3" s="1"/>
  <c r="O136" i="3" s="1"/>
  <c r="M135" i="3"/>
  <c r="N135" i="3" s="1"/>
  <c r="O135" i="3" s="1"/>
  <c r="M134" i="3"/>
  <c r="N134" i="3" s="1"/>
  <c r="O134" i="3" s="1"/>
  <c r="M133" i="3"/>
  <c r="N133" i="3" s="1"/>
  <c r="O133" i="3" s="1"/>
  <c r="M132" i="3"/>
  <c r="N132" i="3" s="1"/>
  <c r="O132" i="3" s="1"/>
  <c r="M131" i="3"/>
  <c r="N131" i="3" s="1"/>
  <c r="O131" i="3" s="1"/>
  <c r="M130" i="3"/>
  <c r="N130" i="3" s="1"/>
  <c r="O130" i="3" s="1"/>
  <c r="M129" i="3"/>
  <c r="N129" i="3" s="1"/>
  <c r="O129" i="3" s="1"/>
  <c r="M128" i="3"/>
  <c r="N128" i="3" s="1"/>
  <c r="O128" i="3" s="1"/>
  <c r="M127" i="3"/>
  <c r="N127" i="3" s="1"/>
  <c r="O127" i="3" s="1"/>
  <c r="M126" i="3"/>
  <c r="N126" i="3" s="1"/>
  <c r="O126" i="3" s="1"/>
  <c r="M125" i="3"/>
  <c r="N125" i="3" s="1"/>
  <c r="O125" i="3" s="1"/>
  <c r="M124" i="3"/>
  <c r="N124" i="3" s="1"/>
  <c r="O124" i="3" s="1"/>
  <c r="M123" i="3"/>
  <c r="N123" i="3" s="1"/>
  <c r="O123" i="3" s="1"/>
  <c r="M122" i="3"/>
  <c r="N122" i="3" s="1"/>
  <c r="O122" i="3" s="1"/>
  <c r="M121" i="3"/>
  <c r="N121" i="3" s="1"/>
  <c r="O121" i="3" s="1"/>
  <c r="M120" i="3"/>
  <c r="N120" i="3" s="1"/>
  <c r="O120" i="3" s="1"/>
  <c r="M119" i="3"/>
  <c r="N119" i="3" s="1"/>
  <c r="O119" i="3" s="1"/>
  <c r="M118" i="3"/>
  <c r="N118" i="3" s="1"/>
  <c r="O118" i="3" s="1"/>
  <c r="M117" i="3"/>
  <c r="N117" i="3" s="1"/>
  <c r="O117" i="3" s="1"/>
  <c r="M116" i="3"/>
  <c r="N116" i="3" s="1"/>
  <c r="O116" i="3" s="1"/>
  <c r="M115" i="3"/>
  <c r="N115" i="3" s="1"/>
  <c r="O115" i="3" s="1"/>
  <c r="M114" i="3"/>
  <c r="N114" i="3" s="1"/>
  <c r="O114" i="3" s="1"/>
  <c r="M113" i="3"/>
  <c r="N113" i="3" s="1"/>
  <c r="O113" i="3" s="1"/>
  <c r="M112" i="3"/>
  <c r="N112" i="3" s="1"/>
  <c r="O112" i="3" s="1"/>
  <c r="M111" i="3"/>
  <c r="N111" i="3" s="1"/>
  <c r="O111" i="3" s="1"/>
  <c r="M110" i="3"/>
  <c r="N110" i="3" s="1"/>
  <c r="O110" i="3" s="1"/>
  <c r="M109" i="3"/>
  <c r="N109" i="3" s="1"/>
  <c r="O109" i="3" s="1"/>
  <c r="M108" i="3"/>
  <c r="N108" i="3" s="1"/>
  <c r="O108" i="3" s="1"/>
  <c r="M107" i="3"/>
  <c r="N107" i="3" s="1"/>
  <c r="O107" i="3" s="1"/>
  <c r="M106" i="3"/>
  <c r="N106" i="3" s="1"/>
  <c r="O106" i="3" s="1"/>
  <c r="M105" i="3"/>
  <c r="N105" i="3" s="1"/>
  <c r="O105" i="3" s="1"/>
  <c r="M104" i="3"/>
  <c r="N104" i="3" s="1"/>
  <c r="O104" i="3" s="1"/>
  <c r="M103" i="3"/>
  <c r="N103" i="3" s="1"/>
  <c r="O103" i="3" s="1"/>
  <c r="M102" i="3"/>
  <c r="N102" i="3" s="1"/>
  <c r="O102" i="3" s="1"/>
  <c r="M101" i="3"/>
  <c r="N101" i="3" s="1"/>
  <c r="O101" i="3" s="1"/>
  <c r="M100" i="3"/>
  <c r="N100" i="3" s="1"/>
  <c r="O100" i="3" s="1"/>
  <c r="M99" i="3"/>
  <c r="N99" i="3" s="1"/>
  <c r="O99" i="3" s="1"/>
  <c r="M98" i="3"/>
  <c r="N98" i="3" s="1"/>
  <c r="O98" i="3" s="1"/>
  <c r="M97" i="3"/>
  <c r="N97" i="3" s="1"/>
  <c r="O97" i="3" s="1"/>
  <c r="M96" i="3"/>
  <c r="N96" i="3" s="1"/>
  <c r="O96" i="3" s="1"/>
  <c r="M95" i="3"/>
  <c r="N95" i="3" s="1"/>
  <c r="O95" i="3" s="1"/>
  <c r="M94" i="3"/>
  <c r="N94" i="3" s="1"/>
  <c r="O94" i="3" s="1"/>
  <c r="M93" i="3"/>
  <c r="N93" i="3" s="1"/>
  <c r="O93" i="3" s="1"/>
  <c r="M92" i="3"/>
  <c r="N92" i="3" s="1"/>
  <c r="O92" i="3" s="1"/>
  <c r="M91" i="3"/>
  <c r="N91" i="3" s="1"/>
  <c r="O91" i="3" s="1"/>
  <c r="M90" i="3"/>
  <c r="N90" i="3" s="1"/>
  <c r="O90" i="3" s="1"/>
  <c r="M89" i="3"/>
  <c r="N89" i="3" s="1"/>
  <c r="O89" i="3" s="1"/>
  <c r="M88" i="3"/>
  <c r="N88" i="3" s="1"/>
  <c r="O88" i="3" s="1"/>
  <c r="M87" i="3"/>
  <c r="N87" i="3" s="1"/>
  <c r="O87" i="3" s="1"/>
  <c r="M86" i="3"/>
  <c r="N86" i="3" s="1"/>
  <c r="O86" i="3" s="1"/>
  <c r="M85" i="3"/>
  <c r="N85" i="3" s="1"/>
  <c r="O85" i="3" s="1"/>
  <c r="M84" i="3"/>
  <c r="N84" i="3" s="1"/>
  <c r="O84" i="3" s="1"/>
  <c r="M83" i="3"/>
  <c r="N83" i="3" s="1"/>
  <c r="O83" i="3" s="1"/>
  <c r="M82" i="3"/>
  <c r="N82" i="3" s="1"/>
  <c r="O82" i="3" s="1"/>
  <c r="M81" i="3"/>
  <c r="N81" i="3" s="1"/>
  <c r="O81" i="3" s="1"/>
  <c r="M80" i="3"/>
  <c r="N80" i="3" s="1"/>
  <c r="O80" i="3" s="1"/>
  <c r="M79" i="3"/>
  <c r="N79" i="3" s="1"/>
  <c r="O79" i="3" s="1"/>
  <c r="M78" i="3"/>
  <c r="N78" i="3" s="1"/>
  <c r="O78" i="3" s="1"/>
  <c r="M77" i="3"/>
  <c r="N77" i="3" s="1"/>
  <c r="O77" i="3" s="1"/>
  <c r="M76" i="3"/>
  <c r="N76" i="3" s="1"/>
  <c r="O76" i="3" s="1"/>
  <c r="M75" i="3"/>
  <c r="N75" i="3" s="1"/>
  <c r="O75" i="3" s="1"/>
  <c r="M74" i="3"/>
  <c r="N74" i="3" s="1"/>
  <c r="O74" i="3" s="1"/>
  <c r="M73" i="3"/>
  <c r="N73" i="3" s="1"/>
  <c r="O73" i="3" s="1"/>
  <c r="M72" i="3"/>
  <c r="N72" i="3" s="1"/>
  <c r="O72" i="3" s="1"/>
  <c r="M71" i="3"/>
  <c r="N71" i="3" s="1"/>
  <c r="O71" i="3" s="1"/>
  <c r="M70" i="3"/>
  <c r="N70" i="3" s="1"/>
  <c r="O70" i="3" s="1"/>
  <c r="M69" i="3"/>
  <c r="N69" i="3" s="1"/>
  <c r="O69" i="3" s="1"/>
  <c r="M68" i="3"/>
  <c r="N68" i="3" s="1"/>
  <c r="O68" i="3" s="1"/>
  <c r="M67" i="3"/>
  <c r="N67" i="3" s="1"/>
  <c r="O67" i="3" s="1"/>
  <c r="M66" i="3"/>
  <c r="N66" i="3" s="1"/>
  <c r="O66" i="3" s="1"/>
  <c r="M65" i="3"/>
  <c r="N65" i="3" s="1"/>
  <c r="O65" i="3" s="1"/>
  <c r="M64" i="3"/>
  <c r="N64" i="3" s="1"/>
  <c r="O64" i="3" s="1"/>
  <c r="M63" i="3"/>
  <c r="N63" i="3" s="1"/>
  <c r="O63" i="3" s="1"/>
  <c r="M62" i="3"/>
  <c r="N62" i="3" s="1"/>
  <c r="O62" i="3" s="1"/>
  <c r="M61" i="3"/>
  <c r="N61" i="3" s="1"/>
  <c r="O61" i="3" s="1"/>
  <c r="M60" i="3"/>
  <c r="N60" i="3" s="1"/>
  <c r="O60" i="3" s="1"/>
  <c r="M59" i="3"/>
  <c r="N59" i="3" s="1"/>
  <c r="O59" i="3" s="1"/>
  <c r="M58" i="3"/>
  <c r="N58" i="3" s="1"/>
  <c r="O58" i="3" s="1"/>
  <c r="M57" i="3"/>
  <c r="N57" i="3" s="1"/>
  <c r="O57" i="3" s="1"/>
  <c r="M56" i="3"/>
  <c r="N56" i="3" s="1"/>
  <c r="O56" i="3" s="1"/>
  <c r="M55" i="3"/>
  <c r="N55" i="3" s="1"/>
  <c r="O55" i="3" s="1"/>
  <c r="M54" i="3"/>
  <c r="N54" i="3" s="1"/>
  <c r="O54" i="3" s="1"/>
  <c r="M53" i="3"/>
  <c r="N53" i="3" s="1"/>
  <c r="O53" i="3" s="1"/>
  <c r="M52" i="3"/>
  <c r="N52" i="3" s="1"/>
  <c r="O52" i="3" s="1"/>
  <c r="M51" i="3"/>
  <c r="N51" i="3" s="1"/>
  <c r="O51" i="3" s="1"/>
  <c r="M50" i="3"/>
  <c r="N50" i="3" s="1"/>
  <c r="O50" i="3" s="1"/>
  <c r="M49" i="3"/>
  <c r="N49" i="3" s="1"/>
  <c r="O49" i="3" s="1"/>
  <c r="M48" i="3"/>
  <c r="N48" i="3" s="1"/>
  <c r="O48" i="3" s="1"/>
  <c r="M47" i="3"/>
  <c r="N47" i="3" s="1"/>
  <c r="O47" i="3" s="1"/>
  <c r="M46" i="3"/>
  <c r="N46" i="3" s="1"/>
  <c r="O46" i="3" s="1"/>
  <c r="M45" i="3"/>
  <c r="N45" i="3" s="1"/>
  <c r="O45" i="3" s="1"/>
  <c r="M44" i="3"/>
  <c r="N44" i="3" s="1"/>
  <c r="O44" i="3" s="1"/>
  <c r="M43" i="3"/>
  <c r="N43" i="3" s="1"/>
  <c r="O43" i="3" s="1"/>
  <c r="M42" i="3"/>
  <c r="N42" i="3" s="1"/>
  <c r="O42" i="3" s="1"/>
  <c r="M41" i="3"/>
  <c r="N41" i="3" s="1"/>
  <c r="O41" i="3" s="1"/>
  <c r="M40" i="3"/>
  <c r="N40" i="3" s="1"/>
  <c r="O40" i="3" s="1"/>
  <c r="M39" i="3"/>
  <c r="N39" i="3" s="1"/>
  <c r="O39" i="3" s="1"/>
  <c r="M38" i="3"/>
  <c r="N38" i="3" s="1"/>
  <c r="O38" i="3" s="1"/>
  <c r="M37" i="3"/>
  <c r="N37" i="3" s="1"/>
  <c r="O37" i="3" s="1"/>
  <c r="M36" i="3"/>
  <c r="N36" i="3" s="1"/>
  <c r="O36" i="3" s="1"/>
  <c r="M35" i="3"/>
  <c r="N35" i="3" s="1"/>
  <c r="O35" i="3" s="1"/>
  <c r="M34" i="3"/>
  <c r="N34" i="3" s="1"/>
  <c r="O34" i="3" s="1"/>
  <c r="M33" i="3"/>
  <c r="N33" i="3" s="1"/>
  <c r="O33" i="3" s="1"/>
  <c r="M32" i="3"/>
  <c r="N32" i="3" s="1"/>
  <c r="O32" i="3" s="1"/>
  <c r="M31" i="3"/>
  <c r="N31" i="3" s="1"/>
  <c r="O31" i="3" s="1"/>
  <c r="M30" i="3"/>
  <c r="N30" i="3" s="1"/>
  <c r="O30" i="3" s="1"/>
  <c r="M29" i="3"/>
  <c r="N29" i="3" s="1"/>
  <c r="O29" i="3" s="1"/>
  <c r="M28" i="3"/>
  <c r="N28" i="3" s="1"/>
  <c r="O28" i="3" s="1"/>
  <c r="M27" i="3"/>
  <c r="N27" i="3" s="1"/>
  <c r="O27" i="3" s="1"/>
  <c r="M26" i="3"/>
  <c r="N26" i="3" s="1"/>
  <c r="O26" i="3" s="1"/>
  <c r="M25" i="3"/>
  <c r="N25" i="3" s="1"/>
  <c r="O25" i="3" s="1"/>
  <c r="M24" i="3"/>
  <c r="N24" i="3" s="1"/>
  <c r="O24" i="3" s="1"/>
  <c r="M23" i="3"/>
  <c r="N23" i="3" s="1"/>
  <c r="O23" i="3" s="1"/>
  <c r="M22" i="3"/>
  <c r="N22" i="3" s="1"/>
  <c r="O22" i="3" s="1"/>
  <c r="M21" i="3"/>
  <c r="N21" i="3" s="1"/>
  <c r="O21" i="3" s="1"/>
  <c r="M20" i="3"/>
  <c r="N20" i="3" s="1"/>
  <c r="O20" i="3" s="1"/>
  <c r="M19" i="3"/>
  <c r="N19" i="3" s="1"/>
  <c r="O19" i="3" s="1"/>
  <c r="M18" i="3"/>
  <c r="N18" i="3" s="1"/>
  <c r="O18" i="3" s="1"/>
  <c r="M17" i="3"/>
  <c r="N17" i="3" s="1"/>
  <c r="O17" i="3" s="1"/>
  <c r="M16" i="3"/>
  <c r="N16" i="3" s="1"/>
  <c r="O16" i="3" s="1"/>
  <c r="M15" i="3"/>
  <c r="N15" i="3" s="1"/>
  <c r="O15" i="3" s="1"/>
  <c r="M14" i="3"/>
  <c r="N14" i="3" s="1"/>
  <c r="O14" i="3" s="1"/>
  <c r="M13" i="3"/>
  <c r="N13" i="3" s="1"/>
  <c r="O13" i="3" s="1"/>
  <c r="M12" i="3"/>
  <c r="N12" i="3" s="1"/>
  <c r="O12" i="3" s="1"/>
  <c r="M11" i="3"/>
  <c r="N11" i="3" s="1"/>
  <c r="O11" i="3" s="1"/>
  <c r="M10" i="3"/>
  <c r="N10" i="3" s="1"/>
  <c r="O10" i="3" s="1"/>
  <c r="M9" i="3"/>
  <c r="N9" i="3" s="1"/>
  <c r="O9" i="3" s="1"/>
  <c r="M8" i="3"/>
  <c r="N8" i="3" s="1"/>
  <c r="O8" i="3" s="1"/>
  <c r="M7" i="3"/>
  <c r="N7" i="3" s="1"/>
  <c r="O7" i="3" s="1"/>
  <c r="M6" i="3"/>
  <c r="N6" i="3" s="1"/>
  <c r="O6" i="3" s="1"/>
  <c r="M5" i="3"/>
  <c r="N5" i="3" s="1"/>
  <c r="O5" i="3" s="1"/>
  <c r="M4" i="3"/>
  <c r="N4" i="3" s="1"/>
  <c r="O4" i="3" s="1"/>
  <c r="M3" i="3"/>
  <c r="N3" i="3" s="1"/>
  <c r="O3" i="3" s="1"/>
  <c r="M2" i="3"/>
  <c r="N2" i="3" s="1"/>
  <c r="O2" i="3" s="1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C40" i="1"/>
  <c r="C38" i="1"/>
  <c r="F12" i="1"/>
  <c r="F11" i="1"/>
  <c r="F10" i="1"/>
  <c r="F9" i="1"/>
  <c r="F8" i="1"/>
  <c r="F7" i="1"/>
  <c r="E12" i="17" l="1"/>
  <c r="D6" i="17"/>
  <c r="C41" i="1"/>
  <c r="C44" i="11"/>
  <c r="N815" i="4"/>
  <c r="M818" i="4"/>
  <c r="N1136" i="4"/>
  <c r="N550" i="4"/>
  <c r="N809" i="4"/>
  <c r="N1141" i="4"/>
  <c r="N1152" i="4"/>
  <c r="N807" i="4"/>
  <c r="N813" i="4"/>
  <c r="N310" i="4"/>
  <c r="G22" i="11"/>
  <c r="J22" i="11" s="1"/>
  <c r="K22" i="11" s="1"/>
  <c r="N1585" i="4"/>
  <c r="N1119" i="4"/>
  <c r="N233" i="4"/>
  <c r="N1112" i="4"/>
  <c r="M1188" i="4"/>
  <c r="N1479" i="4"/>
  <c r="N406" i="4"/>
  <c r="M46" i="4"/>
  <c r="M105" i="4"/>
  <c r="N108" i="4"/>
  <c r="N408" i="4"/>
  <c r="N670" i="4"/>
  <c r="M1096" i="4"/>
  <c r="N1099" i="4"/>
  <c r="M317" i="4"/>
  <c r="N825" i="4"/>
  <c r="M828" i="4"/>
  <c r="N831" i="4"/>
  <c r="M941" i="4"/>
  <c r="M944" i="4"/>
  <c r="M349" i="4"/>
  <c r="N1117" i="4"/>
  <c r="M1172" i="4"/>
  <c r="N1421" i="4"/>
  <c r="M1543" i="4"/>
  <c r="M1567" i="4"/>
  <c r="N1080" i="4"/>
  <c r="N1083" i="4"/>
  <c r="M1423" i="4"/>
  <c r="M1442" i="4"/>
  <c r="N1469" i="4"/>
  <c r="M1472" i="4"/>
  <c r="M122" i="4"/>
  <c r="N733" i="4"/>
  <c r="N936" i="4"/>
  <c r="M1076" i="4"/>
  <c r="N1331" i="4"/>
  <c r="N505" i="4"/>
  <c r="M782" i="4"/>
  <c r="N855" i="4"/>
  <c r="N1060" i="4"/>
  <c r="N1559" i="4"/>
  <c r="M596" i="4"/>
  <c r="N798" i="4"/>
  <c r="M824" i="4"/>
  <c r="N895" i="4"/>
  <c r="M1583" i="4"/>
  <c r="N711" i="4"/>
  <c r="M630" i="4"/>
  <c r="N1552" i="4"/>
  <c r="N385" i="4"/>
  <c r="M1064" i="4"/>
  <c r="M1092" i="4"/>
  <c r="M118" i="4"/>
  <c r="N255" i="4"/>
  <c r="N258" i="4"/>
  <c r="N983" i="4"/>
  <c r="N12" i="4"/>
  <c r="N175" i="4"/>
  <c r="N186" i="4"/>
  <c r="N294" i="4"/>
  <c r="M316" i="4"/>
  <c r="M322" i="4"/>
  <c r="N325" i="4"/>
  <c r="M520" i="4"/>
  <c r="M558" i="4"/>
  <c r="M572" i="4"/>
  <c r="M586" i="4"/>
  <c r="N928" i="4"/>
  <c r="N1104" i="4"/>
  <c r="N1157" i="4"/>
  <c r="M1160" i="4"/>
  <c r="N1163" i="4"/>
  <c r="N1244" i="4"/>
  <c r="M1397" i="4"/>
  <c r="M1575" i="4"/>
  <c r="N17" i="4"/>
  <c r="N28" i="4"/>
  <c r="M48" i="4"/>
  <c r="M84" i="4"/>
  <c r="N134" i="4"/>
  <c r="N365" i="4"/>
  <c r="M672" i="4"/>
  <c r="N726" i="4"/>
  <c r="M848" i="4"/>
  <c r="M41" i="4"/>
  <c r="M1519" i="4"/>
  <c r="N66" i="4"/>
  <c r="N69" i="4"/>
  <c r="M80" i="4"/>
  <c r="N130" i="4"/>
  <c r="M424" i="4"/>
  <c r="M510" i="4"/>
  <c r="M570" i="4"/>
  <c r="N861" i="4"/>
  <c r="N864" i="4"/>
  <c r="M968" i="4"/>
  <c r="M1046" i="4"/>
  <c r="N1248" i="4"/>
  <c r="N1251" i="4"/>
  <c r="N904" i="4"/>
  <c r="M1414" i="4"/>
  <c r="N150" i="4"/>
  <c r="M206" i="4"/>
  <c r="N209" i="4"/>
  <c r="N247" i="4"/>
  <c r="M272" i="4"/>
  <c r="M484" i="4"/>
  <c r="M526" i="4"/>
  <c r="M556" i="4"/>
  <c r="N574" i="4"/>
  <c r="N655" i="4"/>
  <c r="N718" i="4"/>
  <c r="N953" i="4"/>
  <c r="M956" i="4"/>
  <c r="M1055" i="4"/>
  <c r="M1070" i="4"/>
  <c r="N1536" i="4"/>
  <c r="N769" i="4"/>
  <c r="M772" i="4"/>
  <c r="N1252" i="4"/>
  <c r="N1301" i="4"/>
  <c r="M1448" i="4"/>
  <c r="N124" i="4"/>
  <c r="M188" i="4"/>
  <c r="M333" i="4"/>
  <c r="M336" i="4"/>
  <c r="N342" i="4"/>
  <c r="N345" i="4"/>
  <c r="M442" i="4"/>
  <c r="M448" i="4"/>
  <c r="M588" i="4"/>
  <c r="M638" i="4"/>
  <c r="N880" i="4"/>
  <c r="M1084" i="4"/>
  <c r="M1344" i="4"/>
  <c r="M146" i="4"/>
  <c r="N274" i="4"/>
  <c r="N285" i="4"/>
  <c r="N364" i="4"/>
  <c r="N397" i="4"/>
  <c r="N428" i="4"/>
  <c r="M486" i="4"/>
  <c r="N489" i="4"/>
  <c r="M576" i="4"/>
  <c r="M626" i="4"/>
  <c r="N703" i="4"/>
  <c r="N753" i="4"/>
  <c r="M756" i="4"/>
  <c r="N759" i="4"/>
  <c r="M989" i="4"/>
  <c r="N992" i="4"/>
  <c r="M1174" i="4"/>
  <c r="M1196" i="4"/>
  <c r="N1502" i="4"/>
  <c r="M170" i="4"/>
  <c r="M190" i="4"/>
  <c r="M201" i="4"/>
  <c r="N416" i="4"/>
  <c r="M444" i="4"/>
  <c r="M482" i="4"/>
  <c r="M590" i="4"/>
  <c r="N799" i="4"/>
  <c r="M802" i="4"/>
  <c r="N840" i="4"/>
  <c r="M920" i="4"/>
  <c r="M960" i="4"/>
  <c r="M578" i="4"/>
  <c r="M628" i="4"/>
  <c r="N719" i="4"/>
  <c r="N761" i="4"/>
  <c r="M764" i="4"/>
  <c r="N767" i="4"/>
  <c r="M790" i="4"/>
  <c r="N1272" i="4"/>
  <c r="N1299" i="4"/>
  <c r="N1383" i="4"/>
  <c r="N166" i="4"/>
  <c r="M166" i="4"/>
  <c r="N53" i="4"/>
  <c r="M174" i="4"/>
  <c r="N174" i="4"/>
  <c r="M92" i="4"/>
  <c r="N92" i="4"/>
  <c r="N106" i="4"/>
  <c r="N129" i="4"/>
  <c r="M138" i="4"/>
  <c r="M199" i="4"/>
  <c r="N199" i="4"/>
  <c r="M246" i="4"/>
  <c r="N246" i="4"/>
  <c r="N25" i="4"/>
  <c r="M25" i="4"/>
  <c r="M10" i="4"/>
  <c r="N10" i="4"/>
  <c r="N97" i="4"/>
  <c r="M97" i="4"/>
  <c r="M143" i="4"/>
  <c r="N143" i="4"/>
  <c r="N196" i="4"/>
  <c r="M196" i="4"/>
  <c r="N162" i="4"/>
  <c r="M162" i="4"/>
  <c r="N49" i="4"/>
  <c r="M145" i="4"/>
  <c r="N145" i="4"/>
  <c r="N113" i="4"/>
  <c r="M113" i="4"/>
  <c r="N234" i="4"/>
  <c r="M234" i="4"/>
  <c r="N16" i="4"/>
  <c r="M16" i="4"/>
  <c r="N93" i="4"/>
  <c r="N110" i="4"/>
  <c r="M110" i="4"/>
  <c r="N169" i="4"/>
  <c r="M169" i="4"/>
  <c r="N242" i="4"/>
  <c r="M354" i="4"/>
  <c r="N357" i="4"/>
  <c r="M360" i="4"/>
  <c r="M460" i="4"/>
  <c r="M480" i="4"/>
  <c r="N518" i="4"/>
  <c r="M602" i="4"/>
  <c r="N679" i="4"/>
  <c r="N701" i="4"/>
  <c r="N745" i="4"/>
  <c r="M748" i="4"/>
  <c r="N751" i="4"/>
  <c r="M778" i="4"/>
  <c r="M781" i="4"/>
  <c r="N1068" i="4"/>
  <c r="N1165" i="4"/>
  <c r="M1168" i="4"/>
  <c r="N1208" i="4"/>
  <c r="M1360" i="4"/>
  <c r="N1440" i="4"/>
  <c r="N1446" i="4"/>
  <c r="N1455" i="4"/>
  <c r="N1487" i="4"/>
  <c r="N1501" i="4"/>
  <c r="N1518" i="4"/>
  <c r="N1527" i="4"/>
  <c r="M1530" i="4"/>
  <c r="M1533" i="4"/>
  <c r="N1542" i="4"/>
  <c r="N389" i="4"/>
  <c r="M392" i="4"/>
  <c r="M820" i="4"/>
  <c r="N833" i="4"/>
  <c r="M836" i="4"/>
  <c r="M842" i="4"/>
  <c r="M845" i="4"/>
  <c r="M854" i="4"/>
  <c r="N897" i="4"/>
  <c r="M238" i="4"/>
  <c r="M241" i="4"/>
  <c r="M303" i="4"/>
  <c r="N353" i="4"/>
  <c r="N374" i="4"/>
  <c r="N398" i="4"/>
  <c r="M418" i="4"/>
  <c r="M430" i="4"/>
  <c r="N436" i="4"/>
  <c r="N633" i="4"/>
  <c r="N661" i="4"/>
  <c r="M692" i="4"/>
  <c r="N735" i="4"/>
  <c r="M1008" i="4"/>
  <c r="N1101" i="4"/>
  <c r="N1213" i="4"/>
  <c r="M1216" i="4"/>
  <c r="M1228" i="4"/>
  <c r="N1356" i="4"/>
  <c r="N1359" i="4"/>
  <c r="N1376" i="4"/>
  <c r="M1454" i="4"/>
  <c r="M1486" i="4"/>
  <c r="M822" i="4"/>
  <c r="N905" i="4"/>
  <c r="M952" i="4"/>
  <c r="M971" i="4"/>
  <c r="N1007" i="4"/>
  <c r="M1016" i="4"/>
  <c r="N1036" i="4"/>
  <c r="M1042" i="4"/>
  <c r="M1100" i="4"/>
  <c r="M1176" i="4"/>
  <c r="N1197" i="4"/>
  <c r="M1200" i="4"/>
  <c r="M1224" i="4"/>
  <c r="N1355" i="4"/>
  <c r="N1367" i="4"/>
  <c r="M1398" i="4"/>
  <c r="N1520" i="4"/>
  <c r="N1576" i="4"/>
  <c r="N305" i="4"/>
  <c r="M376" i="4"/>
  <c r="M432" i="4"/>
  <c r="M458" i="4"/>
  <c r="M464" i="4"/>
  <c r="N478" i="4"/>
  <c r="M516" i="4"/>
  <c r="N525" i="4"/>
  <c r="N625" i="4"/>
  <c r="N663" i="4"/>
  <c r="N737" i="4"/>
  <c r="M740" i="4"/>
  <c r="N743" i="4"/>
  <c r="N783" i="4"/>
  <c r="N913" i="4"/>
  <c r="N1075" i="4"/>
  <c r="N1109" i="4"/>
  <c r="M1230" i="4"/>
  <c r="N1236" i="4"/>
  <c r="M1407" i="4"/>
  <c r="N1430" i="4"/>
  <c r="M1462" i="4"/>
  <c r="N1590" i="4"/>
  <c r="M1593" i="4"/>
  <c r="M886" i="4"/>
  <c r="N889" i="4"/>
  <c r="N935" i="4"/>
  <c r="N945" i="4"/>
  <c r="M948" i="4"/>
  <c r="N961" i="4"/>
  <c r="N1012" i="4"/>
  <c r="N1021" i="4"/>
  <c r="M1024" i="4"/>
  <c r="M1038" i="4"/>
  <c r="N1087" i="4"/>
  <c r="N1181" i="4"/>
  <c r="N1205" i="4"/>
  <c r="M1220" i="4"/>
  <c r="N1235" i="4"/>
  <c r="M1310" i="4"/>
  <c r="M1391" i="4"/>
  <c r="N1403" i="4"/>
  <c r="N1406" i="4"/>
  <c r="N1461" i="4"/>
  <c r="N1510" i="4"/>
  <c r="M1560" i="4"/>
  <c r="M1569" i="4"/>
  <c r="N8" i="4"/>
  <c r="M8" i="4"/>
  <c r="N11" i="4"/>
  <c r="M11" i="4"/>
  <c r="N14" i="4"/>
  <c r="M14" i="4"/>
  <c r="N32" i="4"/>
  <c r="M32" i="4"/>
  <c r="N20" i="4"/>
  <c r="M20" i="4"/>
  <c r="M22" i="4"/>
  <c r="N22" i="4"/>
  <c r="M15" i="4"/>
  <c r="N15" i="4"/>
  <c r="M33" i="4"/>
  <c r="N33" i="4"/>
  <c r="M29" i="4"/>
  <c r="N29" i="4"/>
  <c r="M58" i="4"/>
  <c r="N58" i="4"/>
  <c r="N52" i="4"/>
  <c r="M52" i="4"/>
  <c r="M35" i="4"/>
  <c r="M54" i="4"/>
  <c r="N57" i="4"/>
  <c r="M70" i="4"/>
  <c r="M73" i="4"/>
  <c r="N82" i="4"/>
  <c r="M262" i="4"/>
  <c r="N262" i="4"/>
  <c r="M24" i="4"/>
  <c r="N50" i="4"/>
  <c r="N89" i="4"/>
  <c r="M112" i="4"/>
  <c r="N128" i="4"/>
  <c r="M128" i="4"/>
  <c r="M137" i="4"/>
  <c r="N137" i="4"/>
  <c r="M195" i="4"/>
  <c r="N195" i="4"/>
  <c r="M259" i="4"/>
  <c r="N259" i="4"/>
  <c r="M207" i="4"/>
  <c r="N207" i="4"/>
  <c r="M250" i="4"/>
  <c r="N250" i="4"/>
  <c r="N85" i="4"/>
  <c r="M88" i="4"/>
  <c r="N101" i="4"/>
  <c r="M142" i="4"/>
  <c r="N142" i="4"/>
  <c r="N154" i="4"/>
  <c r="M154" i="4"/>
  <c r="M59" i="4"/>
  <c r="M62" i="4"/>
  <c r="N65" i="4"/>
  <c r="N117" i="4"/>
  <c r="M151" i="4"/>
  <c r="N151" i="4"/>
  <c r="N194" i="4"/>
  <c r="M194" i="4"/>
  <c r="M223" i="4"/>
  <c r="N223" i="4"/>
  <c r="N156" i="4"/>
  <c r="M156" i="4"/>
  <c r="M182" i="4"/>
  <c r="N182" i="4"/>
  <c r="N249" i="4"/>
  <c r="M249" i="4"/>
  <c r="M83" i="4"/>
  <c r="N161" i="4"/>
  <c r="M161" i="4"/>
  <c r="N217" i="4"/>
  <c r="M135" i="4"/>
  <c r="N135" i="4"/>
  <c r="N158" i="4"/>
  <c r="M158" i="4"/>
  <c r="N236" i="4"/>
  <c r="M236" i="4"/>
  <c r="N251" i="4"/>
  <c r="N254" i="4"/>
  <c r="M270" i="4"/>
  <c r="N301" i="4"/>
  <c r="M314" i="4"/>
  <c r="N318" i="4"/>
  <c r="N334" i="4"/>
  <c r="M382" i="4"/>
  <c r="M402" i="4"/>
  <c r="M422" i="4"/>
  <c r="N440" i="4"/>
  <c r="N456" i="4"/>
  <c r="M472" i="4"/>
  <c r="M476" i="4"/>
  <c r="N493" i="4"/>
  <c r="M514" i="4"/>
  <c r="M530" i="4"/>
  <c r="N545" i="4"/>
  <c r="M554" i="4"/>
  <c r="M564" i="4"/>
  <c r="M568" i="4"/>
  <c r="M582" i="4"/>
  <c r="M600" i="4"/>
  <c r="M622" i="4"/>
  <c r="N636" i="4"/>
  <c r="N645" i="4"/>
  <c r="N659" i="4"/>
  <c r="M668" i="4"/>
  <c r="M704" i="4"/>
  <c r="M710" i="4"/>
  <c r="M716" i="4"/>
  <c r="N741" i="4"/>
  <c r="N757" i="4"/>
  <c r="M773" i="4"/>
  <c r="M806" i="4"/>
  <c r="M816" i="4"/>
  <c r="M846" i="4"/>
  <c r="M850" i="4"/>
  <c r="M853" i="4"/>
  <c r="N869" i="4"/>
  <c r="M872" i="4"/>
  <c r="N902" i="4"/>
  <c r="M909" i="4"/>
  <c r="N912" i="4"/>
  <c r="M984" i="4"/>
  <c r="N991" i="4"/>
  <c r="M1029" i="4"/>
  <c r="M1063" i="4"/>
  <c r="N1095" i="4"/>
  <c r="M1108" i="4"/>
  <c r="N1144" i="4"/>
  <c r="M1180" i="4"/>
  <c r="M1184" i="4"/>
  <c r="M1204" i="4"/>
  <c r="N1240" i="4"/>
  <c r="N1243" i="4"/>
  <c r="N1256" i="4"/>
  <c r="M1262" i="4"/>
  <c r="N1268" i="4"/>
  <c r="M1358" i="4"/>
  <c r="M1378" i="4"/>
  <c r="M1384" i="4"/>
  <c r="M1415" i="4"/>
  <c r="M1431" i="4"/>
  <c r="N1463" i="4"/>
  <c r="M1466" i="4"/>
  <c r="M1470" i="4"/>
  <c r="M1584" i="4"/>
  <c r="M1591" i="4"/>
  <c r="N688" i="4"/>
  <c r="M694" i="4"/>
  <c r="N776" i="4"/>
  <c r="N857" i="4"/>
  <c r="N887" i="4"/>
  <c r="M915" i="4"/>
  <c r="M918" i="4"/>
  <c r="N927" i="4"/>
  <c r="N937" i="4"/>
  <c r="M940" i="4"/>
  <c r="M990" i="4"/>
  <c r="M1000" i="4"/>
  <c r="M1028" i="4"/>
  <c r="M1032" i="4"/>
  <c r="M1035" i="4"/>
  <c r="M1052" i="4"/>
  <c r="M1056" i="4"/>
  <c r="N1085" i="4"/>
  <c r="N1091" i="4"/>
  <c r="N1125" i="4"/>
  <c r="M1134" i="4"/>
  <c r="N1140" i="4"/>
  <c r="M1150" i="4"/>
  <c r="M1162" i="4"/>
  <c r="M1166" i="4"/>
  <c r="N1173" i="4"/>
  <c r="N1227" i="4"/>
  <c r="M1246" i="4"/>
  <c r="N1280" i="4"/>
  <c r="N1309" i="4"/>
  <c r="M1318" i="4"/>
  <c r="N1327" i="4"/>
  <c r="M1330" i="4"/>
  <c r="M1402" i="4"/>
  <c r="M1434" i="4"/>
  <c r="N1459" i="4"/>
  <c r="M1498" i="4"/>
  <c r="M1525" i="4"/>
  <c r="N1535" i="4"/>
  <c r="N1558" i="4"/>
  <c r="N1568" i="4"/>
  <c r="N263" i="4"/>
  <c r="M266" i="4"/>
  <c r="N279" i="4"/>
  <c r="N288" i="4"/>
  <c r="N291" i="4"/>
  <c r="M340" i="4"/>
  <c r="N350" i="4"/>
  <c r="N368" i="4"/>
  <c r="M378" i="4"/>
  <c r="N401" i="4"/>
  <c r="M452" i="4"/>
  <c r="M468" i="4"/>
  <c r="N501" i="4"/>
  <c r="N529" i="4"/>
  <c r="N541" i="4"/>
  <c r="M544" i="4"/>
  <c r="M592" i="4"/>
  <c r="N609" i="4"/>
  <c r="N621" i="4"/>
  <c r="N999" i="4"/>
  <c r="N1051" i="4"/>
  <c r="M1066" i="4"/>
  <c r="M1124" i="4"/>
  <c r="N1133" i="4"/>
  <c r="N1149" i="4"/>
  <c r="M1226" i="4"/>
  <c r="N1264" i="4"/>
  <c r="M1270" i="4"/>
  <c r="N1276" i="4"/>
  <c r="N1288" i="4"/>
  <c r="N1317" i="4"/>
  <c r="M1326" i="4"/>
  <c r="N1364" i="4"/>
  <c r="M1386" i="4"/>
  <c r="M1429" i="4"/>
  <c r="M1439" i="4"/>
  <c r="M1468" i="4"/>
  <c r="M1478" i="4"/>
  <c r="M1488" i="4"/>
  <c r="M1494" i="4"/>
  <c r="N1511" i="4"/>
  <c r="M1514" i="4"/>
  <c r="M1517" i="4"/>
  <c r="M1554" i="4"/>
  <c r="N275" i="4"/>
  <c r="N278" i="4"/>
  <c r="M306" i="4"/>
  <c r="M309" i="4"/>
  <c r="M326" i="4"/>
  <c r="M356" i="4"/>
  <c r="M373" i="4"/>
  <c r="M396" i="4"/>
  <c r="M400" i="4"/>
  <c r="M413" i="4"/>
  <c r="M420" i="4"/>
  <c r="M438" i="4"/>
  <c r="M512" i="4"/>
  <c r="M540" i="4"/>
  <c r="M566" i="4"/>
  <c r="M584" i="4"/>
  <c r="M598" i="4"/>
  <c r="N605" i="4"/>
  <c r="M608" i="4"/>
  <c r="M736" i="4"/>
  <c r="N749" i="4"/>
  <c r="N765" i="4"/>
  <c r="M1500" i="4"/>
  <c r="N1566" i="4"/>
  <c r="M1573" i="4"/>
  <c r="N1582" i="4"/>
  <c r="M1589" i="4"/>
  <c r="N215" i="4"/>
  <c r="M268" i="4"/>
  <c r="N293" i="4"/>
  <c r="N299" i="4"/>
  <c r="M352" i="4"/>
  <c r="M380" i="4"/>
  <c r="M434" i="4"/>
  <c r="N470" i="4"/>
  <c r="M474" i="4"/>
  <c r="N481" i="4"/>
  <c r="N485" i="4"/>
  <c r="N497" i="4"/>
  <c r="N534" i="4"/>
  <c r="M562" i="4"/>
  <c r="M580" i="4"/>
  <c r="M594" i="4"/>
  <c r="N611" i="4"/>
  <c r="N617" i="4"/>
  <c r="M634" i="4"/>
  <c r="N678" i="4"/>
  <c r="M696" i="4"/>
  <c r="M732" i="4"/>
  <c r="N785" i="4"/>
  <c r="M794" i="4"/>
  <c r="M797" i="4"/>
  <c r="M804" i="4"/>
  <c r="M837" i="4"/>
  <c r="N879" i="4"/>
  <c r="M907" i="4"/>
  <c r="M976" i="4"/>
  <c r="M998" i="4"/>
  <c r="M1020" i="4"/>
  <c r="M1037" i="4"/>
  <c r="M1050" i="4"/>
  <c r="M1072" i="4"/>
  <c r="N1079" i="4"/>
  <c r="N1093" i="4"/>
  <c r="M1116" i="4"/>
  <c r="M1120" i="4"/>
  <c r="N1123" i="4"/>
  <c r="N1132" i="4"/>
  <c r="M1142" i="4"/>
  <c r="N1148" i="4"/>
  <c r="M1164" i="4"/>
  <c r="M1182" i="4"/>
  <c r="N1189" i="4"/>
  <c r="M1192" i="4"/>
  <c r="M1212" i="4"/>
  <c r="M1238" i="4"/>
  <c r="M1254" i="4"/>
  <c r="N1260" i="4"/>
  <c r="M1302" i="4"/>
  <c r="N1325" i="4"/>
  <c r="M1332" i="4"/>
  <c r="M1278" i="4"/>
  <c r="N1284" i="4"/>
  <c r="M1298" i="4"/>
  <c r="N1340" i="4"/>
  <c r="N1343" i="4"/>
  <c r="N1352" i="4"/>
  <c r="M1366" i="4"/>
  <c r="N1375" i="4"/>
  <c r="M1400" i="4"/>
  <c r="N1422" i="4"/>
  <c r="M1496" i="4"/>
  <c r="N1509" i="4"/>
  <c r="N1546" i="4"/>
  <c r="M1549" i="4"/>
  <c r="M286" i="4"/>
  <c r="N328" i="4"/>
  <c r="M338" i="4"/>
  <c r="M362" i="4"/>
  <c r="M366" i="4"/>
  <c r="N409" i="4"/>
  <c r="M426" i="4"/>
  <c r="M450" i="4"/>
  <c r="M466" i="4"/>
  <c r="N473" i="4"/>
  <c r="C45" i="11"/>
  <c r="N6" i="4"/>
  <c r="M6" i="4"/>
  <c r="N5" i="4"/>
  <c r="M5" i="4"/>
  <c r="C39" i="1"/>
  <c r="M21" i="4"/>
  <c r="N21" i="4"/>
  <c r="N9" i="4"/>
  <c r="M9" i="4"/>
  <c r="M23" i="4"/>
  <c r="N23" i="4"/>
  <c r="N30" i="4"/>
  <c r="M30" i="4"/>
  <c r="M26" i="4"/>
  <c r="N26" i="4"/>
  <c r="M36" i="4"/>
  <c r="M40" i="4"/>
  <c r="M44" i="4"/>
  <c r="M60" i="4"/>
  <c r="N68" i="4"/>
  <c r="M72" i="4"/>
  <c r="M76" i="4"/>
  <c r="N81" i="4"/>
  <c r="N94" i="4"/>
  <c r="N98" i="4"/>
  <c r="M102" i="4"/>
  <c r="N111" i="4"/>
  <c r="N116" i="4"/>
  <c r="N121" i="4"/>
  <c r="N126" i="4"/>
  <c r="M131" i="4"/>
  <c r="N132" i="4"/>
  <c r="M140" i="4"/>
  <c r="M148" i="4"/>
  <c r="N183" i="4"/>
  <c r="N193" i="4"/>
  <c r="M193" i="4"/>
  <c r="M220" i="4"/>
  <c r="M231" i="4"/>
  <c r="N231" i="4"/>
  <c r="N244" i="4"/>
  <c r="M244" i="4"/>
  <c r="N13" i="4"/>
  <c r="N18" i="4"/>
  <c r="M120" i="4"/>
  <c r="N125" i="4"/>
  <c r="M164" i="4"/>
  <c r="M172" i="4"/>
  <c r="N179" i="4"/>
  <c r="N228" i="4"/>
  <c r="M228" i="4"/>
  <c r="M222" i="4"/>
  <c r="N222" i="4"/>
  <c r="M96" i="4"/>
  <c r="M100" i="4"/>
  <c r="M114" i="4"/>
  <c r="N119" i="4"/>
  <c r="N155" i="4"/>
  <c r="N159" i="4"/>
  <c r="N163" i="4"/>
  <c r="N167" i="4"/>
  <c r="N171" i="4"/>
  <c r="N178" i="4"/>
  <c r="M185" i="4"/>
  <c r="N34" i="4"/>
  <c r="M38" i="4"/>
  <c r="N202" i="4"/>
  <c r="M202" i="4"/>
  <c r="M212" i="4"/>
  <c r="M227" i="4"/>
  <c r="N227" i="4"/>
  <c r="N42" i="4"/>
  <c r="N74" i="4"/>
  <c r="M78" i="4"/>
  <c r="M153" i="4"/>
  <c r="M177" i="4"/>
  <c r="M198" i="4"/>
  <c r="N252" i="4"/>
  <c r="M252" i="4"/>
  <c r="M191" i="4"/>
  <c r="N191" i="4"/>
  <c r="M214" i="4"/>
  <c r="N214" i="4"/>
  <c r="M56" i="4"/>
  <c r="M64" i="4"/>
  <c r="N77" i="4"/>
  <c r="M86" i="4"/>
  <c r="N90" i="4"/>
  <c r="N103" i="4"/>
  <c r="M107" i="4"/>
  <c r="M180" i="4"/>
  <c r="M187" i="4"/>
  <c r="N187" i="4"/>
  <c r="M204" i="4"/>
  <c r="M210" i="4"/>
  <c r="M218" i="4"/>
  <c r="M226" i="4"/>
  <c r="M230" i="4"/>
  <c r="N235" i="4"/>
  <c r="N239" i="4"/>
  <c r="N267" i="4"/>
  <c r="N271" i="4"/>
  <c r="N344" i="4"/>
  <c r="N348" i="4"/>
  <c r="N358" i="4"/>
  <c r="N384" i="4"/>
  <c r="N405" i="4"/>
  <c r="N414" i="4"/>
  <c r="N446" i="4"/>
  <c r="N454" i="4"/>
  <c r="N462" i="4"/>
  <c r="M604" i="4"/>
  <c r="M644" i="4"/>
  <c r="M652" i="4"/>
  <c r="N858" i="4"/>
  <c r="M858" i="4"/>
  <c r="N917" i="4"/>
  <c r="M917" i="4"/>
  <c r="M225" i="4"/>
  <c r="N243" i="4"/>
  <c r="M404" i="4"/>
  <c r="N445" i="4"/>
  <c r="N453" i="4"/>
  <c r="N461" i="4"/>
  <c r="N469" i="4"/>
  <c r="N477" i="4"/>
  <c r="M490" i="4"/>
  <c r="M494" i="4"/>
  <c r="M498" i="4"/>
  <c r="M502" i="4"/>
  <c r="M506" i="4"/>
  <c r="N517" i="4"/>
  <c r="N521" i="4"/>
  <c r="M532" i="4"/>
  <c r="M536" i="4"/>
  <c r="M612" i="4"/>
  <c r="M616" i="4"/>
  <c r="N629" i="4"/>
  <c r="M648" i="4"/>
  <c r="M651" i="4"/>
  <c r="M656" i="4"/>
  <c r="M664" i="4"/>
  <c r="N671" i="4"/>
  <c r="M702" i="4"/>
  <c r="N717" i="4"/>
  <c r="M724" i="4"/>
  <c r="M744" i="4"/>
  <c r="M752" i="4"/>
  <c r="M760" i="4"/>
  <c r="M768" i="4"/>
  <c r="N777" i="4"/>
  <c r="M786" i="4"/>
  <c r="M789" i="4"/>
  <c r="M805" i="4"/>
  <c r="M810" i="4"/>
  <c r="M814" i="4"/>
  <c r="M832" i="4"/>
  <c r="N841" i="4"/>
  <c r="N865" i="4"/>
  <c r="M896" i="4"/>
  <c r="M910" i="4"/>
  <c r="N974" i="4"/>
  <c r="M974" i="4"/>
  <c r="M330" i="4"/>
  <c r="N361" i="4"/>
  <c r="M370" i="4"/>
  <c r="M412" i="4"/>
  <c r="N417" i="4"/>
  <c r="N421" i="4"/>
  <c r="N425" i="4"/>
  <c r="N429" i="4"/>
  <c r="N433" i="4"/>
  <c r="N437" i="4"/>
  <c r="N441" i="4"/>
  <c r="N449" i="4"/>
  <c r="N457" i="4"/>
  <c r="N465" i="4"/>
  <c r="N509" i="4"/>
  <c r="N513" i="4"/>
  <c r="M524" i="4"/>
  <c r="M528" i="4"/>
  <c r="N603" i="4"/>
  <c r="M620" i="4"/>
  <c r="M624" i="4"/>
  <c r="M640" i="4"/>
  <c r="N643" i="4"/>
  <c r="M684" i="4"/>
  <c r="N695" i="4"/>
  <c r="N709" i="4"/>
  <c r="M728" i="4"/>
  <c r="M780" i="4"/>
  <c r="N801" i="4"/>
  <c r="N823" i="4"/>
  <c r="N849" i="4"/>
  <c r="N871" i="4"/>
  <c r="M878" i="4"/>
  <c r="N885" i="4"/>
  <c r="M926" i="4"/>
  <c r="N273" i="4"/>
  <c r="M284" i="4"/>
  <c r="M292" i="4"/>
  <c r="M296" i="4"/>
  <c r="N300" i="4"/>
  <c r="M304" i="4"/>
  <c r="M312" i="4"/>
  <c r="M320" i="4"/>
  <c r="M324" i="4"/>
  <c r="N329" i="4"/>
  <c r="M341" i="4"/>
  <c r="M346" i="4"/>
  <c r="N369" i="4"/>
  <c r="M381" i="4"/>
  <c r="M386" i="4"/>
  <c r="M390" i="4"/>
  <c r="M488" i="4"/>
  <c r="M492" i="4"/>
  <c r="M496" i="4"/>
  <c r="M500" i="4"/>
  <c r="M504" i="4"/>
  <c r="M508" i="4"/>
  <c r="M542" i="4"/>
  <c r="M546" i="4"/>
  <c r="M606" i="4"/>
  <c r="M610" i="4"/>
  <c r="N619" i="4"/>
  <c r="N635" i="4"/>
  <c r="M654" i="4"/>
  <c r="M658" i="4"/>
  <c r="M662" i="4"/>
  <c r="N669" i="4"/>
  <c r="M676" i="4"/>
  <c r="M680" i="4"/>
  <c r="N687" i="4"/>
  <c r="M708" i="4"/>
  <c r="M720" i="4"/>
  <c r="N727" i="4"/>
  <c r="M734" i="4"/>
  <c r="M742" i="4"/>
  <c r="M750" i="4"/>
  <c r="M758" i="4"/>
  <c r="M766" i="4"/>
  <c r="N775" i="4"/>
  <c r="M784" i="4"/>
  <c r="M800" i="4"/>
  <c r="M812" i="4"/>
  <c r="M821" i="4"/>
  <c r="M826" i="4"/>
  <c r="M830" i="4"/>
  <c r="N839" i="4"/>
  <c r="M856" i="4"/>
  <c r="N863" i="4"/>
  <c r="M870" i="4"/>
  <c r="N877" i="4"/>
  <c r="M888" i="4"/>
  <c r="M901" i="4"/>
  <c r="N919" i="4"/>
  <c r="N925" i="4"/>
  <c r="M925" i="4"/>
  <c r="M982" i="4"/>
  <c r="M332" i="4"/>
  <c r="N337" i="4"/>
  <c r="M372" i="4"/>
  <c r="N377" i="4"/>
  <c r="M394" i="4"/>
  <c r="M538" i="4"/>
  <c r="N549" i="4"/>
  <c r="N553" i="4"/>
  <c r="N557" i="4"/>
  <c r="N561" i="4"/>
  <c r="N565" i="4"/>
  <c r="N569" i="4"/>
  <c r="N573" i="4"/>
  <c r="N577" i="4"/>
  <c r="N581" i="4"/>
  <c r="N585" i="4"/>
  <c r="N589" i="4"/>
  <c r="N593" i="4"/>
  <c r="N597" i="4"/>
  <c r="N601" i="4"/>
  <c r="M614" i="4"/>
  <c r="M618" i="4"/>
  <c r="N627" i="4"/>
  <c r="M646" i="4"/>
  <c r="M686" i="4"/>
  <c r="M700" i="4"/>
  <c r="M712" i="4"/>
  <c r="M730" i="4"/>
  <c r="M762" i="4"/>
  <c r="M770" i="4"/>
  <c r="M774" i="4"/>
  <c r="M792" i="4"/>
  <c r="M808" i="4"/>
  <c r="N817" i="4"/>
  <c r="M829" i="4"/>
  <c r="M834" i="4"/>
  <c r="M838" i="4"/>
  <c r="N847" i="4"/>
  <c r="N881" i="4"/>
  <c r="M894" i="4"/>
  <c r="N922" i="4"/>
  <c r="M922" i="4"/>
  <c r="N934" i="4"/>
  <c r="M934" i="4"/>
  <c r="M862" i="4"/>
  <c r="N966" i="4"/>
  <c r="M966" i="4"/>
  <c r="N981" i="4"/>
  <c r="M981" i="4"/>
  <c r="M256" i="4"/>
  <c r="M260" i="4"/>
  <c r="M276" i="4"/>
  <c r="M280" i="4"/>
  <c r="N287" i="4"/>
  <c r="M388" i="4"/>
  <c r="N393" i="4"/>
  <c r="M410" i="4"/>
  <c r="M522" i="4"/>
  <c r="N533" i="4"/>
  <c r="N537" i="4"/>
  <c r="M548" i="4"/>
  <c r="M552" i="4"/>
  <c r="M560" i="4"/>
  <c r="N725" i="4"/>
  <c r="N791" i="4"/>
  <c r="N873" i="4"/>
  <c r="N893" i="4"/>
  <c r="M893" i="4"/>
  <c r="N1128" i="4"/>
  <c r="M1286" i="4"/>
  <c r="M1342" i="4"/>
  <c r="M1349" i="4"/>
  <c r="N1350" i="4"/>
  <c r="N1438" i="4"/>
  <c r="N1447" i="4"/>
  <c r="N1451" i="4"/>
  <c r="N1456" i="4"/>
  <c r="M1474" i="4"/>
  <c r="M1495" i="4"/>
  <c r="M1557" i="4"/>
  <c r="M1592" i="4"/>
  <c r="M997" i="4"/>
  <c r="M1006" i="4"/>
  <c r="N1015" i="4"/>
  <c r="M1040" i="4"/>
  <c r="N1045" i="4"/>
  <c r="M1058" i="4"/>
  <c r="M1074" i="4"/>
  <c r="M1078" i="4"/>
  <c r="M1082" i="4"/>
  <c r="M1106" i="4"/>
  <c r="M1114" i="4"/>
  <c r="N1127" i="4"/>
  <c r="N1131" i="4"/>
  <c r="N1139" i="4"/>
  <c r="N1147" i="4"/>
  <c r="N1155" i="4"/>
  <c r="M1170" i="4"/>
  <c r="M1178" i="4"/>
  <c r="M1186" i="4"/>
  <c r="M1194" i="4"/>
  <c r="M1202" i="4"/>
  <c r="M1210" i="4"/>
  <c r="M1218" i="4"/>
  <c r="M1222" i="4"/>
  <c r="N1293" i="4"/>
  <c r="M1304" i="4"/>
  <c r="M1308" i="4"/>
  <c r="M1312" i="4"/>
  <c r="M1316" i="4"/>
  <c r="M1320" i="4"/>
  <c r="M1324" i="4"/>
  <c r="N1333" i="4"/>
  <c r="M1370" i="4"/>
  <c r="M1373" i="4"/>
  <c r="M1392" i="4"/>
  <c r="M1416" i="4"/>
  <c r="D12" i="5"/>
  <c r="K12" i="5" s="1"/>
  <c r="N1477" i="4"/>
  <c r="M1482" i="4"/>
  <c r="M1485" i="4"/>
  <c r="M1504" i="4"/>
  <c r="M1544" i="4"/>
  <c r="N1553" i="4"/>
  <c r="M1565" i="4"/>
  <c r="N1574" i="4"/>
  <c r="G26" i="11"/>
  <c r="J26" i="11" s="1"/>
  <c r="K26" i="11" s="1"/>
  <c r="M933" i="4"/>
  <c r="M942" i="4"/>
  <c r="M950" i="4"/>
  <c r="M958" i="4"/>
  <c r="M965" i="4"/>
  <c r="M973" i="4"/>
  <c r="M996" i="4"/>
  <c r="M1005" i="4"/>
  <c r="M1014" i="4"/>
  <c r="N1023" i="4"/>
  <c r="N1031" i="4"/>
  <c r="M1044" i="4"/>
  <c r="N1049" i="4"/>
  <c r="M1086" i="4"/>
  <c r="M1090" i="4"/>
  <c r="M1094" i="4"/>
  <c r="M1098" i="4"/>
  <c r="M1102" i="4"/>
  <c r="M1110" i="4"/>
  <c r="M1118" i="4"/>
  <c r="M1122" i="4"/>
  <c r="M1190" i="4"/>
  <c r="M1198" i="4"/>
  <c r="M1206" i="4"/>
  <c r="M1214" i="4"/>
  <c r="N1229" i="4"/>
  <c r="N1237" i="4"/>
  <c r="N1245" i="4"/>
  <c r="N1253" i="4"/>
  <c r="N1261" i="4"/>
  <c r="N1269" i="4"/>
  <c r="N1277" i="4"/>
  <c r="N1285" i="4"/>
  <c r="M1296" i="4"/>
  <c r="M1300" i="4"/>
  <c r="M1328" i="4"/>
  <c r="N1341" i="4"/>
  <c r="N1365" i="4"/>
  <c r="M1445" i="4"/>
  <c r="M1450" i="4"/>
  <c r="M1464" i="4"/>
  <c r="M1490" i="4"/>
  <c r="M1493" i="4"/>
  <c r="M1503" i="4"/>
  <c r="M1512" i="4"/>
  <c r="M1528" i="4"/>
  <c r="M1581" i="4"/>
  <c r="M949" i="4"/>
  <c r="M957" i="4"/>
  <c r="M1004" i="4"/>
  <c r="M1013" i="4"/>
  <c r="M1022" i="4"/>
  <c r="M1030" i="4"/>
  <c r="N1039" i="4"/>
  <c r="M1043" i="4"/>
  <c r="M1048" i="4"/>
  <c r="N1057" i="4"/>
  <c r="N1073" i="4"/>
  <c r="M1126" i="4"/>
  <c r="M1130" i="4"/>
  <c r="M1138" i="4"/>
  <c r="M1146" i="4"/>
  <c r="M1154" i="4"/>
  <c r="M1158" i="4"/>
  <c r="N1221" i="4"/>
  <c r="M1232" i="4"/>
  <c r="M1292" i="4"/>
  <c r="N1307" i="4"/>
  <c r="N1315" i="4"/>
  <c r="N1323" i="4"/>
  <c r="M1336" i="4"/>
  <c r="N1361" i="4"/>
  <c r="M1390" i="4"/>
  <c r="N1395" i="4"/>
  <c r="M1399" i="4"/>
  <c r="M1408" i="4"/>
  <c r="N1419" i="4"/>
  <c r="M1424" i="4"/>
  <c r="M1453" i="4"/>
  <c r="M1458" i="4"/>
  <c r="M1476" i="4"/>
  <c r="M1551" i="4"/>
  <c r="M1561" i="4"/>
  <c r="N929" i="4"/>
  <c r="M932" i="4"/>
  <c r="N969" i="4"/>
  <c r="N977" i="4"/>
  <c r="M1577" i="4"/>
  <c r="G28" i="11"/>
  <c r="J28" i="11" s="1"/>
  <c r="K28" i="11" s="1"/>
  <c r="N1259" i="4"/>
  <c r="N1267" i="4"/>
  <c r="N1275" i="4"/>
  <c r="N1283" i="4"/>
  <c r="N1291" i="4"/>
  <c r="M1306" i="4"/>
  <c r="M1314" i="4"/>
  <c r="M1322" i="4"/>
  <c r="N1335" i="4"/>
  <c r="N1339" i="4"/>
  <c r="N1347" i="4"/>
  <c r="M1368" i="4"/>
  <c r="M1382" i="4"/>
  <c r="M1394" i="4"/>
  <c r="M1418" i="4"/>
  <c r="N1427" i="4"/>
  <c r="M1432" i="4"/>
  <c r="M1471" i="4"/>
  <c r="M1480" i="4"/>
  <c r="M1506" i="4"/>
  <c r="N1526" i="4"/>
  <c r="N1534" i="4"/>
  <c r="M1541" i="4"/>
  <c r="N1550" i="4"/>
  <c r="N1067" i="4"/>
  <c r="N1071" i="4"/>
  <c r="M1088" i="4"/>
  <c r="C18" i="5"/>
  <c r="G24" i="11"/>
  <c r="J24" i="11" s="1"/>
  <c r="K24" i="11" s="1"/>
  <c r="N1107" i="4"/>
  <c r="N1115" i="4"/>
  <c r="M1156" i="4"/>
  <c r="N1171" i="4"/>
  <c r="N1179" i="4"/>
  <c r="N1187" i="4"/>
  <c r="N1195" i="4"/>
  <c r="N1203" i="4"/>
  <c r="N1211" i="4"/>
  <c r="N1219" i="4"/>
  <c r="M1234" i="4"/>
  <c r="M1242" i="4"/>
  <c r="M1250" i="4"/>
  <c r="M1258" i="4"/>
  <c r="M1266" i="4"/>
  <c r="M1274" i="4"/>
  <c r="M1282" i="4"/>
  <c r="M1290" i="4"/>
  <c r="M1294" i="4"/>
  <c r="M1334" i="4"/>
  <c r="M1338" i="4"/>
  <c r="M1405" i="4"/>
  <c r="M1410" i="4"/>
  <c r="M1426" i="4"/>
  <c r="N1435" i="4"/>
  <c r="N1443" i="4"/>
  <c r="M1460" i="4"/>
  <c r="D15" i="10"/>
  <c r="F16" i="11"/>
  <c r="D9" i="10"/>
  <c r="E6" i="10"/>
  <c r="E7" i="10"/>
  <c r="E8" i="10"/>
  <c r="E4" i="10"/>
  <c r="E6" i="5"/>
  <c r="I6" i="5" s="1"/>
  <c r="E9" i="10"/>
  <c r="E5" i="10"/>
  <c r="D6" i="5"/>
  <c r="M2" i="4"/>
  <c r="N2" i="4"/>
  <c r="F11" i="11"/>
  <c r="D10" i="10"/>
  <c r="D4" i="10"/>
  <c r="F12" i="11"/>
  <c r="D11" i="10"/>
  <c r="D5" i="10"/>
  <c r="D6" i="10"/>
  <c r="D12" i="10"/>
  <c r="F13" i="11"/>
  <c r="F14" i="11"/>
  <c r="D7" i="10"/>
  <c r="D13" i="10"/>
  <c r="D14" i="10"/>
  <c r="F15" i="11"/>
  <c r="D8" i="10"/>
  <c r="N19" i="4"/>
  <c r="M19" i="4"/>
  <c r="M4" i="4"/>
  <c r="N3" i="4"/>
  <c r="M3" i="4"/>
  <c r="M7" i="4"/>
  <c r="N7" i="4"/>
  <c r="N27" i="4"/>
  <c r="M27" i="4"/>
  <c r="N31" i="4"/>
  <c r="M31" i="4"/>
  <c r="M257" i="4"/>
  <c r="M265" i="4"/>
  <c r="N281" i="4"/>
  <c r="N327" i="4"/>
  <c r="M327" i="4"/>
  <c r="N331" i="4"/>
  <c r="M331" i="4"/>
  <c r="M104" i="4"/>
  <c r="E8" i="5"/>
  <c r="I8" i="5" s="1"/>
  <c r="D8" i="5"/>
  <c r="M136" i="4"/>
  <c r="M144" i="4"/>
  <c r="M152" i="4"/>
  <c r="M160" i="4"/>
  <c r="M168" i="4"/>
  <c r="M176" i="4"/>
  <c r="M184" i="4"/>
  <c r="M192" i="4"/>
  <c r="M200" i="4"/>
  <c r="M208" i="4"/>
  <c r="M216" i="4"/>
  <c r="M224" i="4"/>
  <c r="M232" i="4"/>
  <c r="M240" i="4"/>
  <c r="M248" i="4"/>
  <c r="M264" i="4"/>
  <c r="N335" i="4"/>
  <c r="M335" i="4"/>
  <c r="M39" i="4"/>
  <c r="M47" i="4"/>
  <c r="M55" i="4"/>
  <c r="M63" i="4"/>
  <c r="M71" i="4"/>
  <c r="M79" i="4"/>
  <c r="M87" i="4"/>
  <c r="M95" i="4"/>
  <c r="M127" i="4"/>
  <c r="D4" i="5"/>
  <c r="E4" i="5"/>
  <c r="M298" i="4"/>
  <c r="M308" i="4"/>
  <c r="N313" i="4"/>
  <c r="N343" i="4"/>
  <c r="M343" i="4"/>
  <c r="E9" i="5"/>
  <c r="I9" i="5" s="1"/>
  <c r="D9" i="5"/>
  <c r="M37" i="4"/>
  <c r="M45" i="4"/>
  <c r="M61" i="4"/>
  <c r="E7" i="5"/>
  <c r="I7" i="5" s="1"/>
  <c r="D7" i="5"/>
  <c r="M109" i="4"/>
  <c r="M133" i="4"/>
  <c r="M141" i="4"/>
  <c r="M149" i="4"/>
  <c r="M157" i="4"/>
  <c r="M165" i="4"/>
  <c r="M173" i="4"/>
  <c r="M181" i="4"/>
  <c r="M189" i="4"/>
  <c r="M197" i="4"/>
  <c r="M205" i="4"/>
  <c r="M213" i="4"/>
  <c r="M221" i="4"/>
  <c r="M229" i="4"/>
  <c r="M237" i="4"/>
  <c r="M245" i="4"/>
  <c r="M253" i="4"/>
  <c r="M261" i="4"/>
  <c r="M269" i="4"/>
  <c r="M277" i="4"/>
  <c r="M283" i="4"/>
  <c r="M290" i="4"/>
  <c r="N297" i="4"/>
  <c r="N307" i="4"/>
  <c r="N351" i="4"/>
  <c r="M351" i="4"/>
  <c r="N157" i="4"/>
  <c r="N302" i="4"/>
  <c r="N311" i="4"/>
  <c r="M311" i="4"/>
  <c r="M43" i="4"/>
  <c r="M51" i="4"/>
  <c r="M67" i="4"/>
  <c r="M75" i="4"/>
  <c r="M91" i="4"/>
  <c r="M99" i="4"/>
  <c r="M115" i="4"/>
  <c r="M123" i="4"/>
  <c r="M139" i="4"/>
  <c r="M147" i="4"/>
  <c r="M203" i="4"/>
  <c r="M211" i="4"/>
  <c r="M219" i="4"/>
  <c r="M282" i="4"/>
  <c r="N289" i="4"/>
  <c r="M295" i="4"/>
  <c r="N315" i="4"/>
  <c r="N319" i="4"/>
  <c r="M319" i="4"/>
  <c r="N323" i="4"/>
  <c r="M323" i="4"/>
  <c r="M339" i="4"/>
  <c r="M347" i="4"/>
  <c r="M355" i="4"/>
  <c r="M363" i="4"/>
  <c r="M371" i="4"/>
  <c r="M379" i="4"/>
  <c r="M387" i="4"/>
  <c r="M395" i="4"/>
  <c r="M40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507" i="4"/>
  <c r="M515" i="4"/>
  <c r="M523" i="4"/>
  <c r="M531" i="4"/>
  <c r="M539" i="4"/>
  <c r="M547" i="4"/>
  <c r="M555" i="4"/>
  <c r="M563" i="4"/>
  <c r="M571" i="4"/>
  <c r="M579" i="4"/>
  <c r="M587" i="4"/>
  <c r="M595" i="4"/>
  <c r="M650" i="4"/>
  <c r="M660" i="4"/>
  <c r="E10" i="5"/>
  <c r="D10" i="5"/>
  <c r="M667" i="4"/>
  <c r="N667" i="4"/>
  <c r="M321" i="4"/>
  <c r="M632" i="4"/>
  <c r="N639" i="4"/>
  <c r="N649" i="4"/>
  <c r="N677" i="4"/>
  <c r="M677" i="4"/>
  <c r="M359" i="4"/>
  <c r="M367" i="4"/>
  <c r="M375" i="4"/>
  <c r="M383" i="4"/>
  <c r="M391" i="4"/>
  <c r="M399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503" i="4"/>
  <c r="M511" i="4"/>
  <c r="M519" i="4"/>
  <c r="M527" i="4"/>
  <c r="M535" i="4"/>
  <c r="M543" i="4"/>
  <c r="M551" i="4"/>
  <c r="M559" i="4"/>
  <c r="M567" i="4"/>
  <c r="M575" i="4"/>
  <c r="M583" i="4"/>
  <c r="M591" i="4"/>
  <c r="M599" i="4"/>
  <c r="M607" i="4"/>
  <c r="M615" i="4"/>
  <c r="M623" i="4"/>
  <c r="N631" i="4"/>
  <c r="M637" i="4"/>
  <c r="M642" i="4"/>
  <c r="M653" i="4"/>
  <c r="E5" i="5"/>
  <c r="D5" i="5"/>
  <c r="N657" i="4"/>
  <c r="M657" i="4"/>
  <c r="M613" i="4"/>
  <c r="N641" i="4"/>
  <c r="N647" i="4"/>
  <c r="M666" i="4"/>
  <c r="M674" i="4"/>
  <c r="N675" i="4"/>
  <c r="M682" i="4"/>
  <c r="N683" i="4"/>
  <c r="M690" i="4"/>
  <c r="N691" i="4"/>
  <c r="M698" i="4"/>
  <c r="N699" i="4"/>
  <c r="M706" i="4"/>
  <c r="N707" i="4"/>
  <c r="M714" i="4"/>
  <c r="N715" i="4"/>
  <c r="M722" i="4"/>
  <c r="N723" i="4"/>
  <c r="N731" i="4"/>
  <c r="M738" i="4"/>
  <c r="N739" i="4"/>
  <c r="M746" i="4"/>
  <c r="N747" i="4"/>
  <c r="M754" i="4"/>
  <c r="N755" i="4"/>
  <c r="N763" i="4"/>
  <c r="N771" i="4"/>
  <c r="N779" i="4"/>
  <c r="N787" i="4"/>
  <c r="N795" i="4"/>
  <c r="N803" i="4"/>
  <c r="N811" i="4"/>
  <c r="N819" i="4"/>
  <c r="N827" i="4"/>
  <c r="N835" i="4"/>
  <c r="N843" i="4"/>
  <c r="N851" i="4"/>
  <c r="N859" i="4"/>
  <c r="M866" i="4"/>
  <c r="N867" i="4"/>
  <c r="M874" i="4"/>
  <c r="N875" i="4"/>
  <c r="M882" i="4"/>
  <c r="N883" i="4"/>
  <c r="M890" i="4"/>
  <c r="N891" i="4"/>
  <c r="M898" i="4"/>
  <c r="N899" i="4"/>
  <c r="M906" i="4"/>
  <c r="M914" i="4"/>
  <c r="N923" i="4"/>
  <c r="M930" i="4"/>
  <c r="N931" i="4"/>
  <c r="M938" i="4"/>
  <c r="N939" i="4"/>
  <c r="M946" i="4"/>
  <c r="N947" i="4"/>
  <c r="M954" i="4"/>
  <c r="N955" i="4"/>
  <c r="M962" i="4"/>
  <c r="M970" i="4"/>
  <c r="M978" i="4"/>
  <c r="N979" i="4"/>
  <c r="M986" i="4"/>
  <c r="N987" i="4"/>
  <c r="M994" i="4"/>
  <c r="N995" i="4"/>
  <c r="M1002" i="4"/>
  <c r="N1003" i="4"/>
  <c r="M1010" i="4"/>
  <c r="N1011" i="4"/>
  <c r="M1018" i="4"/>
  <c r="N1019" i="4"/>
  <c r="M1026" i="4"/>
  <c r="N1027" i="4"/>
  <c r="M1034" i="4"/>
  <c r="M1054" i="4"/>
  <c r="N1065" i="4"/>
  <c r="M665" i="4"/>
  <c r="M673" i="4"/>
  <c r="M681" i="4"/>
  <c r="M689" i="4"/>
  <c r="M697" i="4"/>
  <c r="M705" i="4"/>
  <c r="M713" i="4"/>
  <c r="M721" i="4"/>
  <c r="M729" i="4"/>
  <c r="M793" i="4"/>
  <c r="M921" i="4"/>
  <c r="E16" i="5"/>
  <c r="I16" i="5" s="1"/>
  <c r="D16" i="5"/>
  <c r="M985" i="4"/>
  <c r="M993" i="4"/>
  <c r="M1001" i="4"/>
  <c r="M1009" i="4"/>
  <c r="M1017" i="4"/>
  <c r="M1025" i="4"/>
  <c r="M1033" i="4"/>
  <c r="N1041" i="4"/>
  <c r="M1047" i="4"/>
  <c r="M1053" i="4"/>
  <c r="N1059" i="4"/>
  <c r="N1069" i="4"/>
  <c r="E14" i="10"/>
  <c r="E10" i="10"/>
  <c r="E15" i="10"/>
  <c r="E11" i="10"/>
  <c r="E12" i="10"/>
  <c r="E13" i="10"/>
  <c r="E13" i="5"/>
  <c r="I13" i="5" s="1"/>
  <c r="D13" i="5"/>
  <c r="M903" i="4"/>
  <c r="M911" i="4"/>
  <c r="E15" i="5"/>
  <c r="I15" i="5" s="1"/>
  <c r="D15" i="5"/>
  <c r="M943" i="4"/>
  <c r="M951" i="4"/>
  <c r="M959" i="4"/>
  <c r="M967" i="4"/>
  <c r="M975" i="4"/>
  <c r="N1077" i="4"/>
  <c r="N1081" i="4"/>
  <c r="M1081" i="4"/>
  <c r="N1105" i="4"/>
  <c r="M1105" i="4"/>
  <c r="N1113" i="4"/>
  <c r="M1113" i="4"/>
  <c r="M1062" i="4"/>
  <c r="N1089" i="4"/>
  <c r="M1089" i="4"/>
  <c r="N1097" i="4"/>
  <c r="M1097" i="4"/>
  <c r="M685" i="4"/>
  <c r="M693" i="4"/>
  <c r="E14" i="5"/>
  <c r="I14" i="5" s="1"/>
  <c r="D14" i="5"/>
  <c r="M788" i="4"/>
  <c r="M796" i="4"/>
  <c r="M844" i="4"/>
  <c r="M852" i="4"/>
  <c r="M860" i="4"/>
  <c r="M868" i="4"/>
  <c r="M876" i="4"/>
  <c r="M884" i="4"/>
  <c r="M892" i="4"/>
  <c r="M900" i="4"/>
  <c r="M908" i="4"/>
  <c r="M916" i="4"/>
  <c r="M924" i="4"/>
  <c r="E11" i="5"/>
  <c r="D11" i="5"/>
  <c r="M964" i="4"/>
  <c r="M972" i="4"/>
  <c r="M980" i="4"/>
  <c r="M988" i="4"/>
  <c r="N1061" i="4"/>
  <c r="N868" i="4"/>
  <c r="M963" i="4"/>
  <c r="M1121" i="4"/>
  <c r="M1129" i="4"/>
  <c r="M1137" i="4"/>
  <c r="M1145" i="4"/>
  <c r="M1153" i="4"/>
  <c r="M1161" i="4"/>
  <c r="M1169" i="4"/>
  <c r="M1177" i="4"/>
  <c r="M1185" i="4"/>
  <c r="M1193" i="4"/>
  <c r="M1201" i="4"/>
  <c r="M1209" i="4"/>
  <c r="M1217" i="4"/>
  <c r="M1225" i="4"/>
  <c r="M1233" i="4"/>
  <c r="M1241" i="4"/>
  <c r="M1249" i="4"/>
  <c r="M1257" i="4"/>
  <c r="M1265" i="4"/>
  <c r="M1273" i="4"/>
  <c r="M1281" i="4"/>
  <c r="M1289" i="4"/>
  <c r="M1297" i="4"/>
  <c r="M1305" i="4"/>
  <c r="M1313" i="4"/>
  <c r="M1321" i="4"/>
  <c r="M1329" i="4"/>
  <c r="M1337" i="4"/>
  <c r="N1345" i="4"/>
  <c r="M1351" i="4"/>
  <c r="M1357" i="4"/>
  <c r="M1363" i="4"/>
  <c r="M1374" i="4"/>
  <c r="N1379" i="4"/>
  <c r="J21" i="11"/>
  <c r="H21" i="11"/>
  <c r="E17" i="5"/>
  <c r="I17" i="5" s="1"/>
  <c r="D17" i="5"/>
  <c r="N1369" i="4"/>
  <c r="M1369" i="4"/>
  <c r="J27" i="11"/>
  <c r="K27" i="11" s="1"/>
  <c r="H27" i="11"/>
  <c r="M1103" i="4"/>
  <c r="M1111" i="4"/>
  <c r="M1135" i="4"/>
  <c r="M1143" i="4"/>
  <c r="M1151" i="4"/>
  <c r="M1159" i="4"/>
  <c r="M1167" i="4"/>
  <c r="M1175" i="4"/>
  <c r="M1183" i="4"/>
  <c r="M1191" i="4"/>
  <c r="M1199" i="4"/>
  <c r="M1207" i="4"/>
  <c r="M1215" i="4"/>
  <c r="M1223" i="4"/>
  <c r="M1231" i="4"/>
  <c r="M1239" i="4"/>
  <c r="M1247" i="4"/>
  <c r="M1255" i="4"/>
  <c r="M1263" i="4"/>
  <c r="M1271" i="4"/>
  <c r="M1279" i="4"/>
  <c r="M1287" i="4"/>
  <c r="M1295" i="4"/>
  <c r="M1303" i="4"/>
  <c r="M1311" i="4"/>
  <c r="M1319" i="4"/>
  <c r="M1362" i="4"/>
  <c r="N1111" i="4"/>
  <c r="M1348" i="4"/>
  <c r="M1372" i="4"/>
  <c r="J23" i="11"/>
  <c r="K23" i="11" s="1"/>
  <c r="H23" i="11"/>
  <c r="M1354" i="4"/>
  <c r="N1377" i="4"/>
  <c r="M1377" i="4"/>
  <c r="M1381" i="4"/>
  <c r="N1389" i="4"/>
  <c r="M1389" i="4"/>
  <c r="N1371" i="4"/>
  <c r="M1346" i="4"/>
  <c r="N1353" i="4"/>
  <c r="M1380" i="4"/>
  <c r="J25" i="11"/>
  <c r="K25" i="11" s="1"/>
  <c r="H25" i="11"/>
  <c r="E12" i="5"/>
  <c r="M1413" i="4"/>
  <c r="M1437" i="4"/>
  <c r="M1388" i="4"/>
  <c r="M1396" i="4"/>
  <c r="M1404" i="4"/>
  <c r="M1412" i="4"/>
  <c r="M1420" i="4"/>
  <c r="M1428" i="4"/>
  <c r="M1436" i="4"/>
  <c r="M1444" i="4"/>
  <c r="M1452" i="4"/>
  <c r="M1484" i="4"/>
  <c r="M1492" i="4"/>
  <c r="M1508" i="4"/>
  <c r="M1516" i="4"/>
  <c r="M1524" i="4"/>
  <c r="M1532" i="4"/>
  <c r="M1540" i="4"/>
  <c r="M1548" i="4"/>
  <c r="M1556" i="4"/>
  <c r="M1564" i="4"/>
  <c r="M1572" i="4"/>
  <c r="M1580" i="4"/>
  <c r="M1588" i="4"/>
  <c r="F21" i="11"/>
  <c r="H22" i="11"/>
  <c r="F25" i="11"/>
  <c r="H26" i="11"/>
  <c r="M1387" i="4"/>
  <c r="M1411" i="4"/>
  <c r="M1467" i="4"/>
  <c r="M1475" i="4"/>
  <c r="M1483" i="4"/>
  <c r="M1491" i="4"/>
  <c r="M1499" i="4"/>
  <c r="M1507" i="4"/>
  <c r="M1515" i="4"/>
  <c r="M1523" i="4"/>
  <c r="M1531" i="4"/>
  <c r="M1539" i="4"/>
  <c r="M1547" i="4"/>
  <c r="M1555" i="4"/>
  <c r="M1563" i="4"/>
  <c r="M1571" i="4"/>
  <c r="M1579" i="4"/>
  <c r="M1587" i="4"/>
  <c r="M1522" i="4"/>
  <c r="M1538" i="4"/>
  <c r="M1562" i="4"/>
  <c r="M1570" i="4"/>
  <c r="M1578" i="4"/>
  <c r="M1586" i="4"/>
  <c r="M1594" i="4"/>
  <c r="M1385" i="4"/>
  <c r="M1393" i="4"/>
  <c r="M1401" i="4"/>
  <c r="M1409" i="4"/>
  <c r="M1417" i="4"/>
  <c r="M1425" i="4"/>
  <c r="M1433" i="4"/>
  <c r="M1441" i="4"/>
  <c r="M1449" i="4"/>
  <c r="M1457" i="4"/>
  <c r="M1465" i="4"/>
  <c r="M1473" i="4"/>
  <c r="M1481" i="4"/>
  <c r="M1489" i="4"/>
  <c r="M1497" i="4"/>
  <c r="M1505" i="4"/>
  <c r="M1513" i="4"/>
  <c r="M1521" i="4"/>
  <c r="M1529" i="4"/>
  <c r="M1537" i="4"/>
  <c r="M1545" i="4"/>
  <c r="N1425" i="4"/>
  <c r="F23" i="11"/>
  <c r="H24" i="11"/>
  <c r="F27" i="11"/>
  <c r="H28" i="11"/>
  <c r="F15" i="5" l="1"/>
  <c r="H15" i="5" s="1"/>
  <c r="G12" i="17"/>
  <c r="F6" i="17"/>
  <c r="D15" i="17" s="1"/>
  <c r="D7" i="17"/>
  <c r="F7" i="17" s="1"/>
  <c r="D16" i="17" s="1"/>
  <c r="E16" i="17" s="1"/>
  <c r="F12" i="5"/>
  <c r="H12" i="5" s="1"/>
  <c r="G6" i="5"/>
  <c r="G14" i="5"/>
  <c r="G8" i="5"/>
  <c r="F8" i="5"/>
  <c r="H8" i="5" s="1"/>
  <c r="F7" i="5"/>
  <c r="H7" i="5" s="1"/>
  <c r="G16" i="5"/>
  <c r="F9" i="5"/>
  <c r="H9" i="5" s="1"/>
  <c r="G7" i="5"/>
  <c r="F16" i="5"/>
  <c r="H16" i="5" s="1"/>
  <c r="F10" i="5"/>
  <c r="H10" i="5" s="1"/>
  <c r="F13" i="5"/>
  <c r="H13" i="5" s="1"/>
  <c r="F4" i="5"/>
  <c r="H4" i="5" s="1"/>
  <c r="F11" i="5"/>
  <c r="H11" i="5" s="1"/>
  <c r="F5" i="5"/>
  <c r="H5" i="5" s="1"/>
  <c r="G11" i="10"/>
  <c r="F11" i="10"/>
  <c r="H11" i="10"/>
  <c r="K21" i="11"/>
  <c r="K29" i="11" s="1"/>
  <c r="J29" i="11"/>
  <c r="J14" i="5"/>
  <c r="K14" i="5"/>
  <c r="K17" i="5"/>
  <c r="J17" i="5"/>
  <c r="H13" i="10"/>
  <c r="G13" i="10"/>
  <c r="F13" i="10"/>
  <c r="H4" i="10"/>
  <c r="G4" i="10"/>
  <c r="F4" i="10"/>
  <c r="H12" i="10"/>
  <c r="G12" i="10"/>
  <c r="F12" i="10"/>
  <c r="K5" i="5"/>
  <c r="K10" i="5"/>
  <c r="K9" i="5"/>
  <c r="J9" i="5"/>
  <c r="E18" i="5"/>
  <c r="I4" i="5"/>
  <c r="J4" i="5" s="1"/>
  <c r="G4" i="5"/>
  <c r="H8" i="10"/>
  <c r="G8" i="10"/>
  <c r="F8" i="10"/>
  <c r="I5" i="5"/>
  <c r="J5" i="5" s="1"/>
  <c r="G5" i="5"/>
  <c r="I10" i="5"/>
  <c r="J10" i="5" s="1"/>
  <c r="G10" i="5"/>
  <c r="K4" i="5"/>
  <c r="D18" i="5"/>
  <c r="K18" i="5" s="1"/>
  <c r="F6" i="5"/>
  <c r="H6" i="5" s="1"/>
  <c r="G7" i="10"/>
  <c r="F7" i="10"/>
  <c r="H7" i="10"/>
  <c r="H6" i="10"/>
  <c r="G6" i="10"/>
  <c r="F6" i="10"/>
  <c r="K15" i="5"/>
  <c r="J15" i="5"/>
  <c r="K16" i="5"/>
  <c r="J16" i="5"/>
  <c r="K11" i="5"/>
  <c r="I11" i="5"/>
  <c r="J11" i="5" s="1"/>
  <c r="G11" i="5"/>
  <c r="H10" i="10"/>
  <c r="G10" i="10"/>
  <c r="F10" i="10"/>
  <c r="K7" i="5"/>
  <c r="J7" i="5"/>
  <c r="J6" i="5"/>
  <c r="K6" i="5"/>
  <c r="G15" i="10"/>
  <c r="F15" i="10"/>
  <c r="H15" i="10"/>
  <c r="H14" i="10"/>
  <c r="G14" i="10"/>
  <c r="F14" i="10"/>
  <c r="H5" i="10"/>
  <c r="G5" i="10"/>
  <c r="F5" i="10"/>
  <c r="F17" i="5"/>
  <c r="H17" i="5" s="1"/>
  <c r="G15" i="5"/>
  <c r="G13" i="5"/>
  <c r="G17" i="5"/>
  <c r="F14" i="5"/>
  <c r="H14" i="5" s="1"/>
  <c r="I12" i="5"/>
  <c r="J12" i="5" s="1"/>
  <c r="G12" i="5"/>
  <c r="G9" i="5"/>
  <c r="K13" i="5"/>
  <c r="J13" i="5"/>
  <c r="K8" i="5"/>
  <c r="J8" i="5"/>
  <c r="H9" i="10"/>
  <c r="G9" i="10"/>
  <c r="F9" i="10"/>
  <c r="E15" i="17" l="1"/>
  <c r="E17" i="17" s="1"/>
  <c r="D17" i="17"/>
  <c r="J18" i="5"/>
  <c r="I18" i="5"/>
  <c r="F18" i="5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solidado_HC!$A$1:$N$1594" type="102" refreshedVersion="6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Consolidado_HCA1N15941"/>
        </x15:connection>
      </ext>
    </extLst>
  </connection>
</connections>
</file>

<file path=xl/sharedStrings.xml><?xml version="1.0" encoding="utf-8"?>
<sst xmlns="http://schemas.openxmlformats.org/spreadsheetml/2006/main" count="140659" uniqueCount="5082">
  <si>
    <t>MODELO INCENTIVO PRODUTIVIDADE — JULHO E AGOSTO | GPA | MENSAL + DIÁRIO</t>
  </si>
  <si>
    <t>PARÂMETROS EDITÁVEIS</t>
  </si>
  <si>
    <t>Faixa</t>
  </si>
  <si>
    <t>Fator mín</t>
  </si>
  <si>
    <t>Fator máx</t>
  </si>
  <si>
    <t>Valor MENSAL</t>
  </si>
  <si>
    <t>Valor DIÁRIO</t>
  </si>
  <si>
    <t>Não atingiu</t>
  </si>
  <si>
    <t>1,00 – 1,19</t>
  </si>
  <si>
    <t>1,20 – 1,39</t>
  </si>
  <si>
    <t>1,40 – 1,59</t>
  </si>
  <si>
    <t>1,60 – 1,99</t>
  </si>
  <si>
    <t>≥ 2,00 (teto)</t>
  </si>
  <si>
    <t>Horas Efetivas</t>
  </si>
  <si>
    <t>Dias úteis</t>
  </si>
  <si>
    <t>Teto mensal HC</t>
  </si>
  <si>
    <t>METAS CD1942</t>
  </si>
  <si>
    <t>Atividade</t>
  </si>
  <si>
    <t>Meta</t>
  </si>
  <si>
    <t>CARREGAMENTO</t>
  </si>
  <si>
    <t>RECEBIMENTO</t>
  </si>
  <si>
    <t>PUXADA RECEB</t>
  </si>
  <si>
    <t>ATIVIDADE OP. EMP.</t>
  </si>
  <si>
    <t>REGRAS</t>
  </si>
  <si>
    <t>1. Empresa: se EMPRESA preenchida usa o valor; se em branco: =SE(ESQUERDA(USUÁRIO;1)="T";"TERCEIRA";"GPA").</t>
  </si>
  <si>
    <t>2. Elegível: EMPRESA_AJUSTADA = GPA. Exclui TERCEIRA/TERCEIRO e SEPARAÇÃO.</t>
  </si>
  <si>
    <t>3. Fator = PRODUTIVIDADE/META. Consolidação = melhor fator do HC no MÊS.</t>
  </si>
  <si>
    <t>4. Pagamento MENSAL pela faixa. Valor DIÁRIO = mensal ÷ dias úteis (B13).</t>
  </si>
  <si>
    <t>5. Meta em branco/zero → meta padrão CD1942. Teto = B14.</t>
  </si>
  <si>
    <t>6. Simulação JULHO e AGOSTO. Base original completa na aba Base.</t>
  </si>
  <si>
    <t>7. Amarelo + azul = editável. Demais células = fórmulas.</t>
  </si>
  <si>
    <t>CONTROLE</t>
  </si>
  <si>
    <t>HCs Jul</t>
  </si>
  <si>
    <t>Custo Jul</t>
  </si>
  <si>
    <t>HCs Ago</t>
  </si>
  <si>
    <t>Custo Ago</t>
  </si>
  <si>
    <t>Faixa (Carregamento 409 FLV = 24 )</t>
  </si>
  <si>
    <t xml:space="preserve">Alcance Qtd </t>
  </si>
  <si>
    <t>Qtd TT Acu.</t>
  </si>
  <si>
    <t>Aumento Faixa</t>
  </si>
  <si>
    <t>CD</t>
  </si>
  <si>
    <t>Indicador</t>
  </si>
  <si>
    <t>Categoria</t>
  </si>
  <si>
    <t xml:space="preserve">Média Geral </t>
  </si>
  <si>
    <t>Cód. Unidade de Medida</t>
  </si>
  <si>
    <t xml:space="preserve">Alcance dia </t>
  </si>
  <si>
    <t>CARNES</t>
  </si>
  <si>
    <t>F.L.V</t>
  </si>
  <si>
    <t>MERCEARIA</t>
  </si>
  <si>
    <t xml:space="preserve">Média Hora </t>
  </si>
  <si>
    <t>Valor (Olpn/ PLT ID)</t>
  </si>
  <si>
    <t>Valor Mensal</t>
  </si>
  <si>
    <t>Função</t>
  </si>
  <si>
    <t>Carregamento</t>
  </si>
  <si>
    <t>1</t>
  </si>
  <si>
    <t>TT</t>
  </si>
  <si>
    <t>Carregamento+Empilhadeira</t>
  </si>
  <si>
    <t>12</t>
  </si>
  <si>
    <t>Carregamento+Empilhadeira+Puxada</t>
  </si>
  <si>
    <t>123</t>
  </si>
  <si>
    <t>Carregamento+Empilhadeira+Puxada+Recebimento</t>
  </si>
  <si>
    <t>1234</t>
  </si>
  <si>
    <t>1. Utilizar metricas de valores por superação de meta</t>
  </si>
  <si>
    <t>Carregamento+Puxada</t>
  </si>
  <si>
    <t>13</t>
  </si>
  <si>
    <t>2. Para atividades com sinergia trazer média</t>
  </si>
  <si>
    <t>Carregamento+Recebimento</t>
  </si>
  <si>
    <t>14</t>
  </si>
  <si>
    <t>Empilhadeira</t>
  </si>
  <si>
    <t>2</t>
  </si>
  <si>
    <t>Empilhadeira+Puxada</t>
  </si>
  <si>
    <t>23</t>
  </si>
  <si>
    <t>Empilhadeira+Puxada+Recebimento</t>
  </si>
  <si>
    <t>234</t>
  </si>
  <si>
    <t>Empilhadeira+Recebimento</t>
  </si>
  <si>
    <t>24</t>
  </si>
  <si>
    <t>Puxada</t>
  </si>
  <si>
    <t>3</t>
  </si>
  <si>
    <t>Puxada+Recebimento</t>
  </si>
  <si>
    <t>34</t>
  </si>
  <si>
    <t>Recebimento</t>
  </si>
  <si>
    <t>4</t>
  </si>
  <si>
    <t>SIMULAÇÃO ALL-IN — CAMISA 10 / APOIO / INVENTÁRIO / ROUPARIA</t>
  </si>
  <si>
    <t>PREMISSAS (editáveis — amarelo)</t>
  </si>
  <si>
    <t>Mês referência</t>
  </si>
  <si>
    <t>Dias úteis (ganho diário)</t>
  </si>
  <si>
    <t>Teto mensal por HC (R$)</t>
  </si>
  <si>
    <t>FAIXAS (mesmas do operacional — referenciam Premissas)</t>
  </si>
  <si>
    <t>INPUT POR CD — ALL-IN (editável)</t>
  </si>
  <si>
    <t>Preencha Meta, Realizado e Qtd de HCs Camisa 10/Apoio. Fator, faixa e valores calculam sozinhos.</t>
  </si>
  <si>
    <t>META_ALLIN</t>
  </si>
  <si>
    <t>REALIZADO_ALLIN</t>
  </si>
  <si>
    <t>FATOR</t>
  </si>
  <si>
    <t>FAIXA</t>
  </si>
  <si>
    <t>VALOR_MENSAL_HC</t>
  </si>
  <si>
    <t>VALOR_DIARIO_HC</t>
  </si>
  <si>
    <t>QTD_HCs_APOIO</t>
  </si>
  <si>
    <t>CUSTO_MENSAL_CD</t>
  </si>
  <si>
    <t>CUSTO_DIARIO_CD</t>
  </si>
  <si>
    <t>TOTAL</t>
  </si>
  <si>
    <t>1. Indicador: FATOR = REALIZADO_ALLIN ÷ META_ALLIN (mesmo racional do operacional).</t>
  </si>
  <si>
    <t>2. Todos os HCs Camisa 10/Apoio do CD recebem o mesmo valor (indicador coletivo).</t>
  </si>
  <si>
    <t>3. Faixas e teto idênticos ao modelo operacional (aba Premissas).</t>
  </si>
  <si>
    <t>4. Células amarelas = input. Demais = fórmulas.</t>
  </si>
  <si>
    <t>5. Simulação CD1942: meta 470 | realizado 500 | fator  1,06 → faixa R$ 100 (exemplo com 5 HCs).</t>
  </si>
  <si>
    <t>6. Preencha meta/realizado/qtd dos demais CDs para expandir a simulação de agosto.</t>
  </si>
  <si>
    <t>Projeção all in — o que acontece se o realizado mudar?</t>
  </si>
  <si>
    <t>Realizado simulado (editável)</t>
  </si>
  <si>
    <t>Meta (fix. CD1942)</t>
  </si>
  <si>
    <t>Fator simulado</t>
  </si>
  <si>
    <t>Valor mensal/HC</t>
  </si>
  <si>
    <t>Valor diário/HC</t>
  </si>
  <si>
    <t>MES</t>
  </si>
  <si>
    <t>ATIVIDADE</t>
  </si>
  <si>
    <t>USUARIO</t>
  </si>
  <si>
    <t>COLABORADOR</t>
  </si>
  <si>
    <t>QUANTIDADE</t>
  </si>
  <si>
    <t>HORAS</t>
  </si>
  <si>
    <t>PRODUTIVIDADE</t>
  </si>
  <si>
    <t>META_ORIGINAL</t>
  </si>
  <si>
    <t>META_USADA</t>
  </si>
  <si>
    <t>META_PREENCHIDA</t>
  </si>
  <si>
    <t>EMPRESA_AJUSTADA</t>
  </si>
  <si>
    <t>VALOR_MENSAL</t>
  </si>
  <si>
    <t>VALOR_DIARIO</t>
  </si>
  <si>
    <t>182403</t>
  </si>
  <si>
    <t>Reginaldo Alves Araujo</t>
  </si>
  <si>
    <t>NÃO</t>
  </si>
  <si>
    <t>GPA</t>
  </si>
  <si>
    <t>250187</t>
  </si>
  <si>
    <t>Marcio Da Silva Rodrigues</t>
  </si>
  <si>
    <t>250896</t>
  </si>
  <si>
    <t>Hugo Clementino Nunes</t>
  </si>
  <si>
    <t>251239</t>
  </si>
  <si>
    <t>Mauricio Rodrigues</t>
  </si>
  <si>
    <t>251240</t>
  </si>
  <si>
    <t>Gildo Antonio Barbosa</t>
  </si>
  <si>
    <t>255199</t>
  </si>
  <si>
    <t>Gilberton Santana De Moura</t>
  </si>
  <si>
    <t>264318</t>
  </si>
  <si>
    <t>Flavio Soares Da Silva</t>
  </si>
  <si>
    <t>264446</t>
  </si>
  <si>
    <t>HUMBERTO DE ANDRADE SILVA</t>
  </si>
  <si>
    <t>265139</t>
  </si>
  <si>
    <t>Ronieles Junior Vasconcelos</t>
  </si>
  <si>
    <t>273174</t>
  </si>
  <si>
    <t>Josean Ferreira De Souza</t>
  </si>
  <si>
    <t>284457</t>
  </si>
  <si>
    <t>Valdeci Da Conceicao Araujo</t>
  </si>
  <si>
    <t>295290</t>
  </si>
  <si>
    <t>Onofre Rodrigues De Souza</t>
  </si>
  <si>
    <t>303225</t>
  </si>
  <si>
    <t>Marco Aurelio Barboza Mariano</t>
  </si>
  <si>
    <t>303558</t>
  </si>
  <si>
    <t>Flavio Jeane Pinto Concei?O</t>
  </si>
  <si>
    <t>304988</t>
  </si>
  <si>
    <t>Jorge Reis Francisco</t>
  </si>
  <si>
    <t>305144</t>
  </si>
  <si>
    <t>Charles  Fernandes Basto</t>
  </si>
  <si>
    <t>306147</t>
  </si>
  <si>
    <t>Sebastiao Ramos De Souza Filho</t>
  </si>
  <si>
    <t>321527</t>
  </si>
  <si>
    <t>WEYDSON S. SANTANA DO NASCIMENTO</t>
  </si>
  <si>
    <t>332891</t>
  </si>
  <si>
    <t>Fabiano Jose Lima Lira Ferreira</t>
  </si>
  <si>
    <t>335434</t>
  </si>
  <si>
    <t>Gilvan Da Conceicao Nascimento</t>
  </si>
  <si>
    <t>337748</t>
  </si>
  <si>
    <t>Cristiane Faria Teodoro</t>
  </si>
  <si>
    <t>343076</t>
  </si>
  <si>
    <t>Tatiana Candido</t>
  </si>
  <si>
    <t>3753786</t>
  </si>
  <si>
    <t>Marcelo Da Silva Adriano Junior</t>
  </si>
  <si>
    <t>3758249</t>
  </si>
  <si>
    <t>Carlos Alexandre Motta</t>
  </si>
  <si>
    <t>379547</t>
  </si>
  <si>
    <t>Claudia Cristina dos Santos Silva Dias</t>
  </si>
  <si>
    <t>3796914</t>
  </si>
  <si>
    <t>Gilson De Oliveira Mota</t>
  </si>
  <si>
    <t>3809072</t>
  </si>
  <si>
    <t>Eduardo Vinicius Batista</t>
  </si>
  <si>
    <t>3811905</t>
  </si>
  <si>
    <t>David da Silva Bonelles</t>
  </si>
  <si>
    <t>382819</t>
  </si>
  <si>
    <t>Valmir Dias Paredes Junior</t>
  </si>
  <si>
    <t>400144</t>
  </si>
  <si>
    <t>Alvaro Marques De Paula</t>
  </si>
  <si>
    <t>431395</t>
  </si>
  <si>
    <t>Marcelo De Oliveira Domicioli</t>
  </si>
  <si>
    <t>434642</t>
  </si>
  <si>
    <t>Vanessa Leandro Alves</t>
  </si>
  <si>
    <t>434975</t>
  </si>
  <si>
    <t>Reinaldo Ferreira Da Silva</t>
  </si>
  <si>
    <t>443800</t>
  </si>
  <si>
    <t>Clayton Rodrigues Tiburcio</t>
  </si>
  <si>
    <t>4500946</t>
  </si>
  <si>
    <t>Samuel Lopes Florencio</t>
  </si>
  <si>
    <t>4534450</t>
  </si>
  <si>
    <t>Edeilson Batista da Cruz</t>
  </si>
  <si>
    <t>4546245</t>
  </si>
  <si>
    <t>Gilmar De Souza Rodrigues</t>
  </si>
  <si>
    <t>4547128</t>
  </si>
  <si>
    <t>Rafael Alves Da Silva</t>
  </si>
  <si>
    <t>4567633</t>
  </si>
  <si>
    <t>Vinicius Oliveira Muniz</t>
  </si>
  <si>
    <t>491277</t>
  </si>
  <si>
    <t>Allan Chaves Da Cruz Da Rocha</t>
  </si>
  <si>
    <t>5027608</t>
  </si>
  <si>
    <t>Douglas Lima da Silva</t>
  </si>
  <si>
    <t>5040612</t>
  </si>
  <si>
    <t>Alexsandro Mois? dos Santos</t>
  </si>
  <si>
    <t>508667</t>
  </si>
  <si>
    <t>Luis Dos Santos Neto</t>
  </si>
  <si>
    <t>5096049</t>
  </si>
  <si>
    <t>Fernando Braz Da Silva Junior</t>
  </si>
  <si>
    <t>5096782</t>
  </si>
  <si>
    <t>Sheila Rodrigues Fraga De Araujo</t>
  </si>
  <si>
    <t>5097312</t>
  </si>
  <si>
    <t>Matheus Lins</t>
  </si>
  <si>
    <t>5099161</t>
  </si>
  <si>
    <t>Moises Andrade Moreira</t>
  </si>
  <si>
    <t>5103355</t>
  </si>
  <si>
    <t>Fabio Ferreira Lopes</t>
  </si>
  <si>
    <t>5104432</t>
  </si>
  <si>
    <t>William Conceicao Evangelista</t>
  </si>
  <si>
    <t>5107245</t>
  </si>
  <si>
    <t>Bruno  Alves da Silva</t>
  </si>
  <si>
    <t>5107490</t>
  </si>
  <si>
    <t>Josue Camilo da Silva</t>
  </si>
  <si>
    <t>5110050</t>
  </si>
  <si>
    <t>Ronaldo Adriano Silva de Lima</t>
  </si>
  <si>
    <t>5131464</t>
  </si>
  <si>
    <t>MARLON DA CONCEIÇÃO LIMA</t>
  </si>
  <si>
    <t>5149754</t>
  </si>
  <si>
    <t>Leonardo Ferreira de Souza</t>
  </si>
  <si>
    <t>515778</t>
  </si>
  <si>
    <t>Jorge Gustavo Mota Santos De Menezes</t>
  </si>
  <si>
    <t>5194040</t>
  </si>
  <si>
    <t>Caio Cezar Silva De Medeiros</t>
  </si>
  <si>
    <t>5194334</t>
  </si>
  <si>
    <t>Rogerio De Jesus Rosa</t>
  </si>
  <si>
    <t>5194555</t>
  </si>
  <si>
    <t>Sergio Antonio Goncalves</t>
  </si>
  <si>
    <t>522668</t>
  </si>
  <si>
    <t>Giovani Belarmino Borges</t>
  </si>
  <si>
    <t>525291</t>
  </si>
  <si>
    <t>Luis Herrera Lozano</t>
  </si>
  <si>
    <t>5289793</t>
  </si>
  <si>
    <t>Felipe Duarte Do Nascimento</t>
  </si>
  <si>
    <t>5305047</t>
  </si>
  <si>
    <t>Glauco Silveira Ramos</t>
  </si>
  <si>
    <t>533846</t>
  </si>
  <si>
    <t>Bruno Sousa Silva</t>
  </si>
  <si>
    <t>534568</t>
  </si>
  <si>
    <t>Antonio Carlos Da Silva Guerra</t>
  </si>
  <si>
    <t>536290</t>
  </si>
  <si>
    <t>Lincoln Freire Soares</t>
  </si>
  <si>
    <t>540917</t>
  </si>
  <si>
    <t>Rafael Jose da Silva</t>
  </si>
  <si>
    <t>5442230</t>
  </si>
  <si>
    <t>Anderson Marcos Dos Reis Matta</t>
  </si>
  <si>
    <t>5445523</t>
  </si>
  <si>
    <t>Renato Cajazeira Da Silva</t>
  </si>
  <si>
    <t>5446082</t>
  </si>
  <si>
    <t>Aleandro Oliveira Da Silva</t>
  </si>
  <si>
    <t>5446384</t>
  </si>
  <si>
    <t>Leonardo Montezuma Ferreira</t>
  </si>
  <si>
    <t>5447798</t>
  </si>
  <si>
    <t>Gustavo Da Silva Rodrigues</t>
  </si>
  <si>
    <t>5448140</t>
  </si>
  <si>
    <t>Washington Alves Da Silva</t>
  </si>
  <si>
    <t>5448352</t>
  </si>
  <si>
    <t>Kaique Diogo Lopes Vidal Gomes</t>
  </si>
  <si>
    <t>5448360</t>
  </si>
  <si>
    <t>Lucas Da Silva Venceslau</t>
  </si>
  <si>
    <t>5448379</t>
  </si>
  <si>
    <t>Matheus Henrique De Souza</t>
  </si>
  <si>
    <t>5448409</t>
  </si>
  <si>
    <t>Allan Adao Da Silva</t>
  </si>
  <si>
    <t>5448417</t>
  </si>
  <si>
    <t>Andre Lemos Dos Santos</t>
  </si>
  <si>
    <t>5449111</t>
  </si>
  <si>
    <t>Andrey Teixeira Coutinho</t>
  </si>
  <si>
    <t>5449189</t>
  </si>
  <si>
    <t>Victor Hugo Coelho Galdino Da Silva</t>
  </si>
  <si>
    <t>5449219</t>
  </si>
  <si>
    <t>Aristides Ribeiro Pinheiro</t>
  </si>
  <si>
    <t>5449251</t>
  </si>
  <si>
    <t>Alexandre Roberto Geraldo</t>
  </si>
  <si>
    <t>5449421</t>
  </si>
  <si>
    <t>Yan Barbosa Rosa</t>
  </si>
  <si>
    <t>5449480</t>
  </si>
  <si>
    <t>Alex Vasco Santos</t>
  </si>
  <si>
    <t>5449626</t>
  </si>
  <si>
    <t>Jose Roberto Ferreira De Lima</t>
  </si>
  <si>
    <t>5450268</t>
  </si>
  <si>
    <t>Wanderson Bernardo De Carvalho</t>
  </si>
  <si>
    <t>5450780</t>
  </si>
  <si>
    <t>Matheus Philipe Da Silva Dantas</t>
  </si>
  <si>
    <t>5452155</t>
  </si>
  <si>
    <t>Leandro Teixeira Soares</t>
  </si>
  <si>
    <t>5452210</t>
  </si>
  <si>
    <t>Isabel Nascimento Dos Santos Gouvea</t>
  </si>
  <si>
    <t>5455650</t>
  </si>
  <si>
    <t>Joao Victor Fernandes Alves</t>
  </si>
  <si>
    <t>5455766</t>
  </si>
  <si>
    <t>Thiago Pessoa Mendonca Dos Santos</t>
  </si>
  <si>
    <t>5456339</t>
  </si>
  <si>
    <t>Willian Alves</t>
  </si>
  <si>
    <t>5456762</t>
  </si>
  <si>
    <t>Bruno Germano Da Silva Carvalho</t>
  </si>
  <si>
    <t>5457050</t>
  </si>
  <si>
    <t>Leandro Dos Santos Gomes</t>
  </si>
  <si>
    <t>5457360</t>
  </si>
  <si>
    <t>Leonardo De Souza Lima</t>
  </si>
  <si>
    <t>5457513</t>
  </si>
  <si>
    <t>Fabio De Oliveira Da Silva</t>
  </si>
  <si>
    <t>5457734</t>
  </si>
  <si>
    <t>Luciano Mello Ramos</t>
  </si>
  <si>
    <t>5458498</t>
  </si>
  <si>
    <t>Wanderlei Da Silva Castro</t>
  </si>
  <si>
    <t>5461626</t>
  </si>
  <si>
    <t>Denis Da Cruz Batista</t>
  </si>
  <si>
    <t>5461685</t>
  </si>
  <si>
    <t>Joao Vitor De Souza Orlando</t>
  </si>
  <si>
    <t>5464285</t>
  </si>
  <si>
    <t>Adriano Monteiro Da Silva</t>
  </si>
  <si>
    <t>5522030</t>
  </si>
  <si>
    <t>Matheus Da Silva Ribeiro</t>
  </si>
  <si>
    <t>5600537</t>
  </si>
  <si>
    <t>Heitor Luiz Fernandes Prazeres</t>
  </si>
  <si>
    <t>5634938</t>
  </si>
  <si>
    <t>Bruna Leticia Messias Goncalves</t>
  </si>
  <si>
    <t>5636540</t>
  </si>
  <si>
    <t>Emanuel Jose Pinheiro Barbosa Filho</t>
  </si>
  <si>
    <t>5655080</t>
  </si>
  <si>
    <t>Geanderson Da Silva Dutra</t>
  </si>
  <si>
    <t>5684510</t>
  </si>
  <si>
    <t>Filipe Matheus Mudesto Monte Mor</t>
  </si>
  <si>
    <t>5690773</t>
  </si>
  <si>
    <t>Lucas Paulino Batista Barbosa</t>
  </si>
  <si>
    <t>5704960</t>
  </si>
  <si>
    <t>Athilson Oliveira Silva</t>
  </si>
  <si>
    <t>5707366</t>
  </si>
  <si>
    <t>Gabriela Da Costa Silva</t>
  </si>
  <si>
    <t>5708150</t>
  </si>
  <si>
    <t>Samuel Dias Do Val</t>
  </si>
  <si>
    <t>5711819</t>
  </si>
  <si>
    <t>Rubem Pinheiro Leite</t>
  </si>
  <si>
    <t>5785669</t>
  </si>
  <si>
    <t>Cleiton Francisco Oliveira</t>
  </si>
  <si>
    <t>5800650</t>
  </si>
  <si>
    <t>Brayan Nogueira Veloso</t>
  </si>
  <si>
    <t>5801958</t>
  </si>
  <si>
    <t>Marcos Lazaro Da Silva</t>
  </si>
  <si>
    <t>5802040</t>
  </si>
  <si>
    <t>Adriano Da Luz Maria</t>
  </si>
  <si>
    <t>5802199</t>
  </si>
  <si>
    <t>Luciano Siqueira</t>
  </si>
  <si>
    <t>5803446</t>
  </si>
  <si>
    <t>Carlos Eduardo Borges De Santana</t>
  </si>
  <si>
    <t>5804396</t>
  </si>
  <si>
    <t>Claudomiro Pereira Da Silva</t>
  </si>
  <si>
    <t>5805805</t>
  </si>
  <si>
    <t>Jonathan De Souza Antonio Dutra</t>
  </si>
  <si>
    <t>5807077</t>
  </si>
  <si>
    <t>Rogerio Rodrigues Rosa</t>
  </si>
  <si>
    <t>5817080</t>
  </si>
  <si>
    <t>Luiz Felipe Dos Santos Candido</t>
  </si>
  <si>
    <t>5817161</t>
  </si>
  <si>
    <t>Lucio Wagner De Aguiar De Castro</t>
  </si>
  <si>
    <t>5817196</t>
  </si>
  <si>
    <t>Guilherme Clayton Matos Dos Santos</t>
  </si>
  <si>
    <t>5817277</t>
  </si>
  <si>
    <t>Maximiliano Goncalves De Lima</t>
  </si>
  <si>
    <t>5817293</t>
  </si>
  <si>
    <t>Thiago Alves Marinho</t>
  </si>
  <si>
    <t>5817447</t>
  </si>
  <si>
    <t>Anderson Da Costa Guedes</t>
  </si>
  <si>
    <t>5819830</t>
  </si>
  <si>
    <t>Marcos Roberto Ramos Dos Santos</t>
  </si>
  <si>
    <t>582683</t>
  </si>
  <si>
    <t>Fernando Andre Verdini Junior</t>
  </si>
  <si>
    <t>5828872</t>
  </si>
  <si>
    <t>Pablo Tavares Dos Santos Junior</t>
  </si>
  <si>
    <t>583092</t>
  </si>
  <si>
    <t>Leonardo Da Silva Soriano De Lima</t>
  </si>
  <si>
    <t>586043</t>
  </si>
  <si>
    <t>Joao Antunes Correia</t>
  </si>
  <si>
    <t>5892430</t>
  </si>
  <si>
    <t>Joao Victor Braz Dos Santos Da Silva</t>
  </si>
  <si>
    <t>5944260</t>
  </si>
  <si>
    <t>Natalia Nascimento Dos Santos Gouvea</t>
  </si>
  <si>
    <t>596145</t>
  </si>
  <si>
    <t>Tiago Gabriel Leandro</t>
  </si>
  <si>
    <t>5966809</t>
  </si>
  <si>
    <t>Princiane Dos Santos Da Rocha</t>
  </si>
  <si>
    <t>597530</t>
  </si>
  <si>
    <t>Fabio De Almeida</t>
  </si>
  <si>
    <t>5978602</t>
  </si>
  <si>
    <t>Alexsandro Silva Martins</t>
  </si>
  <si>
    <t>604089</t>
  </si>
  <si>
    <t>Marlon Oliveira da Silva</t>
  </si>
  <si>
    <t>606031</t>
  </si>
  <si>
    <t>Antonio Jose Dias Filho</t>
  </si>
  <si>
    <t>615970</t>
  </si>
  <si>
    <t>Filipe Santos De Melo</t>
  </si>
  <si>
    <t>619775</t>
  </si>
  <si>
    <t>Mauricio Gomes Da Silva</t>
  </si>
  <si>
    <t>661168</t>
  </si>
  <si>
    <t>Jorge Alberto Correa Leite</t>
  </si>
  <si>
    <t>667423</t>
  </si>
  <si>
    <t>Laercio Alves Muniz Ximenes</t>
  </si>
  <si>
    <t>671247</t>
  </si>
  <si>
    <t>Marlon Valerio Da Silva Carvalho</t>
  </si>
  <si>
    <t>689924</t>
  </si>
  <si>
    <t>Rafael Amaro De Freitas</t>
  </si>
  <si>
    <t>692659</t>
  </si>
  <si>
    <t>Wallace Soares Dos Santos</t>
  </si>
  <si>
    <t>694443</t>
  </si>
  <si>
    <t>Luiz Alberto Da Silva</t>
  </si>
  <si>
    <t>144295</t>
  </si>
  <si>
    <t>WAGNNO DE SOUSA VELOSO</t>
  </si>
  <si>
    <t>288530</t>
  </si>
  <si>
    <t>SERGIO APARECIDO RIBEIRO</t>
  </si>
  <si>
    <t>341984</t>
  </si>
  <si>
    <t>TADEU JOSE SOARES DE CARVALHO</t>
  </si>
  <si>
    <t>3470822</t>
  </si>
  <si>
    <t>Lidiano Costa Santos</t>
  </si>
  <si>
    <t>358806</t>
  </si>
  <si>
    <t>CELSO BARBOSA</t>
  </si>
  <si>
    <t>3701417</t>
  </si>
  <si>
    <t>Jefferson De Oliveira Albunio</t>
  </si>
  <si>
    <t>394394</t>
  </si>
  <si>
    <t>GENIVALDO MATOS DOS SANTOS</t>
  </si>
  <si>
    <t>5346894</t>
  </si>
  <si>
    <t>Walison Cunha De Carvalho</t>
  </si>
  <si>
    <t>434905</t>
  </si>
  <si>
    <t>ROBSON LUIZ ALVES SANCHES MADUENHA</t>
  </si>
  <si>
    <t>4398637</t>
  </si>
  <si>
    <t>CARLOS ALEXANDRE OLIVEIRA SILVA</t>
  </si>
  <si>
    <t>4505697</t>
  </si>
  <si>
    <t>WELLINCTON ALMEIDA JULIÃO</t>
  </si>
  <si>
    <t>46632</t>
  </si>
  <si>
    <t>ARTHUR PEREIRA</t>
  </si>
  <si>
    <t>482457</t>
  </si>
  <si>
    <t>WALA SONAI DOS SANTOS PONCIO</t>
  </si>
  <si>
    <t>4918797</t>
  </si>
  <si>
    <t>MOISES SANTOS DE MOURA</t>
  </si>
  <si>
    <t>5204879</t>
  </si>
  <si>
    <t>TIAGO HERMES DE SOUZA</t>
  </si>
  <si>
    <t>5026148</t>
  </si>
  <si>
    <t>Emerson Batista</t>
  </si>
  <si>
    <t>403334</t>
  </si>
  <si>
    <t>JANIO WELLINGTON CORDEIRO GOMES</t>
  </si>
  <si>
    <t>5052823</t>
  </si>
  <si>
    <t>IVANIA ROCHA DOS SANTOS</t>
  </si>
  <si>
    <t>5066085</t>
  </si>
  <si>
    <t>MAYCON DA CONCEICAO</t>
  </si>
  <si>
    <t>5308917</t>
  </si>
  <si>
    <t>LEON GUILHERME LESSA DOS SANTOS ALMEIDA</t>
  </si>
  <si>
    <t>642339</t>
  </si>
  <si>
    <t>MARDONIO DE SOUZA SILVA</t>
  </si>
  <si>
    <t>5912652</t>
  </si>
  <si>
    <t>Kevin Martins Araujo Dos Santos</t>
  </si>
  <si>
    <t>5221838</t>
  </si>
  <si>
    <t>WESLEY DOS SANTOS TUOZZO</t>
  </si>
  <si>
    <t>5224055</t>
  </si>
  <si>
    <t>Jose Carlos Da Silva</t>
  </si>
  <si>
    <t>5463920</t>
  </si>
  <si>
    <t>FERNANDO ROBERTO LIMA</t>
  </si>
  <si>
    <t>5346371</t>
  </si>
  <si>
    <t>Matheus Alexandre Carbonieri Da Silva</t>
  </si>
  <si>
    <t>5227321</t>
  </si>
  <si>
    <t>ANILTON APARECIDO DE CAMPOS</t>
  </si>
  <si>
    <t>5448530</t>
  </si>
  <si>
    <t>Alef Paixao do Nascimento</t>
  </si>
  <si>
    <t>5801320</t>
  </si>
  <si>
    <t>Joao Vitor Ferreira Pais</t>
  </si>
  <si>
    <t>5450462</t>
  </si>
  <si>
    <t>Juliano Nunes Cabral</t>
  </si>
  <si>
    <t>5365406</t>
  </si>
  <si>
    <t>ERICK ALVES</t>
  </si>
  <si>
    <t>5402042</t>
  </si>
  <si>
    <t>Jefferson ferreira da silva</t>
  </si>
  <si>
    <t>5430488</t>
  </si>
  <si>
    <t>CASSIO HENRIQUE DE SOUZA SANTOS</t>
  </si>
  <si>
    <t>5430577</t>
  </si>
  <si>
    <t>PAULO GEOVANI LEOPOLDINO</t>
  </si>
  <si>
    <t>5432979</t>
  </si>
  <si>
    <t>ALEXANDRE FERREIRA</t>
  </si>
  <si>
    <t>5445892</t>
  </si>
  <si>
    <t>ROMARIO MACEDO</t>
  </si>
  <si>
    <t>5434181</t>
  </si>
  <si>
    <t>Claudio Roberto Dos Santos Brito</t>
  </si>
  <si>
    <t>5439655</t>
  </si>
  <si>
    <t>MIQUEIAS MENDES</t>
  </si>
  <si>
    <t>5439698</t>
  </si>
  <si>
    <t xml:space="preserve"> GABRIEL RODRIGUES DE VASCONCELOS</t>
  </si>
  <si>
    <t>5439728</t>
  </si>
  <si>
    <t>Murilo Richard</t>
  </si>
  <si>
    <t>5441420</t>
  </si>
  <si>
    <t>Bruno Esteves</t>
  </si>
  <si>
    <t>5745578</t>
  </si>
  <si>
    <t>David Da Silva Franco</t>
  </si>
  <si>
    <t>5114292</t>
  </si>
  <si>
    <t>MATHUES MIRANDA</t>
  </si>
  <si>
    <t>5662176</t>
  </si>
  <si>
    <t>Uildson Reis Santana Silva</t>
  </si>
  <si>
    <t>5450888</t>
  </si>
  <si>
    <t>FRANCISCO PEREIRA DE SOUZA</t>
  </si>
  <si>
    <t>5452228</t>
  </si>
  <si>
    <t>RODRIGO SOUZA RODRIGUES</t>
  </si>
  <si>
    <t>5453100</t>
  </si>
  <si>
    <t>FABIANO SANTINO DE FARIAS</t>
  </si>
  <si>
    <t>5554527</t>
  </si>
  <si>
    <t>Luis Eduardo Rocha Camargo</t>
  </si>
  <si>
    <t>5458773</t>
  </si>
  <si>
    <t>Marcio Correia de Lima</t>
  </si>
  <si>
    <t>5455871</t>
  </si>
  <si>
    <t>CELSO PEREIRA DA SILVA</t>
  </si>
  <si>
    <t>5113164</t>
  </si>
  <si>
    <t>Gabriel Henrique Lima Rodrigues</t>
  </si>
  <si>
    <t>5288029</t>
  </si>
  <si>
    <t>JOAO BATISTA BARROS</t>
  </si>
  <si>
    <t>5469600</t>
  </si>
  <si>
    <t>wellington Anselmo</t>
  </si>
  <si>
    <t>5224624</t>
  </si>
  <si>
    <t>LUIS FERNANDO DE JESUS CHAVES</t>
  </si>
  <si>
    <t>5569168</t>
  </si>
  <si>
    <t>Pedro Lucas Silva Marinho</t>
  </si>
  <si>
    <t>5575788</t>
  </si>
  <si>
    <t>Williams Da Silva Freitas</t>
  </si>
  <si>
    <t>5555914</t>
  </si>
  <si>
    <t>Daniel Elias Freire Da Silva</t>
  </si>
  <si>
    <t>5606403</t>
  </si>
  <si>
    <t>Damiao De Jesus Lourenco Da Costa</t>
  </si>
  <si>
    <t>5627923</t>
  </si>
  <si>
    <t>Ronaldo Santos Campos</t>
  </si>
  <si>
    <t>5633028</t>
  </si>
  <si>
    <t>Vitor Emanuel Carneiro Dos Santos</t>
  </si>
  <si>
    <t>563666</t>
  </si>
  <si>
    <t>Felipe Matinez Oliveira Souza</t>
  </si>
  <si>
    <t>564288</t>
  </si>
  <si>
    <t>REGINALDO URIAS PEDROSO</t>
  </si>
  <si>
    <t>5454298</t>
  </si>
  <si>
    <t>Gabriel Silva Carvalho</t>
  </si>
  <si>
    <t>5653851</t>
  </si>
  <si>
    <t>Joao Henrique Alkmin Das Neves</t>
  </si>
  <si>
    <t>570046</t>
  </si>
  <si>
    <t>ADRIANO PEREIRA DE SOUSA</t>
  </si>
  <si>
    <t>5030994</t>
  </si>
  <si>
    <t>Aron Ribeiro Pereira</t>
  </si>
  <si>
    <t>5797322</t>
  </si>
  <si>
    <t>Iago Rian Aragao Souza</t>
  </si>
  <si>
    <t>5812267</t>
  </si>
  <si>
    <t>Kaique Rossi Da Silva</t>
  </si>
  <si>
    <t>5854709</t>
  </si>
  <si>
    <t>Arthur Filho Barbosa Ribeiro Junior</t>
  </si>
  <si>
    <t>587354</t>
  </si>
  <si>
    <t>ARLINDO CARDOSO DA SILVA JUNIOR</t>
  </si>
  <si>
    <t>687013</t>
  </si>
  <si>
    <t>ALESSANDRO DE SOUSA BINA</t>
  </si>
  <si>
    <t>690554</t>
  </si>
  <si>
    <t>Andre Gomes Lima</t>
  </si>
  <si>
    <t>696054</t>
  </si>
  <si>
    <t>AILTON MANGUEIRA DE ARAUJO</t>
  </si>
  <si>
    <t>85456</t>
  </si>
  <si>
    <t>GENIVALDO MANOEL</t>
  </si>
  <si>
    <t>202320</t>
  </si>
  <si>
    <t>ALEX MATOS FERREIRA</t>
  </si>
  <si>
    <t>2504499</t>
  </si>
  <si>
    <t>WEBHERGTE JOSE DE SOUZA</t>
  </si>
  <si>
    <t>281502</t>
  </si>
  <si>
    <t>CARLOS ANTONIO DE SOUZA</t>
  </si>
  <si>
    <t>283294</t>
  </si>
  <si>
    <t>THIAGO DA SILVA BARROS</t>
  </si>
  <si>
    <t>2899035</t>
  </si>
  <si>
    <t>LUIZ FLAVIO DA SILVA XAVIER</t>
  </si>
  <si>
    <t>386642</t>
  </si>
  <si>
    <t>JEFFERSON LUIZ COSTA DE ANDRADE</t>
  </si>
  <si>
    <t>416009</t>
  </si>
  <si>
    <t>EDSON PEREIRA GOMES</t>
  </si>
  <si>
    <t>421207</t>
  </si>
  <si>
    <t>THYAGO HENRIQUE DAMAZIO</t>
  </si>
  <si>
    <t>427528</t>
  </si>
  <si>
    <t>RUI SIQUEIRA DA SILVA FILHO</t>
  </si>
  <si>
    <t>433439</t>
  </si>
  <si>
    <t>ABEL SANTOS OLIVEIRA</t>
  </si>
  <si>
    <t>487287</t>
  </si>
  <si>
    <t>CRISTIANO DA SILVA AGUIAR</t>
  </si>
  <si>
    <t>5015979</t>
  </si>
  <si>
    <t>HARY GOMES DOS SANTOS</t>
  </si>
  <si>
    <t>5050570</t>
  </si>
  <si>
    <t>ADEILDO PEREIRA DA SILVA</t>
  </si>
  <si>
    <t>5067545</t>
  </si>
  <si>
    <t>IVAN MARTINS BARBOZA</t>
  </si>
  <si>
    <t>5130271</t>
  </si>
  <si>
    <t>MATEUS EDSON DE MOURA ARRUDA</t>
  </si>
  <si>
    <t>5135761</t>
  </si>
  <si>
    <t>Jailson Tavares Da Silva</t>
  </si>
  <si>
    <t>5141737</t>
  </si>
  <si>
    <t>ONILDO RODRIGUES DOS SANTOS</t>
  </si>
  <si>
    <t>514787</t>
  </si>
  <si>
    <t>EDUARDO FRANCA DOS SANTOS</t>
  </si>
  <si>
    <t>5414172</t>
  </si>
  <si>
    <t>Eleandro Franca De Paula</t>
  </si>
  <si>
    <t>5430518</t>
  </si>
  <si>
    <t>Robson De Oliveira Lima</t>
  </si>
  <si>
    <t>5439299</t>
  </si>
  <si>
    <t>Jose Adriano Dos Prazeres</t>
  </si>
  <si>
    <t>5452031</t>
  </si>
  <si>
    <t>Diego Thiago Da Costa Silva</t>
  </si>
  <si>
    <t>5469287</t>
  </si>
  <si>
    <t>Gilberto Francisco Da Silva</t>
  </si>
  <si>
    <t>5469627</t>
  </si>
  <si>
    <t>Ruandson Silva De Lima</t>
  </si>
  <si>
    <t>5469635</t>
  </si>
  <si>
    <t>Aldir Fernando Do Nascimento</t>
  </si>
  <si>
    <t>5475112</t>
  </si>
  <si>
    <t>Adeilton Jose Dos Santos</t>
  </si>
  <si>
    <t>5501512</t>
  </si>
  <si>
    <t>Pedro Jose De Souza</t>
  </si>
  <si>
    <t>5502632</t>
  </si>
  <si>
    <t>Aelson Epifanio</t>
  </si>
  <si>
    <t>565083</t>
  </si>
  <si>
    <t>RENATO IVO MENDES DA SILVA</t>
  </si>
  <si>
    <t>5684773</t>
  </si>
  <si>
    <t>Davi Guilherme Monteiro Da Silva</t>
  </si>
  <si>
    <t>5751888</t>
  </si>
  <si>
    <t>Leliton Marcelo Leao Ramos</t>
  </si>
  <si>
    <t>5770840</t>
  </si>
  <si>
    <t>Cicero Da Conceicao Pelagio</t>
  </si>
  <si>
    <t>581458</t>
  </si>
  <si>
    <t>JOAO JOAQUIM DO NASCIMENTO FILHO</t>
  </si>
  <si>
    <t>5843537</t>
  </si>
  <si>
    <t>Pedro Vinicius Da Silva Gomes</t>
  </si>
  <si>
    <t>587504</t>
  </si>
  <si>
    <t>LEANDRO FERREIRA DA SILVA</t>
  </si>
  <si>
    <t>5892490</t>
  </si>
  <si>
    <t>Otavio William De Oliveira</t>
  </si>
  <si>
    <t>5913772</t>
  </si>
  <si>
    <t>Ricardo Andre Avelino</t>
  </si>
  <si>
    <t>5964270</t>
  </si>
  <si>
    <t>Lailson Silva Galdino De Oliveira</t>
  </si>
  <si>
    <t>5968283</t>
  </si>
  <si>
    <t>Davi Ferreira De Vasconcelos Silva</t>
  </si>
  <si>
    <t>5976278</t>
  </si>
  <si>
    <t>Luiz Felipe Jose Valerio Da Silva</t>
  </si>
  <si>
    <t>5999731</t>
  </si>
  <si>
    <t>Ricardo Gabriel Camara Xavier</t>
  </si>
  <si>
    <t>6001386</t>
  </si>
  <si>
    <t>Lucas Gabriel Ribeiro De Lima</t>
  </si>
  <si>
    <t>6004512</t>
  </si>
  <si>
    <t>Leandro Vinicius Medeiros Lima</t>
  </si>
  <si>
    <t>6006540</t>
  </si>
  <si>
    <t>Wellington Da Silva Januario</t>
  </si>
  <si>
    <t>6007023</t>
  </si>
  <si>
    <t>Jonny Jonshonn Silva De Sousa</t>
  </si>
  <si>
    <t>634064</t>
  </si>
  <si>
    <t>GIVANILDO RIBEIRO DA SILVA</t>
  </si>
  <si>
    <t>650416</t>
  </si>
  <si>
    <t>JORGE DANILO REIS GOMES</t>
  </si>
  <si>
    <t>654254</t>
  </si>
  <si>
    <t>CLAUDEMIR JOSE DE LIMA</t>
  </si>
  <si>
    <t>654255</t>
  </si>
  <si>
    <t>Elvis Ferraz De Albuquerque</t>
  </si>
  <si>
    <t>693121</t>
  </si>
  <si>
    <t>JORGE HENRIQUE FERREIRA</t>
  </si>
  <si>
    <t>700842</t>
  </si>
  <si>
    <t>VITOR BERTO DIAS DA SILVA</t>
  </si>
  <si>
    <t>128339</t>
  </si>
  <si>
    <t>NILSON DA SILVA BATISTA</t>
  </si>
  <si>
    <t>143573</t>
  </si>
  <si>
    <t>ALEXANDRE GLEYSON GOMES TEIXEIRA</t>
  </si>
  <si>
    <t>149952</t>
  </si>
  <si>
    <t>RONALD NUNES DOS SANTOS</t>
  </si>
  <si>
    <t>SIM</t>
  </si>
  <si>
    <t>157110</t>
  </si>
  <si>
    <t>FRANCISCO JEAN MOURA</t>
  </si>
  <si>
    <t>157789</t>
  </si>
  <si>
    <t>FRANCISCO DAS CHAGAS ALVES RODRIGUES</t>
  </si>
  <si>
    <t>286911</t>
  </si>
  <si>
    <t>ANTONIO CARLOS DOS SANTOS SOUZA</t>
  </si>
  <si>
    <t>2984822</t>
  </si>
  <si>
    <t>SAMIA SOUZA NOGUEIRA</t>
  </si>
  <si>
    <t>316536</t>
  </si>
  <si>
    <t>JOSE HORMANDO SOARES DOS SANTOS</t>
  </si>
  <si>
    <t>365615</t>
  </si>
  <si>
    <t>FIRMINO NETO DE SOUSA SILVA</t>
  </si>
  <si>
    <t>5425590</t>
  </si>
  <si>
    <t>Thiago Igor Soares Vieira</t>
  </si>
  <si>
    <t>5426251</t>
  </si>
  <si>
    <t>Alisson Vitor Vieira Diniz</t>
  </si>
  <si>
    <t>5440050</t>
  </si>
  <si>
    <t>Daniel Diogo Moraes</t>
  </si>
  <si>
    <t>5440114</t>
  </si>
  <si>
    <t>Antonio Lucas De Oliveira Matos</t>
  </si>
  <si>
    <t>5441927</t>
  </si>
  <si>
    <t>Cicero Manoel Da Silva</t>
  </si>
  <si>
    <t>5443148</t>
  </si>
  <si>
    <t>Danilson Paulino De Sousa</t>
  </si>
  <si>
    <t>5443571</t>
  </si>
  <si>
    <t>Isaac Marques Do Nascimento</t>
  </si>
  <si>
    <t>5451671</t>
  </si>
  <si>
    <t>Fabio Mota De Sousa</t>
  </si>
  <si>
    <t>5464170</t>
  </si>
  <si>
    <t>Cicero Ricardo Da Silva</t>
  </si>
  <si>
    <t>5499585</t>
  </si>
  <si>
    <t>Alexandre Victor Da Silva Moura</t>
  </si>
  <si>
    <t>5570735</t>
  </si>
  <si>
    <t>Alef Bruno Rodrigues Marques</t>
  </si>
  <si>
    <t>5579147</t>
  </si>
  <si>
    <t>JOSE EDSON DA SILVA DO NASCIMENTO</t>
  </si>
  <si>
    <t>5588219</t>
  </si>
  <si>
    <t>Denzel Wellington Do Nascimento Marques</t>
  </si>
  <si>
    <t>5595274</t>
  </si>
  <si>
    <t>Edmilson Gabriel Do Nascimento Filho</t>
  </si>
  <si>
    <t>5635683</t>
  </si>
  <si>
    <t>Riquelme Alves Araujo</t>
  </si>
  <si>
    <t>5688779</t>
  </si>
  <si>
    <t>Emanuel Ferreira De Vasconcelos</t>
  </si>
  <si>
    <t>5709911</t>
  </si>
  <si>
    <t>Joao Victor Mendes Da Silva</t>
  </si>
  <si>
    <t>5748020</t>
  </si>
  <si>
    <t>Vitembergue De Paula Costa</t>
  </si>
  <si>
    <t>5748194</t>
  </si>
  <si>
    <t>Frederico Silva De Almeida</t>
  </si>
  <si>
    <t>5749140</t>
  </si>
  <si>
    <t>Keven Levi Lima Rodrigues</t>
  </si>
  <si>
    <t>5952883</t>
  </si>
  <si>
    <t>Lailson Crispim Flor Barroso</t>
  </si>
  <si>
    <t>302691</t>
  </si>
  <si>
    <t>Evandro Soares Naves</t>
  </si>
  <si>
    <t>431493</t>
  </si>
  <si>
    <t>LEONARDO BARBOSA DE MOURA</t>
  </si>
  <si>
    <t>453156</t>
  </si>
  <si>
    <t>Sarah Vieira de Melo</t>
  </si>
  <si>
    <t>519447</t>
  </si>
  <si>
    <t>FRANCISCO ALMEIDA SANTANA FILHO</t>
  </si>
  <si>
    <t>531566</t>
  </si>
  <si>
    <t>ANGELINO DA SILVA</t>
  </si>
  <si>
    <t>5319846</t>
  </si>
  <si>
    <t>Helder Rodrigues Carneiro</t>
  </si>
  <si>
    <t>532865</t>
  </si>
  <si>
    <t>Laylson Da Silva Andrade</t>
  </si>
  <si>
    <t>5442370</t>
  </si>
  <si>
    <t>Josue Ferreira Araujo</t>
  </si>
  <si>
    <t>5443407</t>
  </si>
  <si>
    <t>Ronaldo Damasceno Miranda</t>
  </si>
  <si>
    <t>5449154</t>
  </si>
  <si>
    <t>Fabio William Oliveira De Souza</t>
  </si>
  <si>
    <t>5656575</t>
  </si>
  <si>
    <t>Wesley Rodrigues Dos Santos</t>
  </si>
  <si>
    <t>568002</t>
  </si>
  <si>
    <t>Jefferson Rodrigues Santos</t>
  </si>
  <si>
    <t>5692857</t>
  </si>
  <si>
    <t>Lucas Dias Noronha</t>
  </si>
  <si>
    <t>569885</t>
  </si>
  <si>
    <t>Eduardo dos Santos Rocha</t>
  </si>
  <si>
    <t>597537</t>
  </si>
  <si>
    <t>Sabrina Vieira de Melo</t>
  </si>
  <si>
    <t>6002293</t>
  </si>
  <si>
    <t>Alessandro Pereira Silva</t>
  </si>
  <si>
    <t>600573</t>
  </si>
  <si>
    <t>Lucivaldo Carneiro Araujo</t>
  </si>
  <si>
    <t>101339</t>
  </si>
  <si>
    <t>SERGIO JOSE DA SILVA</t>
  </si>
  <si>
    <t>10181</t>
  </si>
  <si>
    <t>Raimundo Alves</t>
  </si>
  <si>
    <t>123922</t>
  </si>
  <si>
    <t>Marciel Francisco Da Silva</t>
  </si>
  <si>
    <t>124438</t>
  </si>
  <si>
    <t>JAIR DIAS DOS SANTOS</t>
  </si>
  <si>
    <t>138654</t>
  </si>
  <si>
    <t>Pedro Pereira Da Silva Neto</t>
  </si>
  <si>
    <t>153174</t>
  </si>
  <si>
    <t>JOSE ADRIANO OLIVEIRA DOS SANTOS</t>
  </si>
  <si>
    <t>156823</t>
  </si>
  <si>
    <t>MARCIO PAIXAO DE SOUZA</t>
  </si>
  <si>
    <t>159790</t>
  </si>
  <si>
    <t>Sergio SOARES COSTA</t>
  </si>
  <si>
    <t>162817</t>
  </si>
  <si>
    <t>Ivanil Augusto De Souza</t>
  </si>
  <si>
    <t>162825</t>
  </si>
  <si>
    <t>Antonio Tenorio Da Silva Soares</t>
  </si>
  <si>
    <t>166942</t>
  </si>
  <si>
    <t>Renato Gobo</t>
  </si>
  <si>
    <t>171600</t>
  </si>
  <si>
    <t>Wellington Inacio De Oliveira</t>
  </si>
  <si>
    <t>175780</t>
  </si>
  <si>
    <t>FERNANDO CIRILO DE LACERDA</t>
  </si>
  <si>
    <t>175793</t>
  </si>
  <si>
    <t>SILO PEREIRA DOS SANTOS</t>
  </si>
  <si>
    <t>185081</t>
  </si>
  <si>
    <t>JODELMAR DA SILVA ARAUJO</t>
  </si>
  <si>
    <t>186365</t>
  </si>
  <si>
    <t>Marcelo Cardoso Dos Santos</t>
  </si>
  <si>
    <t>186509</t>
  </si>
  <si>
    <t>RONALDO RONALDO GONCALVES LEITE</t>
  </si>
  <si>
    <t>20296</t>
  </si>
  <si>
    <t>MIGUEL DE SOUSA OLIVEIRA</t>
  </si>
  <si>
    <t>205508</t>
  </si>
  <si>
    <t>Jose Lopes Dos Santos</t>
  </si>
  <si>
    <t>207050</t>
  </si>
  <si>
    <t>Gildo Souza Da Silva</t>
  </si>
  <si>
    <t>21719</t>
  </si>
  <si>
    <t>Deomilton Moreira Da Silva</t>
  </si>
  <si>
    <t>2508192</t>
  </si>
  <si>
    <t>RONALDO BARBOSA DE FARIAS</t>
  </si>
  <si>
    <t>266704</t>
  </si>
  <si>
    <t>Francisco Das Chagas Neto</t>
  </si>
  <si>
    <t>2796422</t>
  </si>
  <si>
    <t>ROZANGELA DA SILVA MELO</t>
  </si>
  <si>
    <t>30307</t>
  </si>
  <si>
    <t>MARIA VANDA DOS ANJOS CRUZ</t>
  </si>
  <si>
    <t>308129</t>
  </si>
  <si>
    <t>Silvio Rodrigues Da Macena</t>
  </si>
  <si>
    <t>3088758</t>
  </si>
  <si>
    <t>JESSE BORGES DA SILVA</t>
  </si>
  <si>
    <t>308965</t>
  </si>
  <si>
    <t>ANDRE FERREIRA APOLINARIO</t>
  </si>
  <si>
    <t>3116476</t>
  </si>
  <si>
    <t>Rodrigo Tavares De Faria</t>
  </si>
  <si>
    <t>3155196</t>
  </si>
  <si>
    <t>CLAUDIO ROBERTO OTAVIO</t>
  </si>
  <si>
    <t>316516</t>
  </si>
  <si>
    <t>EDMAR AGUIAR VIANA</t>
  </si>
  <si>
    <t>322452</t>
  </si>
  <si>
    <t>Givaldo Moreira Silva</t>
  </si>
  <si>
    <t>324132</t>
  </si>
  <si>
    <t>ARIEL SOUZA OLIVEIRA</t>
  </si>
  <si>
    <t>328080</t>
  </si>
  <si>
    <t>Jane Isidoria Dos Santos</t>
  </si>
  <si>
    <t>3353583</t>
  </si>
  <si>
    <t>GILBERTO NOVAES DOS SANTOS</t>
  </si>
  <si>
    <t>335416</t>
  </si>
  <si>
    <t>Dourivaldo Dias De Oliveira</t>
  </si>
  <si>
    <t>33664</t>
  </si>
  <si>
    <t>Genivar Da Silva Muniz</t>
  </si>
  <si>
    <t>339769</t>
  </si>
  <si>
    <t>CRISTIANO ANDRADE QUIRINO</t>
  </si>
  <si>
    <t>344003</t>
  </si>
  <si>
    <t>ELIOMAR BARBOSA DA SILVA</t>
  </si>
  <si>
    <t>346537</t>
  </si>
  <si>
    <t>MARISA APARECIDA DE MEIRA BARRETO</t>
  </si>
  <si>
    <t>346641</t>
  </si>
  <si>
    <t>Edson Jose Do Nascimento</t>
  </si>
  <si>
    <t>349712</t>
  </si>
  <si>
    <t>RENE ALVES DE MORAIS</t>
  </si>
  <si>
    <t>352220</t>
  </si>
  <si>
    <t>MONICA FERNANDES ARAUJO CARNEIRO DE BARROS</t>
  </si>
  <si>
    <t>352458</t>
  </si>
  <si>
    <t>Jose Antonio Mendes</t>
  </si>
  <si>
    <t>3534685</t>
  </si>
  <si>
    <t>CEZAR AMORIM SOUSA</t>
  </si>
  <si>
    <t>3536254</t>
  </si>
  <si>
    <t>Lucas Cruz Caldas</t>
  </si>
  <si>
    <t>3536572</t>
  </si>
  <si>
    <t>Marcelo De Sousa Nunes</t>
  </si>
  <si>
    <t>3546160</t>
  </si>
  <si>
    <t>BRUNO PAES RODRIGUES</t>
  </si>
  <si>
    <t>368799</t>
  </si>
  <si>
    <t>Romildo Barrozo Da Silva</t>
  </si>
  <si>
    <t>369506</t>
  </si>
  <si>
    <t>Laurentino Araujo De Sousa</t>
  </si>
  <si>
    <t>372460</t>
  </si>
  <si>
    <t>Jose Junior Gomes Dias</t>
  </si>
  <si>
    <t>372484</t>
  </si>
  <si>
    <t>Marcio Duarte Lucena</t>
  </si>
  <si>
    <t>372534</t>
  </si>
  <si>
    <t>HELIO HELIO TORRES NOGUEIRA</t>
  </si>
  <si>
    <t>3733661</t>
  </si>
  <si>
    <t>Bruno Dias Pereira</t>
  </si>
  <si>
    <t>377972</t>
  </si>
  <si>
    <t>Paulo Duarte Pereira</t>
  </si>
  <si>
    <t>379145</t>
  </si>
  <si>
    <t>Valmir Da Mota Pinheiro</t>
  </si>
  <si>
    <t>384213</t>
  </si>
  <si>
    <t>Antonio Carlos Dos Santos Do Bomfim Alves</t>
  </si>
  <si>
    <t>392080</t>
  </si>
  <si>
    <t>Maria Jose Ferreira Lima</t>
  </si>
  <si>
    <t>392172</t>
  </si>
  <si>
    <t>Francilon Izidio Da Silva</t>
  </si>
  <si>
    <t>3931820</t>
  </si>
  <si>
    <t>Emerson Vitor De Araujo</t>
  </si>
  <si>
    <t>398208</t>
  </si>
  <si>
    <t>Jardel Dos Santos Reis</t>
  </si>
  <si>
    <t>40010899</t>
  </si>
  <si>
    <t>Rafael Dos Santos Clementino</t>
  </si>
  <si>
    <t>40017117</t>
  </si>
  <si>
    <t>Jose Elenilson De Sousa</t>
  </si>
  <si>
    <t>402947</t>
  </si>
  <si>
    <t>Dayane Lima De Souza</t>
  </si>
  <si>
    <t>410092</t>
  </si>
  <si>
    <t>Edinei Rodrigues Pereira</t>
  </si>
  <si>
    <t>4115902</t>
  </si>
  <si>
    <t>NOEL GOMES DA SILVA</t>
  </si>
  <si>
    <t>4116852</t>
  </si>
  <si>
    <t>Alecandra De Melo De Oliveira</t>
  </si>
  <si>
    <t>41205</t>
  </si>
  <si>
    <t>Sergio Reis Andrade</t>
  </si>
  <si>
    <t>4143434</t>
  </si>
  <si>
    <t>LEANDRO GONCALVES DE SALES</t>
  </si>
  <si>
    <t>414798</t>
  </si>
  <si>
    <t>HENDRIX RENAN TIAGO DE SOUSA</t>
  </si>
  <si>
    <t>4151712</t>
  </si>
  <si>
    <t>REGINALDO SOUZA LACERDA</t>
  </si>
  <si>
    <t>4163060</t>
  </si>
  <si>
    <t>WALLISON JONH COSTA SOUSA</t>
  </si>
  <si>
    <t>416364</t>
  </si>
  <si>
    <t>Luciano Alves De Barros</t>
  </si>
  <si>
    <t>419854</t>
  </si>
  <si>
    <t>Edson Araujo Da Silva</t>
  </si>
  <si>
    <t>4199260</t>
  </si>
  <si>
    <t>MARCIO SOUSA DA SILVA</t>
  </si>
  <si>
    <t>4200152</t>
  </si>
  <si>
    <t>Fernando Aparecido Santos Ferreira</t>
  </si>
  <si>
    <t>422119</t>
  </si>
  <si>
    <t>Tatiana De Jesus Prado Silva</t>
  </si>
  <si>
    <t>422170</t>
  </si>
  <si>
    <t>Joselina Maria Dos Santos Viana</t>
  </si>
  <si>
    <t>425610</t>
  </si>
  <si>
    <t>Tatiane Assis De Santana</t>
  </si>
  <si>
    <t>4256786</t>
  </si>
  <si>
    <t>Leonardo Batista Da Silva</t>
  </si>
  <si>
    <t>4257901</t>
  </si>
  <si>
    <t>Jefferson Luiz Araujo Da Silva</t>
  </si>
  <si>
    <t>427308</t>
  </si>
  <si>
    <t>Jilson Stankievicz</t>
  </si>
  <si>
    <t>439035</t>
  </si>
  <si>
    <t>CRISTINA DA SILVA MATTOS</t>
  </si>
  <si>
    <t>440094</t>
  </si>
  <si>
    <t>Adao De Jesus Rodrigues Da Silva</t>
  </si>
  <si>
    <t>442548</t>
  </si>
  <si>
    <t>FRANCILENE RODRIGUES DE SOUSA</t>
  </si>
  <si>
    <t>4456297</t>
  </si>
  <si>
    <t>Claudinei Luna Diniz</t>
  </si>
  <si>
    <t>4463714</t>
  </si>
  <si>
    <t>GILBERTO GIL SOARES CLEMENTE</t>
  </si>
  <si>
    <t>4478452</t>
  </si>
  <si>
    <t>FERNANDO ANTONIO DA SILVA</t>
  </si>
  <si>
    <t>449713</t>
  </si>
  <si>
    <t>Osmar Francisco Da Cunha</t>
  </si>
  <si>
    <t>454854</t>
  </si>
  <si>
    <t>Valquiria Da Silva Ribeiro</t>
  </si>
  <si>
    <t>456332</t>
  </si>
  <si>
    <t>DAMIAO RUFINO</t>
  </si>
  <si>
    <t>4566017</t>
  </si>
  <si>
    <t>ADILSON GOMES DOS SANTOS</t>
  </si>
  <si>
    <t>4576837</t>
  </si>
  <si>
    <t>Elias Jose De Araujo</t>
  </si>
  <si>
    <t>4577418</t>
  </si>
  <si>
    <t>Edgar Veras Santos</t>
  </si>
  <si>
    <t>4578775</t>
  </si>
  <si>
    <t>JOSE INACIO SANTOS DE OLIVEIRA</t>
  </si>
  <si>
    <t>4596943</t>
  </si>
  <si>
    <t>Bruno Alves Dos Santos</t>
  </si>
  <si>
    <t>4864905</t>
  </si>
  <si>
    <t>EDIMAR DE OLIVEIRA DA SILVA</t>
  </si>
  <si>
    <t>4979559</t>
  </si>
  <si>
    <t>WILLIAM DOS SANTOS CAETANO</t>
  </si>
  <si>
    <t>4990137</t>
  </si>
  <si>
    <t>Erivaldo Oliveira Da Silva</t>
  </si>
  <si>
    <t>500233</t>
  </si>
  <si>
    <t>Sidenilton Santos Da Conceicao</t>
  </si>
  <si>
    <t>5041880</t>
  </si>
  <si>
    <t>RAFAEL ALVARENGA DOS ANJOS</t>
  </si>
  <si>
    <t>5047935</t>
  </si>
  <si>
    <t>Jose Helto Almeida Da Silva</t>
  </si>
  <si>
    <t>5055172</t>
  </si>
  <si>
    <t>Rodrigo Da Silva Fernandes</t>
  </si>
  <si>
    <t>5061148</t>
  </si>
  <si>
    <t>EDUARDO HENRIQUE BORGES</t>
  </si>
  <si>
    <t>5066190</t>
  </si>
  <si>
    <t>Iderval Dias Feitosa</t>
  </si>
  <si>
    <t>5081696</t>
  </si>
  <si>
    <t>CELIO JOSE DOS SANTOS</t>
  </si>
  <si>
    <t>5087864</t>
  </si>
  <si>
    <t>WILIAN PIMENTEL PEREIRA</t>
  </si>
  <si>
    <t>5115418</t>
  </si>
  <si>
    <t>Diego Rodrigues Hidalgo</t>
  </si>
  <si>
    <t>5121060</t>
  </si>
  <si>
    <t>Ricardo De Sousa Silva</t>
  </si>
  <si>
    <t>5122490</t>
  </si>
  <si>
    <t>Luciano Silva Lopes</t>
  </si>
  <si>
    <t>5125600</t>
  </si>
  <si>
    <t>Alexandre Luis Viana Privado</t>
  </si>
  <si>
    <t>5128552</t>
  </si>
  <si>
    <t>Vinicius Azevedo Do Carmo</t>
  </si>
  <si>
    <t>5132606</t>
  </si>
  <si>
    <t>Anderson Kenedy De Oliveira</t>
  </si>
  <si>
    <t>513395</t>
  </si>
  <si>
    <t>Uberlandia De Lima E Silva</t>
  </si>
  <si>
    <t>5144280</t>
  </si>
  <si>
    <t>Tiago Farias Da Costa</t>
  </si>
  <si>
    <t>5209404</t>
  </si>
  <si>
    <t>Luanderson Da Silva Barros</t>
  </si>
  <si>
    <t>5235588</t>
  </si>
  <si>
    <t>WELLINGTON LUIZ DE OLIVEIRA</t>
  </si>
  <si>
    <t>5235723</t>
  </si>
  <si>
    <t>Daniel Gomes Da Silva</t>
  </si>
  <si>
    <t>5262496</t>
  </si>
  <si>
    <t>Daniel De Santana</t>
  </si>
  <si>
    <t>5273862</t>
  </si>
  <si>
    <t>Reinilson Santos Conceicao</t>
  </si>
  <si>
    <t>5321450</t>
  </si>
  <si>
    <t>FELIPE COPE CAMPOS</t>
  </si>
  <si>
    <t>5332095</t>
  </si>
  <si>
    <t>Lucas Da Silva Gaspar Lopes</t>
  </si>
  <si>
    <t>5342112</t>
  </si>
  <si>
    <t>Marcio Francisco De Souza</t>
  </si>
  <si>
    <t>5351545</t>
  </si>
  <si>
    <t>GUSTAVO GUSTAVO MONTEIRO ARRUDAS</t>
  </si>
  <si>
    <t>5360463</t>
  </si>
  <si>
    <t>Wesley Magalhaes Braga</t>
  </si>
  <si>
    <t>5369266</t>
  </si>
  <si>
    <t>Jose Daniel Pereira De Figueiredo</t>
  </si>
  <si>
    <t>537071</t>
  </si>
  <si>
    <t>Gilmar De Azevedo Matos</t>
  </si>
  <si>
    <t>5370868</t>
  </si>
  <si>
    <t>GUSTAVO HENRIQUE FERREIRA DOS SANTOS</t>
  </si>
  <si>
    <t>5399564</t>
  </si>
  <si>
    <t>ERICK VASCONCELOS FRANCO DE SA</t>
  </si>
  <si>
    <t>5406498</t>
  </si>
  <si>
    <t>FELIPE Ferreira dos Anjos Lima</t>
  </si>
  <si>
    <t>5408075</t>
  </si>
  <si>
    <t>LEIDE CLEA DO SACRAMENTO</t>
  </si>
  <si>
    <t>5409420</t>
  </si>
  <si>
    <t>SILAS DE OLIVEIRA VIANA</t>
  </si>
  <si>
    <t>5410339</t>
  </si>
  <si>
    <t>Gustavo Pereira Araujo Leite</t>
  </si>
  <si>
    <t>5421004</t>
  </si>
  <si>
    <t>Thatyane Dos Santos Marinho</t>
  </si>
  <si>
    <t>5421063</t>
  </si>
  <si>
    <t>BRUNO ALVES DE CASTRO</t>
  </si>
  <si>
    <t>5421268</t>
  </si>
  <si>
    <t>Higor Barbosa Santos</t>
  </si>
  <si>
    <t>5421470</t>
  </si>
  <si>
    <t>JOSE DOMINGOS RODRIGUES</t>
  </si>
  <si>
    <t>542716</t>
  </si>
  <si>
    <t>Rodolfo Rodrigues Arantes</t>
  </si>
  <si>
    <t>5435820</t>
  </si>
  <si>
    <t>Vitor Santos Araujo</t>
  </si>
  <si>
    <t>5437466</t>
  </si>
  <si>
    <t>Caua Ribeiro Da Silva</t>
  </si>
  <si>
    <t>5441218</t>
  </si>
  <si>
    <t>IAGO MATHEUS PEREIRA DOS SANTOS</t>
  </si>
  <si>
    <t>5443652</t>
  </si>
  <si>
    <t>Diego Alves De Capua</t>
  </si>
  <si>
    <t>5443938</t>
  </si>
  <si>
    <t>Samuel Gaspar Lopes</t>
  </si>
  <si>
    <t>5444055</t>
  </si>
  <si>
    <t>Tiago Ferreira Da Costa De Oliveira</t>
  </si>
  <si>
    <t>5448433</t>
  </si>
  <si>
    <t>Saudelia Ferreira Bezerra</t>
  </si>
  <si>
    <t>5449120</t>
  </si>
  <si>
    <t>Antonia Alcione De Sousa Nunes</t>
  </si>
  <si>
    <t>5449367</t>
  </si>
  <si>
    <t>Thiago Souza Vieira</t>
  </si>
  <si>
    <t>5449570</t>
  </si>
  <si>
    <t>Ana Beatriz Dos Santos Silva</t>
  </si>
  <si>
    <t>5451949</t>
  </si>
  <si>
    <t>Edson Fernando Paulino</t>
  </si>
  <si>
    <t>5452201</t>
  </si>
  <si>
    <t>DANIEL DA SILVA SERAFIM</t>
  </si>
  <si>
    <t>5452260</t>
  </si>
  <si>
    <t>BRUNO REIS RIBEIRO</t>
  </si>
  <si>
    <t>5452295</t>
  </si>
  <si>
    <t>ANDRE TORRES</t>
  </si>
  <si>
    <t>5453364</t>
  </si>
  <si>
    <t>LUIZ FERNANDO TEIXEIRA</t>
  </si>
  <si>
    <t>5453690</t>
  </si>
  <si>
    <t>Joao Victor Marques De Souza</t>
  </si>
  <si>
    <t>5454344</t>
  </si>
  <si>
    <t>Uelveston Ribeiro De Sousa</t>
  </si>
  <si>
    <t>5454557</t>
  </si>
  <si>
    <t>Henrique Souza Baatsck</t>
  </si>
  <si>
    <t>5454654</t>
  </si>
  <si>
    <t>IVAN   MELO DA CUNHA</t>
  </si>
  <si>
    <t>5455170</t>
  </si>
  <si>
    <t>VINICIUS EDUARDO DA SILVA SENA</t>
  </si>
  <si>
    <t>5456649</t>
  </si>
  <si>
    <t>Jorge Felipe Evangelista Cardoso</t>
  </si>
  <si>
    <t>5456908</t>
  </si>
  <si>
    <t>KAIQUE BASTOS MACHADO</t>
  </si>
  <si>
    <t>5458072</t>
  </si>
  <si>
    <t>Eliel Farias Da Conceição</t>
  </si>
  <si>
    <t>5461456</t>
  </si>
  <si>
    <t>YGOR DE OLIVEIRA VIEIRA</t>
  </si>
  <si>
    <t>5463238</t>
  </si>
  <si>
    <t>GABRIEL KELVIN DA SILVA</t>
  </si>
  <si>
    <t>5463858</t>
  </si>
  <si>
    <t>MARIA JOSE MENESES DA SILVA</t>
  </si>
  <si>
    <t>546620</t>
  </si>
  <si>
    <t>REINILTON SANTOS CONCEICAO</t>
  </si>
  <si>
    <t>5470609</t>
  </si>
  <si>
    <t>Francisco Manoel Dos Santos</t>
  </si>
  <si>
    <t>5487587</t>
  </si>
  <si>
    <t>Fernanda Clementino</t>
  </si>
  <si>
    <t>5488877</t>
  </si>
  <si>
    <t>Kaua Gomes Dos Santos</t>
  </si>
  <si>
    <t>5510074</t>
  </si>
  <si>
    <t>GABRIEL HENRIQUE DE SOUZA OLIVEIRA</t>
  </si>
  <si>
    <t>5522595</t>
  </si>
  <si>
    <t>Joseneto Queiroz De Souza</t>
  </si>
  <si>
    <t>5530172</t>
  </si>
  <si>
    <t>Lucas Dias Ribeiro</t>
  </si>
  <si>
    <t>5530407</t>
  </si>
  <si>
    <t>Carlos Eduardo Ribeiro Goulart De Andrade</t>
  </si>
  <si>
    <t>5535344</t>
  </si>
  <si>
    <t>WESLEY ALVES DE OLIVEIRA</t>
  </si>
  <si>
    <t>5535930</t>
  </si>
  <si>
    <t>Guilherme Henrique De Miranda</t>
  </si>
  <si>
    <t>5557925</t>
  </si>
  <si>
    <t>LUCIA CLEIDE VIANA DOS SANTOS</t>
  </si>
  <si>
    <t>5567238</t>
  </si>
  <si>
    <t>WILMAR SERGIO</t>
  </si>
  <si>
    <t>5568897</t>
  </si>
  <si>
    <t>Everton Oliveira Da Silva</t>
  </si>
  <si>
    <t>5579155</t>
  </si>
  <si>
    <t>SUELDA DA SILVA DE SOUZA</t>
  </si>
  <si>
    <t>5590221</t>
  </si>
  <si>
    <t>LUANA SANTOS MIRANDA</t>
  </si>
  <si>
    <t>5592887</t>
  </si>
  <si>
    <t>Sabrina Santos Miranda</t>
  </si>
  <si>
    <t>5593867</t>
  </si>
  <si>
    <t>Nubia Rodrigues Dos Santos</t>
  </si>
  <si>
    <t>559507</t>
  </si>
  <si>
    <t>Josivaldo Antonio Da Silva</t>
  </si>
  <si>
    <t>5600740</t>
  </si>
  <si>
    <t>PALOMA DIAS</t>
  </si>
  <si>
    <t>5608775</t>
  </si>
  <si>
    <t>RACHEL CAETANO DOS SANTOS</t>
  </si>
  <si>
    <t>5609674</t>
  </si>
  <si>
    <t>AUGUSTO DE MORAES CELIO</t>
  </si>
  <si>
    <t>5613329</t>
  </si>
  <si>
    <t>Jose Orlando Dos Santos Silva</t>
  </si>
  <si>
    <t>5614392</t>
  </si>
  <si>
    <t>Joseane Dos Santos Castro Boffo</t>
  </si>
  <si>
    <t>5639026</t>
  </si>
  <si>
    <t>Guiveline Faustin</t>
  </si>
  <si>
    <t>5646367</t>
  </si>
  <si>
    <t>Niuma Cabral Pereira</t>
  </si>
  <si>
    <t>5646456</t>
  </si>
  <si>
    <t>ANA CAROLINE REIS FERREIRA</t>
  </si>
  <si>
    <t>5648904</t>
  </si>
  <si>
    <t>Jorge Luis Pineiro Lezcano</t>
  </si>
  <si>
    <t>5650690</t>
  </si>
  <si>
    <t>ANDRE LUIZ</t>
  </si>
  <si>
    <t>565732</t>
  </si>
  <si>
    <t>TIAGO RODRIGUES MADUREIRA</t>
  </si>
  <si>
    <t>5659060</t>
  </si>
  <si>
    <t>Natalia Biscaro Jose</t>
  </si>
  <si>
    <t>5659817</t>
  </si>
  <si>
    <t>FELIPE ALVES</t>
  </si>
  <si>
    <t>5659850</t>
  </si>
  <si>
    <t>Soraya Correa Araujo</t>
  </si>
  <si>
    <t>5660793</t>
  </si>
  <si>
    <t>JAMILE DE QUEIROZ</t>
  </si>
  <si>
    <t>5662508</t>
  </si>
  <si>
    <t>RIAN ALVES</t>
  </si>
  <si>
    <t>5665426</t>
  </si>
  <si>
    <t>GLEIIN DIAS</t>
  </si>
  <si>
    <t>5665469</t>
  </si>
  <si>
    <t>Fagner Santana Nogueira</t>
  </si>
  <si>
    <t>5666082</t>
  </si>
  <si>
    <t>Marcos Antonio De Oliveira</t>
  </si>
  <si>
    <t>5667178</t>
  </si>
  <si>
    <t>Thaina De Sousa Santos Menezes</t>
  </si>
  <si>
    <t>5667640</t>
  </si>
  <si>
    <t>ROSANGELA RIBEIRO</t>
  </si>
  <si>
    <t>5667941</t>
  </si>
  <si>
    <t>UMBERTO UMBERTO IORIO FILHO</t>
  </si>
  <si>
    <t>5670640</t>
  </si>
  <si>
    <t>Ricardo Matheus Santos Souza</t>
  </si>
  <si>
    <t>5672937</t>
  </si>
  <si>
    <t>ALESSANDRO KRETZSCHMAR</t>
  </si>
  <si>
    <t>5673259</t>
  </si>
  <si>
    <t>Priscila DOS SANTOS</t>
  </si>
  <si>
    <t>5675260</t>
  </si>
  <si>
    <t>CAMILA LIMA</t>
  </si>
  <si>
    <t>5676959</t>
  </si>
  <si>
    <t>Luis Carlos Gomes Correia</t>
  </si>
  <si>
    <t>5687721</t>
  </si>
  <si>
    <t>DALILA RIBERIO</t>
  </si>
  <si>
    <t>5692741</t>
  </si>
  <si>
    <t>Leticia Ferreira De Queiroz</t>
  </si>
  <si>
    <t>5702011</t>
  </si>
  <si>
    <t>WILIAN CRISPIM DA SILVA</t>
  </si>
  <si>
    <t>5709180</t>
  </si>
  <si>
    <t>Rafael Alves Farias</t>
  </si>
  <si>
    <t>5711010</t>
  </si>
  <si>
    <t>Lucas Silva Oliveira</t>
  </si>
  <si>
    <t>5713986</t>
  </si>
  <si>
    <t>Allex Macedo Silva</t>
  </si>
  <si>
    <t>5714370</t>
  </si>
  <si>
    <t>Poliana Araujo Barradas</t>
  </si>
  <si>
    <t>5729882</t>
  </si>
  <si>
    <t>NYCOLAS DE JESUS GOMES</t>
  </si>
  <si>
    <t>5730260</t>
  </si>
  <si>
    <t>WANDERSON NUNES</t>
  </si>
  <si>
    <t>5730341</t>
  </si>
  <si>
    <t>David Trindade De Souza</t>
  </si>
  <si>
    <t>5731801</t>
  </si>
  <si>
    <t>Akila Tabita Goncalves Cordeiro</t>
  </si>
  <si>
    <t>5731992</t>
  </si>
  <si>
    <t>Gabriele Dos Santos Miranda</t>
  </si>
  <si>
    <t>5733677</t>
  </si>
  <si>
    <t>GEOVANNA SARAIVA</t>
  </si>
  <si>
    <t>5734851</t>
  </si>
  <si>
    <t>LUCAS VIEIRA</t>
  </si>
  <si>
    <t>5736471</t>
  </si>
  <si>
    <t>Camilly Daniela Ferreira Nunes</t>
  </si>
  <si>
    <t>5740240</t>
  </si>
  <si>
    <t>ANDRE BARBOSA LOURENCO</t>
  </si>
  <si>
    <t>5747163</t>
  </si>
  <si>
    <t>BHASANA MASHABA</t>
  </si>
  <si>
    <t>5750059</t>
  </si>
  <si>
    <t>Francisco Kaique De Souza</t>
  </si>
  <si>
    <t>5755263</t>
  </si>
  <si>
    <t>LUCAS SOUZA CORDEIRO</t>
  </si>
  <si>
    <t>5759030</t>
  </si>
  <si>
    <t>Enzo Venancio Da Silva Ribeiro</t>
  </si>
  <si>
    <t>5768454</t>
  </si>
  <si>
    <t>Gisele Araujo Lopes</t>
  </si>
  <si>
    <t>5782490</t>
  </si>
  <si>
    <t>Wesley Correia Gomes</t>
  </si>
  <si>
    <t>5791251</t>
  </si>
  <si>
    <t>Hugo Dos Santos Pereira Motta</t>
  </si>
  <si>
    <t>5791316</t>
  </si>
  <si>
    <t>HENRY KAUAN FREITAS GALINDO</t>
  </si>
  <si>
    <t>5793300</t>
  </si>
  <si>
    <t>Rodrigo Moreira Alves Da Silva</t>
  </si>
  <si>
    <t>5794536</t>
  </si>
  <si>
    <t>MAICON FRANCISCO ALVES DE LIMA</t>
  </si>
  <si>
    <t>579589</t>
  </si>
  <si>
    <t>Sebastiao Americo Da Silva Filho</t>
  </si>
  <si>
    <t>5803896</t>
  </si>
  <si>
    <t>RONALDO MIRANDA</t>
  </si>
  <si>
    <t>5805279</t>
  </si>
  <si>
    <t>VINICIUS CORREA</t>
  </si>
  <si>
    <t>5805899</t>
  </si>
  <si>
    <t>JACKSON SOARES</t>
  </si>
  <si>
    <t>5809380</t>
  </si>
  <si>
    <t>WAGNER DAS CHAGAS DANTAS</t>
  </si>
  <si>
    <t>5814820</t>
  </si>
  <si>
    <t>VAGNER FERREIRA</t>
  </si>
  <si>
    <t>5816912</t>
  </si>
  <si>
    <t>LUIZ ANTONIO</t>
  </si>
  <si>
    <t>5817390</t>
  </si>
  <si>
    <t>RAUAN DOS SANTOS</t>
  </si>
  <si>
    <t>5822467</t>
  </si>
  <si>
    <t>LAURENI TORRES</t>
  </si>
  <si>
    <t>5828902</t>
  </si>
  <si>
    <t>PERICLES JESUS</t>
  </si>
  <si>
    <t>5839300</t>
  </si>
  <si>
    <t>Murillo Tosta Ferreira</t>
  </si>
  <si>
    <t>5840848</t>
  </si>
  <si>
    <t>PAULO ALEXANDRE G. FONSECA</t>
  </si>
  <si>
    <t>584688</t>
  </si>
  <si>
    <t>Fernando Firmino Da Silva</t>
  </si>
  <si>
    <t>5853230</t>
  </si>
  <si>
    <t>Deivid Jacson Martins Silva</t>
  </si>
  <si>
    <t>5853249</t>
  </si>
  <si>
    <t>Michelle Aparecida Pinto Vieira</t>
  </si>
  <si>
    <t>5853265</t>
  </si>
  <si>
    <t>Gerson Dos Santos Florentino</t>
  </si>
  <si>
    <t>5858070</t>
  </si>
  <si>
    <t>GEORGES NLANKEU</t>
  </si>
  <si>
    <t>5861624</t>
  </si>
  <si>
    <t>FABRICIO SILVA</t>
  </si>
  <si>
    <t>5862540</t>
  </si>
  <si>
    <t>ALAN DOS SANTOS CUNHA</t>
  </si>
  <si>
    <t>5865085</t>
  </si>
  <si>
    <t>THAMIRES KELLY SANTOS</t>
  </si>
  <si>
    <t>5865522</t>
  </si>
  <si>
    <t>William Matos Correia</t>
  </si>
  <si>
    <t>5885264</t>
  </si>
  <si>
    <t>Maycon Douglas Alves De Oliveira</t>
  </si>
  <si>
    <t>5885337</t>
  </si>
  <si>
    <t>WAGNER ESTEVAM</t>
  </si>
  <si>
    <t>5890276</t>
  </si>
  <si>
    <t>Daniel Rodrigues Lavezzo</t>
  </si>
  <si>
    <t>5902932</t>
  </si>
  <si>
    <t>Lutatala Sebastiao Simao Ndombaxi</t>
  </si>
  <si>
    <t>5904765</t>
  </si>
  <si>
    <t xml:space="preserve">NICOLAS OLIVEIRA </t>
  </si>
  <si>
    <t>590764</t>
  </si>
  <si>
    <t>Walber Gleithon Bezerra Da Silva</t>
  </si>
  <si>
    <t>5919355</t>
  </si>
  <si>
    <t>ISRAEL BRITTO</t>
  </si>
  <si>
    <t>592760</t>
  </si>
  <si>
    <t>Renato Lopes Da Rocha</t>
  </si>
  <si>
    <t>592865</t>
  </si>
  <si>
    <t>Leandro De Jesus Pereira</t>
  </si>
  <si>
    <t>5931487</t>
  </si>
  <si>
    <t>Pedro Henrique Barbosa Da Silva</t>
  </si>
  <si>
    <t>5945933</t>
  </si>
  <si>
    <t>Jair De Franca Souza Junior</t>
  </si>
  <si>
    <t>5957699</t>
  </si>
  <si>
    <t>Erick Nascimento De Oliveira</t>
  </si>
  <si>
    <t>5958067</t>
  </si>
  <si>
    <t>Elizandra Dos Santos Feitoza</t>
  </si>
  <si>
    <t>5984971</t>
  </si>
  <si>
    <t>Vagner Silvano Souza Junior</t>
  </si>
  <si>
    <t>5992354</t>
  </si>
  <si>
    <t>Micaelly Ferreira De Oliveira</t>
  </si>
  <si>
    <t>599373</t>
  </si>
  <si>
    <t>MARIA MARIA IZIDIO DE LIMA</t>
  </si>
  <si>
    <t>6001360</t>
  </si>
  <si>
    <t>Karen Cristina Santana Souza</t>
  </si>
  <si>
    <t>601139</t>
  </si>
  <si>
    <t>LUIZ DE SOUSA ALVES PEREIRA</t>
  </si>
  <si>
    <t>603996</t>
  </si>
  <si>
    <t>DANIEL RICARDO DA COSTA DEUS</t>
  </si>
  <si>
    <t>605531</t>
  </si>
  <si>
    <t>AILTON ROBERTO PEREIRA</t>
  </si>
  <si>
    <t>612990</t>
  </si>
  <si>
    <t>BEATRIZ RODRIGUES DE CARVALHO</t>
  </si>
  <si>
    <t>613274</t>
  </si>
  <si>
    <t>Carlos Eduardo Da Piedade Silva</t>
  </si>
  <si>
    <t>6150</t>
  </si>
  <si>
    <t>Francisco Lopes Braga</t>
  </si>
  <si>
    <t>617148</t>
  </si>
  <si>
    <t>Paulo Afonso De Farias</t>
  </si>
  <si>
    <t>631834</t>
  </si>
  <si>
    <t>DIONIZA MARIA DOS SANTOS</t>
  </si>
  <si>
    <t>633940</t>
  </si>
  <si>
    <t>Maria Betania Alves Vicente</t>
  </si>
  <si>
    <t>664473</t>
  </si>
  <si>
    <t>Gilmar Macedo Pires</t>
  </si>
  <si>
    <t>670624</t>
  </si>
  <si>
    <t>Gardenia Silva Neves Dos Santos</t>
  </si>
  <si>
    <t>677430</t>
  </si>
  <si>
    <t>Claudiceia Maria Silva</t>
  </si>
  <si>
    <t>68168</t>
  </si>
  <si>
    <t>Mario Marcio Moraes De Azevedo</t>
  </si>
  <si>
    <t>688778</t>
  </si>
  <si>
    <t>Jose Vagner Faustino</t>
  </si>
  <si>
    <t>695728</t>
  </si>
  <si>
    <t>Vanusa Da Silva</t>
  </si>
  <si>
    <t>701827</t>
  </si>
  <si>
    <t>GILVAN DA SILVA CRUZ</t>
  </si>
  <si>
    <t>75361</t>
  </si>
  <si>
    <t>JANILSON DE GOES ARAUJO</t>
  </si>
  <si>
    <t>86952</t>
  </si>
  <si>
    <t>Aderso Amando Agra</t>
  </si>
  <si>
    <t>91943</t>
  </si>
  <si>
    <t>Antao Jorge Barreto</t>
  </si>
  <si>
    <t>122853</t>
  </si>
  <si>
    <t>ROSE KATIA  DE OLIVEIRA</t>
  </si>
  <si>
    <t>128476</t>
  </si>
  <si>
    <t>Manoel Alves Vieira</t>
  </si>
  <si>
    <t>161429</t>
  </si>
  <si>
    <t>JOAO GOMES DE ALMEIDA</t>
  </si>
  <si>
    <t>176631</t>
  </si>
  <si>
    <t>LUCAS ANDRADE CAFE</t>
  </si>
  <si>
    <t>257617</t>
  </si>
  <si>
    <t>FRANCISCO NEILTON PEREIRA DE ARAUJO</t>
  </si>
  <si>
    <t>27002</t>
  </si>
  <si>
    <t>EDVALDO ALVES DUARTE</t>
  </si>
  <si>
    <t>2807203</t>
  </si>
  <si>
    <t>ANDERSON ALEXANDRE ALPHA DALLAQUA</t>
  </si>
  <si>
    <t>28887</t>
  </si>
  <si>
    <t>MARILZA DE MATOS GOMES</t>
  </si>
  <si>
    <t>2946548</t>
  </si>
  <si>
    <t>Tiago Balduino Vazzi</t>
  </si>
  <si>
    <t>3023575</t>
  </si>
  <si>
    <t>LUIZ PAULO SOUZA GOMES</t>
  </si>
  <si>
    <t>3067653</t>
  </si>
  <si>
    <t>ANTONIO LEITE</t>
  </si>
  <si>
    <t>307364</t>
  </si>
  <si>
    <t>Rosilei Maria De Jesus Santos</t>
  </si>
  <si>
    <t>3191540</t>
  </si>
  <si>
    <t>Gabriel Vicente Da Silva</t>
  </si>
  <si>
    <t>3392090</t>
  </si>
  <si>
    <t>ELIAS SILVA VASCONCELOS</t>
  </si>
  <si>
    <t>3446441</t>
  </si>
  <si>
    <t>Mauro Prudente Dos Santos</t>
  </si>
  <si>
    <t>3478467</t>
  </si>
  <si>
    <t>RICARDO FERNANDES</t>
  </si>
  <si>
    <t>367364</t>
  </si>
  <si>
    <t>MILTON FELIPE DA SILVA</t>
  </si>
  <si>
    <t>372952</t>
  </si>
  <si>
    <t>MARCOS ROBERTO DE SOUZA</t>
  </si>
  <si>
    <t>383180</t>
  </si>
  <si>
    <t>SEVERINO ANTONIO</t>
  </si>
  <si>
    <t>389833</t>
  </si>
  <si>
    <t>Luiz Carlos Gomes</t>
  </si>
  <si>
    <t>4041291</t>
  </si>
  <si>
    <t>CAIO CESAR ALVES DE LIMA</t>
  </si>
  <si>
    <t>407144</t>
  </si>
  <si>
    <t>Valdinea Santos Do Espirito Santo</t>
  </si>
  <si>
    <t>416858</t>
  </si>
  <si>
    <t>Clayton de Oliveira Domingues</t>
  </si>
  <si>
    <t>4191447</t>
  </si>
  <si>
    <t>ALEXANDRE GOMES DA SILVA</t>
  </si>
  <si>
    <t>422175</t>
  </si>
  <si>
    <t>MIKE HENRIQUE VINICIUS</t>
  </si>
  <si>
    <t>431576</t>
  </si>
  <si>
    <t>Jose Carlos Da Silva Barros</t>
  </si>
  <si>
    <t>435411</t>
  </si>
  <si>
    <t>JOSE EVANGELISTA DA SILVA</t>
  </si>
  <si>
    <t>4394453</t>
  </si>
  <si>
    <t>GEOVANE AQUINO DE LIMA</t>
  </si>
  <si>
    <t>440970</t>
  </si>
  <si>
    <t>JOSE FLAVIO BARBOSA DA SILVA</t>
  </si>
  <si>
    <t>444940</t>
  </si>
  <si>
    <t>Thiago Pereira de Melo</t>
  </si>
  <si>
    <t>4455045</t>
  </si>
  <si>
    <t>LUCINALDO CALADO FERREIRA</t>
  </si>
  <si>
    <t>446151</t>
  </si>
  <si>
    <t>MARCOS NUNES SOARES</t>
  </si>
  <si>
    <t>4487770</t>
  </si>
  <si>
    <t>FRANCK MIRACLES</t>
  </si>
  <si>
    <t>452948</t>
  </si>
  <si>
    <t>RIBAMAR EVANGELISTA RIBEIRO</t>
  </si>
  <si>
    <t>4531485</t>
  </si>
  <si>
    <t>GUILHERME DE OLIVEIRA SILVA</t>
  </si>
  <si>
    <t>4559193</t>
  </si>
  <si>
    <t>DANIELA DE JESUS VICENTE</t>
  </si>
  <si>
    <t>456226</t>
  </si>
  <si>
    <t>RONALDO CIPRIANO DE SOUSA</t>
  </si>
  <si>
    <t>4754328</t>
  </si>
  <si>
    <t>BRENDA MILENA VIEIRA</t>
  </si>
  <si>
    <t>5110416</t>
  </si>
  <si>
    <t>Joilton Felix Dos Santos</t>
  </si>
  <si>
    <t>513028</t>
  </si>
  <si>
    <t>Samuel Benedito dos Santos</t>
  </si>
  <si>
    <t>514133</t>
  </si>
  <si>
    <t>Claudemir Ricardo</t>
  </si>
  <si>
    <t>5149266</t>
  </si>
  <si>
    <t>Francisco Augusto Ferreira Junior</t>
  </si>
  <si>
    <t>5196191</t>
  </si>
  <si>
    <t>NATANAEL ARCELINO DOS SANTOS</t>
  </si>
  <si>
    <t>5198690</t>
  </si>
  <si>
    <t>JOELES DOS SANTOS CARVALHO</t>
  </si>
  <si>
    <t>5235626</t>
  </si>
  <si>
    <t>WELLINGTON DA SAILVA</t>
  </si>
  <si>
    <t>523703</t>
  </si>
  <si>
    <t>WELLINGTON ALVES DA SILVA</t>
  </si>
  <si>
    <t>5254582</t>
  </si>
  <si>
    <t>Sonildo Amancio Da Silva</t>
  </si>
  <si>
    <t>5256038</t>
  </si>
  <si>
    <t>Gustavo Henrique Pereira De Sousa</t>
  </si>
  <si>
    <t>5256194</t>
  </si>
  <si>
    <t>Francisco Huerbeth Silva De Sousa</t>
  </si>
  <si>
    <t>5256429</t>
  </si>
  <si>
    <t>Henrique Barreto De Sousa</t>
  </si>
  <si>
    <t>526191</t>
  </si>
  <si>
    <t>TIAGO ROSA FERREIRA</t>
  </si>
  <si>
    <t>52717</t>
  </si>
  <si>
    <t>JORGE ALVES DOS SANTOS</t>
  </si>
  <si>
    <t>5279275</t>
  </si>
  <si>
    <t>CLEBER SILVA DE OLIVEIRA</t>
  </si>
  <si>
    <t>5284929</t>
  </si>
  <si>
    <t>Francisco Natanael Bezerra de Souza</t>
  </si>
  <si>
    <t>5287090</t>
  </si>
  <si>
    <t>CRISTIAN DA SILVA GAMA</t>
  </si>
  <si>
    <t>5288169</t>
  </si>
  <si>
    <t>ENIVELTON PEREIRA GAMA</t>
  </si>
  <si>
    <t>5299802</t>
  </si>
  <si>
    <t>BRUNO ALVES VIEIRA DOS SANTOS</t>
  </si>
  <si>
    <t>5300738</t>
  </si>
  <si>
    <t>EMERSON VINICIUS SANTANA</t>
  </si>
  <si>
    <t>5303338</t>
  </si>
  <si>
    <t>GUILHERME CAMARGO DE LIMA</t>
  </si>
  <si>
    <t>5305918</t>
  </si>
  <si>
    <t>WILLIANS DE OLIVEIRA FERREIRA</t>
  </si>
  <si>
    <t>5306000</t>
  </si>
  <si>
    <t>Henrique de Oliveira Borges</t>
  </si>
  <si>
    <t>5306981</t>
  </si>
  <si>
    <t>Guilherme Alves do Nascimento</t>
  </si>
  <si>
    <t>5307171</t>
  </si>
  <si>
    <t>Francisco Claudio Lima de sousa</t>
  </si>
  <si>
    <t>5322260</t>
  </si>
  <si>
    <t>Rafael Dos Reis Silva</t>
  </si>
  <si>
    <t>5331854</t>
  </si>
  <si>
    <t>Vinicius Corel De Morais</t>
  </si>
  <si>
    <t>5351120</t>
  </si>
  <si>
    <t>VINICIUS JUNCKER LUCAS</t>
  </si>
  <si>
    <t>535662</t>
  </si>
  <si>
    <t>Paulo Rogerio Carvalho Da Silv</t>
  </si>
  <si>
    <t>5358043</t>
  </si>
  <si>
    <t>Gidiael Pereira Ferreira</t>
  </si>
  <si>
    <t>5376726</t>
  </si>
  <si>
    <t>CAIQUE LIMA BARBOSA</t>
  </si>
  <si>
    <t>5387019</t>
  </si>
  <si>
    <t>Jose Vitor Ferreira Campos</t>
  </si>
  <si>
    <t>5387078</t>
  </si>
  <si>
    <t>JOSE EDSON DA SILVA</t>
  </si>
  <si>
    <t>5393230</t>
  </si>
  <si>
    <t>Anderson Dias Silva</t>
  </si>
  <si>
    <t>5396247</t>
  </si>
  <si>
    <t>Julio Cesar Da Silva Correa</t>
  </si>
  <si>
    <t>5412277</t>
  </si>
  <si>
    <t>MARCOS VINICIUS CARVALHO DANTAS</t>
  </si>
  <si>
    <t>5416639</t>
  </si>
  <si>
    <t>Gabriel De Araujo Fonseca</t>
  </si>
  <si>
    <t>5429943</t>
  </si>
  <si>
    <t>CICERO RONALDO SILVA</t>
  </si>
  <si>
    <t>5434807</t>
  </si>
  <si>
    <t>Luis Fabiano Porto Da Silva</t>
  </si>
  <si>
    <t>5440416</t>
  </si>
  <si>
    <t>Jean Carlos Pereira De Aguiar</t>
  </si>
  <si>
    <t>5442176</t>
  </si>
  <si>
    <t>Cleison De Jesus Azevedo</t>
  </si>
  <si>
    <t>5446929</t>
  </si>
  <si>
    <t>Carlos Soares De Jesus</t>
  </si>
  <si>
    <t>5447844</t>
  </si>
  <si>
    <t>Jose Carlos Pereira De Araujo</t>
  </si>
  <si>
    <t>5449693</t>
  </si>
  <si>
    <t>Renan Ramos Galhardo</t>
  </si>
  <si>
    <t>5450918</t>
  </si>
  <si>
    <t>Richard Leonardo De Lima</t>
  </si>
  <si>
    <t>5451892</t>
  </si>
  <si>
    <t>James Castello Ribeiro</t>
  </si>
  <si>
    <t>5453356</t>
  </si>
  <si>
    <t>Leandro Marcos Rodrigues Vieira</t>
  </si>
  <si>
    <t>5454263</t>
  </si>
  <si>
    <t>Juraci Monteiro</t>
  </si>
  <si>
    <t>5455774</t>
  </si>
  <si>
    <t>Luiz Henrique Raimundo Junior</t>
  </si>
  <si>
    <t>545941</t>
  </si>
  <si>
    <t>Tiago Rodrigues Pires</t>
  </si>
  <si>
    <t>5461855</t>
  </si>
  <si>
    <t>Denilson Jose Da Silva</t>
  </si>
  <si>
    <t>5462550</t>
  </si>
  <si>
    <t>Felipe Nobrega Silva</t>
  </si>
  <si>
    <t>5462959</t>
  </si>
  <si>
    <t>Jonathan Silva Dos Santos</t>
  </si>
  <si>
    <t>5466253</t>
  </si>
  <si>
    <t>Michel Martins Dos Santos</t>
  </si>
  <si>
    <t>5466369</t>
  </si>
  <si>
    <t>Bonifacio Dos Santos E Silva</t>
  </si>
  <si>
    <t>5470005</t>
  </si>
  <si>
    <t>Rodrigo Inacio Leite Da Silva</t>
  </si>
  <si>
    <t>5491240</t>
  </si>
  <si>
    <t>Gabriel Lemos De Lima Dos Santos</t>
  </si>
  <si>
    <t>549848</t>
  </si>
  <si>
    <t>KEITE RODRIGUES DE OLIVEIRA</t>
  </si>
  <si>
    <t>5550904</t>
  </si>
  <si>
    <t>Renan Oliveira Da Cruz</t>
  </si>
  <si>
    <t>5551480</t>
  </si>
  <si>
    <t>Ricardo Angelis Panhan</t>
  </si>
  <si>
    <t>5551650</t>
  </si>
  <si>
    <t>Domingos Morais Da Rocha</t>
  </si>
  <si>
    <t>555667</t>
  </si>
  <si>
    <t>GIOVANE ALVES RAMOS</t>
  </si>
  <si>
    <t>5557976</t>
  </si>
  <si>
    <t>DIOGO PINHEIRO</t>
  </si>
  <si>
    <t>5558859</t>
  </si>
  <si>
    <t>Jonnathan Moura Da Silva</t>
  </si>
  <si>
    <t>5606217</t>
  </si>
  <si>
    <t>Erik Henrique Tavares De Noronha</t>
  </si>
  <si>
    <t>5606969</t>
  </si>
  <si>
    <t>Robert Pereira De Oliveira</t>
  </si>
  <si>
    <t>5609410</t>
  </si>
  <si>
    <t>MAURICIO FERREIRA DA SILVA</t>
  </si>
  <si>
    <t>5622263</t>
  </si>
  <si>
    <t>Igor Cardoso De Araujo</t>
  </si>
  <si>
    <t>5622565</t>
  </si>
  <si>
    <t>FELLIPHE KAUÃ RODRIGUES</t>
  </si>
  <si>
    <t>5623510</t>
  </si>
  <si>
    <t>Guilherme Do Espirito Santo</t>
  </si>
  <si>
    <t>5626935</t>
  </si>
  <si>
    <t>Joao Vytor Da Silva</t>
  </si>
  <si>
    <t>5637139</t>
  </si>
  <si>
    <t>Junior Raphael Da Silva Gomes</t>
  </si>
  <si>
    <t>5648700</t>
  </si>
  <si>
    <t>Tiago Santos De Jesus</t>
  </si>
  <si>
    <t>5658349</t>
  </si>
  <si>
    <t>Vitor Antunes Lopes Cantero</t>
  </si>
  <si>
    <t>5666945</t>
  </si>
  <si>
    <t>Felipe Amador Moreira</t>
  </si>
  <si>
    <t>5668115</t>
  </si>
  <si>
    <t>IVAN SILVA OLIVEIRA</t>
  </si>
  <si>
    <t>5686849</t>
  </si>
  <si>
    <t>Marcelo Raimundo De Sousa Junior</t>
  </si>
  <si>
    <t>5699967</t>
  </si>
  <si>
    <t>Mikelson Hippolyte</t>
  </si>
  <si>
    <t>5701562</t>
  </si>
  <si>
    <t>Victor Dos Santos Reis</t>
  </si>
  <si>
    <t>5722063</t>
  </si>
  <si>
    <t>Ruan Lagos Dos Santos Evangelista</t>
  </si>
  <si>
    <t>5722616</t>
  </si>
  <si>
    <t>Gerlando Silva Alves</t>
  </si>
  <si>
    <t>5723914</t>
  </si>
  <si>
    <t>Gustavo Luiz Silva Lucena</t>
  </si>
  <si>
    <t>5732875</t>
  </si>
  <si>
    <t>Ryan Antunes Sousa Silva</t>
  </si>
  <si>
    <t>5738946</t>
  </si>
  <si>
    <t>Pedro Valerio Da Silva Junior</t>
  </si>
  <si>
    <t>5740665</t>
  </si>
  <si>
    <t>Rodrigo Barreto Diniz</t>
  </si>
  <si>
    <t>5748780</t>
  </si>
  <si>
    <t>Eliu Ornan Monasterio Calles</t>
  </si>
  <si>
    <t>5766982</t>
  </si>
  <si>
    <t>DANIEL FRANCISCO DE SOUZA JUNIOR</t>
  </si>
  <si>
    <t>577628</t>
  </si>
  <si>
    <t>EMERSON DE JESUS MELO DA SILVA</t>
  </si>
  <si>
    <t>5776503</t>
  </si>
  <si>
    <t>Matheus Marcelino De Jesus</t>
  </si>
  <si>
    <t>5776813</t>
  </si>
  <si>
    <t>Helio Fernandes De Oliveira</t>
  </si>
  <si>
    <t>5781639</t>
  </si>
  <si>
    <t>Yago Yuri Da Costa Silva</t>
  </si>
  <si>
    <t>5782040</t>
  </si>
  <si>
    <t>Samuel Henrique Palhoto Lima Bento</t>
  </si>
  <si>
    <t>5782520</t>
  </si>
  <si>
    <t>Tiago Jose De Assis</t>
  </si>
  <si>
    <t>5783895</t>
  </si>
  <si>
    <t>Jesus Sebastian Paredes Gutierrez</t>
  </si>
  <si>
    <t>5785359</t>
  </si>
  <si>
    <t>Lucas Ribeiro De Jesus</t>
  </si>
  <si>
    <t>5785790</t>
  </si>
  <si>
    <t>Sebastiao Rodrigues Do Nascimento</t>
  </si>
  <si>
    <t>5786444</t>
  </si>
  <si>
    <t>Romulo Soares De Araujo</t>
  </si>
  <si>
    <t>5788943</t>
  </si>
  <si>
    <t>Guerrada Christos Ngandzien Itoua</t>
  </si>
  <si>
    <t>5791219</t>
  </si>
  <si>
    <t>KAYKE HENRIQUE BARBOSA</t>
  </si>
  <si>
    <t>5795737</t>
  </si>
  <si>
    <t>David Soares Do Nascimento</t>
  </si>
  <si>
    <t>5796210</t>
  </si>
  <si>
    <t>LUCIANO EGIDIO</t>
  </si>
  <si>
    <t>5796385</t>
  </si>
  <si>
    <t>Breno Henrique Novaes</t>
  </si>
  <si>
    <t>5804477</t>
  </si>
  <si>
    <t>Oussama Boughdadi</t>
  </si>
  <si>
    <t>5806682</t>
  </si>
  <si>
    <t>ONYEKA MICHAEL ATUOZO</t>
  </si>
  <si>
    <t>5825920</t>
  </si>
  <si>
    <t>Diego Alves Da Silva</t>
  </si>
  <si>
    <t>5835690</t>
  </si>
  <si>
    <t>Carla Maria De Souza</t>
  </si>
  <si>
    <t>5847770</t>
  </si>
  <si>
    <t>Marcus Vinicius Dos Santos Oliveira</t>
  </si>
  <si>
    <t>585717</t>
  </si>
  <si>
    <t>Walter da Silva Teixeira</t>
  </si>
  <si>
    <t>5882290</t>
  </si>
  <si>
    <t>Kenneth Nna Obioma</t>
  </si>
  <si>
    <t>5885558</t>
  </si>
  <si>
    <t>Silmara Alves De Santana</t>
  </si>
  <si>
    <t>5891353</t>
  </si>
  <si>
    <t>Everton Hugo Da Silva</t>
  </si>
  <si>
    <t>5893038</t>
  </si>
  <si>
    <t>Jailson De Souza Silva</t>
  </si>
  <si>
    <t>5894344</t>
  </si>
  <si>
    <t>Matheus Santos De Souza</t>
  </si>
  <si>
    <t>5896975</t>
  </si>
  <si>
    <t>Rosineia Lima De Amorim</t>
  </si>
  <si>
    <t>5905486</t>
  </si>
  <si>
    <t>Regis Barbosa Cardoso</t>
  </si>
  <si>
    <t>5906857</t>
  </si>
  <si>
    <t>Jacinto Carvalho Rodrigues</t>
  </si>
  <si>
    <t>5908990</t>
  </si>
  <si>
    <t>Joilson Tavares Santos</t>
  </si>
  <si>
    <t>5912679</t>
  </si>
  <si>
    <t>Leonardo Henrique Pereira Matco</t>
  </si>
  <si>
    <t>5920230</t>
  </si>
  <si>
    <t>Tochukwu Kingsley Ezirionye</t>
  </si>
  <si>
    <t>5923115</t>
  </si>
  <si>
    <t>Chimezie Thaddeus Okpaleke</t>
  </si>
  <si>
    <t>5923689</t>
  </si>
  <si>
    <t>Gabriel Pereira De Sousa</t>
  </si>
  <si>
    <t>5924367</t>
  </si>
  <si>
    <t>Ricardo Bangala Sita Bula</t>
  </si>
  <si>
    <t>5927676</t>
  </si>
  <si>
    <t>Julio Cesar Matos Magalhaes</t>
  </si>
  <si>
    <t>5940834</t>
  </si>
  <si>
    <t>Joseph Chinonso Ndubuisi</t>
  </si>
  <si>
    <t>5946484</t>
  </si>
  <si>
    <t>Pablo Henrique Da Silva</t>
  </si>
  <si>
    <t>5959128</t>
  </si>
  <si>
    <t>Fernando Miguel Da Conceicao</t>
  </si>
  <si>
    <t>596382</t>
  </si>
  <si>
    <t>LUIZ MOAB DA SILVA</t>
  </si>
  <si>
    <t>5970164</t>
  </si>
  <si>
    <t>Johnatan Rudrigues Dionizio</t>
  </si>
  <si>
    <t>5977088</t>
  </si>
  <si>
    <t>Laysa Katlyn Bezerra Santos</t>
  </si>
  <si>
    <t>5987113</t>
  </si>
  <si>
    <t>Venancio Bezerra Cavalcante</t>
  </si>
  <si>
    <t>5988225</t>
  </si>
  <si>
    <t>Gabriel Nogueira Mauricio</t>
  </si>
  <si>
    <t>603054</t>
  </si>
  <si>
    <t>EDUARDO SOARES PROCOPIO</t>
  </si>
  <si>
    <t>653467</t>
  </si>
  <si>
    <t>DANILO JOSIAS DE CARVALHO</t>
  </si>
  <si>
    <t>665501</t>
  </si>
  <si>
    <t>RAFAEL NASCIMENTO DEMETRIO</t>
  </si>
  <si>
    <t>670364</t>
  </si>
  <si>
    <t>CLECIO ROBERTO DA SILVA</t>
  </si>
  <si>
    <t>671519</t>
  </si>
  <si>
    <t>PAULO ROBERTO BERTACCHINI</t>
  </si>
  <si>
    <t>689734</t>
  </si>
  <si>
    <t>ADILSON SOARES DE OLIVEIRA</t>
  </si>
  <si>
    <t>701017</t>
  </si>
  <si>
    <t>CHARLES MOREIRA</t>
  </si>
  <si>
    <t>98905</t>
  </si>
  <si>
    <t>ALEXANDRE DE  OLIVEIRA  CANDIDO</t>
  </si>
  <si>
    <t>3814319</t>
  </si>
  <si>
    <t>CARLOS ALEXANDRE DE ALMEIDA FERREIRA</t>
  </si>
  <si>
    <t>3942139</t>
  </si>
  <si>
    <t>CAMILO DA SILVA FERREIRA</t>
  </si>
  <si>
    <t>4186737</t>
  </si>
  <si>
    <t>Fernando Merlugo Ribeiro</t>
  </si>
  <si>
    <t>418982</t>
  </si>
  <si>
    <t>EDIRLEI DE JESUS QUEIROZ</t>
  </si>
  <si>
    <t>5118514</t>
  </si>
  <si>
    <t>Marcel Santos</t>
  </si>
  <si>
    <t>5331099</t>
  </si>
  <si>
    <t>Gustavo Henrique Santos Da Silva</t>
  </si>
  <si>
    <t>5553334</t>
  </si>
  <si>
    <t>Rogerio Rodrigues Pinheiro</t>
  </si>
  <si>
    <t>5582849</t>
  </si>
  <si>
    <t>Fernando Jose Nascimento Dos Anjos</t>
  </si>
  <si>
    <t>5685230</t>
  </si>
  <si>
    <t>Murilo Henrique Dos Santos Lopes</t>
  </si>
  <si>
    <t>5781469</t>
  </si>
  <si>
    <t>Igor Liberato Cossich</t>
  </si>
  <si>
    <t>5995795</t>
  </si>
  <si>
    <t>Jorge Antonio Quijada Perez</t>
  </si>
  <si>
    <t>245370</t>
  </si>
  <si>
    <t>Carlos Alberto Da Luz Teixeira</t>
  </si>
  <si>
    <t>303012</t>
  </si>
  <si>
    <t>Leandro Batista De Oliveira</t>
  </si>
  <si>
    <t>303645</t>
  </si>
  <si>
    <t>Francisco De Jesus Mineiro</t>
  </si>
  <si>
    <t>305125</t>
  </si>
  <si>
    <t>Jorge Vaz de Souza</t>
  </si>
  <si>
    <t>442042</t>
  </si>
  <si>
    <t>Acacio Attilio Chieregatte Braga</t>
  </si>
  <si>
    <t>5102952</t>
  </si>
  <si>
    <t>Weslei Carvalho de Andrade</t>
  </si>
  <si>
    <t>5449197</t>
  </si>
  <si>
    <t>Carlos Vinicius Mariano Dos Santos</t>
  </si>
  <si>
    <t>5467624</t>
  </si>
  <si>
    <t>Yan Pestana Da Silva</t>
  </si>
  <si>
    <t>5802130</t>
  </si>
  <si>
    <t>Isaque Dantas Coutinho</t>
  </si>
  <si>
    <t>5817170</t>
  </si>
  <si>
    <t>Joao Paulo Mendes Dos Santos</t>
  </si>
  <si>
    <t>5823471</t>
  </si>
  <si>
    <t>Caua Carvalho De Souza Pires</t>
  </si>
  <si>
    <t>5944767</t>
  </si>
  <si>
    <t>Anyelly Bomfim Da Costa</t>
  </si>
  <si>
    <t>5944864</t>
  </si>
  <si>
    <t>Yuri Xavier Da Silva Barros</t>
  </si>
  <si>
    <t>4987152</t>
  </si>
  <si>
    <t>Joao Paulo Lopes Da Silva Santos</t>
  </si>
  <si>
    <t>5086841</t>
  </si>
  <si>
    <t>JANECLEY SILVA SANTOS</t>
  </si>
  <si>
    <t>5255988</t>
  </si>
  <si>
    <t>Abner Agostinho Dos Santos</t>
  </si>
  <si>
    <t>5341450</t>
  </si>
  <si>
    <t>Vinicius Pereira Da Silva</t>
  </si>
  <si>
    <t>535168</t>
  </si>
  <si>
    <t>Valmir Da Costa</t>
  </si>
  <si>
    <t>5372402</t>
  </si>
  <si>
    <t>GENILTON SOUZA DE ALMEIDA</t>
  </si>
  <si>
    <t>5374170</t>
  </si>
  <si>
    <t>Eric Serra De Santana</t>
  </si>
  <si>
    <t>5382173</t>
  </si>
  <si>
    <t>Leandro Pereira Da Silva</t>
  </si>
  <si>
    <t>5382459</t>
  </si>
  <si>
    <t>PAULO CESAR GONCALVES</t>
  </si>
  <si>
    <t>5486696</t>
  </si>
  <si>
    <t>EDMILSON DA CRUZ ALVES</t>
  </si>
  <si>
    <t>554164</t>
  </si>
  <si>
    <t>SILAS CESAR VIEIRA</t>
  </si>
  <si>
    <t>5649030</t>
  </si>
  <si>
    <t>Thiago Alves Da Silva</t>
  </si>
  <si>
    <t>5747619</t>
  </si>
  <si>
    <t>Rodrigo Campos De Oliveira</t>
  </si>
  <si>
    <t>5749727</t>
  </si>
  <si>
    <t>Luiz Felipe Silva De Oliveira</t>
  </si>
  <si>
    <t>5774810</t>
  </si>
  <si>
    <t>Enzo Henrique Francisco Rosa</t>
  </si>
  <si>
    <t>5793327</t>
  </si>
  <si>
    <t>Jheferson Cutrim Correia</t>
  </si>
  <si>
    <t>5813794</t>
  </si>
  <si>
    <t>Thiago Da Silva</t>
  </si>
  <si>
    <t>5890055</t>
  </si>
  <si>
    <t>Lucky Iwuoha</t>
  </si>
  <si>
    <t>5941253</t>
  </si>
  <si>
    <t>Rodrigo Da Silva</t>
  </si>
  <si>
    <t>5991811</t>
  </si>
  <si>
    <t>Shirlei Dos Reis</t>
  </si>
  <si>
    <t>6003427</t>
  </si>
  <si>
    <t>David Kongolo Kengela</t>
  </si>
  <si>
    <t>6006728</t>
  </si>
  <si>
    <t>Fabiano Lima Dos Santos Silva</t>
  </si>
  <si>
    <t>615465</t>
  </si>
  <si>
    <t>Rayfran Souza Fonseca</t>
  </si>
  <si>
    <t>202219</t>
  </si>
  <si>
    <t>Rudson  Pablo Santos da Silva</t>
  </si>
  <si>
    <t>5033020</t>
  </si>
  <si>
    <t>DIMAS FELIPE GOMES</t>
  </si>
  <si>
    <t>5590795</t>
  </si>
  <si>
    <t>Jefferson Kayk Elias De Brito</t>
  </si>
  <si>
    <t>6002579</t>
  </si>
  <si>
    <t>Valdir Francisco Da Silva</t>
  </si>
  <si>
    <t>6003842</t>
  </si>
  <si>
    <t>Roberto Luiz Da Silva</t>
  </si>
  <si>
    <t>6004628</t>
  </si>
  <si>
    <t>Vanderley Santana Da Silva</t>
  </si>
  <si>
    <t>6005713</t>
  </si>
  <si>
    <t>Pedro Henrique Lima Dos Santos</t>
  </si>
  <si>
    <t>168375</t>
  </si>
  <si>
    <t>Luiz Dos Anjos Cruz</t>
  </si>
  <si>
    <t>170366</t>
  </si>
  <si>
    <t>Edvaldo Silva Dantas</t>
  </si>
  <si>
    <t>277107</t>
  </si>
  <si>
    <t>Natalino Vieira Machado</t>
  </si>
  <si>
    <t>279542</t>
  </si>
  <si>
    <t>EVERTON CAMPOS</t>
  </si>
  <si>
    <t>2958732</t>
  </si>
  <si>
    <t>Gilvana Oliveira De Araujo</t>
  </si>
  <si>
    <t>40012182</t>
  </si>
  <si>
    <t>Mauricio Oliveira Silva</t>
  </si>
  <si>
    <t>4261062</t>
  </si>
  <si>
    <t>ANTONIO BRUNO DOS SANTOS VIEIRA</t>
  </si>
  <si>
    <t>4478940</t>
  </si>
  <si>
    <t>Francisco Silva de Araujo</t>
  </si>
  <si>
    <t>4575156</t>
  </si>
  <si>
    <t>Homero Anilis</t>
  </si>
  <si>
    <t>495124</t>
  </si>
  <si>
    <t>Maria Ionete Martins</t>
  </si>
  <si>
    <t>5113687</t>
  </si>
  <si>
    <t>Kawan Dickson Jesus Dos Santos</t>
  </si>
  <si>
    <t>5144485</t>
  </si>
  <si>
    <t>Ezequiel Teodoro Batista</t>
  </si>
  <si>
    <t>5209323</t>
  </si>
  <si>
    <t>ROBENILDO FRANCISCO DA SILVA</t>
  </si>
  <si>
    <t>5224349</t>
  </si>
  <si>
    <t>ALISSON SELES DA SILVA</t>
  </si>
  <si>
    <t>5314739</t>
  </si>
  <si>
    <t>Jeferson Ferreira Idalino</t>
  </si>
  <si>
    <t>5395836</t>
  </si>
  <si>
    <t>BRUNO SOUZA ALMEIDA</t>
  </si>
  <si>
    <t>5400813</t>
  </si>
  <si>
    <t>Andrew ALVES DE OLIVEIRA</t>
  </si>
  <si>
    <t>5408296</t>
  </si>
  <si>
    <t>Wagner Ruffo Benedito</t>
  </si>
  <si>
    <t>5467225</t>
  </si>
  <si>
    <t>PETERSON SILVA DE OLIVEIRA</t>
  </si>
  <si>
    <t>5475325</t>
  </si>
  <si>
    <t>FRANCISCO RINALDO</t>
  </si>
  <si>
    <t>5535964</t>
  </si>
  <si>
    <t>Keven Gustavo Rodrigues Pereira</t>
  </si>
  <si>
    <t>5556406</t>
  </si>
  <si>
    <t>Marcos Antonio Pereira</t>
  </si>
  <si>
    <t>5614384</t>
  </si>
  <si>
    <t>Jeff Anneau</t>
  </si>
  <si>
    <t>5656036</t>
  </si>
  <si>
    <t>DIOGO MORAES</t>
  </si>
  <si>
    <t>5660815</t>
  </si>
  <si>
    <t>FELIPE RAIMUNDO</t>
  </si>
  <si>
    <t>5737389</t>
  </si>
  <si>
    <t>Matheus De Sousa Ferreira</t>
  </si>
  <si>
    <t>5758866</t>
  </si>
  <si>
    <t>Henryque Estacio De Sousa Siqueira</t>
  </si>
  <si>
    <t>5767920</t>
  </si>
  <si>
    <t>LEDIVANIA DE SOUSA</t>
  </si>
  <si>
    <t>5779049</t>
  </si>
  <si>
    <t>Thiago Justino</t>
  </si>
  <si>
    <t>5815851</t>
  </si>
  <si>
    <t>Henrique Lins Dos Santos</t>
  </si>
  <si>
    <t>5832748</t>
  </si>
  <si>
    <t>ADRIANO DA SILVA</t>
  </si>
  <si>
    <t>5834791</t>
  </si>
  <si>
    <t>Micheal Nyiawung Lebebeh</t>
  </si>
  <si>
    <t>5836360</t>
  </si>
  <si>
    <t>GABRIEL PEREIRA</t>
  </si>
  <si>
    <t>5849438</t>
  </si>
  <si>
    <t>Lucas Gabriel Da Silva Maia</t>
  </si>
  <si>
    <t>5853788</t>
  </si>
  <si>
    <t>RENILDA PEREIRA</t>
  </si>
  <si>
    <t>5877067</t>
  </si>
  <si>
    <t>EDLANE SANTOS MORAES</t>
  </si>
  <si>
    <t>5886864</t>
  </si>
  <si>
    <t>RIAN APARECIDO PACHECO</t>
  </si>
  <si>
    <t>5913543</t>
  </si>
  <si>
    <t>Beatriz Campos De Souza</t>
  </si>
  <si>
    <t>5926017</t>
  </si>
  <si>
    <t>Gustavo Rodrigues De Farias</t>
  </si>
  <si>
    <t>5929989</t>
  </si>
  <si>
    <t>Deniel Lucas Matos Da Silva</t>
  </si>
  <si>
    <t>5954231</t>
  </si>
  <si>
    <t>Kayke Reis Lima</t>
  </si>
  <si>
    <t>5957761</t>
  </si>
  <si>
    <t>Fernanda Ribeiro Marques</t>
  </si>
  <si>
    <t>5978572</t>
  </si>
  <si>
    <t>Matheus Henrique Barbosa Santos</t>
  </si>
  <si>
    <t>5983592</t>
  </si>
  <si>
    <t>Luana Vitoria Pereira De Souza</t>
  </si>
  <si>
    <t>5985005</t>
  </si>
  <si>
    <t>Marie Juline Francois</t>
  </si>
  <si>
    <t>5998328</t>
  </si>
  <si>
    <t>Edielson Matheus Santos Souza</t>
  </si>
  <si>
    <t>6016111</t>
  </si>
  <si>
    <t>Ebuka Emmanuel Okoye</t>
  </si>
  <si>
    <t>6016391</t>
  </si>
  <si>
    <t>Ariston Gomes Da Cruz</t>
  </si>
  <si>
    <t>6035701</t>
  </si>
  <si>
    <t>Thiago Marcelo Elizeu</t>
  </si>
  <si>
    <t>63035</t>
  </si>
  <si>
    <t>ROBERTO ALVES DA SILVA</t>
  </si>
  <si>
    <t>640705</t>
  </si>
  <si>
    <t>Conceicao De Maria Alves De Melo</t>
  </si>
  <si>
    <t>299050</t>
  </si>
  <si>
    <t>ADRIANO PONTES GOMES</t>
  </si>
  <si>
    <t>103569</t>
  </si>
  <si>
    <t>Jose N Nilson Martins da Rocha</t>
  </si>
  <si>
    <t>5316197</t>
  </si>
  <si>
    <t>GRAZIELE ALBUQUERQUE RESPLANDES DOS SANTOS</t>
  </si>
  <si>
    <t>5539889</t>
  </si>
  <si>
    <t>Railton Da Silva Alves</t>
  </si>
  <si>
    <t>4490800</t>
  </si>
  <si>
    <t>LEANDRO GONCALVES DE CARVALHO</t>
  </si>
  <si>
    <t>509890</t>
  </si>
  <si>
    <t>Rafael De Melo Antonio</t>
  </si>
  <si>
    <t>566424</t>
  </si>
  <si>
    <t>THIAGO FERREIRA</t>
  </si>
  <si>
    <t>5702356</t>
  </si>
  <si>
    <t>Aldirene Da Silva Torres</t>
  </si>
  <si>
    <t>CD_PRINCIPAL</t>
  </si>
  <si>
    <t>ATIVIDADES</t>
  </si>
  <si>
    <t>N_REG</t>
  </si>
  <si>
    <t>MELHOR_FATOR</t>
  </si>
  <si>
    <t>FATOR_MEDIO</t>
  </si>
  <si>
    <t>QTD_TOTAL</t>
  </si>
  <si>
    <t>NO_TETO</t>
  </si>
  <si>
    <t>PUXADA RECEB | RECEBIMENTO</t>
  </si>
  <si>
    <t>CARREGAMENTO | RECEBIMENTO</t>
  </si>
  <si>
    <t>CARREGAMENTO | PUXADA RECEB</t>
  </si>
  <si>
    <t>CARREGAMENTO | PUXADA RECEB | RECEBIMENTO</t>
  </si>
  <si>
    <t>ATIVIDADE OP. EMP. | CARREGAMENTO</t>
  </si>
  <si>
    <t>ATIVIDADE OP. EMP. | PUXADA RECEB</t>
  </si>
  <si>
    <t>ATIVIDADE OP. EMP. | RECEBIMENTO</t>
  </si>
  <si>
    <t>ATIVIDADE OP. EMP. | CARREGAMENTO | PUXADA RECEB | RECEBIMENTO</t>
  </si>
  <si>
    <t>ATIVIDADE OP. EMP. | CARREGAMENTO | RECEBIMENTO</t>
  </si>
  <si>
    <t>RESUMO POR MÊS E CD — CUSTO MENSAL, DIÁRIO E LINHA DE GANHO</t>
  </si>
  <si>
    <t>HCs REG.</t>
  </si>
  <si>
    <t>CUSTO_MENSAL</t>
  </si>
  <si>
    <t>HCs_ABAIXO</t>
  </si>
  <si>
    <t>HCs_TETO</t>
  </si>
  <si>
    <t>%_ABAIXO</t>
  </si>
  <si>
    <t>%_TETO</t>
  </si>
  <si>
    <t>GANHO_30%</t>
  </si>
  <si>
    <t>CENARIO_30%</t>
  </si>
  <si>
    <t>CUSTO_DIARIO</t>
  </si>
  <si>
    <t>COMPARATIVO JULHO × AGOSTO — POR CD</t>
  </si>
  <si>
    <t>HCs_JUL</t>
  </si>
  <si>
    <t>HCs_AGO</t>
  </si>
  <si>
    <t>Δ_HCs</t>
  </si>
  <si>
    <t>CUSTO_JUL</t>
  </si>
  <si>
    <t>CUSTO_AGO</t>
  </si>
  <si>
    <t>Δ_CUSTO</t>
  </si>
  <si>
    <t>%_ABAIXO_JUL</t>
  </si>
  <si>
    <t>%_ABAIXO_AGO</t>
  </si>
  <si>
    <t>Δ_pp_ABAIXO</t>
  </si>
  <si>
    <t>FATOR_MED_JUL</t>
  </si>
  <si>
    <t>FATOR_MED_AGO</t>
  </si>
  <si>
    <t>Leitura: Δ_pp_ABAIXO negativo = melhora (menos gente abaixo da meta). Δ_CUSTO = variação do incentivo.</t>
  </si>
  <si>
    <t>PROJEÇÃO DE PRODUTIVIDADE E RETORNO DO INCENTIVO</t>
  </si>
  <si>
    <t xml:space="preserve">Simulação de redução </t>
  </si>
  <si>
    <t>% dos HCs abaixo da meta que sobem p/ 1ª faixa (1,00–1,19)</t>
  </si>
  <si>
    <t>Ganho médio de produtividade desses HCs (ex.: +15%)</t>
  </si>
  <si>
    <t>Custo médio mensal de 1 HC (salário+encargos) R$</t>
  </si>
  <si>
    <t>Elasticidade corte Separação: 1 pp a mais no ressuprimento → redução de X% no corte</t>
  </si>
  <si>
    <t>Custo médio mensal estimado de ruptura/corte (Separação) R$</t>
  </si>
  <si>
    <t>Data</t>
  </si>
  <si>
    <t>Quantidade</t>
  </si>
  <si>
    <t>SIMULAÇÃO POR MÊS E ATIVIDADE</t>
  </si>
  <si>
    <t>HCs</t>
  </si>
  <si>
    <t>REGS</t>
  </si>
  <si>
    <t>META_REF</t>
  </si>
  <si>
    <t>FATOR_MED</t>
  </si>
  <si>
    <t>CUSTO_REG_MENSAL</t>
  </si>
  <si>
    <t>MÊS × CD × ATIVIDADE</t>
  </si>
  <si>
    <t>META</t>
  </si>
  <si>
    <t>QTD</t>
  </si>
  <si>
    <t>DISTRIBUIÇÃO POR MÊS E FAIXA (MENSAL + DIÁRIO)</t>
  </si>
  <si>
    <t>QTD_HCs</t>
  </si>
  <si>
    <t>%_HCs</t>
  </si>
  <si>
    <t>&lt; 1,00</t>
  </si>
  <si>
    <t>≥ 2,00</t>
  </si>
  <si>
    <t>USUÁRIO</t>
  </si>
  <si>
    <t>EMPRESA</t>
  </si>
  <si>
    <t>SEPARACAO</t>
  </si>
  <si>
    <t>418991</t>
  </si>
  <si>
    <t>Luis Fernando De Olivieira Costa</t>
  </si>
  <si>
    <t>5149959</t>
  </si>
  <si>
    <t>Charles D'avila Ferreira</t>
  </si>
  <si>
    <t>5451108</t>
  </si>
  <si>
    <t>Alexandre Machado Tosca</t>
  </si>
  <si>
    <t>5457475</t>
  </si>
  <si>
    <t>Renand Voltaire</t>
  </si>
  <si>
    <t>5531195</t>
  </si>
  <si>
    <t>Brendo Bernardo Da Silva Santiago</t>
  </si>
  <si>
    <t>5637597</t>
  </si>
  <si>
    <t>Alexander Alves Dos Santos</t>
  </si>
  <si>
    <t>5689007</t>
  </si>
  <si>
    <t>Gabriel Da Conceicao Silva</t>
  </si>
  <si>
    <t>5785677</t>
  </si>
  <si>
    <t>Ewerton Cortez Dos Santos Coelho</t>
  </si>
  <si>
    <t>5799830</t>
  </si>
  <si>
    <t>Leandro De Oliveira Guilherme</t>
  </si>
  <si>
    <t>5799953</t>
  </si>
  <si>
    <t>Keven Gomes Da Silva</t>
  </si>
  <si>
    <t>5800102</t>
  </si>
  <si>
    <t>Ryan De Oliveira Heinzelmann Santos</t>
  </si>
  <si>
    <t>5800200</t>
  </si>
  <si>
    <t>Leonardo Eduardo Do Nascimento</t>
  </si>
  <si>
    <t>5800404</t>
  </si>
  <si>
    <t>Carlos Henrique Silva Dos Santos</t>
  </si>
  <si>
    <t>5800536</t>
  </si>
  <si>
    <t>Matheus Henrique Siqueira Neves Da Silva</t>
  </si>
  <si>
    <t>5800609</t>
  </si>
  <si>
    <t>Adriano Brito De Sa Fernandes</t>
  </si>
  <si>
    <t>5800668</t>
  </si>
  <si>
    <t>Washington Rodrigues De Souza</t>
  </si>
  <si>
    <t>5801150</t>
  </si>
  <si>
    <t>Felipe Pinto Cabral</t>
  </si>
  <si>
    <t>5801931</t>
  </si>
  <si>
    <t>Gilmar Fraga Pincano</t>
  </si>
  <si>
    <t>5801982</t>
  </si>
  <si>
    <t>Ryan Nilton Ferreira Dos Santos</t>
  </si>
  <si>
    <t>5802164</t>
  </si>
  <si>
    <t>Vagner Serafim Rodrigues</t>
  </si>
  <si>
    <t>5802229</t>
  </si>
  <si>
    <t>Yuri Henrique Lamartine Monteiro Da Silva</t>
  </si>
  <si>
    <t>5802296</t>
  </si>
  <si>
    <t>Douglas Aurelio Cardoso</t>
  </si>
  <si>
    <t>5802342</t>
  </si>
  <si>
    <t>Bruno Da Silva Rocha</t>
  </si>
  <si>
    <t>5803659</t>
  </si>
  <si>
    <t>Luiz Felipe De Assis Macedo</t>
  </si>
  <si>
    <t>5803667</t>
  </si>
  <si>
    <t>Paulo Henrique De Oliveira Chagas</t>
  </si>
  <si>
    <t>5803683</t>
  </si>
  <si>
    <t>Rodrigo Bruno Junior</t>
  </si>
  <si>
    <t>5804175</t>
  </si>
  <si>
    <t>Tiago Da Conceicao Filho</t>
  </si>
  <si>
    <t>5807042</t>
  </si>
  <si>
    <t>Jhonathan Santana Da Silva Lima</t>
  </si>
  <si>
    <t>5809002</t>
  </si>
  <si>
    <t>Alex De Oliveira Bomfim</t>
  </si>
  <si>
    <t>5817382</t>
  </si>
  <si>
    <t>Michel Cleber Pappacena Ramos</t>
  </si>
  <si>
    <t>5817412</t>
  </si>
  <si>
    <t>Junior Santos De Oliveira</t>
  </si>
  <si>
    <t>5819636</t>
  </si>
  <si>
    <t>Wellington De Souza Silva</t>
  </si>
  <si>
    <t>5819644</t>
  </si>
  <si>
    <t>Michel Da Costa Silva</t>
  </si>
  <si>
    <t>5819717</t>
  </si>
  <si>
    <t>Felipe Feitoza De Souza</t>
  </si>
  <si>
    <t>5819750</t>
  </si>
  <si>
    <t>Genison Da Silva Dutra</t>
  </si>
  <si>
    <t>5819873</t>
  </si>
  <si>
    <t>Matheus Cunha Da Silva</t>
  </si>
  <si>
    <t>5828686</t>
  </si>
  <si>
    <t>Kelvin Bernardo De Carvalho</t>
  </si>
  <si>
    <t>5831750</t>
  </si>
  <si>
    <t>Cleber Maia Mendonca De Souza</t>
  </si>
  <si>
    <t>5891949</t>
  </si>
  <si>
    <t>Gustavo Santos Neves</t>
  </si>
  <si>
    <t>5906229</t>
  </si>
  <si>
    <t>Nicolas Machado De Souza</t>
  </si>
  <si>
    <t>5909198</t>
  </si>
  <si>
    <t>Sandro Jeronimo Vidal</t>
  </si>
  <si>
    <t>5911850</t>
  </si>
  <si>
    <t>Patrick Do Nascimento Trugilho</t>
  </si>
  <si>
    <t>5911885</t>
  </si>
  <si>
    <t>Arthur Teixeira Pereira</t>
  </si>
  <si>
    <t>5932971</t>
  </si>
  <si>
    <t>Wallace Da Silva Gomes</t>
  </si>
  <si>
    <t>5933080</t>
  </si>
  <si>
    <t>Carlos Gabriel De Oliveira Chagas</t>
  </si>
  <si>
    <t>5933137</t>
  </si>
  <si>
    <t>Robson De Carvalho</t>
  </si>
  <si>
    <t>5933170</t>
  </si>
  <si>
    <t>Rafael Da Silva Lucinda</t>
  </si>
  <si>
    <t>5944376</t>
  </si>
  <si>
    <t>Rinaldo Dos Santos Silva</t>
  </si>
  <si>
    <t>5944457</t>
  </si>
  <si>
    <t>Alison Ribeiro</t>
  </si>
  <si>
    <t>5952360</t>
  </si>
  <si>
    <t>Vitor Goncalves Costa</t>
  </si>
  <si>
    <t>5963680</t>
  </si>
  <si>
    <t>Jonatas Florencio Ribeiro</t>
  </si>
  <si>
    <t>5978874</t>
  </si>
  <si>
    <t>Lucas De Oliveira Santana</t>
  </si>
  <si>
    <t>5982472</t>
  </si>
  <si>
    <t>Jose Leonardo Goncalves Da Silva</t>
  </si>
  <si>
    <t>5996597</t>
  </si>
  <si>
    <t>Thiago Dos Santos Silva</t>
  </si>
  <si>
    <t>5999430</t>
  </si>
  <si>
    <t>Vitor Hugo De Faria Liberto</t>
  </si>
  <si>
    <t>6002463</t>
  </si>
  <si>
    <t>Luiz Gustavo De Souza De Moura</t>
  </si>
  <si>
    <t>6005390</t>
  </si>
  <si>
    <t>Matheus Vinicius De Miranda</t>
  </si>
  <si>
    <t>6005411</t>
  </si>
  <si>
    <t>Kristyan Lopes Da Silva</t>
  </si>
  <si>
    <t>6011527</t>
  </si>
  <si>
    <t>Gabriel Souza De Assumpcao</t>
  </si>
  <si>
    <t>6011594</t>
  </si>
  <si>
    <t>Wendell De Medeiros Lins</t>
  </si>
  <si>
    <t>6012710</t>
  </si>
  <si>
    <t>Francisco Kleberson Ferreira Pinto</t>
  </si>
  <si>
    <t>689587</t>
  </si>
  <si>
    <t>Marcos Cezar Roma</t>
  </si>
  <si>
    <t>3060969</t>
  </si>
  <si>
    <t>Vinicius Campos da Silva</t>
  </si>
  <si>
    <t>5116104</t>
  </si>
  <si>
    <t>VALDEMIR MACEDO</t>
  </si>
  <si>
    <t>5222109</t>
  </si>
  <si>
    <t>IJOVANO FERNANDES PINHO</t>
  </si>
  <si>
    <t>5328730</t>
  </si>
  <si>
    <t>Deusimario Souza Barros</t>
  </si>
  <si>
    <t>537252</t>
  </si>
  <si>
    <t>Leonardo Pereira Dos Santos</t>
  </si>
  <si>
    <t>5433045</t>
  </si>
  <si>
    <t>JOEL MARTIM SILVEIRA</t>
  </si>
  <si>
    <t>5433452</t>
  </si>
  <si>
    <t>Joel dos Santos Iago</t>
  </si>
  <si>
    <t>5447291</t>
  </si>
  <si>
    <t>EMANOEL BERTOLINO</t>
  </si>
  <si>
    <t>5449081</t>
  </si>
  <si>
    <t>Kleber Eduardo Silva</t>
  </si>
  <si>
    <t>5452686</t>
  </si>
  <si>
    <t>Leonardo Mertiliano de Souza</t>
  </si>
  <si>
    <t>5456827</t>
  </si>
  <si>
    <t>MATHEUS FARIAS DUTRA</t>
  </si>
  <si>
    <t>5463823</t>
  </si>
  <si>
    <t>FELIPE MARINHO DE OLIVEIRA</t>
  </si>
  <si>
    <t>5496152</t>
  </si>
  <si>
    <t>Marcelo Vicente Pereira Junior</t>
  </si>
  <si>
    <t>5515319</t>
  </si>
  <si>
    <t>Jackson Da Silva Santos</t>
  </si>
  <si>
    <t>5517508</t>
  </si>
  <si>
    <t>Jhonathan Lucas Dantas Guedes</t>
  </si>
  <si>
    <t>5523621</t>
  </si>
  <si>
    <t>Lucas Santana Sena</t>
  </si>
  <si>
    <t>5598630</t>
  </si>
  <si>
    <t>Lucas Gabriel Dos Santos Dantas</t>
  </si>
  <si>
    <t>5612900</t>
  </si>
  <si>
    <t>Gustavo Vinicius Monteiro Ferreira</t>
  </si>
  <si>
    <t>5662427</t>
  </si>
  <si>
    <t>Joao Vitor Do Nascimento Martins</t>
  </si>
  <si>
    <t>5665884</t>
  </si>
  <si>
    <t>Leandro De Oliveira Rocha</t>
  </si>
  <si>
    <t>5670098</t>
  </si>
  <si>
    <t>Gustavo Borges Silva</t>
  </si>
  <si>
    <t>5675979</t>
  </si>
  <si>
    <t>Kelvin Almeida Da Costa</t>
  </si>
  <si>
    <t>5682886</t>
  </si>
  <si>
    <t>Said Marreiros</t>
  </si>
  <si>
    <t>5690005</t>
  </si>
  <si>
    <t>Nelson Henrique Gomes Alves</t>
  </si>
  <si>
    <t>5692822</t>
  </si>
  <si>
    <t>Rafael Carneiro</t>
  </si>
  <si>
    <t>5704510</t>
  </si>
  <si>
    <t>Matheus Pereira Souza</t>
  </si>
  <si>
    <t>5736668</t>
  </si>
  <si>
    <t>Frede Henrique Farias Dos Santos</t>
  </si>
  <si>
    <t>5759161</t>
  </si>
  <si>
    <t>Carlos Alberto De Novais</t>
  </si>
  <si>
    <t>5805970</t>
  </si>
  <si>
    <t>Kevin Barros Da Silva</t>
  </si>
  <si>
    <t>5862191</t>
  </si>
  <si>
    <t>Juarez Rodrigues Lincoln</t>
  </si>
  <si>
    <t>5864720</t>
  </si>
  <si>
    <t>Charles Deodato Da Costa Lima</t>
  </si>
  <si>
    <t>5874700</t>
  </si>
  <si>
    <t>Bryan Matheus Coler Caprari</t>
  </si>
  <si>
    <t>5910471</t>
  </si>
  <si>
    <t>Caique Luiz Do Nascimento</t>
  </si>
  <si>
    <t>5915210</t>
  </si>
  <si>
    <t>Vinicius Dos Santos Cavalcante</t>
  </si>
  <si>
    <t>5921023</t>
  </si>
  <si>
    <t>Renato Santos Da Costa</t>
  </si>
  <si>
    <t>5921325</t>
  </si>
  <si>
    <t>Wellington De Aguiar Costa</t>
  </si>
  <si>
    <t>5926858</t>
  </si>
  <si>
    <t>Andre Mateus Da Silva De Oliveira</t>
  </si>
  <si>
    <t>5934460</t>
  </si>
  <si>
    <t>Rychard Lima Navarro</t>
  </si>
  <si>
    <t>5936160</t>
  </si>
  <si>
    <t>Alan Carlos De Oliveira Santos</t>
  </si>
  <si>
    <t>5938767</t>
  </si>
  <si>
    <t>Misael Jose Rondon Romero</t>
  </si>
  <si>
    <t>5938899</t>
  </si>
  <si>
    <t>Amilcar Alejandro Martinez Hidrogo</t>
  </si>
  <si>
    <t>5941075</t>
  </si>
  <si>
    <t>Eduardo Cecilio Sizilio</t>
  </si>
  <si>
    <t>5942381</t>
  </si>
  <si>
    <t>Elber De Jesus Santos</t>
  </si>
  <si>
    <t>5946492</t>
  </si>
  <si>
    <t>Lucas Henrique Vanderlei Da Silva</t>
  </si>
  <si>
    <t>5946859</t>
  </si>
  <si>
    <t>Alison Alexandre De Fegueredo</t>
  </si>
  <si>
    <t>5947618</t>
  </si>
  <si>
    <t>Thiago De Aguilar Teixeira</t>
  </si>
  <si>
    <t>5948410</t>
  </si>
  <si>
    <t>Helton John Araujo Lins</t>
  </si>
  <si>
    <t>5949157</t>
  </si>
  <si>
    <t>Ed Carlos Pereira De Andrade</t>
  </si>
  <si>
    <t>5951321</t>
  </si>
  <si>
    <t>Renato Claudino De Moura Annibal</t>
  </si>
  <si>
    <t>5952476</t>
  </si>
  <si>
    <t>Caio Goncalves</t>
  </si>
  <si>
    <t>5954894</t>
  </si>
  <si>
    <t>Vitor Manoel De Araujo</t>
  </si>
  <si>
    <t>5955190</t>
  </si>
  <si>
    <t>Bryan Leite De Souza</t>
  </si>
  <si>
    <t>5957893</t>
  </si>
  <si>
    <t>Paulo Dos Santos Stefano</t>
  </si>
  <si>
    <t>5965004</t>
  </si>
  <si>
    <t>Paulo Ubiratan Moreira Delucio</t>
  </si>
  <si>
    <t>5968704</t>
  </si>
  <si>
    <t>Rafael De Jesus Silva</t>
  </si>
  <si>
    <t>5971152</t>
  </si>
  <si>
    <t>Pedro Henrique Goncalves Lopes</t>
  </si>
  <si>
    <t>5973589</t>
  </si>
  <si>
    <t>Gabriel Henrique De Jesus</t>
  </si>
  <si>
    <t>5977495</t>
  </si>
  <si>
    <t>Caua David Lopes</t>
  </si>
  <si>
    <t>5977606</t>
  </si>
  <si>
    <t>Silvanez De Oliveira</t>
  </si>
  <si>
    <t>5980500</t>
  </si>
  <si>
    <t>Jean Lucas Dos Santos Correia</t>
  </si>
  <si>
    <t>5983479</t>
  </si>
  <si>
    <t>Caio Giovanni Alves De Oliveira</t>
  </si>
  <si>
    <t>5984149</t>
  </si>
  <si>
    <t>Victor De Oliveira Mota</t>
  </si>
  <si>
    <t>5984742</t>
  </si>
  <si>
    <t>Diogo Lopes Cerqueira</t>
  </si>
  <si>
    <t>5990327</t>
  </si>
  <si>
    <t>Guilherme Costa Marcelino</t>
  </si>
  <si>
    <t>5990653</t>
  </si>
  <si>
    <t>Alan Da Silva Veras</t>
  </si>
  <si>
    <t>5991757</t>
  </si>
  <si>
    <t>Gustavo Lima Da Silva</t>
  </si>
  <si>
    <t>5992567</t>
  </si>
  <si>
    <t>Luiz Sergio Ribeiro Gaspar Doble</t>
  </si>
  <si>
    <t>5994373</t>
  </si>
  <si>
    <t>Victor Vinicius Junqueira</t>
  </si>
  <si>
    <t>5996848</t>
  </si>
  <si>
    <t>Bruno Rodrigues Anaia</t>
  </si>
  <si>
    <t>5997216</t>
  </si>
  <si>
    <t>Marcio Vinicius Barboza De Lima</t>
  </si>
  <si>
    <t>5997291</t>
  </si>
  <si>
    <t>Carlos Henrique Pinheiro De Souza</t>
  </si>
  <si>
    <t>5997909</t>
  </si>
  <si>
    <t>Matheus Roberto Ferreira</t>
  </si>
  <si>
    <t>5998034</t>
  </si>
  <si>
    <t>Rodrigo De Matos</t>
  </si>
  <si>
    <t>5998204</t>
  </si>
  <si>
    <t>Paulo Henrique Rodrigues Dos Santos</t>
  </si>
  <si>
    <t>5998301</t>
  </si>
  <si>
    <t>Weslley Henrique Santino De Atayde</t>
  </si>
  <si>
    <t>5998611</t>
  </si>
  <si>
    <t>Jose Guilherme Oliveira Da Silva</t>
  </si>
  <si>
    <t>6000975</t>
  </si>
  <si>
    <t>Gustavo Da Silva Martineli</t>
  </si>
  <si>
    <t>6004032</t>
  </si>
  <si>
    <t>Gabriel Theodoro Da Silva</t>
  </si>
  <si>
    <t>6005195</t>
  </si>
  <si>
    <t>Lucas Daniel Santos Moura</t>
  </si>
  <si>
    <t>6005225</t>
  </si>
  <si>
    <t>Alan Correia Queiroz</t>
  </si>
  <si>
    <t>6005365</t>
  </si>
  <si>
    <t>Ingrid Franciele Dos Santos Costa</t>
  </si>
  <si>
    <t>6008526</t>
  </si>
  <si>
    <t>Keldryn Victor Jose De Souza</t>
  </si>
  <si>
    <t>6010474</t>
  </si>
  <si>
    <t>Wendew Luiz Franco Campos</t>
  </si>
  <si>
    <t>6011080</t>
  </si>
  <si>
    <t>Felipe Santos Da Silva</t>
  </si>
  <si>
    <t>6012310</t>
  </si>
  <si>
    <t>Rayane Cristina Pupulin Martins Oliveira</t>
  </si>
  <si>
    <t>6014410</t>
  </si>
  <si>
    <t>Victor Hugo Rodrigues Da Silva</t>
  </si>
  <si>
    <t>T10184</t>
  </si>
  <si>
    <t>BRUNO SANTOS DA SILVA</t>
  </si>
  <si>
    <t>TERCEIRO</t>
  </si>
  <si>
    <t>T10185</t>
  </si>
  <si>
    <t>RICARDO JOSE DA SILVA</t>
  </si>
  <si>
    <t>T10217</t>
  </si>
  <si>
    <t>Gildevam Campo</t>
  </si>
  <si>
    <t>T10274</t>
  </si>
  <si>
    <t>JHONY ELBERT SILVA DOS SANTOS</t>
  </si>
  <si>
    <t>T10292</t>
  </si>
  <si>
    <t>MARCOS VINICIUS FELIX VALIM</t>
  </si>
  <si>
    <t>T10312</t>
  </si>
  <si>
    <t>Marcio da Cunha</t>
  </si>
  <si>
    <t>T10324</t>
  </si>
  <si>
    <t>GLEISON DE SOUSA SILVA</t>
  </si>
  <si>
    <t>T10329</t>
  </si>
  <si>
    <t>ERIK OLIVEIRA DE MORAIS</t>
  </si>
  <si>
    <t>T10333</t>
  </si>
  <si>
    <t>CARLOS DANIEL MATOS SILVA</t>
  </si>
  <si>
    <t>T10353</t>
  </si>
  <si>
    <t>ISRAEL MANUEL DA SILVA</t>
  </si>
  <si>
    <t>T10371</t>
  </si>
  <si>
    <t>GABRIEL AMORIM JESUS DA SILVA</t>
  </si>
  <si>
    <t>T10377</t>
  </si>
  <si>
    <t>Vinicius Silva Cabra</t>
  </si>
  <si>
    <t>T10402</t>
  </si>
  <si>
    <t>ANDERSON SANTANA DE SOUZA</t>
  </si>
  <si>
    <t>T10408</t>
  </si>
  <si>
    <t>DANILO DAMASCENO DA SILVA</t>
  </si>
  <si>
    <t>T10425</t>
  </si>
  <si>
    <t>GABRIEL ESPINDOLA DA SILVA GOMES</t>
  </si>
  <si>
    <t>T10470</t>
  </si>
  <si>
    <t>GABRIEL WHALAS NUNES DE SOUZA</t>
  </si>
  <si>
    <t>T10499</t>
  </si>
  <si>
    <t>Kaio Lucas Cardoso Nogueira</t>
  </si>
  <si>
    <t>T10517</t>
  </si>
  <si>
    <t>JOAO VITOR SANTOS MARTINS</t>
  </si>
  <si>
    <t>T10542</t>
  </si>
  <si>
    <t>ANDERSON DE FARIAS MACHADO</t>
  </si>
  <si>
    <t>T10563</t>
  </si>
  <si>
    <t>Alessandro Farias</t>
  </si>
  <si>
    <t>T10566</t>
  </si>
  <si>
    <t>Jailson de Sousa Ferreira</t>
  </si>
  <si>
    <t>T10568</t>
  </si>
  <si>
    <t>Murilo Carvalho</t>
  </si>
  <si>
    <t>T10575</t>
  </si>
  <si>
    <t>Gabriel Rodrigo Lourenco da Silva</t>
  </si>
  <si>
    <t>T10580</t>
  </si>
  <si>
    <t>Erik Jullian da Silva Goncalves</t>
  </si>
  <si>
    <t>T10584</t>
  </si>
  <si>
    <t>Vinicius dos Santos Rezende</t>
  </si>
  <si>
    <t>T10587</t>
  </si>
  <si>
    <t>Vitor Gabriel Castro da Cruz</t>
  </si>
  <si>
    <t>T10588</t>
  </si>
  <si>
    <t>Emanuel de Lucas Conceicao</t>
  </si>
  <si>
    <t>T10597</t>
  </si>
  <si>
    <t>Pedro Henrique</t>
  </si>
  <si>
    <t>T10612</t>
  </si>
  <si>
    <t>Renan Dias Barbosa dos Santos</t>
  </si>
  <si>
    <t>T10615</t>
  </si>
  <si>
    <t>Emanoel dos Santos Silva</t>
  </si>
  <si>
    <t>T10617</t>
  </si>
  <si>
    <t>Ryan Yuri</t>
  </si>
  <si>
    <t>T10618</t>
  </si>
  <si>
    <t>Vailson Brito</t>
  </si>
  <si>
    <t>T10620</t>
  </si>
  <si>
    <t>Pedro Moreira</t>
  </si>
  <si>
    <t>T10622</t>
  </si>
  <si>
    <t>Matheus de Oliveira</t>
  </si>
  <si>
    <t>T10623</t>
  </si>
  <si>
    <t>Alex Sandro Cordeiro dos Santos</t>
  </si>
  <si>
    <t>T10624</t>
  </si>
  <si>
    <t>Brayan Wilian Pereira</t>
  </si>
  <si>
    <t>T10625</t>
  </si>
  <si>
    <t>Marcos Silva Queiros</t>
  </si>
  <si>
    <t>T10626</t>
  </si>
  <si>
    <t>Felipe Cardoso de Almeida</t>
  </si>
  <si>
    <t>T10631</t>
  </si>
  <si>
    <t>IGOR MOITINHO DE OLIVEIRA</t>
  </si>
  <si>
    <t>T10632</t>
  </si>
  <si>
    <t>VICTOR ALVES DE SOUZA</t>
  </si>
  <si>
    <t>T10633</t>
  </si>
  <si>
    <t>CAIO GABRIEL JESUS DA SILVA</t>
  </si>
  <si>
    <t>T10637</t>
  </si>
  <si>
    <t>Renato Augusto de Souza</t>
  </si>
  <si>
    <t>T10638</t>
  </si>
  <si>
    <t>Jorge Washington Maia</t>
  </si>
  <si>
    <t>195365</t>
  </si>
  <si>
    <t>LUCAS DOS SANTOS COSME</t>
  </si>
  <si>
    <t>2019122</t>
  </si>
  <si>
    <t xml:space="preserve">Wyllamar Silva </t>
  </si>
  <si>
    <t>202125</t>
  </si>
  <si>
    <t>RODRIGO SILVA</t>
  </si>
  <si>
    <t>202301</t>
  </si>
  <si>
    <t>CARLOS CLEYTON TEIXEIRA</t>
  </si>
  <si>
    <t>5752817</t>
  </si>
  <si>
    <t>Gilson Fernandes De Medeiros</t>
  </si>
  <si>
    <t>5997011</t>
  </si>
  <si>
    <t>Mateus De Souza Candido</t>
  </si>
  <si>
    <t>6000673</t>
  </si>
  <si>
    <t>Gleibson Weverton Silva De Oliveira</t>
  </si>
  <si>
    <t>6002838</t>
  </si>
  <si>
    <t>Wagner Ryan Do Nascimento Silva</t>
  </si>
  <si>
    <t>6003109</t>
  </si>
  <si>
    <t>Yago Rodrigues Pereira Lopes</t>
  </si>
  <si>
    <t>6004300</t>
  </si>
  <si>
    <t>Makel Douglas Da Silva Souza</t>
  </si>
  <si>
    <t>6004563</t>
  </si>
  <si>
    <t>Jose Jonathas Da Silva Lira</t>
  </si>
  <si>
    <t>6004601</t>
  </si>
  <si>
    <t>Guilherme Kaic Arcelino Bezerra</t>
  </si>
  <si>
    <t>6004849</t>
  </si>
  <si>
    <t>Leandro Lins De Albuquerque</t>
  </si>
  <si>
    <t>6004970</t>
  </si>
  <si>
    <t>Rodrigo Silva</t>
  </si>
  <si>
    <t>6005799</t>
  </si>
  <si>
    <t>Rudson Pablo Santos Da Silva</t>
  </si>
  <si>
    <t>6005934</t>
  </si>
  <si>
    <t>Josiel Terto Da Silva</t>
  </si>
  <si>
    <t>6005950</t>
  </si>
  <si>
    <t>Guilherme Henrique Francelino Dos Santos</t>
  </si>
  <si>
    <t>6006035</t>
  </si>
  <si>
    <t>Carlos Alberto Pereira Gomes Sobrinho</t>
  </si>
  <si>
    <t>6006043</t>
  </si>
  <si>
    <t>Robson Rodrigues Da Silva</t>
  </si>
  <si>
    <t>6006132</t>
  </si>
  <si>
    <t>Albert Luiz Nascimento Da Silva</t>
  </si>
  <si>
    <t>6006590</t>
  </si>
  <si>
    <t>Jose Diogo Da Silva</t>
  </si>
  <si>
    <t>6012663</t>
  </si>
  <si>
    <t>Carlos Kleyton Teixeira Cavalcanti</t>
  </si>
  <si>
    <t>6013287</t>
  </si>
  <si>
    <t>Ivison Lucas Dos Santos Silva</t>
  </si>
  <si>
    <t>6013902</t>
  </si>
  <si>
    <t>Samuel Henrique De Souza Candido</t>
  </si>
  <si>
    <t>T1953105</t>
  </si>
  <si>
    <t>PEDRO HENRIQUE LIMA</t>
  </si>
  <si>
    <t>T1953156</t>
  </si>
  <si>
    <t>KLEBER DE OLIVEIRA PELAGIO</t>
  </si>
  <si>
    <t>T1953158</t>
  </si>
  <si>
    <t>JOSIEL TERTO DA SILVA</t>
  </si>
  <si>
    <t>T1953176</t>
  </si>
  <si>
    <t>GUILHERME HENRIQUE F. DOS SANTOS</t>
  </si>
  <si>
    <t>T198430</t>
  </si>
  <si>
    <t>BRIVALDO FELIPE ALVES DOS SANTOS</t>
  </si>
  <si>
    <t>T198432</t>
  </si>
  <si>
    <t>GILBERTO TALLES DE LIRA MESQUITA</t>
  </si>
  <si>
    <t>T198433</t>
  </si>
  <si>
    <t>ROBSON VELOZO CAVALCANTI</t>
  </si>
  <si>
    <t>T198438</t>
  </si>
  <si>
    <t>DAYVISSON XAVIER DE ARANTES</t>
  </si>
  <si>
    <t>T198441</t>
  </si>
  <si>
    <t>GABRIEL NASCIMENTO DA SILVA</t>
  </si>
  <si>
    <t>T198448</t>
  </si>
  <si>
    <t>CAUA VICTOR CAETANO DA SILVA</t>
  </si>
  <si>
    <t>T198449</t>
  </si>
  <si>
    <t>ELIELTON PLACIDO DA SILVA</t>
  </si>
  <si>
    <t>T198450</t>
  </si>
  <si>
    <t>JONATAS ROBERTO DE LIMA SANTOS</t>
  </si>
  <si>
    <t>299065</t>
  </si>
  <si>
    <t>PAULO VITOR SOARES MAIA</t>
  </si>
  <si>
    <t>5579287</t>
  </si>
  <si>
    <t>Thiago Estevao Moura</t>
  </si>
  <si>
    <t>5445388</t>
  </si>
  <si>
    <t>Eduardo Da Cruz Souza Da Cunha</t>
  </si>
  <si>
    <t>561262</t>
  </si>
  <si>
    <t>LUIS C CARLOS MAGALHAES SOUSA</t>
  </si>
  <si>
    <t>5661862</t>
  </si>
  <si>
    <t>Francisco Barboza De Sousa</t>
  </si>
  <si>
    <t>5693365</t>
  </si>
  <si>
    <t>Didns Fernandes Brito</t>
  </si>
  <si>
    <t>5769698</t>
  </si>
  <si>
    <t>Guilherme Rodrigues Dos Santos Silva</t>
  </si>
  <si>
    <t>5982910</t>
  </si>
  <si>
    <t>Nathally Alves De Araujo</t>
  </si>
  <si>
    <t>5986060</t>
  </si>
  <si>
    <t>Ryan Dos Santos Reis</t>
  </si>
  <si>
    <t>6003001</t>
  </si>
  <si>
    <t>Ian Jhonata Da Silva Viana</t>
  </si>
  <si>
    <t>3582680</t>
  </si>
  <si>
    <t>Felipe Da Silva Oliveira</t>
  </si>
  <si>
    <t>3802728</t>
  </si>
  <si>
    <t>Demetrios Goncalves De Souza</t>
  </si>
  <si>
    <t>4049144</t>
  </si>
  <si>
    <t>JOSE OLIVEIRA</t>
  </si>
  <si>
    <t>4258355</t>
  </si>
  <si>
    <t>ERICO APARECIDO DE SOUZA</t>
  </si>
  <si>
    <t>4527739</t>
  </si>
  <si>
    <t>ELANE CRISTINA DA SILVA MELO</t>
  </si>
  <si>
    <t>4549597</t>
  </si>
  <si>
    <t>Joao Felipe Lima Dos Santos</t>
  </si>
  <si>
    <t>4989040</t>
  </si>
  <si>
    <t>RAFAEL DE CASTRO PEREIRA</t>
  </si>
  <si>
    <t>499047</t>
  </si>
  <si>
    <t>WELITON DOS SANTOS</t>
  </si>
  <si>
    <t>5011175</t>
  </si>
  <si>
    <t>Clevisson Santos Do Nascimento</t>
  </si>
  <si>
    <t>5356768</t>
  </si>
  <si>
    <t>Daniel Santos Soares</t>
  </si>
  <si>
    <t>5411017</t>
  </si>
  <si>
    <t>Edson Araujo Rosa</t>
  </si>
  <si>
    <t>5420768</t>
  </si>
  <si>
    <t>Rafael Tadeu Da Silva</t>
  </si>
  <si>
    <t>5422086</t>
  </si>
  <si>
    <t>Taiane Helena Piro De Lima</t>
  </si>
  <si>
    <t>5450403</t>
  </si>
  <si>
    <t>Thiago De Lima Lucas</t>
  </si>
  <si>
    <t>5453496</t>
  </si>
  <si>
    <t>DOUGLAS LUIZ</t>
  </si>
  <si>
    <t>5484588</t>
  </si>
  <si>
    <t>Wandemberg De Castro Abreu</t>
  </si>
  <si>
    <t>5489300</t>
  </si>
  <si>
    <t>Erica Barbosa Soares</t>
  </si>
  <si>
    <t>5540461</t>
  </si>
  <si>
    <t>FERNANDO ALONSO DA SILVA</t>
  </si>
  <si>
    <t>5584914</t>
  </si>
  <si>
    <t>CLEONICE CAMPOS DE JESUS</t>
  </si>
  <si>
    <t>5613922</t>
  </si>
  <si>
    <t>DIEGO DIEGO ARMANDO</t>
  </si>
  <si>
    <t>5633451</t>
  </si>
  <si>
    <t>Jessica Amanda Santos Constantino Da Silva</t>
  </si>
  <si>
    <t>5634806</t>
  </si>
  <si>
    <t>KEYTH LIMA DE FONSECA</t>
  </si>
  <si>
    <t>5667453</t>
  </si>
  <si>
    <t>CAIO JULIO</t>
  </si>
  <si>
    <t>5673267</t>
  </si>
  <si>
    <t>ESTER PEREIRA</t>
  </si>
  <si>
    <t>5677181</t>
  </si>
  <si>
    <t>Larissa Dias De Oliveira</t>
  </si>
  <si>
    <t>5681235</t>
  </si>
  <si>
    <t>Francisco Xavier Ferreira De Carvalho</t>
  </si>
  <si>
    <t>5693411</t>
  </si>
  <si>
    <t>Lais Cristina De Sousa Cabral</t>
  </si>
  <si>
    <t>5695198</t>
  </si>
  <si>
    <t>Elizabete Cristina Da Silva Djegov Pinto</t>
  </si>
  <si>
    <t>5699509</t>
  </si>
  <si>
    <t>Rita De Cassia Amador</t>
  </si>
  <si>
    <t>5699983</t>
  </si>
  <si>
    <t>GABRIEL OLIVEIRA ANDRADE</t>
  </si>
  <si>
    <t>5700019</t>
  </si>
  <si>
    <t>Raquel Teles Dos Santos</t>
  </si>
  <si>
    <t>5714320</t>
  </si>
  <si>
    <t>Thauana Silva Dos Santos</t>
  </si>
  <si>
    <t>5729335</t>
  </si>
  <si>
    <t>CELIO SANTANA</t>
  </si>
  <si>
    <t>5732352</t>
  </si>
  <si>
    <t>Cintia Dos Santos Soares</t>
  </si>
  <si>
    <t>5733294</t>
  </si>
  <si>
    <t>OSCAR EDUARDO ZUNIGA</t>
  </si>
  <si>
    <t>5739977</t>
  </si>
  <si>
    <t>Renato MOREIRA DA SILVA</t>
  </si>
  <si>
    <t>5759170</t>
  </si>
  <si>
    <t>WELLINGTON PRATES</t>
  </si>
  <si>
    <t>5760097</t>
  </si>
  <si>
    <t>GIRLANE MARIA</t>
  </si>
  <si>
    <t>5785740</t>
  </si>
  <si>
    <t>MARCOS DA SILVA PEREIRA</t>
  </si>
  <si>
    <t>5795923</t>
  </si>
  <si>
    <t>Anderson Houck</t>
  </si>
  <si>
    <t>5804329</t>
  </si>
  <si>
    <t>Jeferson André</t>
  </si>
  <si>
    <t>5814723</t>
  </si>
  <si>
    <t>Elaine Cristina Moura Sampaio Ribeiro</t>
  </si>
  <si>
    <t>5820588</t>
  </si>
  <si>
    <t>LUCAS DE OLIVEIRA</t>
  </si>
  <si>
    <t>5833280</t>
  </si>
  <si>
    <t>WILLIAN GOMES</t>
  </si>
  <si>
    <t>5833698</t>
  </si>
  <si>
    <t>Moussa Mariame Camara</t>
  </si>
  <si>
    <t>5840147</t>
  </si>
  <si>
    <t>VITALIS MBAKOU</t>
  </si>
  <si>
    <t>5840708</t>
  </si>
  <si>
    <t>Eugene Anangmeje</t>
  </si>
  <si>
    <t>5849381</t>
  </si>
  <si>
    <t>JOAO SUNGO</t>
  </si>
  <si>
    <t>5850622</t>
  </si>
  <si>
    <t>Alcebiades Araujo De Lima</t>
  </si>
  <si>
    <t>5852692</t>
  </si>
  <si>
    <t>Maria Eduarda Cavalcanti De Oliveira</t>
  </si>
  <si>
    <t>5853290</t>
  </si>
  <si>
    <t>RAFAELA NERI FERREIRA</t>
  </si>
  <si>
    <t>5853877</t>
  </si>
  <si>
    <t>Julio Cesar Martinho De Andrade</t>
  </si>
  <si>
    <t>5854210</t>
  </si>
  <si>
    <t>Dayane Aparecida Da Silva Pinto</t>
  </si>
  <si>
    <t>5854822</t>
  </si>
  <si>
    <t>SONITA ASHU</t>
  </si>
  <si>
    <t>5854997</t>
  </si>
  <si>
    <t>Loveline Nyiawung Atemnkeng</t>
  </si>
  <si>
    <t>5862914</t>
  </si>
  <si>
    <t>SAMARA ALVES</t>
  </si>
  <si>
    <t>5877202</t>
  </si>
  <si>
    <t>SARA MUKANO MBONGO PEDRO</t>
  </si>
  <si>
    <t>5880742</t>
  </si>
  <si>
    <t>DEBORA SANTOS</t>
  </si>
  <si>
    <t>5882400</t>
  </si>
  <si>
    <t>Kaique Silva Pereira Do Val</t>
  </si>
  <si>
    <t>5886708</t>
  </si>
  <si>
    <t>MIDACHKA LOUIRANVIL</t>
  </si>
  <si>
    <t>5895561</t>
  </si>
  <si>
    <t>Alessandra Fatima Souza Silva</t>
  </si>
  <si>
    <t>5900840</t>
  </si>
  <si>
    <t>Gislene Pereira Da Silva</t>
  </si>
  <si>
    <t>5901359</t>
  </si>
  <si>
    <t>Joane Val</t>
  </si>
  <si>
    <t>5904919</t>
  </si>
  <si>
    <t>DAIANE CRISTINA</t>
  </si>
  <si>
    <t>5916615</t>
  </si>
  <si>
    <t>Gilmar Pires</t>
  </si>
  <si>
    <t>5919746</t>
  </si>
  <si>
    <t>Guilherme Bezerra De Farias</t>
  </si>
  <si>
    <t>5922216</t>
  </si>
  <si>
    <t>Thiago Batista Alvares Paulino</t>
  </si>
  <si>
    <t>5922240</t>
  </si>
  <si>
    <t>Vicente Jacinto De Oliveira</t>
  </si>
  <si>
    <t>5927234</t>
  </si>
  <si>
    <t>Wilbert Augustin</t>
  </si>
  <si>
    <t>5927820</t>
  </si>
  <si>
    <t>Alisson Rocha Vieira</t>
  </si>
  <si>
    <t>5929288</t>
  </si>
  <si>
    <t>Pedro Henrique Ferreira Da Silva</t>
  </si>
  <si>
    <t>5937671</t>
  </si>
  <si>
    <t>Andre Reis Da Mata Rodrigues</t>
  </si>
  <si>
    <t>5939003</t>
  </si>
  <si>
    <t>Gisele Sabino Candido Silva</t>
  </si>
  <si>
    <t>5945259</t>
  </si>
  <si>
    <t>Matheus Bittencourt Santos</t>
  </si>
  <si>
    <t>5946948</t>
  </si>
  <si>
    <t>Dumel Louis Jacques</t>
  </si>
  <si>
    <t>5957702</t>
  </si>
  <si>
    <t>Sandra Caseus</t>
  </si>
  <si>
    <t>5958083</t>
  </si>
  <si>
    <t>Lovelie Alphonse</t>
  </si>
  <si>
    <t>5958946</t>
  </si>
  <si>
    <t>Igor Gabriel Franca Da Silva</t>
  </si>
  <si>
    <t>5962722</t>
  </si>
  <si>
    <t>Vitor De Proenca Santos</t>
  </si>
  <si>
    <t>5964407</t>
  </si>
  <si>
    <t>Carlos Henrique Bernardes Da Silva</t>
  </si>
  <si>
    <t>5964890</t>
  </si>
  <si>
    <t>Fellipe Miguel Guimaraes Mauad</t>
  </si>
  <si>
    <t>5968240</t>
  </si>
  <si>
    <t>Jailton Hercilio Da Silva</t>
  </si>
  <si>
    <t>5968364</t>
  </si>
  <si>
    <t>Kaue Fernando Hodato Lima Da Silva</t>
  </si>
  <si>
    <t>5968372</t>
  </si>
  <si>
    <t>Reginaldo Da Conceicao Souza</t>
  </si>
  <si>
    <t>5968380</t>
  </si>
  <si>
    <t>Edvan Nascimento Silva</t>
  </si>
  <si>
    <t>5968569</t>
  </si>
  <si>
    <t>Bruno Dos Santos Souza</t>
  </si>
  <si>
    <t>5968887</t>
  </si>
  <si>
    <t>Wesley Nascimento Cardoso</t>
  </si>
  <si>
    <t>5971438</t>
  </si>
  <si>
    <t>Ana Claudia De Lima</t>
  </si>
  <si>
    <t>5971470</t>
  </si>
  <si>
    <t>Fernando Magalhaes</t>
  </si>
  <si>
    <t>5974054</t>
  </si>
  <si>
    <t>Larissa Fernanda Alves Rodrigues</t>
  </si>
  <si>
    <t>5974356</t>
  </si>
  <si>
    <t>Antonia Luiza Morais De Aguiar</t>
  </si>
  <si>
    <t>5974623</t>
  </si>
  <si>
    <t>Marcos Aurelio Monteiro Godinho</t>
  </si>
  <si>
    <t>5977584</t>
  </si>
  <si>
    <t>Ramon Goncalves Silva</t>
  </si>
  <si>
    <t>5980119</t>
  </si>
  <si>
    <t>Pablo Henrique Oliveira De Jesus</t>
  </si>
  <si>
    <t>5980313</t>
  </si>
  <si>
    <t>Gabriela Da Silva Diniz</t>
  </si>
  <si>
    <t>5981395</t>
  </si>
  <si>
    <t>Nathan De Almeida</t>
  </si>
  <si>
    <t>5983851</t>
  </si>
  <si>
    <t>Charlie Gabriel Jaracevskis Rozendo De Souza</t>
  </si>
  <si>
    <t>5984882</t>
  </si>
  <si>
    <t>Obinna Nduchegwo</t>
  </si>
  <si>
    <t>5986680</t>
  </si>
  <si>
    <t>Geovana Vitoria Ferreira Dos Santos</t>
  </si>
  <si>
    <t>5987881</t>
  </si>
  <si>
    <t>Ruth Gracia Mpangui Okito</t>
  </si>
  <si>
    <t>5988837</t>
  </si>
  <si>
    <t>Chinedu Victor Ujam</t>
  </si>
  <si>
    <t>5994454</t>
  </si>
  <si>
    <t>Rafael Ferreira Da Silva</t>
  </si>
  <si>
    <t>5994977</t>
  </si>
  <si>
    <t>Fernanda Carolyne Freitas De Queiroz</t>
  </si>
  <si>
    <t>5995000</t>
  </si>
  <si>
    <t>Fabio Felipe</t>
  </si>
  <si>
    <t>5995027</t>
  </si>
  <si>
    <t>Otavio Bueno De Almeida</t>
  </si>
  <si>
    <t>5995035</t>
  </si>
  <si>
    <t>Matheus Da Silva Reis</t>
  </si>
  <si>
    <t>5995060</t>
  </si>
  <si>
    <t>Thaise Rocha Barbosa</t>
  </si>
  <si>
    <t>5995086</t>
  </si>
  <si>
    <t>Guilherme Fernando Goncalves De Andrade Marques</t>
  </si>
  <si>
    <t>5995213</t>
  </si>
  <si>
    <t>Ellen Cristiny Hilario Da Silva</t>
  </si>
  <si>
    <t>5995884</t>
  </si>
  <si>
    <t>Geovana Dos Santos Pereira</t>
  </si>
  <si>
    <t>5995922</t>
  </si>
  <si>
    <t>Marcos Alexandre De Oliveira Feitosa</t>
  </si>
  <si>
    <t>5996058</t>
  </si>
  <si>
    <t>Alexandre Geraso Carazai</t>
  </si>
  <si>
    <t>5996082</t>
  </si>
  <si>
    <t>Abuchukwu Stanley Anyanwu</t>
  </si>
  <si>
    <t>5996090</t>
  </si>
  <si>
    <t>Lawrenta Adubu</t>
  </si>
  <si>
    <t>5996163</t>
  </si>
  <si>
    <t>Andressa Jeronymo Xavier</t>
  </si>
  <si>
    <t>5997020</t>
  </si>
  <si>
    <t>Welber Alvino Gama</t>
  </si>
  <si>
    <t>5997194</t>
  </si>
  <si>
    <t>Sabrina Santos De Almeida Ferreira</t>
  </si>
  <si>
    <t>5998581</t>
  </si>
  <si>
    <t>Anayochukwu Bobby Onyewuchi</t>
  </si>
  <si>
    <t>5998603</t>
  </si>
  <si>
    <t>Chibuike Simon Anaekwe</t>
  </si>
  <si>
    <t>599869</t>
  </si>
  <si>
    <t>Pedro Hissao Yano</t>
  </si>
  <si>
    <t>5998719</t>
  </si>
  <si>
    <t>Matheus Souza Santos</t>
  </si>
  <si>
    <t>5998816</t>
  </si>
  <si>
    <t>Gustavo De Oliveira Reis Da Silva</t>
  </si>
  <si>
    <t>5998824</t>
  </si>
  <si>
    <t>Rafaela Cristine Brito Da Silva</t>
  </si>
  <si>
    <t>5998999</t>
  </si>
  <si>
    <t>Samuel Udoka Godwin</t>
  </si>
  <si>
    <t>5999197</t>
  </si>
  <si>
    <t>Marcelo Takao Ono</t>
  </si>
  <si>
    <t>5999367</t>
  </si>
  <si>
    <t>Stephen Emeka</t>
  </si>
  <si>
    <t>5999383</t>
  </si>
  <si>
    <t>Onome Ogo Ovwigho</t>
  </si>
  <si>
    <t>5999553</t>
  </si>
  <si>
    <t>Maria Valdelene Dos Santos Souza</t>
  </si>
  <si>
    <t>5999588</t>
  </si>
  <si>
    <t>Roberia Maria Pereira</t>
  </si>
  <si>
    <t>5999650</t>
  </si>
  <si>
    <t>Edvania Andrade De Oliveira</t>
  </si>
  <si>
    <t>5999790</t>
  </si>
  <si>
    <t>Chukwudi Ikechukwu Obidi</t>
  </si>
  <si>
    <t>6000398</t>
  </si>
  <si>
    <t>Andre Luiz Silva Cardoso</t>
  </si>
  <si>
    <t>6001025</t>
  </si>
  <si>
    <t>Brenda Alexandre De Lima Brito</t>
  </si>
  <si>
    <t>6001130</t>
  </si>
  <si>
    <t>Gustavo Jardim Pereira</t>
  </si>
  <si>
    <t>6001173</t>
  </si>
  <si>
    <t>Thalia Dos Santos Genuino</t>
  </si>
  <si>
    <t>6001181</t>
  </si>
  <si>
    <t>Innocent Emeka Okolo</t>
  </si>
  <si>
    <t>6001203</t>
  </si>
  <si>
    <t>Marcelo Sousa Dos Santos</t>
  </si>
  <si>
    <t>6001238</t>
  </si>
  <si>
    <t>Karine Da Silva Ferreira</t>
  </si>
  <si>
    <t>6001300</t>
  </si>
  <si>
    <t>Andre Silva Castro</t>
  </si>
  <si>
    <t>6001335</t>
  </si>
  <si>
    <t>Marcelo Adriano De Oliveira</t>
  </si>
  <si>
    <t>6001572</t>
  </si>
  <si>
    <t>Grasiele Barbosa Dos Santos</t>
  </si>
  <si>
    <t>6001742</t>
  </si>
  <si>
    <t>Milena Alves Rodrigues</t>
  </si>
  <si>
    <t>6001947</t>
  </si>
  <si>
    <t>Tassiane De Barros Oliveira</t>
  </si>
  <si>
    <t>6002854</t>
  </si>
  <si>
    <t>Bruno Miro Da Silva</t>
  </si>
  <si>
    <t>6003753</t>
  </si>
  <si>
    <t>Vitoria Beatriz De Oliveira Andrade</t>
  </si>
  <si>
    <t>6003850</t>
  </si>
  <si>
    <t>Reginaldo Domingos Dos Santos</t>
  </si>
  <si>
    <t>6004547</t>
  </si>
  <si>
    <t>Lucilia Maria Amorim</t>
  </si>
  <si>
    <t>6005535</t>
  </si>
  <si>
    <t>Karla Cavalcanti Silva</t>
  </si>
  <si>
    <t>6005764</t>
  </si>
  <si>
    <t>Chinonso Stephen Onuegbu</t>
  </si>
  <si>
    <t>6005802</t>
  </si>
  <si>
    <t>Susana Mangueira De Sousa</t>
  </si>
  <si>
    <t>6006175</t>
  </si>
  <si>
    <t>Leandro Andrade</t>
  </si>
  <si>
    <t>6006833</t>
  </si>
  <si>
    <t>Misael Gomes</t>
  </si>
  <si>
    <t>6006884</t>
  </si>
  <si>
    <t>Vinicius Marcelino Da Silva</t>
  </si>
  <si>
    <t>6007260</t>
  </si>
  <si>
    <t>Caua Pereira Nogueira</t>
  </si>
  <si>
    <t>6008089</t>
  </si>
  <si>
    <t>Isaias De Freitas De Jesus</t>
  </si>
  <si>
    <t>6008224</t>
  </si>
  <si>
    <t>Ikenna Edward Okorie</t>
  </si>
  <si>
    <t>6010539</t>
  </si>
  <si>
    <t>Paul Madueke Nwatu</t>
  </si>
  <si>
    <t>6010660</t>
  </si>
  <si>
    <t>Kenneth Emenike Atuh</t>
  </si>
  <si>
    <t>6010725</t>
  </si>
  <si>
    <t>Chidi Okere</t>
  </si>
  <si>
    <t>6012213</t>
  </si>
  <si>
    <t>Maria Alaide Pereira Nogueira Santos</t>
  </si>
  <si>
    <t>6012221</t>
  </si>
  <si>
    <t>Kamilly Costa Do Rosario Borges</t>
  </si>
  <si>
    <t>6012256</t>
  </si>
  <si>
    <t>Thamires Jordana Barros Rosa</t>
  </si>
  <si>
    <t>6012280</t>
  </si>
  <si>
    <t>Moroni Siqueira Inacio</t>
  </si>
  <si>
    <t>6012680</t>
  </si>
  <si>
    <t>Cristiane Aparecida Comerce</t>
  </si>
  <si>
    <t>6013163</t>
  </si>
  <si>
    <t>Joseph Abuchi Anyanwu</t>
  </si>
  <si>
    <t>6013260</t>
  </si>
  <si>
    <t>Marcel Robson Zelenkovas</t>
  </si>
  <si>
    <t>6013457</t>
  </si>
  <si>
    <t>Beatriz De Sales Dos Santos</t>
  </si>
  <si>
    <t>6013805</t>
  </si>
  <si>
    <t>Rafael Dos Santos Alves</t>
  </si>
  <si>
    <t>6014267</t>
  </si>
  <si>
    <t>Leonardo Da Silva Campos</t>
  </si>
  <si>
    <t>6014330</t>
  </si>
  <si>
    <t>Okechukwu Chigbu</t>
  </si>
  <si>
    <t>6014356</t>
  </si>
  <si>
    <t>Nonso Kenneth Mcalfred</t>
  </si>
  <si>
    <t>6014550</t>
  </si>
  <si>
    <t>Exthar Cherlie Soulouque</t>
  </si>
  <si>
    <t>6014674</t>
  </si>
  <si>
    <t>Anthony Ikechukwu Emeka</t>
  </si>
  <si>
    <t>6014879</t>
  </si>
  <si>
    <t>Anayochukwu Emmanuel Azi</t>
  </si>
  <si>
    <t>6016120</t>
  </si>
  <si>
    <t>Ubiratan De Moraes E Oliveira</t>
  </si>
  <si>
    <t>6016286</t>
  </si>
  <si>
    <t>Onwubiko Uzochukwu Michael</t>
  </si>
  <si>
    <t>6017312</t>
  </si>
  <si>
    <t>Amanda Napoleao De Oliveira</t>
  </si>
  <si>
    <t>6018831</t>
  </si>
  <si>
    <t>Thiago De Oliveira Camargo</t>
  </si>
  <si>
    <t>6019021</t>
  </si>
  <si>
    <t>Rayssa Sabino De Lima</t>
  </si>
  <si>
    <t>6019358</t>
  </si>
  <si>
    <t>Temitope Agbola</t>
  </si>
  <si>
    <t>6019609</t>
  </si>
  <si>
    <t>Ijioma Ibemgbulam David</t>
  </si>
  <si>
    <t>625438</t>
  </si>
  <si>
    <t>ELAYNE CRISTINA RODRIGUES</t>
  </si>
  <si>
    <t>667361</t>
  </si>
  <si>
    <t>Orlando Vieira De Sa</t>
  </si>
  <si>
    <t>T11000017</t>
  </si>
  <si>
    <t>RICARDO VIEIRA RODRIGUES DA SILVA</t>
  </si>
  <si>
    <t>T11000022</t>
  </si>
  <si>
    <t>PEDRO HENRIQUE RABELO</t>
  </si>
  <si>
    <t>T11000035</t>
  </si>
  <si>
    <t>DEMERSOM MACEDO DE ASSIS</t>
  </si>
  <si>
    <t>T11000140</t>
  </si>
  <si>
    <t>GABRIEL OLIVEIRA ALMEIDA RAMOS</t>
  </si>
  <si>
    <t>T11000151</t>
  </si>
  <si>
    <t>THATIANY ALVES LOPES DE OLIVEIRA</t>
  </si>
  <si>
    <t>T11000161</t>
  </si>
  <si>
    <t>LILIANE GALVAO DA SILVA</t>
  </si>
  <si>
    <t>T11000165</t>
  </si>
  <si>
    <t>FLAVIO SOARES RAMOS DE JESUS</t>
  </si>
  <si>
    <t>T11000178</t>
  </si>
  <si>
    <t>KEVIN ARNALD BANEDICTO FIGUEIREDO</t>
  </si>
  <si>
    <t>T11000184</t>
  </si>
  <si>
    <t>NICOLAS DA SILVA MARCAL</t>
  </si>
  <si>
    <t>T11000213</t>
  </si>
  <si>
    <t>VITOR SILVA DE OLIVEIRA</t>
  </si>
  <si>
    <t>T11000236</t>
  </si>
  <si>
    <t>LEANDRO HENRIQUE DO CARMO SILVA</t>
  </si>
  <si>
    <t>T11000253</t>
  </si>
  <si>
    <t>MARIA EDUARDA RAMOS DA SILVA</t>
  </si>
  <si>
    <t>T11000272</t>
  </si>
  <si>
    <t>ANGELO SURIN</t>
  </si>
  <si>
    <t>T11000282</t>
  </si>
  <si>
    <t>ALEXSANDER RAMON GOMES</t>
  </si>
  <si>
    <t>T11000293</t>
  </si>
  <si>
    <t>SHLERVINS BOSSE</t>
  </si>
  <si>
    <t>T11000294</t>
  </si>
  <si>
    <t>FRED JOSEPH</t>
  </si>
  <si>
    <t>T11000308</t>
  </si>
  <si>
    <t>GUSTAVO SILVA DE SOUZA</t>
  </si>
  <si>
    <t>T11000309</t>
  </si>
  <si>
    <t>FABRICIO SANTANA</t>
  </si>
  <si>
    <t>T11000339</t>
  </si>
  <si>
    <t>VINICIUS CORREIA</t>
  </si>
  <si>
    <t>T11000352</t>
  </si>
  <si>
    <t>GUILHERME LINS DO ROZARIO</t>
  </si>
  <si>
    <t>T11000362</t>
  </si>
  <si>
    <t>MAYCON RIBEIRO DE LIMA</t>
  </si>
  <si>
    <t>T11000364</t>
  </si>
  <si>
    <t>HIGOR DOS SANTOS FARIA</t>
  </si>
  <si>
    <t>T11000374</t>
  </si>
  <si>
    <t>HAILTON JOSE SANTOS</t>
  </si>
  <si>
    <t>T11000375</t>
  </si>
  <si>
    <t>WALLACE HEMILTON</t>
  </si>
  <si>
    <t>T11000397</t>
  </si>
  <si>
    <t>LEONARDO BERTOLUCCI</t>
  </si>
  <si>
    <t>T11000400</t>
  </si>
  <si>
    <t>VICTOR REIS DO SACRAMENTO</t>
  </si>
  <si>
    <t>T11000403</t>
  </si>
  <si>
    <t>JEFERSON DA SILVA CRUZ</t>
  </si>
  <si>
    <t>T11000412</t>
  </si>
  <si>
    <t>MARCOS SANTOS</t>
  </si>
  <si>
    <t>T11000414</t>
  </si>
  <si>
    <t>ALCIDESIO DA SILVA</t>
  </si>
  <si>
    <t>T11000422</t>
  </si>
  <si>
    <t>LUCAS PEREIRA LIMA</t>
  </si>
  <si>
    <t>T11000424</t>
  </si>
  <si>
    <t>MARCO ANTONIO FERREIRA NASCIMENTO</t>
  </si>
  <si>
    <t>T11000427</t>
  </si>
  <si>
    <t>PEDRO HENRIQUE BRITO</t>
  </si>
  <si>
    <t>T11000429</t>
  </si>
  <si>
    <t>DANILO BARBOSA RIBEIRO</t>
  </si>
  <si>
    <t>T11000438</t>
  </si>
  <si>
    <t>VICTOR HUGO MONTEIRO BORGES</t>
  </si>
  <si>
    <t>T11000439</t>
  </si>
  <si>
    <t>WILLIAM DE SOUZA AUGUSTO</t>
  </si>
  <si>
    <t>T11000441</t>
  </si>
  <si>
    <t>Wermesson Alves</t>
  </si>
  <si>
    <t>T11000445</t>
  </si>
  <si>
    <t>PEDRO AUGUSTO ALVES DA SILVA</t>
  </si>
  <si>
    <t>T11000447</t>
  </si>
  <si>
    <t>NTOH PEYER AYUK</t>
  </si>
  <si>
    <t>T11000448</t>
  </si>
  <si>
    <t>Lucas Aquino Nunes do Carmo</t>
  </si>
  <si>
    <t>T11000450</t>
  </si>
  <si>
    <t>MARCOS DE SOUZA DE CARVALHO</t>
  </si>
  <si>
    <t>T11000451</t>
  </si>
  <si>
    <t>ANDRE SOARES REIS</t>
  </si>
  <si>
    <t>T11000453</t>
  </si>
  <si>
    <t>VITOR GABRIEL RODRIGUES DA SILVA</t>
  </si>
  <si>
    <t>T11000455</t>
  </si>
  <si>
    <t>ALEX PEREIRA DE ARAUJO</t>
  </si>
  <si>
    <t>T11000456</t>
  </si>
  <si>
    <t>JHONATHAM MIKE</t>
  </si>
  <si>
    <t>T11000457</t>
  </si>
  <si>
    <t>DIEGO ERNESTO</t>
  </si>
  <si>
    <t>T11000459</t>
  </si>
  <si>
    <t>NICOLAS GABRIEL SOUSA</t>
  </si>
  <si>
    <t>T11000460</t>
  </si>
  <si>
    <t>GABRIEL APARECIDO NAVA DIAS</t>
  </si>
  <si>
    <t>T11000461</t>
  </si>
  <si>
    <t>JOAO PAULO FONTANA DE SOUZA</t>
  </si>
  <si>
    <t>T11000463</t>
  </si>
  <si>
    <t>LEONARDO ALVES FANTIN</t>
  </si>
  <si>
    <t>T11000467</t>
  </si>
  <si>
    <t>LUIZ GUSTAVO ALVES</t>
  </si>
  <si>
    <t>T11000468</t>
  </si>
  <si>
    <t>Eronildes dos santos junior</t>
  </si>
  <si>
    <t>T11000469</t>
  </si>
  <si>
    <t>WILDER GABRIEL CARVALHO CLARA</t>
  </si>
  <si>
    <t>T11000470</t>
  </si>
  <si>
    <t>JOAO VICTOR DE SOUZA VENANCIO</t>
  </si>
  <si>
    <t>T11000471</t>
  </si>
  <si>
    <t>RENAN LUCAS DE JESUS ANDRADE</t>
  </si>
  <si>
    <t>T11000472</t>
  </si>
  <si>
    <t>LUCIANO WENDER</t>
  </si>
  <si>
    <t>T11000474</t>
  </si>
  <si>
    <t>LIVYA CRISTINA LEMOS NASCIMENTO</t>
  </si>
  <si>
    <t>T11000475</t>
  </si>
  <si>
    <t>CRISTIANO PEREIRA</t>
  </si>
  <si>
    <t>T11000476</t>
  </si>
  <si>
    <t>JULIO CESAR ALVES</t>
  </si>
  <si>
    <t>T11000477</t>
  </si>
  <si>
    <t>DAVID GOMES DA SILVA</t>
  </si>
  <si>
    <t>T11000478</t>
  </si>
  <si>
    <t>Alan Silva</t>
  </si>
  <si>
    <t>T11000479</t>
  </si>
  <si>
    <t>KAREN VITORIA DA SILVA</t>
  </si>
  <si>
    <t>T11000480</t>
  </si>
  <si>
    <t>WESLEY MAIA DA SILVA</t>
  </si>
  <si>
    <t>T11000481</t>
  </si>
  <si>
    <t>MATHEUS CHORBAN DE SOUZA</t>
  </si>
  <si>
    <t>T11000482</t>
  </si>
  <si>
    <t>GUSTAVO LOPES FERNANDES DA SILVA</t>
  </si>
  <si>
    <t>T11000483</t>
  </si>
  <si>
    <t>DAVI LUIZ LIMA DAS NEVES</t>
  </si>
  <si>
    <t>T11000484</t>
  </si>
  <si>
    <t>DAVI RODRIGUES CARVALHO</t>
  </si>
  <si>
    <t>T11000485</t>
  </si>
  <si>
    <t>EROLD ALOUINOR</t>
  </si>
  <si>
    <t>T11000486</t>
  </si>
  <si>
    <t>ADIVALDO SOARES</t>
  </si>
  <si>
    <t>T11000487</t>
  </si>
  <si>
    <t>RAFAEL MOTOLLO</t>
  </si>
  <si>
    <t>T11000488</t>
  </si>
  <si>
    <t>ROBERT SOARES OLIVEIRA</t>
  </si>
  <si>
    <t>T11000490</t>
  </si>
  <si>
    <t>Pedro Henrique Oliveira de Melo</t>
  </si>
  <si>
    <t>T11000491</t>
  </si>
  <si>
    <t>LUCAS NONATO ANDRANDE CORREA</t>
  </si>
  <si>
    <t>T11000492</t>
  </si>
  <si>
    <t>CASSIANO ROCHA DE FREITA UNGER</t>
  </si>
  <si>
    <t>T11000493</t>
  </si>
  <si>
    <t>ANDERSON DA SILVA</t>
  </si>
  <si>
    <t>T11000494</t>
  </si>
  <si>
    <t>ANTONIO SILVA ALMEIDA</t>
  </si>
  <si>
    <t>T11000496</t>
  </si>
  <si>
    <t>RAMON FERNANDO DA SILVA MAGDANELO</t>
  </si>
  <si>
    <t>T40000044</t>
  </si>
  <si>
    <t>ALBERT HENRIQUE BRITO DO NASCIMENTO</t>
  </si>
  <si>
    <t>T40000086</t>
  </si>
  <si>
    <t>LEANDRO BALBINO DA SILVA JUNIOR</t>
  </si>
  <si>
    <t>T40000096</t>
  </si>
  <si>
    <t>ADRIANO LIMA BORGES</t>
  </si>
  <si>
    <t>T40000099</t>
  </si>
  <si>
    <t>GILIARDE PAULO DA SILVA</t>
  </si>
  <si>
    <t>T40000102</t>
  </si>
  <si>
    <t>LUIS CARLOS DOS SANTOS SILVA</t>
  </si>
  <si>
    <t>T40000130</t>
  </si>
  <si>
    <t>MARCOS VINICIUS OLIVEIRA</t>
  </si>
  <si>
    <t>T40000154</t>
  </si>
  <si>
    <t>DENISE MONTEIRO DA SILVA</t>
  </si>
  <si>
    <t>T40000187</t>
  </si>
  <si>
    <t>JESSICA DA CRUZ ARAUJO</t>
  </si>
  <si>
    <t>T40000194</t>
  </si>
  <si>
    <t>FRANCIELI DE ASSUNCAO SILVA</t>
  </si>
  <si>
    <t>T40000197</t>
  </si>
  <si>
    <t>MARCIO ROBERTO DE LIMA CASTRO</t>
  </si>
  <si>
    <t>T40000229</t>
  </si>
  <si>
    <t>SAMUEL NUNES DA SILVA</t>
  </si>
  <si>
    <t>T40000244</t>
  </si>
  <si>
    <t>VINICIUS LOURENCO DOS SANTOS</t>
  </si>
  <si>
    <t>T40000261</t>
  </si>
  <si>
    <t>ANTONIO ADILINO SANTOS TERTO</t>
  </si>
  <si>
    <t>T40000292</t>
  </si>
  <si>
    <t>Jose Costa de Assis</t>
  </si>
  <si>
    <t>T40000303</t>
  </si>
  <si>
    <t>SIDINEI DECIO APARECIDO DOS SANTOS</t>
  </si>
  <si>
    <t>T40000345</t>
  </si>
  <si>
    <t>WASHINGTON PEREIRA DA SILVA</t>
  </si>
  <si>
    <t>T40000394</t>
  </si>
  <si>
    <t>EBERTON DA SILVA MACHADO</t>
  </si>
  <si>
    <t>T40000416</t>
  </si>
  <si>
    <t>Mayala Almeida Antonio</t>
  </si>
  <si>
    <t>T40000428</t>
  </si>
  <si>
    <t>ANTONIO ARAUJO SILVA</t>
  </si>
  <si>
    <t>T40000444</t>
  </si>
  <si>
    <t>JONATAM AGOSTINHO</t>
  </si>
  <si>
    <t>T40000491</t>
  </si>
  <si>
    <t>PEDRO HENRIQUE NUNES DE OLIVEIRA</t>
  </si>
  <si>
    <t>T40000619</t>
  </si>
  <si>
    <t>Genivaldo Jordao da Silva</t>
  </si>
  <si>
    <t>T40000736</t>
  </si>
  <si>
    <t>MAURICIO ANTONIO DA SILVA</t>
  </si>
  <si>
    <t>T40000772</t>
  </si>
  <si>
    <t>CARLOS EDUARDO LIMA PEREIRA</t>
  </si>
  <si>
    <t>T40000842</t>
  </si>
  <si>
    <t>IVAN JOSE ARROYO LUCENA</t>
  </si>
  <si>
    <t>T40001023</t>
  </si>
  <si>
    <t>Gislaine Oliveira  da Silva</t>
  </si>
  <si>
    <t>T40001032</t>
  </si>
  <si>
    <t>CLEYTON DIAS SILVA</t>
  </si>
  <si>
    <t>T40001051</t>
  </si>
  <si>
    <t>JONATHAN ARAUJO BATISTA</t>
  </si>
  <si>
    <t>T40001087</t>
  </si>
  <si>
    <t>Ariston Sousa de Oliveira</t>
  </si>
  <si>
    <t>T40001098</t>
  </si>
  <si>
    <t>GERALDINO ALEXANDRE RODRIGUES</t>
  </si>
  <si>
    <t>T40001099</t>
  </si>
  <si>
    <t>RICARDO OLIVEIRA SANTOS</t>
  </si>
  <si>
    <t>T40001130</t>
  </si>
  <si>
    <t>JORGE LUIZ OLIVEIRA</t>
  </si>
  <si>
    <t>T40001153</t>
  </si>
  <si>
    <t>ALYSSON VIEIRA SANTANA</t>
  </si>
  <si>
    <t>T40001181</t>
  </si>
  <si>
    <t>KLEIDISON RODRIGUES DE PAULA</t>
  </si>
  <si>
    <t>T40001189</t>
  </si>
  <si>
    <t>NICOLAS BRITTO RIBEIRO</t>
  </si>
  <si>
    <t>T40001196</t>
  </si>
  <si>
    <t>ELTON BORGES DE SOUSA</t>
  </si>
  <si>
    <t>T40001198</t>
  </si>
  <si>
    <t>MANOEL WELITON BARROS LIMA</t>
  </si>
  <si>
    <t>T40001218</t>
  </si>
  <si>
    <t>GUILHERME SOUZA MENDES</t>
  </si>
  <si>
    <t>T40001220</t>
  </si>
  <si>
    <t>MANUEL KIBALA</t>
  </si>
  <si>
    <t>T40001222</t>
  </si>
  <si>
    <t>EDSON ARAUJO DA SILVA</t>
  </si>
  <si>
    <t>T40001226</t>
  </si>
  <si>
    <t>GUSTAVO JOSE MIRANDA SARAIVA</t>
  </si>
  <si>
    <t>T40001252</t>
  </si>
  <si>
    <t>JOAO KLEBER CAMPOS DA SILVA</t>
  </si>
  <si>
    <t>T40001255</t>
  </si>
  <si>
    <t>DAVID MISAEL CHAMORRA BENITEZ</t>
  </si>
  <si>
    <t>T40001265</t>
  </si>
  <si>
    <t>Gustavo Ribeiro Batista</t>
  </si>
  <si>
    <t>T40001283</t>
  </si>
  <si>
    <t>LUCAS PEREIRA ARAUJO</t>
  </si>
  <si>
    <t>T40001394</t>
  </si>
  <si>
    <t>PAOLA FUENTES DE CARVALHO</t>
  </si>
  <si>
    <t>T40001420</t>
  </si>
  <si>
    <t>ANDERSON BATISTA</t>
  </si>
  <si>
    <t>T40001423</t>
  </si>
  <si>
    <t>ISAIAS PEREIRA</t>
  </si>
  <si>
    <t>T40001426</t>
  </si>
  <si>
    <t>ERICK BARBOSA</t>
  </si>
  <si>
    <t>T40001473</t>
  </si>
  <si>
    <t>DANILO OLIVEIRA BARROS</t>
  </si>
  <si>
    <t>T40001487</t>
  </si>
  <si>
    <t>RENATO SOUSA AMORIM</t>
  </si>
  <si>
    <t>T40001494</t>
  </si>
  <si>
    <t>DOUGLAS HEBERT SARAIVA</t>
  </si>
  <si>
    <t>T40001508</t>
  </si>
  <si>
    <t>JOAO BATISTA CORDEIRO DOS SANTOS LEITE</t>
  </si>
  <si>
    <t>T40001518</t>
  </si>
  <si>
    <t>RICARDO GONCALVES ALEXANDRINO LEITE</t>
  </si>
  <si>
    <t>T40001523</t>
  </si>
  <si>
    <t>EDICARLOS TORRES</t>
  </si>
  <si>
    <t>T40001552</t>
  </si>
  <si>
    <t>DIEGO DA SILVA OLIVEIRA</t>
  </si>
  <si>
    <t>T40001574</t>
  </si>
  <si>
    <t>THIAGO HENRIQUE SILVA</t>
  </si>
  <si>
    <t>T40001625</t>
  </si>
  <si>
    <t>JOEL MITSRAEL MALQUI NOGALES</t>
  </si>
  <si>
    <t>T40001640</t>
  </si>
  <si>
    <t>ANA CAROLINA P. E SILVA</t>
  </si>
  <si>
    <t>T40001670</t>
  </si>
  <si>
    <t>WANDERSON SODRE</t>
  </si>
  <si>
    <t>T40001690</t>
  </si>
  <si>
    <t>KATHLEEN MARCELY ALVES</t>
  </si>
  <si>
    <t>T40001701</t>
  </si>
  <si>
    <t>HIAGO GOMES DOS SANTOS</t>
  </si>
  <si>
    <t>T40001751</t>
  </si>
  <si>
    <t>DANIEL MARKI BARRETO</t>
  </si>
  <si>
    <t>T40001782</t>
  </si>
  <si>
    <t>GUSTAVO MOREIRA</t>
  </si>
  <si>
    <t>T40001788</t>
  </si>
  <si>
    <t>ROBERT SOARES OLIVEIRA DE SOUZA</t>
  </si>
  <si>
    <t>T40001796</t>
  </si>
  <si>
    <t>JOAO VITOR CHAVES GUEDES</t>
  </si>
  <si>
    <t>T40001798</t>
  </si>
  <si>
    <t>DIEGO DA CUNHA</t>
  </si>
  <si>
    <t>T40001812</t>
  </si>
  <si>
    <t>ERICK SILVA DO NASCIMENTO</t>
  </si>
  <si>
    <t>T40001823</t>
  </si>
  <si>
    <t>PABLO DOMINGOS RODRIGUES</t>
  </si>
  <si>
    <t>T40001833</t>
  </si>
  <si>
    <t>RICARDO CARVALHO MOREIRA DOS SANTOS</t>
  </si>
  <si>
    <t>T40001839</t>
  </si>
  <si>
    <t>LUIS HENRIQUE DOS SANTOS</t>
  </si>
  <si>
    <t>T40001855</t>
  </si>
  <si>
    <t>Mateus Faria Medeiros</t>
  </si>
  <si>
    <t>T40001859</t>
  </si>
  <si>
    <t>ANDRE LUIZ BARBOSA</t>
  </si>
  <si>
    <t>T40001866</t>
  </si>
  <si>
    <t>JOSE RODRIGUES DE SOUSA</t>
  </si>
  <si>
    <t>T40001876</t>
  </si>
  <si>
    <t>JEFFERSON DOS SANTOS RODRIGUES</t>
  </si>
  <si>
    <t>T40001883</t>
  </si>
  <si>
    <t>HIGOR MEDEIROS DE OLIVEIRA</t>
  </si>
  <si>
    <t>T40001900</t>
  </si>
  <si>
    <t>Marlofran Silva Rodrigues</t>
  </si>
  <si>
    <t>T40001901</t>
  </si>
  <si>
    <t>ADILSON SANTOS DE JESUS</t>
  </si>
  <si>
    <t>T40001906</t>
  </si>
  <si>
    <t>CLAYTON COSME DA SILVA</t>
  </si>
  <si>
    <t>T40001907</t>
  </si>
  <si>
    <t>ISMAEL MENDES DOS SANTOS</t>
  </si>
  <si>
    <t>T40001908</t>
  </si>
  <si>
    <t>LUCAS FELIX DE SOUSA</t>
  </si>
  <si>
    <t>T40001929</t>
  </si>
  <si>
    <t>JAMES WILLY CARDOSO DA SILVA</t>
  </si>
  <si>
    <t>T40001938</t>
  </si>
  <si>
    <t>HUGO LEONARDO DA SILVA FLOR</t>
  </si>
  <si>
    <t>T40001948</t>
  </si>
  <si>
    <t>GABRIEL LUIS BARROS</t>
  </si>
  <si>
    <t>T40001953</t>
  </si>
  <si>
    <t>ANDRE LUIZ NOGUEIRA FILICIANO</t>
  </si>
  <si>
    <t>T40001966</t>
  </si>
  <si>
    <t>Alexsander Pereira Mota</t>
  </si>
  <si>
    <t>T40001968</t>
  </si>
  <si>
    <t>EDIMAR ALMEIDA MOTA</t>
  </si>
  <si>
    <t>T40001974</t>
  </si>
  <si>
    <t>EDILIO NUNES BATISTA</t>
  </si>
  <si>
    <t>T40001977</t>
  </si>
  <si>
    <t>WALTER FERNANDO NETO</t>
  </si>
  <si>
    <t>T40001979</t>
  </si>
  <si>
    <t>MICHEL DA SILVA OLIVEIRA</t>
  </si>
  <si>
    <t>T40001985</t>
  </si>
  <si>
    <t>ERICK VINICIUS DO NASCIMENTO</t>
  </si>
  <si>
    <t>T40002013</t>
  </si>
  <si>
    <t>ALESSANDRA CARDOSO</t>
  </si>
  <si>
    <t>T40002015</t>
  </si>
  <si>
    <t>MAYSA MACHADO FRANCOSO</t>
  </si>
  <si>
    <t>T40002020</t>
  </si>
  <si>
    <t>MILCA PAULA</t>
  </si>
  <si>
    <t>T40002022</t>
  </si>
  <si>
    <t>PATRICIA RODRIGUES</t>
  </si>
  <si>
    <t>T40002024</t>
  </si>
  <si>
    <t>Sergio de Jesus</t>
  </si>
  <si>
    <t>T40002025</t>
  </si>
  <si>
    <t>EBUKA AUSTINE OZOAGU</t>
  </si>
  <si>
    <t>T40002027</t>
  </si>
  <si>
    <t>Marcos Carvalho de Oliveira</t>
  </si>
  <si>
    <t>T40002029</t>
  </si>
  <si>
    <t>LUCAS RIBEIRO</t>
  </si>
  <si>
    <t>T40002037</t>
  </si>
  <si>
    <t>WILIAS MARQUES DE OLIVEIRA</t>
  </si>
  <si>
    <t>T40002043</t>
  </si>
  <si>
    <t>JOAO VICTOR DA SILVA FELIX</t>
  </si>
  <si>
    <t>T40002045</t>
  </si>
  <si>
    <t>MAICON RYAN OLIVEIRA</t>
  </si>
  <si>
    <t>T40002046</t>
  </si>
  <si>
    <t>JOAO RICARDO DA SILVA</t>
  </si>
  <si>
    <t>T40002049</t>
  </si>
  <si>
    <t>ANDRE LUCAS DA SILVA</t>
  </si>
  <si>
    <t>T40002054</t>
  </si>
  <si>
    <t>CARLOS EDUARDO PAGNOZZI</t>
  </si>
  <si>
    <t>T40002058</t>
  </si>
  <si>
    <t>FABIANO DOS SANTOS</t>
  </si>
  <si>
    <t>T40002062</t>
  </si>
  <si>
    <t>CAIQUE MENDONCA PEREIRA</t>
  </si>
  <si>
    <t>T40002078</t>
  </si>
  <si>
    <t>Franklin Gustavo Luiz Gonzaga</t>
  </si>
  <si>
    <t>T40002079</t>
  </si>
  <si>
    <t>ROBSON WILLIAN GOMES DE LIMA</t>
  </si>
  <si>
    <t>T40002083</t>
  </si>
  <si>
    <t>ALESSANDRO DE MIRANDA LAUREANO</t>
  </si>
  <si>
    <t>T40002084</t>
  </si>
  <si>
    <t>UCHENNA KINSGLEY EGBO</t>
  </si>
  <si>
    <t>T40002089</t>
  </si>
  <si>
    <t>ROGERIO DOS SANTOS</t>
  </si>
  <si>
    <t>T40002090</t>
  </si>
  <si>
    <t>PAULO SERGIO RODRIGUES</t>
  </si>
  <si>
    <t>T40002092</t>
  </si>
  <si>
    <t>Kaique Souza Ferreira</t>
  </si>
  <si>
    <t>T40002096</t>
  </si>
  <si>
    <t>PAULO HENRIQUE C. DE SOUSA</t>
  </si>
  <si>
    <t>T40002099</t>
  </si>
  <si>
    <t>JAKSON LOPES DE FRANCA</t>
  </si>
  <si>
    <t>T40002101</t>
  </si>
  <si>
    <t>Igor Rodrigues de Souza</t>
  </si>
  <si>
    <t>T40002109</t>
  </si>
  <si>
    <t>JEFERSON FERREIRA SENA</t>
  </si>
  <si>
    <t>T40002110</t>
  </si>
  <si>
    <t>FABIANO SILVA RODRIGUES</t>
  </si>
  <si>
    <t>T40002111</t>
  </si>
  <si>
    <t>MARCELO MIGUEL TORRES</t>
  </si>
  <si>
    <t>T40002120</t>
  </si>
  <si>
    <t>Bonifacio Gomes</t>
  </si>
  <si>
    <t>T40002122</t>
  </si>
  <si>
    <t>LUCAIAN SANTOS ATAIDE</t>
  </si>
  <si>
    <t>T40002126</t>
  </si>
  <si>
    <t>LEANDRO ROBERTO GONCALVES</t>
  </si>
  <si>
    <t>T40002133</t>
  </si>
  <si>
    <t>ANDERSON APARECIDO NEVES DA SILVA</t>
  </si>
  <si>
    <t>T40002134</t>
  </si>
  <si>
    <t>GABRIEL MARCOLINO DE ANDRADE</t>
  </si>
  <si>
    <t>T40002136</t>
  </si>
  <si>
    <t>ILAN DUARTE ALVES</t>
  </si>
  <si>
    <t>T40002137</t>
  </si>
  <si>
    <t>TARCISIO MOREIRA GODOI</t>
  </si>
  <si>
    <t>T40002140</t>
  </si>
  <si>
    <t>VALMIR CRISTIANO OLIVEIRA</t>
  </si>
  <si>
    <t>T40002142</t>
  </si>
  <si>
    <t>KHEEL MARKS RODRIGUES</t>
  </si>
  <si>
    <t>T40002143</t>
  </si>
  <si>
    <t>TAILSON OLIVEIRA BARROS</t>
  </si>
  <si>
    <t>T40002144</t>
  </si>
  <si>
    <t>MARCOS ROBERTO DE OLIVEIRA</t>
  </si>
  <si>
    <t>T40002145</t>
  </si>
  <si>
    <t>JONATHAN BORGES</t>
  </si>
  <si>
    <t>T40002146</t>
  </si>
  <si>
    <t>ANDERSON PINTO PERNOMIAN</t>
  </si>
  <si>
    <t>T40002148</t>
  </si>
  <si>
    <t>EDER HENRIQUE DA SILVA</t>
  </si>
  <si>
    <t>T40002153</t>
  </si>
  <si>
    <t>Vanderley Souza Almeida</t>
  </si>
  <si>
    <t>T40002157</t>
  </si>
  <si>
    <t>ANTHONY STEVEN</t>
  </si>
  <si>
    <t>T40002160</t>
  </si>
  <si>
    <t>EDSON OLIVEIRA DE JESUS</t>
  </si>
  <si>
    <t>T40002161</t>
  </si>
  <si>
    <t>DANILO CORREIA CAMPOS</t>
  </si>
  <si>
    <t>T40002162</t>
  </si>
  <si>
    <t>GUSTAVO MENDES DOS ANJOS</t>
  </si>
  <si>
    <t>T40002164</t>
  </si>
  <si>
    <t>MBALA MOREINO</t>
  </si>
  <si>
    <t>T40002167</t>
  </si>
  <si>
    <t>EDGAR SANTANA DUARTE</t>
  </si>
  <si>
    <t>T40002172</t>
  </si>
  <si>
    <t>MAXUEL PEREIRA MARTINS</t>
  </si>
  <si>
    <t>T40002174</t>
  </si>
  <si>
    <t>MAGNO QUINTO</t>
  </si>
  <si>
    <t>T40002175</t>
  </si>
  <si>
    <t>REINALDO DE SOUSA BRITO</t>
  </si>
  <si>
    <t>T40002176</t>
  </si>
  <si>
    <t>BRUNO GONCALVES SILVANO</t>
  </si>
  <si>
    <t>T40002177</t>
  </si>
  <si>
    <t>KAUA ALVES DE OLIVEIRA</t>
  </si>
  <si>
    <t>T40002178</t>
  </si>
  <si>
    <t>OZOANIJI OBINNA</t>
  </si>
  <si>
    <t>T40002179</t>
  </si>
  <si>
    <t>Igor Fernando Estevao</t>
  </si>
  <si>
    <t>T40002180</t>
  </si>
  <si>
    <t>FELIPE GOES</t>
  </si>
  <si>
    <t>T40002181</t>
  </si>
  <si>
    <t>Socrates Nunes Marinho</t>
  </si>
  <si>
    <t>T40002182</t>
  </si>
  <si>
    <t>CRSTHIAN LUCAS DE CARVALHO ALVES</t>
  </si>
  <si>
    <t>T40002183</t>
  </si>
  <si>
    <t>WILTON RODRIGUES DOS SANTOS</t>
  </si>
  <si>
    <t>T40002184</t>
  </si>
  <si>
    <t>MARIVAL NUNES DE OLIVEIRA</t>
  </si>
  <si>
    <t>T40002185</t>
  </si>
  <si>
    <t>OZOCHUKWU ENEMCHUKWU</t>
  </si>
  <si>
    <t>T40002186</t>
  </si>
  <si>
    <t>CHETACHUCKWU JHON</t>
  </si>
  <si>
    <t>T40002187</t>
  </si>
  <si>
    <t>LUCAS DOS SANTOS MATIAS</t>
  </si>
  <si>
    <t>T40002188</t>
  </si>
  <si>
    <t>WELLINGTON LOPES PEREIRA</t>
  </si>
  <si>
    <t>T40002189</t>
  </si>
  <si>
    <t>THAMIRES DE PAIVA SOARES</t>
  </si>
  <si>
    <t>T40002192</t>
  </si>
  <si>
    <t>ALEXANDRE RODRIGUES LISBOA</t>
  </si>
  <si>
    <t>T40002193</t>
  </si>
  <si>
    <t>ALISSON MELO SAMPAIO</t>
  </si>
  <si>
    <t>T40002194</t>
  </si>
  <si>
    <t>JONH EBERE IWUNZE</t>
  </si>
  <si>
    <t>T40002195</t>
  </si>
  <si>
    <t>GUSTAVO AZEVEDO DE ATAIDE</t>
  </si>
  <si>
    <t>T40002197</t>
  </si>
  <si>
    <t>WESLEY THAILITON ANDRADE</t>
  </si>
  <si>
    <t>T40002198</t>
  </si>
  <si>
    <t>ALBERT FELIPE FERREIRA KOURTHY</t>
  </si>
  <si>
    <t>T40002199</t>
  </si>
  <si>
    <t>EVERTON DA SILVA FERREIRA DO NASCIMENTO</t>
  </si>
  <si>
    <t>T40002200</t>
  </si>
  <si>
    <t>ALEX ALVES DA SILVA</t>
  </si>
  <si>
    <t>T40002201</t>
  </si>
  <si>
    <t>DANIEL AUGUSTO OLIVEIRA BARRETO</t>
  </si>
  <si>
    <t>T40002202</t>
  </si>
  <si>
    <t>HENRIQUE RODRIGUES</t>
  </si>
  <si>
    <t>T40002203</t>
  </si>
  <si>
    <t>LUCAS GONVALVES</t>
  </si>
  <si>
    <t>T40002204</t>
  </si>
  <si>
    <t>DOUGLAS JESUS</t>
  </si>
  <si>
    <t>T40002206</t>
  </si>
  <si>
    <t>WILLIAN DA SILVA SOUZA</t>
  </si>
  <si>
    <t>T40002215</t>
  </si>
  <si>
    <t>Dario Novaes Dias</t>
  </si>
  <si>
    <t>T40002216</t>
  </si>
  <si>
    <t>THIAGO VIANA DE SOUSA</t>
  </si>
  <si>
    <t>T40002218</t>
  </si>
  <si>
    <t>WALMIR MARQUES</t>
  </si>
  <si>
    <t>T40002220</t>
  </si>
  <si>
    <t>RAFAEL GOES DA PAZ</t>
  </si>
  <si>
    <t>T40002221</t>
  </si>
  <si>
    <t>ALEXANDRE DE JESUS</t>
  </si>
  <si>
    <t>T40002222</t>
  </si>
  <si>
    <t>WELINTON PEREIRA</t>
  </si>
  <si>
    <t>T40002223</t>
  </si>
  <si>
    <t>RICHARD RODRIGUES DO NASCIMENTO</t>
  </si>
  <si>
    <t>T40002224</t>
  </si>
  <si>
    <t>VINICIUS DOS ANJOS RIBEIRO</t>
  </si>
  <si>
    <t>T40002226</t>
  </si>
  <si>
    <t>IKECHUKWU CHINKWE</t>
  </si>
  <si>
    <t>T40002227</t>
  </si>
  <si>
    <t>Rafael Augusto Fiuza</t>
  </si>
  <si>
    <t>T40002228</t>
  </si>
  <si>
    <t>WANDERSON CARODOSO DE MORAIS SILVA</t>
  </si>
  <si>
    <t>T40002229</t>
  </si>
  <si>
    <t>KAIQUE ALMEIDA PAIVA</t>
  </si>
  <si>
    <t>T40002231</t>
  </si>
  <si>
    <t>FABRICE ABANDA MBAH</t>
  </si>
  <si>
    <t>T40002232</t>
  </si>
  <si>
    <t>DIEGO PACHEGO</t>
  </si>
  <si>
    <t>T40002233</t>
  </si>
  <si>
    <t>LEANDRO NOVAIS</t>
  </si>
  <si>
    <t>T40002234</t>
  </si>
  <si>
    <t>Luan Duvaizan</t>
  </si>
  <si>
    <t>T40002235</t>
  </si>
  <si>
    <t>JHONNY MANUEL SANTOS DA SILVA</t>
  </si>
  <si>
    <t>T40002236</t>
  </si>
  <si>
    <t>UBIRAJARA DA SILVA NUNES LOPES</t>
  </si>
  <si>
    <t>T40002238</t>
  </si>
  <si>
    <t>VITORIA RAFAEL E SILVA</t>
  </si>
  <si>
    <t>T40002239</t>
  </si>
  <si>
    <t>VINICIUS FERREIRA DA SILVA</t>
  </si>
  <si>
    <t>T40002241</t>
  </si>
  <si>
    <t>MAURICIO SOARES PADUN</t>
  </si>
  <si>
    <t>T40002242</t>
  </si>
  <si>
    <t>JULIANE MONTEIRO ARANHA</t>
  </si>
  <si>
    <t>T40002243</t>
  </si>
  <si>
    <t>REGIANE MARQUES DA SILVA</t>
  </si>
  <si>
    <t>T40002244</t>
  </si>
  <si>
    <t>ANDRESSA PEREIRA DE AMORIM</t>
  </si>
  <si>
    <t>T40002245</t>
  </si>
  <si>
    <t>GRAZIELLY SILVA RODRIGUES</t>
  </si>
  <si>
    <t>T40002246</t>
  </si>
  <si>
    <t>KATIA SIMONE PEREIRA FERNANDES</t>
  </si>
  <si>
    <t>T40002248</t>
  </si>
  <si>
    <t>MARIANY NASCIMENTO MONTEIRO</t>
  </si>
  <si>
    <t>T40002250</t>
  </si>
  <si>
    <t>JONAS GABRIEL DE PAULO AMADEO</t>
  </si>
  <si>
    <t>T40002257</t>
  </si>
  <si>
    <t>LUCAS RAYLAN DA SILVA MOURA</t>
  </si>
  <si>
    <t>T40002258</t>
  </si>
  <si>
    <t>Bruno Henrique Rodrigues Oliveira</t>
  </si>
  <si>
    <t>T40002259</t>
  </si>
  <si>
    <t>ROTECHILDE ELIAS NOGUEIRA</t>
  </si>
  <si>
    <t>T40002260</t>
  </si>
  <si>
    <t>HIGOR MOURA PIMENTEL</t>
  </si>
  <si>
    <t>T40002261</t>
  </si>
  <si>
    <t>ISABELA DE OLIVEIRA</t>
  </si>
  <si>
    <t>T40002262</t>
  </si>
  <si>
    <t>LUCAS CORREIA DA SILVA</t>
  </si>
  <si>
    <t>T40002264</t>
  </si>
  <si>
    <t>DELIENE GOMES SANTOS</t>
  </si>
  <si>
    <t>T40002265</t>
  </si>
  <si>
    <t>ANNY VICTORIA LISBOA DOS SANTOS</t>
  </si>
  <si>
    <t>T40002268</t>
  </si>
  <si>
    <t>NAYARA VARGAS</t>
  </si>
  <si>
    <t>T40002269</t>
  </si>
  <si>
    <t>FELIPE DOS SANTOS SILVA</t>
  </si>
  <si>
    <t>T40002270</t>
  </si>
  <si>
    <t>WALLACY PEREIRA DA SILVA</t>
  </si>
  <si>
    <t>T40002271</t>
  </si>
  <si>
    <t>Marcos Alves Ferreira</t>
  </si>
  <si>
    <t>T40002273</t>
  </si>
  <si>
    <t>JAQUELINE DEL REI VARGAS SILVAS</t>
  </si>
  <si>
    <t>T40002274</t>
  </si>
  <si>
    <t>KARINE DA SILVA ALENCAR</t>
  </si>
  <si>
    <t>T40002275</t>
  </si>
  <si>
    <t>Kamily Rocha Silva</t>
  </si>
  <si>
    <t>T40002276</t>
  </si>
  <si>
    <t>SUSY LOURRANE ALVES DOS SANTOS</t>
  </si>
  <si>
    <t>T40002278</t>
  </si>
  <si>
    <t>KAUAN DIOZINIO</t>
  </si>
  <si>
    <t>T40002279</t>
  </si>
  <si>
    <t>WESLEY HENRIQUE RIBEIRO</t>
  </si>
  <si>
    <t>T40002280</t>
  </si>
  <si>
    <t>CAUAN RODRIGUES DE MENEZES</t>
  </si>
  <si>
    <t>T40002281</t>
  </si>
  <si>
    <t>GENIVALDO DA SILVA</t>
  </si>
  <si>
    <t>T40002284</t>
  </si>
  <si>
    <t>Rodolfo Martins Bento de Souza</t>
  </si>
  <si>
    <t>T40002285</t>
  </si>
  <si>
    <t>Kaue Igor Nascimento de Oliveira</t>
  </si>
  <si>
    <t>T40002286</t>
  </si>
  <si>
    <t>Richard Mikeias Cipriano Duarte</t>
  </si>
  <si>
    <t>T40002288</t>
  </si>
  <si>
    <t>JOSE ENRIQUE OLIVEIRA</t>
  </si>
  <si>
    <t>T40002289</t>
  </si>
  <si>
    <t>MANUEL NETO ALMEIDA</t>
  </si>
  <si>
    <t>T40002291</t>
  </si>
  <si>
    <t>RONALD GOMES</t>
  </si>
  <si>
    <t>T40002292</t>
  </si>
  <si>
    <t>DANTIELI LIMA GARCIA</t>
  </si>
  <si>
    <t>T40002294</t>
  </si>
  <si>
    <t>FABIO LUIS RIBEIRO DA SILVA</t>
  </si>
  <si>
    <t>T40002295</t>
  </si>
  <si>
    <t>Rafael Costa Duarte</t>
  </si>
  <si>
    <t>T40002296</t>
  </si>
  <si>
    <t>CRISTIANO ARISTILDES DOS SANTOS IZIDRO</t>
  </si>
  <si>
    <t>T40002297</t>
  </si>
  <si>
    <t>EMERSON SILVA OLIVEIRA</t>
  </si>
  <si>
    <t>T40002298</t>
  </si>
  <si>
    <t>Rafael Alves Silva</t>
  </si>
  <si>
    <t>T40002299</t>
  </si>
  <si>
    <t>Wildma Medrado Silva</t>
  </si>
  <si>
    <t>T40002300</t>
  </si>
  <si>
    <t>JAQUELINE DE OLIVEIRA COIMBRA</t>
  </si>
  <si>
    <t>T40002301</t>
  </si>
  <si>
    <t>SABRINA ALVES AMARAL</t>
  </si>
  <si>
    <t>T40002302</t>
  </si>
  <si>
    <t>HELCIO CECCHETTO NETTO</t>
  </si>
  <si>
    <t>T40002303</t>
  </si>
  <si>
    <t>MARIA RIZONIA PEREIRA</t>
  </si>
  <si>
    <t>T40002307</t>
  </si>
  <si>
    <t>JAINE DE JESUS</t>
  </si>
  <si>
    <t>T40002308</t>
  </si>
  <si>
    <t>LEONARDO DOS SANTOS RICO</t>
  </si>
  <si>
    <t>T40002310</t>
  </si>
  <si>
    <t>Diogo Graciliano Maia</t>
  </si>
  <si>
    <t>T40002311</t>
  </si>
  <si>
    <t>Guilherme Samuel Grilo da Silva</t>
  </si>
  <si>
    <t>T40002312</t>
  </si>
  <si>
    <t>Matheus Augusto Goncalves da Silva</t>
  </si>
  <si>
    <t>T40002313</t>
  </si>
  <si>
    <t>Mayara de Fatima Goncalves</t>
  </si>
  <si>
    <t>T40002314</t>
  </si>
  <si>
    <t>Wendell Barbosa dos Santos</t>
  </si>
  <si>
    <t>T40002320</t>
  </si>
  <si>
    <t>IVA ELLEN DA SILVA</t>
  </si>
  <si>
    <t>T40002325</t>
  </si>
  <si>
    <t>Vinicius Matheus dos Santos</t>
  </si>
  <si>
    <t>T90004484</t>
  </si>
  <si>
    <t>WELLINGTON SILVA DE ALBUQUERQUE</t>
  </si>
  <si>
    <t>T90004492</t>
  </si>
  <si>
    <t>RUAN DA ROCHA DA SILVA</t>
  </si>
  <si>
    <t>T90004581</t>
  </si>
  <si>
    <t>DIOGO GABRIEL DE SOUZA SILVA</t>
  </si>
  <si>
    <t>T90004675</t>
  </si>
  <si>
    <t>MARIA PEREIRA DE OLIVEIRA</t>
  </si>
  <si>
    <t>T90004685</t>
  </si>
  <si>
    <t>JORGE HERCULES PEREIRA DE SOUSA</t>
  </si>
  <si>
    <t>T90004691</t>
  </si>
  <si>
    <t>JULIANA DA SILVA</t>
  </si>
  <si>
    <t>T90004698</t>
  </si>
  <si>
    <t>JULIO CESAR</t>
  </si>
  <si>
    <t>T90004746</t>
  </si>
  <si>
    <t>MARCIA REGINA SILVA MARQUES</t>
  </si>
  <si>
    <t>T90004811</t>
  </si>
  <si>
    <t>VILDETE FIGUEIREDO NEVES</t>
  </si>
  <si>
    <t>T90004830</t>
  </si>
  <si>
    <t>MARCUS VINICIUS PRAZERES DOS SANTOS</t>
  </si>
  <si>
    <t>T90004859</t>
  </si>
  <si>
    <t>MARIA DE FATIMA</t>
  </si>
  <si>
    <t>T90004882</t>
  </si>
  <si>
    <t>ROBSON GONCALVES</t>
  </si>
  <si>
    <t>T90004895</t>
  </si>
  <si>
    <t>DAIANE COSTA DE ABREU</t>
  </si>
  <si>
    <t>T90004901</t>
  </si>
  <si>
    <t>MARCOS NELSON DO NASCIMENTO</t>
  </si>
  <si>
    <t>T90004954</t>
  </si>
  <si>
    <t>CARLOS EDUARDO LOURENCO SANTOS</t>
  </si>
  <si>
    <t>T90004990</t>
  </si>
  <si>
    <t>IGOR NOBRE MENEZES</t>
  </si>
  <si>
    <t>T90005017</t>
  </si>
  <si>
    <t>MELVIM MARQUES</t>
  </si>
  <si>
    <t>T90005024</t>
  </si>
  <si>
    <t>TIAGO BATISTA DA SILVA</t>
  </si>
  <si>
    <t>T90005030</t>
  </si>
  <si>
    <t>RYAN BERNADO SALATINO</t>
  </si>
  <si>
    <t>T90005033</t>
  </si>
  <si>
    <t>MATHEUS FRANCISCO DOS SANTOS</t>
  </si>
  <si>
    <t>T90005035</t>
  </si>
  <si>
    <t>ANTONIO WESLEY FLORENCO DE SOUSA</t>
  </si>
  <si>
    <t>T90005050</t>
  </si>
  <si>
    <t>LEIDIANE GOMES RIBEIRO</t>
  </si>
  <si>
    <t>T90005059</t>
  </si>
  <si>
    <t>CRISTIAN DE GOUVEIA BOLIVAR</t>
  </si>
  <si>
    <t>T90005065</t>
  </si>
  <si>
    <t>BRUNO SIRQUEIRA</t>
  </si>
  <si>
    <t>T90005071</t>
  </si>
  <si>
    <t>ALAILTON PEREIRA DA SILVA</t>
  </si>
  <si>
    <t>T90005072</t>
  </si>
  <si>
    <t>KAUE NASCIMENTO BORGES</t>
  </si>
  <si>
    <t>T90005073</t>
  </si>
  <si>
    <t>ALLAN LUIZ DOS SANTOS</t>
  </si>
  <si>
    <t>T90005076</t>
  </si>
  <si>
    <t>FELIPE GOMES GUIMARAES</t>
  </si>
  <si>
    <t>T90005086</t>
  </si>
  <si>
    <t>JULIANA FRANCISCA DE LIMA SANTANA</t>
  </si>
  <si>
    <t>T90005087</t>
  </si>
  <si>
    <t>KARINA CINTIA C. DOS SANTOS</t>
  </si>
  <si>
    <t>T90005089</t>
  </si>
  <si>
    <t>PALOMA MONTEIRO DE LIMA</t>
  </si>
  <si>
    <t>T90005094</t>
  </si>
  <si>
    <t>VALDETE PEREIRA DA COSTA</t>
  </si>
  <si>
    <t>T90005095</t>
  </si>
  <si>
    <t>CRISTIAN PEREIRA DOS SANTOS</t>
  </si>
  <si>
    <t>T90005096</t>
  </si>
  <si>
    <t>DIOGO AFONSO DE OLIVEIRA</t>
  </si>
  <si>
    <t>T90005098</t>
  </si>
  <si>
    <t>PHELLIP MEIRELES DE CAMPOS</t>
  </si>
  <si>
    <t>T90005108</t>
  </si>
  <si>
    <t>SONIA MARIA OLIVEIRA CASTRO</t>
  </si>
  <si>
    <t>T90005109</t>
  </si>
  <si>
    <t>JOAO VITOR BEZERRA DA SILVA</t>
  </si>
  <si>
    <t>T90005116</t>
  </si>
  <si>
    <t>MAYLANA OLIVEIRA DA SILVA</t>
  </si>
  <si>
    <t>T90005132</t>
  </si>
  <si>
    <t>Michel Fagundes Bezerra</t>
  </si>
  <si>
    <t>T90005133</t>
  </si>
  <si>
    <t>LUIZ FERNANDO G OLIVEIRA</t>
  </si>
  <si>
    <t>T90005134</t>
  </si>
  <si>
    <t>MARCIEL APARECIDO DA SILVA</t>
  </si>
  <si>
    <t>T90005139</t>
  </si>
  <si>
    <t>KAICCY BRITO</t>
  </si>
  <si>
    <t>T90005140</t>
  </si>
  <si>
    <t>GUILHERME DE ALMEIDA</t>
  </si>
  <si>
    <t>T90005142</t>
  </si>
  <si>
    <t>LUIZ GUSTAVO SENA DOS SANTOS</t>
  </si>
  <si>
    <t>T90005143</t>
  </si>
  <si>
    <t>MAYCON DE ALMEIDA DOS SANTOS</t>
  </si>
  <si>
    <t>T90005144</t>
  </si>
  <si>
    <t>EDMILSON SOBREIRA</t>
  </si>
  <si>
    <t>T90005147</t>
  </si>
  <si>
    <t>NATHALY PIRES DE OLIVEIRA</t>
  </si>
  <si>
    <t>T90005149</t>
  </si>
  <si>
    <t>CAIQUE COSTA DE SOUZA</t>
  </si>
  <si>
    <t>T90005156</t>
  </si>
  <si>
    <t>KAIQUE SILVA FREIRE</t>
  </si>
  <si>
    <t>T90005157</t>
  </si>
  <si>
    <t>ALEX BORGES SOUSA</t>
  </si>
  <si>
    <t>T90005159</t>
  </si>
  <si>
    <t>KAUAN VINICIUS DOS SANTOS</t>
  </si>
  <si>
    <t>T90005163</t>
  </si>
  <si>
    <t>DHOMINY VINICIUS</t>
  </si>
  <si>
    <t>T90005164</t>
  </si>
  <si>
    <t>CELIA ARAUJO</t>
  </si>
  <si>
    <t>T90005168</t>
  </si>
  <si>
    <t>GABRIEL DOS SANTOS BARBOSA</t>
  </si>
  <si>
    <t>T90005170</t>
  </si>
  <si>
    <t>GUILHERME DE LIMA</t>
  </si>
  <si>
    <t>T90005173</t>
  </si>
  <si>
    <t>DEMERSON MAYQUEL DE SOUZA ROCHA</t>
  </si>
  <si>
    <t>T90005177</t>
  </si>
  <si>
    <t>GUILHERME QUINTILIANO</t>
  </si>
  <si>
    <t>T90005178</t>
  </si>
  <si>
    <t>Henrique Sousa da Silva</t>
  </si>
  <si>
    <t>T90005181</t>
  </si>
  <si>
    <t>FRANCISCO APARECIDO</t>
  </si>
  <si>
    <t>T90005182</t>
  </si>
  <si>
    <t>MATHEUS OLIVEIRA SILVA</t>
  </si>
  <si>
    <t>T90005184</t>
  </si>
  <si>
    <t>WALLACE SOARES</t>
  </si>
  <si>
    <t>T90005185</t>
  </si>
  <si>
    <t>MIREYA ANTONIA</t>
  </si>
  <si>
    <t>T90005186</t>
  </si>
  <si>
    <t>LUISANNY CAROLINA</t>
  </si>
  <si>
    <t>T90005187</t>
  </si>
  <si>
    <t>MIREANNGIE VANESSA LOPEZ</t>
  </si>
  <si>
    <t>T90005189</t>
  </si>
  <si>
    <t>YASMIN SILVA ROCHA</t>
  </si>
  <si>
    <t>T90005190</t>
  </si>
  <si>
    <t>BRAYAN LUCAS GUARNIEIRI</t>
  </si>
  <si>
    <t>T90005195</t>
  </si>
  <si>
    <t>CAIO BRAGA DE SOUZA</t>
  </si>
  <si>
    <t>T90005196</t>
  </si>
  <si>
    <t>KLEBER SANTOS DA SILVA</t>
  </si>
  <si>
    <t>T90005197</t>
  </si>
  <si>
    <t>LUCAS RIBEIRO DE CASTRO</t>
  </si>
  <si>
    <t>T90005198</t>
  </si>
  <si>
    <t>RAFAEL ALMECE SOUZA</t>
  </si>
  <si>
    <t>T90005199</t>
  </si>
  <si>
    <t>VICTOR LUIS MATIAS</t>
  </si>
  <si>
    <t>T90005200</t>
  </si>
  <si>
    <t>SARA EGEA SANTANA</t>
  </si>
  <si>
    <t>T90005201</t>
  </si>
  <si>
    <t>VINICIUS SANTOS PEREIRA</t>
  </si>
  <si>
    <t>T90005203</t>
  </si>
  <si>
    <t>JONATHAN MARTINS FRANCISCO</t>
  </si>
  <si>
    <t>T90005204</t>
  </si>
  <si>
    <t>ALEXANDRE GOMES SANTANA</t>
  </si>
  <si>
    <t>T90005205</t>
  </si>
  <si>
    <t>LEONARDO FERREIRA GUIMARAES</t>
  </si>
  <si>
    <t>T90005206</t>
  </si>
  <si>
    <t>RODOLFO PORTES OLIVEIRA</t>
  </si>
  <si>
    <t>T90005207</t>
  </si>
  <si>
    <t>BRYAN EDUARDO DA SILVA</t>
  </si>
  <si>
    <t>T90005208</t>
  </si>
  <si>
    <t>LUCAS INACIO MENEZES DA SILVA</t>
  </si>
  <si>
    <t>T90005209</t>
  </si>
  <si>
    <t>MARINA DE OLIVEIRA</t>
  </si>
  <si>
    <t>T90005210</t>
  </si>
  <si>
    <t>LUCAS HENRIQUE GOMES</t>
  </si>
  <si>
    <t>T90005211</t>
  </si>
  <si>
    <t>JOAO CARLOS PEREIRA</t>
  </si>
  <si>
    <t>T90005212</t>
  </si>
  <si>
    <t>RONALD NEVES</t>
  </si>
  <si>
    <t>T90005213</t>
  </si>
  <si>
    <t>DANIEL GODOY DA SILVA</t>
  </si>
  <si>
    <t>T90005214</t>
  </si>
  <si>
    <t>MARCIO FERREIRA DA SILVA</t>
  </si>
  <si>
    <t>T90005215</t>
  </si>
  <si>
    <t>KAUA SANTANA GUIMARAES</t>
  </si>
  <si>
    <t>T90005216</t>
  </si>
  <si>
    <t>MARCOS ANTONIO FERREIRA RODRIGUES</t>
  </si>
  <si>
    <t>T90005218</t>
  </si>
  <si>
    <t>VITORIA REGINA DO NASCIMENTO PEREIRA</t>
  </si>
  <si>
    <t>T90005219</t>
  </si>
  <si>
    <t>Deivid Pereira do Nascimento Silva</t>
  </si>
  <si>
    <t>T90005222</t>
  </si>
  <si>
    <t>Cleiton Rodrigues dos Santos</t>
  </si>
  <si>
    <t>3387275</t>
  </si>
  <si>
    <t>DIOGENES LUIZ TENORIO</t>
  </si>
  <si>
    <t>513045</t>
  </si>
  <si>
    <t>ANTONIEL DA SILVA FERREIRA</t>
  </si>
  <si>
    <t>5448956</t>
  </si>
  <si>
    <t>Aparecido Rodrigues Da Silva</t>
  </si>
  <si>
    <t>5463602</t>
  </si>
  <si>
    <t>Robson Rodrigues Teixeira</t>
  </si>
  <si>
    <t>5549540</t>
  </si>
  <si>
    <t>Luiz Antonio Henrique</t>
  </si>
  <si>
    <t>5549922</t>
  </si>
  <si>
    <t>Benedito Nonato Da Silva</t>
  </si>
  <si>
    <t>5571138</t>
  </si>
  <si>
    <t>Jose Alves De Souza</t>
  </si>
  <si>
    <t>5622301</t>
  </si>
  <si>
    <t>Gabriel De Souza Bueno</t>
  </si>
  <si>
    <t>5668964</t>
  </si>
  <si>
    <t>Valdemar De Jesus</t>
  </si>
  <si>
    <t>5670063</t>
  </si>
  <si>
    <t>Lourival Ferreira Dos Santos</t>
  </si>
  <si>
    <t>5689694</t>
  </si>
  <si>
    <t>Michael Duane Graves</t>
  </si>
  <si>
    <t>5698634</t>
  </si>
  <si>
    <t>Martinho Da Silva Primo</t>
  </si>
  <si>
    <t>5760364</t>
  </si>
  <si>
    <t>Andre Luiz Maia</t>
  </si>
  <si>
    <t>5760372</t>
  </si>
  <si>
    <t>Michael Chukwuebuka Emmanuel</t>
  </si>
  <si>
    <t>5768969</t>
  </si>
  <si>
    <t>KEVIN ARAUJO MOREIRA PEREIRA</t>
  </si>
  <si>
    <t>5778662</t>
  </si>
  <si>
    <t>Kaua Anderson Da Silva Santos</t>
  </si>
  <si>
    <t>5791553</t>
  </si>
  <si>
    <t>Jose Damiao Da Silva</t>
  </si>
  <si>
    <t>5800188</t>
  </si>
  <si>
    <t>JEANCLAUDE KABANU</t>
  </si>
  <si>
    <t>5800722</t>
  </si>
  <si>
    <t>Simon Juan Manuel Gomez</t>
  </si>
  <si>
    <t>5819571</t>
  </si>
  <si>
    <t>Diego Araujo Dias</t>
  </si>
  <si>
    <t>5819628</t>
  </si>
  <si>
    <t>Augusto Neves Junior</t>
  </si>
  <si>
    <t>5819890</t>
  </si>
  <si>
    <t>MATEUS ANTONIO MATOTA</t>
  </si>
  <si>
    <t>5827060</t>
  </si>
  <si>
    <t>Kisonga Junior</t>
  </si>
  <si>
    <t>5827655</t>
  </si>
  <si>
    <t>Diego Rodrigues Da Silva</t>
  </si>
  <si>
    <t>5828481</t>
  </si>
  <si>
    <t>David Barbosa Santos</t>
  </si>
  <si>
    <t>5830400</t>
  </si>
  <si>
    <t>GALIANO NZAKULU IDIATUAVUDILA</t>
  </si>
  <si>
    <t>5869420</t>
  </si>
  <si>
    <t>Caique Cesar Cruz Arruda</t>
  </si>
  <si>
    <t>5887429</t>
  </si>
  <si>
    <t>Caio Cassiano Da Silva</t>
  </si>
  <si>
    <t>5894034</t>
  </si>
  <si>
    <t>Nsumbo Zola</t>
  </si>
  <si>
    <t>5901898</t>
  </si>
  <si>
    <t>Chimezie Emmanuel Amadi</t>
  </si>
  <si>
    <t>5904978</t>
  </si>
  <si>
    <t>5906270</t>
  </si>
  <si>
    <t>Divino Makenguele</t>
  </si>
  <si>
    <t>5906679</t>
  </si>
  <si>
    <t>Robson Da Silva Pereira</t>
  </si>
  <si>
    <t>5907322</t>
  </si>
  <si>
    <t>Rogerio Aparecido Passiani</t>
  </si>
  <si>
    <t>5933048</t>
  </si>
  <si>
    <t>Pedro Luiz Cassiano De Campos</t>
  </si>
  <si>
    <t>5937175</t>
  </si>
  <si>
    <t>Christopher Kumah Korodo</t>
  </si>
  <si>
    <t>5951542</t>
  </si>
  <si>
    <t>Rogeiro Nzolameso Ferraz</t>
  </si>
  <si>
    <t>5953626</t>
  </si>
  <si>
    <t>Luan Nogueira De Souza</t>
  </si>
  <si>
    <t>5960282</t>
  </si>
  <si>
    <t>Eduardo Lima Moreira</t>
  </si>
  <si>
    <t>5961556</t>
  </si>
  <si>
    <t>Guilherme Amorim Souza</t>
  </si>
  <si>
    <t>5962145</t>
  </si>
  <si>
    <t>Matadi Kuama Martins</t>
  </si>
  <si>
    <t>5964490</t>
  </si>
  <si>
    <t>David Meneses Da Silva</t>
  </si>
  <si>
    <t>5964806</t>
  </si>
  <si>
    <t>Marcio Oliveira Dos Santos</t>
  </si>
  <si>
    <t>5965071</t>
  </si>
  <si>
    <t>Joao Victor Salazar Da Silva</t>
  </si>
  <si>
    <t>5965659</t>
  </si>
  <si>
    <t>Carlos Alexandre Fonseca Sodre</t>
  </si>
  <si>
    <t>5966930</t>
  </si>
  <si>
    <t>Joao Roberto Avelino Filho</t>
  </si>
  <si>
    <t>5968100</t>
  </si>
  <si>
    <t>Fernando Oliveira Martins</t>
  </si>
  <si>
    <t>5969425</t>
  </si>
  <si>
    <t>Victor Henrique Santos Rossati</t>
  </si>
  <si>
    <t>5970202</t>
  </si>
  <si>
    <t>Lucas Lopes Da Silva</t>
  </si>
  <si>
    <t>5970652</t>
  </si>
  <si>
    <t>Danilo Cunha Moraes</t>
  </si>
  <si>
    <t>5971977</t>
  </si>
  <si>
    <t>Douglas De Oliveira Marques</t>
  </si>
  <si>
    <t>5972272</t>
  </si>
  <si>
    <t>Alex Dourado Santos</t>
  </si>
  <si>
    <t>5975875</t>
  </si>
  <si>
    <t>Rahell Freire Silva</t>
  </si>
  <si>
    <t>5977266</t>
  </si>
  <si>
    <t>Jaqueline Gigante Queiroz</t>
  </si>
  <si>
    <t>5978343</t>
  </si>
  <si>
    <t>Rodrigo Gabriel Da Silva</t>
  </si>
  <si>
    <t>5978548</t>
  </si>
  <si>
    <t>Matheus Nogueira Souza</t>
  </si>
  <si>
    <t>5979374</t>
  </si>
  <si>
    <t>Michael Andretti Rodrigues Da Costa</t>
  </si>
  <si>
    <t>5981336</t>
  </si>
  <si>
    <t>Rodrigo Dos Santos Alves</t>
  </si>
  <si>
    <t>5981786</t>
  </si>
  <si>
    <t>Eldaissy Maria De Sousa Silva</t>
  </si>
  <si>
    <t>5982243</t>
  </si>
  <si>
    <t>Mayara Loyse De Souza Santos</t>
  </si>
  <si>
    <t>5984165</t>
  </si>
  <si>
    <t>Tiago Henrique Oliveira Dos Santos</t>
  </si>
  <si>
    <t>5986648</t>
  </si>
  <si>
    <t>Lucas Felix Nunes</t>
  </si>
  <si>
    <t>5986818</t>
  </si>
  <si>
    <t>Ana Vitoria Brito Do Nascimento</t>
  </si>
  <si>
    <t>5987296</t>
  </si>
  <si>
    <t>Chidi Henry Edeh</t>
  </si>
  <si>
    <t>5987482</t>
  </si>
  <si>
    <t>Lindomar Rocha De Almeida</t>
  </si>
  <si>
    <t>5987970</t>
  </si>
  <si>
    <t>Genivania Ribeiro Jurema</t>
  </si>
  <si>
    <t>5989310</t>
  </si>
  <si>
    <t>Lourival Marcelino Da Silva</t>
  </si>
  <si>
    <t>5990009</t>
  </si>
  <si>
    <t>Arthur Sales Barbosa</t>
  </si>
  <si>
    <t>5990050</t>
  </si>
  <si>
    <t>Gabriel Barbosa Silva</t>
  </si>
  <si>
    <t>5990289</t>
  </si>
  <si>
    <t>Mychell Martins Da Silva</t>
  </si>
  <si>
    <t>5990483</t>
  </si>
  <si>
    <t>Queli Cristiane Nunes Da Silva</t>
  </si>
  <si>
    <t>5991897</t>
  </si>
  <si>
    <t>Ana Paula Alinne Pinto Alves Da Silva</t>
  </si>
  <si>
    <t>5994810</t>
  </si>
  <si>
    <t>Chukwuebuka Desmond Osikwu</t>
  </si>
  <si>
    <t>5995302</t>
  </si>
  <si>
    <t>Jonathan Dos Santos Dias Ruivo</t>
  </si>
  <si>
    <t>5996112</t>
  </si>
  <si>
    <t>Gustavo Assis De Souza</t>
  </si>
  <si>
    <t>5996511</t>
  </si>
  <si>
    <t>Kauan Geronymo Da Silva</t>
  </si>
  <si>
    <t>5996619</t>
  </si>
  <si>
    <t>Gustavo Gomes Da Silva</t>
  </si>
  <si>
    <t>5997380</t>
  </si>
  <si>
    <t>Magnus Chukwudi Eriri</t>
  </si>
  <si>
    <t>5997771</t>
  </si>
  <si>
    <t>Geovanny Santana Do Nascimento</t>
  </si>
  <si>
    <t>5998417</t>
  </si>
  <si>
    <t>Goodness Ifechukwu Nwafor</t>
  </si>
  <si>
    <t>5998484</t>
  </si>
  <si>
    <t>Gabriel Bezerra Da Silva</t>
  </si>
  <si>
    <t>5998743</t>
  </si>
  <si>
    <t>Marlise Marlei Dos Santos</t>
  </si>
  <si>
    <t>5999804</t>
  </si>
  <si>
    <t>Kaique Martines Macedo De Assis</t>
  </si>
  <si>
    <t>5999820</t>
  </si>
  <si>
    <t>Yara Da Silva</t>
  </si>
  <si>
    <t>5999979</t>
  </si>
  <si>
    <t>Edilene Seles Raiano De Sousa</t>
  </si>
  <si>
    <t>6000037</t>
  </si>
  <si>
    <t>Cayque Lago Borges</t>
  </si>
  <si>
    <t>6000088</t>
  </si>
  <si>
    <t>Amanda Bergamim Leite</t>
  </si>
  <si>
    <t>6000193</t>
  </si>
  <si>
    <t>Edel Preciva</t>
  </si>
  <si>
    <t>6001297</t>
  </si>
  <si>
    <t>Ana Paula Gomes</t>
  </si>
  <si>
    <t>6001319</t>
  </si>
  <si>
    <t>Wilder Matos Da Silva</t>
  </si>
  <si>
    <t>6001343</t>
  </si>
  <si>
    <t>Victor Hugo Santos De Jesus</t>
  </si>
  <si>
    <t>6002382</t>
  </si>
  <si>
    <t>Eduardo Severo Da Silva</t>
  </si>
  <si>
    <t>6002455</t>
  </si>
  <si>
    <t>Jose Thiago Mendonca Da Costa</t>
  </si>
  <si>
    <t>6004504</t>
  </si>
  <si>
    <t>Saulo Ricardo Cavalcante</t>
  </si>
  <si>
    <t>6004580</t>
  </si>
  <si>
    <t>Guilherme Ferreira Biazioli</t>
  </si>
  <si>
    <t>6004741</t>
  </si>
  <si>
    <t>Antonio Geraldo Damiao Ferreira</t>
  </si>
  <si>
    <t>6004911</t>
  </si>
  <si>
    <t>Rida Elimami</t>
  </si>
  <si>
    <t>6005470</t>
  </si>
  <si>
    <t>Saibou Kombo</t>
  </si>
  <si>
    <t>6006558</t>
  </si>
  <si>
    <t>Erick Aluisio Dos Santos</t>
  </si>
  <si>
    <t>6007856</t>
  </si>
  <si>
    <t>Giullia Bianca De Oliveira Pereira</t>
  </si>
  <si>
    <t>6008135</t>
  </si>
  <si>
    <t>Ehinomen Orianele</t>
  </si>
  <si>
    <t>6008151</t>
  </si>
  <si>
    <t>Ayoub Ait Bourhim</t>
  </si>
  <si>
    <t>6008925</t>
  </si>
  <si>
    <t>Portela Richelin Ngondzien Itoua</t>
  </si>
  <si>
    <t>6008968</t>
  </si>
  <si>
    <t>Evelin Da Silva De Jesus</t>
  </si>
  <si>
    <t>6009026</t>
  </si>
  <si>
    <t>Leandro Machado Da Silva</t>
  </si>
  <si>
    <t>6009980</t>
  </si>
  <si>
    <t>Komlan Anani Guillaume Guedji</t>
  </si>
  <si>
    <t>6010938</t>
  </si>
  <si>
    <t>Omar El Abouyi</t>
  </si>
  <si>
    <t>6011004</t>
  </si>
  <si>
    <t>Chinonso Christian Nwezeh</t>
  </si>
  <si>
    <t>6011101</t>
  </si>
  <si>
    <t>Nosa Majekodumi Owoloja</t>
  </si>
  <si>
    <t>6011195</t>
  </si>
  <si>
    <t>Daniel Ibrahim</t>
  </si>
  <si>
    <t>6013228</t>
  </si>
  <si>
    <t>Rafael William Januario</t>
  </si>
  <si>
    <t>6015743</t>
  </si>
  <si>
    <t>Fernando Carlos De Jesus</t>
  </si>
  <si>
    <t>90002495</t>
  </si>
  <si>
    <t>ERICK REIS MOREIRA</t>
  </si>
  <si>
    <t>T60000319</t>
  </si>
  <si>
    <t>PEDRO HUGO DE MORAES</t>
  </si>
  <si>
    <t>T60000327</t>
  </si>
  <si>
    <t>FLAVIO MANOEL DELMONDES</t>
  </si>
  <si>
    <t>T60000329</t>
  </si>
  <si>
    <t>PATRIK JOSE RODRIGUES DA SILVA</t>
  </si>
  <si>
    <t>T60000348</t>
  </si>
  <si>
    <t>FELIPE MIRANDA JOB</t>
  </si>
  <si>
    <t>T60000349</t>
  </si>
  <si>
    <t>JONATHAN DA SILVA LOPES</t>
  </si>
  <si>
    <t>T60000350</t>
  </si>
  <si>
    <t>WELTON BEZERRA MIRANDA DA SILVA</t>
  </si>
  <si>
    <t>T60000351</t>
  </si>
  <si>
    <t>DIOGO ALVES MARQUES DA SILVA</t>
  </si>
  <si>
    <t>T60000353</t>
  </si>
  <si>
    <t>MARCIEL DE JESUS SANTOS</t>
  </si>
  <si>
    <t>T60000354</t>
  </si>
  <si>
    <t>DOUGLAS REIS DE SOUZA</t>
  </si>
  <si>
    <t>T60000355</t>
  </si>
  <si>
    <t>DANILO VIEIRA MORO</t>
  </si>
  <si>
    <t>T60000356</t>
  </si>
  <si>
    <t>JOSE IRINEU CAMELO DOS SANTOS</t>
  </si>
  <si>
    <t>T60000358</t>
  </si>
  <si>
    <t>PAULO VITOR DE OLIVEIRA VIEIRA</t>
  </si>
  <si>
    <t>T610044</t>
  </si>
  <si>
    <t>LEONARDO MOIAIA MUACA</t>
  </si>
  <si>
    <t>T620004</t>
  </si>
  <si>
    <t>RICARDO DE JESUS SILVA</t>
  </si>
  <si>
    <t>T620045</t>
  </si>
  <si>
    <t>ROCIANO MAKOSSO</t>
  </si>
  <si>
    <t>T620051</t>
  </si>
  <si>
    <t>LEONARDO QUEIROZ</t>
  </si>
  <si>
    <t>T620171</t>
  </si>
  <si>
    <t>NATANAEL TADEU NOGUEIRA ROMAO</t>
  </si>
  <si>
    <t>T620181</t>
  </si>
  <si>
    <t>JOSE PINTO ALFREDO</t>
  </si>
  <si>
    <t>T620222</t>
  </si>
  <si>
    <t>JOSE RENIEL SILVA FARIAS</t>
  </si>
  <si>
    <t>T620252</t>
  </si>
  <si>
    <t>IGOR SILVA MEIRELES DE SOUZA</t>
  </si>
  <si>
    <t>T620267</t>
  </si>
  <si>
    <t>YVES SANTOS DA SILVA</t>
  </si>
  <si>
    <t>T620273</t>
  </si>
  <si>
    <t>RAUAN DE LIMA ARCANJO</t>
  </si>
  <si>
    <t>T620275</t>
  </si>
  <si>
    <t>MARCELO DA SILVA ALMEIDA</t>
  </si>
  <si>
    <t>T620278</t>
  </si>
  <si>
    <t>Prince Agustine</t>
  </si>
  <si>
    <t>T620287</t>
  </si>
  <si>
    <t>JOSE APARECIDO VIEIRA</t>
  </si>
  <si>
    <t>T620289</t>
  </si>
  <si>
    <t>MAXWEEL CHIBUOGWU MOWETE</t>
  </si>
  <si>
    <t>T620293</t>
  </si>
  <si>
    <t>KENNEDY OBUMNEKE MMADU</t>
  </si>
  <si>
    <t>T620296</t>
  </si>
  <si>
    <t>SIMON OKE ATETE</t>
  </si>
  <si>
    <t>T620297</t>
  </si>
  <si>
    <t>MICHAEL ADEKUNLE AKINDE</t>
  </si>
  <si>
    <t>T620301</t>
  </si>
  <si>
    <t>DOUGLAS ARIEL</t>
  </si>
  <si>
    <t>T620302</t>
  </si>
  <si>
    <t>CHIDINDU CHRISTIAN OMEH</t>
  </si>
  <si>
    <t>T620304</t>
  </si>
  <si>
    <t>Light Okechukwu</t>
  </si>
  <si>
    <t>T620305</t>
  </si>
  <si>
    <t>Nzuzi Pedro</t>
  </si>
  <si>
    <t>T620307</t>
  </si>
  <si>
    <t>ANESON JUNIOR SANTOS SILVA</t>
  </si>
  <si>
    <t>T620310</t>
  </si>
  <si>
    <t>RAFAEL FERREIRA DE SOUZA</t>
  </si>
  <si>
    <t>T620311</t>
  </si>
  <si>
    <t>PASCHAL IZUCHUKWU ODOEMENA</t>
  </si>
  <si>
    <t>T620312</t>
  </si>
  <si>
    <t>FORTUNE IKEMEFUNA</t>
  </si>
  <si>
    <t>T620313</t>
  </si>
  <si>
    <t>RIAN MARCOS MENDES DA SILVA</t>
  </si>
  <si>
    <t>T620314</t>
  </si>
  <si>
    <t>Collins Oziggbese</t>
  </si>
  <si>
    <t>T620315</t>
  </si>
  <si>
    <t>OSAZEE BARRY OBASOGIE</t>
  </si>
  <si>
    <t>T620323</t>
  </si>
  <si>
    <t>CHINENYE VICTOR IGBOEMEKA</t>
  </si>
  <si>
    <t>T620325</t>
  </si>
  <si>
    <t>ALAN JESUS SILVA</t>
  </si>
  <si>
    <t>T620326</t>
  </si>
  <si>
    <t>JOAB RAVELE DA CONCEICAO SANTANA</t>
  </si>
  <si>
    <t>T620329</t>
  </si>
  <si>
    <t>WISDOM CHIEMEZIE ONUOHA</t>
  </si>
  <si>
    <t>T620330</t>
  </si>
  <si>
    <t>TAYRONI PAPA LIMA</t>
  </si>
  <si>
    <t>T620331</t>
  </si>
  <si>
    <t>FELIX CHIKE CHUKWUNETA</t>
  </si>
  <si>
    <t>T620333</t>
  </si>
  <si>
    <t>AUGUSTINE CHISOM JEPHRAM</t>
  </si>
  <si>
    <t>T6203340</t>
  </si>
  <si>
    <t>MICHAEL TOCHUKWU DOMINIC</t>
  </si>
  <si>
    <t>T620335</t>
  </si>
  <si>
    <t>ALECIO PEREIRA DA SILVA</t>
  </si>
  <si>
    <t>T620336</t>
  </si>
  <si>
    <t>CHIBUIKE GERALD AHUHUEGBULAM</t>
  </si>
  <si>
    <t>T620340</t>
  </si>
  <si>
    <t>NATANAEL PAULINO DE ALMEIDA</t>
  </si>
  <si>
    <t>T620342</t>
  </si>
  <si>
    <t>GERALDINO ALEXANDRE RODRIGUES AMARO</t>
  </si>
  <si>
    <t>T630121</t>
  </si>
  <si>
    <t>THALYSON CORDEIRO SANTOS</t>
  </si>
  <si>
    <t>T630242</t>
  </si>
  <si>
    <t>VICTOR HUGO DE OLIVEIRA JUNIOR</t>
  </si>
  <si>
    <t>T630267</t>
  </si>
  <si>
    <t>BRUNO FERNANDES DE SANTANA</t>
  </si>
  <si>
    <t>T630270</t>
  </si>
  <si>
    <t>Ingwe larazos</t>
  </si>
  <si>
    <t>T630279</t>
  </si>
  <si>
    <t>CRISTIAN RAFAEL ROQUE FRANCISCO</t>
  </si>
  <si>
    <t>T630282</t>
  </si>
  <si>
    <t>LUCIANO SOARES DA SILVA</t>
  </si>
  <si>
    <t>T630289</t>
  </si>
  <si>
    <t>Rodrigo Fabio Santos</t>
  </si>
  <si>
    <t>T630298</t>
  </si>
  <si>
    <t>Emanuel Ebuka</t>
  </si>
  <si>
    <t>T630321</t>
  </si>
  <si>
    <t>CHIDIEBERE EMMANUEL</t>
  </si>
  <si>
    <t>T630325</t>
  </si>
  <si>
    <t>CHRISTIAN CHUKWUEBUKA EKWUEM</t>
  </si>
  <si>
    <t>T630330</t>
  </si>
  <si>
    <t>CHINONSO CHRISTIAN NWEZEH</t>
  </si>
  <si>
    <t>T630342</t>
  </si>
  <si>
    <t>CLERIO ROBERTO SANTOS</t>
  </si>
  <si>
    <t>T630343</t>
  </si>
  <si>
    <t>DANIEL CHUKWUEMEZIE NWABUEZE</t>
  </si>
  <si>
    <t>T630344</t>
  </si>
  <si>
    <t>JORLEANO RODRIGUES DE OLIVEIRA</t>
  </si>
  <si>
    <t>T630348</t>
  </si>
  <si>
    <t>KAUA HENRIQUE MARQUES DA SILVA</t>
  </si>
  <si>
    <t>T630349</t>
  </si>
  <si>
    <t>SAMUEL MANCINI FRANCO</t>
  </si>
  <si>
    <t>T630351</t>
  </si>
  <si>
    <t>GABRIEL ERICK ROJO SILVA</t>
  </si>
  <si>
    <t>T630352</t>
  </si>
  <si>
    <t>GLEIDSON DOMINGUES ARAUJO</t>
  </si>
  <si>
    <t>T630354</t>
  </si>
  <si>
    <t>RAFAEL ASATO MARTIM DE OLIVEIRA</t>
  </si>
  <si>
    <t>T630355</t>
  </si>
  <si>
    <t>RAYMOND IGHAVONGBE</t>
  </si>
  <si>
    <t>T640226</t>
  </si>
  <si>
    <t>PAULO APARECIDO FERREIRA SILVA</t>
  </si>
  <si>
    <t>T640237</t>
  </si>
  <si>
    <t>PAULO CABRAL</t>
  </si>
  <si>
    <t>T640250</t>
  </si>
  <si>
    <t>ERICK ALUISIO DOS SANTOS</t>
  </si>
  <si>
    <t>T640282</t>
  </si>
  <si>
    <t>Jeremias Ingonge Carlos</t>
  </si>
  <si>
    <t>T640286</t>
  </si>
  <si>
    <t>EVARISTO EDU KUZOLA</t>
  </si>
  <si>
    <t>T640289</t>
  </si>
  <si>
    <t>GABRIEL LUCAS SILVA MACIEL</t>
  </si>
  <si>
    <t>T640293</t>
  </si>
  <si>
    <t>KEVIN OLIVEIRA FRANCA</t>
  </si>
  <si>
    <t>T640296</t>
  </si>
  <si>
    <t>ROBSON MAXIMINO DE MATOS</t>
  </si>
  <si>
    <t>T640303</t>
  </si>
  <si>
    <t>JEAN MICHEL LAGUERRE</t>
  </si>
  <si>
    <t>T640304</t>
  </si>
  <si>
    <t>Peterson Rodrigues</t>
  </si>
  <si>
    <t>T640319</t>
  </si>
  <si>
    <t>LUCAS DA SILVA BRASIL</t>
  </si>
  <si>
    <t>T640320</t>
  </si>
  <si>
    <t>LUCAS AGNELO DA SILVA ARRAIAS</t>
  </si>
  <si>
    <t>T640321</t>
  </si>
  <si>
    <t>ANDERSON MADEIRA MARQUES</t>
  </si>
  <si>
    <t>T640322</t>
  </si>
  <si>
    <t>KAUAN SILVA SANTOS</t>
  </si>
  <si>
    <t>T640323</t>
  </si>
  <si>
    <t>CHRISTOFER ANTUNES SOOMA</t>
  </si>
  <si>
    <t>T650211</t>
  </si>
  <si>
    <t>ROGERIO JOSE RIBEIRO</t>
  </si>
  <si>
    <t>T710019</t>
  </si>
  <si>
    <t>INACIO DIAS LAURINDO</t>
  </si>
  <si>
    <t>T710071</t>
  </si>
  <si>
    <t>Joao Paulino</t>
  </si>
  <si>
    <t>T710120</t>
  </si>
  <si>
    <t>PAULO ROBERTO DOS SANTOS REIS</t>
  </si>
  <si>
    <t>T710171</t>
  </si>
  <si>
    <t>ELICORREIA ELICORREIA</t>
  </si>
  <si>
    <t>T710189</t>
  </si>
  <si>
    <t>Lucas Porto</t>
  </si>
  <si>
    <t>T710196</t>
  </si>
  <si>
    <t>ROBERTO LIMA SALES DOS SANTOS</t>
  </si>
  <si>
    <t>T710217</t>
  </si>
  <si>
    <t>DORGIVAL JOSE DE NORONHA</t>
  </si>
  <si>
    <t>T710218</t>
  </si>
  <si>
    <t>FABIO DE OLIVEIRA CAETANO</t>
  </si>
  <si>
    <t>T710229</t>
  </si>
  <si>
    <t>RICARDO CONCEICAO DOS SANTOS</t>
  </si>
  <si>
    <t>T710318</t>
  </si>
  <si>
    <t>JORDAN DA SILVA COSTA</t>
  </si>
  <si>
    <t>T710342</t>
  </si>
  <si>
    <t>JOEL AMERICO  SANTOS</t>
  </si>
  <si>
    <t>T710357</t>
  </si>
  <si>
    <t>GUSTAVO OLIVEIRA DAS NEVES FERREIRA</t>
  </si>
  <si>
    <t>T710385</t>
  </si>
  <si>
    <t>ALEX MARTINS DA SILVA</t>
  </si>
  <si>
    <t>T710389</t>
  </si>
  <si>
    <t>RAMSES SAID VILLEGAS ORELLANA</t>
  </si>
  <si>
    <t>T710402</t>
  </si>
  <si>
    <t>JACI AGOSTINHO</t>
  </si>
  <si>
    <t>T710403</t>
  </si>
  <si>
    <t>EDSON NUNES</t>
  </si>
  <si>
    <t>T710405</t>
  </si>
  <si>
    <t>LUIZ HENRIQUE SANTOS SILVA</t>
  </si>
  <si>
    <t>T710412</t>
  </si>
  <si>
    <t>MICHAEL FABIO LIMA DOS SANTOS SILVA</t>
  </si>
  <si>
    <t>T710419</t>
  </si>
  <si>
    <t>TIAGO DE SOUSA LIMA</t>
  </si>
  <si>
    <t>T710421</t>
  </si>
  <si>
    <t>VICTOR HENRIQUE FAUSTINO DE ARAUJO</t>
  </si>
  <si>
    <t>T710425</t>
  </si>
  <si>
    <t>DAVI JOSE DA MATA</t>
  </si>
  <si>
    <t>T710433</t>
  </si>
  <si>
    <t>ENZO MANCHINI ONIAS</t>
  </si>
  <si>
    <t>T710435</t>
  </si>
  <si>
    <t>GUSTAVO DA SILVA D'IMPERIO</t>
  </si>
  <si>
    <t>T710446</t>
  </si>
  <si>
    <t>VICTOR ODAIR CARDOSO LORENZI</t>
  </si>
  <si>
    <t>T710447</t>
  </si>
  <si>
    <t>WILLIAN JOSE DA SILVA</t>
  </si>
  <si>
    <t>T710449</t>
  </si>
  <si>
    <t>GABRIEL DE CASTRO SOUZA</t>
  </si>
  <si>
    <t>T710452</t>
  </si>
  <si>
    <t>LUAN VINICIUS DOS SANTOS E SANTOS</t>
  </si>
  <si>
    <t>T710457</t>
  </si>
  <si>
    <t>JEAN ALMEIDA DE JESUS</t>
  </si>
  <si>
    <t>T710469</t>
  </si>
  <si>
    <t>MARCO ANTONIO DA SILVA</t>
  </si>
  <si>
    <t>T710485</t>
  </si>
  <si>
    <t>BRUNO DA SILVA EVANGELISTA</t>
  </si>
  <si>
    <t>T710486</t>
  </si>
  <si>
    <t>EDMILSON MONTEIRO</t>
  </si>
  <si>
    <t>T710488</t>
  </si>
  <si>
    <t>BADARA THIAM</t>
  </si>
  <si>
    <t>T710491</t>
  </si>
  <si>
    <t>THIAGO DE PAULA MORAES</t>
  </si>
  <si>
    <t>T710496</t>
  </si>
  <si>
    <t>Higor da Silva Lopes</t>
  </si>
  <si>
    <t>T710497</t>
  </si>
  <si>
    <t>Artur Coutinho Moraes</t>
  </si>
  <si>
    <t>T710498</t>
  </si>
  <si>
    <t>Luiz Henrique Souza da Silveira Silva</t>
  </si>
  <si>
    <t>T710501</t>
  </si>
  <si>
    <t>Igor Rodrigues</t>
  </si>
  <si>
    <t>T710502</t>
  </si>
  <si>
    <t>ALESSANDRO ROGERIO CARNAIBA SIQUEIRA</t>
  </si>
  <si>
    <t>T710503</t>
  </si>
  <si>
    <t>JOAO VICTOR RODRIGUES DE MELO</t>
  </si>
  <si>
    <t>T720310</t>
  </si>
  <si>
    <t>FRANCISCO DEMONTIER CAETANO FILHO</t>
  </si>
  <si>
    <t>T720319</t>
  </si>
  <si>
    <t>EDUARDO FERREIRA DOS SANTOS</t>
  </si>
  <si>
    <t>T720363</t>
  </si>
  <si>
    <t>LEOPOLDO BARBOZA JUNIOR</t>
  </si>
  <si>
    <t>T720391</t>
  </si>
  <si>
    <t>PAULO AFONSO DE SALES DA SILVA</t>
  </si>
  <si>
    <t>T720404</t>
  </si>
  <si>
    <t>LUCAS LIMA COSTA</t>
  </si>
  <si>
    <t>T720420</t>
  </si>
  <si>
    <t>Fabio DOS SANTOS SILVA</t>
  </si>
  <si>
    <t>T720437</t>
  </si>
  <si>
    <t>Peterson de Oliveira Jola</t>
  </si>
  <si>
    <t>T720441</t>
  </si>
  <si>
    <t>WESLEY DE SANTANA LIMA</t>
  </si>
  <si>
    <t>T720442</t>
  </si>
  <si>
    <t>JURANDIR PENA DE BRITO</t>
  </si>
  <si>
    <t>T720444</t>
  </si>
  <si>
    <t>FABIANO LIMA DOS SANTOS SILVA</t>
  </si>
  <si>
    <t>T720445</t>
  </si>
  <si>
    <t>MARCOS ADRIANO RODRIGUES DOS SANTOS</t>
  </si>
  <si>
    <t>T720450</t>
  </si>
  <si>
    <t>ELIEDISON LUCAS DA SILVA CORREIA</t>
  </si>
  <si>
    <t>T720456</t>
  </si>
  <si>
    <t>Glody Bolombo Mbokolo</t>
  </si>
  <si>
    <t>T720460</t>
  </si>
  <si>
    <t>Fernando Matuvova</t>
  </si>
  <si>
    <t>T720472</t>
  </si>
  <si>
    <t>KAUE LUIZ DO NASCIMENTO JUSTULIM</t>
  </si>
  <si>
    <t>T730244</t>
  </si>
  <si>
    <t>Leonardo Souza</t>
  </si>
  <si>
    <t>T730295</t>
  </si>
  <si>
    <t>JULIO CESAR SILVA</t>
  </si>
  <si>
    <t>T730563</t>
  </si>
  <si>
    <t>Marcio Cristiano de Souza</t>
  </si>
  <si>
    <t>T730600</t>
  </si>
  <si>
    <t>EMERSON DA SILVA CAMPOS</t>
  </si>
  <si>
    <t>T730617</t>
  </si>
  <si>
    <t>RICHARD ORTE ABADE</t>
  </si>
  <si>
    <t>T730623</t>
  </si>
  <si>
    <t>RICARDO OLIVEIRA SILVA</t>
  </si>
  <si>
    <t>T730625</t>
  </si>
  <si>
    <t>FERNANDO CARLOS DE JESUS</t>
  </si>
  <si>
    <t>T730630</t>
  </si>
  <si>
    <t>RAFAEL NASCIMENTO GUEDES</t>
  </si>
  <si>
    <t>T730635</t>
  </si>
  <si>
    <t>Jose Carlos Aparecido da Silva</t>
  </si>
  <si>
    <t>T730639</t>
  </si>
  <si>
    <t>Carlos Alberto da Silva</t>
  </si>
  <si>
    <t>T730640</t>
  </si>
  <si>
    <t>Luan Kevin Matos dos Santos</t>
  </si>
  <si>
    <t>T730646</t>
  </si>
  <si>
    <t>Daniel Vitor Valerio da Silva</t>
  </si>
  <si>
    <t>T730661</t>
  </si>
  <si>
    <t>Cristiano dos Santos</t>
  </si>
  <si>
    <t>T730669</t>
  </si>
  <si>
    <t>Baltasar Mathias Aparicio Rodriguez</t>
  </si>
  <si>
    <t>T730677</t>
  </si>
  <si>
    <t>GUILHERME YURI DA CRUZ ROCHA</t>
  </si>
  <si>
    <t>T740124</t>
  </si>
  <si>
    <t>ALEX SANDRO SANTOS DE ARAUJO</t>
  </si>
  <si>
    <t>T740144</t>
  </si>
  <si>
    <t>Daniel de Sousa Costa</t>
  </si>
  <si>
    <t>T740148</t>
  </si>
  <si>
    <t>DANIEL DOS SANTOS PEREIRA</t>
  </si>
  <si>
    <t>T740151</t>
  </si>
  <si>
    <t>Rodrigo Ernandes Carvalho de Souza</t>
  </si>
  <si>
    <t>T740159</t>
  </si>
  <si>
    <t>LUIZ RICARDO PLEWKA</t>
  </si>
  <si>
    <t>T740162</t>
  </si>
  <si>
    <t>DANIEL JESUS CASTILHO HERNANNES</t>
  </si>
  <si>
    <t>T740166</t>
  </si>
  <si>
    <t>YAGO FELIPE APARECIDO MANUEL</t>
  </si>
  <si>
    <t>T740173</t>
  </si>
  <si>
    <t>Paulo Victor de Souza de Oliveira</t>
  </si>
  <si>
    <t>T740174</t>
  </si>
  <si>
    <t>Richard dos Santos Reis Vilares</t>
  </si>
  <si>
    <t>T740175</t>
  </si>
  <si>
    <t>Lucas Pereira Santos</t>
  </si>
  <si>
    <t>T740177</t>
  </si>
  <si>
    <t>Welder Jose Leite de Sousa</t>
  </si>
  <si>
    <t>T960451</t>
  </si>
  <si>
    <t>LEANDRO VINICIO</t>
  </si>
  <si>
    <t>T971451</t>
  </si>
  <si>
    <t>Gildasio Jesus</t>
  </si>
  <si>
    <t>T971513</t>
  </si>
  <si>
    <t>ELSON SIPRI</t>
  </si>
  <si>
    <t>5812364</t>
  </si>
  <si>
    <t>Alexsander Moraes Romao</t>
  </si>
  <si>
    <t>5998573</t>
  </si>
  <si>
    <t>Luigi Vidal Veiga</t>
  </si>
  <si>
    <t>6001599</t>
  </si>
  <si>
    <t>Cicero Paulo Alves Dos Santos</t>
  </si>
  <si>
    <t>6002676</t>
  </si>
  <si>
    <t>Eduardo Dos Santos Esteves</t>
  </si>
  <si>
    <t>6005209</t>
  </si>
  <si>
    <t>Diogo Da Silva Rodrigues</t>
  </si>
  <si>
    <t>6009000</t>
  </si>
  <si>
    <t>Luis Gustavo Delfino Dos Santos</t>
  </si>
  <si>
    <t>6011012</t>
  </si>
  <si>
    <t>Joao Batista Ribeiro Neto</t>
  </si>
  <si>
    <t>6011039</t>
  </si>
  <si>
    <t>Igor Leonardo Muniz Silva</t>
  </si>
  <si>
    <t>6012973</t>
  </si>
  <si>
    <t>Bruno Wallace Santos Saraiva</t>
  </si>
  <si>
    <t>6014240</t>
  </si>
  <si>
    <t>Jonas Ramos Dos Santos Filho</t>
  </si>
  <si>
    <t>6014437</t>
  </si>
  <si>
    <t>Wellington Dos Santos Martins</t>
  </si>
  <si>
    <t>6015760</t>
  </si>
  <si>
    <t>Henrique Alves Benicio</t>
  </si>
  <si>
    <t>6016049</t>
  </si>
  <si>
    <t>Alan De Lima Goncalves</t>
  </si>
  <si>
    <t>6016073</t>
  </si>
  <si>
    <t>Jadson De Souza Ferreira</t>
  </si>
  <si>
    <t>6018025</t>
  </si>
  <si>
    <t>Carlos Alberto De Assuncao Oliveira</t>
  </si>
  <si>
    <t>6018157</t>
  </si>
  <si>
    <t>Ana Paula Amado Dos Santos Freitas</t>
  </si>
  <si>
    <t>6018262</t>
  </si>
  <si>
    <t>Gabriel Tavares Dos Santos</t>
  </si>
  <si>
    <t>6018505</t>
  </si>
  <si>
    <t>Willians Silva Santos</t>
  </si>
  <si>
    <t>6018890</t>
  </si>
  <si>
    <t>Aparecido Marcelo Barbosa Junior</t>
  </si>
  <si>
    <t>6021182</t>
  </si>
  <si>
    <t>Lazaro Maciel Pereira Brasilino</t>
  </si>
  <si>
    <t>6022260</t>
  </si>
  <si>
    <t>Thiago Dos Santos Bonfim Da Silva</t>
  </si>
  <si>
    <t>6022839</t>
  </si>
  <si>
    <t>Ana Sophia Dos Santos</t>
  </si>
  <si>
    <t>6025994</t>
  </si>
  <si>
    <t>Rodrigo De Lima Silva</t>
  </si>
  <si>
    <t>6026397</t>
  </si>
  <si>
    <t>Monica Silva De Lima</t>
  </si>
  <si>
    <t>6026729</t>
  </si>
  <si>
    <t>Raiane Santana Gomes</t>
  </si>
  <si>
    <t>6026818</t>
  </si>
  <si>
    <t>Lucas Da Silva Barbosa</t>
  </si>
  <si>
    <t>6027954</t>
  </si>
  <si>
    <t>Israel Manoel Da Silva Junior</t>
  </si>
  <si>
    <t>6028500</t>
  </si>
  <si>
    <t>Davi Silva Schitini</t>
  </si>
  <si>
    <t>6030122</t>
  </si>
  <si>
    <t>Willian Dos Santos Campos</t>
  </si>
  <si>
    <t>6032079</t>
  </si>
  <si>
    <t>Jessica Cristina Silva De Oliveira</t>
  </si>
  <si>
    <t>6032583</t>
  </si>
  <si>
    <t>Brenda De Souza Novais</t>
  </si>
  <si>
    <t>T10627</t>
  </si>
  <si>
    <t>Thalles Israel Silva Araujo</t>
  </si>
  <si>
    <t>T10629</t>
  </si>
  <si>
    <t>Jhonatan Teodoro da Silva</t>
  </si>
  <si>
    <t>T10634</t>
  </si>
  <si>
    <t>Carlos Eduardo Rodrigues Nunes</t>
  </si>
  <si>
    <t>T10635</t>
  </si>
  <si>
    <t>Jonas de Moura Amaral</t>
  </si>
  <si>
    <t>T10636</t>
  </si>
  <si>
    <t>Fanger Joseada Silva</t>
  </si>
  <si>
    <t>T10639</t>
  </si>
  <si>
    <t>ERICK DEZIDEIRO FERREIRA DA SILVA</t>
  </si>
  <si>
    <t>T10640</t>
  </si>
  <si>
    <t>WESLLEY SANTOS OLIVEIRA</t>
  </si>
  <si>
    <t>T10642</t>
  </si>
  <si>
    <t>Moises Willian</t>
  </si>
  <si>
    <t>T10643</t>
  </si>
  <si>
    <t>Kauan Ferreira Bueno</t>
  </si>
  <si>
    <t>T10644</t>
  </si>
  <si>
    <t>Kevin Ferreira Bueno</t>
  </si>
  <si>
    <t>T10645</t>
  </si>
  <si>
    <t>Rodrigo Oliveira</t>
  </si>
  <si>
    <t>T10646</t>
  </si>
  <si>
    <t>Vitor Hugo</t>
  </si>
  <si>
    <t>T10647</t>
  </si>
  <si>
    <t>Vitor Santana</t>
  </si>
  <si>
    <t>T10648</t>
  </si>
  <si>
    <t>Guilherme de Oliveira</t>
  </si>
  <si>
    <t>T10649</t>
  </si>
  <si>
    <t>Lucas Gabriel</t>
  </si>
  <si>
    <t>T10650</t>
  </si>
  <si>
    <t>Rodrigo Henrique</t>
  </si>
  <si>
    <t>T10651</t>
  </si>
  <si>
    <t>Gabriel Gomes Siqueli</t>
  </si>
  <si>
    <t>T10652</t>
  </si>
  <si>
    <t>Hugo Ramos Dantas</t>
  </si>
  <si>
    <t>T10653</t>
  </si>
  <si>
    <t>Wellington Lino dos Santos</t>
  </si>
  <si>
    <t>311205</t>
  </si>
  <si>
    <t>Maicon da Silva Valentim</t>
  </si>
  <si>
    <t>379491</t>
  </si>
  <si>
    <t>Esdras da Silva Siqueira</t>
  </si>
  <si>
    <t>5600332</t>
  </si>
  <si>
    <t>Ricardo Faria Ferreira</t>
  </si>
  <si>
    <t>5800579</t>
  </si>
  <si>
    <t>Isaias Da Costa Oliveira</t>
  </si>
  <si>
    <t>5803810</t>
  </si>
  <si>
    <t>Francisco Igor Morais Medeiros</t>
  </si>
  <si>
    <t>6011519</t>
  </si>
  <si>
    <t>Luciano Barcelo De Carvalho</t>
  </si>
  <si>
    <t>6020364</t>
  </si>
  <si>
    <t>Lucas Dos Santos Sousa</t>
  </si>
  <si>
    <t>6020445</t>
  </si>
  <si>
    <t>Jhonata Barros Da Silva</t>
  </si>
  <si>
    <t>6020569</t>
  </si>
  <si>
    <t>Roberto Luiz Souza Da Silva</t>
  </si>
  <si>
    <t>6020585</t>
  </si>
  <si>
    <t>Max Emilio Soares Nonato</t>
  </si>
  <si>
    <t>6020712</t>
  </si>
  <si>
    <t>Jocimar Marcelino Fernando</t>
  </si>
  <si>
    <t>6024149</t>
  </si>
  <si>
    <t>Lucas Legentil Lima Da Silva</t>
  </si>
  <si>
    <t>6024157</t>
  </si>
  <si>
    <t>Welton Leite Vieira</t>
  </si>
  <si>
    <t>6024211</t>
  </si>
  <si>
    <t>Kayki Santos Anselmo</t>
  </si>
  <si>
    <t>6024254</t>
  </si>
  <si>
    <t>Robson Luiz Da Conceicao Miranda Junior</t>
  </si>
  <si>
    <t>6024599</t>
  </si>
  <si>
    <t>Sergio Jorge Da Silva</t>
  </si>
  <si>
    <t>6026095</t>
  </si>
  <si>
    <t>Elias Da Costa Romualdo</t>
  </si>
  <si>
    <t>6030920</t>
  </si>
  <si>
    <t>Flavio Felipe Menezes</t>
  </si>
  <si>
    <t>4580265</t>
  </si>
  <si>
    <t>Ryan Patrick Martins Da Silva</t>
  </si>
  <si>
    <t>5392616</t>
  </si>
  <si>
    <t>Samuel Martins De Souza Filho</t>
  </si>
  <si>
    <t>546496</t>
  </si>
  <si>
    <t>LEONARDO MOACYR SILVA PIMENTEL</t>
  </si>
  <si>
    <t>5821487</t>
  </si>
  <si>
    <t>Anselmo Da Silva Souza</t>
  </si>
  <si>
    <t>5828759</t>
  </si>
  <si>
    <t>MACALOU NEE YELI</t>
  </si>
  <si>
    <t>5886490</t>
  </si>
  <si>
    <t>Wellington De Oliveira Gomes</t>
  </si>
  <si>
    <t>5993644</t>
  </si>
  <si>
    <t>Kauane Barbosa Oliveira</t>
  </si>
  <si>
    <t>6018696</t>
  </si>
  <si>
    <t>Kelly Cristina Silva Do Nascimento</t>
  </si>
  <si>
    <t>6019480</t>
  </si>
  <si>
    <t>Samuel Ifechukwu Chime</t>
  </si>
  <si>
    <t>6020240</t>
  </si>
  <si>
    <t>Chinonso Linda Okereke</t>
  </si>
  <si>
    <t>6020267</t>
  </si>
  <si>
    <t>Wahid Echi</t>
  </si>
  <si>
    <t>6020747</t>
  </si>
  <si>
    <t>Cibelle Dos Santos Do Rosario</t>
  </si>
  <si>
    <t>6022499</t>
  </si>
  <si>
    <t>Christ Milaure Baltoua Ngouanda</t>
  </si>
  <si>
    <t>6023185</t>
  </si>
  <si>
    <t>Luiz Fernando De Souza Miranda</t>
  </si>
  <si>
    <t>6024220</t>
  </si>
  <si>
    <t>Esaie Bakoulou</t>
  </si>
  <si>
    <t>6024491</t>
  </si>
  <si>
    <t>Eduardo Andrade Torres</t>
  </si>
  <si>
    <t>6025811</t>
  </si>
  <si>
    <t>Ayoub Madjoun</t>
  </si>
  <si>
    <t>6025846</t>
  </si>
  <si>
    <t>Camila Chinemelum Muo</t>
  </si>
  <si>
    <t>6026400</t>
  </si>
  <si>
    <t>Walid Madjoun</t>
  </si>
  <si>
    <t>6026745</t>
  </si>
  <si>
    <t>Marco Antonio Da Silva</t>
  </si>
  <si>
    <t>6030432</t>
  </si>
  <si>
    <t>Nkechi Miriam Oguadinma</t>
  </si>
  <si>
    <t>T60000359</t>
  </si>
  <si>
    <t>CARLOS APARECIDO ONOFRE JUNIOR</t>
  </si>
  <si>
    <t>T60000360</t>
  </si>
  <si>
    <t>FABIO RODRIGUS PEREIRA DE CARVALHO</t>
  </si>
  <si>
    <t>T60000361</t>
  </si>
  <si>
    <t>WELLINGTON DE ALMEIDA ROCHA</t>
  </si>
  <si>
    <t>T60000362</t>
  </si>
  <si>
    <t>ALEXANDRE APARECIDO BONOMO</t>
  </si>
  <si>
    <t>T60000363</t>
  </si>
  <si>
    <t>FABRICIO BATISTA DE OLIVEIRA JUNIOR</t>
  </si>
  <si>
    <t>T60000364</t>
  </si>
  <si>
    <t>LUIZ CARLOS SANTOS OLIVEIRA</t>
  </si>
  <si>
    <t>T620344</t>
  </si>
  <si>
    <t>DANIEL MALAQUIAS ARAUJO</t>
  </si>
  <si>
    <t>T620345</t>
  </si>
  <si>
    <t>ETELBERTO VIEIRA NETO</t>
  </si>
  <si>
    <t>ELICORREIA DE SOUSA ANDRADE</t>
  </si>
  <si>
    <t>T710216</t>
  </si>
  <si>
    <t>ANTONIO ROSA VIEIRA</t>
  </si>
  <si>
    <t>T710219</t>
  </si>
  <si>
    <t>GERALDO COUTO DE OLIVEIRA</t>
  </si>
  <si>
    <t>T710448</t>
  </si>
  <si>
    <t>CARLOS ALBERTO SOUZA DA SILVA</t>
  </si>
  <si>
    <t>T710493</t>
  </si>
  <si>
    <t>CLEBER GOMES DOS SANTOS</t>
  </si>
  <si>
    <t>IGOR RODRIGUES</t>
  </si>
  <si>
    <t>T710505</t>
  </si>
  <si>
    <t>JOAO VITOR SILVESTRE DE OLIVEIRA</t>
  </si>
  <si>
    <t>T710506</t>
  </si>
  <si>
    <t>Valdo Costa da Silva</t>
  </si>
  <si>
    <t>T710507</t>
  </si>
  <si>
    <t>Kaue Gabriel Ferraz do Amaral</t>
  </si>
  <si>
    <t>T710508</t>
  </si>
  <si>
    <t>Carlos Santana de Jesus</t>
  </si>
  <si>
    <t>T710511</t>
  </si>
  <si>
    <t>Richard Silva Francisco</t>
  </si>
  <si>
    <t>PETERSON DE OLIVEIRA JOLA</t>
  </si>
  <si>
    <t>FERNANDO MATUVOVA</t>
  </si>
  <si>
    <t>T720473</t>
  </si>
  <si>
    <t>ANTONIO MARCOS TORQUATO</t>
  </si>
  <si>
    <t>T730692</t>
  </si>
  <si>
    <t>David Henrique Almeida Costa</t>
  </si>
  <si>
    <t>WELDER JOSE LEITE DE SOUSA</t>
  </si>
  <si>
    <t>T740178</t>
  </si>
  <si>
    <t>Adrian de Oliveira Moreno</t>
  </si>
  <si>
    <t>T740179</t>
  </si>
  <si>
    <t>Raimundo Augusto Leite</t>
  </si>
  <si>
    <t>6004164</t>
  </si>
  <si>
    <t>Jose Vinicius Gomes De Andrade</t>
  </si>
  <si>
    <t>6004644</t>
  </si>
  <si>
    <t>Luiz Guatavo Honorio Ferreira</t>
  </si>
  <si>
    <t>6012892</t>
  </si>
  <si>
    <t>Anderson Cleiton De Souza</t>
  </si>
  <si>
    <t>6024424</t>
  </si>
  <si>
    <t>Lua Lindomar Da Silva</t>
  </si>
  <si>
    <t>6024556</t>
  </si>
  <si>
    <t>Moaby Henrique Oliveira Do Nascimento</t>
  </si>
  <si>
    <t>6027784</t>
  </si>
  <si>
    <t>Ingrid Lira Da Silva</t>
  </si>
  <si>
    <t>6027881</t>
  </si>
  <si>
    <t>Rayana Das Neves Do Nascimento</t>
  </si>
  <si>
    <t>6027890</t>
  </si>
  <si>
    <t>Rucenita Francisca De Souza</t>
  </si>
  <si>
    <t>6027989</t>
  </si>
  <si>
    <t>Liliane Marcela Da Silva Souza</t>
  </si>
  <si>
    <t>6028110</t>
  </si>
  <si>
    <t>Anibal Tito Da Silva Junior</t>
  </si>
  <si>
    <t>6029493</t>
  </si>
  <si>
    <t>Hugo Xavier De Oliveira</t>
  </si>
  <si>
    <t>6031102</t>
  </si>
  <si>
    <t>Jose Leandro De Melo Silva</t>
  </si>
  <si>
    <t>T198451</t>
  </si>
  <si>
    <t>VICTOR GUSTAVO FERREIRA</t>
  </si>
  <si>
    <t>T198452</t>
  </si>
  <si>
    <t>JEFFERSON DA SILVA GOMES</t>
  </si>
  <si>
    <t>2991799</t>
  </si>
  <si>
    <t>Gustavo De Mello Dos Santos</t>
  </si>
  <si>
    <t>4467400</t>
  </si>
  <si>
    <t>Andrea Martins Da Silva</t>
  </si>
  <si>
    <t>4864824</t>
  </si>
  <si>
    <t>Carlos Vinicius Carmo</t>
  </si>
  <si>
    <t>5001838</t>
  </si>
  <si>
    <t>Debora Vieira Ferreira</t>
  </si>
  <si>
    <t>5223350</t>
  </si>
  <si>
    <t>Salvandir Jose Pereira</t>
  </si>
  <si>
    <t>5285941</t>
  </si>
  <si>
    <t>Marcos Vinicius Ferreira Dourado</t>
  </si>
  <si>
    <t>5358450</t>
  </si>
  <si>
    <t>Willians Xavier Da Silva</t>
  </si>
  <si>
    <t>5430941</t>
  </si>
  <si>
    <t>Roberto Manoel Dos Santos</t>
  </si>
  <si>
    <t>5451434</t>
  </si>
  <si>
    <t>JOAO VITOR DA SILVA GOMES</t>
  </si>
  <si>
    <t>5578035</t>
  </si>
  <si>
    <t>Ana Carolina Martins</t>
  </si>
  <si>
    <t>5628903</t>
  </si>
  <si>
    <t>Willian Kauan Brandao Da Silva</t>
  </si>
  <si>
    <t>5696763</t>
  </si>
  <si>
    <t>MICHAEL ARAUJO DA SILVA</t>
  </si>
  <si>
    <t>5700680</t>
  </si>
  <si>
    <t>JOAO PAULO</t>
  </si>
  <si>
    <t>5823056</t>
  </si>
  <si>
    <t>Clayton Dos Santos Neves</t>
  </si>
  <si>
    <t>582522</t>
  </si>
  <si>
    <t>Regiane Eleusa Matos</t>
  </si>
  <si>
    <t>5918391</t>
  </si>
  <si>
    <t>Maxwel Pereira</t>
  </si>
  <si>
    <t>5958628</t>
  </si>
  <si>
    <t>Arthur Do Carmo De Jesus</t>
  </si>
  <si>
    <t>5996350</t>
  </si>
  <si>
    <t>Lucas Novais Medeiros Silva</t>
  </si>
  <si>
    <t>5997550</t>
  </si>
  <si>
    <t>Cibelle Clementino Gomes Da Silva</t>
  </si>
  <si>
    <t>5998000</t>
  </si>
  <si>
    <t>Gabriel Leal De Oliveira</t>
  </si>
  <si>
    <t>6008208</t>
  </si>
  <si>
    <t>Tamires Gisele Leoncio Da Silva</t>
  </si>
  <si>
    <t>6015999</t>
  </si>
  <si>
    <t>Mirella Da Silva Ferreira</t>
  </si>
  <si>
    <t>6016154</t>
  </si>
  <si>
    <t>Nzube Bright Obi</t>
  </si>
  <si>
    <t>6016197</t>
  </si>
  <si>
    <t>Rowland Odoemelam Nwagba</t>
  </si>
  <si>
    <t>6016367</t>
  </si>
  <si>
    <t>Fabricio Gomes Da Silva</t>
  </si>
  <si>
    <t>6016375</t>
  </si>
  <si>
    <t>Paulo Henrique Alves Da Silva</t>
  </si>
  <si>
    <t>6017533</t>
  </si>
  <si>
    <t>Uzochukwu Umeji</t>
  </si>
  <si>
    <t>6019323</t>
  </si>
  <si>
    <t>Kauan Gabriel De Lyrio Goncalves</t>
  </si>
  <si>
    <t>6019382</t>
  </si>
  <si>
    <t>Halifax Onyedikachi Ohalete</t>
  </si>
  <si>
    <t>6019820</t>
  </si>
  <si>
    <t>Jude Nwabueze Eze</t>
  </si>
  <si>
    <t>6020690</t>
  </si>
  <si>
    <t>Donatus Izuchukwu Obi</t>
  </si>
  <si>
    <t>6021174</t>
  </si>
  <si>
    <t>Kevin Chukwudi Anene</t>
  </si>
  <si>
    <t>6022383</t>
  </si>
  <si>
    <t>Chinedu George Anioke</t>
  </si>
  <si>
    <t>6024572</t>
  </si>
  <si>
    <t>Johnson Ogbonna David</t>
  </si>
  <si>
    <t>6025439</t>
  </si>
  <si>
    <t>Anderson Ferreira Da Silva</t>
  </si>
  <si>
    <t>6025927</t>
  </si>
  <si>
    <t>Chinedu Blessing Onwuasoanya</t>
  </si>
  <si>
    <t>6025935</t>
  </si>
  <si>
    <t>Livinus Okwudili Obikwelu</t>
  </si>
  <si>
    <t>6026770</t>
  </si>
  <si>
    <t>Luiz Guilherme Rosa Do Nascimento</t>
  </si>
  <si>
    <t>6026923</t>
  </si>
  <si>
    <t>Philip Emeka Nwonyibo</t>
  </si>
  <si>
    <t>6026958</t>
  </si>
  <si>
    <t>Douglas Cardoso Moraes</t>
  </si>
  <si>
    <t>6026982</t>
  </si>
  <si>
    <t>Rafaela Rocha Do Nascimento</t>
  </si>
  <si>
    <t>6027040</t>
  </si>
  <si>
    <t>Diego Dos Santos Candido</t>
  </si>
  <si>
    <t>6027571</t>
  </si>
  <si>
    <t>Rosilandia Silva Santana</t>
  </si>
  <si>
    <t>6027580</t>
  </si>
  <si>
    <t>Haroldo Ferreira Mendes</t>
  </si>
  <si>
    <t>6027636</t>
  </si>
  <si>
    <t>Adalicio De Jesus Santos</t>
  </si>
  <si>
    <t>6027652</t>
  </si>
  <si>
    <t>Marcela Dos Santos Ferreira</t>
  </si>
  <si>
    <t>6027687</t>
  </si>
  <si>
    <t>Emanuel Souza Santana</t>
  </si>
  <si>
    <t>6027903</t>
  </si>
  <si>
    <t>Marcus Vinicius Ferraz Camargo</t>
  </si>
  <si>
    <t>6028039</t>
  </si>
  <si>
    <t>Bruno Scalabrini De Andrade</t>
  </si>
  <si>
    <t>6028101</t>
  </si>
  <si>
    <t>Joao Gabriel Melo Martins</t>
  </si>
  <si>
    <t>6028381</t>
  </si>
  <si>
    <t>Ana Carolina De Souza Silva</t>
  </si>
  <si>
    <t>6028390</t>
  </si>
  <si>
    <t>Vitoria Sonali Teixeira Dos Santos</t>
  </si>
  <si>
    <t>6028454</t>
  </si>
  <si>
    <t>Wallace De Souza Oliveira</t>
  </si>
  <si>
    <t>6028527</t>
  </si>
  <si>
    <t>Felipe Marcelo Da Silva</t>
  </si>
  <si>
    <t>6028861</t>
  </si>
  <si>
    <t>Kombo Nakasila Guilherme</t>
  </si>
  <si>
    <t>6029035</t>
  </si>
  <si>
    <t>Kelly Cristina Santana De Andrade</t>
  </si>
  <si>
    <t>6029116</t>
  </si>
  <si>
    <t>Julio Cesar De Carvalho</t>
  </si>
  <si>
    <t>6029205</t>
  </si>
  <si>
    <t>Elan Moura De Oliveira</t>
  </si>
  <si>
    <t>6029566</t>
  </si>
  <si>
    <t>Alexandre Carpani</t>
  </si>
  <si>
    <t>6029825</t>
  </si>
  <si>
    <t>Carla Paola Guzman Palacios</t>
  </si>
  <si>
    <t>6030343</t>
  </si>
  <si>
    <t>Lucas Gomes De Santana</t>
  </si>
  <si>
    <t>6030378</t>
  </si>
  <si>
    <t>Luan Henrique Silva</t>
  </si>
  <si>
    <t>6030475</t>
  </si>
  <si>
    <t>Larissa Nascimento Souza</t>
  </si>
  <si>
    <t>6030530</t>
  </si>
  <si>
    <t>Gabriel Alves Felix</t>
  </si>
  <si>
    <t>6030556</t>
  </si>
  <si>
    <t>Kerolyn Ferreira Rodrigues Pereira</t>
  </si>
  <si>
    <t>6030564</t>
  </si>
  <si>
    <t>Ana Paula Pereira Goncalves</t>
  </si>
  <si>
    <t>6030599</t>
  </si>
  <si>
    <t>Jonathan Kelvin Goncalves Dos Santos</t>
  </si>
  <si>
    <t>6030670</t>
  </si>
  <si>
    <t>Maria Clara Da Silva Castellanos</t>
  </si>
  <si>
    <t>6030726</t>
  </si>
  <si>
    <t>Cairon Tarrao Campos</t>
  </si>
  <si>
    <t>6030785</t>
  </si>
  <si>
    <t>Daniel Carlos Vinicius De Lima</t>
  </si>
  <si>
    <t>6031129</t>
  </si>
  <si>
    <t>Gustavo Alcantara Mariano</t>
  </si>
  <si>
    <t>6031277</t>
  </si>
  <si>
    <t>Matheus Dos Santos De Sousa</t>
  </si>
  <si>
    <t>6032010</t>
  </si>
  <si>
    <t>Joao Vitor Andrade De Oliveira</t>
  </si>
  <si>
    <t>6032052</t>
  </si>
  <si>
    <t>Giulia Aparecida Barbosa Celestino</t>
  </si>
  <si>
    <t>6032060</t>
  </si>
  <si>
    <t>Lucelio Rodrigues Da Silva</t>
  </si>
  <si>
    <t>6032150</t>
  </si>
  <si>
    <t>Caio Henrique De Jesus Augusto</t>
  </si>
  <si>
    <t>6032257</t>
  </si>
  <si>
    <t>Rodrigo Dos Santos Domingues</t>
  </si>
  <si>
    <t>6032630</t>
  </si>
  <si>
    <t>Paulo Roberto De Farias</t>
  </si>
  <si>
    <t>6032699</t>
  </si>
  <si>
    <t>Andreia Correa De Maceno</t>
  </si>
  <si>
    <t>6032850</t>
  </si>
  <si>
    <t>Jose Antonio Gonzalez Ruffin</t>
  </si>
  <si>
    <t>6032940</t>
  </si>
  <si>
    <t>Silvio Bernardo Noronha Da Silva</t>
  </si>
  <si>
    <t>6033008</t>
  </si>
  <si>
    <t>Jefferson Ferreira De Castro</t>
  </si>
  <si>
    <t>6033032</t>
  </si>
  <si>
    <t>Henrique De Souza Ribeiro</t>
  </si>
  <si>
    <t>6033148</t>
  </si>
  <si>
    <t>Isabele Luiz Justino Da Silva</t>
  </si>
  <si>
    <t>6033512</t>
  </si>
  <si>
    <t>Carla Cristiane Melo Da Silva</t>
  </si>
  <si>
    <t>6033687</t>
  </si>
  <si>
    <t>Nathaly Dos Santos Souza</t>
  </si>
  <si>
    <t>6033865</t>
  </si>
  <si>
    <t>Jefferson Arantes Constantin Govas</t>
  </si>
  <si>
    <t>6033911</t>
  </si>
  <si>
    <t>Leticia Alves De Araujo</t>
  </si>
  <si>
    <t>6034250</t>
  </si>
  <si>
    <t>Gedeon Rodrigues Pereira</t>
  </si>
  <si>
    <t>6034640</t>
  </si>
  <si>
    <t>Andre Lucas Dos Santos Ferreira</t>
  </si>
  <si>
    <t>6034799</t>
  </si>
  <si>
    <t>Sunday Chukwu Nwaonye</t>
  </si>
  <si>
    <t>6034926</t>
  </si>
  <si>
    <t>Gleidiane Dos Santos Braz</t>
  </si>
  <si>
    <t>6035248</t>
  </si>
  <si>
    <t>Matthew Nwarusi Onu</t>
  </si>
  <si>
    <t>6035361</t>
  </si>
  <si>
    <t>Marcella Da Cruz Ribeiro</t>
  </si>
  <si>
    <t>6035370</t>
  </si>
  <si>
    <t>Thalita Silva Barros</t>
  </si>
  <si>
    <t>6035590</t>
  </si>
  <si>
    <t>Tiago Aparecido Ferreira Cobo</t>
  </si>
  <si>
    <t>6035604</t>
  </si>
  <si>
    <t>Dagmar Sousa Dos Anjos</t>
  </si>
  <si>
    <t>6035760</t>
  </si>
  <si>
    <t>Gean Pereira Rodrigues</t>
  </si>
  <si>
    <t>6035841</t>
  </si>
  <si>
    <t>Iyalode Alvarenga Santos</t>
  </si>
  <si>
    <t>6035930</t>
  </si>
  <si>
    <t>Flavia Freitas Soares</t>
  </si>
  <si>
    <t>6036104</t>
  </si>
  <si>
    <t>Anderson Fernando Ribeiro</t>
  </si>
  <si>
    <t>6036147</t>
  </si>
  <si>
    <t>Ana Carla Raimundo Capistrano</t>
  </si>
  <si>
    <t>6037593</t>
  </si>
  <si>
    <t>Crislaine Ferrari De Arruda</t>
  </si>
  <si>
    <t>641171</t>
  </si>
  <si>
    <t>TALINE OLIVEIRA DOS SANTOS</t>
  </si>
  <si>
    <t>T11000006</t>
  </si>
  <si>
    <t>Paulo Henrique Silva Souza</t>
  </si>
  <si>
    <t>WILLIAM DE SOUSA</t>
  </si>
  <si>
    <t>T11000497</t>
  </si>
  <si>
    <t>TIAGO DE MELO LEAO CAVALCANTI</t>
  </si>
  <si>
    <t>T11000498</t>
  </si>
  <si>
    <t>HYGOR AMAURY DOS SANTOS</t>
  </si>
  <si>
    <t>T11000499</t>
  </si>
  <si>
    <t>LARYSSA COELHO MOREIRA</t>
  </si>
  <si>
    <t>T11000500</t>
  </si>
  <si>
    <t>YASMIN SILVA BRANDAO</t>
  </si>
  <si>
    <t>T11000501</t>
  </si>
  <si>
    <t>ADELE DOS SANTOS</t>
  </si>
  <si>
    <t>T11000502</t>
  </si>
  <si>
    <t>ERIC ARAUJO DA SILVA</t>
  </si>
  <si>
    <t>T11000503</t>
  </si>
  <si>
    <t>THIAGO AUGUSTO FERNANDO</t>
  </si>
  <si>
    <t>T11000504</t>
  </si>
  <si>
    <t>JULIANA FERREIRA DOS SANTOS</t>
  </si>
  <si>
    <t>T11000508</t>
  </si>
  <si>
    <t>RICHARD GABRIEL</t>
  </si>
  <si>
    <t>T11000509</t>
  </si>
  <si>
    <t>VITOR GABRIEL SILVA</t>
  </si>
  <si>
    <t>T11000510</t>
  </si>
  <si>
    <t>HEITOR VINICIUS RODRIGUES</t>
  </si>
  <si>
    <t>T11000512</t>
  </si>
  <si>
    <t>ALEXSANDRO BORGES DA SILVA</t>
  </si>
  <si>
    <t>T11000513</t>
  </si>
  <si>
    <t>THOMAZ JORDAN ROFRIGUES FORTUNATO</t>
  </si>
  <si>
    <t>T11000514</t>
  </si>
  <si>
    <t>MARCOS LUCAS DA SILVA</t>
  </si>
  <si>
    <t>T11000515</t>
  </si>
  <si>
    <t>Ezequiel Barros Lopes</t>
  </si>
  <si>
    <t>T11000516</t>
  </si>
  <si>
    <t>ALIFER REIS DO NASCIMENTO</t>
  </si>
  <si>
    <t>WALTER FERNANDO SCHIAVINATO NETO</t>
  </si>
  <si>
    <t>SOCRATES NUNES MARINHO</t>
  </si>
  <si>
    <t>Marivan Nunes de Oliveira</t>
  </si>
  <si>
    <t>BRUNO HENRIQUE RODRIGUES OLIVEIRA</t>
  </si>
  <si>
    <t>RODOLFO MARTINS BENTO DE SOUZA</t>
  </si>
  <si>
    <t>T40002287</t>
  </si>
  <si>
    <t>RAFAELA FERREIRA GARCIA</t>
  </si>
  <si>
    <t>T40002305</t>
  </si>
  <si>
    <t>MARCIO FERREIRA ALVES</t>
  </si>
  <si>
    <t>T40002309</t>
  </si>
  <si>
    <t>KECHILEN FERNANDES</t>
  </si>
  <si>
    <t>MAYARA DE FATIMA GONCALVES</t>
  </si>
  <si>
    <t>T40002315</t>
  </si>
  <si>
    <t>ERICA NUNES DA SILVA</t>
  </si>
  <si>
    <t>T40002316</t>
  </si>
  <si>
    <t>WALISON MATIAS DA SILVA</t>
  </si>
  <si>
    <t>T40002317</t>
  </si>
  <si>
    <t>FELIPE RAFAEL BENTO MARQUES</t>
  </si>
  <si>
    <t>T40002321</t>
  </si>
  <si>
    <t>NAYARA CRISTINA IACHITZKI BRITO</t>
  </si>
  <si>
    <t>T40002322</t>
  </si>
  <si>
    <t>SILMARA DE ARAUJO COSTA</t>
  </si>
  <si>
    <t>T40002323</t>
  </si>
  <si>
    <t>KETLIN DA SILVA ALENCAR</t>
  </si>
  <si>
    <t>T40002328</t>
  </si>
  <si>
    <t>ROGERIO DE MELLO MOREIRA</t>
  </si>
  <si>
    <t>T40002329</t>
  </si>
  <si>
    <t>YOUSSEF EL HAMMOUTI</t>
  </si>
  <si>
    <t>T40002330</t>
  </si>
  <si>
    <t>ANDRE LUIS DE MELLO DANIELLI</t>
  </si>
  <si>
    <t>T40002332</t>
  </si>
  <si>
    <t>Mattheus Ribeiro Adauto</t>
  </si>
  <si>
    <t>T40002333</t>
  </si>
  <si>
    <t>SANDRO APARECIDO RIBEIRO DOS SANTOS</t>
  </si>
  <si>
    <t>T40002334</t>
  </si>
  <si>
    <t>MAURICIO DE OLIVEIRA</t>
  </si>
  <si>
    <t>T40002335</t>
  </si>
  <si>
    <t>KEVIN JHONATHAN DE LIMA REIS VILELA</t>
  </si>
  <si>
    <t>T40002336</t>
  </si>
  <si>
    <t>ROBSON SOUZA DE OLIVEIRA</t>
  </si>
  <si>
    <t>T40002337</t>
  </si>
  <si>
    <t>ANTONIO DANILO GIL DE CAMARGO</t>
  </si>
  <si>
    <t>T40002339</t>
  </si>
  <si>
    <t>Thiago Victor Ferreira Pinto</t>
  </si>
  <si>
    <t>T40002341</t>
  </si>
  <si>
    <t>PAULO CESAR DE FREITAS</t>
  </si>
  <si>
    <t>T40002342</t>
  </si>
  <si>
    <t>THIAGO ALLAN SANTANA</t>
  </si>
  <si>
    <t>T40002343</t>
  </si>
  <si>
    <t>VALDERICE LIMA DA SILVA</t>
  </si>
  <si>
    <t>T40002344</t>
  </si>
  <si>
    <t>IGOR RODRIGUES OLIVEIRA BARROS</t>
  </si>
  <si>
    <t>T40002345</t>
  </si>
  <si>
    <t>PAULO ROBERTO DOS SANTOS</t>
  </si>
  <si>
    <t>T40002346</t>
  </si>
  <si>
    <t>CARLOS ROBERTO NASCIMENTO</t>
  </si>
  <si>
    <t>T40002347</t>
  </si>
  <si>
    <t>KAIQUE AZEVEDO</t>
  </si>
  <si>
    <t>T40002348</t>
  </si>
  <si>
    <t>LUCAS GABRIEL ARAUJO</t>
  </si>
  <si>
    <t>T40002349</t>
  </si>
  <si>
    <t>MARCIA FELIPE DOS SANTOS</t>
  </si>
  <si>
    <t>T40002350</t>
  </si>
  <si>
    <t>FLORENCE DE GLECE</t>
  </si>
  <si>
    <t>T40002351</t>
  </si>
  <si>
    <t>DANIELE FERREIRA BATISTA</t>
  </si>
  <si>
    <t>T40002352</t>
  </si>
  <si>
    <t>RONEILSON ROCHA</t>
  </si>
  <si>
    <t>T40002353</t>
  </si>
  <si>
    <t>Ricardo Batista da Silva</t>
  </si>
  <si>
    <t>T40002354</t>
  </si>
  <si>
    <t>Joao Vitor Barreto e Silva</t>
  </si>
  <si>
    <t>T40002355</t>
  </si>
  <si>
    <t>Beatriz Nascimento dos Santos</t>
  </si>
  <si>
    <t>T40002356</t>
  </si>
  <si>
    <t>Mariana da Silva Borges</t>
  </si>
  <si>
    <t>T40002359</t>
  </si>
  <si>
    <t>Welhington Santana dos Santos</t>
  </si>
  <si>
    <t>T40002360</t>
  </si>
  <si>
    <t>Zenilda da Silva Sampaio</t>
  </si>
  <si>
    <t>T40002363</t>
  </si>
  <si>
    <t>LUANDERSON GABRYEL DA SILVA</t>
  </si>
  <si>
    <t>T40002364</t>
  </si>
  <si>
    <t>MARCEL DE ALMEIDA DELMIRO DA SILVA</t>
  </si>
  <si>
    <t>T40002365</t>
  </si>
  <si>
    <t>WALKISTON GAMA</t>
  </si>
  <si>
    <t>T40002366</t>
  </si>
  <si>
    <t>JONATHAN HENRIQUE</t>
  </si>
  <si>
    <t>T40002367</t>
  </si>
  <si>
    <t>HERIK MARQUES</t>
  </si>
  <si>
    <t>T40002368</t>
  </si>
  <si>
    <t>REGINA DE OLIVEIRA</t>
  </si>
  <si>
    <t>T40002369</t>
  </si>
  <si>
    <t>KAUE MANOEL DA SILVA</t>
  </si>
  <si>
    <t>T40002370</t>
  </si>
  <si>
    <t>RUDY PACCELY</t>
  </si>
  <si>
    <t>T40002371</t>
  </si>
  <si>
    <t>Heberton dos Santos Carnalho.</t>
  </si>
  <si>
    <t>T40002372</t>
  </si>
  <si>
    <t>DIEGO JUSTINO DE SOUZA VICENTE</t>
  </si>
  <si>
    <t>T40002373</t>
  </si>
  <si>
    <t>Carlos Eduardo Noreira Ladeslau</t>
  </si>
  <si>
    <t>T40002374</t>
  </si>
  <si>
    <t>Vanessa Ferreira da Silva</t>
  </si>
  <si>
    <t>T40002375</t>
  </si>
  <si>
    <t>Natanael Santos Silva</t>
  </si>
  <si>
    <t>T40002376</t>
  </si>
  <si>
    <t>Oseias Almeida Silva Damacena</t>
  </si>
  <si>
    <t>T40002379</t>
  </si>
  <si>
    <t>MARIA FERNANDA COSTA FIQUEIREDO</t>
  </si>
  <si>
    <t>T40002380</t>
  </si>
  <si>
    <t>Lucas Raiz Granja</t>
  </si>
  <si>
    <t>T40002382</t>
  </si>
  <si>
    <t>GILSON RICARDO ALVES</t>
  </si>
  <si>
    <t>T40002383</t>
  </si>
  <si>
    <t>VALTER JUNIOR RIBEIRO DOS SANTOS</t>
  </si>
  <si>
    <t>T40002384</t>
  </si>
  <si>
    <t>TIAGO RODRIGUES PIRES</t>
  </si>
  <si>
    <t>T40002385</t>
  </si>
  <si>
    <t>CICERA SHIRLENE LOPES</t>
  </si>
  <si>
    <t>T40002386</t>
  </si>
  <si>
    <t>SICLEIDE SANTOS  DE FARIAS</t>
  </si>
  <si>
    <t>T40002387</t>
  </si>
  <si>
    <t>HIAGO MOREIRA CAETANO</t>
  </si>
  <si>
    <t>T40002388</t>
  </si>
  <si>
    <t>JOSE VALDIR</t>
  </si>
  <si>
    <t>T40002389</t>
  </si>
  <si>
    <t>NICOLAS VIEIRA LEITE</t>
  </si>
  <si>
    <t>T40002390</t>
  </si>
  <si>
    <t>VICTOR BARBOSA FERREIRA</t>
  </si>
  <si>
    <t>T40002391</t>
  </si>
  <si>
    <t>Igor Silva Alfredo</t>
  </si>
  <si>
    <t>T40002393</t>
  </si>
  <si>
    <t>KAUE DE SOUZA</t>
  </si>
  <si>
    <t>T40002394</t>
  </si>
  <si>
    <t>JULIO CESAR DE LIMA</t>
  </si>
  <si>
    <t>T40002395</t>
  </si>
  <si>
    <t>MAICON DOUGLAS SOARES</t>
  </si>
  <si>
    <t>T40002397</t>
  </si>
  <si>
    <t>John Alef Gomes</t>
  </si>
  <si>
    <t>T40002399</t>
  </si>
  <si>
    <t>Rodrigo Lourencau de Campos</t>
  </si>
  <si>
    <t>T40002400</t>
  </si>
  <si>
    <t>ERIC FRANCISCO DA SILVA</t>
  </si>
  <si>
    <t>T40002401</t>
  </si>
  <si>
    <t>Felipe Siqueira da Silva</t>
  </si>
  <si>
    <t>T40002403</t>
  </si>
  <si>
    <t>HELDER WILLIAN</t>
  </si>
  <si>
    <t>T40002404</t>
  </si>
  <si>
    <t>EVERTON FELIX DA SILVA</t>
  </si>
  <si>
    <t>T40002405</t>
  </si>
  <si>
    <t>Igor dos Santos Araujo</t>
  </si>
  <si>
    <t>T40002406</t>
  </si>
  <si>
    <t>Kallel Goncalves Pedro</t>
  </si>
  <si>
    <t>T40002407</t>
  </si>
  <si>
    <t>Jhonatan de Arruda Rezende</t>
  </si>
  <si>
    <t>T40002408</t>
  </si>
  <si>
    <t>Hector Henrique</t>
  </si>
  <si>
    <t>T40002409</t>
  </si>
  <si>
    <t>YURI CABRAL</t>
  </si>
  <si>
    <t>T40002410</t>
  </si>
  <si>
    <t>WALTER DOS SANTOS SILVA</t>
  </si>
  <si>
    <t>T40002411</t>
  </si>
  <si>
    <t>MARCO ANTONIO FERRONATO</t>
  </si>
  <si>
    <t>T40002412</t>
  </si>
  <si>
    <t>MICHAEL DE SOUZA</t>
  </si>
  <si>
    <t>T40002413</t>
  </si>
  <si>
    <t>SILAS RIBEIRO</t>
  </si>
  <si>
    <t>T40002414</t>
  </si>
  <si>
    <t>WILLIAN LEME</t>
  </si>
  <si>
    <t>T40002415</t>
  </si>
  <si>
    <t>EMERSON JOSE DA SILVA</t>
  </si>
  <si>
    <t>T40002416</t>
  </si>
  <si>
    <t>JHONATAN DE SOUZA FURTADO</t>
  </si>
  <si>
    <t>T40002417</t>
  </si>
  <si>
    <t>PEDRO PASSOS DA SILVA</t>
  </si>
  <si>
    <t>T40002420</t>
  </si>
  <si>
    <t>Gustavo de Oliveira Barbosa</t>
  </si>
  <si>
    <t>T40002423</t>
  </si>
  <si>
    <t>MAYCON DE ALMEIDA SANTOS</t>
  </si>
  <si>
    <t>T40002425</t>
  </si>
  <si>
    <t>Fabiano Lopes dos Santos</t>
  </si>
  <si>
    <t>T40002427</t>
  </si>
  <si>
    <t>YAGO ARAUJO VIEIRA</t>
  </si>
  <si>
    <t>T40002428</t>
  </si>
  <si>
    <t>JARDIELSON ROCHA</t>
  </si>
  <si>
    <t>T40002429</t>
  </si>
  <si>
    <t>ALEF SANTOS LOPES</t>
  </si>
  <si>
    <t>T40002430</t>
  </si>
  <si>
    <t>ALVACY ROBERTI JUNIOR</t>
  </si>
  <si>
    <t>T40002432</t>
  </si>
  <si>
    <t>OTHO FARIAS</t>
  </si>
  <si>
    <t>T40002434</t>
  </si>
  <si>
    <t>JHONATAS DEODORO CAMARGO ALVES</t>
  </si>
  <si>
    <t>T40002435</t>
  </si>
  <si>
    <t>GUILHERME DE ALMEIDA ARAUJO</t>
  </si>
  <si>
    <t>T40002436</t>
  </si>
  <si>
    <t>DORCEUS RICHECARD</t>
  </si>
  <si>
    <t>T40002441</t>
  </si>
  <si>
    <t>ULISSES GONCALVES TRINDADE</t>
  </si>
  <si>
    <t>T40002442</t>
  </si>
  <si>
    <t>Paulo Henrique Lournco do Cruz Silva</t>
  </si>
  <si>
    <t>T40002443</t>
  </si>
  <si>
    <t>NICOLAS MORAES DOS SANTOS</t>
  </si>
  <si>
    <t>T40002444</t>
  </si>
  <si>
    <t>CAIO VINICIUS DAMASCENA</t>
  </si>
  <si>
    <t>T40002445</t>
  </si>
  <si>
    <t>JULIO CESAR FERREIRA PINHEIRO</t>
  </si>
  <si>
    <t>T40002450</t>
  </si>
  <si>
    <t>ROBERTO FELIPE DO AMARAL</t>
  </si>
  <si>
    <t>T40002454</t>
  </si>
  <si>
    <t>Everton Adilson de Souza Alves</t>
  </si>
  <si>
    <t>T90005220</t>
  </si>
  <si>
    <t>JULIA GOMES CARDOSO DIAS</t>
  </si>
  <si>
    <t>T90005221</t>
  </si>
  <si>
    <t>ERNANE DA COSTA CAMPOS</t>
  </si>
  <si>
    <t>T90005225</t>
  </si>
  <si>
    <t>DEIZE GOMES DA SILVA</t>
  </si>
  <si>
    <t>T90005226</t>
  </si>
  <si>
    <t>VITORIA MAXIMO HOLANDA</t>
  </si>
  <si>
    <t>T90005227</t>
  </si>
  <si>
    <t>KATIA DE ALMEIDA BOBA DA SILVA</t>
  </si>
  <si>
    <t>T90005228</t>
  </si>
  <si>
    <t>ERICA GARCIA SIDLAUKAS DO CARMO</t>
  </si>
  <si>
    <t>T90005229</t>
  </si>
  <si>
    <t>KARLA ALICIA NASCIMENTO</t>
  </si>
  <si>
    <t>T90005231</t>
  </si>
  <si>
    <t>KELINE EMILY AGRA</t>
  </si>
  <si>
    <t>T90005232</t>
  </si>
  <si>
    <t>Lucas Guilherme Alves de Souza</t>
  </si>
  <si>
    <t>T90005235</t>
  </si>
  <si>
    <t>DIEGO PEREIRA NUNES</t>
  </si>
  <si>
    <t>T90005236</t>
  </si>
  <si>
    <t>Moises Lima Matos Pinheiro</t>
  </si>
  <si>
    <t>T90005238</t>
  </si>
  <si>
    <t>JEFFERSON SANTANA DA SILVA</t>
  </si>
  <si>
    <t>T90005239</t>
  </si>
  <si>
    <t>JOSE PAULO RAMOS</t>
  </si>
  <si>
    <t>T90005240</t>
  </si>
  <si>
    <t>LUAN VINICIUS DOS SANTOS</t>
  </si>
  <si>
    <t>T90005242</t>
  </si>
  <si>
    <t>DENYS DIAS FILETTO</t>
  </si>
  <si>
    <t>T90005243</t>
  </si>
  <si>
    <t>GABRIEL SANTOS DO NASCIMENTO</t>
  </si>
  <si>
    <t>5530423</t>
  </si>
  <si>
    <t>Jesse Pereira Da Silva</t>
  </si>
  <si>
    <t>5945704</t>
  </si>
  <si>
    <t>Ailton De Oliveira Amaral</t>
  </si>
  <si>
    <t>5997720</t>
  </si>
  <si>
    <t>Jonathan Molina Esteves</t>
  </si>
  <si>
    <t>6030840</t>
  </si>
  <si>
    <t>Danielle Santos Britto</t>
  </si>
  <si>
    <t>LUAN DUVAIZAN</t>
  </si>
  <si>
    <t>T40002267</t>
  </si>
  <si>
    <t>MARCOS LEANDRO FAVORINO</t>
  </si>
  <si>
    <t>T40002418</t>
  </si>
  <si>
    <t>Manoel Pereira Barbarino</t>
  </si>
  <si>
    <t>T40002440</t>
  </si>
  <si>
    <t>MOACIR ARAUJO PINTO</t>
  </si>
  <si>
    <t>Contagem Distinta de USUARIO</t>
  </si>
  <si>
    <t>7 Total</t>
  </si>
  <si>
    <t>8 Total</t>
  </si>
  <si>
    <t>Total Geral</t>
  </si>
  <si>
    <t>5975328</t>
  </si>
  <si>
    <t>David Juan Batista Sousa</t>
  </si>
  <si>
    <t>6004474</t>
  </si>
  <si>
    <t>Lucas Lima Costa</t>
  </si>
  <si>
    <t>5945607</t>
  </si>
  <si>
    <t>Onilson Mangueira Dos Reis</t>
  </si>
  <si>
    <t>5219434</t>
  </si>
  <si>
    <t>JADSON MATIAS VIEIRA</t>
  </si>
  <si>
    <t>5300193</t>
  </si>
  <si>
    <t>VITOR CARVALHO ALEXANDRE</t>
  </si>
  <si>
    <t>5820472</t>
  </si>
  <si>
    <t>Ailton Aparecido De Carvalho Gomes</t>
  </si>
  <si>
    <t>5865891</t>
  </si>
  <si>
    <t>Gustavo Mota Borges</t>
  </si>
  <si>
    <t>4386930</t>
  </si>
  <si>
    <t>Jackeline Moreira De Araujo</t>
  </si>
  <si>
    <t>5269210</t>
  </si>
  <si>
    <t>ANDRIO GABRIEL ALVES DO NASCIMENTO</t>
  </si>
  <si>
    <t>5223482</t>
  </si>
  <si>
    <t>ELIAS NASCIMENTO DE SOUZA</t>
  </si>
  <si>
    <t>5460557</t>
  </si>
  <si>
    <t>Rafael Silva Dos Santos</t>
  </si>
  <si>
    <t>ID</t>
  </si>
  <si>
    <t>Nome</t>
  </si>
  <si>
    <t>Funções</t>
  </si>
  <si>
    <t>Cód. QTD Funções</t>
  </si>
  <si>
    <t>QTD Funções</t>
  </si>
  <si>
    <t>Cleber Silva De Oliveira</t>
  </si>
  <si>
    <t>6018076</t>
  </si>
  <si>
    <t>Anderson De Farias Machado</t>
  </si>
  <si>
    <t>5836638</t>
  </si>
  <si>
    <t>Henrique Melo Dias</t>
  </si>
  <si>
    <t>5284732</t>
  </si>
  <si>
    <t>Drielli Nery Souza</t>
  </si>
  <si>
    <t>5252393</t>
  </si>
  <si>
    <t>JOB PIRES GOMES SANTISTEBAN</t>
  </si>
  <si>
    <t>Carregamento+Puxada+Recebimento</t>
  </si>
  <si>
    <t>134</t>
  </si>
  <si>
    <t>6011250</t>
  </si>
  <si>
    <t>Leandro Francisco Da Silva</t>
  </si>
  <si>
    <t>547372</t>
  </si>
  <si>
    <t>BERNARD MORAIS GOMES DOS SANTOS</t>
  </si>
  <si>
    <t>T5028710</t>
  </si>
  <si>
    <t>ELIXANDRE FERREIRA DE SOUZA</t>
  </si>
  <si>
    <t>5975166</t>
  </si>
  <si>
    <t>Jose Vitor Soares Do Nascimento</t>
  </si>
  <si>
    <t>1965</t>
  </si>
  <si>
    <t>7801</t>
  </si>
  <si>
    <t>5667569</t>
  </si>
  <si>
    <t>RUZIMERE PEREIRA</t>
  </si>
  <si>
    <t>T40002461</t>
  </si>
  <si>
    <t>Jose Viana dos Santos Neto</t>
  </si>
  <si>
    <t>T40002462</t>
  </si>
  <si>
    <t>Thiago dos Santos Alves</t>
  </si>
  <si>
    <t>T40002513</t>
  </si>
  <si>
    <t>Vitor Alex Barbosa</t>
  </si>
  <si>
    <t>5755212</t>
  </si>
  <si>
    <t>VANDER PROCEDINO CAMARGO</t>
  </si>
  <si>
    <t>5790204</t>
  </si>
  <si>
    <t>Emanuel Santana De Almeida</t>
  </si>
  <si>
    <t>5667461</t>
  </si>
  <si>
    <t>Monica Pereira Da Silva</t>
  </si>
  <si>
    <t>4012348</t>
  </si>
  <si>
    <t>Jakson Tavares Da Silva</t>
  </si>
  <si>
    <t>383063</t>
  </si>
  <si>
    <t>David Marques</t>
  </si>
  <si>
    <t>5409004</t>
  </si>
  <si>
    <t>Mateus Mendes De Jesus</t>
  </si>
  <si>
    <t>5200199</t>
  </si>
  <si>
    <t>Anderson Queiroz Rocha Da Silva</t>
  </si>
  <si>
    <t>Allan Chaves da Cruz da Rocha</t>
  </si>
  <si>
    <t>251414</t>
  </si>
  <si>
    <t>Renato Lopes do Nascimento</t>
  </si>
  <si>
    <t>267912</t>
  </si>
  <si>
    <t>Anderson Costa De Jesus</t>
  </si>
  <si>
    <t>584921</t>
  </si>
  <si>
    <t>Abner Incerti Nascimben</t>
  </si>
  <si>
    <t>Jeferson Andre</t>
  </si>
  <si>
    <t>530169</t>
  </si>
  <si>
    <t>Robson Jesus</t>
  </si>
  <si>
    <t>40027546</t>
  </si>
  <si>
    <t>Gustavo Fernandes De Oliveira</t>
  </si>
  <si>
    <t>591773</t>
  </si>
  <si>
    <t>Joao Silvino De Oliveira Ferreira Da Silva</t>
  </si>
  <si>
    <t>6043658</t>
  </si>
  <si>
    <t>Pedro Ramon Moura De Sousa</t>
  </si>
  <si>
    <t>Carregamento+Empilhadeira+Recebimento</t>
  </si>
  <si>
    <t>124</t>
  </si>
  <si>
    <t>T53267</t>
  </si>
  <si>
    <t>Vagner Moreira</t>
  </si>
  <si>
    <t>552803</t>
  </si>
  <si>
    <t>Thiago Lima de Souza</t>
  </si>
  <si>
    <t>6012302</t>
  </si>
  <si>
    <t>Eduarda Alves De Araujo</t>
  </si>
  <si>
    <t>Cod_Centrocusto</t>
  </si>
  <si>
    <t>Atividade _Primária</t>
  </si>
  <si>
    <t>APOIO OPERAÇÃO</t>
  </si>
  <si>
    <t>Meta
Produtividade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</si>
</sst>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"/>
    <numFmt numFmtId="165" formatCode="&quot;R$ &quot;#,##0.00"/>
    <numFmt numFmtId="166" formatCode="0.0%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F4E79"/>
      <name val="Arial"/>
      <family val="2"/>
    </font>
    <font>
      <b/>
      <sz val="11"/>
      <color rgb="FF1F4E7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Dialog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D6EAF8"/>
        <bgColor rgb="FFD5F5E3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4" fontId="0" fillId="0" borderId="0" xfId="0" applyNumberFormat="1"/>
    <xf numFmtId="0" fontId="2" fillId="0" borderId="0" xfId="0" applyFont="1"/>
    <xf numFmtId="0" fontId="7" fillId="4" borderId="1" xfId="0" applyFont="1" applyFill="1" applyBorder="1"/>
    <xf numFmtId="0" fontId="0" fillId="4" borderId="1" xfId="0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166" fontId="7" fillId="4" borderId="1" xfId="0" applyNumberFormat="1" applyFont="1" applyFill="1" applyBorder="1"/>
    <xf numFmtId="0" fontId="6" fillId="0" borderId="0" xfId="0" applyFont="1"/>
    <xf numFmtId="9" fontId="5" fillId="3" borderId="0" xfId="0" applyNumberFormat="1" applyFont="1" applyFill="1"/>
    <xf numFmtId="164" fontId="5" fillId="3" borderId="0" xfId="0" applyNumberFormat="1" applyFont="1" applyFill="1"/>
    <xf numFmtId="166" fontId="5" fillId="3" borderId="0" xfId="0" applyNumberFormat="1" applyFont="1" applyFill="1"/>
    <xf numFmtId="4" fontId="5" fillId="3" borderId="1" xfId="0" applyNumberFormat="1" applyFont="1" applyFill="1" applyBorder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167" fontId="5" fillId="3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3" fontId="0" fillId="0" borderId="0" xfId="0" applyNumberFormat="1"/>
    <xf numFmtId="0" fontId="0" fillId="0" borderId="2" xfId="0" applyBorder="1"/>
    <xf numFmtId="0" fontId="9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6" borderId="2" xfId="0" applyFont="1" applyFill="1" applyBorder="1" applyAlignment="1">
      <alignment horizontal="left"/>
    </xf>
    <xf numFmtId="0" fontId="10" fillId="6" borderId="2" xfId="1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1" fontId="0" fillId="0" borderId="2" xfId="1" applyNumberFormat="1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167" fontId="5" fillId="3" borderId="2" xfId="0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44" fontId="0" fillId="0" borderId="0" xfId="0" applyNumberFormat="1"/>
    <xf numFmtId="165" fontId="5" fillId="3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2" xfId="2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165" fontId="1" fillId="0" borderId="1" xfId="0" applyNumberFormat="1" applyFont="1" applyBorder="1"/>
    <xf numFmtId="2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/>
    <xf numFmtId="2" fontId="1" fillId="0" borderId="1" xfId="0" applyNumberFormat="1" applyFont="1" applyBorder="1"/>
    <xf numFmtId="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1" xfId="0" applyNumberFormat="1" applyFont="1" applyBorder="1"/>
    <xf numFmtId="3" fontId="1" fillId="0" borderId="1" xfId="0" applyNumberFormat="1" applyFont="1" applyBorder="1"/>
    <xf numFmtId="0" fontId="0" fillId="0" borderId="2" xfId="0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/>
    <xf numFmtId="14" fontId="0" fillId="0" borderId="2" xfId="0" applyNumberFormat="1" applyBorder="1"/>
    <xf numFmtId="0" fontId="11" fillId="0" borderId="2" xfId="0" applyFont="1" applyBorder="1" applyAlignment="1">
      <alignment horizontal="right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4</xdr:row>
      <xdr:rowOff>28575</xdr:rowOff>
    </xdr:from>
    <xdr:to>
      <xdr:col>16</xdr:col>
      <xdr:colOff>66023</xdr:colOff>
      <xdr:row>15</xdr:row>
      <xdr:rowOff>56933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0" y="533400"/>
          <a:ext cx="5219048" cy="1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4</xdr:col>
      <xdr:colOff>361217</xdr:colOff>
      <xdr:row>48</xdr:row>
      <xdr:rowOff>18619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0"/>
          <a:ext cx="5866667" cy="3447619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Vagner Nere Ferreira" refreshedDate="46276.158609259262" backgroundQuery="1" createdVersion="6" refreshedVersion="6" minRefreshableVersion="3" recordCount="0" supportSubquery="1" supportAdvancedDrill="1">
  <cacheSource type="external" connectionId="1"/>
  <cacheFields count="3">
    <cacheField name="[Intervalo].[MES].[MES]" caption="MES" numFmtId="0" level="1">
      <sharedItems containsSemiMixedTypes="0" containsString="0" containsNumber="1" containsInteger="1" minValue="7" maxValue="8" count="2">
        <n v="7"/>
        <n v="8"/>
      </sharedItems>
      <extLst>
        <ext xmlns:x15="http://schemas.microsoft.com/office/spreadsheetml/2010/11/main" uri="{4F2E5C28-24EA-4eb8-9CBF-B6C8F9C3D259}">
          <x15:cachedUniqueNames>
            <x15:cachedUniqueName index="0" name="[Intervalo].[MES].&amp;[7]"/>
            <x15:cachedUniqueName index="1" name="[Intervalo].[MES].&amp;[8]"/>
          </x15:cachedUniqueNames>
        </ext>
      </extLst>
    </cacheField>
    <cacheField name="[Intervalo].[CD_PRINCIPAL].[CD_PRINCIPAL]" caption="CD_PRINCIPAL" numFmtId="0" hierarchy="3" level="1">
      <sharedItems containsSemiMixedTypes="0" containsString="0" containsNumber="1" containsInteger="1" minValue="409" maxValue="7801" count="8">
        <n v="409"/>
        <n v="930"/>
        <n v="1942"/>
        <n v="1953"/>
        <n v="1974"/>
        <n v="1979"/>
        <n v="7801"/>
        <n v="1965"/>
      </sharedItems>
      <extLst>
        <ext xmlns:x15="http://schemas.microsoft.com/office/spreadsheetml/2010/11/main" uri="{4F2E5C28-24EA-4eb8-9CBF-B6C8F9C3D259}">
          <x15:cachedUniqueNames>
            <x15:cachedUniqueName index="0" name="[Intervalo].[CD_PRINCIPAL].&amp;[409]"/>
            <x15:cachedUniqueName index="1" name="[Intervalo].[CD_PRINCIPAL].&amp;[930]"/>
            <x15:cachedUniqueName index="2" name="[Intervalo].[CD_PRINCIPAL].&amp;[1942]"/>
            <x15:cachedUniqueName index="3" name="[Intervalo].[CD_PRINCIPAL].&amp;[1953]"/>
            <x15:cachedUniqueName index="4" name="[Intervalo].[CD_PRINCIPAL].&amp;[1974]"/>
            <x15:cachedUniqueName index="5" name="[Intervalo].[CD_PRINCIPAL].&amp;[1979]"/>
            <x15:cachedUniqueName index="6" name="[Intervalo].[CD_PRINCIPAL].&amp;[7801]"/>
            <x15:cachedUniqueName index="7" name="[Intervalo].[CD_PRINCIPAL].&amp;[1965]"/>
          </x15:cachedUniqueNames>
        </ext>
      </extLst>
    </cacheField>
    <cacheField name="[Measures].[Contagem Distinta de USUARIO]" caption="Contagem Distinta de USUARIO" numFmtId="0" hierarchy="17" level="32767"/>
  </cacheFields>
  <cacheHierarchies count="18">
    <cacheHierarchy uniqueName="[Intervalo].[MES]" caption="MES" attribute="1" defaultMemberUniqueName="[Intervalo].[MES].[All]" allUniqueName="[Intervalo].[MES].[All]" dimensionUniqueName="[Intervalo]" displayFolder="" count="2" memberValueDatatype="20" unbalanced="0">
      <fieldsUsage count="2">
        <fieldUsage x="-1"/>
        <fieldUsage x="0"/>
      </fieldsUsage>
    </cacheHierarchy>
    <cacheHierarchy uniqueName="[Intervalo].[USUARIO]" caption="USUARIO" attribute="1" defaultMemberUniqueName="[Intervalo].[USUARIO].[All]" allUniqueName="[Intervalo].[USUARIO].[All]" dimensionUniqueName="[Intervalo]" displayFolder="" count="0" memberValueDatatype="130" unbalanced="0"/>
    <cacheHierarchy uniqueName="[Intervalo].[COLABORADOR]" caption="COLABORADOR" attribute="1" defaultMemberUniqueName="[Intervalo].[COLABORADOR].[All]" allUniqueName="[Intervalo].[COLABORADOR].[All]" dimensionUniqueName="[Intervalo]" displayFolder="" count="0" memberValueDatatype="130" unbalanced="0"/>
    <cacheHierarchy uniqueName="[Intervalo].[CD_PRINCIPAL]" caption="CD_PRINCIPAL" attribute="1" defaultMemberUniqueName="[Intervalo].[CD_PRINCIPAL].[All]" allUniqueName="[Intervalo].[CD_PRINCIPAL].[All]" dimensionUniqueName="[Intervalo]" displayFolder="" count="2" memberValueDatatype="20" unbalanced="0">
      <fieldsUsage count="2">
        <fieldUsage x="-1"/>
        <fieldUsage x="1"/>
      </fieldsUsage>
    </cacheHierarchy>
    <cacheHierarchy uniqueName="[Intervalo].[ATIVIDADES]" caption="ATIVIDADES" attribute="1" defaultMemberUniqueName="[Intervalo].[ATIVIDADES].[All]" allUniqueName="[Intervalo].[ATIVIDADES].[All]" dimensionUniqueName="[Intervalo]" displayFolder="" count="0" memberValueDatatype="130" unbalanced="0"/>
    <cacheHierarchy uniqueName="[Intervalo].[N_REG]" caption="N_REG" attribute="1" defaultMemberUniqueName="[Intervalo].[N_REG].[All]" allUniqueName="[Intervalo].[N_REG].[All]" dimensionUniqueName="[Intervalo]" displayFolder="" count="0" memberValueDatatype="20" unbalanced="0"/>
    <cacheHierarchy uniqueName="[Intervalo].[MELHOR_FATOR]" caption="MELHOR_FATOR" attribute="1" defaultMemberUniqueName="[Intervalo].[MELHOR_FATOR].[All]" allUniqueName="[Intervalo].[MELHOR_FATOR].[All]" dimensionUniqueName="[Intervalo]" displayFolder="" count="0" memberValueDatatype="5" unbalanced="0"/>
    <cacheHierarchy uniqueName="[Intervalo].[FATOR_MEDIO]" caption="FATOR_MEDIO" attribute="1" defaultMemberUniqueName="[Intervalo].[FATOR_MEDIO].[All]" allUniqueName="[Intervalo].[FATOR_MEDIO].[All]" dimensionUniqueName="[Intervalo]" displayFolder="" count="0" memberValueDatatype="5" unbalanced="0"/>
    <cacheHierarchy uniqueName="[Intervalo].[QTD_TOTAL]" caption="QTD_TOTAL" attribute="1" defaultMemberUniqueName="[Intervalo].[QTD_TOTAL].[All]" allUniqueName="[Intervalo].[QTD_TOTAL].[All]" dimensionUniqueName="[Intervalo]" displayFolder="" count="0" memberValueDatatype="20" unbalanced="0"/>
    <cacheHierarchy uniqueName="[Intervalo].[HORAS]" caption="HORAS" attribute="1" defaultMemberUniqueName="[Intervalo].[HORAS].[All]" allUniqueName="[Intervalo].[HORAS].[All]" dimensionUniqueName="[Intervalo]" displayFolder="" count="0" memberValueDatatype="5" unbalanced="0"/>
    <cacheHierarchy uniqueName="[Intervalo].[FAIXA]" caption="FAIXA" attribute="1" defaultMemberUniqueName="[Intervalo].[FAIXA].[All]" allUniqueName="[Intervalo].[FAIXA].[All]" dimensionUniqueName="[Intervalo]" displayFolder="" count="0" memberValueDatatype="130" unbalanced="0"/>
    <cacheHierarchy uniqueName="[Intervalo].[VALOR_MENSAL]" caption="VALOR_MENSAL" attribute="1" defaultMemberUniqueName="[Intervalo].[VALOR_MENSAL].[All]" allUniqueName="[Intervalo].[VALOR_MENSAL].[All]" dimensionUniqueName="[Intervalo]" displayFolder="" count="0" memberValueDatatype="20" unbalanced="0"/>
    <cacheHierarchy uniqueName="[Intervalo].[VALOR_DIARIO]" caption="VALOR_DIARIO" attribute="1" defaultMemberUniqueName="[Intervalo].[VALOR_DIARIO].[All]" allUniqueName="[Intervalo].[VALOR_DIARIO].[All]" dimensionUniqueName="[Intervalo]" displayFolder="" count="0" memberValueDatatype="5" unbalanced="0"/>
    <cacheHierarchy uniqueName="[Intervalo].[NO_TETO]" caption="NO_TETO" attribute="1" defaultMemberUniqueName="[Intervalo].[NO_TETO].[All]" allUniqueName="[Intervalo].[NO_TETO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USUARIO]" caption="Contagem de USUARIO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USUARIO]" caption="Contagem Distinta de USUARIO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9" cacheId="10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C21" firstHeaderRow="1" firstDataRow="1" firstDataCol="2"/>
  <pivotFields count="3">
    <pivotField axis="axisRow" compact="0" allDrilled="1" outline="0" showAll="0" dataSourceSort="1" defaultAttributeDrillState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7"/>
    </i>
    <i r="1">
      <x v="4"/>
    </i>
    <i r="1">
      <x v="5"/>
    </i>
    <i r="1">
      <x v="6"/>
    </i>
    <i t="default">
      <x v="1"/>
    </i>
    <i t="grand">
      <x/>
    </i>
  </rowItems>
  <colItems count="1">
    <i/>
  </colItems>
  <dataFields count="1">
    <dataField name="Contagem Distinta de USUARIO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USUARIO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Consolidado_HC!$A$1:$N$1594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1"/>
  <sheetViews>
    <sheetView showGridLines="0" zoomScaleNormal="100" workbookViewId="0">
      <selection activeCell="E24" sqref="E24"/>
    </sheetView>
  </sheetViews>
  <sheetFormatPr defaultColWidth="8.7109375" defaultRowHeight="15"/>
  <cols>
    <col min="1" max="1" width="1.28515625" customWidth="1"/>
    <col min="2" max="2" width="70" customWidth="1"/>
    <col min="3" max="4" width="12" customWidth="1"/>
    <col min="5" max="6" width="14" customWidth="1"/>
    <col min="7" max="7" width="0.7109375" customWidth="1"/>
  </cols>
  <sheetData>
    <row r="1" spans="2:6" ht="4.5" customHeight="1"/>
    <row r="2" spans="2:6" ht="15.75" customHeight="1">
      <c r="B2" s="70" t="s">
        <v>0</v>
      </c>
      <c r="C2" s="70"/>
      <c r="D2" s="70"/>
      <c r="E2" s="70"/>
      <c r="F2" s="70"/>
    </row>
    <row r="3" spans="2:6" ht="4.5" customHeight="1"/>
    <row r="4" spans="2:6" ht="15" customHeight="1">
      <c r="B4" s="1" t="s">
        <v>1</v>
      </c>
    </row>
    <row r="5" spans="2:6" ht="4.5" customHeight="1"/>
    <row r="6" spans="2:6" ht="15" customHeight="1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2:6" ht="15" customHeight="1">
      <c r="B7" s="56" t="s">
        <v>7</v>
      </c>
      <c r="C7" s="3">
        <v>0</v>
      </c>
      <c r="D7" s="20">
        <v>0.99990000000000001</v>
      </c>
      <c r="E7" s="4">
        <v>0</v>
      </c>
      <c r="F7" s="57">
        <f t="shared" ref="F7:F12" si="0">IF(E7=0,0,E7/$C$16)</f>
        <v>0</v>
      </c>
    </row>
    <row r="8" spans="2:6" ht="15" customHeight="1">
      <c r="B8" s="56" t="s">
        <v>8</v>
      </c>
      <c r="C8" s="3">
        <v>1</v>
      </c>
      <c r="D8" s="20">
        <v>1.1999</v>
      </c>
      <c r="E8" s="4">
        <v>100</v>
      </c>
      <c r="F8" s="57">
        <f t="shared" si="0"/>
        <v>3.8461538461538463</v>
      </c>
    </row>
    <row r="9" spans="2:6" ht="15" customHeight="1">
      <c r="B9" s="56" t="s">
        <v>9</v>
      </c>
      <c r="C9" s="3">
        <v>1.2</v>
      </c>
      <c r="D9" s="20">
        <v>1.3998999999999999</v>
      </c>
      <c r="E9" s="4">
        <v>200</v>
      </c>
      <c r="F9" s="57">
        <f t="shared" si="0"/>
        <v>7.6923076923076925</v>
      </c>
    </row>
    <row r="10" spans="2:6" ht="15" customHeight="1">
      <c r="B10" s="56" t="s">
        <v>10</v>
      </c>
      <c r="C10" s="3">
        <v>1.4</v>
      </c>
      <c r="D10" s="20">
        <v>1.5999000000000001</v>
      </c>
      <c r="E10" s="4">
        <v>350</v>
      </c>
      <c r="F10" s="57">
        <f t="shared" si="0"/>
        <v>13.461538461538462</v>
      </c>
    </row>
    <row r="11" spans="2:6" ht="15" customHeight="1">
      <c r="B11" s="56" t="s">
        <v>11</v>
      </c>
      <c r="C11" s="3">
        <v>1.6</v>
      </c>
      <c r="D11" s="20">
        <v>1.8</v>
      </c>
      <c r="E11" s="4">
        <v>500</v>
      </c>
      <c r="F11" s="57">
        <f t="shared" si="0"/>
        <v>19.23076923076923</v>
      </c>
    </row>
    <row r="12" spans="2:6" ht="15" customHeight="1">
      <c r="B12" s="56" t="s">
        <v>12</v>
      </c>
      <c r="C12" s="3">
        <v>1.9</v>
      </c>
      <c r="D12" s="20">
        <v>2</v>
      </c>
      <c r="E12" s="4">
        <v>750</v>
      </c>
      <c r="F12" s="57">
        <f t="shared" si="0"/>
        <v>28.846153846153847</v>
      </c>
    </row>
    <row r="13" spans="2:6" ht="4.5" customHeight="1"/>
    <row r="14" spans="2:6" ht="4.5" customHeight="1"/>
    <row r="15" spans="2:6" ht="15.75" customHeight="1">
      <c r="B15" t="s">
        <v>13</v>
      </c>
      <c r="C15" s="3">
        <v>5.5</v>
      </c>
    </row>
    <row r="16" spans="2:6" ht="15" customHeight="1">
      <c r="B16" t="s">
        <v>14</v>
      </c>
      <c r="C16" s="3">
        <v>26</v>
      </c>
    </row>
    <row r="17" spans="2:6" ht="15" customHeight="1">
      <c r="B17" t="s">
        <v>15</v>
      </c>
      <c r="C17" s="4">
        <v>750</v>
      </c>
    </row>
    <row r="18" spans="2:6" ht="4.5" customHeight="1"/>
    <row r="19" spans="2:6" ht="15" customHeight="1">
      <c r="B19" s="1" t="s">
        <v>16</v>
      </c>
    </row>
    <row r="20" spans="2:6" ht="15" customHeight="1">
      <c r="B20" s="2" t="s">
        <v>17</v>
      </c>
      <c r="C20" s="2" t="s">
        <v>18</v>
      </c>
    </row>
    <row r="21" spans="2:6" ht="15" customHeight="1">
      <c r="B21" s="56" t="s">
        <v>19</v>
      </c>
      <c r="C21" s="3">
        <v>22</v>
      </c>
    </row>
    <row r="22" spans="2:6" ht="15" customHeight="1">
      <c r="B22" s="56" t="s">
        <v>20</v>
      </c>
      <c r="C22" s="3">
        <v>17</v>
      </c>
    </row>
    <row r="23" spans="2:6" ht="15" customHeight="1">
      <c r="B23" s="56" t="s">
        <v>21</v>
      </c>
      <c r="C23" s="3">
        <v>16</v>
      </c>
    </row>
    <row r="24" spans="2:6" ht="15" customHeight="1">
      <c r="B24" s="56" t="s">
        <v>22</v>
      </c>
      <c r="C24" s="3">
        <v>20</v>
      </c>
    </row>
    <row r="25" spans="2:6" ht="4.5" customHeight="1"/>
    <row r="26" spans="2:6" ht="4.5" customHeight="1"/>
    <row r="27" spans="2:6" ht="15" customHeight="1">
      <c r="B27" s="2" t="s">
        <v>23</v>
      </c>
      <c r="C27" s="2"/>
    </row>
    <row r="28" spans="2:6" ht="15" customHeight="1">
      <c r="B28" s="69" t="s">
        <v>24</v>
      </c>
      <c r="C28" s="69"/>
      <c r="D28" s="69"/>
      <c r="E28" s="69"/>
      <c r="F28" s="69"/>
    </row>
    <row r="29" spans="2:6" ht="15" customHeight="1">
      <c r="B29" s="69" t="s">
        <v>25</v>
      </c>
      <c r="C29" s="69"/>
      <c r="D29" s="69"/>
      <c r="E29" s="69"/>
      <c r="F29" s="69"/>
    </row>
    <row r="30" spans="2:6" ht="15" customHeight="1">
      <c r="B30" s="69" t="s">
        <v>26</v>
      </c>
      <c r="C30" s="69"/>
      <c r="D30" s="69"/>
      <c r="E30" s="69"/>
      <c r="F30" s="69"/>
    </row>
    <row r="31" spans="2:6" ht="15" customHeight="1">
      <c r="B31" s="69" t="s">
        <v>27</v>
      </c>
      <c r="C31" s="69"/>
      <c r="D31" s="69"/>
      <c r="E31" s="69"/>
      <c r="F31" s="69"/>
    </row>
    <row r="32" spans="2:6" ht="15" customHeight="1">
      <c r="B32" s="69" t="s">
        <v>28</v>
      </c>
      <c r="C32" s="69"/>
      <c r="D32" s="69"/>
      <c r="E32" s="69"/>
      <c r="F32" s="69"/>
    </row>
    <row r="33" spans="2:6" ht="15" customHeight="1">
      <c r="B33" s="69" t="s">
        <v>29</v>
      </c>
      <c r="C33" s="69"/>
      <c r="D33" s="69"/>
      <c r="E33" s="69"/>
      <c r="F33" s="69"/>
    </row>
    <row r="34" spans="2:6" ht="15" customHeight="1">
      <c r="B34" s="69" t="s">
        <v>30</v>
      </c>
      <c r="C34" s="69"/>
      <c r="D34" s="69"/>
      <c r="E34" s="69"/>
      <c r="F34" s="69"/>
    </row>
    <row r="35" spans="2:6" ht="4.5" customHeight="1"/>
    <row r="36" spans="2:6" ht="4.5" customHeight="1"/>
    <row r="37" spans="2:6" ht="15" customHeight="1">
      <c r="B37" s="2" t="s">
        <v>31</v>
      </c>
      <c r="C37" s="2"/>
    </row>
    <row r="38" spans="2:6" ht="15" customHeight="1">
      <c r="B38" t="s">
        <v>32</v>
      </c>
      <c r="C38">
        <f>COUNTIFS(Consolidado_HC!A:A,7)</f>
        <v>788</v>
      </c>
    </row>
    <row r="39" spans="2:6" ht="15" customHeight="1">
      <c r="B39" t="s">
        <v>33</v>
      </c>
      <c r="C39" s="5">
        <f>SUMIF(Consolidado_HC!A:A,7,Consolidado_HC!L:L)</f>
        <v>214000</v>
      </c>
    </row>
    <row r="40" spans="2:6" ht="15" customHeight="1">
      <c r="B40" t="s">
        <v>34</v>
      </c>
      <c r="C40">
        <f>COUNTIFS(Consolidado_HC!A:A,8)</f>
        <v>805</v>
      </c>
    </row>
    <row r="41" spans="2:6" ht="15" customHeight="1">
      <c r="B41" t="s">
        <v>35</v>
      </c>
      <c r="C41" s="5">
        <f>SUMIF(Consolidado_HC!A:A,8,Consolidado_HC!L:L)</f>
        <v>204500</v>
      </c>
    </row>
  </sheetData>
  <mergeCells count="8">
    <mergeCell ref="B32:F32"/>
    <mergeCell ref="B33:F33"/>
    <mergeCell ref="B34:F34"/>
    <mergeCell ref="B2:F2"/>
    <mergeCell ref="B28:F28"/>
    <mergeCell ref="B29:F29"/>
    <mergeCell ref="B30:F30"/>
    <mergeCell ref="B31:F3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A20" sqref="A20:E20"/>
    </sheetView>
  </sheetViews>
  <sheetFormatPr defaultRowHeight="15"/>
  <cols>
    <col min="1" max="1" width="34.28515625" style="41" bestFit="1" customWidth="1"/>
    <col min="2" max="2" width="9.7109375" style="41" bestFit="1" customWidth="1"/>
    <col min="3" max="4" width="19.28515625" style="41" bestFit="1" customWidth="1"/>
    <col min="5" max="5" width="12.85546875" style="41" bestFit="1" customWidth="1"/>
    <col min="6" max="6" width="15" style="41" bestFit="1" customWidth="1"/>
    <col min="7" max="7" width="0.7109375" customWidth="1"/>
    <col min="8" max="8" width="4" bestFit="1" customWidth="1"/>
    <col min="9" max="9" width="47.85546875" bestFit="1" customWidth="1"/>
    <col min="10" max="10" width="23.42578125" bestFit="1" customWidth="1"/>
    <col min="11" max="11" width="5.5703125" bestFit="1" customWidth="1"/>
    <col min="12" max="12" width="12.140625" bestFit="1" customWidth="1"/>
    <col min="13" max="13" width="23.42578125" bestFit="1" customWidth="1"/>
  </cols>
  <sheetData>
    <row r="1" spans="1:13">
      <c r="A1" s="42" t="s">
        <v>36</v>
      </c>
      <c r="B1" s="42" t="s">
        <v>3</v>
      </c>
      <c r="C1" s="42" t="s">
        <v>4</v>
      </c>
      <c r="D1" s="42" t="s">
        <v>37</v>
      </c>
      <c r="E1" s="42" t="s">
        <v>38</v>
      </c>
      <c r="F1" s="42" t="s">
        <v>39</v>
      </c>
      <c r="H1" s="36" t="s">
        <v>40</v>
      </c>
      <c r="I1" s="36" t="s">
        <v>41</v>
      </c>
      <c r="J1" s="36" t="s">
        <v>42</v>
      </c>
      <c r="K1" s="37" t="s">
        <v>18</v>
      </c>
      <c r="L1" s="36" t="s">
        <v>43</v>
      </c>
      <c r="M1" s="31" t="s">
        <v>44</v>
      </c>
    </row>
    <row r="2" spans="1:13">
      <c r="A2" s="45" t="s">
        <v>45</v>
      </c>
      <c r="B2" s="45">
        <v>0</v>
      </c>
      <c r="C2" s="48">
        <v>0.99990000000000001</v>
      </c>
      <c r="D2" s="43">
        <f>24*B9</f>
        <v>132</v>
      </c>
      <c r="E2" s="43">
        <v>0</v>
      </c>
      <c r="F2" s="43">
        <v>0</v>
      </c>
      <c r="H2" s="38">
        <v>409</v>
      </c>
      <c r="I2" s="38" t="s">
        <v>22</v>
      </c>
      <c r="J2" s="38" t="s">
        <v>46</v>
      </c>
      <c r="K2" s="39">
        <v>26.991741052807129</v>
      </c>
      <c r="L2" s="71">
        <f>AVERAGE(K2:K4)</f>
        <v>25.962940251390688</v>
      </c>
      <c r="M2" s="30">
        <v>2</v>
      </c>
    </row>
    <row r="3" spans="1:13">
      <c r="A3" s="45">
        <v>1.19</v>
      </c>
      <c r="B3" s="45">
        <v>1</v>
      </c>
      <c r="C3" s="48">
        <v>1.1999</v>
      </c>
      <c r="D3" s="44">
        <f>D2+E3</f>
        <v>157.08000000000001</v>
      </c>
      <c r="E3" s="44">
        <f>D2*19%</f>
        <v>25.080000000000002</v>
      </c>
      <c r="F3" s="44">
        <f>ABS(D2-D3)</f>
        <v>25.080000000000013</v>
      </c>
      <c r="H3" s="38">
        <v>409</v>
      </c>
      <c r="I3" s="38" t="s">
        <v>22</v>
      </c>
      <c r="J3" s="38" t="s">
        <v>47</v>
      </c>
      <c r="K3" s="39">
        <v>26.171762700726987</v>
      </c>
      <c r="L3" s="72"/>
      <c r="M3" s="30">
        <v>2</v>
      </c>
    </row>
    <row r="4" spans="1:13">
      <c r="A4" s="45">
        <v>1.39</v>
      </c>
      <c r="B4" s="45">
        <v>1.2</v>
      </c>
      <c r="C4" s="48">
        <v>1.3998999999999999</v>
      </c>
      <c r="D4" s="44">
        <f>D2+E4</f>
        <v>183.48000000000002</v>
      </c>
      <c r="E4" s="44">
        <f>D2*39%</f>
        <v>51.480000000000004</v>
      </c>
      <c r="F4" s="44">
        <f t="shared" ref="F4:F7" si="0">ABS(D3-D4)</f>
        <v>26.400000000000006</v>
      </c>
      <c r="H4" s="38">
        <v>409</v>
      </c>
      <c r="I4" s="38" t="s">
        <v>22</v>
      </c>
      <c r="J4" s="38" t="s">
        <v>48</v>
      </c>
      <c r="K4" s="39">
        <v>24.72531700063794</v>
      </c>
      <c r="L4" s="72"/>
      <c r="M4" s="30">
        <v>2</v>
      </c>
    </row>
    <row r="5" spans="1:13">
      <c r="A5" s="45">
        <v>1.59</v>
      </c>
      <c r="B5" s="45">
        <v>1.4</v>
      </c>
      <c r="C5" s="48">
        <v>1.5999000000000001</v>
      </c>
      <c r="D5" s="44">
        <f>D2+E5</f>
        <v>209.88</v>
      </c>
      <c r="E5" s="44">
        <f>D2*59%</f>
        <v>77.88</v>
      </c>
      <c r="F5" s="44">
        <f t="shared" si="0"/>
        <v>26.399999999999977</v>
      </c>
      <c r="H5" s="38">
        <v>409</v>
      </c>
      <c r="I5" s="38" t="s">
        <v>19</v>
      </c>
      <c r="J5" s="38" t="s">
        <v>46</v>
      </c>
      <c r="K5" s="39">
        <v>15.819599109131397</v>
      </c>
      <c r="L5" s="71">
        <f>AVERAGE(K5:K7)</f>
        <v>21.764178794992361</v>
      </c>
      <c r="M5" s="30">
        <v>1</v>
      </c>
    </row>
    <row r="6" spans="1:13">
      <c r="A6" s="58">
        <v>1.79</v>
      </c>
      <c r="B6" s="45">
        <v>1.6</v>
      </c>
      <c r="C6" s="48">
        <v>1.8</v>
      </c>
      <c r="D6" s="44">
        <f>D2+E6</f>
        <v>236.28</v>
      </c>
      <c r="E6" s="44">
        <f>D2*79%</f>
        <v>104.28</v>
      </c>
      <c r="F6" s="44">
        <f t="shared" si="0"/>
        <v>26.400000000000006</v>
      </c>
      <c r="H6" s="38">
        <v>409</v>
      </c>
      <c r="I6" s="38" t="s">
        <v>19</v>
      </c>
      <c r="J6" s="38" t="s">
        <v>47</v>
      </c>
      <c r="K6" s="39">
        <v>24.390974489921216</v>
      </c>
      <c r="L6" s="72"/>
      <c r="M6" s="30">
        <v>1</v>
      </c>
    </row>
    <row r="7" spans="1:13">
      <c r="A7" s="45" t="s">
        <v>12</v>
      </c>
      <c r="B7" s="45">
        <v>1.9</v>
      </c>
      <c r="C7" s="48">
        <v>2</v>
      </c>
      <c r="D7" s="44">
        <f>D2+E7</f>
        <v>264</v>
      </c>
      <c r="E7" s="43">
        <f>D2*100%</f>
        <v>132</v>
      </c>
      <c r="F7" s="44">
        <f t="shared" si="0"/>
        <v>27.72</v>
      </c>
      <c r="H7" s="38">
        <v>409</v>
      </c>
      <c r="I7" s="38" t="s">
        <v>19</v>
      </c>
      <c r="J7" s="38" t="s">
        <v>48</v>
      </c>
      <c r="K7" s="39">
        <v>25.081962785924471</v>
      </c>
      <c r="L7" s="72"/>
      <c r="M7" s="30">
        <v>1</v>
      </c>
    </row>
    <row r="8" spans="1:13">
      <c r="H8" s="38">
        <v>409</v>
      </c>
      <c r="I8" s="38" t="s">
        <v>21</v>
      </c>
      <c r="J8" s="38" t="s">
        <v>46</v>
      </c>
      <c r="K8" s="39">
        <v>20.01496924500573</v>
      </c>
      <c r="L8" s="71">
        <f>AVERAGE(K8:K10)</f>
        <v>21.914432302395344</v>
      </c>
      <c r="M8" s="30">
        <v>34</v>
      </c>
    </row>
    <row r="9" spans="1:13">
      <c r="A9" s="46" t="s">
        <v>49</v>
      </c>
      <c r="B9" s="43">
        <v>5.5</v>
      </c>
      <c r="H9" s="38">
        <v>409</v>
      </c>
      <c r="I9" s="38" t="s">
        <v>21</v>
      </c>
      <c r="J9" s="38" t="s">
        <v>47</v>
      </c>
      <c r="K9" s="39">
        <v>23.86560443366827</v>
      </c>
      <c r="L9" s="72"/>
      <c r="M9" s="30">
        <v>34</v>
      </c>
    </row>
    <row r="10" spans="1:13">
      <c r="A10" s="42" t="s">
        <v>36</v>
      </c>
      <c r="B10" s="42" t="s">
        <v>4</v>
      </c>
      <c r="C10" s="42" t="s">
        <v>50</v>
      </c>
      <c r="D10" s="42" t="s">
        <v>6</v>
      </c>
      <c r="E10" s="42" t="s">
        <v>51</v>
      </c>
      <c r="F10"/>
      <c r="H10" s="38">
        <v>409</v>
      </c>
      <c r="I10" s="38" t="s">
        <v>21</v>
      </c>
      <c r="J10" s="38" t="s">
        <v>48</v>
      </c>
      <c r="K10" s="39">
        <v>21.862723228512039</v>
      </c>
      <c r="L10" s="72"/>
      <c r="M10" s="30">
        <v>34</v>
      </c>
    </row>
    <row r="11" spans="1:13">
      <c r="A11" s="45" t="s">
        <v>45</v>
      </c>
      <c r="B11" s="47">
        <v>0.99990000000000001</v>
      </c>
      <c r="C11" s="49">
        <v>0</v>
      </c>
      <c r="D11" s="59">
        <f>IF(C11=0,0,C11/$B$16)</f>
        <v>0</v>
      </c>
      <c r="E11" s="54">
        <f>D11*26</f>
        <v>0</v>
      </c>
      <c r="F11"/>
      <c r="H11" s="38">
        <v>409</v>
      </c>
      <c r="I11" s="38" t="s">
        <v>20</v>
      </c>
      <c r="J11" s="38" t="s">
        <v>46</v>
      </c>
      <c r="K11" s="39">
        <v>16.771956719371104</v>
      </c>
      <c r="L11" s="71">
        <f>AVERAGE(K11:K13)</f>
        <v>23.031802910527222</v>
      </c>
      <c r="M11" s="30">
        <v>4</v>
      </c>
    </row>
    <row r="12" spans="1:13">
      <c r="A12" s="45">
        <v>1.19</v>
      </c>
      <c r="B12" s="47">
        <v>1.1999</v>
      </c>
      <c r="C12" s="51">
        <v>0.22</v>
      </c>
      <c r="D12" s="59">
        <f>C12*F3</f>
        <v>5.5176000000000025</v>
      </c>
      <c r="E12" s="54">
        <f>D12*26</f>
        <v>143.45760000000007</v>
      </c>
      <c r="F12"/>
      <c r="G12" s="50">
        <f>E12/25</f>
        <v>5.738304000000003</v>
      </c>
      <c r="H12" s="38">
        <v>409</v>
      </c>
      <c r="I12" s="38" t="s">
        <v>20</v>
      </c>
      <c r="J12" s="38" t="s">
        <v>47</v>
      </c>
      <c r="K12" s="39">
        <v>20.718358515514339</v>
      </c>
      <c r="L12" s="72"/>
      <c r="M12" s="30">
        <v>4</v>
      </c>
    </row>
    <row r="13" spans="1:13">
      <c r="A13" s="45">
        <v>1.39</v>
      </c>
      <c r="B13" s="47">
        <v>1.3998999999999999</v>
      </c>
      <c r="C13" s="51">
        <v>0.22</v>
      </c>
      <c r="D13" s="59">
        <f t="shared" ref="D13:D16" si="1">C13*F4</f>
        <v>5.8080000000000016</v>
      </c>
      <c r="E13" s="54">
        <f t="shared" ref="E13:E16" si="2">D13*26</f>
        <v>151.00800000000004</v>
      </c>
      <c r="F13"/>
      <c r="H13" s="38">
        <v>409</v>
      </c>
      <c r="I13" s="38" t="s">
        <v>20</v>
      </c>
      <c r="J13" s="38" t="s">
        <v>48</v>
      </c>
      <c r="K13" s="39">
        <v>31.605093496696227</v>
      </c>
      <c r="L13" s="72"/>
      <c r="M13" s="30">
        <v>4</v>
      </c>
    </row>
    <row r="14" spans="1:13">
      <c r="A14" s="45">
        <v>1.59</v>
      </c>
      <c r="B14" s="47">
        <v>1.5999000000000001</v>
      </c>
      <c r="C14" s="51">
        <v>0.22</v>
      </c>
      <c r="D14" s="59">
        <f t="shared" si="1"/>
        <v>5.8079999999999954</v>
      </c>
      <c r="E14" s="54">
        <f t="shared" si="2"/>
        <v>151.00799999999987</v>
      </c>
      <c r="F14"/>
    </row>
    <row r="15" spans="1:13">
      <c r="A15" s="58">
        <v>1.79</v>
      </c>
      <c r="B15" s="47">
        <v>1.8</v>
      </c>
      <c r="C15" s="51">
        <v>0.22</v>
      </c>
      <c r="D15" s="59">
        <f t="shared" si="1"/>
        <v>5.8080000000000016</v>
      </c>
      <c r="E15" s="54">
        <f t="shared" si="2"/>
        <v>151.00800000000004</v>
      </c>
      <c r="F15"/>
      <c r="H15" s="31" t="s">
        <v>40</v>
      </c>
      <c r="I15" s="33" t="s">
        <v>52</v>
      </c>
      <c r="J15" s="31" t="s">
        <v>44</v>
      </c>
    </row>
    <row r="16" spans="1:13">
      <c r="A16" s="45" t="s">
        <v>12</v>
      </c>
      <c r="B16" s="47">
        <v>2</v>
      </c>
      <c r="C16" s="51">
        <v>0.22</v>
      </c>
      <c r="D16" s="59">
        <f t="shared" si="1"/>
        <v>6.0983999999999998</v>
      </c>
      <c r="E16" s="54">
        <f t="shared" si="2"/>
        <v>158.55840000000001</v>
      </c>
      <c r="F16"/>
      <c r="H16" s="32">
        <v>409</v>
      </c>
      <c r="I16" s="34" t="s">
        <v>53</v>
      </c>
      <c r="J16" s="32" t="s">
        <v>54</v>
      </c>
    </row>
    <row r="17" spans="1:10">
      <c r="A17" s="55" t="s">
        <v>55</v>
      </c>
      <c r="D17" s="52">
        <f>SUM(D11:D16)</f>
        <v>29.04</v>
      </c>
      <c r="E17" s="53">
        <f>SUM(E11:E16)</f>
        <v>755.04000000000008</v>
      </c>
      <c r="H17" s="32">
        <v>409</v>
      </c>
      <c r="I17" s="34" t="s">
        <v>56</v>
      </c>
      <c r="J17" s="32" t="s">
        <v>57</v>
      </c>
    </row>
    <row r="18" spans="1:10">
      <c r="H18" s="32">
        <v>409</v>
      </c>
      <c r="I18" s="34" t="s">
        <v>58</v>
      </c>
      <c r="J18" s="32" t="s">
        <v>59</v>
      </c>
    </row>
    <row r="19" spans="1:10">
      <c r="A19" s="2" t="s">
        <v>23</v>
      </c>
      <c r="B19" s="2"/>
      <c r="C19"/>
      <c r="D19"/>
      <c r="E19"/>
      <c r="H19" s="32">
        <v>409</v>
      </c>
      <c r="I19" s="34" t="s">
        <v>60</v>
      </c>
      <c r="J19" s="32" t="s">
        <v>61</v>
      </c>
    </row>
    <row r="20" spans="1:10">
      <c r="A20" s="69" t="s">
        <v>62</v>
      </c>
      <c r="B20" s="69"/>
      <c r="C20" s="69"/>
      <c r="D20" s="69"/>
      <c r="E20" s="69"/>
      <c r="H20" s="32">
        <v>409</v>
      </c>
      <c r="I20" s="34" t="s">
        <v>63</v>
      </c>
      <c r="J20" s="32" t="s">
        <v>64</v>
      </c>
    </row>
    <row r="21" spans="1:10">
      <c r="A21" s="69" t="s">
        <v>65</v>
      </c>
      <c r="B21" s="69"/>
      <c r="C21" s="69"/>
      <c r="D21" s="69"/>
      <c r="E21" s="69"/>
      <c r="H21" s="32">
        <v>409</v>
      </c>
      <c r="I21" s="34" t="s">
        <v>66</v>
      </c>
      <c r="J21" s="32" t="s">
        <v>67</v>
      </c>
    </row>
    <row r="22" spans="1:10">
      <c r="H22" s="32">
        <v>409</v>
      </c>
      <c r="I22" s="34" t="s">
        <v>68</v>
      </c>
      <c r="J22" s="32" t="s">
        <v>69</v>
      </c>
    </row>
    <row r="23" spans="1:10">
      <c r="H23" s="32">
        <v>409</v>
      </c>
      <c r="I23" s="34" t="s">
        <v>70</v>
      </c>
      <c r="J23" s="32" t="s">
        <v>71</v>
      </c>
    </row>
    <row r="24" spans="1:10">
      <c r="H24" s="32">
        <v>409</v>
      </c>
      <c r="I24" s="34" t="s">
        <v>72</v>
      </c>
      <c r="J24" s="32" t="s">
        <v>73</v>
      </c>
    </row>
    <row r="25" spans="1:10">
      <c r="H25" s="32">
        <v>409</v>
      </c>
      <c r="I25" s="34" t="s">
        <v>74</v>
      </c>
      <c r="J25" s="32" t="s">
        <v>75</v>
      </c>
    </row>
    <row r="26" spans="1:10">
      <c r="H26" s="32">
        <v>409</v>
      </c>
      <c r="I26" s="34" t="s">
        <v>76</v>
      </c>
      <c r="J26" s="32" t="s">
        <v>77</v>
      </c>
    </row>
    <row r="27" spans="1:10">
      <c r="H27" s="32">
        <v>409</v>
      </c>
      <c r="I27" s="34" t="s">
        <v>78</v>
      </c>
      <c r="J27" s="32" t="s">
        <v>79</v>
      </c>
    </row>
    <row r="28" spans="1:10">
      <c r="H28" s="32">
        <v>409</v>
      </c>
      <c r="I28" s="34" t="s">
        <v>80</v>
      </c>
      <c r="J28" s="32" t="s">
        <v>81</v>
      </c>
    </row>
  </sheetData>
  <mergeCells count="6">
    <mergeCell ref="A20:E20"/>
    <mergeCell ref="A21:E21"/>
    <mergeCell ref="L2:L4"/>
    <mergeCell ref="L5:L7"/>
    <mergeCell ref="L8:L10"/>
    <mergeCell ref="L11:L13"/>
  </mergeCells>
  <pageMargins left="0.511811024" right="0.511811024" top="0.78740157499999996" bottom="0.78740157499999996" header="0.31496062000000002" footer="0.31496062000000002"/>
  <ignoredErrors>
    <ignoredError sqref="L2:L5 L6:L13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showGridLines="0" zoomScaleNormal="100" workbookViewId="0">
      <selection activeCell="F43" sqref="F43"/>
    </sheetView>
  </sheetViews>
  <sheetFormatPr defaultColWidth="8.7109375" defaultRowHeight="15"/>
  <cols>
    <col min="1" max="1" width="2" customWidth="1"/>
    <col min="2" max="2" width="17.5703125" customWidth="1"/>
    <col min="3" max="3" width="14" customWidth="1"/>
    <col min="4" max="4" width="16" customWidth="1"/>
    <col min="5" max="5" width="10" customWidth="1"/>
    <col min="6" max="6" width="14.42578125" customWidth="1"/>
    <col min="7" max="7" width="21.85546875" customWidth="1"/>
    <col min="8" max="8" width="19.42578125" customWidth="1"/>
    <col min="9" max="9" width="16.42578125" style="25" bestFit="1" customWidth="1"/>
    <col min="10" max="10" width="20" bestFit="1" customWidth="1"/>
    <col min="11" max="11" width="18.7109375" bestFit="1" customWidth="1"/>
  </cols>
  <sheetData>
    <row r="1" spans="2:9" ht="15.75" customHeight="1">
      <c r="B1" s="70" t="s">
        <v>82</v>
      </c>
      <c r="C1" s="70"/>
      <c r="D1" s="70"/>
      <c r="E1" s="70"/>
      <c r="F1" s="70"/>
      <c r="G1" s="70"/>
      <c r="H1" s="70"/>
      <c r="I1" s="70"/>
    </row>
    <row r="2" spans="2:9" ht="4.5" customHeight="1"/>
    <row r="3" spans="2:9">
      <c r="B3" s="1" t="s">
        <v>83</v>
      </c>
    </row>
    <row r="4" spans="2:9" ht="4.5" customHeight="1"/>
    <row r="5" spans="2:9">
      <c r="B5" t="s">
        <v>84</v>
      </c>
      <c r="C5" s="3">
        <v>8</v>
      </c>
    </row>
    <row r="6" spans="2:9" ht="30">
      <c r="B6" s="24" t="s">
        <v>85</v>
      </c>
      <c r="C6" s="56">
        <f>Premissas!C16</f>
        <v>26</v>
      </c>
    </row>
    <row r="7" spans="2:9" ht="30">
      <c r="B7" s="23" t="s">
        <v>86</v>
      </c>
      <c r="C7" s="60">
        <f>Premissas!C17</f>
        <v>750</v>
      </c>
    </row>
    <row r="8" spans="2:9" ht="4.5" customHeight="1"/>
    <row r="9" spans="2:9">
      <c r="B9" s="1" t="s">
        <v>87</v>
      </c>
    </row>
    <row r="10" spans="2:9" ht="25.5"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2:9">
      <c r="B11" s="56" t="str">
        <f>Premissas!B7</f>
        <v>Não atingiu</v>
      </c>
      <c r="C11" s="56">
        <f>Premissas!C7</f>
        <v>0</v>
      </c>
      <c r="D11" s="56">
        <f>Premissas!D7</f>
        <v>0.99990000000000001</v>
      </c>
      <c r="E11" s="60">
        <f>Premissas!E7</f>
        <v>0</v>
      </c>
      <c r="F11" s="57">
        <f>Premissas!F7</f>
        <v>0</v>
      </c>
    </row>
    <row r="12" spans="2:9">
      <c r="B12" s="56" t="str">
        <f>Premissas!B8</f>
        <v>1,00 – 1,19</v>
      </c>
      <c r="C12" s="56">
        <f>Premissas!C8</f>
        <v>1</v>
      </c>
      <c r="D12" s="56">
        <f>Premissas!D8</f>
        <v>1.1999</v>
      </c>
      <c r="E12" s="60">
        <f>Premissas!E8</f>
        <v>100</v>
      </c>
      <c r="F12" s="57">
        <f>Premissas!F8</f>
        <v>3.8461538461538463</v>
      </c>
    </row>
    <row r="13" spans="2:9">
      <c r="B13" s="56" t="str">
        <f>Premissas!B9</f>
        <v>1,20 – 1,39</v>
      </c>
      <c r="C13" s="56">
        <f>Premissas!C9</f>
        <v>1.2</v>
      </c>
      <c r="D13" s="56">
        <f>Premissas!D9</f>
        <v>1.3998999999999999</v>
      </c>
      <c r="E13" s="60">
        <f>Premissas!E9</f>
        <v>200</v>
      </c>
      <c r="F13" s="57">
        <f>Premissas!F9</f>
        <v>7.6923076923076925</v>
      </c>
    </row>
    <row r="14" spans="2:9">
      <c r="B14" s="56" t="str">
        <f>Premissas!B10</f>
        <v>1,40 – 1,59</v>
      </c>
      <c r="C14" s="56">
        <f>Premissas!C10</f>
        <v>1.4</v>
      </c>
      <c r="D14" s="56">
        <f>Premissas!D10</f>
        <v>1.5999000000000001</v>
      </c>
      <c r="E14" s="60">
        <f>Premissas!E10</f>
        <v>350</v>
      </c>
      <c r="F14" s="57">
        <f>Premissas!F10</f>
        <v>13.461538461538462</v>
      </c>
    </row>
    <row r="15" spans="2:9">
      <c r="B15" s="56" t="str">
        <f>Premissas!B11</f>
        <v>1,60 – 1,99</v>
      </c>
      <c r="C15" s="56">
        <f>Premissas!C11</f>
        <v>1.6</v>
      </c>
      <c r="D15" s="56">
        <f>Premissas!D11</f>
        <v>1.8</v>
      </c>
      <c r="E15" s="60">
        <f>Premissas!E11</f>
        <v>500</v>
      </c>
      <c r="F15" s="57">
        <f>Premissas!F11</f>
        <v>19.23076923076923</v>
      </c>
    </row>
    <row r="16" spans="2:9">
      <c r="B16" s="56" t="str">
        <f>Premissas!B12</f>
        <v>≥ 2,00 (teto)</v>
      </c>
      <c r="C16" s="56">
        <f>Premissas!C12</f>
        <v>1.9</v>
      </c>
      <c r="D16" s="56">
        <f>Premissas!D12</f>
        <v>2</v>
      </c>
      <c r="E16" s="60">
        <f>Premissas!E12</f>
        <v>750</v>
      </c>
      <c r="F16" s="57">
        <f>Premissas!F12</f>
        <v>28.846153846153847</v>
      </c>
    </row>
    <row r="18" spans="2:11">
      <c r="B18" s="1" t="s">
        <v>88</v>
      </c>
    </row>
    <row r="19" spans="2:11">
      <c r="B19" s="73" t="s">
        <v>89</v>
      </c>
      <c r="C19" s="73"/>
      <c r="D19" s="73"/>
      <c r="E19" s="73"/>
      <c r="F19" s="73"/>
      <c r="G19" s="73"/>
      <c r="H19" s="73"/>
      <c r="I19" s="73"/>
      <c r="J19" s="73"/>
      <c r="K19" s="73"/>
    </row>
    <row r="20" spans="2:11" s="23" customFormat="1" ht="31.5" customHeight="1">
      <c r="B20" s="2" t="s">
        <v>40</v>
      </c>
      <c r="C20" s="2" t="s">
        <v>90</v>
      </c>
      <c r="D20" s="2" t="s">
        <v>91</v>
      </c>
      <c r="E20" s="2" t="s">
        <v>92</v>
      </c>
      <c r="F20" s="2" t="s">
        <v>93</v>
      </c>
      <c r="G20" s="2" t="s">
        <v>94</v>
      </c>
      <c r="H20" s="2" t="s">
        <v>95</v>
      </c>
      <c r="I20" s="2" t="s">
        <v>96</v>
      </c>
      <c r="J20" s="2" t="s">
        <v>97</v>
      </c>
      <c r="K20" s="2" t="s">
        <v>98</v>
      </c>
    </row>
    <row r="21" spans="2:11">
      <c r="B21" s="56">
        <v>1942</v>
      </c>
      <c r="C21" s="16">
        <v>470</v>
      </c>
      <c r="D21" s="16">
        <v>500</v>
      </c>
      <c r="E21" s="61">
        <f t="shared" ref="E21:E28" si="0">IF(OR(C21="",C21=0,D21=""),"",D21/C21)</f>
        <v>1.0638297872340425</v>
      </c>
      <c r="F21" s="56" t="str">
        <f>IF(E21="","",IF(E21&lt;Premissas!$C$8,"&lt; 1,00",IF(E21&lt;Premissas!$C$9,"1,00 – 1,19",IF(E21&lt;Premissas!$C$10,"1,20 – 1,39",IF(E21&lt;Premissas!$C$11,"1,40 – 1,59",IF(E21&lt;Premissas!$C$12,"1,60 – 1,99","≥ 2,00"))))))</f>
        <v>1,00 – 1,19</v>
      </c>
      <c r="G21" s="60">
        <f>IF(E21="","",MIN(Premissas!$C$17,IF(E21&lt;Premissas!$C$8,Premissas!$E$7,IF(E21&lt;Premissas!$C$9,Premissas!$E$8,IF(E21&lt;Premissas!$C$10,Premissas!$E$9,IF(E21&lt;Premissas!$C$11,Premissas!$E$10,IF(E21&lt;Premissas!$C$12,Premissas!$E$11,Premissas!$E$12)))))))</f>
        <v>100</v>
      </c>
      <c r="H21" s="57">
        <f t="shared" ref="H21:H28" si="1">IF(OR(G21="",G21=0),0,G21/$C$6)</f>
        <v>3.8461538461538463</v>
      </c>
      <c r="I21" s="26">
        <v>5</v>
      </c>
      <c r="J21" s="60">
        <f t="shared" ref="J21:J28" si="2">IF(OR(G21="",I21=""),0,G21*I21)</f>
        <v>500</v>
      </c>
      <c r="K21" s="57">
        <f t="shared" ref="K21:K28" si="3">IF(OR(J21="",J21=0),0,J21/$C$6)</f>
        <v>19.23076923076923</v>
      </c>
    </row>
    <row r="22" spans="2:11">
      <c r="B22" s="56">
        <v>409</v>
      </c>
      <c r="C22" s="16"/>
      <c r="D22" s="16"/>
      <c r="E22" s="61" t="str">
        <f t="shared" si="0"/>
        <v/>
      </c>
      <c r="F22" s="56" t="str">
        <f>IF(E22="","",IF(E22&lt;Premissas!$C$8,"&lt; 1,00",IF(E22&lt;Premissas!$C$9,"1,00 – 1,19",IF(E22&lt;Premissas!$C$10,"1,20 – 1,39",IF(E22&lt;Premissas!$C$11,"1,40 – 1,59",IF(E22&lt;Premissas!$C$12,"1,60 – 1,99","≥ 2,00"))))))</f>
        <v/>
      </c>
      <c r="G22" s="60" t="str">
        <f>IF(E22="","",MIN(Premissas!$C$17,IF(E22&lt;Premissas!$C$8,Premissas!$E$7,IF(E22&lt;Premissas!$C$9,Premissas!$E$8,IF(E22&lt;Premissas!$C$10,Premissas!$E$9,IF(E22&lt;Premissas!$C$11,Premissas!$E$10,IF(E22&lt;Premissas!$C$12,Premissas!$E$11,Premissas!$E$12)))))))</f>
        <v/>
      </c>
      <c r="H22" s="57">
        <f t="shared" si="1"/>
        <v>0</v>
      </c>
      <c r="I22" s="26"/>
      <c r="J22" s="60">
        <f t="shared" si="2"/>
        <v>0</v>
      </c>
      <c r="K22" s="57">
        <f t="shared" si="3"/>
        <v>0</v>
      </c>
    </row>
    <row r="23" spans="2:11">
      <c r="B23" s="56">
        <v>930</v>
      </c>
      <c r="C23" s="16"/>
      <c r="D23" s="16"/>
      <c r="E23" s="61" t="str">
        <f t="shared" si="0"/>
        <v/>
      </c>
      <c r="F23" s="56" t="str">
        <f>IF(E23="","",IF(E23&lt;Premissas!$C$8,"&lt; 1,00",IF(E23&lt;Premissas!$C$9,"1,00 – 1,19",IF(E23&lt;Premissas!$C$10,"1,20 – 1,39",IF(E23&lt;Premissas!$C$11,"1,40 – 1,59",IF(E23&lt;Premissas!$C$12,"1,60 – 1,99","≥ 2,00"))))))</f>
        <v/>
      </c>
      <c r="G23" s="60" t="str">
        <f>IF(E23="","",MIN(Premissas!$C$17,IF(E23&lt;Premissas!$C$8,Premissas!$E$7,IF(E23&lt;Premissas!$C$9,Premissas!$E$8,IF(E23&lt;Premissas!$C$10,Premissas!$E$9,IF(E23&lt;Premissas!$C$11,Premissas!$E$10,IF(E23&lt;Premissas!$C$12,Premissas!$E$11,Premissas!$E$12)))))))</f>
        <v/>
      </c>
      <c r="H23" s="57">
        <f t="shared" si="1"/>
        <v>0</v>
      </c>
      <c r="I23" s="26"/>
      <c r="J23" s="60">
        <f t="shared" si="2"/>
        <v>0</v>
      </c>
      <c r="K23" s="57">
        <f t="shared" si="3"/>
        <v>0</v>
      </c>
    </row>
    <row r="24" spans="2:11">
      <c r="B24" s="56">
        <v>1953</v>
      </c>
      <c r="C24" s="16"/>
      <c r="D24" s="16"/>
      <c r="E24" s="61" t="str">
        <f t="shared" si="0"/>
        <v/>
      </c>
      <c r="F24" s="56" t="str">
        <f>IF(E24="","",IF(E24&lt;Premissas!$C$8,"&lt; 1,00",IF(E24&lt;Premissas!$C$9,"1,00 – 1,19",IF(E24&lt;Premissas!$C$10,"1,20 – 1,39",IF(E24&lt;Premissas!$C$11,"1,40 – 1,59",IF(E24&lt;Premissas!$C$12,"1,60 – 1,99","≥ 2,00"))))))</f>
        <v/>
      </c>
      <c r="G24" s="60" t="str">
        <f>IF(E24="","",MIN(Premissas!$C$17,IF(E24&lt;Premissas!$C$8,Premissas!$E$7,IF(E24&lt;Premissas!$C$9,Premissas!$E$8,IF(E24&lt;Premissas!$C$10,Premissas!$E$9,IF(E24&lt;Premissas!$C$11,Premissas!$E$10,IF(E24&lt;Premissas!$C$12,Premissas!$E$11,Premissas!$E$12)))))))</f>
        <v/>
      </c>
      <c r="H24" s="57">
        <f t="shared" si="1"/>
        <v>0</v>
      </c>
      <c r="I24" s="26"/>
      <c r="J24" s="60">
        <f t="shared" si="2"/>
        <v>0</v>
      </c>
      <c r="K24" s="57">
        <f t="shared" si="3"/>
        <v>0</v>
      </c>
    </row>
    <row r="25" spans="2:11">
      <c r="B25" s="56">
        <v>1965</v>
      </c>
      <c r="C25" s="16"/>
      <c r="D25" s="16"/>
      <c r="E25" s="61" t="str">
        <f t="shared" si="0"/>
        <v/>
      </c>
      <c r="F25" s="56" t="str">
        <f>IF(E25="","",IF(E25&lt;Premissas!$C$8,"&lt; 1,00",IF(E25&lt;Premissas!$C$9,"1,00 – 1,19",IF(E25&lt;Premissas!$C$10,"1,20 – 1,39",IF(E25&lt;Premissas!$C$11,"1,40 – 1,59",IF(E25&lt;Premissas!$C$12,"1,60 – 1,99","≥ 2,00"))))))</f>
        <v/>
      </c>
      <c r="G25" s="60" t="str">
        <f>IF(E25="","",MIN(Premissas!$C$17,IF(E25&lt;Premissas!$C$8,Premissas!$E$7,IF(E25&lt;Premissas!$C$9,Premissas!$E$8,IF(E25&lt;Premissas!$C$10,Premissas!$E$9,IF(E25&lt;Premissas!$C$11,Premissas!$E$10,IF(E25&lt;Premissas!$C$12,Premissas!$E$11,Premissas!$E$12)))))))</f>
        <v/>
      </c>
      <c r="H25" s="57">
        <f t="shared" si="1"/>
        <v>0</v>
      </c>
      <c r="I25" s="26"/>
      <c r="J25" s="60">
        <f t="shared" si="2"/>
        <v>0</v>
      </c>
      <c r="K25" s="57">
        <f t="shared" si="3"/>
        <v>0</v>
      </c>
    </row>
    <row r="26" spans="2:11">
      <c r="B26" s="56">
        <v>1974</v>
      </c>
      <c r="C26" s="16"/>
      <c r="D26" s="16"/>
      <c r="E26" s="61" t="str">
        <f t="shared" si="0"/>
        <v/>
      </c>
      <c r="F26" s="56" t="str">
        <f>IF(E26="","",IF(E26&lt;Premissas!$C$8,"&lt; 1,00",IF(E26&lt;Premissas!$C$9,"1,00 – 1,19",IF(E26&lt;Premissas!$C$10,"1,20 – 1,39",IF(E26&lt;Premissas!$C$11,"1,40 – 1,59",IF(E26&lt;Premissas!$C$12,"1,60 – 1,99","≥ 2,00"))))))</f>
        <v/>
      </c>
      <c r="G26" s="60" t="str">
        <f>IF(E26="","",MIN(Premissas!$C$17,IF(E26&lt;Premissas!$C$8,Premissas!$E$7,IF(E26&lt;Premissas!$C$9,Premissas!$E$8,IF(E26&lt;Premissas!$C$10,Premissas!$E$9,IF(E26&lt;Premissas!$C$11,Premissas!$E$10,IF(E26&lt;Premissas!$C$12,Premissas!$E$11,Premissas!$E$12)))))))</f>
        <v/>
      </c>
      <c r="H26" s="57">
        <f t="shared" si="1"/>
        <v>0</v>
      </c>
      <c r="I26" s="26"/>
      <c r="J26" s="60">
        <f t="shared" si="2"/>
        <v>0</v>
      </c>
      <c r="K26" s="57">
        <f t="shared" si="3"/>
        <v>0</v>
      </c>
    </row>
    <row r="27" spans="2:11">
      <c r="B27" s="56">
        <v>1979</v>
      </c>
      <c r="C27" s="16"/>
      <c r="D27" s="16"/>
      <c r="E27" s="61" t="str">
        <f t="shared" si="0"/>
        <v/>
      </c>
      <c r="F27" s="56" t="str">
        <f>IF(E27="","",IF(E27&lt;Premissas!$C$8,"&lt; 1,00",IF(E27&lt;Premissas!$C$9,"1,00 – 1,19",IF(E27&lt;Premissas!$C$10,"1,20 – 1,39",IF(E27&lt;Premissas!$C$11,"1,40 – 1,59",IF(E27&lt;Premissas!$C$12,"1,60 – 1,99","≥ 2,00"))))))</f>
        <v/>
      </c>
      <c r="G27" s="60" t="str">
        <f>IF(E27="","",MIN(Premissas!$C$17,IF(E27&lt;Premissas!$C$8,Premissas!$E$7,IF(E27&lt;Premissas!$C$9,Premissas!$E$8,IF(E27&lt;Premissas!$C$10,Premissas!$E$9,IF(E27&lt;Premissas!$C$11,Premissas!$E$10,IF(E27&lt;Premissas!$C$12,Premissas!$E$11,Premissas!$E$12)))))))</f>
        <v/>
      </c>
      <c r="H27" s="57">
        <f t="shared" si="1"/>
        <v>0</v>
      </c>
      <c r="I27" s="26"/>
      <c r="J27" s="60">
        <f t="shared" si="2"/>
        <v>0</v>
      </c>
      <c r="K27" s="57">
        <f t="shared" si="3"/>
        <v>0</v>
      </c>
    </row>
    <row r="28" spans="2:11">
      <c r="B28" s="56">
        <v>7801</v>
      </c>
      <c r="C28" s="16"/>
      <c r="D28" s="16"/>
      <c r="E28" s="61" t="str">
        <f t="shared" si="0"/>
        <v/>
      </c>
      <c r="F28" s="56" t="str">
        <f>IF(E28="","",IF(E28&lt;Premissas!$C$8,"&lt; 1,00",IF(E28&lt;Premissas!$C$9,"1,00 – 1,19",IF(E28&lt;Premissas!$C$10,"1,20 – 1,39",IF(E28&lt;Premissas!$C$11,"1,40 – 1,59",IF(E28&lt;Premissas!$C$12,"1,60 – 1,99","≥ 2,00"))))))</f>
        <v/>
      </c>
      <c r="G28" s="60" t="str">
        <f>IF(E28="","",MIN(Premissas!$C$17,IF(E28&lt;Premissas!$C$8,Premissas!$E$7,IF(E28&lt;Premissas!$C$9,Premissas!$E$8,IF(E28&lt;Premissas!$C$10,Premissas!$E$9,IF(E28&lt;Premissas!$C$11,Premissas!$E$10,IF(E28&lt;Premissas!$C$12,Premissas!$E$11,Premissas!$E$12)))))))</f>
        <v/>
      </c>
      <c r="H28" s="57">
        <f t="shared" si="1"/>
        <v>0</v>
      </c>
      <c r="I28" s="26"/>
      <c r="J28" s="60">
        <f t="shared" si="2"/>
        <v>0</v>
      </c>
      <c r="K28" s="57">
        <f t="shared" si="3"/>
        <v>0</v>
      </c>
    </row>
    <row r="29" spans="2:11">
      <c r="B29" s="7" t="s">
        <v>99</v>
      </c>
      <c r="C29" s="8"/>
      <c r="D29" s="8"/>
      <c r="E29" s="8"/>
      <c r="F29" s="8"/>
      <c r="G29" s="8"/>
      <c r="H29" s="8"/>
      <c r="I29" s="27">
        <f>SUM(I21:I28)</f>
        <v>5</v>
      </c>
      <c r="J29" s="9">
        <f>SUM(J21:J28)</f>
        <v>500</v>
      </c>
      <c r="K29" s="10">
        <f>SUM(K21:K28)</f>
        <v>19.23076923076923</v>
      </c>
    </row>
    <row r="31" spans="2:11">
      <c r="B31" s="1" t="s">
        <v>23</v>
      </c>
    </row>
    <row r="32" spans="2:11">
      <c r="B32" s="69" t="s">
        <v>100</v>
      </c>
      <c r="C32" s="69"/>
      <c r="D32" s="69"/>
      <c r="E32" s="69"/>
      <c r="F32" s="69"/>
      <c r="G32" s="69"/>
      <c r="H32" s="69"/>
      <c r="I32" s="69"/>
      <c r="J32" s="69"/>
      <c r="K32" s="69"/>
    </row>
    <row r="33" spans="2:11">
      <c r="B33" s="69" t="s">
        <v>101</v>
      </c>
      <c r="C33" s="69"/>
      <c r="D33" s="69"/>
      <c r="E33" s="69"/>
      <c r="F33" s="69"/>
      <c r="G33" s="69"/>
      <c r="H33" s="69"/>
      <c r="I33" s="69"/>
      <c r="J33" s="69"/>
      <c r="K33" s="69"/>
    </row>
    <row r="34" spans="2:11">
      <c r="B34" s="69" t="s">
        <v>102</v>
      </c>
      <c r="C34" s="69"/>
      <c r="D34" s="69"/>
      <c r="E34" s="69"/>
      <c r="F34" s="69"/>
      <c r="G34" s="69"/>
      <c r="H34" s="69"/>
      <c r="I34" s="69"/>
      <c r="J34" s="69"/>
      <c r="K34" s="69"/>
    </row>
    <row r="35" spans="2:11">
      <c r="B35" s="69" t="s">
        <v>103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1">
      <c r="B36" s="69" t="s">
        <v>104</v>
      </c>
      <c r="C36" s="69"/>
      <c r="D36" s="69"/>
      <c r="E36" s="69"/>
      <c r="F36" s="69"/>
      <c r="G36" s="69"/>
      <c r="H36" s="69"/>
      <c r="I36" s="69"/>
      <c r="J36" s="69"/>
      <c r="K36" s="69"/>
    </row>
    <row r="37" spans="2:11">
      <c r="B37" s="69" t="s">
        <v>105</v>
      </c>
      <c r="C37" s="69"/>
      <c r="D37" s="69"/>
      <c r="E37" s="69"/>
      <c r="F37" s="69"/>
      <c r="G37" s="69"/>
      <c r="H37" s="69"/>
      <c r="I37" s="69"/>
      <c r="J37" s="69"/>
      <c r="K37" s="69"/>
    </row>
    <row r="40" spans="2:11">
      <c r="B40" s="1" t="s">
        <v>106</v>
      </c>
    </row>
    <row r="41" spans="2:11">
      <c r="B41" t="s">
        <v>107</v>
      </c>
      <c r="C41" s="3">
        <v>500</v>
      </c>
    </row>
    <row r="42" spans="2:11">
      <c r="B42" t="s">
        <v>108</v>
      </c>
      <c r="C42" s="17">
        <f>C21</f>
        <v>470</v>
      </c>
    </row>
    <row r="43" spans="2:11">
      <c r="B43" t="s">
        <v>109</v>
      </c>
      <c r="C43" s="18">
        <f>IF(C42=0,"",C41/C42)</f>
        <v>1.0638297872340425</v>
      </c>
    </row>
    <row r="44" spans="2:11">
      <c r="B44" t="s">
        <v>110</v>
      </c>
      <c r="C44" s="5">
        <f>IF(C43="","",MIN(Premissas!$C$17,IF(C43&lt;Premissas!$C$8,Premissas!$E$7,IF(C43&lt;Premissas!$C$9,Premissas!$E$8,IF(C43&lt;Premissas!$C$10,Premissas!$E$9,IF(C43&lt;Premissas!$C$11,Premissas!$E$10,IF(C43&lt;Premissas!$C$12,Premissas!$E$11,Premissas!$E$12)))))))</f>
        <v>100</v>
      </c>
    </row>
    <row r="45" spans="2:11">
      <c r="B45" t="s">
        <v>111</v>
      </c>
      <c r="C45" s="19">
        <f>IF(OR(C44="",C44=0),0,C44/$C$6)</f>
        <v>3.8461538461538463</v>
      </c>
    </row>
  </sheetData>
  <mergeCells count="8">
    <mergeCell ref="B35:K35"/>
    <mergeCell ref="B36:K36"/>
    <mergeCell ref="B37:K37"/>
    <mergeCell ref="B1:I1"/>
    <mergeCell ref="B19:K19"/>
    <mergeCell ref="B32:K32"/>
    <mergeCell ref="B33:K33"/>
    <mergeCell ref="B34:K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1"/>
  <sheetViews>
    <sheetView zoomScaleNormal="100" workbookViewId="0">
      <pane ySplit="1" topLeftCell="A2" activePane="bottomLeft" state="frozen"/>
      <selection pane="bottomLeft" activeCell="E5" sqref="E5"/>
    </sheetView>
  </sheetViews>
  <sheetFormatPr defaultColWidth="8.7109375" defaultRowHeight="15"/>
  <cols>
    <col min="1" max="1" width="12" customWidth="1"/>
    <col min="2" max="2" width="5" bestFit="1" customWidth="1"/>
    <col min="3" max="3" width="20" bestFit="1" customWidth="1"/>
    <col min="4" max="4" width="9.42578125" bestFit="1" customWidth="1"/>
    <col min="5" max="5" width="52" bestFit="1" customWidth="1"/>
    <col min="6" max="6" width="13.140625" bestFit="1" customWidth="1"/>
    <col min="7" max="7" width="7.5703125" bestFit="1" customWidth="1"/>
    <col min="8" max="9" width="16.28515625" bestFit="1" customWidth="1"/>
    <col min="10" max="10" width="13.7109375" bestFit="1" customWidth="1"/>
    <col min="11" max="11" width="19.28515625" bestFit="1" customWidth="1"/>
    <col min="12" max="12" width="21.140625" bestFit="1" customWidth="1"/>
    <col min="13" max="13" width="7.28515625" bestFit="1" customWidth="1"/>
    <col min="14" max="14" width="16.28515625" bestFit="1" customWidth="1"/>
    <col min="15" max="15" width="15" bestFit="1" customWidth="1"/>
  </cols>
  <sheetData>
    <row r="1" spans="1:15" ht="27.75" customHeight="1">
      <c r="A1" s="21" t="s">
        <v>112</v>
      </c>
      <c r="B1" s="21" t="s">
        <v>40</v>
      </c>
      <c r="C1" s="21" t="s">
        <v>113</v>
      </c>
      <c r="D1" s="21" t="s">
        <v>114</v>
      </c>
      <c r="E1" s="21" t="s">
        <v>115</v>
      </c>
      <c r="F1" s="21" t="s">
        <v>116</v>
      </c>
      <c r="G1" s="21" t="s">
        <v>117</v>
      </c>
      <c r="H1" s="21" t="s">
        <v>118</v>
      </c>
      <c r="I1" s="21" t="s">
        <v>119</v>
      </c>
      <c r="J1" s="21" t="s">
        <v>120</v>
      </c>
      <c r="K1" s="21" t="s">
        <v>121</v>
      </c>
      <c r="L1" s="21" t="s">
        <v>122</v>
      </c>
      <c r="M1" s="21" t="s">
        <v>92</v>
      </c>
      <c r="N1" s="21" t="s">
        <v>123</v>
      </c>
      <c r="O1" s="21" t="s">
        <v>124</v>
      </c>
    </row>
    <row r="2" spans="1:15" ht="15" customHeight="1">
      <c r="A2" s="40">
        <v>7</v>
      </c>
      <c r="B2" s="40">
        <v>409</v>
      </c>
      <c r="C2" s="40" t="s">
        <v>22</v>
      </c>
      <c r="D2" s="40" t="s">
        <v>125</v>
      </c>
      <c r="E2" s="40" t="s">
        <v>126</v>
      </c>
      <c r="F2" s="62">
        <v>2377</v>
      </c>
      <c r="G2" s="63">
        <v>66.81</v>
      </c>
      <c r="H2" s="63">
        <v>36</v>
      </c>
      <c r="I2" s="40">
        <v>25</v>
      </c>
      <c r="J2" s="40">
        <v>25</v>
      </c>
      <c r="K2" s="40" t="s">
        <v>127</v>
      </c>
      <c r="L2" s="40" t="s">
        <v>128</v>
      </c>
      <c r="M2" s="63">
        <f t="shared" ref="M2:M65" si="0">IF(OR(J2="",J2&lt;=0),"",H2/J2)</f>
        <v>1.44</v>
      </c>
      <c r="N2" s="64">
        <f>IF(M2="","",IF(M2&lt;Premissas!$C$8,Premissas!$E$7,IF(M2&lt;Premissas!$C$9,Premissas!$E$8,IF(M2&lt;Premissas!$C$10,Premissas!$E$9,IF(M2&lt;Premissas!$C$11,Premissas!$E$10,IF(M2&lt;Premissas!$C$12,Premissas!$E$11,Premissas!$E$12))))))</f>
        <v>350</v>
      </c>
      <c r="O2" s="65">
        <f>IF(OR(N2="",N2=0),0,N2/Premissas!$C$16)</f>
        <v>13.461538461538462</v>
      </c>
    </row>
    <row r="3" spans="1:15" ht="15" customHeight="1">
      <c r="A3" s="40">
        <v>7</v>
      </c>
      <c r="B3" s="40">
        <v>409</v>
      </c>
      <c r="C3" s="40" t="s">
        <v>20</v>
      </c>
      <c r="D3" s="40" t="s">
        <v>129</v>
      </c>
      <c r="E3" s="40" t="s">
        <v>130</v>
      </c>
      <c r="F3" s="62">
        <v>1518</v>
      </c>
      <c r="G3" s="63">
        <v>30.47</v>
      </c>
      <c r="H3" s="63">
        <v>50</v>
      </c>
      <c r="I3" s="40">
        <v>25</v>
      </c>
      <c r="J3" s="40">
        <v>25</v>
      </c>
      <c r="K3" s="40" t="s">
        <v>127</v>
      </c>
      <c r="L3" s="40" t="s">
        <v>128</v>
      </c>
      <c r="M3" s="63">
        <f t="shared" si="0"/>
        <v>2</v>
      </c>
      <c r="N3" s="64">
        <f>IF(M3="","",IF(M3&lt;Premissas!$C$8,Premissas!$E$7,IF(M3&lt;Premissas!$C$9,Premissas!$E$8,IF(M3&lt;Premissas!$C$10,Premissas!$E$9,IF(M3&lt;Premissas!$C$11,Premissas!$E$10,IF(M3&lt;Premissas!$C$12,Premissas!$E$11,Premissas!$E$12))))))</f>
        <v>750</v>
      </c>
      <c r="O3" s="65">
        <f>IF(OR(N3="",N3=0),0,N3/Premissas!$C$16)</f>
        <v>28.846153846153847</v>
      </c>
    </row>
    <row r="4" spans="1:15" ht="15" customHeight="1">
      <c r="A4" s="40">
        <v>7</v>
      </c>
      <c r="B4" s="40">
        <v>409</v>
      </c>
      <c r="C4" s="40" t="s">
        <v>19</v>
      </c>
      <c r="D4" s="40" t="s">
        <v>131</v>
      </c>
      <c r="E4" s="40" t="s">
        <v>132</v>
      </c>
      <c r="F4" s="62">
        <v>272</v>
      </c>
      <c r="G4" s="63">
        <v>4.08</v>
      </c>
      <c r="H4" s="63">
        <v>67</v>
      </c>
      <c r="I4" s="40">
        <v>24</v>
      </c>
      <c r="J4" s="40">
        <v>24</v>
      </c>
      <c r="K4" s="40" t="s">
        <v>127</v>
      </c>
      <c r="L4" s="40" t="s">
        <v>128</v>
      </c>
      <c r="M4" s="63">
        <f t="shared" si="0"/>
        <v>2.7916666666666665</v>
      </c>
      <c r="N4" s="64">
        <f>IF(M4="","",IF(M4&lt;Premissas!$C$8,Premissas!$E$7,IF(M4&lt;Premissas!$C$9,Premissas!$E$8,IF(M4&lt;Premissas!$C$10,Premissas!$E$9,IF(M4&lt;Premissas!$C$11,Premissas!$E$10,IF(M4&lt;Premissas!$C$12,Premissas!$E$11,Premissas!$E$12))))))</f>
        <v>750</v>
      </c>
      <c r="O4" s="65">
        <f>IF(OR(N4="",N4=0),0,N4/Premissas!$C$16)</f>
        <v>28.846153846153847</v>
      </c>
    </row>
    <row r="5" spans="1:15" ht="15" customHeight="1">
      <c r="A5" s="40">
        <v>7</v>
      </c>
      <c r="B5" s="40">
        <v>409</v>
      </c>
      <c r="C5" s="40" t="s">
        <v>21</v>
      </c>
      <c r="D5" s="40" t="s">
        <v>131</v>
      </c>
      <c r="E5" s="40" t="s">
        <v>132</v>
      </c>
      <c r="F5" s="62">
        <v>318</v>
      </c>
      <c r="G5" s="63">
        <v>9.3800000000000008</v>
      </c>
      <c r="H5" s="63">
        <v>34</v>
      </c>
      <c r="I5" s="40">
        <v>22</v>
      </c>
      <c r="J5" s="40">
        <v>22</v>
      </c>
      <c r="K5" s="40" t="s">
        <v>127</v>
      </c>
      <c r="L5" s="40" t="s">
        <v>128</v>
      </c>
      <c r="M5" s="63">
        <f t="shared" si="0"/>
        <v>1.5454545454545454</v>
      </c>
      <c r="N5" s="64">
        <f>IF(M5="","",IF(M5&lt;Premissas!$C$8,Premissas!$E$7,IF(M5&lt;Premissas!$C$9,Premissas!$E$8,IF(M5&lt;Premissas!$C$10,Premissas!$E$9,IF(M5&lt;Premissas!$C$11,Premissas!$E$10,IF(M5&lt;Premissas!$C$12,Premissas!$E$11,Premissas!$E$12))))))</f>
        <v>350</v>
      </c>
      <c r="O5" s="65">
        <f>IF(OR(N5="",N5=0),0,N5/Premissas!$C$16)</f>
        <v>13.461538461538462</v>
      </c>
    </row>
    <row r="6" spans="1:15" ht="15" customHeight="1">
      <c r="A6" s="40">
        <v>7</v>
      </c>
      <c r="B6" s="40">
        <v>409</v>
      </c>
      <c r="C6" s="40" t="s">
        <v>20</v>
      </c>
      <c r="D6" s="40" t="s">
        <v>131</v>
      </c>
      <c r="E6" s="40" t="s">
        <v>132</v>
      </c>
      <c r="F6" s="62">
        <v>187</v>
      </c>
      <c r="G6" s="63">
        <v>7.68</v>
      </c>
      <c r="H6" s="63">
        <v>24</v>
      </c>
      <c r="I6" s="40">
        <v>25</v>
      </c>
      <c r="J6" s="40">
        <v>25</v>
      </c>
      <c r="K6" s="40" t="s">
        <v>127</v>
      </c>
      <c r="L6" s="40" t="s">
        <v>128</v>
      </c>
      <c r="M6" s="63">
        <f t="shared" si="0"/>
        <v>0.96</v>
      </c>
      <c r="N6" s="64">
        <f>IF(M6="","",IF(M6&lt;Premissas!$C$8,Premissas!$E$7,IF(M6&lt;Premissas!$C$9,Premissas!$E$8,IF(M6&lt;Premissas!$C$10,Premissas!$E$9,IF(M6&lt;Premissas!$C$11,Premissas!$E$10,IF(M6&lt;Premissas!$C$12,Premissas!$E$11,Premissas!$E$12))))))</f>
        <v>0</v>
      </c>
      <c r="O6" s="65">
        <f>IF(OR(N6="",N6=0),0,N6/Premissas!$C$16)</f>
        <v>0</v>
      </c>
    </row>
    <row r="7" spans="1:15" ht="15" customHeight="1">
      <c r="A7" s="40">
        <v>7</v>
      </c>
      <c r="B7" s="40">
        <v>409</v>
      </c>
      <c r="C7" s="40" t="s">
        <v>21</v>
      </c>
      <c r="D7" s="40" t="s">
        <v>133</v>
      </c>
      <c r="E7" s="40" t="s">
        <v>134</v>
      </c>
      <c r="F7" s="62">
        <v>124</v>
      </c>
      <c r="G7" s="63">
        <v>7.08</v>
      </c>
      <c r="H7" s="63">
        <v>18</v>
      </c>
      <c r="I7" s="40">
        <v>22</v>
      </c>
      <c r="J7" s="40">
        <v>22</v>
      </c>
      <c r="K7" s="40" t="s">
        <v>127</v>
      </c>
      <c r="L7" s="40" t="s">
        <v>128</v>
      </c>
      <c r="M7" s="63">
        <f t="shared" si="0"/>
        <v>0.81818181818181823</v>
      </c>
      <c r="N7" s="64">
        <f>IF(M7="","",IF(M7&lt;Premissas!$C$8,Premissas!$E$7,IF(M7&lt;Premissas!$C$9,Premissas!$E$8,IF(M7&lt;Premissas!$C$10,Premissas!$E$9,IF(M7&lt;Premissas!$C$11,Premissas!$E$10,IF(M7&lt;Premissas!$C$12,Premissas!$E$11,Premissas!$E$12))))))</f>
        <v>0</v>
      </c>
      <c r="O7" s="65">
        <f>IF(OR(N7="",N7=0),0,N7/Premissas!$C$16)</f>
        <v>0</v>
      </c>
    </row>
    <row r="8" spans="1:15" ht="15" customHeight="1">
      <c r="A8" s="40">
        <v>7</v>
      </c>
      <c r="B8" s="40">
        <v>409</v>
      </c>
      <c r="C8" s="40" t="s">
        <v>21</v>
      </c>
      <c r="D8" s="40" t="s">
        <v>135</v>
      </c>
      <c r="E8" s="40" t="s">
        <v>136</v>
      </c>
      <c r="F8" s="62">
        <v>38</v>
      </c>
      <c r="G8" s="63">
        <v>1.3</v>
      </c>
      <c r="H8" s="63">
        <v>29</v>
      </c>
      <c r="I8" s="40">
        <v>22</v>
      </c>
      <c r="J8" s="40">
        <v>22</v>
      </c>
      <c r="K8" s="40" t="s">
        <v>127</v>
      </c>
      <c r="L8" s="40" t="s">
        <v>128</v>
      </c>
      <c r="M8" s="63">
        <f t="shared" si="0"/>
        <v>1.3181818181818181</v>
      </c>
      <c r="N8" s="64">
        <f>IF(M8="","",IF(M8&lt;Premissas!$C$8,Premissas!$E$7,IF(M8&lt;Premissas!$C$9,Premissas!$E$8,IF(M8&lt;Premissas!$C$10,Premissas!$E$9,IF(M8&lt;Premissas!$C$11,Premissas!$E$10,IF(M8&lt;Premissas!$C$12,Premissas!$E$11,Premissas!$E$12))))))</f>
        <v>200</v>
      </c>
      <c r="O8" s="65">
        <f>IF(OR(N8="",N8=0),0,N8/Premissas!$C$16)</f>
        <v>7.6923076923076925</v>
      </c>
    </row>
    <row r="9" spans="1:15" ht="15" customHeight="1">
      <c r="A9" s="40">
        <v>7</v>
      </c>
      <c r="B9" s="40">
        <v>409</v>
      </c>
      <c r="C9" s="40" t="s">
        <v>20</v>
      </c>
      <c r="D9" s="40" t="s">
        <v>135</v>
      </c>
      <c r="E9" s="40" t="s">
        <v>136</v>
      </c>
      <c r="F9" s="62">
        <v>3278</v>
      </c>
      <c r="G9" s="63">
        <v>39.72</v>
      </c>
      <c r="H9" s="63">
        <v>83</v>
      </c>
      <c r="I9" s="40">
        <v>25</v>
      </c>
      <c r="J9" s="40">
        <v>25</v>
      </c>
      <c r="K9" s="40" t="s">
        <v>127</v>
      </c>
      <c r="L9" s="40" t="s">
        <v>128</v>
      </c>
      <c r="M9" s="63">
        <f t="shared" si="0"/>
        <v>3.32</v>
      </c>
      <c r="N9" s="64">
        <f>IF(M9="","",IF(M9&lt;Premissas!$C$8,Premissas!$E$7,IF(M9&lt;Premissas!$C$9,Premissas!$E$8,IF(M9&lt;Premissas!$C$10,Premissas!$E$9,IF(M9&lt;Premissas!$C$11,Premissas!$E$10,IF(M9&lt;Premissas!$C$12,Premissas!$E$11,Premissas!$E$12))))))</f>
        <v>750</v>
      </c>
      <c r="O9" s="65">
        <f>IF(OR(N9="",N9=0),0,N9/Premissas!$C$16)</f>
        <v>28.846153846153847</v>
      </c>
    </row>
    <row r="10" spans="1:15" ht="15" customHeight="1">
      <c r="A10" s="40">
        <v>7</v>
      </c>
      <c r="B10" s="40">
        <v>409</v>
      </c>
      <c r="C10" s="40" t="s">
        <v>19</v>
      </c>
      <c r="D10" s="40" t="s">
        <v>137</v>
      </c>
      <c r="E10" s="40" t="s">
        <v>138</v>
      </c>
      <c r="F10" s="62">
        <v>344</v>
      </c>
      <c r="G10" s="63">
        <v>7.68</v>
      </c>
      <c r="H10" s="63">
        <v>45</v>
      </c>
      <c r="I10" s="40">
        <v>24</v>
      </c>
      <c r="J10" s="40">
        <v>24</v>
      </c>
      <c r="K10" s="40" t="s">
        <v>127</v>
      </c>
      <c r="L10" s="40" t="s">
        <v>128</v>
      </c>
      <c r="M10" s="63">
        <f t="shared" si="0"/>
        <v>1.875</v>
      </c>
      <c r="N10" s="64">
        <f>IF(M10="","",IF(M10&lt;Premissas!$C$8,Premissas!$E$7,IF(M10&lt;Premissas!$C$9,Premissas!$E$8,IF(M10&lt;Premissas!$C$10,Premissas!$E$9,IF(M10&lt;Premissas!$C$11,Premissas!$E$10,IF(M10&lt;Premissas!$C$12,Premissas!$E$11,Premissas!$E$12))))))</f>
        <v>500</v>
      </c>
      <c r="O10" s="65">
        <f>IF(OR(N10="",N10=0),0,N10/Premissas!$C$16)</f>
        <v>19.23076923076923</v>
      </c>
    </row>
    <row r="11" spans="1:15" ht="15" customHeight="1">
      <c r="A11" s="40">
        <v>7</v>
      </c>
      <c r="B11" s="40">
        <v>409</v>
      </c>
      <c r="C11" s="40" t="s">
        <v>22</v>
      </c>
      <c r="D11" s="40" t="s">
        <v>139</v>
      </c>
      <c r="E11" s="40" t="s">
        <v>140</v>
      </c>
      <c r="F11" s="62">
        <v>2828</v>
      </c>
      <c r="G11" s="63">
        <v>66.5</v>
      </c>
      <c r="H11" s="63">
        <v>43</v>
      </c>
      <c r="I11" s="40">
        <v>25</v>
      </c>
      <c r="J11" s="40">
        <v>25</v>
      </c>
      <c r="K11" s="40" t="s">
        <v>127</v>
      </c>
      <c r="L11" s="40" t="s">
        <v>128</v>
      </c>
      <c r="M11" s="63">
        <f t="shared" si="0"/>
        <v>1.72</v>
      </c>
      <c r="N11" s="64">
        <f>IF(M11="","",IF(M11&lt;Premissas!$C$8,Premissas!$E$7,IF(M11&lt;Premissas!$C$9,Premissas!$E$8,IF(M11&lt;Premissas!$C$10,Premissas!$E$9,IF(M11&lt;Premissas!$C$11,Premissas!$E$10,IF(M11&lt;Premissas!$C$12,Premissas!$E$11,Premissas!$E$12))))))</f>
        <v>500</v>
      </c>
      <c r="O11" s="65">
        <f>IF(OR(N11="",N11=0),0,N11/Premissas!$C$16)</f>
        <v>19.23076923076923</v>
      </c>
    </row>
    <row r="12" spans="1:15" ht="15" customHeight="1">
      <c r="A12" s="40">
        <v>7</v>
      </c>
      <c r="B12" s="40">
        <v>409</v>
      </c>
      <c r="C12" s="40" t="s">
        <v>22</v>
      </c>
      <c r="D12" s="40" t="s">
        <v>141</v>
      </c>
      <c r="E12" s="40" t="s">
        <v>142</v>
      </c>
      <c r="F12" s="62">
        <v>1857</v>
      </c>
      <c r="G12" s="63">
        <v>46.24</v>
      </c>
      <c r="H12" s="63">
        <v>40</v>
      </c>
      <c r="I12" s="40">
        <v>25</v>
      </c>
      <c r="J12" s="40">
        <v>25</v>
      </c>
      <c r="K12" s="40" t="s">
        <v>127</v>
      </c>
      <c r="L12" s="40" t="s">
        <v>128</v>
      </c>
      <c r="M12" s="63">
        <f t="shared" si="0"/>
        <v>1.6</v>
      </c>
      <c r="N12" s="64">
        <f>IF(M12="","",IF(M12&lt;Premissas!$C$8,Premissas!$E$7,IF(M12&lt;Premissas!$C$9,Premissas!$E$8,IF(M12&lt;Premissas!$C$10,Premissas!$E$9,IF(M12&lt;Premissas!$C$11,Premissas!$E$10,IF(M12&lt;Premissas!$C$12,Premissas!$E$11,Premissas!$E$12))))))</f>
        <v>500</v>
      </c>
      <c r="O12" s="65">
        <f>IF(OR(N12="",N12=0),0,N12/Premissas!$C$16)</f>
        <v>19.23076923076923</v>
      </c>
    </row>
    <row r="13" spans="1:15" ht="15" customHeight="1">
      <c r="A13" s="40">
        <v>7</v>
      </c>
      <c r="B13" s="40">
        <v>409</v>
      </c>
      <c r="C13" s="40" t="s">
        <v>22</v>
      </c>
      <c r="D13" s="40" t="s">
        <v>143</v>
      </c>
      <c r="E13" s="40" t="s">
        <v>144</v>
      </c>
      <c r="F13" s="62">
        <v>1507</v>
      </c>
      <c r="G13" s="63">
        <v>52.63</v>
      </c>
      <c r="H13" s="63">
        <v>29</v>
      </c>
      <c r="I13" s="40">
        <v>25</v>
      </c>
      <c r="J13" s="40">
        <v>25</v>
      </c>
      <c r="K13" s="40" t="s">
        <v>127</v>
      </c>
      <c r="L13" s="40" t="s">
        <v>128</v>
      </c>
      <c r="M13" s="63">
        <f t="shared" si="0"/>
        <v>1.1599999999999999</v>
      </c>
      <c r="N13" s="64">
        <f>IF(M13="","",IF(M13&lt;Premissas!$C$8,Premissas!$E$7,IF(M13&lt;Premissas!$C$9,Premissas!$E$8,IF(M13&lt;Premissas!$C$10,Premissas!$E$9,IF(M13&lt;Premissas!$C$11,Premissas!$E$10,IF(M13&lt;Premissas!$C$12,Premissas!$E$11,Premissas!$E$12))))))</f>
        <v>100</v>
      </c>
      <c r="O13" s="65">
        <f>IF(OR(N13="",N13=0),0,N13/Premissas!$C$16)</f>
        <v>3.8461538461538463</v>
      </c>
    </row>
    <row r="14" spans="1:15" ht="15" customHeight="1">
      <c r="A14" s="40">
        <v>7</v>
      </c>
      <c r="B14" s="40">
        <v>409</v>
      </c>
      <c r="C14" s="40" t="s">
        <v>22</v>
      </c>
      <c r="D14" s="40" t="s">
        <v>145</v>
      </c>
      <c r="E14" s="40" t="s">
        <v>146</v>
      </c>
      <c r="F14" s="62">
        <v>2386</v>
      </c>
      <c r="G14" s="63">
        <v>43.63</v>
      </c>
      <c r="H14" s="63">
        <v>55</v>
      </c>
      <c r="I14" s="40">
        <v>25</v>
      </c>
      <c r="J14" s="40">
        <v>25</v>
      </c>
      <c r="K14" s="40" t="s">
        <v>127</v>
      </c>
      <c r="L14" s="40" t="s">
        <v>128</v>
      </c>
      <c r="M14" s="63">
        <f t="shared" si="0"/>
        <v>2.2000000000000002</v>
      </c>
      <c r="N14" s="64">
        <f>IF(M14="","",IF(M14&lt;Premissas!$C$8,Premissas!$E$7,IF(M14&lt;Premissas!$C$9,Premissas!$E$8,IF(M14&lt;Premissas!$C$10,Premissas!$E$9,IF(M14&lt;Premissas!$C$11,Premissas!$E$10,IF(M14&lt;Premissas!$C$12,Premissas!$E$11,Premissas!$E$12))))))</f>
        <v>750</v>
      </c>
      <c r="O14" s="65">
        <f>IF(OR(N14="",N14=0),0,N14/Premissas!$C$16)</f>
        <v>28.846153846153847</v>
      </c>
    </row>
    <row r="15" spans="1:15" ht="15" customHeight="1">
      <c r="A15" s="40">
        <v>7</v>
      </c>
      <c r="B15" s="40">
        <v>409</v>
      </c>
      <c r="C15" s="40" t="s">
        <v>19</v>
      </c>
      <c r="D15" s="40" t="s">
        <v>147</v>
      </c>
      <c r="E15" s="40" t="s">
        <v>148</v>
      </c>
      <c r="F15" s="62">
        <v>458</v>
      </c>
      <c r="G15" s="63">
        <v>8.16</v>
      </c>
      <c r="H15" s="63">
        <v>56</v>
      </c>
      <c r="I15" s="40">
        <v>24</v>
      </c>
      <c r="J15" s="40">
        <v>24</v>
      </c>
      <c r="K15" s="40" t="s">
        <v>127</v>
      </c>
      <c r="L15" s="40" t="s">
        <v>128</v>
      </c>
      <c r="M15" s="63">
        <f t="shared" si="0"/>
        <v>2.3333333333333335</v>
      </c>
      <c r="N15" s="64">
        <f>IF(M15="","",IF(M15&lt;Premissas!$C$8,Premissas!$E$7,IF(M15&lt;Premissas!$C$9,Premissas!$E$8,IF(M15&lt;Premissas!$C$10,Premissas!$E$9,IF(M15&lt;Premissas!$C$11,Premissas!$E$10,IF(M15&lt;Premissas!$C$12,Premissas!$E$11,Premissas!$E$12))))))</f>
        <v>750</v>
      </c>
      <c r="O15" s="65">
        <f>IF(OR(N15="",N15=0),0,N15/Premissas!$C$16)</f>
        <v>28.846153846153847</v>
      </c>
    </row>
    <row r="16" spans="1:15" ht="15" customHeight="1">
      <c r="A16" s="40">
        <v>7</v>
      </c>
      <c r="B16" s="40">
        <v>409</v>
      </c>
      <c r="C16" s="40" t="s">
        <v>22</v>
      </c>
      <c r="D16" s="40" t="s">
        <v>149</v>
      </c>
      <c r="E16" s="40" t="s">
        <v>150</v>
      </c>
      <c r="F16" s="62">
        <v>1860</v>
      </c>
      <c r="G16" s="63">
        <v>57.56</v>
      </c>
      <c r="H16" s="63">
        <v>32</v>
      </c>
      <c r="I16" s="40">
        <v>25</v>
      </c>
      <c r="J16" s="40">
        <v>25</v>
      </c>
      <c r="K16" s="40" t="s">
        <v>127</v>
      </c>
      <c r="L16" s="40" t="s">
        <v>128</v>
      </c>
      <c r="M16" s="63">
        <f t="shared" si="0"/>
        <v>1.28</v>
      </c>
      <c r="N16" s="64">
        <f>IF(M16="","",IF(M16&lt;Premissas!$C$8,Premissas!$E$7,IF(M16&lt;Premissas!$C$9,Premissas!$E$8,IF(M16&lt;Premissas!$C$10,Premissas!$E$9,IF(M16&lt;Premissas!$C$11,Premissas!$E$10,IF(M16&lt;Premissas!$C$12,Premissas!$E$11,Premissas!$E$12))))))</f>
        <v>200</v>
      </c>
      <c r="O16" s="65">
        <f>IF(OR(N16="",N16=0),0,N16/Premissas!$C$16)</f>
        <v>7.6923076923076925</v>
      </c>
    </row>
    <row r="17" spans="1:15" ht="15" customHeight="1">
      <c r="A17" s="40">
        <v>7</v>
      </c>
      <c r="B17" s="40">
        <v>409</v>
      </c>
      <c r="C17" s="40" t="s">
        <v>22</v>
      </c>
      <c r="D17" s="40" t="s">
        <v>151</v>
      </c>
      <c r="E17" s="40" t="s">
        <v>152</v>
      </c>
      <c r="F17" s="62">
        <v>1886</v>
      </c>
      <c r="G17" s="63">
        <v>46.25</v>
      </c>
      <c r="H17" s="63">
        <v>41</v>
      </c>
      <c r="I17" s="40">
        <v>25</v>
      </c>
      <c r="J17" s="40">
        <v>25</v>
      </c>
      <c r="K17" s="40" t="s">
        <v>127</v>
      </c>
      <c r="L17" s="40" t="s">
        <v>128</v>
      </c>
      <c r="M17" s="63">
        <f t="shared" si="0"/>
        <v>1.64</v>
      </c>
      <c r="N17" s="64">
        <f>IF(M17="","",IF(M17&lt;Premissas!$C$8,Premissas!$E$7,IF(M17&lt;Premissas!$C$9,Premissas!$E$8,IF(M17&lt;Premissas!$C$10,Premissas!$E$9,IF(M17&lt;Premissas!$C$11,Premissas!$E$10,IF(M17&lt;Premissas!$C$12,Premissas!$E$11,Premissas!$E$12))))))</f>
        <v>500</v>
      </c>
      <c r="O17" s="65">
        <f>IF(OR(N17="",N17=0),0,N17/Premissas!$C$16)</f>
        <v>19.23076923076923</v>
      </c>
    </row>
    <row r="18" spans="1:15" ht="15" customHeight="1">
      <c r="A18" s="40">
        <v>7</v>
      </c>
      <c r="B18" s="40">
        <v>409</v>
      </c>
      <c r="C18" s="40" t="s">
        <v>21</v>
      </c>
      <c r="D18" s="40" t="s">
        <v>153</v>
      </c>
      <c r="E18" s="40" t="s">
        <v>154</v>
      </c>
      <c r="F18" s="62">
        <v>246</v>
      </c>
      <c r="G18" s="63">
        <v>6.61</v>
      </c>
      <c r="H18" s="63">
        <v>37</v>
      </c>
      <c r="I18" s="40">
        <v>22</v>
      </c>
      <c r="J18" s="40">
        <v>22</v>
      </c>
      <c r="K18" s="40" t="s">
        <v>127</v>
      </c>
      <c r="L18" s="40" t="s">
        <v>128</v>
      </c>
      <c r="M18" s="63">
        <f t="shared" si="0"/>
        <v>1.6818181818181819</v>
      </c>
      <c r="N18" s="64">
        <f>IF(M18="","",IF(M18&lt;Premissas!$C$8,Premissas!$E$7,IF(M18&lt;Premissas!$C$9,Premissas!$E$8,IF(M18&lt;Premissas!$C$10,Premissas!$E$9,IF(M18&lt;Premissas!$C$11,Premissas!$E$10,IF(M18&lt;Premissas!$C$12,Premissas!$E$11,Premissas!$E$12))))))</f>
        <v>500</v>
      </c>
      <c r="O18" s="65">
        <f>IF(OR(N18="",N18=0),0,N18/Premissas!$C$16)</f>
        <v>19.23076923076923</v>
      </c>
    </row>
    <row r="19" spans="1:15" ht="15" customHeight="1">
      <c r="A19" s="40">
        <v>7</v>
      </c>
      <c r="B19" s="40">
        <v>409</v>
      </c>
      <c r="C19" s="40" t="s">
        <v>20</v>
      </c>
      <c r="D19" s="40" t="s">
        <v>153</v>
      </c>
      <c r="E19" s="40" t="s">
        <v>154</v>
      </c>
      <c r="F19" s="62">
        <v>2277</v>
      </c>
      <c r="G19" s="63">
        <v>45.8</v>
      </c>
      <c r="H19" s="63">
        <v>50</v>
      </c>
      <c r="I19" s="40">
        <v>25</v>
      </c>
      <c r="J19" s="40">
        <v>25</v>
      </c>
      <c r="K19" s="40" t="s">
        <v>127</v>
      </c>
      <c r="L19" s="40" t="s">
        <v>128</v>
      </c>
      <c r="M19" s="63">
        <f t="shared" si="0"/>
        <v>2</v>
      </c>
      <c r="N19" s="64">
        <f>IF(M19="","",IF(M19&lt;Premissas!$C$8,Premissas!$E$7,IF(M19&lt;Premissas!$C$9,Premissas!$E$8,IF(M19&lt;Premissas!$C$10,Premissas!$E$9,IF(M19&lt;Premissas!$C$11,Premissas!$E$10,IF(M19&lt;Premissas!$C$12,Premissas!$E$11,Premissas!$E$12))))))</f>
        <v>750</v>
      </c>
      <c r="O19" s="65">
        <f>IF(OR(N19="",N19=0),0,N19/Premissas!$C$16)</f>
        <v>28.846153846153847</v>
      </c>
    </row>
    <row r="20" spans="1:15" ht="15" customHeight="1">
      <c r="A20" s="40">
        <v>7</v>
      </c>
      <c r="B20" s="40">
        <v>409</v>
      </c>
      <c r="C20" s="40" t="s">
        <v>21</v>
      </c>
      <c r="D20" s="40" t="s">
        <v>155</v>
      </c>
      <c r="E20" s="40" t="s">
        <v>156</v>
      </c>
      <c r="F20" s="62">
        <v>370</v>
      </c>
      <c r="G20" s="63">
        <v>19.940000000000001</v>
      </c>
      <c r="H20" s="63">
        <v>19</v>
      </c>
      <c r="I20" s="40">
        <v>22</v>
      </c>
      <c r="J20" s="40">
        <v>22</v>
      </c>
      <c r="K20" s="40" t="s">
        <v>127</v>
      </c>
      <c r="L20" s="40" t="s">
        <v>128</v>
      </c>
      <c r="M20" s="63">
        <f t="shared" si="0"/>
        <v>0.86363636363636365</v>
      </c>
      <c r="N20" s="64">
        <f>IF(M20="","",IF(M20&lt;Premissas!$C$8,Premissas!$E$7,IF(M20&lt;Premissas!$C$9,Premissas!$E$8,IF(M20&lt;Premissas!$C$10,Premissas!$E$9,IF(M20&lt;Premissas!$C$11,Premissas!$E$10,IF(M20&lt;Premissas!$C$12,Premissas!$E$11,Premissas!$E$12))))))</f>
        <v>0</v>
      </c>
      <c r="O20" s="65">
        <f>IF(OR(N20="",N20=0),0,N20/Premissas!$C$16)</f>
        <v>0</v>
      </c>
    </row>
    <row r="21" spans="1:15" ht="15" customHeight="1">
      <c r="A21" s="40">
        <v>7</v>
      </c>
      <c r="B21" s="40">
        <v>409</v>
      </c>
      <c r="C21" s="40" t="s">
        <v>20</v>
      </c>
      <c r="D21" s="40" t="s">
        <v>155</v>
      </c>
      <c r="E21" s="40" t="s">
        <v>156</v>
      </c>
      <c r="F21" s="62">
        <v>2278</v>
      </c>
      <c r="G21" s="63">
        <v>40.409999999999997</v>
      </c>
      <c r="H21" s="63">
        <v>56</v>
      </c>
      <c r="I21" s="40">
        <v>25</v>
      </c>
      <c r="J21" s="40">
        <v>25</v>
      </c>
      <c r="K21" s="40" t="s">
        <v>127</v>
      </c>
      <c r="L21" s="40" t="s">
        <v>128</v>
      </c>
      <c r="M21" s="63">
        <f t="shared" si="0"/>
        <v>2.2400000000000002</v>
      </c>
      <c r="N21" s="64">
        <f>IF(M21="","",IF(M21&lt;Premissas!$C$8,Premissas!$E$7,IF(M21&lt;Premissas!$C$9,Premissas!$E$8,IF(M21&lt;Premissas!$C$10,Premissas!$E$9,IF(M21&lt;Premissas!$C$11,Premissas!$E$10,IF(M21&lt;Premissas!$C$12,Premissas!$E$11,Premissas!$E$12))))))</f>
        <v>750</v>
      </c>
      <c r="O21" s="65">
        <f>IF(OR(N21="",N21=0),0,N21/Premissas!$C$16)</f>
        <v>28.846153846153847</v>
      </c>
    </row>
    <row r="22" spans="1:15" ht="15" customHeight="1">
      <c r="A22" s="40">
        <v>7</v>
      </c>
      <c r="B22" s="40">
        <v>409</v>
      </c>
      <c r="C22" s="40" t="s">
        <v>21</v>
      </c>
      <c r="D22" s="40" t="s">
        <v>157</v>
      </c>
      <c r="E22" s="40" t="s">
        <v>158</v>
      </c>
      <c r="F22" s="62">
        <v>453</v>
      </c>
      <c r="G22" s="63">
        <v>8.2799999999999994</v>
      </c>
      <c r="H22" s="63">
        <v>55</v>
      </c>
      <c r="I22" s="40">
        <v>22</v>
      </c>
      <c r="J22" s="40">
        <v>22</v>
      </c>
      <c r="K22" s="40" t="s">
        <v>127</v>
      </c>
      <c r="L22" s="40" t="s">
        <v>128</v>
      </c>
      <c r="M22" s="63">
        <f t="shared" si="0"/>
        <v>2.5</v>
      </c>
      <c r="N22" s="64">
        <f>IF(M22="","",IF(M22&lt;Premissas!$C$8,Premissas!$E$7,IF(M22&lt;Premissas!$C$9,Premissas!$E$8,IF(M22&lt;Premissas!$C$10,Premissas!$E$9,IF(M22&lt;Premissas!$C$11,Premissas!$E$10,IF(M22&lt;Premissas!$C$12,Premissas!$E$11,Premissas!$E$12))))))</f>
        <v>750</v>
      </c>
      <c r="O22" s="65">
        <f>IF(OR(N22="",N22=0),0,N22/Premissas!$C$16)</f>
        <v>28.846153846153847</v>
      </c>
    </row>
    <row r="23" spans="1:15" ht="15" customHeight="1">
      <c r="A23" s="40">
        <v>7</v>
      </c>
      <c r="B23" s="40">
        <v>409</v>
      </c>
      <c r="C23" s="40" t="s">
        <v>20</v>
      </c>
      <c r="D23" s="40" t="s">
        <v>157</v>
      </c>
      <c r="E23" s="40" t="s">
        <v>158</v>
      </c>
      <c r="F23" s="62">
        <v>1706</v>
      </c>
      <c r="G23" s="63">
        <v>24.55</v>
      </c>
      <c r="H23" s="63">
        <v>69</v>
      </c>
      <c r="I23" s="40">
        <v>25</v>
      </c>
      <c r="J23" s="40">
        <v>25</v>
      </c>
      <c r="K23" s="40" t="s">
        <v>127</v>
      </c>
      <c r="L23" s="40" t="s">
        <v>128</v>
      </c>
      <c r="M23" s="63">
        <f t="shared" si="0"/>
        <v>2.76</v>
      </c>
      <c r="N23" s="64">
        <f>IF(M23="","",IF(M23&lt;Premissas!$C$8,Premissas!$E$7,IF(M23&lt;Premissas!$C$9,Premissas!$E$8,IF(M23&lt;Premissas!$C$10,Premissas!$E$9,IF(M23&lt;Premissas!$C$11,Premissas!$E$10,IF(M23&lt;Premissas!$C$12,Premissas!$E$11,Premissas!$E$12))))))</f>
        <v>750</v>
      </c>
      <c r="O23" s="65">
        <f>IF(OR(N23="",N23=0),0,N23/Premissas!$C$16)</f>
        <v>28.846153846153847</v>
      </c>
    </row>
    <row r="24" spans="1:15" ht="15" customHeight="1">
      <c r="A24" s="40">
        <v>7</v>
      </c>
      <c r="B24" s="40">
        <v>409</v>
      </c>
      <c r="C24" s="40" t="s">
        <v>21</v>
      </c>
      <c r="D24" s="40" t="s">
        <v>159</v>
      </c>
      <c r="E24" s="40" t="s">
        <v>160</v>
      </c>
      <c r="F24" s="62">
        <v>226</v>
      </c>
      <c r="G24" s="63">
        <v>9.69</v>
      </c>
      <c r="H24" s="63">
        <v>23</v>
      </c>
      <c r="I24" s="40">
        <v>22</v>
      </c>
      <c r="J24" s="40">
        <v>22</v>
      </c>
      <c r="K24" s="40" t="s">
        <v>127</v>
      </c>
      <c r="L24" s="40" t="s">
        <v>128</v>
      </c>
      <c r="M24" s="63">
        <f t="shared" si="0"/>
        <v>1.0454545454545454</v>
      </c>
      <c r="N24" s="64">
        <f>IF(M24="","",IF(M24&lt;Premissas!$C$8,Premissas!$E$7,IF(M24&lt;Premissas!$C$9,Premissas!$E$8,IF(M24&lt;Premissas!$C$10,Premissas!$E$9,IF(M24&lt;Premissas!$C$11,Premissas!$E$10,IF(M24&lt;Premissas!$C$12,Premissas!$E$11,Premissas!$E$12))))))</f>
        <v>100</v>
      </c>
      <c r="O24" s="65">
        <f>IF(OR(N24="",N24=0),0,N24/Premissas!$C$16)</f>
        <v>3.8461538461538463</v>
      </c>
    </row>
    <row r="25" spans="1:15" ht="15" customHeight="1">
      <c r="A25" s="40">
        <v>7</v>
      </c>
      <c r="B25" s="40">
        <v>409</v>
      </c>
      <c r="C25" s="40" t="s">
        <v>20</v>
      </c>
      <c r="D25" s="40" t="s">
        <v>159</v>
      </c>
      <c r="E25" s="40" t="s">
        <v>160</v>
      </c>
      <c r="F25" s="62">
        <v>1772</v>
      </c>
      <c r="G25" s="63">
        <v>32.03</v>
      </c>
      <c r="H25" s="63">
        <v>55</v>
      </c>
      <c r="I25" s="40">
        <v>25</v>
      </c>
      <c r="J25" s="40">
        <v>25</v>
      </c>
      <c r="K25" s="40" t="s">
        <v>127</v>
      </c>
      <c r="L25" s="40" t="s">
        <v>128</v>
      </c>
      <c r="M25" s="63">
        <f t="shared" si="0"/>
        <v>2.2000000000000002</v>
      </c>
      <c r="N25" s="64">
        <f>IF(M25="","",IF(M25&lt;Premissas!$C$8,Premissas!$E$7,IF(M25&lt;Premissas!$C$9,Premissas!$E$8,IF(M25&lt;Premissas!$C$10,Premissas!$E$9,IF(M25&lt;Premissas!$C$11,Premissas!$E$10,IF(M25&lt;Premissas!$C$12,Premissas!$E$11,Premissas!$E$12))))))</f>
        <v>750</v>
      </c>
      <c r="O25" s="65">
        <f>IF(OR(N25="",N25=0),0,N25/Premissas!$C$16)</f>
        <v>28.846153846153847</v>
      </c>
    </row>
    <row r="26" spans="1:15" ht="15" customHeight="1">
      <c r="A26" s="40">
        <v>7</v>
      </c>
      <c r="B26" s="40">
        <v>409</v>
      </c>
      <c r="C26" s="40" t="s">
        <v>19</v>
      </c>
      <c r="D26" s="40" t="s">
        <v>161</v>
      </c>
      <c r="E26" s="40" t="s">
        <v>162</v>
      </c>
      <c r="F26" s="62">
        <v>1036</v>
      </c>
      <c r="G26" s="63">
        <v>19.16</v>
      </c>
      <c r="H26" s="63">
        <v>54</v>
      </c>
      <c r="I26" s="40">
        <v>24</v>
      </c>
      <c r="J26" s="40">
        <v>24</v>
      </c>
      <c r="K26" s="40" t="s">
        <v>127</v>
      </c>
      <c r="L26" s="40" t="s">
        <v>128</v>
      </c>
      <c r="M26" s="63">
        <f t="shared" si="0"/>
        <v>2.25</v>
      </c>
      <c r="N26" s="64">
        <f>IF(M26="","",IF(M26&lt;Premissas!$C$8,Premissas!$E$7,IF(M26&lt;Premissas!$C$9,Premissas!$E$8,IF(M26&lt;Premissas!$C$10,Premissas!$E$9,IF(M26&lt;Premissas!$C$11,Premissas!$E$10,IF(M26&lt;Premissas!$C$12,Premissas!$E$11,Premissas!$E$12))))))</f>
        <v>750</v>
      </c>
      <c r="O26" s="65">
        <f>IF(OR(N26="",N26=0),0,N26/Premissas!$C$16)</f>
        <v>28.846153846153847</v>
      </c>
    </row>
    <row r="27" spans="1:15" ht="15" customHeight="1">
      <c r="A27" s="40">
        <v>7</v>
      </c>
      <c r="B27" s="40">
        <v>409</v>
      </c>
      <c r="C27" s="40" t="s">
        <v>21</v>
      </c>
      <c r="D27" s="40" t="s">
        <v>163</v>
      </c>
      <c r="E27" s="40" t="s">
        <v>164</v>
      </c>
      <c r="F27" s="62">
        <v>3</v>
      </c>
      <c r="G27" s="63">
        <v>2.39</v>
      </c>
      <c r="H27" s="63">
        <v>1</v>
      </c>
      <c r="I27" s="40">
        <v>22</v>
      </c>
      <c r="J27" s="40">
        <v>22</v>
      </c>
      <c r="K27" s="40" t="s">
        <v>127</v>
      </c>
      <c r="L27" s="40" t="s">
        <v>128</v>
      </c>
      <c r="M27" s="63">
        <f t="shared" si="0"/>
        <v>4.5454545454545456E-2</v>
      </c>
      <c r="N27" s="64">
        <f>IF(M27="","",IF(M27&lt;Premissas!$C$8,Premissas!$E$7,IF(M27&lt;Premissas!$C$9,Premissas!$E$8,IF(M27&lt;Premissas!$C$10,Premissas!$E$9,IF(M27&lt;Premissas!$C$11,Premissas!$E$10,IF(M27&lt;Premissas!$C$12,Premissas!$E$11,Premissas!$E$12))))))</f>
        <v>0</v>
      </c>
      <c r="O27" s="65">
        <f>IF(OR(N27="",N27=0),0,N27/Premissas!$C$16)</f>
        <v>0</v>
      </c>
    </row>
    <row r="28" spans="1:15" ht="15" customHeight="1">
      <c r="A28" s="40">
        <v>7</v>
      </c>
      <c r="B28" s="40">
        <v>409</v>
      </c>
      <c r="C28" s="40" t="s">
        <v>20</v>
      </c>
      <c r="D28" s="40" t="s">
        <v>163</v>
      </c>
      <c r="E28" s="40" t="s">
        <v>164</v>
      </c>
      <c r="F28" s="62">
        <v>2</v>
      </c>
      <c r="G28" s="63">
        <v>0.06</v>
      </c>
      <c r="H28" s="63">
        <v>33</v>
      </c>
      <c r="I28" s="40">
        <v>25</v>
      </c>
      <c r="J28" s="40">
        <v>25</v>
      </c>
      <c r="K28" s="40" t="s">
        <v>127</v>
      </c>
      <c r="L28" s="40" t="s">
        <v>128</v>
      </c>
      <c r="M28" s="63">
        <f t="shared" si="0"/>
        <v>1.32</v>
      </c>
      <c r="N28" s="64">
        <f>IF(M28="","",IF(M28&lt;Premissas!$C$8,Premissas!$E$7,IF(M28&lt;Premissas!$C$9,Premissas!$E$8,IF(M28&lt;Premissas!$C$10,Premissas!$E$9,IF(M28&lt;Premissas!$C$11,Premissas!$E$10,IF(M28&lt;Premissas!$C$12,Premissas!$E$11,Premissas!$E$12))))))</f>
        <v>200</v>
      </c>
      <c r="O28" s="65">
        <f>IF(OR(N28="",N28=0),0,N28/Premissas!$C$16)</f>
        <v>7.6923076923076925</v>
      </c>
    </row>
    <row r="29" spans="1:15" ht="15" customHeight="1">
      <c r="A29" s="40">
        <v>7</v>
      </c>
      <c r="B29" s="40">
        <v>409</v>
      </c>
      <c r="C29" s="40" t="s">
        <v>22</v>
      </c>
      <c r="D29" s="40" t="s">
        <v>165</v>
      </c>
      <c r="E29" s="40" t="s">
        <v>166</v>
      </c>
      <c r="F29" s="62">
        <v>2378</v>
      </c>
      <c r="G29" s="63">
        <v>49.24</v>
      </c>
      <c r="H29" s="63">
        <v>48</v>
      </c>
      <c r="I29" s="40">
        <v>25</v>
      </c>
      <c r="J29" s="40">
        <v>25</v>
      </c>
      <c r="K29" s="40" t="s">
        <v>127</v>
      </c>
      <c r="L29" s="40" t="s">
        <v>128</v>
      </c>
      <c r="M29" s="63">
        <f t="shared" si="0"/>
        <v>1.92</v>
      </c>
      <c r="N29" s="64">
        <f>IF(M29="","",IF(M29&lt;Premissas!$C$8,Premissas!$E$7,IF(M29&lt;Premissas!$C$9,Premissas!$E$8,IF(M29&lt;Premissas!$C$10,Premissas!$E$9,IF(M29&lt;Premissas!$C$11,Premissas!$E$10,IF(M29&lt;Premissas!$C$12,Premissas!$E$11,Premissas!$E$12))))))</f>
        <v>750</v>
      </c>
      <c r="O29" s="65">
        <f>IF(OR(N29="",N29=0),0,N29/Premissas!$C$16)</f>
        <v>28.846153846153847</v>
      </c>
    </row>
    <row r="30" spans="1:15" ht="15" customHeight="1">
      <c r="A30" s="40">
        <v>7</v>
      </c>
      <c r="B30" s="40">
        <v>409</v>
      </c>
      <c r="C30" s="40" t="s">
        <v>21</v>
      </c>
      <c r="D30" s="40" t="s">
        <v>167</v>
      </c>
      <c r="E30" s="40" t="s">
        <v>168</v>
      </c>
      <c r="F30" s="62">
        <v>27</v>
      </c>
      <c r="G30" s="63">
        <v>1.23</v>
      </c>
      <c r="H30" s="63">
        <v>22</v>
      </c>
      <c r="I30" s="40">
        <v>22</v>
      </c>
      <c r="J30" s="40">
        <v>22</v>
      </c>
      <c r="K30" s="40" t="s">
        <v>127</v>
      </c>
      <c r="L30" s="40" t="s">
        <v>128</v>
      </c>
      <c r="M30" s="63">
        <f t="shared" si="0"/>
        <v>1</v>
      </c>
      <c r="N30" s="64">
        <f>IF(M30="","",IF(M30&lt;Premissas!$C$8,Premissas!$E$7,IF(M30&lt;Premissas!$C$9,Premissas!$E$8,IF(M30&lt;Premissas!$C$10,Premissas!$E$9,IF(M30&lt;Premissas!$C$11,Premissas!$E$10,IF(M30&lt;Premissas!$C$12,Premissas!$E$11,Premissas!$E$12))))))</f>
        <v>100</v>
      </c>
      <c r="O30" s="65">
        <f>IF(OR(N30="",N30=0),0,N30/Premissas!$C$16)</f>
        <v>3.8461538461538463</v>
      </c>
    </row>
    <row r="31" spans="1:15" ht="15" customHeight="1">
      <c r="A31" s="40">
        <v>7</v>
      </c>
      <c r="B31" s="40">
        <v>409</v>
      </c>
      <c r="C31" s="40" t="s">
        <v>20</v>
      </c>
      <c r="D31" s="40" t="s">
        <v>167</v>
      </c>
      <c r="E31" s="40" t="s">
        <v>168</v>
      </c>
      <c r="F31" s="62">
        <v>2453</v>
      </c>
      <c r="G31" s="63">
        <v>57.84</v>
      </c>
      <c r="H31" s="63">
        <v>42</v>
      </c>
      <c r="I31" s="40">
        <v>25</v>
      </c>
      <c r="J31" s="40">
        <v>25</v>
      </c>
      <c r="K31" s="40" t="s">
        <v>127</v>
      </c>
      <c r="L31" s="40" t="s">
        <v>128</v>
      </c>
      <c r="M31" s="63">
        <f t="shared" si="0"/>
        <v>1.68</v>
      </c>
      <c r="N31" s="64">
        <f>IF(M31="","",IF(M31&lt;Premissas!$C$8,Premissas!$E$7,IF(M31&lt;Premissas!$C$9,Premissas!$E$8,IF(M31&lt;Premissas!$C$10,Premissas!$E$9,IF(M31&lt;Premissas!$C$11,Premissas!$E$10,IF(M31&lt;Premissas!$C$12,Premissas!$E$11,Premissas!$E$12))))))</f>
        <v>500</v>
      </c>
      <c r="O31" s="65">
        <f>IF(OR(N31="",N31=0),0,N31/Premissas!$C$16)</f>
        <v>19.23076923076923</v>
      </c>
    </row>
    <row r="32" spans="1:15" ht="15" customHeight="1">
      <c r="A32" s="40">
        <v>7</v>
      </c>
      <c r="B32" s="40">
        <v>409</v>
      </c>
      <c r="C32" s="40" t="s">
        <v>22</v>
      </c>
      <c r="D32" s="40" t="s">
        <v>169</v>
      </c>
      <c r="E32" s="40" t="s">
        <v>170</v>
      </c>
      <c r="F32" s="62">
        <v>1884</v>
      </c>
      <c r="G32" s="63">
        <v>68.16</v>
      </c>
      <c r="H32" s="63">
        <v>28</v>
      </c>
      <c r="I32" s="40">
        <v>25</v>
      </c>
      <c r="J32" s="40">
        <v>25</v>
      </c>
      <c r="K32" s="40" t="s">
        <v>127</v>
      </c>
      <c r="L32" s="40" t="s">
        <v>128</v>
      </c>
      <c r="M32" s="63">
        <f t="shared" si="0"/>
        <v>1.1200000000000001</v>
      </c>
      <c r="N32" s="64">
        <f>IF(M32="","",IF(M32&lt;Premissas!$C$8,Premissas!$E$7,IF(M32&lt;Premissas!$C$9,Premissas!$E$8,IF(M32&lt;Premissas!$C$10,Premissas!$E$9,IF(M32&lt;Premissas!$C$11,Premissas!$E$10,IF(M32&lt;Premissas!$C$12,Premissas!$E$11,Premissas!$E$12))))))</f>
        <v>100</v>
      </c>
      <c r="O32" s="65">
        <f>IF(OR(N32="",N32=0),0,N32/Premissas!$C$16)</f>
        <v>3.8461538461538463</v>
      </c>
    </row>
    <row r="33" spans="1:15" ht="15" customHeight="1">
      <c r="A33" s="40">
        <v>7</v>
      </c>
      <c r="B33" s="40">
        <v>409</v>
      </c>
      <c r="C33" s="40" t="s">
        <v>19</v>
      </c>
      <c r="D33" s="40" t="s">
        <v>171</v>
      </c>
      <c r="E33" s="40" t="s">
        <v>172</v>
      </c>
      <c r="F33" s="62">
        <v>22</v>
      </c>
      <c r="G33" s="63">
        <v>0.4</v>
      </c>
      <c r="H33" s="63">
        <v>55</v>
      </c>
      <c r="I33" s="40">
        <v>24</v>
      </c>
      <c r="J33" s="40">
        <v>24</v>
      </c>
      <c r="K33" s="40" t="s">
        <v>127</v>
      </c>
      <c r="L33" s="40" t="s">
        <v>128</v>
      </c>
      <c r="M33" s="63">
        <f t="shared" si="0"/>
        <v>2.2916666666666665</v>
      </c>
      <c r="N33" s="64">
        <f>IF(M33="","",IF(M33&lt;Premissas!$C$8,Premissas!$E$7,IF(M33&lt;Premissas!$C$9,Premissas!$E$8,IF(M33&lt;Premissas!$C$10,Premissas!$E$9,IF(M33&lt;Premissas!$C$11,Premissas!$E$10,IF(M33&lt;Premissas!$C$12,Premissas!$E$11,Premissas!$E$12))))))</f>
        <v>750</v>
      </c>
      <c r="O33" s="65">
        <f>IF(OR(N33="",N33=0),0,N33/Premissas!$C$16)</f>
        <v>28.846153846153847</v>
      </c>
    </row>
    <row r="34" spans="1:15" ht="15" customHeight="1">
      <c r="A34" s="40">
        <v>7</v>
      </c>
      <c r="B34" s="40">
        <v>409</v>
      </c>
      <c r="C34" s="40" t="s">
        <v>21</v>
      </c>
      <c r="D34" s="40" t="s">
        <v>171</v>
      </c>
      <c r="E34" s="40" t="s">
        <v>172</v>
      </c>
      <c r="F34" s="62">
        <v>102</v>
      </c>
      <c r="G34" s="63">
        <v>7.98</v>
      </c>
      <c r="H34" s="63">
        <v>13</v>
      </c>
      <c r="I34" s="40">
        <v>22</v>
      </c>
      <c r="J34" s="40">
        <v>22</v>
      </c>
      <c r="K34" s="40" t="s">
        <v>127</v>
      </c>
      <c r="L34" s="40" t="s">
        <v>128</v>
      </c>
      <c r="M34" s="63">
        <f t="shared" si="0"/>
        <v>0.59090909090909094</v>
      </c>
      <c r="N34" s="64">
        <f>IF(M34="","",IF(M34&lt;Premissas!$C$8,Premissas!$E$7,IF(M34&lt;Premissas!$C$9,Premissas!$E$8,IF(M34&lt;Premissas!$C$10,Premissas!$E$9,IF(M34&lt;Premissas!$C$11,Premissas!$E$10,IF(M34&lt;Premissas!$C$12,Premissas!$E$11,Premissas!$E$12))))))</f>
        <v>0</v>
      </c>
      <c r="O34" s="65">
        <f>IF(OR(N34="",N34=0),0,N34/Premissas!$C$16)</f>
        <v>0</v>
      </c>
    </row>
    <row r="35" spans="1:15" ht="15" customHeight="1">
      <c r="A35" s="40">
        <v>7</v>
      </c>
      <c r="B35" s="40">
        <v>409</v>
      </c>
      <c r="C35" s="40" t="s">
        <v>20</v>
      </c>
      <c r="D35" s="40" t="s">
        <v>171</v>
      </c>
      <c r="E35" s="40" t="s">
        <v>172</v>
      </c>
      <c r="F35" s="62">
        <v>1301</v>
      </c>
      <c r="G35" s="63">
        <v>62.67</v>
      </c>
      <c r="H35" s="63">
        <v>21</v>
      </c>
      <c r="I35" s="40">
        <v>25</v>
      </c>
      <c r="J35" s="40">
        <v>25</v>
      </c>
      <c r="K35" s="40" t="s">
        <v>127</v>
      </c>
      <c r="L35" s="40" t="s">
        <v>128</v>
      </c>
      <c r="M35" s="63">
        <f t="shared" si="0"/>
        <v>0.84</v>
      </c>
      <c r="N35" s="64">
        <f>IF(M35="","",IF(M35&lt;Premissas!$C$8,Premissas!$E$7,IF(M35&lt;Premissas!$C$9,Premissas!$E$8,IF(M35&lt;Premissas!$C$10,Premissas!$E$9,IF(M35&lt;Premissas!$C$11,Premissas!$E$10,IF(M35&lt;Premissas!$C$12,Premissas!$E$11,Premissas!$E$12))))))</f>
        <v>0</v>
      </c>
      <c r="O35" s="65">
        <f>IF(OR(N35="",N35=0),0,N35/Premissas!$C$16)</f>
        <v>0</v>
      </c>
    </row>
    <row r="36" spans="1:15" ht="15" customHeight="1">
      <c r="A36" s="40">
        <v>7</v>
      </c>
      <c r="B36" s="40">
        <v>409</v>
      </c>
      <c r="C36" s="40" t="s">
        <v>22</v>
      </c>
      <c r="D36" s="40" t="s">
        <v>173</v>
      </c>
      <c r="E36" s="40" t="s">
        <v>174</v>
      </c>
      <c r="F36" s="62">
        <v>1927</v>
      </c>
      <c r="G36" s="63">
        <v>68.42</v>
      </c>
      <c r="H36" s="63">
        <v>28</v>
      </c>
      <c r="I36" s="40">
        <v>25</v>
      </c>
      <c r="J36" s="40">
        <v>25</v>
      </c>
      <c r="K36" s="40" t="s">
        <v>127</v>
      </c>
      <c r="L36" s="40" t="s">
        <v>128</v>
      </c>
      <c r="M36" s="63">
        <f t="shared" si="0"/>
        <v>1.1200000000000001</v>
      </c>
      <c r="N36" s="64">
        <f>IF(M36="","",IF(M36&lt;Premissas!$C$8,Premissas!$E$7,IF(M36&lt;Premissas!$C$9,Premissas!$E$8,IF(M36&lt;Premissas!$C$10,Premissas!$E$9,IF(M36&lt;Premissas!$C$11,Premissas!$E$10,IF(M36&lt;Premissas!$C$12,Premissas!$E$11,Premissas!$E$12))))))</f>
        <v>100</v>
      </c>
      <c r="O36" s="65">
        <f>IF(OR(N36="",N36=0),0,N36/Premissas!$C$16)</f>
        <v>3.8461538461538463</v>
      </c>
    </row>
    <row r="37" spans="1:15" ht="15" customHeight="1">
      <c r="A37" s="40">
        <v>7</v>
      </c>
      <c r="B37" s="40">
        <v>409</v>
      </c>
      <c r="C37" s="40" t="s">
        <v>20</v>
      </c>
      <c r="D37" s="40" t="s">
        <v>175</v>
      </c>
      <c r="E37" s="40" t="s">
        <v>176</v>
      </c>
      <c r="F37" s="62">
        <v>1263</v>
      </c>
      <c r="G37" s="63">
        <v>35.93</v>
      </c>
      <c r="H37" s="63">
        <v>35</v>
      </c>
      <c r="I37" s="40">
        <v>25</v>
      </c>
      <c r="J37" s="40">
        <v>25</v>
      </c>
      <c r="K37" s="40" t="s">
        <v>127</v>
      </c>
      <c r="L37" s="40" t="s">
        <v>128</v>
      </c>
      <c r="M37" s="63">
        <f t="shared" si="0"/>
        <v>1.4</v>
      </c>
      <c r="N37" s="64">
        <f>IF(M37="","",IF(M37&lt;Premissas!$C$8,Premissas!$E$7,IF(M37&lt;Premissas!$C$9,Premissas!$E$8,IF(M37&lt;Premissas!$C$10,Premissas!$E$9,IF(M37&lt;Premissas!$C$11,Premissas!$E$10,IF(M37&lt;Premissas!$C$12,Premissas!$E$11,Premissas!$E$12))))))</f>
        <v>350</v>
      </c>
      <c r="O37" s="65">
        <f>IF(OR(N37="",N37=0),0,N37/Premissas!$C$16)</f>
        <v>13.461538461538462</v>
      </c>
    </row>
    <row r="38" spans="1:15" ht="15" customHeight="1">
      <c r="A38" s="40">
        <v>7</v>
      </c>
      <c r="B38" s="40">
        <v>409</v>
      </c>
      <c r="C38" s="40" t="s">
        <v>19</v>
      </c>
      <c r="D38" s="40" t="s">
        <v>177</v>
      </c>
      <c r="E38" s="40" t="s">
        <v>178</v>
      </c>
      <c r="F38" s="62">
        <v>26</v>
      </c>
      <c r="G38" s="63">
        <v>1.44</v>
      </c>
      <c r="H38" s="63">
        <v>18</v>
      </c>
      <c r="I38" s="40">
        <v>24</v>
      </c>
      <c r="J38" s="40">
        <v>24</v>
      </c>
      <c r="K38" s="40" t="s">
        <v>127</v>
      </c>
      <c r="L38" s="40" t="s">
        <v>128</v>
      </c>
      <c r="M38" s="63">
        <f t="shared" si="0"/>
        <v>0.75</v>
      </c>
      <c r="N38" s="64">
        <f>IF(M38="","",IF(M38&lt;Premissas!$C$8,Premissas!$E$7,IF(M38&lt;Premissas!$C$9,Premissas!$E$8,IF(M38&lt;Premissas!$C$10,Premissas!$E$9,IF(M38&lt;Premissas!$C$11,Premissas!$E$10,IF(M38&lt;Premissas!$C$12,Premissas!$E$11,Premissas!$E$12))))))</f>
        <v>0</v>
      </c>
      <c r="O38" s="65">
        <f>IF(OR(N38="",N38=0),0,N38/Premissas!$C$16)</f>
        <v>0</v>
      </c>
    </row>
    <row r="39" spans="1:15" ht="15" customHeight="1">
      <c r="A39" s="40">
        <v>7</v>
      </c>
      <c r="B39" s="40">
        <v>409</v>
      </c>
      <c r="C39" s="40" t="s">
        <v>21</v>
      </c>
      <c r="D39" s="40" t="s">
        <v>177</v>
      </c>
      <c r="E39" s="40" t="s">
        <v>178</v>
      </c>
      <c r="F39" s="62">
        <v>274</v>
      </c>
      <c r="G39" s="63">
        <v>12.71</v>
      </c>
      <c r="H39" s="63">
        <v>22</v>
      </c>
      <c r="I39" s="40">
        <v>22</v>
      </c>
      <c r="J39" s="40">
        <v>22</v>
      </c>
      <c r="K39" s="40" t="s">
        <v>127</v>
      </c>
      <c r="L39" s="40" t="s">
        <v>128</v>
      </c>
      <c r="M39" s="63">
        <f t="shared" si="0"/>
        <v>1</v>
      </c>
      <c r="N39" s="64">
        <f>IF(M39="","",IF(M39&lt;Premissas!$C$8,Premissas!$E$7,IF(M39&lt;Premissas!$C$9,Premissas!$E$8,IF(M39&lt;Premissas!$C$10,Premissas!$E$9,IF(M39&lt;Premissas!$C$11,Premissas!$E$10,IF(M39&lt;Premissas!$C$12,Premissas!$E$11,Premissas!$E$12))))))</f>
        <v>100</v>
      </c>
      <c r="O39" s="65">
        <f>IF(OR(N39="",N39=0),0,N39/Premissas!$C$16)</f>
        <v>3.8461538461538463</v>
      </c>
    </row>
    <row r="40" spans="1:15" ht="15" customHeight="1">
      <c r="A40" s="40">
        <v>7</v>
      </c>
      <c r="B40" s="40">
        <v>409</v>
      </c>
      <c r="C40" s="40" t="s">
        <v>20</v>
      </c>
      <c r="D40" s="40" t="s">
        <v>177</v>
      </c>
      <c r="E40" s="40" t="s">
        <v>178</v>
      </c>
      <c r="F40" s="62">
        <v>524</v>
      </c>
      <c r="G40" s="63">
        <v>11.93</v>
      </c>
      <c r="H40" s="63">
        <v>44</v>
      </c>
      <c r="I40" s="40">
        <v>25</v>
      </c>
      <c r="J40" s="40">
        <v>25</v>
      </c>
      <c r="K40" s="40" t="s">
        <v>127</v>
      </c>
      <c r="L40" s="40" t="s">
        <v>128</v>
      </c>
      <c r="M40" s="63">
        <f t="shared" si="0"/>
        <v>1.76</v>
      </c>
      <c r="N40" s="64">
        <f>IF(M40="","",IF(M40&lt;Premissas!$C$8,Premissas!$E$7,IF(M40&lt;Premissas!$C$9,Premissas!$E$8,IF(M40&lt;Premissas!$C$10,Premissas!$E$9,IF(M40&lt;Premissas!$C$11,Premissas!$E$10,IF(M40&lt;Premissas!$C$12,Premissas!$E$11,Premissas!$E$12))))))</f>
        <v>500</v>
      </c>
      <c r="O40" s="65">
        <f>IF(OR(N40="",N40=0),0,N40/Premissas!$C$16)</f>
        <v>19.23076923076923</v>
      </c>
    </row>
    <row r="41" spans="1:15" ht="15" customHeight="1">
      <c r="A41" s="40">
        <v>7</v>
      </c>
      <c r="B41" s="40">
        <v>409</v>
      </c>
      <c r="C41" s="40" t="s">
        <v>19</v>
      </c>
      <c r="D41" s="40" t="s">
        <v>179</v>
      </c>
      <c r="E41" s="40" t="s">
        <v>180</v>
      </c>
      <c r="F41" s="62">
        <v>1099</v>
      </c>
      <c r="G41" s="63">
        <v>19.53</v>
      </c>
      <c r="H41" s="63">
        <v>56</v>
      </c>
      <c r="I41" s="40">
        <v>24</v>
      </c>
      <c r="J41" s="40">
        <v>24</v>
      </c>
      <c r="K41" s="40" t="s">
        <v>127</v>
      </c>
      <c r="L41" s="40" t="s">
        <v>128</v>
      </c>
      <c r="M41" s="63">
        <f t="shared" si="0"/>
        <v>2.3333333333333335</v>
      </c>
      <c r="N41" s="64">
        <f>IF(M41="","",IF(M41&lt;Premissas!$C$8,Premissas!$E$7,IF(M41&lt;Premissas!$C$9,Premissas!$E$8,IF(M41&lt;Premissas!$C$10,Premissas!$E$9,IF(M41&lt;Premissas!$C$11,Premissas!$E$10,IF(M41&lt;Premissas!$C$12,Premissas!$E$11,Premissas!$E$12))))))</f>
        <v>750</v>
      </c>
      <c r="O41" s="65">
        <f>IF(OR(N41="",N41=0),0,N41/Premissas!$C$16)</f>
        <v>28.846153846153847</v>
      </c>
    </row>
    <row r="42" spans="1:15" ht="15" customHeight="1">
      <c r="A42" s="40">
        <v>7</v>
      </c>
      <c r="B42" s="40">
        <v>409</v>
      </c>
      <c r="C42" s="40" t="s">
        <v>22</v>
      </c>
      <c r="D42" s="40" t="s">
        <v>181</v>
      </c>
      <c r="E42" s="40" t="s">
        <v>182</v>
      </c>
      <c r="F42" s="62">
        <v>2503</v>
      </c>
      <c r="G42" s="63">
        <v>59.6</v>
      </c>
      <c r="H42" s="63">
        <v>42</v>
      </c>
      <c r="I42" s="40">
        <v>25</v>
      </c>
      <c r="J42" s="40">
        <v>25</v>
      </c>
      <c r="K42" s="40" t="s">
        <v>127</v>
      </c>
      <c r="L42" s="40" t="s">
        <v>128</v>
      </c>
      <c r="M42" s="63">
        <f t="shared" si="0"/>
        <v>1.68</v>
      </c>
      <c r="N42" s="64">
        <f>IF(M42="","",IF(M42&lt;Premissas!$C$8,Premissas!$E$7,IF(M42&lt;Premissas!$C$9,Premissas!$E$8,IF(M42&lt;Premissas!$C$10,Premissas!$E$9,IF(M42&lt;Premissas!$C$11,Premissas!$E$10,IF(M42&lt;Premissas!$C$12,Premissas!$E$11,Premissas!$E$12))))))</f>
        <v>500</v>
      </c>
      <c r="O42" s="65">
        <f>IF(OR(N42="",N42=0),0,N42/Premissas!$C$16)</f>
        <v>19.23076923076923</v>
      </c>
    </row>
    <row r="43" spans="1:15" ht="15" customHeight="1">
      <c r="A43" s="40">
        <v>7</v>
      </c>
      <c r="B43" s="40">
        <v>409</v>
      </c>
      <c r="C43" s="40" t="s">
        <v>22</v>
      </c>
      <c r="D43" s="40" t="s">
        <v>183</v>
      </c>
      <c r="E43" s="40" t="s">
        <v>184</v>
      </c>
      <c r="F43" s="62">
        <v>1911</v>
      </c>
      <c r="G43" s="63">
        <v>53.72</v>
      </c>
      <c r="H43" s="63">
        <v>36</v>
      </c>
      <c r="I43" s="40">
        <v>25</v>
      </c>
      <c r="J43" s="40">
        <v>25</v>
      </c>
      <c r="K43" s="40" t="s">
        <v>127</v>
      </c>
      <c r="L43" s="40" t="s">
        <v>128</v>
      </c>
      <c r="M43" s="63">
        <f t="shared" si="0"/>
        <v>1.44</v>
      </c>
      <c r="N43" s="64">
        <f>IF(M43="","",IF(M43&lt;Premissas!$C$8,Premissas!$E$7,IF(M43&lt;Premissas!$C$9,Premissas!$E$8,IF(M43&lt;Premissas!$C$10,Premissas!$E$9,IF(M43&lt;Premissas!$C$11,Premissas!$E$10,IF(M43&lt;Premissas!$C$12,Premissas!$E$11,Premissas!$E$12))))))</f>
        <v>350</v>
      </c>
      <c r="O43" s="65">
        <f>IF(OR(N43="",N43=0),0,N43/Premissas!$C$16)</f>
        <v>13.461538461538462</v>
      </c>
    </row>
    <row r="44" spans="1:15" ht="15" customHeight="1">
      <c r="A44" s="40">
        <v>7</v>
      </c>
      <c r="B44" s="40">
        <v>409</v>
      </c>
      <c r="C44" s="40" t="s">
        <v>21</v>
      </c>
      <c r="D44" s="40" t="s">
        <v>185</v>
      </c>
      <c r="E44" s="40" t="s">
        <v>186</v>
      </c>
      <c r="F44" s="62">
        <v>270</v>
      </c>
      <c r="G44" s="63">
        <v>13.6</v>
      </c>
      <c r="H44" s="63">
        <v>20</v>
      </c>
      <c r="I44" s="40">
        <v>22</v>
      </c>
      <c r="J44" s="40">
        <v>22</v>
      </c>
      <c r="K44" s="40" t="s">
        <v>127</v>
      </c>
      <c r="L44" s="40" t="s">
        <v>128</v>
      </c>
      <c r="M44" s="63">
        <f t="shared" si="0"/>
        <v>0.90909090909090906</v>
      </c>
      <c r="N44" s="64">
        <f>IF(M44="","",IF(M44&lt;Premissas!$C$8,Premissas!$E$7,IF(M44&lt;Premissas!$C$9,Premissas!$E$8,IF(M44&lt;Premissas!$C$10,Premissas!$E$9,IF(M44&lt;Premissas!$C$11,Premissas!$E$10,IF(M44&lt;Premissas!$C$12,Premissas!$E$11,Premissas!$E$12))))))</f>
        <v>0</v>
      </c>
      <c r="O44" s="65">
        <f>IF(OR(N44="",N44=0),0,N44/Premissas!$C$16)</f>
        <v>0</v>
      </c>
    </row>
    <row r="45" spans="1:15" ht="15" customHeight="1">
      <c r="A45" s="40">
        <v>7</v>
      </c>
      <c r="B45" s="40">
        <v>409</v>
      </c>
      <c r="C45" s="40" t="s">
        <v>21</v>
      </c>
      <c r="D45" s="40" t="s">
        <v>187</v>
      </c>
      <c r="E45" s="40" t="s">
        <v>188</v>
      </c>
      <c r="F45" s="62">
        <v>22</v>
      </c>
      <c r="G45" s="63">
        <v>0.98</v>
      </c>
      <c r="H45" s="63">
        <v>22</v>
      </c>
      <c r="I45" s="40">
        <v>22</v>
      </c>
      <c r="J45" s="40">
        <v>22</v>
      </c>
      <c r="K45" s="40" t="s">
        <v>127</v>
      </c>
      <c r="L45" s="40" t="s">
        <v>128</v>
      </c>
      <c r="M45" s="63">
        <f t="shared" si="0"/>
        <v>1</v>
      </c>
      <c r="N45" s="64">
        <f>IF(M45="","",IF(M45&lt;Premissas!$C$8,Premissas!$E$7,IF(M45&lt;Premissas!$C$9,Premissas!$E$8,IF(M45&lt;Premissas!$C$10,Premissas!$E$9,IF(M45&lt;Premissas!$C$11,Premissas!$E$10,IF(M45&lt;Premissas!$C$12,Premissas!$E$11,Premissas!$E$12))))))</f>
        <v>100</v>
      </c>
      <c r="O45" s="65">
        <f>IF(OR(N45="",N45=0),0,N45/Premissas!$C$16)</f>
        <v>3.8461538461538463</v>
      </c>
    </row>
    <row r="46" spans="1:15" ht="15" customHeight="1">
      <c r="A46" s="40">
        <v>7</v>
      </c>
      <c r="B46" s="40">
        <v>409</v>
      </c>
      <c r="C46" s="40" t="s">
        <v>21</v>
      </c>
      <c r="D46" s="40" t="s">
        <v>189</v>
      </c>
      <c r="E46" s="40" t="s">
        <v>190</v>
      </c>
      <c r="F46" s="62">
        <v>330</v>
      </c>
      <c r="G46" s="63">
        <v>8.77</v>
      </c>
      <c r="H46" s="63">
        <v>38</v>
      </c>
      <c r="I46" s="40">
        <v>22</v>
      </c>
      <c r="J46" s="40">
        <v>22</v>
      </c>
      <c r="K46" s="40" t="s">
        <v>127</v>
      </c>
      <c r="L46" s="40" t="s">
        <v>128</v>
      </c>
      <c r="M46" s="63">
        <f t="shared" si="0"/>
        <v>1.7272727272727273</v>
      </c>
      <c r="N46" s="64">
        <f>IF(M46="","",IF(M46&lt;Premissas!$C$8,Premissas!$E$7,IF(M46&lt;Premissas!$C$9,Premissas!$E$8,IF(M46&lt;Premissas!$C$10,Premissas!$E$9,IF(M46&lt;Premissas!$C$11,Premissas!$E$10,IF(M46&lt;Premissas!$C$12,Premissas!$E$11,Premissas!$E$12))))))</f>
        <v>500</v>
      </c>
      <c r="O46" s="65">
        <f>IF(OR(N46="",N46=0),0,N46/Premissas!$C$16)</f>
        <v>19.23076923076923</v>
      </c>
    </row>
    <row r="47" spans="1:15" ht="15" customHeight="1">
      <c r="A47" s="40">
        <v>7</v>
      </c>
      <c r="B47" s="40">
        <v>409</v>
      </c>
      <c r="C47" s="40" t="s">
        <v>20</v>
      </c>
      <c r="D47" s="40" t="s">
        <v>189</v>
      </c>
      <c r="E47" s="40" t="s">
        <v>190</v>
      </c>
      <c r="F47" s="62">
        <v>2495</v>
      </c>
      <c r="G47" s="63">
        <v>33.33</v>
      </c>
      <c r="H47" s="63">
        <v>75</v>
      </c>
      <c r="I47" s="40">
        <v>25</v>
      </c>
      <c r="J47" s="40">
        <v>25</v>
      </c>
      <c r="K47" s="40" t="s">
        <v>127</v>
      </c>
      <c r="L47" s="40" t="s">
        <v>128</v>
      </c>
      <c r="M47" s="63">
        <f t="shared" si="0"/>
        <v>3</v>
      </c>
      <c r="N47" s="64">
        <f>IF(M47="","",IF(M47&lt;Premissas!$C$8,Premissas!$E$7,IF(M47&lt;Premissas!$C$9,Premissas!$E$8,IF(M47&lt;Premissas!$C$10,Premissas!$E$9,IF(M47&lt;Premissas!$C$11,Premissas!$E$10,IF(M47&lt;Premissas!$C$12,Premissas!$E$11,Premissas!$E$12))))))</f>
        <v>750</v>
      </c>
      <c r="O47" s="65">
        <f>IF(OR(N47="",N47=0),0,N47/Premissas!$C$16)</f>
        <v>28.846153846153847</v>
      </c>
    </row>
    <row r="48" spans="1:15" ht="15" customHeight="1">
      <c r="A48" s="40">
        <v>7</v>
      </c>
      <c r="B48" s="40">
        <v>409</v>
      </c>
      <c r="C48" s="40" t="s">
        <v>22</v>
      </c>
      <c r="D48" s="40" t="s">
        <v>191</v>
      </c>
      <c r="E48" s="40" t="s">
        <v>192</v>
      </c>
      <c r="F48" s="62">
        <v>2469</v>
      </c>
      <c r="G48" s="63">
        <v>68.23</v>
      </c>
      <c r="H48" s="63">
        <v>36</v>
      </c>
      <c r="I48" s="40">
        <v>25</v>
      </c>
      <c r="J48" s="40">
        <v>25</v>
      </c>
      <c r="K48" s="40" t="s">
        <v>127</v>
      </c>
      <c r="L48" s="40" t="s">
        <v>128</v>
      </c>
      <c r="M48" s="63">
        <f t="shared" si="0"/>
        <v>1.44</v>
      </c>
      <c r="N48" s="64">
        <f>IF(M48="","",IF(M48&lt;Premissas!$C$8,Premissas!$E$7,IF(M48&lt;Premissas!$C$9,Premissas!$E$8,IF(M48&lt;Premissas!$C$10,Premissas!$E$9,IF(M48&lt;Premissas!$C$11,Premissas!$E$10,IF(M48&lt;Premissas!$C$12,Premissas!$E$11,Premissas!$E$12))))))</f>
        <v>350</v>
      </c>
      <c r="O48" s="65">
        <f>IF(OR(N48="",N48=0),0,N48/Premissas!$C$16)</f>
        <v>13.461538461538462</v>
      </c>
    </row>
    <row r="49" spans="1:15" ht="15" customHeight="1">
      <c r="A49" s="40">
        <v>7</v>
      </c>
      <c r="B49" s="40">
        <v>409</v>
      </c>
      <c r="C49" s="40" t="s">
        <v>21</v>
      </c>
      <c r="D49" s="40" t="s">
        <v>193</v>
      </c>
      <c r="E49" s="40" t="s">
        <v>194</v>
      </c>
      <c r="F49" s="62">
        <v>5</v>
      </c>
      <c r="G49" s="63">
        <v>1.98</v>
      </c>
      <c r="H49" s="63">
        <v>3</v>
      </c>
      <c r="I49" s="40">
        <v>22</v>
      </c>
      <c r="J49" s="40">
        <v>22</v>
      </c>
      <c r="K49" s="40" t="s">
        <v>127</v>
      </c>
      <c r="L49" s="40" t="s">
        <v>128</v>
      </c>
      <c r="M49" s="63">
        <f t="shared" si="0"/>
        <v>0.13636363636363635</v>
      </c>
      <c r="N49" s="64">
        <f>IF(M49="","",IF(M49&lt;Premissas!$C$8,Premissas!$E$7,IF(M49&lt;Premissas!$C$9,Premissas!$E$8,IF(M49&lt;Premissas!$C$10,Premissas!$E$9,IF(M49&lt;Premissas!$C$11,Premissas!$E$10,IF(M49&lt;Premissas!$C$12,Premissas!$E$11,Premissas!$E$12))))))</f>
        <v>0</v>
      </c>
      <c r="O49" s="65">
        <f>IF(OR(N49="",N49=0),0,N49/Premissas!$C$16)</f>
        <v>0</v>
      </c>
    </row>
    <row r="50" spans="1:15" ht="15" customHeight="1">
      <c r="A50" s="40">
        <v>7</v>
      </c>
      <c r="B50" s="40">
        <v>409</v>
      </c>
      <c r="C50" s="40" t="s">
        <v>19</v>
      </c>
      <c r="D50" s="40" t="s">
        <v>195</v>
      </c>
      <c r="E50" s="40" t="s">
        <v>196</v>
      </c>
      <c r="F50" s="62">
        <v>889</v>
      </c>
      <c r="G50" s="63">
        <v>13.99</v>
      </c>
      <c r="H50" s="63">
        <v>64</v>
      </c>
      <c r="I50" s="40">
        <v>24</v>
      </c>
      <c r="J50" s="40">
        <v>24</v>
      </c>
      <c r="K50" s="40" t="s">
        <v>127</v>
      </c>
      <c r="L50" s="40" t="s">
        <v>128</v>
      </c>
      <c r="M50" s="63">
        <f t="shared" si="0"/>
        <v>2.6666666666666665</v>
      </c>
      <c r="N50" s="64">
        <f>IF(M50="","",IF(M50&lt;Premissas!$C$8,Premissas!$E$7,IF(M50&lt;Premissas!$C$9,Premissas!$E$8,IF(M50&lt;Premissas!$C$10,Premissas!$E$9,IF(M50&lt;Premissas!$C$11,Premissas!$E$10,IF(M50&lt;Premissas!$C$12,Premissas!$E$11,Premissas!$E$12))))))</f>
        <v>750</v>
      </c>
      <c r="O50" s="65">
        <f>IF(OR(N50="",N50=0),0,N50/Premissas!$C$16)</f>
        <v>28.846153846153847</v>
      </c>
    </row>
    <row r="51" spans="1:15" ht="15" customHeight="1">
      <c r="A51" s="40">
        <v>7</v>
      </c>
      <c r="B51" s="40">
        <v>409</v>
      </c>
      <c r="C51" s="40" t="s">
        <v>21</v>
      </c>
      <c r="D51" s="40" t="s">
        <v>197</v>
      </c>
      <c r="E51" s="40" t="s">
        <v>198</v>
      </c>
      <c r="F51" s="62">
        <v>81</v>
      </c>
      <c r="G51" s="63">
        <v>7.05</v>
      </c>
      <c r="H51" s="63">
        <v>11</v>
      </c>
      <c r="I51" s="40">
        <v>22</v>
      </c>
      <c r="J51" s="40">
        <v>22</v>
      </c>
      <c r="K51" s="40" t="s">
        <v>127</v>
      </c>
      <c r="L51" s="40" t="s">
        <v>128</v>
      </c>
      <c r="M51" s="63">
        <f t="shared" si="0"/>
        <v>0.5</v>
      </c>
      <c r="N51" s="64">
        <f>IF(M51="","",IF(M51&lt;Premissas!$C$8,Premissas!$E$7,IF(M51&lt;Premissas!$C$9,Premissas!$E$8,IF(M51&lt;Premissas!$C$10,Premissas!$E$9,IF(M51&lt;Premissas!$C$11,Premissas!$E$10,IF(M51&lt;Premissas!$C$12,Premissas!$E$11,Premissas!$E$12))))))</f>
        <v>0</v>
      </c>
      <c r="O51" s="65">
        <f>IF(OR(N51="",N51=0),0,N51/Premissas!$C$16)</f>
        <v>0</v>
      </c>
    </row>
    <row r="52" spans="1:15" ht="15" customHeight="1">
      <c r="A52" s="40">
        <v>7</v>
      </c>
      <c r="B52" s="40">
        <v>409</v>
      </c>
      <c r="C52" s="40" t="s">
        <v>20</v>
      </c>
      <c r="D52" s="40" t="s">
        <v>197</v>
      </c>
      <c r="E52" s="40" t="s">
        <v>198</v>
      </c>
      <c r="F52" s="62">
        <v>549</v>
      </c>
      <c r="G52" s="63">
        <v>20.04</v>
      </c>
      <c r="H52" s="63">
        <v>27</v>
      </c>
      <c r="I52" s="40">
        <v>25</v>
      </c>
      <c r="J52" s="40">
        <v>25</v>
      </c>
      <c r="K52" s="40" t="s">
        <v>127</v>
      </c>
      <c r="L52" s="40" t="s">
        <v>128</v>
      </c>
      <c r="M52" s="63">
        <f t="shared" si="0"/>
        <v>1.08</v>
      </c>
      <c r="N52" s="64">
        <f>IF(M52="","",IF(M52&lt;Premissas!$C$8,Premissas!$E$7,IF(M52&lt;Premissas!$C$9,Premissas!$E$8,IF(M52&lt;Premissas!$C$10,Premissas!$E$9,IF(M52&lt;Premissas!$C$11,Premissas!$E$10,IF(M52&lt;Premissas!$C$12,Premissas!$E$11,Premissas!$E$12))))))</f>
        <v>100</v>
      </c>
      <c r="O52" s="65">
        <f>IF(OR(N52="",N52=0),0,N52/Premissas!$C$16)</f>
        <v>3.8461538461538463</v>
      </c>
    </row>
    <row r="53" spans="1:15" ht="15" customHeight="1">
      <c r="A53" s="40">
        <v>7</v>
      </c>
      <c r="B53" s="40">
        <v>409</v>
      </c>
      <c r="C53" s="40" t="s">
        <v>19</v>
      </c>
      <c r="D53" s="40" t="s">
        <v>199</v>
      </c>
      <c r="E53" s="40" t="s">
        <v>200</v>
      </c>
      <c r="F53" s="62">
        <v>223</v>
      </c>
      <c r="G53" s="63">
        <v>6.72</v>
      </c>
      <c r="H53" s="63">
        <v>33</v>
      </c>
      <c r="I53" s="40">
        <v>24</v>
      </c>
      <c r="J53" s="40">
        <v>24</v>
      </c>
      <c r="K53" s="40" t="s">
        <v>127</v>
      </c>
      <c r="L53" s="40" t="s">
        <v>128</v>
      </c>
      <c r="M53" s="63">
        <f t="shared" si="0"/>
        <v>1.375</v>
      </c>
      <c r="N53" s="64">
        <f>IF(M53="","",IF(M53&lt;Premissas!$C$8,Premissas!$E$7,IF(M53&lt;Premissas!$C$9,Premissas!$E$8,IF(M53&lt;Premissas!$C$10,Premissas!$E$9,IF(M53&lt;Premissas!$C$11,Premissas!$E$10,IF(M53&lt;Premissas!$C$12,Premissas!$E$11,Premissas!$E$12))))))</f>
        <v>200</v>
      </c>
      <c r="O53" s="65">
        <f>IF(OR(N53="",N53=0),0,N53/Premissas!$C$16)</f>
        <v>7.6923076923076925</v>
      </c>
    </row>
    <row r="54" spans="1:15" ht="15" customHeight="1">
      <c r="A54" s="40">
        <v>7</v>
      </c>
      <c r="B54" s="40">
        <v>409</v>
      </c>
      <c r="C54" s="40" t="s">
        <v>22</v>
      </c>
      <c r="D54" s="40" t="s">
        <v>201</v>
      </c>
      <c r="E54" s="40" t="s">
        <v>202</v>
      </c>
      <c r="F54" s="62">
        <v>71</v>
      </c>
      <c r="G54" s="63">
        <v>2.84</v>
      </c>
      <c r="H54" s="63">
        <v>25</v>
      </c>
      <c r="I54" s="40">
        <v>25</v>
      </c>
      <c r="J54" s="40">
        <v>25</v>
      </c>
      <c r="K54" s="40" t="s">
        <v>127</v>
      </c>
      <c r="L54" s="40" t="s">
        <v>128</v>
      </c>
      <c r="M54" s="63">
        <f t="shared" si="0"/>
        <v>1</v>
      </c>
      <c r="N54" s="64">
        <f>IF(M54="","",IF(M54&lt;Premissas!$C$8,Premissas!$E$7,IF(M54&lt;Premissas!$C$9,Premissas!$E$8,IF(M54&lt;Premissas!$C$10,Premissas!$E$9,IF(M54&lt;Premissas!$C$11,Premissas!$E$10,IF(M54&lt;Premissas!$C$12,Premissas!$E$11,Premissas!$E$12))))))</f>
        <v>100</v>
      </c>
      <c r="O54" s="65">
        <f>IF(OR(N54="",N54=0),0,N54/Premissas!$C$16)</f>
        <v>3.8461538461538463</v>
      </c>
    </row>
    <row r="55" spans="1:15" ht="15" customHeight="1">
      <c r="A55" s="40">
        <v>7</v>
      </c>
      <c r="B55" s="40">
        <v>409</v>
      </c>
      <c r="C55" s="40" t="s">
        <v>19</v>
      </c>
      <c r="D55" s="40" t="s">
        <v>203</v>
      </c>
      <c r="E55" s="40" t="s">
        <v>204</v>
      </c>
      <c r="F55" s="62">
        <v>6</v>
      </c>
      <c r="G55" s="63">
        <v>2.34</v>
      </c>
      <c r="H55" s="63">
        <v>3</v>
      </c>
      <c r="I55" s="40">
        <v>24</v>
      </c>
      <c r="J55" s="40">
        <v>24</v>
      </c>
      <c r="K55" s="40" t="s">
        <v>127</v>
      </c>
      <c r="L55" s="40" t="s">
        <v>128</v>
      </c>
      <c r="M55" s="63">
        <f t="shared" si="0"/>
        <v>0.125</v>
      </c>
      <c r="N55" s="64">
        <f>IF(M55="","",IF(M55&lt;Premissas!$C$8,Premissas!$E$7,IF(M55&lt;Premissas!$C$9,Premissas!$E$8,IF(M55&lt;Premissas!$C$10,Premissas!$E$9,IF(M55&lt;Premissas!$C$11,Premissas!$E$10,IF(M55&lt;Premissas!$C$12,Premissas!$E$11,Premissas!$E$12))))))</f>
        <v>0</v>
      </c>
      <c r="O55" s="65">
        <f>IF(OR(N55="",N55=0),0,N55/Premissas!$C$16)</f>
        <v>0</v>
      </c>
    </row>
    <row r="56" spans="1:15" ht="15" customHeight="1">
      <c r="A56" s="40">
        <v>7</v>
      </c>
      <c r="B56" s="40">
        <v>409</v>
      </c>
      <c r="C56" s="40" t="s">
        <v>21</v>
      </c>
      <c r="D56" s="40" t="s">
        <v>203</v>
      </c>
      <c r="E56" s="40" t="s">
        <v>204</v>
      </c>
      <c r="F56" s="62">
        <v>442</v>
      </c>
      <c r="G56" s="63">
        <v>10.77</v>
      </c>
      <c r="H56" s="63">
        <v>41</v>
      </c>
      <c r="I56" s="40">
        <v>22</v>
      </c>
      <c r="J56" s="40">
        <v>22</v>
      </c>
      <c r="K56" s="40" t="s">
        <v>127</v>
      </c>
      <c r="L56" s="40" t="s">
        <v>128</v>
      </c>
      <c r="M56" s="63">
        <f t="shared" si="0"/>
        <v>1.8636363636363635</v>
      </c>
      <c r="N56" s="64">
        <f>IF(M56="","",IF(M56&lt;Premissas!$C$8,Premissas!$E$7,IF(M56&lt;Premissas!$C$9,Premissas!$E$8,IF(M56&lt;Premissas!$C$10,Premissas!$E$9,IF(M56&lt;Premissas!$C$11,Premissas!$E$10,IF(M56&lt;Premissas!$C$12,Premissas!$E$11,Premissas!$E$12))))))</f>
        <v>500</v>
      </c>
      <c r="O56" s="65">
        <f>IF(OR(N56="",N56=0),0,N56/Premissas!$C$16)</f>
        <v>19.23076923076923</v>
      </c>
    </row>
    <row r="57" spans="1:15" ht="15" customHeight="1">
      <c r="A57" s="40">
        <v>7</v>
      </c>
      <c r="B57" s="40">
        <v>409</v>
      </c>
      <c r="C57" s="40" t="s">
        <v>20</v>
      </c>
      <c r="D57" s="40" t="s">
        <v>203</v>
      </c>
      <c r="E57" s="40" t="s">
        <v>204</v>
      </c>
      <c r="F57" s="62">
        <v>94</v>
      </c>
      <c r="G57" s="63">
        <v>2.4700000000000002</v>
      </c>
      <c r="H57" s="63">
        <v>38</v>
      </c>
      <c r="I57" s="40">
        <v>25</v>
      </c>
      <c r="J57" s="40">
        <v>25</v>
      </c>
      <c r="K57" s="40" t="s">
        <v>127</v>
      </c>
      <c r="L57" s="40" t="s">
        <v>128</v>
      </c>
      <c r="M57" s="63">
        <f t="shared" si="0"/>
        <v>1.52</v>
      </c>
      <c r="N57" s="64">
        <f>IF(M57="","",IF(M57&lt;Premissas!$C$8,Premissas!$E$7,IF(M57&lt;Premissas!$C$9,Premissas!$E$8,IF(M57&lt;Premissas!$C$10,Premissas!$E$9,IF(M57&lt;Premissas!$C$11,Premissas!$E$10,IF(M57&lt;Premissas!$C$12,Premissas!$E$11,Premissas!$E$12))))))</f>
        <v>350</v>
      </c>
      <c r="O57" s="65">
        <f>IF(OR(N57="",N57=0),0,N57/Premissas!$C$16)</f>
        <v>13.461538461538462</v>
      </c>
    </row>
    <row r="58" spans="1:15" ht="15" customHeight="1">
      <c r="A58" s="40">
        <v>7</v>
      </c>
      <c r="B58" s="40">
        <v>409</v>
      </c>
      <c r="C58" s="40" t="s">
        <v>21</v>
      </c>
      <c r="D58" s="40" t="s">
        <v>205</v>
      </c>
      <c r="E58" s="40" t="s">
        <v>206</v>
      </c>
      <c r="F58" s="62">
        <v>2</v>
      </c>
      <c r="G58" s="63">
        <v>0.72</v>
      </c>
      <c r="H58" s="63">
        <v>3</v>
      </c>
      <c r="I58" s="40">
        <v>22</v>
      </c>
      <c r="J58" s="40">
        <v>22</v>
      </c>
      <c r="K58" s="40" t="s">
        <v>127</v>
      </c>
      <c r="L58" s="40" t="s">
        <v>128</v>
      </c>
      <c r="M58" s="63">
        <f t="shared" si="0"/>
        <v>0.13636363636363635</v>
      </c>
      <c r="N58" s="64">
        <f>IF(M58="","",IF(M58&lt;Premissas!$C$8,Premissas!$E$7,IF(M58&lt;Premissas!$C$9,Premissas!$E$8,IF(M58&lt;Premissas!$C$10,Premissas!$E$9,IF(M58&lt;Premissas!$C$11,Premissas!$E$10,IF(M58&lt;Premissas!$C$12,Premissas!$E$11,Premissas!$E$12))))))</f>
        <v>0</v>
      </c>
      <c r="O58" s="65">
        <f>IF(OR(N58="",N58=0),0,N58/Premissas!$C$16)</f>
        <v>0</v>
      </c>
    </row>
    <row r="59" spans="1:15" ht="15" customHeight="1">
      <c r="A59" s="40">
        <v>7</v>
      </c>
      <c r="B59" s="40">
        <v>409</v>
      </c>
      <c r="C59" s="40" t="s">
        <v>20</v>
      </c>
      <c r="D59" s="40" t="s">
        <v>205</v>
      </c>
      <c r="E59" s="40" t="s">
        <v>206</v>
      </c>
      <c r="F59" s="62">
        <v>1</v>
      </c>
      <c r="G59" s="63">
        <v>1.7</v>
      </c>
      <c r="H59" s="63">
        <v>1</v>
      </c>
      <c r="I59" s="40">
        <v>25</v>
      </c>
      <c r="J59" s="40">
        <v>25</v>
      </c>
      <c r="K59" s="40" t="s">
        <v>127</v>
      </c>
      <c r="L59" s="40" t="s">
        <v>128</v>
      </c>
      <c r="M59" s="63">
        <f t="shared" si="0"/>
        <v>0.04</v>
      </c>
      <c r="N59" s="64">
        <f>IF(M59="","",IF(M59&lt;Premissas!$C$8,Premissas!$E$7,IF(M59&lt;Premissas!$C$9,Premissas!$E$8,IF(M59&lt;Premissas!$C$10,Premissas!$E$9,IF(M59&lt;Premissas!$C$11,Premissas!$E$10,IF(M59&lt;Premissas!$C$12,Premissas!$E$11,Premissas!$E$12))))))</f>
        <v>0</v>
      </c>
      <c r="O59" s="65">
        <f>IF(OR(N59="",N59=0),0,N59/Premissas!$C$16)</f>
        <v>0</v>
      </c>
    </row>
    <row r="60" spans="1:15" ht="15" customHeight="1">
      <c r="A60" s="40">
        <v>7</v>
      </c>
      <c r="B60" s="40">
        <v>409</v>
      </c>
      <c r="C60" s="40" t="s">
        <v>21</v>
      </c>
      <c r="D60" s="40" t="s">
        <v>207</v>
      </c>
      <c r="E60" s="40" t="s">
        <v>208</v>
      </c>
      <c r="F60" s="62">
        <v>304</v>
      </c>
      <c r="G60" s="63">
        <v>20.28</v>
      </c>
      <c r="H60" s="63">
        <v>15</v>
      </c>
      <c r="I60" s="40">
        <v>22</v>
      </c>
      <c r="J60" s="40">
        <v>22</v>
      </c>
      <c r="K60" s="40" t="s">
        <v>127</v>
      </c>
      <c r="L60" s="40" t="s">
        <v>128</v>
      </c>
      <c r="M60" s="63">
        <f t="shared" si="0"/>
        <v>0.68181818181818177</v>
      </c>
      <c r="N60" s="64">
        <f>IF(M60="","",IF(M60&lt;Premissas!$C$8,Premissas!$E$7,IF(M60&lt;Premissas!$C$9,Premissas!$E$8,IF(M60&lt;Premissas!$C$10,Premissas!$E$9,IF(M60&lt;Premissas!$C$11,Premissas!$E$10,IF(M60&lt;Premissas!$C$12,Premissas!$E$11,Premissas!$E$12))))))</f>
        <v>0</v>
      </c>
      <c r="O60" s="65">
        <f>IF(OR(N60="",N60=0),0,N60/Premissas!$C$16)</f>
        <v>0</v>
      </c>
    </row>
    <row r="61" spans="1:15" ht="15" customHeight="1">
      <c r="A61" s="40">
        <v>7</v>
      </c>
      <c r="B61" s="40">
        <v>409</v>
      </c>
      <c r="C61" s="40" t="s">
        <v>21</v>
      </c>
      <c r="D61" s="40" t="s">
        <v>209</v>
      </c>
      <c r="E61" s="40" t="s">
        <v>210</v>
      </c>
      <c r="F61" s="62">
        <v>43</v>
      </c>
      <c r="G61" s="63">
        <v>4.71</v>
      </c>
      <c r="H61" s="63">
        <v>9</v>
      </c>
      <c r="I61" s="40">
        <v>22</v>
      </c>
      <c r="J61" s="40">
        <v>22</v>
      </c>
      <c r="K61" s="40" t="s">
        <v>127</v>
      </c>
      <c r="L61" s="40" t="s">
        <v>128</v>
      </c>
      <c r="M61" s="63">
        <f t="shared" si="0"/>
        <v>0.40909090909090912</v>
      </c>
      <c r="N61" s="64">
        <f>IF(M61="","",IF(M61&lt;Premissas!$C$8,Premissas!$E$7,IF(M61&lt;Premissas!$C$9,Premissas!$E$8,IF(M61&lt;Premissas!$C$10,Premissas!$E$9,IF(M61&lt;Premissas!$C$11,Premissas!$E$10,IF(M61&lt;Premissas!$C$12,Premissas!$E$11,Premissas!$E$12))))))</f>
        <v>0</v>
      </c>
      <c r="O61" s="65">
        <f>IF(OR(N61="",N61=0),0,N61/Premissas!$C$16)</f>
        <v>0</v>
      </c>
    </row>
    <row r="62" spans="1:15" ht="15" customHeight="1">
      <c r="A62" s="40">
        <v>7</v>
      </c>
      <c r="B62" s="40">
        <v>409</v>
      </c>
      <c r="C62" s="40" t="s">
        <v>20</v>
      </c>
      <c r="D62" s="40" t="s">
        <v>209</v>
      </c>
      <c r="E62" s="40" t="s">
        <v>210</v>
      </c>
      <c r="F62" s="62">
        <v>135</v>
      </c>
      <c r="G62" s="63">
        <v>4.3499999999999996</v>
      </c>
      <c r="H62" s="63">
        <v>31</v>
      </c>
      <c r="I62" s="40">
        <v>25</v>
      </c>
      <c r="J62" s="40">
        <v>25</v>
      </c>
      <c r="K62" s="40" t="s">
        <v>127</v>
      </c>
      <c r="L62" s="40" t="s">
        <v>128</v>
      </c>
      <c r="M62" s="63">
        <f t="shared" si="0"/>
        <v>1.24</v>
      </c>
      <c r="N62" s="64">
        <f>IF(M62="","",IF(M62&lt;Premissas!$C$8,Premissas!$E$7,IF(M62&lt;Premissas!$C$9,Premissas!$E$8,IF(M62&lt;Premissas!$C$10,Premissas!$E$9,IF(M62&lt;Premissas!$C$11,Premissas!$E$10,IF(M62&lt;Premissas!$C$12,Premissas!$E$11,Premissas!$E$12))))))</f>
        <v>200</v>
      </c>
      <c r="O62" s="65">
        <f>IF(OR(N62="",N62=0),0,N62/Premissas!$C$16)</f>
        <v>7.6923076923076925</v>
      </c>
    </row>
    <row r="63" spans="1:15" ht="15" customHeight="1">
      <c r="A63" s="40">
        <v>7</v>
      </c>
      <c r="B63" s="40">
        <v>409</v>
      </c>
      <c r="C63" s="40" t="s">
        <v>21</v>
      </c>
      <c r="D63" s="40" t="s">
        <v>211</v>
      </c>
      <c r="E63" s="40" t="s">
        <v>212</v>
      </c>
      <c r="F63" s="62">
        <v>433</v>
      </c>
      <c r="G63" s="63">
        <v>19.809999999999999</v>
      </c>
      <c r="H63" s="63">
        <v>22</v>
      </c>
      <c r="I63" s="40">
        <v>22</v>
      </c>
      <c r="J63" s="40">
        <v>22</v>
      </c>
      <c r="K63" s="40" t="s">
        <v>127</v>
      </c>
      <c r="L63" s="40" t="s">
        <v>128</v>
      </c>
      <c r="M63" s="63">
        <f t="shared" si="0"/>
        <v>1</v>
      </c>
      <c r="N63" s="64">
        <f>IF(M63="","",IF(M63&lt;Premissas!$C$8,Premissas!$E$7,IF(M63&lt;Premissas!$C$9,Premissas!$E$8,IF(M63&lt;Premissas!$C$10,Premissas!$E$9,IF(M63&lt;Premissas!$C$11,Premissas!$E$10,IF(M63&lt;Premissas!$C$12,Premissas!$E$11,Premissas!$E$12))))))</f>
        <v>100</v>
      </c>
      <c r="O63" s="65">
        <f>IF(OR(N63="",N63=0),0,N63/Premissas!$C$16)</f>
        <v>3.8461538461538463</v>
      </c>
    </row>
    <row r="64" spans="1:15" ht="15" customHeight="1">
      <c r="A64" s="40">
        <v>7</v>
      </c>
      <c r="B64" s="40">
        <v>409</v>
      </c>
      <c r="C64" s="40" t="s">
        <v>21</v>
      </c>
      <c r="D64" s="40" t="s">
        <v>213</v>
      </c>
      <c r="E64" s="40" t="s">
        <v>214</v>
      </c>
      <c r="F64" s="62">
        <v>33</v>
      </c>
      <c r="G64" s="63">
        <v>7.96</v>
      </c>
      <c r="H64" s="63">
        <v>4</v>
      </c>
      <c r="I64" s="40">
        <v>22</v>
      </c>
      <c r="J64" s="40">
        <v>22</v>
      </c>
      <c r="K64" s="40" t="s">
        <v>127</v>
      </c>
      <c r="L64" s="40" t="s">
        <v>128</v>
      </c>
      <c r="M64" s="63">
        <f t="shared" si="0"/>
        <v>0.18181818181818182</v>
      </c>
      <c r="N64" s="64">
        <f>IF(M64="","",IF(M64&lt;Premissas!$C$8,Premissas!$E$7,IF(M64&lt;Premissas!$C$9,Premissas!$E$8,IF(M64&lt;Premissas!$C$10,Premissas!$E$9,IF(M64&lt;Premissas!$C$11,Premissas!$E$10,IF(M64&lt;Premissas!$C$12,Premissas!$E$11,Premissas!$E$12))))))</f>
        <v>0</v>
      </c>
      <c r="O64" s="65">
        <f>IF(OR(N64="",N64=0),0,N64/Premissas!$C$16)</f>
        <v>0</v>
      </c>
    </row>
    <row r="65" spans="1:15" ht="15" customHeight="1">
      <c r="A65" s="40">
        <v>7</v>
      </c>
      <c r="B65" s="40">
        <v>409</v>
      </c>
      <c r="C65" s="40" t="s">
        <v>21</v>
      </c>
      <c r="D65" s="40" t="s">
        <v>215</v>
      </c>
      <c r="E65" s="40" t="s">
        <v>216</v>
      </c>
      <c r="F65" s="62">
        <v>689</v>
      </c>
      <c r="G65" s="63">
        <v>25.43</v>
      </c>
      <c r="H65" s="63">
        <v>27</v>
      </c>
      <c r="I65" s="40">
        <v>22</v>
      </c>
      <c r="J65" s="40">
        <v>22</v>
      </c>
      <c r="K65" s="40" t="s">
        <v>127</v>
      </c>
      <c r="L65" s="40" t="s">
        <v>128</v>
      </c>
      <c r="M65" s="63">
        <f t="shared" si="0"/>
        <v>1.2272727272727273</v>
      </c>
      <c r="N65" s="64">
        <f>IF(M65="","",IF(M65&lt;Premissas!$C$8,Premissas!$E$7,IF(M65&lt;Premissas!$C$9,Premissas!$E$8,IF(M65&lt;Premissas!$C$10,Premissas!$E$9,IF(M65&lt;Premissas!$C$11,Premissas!$E$10,IF(M65&lt;Premissas!$C$12,Premissas!$E$11,Premissas!$E$12))))))</f>
        <v>200</v>
      </c>
      <c r="O65" s="65">
        <f>IF(OR(N65="",N65=0),0,N65/Premissas!$C$16)</f>
        <v>7.6923076923076925</v>
      </c>
    </row>
    <row r="66" spans="1:15" ht="15" customHeight="1">
      <c r="A66" s="40">
        <v>7</v>
      </c>
      <c r="B66" s="40">
        <v>409</v>
      </c>
      <c r="C66" s="40" t="s">
        <v>20</v>
      </c>
      <c r="D66" s="40" t="s">
        <v>215</v>
      </c>
      <c r="E66" s="40" t="s">
        <v>216</v>
      </c>
      <c r="F66" s="62">
        <v>1126</v>
      </c>
      <c r="G66" s="63">
        <v>21.49</v>
      </c>
      <c r="H66" s="63">
        <v>52</v>
      </c>
      <c r="I66" s="40">
        <v>25</v>
      </c>
      <c r="J66" s="40">
        <v>25</v>
      </c>
      <c r="K66" s="40" t="s">
        <v>127</v>
      </c>
      <c r="L66" s="40" t="s">
        <v>128</v>
      </c>
      <c r="M66" s="63">
        <f t="shared" ref="M66:M129" si="1">IF(OR(J66="",J66&lt;=0),"",H66/J66)</f>
        <v>2.08</v>
      </c>
      <c r="N66" s="64">
        <f>IF(M66="","",IF(M66&lt;Premissas!$C$8,Premissas!$E$7,IF(M66&lt;Premissas!$C$9,Premissas!$E$8,IF(M66&lt;Premissas!$C$10,Premissas!$E$9,IF(M66&lt;Premissas!$C$11,Premissas!$E$10,IF(M66&lt;Premissas!$C$12,Premissas!$E$11,Premissas!$E$12))))))</f>
        <v>750</v>
      </c>
      <c r="O66" s="65">
        <f>IF(OR(N66="",N66=0),0,N66/Premissas!$C$16)</f>
        <v>28.846153846153847</v>
      </c>
    </row>
    <row r="67" spans="1:15" ht="15" customHeight="1">
      <c r="A67" s="40">
        <v>7</v>
      </c>
      <c r="B67" s="40">
        <v>409</v>
      </c>
      <c r="C67" s="40" t="s">
        <v>21</v>
      </c>
      <c r="D67" s="40" t="s">
        <v>217</v>
      </c>
      <c r="E67" s="40" t="s">
        <v>218</v>
      </c>
      <c r="F67" s="62">
        <v>59</v>
      </c>
      <c r="G67" s="63">
        <v>10.67</v>
      </c>
      <c r="H67" s="63">
        <v>6</v>
      </c>
      <c r="I67" s="40">
        <v>22</v>
      </c>
      <c r="J67" s="40">
        <v>22</v>
      </c>
      <c r="K67" s="40" t="s">
        <v>127</v>
      </c>
      <c r="L67" s="40" t="s">
        <v>128</v>
      </c>
      <c r="M67" s="63">
        <f t="shared" si="1"/>
        <v>0.27272727272727271</v>
      </c>
      <c r="N67" s="64">
        <f>IF(M67="","",IF(M67&lt;Premissas!$C$8,Premissas!$E$7,IF(M67&lt;Premissas!$C$9,Premissas!$E$8,IF(M67&lt;Premissas!$C$10,Premissas!$E$9,IF(M67&lt;Premissas!$C$11,Premissas!$E$10,IF(M67&lt;Premissas!$C$12,Premissas!$E$11,Premissas!$E$12))))))</f>
        <v>0</v>
      </c>
      <c r="O67" s="65">
        <f>IF(OR(N67="",N67=0),0,N67/Premissas!$C$16)</f>
        <v>0</v>
      </c>
    </row>
    <row r="68" spans="1:15" ht="15" customHeight="1">
      <c r="A68" s="40">
        <v>7</v>
      </c>
      <c r="B68" s="40">
        <v>409</v>
      </c>
      <c r="C68" s="40" t="s">
        <v>21</v>
      </c>
      <c r="D68" s="40" t="s">
        <v>219</v>
      </c>
      <c r="E68" s="40" t="s">
        <v>220</v>
      </c>
      <c r="F68" s="62">
        <v>14</v>
      </c>
      <c r="G68" s="63">
        <v>0.73</v>
      </c>
      <c r="H68" s="63">
        <v>19</v>
      </c>
      <c r="I68" s="40">
        <v>22</v>
      </c>
      <c r="J68" s="40">
        <v>22</v>
      </c>
      <c r="K68" s="40" t="s">
        <v>127</v>
      </c>
      <c r="L68" s="40" t="s">
        <v>128</v>
      </c>
      <c r="M68" s="63">
        <f t="shared" si="1"/>
        <v>0.86363636363636365</v>
      </c>
      <c r="N68" s="64">
        <f>IF(M68="","",IF(M68&lt;Premissas!$C$8,Premissas!$E$7,IF(M68&lt;Premissas!$C$9,Premissas!$E$8,IF(M68&lt;Premissas!$C$10,Premissas!$E$9,IF(M68&lt;Premissas!$C$11,Premissas!$E$10,IF(M68&lt;Premissas!$C$12,Premissas!$E$11,Premissas!$E$12))))))</f>
        <v>0</v>
      </c>
      <c r="O68" s="65">
        <f>IF(OR(N68="",N68=0),0,N68/Premissas!$C$16)</f>
        <v>0</v>
      </c>
    </row>
    <row r="69" spans="1:15" ht="15" customHeight="1">
      <c r="A69" s="40">
        <v>7</v>
      </c>
      <c r="B69" s="40">
        <v>409</v>
      </c>
      <c r="C69" s="40" t="s">
        <v>20</v>
      </c>
      <c r="D69" s="40" t="s">
        <v>219</v>
      </c>
      <c r="E69" s="40" t="s">
        <v>220</v>
      </c>
      <c r="F69" s="62">
        <v>999</v>
      </c>
      <c r="G69" s="63">
        <v>18.23</v>
      </c>
      <c r="H69" s="63">
        <v>55</v>
      </c>
      <c r="I69" s="40">
        <v>25</v>
      </c>
      <c r="J69" s="40">
        <v>25</v>
      </c>
      <c r="K69" s="40" t="s">
        <v>127</v>
      </c>
      <c r="L69" s="40" t="s">
        <v>128</v>
      </c>
      <c r="M69" s="63">
        <f t="shared" si="1"/>
        <v>2.2000000000000002</v>
      </c>
      <c r="N69" s="64">
        <f>IF(M69="","",IF(M69&lt;Premissas!$C$8,Premissas!$E$7,IF(M69&lt;Premissas!$C$9,Premissas!$E$8,IF(M69&lt;Premissas!$C$10,Premissas!$E$9,IF(M69&lt;Premissas!$C$11,Premissas!$E$10,IF(M69&lt;Premissas!$C$12,Premissas!$E$11,Premissas!$E$12))))))</f>
        <v>750</v>
      </c>
      <c r="O69" s="65">
        <f>IF(OR(N69="",N69=0),0,N69/Premissas!$C$16)</f>
        <v>28.846153846153847</v>
      </c>
    </row>
    <row r="70" spans="1:15" ht="15" customHeight="1">
      <c r="A70" s="40">
        <v>7</v>
      </c>
      <c r="B70" s="40">
        <v>409</v>
      </c>
      <c r="C70" s="40" t="s">
        <v>19</v>
      </c>
      <c r="D70" s="40" t="s">
        <v>221</v>
      </c>
      <c r="E70" s="40" t="s">
        <v>222</v>
      </c>
      <c r="F70" s="62">
        <v>174</v>
      </c>
      <c r="G70" s="63">
        <v>4.9000000000000004</v>
      </c>
      <c r="H70" s="63">
        <v>36</v>
      </c>
      <c r="I70" s="40">
        <v>24</v>
      </c>
      <c r="J70" s="40">
        <v>24</v>
      </c>
      <c r="K70" s="40" t="s">
        <v>127</v>
      </c>
      <c r="L70" s="40" t="s">
        <v>128</v>
      </c>
      <c r="M70" s="63">
        <f t="shared" si="1"/>
        <v>1.5</v>
      </c>
      <c r="N70" s="64">
        <f>IF(M70="","",IF(M70&lt;Premissas!$C$8,Premissas!$E$7,IF(M70&lt;Premissas!$C$9,Premissas!$E$8,IF(M70&lt;Premissas!$C$10,Premissas!$E$9,IF(M70&lt;Premissas!$C$11,Premissas!$E$10,IF(M70&lt;Premissas!$C$12,Premissas!$E$11,Premissas!$E$12))))))</f>
        <v>350</v>
      </c>
      <c r="O70" s="65">
        <f>IF(OR(N70="",N70=0),0,N70/Premissas!$C$16)</f>
        <v>13.461538461538462</v>
      </c>
    </row>
    <row r="71" spans="1:15" ht="15" customHeight="1">
      <c r="A71" s="40">
        <v>7</v>
      </c>
      <c r="B71" s="40">
        <v>409</v>
      </c>
      <c r="C71" s="40" t="s">
        <v>22</v>
      </c>
      <c r="D71" s="40" t="s">
        <v>223</v>
      </c>
      <c r="E71" s="40" t="s">
        <v>224</v>
      </c>
      <c r="F71" s="62">
        <v>3240</v>
      </c>
      <c r="G71" s="63">
        <v>87.56</v>
      </c>
      <c r="H71" s="63">
        <v>37</v>
      </c>
      <c r="I71" s="40">
        <v>25</v>
      </c>
      <c r="J71" s="40">
        <v>25</v>
      </c>
      <c r="K71" s="40" t="s">
        <v>127</v>
      </c>
      <c r="L71" s="40" t="s">
        <v>128</v>
      </c>
      <c r="M71" s="63">
        <f t="shared" si="1"/>
        <v>1.48</v>
      </c>
      <c r="N71" s="64">
        <f>IF(M71="","",IF(M71&lt;Premissas!$C$8,Premissas!$E$7,IF(M71&lt;Premissas!$C$9,Premissas!$E$8,IF(M71&lt;Premissas!$C$10,Premissas!$E$9,IF(M71&lt;Premissas!$C$11,Premissas!$E$10,IF(M71&lt;Premissas!$C$12,Premissas!$E$11,Premissas!$E$12))))))</f>
        <v>350</v>
      </c>
      <c r="O71" s="65">
        <f>IF(OR(N71="",N71=0),0,N71/Premissas!$C$16)</f>
        <v>13.461538461538462</v>
      </c>
    </row>
    <row r="72" spans="1:15" ht="15" customHeight="1">
      <c r="A72" s="40">
        <v>7</v>
      </c>
      <c r="B72" s="40">
        <v>409</v>
      </c>
      <c r="C72" s="40" t="s">
        <v>19</v>
      </c>
      <c r="D72" s="40" t="s">
        <v>225</v>
      </c>
      <c r="E72" s="40" t="s">
        <v>226</v>
      </c>
      <c r="F72" s="62">
        <v>723</v>
      </c>
      <c r="G72" s="63">
        <v>7.03</v>
      </c>
      <c r="H72" s="63">
        <v>103</v>
      </c>
      <c r="I72" s="40">
        <v>24</v>
      </c>
      <c r="J72" s="40">
        <v>24</v>
      </c>
      <c r="K72" s="40" t="s">
        <v>127</v>
      </c>
      <c r="L72" s="40" t="s">
        <v>128</v>
      </c>
      <c r="M72" s="63">
        <f t="shared" si="1"/>
        <v>4.291666666666667</v>
      </c>
      <c r="N72" s="64">
        <f>IF(M72="","",IF(M72&lt;Premissas!$C$8,Premissas!$E$7,IF(M72&lt;Premissas!$C$9,Premissas!$E$8,IF(M72&lt;Premissas!$C$10,Premissas!$E$9,IF(M72&lt;Premissas!$C$11,Premissas!$E$10,IF(M72&lt;Premissas!$C$12,Premissas!$E$11,Premissas!$E$12))))))</f>
        <v>750</v>
      </c>
      <c r="O72" s="65">
        <f>IF(OR(N72="",N72=0),0,N72/Premissas!$C$16)</f>
        <v>28.846153846153847</v>
      </c>
    </row>
    <row r="73" spans="1:15" ht="15" customHeight="1">
      <c r="A73" s="40">
        <v>7</v>
      </c>
      <c r="B73" s="40">
        <v>409</v>
      </c>
      <c r="C73" s="40" t="s">
        <v>21</v>
      </c>
      <c r="D73" s="40" t="s">
        <v>227</v>
      </c>
      <c r="E73" s="40" t="s">
        <v>228</v>
      </c>
      <c r="F73" s="62">
        <v>5</v>
      </c>
      <c r="G73" s="63">
        <v>1.1299999999999999</v>
      </c>
      <c r="H73" s="63">
        <v>4</v>
      </c>
      <c r="I73" s="40">
        <v>22</v>
      </c>
      <c r="J73" s="40">
        <v>22</v>
      </c>
      <c r="K73" s="40" t="s">
        <v>127</v>
      </c>
      <c r="L73" s="40" t="s">
        <v>128</v>
      </c>
      <c r="M73" s="63">
        <f t="shared" si="1"/>
        <v>0.18181818181818182</v>
      </c>
      <c r="N73" s="64">
        <f>IF(M73="","",IF(M73&lt;Premissas!$C$8,Premissas!$E$7,IF(M73&lt;Premissas!$C$9,Premissas!$E$8,IF(M73&lt;Premissas!$C$10,Premissas!$E$9,IF(M73&lt;Premissas!$C$11,Premissas!$E$10,IF(M73&lt;Premissas!$C$12,Premissas!$E$11,Premissas!$E$12))))))</f>
        <v>0</v>
      </c>
      <c r="O73" s="65">
        <f>IF(OR(N73="",N73=0),0,N73/Premissas!$C$16)</f>
        <v>0</v>
      </c>
    </row>
    <row r="74" spans="1:15" ht="15" customHeight="1">
      <c r="A74" s="40">
        <v>7</v>
      </c>
      <c r="B74" s="40">
        <v>409</v>
      </c>
      <c r="C74" s="40" t="s">
        <v>19</v>
      </c>
      <c r="D74" s="40" t="s">
        <v>229</v>
      </c>
      <c r="E74" s="40" t="s">
        <v>230</v>
      </c>
      <c r="F74" s="62">
        <v>359</v>
      </c>
      <c r="G74" s="63">
        <v>6.72</v>
      </c>
      <c r="H74" s="63">
        <v>53</v>
      </c>
      <c r="I74" s="40">
        <v>24</v>
      </c>
      <c r="J74" s="40">
        <v>24</v>
      </c>
      <c r="K74" s="40" t="s">
        <v>127</v>
      </c>
      <c r="L74" s="40" t="s">
        <v>128</v>
      </c>
      <c r="M74" s="63">
        <f t="shared" si="1"/>
        <v>2.2083333333333335</v>
      </c>
      <c r="N74" s="64">
        <f>IF(M74="","",IF(M74&lt;Premissas!$C$8,Premissas!$E$7,IF(M74&lt;Premissas!$C$9,Premissas!$E$8,IF(M74&lt;Premissas!$C$10,Premissas!$E$9,IF(M74&lt;Premissas!$C$11,Premissas!$E$10,IF(M74&lt;Premissas!$C$12,Premissas!$E$11,Premissas!$E$12))))))</f>
        <v>750</v>
      </c>
      <c r="O74" s="65">
        <f>IF(OR(N74="",N74=0),0,N74/Premissas!$C$16)</f>
        <v>28.846153846153847</v>
      </c>
    </row>
    <row r="75" spans="1:15" ht="15" customHeight="1">
      <c r="A75" s="40">
        <v>7</v>
      </c>
      <c r="B75" s="40">
        <v>409</v>
      </c>
      <c r="C75" s="40" t="s">
        <v>22</v>
      </c>
      <c r="D75" s="40" t="s">
        <v>231</v>
      </c>
      <c r="E75" s="40" t="s">
        <v>232</v>
      </c>
      <c r="F75" s="62">
        <v>1445</v>
      </c>
      <c r="G75" s="63">
        <v>55.05</v>
      </c>
      <c r="H75" s="63">
        <v>26</v>
      </c>
      <c r="I75" s="40">
        <v>25</v>
      </c>
      <c r="J75" s="40">
        <v>25</v>
      </c>
      <c r="K75" s="40" t="s">
        <v>127</v>
      </c>
      <c r="L75" s="40" t="s">
        <v>128</v>
      </c>
      <c r="M75" s="63">
        <f t="shared" si="1"/>
        <v>1.04</v>
      </c>
      <c r="N75" s="64">
        <f>IF(M75="","",IF(M75&lt;Premissas!$C$8,Premissas!$E$7,IF(M75&lt;Premissas!$C$9,Premissas!$E$8,IF(M75&lt;Premissas!$C$10,Premissas!$E$9,IF(M75&lt;Premissas!$C$11,Premissas!$E$10,IF(M75&lt;Premissas!$C$12,Premissas!$E$11,Premissas!$E$12))))))</f>
        <v>100</v>
      </c>
      <c r="O75" s="65">
        <f>IF(OR(N75="",N75=0),0,N75/Premissas!$C$16)</f>
        <v>3.8461538461538463</v>
      </c>
    </row>
    <row r="76" spans="1:15" ht="15" customHeight="1">
      <c r="A76" s="40">
        <v>7</v>
      </c>
      <c r="B76" s="40">
        <v>409</v>
      </c>
      <c r="C76" s="40" t="s">
        <v>21</v>
      </c>
      <c r="D76" s="40" t="s">
        <v>233</v>
      </c>
      <c r="E76" s="40" t="s">
        <v>234</v>
      </c>
      <c r="F76" s="62">
        <v>123</v>
      </c>
      <c r="G76" s="63">
        <v>11.05</v>
      </c>
      <c r="H76" s="63">
        <v>11</v>
      </c>
      <c r="I76" s="40">
        <v>22</v>
      </c>
      <c r="J76" s="40">
        <v>22</v>
      </c>
      <c r="K76" s="40" t="s">
        <v>127</v>
      </c>
      <c r="L76" s="40" t="s">
        <v>128</v>
      </c>
      <c r="M76" s="63">
        <f t="shared" si="1"/>
        <v>0.5</v>
      </c>
      <c r="N76" s="64">
        <f>IF(M76="","",IF(M76&lt;Premissas!$C$8,Premissas!$E$7,IF(M76&lt;Premissas!$C$9,Premissas!$E$8,IF(M76&lt;Premissas!$C$10,Premissas!$E$9,IF(M76&lt;Premissas!$C$11,Premissas!$E$10,IF(M76&lt;Premissas!$C$12,Premissas!$E$11,Premissas!$E$12))))))</f>
        <v>0</v>
      </c>
      <c r="O76" s="65">
        <f>IF(OR(N76="",N76=0),0,N76/Premissas!$C$16)</f>
        <v>0</v>
      </c>
    </row>
    <row r="77" spans="1:15" ht="15" customHeight="1">
      <c r="A77" s="40">
        <v>7</v>
      </c>
      <c r="B77" s="40">
        <v>409</v>
      </c>
      <c r="C77" s="40" t="s">
        <v>22</v>
      </c>
      <c r="D77" s="40" t="s">
        <v>235</v>
      </c>
      <c r="E77" s="40" t="s">
        <v>236</v>
      </c>
      <c r="F77" s="62">
        <v>3099</v>
      </c>
      <c r="G77" s="63">
        <v>57.09</v>
      </c>
      <c r="H77" s="63">
        <v>54</v>
      </c>
      <c r="I77" s="40">
        <v>25</v>
      </c>
      <c r="J77" s="40">
        <v>25</v>
      </c>
      <c r="K77" s="40" t="s">
        <v>127</v>
      </c>
      <c r="L77" s="40" t="s">
        <v>128</v>
      </c>
      <c r="M77" s="63">
        <f t="shared" si="1"/>
        <v>2.16</v>
      </c>
      <c r="N77" s="64">
        <f>IF(M77="","",IF(M77&lt;Premissas!$C$8,Premissas!$E$7,IF(M77&lt;Premissas!$C$9,Premissas!$E$8,IF(M77&lt;Premissas!$C$10,Premissas!$E$9,IF(M77&lt;Premissas!$C$11,Premissas!$E$10,IF(M77&lt;Premissas!$C$12,Premissas!$E$11,Premissas!$E$12))))))</f>
        <v>750</v>
      </c>
      <c r="O77" s="65">
        <f>IF(OR(N77="",N77=0),0,N77/Premissas!$C$16)</f>
        <v>28.846153846153847</v>
      </c>
    </row>
    <row r="78" spans="1:15" ht="15" customHeight="1">
      <c r="A78" s="40">
        <v>7</v>
      </c>
      <c r="B78" s="40">
        <v>409</v>
      </c>
      <c r="C78" s="40" t="s">
        <v>21</v>
      </c>
      <c r="D78" s="40" t="s">
        <v>237</v>
      </c>
      <c r="E78" s="40" t="s">
        <v>238</v>
      </c>
      <c r="F78" s="62">
        <v>187</v>
      </c>
      <c r="G78" s="63">
        <v>31.66</v>
      </c>
      <c r="H78" s="63">
        <v>6</v>
      </c>
      <c r="I78" s="40">
        <v>22</v>
      </c>
      <c r="J78" s="40">
        <v>22</v>
      </c>
      <c r="K78" s="40" t="s">
        <v>127</v>
      </c>
      <c r="L78" s="40" t="s">
        <v>128</v>
      </c>
      <c r="M78" s="63">
        <f t="shared" si="1"/>
        <v>0.27272727272727271</v>
      </c>
      <c r="N78" s="64">
        <f>IF(M78="","",IF(M78&lt;Premissas!$C$8,Premissas!$E$7,IF(M78&lt;Premissas!$C$9,Premissas!$E$8,IF(M78&lt;Premissas!$C$10,Premissas!$E$9,IF(M78&lt;Premissas!$C$11,Premissas!$E$10,IF(M78&lt;Premissas!$C$12,Premissas!$E$11,Premissas!$E$12))))))</f>
        <v>0</v>
      </c>
      <c r="O78" s="65">
        <f>IF(OR(N78="",N78=0),0,N78/Premissas!$C$16)</f>
        <v>0</v>
      </c>
    </row>
    <row r="79" spans="1:15" ht="15" customHeight="1">
      <c r="A79" s="40">
        <v>7</v>
      </c>
      <c r="B79" s="40">
        <v>409</v>
      </c>
      <c r="C79" s="40" t="s">
        <v>20</v>
      </c>
      <c r="D79" s="40" t="s">
        <v>237</v>
      </c>
      <c r="E79" s="40" t="s">
        <v>238</v>
      </c>
      <c r="F79" s="62">
        <v>4</v>
      </c>
      <c r="G79" s="63">
        <v>5.5</v>
      </c>
      <c r="H79" s="63">
        <v>1</v>
      </c>
      <c r="I79" s="40">
        <v>25</v>
      </c>
      <c r="J79" s="40">
        <v>25</v>
      </c>
      <c r="K79" s="40" t="s">
        <v>127</v>
      </c>
      <c r="L79" s="40" t="s">
        <v>128</v>
      </c>
      <c r="M79" s="63">
        <f t="shared" si="1"/>
        <v>0.04</v>
      </c>
      <c r="N79" s="64">
        <f>IF(M79="","",IF(M79&lt;Premissas!$C$8,Premissas!$E$7,IF(M79&lt;Premissas!$C$9,Premissas!$E$8,IF(M79&lt;Premissas!$C$10,Premissas!$E$9,IF(M79&lt;Premissas!$C$11,Premissas!$E$10,IF(M79&lt;Premissas!$C$12,Premissas!$E$11,Premissas!$E$12))))))</f>
        <v>0</v>
      </c>
      <c r="O79" s="65">
        <f>IF(OR(N79="",N79=0),0,N79/Premissas!$C$16)</f>
        <v>0</v>
      </c>
    </row>
    <row r="80" spans="1:15" ht="15" customHeight="1">
      <c r="A80" s="40">
        <v>7</v>
      </c>
      <c r="B80" s="40">
        <v>409</v>
      </c>
      <c r="C80" s="40" t="s">
        <v>19</v>
      </c>
      <c r="D80" s="40" t="s">
        <v>239</v>
      </c>
      <c r="E80" s="40" t="s">
        <v>240</v>
      </c>
      <c r="F80" s="62">
        <v>376</v>
      </c>
      <c r="G80" s="63">
        <v>6.62</v>
      </c>
      <c r="H80" s="63">
        <v>57</v>
      </c>
      <c r="I80" s="40">
        <v>24</v>
      </c>
      <c r="J80" s="40">
        <v>24</v>
      </c>
      <c r="K80" s="40" t="s">
        <v>127</v>
      </c>
      <c r="L80" s="40" t="s">
        <v>128</v>
      </c>
      <c r="M80" s="63">
        <f t="shared" si="1"/>
        <v>2.375</v>
      </c>
      <c r="N80" s="64">
        <f>IF(M80="","",IF(M80&lt;Premissas!$C$8,Premissas!$E$7,IF(M80&lt;Premissas!$C$9,Premissas!$E$8,IF(M80&lt;Premissas!$C$10,Premissas!$E$9,IF(M80&lt;Premissas!$C$11,Premissas!$E$10,IF(M80&lt;Premissas!$C$12,Premissas!$E$11,Premissas!$E$12))))))</f>
        <v>750</v>
      </c>
      <c r="O80" s="65">
        <f>IF(OR(N80="",N80=0),0,N80/Premissas!$C$16)</f>
        <v>28.846153846153847</v>
      </c>
    </row>
    <row r="81" spans="1:15" ht="15" customHeight="1">
      <c r="A81" s="40">
        <v>7</v>
      </c>
      <c r="B81" s="40">
        <v>409</v>
      </c>
      <c r="C81" s="40" t="s">
        <v>22</v>
      </c>
      <c r="D81" s="40" t="s">
        <v>241</v>
      </c>
      <c r="E81" s="40" t="s">
        <v>242</v>
      </c>
      <c r="F81" s="62">
        <v>2171</v>
      </c>
      <c r="G81" s="63">
        <v>70.430000000000007</v>
      </c>
      <c r="H81" s="63">
        <v>31</v>
      </c>
      <c r="I81" s="40">
        <v>25</v>
      </c>
      <c r="J81" s="40">
        <v>25</v>
      </c>
      <c r="K81" s="40" t="s">
        <v>127</v>
      </c>
      <c r="L81" s="40" t="s">
        <v>128</v>
      </c>
      <c r="M81" s="63">
        <f t="shared" si="1"/>
        <v>1.24</v>
      </c>
      <c r="N81" s="64">
        <f>IF(M81="","",IF(M81&lt;Premissas!$C$8,Premissas!$E$7,IF(M81&lt;Premissas!$C$9,Premissas!$E$8,IF(M81&lt;Premissas!$C$10,Premissas!$E$9,IF(M81&lt;Premissas!$C$11,Premissas!$E$10,IF(M81&lt;Premissas!$C$12,Premissas!$E$11,Premissas!$E$12))))))</f>
        <v>200</v>
      </c>
      <c r="O81" s="65">
        <f>IF(OR(N81="",N81=0),0,N81/Premissas!$C$16)</f>
        <v>7.6923076923076925</v>
      </c>
    </row>
    <row r="82" spans="1:15" ht="15" customHeight="1">
      <c r="A82" s="40">
        <v>7</v>
      </c>
      <c r="B82" s="40">
        <v>409</v>
      </c>
      <c r="C82" s="40" t="s">
        <v>21</v>
      </c>
      <c r="D82" s="40" t="s">
        <v>243</v>
      </c>
      <c r="E82" s="40" t="s">
        <v>244</v>
      </c>
      <c r="F82" s="62">
        <v>229</v>
      </c>
      <c r="G82" s="63">
        <v>7.68</v>
      </c>
      <c r="H82" s="63">
        <v>30</v>
      </c>
      <c r="I82" s="40">
        <v>22</v>
      </c>
      <c r="J82" s="40">
        <v>22</v>
      </c>
      <c r="K82" s="40" t="s">
        <v>127</v>
      </c>
      <c r="L82" s="40" t="s">
        <v>128</v>
      </c>
      <c r="M82" s="63">
        <f t="shared" si="1"/>
        <v>1.3636363636363635</v>
      </c>
      <c r="N82" s="64">
        <f>IF(M82="","",IF(M82&lt;Premissas!$C$8,Premissas!$E$7,IF(M82&lt;Premissas!$C$9,Premissas!$E$8,IF(M82&lt;Premissas!$C$10,Premissas!$E$9,IF(M82&lt;Premissas!$C$11,Premissas!$E$10,IF(M82&lt;Premissas!$C$12,Premissas!$E$11,Premissas!$E$12))))))</f>
        <v>200</v>
      </c>
      <c r="O82" s="65">
        <f>IF(OR(N82="",N82=0),0,N82/Premissas!$C$16)</f>
        <v>7.6923076923076925</v>
      </c>
    </row>
    <row r="83" spans="1:15" ht="15" customHeight="1">
      <c r="A83" s="40">
        <v>7</v>
      </c>
      <c r="B83" s="40">
        <v>409</v>
      </c>
      <c r="C83" s="40" t="s">
        <v>20</v>
      </c>
      <c r="D83" s="40" t="s">
        <v>243</v>
      </c>
      <c r="E83" s="40" t="s">
        <v>244</v>
      </c>
      <c r="F83" s="62">
        <v>657</v>
      </c>
      <c r="G83" s="63">
        <v>14.56</v>
      </c>
      <c r="H83" s="63">
        <v>45</v>
      </c>
      <c r="I83" s="40">
        <v>25</v>
      </c>
      <c r="J83" s="40">
        <v>25</v>
      </c>
      <c r="K83" s="40" t="s">
        <v>127</v>
      </c>
      <c r="L83" s="40" t="s">
        <v>128</v>
      </c>
      <c r="M83" s="63">
        <f t="shared" si="1"/>
        <v>1.8</v>
      </c>
      <c r="N83" s="64">
        <f>IF(M83="","",IF(M83&lt;Premissas!$C$8,Premissas!$E$7,IF(M83&lt;Premissas!$C$9,Premissas!$E$8,IF(M83&lt;Premissas!$C$10,Premissas!$E$9,IF(M83&lt;Premissas!$C$11,Premissas!$E$10,IF(M83&lt;Premissas!$C$12,Premissas!$E$11,Premissas!$E$12))))))</f>
        <v>500</v>
      </c>
      <c r="O83" s="65">
        <f>IF(OR(N83="",N83=0),0,N83/Premissas!$C$16)</f>
        <v>19.23076923076923</v>
      </c>
    </row>
    <row r="84" spans="1:15" ht="15" customHeight="1">
      <c r="A84" s="40">
        <v>7</v>
      </c>
      <c r="B84" s="40">
        <v>409</v>
      </c>
      <c r="C84" s="40" t="s">
        <v>22</v>
      </c>
      <c r="D84" s="40" t="s">
        <v>245</v>
      </c>
      <c r="E84" s="40" t="s">
        <v>246</v>
      </c>
      <c r="F84" s="62">
        <v>2731</v>
      </c>
      <c r="G84" s="63">
        <v>84.56</v>
      </c>
      <c r="H84" s="63">
        <v>32</v>
      </c>
      <c r="I84" s="40">
        <v>25</v>
      </c>
      <c r="J84" s="40">
        <v>25</v>
      </c>
      <c r="K84" s="40" t="s">
        <v>127</v>
      </c>
      <c r="L84" s="40" t="s">
        <v>128</v>
      </c>
      <c r="M84" s="63">
        <f t="shared" si="1"/>
        <v>1.28</v>
      </c>
      <c r="N84" s="64">
        <f>IF(M84="","",IF(M84&lt;Premissas!$C$8,Premissas!$E$7,IF(M84&lt;Premissas!$C$9,Premissas!$E$8,IF(M84&lt;Premissas!$C$10,Premissas!$E$9,IF(M84&lt;Premissas!$C$11,Premissas!$E$10,IF(M84&lt;Premissas!$C$12,Premissas!$E$11,Premissas!$E$12))))))</f>
        <v>200</v>
      </c>
      <c r="O84" s="65">
        <f>IF(OR(N84="",N84=0),0,N84/Premissas!$C$16)</f>
        <v>7.6923076923076925</v>
      </c>
    </row>
    <row r="85" spans="1:15" ht="15" customHeight="1">
      <c r="A85" s="40">
        <v>7</v>
      </c>
      <c r="B85" s="40">
        <v>409</v>
      </c>
      <c r="C85" s="40" t="s">
        <v>19</v>
      </c>
      <c r="D85" s="40" t="s">
        <v>247</v>
      </c>
      <c r="E85" s="40" t="s">
        <v>248</v>
      </c>
      <c r="F85" s="62">
        <v>189</v>
      </c>
      <c r="G85" s="63">
        <v>4.93</v>
      </c>
      <c r="H85" s="63">
        <v>38</v>
      </c>
      <c r="I85" s="40">
        <v>24</v>
      </c>
      <c r="J85" s="40">
        <v>24</v>
      </c>
      <c r="K85" s="40" t="s">
        <v>127</v>
      </c>
      <c r="L85" s="40" t="s">
        <v>128</v>
      </c>
      <c r="M85" s="63">
        <f t="shared" si="1"/>
        <v>1.5833333333333333</v>
      </c>
      <c r="N85" s="64">
        <f>IF(M85="","",IF(M85&lt;Premissas!$C$8,Premissas!$E$7,IF(M85&lt;Premissas!$C$9,Premissas!$E$8,IF(M85&lt;Premissas!$C$10,Premissas!$E$9,IF(M85&lt;Premissas!$C$11,Premissas!$E$10,IF(M85&lt;Premissas!$C$12,Premissas!$E$11,Premissas!$E$12))))))</f>
        <v>350</v>
      </c>
      <c r="O85" s="65">
        <f>IF(OR(N85="",N85=0),0,N85/Premissas!$C$16)</f>
        <v>13.461538461538462</v>
      </c>
    </row>
    <row r="86" spans="1:15" ht="15" customHeight="1">
      <c r="A86" s="40">
        <v>7</v>
      </c>
      <c r="B86" s="40">
        <v>409</v>
      </c>
      <c r="C86" s="40" t="s">
        <v>21</v>
      </c>
      <c r="D86" s="40" t="s">
        <v>249</v>
      </c>
      <c r="E86" s="40" t="s">
        <v>250</v>
      </c>
      <c r="F86" s="62">
        <v>614</v>
      </c>
      <c r="G86" s="63">
        <v>17.59</v>
      </c>
      <c r="H86" s="63">
        <v>35</v>
      </c>
      <c r="I86" s="40">
        <v>22</v>
      </c>
      <c r="J86" s="40">
        <v>22</v>
      </c>
      <c r="K86" s="40" t="s">
        <v>127</v>
      </c>
      <c r="L86" s="40" t="s">
        <v>128</v>
      </c>
      <c r="M86" s="63">
        <f t="shared" si="1"/>
        <v>1.5909090909090908</v>
      </c>
      <c r="N86" s="64">
        <f>IF(M86="","",IF(M86&lt;Premissas!$C$8,Premissas!$E$7,IF(M86&lt;Premissas!$C$9,Premissas!$E$8,IF(M86&lt;Premissas!$C$10,Premissas!$E$9,IF(M86&lt;Premissas!$C$11,Premissas!$E$10,IF(M86&lt;Premissas!$C$12,Premissas!$E$11,Premissas!$E$12))))))</f>
        <v>350</v>
      </c>
      <c r="O86" s="65">
        <f>IF(OR(N86="",N86=0),0,N86/Premissas!$C$16)</f>
        <v>13.461538461538462</v>
      </c>
    </row>
    <row r="87" spans="1:15" ht="15" customHeight="1">
      <c r="A87" s="40">
        <v>7</v>
      </c>
      <c r="B87" s="40">
        <v>409</v>
      </c>
      <c r="C87" s="40" t="s">
        <v>19</v>
      </c>
      <c r="D87" s="40" t="s">
        <v>251</v>
      </c>
      <c r="E87" s="40" t="s">
        <v>252</v>
      </c>
      <c r="F87" s="62">
        <v>377</v>
      </c>
      <c r="G87" s="63">
        <v>5.36</v>
      </c>
      <c r="H87" s="63">
        <v>70</v>
      </c>
      <c r="I87" s="40">
        <v>24</v>
      </c>
      <c r="J87" s="40">
        <v>24</v>
      </c>
      <c r="K87" s="40" t="s">
        <v>127</v>
      </c>
      <c r="L87" s="40" t="s">
        <v>128</v>
      </c>
      <c r="M87" s="63">
        <f t="shared" si="1"/>
        <v>2.9166666666666665</v>
      </c>
      <c r="N87" s="64">
        <f>IF(M87="","",IF(M87&lt;Premissas!$C$8,Premissas!$E$7,IF(M87&lt;Premissas!$C$9,Premissas!$E$8,IF(M87&lt;Premissas!$C$10,Premissas!$E$9,IF(M87&lt;Premissas!$C$11,Premissas!$E$10,IF(M87&lt;Premissas!$C$12,Premissas!$E$11,Premissas!$E$12))))))</f>
        <v>750</v>
      </c>
      <c r="O87" s="65">
        <f>IF(OR(N87="",N87=0),0,N87/Premissas!$C$16)</f>
        <v>28.846153846153847</v>
      </c>
    </row>
    <row r="88" spans="1:15" ht="15" customHeight="1">
      <c r="A88" s="40">
        <v>7</v>
      </c>
      <c r="B88" s="40">
        <v>409</v>
      </c>
      <c r="C88" s="40" t="s">
        <v>19</v>
      </c>
      <c r="D88" s="40" t="s">
        <v>253</v>
      </c>
      <c r="E88" s="40" t="s">
        <v>254</v>
      </c>
      <c r="F88" s="62">
        <v>44</v>
      </c>
      <c r="G88" s="63">
        <v>0.82</v>
      </c>
      <c r="H88" s="63">
        <v>54</v>
      </c>
      <c r="I88" s="40">
        <v>24</v>
      </c>
      <c r="J88" s="40">
        <v>24</v>
      </c>
      <c r="K88" s="40" t="s">
        <v>127</v>
      </c>
      <c r="L88" s="40" t="s">
        <v>128</v>
      </c>
      <c r="M88" s="63">
        <f t="shared" si="1"/>
        <v>2.25</v>
      </c>
      <c r="N88" s="64">
        <f>IF(M88="","",IF(M88&lt;Premissas!$C$8,Premissas!$E$7,IF(M88&lt;Premissas!$C$9,Premissas!$E$8,IF(M88&lt;Premissas!$C$10,Premissas!$E$9,IF(M88&lt;Premissas!$C$11,Premissas!$E$10,IF(M88&lt;Premissas!$C$12,Premissas!$E$11,Premissas!$E$12))))))</f>
        <v>750</v>
      </c>
      <c r="O88" s="65">
        <f>IF(OR(N88="",N88=0),0,N88/Premissas!$C$16)</f>
        <v>28.846153846153847</v>
      </c>
    </row>
    <row r="89" spans="1:15" ht="15" customHeight="1">
      <c r="A89" s="40">
        <v>7</v>
      </c>
      <c r="B89" s="40">
        <v>409</v>
      </c>
      <c r="C89" s="40" t="s">
        <v>21</v>
      </c>
      <c r="D89" s="40" t="s">
        <v>253</v>
      </c>
      <c r="E89" s="40" t="s">
        <v>254</v>
      </c>
      <c r="F89" s="62">
        <v>81</v>
      </c>
      <c r="G89" s="63">
        <v>1.35</v>
      </c>
      <c r="H89" s="63">
        <v>60</v>
      </c>
      <c r="I89" s="40">
        <v>22</v>
      </c>
      <c r="J89" s="40">
        <v>22</v>
      </c>
      <c r="K89" s="40" t="s">
        <v>127</v>
      </c>
      <c r="L89" s="40" t="s">
        <v>128</v>
      </c>
      <c r="M89" s="63">
        <f t="shared" si="1"/>
        <v>2.7272727272727271</v>
      </c>
      <c r="N89" s="64">
        <f>IF(M89="","",IF(M89&lt;Premissas!$C$8,Premissas!$E$7,IF(M89&lt;Premissas!$C$9,Premissas!$E$8,IF(M89&lt;Premissas!$C$10,Premissas!$E$9,IF(M89&lt;Premissas!$C$11,Premissas!$E$10,IF(M89&lt;Premissas!$C$12,Premissas!$E$11,Premissas!$E$12))))))</f>
        <v>750</v>
      </c>
      <c r="O89" s="65">
        <f>IF(OR(N89="",N89=0),0,N89/Premissas!$C$16)</f>
        <v>28.846153846153847</v>
      </c>
    </row>
    <row r="90" spans="1:15" ht="15" customHeight="1">
      <c r="A90" s="40">
        <v>7</v>
      </c>
      <c r="B90" s="40">
        <v>409</v>
      </c>
      <c r="C90" s="40" t="s">
        <v>20</v>
      </c>
      <c r="D90" s="40" t="s">
        <v>253</v>
      </c>
      <c r="E90" s="40" t="s">
        <v>254</v>
      </c>
      <c r="F90" s="62">
        <v>1383</v>
      </c>
      <c r="G90" s="63">
        <v>48.75</v>
      </c>
      <c r="H90" s="63">
        <v>28</v>
      </c>
      <c r="I90" s="40">
        <v>25</v>
      </c>
      <c r="J90" s="40">
        <v>25</v>
      </c>
      <c r="K90" s="40" t="s">
        <v>127</v>
      </c>
      <c r="L90" s="40" t="s">
        <v>128</v>
      </c>
      <c r="M90" s="63">
        <f t="shared" si="1"/>
        <v>1.1200000000000001</v>
      </c>
      <c r="N90" s="64">
        <f>IF(M90="","",IF(M90&lt;Premissas!$C$8,Premissas!$E$7,IF(M90&lt;Premissas!$C$9,Premissas!$E$8,IF(M90&lt;Premissas!$C$10,Premissas!$E$9,IF(M90&lt;Premissas!$C$11,Premissas!$E$10,IF(M90&lt;Premissas!$C$12,Premissas!$E$11,Premissas!$E$12))))))</f>
        <v>100</v>
      </c>
      <c r="O90" s="65">
        <f>IF(OR(N90="",N90=0),0,N90/Premissas!$C$16)</f>
        <v>3.8461538461538463</v>
      </c>
    </row>
    <row r="91" spans="1:15" ht="15" customHeight="1">
      <c r="A91" s="40">
        <v>7</v>
      </c>
      <c r="B91" s="40">
        <v>409</v>
      </c>
      <c r="C91" s="40" t="s">
        <v>22</v>
      </c>
      <c r="D91" s="40" t="s">
        <v>255</v>
      </c>
      <c r="E91" s="40" t="s">
        <v>256</v>
      </c>
      <c r="F91" s="62">
        <v>1780</v>
      </c>
      <c r="G91" s="63">
        <v>40.840000000000003</v>
      </c>
      <c r="H91" s="63">
        <v>44</v>
      </c>
      <c r="I91" s="40">
        <v>25</v>
      </c>
      <c r="J91" s="40">
        <v>25</v>
      </c>
      <c r="K91" s="40" t="s">
        <v>127</v>
      </c>
      <c r="L91" s="40" t="s">
        <v>128</v>
      </c>
      <c r="M91" s="63">
        <f t="shared" si="1"/>
        <v>1.76</v>
      </c>
      <c r="N91" s="64">
        <f>IF(M91="","",IF(M91&lt;Premissas!$C$8,Premissas!$E$7,IF(M91&lt;Premissas!$C$9,Premissas!$E$8,IF(M91&lt;Premissas!$C$10,Premissas!$E$9,IF(M91&lt;Premissas!$C$11,Premissas!$E$10,IF(M91&lt;Premissas!$C$12,Premissas!$E$11,Premissas!$E$12))))))</f>
        <v>500</v>
      </c>
      <c r="O91" s="65">
        <f>IF(OR(N91="",N91=0),0,N91/Premissas!$C$16)</f>
        <v>19.23076923076923</v>
      </c>
    </row>
    <row r="92" spans="1:15" ht="15" customHeight="1">
      <c r="A92" s="40">
        <v>7</v>
      </c>
      <c r="B92" s="40">
        <v>409</v>
      </c>
      <c r="C92" s="40" t="s">
        <v>21</v>
      </c>
      <c r="D92" s="40" t="s">
        <v>257</v>
      </c>
      <c r="E92" s="40" t="s">
        <v>258</v>
      </c>
      <c r="F92" s="62">
        <v>79</v>
      </c>
      <c r="G92" s="63">
        <v>2.2200000000000002</v>
      </c>
      <c r="H92" s="63">
        <v>36</v>
      </c>
      <c r="I92" s="40">
        <v>22</v>
      </c>
      <c r="J92" s="40">
        <v>22</v>
      </c>
      <c r="K92" s="40" t="s">
        <v>127</v>
      </c>
      <c r="L92" s="40" t="s">
        <v>128</v>
      </c>
      <c r="M92" s="63">
        <f t="shared" si="1"/>
        <v>1.6363636363636365</v>
      </c>
      <c r="N92" s="64">
        <f>IF(M92="","",IF(M92&lt;Premissas!$C$8,Premissas!$E$7,IF(M92&lt;Premissas!$C$9,Premissas!$E$8,IF(M92&lt;Premissas!$C$10,Premissas!$E$9,IF(M92&lt;Premissas!$C$11,Premissas!$E$10,IF(M92&lt;Premissas!$C$12,Premissas!$E$11,Premissas!$E$12))))))</f>
        <v>500</v>
      </c>
      <c r="O92" s="65">
        <f>IF(OR(N92="",N92=0),0,N92/Premissas!$C$16)</f>
        <v>19.23076923076923</v>
      </c>
    </row>
    <row r="93" spans="1:15" ht="15" customHeight="1">
      <c r="A93" s="40">
        <v>7</v>
      </c>
      <c r="B93" s="40">
        <v>409</v>
      </c>
      <c r="C93" s="40" t="s">
        <v>20</v>
      </c>
      <c r="D93" s="40" t="s">
        <v>257</v>
      </c>
      <c r="E93" s="40" t="s">
        <v>258</v>
      </c>
      <c r="F93" s="62">
        <v>1271</v>
      </c>
      <c r="G93" s="63">
        <v>27.8</v>
      </c>
      <c r="H93" s="63">
        <v>46</v>
      </c>
      <c r="I93" s="40">
        <v>25</v>
      </c>
      <c r="J93" s="40">
        <v>25</v>
      </c>
      <c r="K93" s="40" t="s">
        <v>127</v>
      </c>
      <c r="L93" s="40" t="s">
        <v>128</v>
      </c>
      <c r="M93" s="63">
        <f t="shared" si="1"/>
        <v>1.84</v>
      </c>
      <c r="N93" s="64">
        <f>IF(M93="","",IF(M93&lt;Premissas!$C$8,Premissas!$E$7,IF(M93&lt;Premissas!$C$9,Premissas!$E$8,IF(M93&lt;Premissas!$C$10,Premissas!$E$9,IF(M93&lt;Premissas!$C$11,Premissas!$E$10,IF(M93&lt;Premissas!$C$12,Premissas!$E$11,Premissas!$E$12))))))</f>
        <v>500</v>
      </c>
      <c r="O93" s="65">
        <f>IF(OR(N93="",N93=0),0,N93/Premissas!$C$16)</f>
        <v>19.23076923076923</v>
      </c>
    </row>
    <row r="94" spans="1:15" ht="15" customHeight="1">
      <c r="A94" s="40">
        <v>7</v>
      </c>
      <c r="B94" s="40">
        <v>409</v>
      </c>
      <c r="C94" s="40" t="s">
        <v>22</v>
      </c>
      <c r="D94" s="40" t="s">
        <v>259</v>
      </c>
      <c r="E94" s="40" t="s">
        <v>260</v>
      </c>
      <c r="F94" s="62">
        <v>2107</v>
      </c>
      <c r="G94" s="63">
        <v>62.88</v>
      </c>
      <c r="H94" s="63">
        <v>34</v>
      </c>
      <c r="I94" s="40">
        <v>25</v>
      </c>
      <c r="J94" s="40">
        <v>25</v>
      </c>
      <c r="K94" s="40" t="s">
        <v>127</v>
      </c>
      <c r="L94" s="40" t="s">
        <v>128</v>
      </c>
      <c r="M94" s="63">
        <f t="shared" si="1"/>
        <v>1.36</v>
      </c>
      <c r="N94" s="64">
        <f>IF(M94="","",IF(M94&lt;Premissas!$C$8,Premissas!$E$7,IF(M94&lt;Premissas!$C$9,Premissas!$E$8,IF(M94&lt;Premissas!$C$10,Premissas!$E$9,IF(M94&lt;Premissas!$C$11,Premissas!$E$10,IF(M94&lt;Premissas!$C$12,Premissas!$E$11,Premissas!$E$12))))))</f>
        <v>200</v>
      </c>
      <c r="O94" s="65">
        <f>IF(OR(N94="",N94=0),0,N94/Premissas!$C$16)</f>
        <v>7.6923076923076925</v>
      </c>
    </row>
    <row r="95" spans="1:15" ht="15" customHeight="1">
      <c r="A95" s="40">
        <v>7</v>
      </c>
      <c r="B95" s="40">
        <v>409</v>
      </c>
      <c r="C95" s="40" t="s">
        <v>19</v>
      </c>
      <c r="D95" s="40" t="s">
        <v>261</v>
      </c>
      <c r="E95" s="40" t="s">
        <v>262</v>
      </c>
      <c r="F95" s="62">
        <v>234</v>
      </c>
      <c r="G95" s="63">
        <v>5.74</v>
      </c>
      <c r="H95" s="63">
        <v>41</v>
      </c>
      <c r="I95" s="40">
        <v>24</v>
      </c>
      <c r="J95" s="40">
        <v>24</v>
      </c>
      <c r="K95" s="40" t="s">
        <v>127</v>
      </c>
      <c r="L95" s="40" t="s">
        <v>128</v>
      </c>
      <c r="M95" s="63">
        <f t="shared" si="1"/>
        <v>1.7083333333333333</v>
      </c>
      <c r="N95" s="64">
        <f>IF(M95="","",IF(M95&lt;Premissas!$C$8,Premissas!$E$7,IF(M95&lt;Premissas!$C$9,Premissas!$E$8,IF(M95&lt;Premissas!$C$10,Premissas!$E$9,IF(M95&lt;Premissas!$C$11,Premissas!$E$10,IF(M95&lt;Premissas!$C$12,Premissas!$E$11,Premissas!$E$12))))))</f>
        <v>500</v>
      </c>
      <c r="O95" s="65">
        <f>IF(OR(N95="",N95=0),0,N95/Premissas!$C$16)</f>
        <v>19.23076923076923</v>
      </c>
    </row>
    <row r="96" spans="1:15" ht="15" customHeight="1">
      <c r="A96" s="40">
        <v>7</v>
      </c>
      <c r="B96" s="40">
        <v>409</v>
      </c>
      <c r="C96" s="40" t="s">
        <v>21</v>
      </c>
      <c r="D96" s="40" t="s">
        <v>263</v>
      </c>
      <c r="E96" s="40" t="s">
        <v>264</v>
      </c>
      <c r="F96" s="62">
        <v>281</v>
      </c>
      <c r="G96" s="63">
        <v>11.19</v>
      </c>
      <c r="H96" s="63">
        <v>25</v>
      </c>
      <c r="I96" s="40">
        <v>22</v>
      </c>
      <c r="J96" s="40">
        <v>22</v>
      </c>
      <c r="K96" s="40" t="s">
        <v>127</v>
      </c>
      <c r="L96" s="40" t="s">
        <v>128</v>
      </c>
      <c r="M96" s="63">
        <f t="shared" si="1"/>
        <v>1.1363636363636365</v>
      </c>
      <c r="N96" s="64">
        <f>IF(M96="","",IF(M96&lt;Premissas!$C$8,Premissas!$E$7,IF(M96&lt;Premissas!$C$9,Premissas!$E$8,IF(M96&lt;Premissas!$C$10,Premissas!$E$9,IF(M96&lt;Premissas!$C$11,Premissas!$E$10,IF(M96&lt;Premissas!$C$12,Premissas!$E$11,Premissas!$E$12))))))</f>
        <v>100</v>
      </c>
      <c r="O96" s="65">
        <f>IF(OR(N96="",N96=0),0,N96/Premissas!$C$16)</f>
        <v>3.8461538461538463</v>
      </c>
    </row>
    <row r="97" spans="1:15" ht="15" customHeight="1">
      <c r="A97" s="40">
        <v>7</v>
      </c>
      <c r="B97" s="40">
        <v>409</v>
      </c>
      <c r="C97" s="40" t="s">
        <v>21</v>
      </c>
      <c r="D97" s="40" t="s">
        <v>265</v>
      </c>
      <c r="E97" s="40" t="s">
        <v>266</v>
      </c>
      <c r="F97" s="62">
        <v>350</v>
      </c>
      <c r="G97" s="63">
        <v>48.37</v>
      </c>
      <c r="H97" s="63">
        <v>7</v>
      </c>
      <c r="I97" s="40">
        <v>22</v>
      </c>
      <c r="J97" s="40">
        <v>22</v>
      </c>
      <c r="K97" s="40" t="s">
        <v>127</v>
      </c>
      <c r="L97" s="40" t="s">
        <v>128</v>
      </c>
      <c r="M97" s="63">
        <f t="shared" si="1"/>
        <v>0.31818181818181818</v>
      </c>
      <c r="N97" s="64">
        <f>IF(M97="","",IF(M97&lt;Premissas!$C$8,Premissas!$E$7,IF(M97&lt;Premissas!$C$9,Premissas!$E$8,IF(M97&lt;Premissas!$C$10,Premissas!$E$9,IF(M97&lt;Premissas!$C$11,Premissas!$E$10,IF(M97&lt;Premissas!$C$12,Premissas!$E$11,Premissas!$E$12))))))</f>
        <v>0</v>
      </c>
      <c r="O97" s="65">
        <f>IF(OR(N97="",N97=0),0,N97/Premissas!$C$16)</f>
        <v>0</v>
      </c>
    </row>
    <row r="98" spans="1:15" ht="15" customHeight="1">
      <c r="A98" s="40">
        <v>7</v>
      </c>
      <c r="B98" s="40">
        <v>409</v>
      </c>
      <c r="C98" s="40" t="s">
        <v>20</v>
      </c>
      <c r="D98" s="40" t="s">
        <v>265</v>
      </c>
      <c r="E98" s="40" t="s">
        <v>266</v>
      </c>
      <c r="F98" s="62">
        <v>97</v>
      </c>
      <c r="G98" s="63">
        <v>31.63</v>
      </c>
      <c r="H98" s="63">
        <v>3</v>
      </c>
      <c r="I98" s="40">
        <v>25</v>
      </c>
      <c r="J98" s="40">
        <v>25</v>
      </c>
      <c r="K98" s="40" t="s">
        <v>127</v>
      </c>
      <c r="L98" s="40" t="s">
        <v>128</v>
      </c>
      <c r="M98" s="63">
        <f t="shared" si="1"/>
        <v>0.12</v>
      </c>
      <c r="N98" s="64">
        <f>IF(M98="","",IF(M98&lt;Premissas!$C$8,Premissas!$E$7,IF(M98&lt;Premissas!$C$9,Premissas!$E$8,IF(M98&lt;Premissas!$C$10,Premissas!$E$9,IF(M98&lt;Premissas!$C$11,Premissas!$E$10,IF(M98&lt;Premissas!$C$12,Premissas!$E$11,Premissas!$E$12))))))</f>
        <v>0</v>
      </c>
      <c r="O98" s="65">
        <f>IF(OR(N98="",N98=0),0,N98/Premissas!$C$16)</f>
        <v>0</v>
      </c>
    </row>
    <row r="99" spans="1:15" ht="15" customHeight="1">
      <c r="A99" s="40">
        <v>7</v>
      </c>
      <c r="B99" s="40">
        <v>409</v>
      </c>
      <c r="C99" s="40" t="s">
        <v>21</v>
      </c>
      <c r="D99" s="40" t="s">
        <v>267</v>
      </c>
      <c r="E99" s="40" t="s">
        <v>268</v>
      </c>
      <c r="F99" s="62">
        <v>572</v>
      </c>
      <c r="G99" s="63">
        <v>18.760000000000002</v>
      </c>
      <c r="H99" s="63">
        <v>30</v>
      </c>
      <c r="I99" s="40">
        <v>22</v>
      </c>
      <c r="J99" s="40">
        <v>22</v>
      </c>
      <c r="K99" s="40" t="s">
        <v>127</v>
      </c>
      <c r="L99" s="40" t="s">
        <v>128</v>
      </c>
      <c r="M99" s="63">
        <f t="shared" si="1"/>
        <v>1.3636363636363635</v>
      </c>
      <c r="N99" s="64">
        <f>IF(M99="","",IF(M99&lt;Premissas!$C$8,Premissas!$E$7,IF(M99&lt;Premissas!$C$9,Premissas!$E$8,IF(M99&lt;Premissas!$C$10,Premissas!$E$9,IF(M99&lt;Premissas!$C$11,Premissas!$E$10,IF(M99&lt;Premissas!$C$12,Premissas!$E$11,Premissas!$E$12))))))</f>
        <v>200</v>
      </c>
      <c r="O99" s="65">
        <f>IF(OR(N99="",N99=0),0,N99/Premissas!$C$16)</f>
        <v>7.6923076923076925</v>
      </c>
    </row>
    <row r="100" spans="1:15" ht="15" customHeight="1">
      <c r="A100" s="40">
        <v>7</v>
      </c>
      <c r="B100" s="40">
        <v>409</v>
      </c>
      <c r="C100" s="40" t="s">
        <v>20</v>
      </c>
      <c r="D100" s="40" t="s">
        <v>267</v>
      </c>
      <c r="E100" s="40" t="s">
        <v>268</v>
      </c>
      <c r="F100" s="62">
        <v>170</v>
      </c>
      <c r="G100" s="63">
        <v>0.28000000000000003</v>
      </c>
      <c r="H100" s="63">
        <v>607</v>
      </c>
      <c r="I100" s="40">
        <v>25</v>
      </c>
      <c r="J100" s="40">
        <v>25</v>
      </c>
      <c r="K100" s="40" t="s">
        <v>127</v>
      </c>
      <c r="L100" s="40" t="s">
        <v>128</v>
      </c>
      <c r="M100" s="63">
        <f t="shared" si="1"/>
        <v>24.28</v>
      </c>
      <c r="N100" s="64">
        <f>IF(M100="","",IF(M100&lt;Premissas!$C$8,Premissas!$E$7,IF(M100&lt;Premissas!$C$9,Premissas!$E$8,IF(M100&lt;Premissas!$C$10,Premissas!$E$9,IF(M100&lt;Premissas!$C$11,Premissas!$E$10,IF(M100&lt;Premissas!$C$12,Premissas!$E$11,Premissas!$E$12))))))</f>
        <v>750</v>
      </c>
      <c r="O100" s="65">
        <f>IF(OR(N100="",N100=0),0,N100/Premissas!$C$16)</f>
        <v>28.846153846153847</v>
      </c>
    </row>
    <row r="101" spans="1:15" ht="15" customHeight="1">
      <c r="A101" s="40">
        <v>7</v>
      </c>
      <c r="B101" s="40">
        <v>409</v>
      </c>
      <c r="C101" s="40" t="s">
        <v>19</v>
      </c>
      <c r="D101" s="40" t="s">
        <v>269</v>
      </c>
      <c r="E101" s="40" t="s">
        <v>270</v>
      </c>
      <c r="F101" s="62">
        <v>851</v>
      </c>
      <c r="G101" s="63">
        <v>17.989999999999998</v>
      </c>
      <c r="H101" s="63">
        <v>47</v>
      </c>
      <c r="I101" s="40">
        <v>24</v>
      </c>
      <c r="J101" s="40">
        <v>24</v>
      </c>
      <c r="K101" s="40" t="s">
        <v>127</v>
      </c>
      <c r="L101" s="40" t="s">
        <v>128</v>
      </c>
      <c r="M101" s="63">
        <f t="shared" si="1"/>
        <v>1.9583333333333333</v>
      </c>
      <c r="N101" s="64">
        <f>IF(M101="","",IF(M101&lt;Premissas!$C$8,Premissas!$E$7,IF(M101&lt;Premissas!$C$9,Premissas!$E$8,IF(M101&lt;Premissas!$C$10,Premissas!$E$9,IF(M101&lt;Premissas!$C$11,Premissas!$E$10,IF(M101&lt;Premissas!$C$12,Premissas!$E$11,Premissas!$E$12))))))</f>
        <v>750</v>
      </c>
      <c r="O101" s="65">
        <f>IF(OR(N101="",N101=0),0,N101/Premissas!$C$16)</f>
        <v>28.846153846153847</v>
      </c>
    </row>
    <row r="102" spans="1:15" ht="15" customHeight="1">
      <c r="A102" s="40">
        <v>7</v>
      </c>
      <c r="B102" s="40">
        <v>409</v>
      </c>
      <c r="C102" s="40" t="s">
        <v>21</v>
      </c>
      <c r="D102" s="40" t="s">
        <v>269</v>
      </c>
      <c r="E102" s="40" t="s">
        <v>270</v>
      </c>
      <c r="F102" s="62">
        <v>10</v>
      </c>
      <c r="G102" s="63">
        <v>0.16</v>
      </c>
      <c r="H102" s="63">
        <v>63</v>
      </c>
      <c r="I102" s="40">
        <v>22</v>
      </c>
      <c r="J102" s="40">
        <v>22</v>
      </c>
      <c r="K102" s="40" t="s">
        <v>127</v>
      </c>
      <c r="L102" s="40" t="s">
        <v>128</v>
      </c>
      <c r="M102" s="63">
        <f t="shared" si="1"/>
        <v>2.8636363636363638</v>
      </c>
      <c r="N102" s="64">
        <f>IF(M102="","",IF(M102&lt;Premissas!$C$8,Premissas!$E$7,IF(M102&lt;Premissas!$C$9,Premissas!$E$8,IF(M102&lt;Premissas!$C$10,Premissas!$E$9,IF(M102&lt;Premissas!$C$11,Premissas!$E$10,IF(M102&lt;Premissas!$C$12,Premissas!$E$11,Premissas!$E$12))))))</f>
        <v>750</v>
      </c>
      <c r="O102" s="65">
        <f>IF(OR(N102="",N102=0),0,N102/Premissas!$C$16)</f>
        <v>28.846153846153847</v>
      </c>
    </row>
    <row r="103" spans="1:15" ht="15" customHeight="1">
      <c r="A103" s="40">
        <v>7</v>
      </c>
      <c r="B103" s="40">
        <v>409</v>
      </c>
      <c r="C103" s="40" t="s">
        <v>19</v>
      </c>
      <c r="D103" s="40" t="s">
        <v>271</v>
      </c>
      <c r="E103" s="40" t="s">
        <v>272</v>
      </c>
      <c r="F103" s="62">
        <v>56</v>
      </c>
      <c r="G103" s="63">
        <v>1.25</v>
      </c>
      <c r="H103" s="63">
        <v>45</v>
      </c>
      <c r="I103" s="40">
        <v>24</v>
      </c>
      <c r="J103" s="40">
        <v>24</v>
      </c>
      <c r="K103" s="40" t="s">
        <v>127</v>
      </c>
      <c r="L103" s="40" t="s">
        <v>128</v>
      </c>
      <c r="M103" s="63">
        <f t="shared" si="1"/>
        <v>1.875</v>
      </c>
      <c r="N103" s="64">
        <f>IF(M103="","",IF(M103&lt;Premissas!$C$8,Premissas!$E$7,IF(M103&lt;Premissas!$C$9,Premissas!$E$8,IF(M103&lt;Premissas!$C$10,Premissas!$E$9,IF(M103&lt;Premissas!$C$11,Premissas!$E$10,IF(M103&lt;Premissas!$C$12,Premissas!$E$11,Premissas!$E$12))))))</f>
        <v>500</v>
      </c>
      <c r="O103" s="65">
        <f>IF(OR(N103="",N103=0),0,N103/Premissas!$C$16)</f>
        <v>19.23076923076923</v>
      </c>
    </row>
    <row r="104" spans="1:15" ht="15" customHeight="1">
      <c r="A104" s="40">
        <v>7</v>
      </c>
      <c r="B104" s="40">
        <v>409</v>
      </c>
      <c r="C104" s="40" t="s">
        <v>21</v>
      </c>
      <c r="D104" s="40" t="s">
        <v>271</v>
      </c>
      <c r="E104" s="40" t="s">
        <v>272</v>
      </c>
      <c r="F104" s="62">
        <v>66</v>
      </c>
      <c r="G104" s="63">
        <v>1.68</v>
      </c>
      <c r="H104" s="63">
        <v>39</v>
      </c>
      <c r="I104" s="40">
        <v>22</v>
      </c>
      <c r="J104" s="40">
        <v>22</v>
      </c>
      <c r="K104" s="40" t="s">
        <v>127</v>
      </c>
      <c r="L104" s="40" t="s">
        <v>128</v>
      </c>
      <c r="M104" s="63">
        <f t="shared" si="1"/>
        <v>1.7727272727272727</v>
      </c>
      <c r="N104" s="64">
        <f>IF(M104="","",IF(M104&lt;Premissas!$C$8,Premissas!$E$7,IF(M104&lt;Premissas!$C$9,Premissas!$E$8,IF(M104&lt;Premissas!$C$10,Premissas!$E$9,IF(M104&lt;Premissas!$C$11,Premissas!$E$10,IF(M104&lt;Premissas!$C$12,Premissas!$E$11,Premissas!$E$12))))))</f>
        <v>500</v>
      </c>
      <c r="O104" s="65">
        <f>IF(OR(N104="",N104=0),0,N104/Premissas!$C$16)</f>
        <v>19.23076923076923</v>
      </c>
    </row>
    <row r="105" spans="1:15" ht="15" customHeight="1">
      <c r="A105" s="40">
        <v>7</v>
      </c>
      <c r="B105" s="40">
        <v>409</v>
      </c>
      <c r="C105" s="40" t="s">
        <v>20</v>
      </c>
      <c r="D105" s="40" t="s">
        <v>271</v>
      </c>
      <c r="E105" s="40" t="s">
        <v>272</v>
      </c>
      <c r="F105" s="62">
        <v>31</v>
      </c>
      <c r="G105" s="63">
        <v>0.94</v>
      </c>
      <c r="H105" s="63">
        <v>33</v>
      </c>
      <c r="I105" s="40">
        <v>25</v>
      </c>
      <c r="J105" s="40">
        <v>25</v>
      </c>
      <c r="K105" s="40" t="s">
        <v>127</v>
      </c>
      <c r="L105" s="40" t="s">
        <v>128</v>
      </c>
      <c r="M105" s="63">
        <f t="shared" si="1"/>
        <v>1.32</v>
      </c>
      <c r="N105" s="64">
        <f>IF(M105="","",IF(M105&lt;Premissas!$C$8,Premissas!$E$7,IF(M105&lt;Premissas!$C$9,Premissas!$E$8,IF(M105&lt;Premissas!$C$10,Premissas!$E$9,IF(M105&lt;Premissas!$C$11,Premissas!$E$10,IF(M105&lt;Premissas!$C$12,Premissas!$E$11,Premissas!$E$12))))))</f>
        <v>200</v>
      </c>
      <c r="O105" s="65">
        <f>IF(OR(N105="",N105=0),0,N105/Premissas!$C$16)</f>
        <v>7.6923076923076925</v>
      </c>
    </row>
    <row r="106" spans="1:15" ht="15" customHeight="1">
      <c r="A106" s="40">
        <v>7</v>
      </c>
      <c r="B106" s="40">
        <v>409</v>
      </c>
      <c r="C106" s="40" t="s">
        <v>21</v>
      </c>
      <c r="D106" s="40" t="s">
        <v>273</v>
      </c>
      <c r="E106" s="40" t="s">
        <v>274</v>
      </c>
      <c r="F106" s="62">
        <v>47</v>
      </c>
      <c r="G106" s="63">
        <v>0.45</v>
      </c>
      <c r="H106" s="63">
        <v>104</v>
      </c>
      <c r="I106" s="40">
        <v>22</v>
      </c>
      <c r="J106" s="40">
        <v>22</v>
      </c>
      <c r="K106" s="40" t="s">
        <v>127</v>
      </c>
      <c r="L106" s="40" t="s">
        <v>128</v>
      </c>
      <c r="M106" s="63">
        <f t="shared" si="1"/>
        <v>4.7272727272727275</v>
      </c>
      <c r="N106" s="64">
        <f>IF(M106="","",IF(M106&lt;Premissas!$C$8,Premissas!$E$7,IF(M106&lt;Premissas!$C$9,Premissas!$E$8,IF(M106&lt;Premissas!$C$10,Premissas!$E$9,IF(M106&lt;Premissas!$C$11,Premissas!$E$10,IF(M106&lt;Premissas!$C$12,Premissas!$E$11,Premissas!$E$12))))))</f>
        <v>750</v>
      </c>
      <c r="O106" s="65">
        <f>IF(OR(N106="",N106=0),0,N106/Premissas!$C$16)</f>
        <v>28.846153846153847</v>
      </c>
    </row>
    <row r="107" spans="1:15" ht="15" customHeight="1">
      <c r="A107" s="40">
        <v>7</v>
      </c>
      <c r="B107" s="40">
        <v>409</v>
      </c>
      <c r="C107" s="40" t="s">
        <v>20</v>
      </c>
      <c r="D107" s="40" t="s">
        <v>273</v>
      </c>
      <c r="E107" s="40" t="s">
        <v>274</v>
      </c>
      <c r="F107" s="62">
        <v>644</v>
      </c>
      <c r="G107" s="63">
        <v>12.88</v>
      </c>
      <c r="H107" s="63">
        <v>50</v>
      </c>
      <c r="I107" s="40">
        <v>25</v>
      </c>
      <c r="J107" s="40">
        <v>25</v>
      </c>
      <c r="K107" s="40" t="s">
        <v>127</v>
      </c>
      <c r="L107" s="40" t="s">
        <v>128</v>
      </c>
      <c r="M107" s="63">
        <f t="shared" si="1"/>
        <v>2</v>
      </c>
      <c r="N107" s="64">
        <f>IF(M107="","",IF(M107&lt;Premissas!$C$8,Premissas!$E$7,IF(M107&lt;Premissas!$C$9,Premissas!$E$8,IF(M107&lt;Premissas!$C$10,Premissas!$E$9,IF(M107&lt;Premissas!$C$11,Premissas!$E$10,IF(M107&lt;Premissas!$C$12,Premissas!$E$11,Premissas!$E$12))))))</f>
        <v>750</v>
      </c>
      <c r="O107" s="65">
        <f>IF(OR(N107="",N107=0),0,N107/Premissas!$C$16)</f>
        <v>28.846153846153847</v>
      </c>
    </row>
    <row r="108" spans="1:15" ht="15" customHeight="1">
      <c r="A108" s="40">
        <v>7</v>
      </c>
      <c r="B108" s="40">
        <v>409</v>
      </c>
      <c r="C108" s="40" t="s">
        <v>21</v>
      </c>
      <c r="D108" s="40" t="s">
        <v>275</v>
      </c>
      <c r="E108" s="40" t="s">
        <v>276</v>
      </c>
      <c r="F108" s="62">
        <v>13</v>
      </c>
      <c r="G108" s="63">
        <v>0.6</v>
      </c>
      <c r="H108" s="63">
        <v>22</v>
      </c>
      <c r="I108" s="40">
        <v>22</v>
      </c>
      <c r="J108" s="40">
        <v>22</v>
      </c>
      <c r="K108" s="40" t="s">
        <v>127</v>
      </c>
      <c r="L108" s="40" t="s">
        <v>128</v>
      </c>
      <c r="M108" s="63">
        <f t="shared" si="1"/>
        <v>1</v>
      </c>
      <c r="N108" s="64">
        <f>IF(M108="","",IF(M108&lt;Premissas!$C$8,Premissas!$E$7,IF(M108&lt;Premissas!$C$9,Premissas!$E$8,IF(M108&lt;Premissas!$C$10,Premissas!$E$9,IF(M108&lt;Premissas!$C$11,Premissas!$E$10,IF(M108&lt;Premissas!$C$12,Premissas!$E$11,Premissas!$E$12))))))</f>
        <v>100</v>
      </c>
      <c r="O108" s="65">
        <f>IF(OR(N108="",N108=0),0,N108/Premissas!$C$16)</f>
        <v>3.8461538461538463</v>
      </c>
    </row>
    <row r="109" spans="1:15" ht="15" customHeight="1">
      <c r="A109" s="40">
        <v>7</v>
      </c>
      <c r="B109" s="40">
        <v>409</v>
      </c>
      <c r="C109" s="40" t="s">
        <v>21</v>
      </c>
      <c r="D109" s="40" t="s">
        <v>277</v>
      </c>
      <c r="E109" s="40" t="s">
        <v>278</v>
      </c>
      <c r="F109" s="62">
        <v>166</v>
      </c>
      <c r="G109" s="63">
        <v>2.84</v>
      </c>
      <c r="H109" s="63">
        <v>58</v>
      </c>
      <c r="I109" s="40">
        <v>22</v>
      </c>
      <c r="J109" s="40">
        <v>22</v>
      </c>
      <c r="K109" s="40" t="s">
        <v>127</v>
      </c>
      <c r="L109" s="40" t="s">
        <v>128</v>
      </c>
      <c r="M109" s="63">
        <f t="shared" si="1"/>
        <v>2.6363636363636362</v>
      </c>
      <c r="N109" s="64">
        <f>IF(M109="","",IF(M109&lt;Premissas!$C$8,Premissas!$E$7,IF(M109&lt;Premissas!$C$9,Premissas!$E$8,IF(M109&lt;Premissas!$C$10,Premissas!$E$9,IF(M109&lt;Premissas!$C$11,Premissas!$E$10,IF(M109&lt;Premissas!$C$12,Premissas!$E$11,Premissas!$E$12))))))</f>
        <v>750</v>
      </c>
      <c r="O109" s="65">
        <f>IF(OR(N109="",N109=0),0,N109/Premissas!$C$16)</f>
        <v>28.846153846153847</v>
      </c>
    </row>
    <row r="110" spans="1:15" ht="15" customHeight="1">
      <c r="A110" s="40">
        <v>7</v>
      </c>
      <c r="B110" s="40">
        <v>409</v>
      </c>
      <c r="C110" s="40" t="s">
        <v>21</v>
      </c>
      <c r="D110" s="40" t="s">
        <v>279</v>
      </c>
      <c r="E110" s="40" t="s">
        <v>280</v>
      </c>
      <c r="F110" s="62">
        <v>30</v>
      </c>
      <c r="G110" s="63">
        <v>0.57999999999999996</v>
      </c>
      <c r="H110" s="63">
        <v>52</v>
      </c>
      <c r="I110" s="40">
        <v>22</v>
      </c>
      <c r="J110" s="40">
        <v>22</v>
      </c>
      <c r="K110" s="40" t="s">
        <v>127</v>
      </c>
      <c r="L110" s="40" t="s">
        <v>128</v>
      </c>
      <c r="M110" s="63">
        <f t="shared" si="1"/>
        <v>2.3636363636363638</v>
      </c>
      <c r="N110" s="64">
        <f>IF(M110="","",IF(M110&lt;Premissas!$C$8,Premissas!$E$7,IF(M110&lt;Premissas!$C$9,Premissas!$E$8,IF(M110&lt;Premissas!$C$10,Premissas!$E$9,IF(M110&lt;Premissas!$C$11,Premissas!$E$10,IF(M110&lt;Premissas!$C$12,Premissas!$E$11,Premissas!$E$12))))))</f>
        <v>750</v>
      </c>
      <c r="O110" s="65">
        <f>IF(OR(N110="",N110=0),0,N110/Premissas!$C$16)</f>
        <v>28.846153846153847</v>
      </c>
    </row>
    <row r="111" spans="1:15" ht="15" customHeight="1">
      <c r="A111" s="40">
        <v>7</v>
      </c>
      <c r="B111" s="40">
        <v>409</v>
      </c>
      <c r="C111" s="40" t="s">
        <v>21</v>
      </c>
      <c r="D111" s="40" t="s">
        <v>281</v>
      </c>
      <c r="E111" s="40" t="s">
        <v>282</v>
      </c>
      <c r="F111" s="62">
        <v>86</v>
      </c>
      <c r="G111" s="63">
        <v>3.65</v>
      </c>
      <c r="H111" s="63">
        <v>24</v>
      </c>
      <c r="I111" s="40">
        <v>22</v>
      </c>
      <c r="J111" s="40">
        <v>22</v>
      </c>
      <c r="K111" s="40" t="s">
        <v>127</v>
      </c>
      <c r="L111" s="40" t="s">
        <v>128</v>
      </c>
      <c r="M111" s="63">
        <f t="shared" si="1"/>
        <v>1.0909090909090908</v>
      </c>
      <c r="N111" s="64">
        <f>IF(M111="","",IF(M111&lt;Premissas!$C$8,Premissas!$E$7,IF(M111&lt;Premissas!$C$9,Premissas!$E$8,IF(M111&lt;Premissas!$C$10,Premissas!$E$9,IF(M111&lt;Premissas!$C$11,Premissas!$E$10,IF(M111&lt;Premissas!$C$12,Premissas!$E$11,Premissas!$E$12))))))</f>
        <v>100</v>
      </c>
      <c r="O111" s="65">
        <f>IF(OR(N111="",N111=0),0,N111/Premissas!$C$16)</f>
        <v>3.8461538461538463</v>
      </c>
    </row>
    <row r="112" spans="1:15" ht="15" customHeight="1">
      <c r="A112" s="40">
        <v>7</v>
      </c>
      <c r="B112" s="40">
        <v>409</v>
      </c>
      <c r="C112" s="40" t="s">
        <v>20</v>
      </c>
      <c r="D112" s="40" t="s">
        <v>281</v>
      </c>
      <c r="E112" s="40" t="s">
        <v>282</v>
      </c>
      <c r="F112" s="62">
        <v>10</v>
      </c>
      <c r="G112" s="63">
        <v>1.02</v>
      </c>
      <c r="H112" s="63">
        <v>10</v>
      </c>
      <c r="I112" s="40">
        <v>25</v>
      </c>
      <c r="J112" s="40">
        <v>25</v>
      </c>
      <c r="K112" s="40" t="s">
        <v>127</v>
      </c>
      <c r="L112" s="40" t="s">
        <v>128</v>
      </c>
      <c r="M112" s="63">
        <f t="shared" si="1"/>
        <v>0.4</v>
      </c>
      <c r="N112" s="64">
        <f>IF(M112="","",IF(M112&lt;Premissas!$C$8,Premissas!$E$7,IF(M112&lt;Premissas!$C$9,Premissas!$E$8,IF(M112&lt;Premissas!$C$10,Premissas!$E$9,IF(M112&lt;Premissas!$C$11,Premissas!$E$10,IF(M112&lt;Premissas!$C$12,Premissas!$E$11,Premissas!$E$12))))))</f>
        <v>0</v>
      </c>
      <c r="O112" s="65">
        <f>IF(OR(N112="",N112=0),0,N112/Premissas!$C$16)</f>
        <v>0</v>
      </c>
    </row>
    <row r="113" spans="1:15" ht="15" customHeight="1">
      <c r="A113" s="40">
        <v>7</v>
      </c>
      <c r="B113" s="40">
        <v>409</v>
      </c>
      <c r="C113" s="40" t="s">
        <v>21</v>
      </c>
      <c r="D113" s="40" t="s">
        <v>283</v>
      </c>
      <c r="E113" s="40" t="s">
        <v>284</v>
      </c>
      <c r="F113" s="62">
        <v>48</v>
      </c>
      <c r="G113" s="63">
        <v>1.55</v>
      </c>
      <c r="H113" s="63">
        <v>31</v>
      </c>
      <c r="I113" s="40">
        <v>22</v>
      </c>
      <c r="J113" s="40">
        <v>22</v>
      </c>
      <c r="K113" s="40" t="s">
        <v>127</v>
      </c>
      <c r="L113" s="40" t="s">
        <v>128</v>
      </c>
      <c r="M113" s="63">
        <f t="shared" si="1"/>
        <v>1.4090909090909092</v>
      </c>
      <c r="N113" s="64">
        <f>IF(M113="","",IF(M113&lt;Premissas!$C$8,Premissas!$E$7,IF(M113&lt;Premissas!$C$9,Premissas!$E$8,IF(M113&lt;Premissas!$C$10,Premissas!$E$9,IF(M113&lt;Premissas!$C$11,Premissas!$E$10,IF(M113&lt;Premissas!$C$12,Premissas!$E$11,Premissas!$E$12))))))</f>
        <v>350</v>
      </c>
      <c r="O113" s="65">
        <f>IF(OR(N113="",N113=0),0,N113/Premissas!$C$16)</f>
        <v>13.461538461538462</v>
      </c>
    </row>
    <row r="114" spans="1:15" ht="15" customHeight="1">
      <c r="A114" s="40">
        <v>7</v>
      </c>
      <c r="B114" s="40">
        <v>409</v>
      </c>
      <c r="C114" s="40" t="s">
        <v>20</v>
      </c>
      <c r="D114" s="40" t="s">
        <v>283</v>
      </c>
      <c r="E114" s="40" t="s">
        <v>284</v>
      </c>
      <c r="F114" s="62">
        <v>83</v>
      </c>
      <c r="G114" s="63">
        <v>0.4</v>
      </c>
      <c r="H114" s="63">
        <v>208</v>
      </c>
      <c r="I114" s="40">
        <v>25</v>
      </c>
      <c r="J114" s="40">
        <v>25</v>
      </c>
      <c r="K114" s="40" t="s">
        <v>127</v>
      </c>
      <c r="L114" s="40" t="s">
        <v>128</v>
      </c>
      <c r="M114" s="63">
        <f t="shared" si="1"/>
        <v>8.32</v>
      </c>
      <c r="N114" s="64">
        <f>IF(M114="","",IF(M114&lt;Premissas!$C$8,Premissas!$E$7,IF(M114&lt;Premissas!$C$9,Premissas!$E$8,IF(M114&lt;Premissas!$C$10,Premissas!$E$9,IF(M114&lt;Premissas!$C$11,Premissas!$E$10,IF(M114&lt;Premissas!$C$12,Premissas!$E$11,Premissas!$E$12))))))</f>
        <v>750</v>
      </c>
      <c r="O114" s="65">
        <f>IF(OR(N114="",N114=0),0,N114/Premissas!$C$16)</f>
        <v>28.846153846153847</v>
      </c>
    </row>
    <row r="115" spans="1:15" ht="15" customHeight="1">
      <c r="A115" s="40">
        <v>7</v>
      </c>
      <c r="B115" s="40">
        <v>409</v>
      </c>
      <c r="C115" s="40" t="s">
        <v>21</v>
      </c>
      <c r="D115" s="40" t="s">
        <v>285</v>
      </c>
      <c r="E115" s="40" t="s">
        <v>286</v>
      </c>
      <c r="F115" s="62">
        <v>2</v>
      </c>
      <c r="G115" s="63">
        <v>0.35</v>
      </c>
      <c r="H115" s="63">
        <v>6</v>
      </c>
      <c r="I115" s="40">
        <v>22</v>
      </c>
      <c r="J115" s="40">
        <v>22</v>
      </c>
      <c r="K115" s="40" t="s">
        <v>127</v>
      </c>
      <c r="L115" s="40" t="s">
        <v>128</v>
      </c>
      <c r="M115" s="63">
        <f t="shared" si="1"/>
        <v>0.27272727272727271</v>
      </c>
      <c r="N115" s="64">
        <f>IF(M115="","",IF(M115&lt;Premissas!$C$8,Premissas!$E$7,IF(M115&lt;Premissas!$C$9,Premissas!$E$8,IF(M115&lt;Premissas!$C$10,Premissas!$E$9,IF(M115&lt;Premissas!$C$11,Premissas!$E$10,IF(M115&lt;Premissas!$C$12,Premissas!$E$11,Premissas!$E$12))))))</f>
        <v>0</v>
      </c>
      <c r="O115" s="65">
        <f>IF(OR(N115="",N115=0),0,N115/Premissas!$C$16)</f>
        <v>0</v>
      </c>
    </row>
    <row r="116" spans="1:15" ht="15" customHeight="1">
      <c r="A116" s="40">
        <v>7</v>
      </c>
      <c r="B116" s="40">
        <v>409</v>
      </c>
      <c r="C116" s="40" t="s">
        <v>19</v>
      </c>
      <c r="D116" s="40" t="s">
        <v>287</v>
      </c>
      <c r="E116" s="40" t="s">
        <v>288</v>
      </c>
      <c r="F116" s="62">
        <v>9</v>
      </c>
      <c r="G116" s="63">
        <v>0.2</v>
      </c>
      <c r="H116" s="63">
        <v>45</v>
      </c>
      <c r="I116" s="40">
        <v>24</v>
      </c>
      <c r="J116" s="40">
        <v>24</v>
      </c>
      <c r="K116" s="40" t="s">
        <v>127</v>
      </c>
      <c r="L116" s="40" t="s">
        <v>128</v>
      </c>
      <c r="M116" s="63">
        <f t="shared" si="1"/>
        <v>1.875</v>
      </c>
      <c r="N116" s="64">
        <f>IF(M116="","",IF(M116&lt;Premissas!$C$8,Premissas!$E$7,IF(M116&lt;Premissas!$C$9,Premissas!$E$8,IF(M116&lt;Premissas!$C$10,Premissas!$E$9,IF(M116&lt;Premissas!$C$11,Premissas!$E$10,IF(M116&lt;Premissas!$C$12,Premissas!$E$11,Premissas!$E$12))))))</f>
        <v>500</v>
      </c>
      <c r="O116" s="65">
        <f>IF(OR(N116="",N116=0),0,N116/Premissas!$C$16)</f>
        <v>19.23076923076923</v>
      </c>
    </row>
    <row r="117" spans="1:15" ht="15" customHeight="1">
      <c r="A117" s="40">
        <v>7</v>
      </c>
      <c r="B117" s="40">
        <v>409</v>
      </c>
      <c r="C117" s="40" t="s">
        <v>21</v>
      </c>
      <c r="D117" s="40" t="s">
        <v>287</v>
      </c>
      <c r="E117" s="40" t="s">
        <v>288</v>
      </c>
      <c r="F117" s="62">
        <v>188</v>
      </c>
      <c r="G117" s="63">
        <v>6.93</v>
      </c>
      <c r="H117" s="63">
        <v>27</v>
      </c>
      <c r="I117" s="40">
        <v>22</v>
      </c>
      <c r="J117" s="40">
        <v>22</v>
      </c>
      <c r="K117" s="40" t="s">
        <v>127</v>
      </c>
      <c r="L117" s="40" t="s">
        <v>128</v>
      </c>
      <c r="M117" s="63">
        <f t="shared" si="1"/>
        <v>1.2272727272727273</v>
      </c>
      <c r="N117" s="64">
        <f>IF(M117="","",IF(M117&lt;Premissas!$C$8,Premissas!$E$7,IF(M117&lt;Premissas!$C$9,Premissas!$E$8,IF(M117&lt;Premissas!$C$10,Premissas!$E$9,IF(M117&lt;Premissas!$C$11,Premissas!$E$10,IF(M117&lt;Premissas!$C$12,Premissas!$E$11,Premissas!$E$12))))))</f>
        <v>200</v>
      </c>
      <c r="O117" s="65">
        <f>IF(OR(N117="",N117=0),0,N117/Premissas!$C$16)</f>
        <v>7.6923076923076925</v>
      </c>
    </row>
    <row r="118" spans="1:15" ht="15" customHeight="1">
      <c r="A118" s="40">
        <v>7</v>
      </c>
      <c r="B118" s="40">
        <v>409</v>
      </c>
      <c r="C118" s="40" t="s">
        <v>19</v>
      </c>
      <c r="D118" s="40" t="s">
        <v>289</v>
      </c>
      <c r="E118" s="40" t="s">
        <v>290</v>
      </c>
      <c r="F118" s="62">
        <v>129</v>
      </c>
      <c r="G118" s="63">
        <v>2.42</v>
      </c>
      <c r="H118" s="63">
        <v>53</v>
      </c>
      <c r="I118" s="40">
        <v>24</v>
      </c>
      <c r="J118" s="40">
        <v>24</v>
      </c>
      <c r="K118" s="40" t="s">
        <v>127</v>
      </c>
      <c r="L118" s="40" t="s">
        <v>128</v>
      </c>
      <c r="M118" s="63">
        <f t="shared" si="1"/>
        <v>2.2083333333333335</v>
      </c>
      <c r="N118" s="64">
        <f>IF(M118="","",IF(M118&lt;Premissas!$C$8,Premissas!$E$7,IF(M118&lt;Premissas!$C$9,Premissas!$E$8,IF(M118&lt;Premissas!$C$10,Premissas!$E$9,IF(M118&lt;Premissas!$C$11,Premissas!$E$10,IF(M118&lt;Premissas!$C$12,Premissas!$E$11,Premissas!$E$12))))))</f>
        <v>750</v>
      </c>
      <c r="O118" s="65">
        <f>IF(OR(N118="",N118=0),0,N118/Premissas!$C$16)</f>
        <v>28.846153846153847</v>
      </c>
    </row>
    <row r="119" spans="1:15" ht="15" customHeight="1">
      <c r="A119" s="40">
        <v>7</v>
      </c>
      <c r="B119" s="40">
        <v>409</v>
      </c>
      <c r="C119" s="40" t="s">
        <v>21</v>
      </c>
      <c r="D119" s="40" t="s">
        <v>289</v>
      </c>
      <c r="E119" s="40" t="s">
        <v>290</v>
      </c>
      <c r="F119" s="62">
        <v>43</v>
      </c>
      <c r="G119" s="63">
        <v>9.8699999999999992</v>
      </c>
      <c r="H119" s="63">
        <v>4</v>
      </c>
      <c r="I119" s="40">
        <v>22</v>
      </c>
      <c r="J119" s="40">
        <v>22</v>
      </c>
      <c r="K119" s="40" t="s">
        <v>127</v>
      </c>
      <c r="L119" s="40" t="s">
        <v>128</v>
      </c>
      <c r="M119" s="63">
        <f t="shared" si="1"/>
        <v>0.18181818181818182</v>
      </c>
      <c r="N119" s="64">
        <f>IF(M119="","",IF(M119&lt;Premissas!$C$8,Premissas!$E$7,IF(M119&lt;Premissas!$C$9,Premissas!$E$8,IF(M119&lt;Premissas!$C$10,Premissas!$E$9,IF(M119&lt;Premissas!$C$11,Premissas!$E$10,IF(M119&lt;Premissas!$C$12,Premissas!$E$11,Premissas!$E$12))))))</f>
        <v>0</v>
      </c>
      <c r="O119" s="65">
        <f>IF(OR(N119="",N119=0),0,N119/Premissas!$C$16)</f>
        <v>0</v>
      </c>
    </row>
    <row r="120" spans="1:15" ht="15" customHeight="1">
      <c r="A120" s="40">
        <v>7</v>
      </c>
      <c r="B120" s="40">
        <v>409</v>
      </c>
      <c r="C120" s="40" t="s">
        <v>21</v>
      </c>
      <c r="D120" s="40" t="s">
        <v>291</v>
      </c>
      <c r="E120" s="40" t="s">
        <v>292</v>
      </c>
      <c r="F120" s="62">
        <v>90</v>
      </c>
      <c r="G120" s="63">
        <v>6.39</v>
      </c>
      <c r="H120" s="63">
        <v>14</v>
      </c>
      <c r="I120" s="40">
        <v>22</v>
      </c>
      <c r="J120" s="40">
        <v>22</v>
      </c>
      <c r="K120" s="40" t="s">
        <v>127</v>
      </c>
      <c r="L120" s="40" t="s">
        <v>128</v>
      </c>
      <c r="M120" s="63">
        <f t="shared" si="1"/>
        <v>0.63636363636363635</v>
      </c>
      <c r="N120" s="64">
        <f>IF(M120="","",IF(M120&lt;Premissas!$C$8,Premissas!$E$7,IF(M120&lt;Premissas!$C$9,Premissas!$E$8,IF(M120&lt;Premissas!$C$10,Premissas!$E$9,IF(M120&lt;Premissas!$C$11,Premissas!$E$10,IF(M120&lt;Premissas!$C$12,Premissas!$E$11,Premissas!$E$12))))))</f>
        <v>0</v>
      </c>
      <c r="O120" s="65">
        <f>IF(OR(N120="",N120=0),0,N120/Premissas!$C$16)</f>
        <v>0</v>
      </c>
    </row>
    <row r="121" spans="1:15" ht="15" customHeight="1">
      <c r="A121" s="40">
        <v>7</v>
      </c>
      <c r="B121" s="40">
        <v>409</v>
      </c>
      <c r="C121" s="40" t="s">
        <v>20</v>
      </c>
      <c r="D121" s="40" t="s">
        <v>291</v>
      </c>
      <c r="E121" s="40" t="s">
        <v>292</v>
      </c>
      <c r="F121" s="62">
        <v>883</v>
      </c>
      <c r="G121" s="63">
        <v>49</v>
      </c>
      <c r="H121" s="63">
        <v>18</v>
      </c>
      <c r="I121" s="40">
        <v>25</v>
      </c>
      <c r="J121" s="40">
        <v>25</v>
      </c>
      <c r="K121" s="40" t="s">
        <v>127</v>
      </c>
      <c r="L121" s="40" t="s">
        <v>128</v>
      </c>
      <c r="M121" s="63">
        <f t="shared" si="1"/>
        <v>0.72</v>
      </c>
      <c r="N121" s="64">
        <f>IF(M121="","",IF(M121&lt;Premissas!$C$8,Premissas!$E$7,IF(M121&lt;Premissas!$C$9,Premissas!$E$8,IF(M121&lt;Premissas!$C$10,Premissas!$E$9,IF(M121&lt;Premissas!$C$11,Premissas!$E$10,IF(M121&lt;Premissas!$C$12,Premissas!$E$11,Premissas!$E$12))))))</f>
        <v>0</v>
      </c>
      <c r="O121" s="65">
        <f>IF(OR(N121="",N121=0),0,N121/Premissas!$C$16)</f>
        <v>0</v>
      </c>
    </row>
    <row r="122" spans="1:15" ht="15" customHeight="1">
      <c r="A122" s="40">
        <v>7</v>
      </c>
      <c r="B122" s="40">
        <v>409</v>
      </c>
      <c r="C122" s="40" t="s">
        <v>21</v>
      </c>
      <c r="D122" s="40" t="s">
        <v>293</v>
      </c>
      <c r="E122" s="40" t="s">
        <v>294</v>
      </c>
      <c r="F122" s="62">
        <v>399</v>
      </c>
      <c r="G122" s="63">
        <v>33.79</v>
      </c>
      <c r="H122" s="63">
        <v>12</v>
      </c>
      <c r="I122" s="40">
        <v>22</v>
      </c>
      <c r="J122" s="40">
        <v>22</v>
      </c>
      <c r="K122" s="40" t="s">
        <v>127</v>
      </c>
      <c r="L122" s="40" t="s">
        <v>128</v>
      </c>
      <c r="M122" s="63">
        <f t="shared" si="1"/>
        <v>0.54545454545454541</v>
      </c>
      <c r="N122" s="64">
        <f>IF(M122="","",IF(M122&lt;Premissas!$C$8,Premissas!$E$7,IF(M122&lt;Premissas!$C$9,Premissas!$E$8,IF(M122&lt;Premissas!$C$10,Premissas!$E$9,IF(M122&lt;Premissas!$C$11,Premissas!$E$10,IF(M122&lt;Premissas!$C$12,Premissas!$E$11,Premissas!$E$12))))))</f>
        <v>0</v>
      </c>
      <c r="O122" s="65">
        <f>IF(OR(N122="",N122=0),0,N122/Premissas!$C$16)</f>
        <v>0</v>
      </c>
    </row>
    <row r="123" spans="1:15" ht="15" customHeight="1">
      <c r="A123" s="40">
        <v>7</v>
      </c>
      <c r="B123" s="40">
        <v>409</v>
      </c>
      <c r="C123" s="40" t="s">
        <v>19</v>
      </c>
      <c r="D123" s="40" t="s">
        <v>295</v>
      </c>
      <c r="E123" s="40" t="s">
        <v>296</v>
      </c>
      <c r="F123" s="62">
        <v>192</v>
      </c>
      <c r="G123" s="63">
        <v>4.25</v>
      </c>
      <c r="H123" s="63">
        <v>45</v>
      </c>
      <c r="I123" s="40">
        <v>24</v>
      </c>
      <c r="J123" s="40">
        <v>24</v>
      </c>
      <c r="K123" s="40" t="s">
        <v>127</v>
      </c>
      <c r="L123" s="40" t="s">
        <v>128</v>
      </c>
      <c r="M123" s="63">
        <f t="shared" si="1"/>
        <v>1.875</v>
      </c>
      <c r="N123" s="64">
        <f>IF(M123="","",IF(M123&lt;Premissas!$C$8,Premissas!$E$7,IF(M123&lt;Premissas!$C$9,Premissas!$E$8,IF(M123&lt;Premissas!$C$10,Premissas!$E$9,IF(M123&lt;Premissas!$C$11,Premissas!$E$10,IF(M123&lt;Premissas!$C$12,Premissas!$E$11,Premissas!$E$12))))))</f>
        <v>500</v>
      </c>
      <c r="O123" s="65">
        <f>IF(OR(N123="",N123=0),0,N123/Premissas!$C$16)</f>
        <v>19.23076923076923</v>
      </c>
    </row>
    <row r="124" spans="1:15" ht="15" customHeight="1">
      <c r="A124" s="40">
        <v>7</v>
      </c>
      <c r="B124" s="40">
        <v>409</v>
      </c>
      <c r="C124" s="40" t="s">
        <v>21</v>
      </c>
      <c r="D124" s="40" t="s">
        <v>297</v>
      </c>
      <c r="E124" s="40" t="s">
        <v>298</v>
      </c>
      <c r="F124" s="62">
        <v>509</v>
      </c>
      <c r="G124" s="63">
        <v>16.329999999999998</v>
      </c>
      <c r="H124" s="63">
        <v>31</v>
      </c>
      <c r="I124" s="40">
        <v>22</v>
      </c>
      <c r="J124" s="40">
        <v>22</v>
      </c>
      <c r="K124" s="40" t="s">
        <v>127</v>
      </c>
      <c r="L124" s="40" t="s">
        <v>128</v>
      </c>
      <c r="M124" s="63">
        <f t="shared" si="1"/>
        <v>1.4090909090909092</v>
      </c>
      <c r="N124" s="64">
        <f>IF(M124="","",IF(M124&lt;Premissas!$C$8,Premissas!$E$7,IF(M124&lt;Premissas!$C$9,Premissas!$E$8,IF(M124&lt;Premissas!$C$10,Premissas!$E$9,IF(M124&lt;Premissas!$C$11,Premissas!$E$10,IF(M124&lt;Premissas!$C$12,Premissas!$E$11,Premissas!$E$12))))))</f>
        <v>350</v>
      </c>
      <c r="O124" s="65">
        <f>IF(OR(N124="",N124=0),0,N124/Premissas!$C$16)</f>
        <v>13.461538461538462</v>
      </c>
    </row>
    <row r="125" spans="1:15" ht="15" customHeight="1">
      <c r="A125" s="40">
        <v>7</v>
      </c>
      <c r="B125" s="40">
        <v>409</v>
      </c>
      <c r="C125" s="40" t="s">
        <v>19</v>
      </c>
      <c r="D125" s="40" t="s">
        <v>299</v>
      </c>
      <c r="E125" s="40" t="s">
        <v>300</v>
      </c>
      <c r="F125" s="62">
        <v>1082</v>
      </c>
      <c r="G125" s="63">
        <v>21.21</v>
      </c>
      <c r="H125" s="63">
        <v>51</v>
      </c>
      <c r="I125" s="40">
        <v>24</v>
      </c>
      <c r="J125" s="40">
        <v>24</v>
      </c>
      <c r="K125" s="40" t="s">
        <v>127</v>
      </c>
      <c r="L125" s="40" t="s">
        <v>128</v>
      </c>
      <c r="M125" s="63">
        <f t="shared" si="1"/>
        <v>2.125</v>
      </c>
      <c r="N125" s="64">
        <f>IF(M125="","",IF(M125&lt;Premissas!$C$8,Premissas!$E$7,IF(M125&lt;Premissas!$C$9,Premissas!$E$8,IF(M125&lt;Premissas!$C$10,Premissas!$E$9,IF(M125&lt;Premissas!$C$11,Premissas!$E$10,IF(M125&lt;Premissas!$C$12,Premissas!$E$11,Premissas!$E$12))))))</f>
        <v>750</v>
      </c>
      <c r="O125" s="65">
        <f>IF(OR(N125="",N125=0),0,N125/Premissas!$C$16)</f>
        <v>28.846153846153847</v>
      </c>
    </row>
    <row r="126" spans="1:15" ht="15" customHeight="1">
      <c r="A126" s="40">
        <v>7</v>
      </c>
      <c r="B126" s="40">
        <v>409</v>
      </c>
      <c r="C126" s="40" t="s">
        <v>21</v>
      </c>
      <c r="D126" s="40" t="s">
        <v>299</v>
      </c>
      <c r="E126" s="40" t="s">
        <v>300</v>
      </c>
      <c r="F126" s="62">
        <v>1</v>
      </c>
      <c r="G126" s="63">
        <v>0.01</v>
      </c>
      <c r="H126" s="63">
        <v>100</v>
      </c>
      <c r="I126" s="40">
        <v>22</v>
      </c>
      <c r="J126" s="40">
        <v>22</v>
      </c>
      <c r="K126" s="40" t="s">
        <v>127</v>
      </c>
      <c r="L126" s="40" t="s">
        <v>128</v>
      </c>
      <c r="M126" s="63">
        <f t="shared" si="1"/>
        <v>4.5454545454545459</v>
      </c>
      <c r="N126" s="64">
        <f>IF(M126="","",IF(M126&lt;Premissas!$C$8,Premissas!$E$7,IF(M126&lt;Premissas!$C$9,Premissas!$E$8,IF(M126&lt;Premissas!$C$10,Premissas!$E$9,IF(M126&lt;Premissas!$C$11,Premissas!$E$10,IF(M126&lt;Premissas!$C$12,Premissas!$E$11,Premissas!$E$12))))))</f>
        <v>750</v>
      </c>
      <c r="O126" s="65">
        <f>IF(OR(N126="",N126=0),0,N126/Premissas!$C$16)</f>
        <v>28.846153846153847</v>
      </c>
    </row>
    <row r="127" spans="1:15" ht="15" customHeight="1">
      <c r="A127" s="40">
        <v>7</v>
      </c>
      <c r="B127" s="40">
        <v>409</v>
      </c>
      <c r="C127" s="40" t="s">
        <v>21</v>
      </c>
      <c r="D127" s="40" t="s">
        <v>301</v>
      </c>
      <c r="E127" s="40" t="s">
        <v>302</v>
      </c>
      <c r="F127" s="62">
        <v>99</v>
      </c>
      <c r="G127" s="63">
        <v>1.4</v>
      </c>
      <c r="H127" s="63">
        <v>71</v>
      </c>
      <c r="I127" s="40">
        <v>22</v>
      </c>
      <c r="J127" s="40">
        <v>22</v>
      </c>
      <c r="K127" s="40" t="s">
        <v>127</v>
      </c>
      <c r="L127" s="40" t="s">
        <v>128</v>
      </c>
      <c r="M127" s="63">
        <f t="shared" si="1"/>
        <v>3.2272727272727271</v>
      </c>
      <c r="N127" s="64">
        <f>IF(M127="","",IF(M127&lt;Premissas!$C$8,Premissas!$E$7,IF(M127&lt;Premissas!$C$9,Premissas!$E$8,IF(M127&lt;Premissas!$C$10,Premissas!$E$9,IF(M127&lt;Premissas!$C$11,Premissas!$E$10,IF(M127&lt;Premissas!$C$12,Premissas!$E$11,Premissas!$E$12))))))</f>
        <v>750</v>
      </c>
      <c r="O127" s="65">
        <f>IF(OR(N127="",N127=0),0,N127/Premissas!$C$16)</f>
        <v>28.846153846153847</v>
      </c>
    </row>
    <row r="128" spans="1:15" ht="15" customHeight="1">
      <c r="A128" s="40">
        <v>7</v>
      </c>
      <c r="B128" s="40">
        <v>409</v>
      </c>
      <c r="C128" s="40" t="s">
        <v>20</v>
      </c>
      <c r="D128" s="40" t="s">
        <v>301</v>
      </c>
      <c r="E128" s="40" t="s">
        <v>302</v>
      </c>
      <c r="F128" s="62">
        <v>1055</v>
      </c>
      <c r="G128" s="63">
        <v>12.2</v>
      </c>
      <c r="H128" s="63">
        <v>86</v>
      </c>
      <c r="I128" s="40">
        <v>25</v>
      </c>
      <c r="J128" s="40">
        <v>25</v>
      </c>
      <c r="K128" s="40" t="s">
        <v>127</v>
      </c>
      <c r="L128" s="40" t="s">
        <v>128</v>
      </c>
      <c r="M128" s="63">
        <f t="shared" si="1"/>
        <v>3.44</v>
      </c>
      <c r="N128" s="64">
        <f>IF(M128="","",IF(M128&lt;Premissas!$C$8,Premissas!$E$7,IF(M128&lt;Premissas!$C$9,Premissas!$E$8,IF(M128&lt;Premissas!$C$10,Premissas!$E$9,IF(M128&lt;Premissas!$C$11,Premissas!$E$10,IF(M128&lt;Premissas!$C$12,Premissas!$E$11,Premissas!$E$12))))))</f>
        <v>750</v>
      </c>
      <c r="O128" s="65">
        <f>IF(OR(N128="",N128=0),0,N128/Premissas!$C$16)</f>
        <v>28.846153846153847</v>
      </c>
    </row>
    <row r="129" spans="1:15" ht="15" customHeight="1">
      <c r="A129" s="40">
        <v>7</v>
      </c>
      <c r="B129" s="40">
        <v>409</v>
      </c>
      <c r="C129" s="40" t="s">
        <v>21</v>
      </c>
      <c r="D129" s="40" t="s">
        <v>303</v>
      </c>
      <c r="E129" s="40" t="s">
        <v>304</v>
      </c>
      <c r="F129" s="62">
        <v>51</v>
      </c>
      <c r="G129" s="63">
        <v>0.98</v>
      </c>
      <c r="H129" s="63">
        <v>52</v>
      </c>
      <c r="I129" s="40">
        <v>22</v>
      </c>
      <c r="J129" s="40">
        <v>22</v>
      </c>
      <c r="K129" s="40" t="s">
        <v>127</v>
      </c>
      <c r="L129" s="40" t="s">
        <v>128</v>
      </c>
      <c r="M129" s="63">
        <f t="shared" si="1"/>
        <v>2.3636363636363638</v>
      </c>
      <c r="N129" s="64">
        <f>IF(M129="","",IF(M129&lt;Premissas!$C$8,Premissas!$E$7,IF(M129&lt;Premissas!$C$9,Premissas!$E$8,IF(M129&lt;Premissas!$C$10,Premissas!$E$9,IF(M129&lt;Premissas!$C$11,Premissas!$E$10,IF(M129&lt;Premissas!$C$12,Premissas!$E$11,Premissas!$E$12))))))</f>
        <v>750</v>
      </c>
      <c r="O129" s="65">
        <f>IF(OR(N129="",N129=0),0,N129/Premissas!$C$16)</f>
        <v>28.846153846153847</v>
      </c>
    </row>
    <row r="130" spans="1:15" ht="15" customHeight="1">
      <c r="A130" s="40">
        <v>7</v>
      </c>
      <c r="B130" s="40">
        <v>409</v>
      </c>
      <c r="C130" s="40" t="s">
        <v>21</v>
      </c>
      <c r="D130" s="40" t="s">
        <v>305</v>
      </c>
      <c r="E130" s="40" t="s">
        <v>306</v>
      </c>
      <c r="F130" s="62">
        <v>157</v>
      </c>
      <c r="G130" s="63">
        <v>2.4700000000000002</v>
      </c>
      <c r="H130" s="63">
        <v>64</v>
      </c>
      <c r="I130" s="40">
        <v>22</v>
      </c>
      <c r="J130" s="40">
        <v>22</v>
      </c>
      <c r="K130" s="40" t="s">
        <v>127</v>
      </c>
      <c r="L130" s="40" t="s">
        <v>128</v>
      </c>
      <c r="M130" s="63">
        <f t="shared" ref="M130:M193" si="2">IF(OR(J130="",J130&lt;=0),"",H130/J130)</f>
        <v>2.9090909090909092</v>
      </c>
      <c r="N130" s="64">
        <f>IF(M130="","",IF(M130&lt;Premissas!$C$8,Premissas!$E$7,IF(M130&lt;Premissas!$C$9,Premissas!$E$8,IF(M130&lt;Premissas!$C$10,Premissas!$E$9,IF(M130&lt;Premissas!$C$11,Premissas!$E$10,IF(M130&lt;Premissas!$C$12,Premissas!$E$11,Premissas!$E$12))))))</f>
        <v>750</v>
      </c>
      <c r="O130" s="65">
        <f>IF(OR(N130="",N130=0),0,N130/Premissas!$C$16)</f>
        <v>28.846153846153847</v>
      </c>
    </row>
    <row r="131" spans="1:15" ht="15" customHeight="1">
      <c r="A131" s="40">
        <v>7</v>
      </c>
      <c r="B131" s="40">
        <v>409</v>
      </c>
      <c r="C131" s="40" t="s">
        <v>20</v>
      </c>
      <c r="D131" s="40" t="s">
        <v>305</v>
      </c>
      <c r="E131" s="40" t="s">
        <v>306</v>
      </c>
      <c r="F131" s="62">
        <v>4</v>
      </c>
      <c r="G131" s="63">
        <v>7.0000000000000007E-2</v>
      </c>
      <c r="H131" s="63">
        <v>57</v>
      </c>
      <c r="I131" s="40">
        <v>25</v>
      </c>
      <c r="J131" s="40">
        <v>25</v>
      </c>
      <c r="K131" s="40" t="s">
        <v>127</v>
      </c>
      <c r="L131" s="40" t="s">
        <v>128</v>
      </c>
      <c r="M131" s="63">
        <f t="shared" si="2"/>
        <v>2.2799999999999998</v>
      </c>
      <c r="N131" s="64">
        <f>IF(M131="","",IF(M131&lt;Premissas!$C$8,Premissas!$E$7,IF(M131&lt;Premissas!$C$9,Premissas!$E$8,IF(M131&lt;Premissas!$C$10,Premissas!$E$9,IF(M131&lt;Premissas!$C$11,Premissas!$E$10,IF(M131&lt;Premissas!$C$12,Premissas!$E$11,Premissas!$E$12))))))</f>
        <v>750</v>
      </c>
      <c r="O131" s="65">
        <f>IF(OR(N131="",N131=0),0,N131/Premissas!$C$16)</f>
        <v>28.846153846153847</v>
      </c>
    </row>
    <row r="132" spans="1:15" ht="15" customHeight="1">
      <c r="A132" s="40">
        <v>7</v>
      </c>
      <c r="B132" s="40">
        <v>409</v>
      </c>
      <c r="C132" s="40" t="s">
        <v>21</v>
      </c>
      <c r="D132" s="40" t="s">
        <v>307</v>
      </c>
      <c r="E132" s="40" t="s">
        <v>308</v>
      </c>
      <c r="F132" s="62">
        <v>160</v>
      </c>
      <c r="G132" s="63">
        <v>7.23</v>
      </c>
      <c r="H132" s="63">
        <v>22</v>
      </c>
      <c r="I132" s="40">
        <v>22</v>
      </c>
      <c r="J132" s="40">
        <v>22</v>
      </c>
      <c r="K132" s="40" t="s">
        <v>127</v>
      </c>
      <c r="L132" s="40" t="s">
        <v>128</v>
      </c>
      <c r="M132" s="63">
        <f t="shared" si="2"/>
        <v>1</v>
      </c>
      <c r="N132" s="64">
        <f>IF(M132="","",IF(M132&lt;Premissas!$C$8,Premissas!$E$7,IF(M132&lt;Premissas!$C$9,Premissas!$E$8,IF(M132&lt;Premissas!$C$10,Premissas!$E$9,IF(M132&lt;Premissas!$C$11,Premissas!$E$10,IF(M132&lt;Premissas!$C$12,Premissas!$E$11,Premissas!$E$12))))))</f>
        <v>100</v>
      </c>
      <c r="O132" s="65">
        <f>IF(OR(N132="",N132=0),0,N132/Premissas!$C$16)</f>
        <v>3.8461538461538463</v>
      </c>
    </row>
    <row r="133" spans="1:15" ht="15" customHeight="1">
      <c r="A133" s="40">
        <v>7</v>
      </c>
      <c r="B133" s="40">
        <v>409</v>
      </c>
      <c r="C133" s="40" t="s">
        <v>21</v>
      </c>
      <c r="D133" s="40" t="s">
        <v>309</v>
      </c>
      <c r="E133" s="40" t="s">
        <v>310</v>
      </c>
      <c r="F133" s="62">
        <v>72</v>
      </c>
      <c r="G133" s="63">
        <v>1.29</v>
      </c>
      <c r="H133" s="63">
        <v>56</v>
      </c>
      <c r="I133" s="40">
        <v>22</v>
      </c>
      <c r="J133" s="40">
        <v>22</v>
      </c>
      <c r="K133" s="40" t="s">
        <v>127</v>
      </c>
      <c r="L133" s="40" t="s">
        <v>128</v>
      </c>
      <c r="M133" s="63">
        <f t="shared" si="2"/>
        <v>2.5454545454545454</v>
      </c>
      <c r="N133" s="64">
        <f>IF(M133="","",IF(M133&lt;Premissas!$C$8,Premissas!$E$7,IF(M133&lt;Premissas!$C$9,Premissas!$E$8,IF(M133&lt;Premissas!$C$10,Premissas!$E$9,IF(M133&lt;Premissas!$C$11,Premissas!$E$10,IF(M133&lt;Premissas!$C$12,Premissas!$E$11,Premissas!$E$12))))))</f>
        <v>750</v>
      </c>
      <c r="O133" s="65">
        <f>IF(OR(N133="",N133=0),0,N133/Premissas!$C$16)</f>
        <v>28.846153846153847</v>
      </c>
    </row>
    <row r="134" spans="1:15" ht="15" customHeight="1">
      <c r="A134" s="40">
        <v>7</v>
      </c>
      <c r="B134" s="40">
        <v>409</v>
      </c>
      <c r="C134" s="40" t="s">
        <v>21</v>
      </c>
      <c r="D134" s="40" t="s">
        <v>311</v>
      </c>
      <c r="E134" s="40" t="s">
        <v>312</v>
      </c>
      <c r="F134" s="62">
        <v>13</v>
      </c>
      <c r="G134" s="63">
        <v>0.37</v>
      </c>
      <c r="H134" s="63">
        <v>35</v>
      </c>
      <c r="I134" s="40">
        <v>22</v>
      </c>
      <c r="J134" s="40">
        <v>22</v>
      </c>
      <c r="K134" s="40" t="s">
        <v>127</v>
      </c>
      <c r="L134" s="40" t="s">
        <v>128</v>
      </c>
      <c r="M134" s="63">
        <f t="shared" si="2"/>
        <v>1.5909090909090908</v>
      </c>
      <c r="N134" s="64">
        <f>IF(M134="","",IF(M134&lt;Premissas!$C$8,Premissas!$E$7,IF(M134&lt;Premissas!$C$9,Premissas!$E$8,IF(M134&lt;Premissas!$C$10,Premissas!$E$9,IF(M134&lt;Premissas!$C$11,Premissas!$E$10,IF(M134&lt;Premissas!$C$12,Premissas!$E$11,Premissas!$E$12))))))</f>
        <v>350</v>
      </c>
      <c r="O134" s="65">
        <f>IF(OR(N134="",N134=0),0,N134/Premissas!$C$16)</f>
        <v>13.461538461538462</v>
      </c>
    </row>
    <row r="135" spans="1:15" ht="15" customHeight="1">
      <c r="A135" s="40">
        <v>7</v>
      </c>
      <c r="B135" s="40">
        <v>409</v>
      </c>
      <c r="C135" s="40" t="s">
        <v>20</v>
      </c>
      <c r="D135" s="40" t="s">
        <v>311</v>
      </c>
      <c r="E135" s="40" t="s">
        <v>312</v>
      </c>
      <c r="F135" s="62">
        <v>642</v>
      </c>
      <c r="G135" s="63">
        <v>7.27</v>
      </c>
      <c r="H135" s="63">
        <v>88</v>
      </c>
      <c r="I135" s="40">
        <v>25</v>
      </c>
      <c r="J135" s="40">
        <v>25</v>
      </c>
      <c r="K135" s="40" t="s">
        <v>127</v>
      </c>
      <c r="L135" s="40" t="s">
        <v>128</v>
      </c>
      <c r="M135" s="63">
        <f t="shared" si="2"/>
        <v>3.52</v>
      </c>
      <c r="N135" s="64">
        <f>IF(M135="","",IF(M135&lt;Premissas!$C$8,Premissas!$E$7,IF(M135&lt;Premissas!$C$9,Premissas!$E$8,IF(M135&lt;Premissas!$C$10,Premissas!$E$9,IF(M135&lt;Premissas!$C$11,Premissas!$E$10,IF(M135&lt;Premissas!$C$12,Premissas!$E$11,Premissas!$E$12))))))</f>
        <v>750</v>
      </c>
      <c r="O135" s="65">
        <f>IF(OR(N135="",N135=0),0,N135/Premissas!$C$16)</f>
        <v>28.846153846153847</v>
      </c>
    </row>
    <row r="136" spans="1:15" ht="15" customHeight="1">
      <c r="A136" s="40">
        <v>7</v>
      </c>
      <c r="B136" s="40">
        <v>409</v>
      </c>
      <c r="C136" s="40" t="s">
        <v>21</v>
      </c>
      <c r="D136" s="40" t="s">
        <v>313</v>
      </c>
      <c r="E136" s="40" t="s">
        <v>314</v>
      </c>
      <c r="F136" s="62">
        <v>208</v>
      </c>
      <c r="G136" s="63">
        <v>6.54</v>
      </c>
      <c r="H136" s="63">
        <v>32</v>
      </c>
      <c r="I136" s="40">
        <v>22</v>
      </c>
      <c r="J136" s="40">
        <v>22</v>
      </c>
      <c r="K136" s="40" t="s">
        <v>127</v>
      </c>
      <c r="L136" s="40" t="s">
        <v>128</v>
      </c>
      <c r="M136" s="63">
        <f t="shared" si="2"/>
        <v>1.4545454545454546</v>
      </c>
      <c r="N136" s="64">
        <f>IF(M136="","",IF(M136&lt;Premissas!$C$8,Premissas!$E$7,IF(M136&lt;Premissas!$C$9,Premissas!$E$8,IF(M136&lt;Premissas!$C$10,Premissas!$E$9,IF(M136&lt;Premissas!$C$11,Premissas!$E$10,IF(M136&lt;Premissas!$C$12,Premissas!$E$11,Premissas!$E$12))))))</f>
        <v>350</v>
      </c>
      <c r="O136" s="65">
        <f>IF(OR(N136="",N136=0),0,N136/Premissas!$C$16)</f>
        <v>13.461538461538462</v>
      </c>
    </row>
    <row r="137" spans="1:15" ht="15" customHeight="1">
      <c r="A137" s="40">
        <v>7</v>
      </c>
      <c r="B137" s="40">
        <v>409</v>
      </c>
      <c r="C137" s="40" t="s">
        <v>21</v>
      </c>
      <c r="D137" s="40" t="s">
        <v>315</v>
      </c>
      <c r="E137" s="40" t="s">
        <v>316</v>
      </c>
      <c r="F137" s="62">
        <v>80</v>
      </c>
      <c r="G137" s="63">
        <v>3.07</v>
      </c>
      <c r="H137" s="63">
        <v>26</v>
      </c>
      <c r="I137" s="40">
        <v>22</v>
      </c>
      <c r="J137" s="40">
        <v>22</v>
      </c>
      <c r="K137" s="40" t="s">
        <v>127</v>
      </c>
      <c r="L137" s="40" t="s">
        <v>128</v>
      </c>
      <c r="M137" s="63">
        <f t="shared" si="2"/>
        <v>1.1818181818181819</v>
      </c>
      <c r="N137" s="64">
        <f>IF(M137="","",IF(M137&lt;Premissas!$C$8,Premissas!$E$7,IF(M137&lt;Premissas!$C$9,Premissas!$E$8,IF(M137&lt;Premissas!$C$10,Premissas!$E$9,IF(M137&lt;Premissas!$C$11,Premissas!$E$10,IF(M137&lt;Premissas!$C$12,Premissas!$E$11,Premissas!$E$12))))))</f>
        <v>100</v>
      </c>
      <c r="O137" s="65">
        <f>IF(OR(N137="",N137=0),0,N137/Premissas!$C$16)</f>
        <v>3.8461538461538463</v>
      </c>
    </row>
    <row r="138" spans="1:15" ht="15" customHeight="1">
      <c r="A138" s="40">
        <v>7</v>
      </c>
      <c r="B138" s="40">
        <v>409</v>
      </c>
      <c r="C138" s="40" t="s">
        <v>20</v>
      </c>
      <c r="D138" s="40" t="s">
        <v>315</v>
      </c>
      <c r="E138" s="40" t="s">
        <v>316</v>
      </c>
      <c r="F138" s="62">
        <v>47</v>
      </c>
      <c r="G138" s="63">
        <v>0.36</v>
      </c>
      <c r="H138" s="63">
        <v>131</v>
      </c>
      <c r="I138" s="40">
        <v>25</v>
      </c>
      <c r="J138" s="40">
        <v>25</v>
      </c>
      <c r="K138" s="40" t="s">
        <v>127</v>
      </c>
      <c r="L138" s="40" t="s">
        <v>128</v>
      </c>
      <c r="M138" s="63">
        <f t="shared" si="2"/>
        <v>5.24</v>
      </c>
      <c r="N138" s="64">
        <f>IF(M138="","",IF(M138&lt;Premissas!$C$8,Premissas!$E$7,IF(M138&lt;Premissas!$C$9,Premissas!$E$8,IF(M138&lt;Premissas!$C$10,Premissas!$E$9,IF(M138&lt;Premissas!$C$11,Premissas!$E$10,IF(M138&lt;Premissas!$C$12,Premissas!$E$11,Premissas!$E$12))))))</f>
        <v>750</v>
      </c>
      <c r="O138" s="65">
        <f>IF(OR(N138="",N138=0),0,N138/Premissas!$C$16)</f>
        <v>28.846153846153847</v>
      </c>
    </row>
    <row r="139" spans="1:15" ht="15" customHeight="1">
      <c r="A139" s="40">
        <v>7</v>
      </c>
      <c r="B139" s="40">
        <v>409</v>
      </c>
      <c r="C139" s="40" t="s">
        <v>21</v>
      </c>
      <c r="D139" s="40" t="s">
        <v>317</v>
      </c>
      <c r="E139" s="40" t="s">
        <v>318</v>
      </c>
      <c r="F139" s="62">
        <v>25</v>
      </c>
      <c r="G139" s="63">
        <v>0.46</v>
      </c>
      <c r="H139" s="63">
        <v>54</v>
      </c>
      <c r="I139" s="40">
        <v>22</v>
      </c>
      <c r="J139" s="40">
        <v>22</v>
      </c>
      <c r="K139" s="40" t="s">
        <v>127</v>
      </c>
      <c r="L139" s="40" t="s">
        <v>128</v>
      </c>
      <c r="M139" s="63">
        <f t="shared" si="2"/>
        <v>2.4545454545454546</v>
      </c>
      <c r="N139" s="64">
        <f>IF(M139="","",IF(M139&lt;Premissas!$C$8,Premissas!$E$7,IF(M139&lt;Premissas!$C$9,Premissas!$E$8,IF(M139&lt;Premissas!$C$10,Premissas!$E$9,IF(M139&lt;Premissas!$C$11,Premissas!$E$10,IF(M139&lt;Premissas!$C$12,Premissas!$E$11,Premissas!$E$12))))))</f>
        <v>750</v>
      </c>
      <c r="O139" s="65">
        <f>IF(OR(N139="",N139=0),0,N139/Premissas!$C$16)</f>
        <v>28.846153846153847</v>
      </c>
    </row>
    <row r="140" spans="1:15" ht="15" customHeight="1">
      <c r="A140" s="40">
        <v>7</v>
      </c>
      <c r="B140" s="40">
        <v>409</v>
      </c>
      <c r="C140" s="40" t="s">
        <v>21</v>
      </c>
      <c r="D140" s="40" t="s">
        <v>319</v>
      </c>
      <c r="E140" s="40" t="s">
        <v>320</v>
      </c>
      <c r="F140" s="62">
        <v>20</v>
      </c>
      <c r="G140" s="63">
        <v>0.56999999999999995</v>
      </c>
      <c r="H140" s="63">
        <v>35</v>
      </c>
      <c r="I140" s="40">
        <v>22</v>
      </c>
      <c r="J140" s="40">
        <v>22</v>
      </c>
      <c r="K140" s="40" t="s">
        <v>127</v>
      </c>
      <c r="L140" s="40" t="s">
        <v>128</v>
      </c>
      <c r="M140" s="63">
        <f t="shared" si="2"/>
        <v>1.5909090909090908</v>
      </c>
      <c r="N140" s="64">
        <f>IF(M140="","",IF(M140&lt;Premissas!$C$8,Premissas!$E$7,IF(M140&lt;Premissas!$C$9,Premissas!$E$8,IF(M140&lt;Premissas!$C$10,Premissas!$E$9,IF(M140&lt;Premissas!$C$11,Premissas!$E$10,IF(M140&lt;Premissas!$C$12,Premissas!$E$11,Premissas!$E$12))))))</f>
        <v>350</v>
      </c>
      <c r="O140" s="65">
        <f>IF(OR(N140="",N140=0),0,N140/Premissas!$C$16)</f>
        <v>13.461538461538462</v>
      </c>
    </row>
    <row r="141" spans="1:15" ht="15" customHeight="1">
      <c r="A141" s="40">
        <v>7</v>
      </c>
      <c r="B141" s="40">
        <v>409</v>
      </c>
      <c r="C141" s="40" t="s">
        <v>21</v>
      </c>
      <c r="D141" s="40" t="s">
        <v>321</v>
      </c>
      <c r="E141" s="40" t="s">
        <v>322</v>
      </c>
      <c r="F141" s="62">
        <v>503</v>
      </c>
      <c r="G141" s="63">
        <v>17.8</v>
      </c>
      <c r="H141" s="63">
        <v>28</v>
      </c>
      <c r="I141" s="40">
        <v>22</v>
      </c>
      <c r="J141" s="40">
        <v>22</v>
      </c>
      <c r="K141" s="40" t="s">
        <v>127</v>
      </c>
      <c r="L141" s="40" t="s">
        <v>128</v>
      </c>
      <c r="M141" s="63">
        <f t="shared" si="2"/>
        <v>1.2727272727272727</v>
      </c>
      <c r="N141" s="64">
        <f>IF(M141="","",IF(M141&lt;Premissas!$C$8,Premissas!$E$7,IF(M141&lt;Premissas!$C$9,Premissas!$E$8,IF(M141&lt;Premissas!$C$10,Premissas!$E$9,IF(M141&lt;Premissas!$C$11,Premissas!$E$10,IF(M141&lt;Premissas!$C$12,Premissas!$E$11,Premissas!$E$12))))))</f>
        <v>200</v>
      </c>
      <c r="O141" s="65">
        <f>IF(OR(N141="",N141=0),0,N141/Premissas!$C$16)</f>
        <v>7.6923076923076925</v>
      </c>
    </row>
    <row r="142" spans="1:15" ht="15" customHeight="1">
      <c r="A142" s="40">
        <v>7</v>
      </c>
      <c r="B142" s="40">
        <v>409</v>
      </c>
      <c r="C142" s="40" t="s">
        <v>21</v>
      </c>
      <c r="D142" s="40" t="s">
        <v>323</v>
      </c>
      <c r="E142" s="40" t="s">
        <v>324</v>
      </c>
      <c r="F142" s="62">
        <v>9</v>
      </c>
      <c r="G142" s="63">
        <v>0.65</v>
      </c>
      <c r="H142" s="63">
        <v>14</v>
      </c>
      <c r="I142" s="40">
        <v>22</v>
      </c>
      <c r="J142" s="40">
        <v>22</v>
      </c>
      <c r="K142" s="40" t="s">
        <v>127</v>
      </c>
      <c r="L142" s="40" t="s">
        <v>128</v>
      </c>
      <c r="M142" s="63">
        <f t="shared" si="2"/>
        <v>0.63636363636363635</v>
      </c>
      <c r="N142" s="64">
        <f>IF(M142="","",IF(M142&lt;Premissas!$C$8,Premissas!$E$7,IF(M142&lt;Premissas!$C$9,Premissas!$E$8,IF(M142&lt;Premissas!$C$10,Premissas!$E$9,IF(M142&lt;Premissas!$C$11,Premissas!$E$10,IF(M142&lt;Premissas!$C$12,Premissas!$E$11,Premissas!$E$12))))))</f>
        <v>0</v>
      </c>
      <c r="O142" s="65">
        <f>IF(OR(N142="",N142=0),0,N142/Premissas!$C$16)</f>
        <v>0</v>
      </c>
    </row>
    <row r="143" spans="1:15" ht="15" customHeight="1">
      <c r="A143" s="40">
        <v>7</v>
      </c>
      <c r="B143" s="40">
        <v>409</v>
      </c>
      <c r="C143" s="40" t="s">
        <v>21</v>
      </c>
      <c r="D143" s="40" t="s">
        <v>325</v>
      </c>
      <c r="E143" s="40" t="s">
        <v>326</v>
      </c>
      <c r="F143" s="62">
        <v>1118</v>
      </c>
      <c r="G143" s="63">
        <v>34.409999999999997</v>
      </c>
      <c r="H143" s="63">
        <v>32</v>
      </c>
      <c r="I143" s="40">
        <v>22</v>
      </c>
      <c r="J143" s="40">
        <v>22</v>
      </c>
      <c r="K143" s="40" t="s">
        <v>127</v>
      </c>
      <c r="L143" s="40" t="s">
        <v>128</v>
      </c>
      <c r="M143" s="63">
        <f t="shared" si="2"/>
        <v>1.4545454545454546</v>
      </c>
      <c r="N143" s="64">
        <f>IF(M143="","",IF(M143&lt;Premissas!$C$8,Premissas!$E$7,IF(M143&lt;Premissas!$C$9,Premissas!$E$8,IF(M143&lt;Premissas!$C$10,Premissas!$E$9,IF(M143&lt;Premissas!$C$11,Premissas!$E$10,IF(M143&lt;Premissas!$C$12,Premissas!$E$11,Premissas!$E$12))))))</f>
        <v>350</v>
      </c>
      <c r="O143" s="65">
        <f>IF(OR(N143="",N143=0),0,N143/Premissas!$C$16)</f>
        <v>13.461538461538462</v>
      </c>
    </row>
    <row r="144" spans="1:15" ht="15" customHeight="1">
      <c r="A144" s="40">
        <v>7</v>
      </c>
      <c r="B144" s="40">
        <v>409</v>
      </c>
      <c r="C144" s="40" t="s">
        <v>21</v>
      </c>
      <c r="D144" s="40" t="s">
        <v>327</v>
      </c>
      <c r="E144" s="40" t="s">
        <v>328</v>
      </c>
      <c r="F144" s="62">
        <v>14</v>
      </c>
      <c r="G144" s="63">
        <v>3.53</v>
      </c>
      <c r="H144" s="63">
        <v>4</v>
      </c>
      <c r="I144" s="40">
        <v>22</v>
      </c>
      <c r="J144" s="40">
        <v>22</v>
      </c>
      <c r="K144" s="40" t="s">
        <v>127</v>
      </c>
      <c r="L144" s="40" t="s">
        <v>128</v>
      </c>
      <c r="M144" s="63">
        <f t="shared" si="2"/>
        <v>0.18181818181818182</v>
      </c>
      <c r="N144" s="64">
        <f>IF(M144="","",IF(M144&lt;Premissas!$C$8,Premissas!$E$7,IF(M144&lt;Premissas!$C$9,Premissas!$E$8,IF(M144&lt;Premissas!$C$10,Premissas!$E$9,IF(M144&lt;Premissas!$C$11,Premissas!$E$10,IF(M144&lt;Premissas!$C$12,Premissas!$E$11,Premissas!$E$12))))))</f>
        <v>0</v>
      </c>
      <c r="O144" s="65">
        <f>IF(OR(N144="",N144=0),0,N144/Premissas!$C$16)</f>
        <v>0</v>
      </c>
    </row>
    <row r="145" spans="1:15" ht="15" customHeight="1">
      <c r="A145" s="40">
        <v>7</v>
      </c>
      <c r="B145" s="40">
        <v>409</v>
      </c>
      <c r="C145" s="40" t="s">
        <v>20</v>
      </c>
      <c r="D145" s="40" t="s">
        <v>327</v>
      </c>
      <c r="E145" s="40" t="s">
        <v>328</v>
      </c>
      <c r="F145" s="62">
        <v>4</v>
      </c>
      <c r="G145" s="63">
        <v>0.12</v>
      </c>
      <c r="H145" s="63">
        <v>33</v>
      </c>
      <c r="I145" s="40">
        <v>25</v>
      </c>
      <c r="J145" s="40">
        <v>25</v>
      </c>
      <c r="K145" s="40" t="s">
        <v>127</v>
      </c>
      <c r="L145" s="40" t="s">
        <v>128</v>
      </c>
      <c r="M145" s="63">
        <f t="shared" si="2"/>
        <v>1.32</v>
      </c>
      <c r="N145" s="64">
        <f>IF(M145="","",IF(M145&lt;Premissas!$C$8,Premissas!$E$7,IF(M145&lt;Premissas!$C$9,Premissas!$E$8,IF(M145&lt;Premissas!$C$10,Premissas!$E$9,IF(M145&lt;Premissas!$C$11,Premissas!$E$10,IF(M145&lt;Premissas!$C$12,Premissas!$E$11,Premissas!$E$12))))))</f>
        <v>200</v>
      </c>
      <c r="O145" s="65">
        <f>IF(OR(N145="",N145=0),0,N145/Premissas!$C$16)</f>
        <v>7.6923076923076925</v>
      </c>
    </row>
    <row r="146" spans="1:15" ht="15" customHeight="1">
      <c r="A146" s="40">
        <v>7</v>
      </c>
      <c r="B146" s="40">
        <v>409</v>
      </c>
      <c r="C146" s="40" t="s">
        <v>19</v>
      </c>
      <c r="D146" s="40" t="s">
        <v>329</v>
      </c>
      <c r="E146" s="40" t="s">
        <v>330</v>
      </c>
      <c r="F146" s="62">
        <v>439</v>
      </c>
      <c r="G146" s="63">
        <v>5.97</v>
      </c>
      <c r="H146" s="63">
        <v>74</v>
      </c>
      <c r="I146" s="40">
        <v>24</v>
      </c>
      <c r="J146" s="40">
        <v>24</v>
      </c>
      <c r="K146" s="40" t="s">
        <v>127</v>
      </c>
      <c r="L146" s="40" t="s">
        <v>128</v>
      </c>
      <c r="M146" s="63">
        <f t="shared" si="2"/>
        <v>3.0833333333333335</v>
      </c>
      <c r="N146" s="64">
        <f>IF(M146="","",IF(M146&lt;Premissas!$C$8,Premissas!$E$7,IF(M146&lt;Premissas!$C$9,Premissas!$E$8,IF(M146&lt;Premissas!$C$10,Premissas!$E$9,IF(M146&lt;Premissas!$C$11,Premissas!$E$10,IF(M146&lt;Premissas!$C$12,Premissas!$E$11,Premissas!$E$12))))))</f>
        <v>750</v>
      </c>
      <c r="O146" s="65">
        <f>IF(OR(N146="",N146=0),0,N146/Premissas!$C$16)</f>
        <v>28.846153846153847</v>
      </c>
    </row>
    <row r="147" spans="1:15" ht="15" customHeight="1">
      <c r="A147" s="40">
        <v>7</v>
      </c>
      <c r="B147" s="40">
        <v>409</v>
      </c>
      <c r="C147" s="40" t="s">
        <v>21</v>
      </c>
      <c r="D147" s="40" t="s">
        <v>331</v>
      </c>
      <c r="E147" s="40" t="s">
        <v>332</v>
      </c>
      <c r="F147" s="62">
        <v>491</v>
      </c>
      <c r="G147" s="63">
        <v>20.420000000000002</v>
      </c>
      <c r="H147" s="63">
        <v>24</v>
      </c>
      <c r="I147" s="40">
        <v>22</v>
      </c>
      <c r="J147" s="40">
        <v>22</v>
      </c>
      <c r="K147" s="40" t="s">
        <v>127</v>
      </c>
      <c r="L147" s="40" t="s">
        <v>128</v>
      </c>
      <c r="M147" s="63">
        <f t="shared" si="2"/>
        <v>1.0909090909090908</v>
      </c>
      <c r="N147" s="64">
        <f>IF(M147="","",IF(M147&lt;Premissas!$C$8,Premissas!$E$7,IF(M147&lt;Premissas!$C$9,Premissas!$E$8,IF(M147&lt;Premissas!$C$10,Premissas!$E$9,IF(M147&lt;Premissas!$C$11,Premissas!$E$10,IF(M147&lt;Premissas!$C$12,Premissas!$E$11,Premissas!$E$12))))))</f>
        <v>100</v>
      </c>
      <c r="O147" s="65">
        <f>IF(OR(N147="",N147=0),0,N147/Premissas!$C$16)</f>
        <v>3.8461538461538463</v>
      </c>
    </row>
    <row r="148" spans="1:15" ht="15" customHeight="1">
      <c r="A148" s="40">
        <v>7</v>
      </c>
      <c r="B148" s="40">
        <v>409</v>
      </c>
      <c r="C148" s="40" t="s">
        <v>19</v>
      </c>
      <c r="D148" s="40" t="s">
        <v>333</v>
      </c>
      <c r="E148" s="40" t="s">
        <v>334</v>
      </c>
      <c r="F148" s="62">
        <v>101</v>
      </c>
      <c r="G148" s="63">
        <v>1.07</v>
      </c>
      <c r="H148" s="63">
        <v>94</v>
      </c>
      <c r="I148" s="40">
        <v>24</v>
      </c>
      <c r="J148" s="40">
        <v>24</v>
      </c>
      <c r="K148" s="40" t="s">
        <v>127</v>
      </c>
      <c r="L148" s="40" t="s">
        <v>128</v>
      </c>
      <c r="M148" s="63">
        <f t="shared" si="2"/>
        <v>3.9166666666666665</v>
      </c>
      <c r="N148" s="64">
        <f>IF(M148="","",IF(M148&lt;Premissas!$C$8,Premissas!$E$7,IF(M148&lt;Premissas!$C$9,Premissas!$E$8,IF(M148&lt;Premissas!$C$10,Premissas!$E$9,IF(M148&lt;Premissas!$C$11,Premissas!$E$10,IF(M148&lt;Premissas!$C$12,Premissas!$E$11,Premissas!$E$12))))))</f>
        <v>750</v>
      </c>
      <c r="O148" s="65">
        <f>IF(OR(N148="",N148=0),0,N148/Premissas!$C$16)</f>
        <v>28.846153846153847</v>
      </c>
    </row>
    <row r="149" spans="1:15" ht="15" customHeight="1">
      <c r="A149" s="40">
        <v>7</v>
      </c>
      <c r="B149" s="40">
        <v>409</v>
      </c>
      <c r="C149" s="40" t="s">
        <v>19</v>
      </c>
      <c r="D149" s="40" t="s">
        <v>335</v>
      </c>
      <c r="E149" s="40" t="s">
        <v>336</v>
      </c>
      <c r="F149" s="62">
        <v>1354</v>
      </c>
      <c r="G149" s="63">
        <v>28.05</v>
      </c>
      <c r="H149" s="63">
        <v>48</v>
      </c>
      <c r="I149" s="40">
        <v>24</v>
      </c>
      <c r="J149" s="40">
        <v>24</v>
      </c>
      <c r="K149" s="40" t="s">
        <v>127</v>
      </c>
      <c r="L149" s="40" t="s">
        <v>128</v>
      </c>
      <c r="M149" s="63">
        <f t="shared" si="2"/>
        <v>2</v>
      </c>
      <c r="N149" s="64">
        <f>IF(M149="","",IF(M149&lt;Premissas!$C$8,Premissas!$E$7,IF(M149&lt;Premissas!$C$9,Premissas!$E$8,IF(M149&lt;Premissas!$C$10,Premissas!$E$9,IF(M149&lt;Premissas!$C$11,Premissas!$E$10,IF(M149&lt;Premissas!$C$12,Premissas!$E$11,Premissas!$E$12))))))</f>
        <v>750</v>
      </c>
      <c r="O149" s="65">
        <f>IF(OR(N149="",N149=0),0,N149/Premissas!$C$16)</f>
        <v>28.846153846153847</v>
      </c>
    </row>
    <row r="150" spans="1:15" ht="15" customHeight="1">
      <c r="A150" s="40">
        <v>7</v>
      </c>
      <c r="B150" s="40">
        <v>409</v>
      </c>
      <c r="C150" s="40" t="s">
        <v>21</v>
      </c>
      <c r="D150" s="40" t="s">
        <v>337</v>
      </c>
      <c r="E150" s="40" t="s">
        <v>338</v>
      </c>
      <c r="F150" s="62">
        <v>275</v>
      </c>
      <c r="G150" s="63">
        <v>18.04</v>
      </c>
      <c r="H150" s="63">
        <v>15</v>
      </c>
      <c r="I150" s="40">
        <v>22</v>
      </c>
      <c r="J150" s="40">
        <v>22</v>
      </c>
      <c r="K150" s="40" t="s">
        <v>127</v>
      </c>
      <c r="L150" s="40" t="s">
        <v>128</v>
      </c>
      <c r="M150" s="63">
        <f t="shared" si="2"/>
        <v>0.68181818181818177</v>
      </c>
      <c r="N150" s="64">
        <f>IF(M150="","",IF(M150&lt;Premissas!$C$8,Premissas!$E$7,IF(M150&lt;Premissas!$C$9,Premissas!$E$8,IF(M150&lt;Premissas!$C$10,Premissas!$E$9,IF(M150&lt;Premissas!$C$11,Premissas!$E$10,IF(M150&lt;Premissas!$C$12,Premissas!$E$11,Premissas!$E$12))))))</f>
        <v>0</v>
      </c>
      <c r="O150" s="65">
        <f>IF(OR(N150="",N150=0),0,N150/Premissas!$C$16)</f>
        <v>0</v>
      </c>
    </row>
    <row r="151" spans="1:15" ht="15" customHeight="1">
      <c r="A151" s="40">
        <v>7</v>
      </c>
      <c r="B151" s="40">
        <v>409</v>
      </c>
      <c r="C151" s="40" t="s">
        <v>22</v>
      </c>
      <c r="D151" s="40" t="s">
        <v>339</v>
      </c>
      <c r="E151" s="40" t="s">
        <v>340</v>
      </c>
      <c r="F151" s="62">
        <v>1198</v>
      </c>
      <c r="G151" s="63">
        <v>34.590000000000003</v>
      </c>
      <c r="H151" s="63">
        <v>35</v>
      </c>
      <c r="I151" s="40">
        <v>25</v>
      </c>
      <c r="J151" s="40">
        <v>25</v>
      </c>
      <c r="K151" s="40" t="s">
        <v>127</v>
      </c>
      <c r="L151" s="40" t="s">
        <v>128</v>
      </c>
      <c r="M151" s="63">
        <f t="shared" si="2"/>
        <v>1.4</v>
      </c>
      <c r="N151" s="64">
        <f>IF(M151="","",IF(M151&lt;Premissas!$C$8,Premissas!$E$7,IF(M151&lt;Premissas!$C$9,Premissas!$E$8,IF(M151&lt;Premissas!$C$10,Premissas!$E$9,IF(M151&lt;Premissas!$C$11,Premissas!$E$10,IF(M151&lt;Premissas!$C$12,Premissas!$E$11,Premissas!$E$12))))))</f>
        <v>350</v>
      </c>
      <c r="O151" s="65">
        <f>IF(OR(N151="",N151=0),0,N151/Premissas!$C$16)</f>
        <v>13.461538461538462</v>
      </c>
    </row>
    <row r="152" spans="1:15" ht="15" customHeight="1">
      <c r="A152" s="40">
        <v>7</v>
      </c>
      <c r="B152" s="40">
        <v>409</v>
      </c>
      <c r="C152" s="40" t="s">
        <v>19</v>
      </c>
      <c r="D152" s="40" t="s">
        <v>341</v>
      </c>
      <c r="E152" s="40" t="s">
        <v>342</v>
      </c>
      <c r="F152" s="62">
        <v>222</v>
      </c>
      <c r="G152" s="63">
        <v>10.75</v>
      </c>
      <c r="H152" s="63">
        <v>21</v>
      </c>
      <c r="I152" s="40">
        <v>24</v>
      </c>
      <c r="J152" s="40">
        <v>24</v>
      </c>
      <c r="K152" s="40" t="s">
        <v>127</v>
      </c>
      <c r="L152" s="40" t="s">
        <v>128</v>
      </c>
      <c r="M152" s="63">
        <f t="shared" si="2"/>
        <v>0.875</v>
      </c>
      <c r="N152" s="64">
        <f>IF(M152="","",IF(M152&lt;Premissas!$C$8,Premissas!$E$7,IF(M152&lt;Premissas!$C$9,Premissas!$E$8,IF(M152&lt;Premissas!$C$10,Premissas!$E$9,IF(M152&lt;Premissas!$C$11,Premissas!$E$10,IF(M152&lt;Premissas!$C$12,Premissas!$E$11,Premissas!$E$12))))))</f>
        <v>0</v>
      </c>
      <c r="O152" s="65">
        <f>IF(OR(N152="",N152=0),0,N152/Premissas!$C$16)</f>
        <v>0</v>
      </c>
    </row>
    <row r="153" spans="1:15" ht="15" customHeight="1">
      <c r="A153" s="40">
        <v>7</v>
      </c>
      <c r="B153" s="40">
        <v>409</v>
      </c>
      <c r="C153" s="40" t="s">
        <v>20</v>
      </c>
      <c r="D153" s="40" t="s">
        <v>343</v>
      </c>
      <c r="E153" s="40" t="s">
        <v>344</v>
      </c>
      <c r="F153" s="62">
        <v>44</v>
      </c>
      <c r="G153" s="63">
        <v>0.27</v>
      </c>
      <c r="H153" s="63">
        <v>163</v>
      </c>
      <c r="I153" s="40">
        <v>25</v>
      </c>
      <c r="J153" s="40">
        <v>25</v>
      </c>
      <c r="K153" s="40" t="s">
        <v>127</v>
      </c>
      <c r="L153" s="40" t="s">
        <v>128</v>
      </c>
      <c r="M153" s="63">
        <f t="shared" si="2"/>
        <v>6.52</v>
      </c>
      <c r="N153" s="64">
        <f>IF(M153="","",IF(M153&lt;Premissas!$C$8,Premissas!$E$7,IF(M153&lt;Premissas!$C$9,Premissas!$E$8,IF(M153&lt;Premissas!$C$10,Premissas!$E$9,IF(M153&lt;Premissas!$C$11,Premissas!$E$10,IF(M153&lt;Premissas!$C$12,Premissas!$E$11,Premissas!$E$12))))))</f>
        <v>750</v>
      </c>
      <c r="O153" s="65">
        <f>IF(OR(N153="",N153=0),0,N153/Premissas!$C$16)</f>
        <v>28.846153846153847</v>
      </c>
    </row>
    <row r="154" spans="1:15" ht="15" customHeight="1">
      <c r="A154" s="40">
        <v>7</v>
      </c>
      <c r="B154" s="40">
        <v>409</v>
      </c>
      <c r="C154" s="40" t="s">
        <v>19</v>
      </c>
      <c r="D154" s="40" t="s">
        <v>345</v>
      </c>
      <c r="E154" s="40" t="s">
        <v>346</v>
      </c>
      <c r="F154" s="62">
        <v>9</v>
      </c>
      <c r="G154" s="63">
        <v>0.2</v>
      </c>
      <c r="H154" s="63">
        <v>45</v>
      </c>
      <c r="I154" s="40">
        <v>24</v>
      </c>
      <c r="J154" s="40">
        <v>24</v>
      </c>
      <c r="K154" s="40" t="s">
        <v>127</v>
      </c>
      <c r="L154" s="40" t="s">
        <v>128</v>
      </c>
      <c r="M154" s="63">
        <f t="shared" si="2"/>
        <v>1.875</v>
      </c>
      <c r="N154" s="64">
        <f>IF(M154="","",IF(M154&lt;Premissas!$C$8,Premissas!$E$7,IF(M154&lt;Premissas!$C$9,Premissas!$E$8,IF(M154&lt;Premissas!$C$10,Premissas!$E$9,IF(M154&lt;Premissas!$C$11,Premissas!$E$10,IF(M154&lt;Premissas!$C$12,Premissas!$E$11,Premissas!$E$12))))))</f>
        <v>500</v>
      </c>
      <c r="O154" s="65">
        <f>IF(OR(N154="",N154=0),0,N154/Premissas!$C$16)</f>
        <v>19.23076923076923</v>
      </c>
    </row>
    <row r="155" spans="1:15" ht="15" customHeight="1">
      <c r="A155" s="40">
        <v>7</v>
      </c>
      <c r="B155" s="40">
        <v>409</v>
      </c>
      <c r="C155" s="40" t="s">
        <v>19</v>
      </c>
      <c r="D155" s="40" t="s">
        <v>347</v>
      </c>
      <c r="E155" s="40" t="s">
        <v>348</v>
      </c>
      <c r="F155" s="62">
        <v>26</v>
      </c>
      <c r="G155" s="63">
        <v>1.5</v>
      </c>
      <c r="H155" s="63">
        <v>17</v>
      </c>
      <c r="I155" s="40">
        <v>24</v>
      </c>
      <c r="J155" s="40">
        <v>24</v>
      </c>
      <c r="K155" s="40" t="s">
        <v>127</v>
      </c>
      <c r="L155" s="40" t="s">
        <v>128</v>
      </c>
      <c r="M155" s="63">
        <f t="shared" si="2"/>
        <v>0.70833333333333337</v>
      </c>
      <c r="N155" s="64">
        <f>IF(M155="","",IF(M155&lt;Premissas!$C$8,Premissas!$E$7,IF(M155&lt;Premissas!$C$9,Premissas!$E$8,IF(M155&lt;Premissas!$C$10,Premissas!$E$9,IF(M155&lt;Premissas!$C$11,Premissas!$E$10,IF(M155&lt;Premissas!$C$12,Premissas!$E$11,Premissas!$E$12))))))</f>
        <v>0</v>
      </c>
      <c r="O155" s="65">
        <f>IF(OR(N155="",N155=0),0,N155/Premissas!$C$16)</f>
        <v>0</v>
      </c>
    </row>
    <row r="156" spans="1:15" ht="15" customHeight="1">
      <c r="A156" s="40">
        <v>7</v>
      </c>
      <c r="B156" s="40">
        <v>409</v>
      </c>
      <c r="C156" s="40" t="s">
        <v>21</v>
      </c>
      <c r="D156" s="40" t="s">
        <v>347</v>
      </c>
      <c r="E156" s="40" t="s">
        <v>348</v>
      </c>
      <c r="F156" s="62">
        <v>59</v>
      </c>
      <c r="G156" s="63">
        <v>4.37</v>
      </c>
      <c r="H156" s="63">
        <v>14</v>
      </c>
      <c r="I156" s="40">
        <v>22</v>
      </c>
      <c r="J156" s="40">
        <v>22</v>
      </c>
      <c r="K156" s="40" t="s">
        <v>127</v>
      </c>
      <c r="L156" s="40" t="s">
        <v>128</v>
      </c>
      <c r="M156" s="63">
        <f t="shared" si="2"/>
        <v>0.63636363636363635</v>
      </c>
      <c r="N156" s="64">
        <f>IF(M156="","",IF(M156&lt;Premissas!$C$8,Premissas!$E$7,IF(M156&lt;Premissas!$C$9,Premissas!$E$8,IF(M156&lt;Premissas!$C$10,Premissas!$E$9,IF(M156&lt;Premissas!$C$11,Premissas!$E$10,IF(M156&lt;Premissas!$C$12,Premissas!$E$11,Premissas!$E$12))))))</f>
        <v>0</v>
      </c>
      <c r="O156" s="65">
        <f>IF(OR(N156="",N156=0),0,N156/Premissas!$C$16)</f>
        <v>0</v>
      </c>
    </row>
    <row r="157" spans="1:15" ht="15" customHeight="1">
      <c r="A157" s="40">
        <v>7</v>
      </c>
      <c r="B157" s="40">
        <v>409</v>
      </c>
      <c r="C157" s="40" t="s">
        <v>19</v>
      </c>
      <c r="D157" s="40" t="s">
        <v>349</v>
      </c>
      <c r="E157" s="40" t="s">
        <v>350</v>
      </c>
      <c r="F157" s="62">
        <v>5</v>
      </c>
      <c r="G157" s="63">
        <v>1.51</v>
      </c>
      <c r="H157" s="63">
        <v>3</v>
      </c>
      <c r="I157" s="40">
        <v>24</v>
      </c>
      <c r="J157" s="40">
        <v>24</v>
      </c>
      <c r="K157" s="40" t="s">
        <v>127</v>
      </c>
      <c r="L157" s="40" t="s">
        <v>128</v>
      </c>
      <c r="M157" s="63">
        <f t="shared" si="2"/>
        <v>0.125</v>
      </c>
      <c r="N157" s="64">
        <f>IF(M157="","",IF(M157&lt;Premissas!$C$8,Premissas!$E$7,IF(M157&lt;Premissas!$C$9,Premissas!$E$8,IF(M157&lt;Premissas!$C$10,Premissas!$E$9,IF(M157&lt;Premissas!$C$11,Premissas!$E$10,IF(M157&lt;Premissas!$C$12,Premissas!$E$11,Premissas!$E$12))))))</f>
        <v>0</v>
      </c>
      <c r="O157" s="65">
        <f>IF(OR(N157="",N157=0),0,N157/Premissas!$C$16)</f>
        <v>0</v>
      </c>
    </row>
    <row r="158" spans="1:15" ht="15" customHeight="1">
      <c r="A158" s="40">
        <v>7</v>
      </c>
      <c r="B158" s="40">
        <v>409</v>
      </c>
      <c r="C158" s="40" t="s">
        <v>21</v>
      </c>
      <c r="D158" s="40" t="s">
        <v>349</v>
      </c>
      <c r="E158" s="40" t="s">
        <v>350</v>
      </c>
      <c r="F158" s="62">
        <v>190</v>
      </c>
      <c r="G158" s="63">
        <v>5.5</v>
      </c>
      <c r="H158" s="63">
        <v>35</v>
      </c>
      <c r="I158" s="40">
        <v>22</v>
      </c>
      <c r="J158" s="40">
        <v>22</v>
      </c>
      <c r="K158" s="40" t="s">
        <v>127</v>
      </c>
      <c r="L158" s="40" t="s">
        <v>128</v>
      </c>
      <c r="M158" s="63">
        <f t="shared" si="2"/>
        <v>1.5909090909090908</v>
      </c>
      <c r="N158" s="64">
        <f>IF(M158="","",IF(M158&lt;Premissas!$C$8,Premissas!$E$7,IF(M158&lt;Premissas!$C$9,Premissas!$E$8,IF(M158&lt;Premissas!$C$10,Premissas!$E$9,IF(M158&lt;Premissas!$C$11,Premissas!$E$10,IF(M158&lt;Premissas!$C$12,Premissas!$E$11,Premissas!$E$12))))))</f>
        <v>350</v>
      </c>
      <c r="O158" s="65">
        <f>IF(OR(N158="",N158=0),0,N158/Premissas!$C$16)</f>
        <v>13.461538461538462</v>
      </c>
    </row>
    <row r="159" spans="1:15" ht="15" customHeight="1">
      <c r="A159" s="40">
        <v>7</v>
      </c>
      <c r="B159" s="40">
        <v>409</v>
      </c>
      <c r="C159" s="40" t="s">
        <v>21</v>
      </c>
      <c r="D159" s="40" t="s">
        <v>351</v>
      </c>
      <c r="E159" s="40" t="s">
        <v>352</v>
      </c>
      <c r="F159" s="62">
        <v>111</v>
      </c>
      <c r="G159" s="63">
        <v>3.22</v>
      </c>
      <c r="H159" s="63">
        <v>34</v>
      </c>
      <c r="I159" s="40">
        <v>22</v>
      </c>
      <c r="J159" s="40">
        <v>22</v>
      </c>
      <c r="K159" s="40" t="s">
        <v>127</v>
      </c>
      <c r="L159" s="40" t="s">
        <v>128</v>
      </c>
      <c r="M159" s="63">
        <f t="shared" si="2"/>
        <v>1.5454545454545454</v>
      </c>
      <c r="N159" s="64">
        <f>IF(M159="","",IF(M159&lt;Premissas!$C$8,Premissas!$E$7,IF(M159&lt;Premissas!$C$9,Premissas!$E$8,IF(M159&lt;Premissas!$C$10,Premissas!$E$9,IF(M159&lt;Premissas!$C$11,Premissas!$E$10,IF(M159&lt;Premissas!$C$12,Premissas!$E$11,Premissas!$E$12))))))</f>
        <v>350</v>
      </c>
      <c r="O159" s="65">
        <f>IF(OR(N159="",N159=0),0,N159/Premissas!$C$16)</f>
        <v>13.461538461538462</v>
      </c>
    </row>
    <row r="160" spans="1:15" ht="15" customHeight="1">
      <c r="A160" s="40">
        <v>7</v>
      </c>
      <c r="B160" s="40">
        <v>409</v>
      </c>
      <c r="C160" s="40" t="s">
        <v>21</v>
      </c>
      <c r="D160" s="40" t="s">
        <v>353</v>
      </c>
      <c r="E160" s="40" t="s">
        <v>354</v>
      </c>
      <c r="F160" s="62">
        <v>119</v>
      </c>
      <c r="G160" s="63">
        <v>5.8</v>
      </c>
      <c r="H160" s="63">
        <v>21</v>
      </c>
      <c r="I160" s="40">
        <v>22</v>
      </c>
      <c r="J160" s="40">
        <v>22</v>
      </c>
      <c r="K160" s="40" t="s">
        <v>127</v>
      </c>
      <c r="L160" s="40" t="s">
        <v>128</v>
      </c>
      <c r="M160" s="63">
        <f t="shared" si="2"/>
        <v>0.95454545454545459</v>
      </c>
      <c r="N160" s="64">
        <f>IF(M160="","",IF(M160&lt;Premissas!$C$8,Premissas!$E$7,IF(M160&lt;Premissas!$C$9,Premissas!$E$8,IF(M160&lt;Premissas!$C$10,Premissas!$E$9,IF(M160&lt;Premissas!$C$11,Premissas!$E$10,IF(M160&lt;Premissas!$C$12,Premissas!$E$11,Premissas!$E$12))))))</f>
        <v>0</v>
      </c>
      <c r="O160" s="65">
        <f>IF(OR(N160="",N160=0),0,N160/Premissas!$C$16)</f>
        <v>0</v>
      </c>
    </row>
    <row r="161" spans="1:15" ht="15" customHeight="1">
      <c r="A161" s="40">
        <v>7</v>
      </c>
      <c r="B161" s="40">
        <v>409</v>
      </c>
      <c r="C161" s="40" t="s">
        <v>21</v>
      </c>
      <c r="D161" s="40" t="s">
        <v>355</v>
      </c>
      <c r="E161" s="40" t="s">
        <v>356</v>
      </c>
      <c r="F161" s="62">
        <v>40</v>
      </c>
      <c r="G161" s="63">
        <v>1.46</v>
      </c>
      <c r="H161" s="63">
        <v>27</v>
      </c>
      <c r="I161" s="40">
        <v>22</v>
      </c>
      <c r="J161" s="40">
        <v>22</v>
      </c>
      <c r="K161" s="40" t="s">
        <v>127</v>
      </c>
      <c r="L161" s="40" t="s">
        <v>128</v>
      </c>
      <c r="M161" s="63">
        <f t="shared" si="2"/>
        <v>1.2272727272727273</v>
      </c>
      <c r="N161" s="64">
        <f>IF(M161="","",IF(M161&lt;Premissas!$C$8,Premissas!$E$7,IF(M161&lt;Premissas!$C$9,Premissas!$E$8,IF(M161&lt;Premissas!$C$10,Premissas!$E$9,IF(M161&lt;Premissas!$C$11,Premissas!$E$10,IF(M161&lt;Premissas!$C$12,Premissas!$E$11,Premissas!$E$12))))))</f>
        <v>200</v>
      </c>
      <c r="O161" s="65">
        <f>IF(OR(N161="",N161=0),0,N161/Premissas!$C$16)</f>
        <v>7.6923076923076925</v>
      </c>
    </row>
    <row r="162" spans="1:15" ht="15" customHeight="1">
      <c r="A162" s="40">
        <v>7</v>
      </c>
      <c r="B162" s="40">
        <v>409</v>
      </c>
      <c r="C162" s="40" t="s">
        <v>22</v>
      </c>
      <c r="D162" s="40" t="s">
        <v>357</v>
      </c>
      <c r="E162" s="40" t="s">
        <v>358</v>
      </c>
      <c r="F162" s="62">
        <v>1885</v>
      </c>
      <c r="G162" s="63">
        <v>58.3</v>
      </c>
      <c r="H162" s="63">
        <v>32</v>
      </c>
      <c r="I162" s="40">
        <v>25</v>
      </c>
      <c r="J162" s="40">
        <v>25</v>
      </c>
      <c r="K162" s="40" t="s">
        <v>127</v>
      </c>
      <c r="L162" s="40" t="s">
        <v>128</v>
      </c>
      <c r="M162" s="63">
        <f t="shared" si="2"/>
        <v>1.28</v>
      </c>
      <c r="N162" s="64">
        <f>IF(M162="","",IF(M162&lt;Premissas!$C$8,Premissas!$E$7,IF(M162&lt;Premissas!$C$9,Premissas!$E$8,IF(M162&lt;Premissas!$C$10,Premissas!$E$9,IF(M162&lt;Premissas!$C$11,Premissas!$E$10,IF(M162&lt;Premissas!$C$12,Premissas!$E$11,Premissas!$E$12))))))</f>
        <v>200</v>
      </c>
      <c r="O162" s="65">
        <f>IF(OR(N162="",N162=0),0,N162/Premissas!$C$16)</f>
        <v>7.6923076923076925</v>
      </c>
    </row>
    <row r="163" spans="1:15" ht="15" customHeight="1">
      <c r="A163" s="40">
        <v>7</v>
      </c>
      <c r="B163" s="40">
        <v>409</v>
      </c>
      <c r="C163" s="40" t="s">
        <v>22</v>
      </c>
      <c r="D163" s="40" t="s">
        <v>359</v>
      </c>
      <c r="E163" s="40" t="s">
        <v>360</v>
      </c>
      <c r="F163" s="62">
        <v>2550</v>
      </c>
      <c r="G163" s="63">
        <v>84.14</v>
      </c>
      <c r="H163" s="63">
        <v>30</v>
      </c>
      <c r="I163" s="40">
        <v>25</v>
      </c>
      <c r="J163" s="40">
        <v>25</v>
      </c>
      <c r="K163" s="40" t="s">
        <v>127</v>
      </c>
      <c r="L163" s="40" t="s">
        <v>128</v>
      </c>
      <c r="M163" s="63">
        <f t="shared" si="2"/>
        <v>1.2</v>
      </c>
      <c r="N163" s="64">
        <f>IF(M163="","",IF(M163&lt;Premissas!$C$8,Premissas!$E$7,IF(M163&lt;Premissas!$C$9,Premissas!$E$8,IF(M163&lt;Premissas!$C$10,Premissas!$E$9,IF(M163&lt;Premissas!$C$11,Premissas!$E$10,IF(M163&lt;Premissas!$C$12,Premissas!$E$11,Premissas!$E$12))))))</f>
        <v>200</v>
      </c>
      <c r="O163" s="65">
        <f>IF(OR(N163="",N163=0),0,N163/Premissas!$C$16)</f>
        <v>7.6923076923076925</v>
      </c>
    </row>
    <row r="164" spans="1:15" ht="15" customHeight="1">
      <c r="A164" s="40">
        <v>7</v>
      </c>
      <c r="B164" s="40">
        <v>409</v>
      </c>
      <c r="C164" s="40" t="s">
        <v>19</v>
      </c>
      <c r="D164" s="40" t="s">
        <v>361</v>
      </c>
      <c r="E164" s="40" t="s">
        <v>362</v>
      </c>
      <c r="F164" s="62">
        <v>248</v>
      </c>
      <c r="G164" s="63">
        <v>7.63</v>
      </c>
      <c r="H164" s="63">
        <v>33</v>
      </c>
      <c r="I164" s="40">
        <v>24</v>
      </c>
      <c r="J164" s="40">
        <v>24</v>
      </c>
      <c r="K164" s="40" t="s">
        <v>127</v>
      </c>
      <c r="L164" s="40" t="s">
        <v>128</v>
      </c>
      <c r="M164" s="63">
        <f t="shared" si="2"/>
        <v>1.375</v>
      </c>
      <c r="N164" s="64">
        <f>IF(M164="","",IF(M164&lt;Premissas!$C$8,Premissas!$E$7,IF(M164&lt;Premissas!$C$9,Premissas!$E$8,IF(M164&lt;Premissas!$C$10,Premissas!$E$9,IF(M164&lt;Premissas!$C$11,Premissas!$E$10,IF(M164&lt;Premissas!$C$12,Premissas!$E$11,Premissas!$E$12))))))</f>
        <v>200</v>
      </c>
      <c r="O164" s="65">
        <f>IF(OR(N164="",N164=0),0,N164/Premissas!$C$16)</f>
        <v>7.6923076923076925</v>
      </c>
    </row>
    <row r="165" spans="1:15" ht="15" customHeight="1">
      <c r="A165" s="40">
        <v>7</v>
      </c>
      <c r="B165" s="40">
        <v>409</v>
      </c>
      <c r="C165" s="40" t="s">
        <v>21</v>
      </c>
      <c r="D165" s="40" t="s">
        <v>363</v>
      </c>
      <c r="E165" s="40" t="s">
        <v>364</v>
      </c>
      <c r="F165" s="62">
        <v>4</v>
      </c>
      <c r="G165" s="63">
        <v>0.83</v>
      </c>
      <c r="H165" s="63">
        <v>5</v>
      </c>
      <c r="I165" s="40">
        <v>22</v>
      </c>
      <c r="J165" s="40">
        <v>22</v>
      </c>
      <c r="K165" s="40" t="s">
        <v>127</v>
      </c>
      <c r="L165" s="40" t="s">
        <v>128</v>
      </c>
      <c r="M165" s="63">
        <f t="shared" si="2"/>
        <v>0.22727272727272727</v>
      </c>
      <c r="N165" s="64">
        <f>IF(M165="","",IF(M165&lt;Premissas!$C$8,Premissas!$E$7,IF(M165&lt;Premissas!$C$9,Premissas!$E$8,IF(M165&lt;Premissas!$C$10,Premissas!$E$9,IF(M165&lt;Premissas!$C$11,Premissas!$E$10,IF(M165&lt;Premissas!$C$12,Premissas!$E$11,Premissas!$E$12))))))</f>
        <v>0</v>
      </c>
      <c r="O165" s="65">
        <f>IF(OR(N165="",N165=0),0,N165/Premissas!$C$16)</f>
        <v>0</v>
      </c>
    </row>
    <row r="166" spans="1:15" ht="15" customHeight="1">
      <c r="A166" s="40">
        <v>7</v>
      </c>
      <c r="B166" s="40">
        <v>409</v>
      </c>
      <c r="C166" s="40" t="s">
        <v>21</v>
      </c>
      <c r="D166" s="40" t="s">
        <v>365</v>
      </c>
      <c r="E166" s="40" t="s">
        <v>366</v>
      </c>
      <c r="F166" s="62">
        <v>1105</v>
      </c>
      <c r="G166" s="63">
        <v>37.700000000000003</v>
      </c>
      <c r="H166" s="63">
        <v>29</v>
      </c>
      <c r="I166" s="40">
        <v>22</v>
      </c>
      <c r="J166" s="40">
        <v>22</v>
      </c>
      <c r="K166" s="40" t="s">
        <v>127</v>
      </c>
      <c r="L166" s="40" t="s">
        <v>128</v>
      </c>
      <c r="M166" s="63">
        <f t="shared" si="2"/>
        <v>1.3181818181818181</v>
      </c>
      <c r="N166" s="64">
        <f>IF(M166="","",IF(M166&lt;Premissas!$C$8,Premissas!$E$7,IF(M166&lt;Premissas!$C$9,Premissas!$E$8,IF(M166&lt;Premissas!$C$10,Premissas!$E$9,IF(M166&lt;Premissas!$C$11,Premissas!$E$10,IF(M166&lt;Premissas!$C$12,Premissas!$E$11,Premissas!$E$12))))))</f>
        <v>200</v>
      </c>
      <c r="O166" s="65">
        <f>IF(OR(N166="",N166=0),0,N166/Premissas!$C$16)</f>
        <v>7.6923076923076925</v>
      </c>
    </row>
    <row r="167" spans="1:15" ht="15" customHeight="1">
      <c r="A167" s="40">
        <v>7</v>
      </c>
      <c r="B167" s="40">
        <v>409</v>
      </c>
      <c r="C167" s="40" t="s">
        <v>21</v>
      </c>
      <c r="D167" s="40" t="s">
        <v>367</v>
      </c>
      <c r="E167" s="40" t="s">
        <v>368</v>
      </c>
      <c r="F167" s="62">
        <v>20</v>
      </c>
      <c r="G167" s="63">
        <v>0.7</v>
      </c>
      <c r="H167" s="63">
        <v>29</v>
      </c>
      <c r="I167" s="40">
        <v>22</v>
      </c>
      <c r="J167" s="40">
        <v>22</v>
      </c>
      <c r="K167" s="40" t="s">
        <v>127</v>
      </c>
      <c r="L167" s="40" t="s">
        <v>128</v>
      </c>
      <c r="M167" s="63">
        <f t="shared" si="2"/>
        <v>1.3181818181818181</v>
      </c>
      <c r="N167" s="64">
        <f>IF(M167="","",IF(M167&lt;Premissas!$C$8,Premissas!$E$7,IF(M167&lt;Premissas!$C$9,Premissas!$E$8,IF(M167&lt;Premissas!$C$10,Premissas!$E$9,IF(M167&lt;Premissas!$C$11,Premissas!$E$10,IF(M167&lt;Premissas!$C$12,Premissas!$E$11,Premissas!$E$12))))))</f>
        <v>200</v>
      </c>
      <c r="O167" s="65">
        <f>IF(OR(N167="",N167=0),0,N167/Premissas!$C$16)</f>
        <v>7.6923076923076925</v>
      </c>
    </row>
    <row r="168" spans="1:15" ht="15" customHeight="1">
      <c r="A168" s="40">
        <v>7</v>
      </c>
      <c r="B168" s="40">
        <v>409</v>
      </c>
      <c r="C168" s="40" t="s">
        <v>21</v>
      </c>
      <c r="D168" s="40" t="s">
        <v>369</v>
      </c>
      <c r="E168" s="40" t="s">
        <v>370</v>
      </c>
      <c r="F168" s="62">
        <v>90</v>
      </c>
      <c r="G168" s="63">
        <v>5.93</v>
      </c>
      <c r="H168" s="63">
        <v>15</v>
      </c>
      <c r="I168" s="40">
        <v>22</v>
      </c>
      <c r="J168" s="40">
        <v>22</v>
      </c>
      <c r="K168" s="40" t="s">
        <v>127</v>
      </c>
      <c r="L168" s="40" t="s">
        <v>128</v>
      </c>
      <c r="M168" s="63">
        <f t="shared" si="2"/>
        <v>0.68181818181818177</v>
      </c>
      <c r="N168" s="64">
        <f>IF(M168="","",IF(M168&lt;Premissas!$C$8,Premissas!$E$7,IF(M168&lt;Premissas!$C$9,Premissas!$E$8,IF(M168&lt;Premissas!$C$10,Premissas!$E$9,IF(M168&lt;Premissas!$C$11,Premissas!$E$10,IF(M168&lt;Premissas!$C$12,Premissas!$E$11,Premissas!$E$12))))))</f>
        <v>0</v>
      </c>
      <c r="O168" s="65">
        <f>IF(OR(N168="",N168=0),0,N168/Premissas!$C$16)</f>
        <v>0</v>
      </c>
    </row>
    <row r="169" spans="1:15" ht="15" customHeight="1">
      <c r="A169" s="40">
        <v>7</v>
      </c>
      <c r="B169" s="40">
        <v>409</v>
      </c>
      <c r="C169" s="40" t="s">
        <v>21</v>
      </c>
      <c r="D169" s="40" t="s">
        <v>371</v>
      </c>
      <c r="E169" s="40" t="s">
        <v>372</v>
      </c>
      <c r="F169" s="62">
        <v>72</v>
      </c>
      <c r="G169" s="63">
        <v>3.81</v>
      </c>
      <c r="H169" s="63">
        <v>19</v>
      </c>
      <c r="I169" s="40">
        <v>22</v>
      </c>
      <c r="J169" s="40">
        <v>22</v>
      </c>
      <c r="K169" s="40" t="s">
        <v>127</v>
      </c>
      <c r="L169" s="40" t="s">
        <v>128</v>
      </c>
      <c r="M169" s="63">
        <f t="shared" si="2"/>
        <v>0.86363636363636365</v>
      </c>
      <c r="N169" s="64">
        <f>IF(M169="","",IF(M169&lt;Premissas!$C$8,Premissas!$E$7,IF(M169&lt;Premissas!$C$9,Premissas!$E$8,IF(M169&lt;Premissas!$C$10,Premissas!$E$9,IF(M169&lt;Premissas!$C$11,Premissas!$E$10,IF(M169&lt;Premissas!$C$12,Premissas!$E$11,Premissas!$E$12))))))</f>
        <v>0</v>
      </c>
      <c r="O169" s="65">
        <f>IF(OR(N169="",N169=0),0,N169/Premissas!$C$16)</f>
        <v>0</v>
      </c>
    </row>
    <row r="170" spans="1:15" ht="15" customHeight="1">
      <c r="A170" s="40">
        <v>7</v>
      </c>
      <c r="B170" s="40">
        <v>409</v>
      </c>
      <c r="C170" s="40" t="s">
        <v>21</v>
      </c>
      <c r="D170" s="40" t="s">
        <v>373</v>
      </c>
      <c r="E170" s="40" t="s">
        <v>374</v>
      </c>
      <c r="F170" s="62">
        <v>90</v>
      </c>
      <c r="G170" s="63">
        <v>3.62</v>
      </c>
      <c r="H170" s="63">
        <v>25</v>
      </c>
      <c r="I170" s="40">
        <v>22</v>
      </c>
      <c r="J170" s="40">
        <v>22</v>
      </c>
      <c r="K170" s="40" t="s">
        <v>127</v>
      </c>
      <c r="L170" s="40" t="s">
        <v>128</v>
      </c>
      <c r="M170" s="63">
        <f t="shared" si="2"/>
        <v>1.1363636363636365</v>
      </c>
      <c r="N170" s="64">
        <f>IF(M170="","",IF(M170&lt;Premissas!$C$8,Premissas!$E$7,IF(M170&lt;Premissas!$C$9,Premissas!$E$8,IF(M170&lt;Premissas!$C$10,Premissas!$E$9,IF(M170&lt;Premissas!$C$11,Premissas!$E$10,IF(M170&lt;Premissas!$C$12,Premissas!$E$11,Premissas!$E$12))))))</f>
        <v>100</v>
      </c>
      <c r="O170" s="65">
        <f>IF(OR(N170="",N170=0),0,N170/Premissas!$C$16)</f>
        <v>3.8461538461538463</v>
      </c>
    </row>
    <row r="171" spans="1:15" ht="15" customHeight="1">
      <c r="A171" s="40">
        <v>7</v>
      </c>
      <c r="B171" s="40">
        <v>409</v>
      </c>
      <c r="C171" s="40" t="s">
        <v>21</v>
      </c>
      <c r="D171" s="40" t="s">
        <v>375</v>
      </c>
      <c r="E171" s="40" t="s">
        <v>376</v>
      </c>
      <c r="F171" s="62">
        <v>18</v>
      </c>
      <c r="G171" s="63">
        <v>1.07</v>
      </c>
      <c r="H171" s="63">
        <v>17</v>
      </c>
      <c r="I171" s="40">
        <v>22</v>
      </c>
      <c r="J171" s="40">
        <v>22</v>
      </c>
      <c r="K171" s="40" t="s">
        <v>127</v>
      </c>
      <c r="L171" s="40" t="s">
        <v>128</v>
      </c>
      <c r="M171" s="63">
        <f t="shared" si="2"/>
        <v>0.77272727272727271</v>
      </c>
      <c r="N171" s="64">
        <f>IF(M171="","",IF(M171&lt;Premissas!$C$8,Premissas!$E$7,IF(M171&lt;Premissas!$C$9,Premissas!$E$8,IF(M171&lt;Premissas!$C$10,Premissas!$E$9,IF(M171&lt;Premissas!$C$11,Premissas!$E$10,IF(M171&lt;Premissas!$C$12,Premissas!$E$11,Premissas!$E$12))))))</f>
        <v>0</v>
      </c>
      <c r="O171" s="65">
        <f>IF(OR(N171="",N171=0),0,N171/Premissas!$C$16)</f>
        <v>0</v>
      </c>
    </row>
    <row r="172" spans="1:15" ht="15" customHeight="1">
      <c r="A172" s="40">
        <v>7</v>
      </c>
      <c r="B172" s="40">
        <v>409</v>
      </c>
      <c r="C172" s="40" t="s">
        <v>21</v>
      </c>
      <c r="D172" s="40" t="s">
        <v>377</v>
      </c>
      <c r="E172" s="40" t="s">
        <v>378</v>
      </c>
      <c r="F172" s="62">
        <v>8</v>
      </c>
      <c r="G172" s="63">
        <v>1.7</v>
      </c>
      <c r="H172" s="63">
        <v>5</v>
      </c>
      <c r="I172" s="40">
        <v>22</v>
      </c>
      <c r="J172" s="40">
        <v>22</v>
      </c>
      <c r="K172" s="40" t="s">
        <v>127</v>
      </c>
      <c r="L172" s="40" t="s">
        <v>128</v>
      </c>
      <c r="M172" s="63">
        <f t="shared" si="2"/>
        <v>0.22727272727272727</v>
      </c>
      <c r="N172" s="64">
        <f>IF(M172="","",IF(M172&lt;Premissas!$C$8,Premissas!$E$7,IF(M172&lt;Premissas!$C$9,Premissas!$E$8,IF(M172&lt;Premissas!$C$10,Premissas!$E$9,IF(M172&lt;Premissas!$C$11,Premissas!$E$10,IF(M172&lt;Premissas!$C$12,Premissas!$E$11,Premissas!$E$12))))))</f>
        <v>0</v>
      </c>
      <c r="O172" s="65">
        <f>IF(OR(N172="",N172=0),0,N172/Premissas!$C$16)</f>
        <v>0</v>
      </c>
    </row>
    <row r="173" spans="1:15" ht="15" customHeight="1">
      <c r="A173" s="40">
        <v>7</v>
      </c>
      <c r="B173" s="40">
        <v>409</v>
      </c>
      <c r="C173" s="40" t="s">
        <v>21</v>
      </c>
      <c r="D173" s="40" t="s">
        <v>379</v>
      </c>
      <c r="E173" s="40" t="s">
        <v>380</v>
      </c>
      <c r="F173" s="62">
        <v>36</v>
      </c>
      <c r="G173" s="63">
        <v>2.5299999999999998</v>
      </c>
      <c r="H173" s="63">
        <v>14</v>
      </c>
      <c r="I173" s="40">
        <v>22</v>
      </c>
      <c r="J173" s="40">
        <v>22</v>
      </c>
      <c r="K173" s="40" t="s">
        <v>127</v>
      </c>
      <c r="L173" s="40" t="s">
        <v>128</v>
      </c>
      <c r="M173" s="63">
        <f t="shared" si="2"/>
        <v>0.63636363636363635</v>
      </c>
      <c r="N173" s="64">
        <f>IF(M173="","",IF(M173&lt;Premissas!$C$8,Premissas!$E$7,IF(M173&lt;Premissas!$C$9,Premissas!$E$8,IF(M173&lt;Premissas!$C$10,Premissas!$E$9,IF(M173&lt;Premissas!$C$11,Premissas!$E$10,IF(M173&lt;Premissas!$C$12,Premissas!$E$11,Premissas!$E$12))))))</f>
        <v>0</v>
      </c>
      <c r="O173" s="65">
        <f>IF(OR(N173="",N173=0),0,N173/Premissas!$C$16)</f>
        <v>0</v>
      </c>
    </row>
    <row r="174" spans="1:15" ht="15" customHeight="1">
      <c r="A174" s="40">
        <v>7</v>
      </c>
      <c r="B174" s="40">
        <v>409</v>
      </c>
      <c r="C174" s="40" t="s">
        <v>19</v>
      </c>
      <c r="D174" s="40" t="s">
        <v>381</v>
      </c>
      <c r="E174" s="40" t="s">
        <v>382</v>
      </c>
      <c r="F174" s="62">
        <v>410</v>
      </c>
      <c r="G174" s="63">
        <v>6.94</v>
      </c>
      <c r="H174" s="63">
        <v>59</v>
      </c>
      <c r="I174" s="40">
        <v>24</v>
      </c>
      <c r="J174" s="40">
        <v>24</v>
      </c>
      <c r="K174" s="40" t="s">
        <v>127</v>
      </c>
      <c r="L174" s="40" t="s">
        <v>128</v>
      </c>
      <c r="M174" s="63">
        <f t="shared" si="2"/>
        <v>2.4583333333333335</v>
      </c>
      <c r="N174" s="64">
        <f>IF(M174="","",IF(M174&lt;Premissas!$C$8,Premissas!$E$7,IF(M174&lt;Premissas!$C$9,Premissas!$E$8,IF(M174&lt;Premissas!$C$10,Premissas!$E$9,IF(M174&lt;Premissas!$C$11,Premissas!$E$10,IF(M174&lt;Premissas!$C$12,Premissas!$E$11,Premissas!$E$12))))))</f>
        <v>750</v>
      </c>
      <c r="O174" s="65">
        <f>IF(OR(N174="",N174=0),0,N174/Premissas!$C$16)</f>
        <v>28.846153846153847</v>
      </c>
    </row>
    <row r="175" spans="1:15" ht="15" customHeight="1">
      <c r="A175" s="40">
        <v>7</v>
      </c>
      <c r="B175" s="40">
        <v>409</v>
      </c>
      <c r="C175" s="40" t="s">
        <v>21</v>
      </c>
      <c r="D175" s="40" t="s">
        <v>383</v>
      </c>
      <c r="E175" s="40" t="s">
        <v>384</v>
      </c>
      <c r="F175" s="62">
        <v>9</v>
      </c>
      <c r="G175" s="63">
        <v>0.39</v>
      </c>
      <c r="H175" s="63">
        <v>23</v>
      </c>
      <c r="I175" s="40">
        <v>22</v>
      </c>
      <c r="J175" s="40">
        <v>22</v>
      </c>
      <c r="K175" s="40" t="s">
        <v>127</v>
      </c>
      <c r="L175" s="40" t="s">
        <v>128</v>
      </c>
      <c r="M175" s="63">
        <f t="shared" si="2"/>
        <v>1.0454545454545454</v>
      </c>
      <c r="N175" s="64">
        <f>IF(M175="","",IF(M175&lt;Premissas!$C$8,Premissas!$E$7,IF(M175&lt;Premissas!$C$9,Premissas!$E$8,IF(M175&lt;Premissas!$C$10,Premissas!$E$9,IF(M175&lt;Premissas!$C$11,Premissas!$E$10,IF(M175&lt;Premissas!$C$12,Premissas!$E$11,Premissas!$E$12))))))</f>
        <v>100</v>
      </c>
      <c r="O175" s="65">
        <f>IF(OR(N175="",N175=0),0,N175/Premissas!$C$16)</f>
        <v>3.8461538461538463</v>
      </c>
    </row>
    <row r="176" spans="1:15" ht="15" customHeight="1">
      <c r="A176" s="40">
        <v>7</v>
      </c>
      <c r="B176" s="40">
        <v>409</v>
      </c>
      <c r="C176" s="40" t="s">
        <v>19</v>
      </c>
      <c r="D176" s="40" t="s">
        <v>385</v>
      </c>
      <c r="E176" s="40" t="s">
        <v>386</v>
      </c>
      <c r="F176" s="62">
        <v>284</v>
      </c>
      <c r="G176" s="63">
        <v>8.65</v>
      </c>
      <c r="H176" s="63">
        <v>33</v>
      </c>
      <c r="I176" s="40">
        <v>24</v>
      </c>
      <c r="J176" s="40">
        <v>24</v>
      </c>
      <c r="K176" s="40" t="s">
        <v>127</v>
      </c>
      <c r="L176" s="40" t="s">
        <v>128</v>
      </c>
      <c r="M176" s="63">
        <f t="shared" si="2"/>
        <v>1.375</v>
      </c>
      <c r="N176" s="64">
        <f>IF(M176="","",IF(M176&lt;Premissas!$C$8,Premissas!$E$7,IF(M176&lt;Premissas!$C$9,Premissas!$E$8,IF(M176&lt;Premissas!$C$10,Premissas!$E$9,IF(M176&lt;Premissas!$C$11,Premissas!$E$10,IF(M176&lt;Premissas!$C$12,Premissas!$E$11,Premissas!$E$12))))))</f>
        <v>200</v>
      </c>
      <c r="O176" s="65">
        <f>IF(OR(N176="",N176=0),0,N176/Premissas!$C$16)</f>
        <v>7.6923076923076925</v>
      </c>
    </row>
    <row r="177" spans="1:15" ht="15" customHeight="1">
      <c r="A177" s="40">
        <v>7</v>
      </c>
      <c r="B177" s="40">
        <v>409</v>
      </c>
      <c r="C177" s="40" t="s">
        <v>19</v>
      </c>
      <c r="D177" s="40" t="s">
        <v>387</v>
      </c>
      <c r="E177" s="40" t="s">
        <v>388</v>
      </c>
      <c r="F177" s="62">
        <v>150</v>
      </c>
      <c r="G177" s="63">
        <v>4.3</v>
      </c>
      <c r="H177" s="63">
        <v>35</v>
      </c>
      <c r="I177" s="40">
        <v>24</v>
      </c>
      <c r="J177" s="40">
        <v>24</v>
      </c>
      <c r="K177" s="40" t="s">
        <v>127</v>
      </c>
      <c r="L177" s="40" t="s">
        <v>128</v>
      </c>
      <c r="M177" s="63">
        <f t="shared" si="2"/>
        <v>1.4583333333333333</v>
      </c>
      <c r="N177" s="64">
        <f>IF(M177="","",IF(M177&lt;Premissas!$C$8,Premissas!$E$7,IF(M177&lt;Premissas!$C$9,Premissas!$E$8,IF(M177&lt;Premissas!$C$10,Premissas!$E$9,IF(M177&lt;Premissas!$C$11,Premissas!$E$10,IF(M177&lt;Premissas!$C$12,Premissas!$E$11,Premissas!$E$12))))))</f>
        <v>350</v>
      </c>
      <c r="O177" s="65">
        <f>IF(OR(N177="",N177=0),0,N177/Premissas!$C$16)</f>
        <v>13.461538461538462</v>
      </c>
    </row>
    <row r="178" spans="1:15" ht="15" customHeight="1">
      <c r="A178" s="40">
        <v>7</v>
      </c>
      <c r="B178" s="40">
        <v>409</v>
      </c>
      <c r="C178" s="40" t="s">
        <v>21</v>
      </c>
      <c r="D178" s="40" t="s">
        <v>389</v>
      </c>
      <c r="E178" s="40" t="s">
        <v>390</v>
      </c>
      <c r="F178" s="62">
        <v>27</v>
      </c>
      <c r="G178" s="63">
        <v>3.11</v>
      </c>
      <c r="H178" s="63">
        <v>9</v>
      </c>
      <c r="I178" s="40">
        <v>22</v>
      </c>
      <c r="J178" s="40">
        <v>22</v>
      </c>
      <c r="K178" s="40" t="s">
        <v>127</v>
      </c>
      <c r="L178" s="40" t="s">
        <v>128</v>
      </c>
      <c r="M178" s="63">
        <f t="shared" si="2"/>
        <v>0.40909090909090912</v>
      </c>
      <c r="N178" s="64">
        <f>IF(M178="","",IF(M178&lt;Premissas!$C$8,Premissas!$E$7,IF(M178&lt;Premissas!$C$9,Premissas!$E$8,IF(M178&lt;Premissas!$C$10,Premissas!$E$9,IF(M178&lt;Premissas!$C$11,Premissas!$E$10,IF(M178&lt;Premissas!$C$12,Premissas!$E$11,Premissas!$E$12))))))</f>
        <v>0</v>
      </c>
      <c r="O178" s="65">
        <f>IF(OR(N178="",N178=0),0,N178/Premissas!$C$16)</f>
        <v>0</v>
      </c>
    </row>
    <row r="179" spans="1:15" ht="15" customHeight="1">
      <c r="A179" s="40">
        <v>7</v>
      </c>
      <c r="B179" s="40">
        <v>409</v>
      </c>
      <c r="C179" s="40" t="s">
        <v>20</v>
      </c>
      <c r="D179" s="40" t="s">
        <v>391</v>
      </c>
      <c r="E179" s="40" t="s">
        <v>392</v>
      </c>
      <c r="F179" s="62">
        <v>197</v>
      </c>
      <c r="G179" s="63">
        <v>6.68</v>
      </c>
      <c r="H179" s="63">
        <v>29</v>
      </c>
      <c r="I179" s="40">
        <v>25</v>
      </c>
      <c r="J179" s="40">
        <v>25</v>
      </c>
      <c r="K179" s="40" t="s">
        <v>127</v>
      </c>
      <c r="L179" s="40" t="s">
        <v>128</v>
      </c>
      <c r="M179" s="63">
        <f t="shared" si="2"/>
        <v>1.1599999999999999</v>
      </c>
      <c r="N179" s="64">
        <f>IF(M179="","",IF(M179&lt;Premissas!$C$8,Premissas!$E$7,IF(M179&lt;Premissas!$C$9,Premissas!$E$8,IF(M179&lt;Premissas!$C$10,Premissas!$E$9,IF(M179&lt;Premissas!$C$11,Premissas!$E$10,IF(M179&lt;Premissas!$C$12,Premissas!$E$11,Premissas!$E$12))))))</f>
        <v>100</v>
      </c>
      <c r="O179" s="65">
        <f>IF(OR(N179="",N179=0),0,N179/Premissas!$C$16)</f>
        <v>3.8461538461538463</v>
      </c>
    </row>
    <row r="180" spans="1:15" ht="15" customHeight="1">
      <c r="A180" s="40">
        <v>7</v>
      </c>
      <c r="B180" s="40">
        <v>409</v>
      </c>
      <c r="C180" s="40" t="s">
        <v>19</v>
      </c>
      <c r="D180" s="40" t="s">
        <v>393</v>
      </c>
      <c r="E180" s="40" t="s">
        <v>394</v>
      </c>
      <c r="F180" s="62">
        <v>612</v>
      </c>
      <c r="G180" s="63">
        <v>11.39</v>
      </c>
      <c r="H180" s="63">
        <v>54</v>
      </c>
      <c r="I180" s="40">
        <v>24</v>
      </c>
      <c r="J180" s="40">
        <v>24</v>
      </c>
      <c r="K180" s="40" t="s">
        <v>127</v>
      </c>
      <c r="L180" s="40" t="s">
        <v>128</v>
      </c>
      <c r="M180" s="63">
        <f t="shared" si="2"/>
        <v>2.25</v>
      </c>
      <c r="N180" s="64">
        <f>IF(M180="","",IF(M180&lt;Premissas!$C$8,Premissas!$E$7,IF(M180&lt;Premissas!$C$9,Premissas!$E$8,IF(M180&lt;Premissas!$C$10,Premissas!$E$9,IF(M180&lt;Premissas!$C$11,Premissas!$E$10,IF(M180&lt;Premissas!$C$12,Premissas!$E$11,Premissas!$E$12))))))</f>
        <v>750</v>
      </c>
      <c r="O180" s="65">
        <f>IF(OR(N180="",N180=0),0,N180/Premissas!$C$16)</f>
        <v>28.846153846153847</v>
      </c>
    </row>
    <row r="181" spans="1:15" ht="15" customHeight="1">
      <c r="A181" s="40">
        <v>7</v>
      </c>
      <c r="B181" s="40">
        <v>409</v>
      </c>
      <c r="C181" s="40" t="s">
        <v>20</v>
      </c>
      <c r="D181" s="40" t="s">
        <v>395</v>
      </c>
      <c r="E181" s="40" t="s">
        <v>396</v>
      </c>
      <c r="F181" s="62">
        <v>325</v>
      </c>
      <c r="G181" s="63">
        <v>14.48</v>
      </c>
      <c r="H181" s="63">
        <v>22</v>
      </c>
      <c r="I181" s="40">
        <v>25</v>
      </c>
      <c r="J181" s="40">
        <v>25</v>
      </c>
      <c r="K181" s="40" t="s">
        <v>127</v>
      </c>
      <c r="L181" s="40" t="s">
        <v>128</v>
      </c>
      <c r="M181" s="63">
        <f t="shared" si="2"/>
        <v>0.88</v>
      </c>
      <c r="N181" s="64">
        <f>IF(M181="","",IF(M181&lt;Premissas!$C$8,Premissas!$E$7,IF(M181&lt;Premissas!$C$9,Premissas!$E$8,IF(M181&lt;Premissas!$C$10,Premissas!$E$9,IF(M181&lt;Premissas!$C$11,Premissas!$E$10,IF(M181&lt;Premissas!$C$12,Premissas!$E$11,Premissas!$E$12))))))</f>
        <v>0</v>
      </c>
      <c r="O181" s="65">
        <f>IF(OR(N181="",N181=0),0,N181/Premissas!$C$16)</f>
        <v>0</v>
      </c>
    </row>
    <row r="182" spans="1:15" ht="15" customHeight="1">
      <c r="A182" s="40">
        <v>7</v>
      </c>
      <c r="B182" s="40">
        <v>409</v>
      </c>
      <c r="C182" s="40" t="s">
        <v>22</v>
      </c>
      <c r="D182" s="40" t="s">
        <v>397</v>
      </c>
      <c r="E182" s="40" t="s">
        <v>398</v>
      </c>
      <c r="F182" s="62">
        <v>1484</v>
      </c>
      <c r="G182" s="63">
        <v>50.52</v>
      </c>
      <c r="H182" s="63">
        <v>29</v>
      </c>
      <c r="I182" s="40">
        <v>25</v>
      </c>
      <c r="J182" s="40">
        <v>25</v>
      </c>
      <c r="K182" s="40" t="s">
        <v>127</v>
      </c>
      <c r="L182" s="40" t="s">
        <v>128</v>
      </c>
      <c r="M182" s="63">
        <f t="shared" si="2"/>
        <v>1.1599999999999999</v>
      </c>
      <c r="N182" s="64">
        <f>IF(M182="","",IF(M182&lt;Premissas!$C$8,Premissas!$E$7,IF(M182&lt;Premissas!$C$9,Premissas!$E$8,IF(M182&lt;Premissas!$C$10,Premissas!$E$9,IF(M182&lt;Premissas!$C$11,Premissas!$E$10,IF(M182&lt;Premissas!$C$12,Premissas!$E$11,Premissas!$E$12))))))</f>
        <v>100</v>
      </c>
      <c r="O182" s="65">
        <f>IF(OR(N182="",N182=0),0,N182/Premissas!$C$16)</f>
        <v>3.8461538461538463</v>
      </c>
    </row>
    <row r="183" spans="1:15" ht="15" customHeight="1">
      <c r="A183" s="40">
        <v>7</v>
      </c>
      <c r="B183" s="40">
        <v>409</v>
      </c>
      <c r="C183" s="40" t="s">
        <v>21</v>
      </c>
      <c r="D183" s="40" t="s">
        <v>399</v>
      </c>
      <c r="E183" s="40" t="s">
        <v>400</v>
      </c>
      <c r="F183" s="62">
        <v>120</v>
      </c>
      <c r="G183" s="63">
        <v>7.26</v>
      </c>
      <c r="H183" s="63">
        <v>17</v>
      </c>
      <c r="I183" s="40">
        <v>22</v>
      </c>
      <c r="J183" s="40">
        <v>22</v>
      </c>
      <c r="K183" s="40" t="s">
        <v>127</v>
      </c>
      <c r="L183" s="40" t="s">
        <v>128</v>
      </c>
      <c r="M183" s="63">
        <f t="shared" si="2"/>
        <v>0.77272727272727271</v>
      </c>
      <c r="N183" s="64">
        <f>IF(M183="","",IF(M183&lt;Premissas!$C$8,Premissas!$E$7,IF(M183&lt;Premissas!$C$9,Premissas!$E$8,IF(M183&lt;Premissas!$C$10,Premissas!$E$9,IF(M183&lt;Premissas!$C$11,Premissas!$E$10,IF(M183&lt;Premissas!$C$12,Premissas!$E$11,Premissas!$E$12))))))</f>
        <v>0</v>
      </c>
      <c r="O183" s="65">
        <f>IF(OR(N183="",N183=0),0,N183/Premissas!$C$16)</f>
        <v>0</v>
      </c>
    </row>
    <row r="184" spans="1:15" ht="15" customHeight="1">
      <c r="A184" s="40">
        <v>7</v>
      </c>
      <c r="B184" s="40">
        <v>409</v>
      </c>
      <c r="C184" s="40" t="s">
        <v>22</v>
      </c>
      <c r="D184" s="40" t="s">
        <v>401</v>
      </c>
      <c r="E184" s="40" t="s">
        <v>402</v>
      </c>
      <c r="F184" s="62">
        <v>1170</v>
      </c>
      <c r="G184" s="63">
        <v>34.75</v>
      </c>
      <c r="H184" s="63">
        <v>34</v>
      </c>
      <c r="I184" s="40">
        <v>25</v>
      </c>
      <c r="J184" s="40">
        <v>25</v>
      </c>
      <c r="K184" s="40" t="s">
        <v>127</v>
      </c>
      <c r="L184" s="40" t="s">
        <v>128</v>
      </c>
      <c r="M184" s="63">
        <f t="shared" si="2"/>
        <v>1.36</v>
      </c>
      <c r="N184" s="64">
        <f>IF(M184="","",IF(M184&lt;Premissas!$C$8,Premissas!$E$7,IF(M184&lt;Premissas!$C$9,Premissas!$E$8,IF(M184&lt;Premissas!$C$10,Premissas!$E$9,IF(M184&lt;Premissas!$C$11,Premissas!$E$10,IF(M184&lt;Premissas!$C$12,Premissas!$E$11,Premissas!$E$12))))))</f>
        <v>200</v>
      </c>
      <c r="O184" s="65">
        <f>IF(OR(N184="",N184=0),0,N184/Premissas!$C$16)</f>
        <v>7.6923076923076925</v>
      </c>
    </row>
    <row r="185" spans="1:15" ht="15" customHeight="1">
      <c r="A185" s="40">
        <v>7</v>
      </c>
      <c r="B185" s="40">
        <v>409</v>
      </c>
      <c r="C185" s="40" t="s">
        <v>22</v>
      </c>
      <c r="D185" s="40" t="s">
        <v>403</v>
      </c>
      <c r="E185" s="40" t="s">
        <v>404</v>
      </c>
      <c r="F185" s="62">
        <v>1970</v>
      </c>
      <c r="G185" s="63">
        <v>39.72</v>
      </c>
      <c r="H185" s="63">
        <v>50</v>
      </c>
      <c r="I185" s="40">
        <v>25</v>
      </c>
      <c r="J185" s="40">
        <v>25</v>
      </c>
      <c r="K185" s="40" t="s">
        <v>127</v>
      </c>
      <c r="L185" s="40" t="s">
        <v>128</v>
      </c>
      <c r="M185" s="63">
        <f t="shared" si="2"/>
        <v>2</v>
      </c>
      <c r="N185" s="64">
        <f>IF(M185="","",IF(M185&lt;Premissas!$C$8,Premissas!$E$7,IF(M185&lt;Premissas!$C$9,Premissas!$E$8,IF(M185&lt;Premissas!$C$10,Premissas!$E$9,IF(M185&lt;Premissas!$C$11,Premissas!$E$10,IF(M185&lt;Premissas!$C$12,Premissas!$E$11,Premissas!$E$12))))))</f>
        <v>750</v>
      </c>
      <c r="O185" s="65">
        <f>IF(OR(N185="",N185=0),0,N185/Premissas!$C$16)</f>
        <v>28.846153846153847</v>
      </c>
    </row>
    <row r="186" spans="1:15" ht="15" customHeight="1">
      <c r="A186" s="40">
        <v>7</v>
      </c>
      <c r="B186" s="40">
        <v>409</v>
      </c>
      <c r="C186" s="40" t="s">
        <v>22</v>
      </c>
      <c r="D186" s="40" t="s">
        <v>405</v>
      </c>
      <c r="E186" s="40" t="s">
        <v>406</v>
      </c>
      <c r="F186" s="62">
        <v>2230</v>
      </c>
      <c r="G186" s="63">
        <v>32.46</v>
      </c>
      <c r="H186" s="63">
        <v>69</v>
      </c>
      <c r="I186" s="40">
        <v>25</v>
      </c>
      <c r="J186" s="40">
        <v>25</v>
      </c>
      <c r="K186" s="40" t="s">
        <v>127</v>
      </c>
      <c r="L186" s="40" t="s">
        <v>128</v>
      </c>
      <c r="M186" s="63">
        <f t="shared" si="2"/>
        <v>2.76</v>
      </c>
      <c r="N186" s="64">
        <f>IF(M186="","",IF(M186&lt;Premissas!$C$8,Premissas!$E$7,IF(M186&lt;Premissas!$C$9,Premissas!$E$8,IF(M186&lt;Premissas!$C$10,Premissas!$E$9,IF(M186&lt;Premissas!$C$11,Premissas!$E$10,IF(M186&lt;Premissas!$C$12,Premissas!$E$11,Premissas!$E$12))))))</f>
        <v>750</v>
      </c>
      <c r="O186" s="65">
        <f>IF(OR(N186="",N186=0),0,N186/Premissas!$C$16)</f>
        <v>28.846153846153847</v>
      </c>
    </row>
    <row r="187" spans="1:15" ht="15" customHeight="1">
      <c r="A187" s="40">
        <v>7</v>
      </c>
      <c r="B187" s="40">
        <v>409</v>
      </c>
      <c r="C187" s="40" t="s">
        <v>19</v>
      </c>
      <c r="D187" s="40" t="s">
        <v>407</v>
      </c>
      <c r="E187" s="40" t="s">
        <v>408</v>
      </c>
      <c r="F187" s="62">
        <v>93</v>
      </c>
      <c r="G187" s="63">
        <v>2.75</v>
      </c>
      <c r="H187" s="63">
        <v>34</v>
      </c>
      <c r="I187" s="40">
        <v>24</v>
      </c>
      <c r="J187" s="40">
        <v>24</v>
      </c>
      <c r="K187" s="40" t="s">
        <v>127</v>
      </c>
      <c r="L187" s="40" t="s">
        <v>128</v>
      </c>
      <c r="M187" s="63">
        <f t="shared" si="2"/>
        <v>1.4166666666666667</v>
      </c>
      <c r="N187" s="64">
        <f>IF(M187="","",IF(M187&lt;Premissas!$C$8,Premissas!$E$7,IF(M187&lt;Premissas!$C$9,Premissas!$E$8,IF(M187&lt;Premissas!$C$10,Premissas!$E$9,IF(M187&lt;Premissas!$C$11,Premissas!$E$10,IF(M187&lt;Premissas!$C$12,Premissas!$E$11,Premissas!$E$12))))))</f>
        <v>350</v>
      </c>
      <c r="O187" s="65">
        <f>IF(OR(N187="",N187=0),0,N187/Premissas!$C$16)</f>
        <v>13.461538461538462</v>
      </c>
    </row>
    <row r="188" spans="1:15" ht="15" customHeight="1">
      <c r="A188" s="40">
        <v>7</v>
      </c>
      <c r="B188" s="40">
        <v>409</v>
      </c>
      <c r="C188" s="40" t="s">
        <v>19</v>
      </c>
      <c r="D188" s="40" t="s">
        <v>409</v>
      </c>
      <c r="E188" s="40" t="s">
        <v>410</v>
      </c>
      <c r="F188" s="62">
        <v>98</v>
      </c>
      <c r="G188" s="63">
        <v>3.95</v>
      </c>
      <c r="H188" s="63">
        <v>25</v>
      </c>
      <c r="I188" s="40">
        <v>24</v>
      </c>
      <c r="J188" s="40">
        <v>24</v>
      </c>
      <c r="K188" s="40" t="s">
        <v>127</v>
      </c>
      <c r="L188" s="40" t="s">
        <v>128</v>
      </c>
      <c r="M188" s="63">
        <f t="shared" si="2"/>
        <v>1.0416666666666667</v>
      </c>
      <c r="N188" s="64">
        <f>IF(M188="","",IF(M188&lt;Premissas!$C$8,Premissas!$E$7,IF(M188&lt;Premissas!$C$9,Premissas!$E$8,IF(M188&lt;Premissas!$C$10,Premissas!$E$9,IF(M188&lt;Premissas!$C$11,Premissas!$E$10,IF(M188&lt;Premissas!$C$12,Premissas!$E$11,Premissas!$E$12))))))</f>
        <v>100</v>
      </c>
      <c r="O188" s="65">
        <f>IF(OR(N188="",N188=0),0,N188/Premissas!$C$16)</f>
        <v>3.8461538461538463</v>
      </c>
    </row>
    <row r="189" spans="1:15" ht="15" customHeight="1">
      <c r="A189" s="40">
        <v>7</v>
      </c>
      <c r="B189" s="40">
        <v>409</v>
      </c>
      <c r="C189" s="40" t="s">
        <v>21</v>
      </c>
      <c r="D189" s="40" t="s">
        <v>411</v>
      </c>
      <c r="E189" s="40" t="s">
        <v>412</v>
      </c>
      <c r="F189" s="62">
        <v>18</v>
      </c>
      <c r="G189" s="63">
        <v>0.22</v>
      </c>
      <c r="H189" s="63">
        <v>82</v>
      </c>
      <c r="I189" s="40">
        <v>22</v>
      </c>
      <c r="J189" s="40">
        <v>22</v>
      </c>
      <c r="K189" s="40" t="s">
        <v>127</v>
      </c>
      <c r="L189" s="40" t="s">
        <v>128</v>
      </c>
      <c r="M189" s="63">
        <f t="shared" si="2"/>
        <v>3.7272727272727271</v>
      </c>
      <c r="N189" s="64">
        <f>IF(M189="","",IF(M189&lt;Premissas!$C$8,Premissas!$E$7,IF(M189&lt;Premissas!$C$9,Premissas!$E$8,IF(M189&lt;Premissas!$C$10,Premissas!$E$9,IF(M189&lt;Premissas!$C$11,Premissas!$E$10,IF(M189&lt;Premissas!$C$12,Premissas!$E$11,Premissas!$E$12))))))</f>
        <v>750</v>
      </c>
      <c r="O189" s="65">
        <f>IF(OR(N189="",N189=0),0,N189/Premissas!$C$16)</f>
        <v>28.846153846153847</v>
      </c>
    </row>
    <row r="190" spans="1:15" ht="15" customHeight="1">
      <c r="A190" s="40">
        <v>7</v>
      </c>
      <c r="B190" s="40">
        <v>409</v>
      </c>
      <c r="C190" s="40" t="s">
        <v>20</v>
      </c>
      <c r="D190" s="40" t="s">
        <v>411</v>
      </c>
      <c r="E190" s="40" t="s">
        <v>412</v>
      </c>
      <c r="F190" s="62">
        <v>1618</v>
      </c>
      <c r="G190" s="63">
        <v>25.88</v>
      </c>
      <c r="H190" s="63">
        <v>63</v>
      </c>
      <c r="I190" s="40">
        <v>25</v>
      </c>
      <c r="J190" s="40">
        <v>25</v>
      </c>
      <c r="K190" s="40" t="s">
        <v>127</v>
      </c>
      <c r="L190" s="40" t="s">
        <v>128</v>
      </c>
      <c r="M190" s="63">
        <f t="shared" si="2"/>
        <v>2.52</v>
      </c>
      <c r="N190" s="64">
        <f>IF(M190="","",IF(M190&lt;Premissas!$C$8,Premissas!$E$7,IF(M190&lt;Premissas!$C$9,Premissas!$E$8,IF(M190&lt;Premissas!$C$10,Premissas!$E$9,IF(M190&lt;Premissas!$C$11,Premissas!$E$10,IF(M190&lt;Premissas!$C$12,Premissas!$E$11,Premissas!$E$12))))))</f>
        <v>750</v>
      </c>
      <c r="O190" s="65">
        <f>IF(OR(N190="",N190=0),0,N190/Premissas!$C$16)</f>
        <v>28.846153846153847</v>
      </c>
    </row>
    <row r="191" spans="1:15" ht="15" customHeight="1">
      <c r="A191" s="40">
        <v>7</v>
      </c>
      <c r="B191" s="40">
        <v>409</v>
      </c>
      <c r="C191" s="40" t="s">
        <v>21</v>
      </c>
      <c r="D191" s="40" t="s">
        <v>413</v>
      </c>
      <c r="E191" s="40" t="s">
        <v>414</v>
      </c>
      <c r="F191" s="62">
        <v>14</v>
      </c>
      <c r="G191" s="63">
        <v>0.74</v>
      </c>
      <c r="H191" s="63">
        <v>19</v>
      </c>
      <c r="I191" s="40">
        <v>22</v>
      </c>
      <c r="J191" s="40">
        <v>22</v>
      </c>
      <c r="K191" s="40" t="s">
        <v>127</v>
      </c>
      <c r="L191" s="40" t="s">
        <v>128</v>
      </c>
      <c r="M191" s="63">
        <f t="shared" si="2"/>
        <v>0.86363636363636365</v>
      </c>
      <c r="N191" s="64">
        <f>IF(M191="","",IF(M191&lt;Premissas!$C$8,Premissas!$E$7,IF(M191&lt;Premissas!$C$9,Premissas!$E$8,IF(M191&lt;Premissas!$C$10,Premissas!$E$9,IF(M191&lt;Premissas!$C$11,Premissas!$E$10,IF(M191&lt;Premissas!$C$12,Premissas!$E$11,Premissas!$E$12))))))</f>
        <v>0</v>
      </c>
      <c r="O191" s="65">
        <f>IF(OR(N191="",N191=0),0,N191/Premissas!$C$16)</f>
        <v>0</v>
      </c>
    </row>
    <row r="192" spans="1:15" ht="15" customHeight="1">
      <c r="A192" s="40">
        <v>7</v>
      </c>
      <c r="B192" s="40">
        <v>409</v>
      </c>
      <c r="C192" s="40" t="s">
        <v>20</v>
      </c>
      <c r="D192" s="40" t="s">
        <v>413</v>
      </c>
      <c r="E192" s="40" t="s">
        <v>414</v>
      </c>
      <c r="F192" s="62">
        <v>3</v>
      </c>
      <c r="G192" s="63">
        <v>1.64</v>
      </c>
      <c r="H192" s="63">
        <v>2</v>
      </c>
      <c r="I192" s="40">
        <v>25</v>
      </c>
      <c r="J192" s="40">
        <v>25</v>
      </c>
      <c r="K192" s="40" t="s">
        <v>127</v>
      </c>
      <c r="L192" s="40" t="s">
        <v>128</v>
      </c>
      <c r="M192" s="63">
        <f t="shared" si="2"/>
        <v>0.08</v>
      </c>
      <c r="N192" s="64">
        <f>IF(M192="","",IF(M192&lt;Premissas!$C$8,Premissas!$E$7,IF(M192&lt;Premissas!$C$9,Premissas!$E$8,IF(M192&lt;Premissas!$C$10,Premissas!$E$9,IF(M192&lt;Premissas!$C$11,Premissas!$E$10,IF(M192&lt;Premissas!$C$12,Premissas!$E$11,Premissas!$E$12))))))</f>
        <v>0</v>
      </c>
      <c r="O192" s="65">
        <f>IF(OR(N192="",N192=0),0,N192/Premissas!$C$16)</f>
        <v>0</v>
      </c>
    </row>
    <row r="193" spans="1:15" ht="15" customHeight="1">
      <c r="A193" s="40">
        <v>7</v>
      </c>
      <c r="B193" s="40">
        <v>409</v>
      </c>
      <c r="C193" s="40" t="s">
        <v>19</v>
      </c>
      <c r="D193" s="40" t="s">
        <v>415</v>
      </c>
      <c r="E193" s="40" t="s">
        <v>416</v>
      </c>
      <c r="F193" s="62">
        <v>507</v>
      </c>
      <c r="G193" s="63">
        <v>6.05</v>
      </c>
      <c r="H193" s="63">
        <v>84</v>
      </c>
      <c r="I193" s="40">
        <v>24</v>
      </c>
      <c r="J193" s="40">
        <v>24</v>
      </c>
      <c r="K193" s="40" t="s">
        <v>127</v>
      </c>
      <c r="L193" s="40" t="s">
        <v>128</v>
      </c>
      <c r="M193" s="63">
        <f t="shared" si="2"/>
        <v>3.5</v>
      </c>
      <c r="N193" s="64">
        <f>IF(M193="","",IF(M193&lt;Premissas!$C$8,Premissas!$E$7,IF(M193&lt;Premissas!$C$9,Premissas!$E$8,IF(M193&lt;Premissas!$C$10,Premissas!$E$9,IF(M193&lt;Premissas!$C$11,Premissas!$E$10,IF(M193&lt;Premissas!$C$12,Premissas!$E$11,Premissas!$E$12))))))</f>
        <v>750</v>
      </c>
      <c r="O193" s="65">
        <f>IF(OR(N193="",N193=0),0,N193/Premissas!$C$16)</f>
        <v>28.846153846153847</v>
      </c>
    </row>
    <row r="194" spans="1:15" ht="15" customHeight="1">
      <c r="A194" s="40">
        <v>7</v>
      </c>
      <c r="B194" s="40">
        <v>409</v>
      </c>
      <c r="C194" s="40" t="s">
        <v>19</v>
      </c>
      <c r="D194" s="40" t="s">
        <v>417</v>
      </c>
      <c r="E194" s="40" t="s">
        <v>418</v>
      </c>
      <c r="F194" s="62">
        <v>758</v>
      </c>
      <c r="G194" s="63">
        <v>7.22</v>
      </c>
      <c r="H194" s="63">
        <v>105</v>
      </c>
      <c r="I194" s="40">
        <v>24</v>
      </c>
      <c r="J194" s="40">
        <v>24</v>
      </c>
      <c r="K194" s="40" t="s">
        <v>127</v>
      </c>
      <c r="L194" s="40" t="s">
        <v>128</v>
      </c>
      <c r="M194" s="63">
        <f t="shared" ref="M194:M257" si="3">IF(OR(J194="",J194&lt;=0),"",H194/J194)</f>
        <v>4.375</v>
      </c>
      <c r="N194" s="64">
        <f>IF(M194="","",IF(M194&lt;Premissas!$C$8,Premissas!$E$7,IF(M194&lt;Premissas!$C$9,Premissas!$E$8,IF(M194&lt;Premissas!$C$10,Premissas!$E$9,IF(M194&lt;Premissas!$C$11,Premissas!$E$10,IF(M194&lt;Premissas!$C$12,Premissas!$E$11,Premissas!$E$12))))))</f>
        <v>750</v>
      </c>
      <c r="O194" s="65">
        <f>IF(OR(N194="",N194=0),0,N194/Premissas!$C$16)</f>
        <v>28.846153846153847</v>
      </c>
    </row>
    <row r="195" spans="1:15" ht="15" customHeight="1">
      <c r="A195" s="40">
        <v>7</v>
      </c>
      <c r="B195" s="40">
        <v>409</v>
      </c>
      <c r="C195" s="40" t="s">
        <v>21</v>
      </c>
      <c r="D195" s="40" t="s">
        <v>419</v>
      </c>
      <c r="E195" s="40" t="s">
        <v>420</v>
      </c>
      <c r="F195" s="62">
        <v>186</v>
      </c>
      <c r="G195" s="63">
        <v>7.11</v>
      </c>
      <c r="H195" s="63">
        <v>26</v>
      </c>
      <c r="I195" s="40">
        <v>22</v>
      </c>
      <c r="J195" s="40">
        <v>22</v>
      </c>
      <c r="K195" s="40" t="s">
        <v>127</v>
      </c>
      <c r="L195" s="40" t="s">
        <v>128</v>
      </c>
      <c r="M195" s="63">
        <f t="shared" si="3"/>
        <v>1.1818181818181819</v>
      </c>
      <c r="N195" s="64">
        <f>IF(M195="","",IF(M195&lt;Premissas!$C$8,Premissas!$E$7,IF(M195&lt;Premissas!$C$9,Premissas!$E$8,IF(M195&lt;Premissas!$C$10,Premissas!$E$9,IF(M195&lt;Premissas!$C$11,Premissas!$E$10,IF(M195&lt;Premissas!$C$12,Premissas!$E$11,Premissas!$E$12))))))</f>
        <v>100</v>
      </c>
      <c r="O195" s="65">
        <f>IF(OR(N195="",N195=0),0,N195/Premissas!$C$16)</f>
        <v>3.8461538461538463</v>
      </c>
    </row>
    <row r="196" spans="1:15" ht="15" customHeight="1">
      <c r="A196" s="40">
        <v>7</v>
      </c>
      <c r="B196" s="40">
        <v>409</v>
      </c>
      <c r="C196" s="40" t="s">
        <v>20</v>
      </c>
      <c r="D196" s="40" t="s">
        <v>419</v>
      </c>
      <c r="E196" s="40" t="s">
        <v>420</v>
      </c>
      <c r="F196" s="62">
        <v>58</v>
      </c>
      <c r="G196" s="63">
        <v>0.44</v>
      </c>
      <c r="H196" s="63">
        <v>132</v>
      </c>
      <c r="I196" s="40">
        <v>25</v>
      </c>
      <c r="J196" s="40">
        <v>25</v>
      </c>
      <c r="K196" s="40" t="s">
        <v>127</v>
      </c>
      <c r="L196" s="40" t="s">
        <v>128</v>
      </c>
      <c r="M196" s="63">
        <f t="shared" si="3"/>
        <v>5.28</v>
      </c>
      <c r="N196" s="64">
        <f>IF(M196="","",IF(M196&lt;Premissas!$C$8,Premissas!$E$7,IF(M196&lt;Premissas!$C$9,Premissas!$E$8,IF(M196&lt;Premissas!$C$10,Premissas!$E$9,IF(M196&lt;Premissas!$C$11,Premissas!$E$10,IF(M196&lt;Premissas!$C$12,Premissas!$E$11,Premissas!$E$12))))))</f>
        <v>750</v>
      </c>
      <c r="O196" s="65">
        <f>IF(OR(N196="",N196=0),0,N196/Premissas!$C$16)</f>
        <v>28.846153846153847</v>
      </c>
    </row>
    <row r="197" spans="1:15" ht="15" customHeight="1">
      <c r="A197" s="40">
        <v>7</v>
      </c>
      <c r="B197" s="40">
        <v>1942</v>
      </c>
      <c r="C197" s="40" t="s">
        <v>20</v>
      </c>
      <c r="D197" s="40" t="s">
        <v>421</v>
      </c>
      <c r="E197" s="40" t="s">
        <v>422</v>
      </c>
      <c r="F197" s="62">
        <v>3895</v>
      </c>
      <c r="G197" s="63">
        <v>152.47</v>
      </c>
      <c r="H197" s="63">
        <v>26</v>
      </c>
      <c r="I197" s="40">
        <v>17</v>
      </c>
      <c r="J197" s="40">
        <v>17</v>
      </c>
      <c r="K197" s="40" t="s">
        <v>127</v>
      </c>
      <c r="L197" s="40" t="s">
        <v>128</v>
      </c>
      <c r="M197" s="63">
        <f t="shared" si="3"/>
        <v>1.5294117647058822</v>
      </c>
      <c r="N197" s="64">
        <f>IF(M197="","",IF(M197&lt;Premissas!$C$8,Premissas!$E$7,IF(M197&lt;Premissas!$C$9,Premissas!$E$8,IF(M197&lt;Premissas!$C$10,Premissas!$E$9,IF(M197&lt;Premissas!$C$11,Premissas!$E$10,IF(M197&lt;Premissas!$C$12,Premissas!$E$11,Premissas!$E$12))))))</f>
        <v>350</v>
      </c>
      <c r="O197" s="65">
        <f>IF(OR(N197="",N197=0),0,N197/Premissas!$C$16)</f>
        <v>13.461538461538462</v>
      </c>
    </row>
    <row r="198" spans="1:15" ht="15" customHeight="1">
      <c r="A198" s="40">
        <v>7</v>
      </c>
      <c r="B198" s="40">
        <v>1942</v>
      </c>
      <c r="C198" s="40" t="s">
        <v>22</v>
      </c>
      <c r="D198" s="40" t="s">
        <v>423</v>
      </c>
      <c r="E198" s="40" t="s">
        <v>424</v>
      </c>
      <c r="F198" s="62">
        <v>139</v>
      </c>
      <c r="G198" s="63">
        <v>8.65</v>
      </c>
      <c r="H198" s="63">
        <v>16</v>
      </c>
      <c r="I198" s="40">
        <v>20</v>
      </c>
      <c r="J198" s="40">
        <v>20</v>
      </c>
      <c r="K198" s="40" t="s">
        <v>127</v>
      </c>
      <c r="L198" s="40" t="s">
        <v>128</v>
      </c>
      <c r="M198" s="63">
        <f t="shared" si="3"/>
        <v>0.8</v>
      </c>
      <c r="N198" s="64">
        <f>IF(M198="","",IF(M198&lt;Premissas!$C$8,Premissas!$E$7,IF(M198&lt;Premissas!$C$9,Premissas!$E$8,IF(M198&lt;Premissas!$C$10,Premissas!$E$9,IF(M198&lt;Premissas!$C$11,Premissas!$E$10,IF(M198&lt;Premissas!$C$12,Premissas!$E$11,Premissas!$E$12))))))</f>
        <v>0</v>
      </c>
      <c r="O198" s="65">
        <f>IF(OR(N198="",N198=0),0,N198/Premissas!$C$16)</f>
        <v>0</v>
      </c>
    </row>
    <row r="199" spans="1:15" ht="15" customHeight="1">
      <c r="A199" s="40">
        <v>7</v>
      </c>
      <c r="B199" s="40">
        <v>1942</v>
      </c>
      <c r="C199" s="40" t="s">
        <v>22</v>
      </c>
      <c r="D199" s="40" t="s">
        <v>425</v>
      </c>
      <c r="E199" s="40" t="s">
        <v>426</v>
      </c>
      <c r="F199" s="62">
        <v>1906</v>
      </c>
      <c r="G199" s="63">
        <v>86.07</v>
      </c>
      <c r="H199" s="63">
        <v>22</v>
      </c>
      <c r="I199" s="40">
        <v>20</v>
      </c>
      <c r="J199" s="40">
        <v>20</v>
      </c>
      <c r="K199" s="40" t="s">
        <v>127</v>
      </c>
      <c r="L199" s="40" t="s">
        <v>128</v>
      </c>
      <c r="M199" s="63">
        <f t="shared" si="3"/>
        <v>1.1000000000000001</v>
      </c>
      <c r="N199" s="64">
        <f>IF(M199="","",IF(M199&lt;Premissas!$C$8,Premissas!$E$7,IF(M199&lt;Premissas!$C$9,Premissas!$E$8,IF(M199&lt;Premissas!$C$10,Premissas!$E$9,IF(M199&lt;Premissas!$C$11,Premissas!$E$10,IF(M199&lt;Premissas!$C$12,Premissas!$E$11,Premissas!$E$12))))))</f>
        <v>100</v>
      </c>
      <c r="O199" s="65">
        <f>IF(OR(N199="",N199=0),0,N199/Premissas!$C$16)</f>
        <v>3.8461538461538463</v>
      </c>
    </row>
    <row r="200" spans="1:15" ht="15" customHeight="1">
      <c r="A200" s="40">
        <v>7</v>
      </c>
      <c r="B200" s="40">
        <v>1942</v>
      </c>
      <c r="C200" s="40" t="s">
        <v>22</v>
      </c>
      <c r="D200" s="40" t="s">
        <v>427</v>
      </c>
      <c r="E200" s="40" t="s">
        <v>428</v>
      </c>
      <c r="F200" s="62">
        <v>1831</v>
      </c>
      <c r="G200" s="63">
        <v>85.91</v>
      </c>
      <c r="H200" s="63">
        <v>21</v>
      </c>
      <c r="I200" s="40">
        <v>20</v>
      </c>
      <c r="J200" s="40">
        <v>20</v>
      </c>
      <c r="K200" s="40" t="s">
        <v>127</v>
      </c>
      <c r="L200" s="40" t="s">
        <v>128</v>
      </c>
      <c r="M200" s="63">
        <f t="shared" si="3"/>
        <v>1.05</v>
      </c>
      <c r="N200" s="64">
        <f>IF(M200="","",IF(M200&lt;Premissas!$C$8,Premissas!$E$7,IF(M200&lt;Premissas!$C$9,Premissas!$E$8,IF(M200&lt;Premissas!$C$10,Premissas!$E$9,IF(M200&lt;Premissas!$C$11,Premissas!$E$10,IF(M200&lt;Premissas!$C$12,Premissas!$E$11,Premissas!$E$12))))))</f>
        <v>100</v>
      </c>
      <c r="O200" s="65">
        <f>IF(OR(N200="",N200=0),0,N200/Premissas!$C$16)</f>
        <v>3.8461538461538463</v>
      </c>
    </row>
    <row r="201" spans="1:15" ht="15" customHeight="1">
      <c r="A201" s="40">
        <v>7</v>
      </c>
      <c r="B201" s="40">
        <v>1942</v>
      </c>
      <c r="C201" s="40" t="s">
        <v>22</v>
      </c>
      <c r="D201" s="40" t="s">
        <v>429</v>
      </c>
      <c r="E201" s="40" t="s">
        <v>430</v>
      </c>
      <c r="F201" s="62">
        <v>2342</v>
      </c>
      <c r="G201" s="63">
        <v>79.02</v>
      </c>
      <c r="H201" s="63">
        <v>30</v>
      </c>
      <c r="I201" s="40">
        <v>20</v>
      </c>
      <c r="J201" s="40">
        <v>20</v>
      </c>
      <c r="K201" s="40" t="s">
        <v>127</v>
      </c>
      <c r="L201" s="40" t="s">
        <v>128</v>
      </c>
      <c r="M201" s="63">
        <f t="shared" si="3"/>
        <v>1.5</v>
      </c>
      <c r="N201" s="64">
        <f>IF(M201="","",IF(M201&lt;Premissas!$C$8,Premissas!$E$7,IF(M201&lt;Premissas!$C$9,Premissas!$E$8,IF(M201&lt;Premissas!$C$10,Premissas!$E$9,IF(M201&lt;Premissas!$C$11,Premissas!$E$10,IF(M201&lt;Premissas!$C$12,Premissas!$E$11,Premissas!$E$12))))))</f>
        <v>350</v>
      </c>
      <c r="O201" s="65">
        <f>IF(OR(N201="",N201=0),0,N201/Premissas!$C$16)</f>
        <v>13.461538461538462</v>
      </c>
    </row>
    <row r="202" spans="1:15" ht="15" customHeight="1">
      <c r="A202" s="40">
        <v>7</v>
      </c>
      <c r="B202" s="40">
        <v>1942</v>
      </c>
      <c r="C202" s="40" t="s">
        <v>21</v>
      </c>
      <c r="D202" s="40" t="s">
        <v>431</v>
      </c>
      <c r="E202" s="40" t="s">
        <v>432</v>
      </c>
      <c r="F202" s="62">
        <v>4</v>
      </c>
      <c r="G202" s="63">
        <v>0.67</v>
      </c>
      <c r="H202" s="63">
        <v>6</v>
      </c>
      <c r="I202" s="40">
        <v>16</v>
      </c>
      <c r="J202" s="40">
        <v>16</v>
      </c>
      <c r="K202" s="40" t="s">
        <v>127</v>
      </c>
      <c r="L202" s="40" t="s">
        <v>128</v>
      </c>
      <c r="M202" s="63">
        <f t="shared" si="3"/>
        <v>0.375</v>
      </c>
      <c r="N202" s="64">
        <f>IF(M202="","",IF(M202&lt;Premissas!$C$8,Premissas!$E$7,IF(M202&lt;Premissas!$C$9,Premissas!$E$8,IF(M202&lt;Premissas!$C$10,Premissas!$E$9,IF(M202&lt;Premissas!$C$11,Premissas!$E$10,IF(M202&lt;Premissas!$C$12,Premissas!$E$11,Premissas!$E$12))))))</f>
        <v>0</v>
      </c>
      <c r="O202" s="65">
        <f>IF(OR(N202="",N202=0),0,N202/Premissas!$C$16)</f>
        <v>0</v>
      </c>
    </row>
    <row r="203" spans="1:15" ht="15" customHeight="1">
      <c r="A203" s="40">
        <v>7</v>
      </c>
      <c r="B203" s="40">
        <v>1942</v>
      </c>
      <c r="C203" s="40" t="s">
        <v>20</v>
      </c>
      <c r="D203" s="40" t="s">
        <v>431</v>
      </c>
      <c r="E203" s="40" t="s">
        <v>432</v>
      </c>
      <c r="F203" s="62">
        <v>2</v>
      </c>
      <c r="G203" s="63">
        <v>0.5</v>
      </c>
      <c r="H203" s="63">
        <v>4</v>
      </c>
      <c r="I203" s="40">
        <v>17</v>
      </c>
      <c r="J203" s="40">
        <v>17</v>
      </c>
      <c r="K203" s="40" t="s">
        <v>127</v>
      </c>
      <c r="L203" s="40" t="s">
        <v>128</v>
      </c>
      <c r="M203" s="63">
        <f t="shared" si="3"/>
        <v>0.23529411764705882</v>
      </c>
      <c r="N203" s="64">
        <f>IF(M203="","",IF(M203&lt;Premissas!$C$8,Premissas!$E$7,IF(M203&lt;Premissas!$C$9,Premissas!$E$8,IF(M203&lt;Premissas!$C$10,Premissas!$E$9,IF(M203&lt;Premissas!$C$11,Premissas!$E$10,IF(M203&lt;Premissas!$C$12,Premissas!$E$11,Premissas!$E$12))))))</f>
        <v>0</v>
      </c>
      <c r="O203" s="65">
        <f>IF(OR(N203="",N203=0),0,N203/Premissas!$C$16)</f>
        <v>0</v>
      </c>
    </row>
    <row r="204" spans="1:15" ht="15" customHeight="1">
      <c r="A204" s="40">
        <v>7</v>
      </c>
      <c r="B204" s="40">
        <v>1942</v>
      </c>
      <c r="C204" s="40" t="s">
        <v>22</v>
      </c>
      <c r="D204" s="40" t="s">
        <v>433</v>
      </c>
      <c r="E204" s="40" t="s">
        <v>434</v>
      </c>
      <c r="F204" s="62">
        <v>1294</v>
      </c>
      <c r="G204" s="63">
        <v>76.430000000000007</v>
      </c>
      <c r="H204" s="63">
        <v>17</v>
      </c>
      <c r="I204" s="40">
        <v>20</v>
      </c>
      <c r="J204" s="40">
        <v>20</v>
      </c>
      <c r="K204" s="40" t="s">
        <v>127</v>
      </c>
      <c r="L204" s="40" t="s">
        <v>128</v>
      </c>
      <c r="M204" s="63">
        <f t="shared" si="3"/>
        <v>0.85</v>
      </c>
      <c r="N204" s="64">
        <f>IF(M204="","",IF(M204&lt;Premissas!$C$8,Premissas!$E$7,IF(M204&lt;Premissas!$C$9,Premissas!$E$8,IF(M204&lt;Premissas!$C$10,Premissas!$E$9,IF(M204&lt;Premissas!$C$11,Premissas!$E$10,IF(M204&lt;Premissas!$C$12,Premissas!$E$11,Premissas!$E$12))))))</f>
        <v>0</v>
      </c>
      <c r="O204" s="65">
        <f>IF(OR(N204="",N204=0),0,N204/Premissas!$C$16)</f>
        <v>0</v>
      </c>
    </row>
    <row r="205" spans="1:15" ht="15" customHeight="1">
      <c r="A205" s="40">
        <v>7</v>
      </c>
      <c r="B205" s="40">
        <v>1942</v>
      </c>
      <c r="C205" s="40" t="s">
        <v>19</v>
      </c>
      <c r="D205" s="40" t="s">
        <v>435</v>
      </c>
      <c r="E205" s="40" t="s">
        <v>436</v>
      </c>
      <c r="F205" s="62">
        <v>1751</v>
      </c>
      <c r="G205" s="63">
        <v>101.8</v>
      </c>
      <c r="H205" s="63">
        <v>17</v>
      </c>
      <c r="I205" s="40">
        <v>22</v>
      </c>
      <c r="J205" s="40">
        <v>22</v>
      </c>
      <c r="K205" s="40" t="s">
        <v>127</v>
      </c>
      <c r="L205" s="40" t="s">
        <v>128</v>
      </c>
      <c r="M205" s="63">
        <f t="shared" si="3"/>
        <v>0.77272727272727271</v>
      </c>
      <c r="N205" s="64">
        <f>IF(M205="","",IF(M205&lt;Premissas!$C$8,Premissas!$E$7,IF(M205&lt;Premissas!$C$9,Premissas!$E$8,IF(M205&lt;Premissas!$C$10,Premissas!$E$9,IF(M205&lt;Premissas!$C$11,Premissas!$E$10,IF(M205&lt;Premissas!$C$12,Premissas!$E$11,Premissas!$E$12))))))</f>
        <v>0</v>
      </c>
      <c r="O205" s="65">
        <f>IF(OR(N205="",N205=0),0,N205/Premissas!$C$16)</f>
        <v>0</v>
      </c>
    </row>
    <row r="206" spans="1:15" ht="15" customHeight="1">
      <c r="A206" s="40">
        <v>7</v>
      </c>
      <c r="B206" s="40">
        <v>1942</v>
      </c>
      <c r="C206" s="40" t="s">
        <v>22</v>
      </c>
      <c r="D206" s="40" t="s">
        <v>437</v>
      </c>
      <c r="E206" s="40" t="s">
        <v>438</v>
      </c>
      <c r="F206" s="62">
        <v>1947</v>
      </c>
      <c r="G206" s="63">
        <v>48.74</v>
      </c>
      <c r="H206" s="63">
        <v>40</v>
      </c>
      <c r="I206" s="40">
        <v>20</v>
      </c>
      <c r="J206" s="40">
        <v>20</v>
      </c>
      <c r="K206" s="40" t="s">
        <v>127</v>
      </c>
      <c r="L206" s="40" t="s">
        <v>128</v>
      </c>
      <c r="M206" s="63">
        <f t="shared" si="3"/>
        <v>2</v>
      </c>
      <c r="N206" s="64">
        <f>IF(M206="","",IF(M206&lt;Premissas!$C$8,Premissas!$E$7,IF(M206&lt;Premissas!$C$9,Premissas!$E$8,IF(M206&lt;Premissas!$C$10,Premissas!$E$9,IF(M206&lt;Premissas!$C$11,Premissas!$E$10,IF(M206&lt;Premissas!$C$12,Premissas!$E$11,Premissas!$E$12))))))</f>
        <v>750</v>
      </c>
      <c r="O206" s="65">
        <f>IF(OR(N206="",N206=0),0,N206/Premissas!$C$16)</f>
        <v>28.846153846153847</v>
      </c>
    </row>
    <row r="207" spans="1:15" ht="15" customHeight="1">
      <c r="A207" s="40">
        <v>7</v>
      </c>
      <c r="B207" s="40">
        <v>1942</v>
      </c>
      <c r="C207" s="40" t="s">
        <v>22</v>
      </c>
      <c r="D207" s="40" t="s">
        <v>439</v>
      </c>
      <c r="E207" s="40" t="s">
        <v>440</v>
      </c>
      <c r="F207" s="62">
        <v>1516</v>
      </c>
      <c r="G207" s="63">
        <v>44.61</v>
      </c>
      <c r="H207" s="63">
        <v>34</v>
      </c>
      <c r="I207" s="40">
        <v>20</v>
      </c>
      <c r="J207" s="40">
        <v>20</v>
      </c>
      <c r="K207" s="40" t="s">
        <v>127</v>
      </c>
      <c r="L207" s="40" t="s">
        <v>128</v>
      </c>
      <c r="M207" s="63">
        <f t="shared" si="3"/>
        <v>1.7</v>
      </c>
      <c r="N207" s="64">
        <f>IF(M207="","",IF(M207&lt;Premissas!$C$8,Premissas!$E$7,IF(M207&lt;Premissas!$C$9,Premissas!$E$8,IF(M207&lt;Premissas!$C$10,Premissas!$E$9,IF(M207&lt;Premissas!$C$11,Premissas!$E$10,IF(M207&lt;Premissas!$C$12,Premissas!$E$11,Premissas!$E$12))))))</f>
        <v>500</v>
      </c>
      <c r="O207" s="65">
        <f>IF(OR(N207="",N207=0),0,N207/Premissas!$C$16)</f>
        <v>19.23076923076923</v>
      </c>
    </row>
    <row r="208" spans="1:15" ht="15" customHeight="1">
      <c r="A208" s="40">
        <v>7</v>
      </c>
      <c r="B208" s="40">
        <v>1942</v>
      </c>
      <c r="C208" s="40" t="s">
        <v>22</v>
      </c>
      <c r="D208" s="40" t="s">
        <v>441</v>
      </c>
      <c r="E208" s="40" t="s">
        <v>442</v>
      </c>
      <c r="F208" s="62">
        <v>2351</v>
      </c>
      <c r="G208" s="63">
        <v>88.85</v>
      </c>
      <c r="H208" s="63">
        <v>26</v>
      </c>
      <c r="I208" s="40">
        <v>20</v>
      </c>
      <c r="J208" s="40">
        <v>20</v>
      </c>
      <c r="K208" s="40" t="s">
        <v>127</v>
      </c>
      <c r="L208" s="40" t="s">
        <v>128</v>
      </c>
      <c r="M208" s="63">
        <f t="shared" si="3"/>
        <v>1.3</v>
      </c>
      <c r="N208" s="64">
        <f>IF(M208="","",IF(M208&lt;Premissas!$C$8,Premissas!$E$7,IF(M208&lt;Premissas!$C$9,Premissas!$E$8,IF(M208&lt;Premissas!$C$10,Premissas!$E$9,IF(M208&lt;Premissas!$C$11,Premissas!$E$10,IF(M208&lt;Premissas!$C$12,Premissas!$E$11,Premissas!$E$12))))))</f>
        <v>200</v>
      </c>
      <c r="O208" s="65">
        <f>IF(OR(N208="",N208=0),0,N208/Premissas!$C$16)</f>
        <v>7.6923076923076925</v>
      </c>
    </row>
    <row r="209" spans="1:15" ht="15" customHeight="1">
      <c r="A209" s="40">
        <v>7</v>
      </c>
      <c r="B209" s="40">
        <v>1942</v>
      </c>
      <c r="C209" s="40" t="s">
        <v>20</v>
      </c>
      <c r="D209" s="40" t="s">
        <v>443</v>
      </c>
      <c r="E209" s="40" t="s">
        <v>444</v>
      </c>
      <c r="F209" s="62">
        <v>2235</v>
      </c>
      <c r="G209" s="63">
        <v>123.77</v>
      </c>
      <c r="H209" s="63">
        <v>18</v>
      </c>
      <c r="I209" s="40">
        <v>17</v>
      </c>
      <c r="J209" s="40">
        <v>17</v>
      </c>
      <c r="K209" s="40" t="s">
        <v>127</v>
      </c>
      <c r="L209" s="40" t="s">
        <v>128</v>
      </c>
      <c r="M209" s="63">
        <f t="shared" si="3"/>
        <v>1.0588235294117647</v>
      </c>
      <c r="N209" s="64">
        <f>IF(M209="","",IF(M209&lt;Premissas!$C$8,Premissas!$E$7,IF(M209&lt;Premissas!$C$9,Premissas!$E$8,IF(M209&lt;Premissas!$C$10,Premissas!$E$9,IF(M209&lt;Premissas!$C$11,Premissas!$E$10,IF(M209&lt;Premissas!$C$12,Premissas!$E$11,Premissas!$E$12))))))</f>
        <v>100</v>
      </c>
      <c r="O209" s="65">
        <f>IF(OR(N209="",N209=0),0,N209/Premissas!$C$16)</f>
        <v>3.8461538461538463</v>
      </c>
    </row>
    <row r="210" spans="1:15" ht="15" customHeight="1">
      <c r="A210" s="40">
        <v>7</v>
      </c>
      <c r="B210" s="40">
        <v>1942</v>
      </c>
      <c r="C210" s="40" t="s">
        <v>22</v>
      </c>
      <c r="D210" s="40" t="s">
        <v>445</v>
      </c>
      <c r="E210" s="40" t="s">
        <v>446</v>
      </c>
      <c r="F210" s="62">
        <v>2229</v>
      </c>
      <c r="G210" s="63">
        <v>72.59</v>
      </c>
      <c r="H210" s="63">
        <v>31</v>
      </c>
      <c r="I210" s="40">
        <v>20</v>
      </c>
      <c r="J210" s="40">
        <v>20</v>
      </c>
      <c r="K210" s="40" t="s">
        <v>127</v>
      </c>
      <c r="L210" s="40" t="s">
        <v>128</v>
      </c>
      <c r="M210" s="63">
        <f t="shared" si="3"/>
        <v>1.55</v>
      </c>
      <c r="N210" s="64">
        <f>IF(M210="","",IF(M210&lt;Premissas!$C$8,Premissas!$E$7,IF(M210&lt;Premissas!$C$9,Premissas!$E$8,IF(M210&lt;Premissas!$C$10,Premissas!$E$9,IF(M210&lt;Premissas!$C$11,Premissas!$E$10,IF(M210&lt;Premissas!$C$12,Premissas!$E$11,Premissas!$E$12))))))</f>
        <v>350</v>
      </c>
      <c r="O210" s="65">
        <f>IF(OR(N210="",N210=0),0,N210/Premissas!$C$16)</f>
        <v>13.461538461538462</v>
      </c>
    </row>
    <row r="211" spans="1:15" ht="15" customHeight="1">
      <c r="A211" s="40">
        <v>7</v>
      </c>
      <c r="B211" s="40">
        <v>1942</v>
      </c>
      <c r="C211" s="40" t="s">
        <v>22</v>
      </c>
      <c r="D211" s="40" t="s">
        <v>447</v>
      </c>
      <c r="E211" s="40" t="s">
        <v>448</v>
      </c>
      <c r="F211" s="62">
        <v>1706</v>
      </c>
      <c r="G211" s="63">
        <v>34.229999999999997</v>
      </c>
      <c r="H211" s="63">
        <v>50</v>
      </c>
      <c r="I211" s="40">
        <v>20</v>
      </c>
      <c r="J211" s="40">
        <v>20</v>
      </c>
      <c r="K211" s="40" t="s">
        <v>127</v>
      </c>
      <c r="L211" s="40" t="s">
        <v>128</v>
      </c>
      <c r="M211" s="63">
        <f t="shared" si="3"/>
        <v>2.5</v>
      </c>
      <c r="N211" s="64">
        <f>IF(M211="","",IF(M211&lt;Premissas!$C$8,Premissas!$E$7,IF(M211&lt;Premissas!$C$9,Premissas!$E$8,IF(M211&lt;Premissas!$C$10,Premissas!$E$9,IF(M211&lt;Premissas!$C$11,Premissas!$E$10,IF(M211&lt;Premissas!$C$12,Premissas!$E$11,Premissas!$E$12))))))</f>
        <v>750</v>
      </c>
      <c r="O211" s="65">
        <f>IF(OR(N211="",N211=0),0,N211/Premissas!$C$16)</f>
        <v>28.846153846153847</v>
      </c>
    </row>
    <row r="212" spans="1:15" ht="15" customHeight="1">
      <c r="A212" s="40">
        <v>7</v>
      </c>
      <c r="B212" s="40">
        <v>1942</v>
      </c>
      <c r="C212" s="40" t="s">
        <v>19</v>
      </c>
      <c r="D212" s="40" t="s">
        <v>449</v>
      </c>
      <c r="E212" s="40" t="s">
        <v>450</v>
      </c>
      <c r="F212" s="62">
        <v>994</v>
      </c>
      <c r="G212" s="63">
        <v>81.260000000000005</v>
      </c>
      <c r="H212" s="63">
        <v>12</v>
      </c>
      <c r="I212" s="40">
        <v>22</v>
      </c>
      <c r="J212" s="40">
        <v>22</v>
      </c>
      <c r="K212" s="40" t="s">
        <v>127</v>
      </c>
      <c r="L212" s="40" t="s">
        <v>128</v>
      </c>
      <c r="M212" s="63">
        <f t="shared" si="3"/>
        <v>0.54545454545454541</v>
      </c>
      <c r="N212" s="64">
        <f>IF(M212="","",IF(M212&lt;Premissas!$C$8,Premissas!$E$7,IF(M212&lt;Premissas!$C$9,Premissas!$E$8,IF(M212&lt;Premissas!$C$10,Premissas!$E$9,IF(M212&lt;Premissas!$C$11,Premissas!$E$10,IF(M212&lt;Premissas!$C$12,Premissas!$E$11,Premissas!$E$12))))))</f>
        <v>0</v>
      </c>
      <c r="O212" s="65">
        <f>IF(OR(N212="",N212=0),0,N212/Premissas!$C$16)</f>
        <v>0</v>
      </c>
    </row>
    <row r="213" spans="1:15" ht="15" customHeight="1">
      <c r="A213" s="40">
        <v>7</v>
      </c>
      <c r="B213" s="40">
        <v>1942</v>
      </c>
      <c r="C213" s="40" t="s">
        <v>22</v>
      </c>
      <c r="D213" s="40" t="s">
        <v>451</v>
      </c>
      <c r="E213" s="40" t="s">
        <v>452</v>
      </c>
      <c r="F213" s="62">
        <v>2375</v>
      </c>
      <c r="G213" s="63">
        <v>59.81</v>
      </c>
      <c r="H213" s="63">
        <v>40</v>
      </c>
      <c r="I213" s="40">
        <v>20</v>
      </c>
      <c r="J213" s="40">
        <v>20</v>
      </c>
      <c r="K213" s="40" t="s">
        <v>127</v>
      </c>
      <c r="L213" s="40" t="s">
        <v>128</v>
      </c>
      <c r="M213" s="63">
        <f t="shared" si="3"/>
        <v>2</v>
      </c>
      <c r="N213" s="64">
        <f>IF(M213="","",IF(M213&lt;Premissas!$C$8,Premissas!$E$7,IF(M213&lt;Premissas!$C$9,Premissas!$E$8,IF(M213&lt;Premissas!$C$10,Premissas!$E$9,IF(M213&lt;Premissas!$C$11,Premissas!$E$10,IF(M213&lt;Premissas!$C$12,Premissas!$E$11,Premissas!$E$12))))))</f>
        <v>750</v>
      </c>
      <c r="O213" s="65">
        <f>IF(OR(N213="",N213=0),0,N213/Premissas!$C$16)</f>
        <v>28.846153846153847</v>
      </c>
    </row>
    <row r="214" spans="1:15" ht="15" customHeight="1">
      <c r="A214" s="40">
        <v>7</v>
      </c>
      <c r="B214" s="40">
        <v>1942</v>
      </c>
      <c r="C214" s="40" t="s">
        <v>19</v>
      </c>
      <c r="D214" s="40" t="s">
        <v>453</v>
      </c>
      <c r="E214" s="40" t="s">
        <v>454</v>
      </c>
      <c r="F214" s="62">
        <v>1612</v>
      </c>
      <c r="G214" s="63">
        <v>61.69</v>
      </c>
      <c r="H214" s="63">
        <v>26</v>
      </c>
      <c r="I214" s="40">
        <v>22</v>
      </c>
      <c r="J214" s="40">
        <v>22</v>
      </c>
      <c r="K214" s="40" t="s">
        <v>127</v>
      </c>
      <c r="L214" s="40" t="s">
        <v>128</v>
      </c>
      <c r="M214" s="63">
        <f t="shared" si="3"/>
        <v>1.1818181818181819</v>
      </c>
      <c r="N214" s="64">
        <f>IF(M214="","",IF(M214&lt;Premissas!$C$8,Premissas!$E$7,IF(M214&lt;Premissas!$C$9,Premissas!$E$8,IF(M214&lt;Premissas!$C$10,Premissas!$E$9,IF(M214&lt;Premissas!$C$11,Premissas!$E$10,IF(M214&lt;Premissas!$C$12,Premissas!$E$11,Premissas!$E$12))))))</f>
        <v>100</v>
      </c>
      <c r="O214" s="65">
        <f>IF(OR(N214="",N214=0),0,N214/Premissas!$C$16)</f>
        <v>3.8461538461538463</v>
      </c>
    </row>
    <row r="215" spans="1:15" ht="15" customHeight="1">
      <c r="A215" s="40">
        <v>7</v>
      </c>
      <c r="B215" s="40">
        <v>1942</v>
      </c>
      <c r="C215" s="40" t="s">
        <v>20</v>
      </c>
      <c r="D215" s="40" t="s">
        <v>455</v>
      </c>
      <c r="E215" s="40" t="s">
        <v>456</v>
      </c>
      <c r="F215" s="62">
        <v>2176</v>
      </c>
      <c r="G215" s="63">
        <v>86.63</v>
      </c>
      <c r="H215" s="63">
        <v>25</v>
      </c>
      <c r="I215" s="40">
        <v>17</v>
      </c>
      <c r="J215" s="40">
        <v>17</v>
      </c>
      <c r="K215" s="40" t="s">
        <v>127</v>
      </c>
      <c r="L215" s="40" t="s">
        <v>128</v>
      </c>
      <c r="M215" s="63">
        <f t="shared" si="3"/>
        <v>1.4705882352941178</v>
      </c>
      <c r="N215" s="64">
        <f>IF(M215="","",IF(M215&lt;Premissas!$C$8,Premissas!$E$7,IF(M215&lt;Premissas!$C$9,Premissas!$E$8,IF(M215&lt;Premissas!$C$10,Premissas!$E$9,IF(M215&lt;Premissas!$C$11,Premissas!$E$10,IF(M215&lt;Premissas!$C$12,Premissas!$E$11,Premissas!$E$12))))))</f>
        <v>350</v>
      </c>
      <c r="O215" s="65">
        <f>IF(OR(N215="",N215=0),0,N215/Premissas!$C$16)</f>
        <v>13.461538461538462</v>
      </c>
    </row>
    <row r="216" spans="1:15" ht="15" customHeight="1">
      <c r="A216" s="40">
        <v>7</v>
      </c>
      <c r="B216" s="40">
        <v>1942</v>
      </c>
      <c r="C216" s="40" t="s">
        <v>22</v>
      </c>
      <c r="D216" s="40" t="s">
        <v>457</v>
      </c>
      <c r="E216" s="40" t="s">
        <v>458</v>
      </c>
      <c r="F216" s="62">
        <v>1683</v>
      </c>
      <c r="G216" s="63">
        <v>79.55</v>
      </c>
      <c r="H216" s="63">
        <v>21</v>
      </c>
      <c r="I216" s="40">
        <v>20</v>
      </c>
      <c r="J216" s="40">
        <v>20</v>
      </c>
      <c r="K216" s="40" t="s">
        <v>127</v>
      </c>
      <c r="L216" s="40" t="s">
        <v>128</v>
      </c>
      <c r="M216" s="63">
        <f t="shared" si="3"/>
        <v>1.05</v>
      </c>
      <c r="N216" s="64">
        <f>IF(M216="","",IF(M216&lt;Premissas!$C$8,Premissas!$E$7,IF(M216&lt;Premissas!$C$9,Premissas!$E$8,IF(M216&lt;Premissas!$C$10,Premissas!$E$9,IF(M216&lt;Premissas!$C$11,Premissas!$E$10,IF(M216&lt;Premissas!$C$12,Premissas!$E$11,Premissas!$E$12))))))</f>
        <v>100</v>
      </c>
      <c r="O216" s="65">
        <f>IF(OR(N216="",N216=0),0,N216/Premissas!$C$16)</f>
        <v>3.8461538461538463</v>
      </c>
    </row>
    <row r="217" spans="1:15" ht="15" customHeight="1">
      <c r="A217" s="40">
        <v>7</v>
      </c>
      <c r="B217" s="40">
        <v>1942</v>
      </c>
      <c r="C217" s="40" t="s">
        <v>19</v>
      </c>
      <c r="D217" s="40" t="s">
        <v>459</v>
      </c>
      <c r="E217" s="40" t="s">
        <v>460</v>
      </c>
      <c r="F217" s="62">
        <v>693</v>
      </c>
      <c r="G217" s="63">
        <v>53.95</v>
      </c>
      <c r="H217" s="63">
        <v>13</v>
      </c>
      <c r="I217" s="40">
        <v>22</v>
      </c>
      <c r="J217" s="40">
        <v>22</v>
      </c>
      <c r="K217" s="40" t="s">
        <v>127</v>
      </c>
      <c r="L217" s="40" t="s">
        <v>128</v>
      </c>
      <c r="M217" s="63">
        <f t="shared" si="3"/>
        <v>0.59090909090909094</v>
      </c>
      <c r="N217" s="64">
        <f>IF(M217="","",IF(M217&lt;Premissas!$C$8,Premissas!$E$7,IF(M217&lt;Premissas!$C$9,Premissas!$E$8,IF(M217&lt;Premissas!$C$10,Premissas!$E$9,IF(M217&lt;Premissas!$C$11,Premissas!$E$10,IF(M217&lt;Premissas!$C$12,Premissas!$E$11,Premissas!$E$12))))))</f>
        <v>0</v>
      </c>
      <c r="O217" s="65">
        <f>IF(OR(N217="",N217=0),0,N217/Premissas!$C$16)</f>
        <v>0</v>
      </c>
    </row>
    <row r="218" spans="1:15" ht="15" customHeight="1">
      <c r="A218" s="40">
        <v>7</v>
      </c>
      <c r="B218" s="40">
        <v>1942</v>
      </c>
      <c r="C218" s="40" t="s">
        <v>19</v>
      </c>
      <c r="D218" s="40" t="s">
        <v>461</v>
      </c>
      <c r="E218" s="40" t="s">
        <v>462</v>
      </c>
      <c r="F218" s="62">
        <v>1502</v>
      </c>
      <c r="G218" s="63">
        <v>50.21</v>
      </c>
      <c r="H218" s="63">
        <v>30</v>
      </c>
      <c r="I218" s="40">
        <v>22</v>
      </c>
      <c r="J218" s="40">
        <v>22</v>
      </c>
      <c r="K218" s="40" t="s">
        <v>127</v>
      </c>
      <c r="L218" s="40" t="s">
        <v>128</v>
      </c>
      <c r="M218" s="63">
        <f t="shared" si="3"/>
        <v>1.3636363636363635</v>
      </c>
      <c r="N218" s="64">
        <f>IF(M218="","",IF(M218&lt;Premissas!$C$8,Premissas!$E$7,IF(M218&lt;Premissas!$C$9,Premissas!$E$8,IF(M218&lt;Premissas!$C$10,Premissas!$E$9,IF(M218&lt;Premissas!$C$11,Premissas!$E$10,IF(M218&lt;Premissas!$C$12,Premissas!$E$11,Premissas!$E$12))))))</f>
        <v>200</v>
      </c>
      <c r="O218" s="65">
        <f>IF(OR(N218="",N218=0),0,N218/Premissas!$C$16)</f>
        <v>7.6923076923076925</v>
      </c>
    </row>
    <row r="219" spans="1:15" ht="15" customHeight="1">
      <c r="A219" s="40">
        <v>7</v>
      </c>
      <c r="B219" s="40">
        <v>1942</v>
      </c>
      <c r="C219" s="40" t="s">
        <v>19</v>
      </c>
      <c r="D219" s="40" t="s">
        <v>463</v>
      </c>
      <c r="E219" s="40" t="s">
        <v>464</v>
      </c>
      <c r="F219" s="62">
        <v>1287</v>
      </c>
      <c r="G219" s="63">
        <v>46.74</v>
      </c>
      <c r="H219" s="63">
        <v>28</v>
      </c>
      <c r="I219" s="40">
        <v>22</v>
      </c>
      <c r="J219" s="40">
        <v>22</v>
      </c>
      <c r="K219" s="40" t="s">
        <v>127</v>
      </c>
      <c r="L219" s="40" t="s">
        <v>128</v>
      </c>
      <c r="M219" s="63">
        <f t="shared" si="3"/>
        <v>1.2727272727272727</v>
      </c>
      <c r="N219" s="64">
        <f>IF(M219="","",IF(M219&lt;Premissas!$C$8,Premissas!$E$7,IF(M219&lt;Premissas!$C$9,Premissas!$E$8,IF(M219&lt;Premissas!$C$10,Premissas!$E$9,IF(M219&lt;Premissas!$C$11,Premissas!$E$10,IF(M219&lt;Premissas!$C$12,Premissas!$E$11,Premissas!$E$12))))))</f>
        <v>200</v>
      </c>
      <c r="O219" s="65">
        <f>IF(OR(N219="",N219=0),0,N219/Premissas!$C$16)</f>
        <v>7.6923076923076925</v>
      </c>
    </row>
    <row r="220" spans="1:15" ht="15" customHeight="1">
      <c r="A220" s="40">
        <v>7</v>
      </c>
      <c r="B220" s="40">
        <v>1942</v>
      </c>
      <c r="C220" s="40" t="s">
        <v>22</v>
      </c>
      <c r="D220" s="40" t="s">
        <v>465</v>
      </c>
      <c r="E220" s="40" t="s">
        <v>466</v>
      </c>
      <c r="F220" s="62">
        <v>155</v>
      </c>
      <c r="G220" s="63">
        <v>10.78</v>
      </c>
      <c r="H220" s="63">
        <v>14</v>
      </c>
      <c r="I220" s="40">
        <v>20</v>
      </c>
      <c r="J220" s="40">
        <v>20</v>
      </c>
      <c r="K220" s="40" t="s">
        <v>127</v>
      </c>
      <c r="L220" s="40" t="s">
        <v>128</v>
      </c>
      <c r="M220" s="63">
        <f t="shared" si="3"/>
        <v>0.7</v>
      </c>
      <c r="N220" s="64">
        <f>IF(M220="","",IF(M220&lt;Premissas!$C$8,Premissas!$E$7,IF(M220&lt;Premissas!$C$9,Premissas!$E$8,IF(M220&lt;Premissas!$C$10,Premissas!$E$9,IF(M220&lt;Premissas!$C$11,Premissas!$E$10,IF(M220&lt;Premissas!$C$12,Premissas!$E$11,Premissas!$E$12))))))</f>
        <v>0</v>
      </c>
      <c r="O220" s="65">
        <f>IF(OR(N220="",N220=0),0,N220/Premissas!$C$16)</f>
        <v>0</v>
      </c>
    </row>
    <row r="221" spans="1:15" ht="15" customHeight="1">
      <c r="A221" s="40">
        <v>7</v>
      </c>
      <c r="B221" s="40">
        <v>1942</v>
      </c>
      <c r="C221" s="40" t="s">
        <v>21</v>
      </c>
      <c r="D221" s="40" t="s">
        <v>465</v>
      </c>
      <c r="E221" s="40" t="s">
        <v>466</v>
      </c>
      <c r="F221" s="62">
        <v>1</v>
      </c>
      <c r="G221" s="63">
        <v>0.01</v>
      </c>
      <c r="H221" s="63">
        <v>100</v>
      </c>
      <c r="I221" s="40">
        <v>16</v>
      </c>
      <c r="J221" s="40">
        <v>16</v>
      </c>
      <c r="K221" s="40" t="s">
        <v>127</v>
      </c>
      <c r="L221" s="40" t="s">
        <v>128</v>
      </c>
      <c r="M221" s="63">
        <f t="shared" si="3"/>
        <v>6.25</v>
      </c>
      <c r="N221" s="64">
        <f>IF(M221="","",IF(M221&lt;Premissas!$C$8,Premissas!$E$7,IF(M221&lt;Premissas!$C$9,Premissas!$E$8,IF(M221&lt;Premissas!$C$10,Premissas!$E$9,IF(M221&lt;Premissas!$C$11,Premissas!$E$10,IF(M221&lt;Premissas!$C$12,Premissas!$E$11,Premissas!$E$12))))))</f>
        <v>750</v>
      </c>
      <c r="O221" s="65">
        <f>IF(OR(N221="",N221=0),0,N221/Premissas!$C$16)</f>
        <v>28.846153846153847</v>
      </c>
    </row>
    <row r="222" spans="1:15" ht="15" customHeight="1">
      <c r="A222" s="40">
        <v>7</v>
      </c>
      <c r="B222" s="40">
        <v>1942</v>
      </c>
      <c r="C222" s="40" t="s">
        <v>22</v>
      </c>
      <c r="D222" s="40" t="s">
        <v>467</v>
      </c>
      <c r="E222" s="40" t="s">
        <v>468</v>
      </c>
      <c r="F222" s="62">
        <v>1103</v>
      </c>
      <c r="G222" s="63">
        <v>55.19</v>
      </c>
      <c r="H222" s="63">
        <v>20</v>
      </c>
      <c r="I222" s="40">
        <v>20</v>
      </c>
      <c r="J222" s="40">
        <v>20</v>
      </c>
      <c r="K222" s="40" t="s">
        <v>127</v>
      </c>
      <c r="L222" s="40" t="s">
        <v>128</v>
      </c>
      <c r="M222" s="63">
        <f t="shared" si="3"/>
        <v>1</v>
      </c>
      <c r="N222" s="64">
        <f>IF(M222="","",IF(M222&lt;Premissas!$C$8,Premissas!$E$7,IF(M222&lt;Premissas!$C$9,Premissas!$E$8,IF(M222&lt;Premissas!$C$10,Premissas!$E$9,IF(M222&lt;Premissas!$C$11,Premissas!$E$10,IF(M222&lt;Premissas!$C$12,Premissas!$E$11,Premissas!$E$12))))))</f>
        <v>100</v>
      </c>
      <c r="O222" s="65">
        <f>IF(OR(N222="",N222=0),0,N222/Premissas!$C$16)</f>
        <v>3.8461538461538463</v>
      </c>
    </row>
    <row r="223" spans="1:15" ht="15" customHeight="1">
      <c r="A223" s="40">
        <v>7</v>
      </c>
      <c r="B223" s="40">
        <v>1942</v>
      </c>
      <c r="C223" s="40" t="s">
        <v>19</v>
      </c>
      <c r="D223" s="40" t="s">
        <v>469</v>
      </c>
      <c r="E223" s="40" t="s">
        <v>470</v>
      </c>
      <c r="F223" s="62">
        <v>2070</v>
      </c>
      <c r="G223" s="63">
        <v>39.9</v>
      </c>
      <c r="H223" s="63">
        <v>52</v>
      </c>
      <c r="I223" s="40">
        <v>22</v>
      </c>
      <c r="J223" s="40">
        <v>22</v>
      </c>
      <c r="K223" s="40" t="s">
        <v>127</v>
      </c>
      <c r="L223" s="40" t="s">
        <v>128</v>
      </c>
      <c r="M223" s="63">
        <f t="shared" si="3"/>
        <v>2.3636363636363638</v>
      </c>
      <c r="N223" s="64">
        <f>IF(M223="","",IF(M223&lt;Premissas!$C$8,Premissas!$E$7,IF(M223&lt;Premissas!$C$9,Premissas!$E$8,IF(M223&lt;Premissas!$C$10,Premissas!$E$9,IF(M223&lt;Premissas!$C$11,Premissas!$E$10,IF(M223&lt;Premissas!$C$12,Premissas!$E$11,Premissas!$E$12))))))</f>
        <v>750</v>
      </c>
      <c r="O223" s="65">
        <f>IF(OR(N223="",N223=0),0,N223/Premissas!$C$16)</f>
        <v>28.846153846153847</v>
      </c>
    </row>
    <row r="224" spans="1:15" ht="15" customHeight="1">
      <c r="A224" s="40">
        <v>7</v>
      </c>
      <c r="B224" s="40">
        <v>1942</v>
      </c>
      <c r="C224" s="40" t="s">
        <v>19</v>
      </c>
      <c r="D224" s="40" t="s">
        <v>471</v>
      </c>
      <c r="E224" s="40" t="s">
        <v>472</v>
      </c>
      <c r="F224" s="62">
        <v>878</v>
      </c>
      <c r="G224" s="63">
        <v>31.35</v>
      </c>
      <c r="H224" s="63">
        <v>28</v>
      </c>
      <c r="I224" s="40">
        <v>22</v>
      </c>
      <c r="J224" s="40">
        <v>22</v>
      </c>
      <c r="K224" s="40" t="s">
        <v>127</v>
      </c>
      <c r="L224" s="40" t="s">
        <v>128</v>
      </c>
      <c r="M224" s="63">
        <f t="shared" si="3"/>
        <v>1.2727272727272727</v>
      </c>
      <c r="N224" s="64">
        <f>IF(M224="","",IF(M224&lt;Premissas!$C$8,Premissas!$E$7,IF(M224&lt;Premissas!$C$9,Premissas!$E$8,IF(M224&lt;Premissas!$C$10,Premissas!$E$9,IF(M224&lt;Premissas!$C$11,Premissas!$E$10,IF(M224&lt;Premissas!$C$12,Premissas!$E$11,Premissas!$E$12))))))</f>
        <v>200</v>
      </c>
      <c r="O224" s="65">
        <f>IF(OR(N224="",N224=0),0,N224/Premissas!$C$16)</f>
        <v>7.6923076923076925</v>
      </c>
    </row>
    <row r="225" spans="1:15" ht="15" customHeight="1">
      <c r="A225" s="40">
        <v>7</v>
      </c>
      <c r="B225" s="40">
        <v>1942</v>
      </c>
      <c r="C225" s="40" t="s">
        <v>19</v>
      </c>
      <c r="D225" s="40" t="s">
        <v>473</v>
      </c>
      <c r="E225" s="40" t="s">
        <v>474</v>
      </c>
      <c r="F225" s="62">
        <v>1263</v>
      </c>
      <c r="G225" s="63">
        <v>30.72</v>
      </c>
      <c r="H225" s="63">
        <v>41</v>
      </c>
      <c r="I225" s="40">
        <v>22</v>
      </c>
      <c r="J225" s="40">
        <v>22</v>
      </c>
      <c r="K225" s="40" t="s">
        <v>127</v>
      </c>
      <c r="L225" s="40" t="s">
        <v>128</v>
      </c>
      <c r="M225" s="63">
        <f t="shared" si="3"/>
        <v>1.8636363636363635</v>
      </c>
      <c r="N225" s="64">
        <f>IF(M225="","",IF(M225&lt;Premissas!$C$8,Premissas!$E$7,IF(M225&lt;Premissas!$C$9,Premissas!$E$8,IF(M225&lt;Premissas!$C$10,Premissas!$E$9,IF(M225&lt;Premissas!$C$11,Premissas!$E$10,IF(M225&lt;Premissas!$C$12,Premissas!$E$11,Premissas!$E$12))))))</f>
        <v>500</v>
      </c>
      <c r="O225" s="65">
        <f>IF(OR(N225="",N225=0),0,N225/Premissas!$C$16)</f>
        <v>19.23076923076923</v>
      </c>
    </row>
    <row r="226" spans="1:15" ht="15" customHeight="1">
      <c r="A226" s="40">
        <v>7</v>
      </c>
      <c r="B226" s="40">
        <v>1942</v>
      </c>
      <c r="C226" s="40" t="s">
        <v>19</v>
      </c>
      <c r="D226" s="40" t="s">
        <v>475</v>
      </c>
      <c r="E226" s="40" t="s">
        <v>476</v>
      </c>
      <c r="F226" s="62">
        <v>1299</v>
      </c>
      <c r="G226" s="63">
        <v>28.93</v>
      </c>
      <c r="H226" s="63">
        <v>45</v>
      </c>
      <c r="I226" s="40">
        <v>22</v>
      </c>
      <c r="J226" s="40">
        <v>22</v>
      </c>
      <c r="K226" s="40" t="s">
        <v>127</v>
      </c>
      <c r="L226" s="40" t="s">
        <v>128</v>
      </c>
      <c r="M226" s="63">
        <f t="shared" si="3"/>
        <v>2.0454545454545454</v>
      </c>
      <c r="N226" s="64">
        <f>IF(M226="","",IF(M226&lt;Premissas!$C$8,Premissas!$E$7,IF(M226&lt;Premissas!$C$9,Premissas!$E$8,IF(M226&lt;Premissas!$C$10,Premissas!$E$9,IF(M226&lt;Premissas!$C$11,Premissas!$E$10,IF(M226&lt;Premissas!$C$12,Premissas!$E$11,Premissas!$E$12))))))</f>
        <v>750</v>
      </c>
      <c r="O226" s="65">
        <f>IF(OR(N226="",N226=0),0,N226/Premissas!$C$16)</f>
        <v>28.846153846153847</v>
      </c>
    </row>
    <row r="227" spans="1:15" ht="15" customHeight="1">
      <c r="A227" s="40">
        <v>7</v>
      </c>
      <c r="B227" s="40">
        <v>1942</v>
      </c>
      <c r="C227" s="40" t="s">
        <v>19</v>
      </c>
      <c r="D227" s="40" t="s">
        <v>477</v>
      </c>
      <c r="E227" s="40" t="s">
        <v>478</v>
      </c>
      <c r="F227" s="62">
        <v>1444</v>
      </c>
      <c r="G227" s="63">
        <v>24.58</v>
      </c>
      <c r="H227" s="63">
        <v>59</v>
      </c>
      <c r="I227" s="40">
        <v>22</v>
      </c>
      <c r="J227" s="40">
        <v>22</v>
      </c>
      <c r="K227" s="40" t="s">
        <v>127</v>
      </c>
      <c r="L227" s="40" t="s">
        <v>128</v>
      </c>
      <c r="M227" s="63">
        <f t="shared" si="3"/>
        <v>2.6818181818181817</v>
      </c>
      <c r="N227" s="64">
        <f>IF(M227="","",IF(M227&lt;Premissas!$C$8,Premissas!$E$7,IF(M227&lt;Premissas!$C$9,Premissas!$E$8,IF(M227&lt;Premissas!$C$10,Premissas!$E$9,IF(M227&lt;Premissas!$C$11,Premissas!$E$10,IF(M227&lt;Premissas!$C$12,Premissas!$E$11,Premissas!$E$12))))))</f>
        <v>750</v>
      </c>
      <c r="O227" s="65">
        <f>IF(OR(N227="",N227=0),0,N227/Premissas!$C$16)</f>
        <v>28.846153846153847</v>
      </c>
    </row>
    <row r="228" spans="1:15" ht="15" customHeight="1">
      <c r="A228" s="40">
        <v>7</v>
      </c>
      <c r="B228" s="40">
        <v>1942</v>
      </c>
      <c r="C228" s="40" t="s">
        <v>19</v>
      </c>
      <c r="D228" s="40" t="s">
        <v>479</v>
      </c>
      <c r="E228" s="40" t="s">
        <v>480</v>
      </c>
      <c r="F228" s="62">
        <v>1678</v>
      </c>
      <c r="G228" s="63">
        <v>23.53</v>
      </c>
      <c r="H228" s="63">
        <v>71</v>
      </c>
      <c r="I228" s="40">
        <v>22</v>
      </c>
      <c r="J228" s="40">
        <v>22</v>
      </c>
      <c r="K228" s="40" t="s">
        <v>127</v>
      </c>
      <c r="L228" s="40" t="s">
        <v>128</v>
      </c>
      <c r="M228" s="63">
        <f t="shared" si="3"/>
        <v>3.2272727272727271</v>
      </c>
      <c r="N228" s="64">
        <f>IF(M228="","",IF(M228&lt;Premissas!$C$8,Premissas!$E$7,IF(M228&lt;Premissas!$C$9,Premissas!$E$8,IF(M228&lt;Premissas!$C$10,Premissas!$E$9,IF(M228&lt;Premissas!$C$11,Premissas!$E$10,IF(M228&lt;Premissas!$C$12,Premissas!$E$11,Premissas!$E$12))))))</f>
        <v>750</v>
      </c>
      <c r="O228" s="65">
        <f>IF(OR(N228="",N228=0),0,N228/Premissas!$C$16)</f>
        <v>28.846153846153847</v>
      </c>
    </row>
    <row r="229" spans="1:15" ht="15" customHeight="1">
      <c r="A229" s="40">
        <v>7</v>
      </c>
      <c r="B229" s="40">
        <v>1942</v>
      </c>
      <c r="C229" s="40" t="s">
        <v>22</v>
      </c>
      <c r="D229" s="40" t="s">
        <v>481</v>
      </c>
      <c r="E229" s="40" t="s">
        <v>482</v>
      </c>
      <c r="F229" s="62">
        <v>1720</v>
      </c>
      <c r="G229" s="63">
        <v>66.58</v>
      </c>
      <c r="H229" s="63">
        <v>26</v>
      </c>
      <c r="I229" s="40">
        <v>20</v>
      </c>
      <c r="J229" s="40">
        <v>20</v>
      </c>
      <c r="K229" s="40" t="s">
        <v>127</v>
      </c>
      <c r="L229" s="40" t="s">
        <v>128</v>
      </c>
      <c r="M229" s="63">
        <f t="shared" si="3"/>
        <v>1.3</v>
      </c>
      <c r="N229" s="64">
        <f>IF(M229="","",IF(M229&lt;Premissas!$C$8,Premissas!$E$7,IF(M229&lt;Premissas!$C$9,Premissas!$E$8,IF(M229&lt;Premissas!$C$10,Premissas!$E$9,IF(M229&lt;Premissas!$C$11,Premissas!$E$10,IF(M229&lt;Premissas!$C$12,Premissas!$E$11,Premissas!$E$12))))))</f>
        <v>200</v>
      </c>
      <c r="O229" s="65">
        <f>IF(OR(N229="",N229=0),0,N229/Premissas!$C$16)</f>
        <v>7.6923076923076925</v>
      </c>
    </row>
    <row r="230" spans="1:15" ht="15" customHeight="1">
      <c r="A230" s="40">
        <v>7</v>
      </c>
      <c r="B230" s="40">
        <v>1942</v>
      </c>
      <c r="C230" s="40" t="s">
        <v>21</v>
      </c>
      <c r="D230" s="40" t="s">
        <v>483</v>
      </c>
      <c r="E230" s="40" t="s">
        <v>484</v>
      </c>
      <c r="F230" s="62">
        <v>529</v>
      </c>
      <c r="G230" s="63">
        <v>38.31</v>
      </c>
      <c r="H230" s="63">
        <v>14</v>
      </c>
      <c r="I230" s="40">
        <v>16</v>
      </c>
      <c r="J230" s="40">
        <v>16</v>
      </c>
      <c r="K230" s="40" t="s">
        <v>127</v>
      </c>
      <c r="L230" s="40" t="s">
        <v>128</v>
      </c>
      <c r="M230" s="63">
        <f t="shared" si="3"/>
        <v>0.875</v>
      </c>
      <c r="N230" s="64">
        <f>IF(M230="","",IF(M230&lt;Premissas!$C$8,Premissas!$E$7,IF(M230&lt;Premissas!$C$9,Premissas!$E$8,IF(M230&lt;Premissas!$C$10,Premissas!$E$9,IF(M230&lt;Premissas!$C$11,Premissas!$E$10,IF(M230&lt;Premissas!$C$12,Premissas!$E$11,Premissas!$E$12))))))</f>
        <v>0</v>
      </c>
      <c r="O230" s="65">
        <f>IF(OR(N230="",N230=0),0,N230/Premissas!$C$16)</f>
        <v>0</v>
      </c>
    </row>
    <row r="231" spans="1:15" ht="15" customHeight="1">
      <c r="A231" s="40">
        <v>7</v>
      </c>
      <c r="B231" s="40">
        <v>1942</v>
      </c>
      <c r="C231" s="40" t="s">
        <v>22</v>
      </c>
      <c r="D231" s="40" t="s">
        <v>485</v>
      </c>
      <c r="E231" s="40" t="s">
        <v>486</v>
      </c>
      <c r="F231" s="62">
        <v>1826</v>
      </c>
      <c r="G231" s="63">
        <v>76.5</v>
      </c>
      <c r="H231" s="63">
        <v>24</v>
      </c>
      <c r="I231" s="40">
        <v>20</v>
      </c>
      <c r="J231" s="40">
        <v>20</v>
      </c>
      <c r="K231" s="40" t="s">
        <v>127</v>
      </c>
      <c r="L231" s="40" t="s">
        <v>128</v>
      </c>
      <c r="M231" s="63">
        <f t="shared" si="3"/>
        <v>1.2</v>
      </c>
      <c r="N231" s="64">
        <f>IF(M231="","",IF(M231&lt;Premissas!$C$8,Premissas!$E$7,IF(M231&lt;Premissas!$C$9,Premissas!$E$8,IF(M231&lt;Premissas!$C$10,Premissas!$E$9,IF(M231&lt;Premissas!$C$11,Premissas!$E$10,IF(M231&lt;Premissas!$C$12,Premissas!$E$11,Premissas!$E$12))))))</f>
        <v>200</v>
      </c>
      <c r="O231" s="65">
        <f>IF(OR(N231="",N231=0),0,N231/Premissas!$C$16)</f>
        <v>7.6923076923076925</v>
      </c>
    </row>
    <row r="232" spans="1:15" ht="15" customHeight="1">
      <c r="A232" s="40">
        <v>7</v>
      </c>
      <c r="B232" s="40">
        <v>1942</v>
      </c>
      <c r="C232" s="40" t="s">
        <v>21</v>
      </c>
      <c r="D232" s="40" t="s">
        <v>487</v>
      </c>
      <c r="E232" s="40" t="s">
        <v>488</v>
      </c>
      <c r="F232" s="62">
        <v>2379</v>
      </c>
      <c r="G232" s="63">
        <v>91.83</v>
      </c>
      <c r="H232" s="63">
        <v>26</v>
      </c>
      <c r="I232" s="40">
        <v>16</v>
      </c>
      <c r="J232" s="40">
        <v>16</v>
      </c>
      <c r="K232" s="40" t="s">
        <v>127</v>
      </c>
      <c r="L232" s="40" t="s">
        <v>128</v>
      </c>
      <c r="M232" s="63">
        <f t="shared" si="3"/>
        <v>1.625</v>
      </c>
      <c r="N232" s="64">
        <f>IF(M232="","",IF(M232&lt;Premissas!$C$8,Premissas!$E$7,IF(M232&lt;Premissas!$C$9,Premissas!$E$8,IF(M232&lt;Premissas!$C$10,Premissas!$E$9,IF(M232&lt;Premissas!$C$11,Premissas!$E$10,IF(M232&lt;Premissas!$C$12,Premissas!$E$11,Premissas!$E$12))))))</f>
        <v>500</v>
      </c>
      <c r="O232" s="65">
        <f>IF(OR(N232="",N232=0),0,N232/Premissas!$C$16)</f>
        <v>19.23076923076923</v>
      </c>
    </row>
    <row r="233" spans="1:15" ht="15" customHeight="1">
      <c r="A233" s="40">
        <v>7</v>
      </c>
      <c r="B233" s="40">
        <v>1942</v>
      </c>
      <c r="C233" s="40" t="s">
        <v>21</v>
      </c>
      <c r="D233" s="40" t="s">
        <v>489</v>
      </c>
      <c r="E233" s="40" t="s">
        <v>490</v>
      </c>
      <c r="F233" s="62">
        <v>188</v>
      </c>
      <c r="G233" s="63">
        <v>24.66</v>
      </c>
      <c r="H233" s="63">
        <v>8</v>
      </c>
      <c r="I233" s="40">
        <v>16</v>
      </c>
      <c r="J233" s="40">
        <v>16</v>
      </c>
      <c r="K233" s="40" t="s">
        <v>127</v>
      </c>
      <c r="L233" s="40" t="s">
        <v>128</v>
      </c>
      <c r="M233" s="63">
        <f t="shared" si="3"/>
        <v>0.5</v>
      </c>
      <c r="N233" s="64">
        <f>IF(M233="","",IF(M233&lt;Premissas!$C$8,Premissas!$E$7,IF(M233&lt;Premissas!$C$9,Premissas!$E$8,IF(M233&lt;Premissas!$C$10,Premissas!$E$9,IF(M233&lt;Premissas!$C$11,Premissas!$E$10,IF(M233&lt;Premissas!$C$12,Premissas!$E$11,Premissas!$E$12))))))</f>
        <v>0</v>
      </c>
      <c r="O233" s="65">
        <f>IF(OR(N233="",N233=0),0,N233/Premissas!$C$16)</f>
        <v>0</v>
      </c>
    </row>
    <row r="234" spans="1:15" ht="15" customHeight="1">
      <c r="A234" s="40">
        <v>7</v>
      </c>
      <c r="B234" s="40">
        <v>1942</v>
      </c>
      <c r="C234" s="40" t="s">
        <v>19</v>
      </c>
      <c r="D234" s="40" t="s">
        <v>491</v>
      </c>
      <c r="E234" s="40" t="s">
        <v>492</v>
      </c>
      <c r="F234" s="62">
        <v>1127</v>
      </c>
      <c r="G234" s="63">
        <v>21.44</v>
      </c>
      <c r="H234" s="63">
        <v>53</v>
      </c>
      <c r="I234" s="40">
        <v>22</v>
      </c>
      <c r="J234" s="40">
        <v>22</v>
      </c>
      <c r="K234" s="40" t="s">
        <v>127</v>
      </c>
      <c r="L234" s="40" t="s">
        <v>128</v>
      </c>
      <c r="M234" s="63">
        <f t="shared" si="3"/>
        <v>2.4090909090909092</v>
      </c>
      <c r="N234" s="64">
        <f>IF(M234="","",IF(M234&lt;Premissas!$C$8,Premissas!$E$7,IF(M234&lt;Premissas!$C$9,Premissas!$E$8,IF(M234&lt;Premissas!$C$10,Premissas!$E$9,IF(M234&lt;Premissas!$C$11,Premissas!$E$10,IF(M234&lt;Premissas!$C$12,Premissas!$E$11,Premissas!$E$12))))))</f>
        <v>750</v>
      </c>
      <c r="O234" s="65">
        <f>IF(OR(N234="",N234=0),0,N234/Premissas!$C$16)</f>
        <v>28.846153846153847</v>
      </c>
    </row>
    <row r="235" spans="1:15" ht="15" customHeight="1">
      <c r="A235" s="40">
        <v>7</v>
      </c>
      <c r="B235" s="40">
        <v>1942</v>
      </c>
      <c r="C235" s="40" t="s">
        <v>21</v>
      </c>
      <c r="D235" s="40" t="s">
        <v>493</v>
      </c>
      <c r="E235" s="40" t="s">
        <v>494</v>
      </c>
      <c r="F235" s="62">
        <v>30</v>
      </c>
      <c r="G235" s="63">
        <v>2.5499999999999998</v>
      </c>
      <c r="H235" s="63">
        <v>12</v>
      </c>
      <c r="I235" s="40">
        <v>16</v>
      </c>
      <c r="J235" s="40">
        <v>16</v>
      </c>
      <c r="K235" s="40" t="s">
        <v>127</v>
      </c>
      <c r="L235" s="40" t="s">
        <v>128</v>
      </c>
      <c r="M235" s="63">
        <f t="shared" si="3"/>
        <v>0.75</v>
      </c>
      <c r="N235" s="64">
        <f>IF(M235="","",IF(M235&lt;Premissas!$C$8,Premissas!$E$7,IF(M235&lt;Premissas!$C$9,Premissas!$E$8,IF(M235&lt;Premissas!$C$10,Premissas!$E$9,IF(M235&lt;Premissas!$C$11,Premissas!$E$10,IF(M235&lt;Premissas!$C$12,Premissas!$E$11,Premissas!$E$12))))))</f>
        <v>0</v>
      </c>
      <c r="O235" s="65">
        <f>IF(OR(N235="",N235=0),0,N235/Premissas!$C$16)</f>
        <v>0</v>
      </c>
    </row>
    <row r="236" spans="1:15" ht="15" customHeight="1">
      <c r="A236" s="40">
        <v>7</v>
      </c>
      <c r="B236" s="40">
        <v>1942</v>
      </c>
      <c r="C236" s="40" t="s">
        <v>19</v>
      </c>
      <c r="D236" s="40" t="s">
        <v>495</v>
      </c>
      <c r="E236" s="40" t="s">
        <v>496</v>
      </c>
      <c r="F236" s="62">
        <v>296</v>
      </c>
      <c r="G236" s="63">
        <v>19.93</v>
      </c>
      <c r="H236" s="63">
        <v>15</v>
      </c>
      <c r="I236" s="40">
        <v>22</v>
      </c>
      <c r="J236" s="40">
        <v>22</v>
      </c>
      <c r="K236" s="40" t="s">
        <v>127</v>
      </c>
      <c r="L236" s="40" t="s">
        <v>128</v>
      </c>
      <c r="M236" s="63">
        <f t="shared" si="3"/>
        <v>0.68181818181818177</v>
      </c>
      <c r="N236" s="64">
        <f>IF(M236="","",IF(M236&lt;Premissas!$C$8,Premissas!$E$7,IF(M236&lt;Premissas!$C$9,Premissas!$E$8,IF(M236&lt;Premissas!$C$10,Premissas!$E$9,IF(M236&lt;Premissas!$C$11,Premissas!$E$10,IF(M236&lt;Premissas!$C$12,Premissas!$E$11,Premissas!$E$12))))))</f>
        <v>0</v>
      </c>
      <c r="O236" s="65">
        <f>IF(OR(N236="",N236=0),0,N236/Premissas!$C$16)</f>
        <v>0</v>
      </c>
    </row>
    <row r="237" spans="1:15" ht="15" customHeight="1">
      <c r="A237" s="40">
        <v>7</v>
      </c>
      <c r="B237" s="40">
        <v>1942</v>
      </c>
      <c r="C237" s="40" t="s">
        <v>21</v>
      </c>
      <c r="D237" s="40" t="s">
        <v>495</v>
      </c>
      <c r="E237" s="40" t="s">
        <v>496</v>
      </c>
      <c r="F237" s="62">
        <v>127</v>
      </c>
      <c r="G237" s="63">
        <v>7.17</v>
      </c>
      <c r="H237" s="63">
        <v>18</v>
      </c>
      <c r="I237" s="40">
        <v>16</v>
      </c>
      <c r="J237" s="40">
        <v>16</v>
      </c>
      <c r="K237" s="40" t="s">
        <v>127</v>
      </c>
      <c r="L237" s="40" t="s">
        <v>128</v>
      </c>
      <c r="M237" s="63">
        <f t="shared" si="3"/>
        <v>1.125</v>
      </c>
      <c r="N237" s="64">
        <f>IF(M237="","",IF(M237&lt;Premissas!$C$8,Premissas!$E$7,IF(M237&lt;Premissas!$C$9,Premissas!$E$8,IF(M237&lt;Premissas!$C$10,Premissas!$E$9,IF(M237&lt;Premissas!$C$11,Premissas!$E$10,IF(M237&lt;Premissas!$C$12,Premissas!$E$11,Premissas!$E$12))))))</f>
        <v>100</v>
      </c>
      <c r="O237" s="65">
        <f>IF(OR(N237="",N237=0),0,N237/Premissas!$C$16)</f>
        <v>3.8461538461538463</v>
      </c>
    </row>
    <row r="238" spans="1:15" ht="15" customHeight="1">
      <c r="A238" s="40">
        <v>7</v>
      </c>
      <c r="B238" s="40">
        <v>1942</v>
      </c>
      <c r="C238" s="40" t="s">
        <v>21</v>
      </c>
      <c r="D238" s="40" t="s">
        <v>497</v>
      </c>
      <c r="E238" s="40" t="s">
        <v>498</v>
      </c>
      <c r="F238" s="62">
        <v>179</v>
      </c>
      <c r="G238" s="63">
        <v>10.14</v>
      </c>
      <c r="H238" s="63">
        <v>18</v>
      </c>
      <c r="I238" s="40">
        <v>16</v>
      </c>
      <c r="J238" s="40">
        <v>16</v>
      </c>
      <c r="K238" s="40" t="s">
        <v>127</v>
      </c>
      <c r="L238" s="40" t="s">
        <v>128</v>
      </c>
      <c r="M238" s="63">
        <f t="shared" si="3"/>
        <v>1.125</v>
      </c>
      <c r="N238" s="64">
        <f>IF(M238="","",IF(M238&lt;Premissas!$C$8,Premissas!$E$7,IF(M238&lt;Premissas!$C$9,Premissas!$E$8,IF(M238&lt;Premissas!$C$10,Premissas!$E$9,IF(M238&lt;Premissas!$C$11,Premissas!$E$10,IF(M238&lt;Premissas!$C$12,Premissas!$E$11,Premissas!$E$12))))))</f>
        <v>100</v>
      </c>
      <c r="O238" s="65">
        <f>IF(OR(N238="",N238=0),0,N238/Premissas!$C$16)</f>
        <v>3.8461538461538463</v>
      </c>
    </row>
    <row r="239" spans="1:15" ht="15" customHeight="1">
      <c r="A239" s="40">
        <v>7</v>
      </c>
      <c r="B239" s="40">
        <v>1942</v>
      </c>
      <c r="C239" s="40" t="s">
        <v>21</v>
      </c>
      <c r="D239" s="40" t="s">
        <v>499</v>
      </c>
      <c r="E239" s="40" t="s">
        <v>500</v>
      </c>
      <c r="F239" s="62">
        <v>1946</v>
      </c>
      <c r="G239" s="63">
        <v>92.88</v>
      </c>
      <c r="H239" s="63">
        <v>21</v>
      </c>
      <c r="I239" s="40">
        <v>16</v>
      </c>
      <c r="J239" s="40">
        <v>16</v>
      </c>
      <c r="K239" s="40" t="s">
        <v>127</v>
      </c>
      <c r="L239" s="40" t="s">
        <v>128</v>
      </c>
      <c r="M239" s="63">
        <f t="shared" si="3"/>
        <v>1.3125</v>
      </c>
      <c r="N239" s="64">
        <f>IF(M239="","",IF(M239&lt;Premissas!$C$8,Premissas!$E$7,IF(M239&lt;Premissas!$C$9,Premissas!$E$8,IF(M239&lt;Premissas!$C$10,Premissas!$E$9,IF(M239&lt;Premissas!$C$11,Premissas!$E$10,IF(M239&lt;Premissas!$C$12,Premissas!$E$11,Premissas!$E$12))))))</f>
        <v>200</v>
      </c>
      <c r="O239" s="65">
        <f>IF(OR(N239="",N239=0),0,N239/Premissas!$C$16)</f>
        <v>7.6923076923076925</v>
      </c>
    </row>
    <row r="240" spans="1:15" ht="15" customHeight="1">
      <c r="A240" s="40">
        <v>7</v>
      </c>
      <c r="B240" s="40">
        <v>1942</v>
      </c>
      <c r="C240" s="40" t="s">
        <v>22</v>
      </c>
      <c r="D240" s="40" t="s">
        <v>501</v>
      </c>
      <c r="E240" s="40" t="s">
        <v>502</v>
      </c>
      <c r="F240" s="62">
        <v>716</v>
      </c>
      <c r="G240" s="63">
        <v>47.75</v>
      </c>
      <c r="H240" s="63">
        <v>15</v>
      </c>
      <c r="I240" s="40">
        <v>20</v>
      </c>
      <c r="J240" s="40">
        <v>20</v>
      </c>
      <c r="K240" s="40" t="s">
        <v>127</v>
      </c>
      <c r="L240" s="40" t="s">
        <v>128</v>
      </c>
      <c r="M240" s="63">
        <f t="shared" si="3"/>
        <v>0.75</v>
      </c>
      <c r="N240" s="64">
        <f>IF(M240="","",IF(M240&lt;Premissas!$C$8,Premissas!$E$7,IF(M240&lt;Premissas!$C$9,Premissas!$E$8,IF(M240&lt;Premissas!$C$10,Premissas!$E$9,IF(M240&lt;Premissas!$C$11,Premissas!$E$10,IF(M240&lt;Premissas!$C$12,Premissas!$E$11,Premissas!$E$12))))))</f>
        <v>0</v>
      </c>
      <c r="O240" s="65">
        <f>IF(OR(N240="",N240=0),0,N240/Premissas!$C$16)</f>
        <v>0</v>
      </c>
    </row>
    <row r="241" spans="1:15" ht="15" customHeight="1">
      <c r="A241" s="40">
        <v>7</v>
      </c>
      <c r="B241" s="40">
        <v>1942</v>
      </c>
      <c r="C241" s="40" t="s">
        <v>19</v>
      </c>
      <c r="D241" s="40" t="s">
        <v>503</v>
      </c>
      <c r="E241" s="40" t="s">
        <v>504</v>
      </c>
      <c r="F241" s="62">
        <v>96</v>
      </c>
      <c r="G241" s="63">
        <v>19.649999999999999</v>
      </c>
      <c r="H241" s="63">
        <v>5</v>
      </c>
      <c r="I241" s="40">
        <v>22</v>
      </c>
      <c r="J241" s="40">
        <v>22</v>
      </c>
      <c r="K241" s="40" t="s">
        <v>127</v>
      </c>
      <c r="L241" s="40" t="s">
        <v>128</v>
      </c>
      <c r="M241" s="63">
        <f t="shared" si="3"/>
        <v>0.22727272727272727</v>
      </c>
      <c r="N241" s="64">
        <f>IF(M241="","",IF(M241&lt;Premissas!$C$8,Premissas!$E$7,IF(M241&lt;Premissas!$C$9,Premissas!$E$8,IF(M241&lt;Premissas!$C$10,Premissas!$E$9,IF(M241&lt;Premissas!$C$11,Premissas!$E$10,IF(M241&lt;Premissas!$C$12,Premissas!$E$11,Premissas!$E$12))))))</f>
        <v>0</v>
      </c>
      <c r="O241" s="65">
        <f>IF(OR(N241="",N241=0),0,N241/Premissas!$C$16)</f>
        <v>0</v>
      </c>
    </row>
    <row r="242" spans="1:15" ht="15" customHeight="1">
      <c r="A242" s="40">
        <v>7</v>
      </c>
      <c r="B242" s="40">
        <v>1942</v>
      </c>
      <c r="C242" s="40" t="s">
        <v>19</v>
      </c>
      <c r="D242" s="40" t="s">
        <v>505</v>
      </c>
      <c r="E242" s="40" t="s">
        <v>506</v>
      </c>
      <c r="F242" s="62">
        <v>1169</v>
      </c>
      <c r="G242" s="63">
        <v>18.72</v>
      </c>
      <c r="H242" s="63">
        <v>62</v>
      </c>
      <c r="I242" s="40">
        <v>22</v>
      </c>
      <c r="J242" s="40">
        <v>22</v>
      </c>
      <c r="K242" s="40" t="s">
        <v>127</v>
      </c>
      <c r="L242" s="40" t="s">
        <v>128</v>
      </c>
      <c r="M242" s="63">
        <f t="shared" si="3"/>
        <v>2.8181818181818183</v>
      </c>
      <c r="N242" s="64">
        <f>IF(M242="","",IF(M242&lt;Premissas!$C$8,Premissas!$E$7,IF(M242&lt;Premissas!$C$9,Premissas!$E$8,IF(M242&lt;Premissas!$C$10,Premissas!$E$9,IF(M242&lt;Premissas!$C$11,Premissas!$E$10,IF(M242&lt;Premissas!$C$12,Premissas!$E$11,Premissas!$E$12))))))</f>
        <v>750</v>
      </c>
      <c r="O242" s="65">
        <f>IF(OR(N242="",N242=0),0,N242/Premissas!$C$16)</f>
        <v>28.846153846153847</v>
      </c>
    </row>
    <row r="243" spans="1:15" ht="15" customHeight="1">
      <c r="A243" s="40">
        <v>7</v>
      </c>
      <c r="B243" s="40">
        <v>1942</v>
      </c>
      <c r="C243" s="40" t="s">
        <v>19</v>
      </c>
      <c r="D243" s="40" t="s">
        <v>507</v>
      </c>
      <c r="E243" s="40" t="s">
        <v>508</v>
      </c>
      <c r="F243" s="62">
        <v>722</v>
      </c>
      <c r="G243" s="63">
        <v>17.28</v>
      </c>
      <c r="H243" s="63">
        <v>42</v>
      </c>
      <c r="I243" s="40">
        <v>22</v>
      </c>
      <c r="J243" s="40">
        <v>22</v>
      </c>
      <c r="K243" s="40" t="s">
        <v>127</v>
      </c>
      <c r="L243" s="40" t="s">
        <v>128</v>
      </c>
      <c r="M243" s="63">
        <f t="shared" si="3"/>
        <v>1.9090909090909092</v>
      </c>
      <c r="N243" s="64">
        <f>IF(M243="","",IF(M243&lt;Premissas!$C$8,Premissas!$E$7,IF(M243&lt;Premissas!$C$9,Premissas!$E$8,IF(M243&lt;Premissas!$C$10,Premissas!$E$9,IF(M243&lt;Premissas!$C$11,Premissas!$E$10,IF(M243&lt;Premissas!$C$12,Premissas!$E$11,Premissas!$E$12))))))</f>
        <v>750</v>
      </c>
      <c r="O243" s="65">
        <f>IF(OR(N243="",N243=0),0,N243/Premissas!$C$16)</f>
        <v>28.846153846153847</v>
      </c>
    </row>
    <row r="244" spans="1:15" ht="15" customHeight="1">
      <c r="A244" s="40">
        <v>7</v>
      </c>
      <c r="B244" s="40">
        <v>1942</v>
      </c>
      <c r="C244" s="40" t="s">
        <v>21</v>
      </c>
      <c r="D244" s="40" t="s">
        <v>479</v>
      </c>
      <c r="E244" s="40" t="s">
        <v>480</v>
      </c>
      <c r="F244" s="62">
        <v>48</v>
      </c>
      <c r="G244" s="63">
        <v>3.71</v>
      </c>
      <c r="H244" s="63">
        <v>13</v>
      </c>
      <c r="I244" s="40">
        <v>16</v>
      </c>
      <c r="J244" s="40">
        <v>16</v>
      </c>
      <c r="K244" s="40" t="s">
        <v>127</v>
      </c>
      <c r="L244" s="40" t="s">
        <v>128</v>
      </c>
      <c r="M244" s="63">
        <f t="shared" si="3"/>
        <v>0.8125</v>
      </c>
      <c r="N244" s="64">
        <f>IF(M244="","",IF(M244&lt;Premissas!$C$8,Premissas!$E$7,IF(M244&lt;Premissas!$C$9,Premissas!$E$8,IF(M244&lt;Premissas!$C$10,Premissas!$E$9,IF(M244&lt;Premissas!$C$11,Premissas!$E$10,IF(M244&lt;Premissas!$C$12,Premissas!$E$11,Premissas!$E$12))))))</f>
        <v>0</v>
      </c>
      <c r="O244" s="65">
        <f>IF(OR(N244="",N244=0),0,N244/Premissas!$C$16)</f>
        <v>0</v>
      </c>
    </row>
    <row r="245" spans="1:15" ht="15" customHeight="1">
      <c r="A245" s="40">
        <v>7</v>
      </c>
      <c r="B245" s="40">
        <v>1942</v>
      </c>
      <c r="C245" s="40" t="s">
        <v>22</v>
      </c>
      <c r="D245" s="40" t="s">
        <v>509</v>
      </c>
      <c r="E245" s="40" t="s">
        <v>510</v>
      </c>
      <c r="F245" s="62">
        <v>1698</v>
      </c>
      <c r="G245" s="63">
        <v>66.73</v>
      </c>
      <c r="H245" s="63">
        <v>25</v>
      </c>
      <c r="I245" s="40">
        <v>20</v>
      </c>
      <c r="J245" s="40">
        <v>20</v>
      </c>
      <c r="K245" s="40" t="s">
        <v>127</v>
      </c>
      <c r="L245" s="40" t="s">
        <v>128</v>
      </c>
      <c r="M245" s="63">
        <f t="shared" si="3"/>
        <v>1.25</v>
      </c>
      <c r="N245" s="64">
        <f>IF(M245="","",IF(M245&lt;Premissas!$C$8,Premissas!$E$7,IF(M245&lt;Premissas!$C$9,Premissas!$E$8,IF(M245&lt;Premissas!$C$10,Premissas!$E$9,IF(M245&lt;Premissas!$C$11,Premissas!$E$10,IF(M245&lt;Premissas!$C$12,Premissas!$E$11,Premissas!$E$12))))))</f>
        <v>200</v>
      </c>
      <c r="O245" s="65">
        <f>IF(OR(N245="",N245=0),0,N245/Premissas!$C$16)</f>
        <v>7.6923076923076925</v>
      </c>
    </row>
    <row r="246" spans="1:15" ht="15" customHeight="1">
      <c r="A246" s="40">
        <v>7</v>
      </c>
      <c r="B246" s="40">
        <v>1942</v>
      </c>
      <c r="C246" s="40" t="s">
        <v>22</v>
      </c>
      <c r="D246" s="40" t="s">
        <v>511</v>
      </c>
      <c r="E246" s="40" t="s">
        <v>512</v>
      </c>
      <c r="F246" s="62">
        <v>1932</v>
      </c>
      <c r="G246" s="63">
        <v>65.099999999999994</v>
      </c>
      <c r="H246" s="63">
        <v>30</v>
      </c>
      <c r="I246" s="40">
        <v>20</v>
      </c>
      <c r="J246" s="40">
        <v>20</v>
      </c>
      <c r="K246" s="40" t="s">
        <v>127</v>
      </c>
      <c r="L246" s="40" t="s">
        <v>128</v>
      </c>
      <c r="M246" s="63">
        <f t="shared" si="3"/>
        <v>1.5</v>
      </c>
      <c r="N246" s="64">
        <f>IF(M246="","",IF(M246&lt;Premissas!$C$8,Premissas!$E$7,IF(M246&lt;Premissas!$C$9,Premissas!$E$8,IF(M246&lt;Premissas!$C$10,Premissas!$E$9,IF(M246&lt;Premissas!$C$11,Premissas!$E$10,IF(M246&lt;Premissas!$C$12,Premissas!$E$11,Premissas!$E$12))))))</f>
        <v>350</v>
      </c>
      <c r="O246" s="65">
        <f>IF(OR(N246="",N246=0),0,N246/Premissas!$C$16)</f>
        <v>13.461538461538462</v>
      </c>
    </row>
    <row r="247" spans="1:15" ht="15" customHeight="1">
      <c r="A247" s="40">
        <v>7</v>
      </c>
      <c r="B247" s="40">
        <v>1942</v>
      </c>
      <c r="C247" s="40" t="s">
        <v>21</v>
      </c>
      <c r="D247" s="40" t="s">
        <v>513</v>
      </c>
      <c r="E247" s="40" t="s">
        <v>514</v>
      </c>
      <c r="F247" s="62">
        <v>3</v>
      </c>
      <c r="G247" s="63">
        <v>0.05</v>
      </c>
      <c r="H247" s="63">
        <v>60</v>
      </c>
      <c r="I247" s="40">
        <v>16</v>
      </c>
      <c r="J247" s="40">
        <v>16</v>
      </c>
      <c r="K247" s="40" t="s">
        <v>127</v>
      </c>
      <c r="L247" s="40" t="s">
        <v>128</v>
      </c>
      <c r="M247" s="63">
        <f t="shared" si="3"/>
        <v>3.75</v>
      </c>
      <c r="N247" s="64">
        <f>IF(M247="","",IF(M247&lt;Premissas!$C$8,Premissas!$E$7,IF(M247&lt;Premissas!$C$9,Premissas!$E$8,IF(M247&lt;Premissas!$C$10,Premissas!$E$9,IF(M247&lt;Premissas!$C$11,Premissas!$E$10,IF(M247&lt;Premissas!$C$12,Premissas!$E$11,Premissas!$E$12))))))</f>
        <v>750</v>
      </c>
      <c r="O247" s="65">
        <f>IF(OR(N247="",N247=0),0,N247/Premissas!$C$16)</f>
        <v>28.846153846153847</v>
      </c>
    </row>
    <row r="248" spans="1:15" ht="15" customHeight="1">
      <c r="A248" s="40">
        <v>7</v>
      </c>
      <c r="B248" s="40">
        <v>1942</v>
      </c>
      <c r="C248" s="40" t="s">
        <v>19</v>
      </c>
      <c r="D248" s="40" t="s">
        <v>515</v>
      </c>
      <c r="E248" s="40" t="s">
        <v>516</v>
      </c>
      <c r="F248" s="62">
        <v>98</v>
      </c>
      <c r="G248" s="63">
        <v>16.37</v>
      </c>
      <c r="H248" s="63">
        <v>6</v>
      </c>
      <c r="I248" s="40">
        <v>22</v>
      </c>
      <c r="J248" s="40">
        <v>22</v>
      </c>
      <c r="K248" s="40" t="s">
        <v>127</v>
      </c>
      <c r="L248" s="40" t="s">
        <v>128</v>
      </c>
      <c r="M248" s="63">
        <f t="shared" si="3"/>
        <v>0.27272727272727271</v>
      </c>
      <c r="N248" s="64">
        <f>IF(M248="","",IF(M248&lt;Premissas!$C$8,Premissas!$E$7,IF(M248&lt;Premissas!$C$9,Premissas!$E$8,IF(M248&lt;Premissas!$C$10,Premissas!$E$9,IF(M248&lt;Premissas!$C$11,Premissas!$E$10,IF(M248&lt;Premissas!$C$12,Premissas!$E$11,Premissas!$E$12))))))</f>
        <v>0</v>
      </c>
      <c r="O248" s="65">
        <f>IF(OR(N248="",N248=0),0,N248/Premissas!$C$16)</f>
        <v>0</v>
      </c>
    </row>
    <row r="249" spans="1:15" ht="15" customHeight="1">
      <c r="A249" s="40">
        <v>7</v>
      </c>
      <c r="B249" s="40">
        <v>1942</v>
      </c>
      <c r="C249" s="40" t="s">
        <v>19</v>
      </c>
      <c r="D249" s="40" t="s">
        <v>517</v>
      </c>
      <c r="E249" s="40" t="s">
        <v>518</v>
      </c>
      <c r="F249" s="62">
        <v>1142</v>
      </c>
      <c r="G249" s="63">
        <v>15.59</v>
      </c>
      <c r="H249" s="63">
        <v>73</v>
      </c>
      <c r="I249" s="40">
        <v>22</v>
      </c>
      <c r="J249" s="40">
        <v>22</v>
      </c>
      <c r="K249" s="40" t="s">
        <v>127</v>
      </c>
      <c r="L249" s="40" t="s">
        <v>128</v>
      </c>
      <c r="M249" s="63">
        <f t="shared" si="3"/>
        <v>3.3181818181818183</v>
      </c>
      <c r="N249" s="64">
        <f>IF(M249="","",IF(M249&lt;Premissas!$C$8,Premissas!$E$7,IF(M249&lt;Premissas!$C$9,Premissas!$E$8,IF(M249&lt;Premissas!$C$10,Premissas!$E$9,IF(M249&lt;Premissas!$C$11,Premissas!$E$10,IF(M249&lt;Premissas!$C$12,Premissas!$E$11,Premissas!$E$12))))))</f>
        <v>750</v>
      </c>
      <c r="O249" s="65">
        <f>IF(OR(N249="",N249=0),0,N249/Premissas!$C$16)</f>
        <v>28.846153846153847</v>
      </c>
    </row>
    <row r="250" spans="1:15" ht="15" customHeight="1">
      <c r="A250" s="40">
        <v>7</v>
      </c>
      <c r="B250" s="40">
        <v>1942</v>
      </c>
      <c r="C250" s="40" t="s">
        <v>20</v>
      </c>
      <c r="D250" s="40" t="s">
        <v>519</v>
      </c>
      <c r="E250" s="40" t="s">
        <v>520</v>
      </c>
      <c r="F250" s="62">
        <v>167</v>
      </c>
      <c r="G250" s="63">
        <v>35.590000000000003</v>
      </c>
      <c r="H250" s="63">
        <v>5</v>
      </c>
      <c r="I250" s="40">
        <v>17</v>
      </c>
      <c r="J250" s="40">
        <v>17</v>
      </c>
      <c r="K250" s="40" t="s">
        <v>127</v>
      </c>
      <c r="L250" s="40" t="s">
        <v>128</v>
      </c>
      <c r="M250" s="63">
        <f t="shared" si="3"/>
        <v>0.29411764705882354</v>
      </c>
      <c r="N250" s="64">
        <f>IF(M250="","",IF(M250&lt;Premissas!$C$8,Premissas!$E$7,IF(M250&lt;Premissas!$C$9,Premissas!$E$8,IF(M250&lt;Premissas!$C$10,Premissas!$E$9,IF(M250&lt;Premissas!$C$11,Premissas!$E$10,IF(M250&lt;Premissas!$C$12,Premissas!$E$11,Premissas!$E$12))))))</f>
        <v>0</v>
      </c>
      <c r="O250" s="65">
        <f>IF(OR(N250="",N250=0),0,N250/Premissas!$C$16)</f>
        <v>0</v>
      </c>
    </row>
    <row r="251" spans="1:15" ht="15" customHeight="1">
      <c r="A251" s="40">
        <v>7</v>
      </c>
      <c r="B251" s="40">
        <v>1942</v>
      </c>
      <c r="C251" s="40" t="s">
        <v>19</v>
      </c>
      <c r="D251" s="40" t="s">
        <v>521</v>
      </c>
      <c r="E251" s="40" t="s">
        <v>522</v>
      </c>
      <c r="F251" s="62">
        <v>1560</v>
      </c>
      <c r="G251" s="63">
        <v>12.91</v>
      </c>
      <c r="H251" s="63">
        <v>121</v>
      </c>
      <c r="I251" s="40">
        <v>22</v>
      </c>
      <c r="J251" s="40">
        <v>22</v>
      </c>
      <c r="K251" s="40" t="s">
        <v>127</v>
      </c>
      <c r="L251" s="40" t="s">
        <v>128</v>
      </c>
      <c r="M251" s="63">
        <f t="shared" si="3"/>
        <v>5.5</v>
      </c>
      <c r="N251" s="64">
        <f>IF(M251="","",IF(M251&lt;Premissas!$C$8,Premissas!$E$7,IF(M251&lt;Premissas!$C$9,Premissas!$E$8,IF(M251&lt;Premissas!$C$10,Premissas!$E$9,IF(M251&lt;Premissas!$C$11,Premissas!$E$10,IF(M251&lt;Premissas!$C$12,Premissas!$E$11,Premissas!$E$12))))))</f>
        <v>750</v>
      </c>
      <c r="O251" s="65">
        <f>IF(OR(N251="",N251=0),0,N251/Premissas!$C$16)</f>
        <v>28.846153846153847</v>
      </c>
    </row>
    <row r="252" spans="1:15" ht="15" customHeight="1">
      <c r="A252" s="40">
        <v>7</v>
      </c>
      <c r="B252" s="40">
        <v>1942</v>
      </c>
      <c r="C252" s="40" t="s">
        <v>19</v>
      </c>
      <c r="D252" s="40" t="s">
        <v>523</v>
      </c>
      <c r="E252" s="40" t="s">
        <v>524</v>
      </c>
      <c r="F252" s="62">
        <v>391</v>
      </c>
      <c r="G252" s="63">
        <v>10.85</v>
      </c>
      <c r="H252" s="63">
        <v>36</v>
      </c>
      <c r="I252" s="40">
        <v>22</v>
      </c>
      <c r="J252" s="40">
        <v>22</v>
      </c>
      <c r="K252" s="40" t="s">
        <v>127</v>
      </c>
      <c r="L252" s="40" t="s">
        <v>128</v>
      </c>
      <c r="M252" s="63">
        <f t="shared" si="3"/>
        <v>1.6363636363636365</v>
      </c>
      <c r="N252" s="64">
        <f>IF(M252="","",IF(M252&lt;Premissas!$C$8,Premissas!$E$7,IF(M252&lt;Premissas!$C$9,Premissas!$E$8,IF(M252&lt;Premissas!$C$10,Premissas!$E$9,IF(M252&lt;Premissas!$C$11,Premissas!$E$10,IF(M252&lt;Premissas!$C$12,Premissas!$E$11,Premissas!$E$12))))))</f>
        <v>500</v>
      </c>
      <c r="O252" s="65">
        <f>IF(OR(N252="",N252=0),0,N252/Premissas!$C$16)</f>
        <v>19.23076923076923</v>
      </c>
    </row>
    <row r="253" spans="1:15" ht="15" customHeight="1">
      <c r="A253" s="40">
        <v>7</v>
      </c>
      <c r="B253" s="40">
        <v>1942</v>
      </c>
      <c r="C253" s="40" t="s">
        <v>21</v>
      </c>
      <c r="D253" s="40" t="s">
        <v>525</v>
      </c>
      <c r="E253" s="40" t="s">
        <v>526</v>
      </c>
      <c r="F253" s="62">
        <v>534</v>
      </c>
      <c r="G253" s="63">
        <v>42.6</v>
      </c>
      <c r="H253" s="63">
        <v>13</v>
      </c>
      <c r="I253" s="40">
        <v>16</v>
      </c>
      <c r="J253" s="40">
        <v>16</v>
      </c>
      <c r="K253" s="40" t="s">
        <v>127</v>
      </c>
      <c r="L253" s="40" t="s">
        <v>128</v>
      </c>
      <c r="M253" s="63">
        <f t="shared" si="3"/>
        <v>0.8125</v>
      </c>
      <c r="N253" s="64">
        <f>IF(M253="","",IF(M253&lt;Premissas!$C$8,Premissas!$E$7,IF(M253&lt;Premissas!$C$9,Premissas!$E$8,IF(M253&lt;Premissas!$C$10,Premissas!$E$9,IF(M253&lt;Premissas!$C$11,Premissas!$E$10,IF(M253&lt;Premissas!$C$12,Premissas!$E$11,Premissas!$E$12))))))</f>
        <v>0</v>
      </c>
      <c r="O253" s="65">
        <f>IF(OR(N253="",N253=0),0,N253/Premissas!$C$16)</f>
        <v>0</v>
      </c>
    </row>
    <row r="254" spans="1:15" ht="15" customHeight="1">
      <c r="A254" s="40">
        <v>7</v>
      </c>
      <c r="B254" s="40">
        <v>1942</v>
      </c>
      <c r="C254" s="40" t="s">
        <v>19</v>
      </c>
      <c r="D254" s="40" t="s">
        <v>493</v>
      </c>
      <c r="E254" s="40" t="s">
        <v>494</v>
      </c>
      <c r="F254" s="62">
        <v>193</v>
      </c>
      <c r="G254" s="63">
        <v>10.35</v>
      </c>
      <c r="H254" s="63">
        <v>19</v>
      </c>
      <c r="I254" s="40">
        <v>22</v>
      </c>
      <c r="J254" s="40">
        <v>22</v>
      </c>
      <c r="K254" s="40" t="s">
        <v>127</v>
      </c>
      <c r="L254" s="40" t="s">
        <v>128</v>
      </c>
      <c r="M254" s="63">
        <f t="shared" si="3"/>
        <v>0.86363636363636365</v>
      </c>
      <c r="N254" s="64">
        <f>IF(M254="","",IF(M254&lt;Premissas!$C$8,Premissas!$E$7,IF(M254&lt;Premissas!$C$9,Premissas!$E$8,IF(M254&lt;Premissas!$C$10,Premissas!$E$9,IF(M254&lt;Premissas!$C$11,Premissas!$E$10,IF(M254&lt;Premissas!$C$12,Premissas!$E$11,Premissas!$E$12))))))</f>
        <v>0</v>
      </c>
      <c r="O254" s="65">
        <f>IF(OR(N254="",N254=0),0,N254/Premissas!$C$16)</f>
        <v>0</v>
      </c>
    </row>
    <row r="255" spans="1:15" ht="15" customHeight="1">
      <c r="A255" s="40">
        <v>7</v>
      </c>
      <c r="B255" s="40">
        <v>1942</v>
      </c>
      <c r="C255" s="40" t="s">
        <v>19</v>
      </c>
      <c r="D255" s="40" t="s">
        <v>527</v>
      </c>
      <c r="E255" s="40" t="s">
        <v>528</v>
      </c>
      <c r="F255" s="62">
        <v>968</v>
      </c>
      <c r="G255" s="63">
        <v>9.26</v>
      </c>
      <c r="H255" s="63">
        <v>105</v>
      </c>
      <c r="I255" s="40">
        <v>22</v>
      </c>
      <c r="J255" s="40">
        <v>22</v>
      </c>
      <c r="K255" s="40" t="s">
        <v>127</v>
      </c>
      <c r="L255" s="40" t="s">
        <v>128</v>
      </c>
      <c r="M255" s="63">
        <f t="shared" si="3"/>
        <v>4.7727272727272725</v>
      </c>
      <c r="N255" s="64">
        <f>IF(M255="","",IF(M255&lt;Premissas!$C$8,Premissas!$E$7,IF(M255&lt;Premissas!$C$9,Premissas!$E$8,IF(M255&lt;Premissas!$C$10,Premissas!$E$9,IF(M255&lt;Premissas!$C$11,Premissas!$E$10,IF(M255&lt;Premissas!$C$12,Premissas!$E$11,Premissas!$E$12))))))</f>
        <v>750</v>
      </c>
      <c r="O255" s="65">
        <f>IF(OR(N255="",N255=0),0,N255/Premissas!$C$16)</f>
        <v>28.846153846153847</v>
      </c>
    </row>
    <row r="256" spans="1:15" ht="15" customHeight="1">
      <c r="A256" s="40">
        <v>7</v>
      </c>
      <c r="B256" s="40">
        <v>1942</v>
      </c>
      <c r="C256" s="40" t="s">
        <v>21</v>
      </c>
      <c r="D256" s="40" t="s">
        <v>529</v>
      </c>
      <c r="E256" s="40" t="s">
        <v>530</v>
      </c>
      <c r="F256" s="62">
        <v>1692</v>
      </c>
      <c r="G256" s="63">
        <v>91.37</v>
      </c>
      <c r="H256" s="63">
        <v>19</v>
      </c>
      <c r="I256" s="40">
        <v>16</v>
      </c>
      <c r="J256" s="40">
        <v>16</v>
      </c>
      <c r="K256" s="40" t="s">
        <v>127</v>
      </c>
      <c r="L256" s="40" t="s">
        <v>128</v>
      </c>
      <c r="M256" s="63">
        <f t="shared" si="3"/>
        <v>1.1875</v>
      </c>
      <c r="N256" s="64">
        <f>IF(M256="","",IF(M256&lt;Premissas!$C$8,Premissas!$E$7,IF(M256&lt;Premissas!$C$9,Premissas!$E$8,IF(M256&lt;Premissas!$C$10,Premissas!$E$9,IF(M256&lt;Premissas!$C$11,Premissas!$E$10,IF(M256&lt;Premissas!$C$12,Premissas!$E$11,Premissas!$E$12))))))</f>
        <v>100</v>
      </c>
      <c r="O256" s="65">
        <f>IF(OR(N256="",N256=0),0,N256/Premissas!$C$16)</f>
        <v>3.8461538461538463</v>
      </c>
    </row>
    <row r="257" spans="1:15" ht="15" customHeight="1">
      <c r="A257" s="40">
        <v>7</v>
      </c>
      <c r="B257" s="40">
        <v>1942</v>
      </c>
      <c r="C257" s="40" t="s">
        <v>22</v>
      </c>
      <c r="D257" s="40" t="s">
        <v>531</v>
      </c>
      <c r="E257" s="40" t="s">
        <v>532</v>
      </c>
      <c r="F257" s="62">
        <v>1348</v>
      </c>
      <c r="G257" s="63">
        <v>70.010000000000005</v>
      </c>
      <c r="H257" s="63">
        <v>19</v>
      </c>
      <c r="I257" s="40">
        <v>20</v>
      </c>
      <c r="J257" s="40">
        <v>20</v>
      </c>
      <c r="K257" s="40" t="s">
        <v>127</v>
      </c>
      <c r="L257" s="40" t="s">
        <v>128</v>
      </c>
      <c r="M257" s="63">
        <f t="shared" si="3"/>
        <v>0.95</v>
      </c>
      <c r="N257" s="64">
        <f>IF(M257="","",IF(M257&lt;Premissas!$C$8,Premissas!$E$7,IF(M257&lt;Premissas!$C$9,Premissas!$E$8,IF(M257&lt;Premissas!$C$10,Premissas!$E$9,IF(M257&lt;Premissas!$C$11,Premissas!$E$10,IF(M257&lt;Premissas!$C$12,Premissas!$E$11,Premissas!$E$12))))))</f>
        <v>0</v>
      </c>
      <c r="O257" s="65">
        <f>IF(OR(N257="",N257=0),0,N257/Premissas!$C$16)</f>
        <v>0</v>
      </c>
    </row>
    <row r="258" spans="1:15" ht="15" customHeight="1">
      <c r="A258" s="40">
        <v>7</v>
      </c>
      <c r="B258" s="40">
        <v>1942</v>
      </c>
      <c r="C258" s="40" t="s">
        <v>19</v>
      </c>
      <c r="D258" s="40" t="s">
        <v>533</v>
      </c>
      <c r="E258" s="40" t="s">
        <v>534</v>
      </c>
      <c r="F258" s="62">
        <v>965</v>
      </c>
      <c r="G258" s="63">
        <v>7.17</v>
      </c>
      <c r="H258" s="63">
        <v>135</v>
      </c>
      <c r="I258" s="40">
        <v>22</v>
      </c>
      <c r="J258" s="40">
        <v>22</v>
      </c>
      <c r="K258" s="40" t="s">
        <v>127</v>
      </c>
      <c r="L258" s="40" t="s">
        <v>128</v>
      </c>
      <c r="M258" s="63">
        <f t="shared" ref="M258:M321" si="4">IF(OR(J258="",J258&lt;=0),"",H258/J258)</f>
        <v>6.1363636363636367</v>
      </c>
      <c r="N258" s="64">
        <f>IF(M258="","",IF(M258&lt;Premissas!$C$8,Premissas!$E$7,IF(M258&lt;Premissas!$C$9,Premissas!$E$8,IF(M258&lt;Premissas!$C$10,Premissas!$E$9,IF(M258&lt;Premissas!$C$11,Premissas!$E$10,IF(M258&lt;Premissas!$C$12,Premissas!$E$11,Premissas!$E$12))))))</f>
        <v>750</v>
      </c>
      <c r="O258" s="65">
        <f>IF(OR(N258="",N258=0),0,N258/Premissas!$C$16)</f>
        <v>28.846153846153847</v>
      </c>
    </row>
    <row r="259" spans="1:15" ht="15" customHeight="1">
      <c r="A259" s="40">
        <v>7</v>
      </c>
      <c r="B259" s="40">
        <v>1942</v>
      </c>
      <c r="C259" s="40" t="s">
        <v>21</v>
      </c>
      <c r="D259" s="40" t="s">
        <v>535</v>
      </c>
      <c r="E259" s="40" t="s">
        <v>536</v>
      </c>
      <c r="F259" s="62">
        <v>723</v>
      </c>
      <c r="G259" s="63">
        <v>19.48</v>
      </c>
      <c r="H259" s="63">
        <v>37</v>
      </c>
      <c r="I259" s="40">
        <v>16</v>
      </c>
      <c r="J259" s="40">
        <v>16</v>
      </c>
      <c r="K259" s="40" t="s">
        <v>127</v>
      </c>
      <c r="L259" s="40" t="s">
        <v>128</v>
      </c>
      <c r="M259" s="63">
        <f t="shared" si="4"/>
        <v>2.3125</v>
      </c>
      <c r="N259" s="64">
        <f>IF(M259="","",IF(M259&lt;Premissas!$C$8,Premissas!$E$7,IF(M259&lt;Premissas!$C$9,Premissas!$E$8,IF(M259&lt;Premissas!$C$10,Premissas!$E$9,IF(M259&lt;Premissas!$C$11,Premissas!$E$10,IF(M259&lt;Premissas!$C$12,Premissas!$E$11,Premissas!$E$12))))))</f>
        <v>750</v>
      </c>
      <c r="O259" s="65">
        <f>IF(OR(N259="",N259=0),0,N259/Premissas!$C$16)</f>
        <v>28.846153846153847</v>
      </c>
    </row>
    <row r="260" spans="1:15" ht="15" customHeight="1">
      <c r="A260" s="40">
        <v>7</v>
      </c>
      <c r="B260" s="40">
        <v>1942</v>
      </c>
      <c r="C260" s="40" t="s">
        <v>20</v>
      </c>
      <c r="D260" s="40" t="s">
        <v>535</v>
      </c>
      <c r="E260" s="40" t="s">
        <v>536</v>
      </c>
      <c r="F260" s="62">
        <v>1291</v>
      </c>
      <c r="G260" s="63">
        <v>52.55</v>
      </c>
      <c r="H260" s="63">
        <v>25</v>
      </c>
      <c r="I260" s="40">
        <v>17</v>
      </c>
      <c r="J260" s="40">
        <v>17</v>
      </c>
      <c r="K260" s="40" t="s">
        <v>127</v>
      </c>
      <c r="L260" s="40" t="s">
        <v>128</v>
      </c>
      <c r="M260" s="63">
        <f t="shared" si="4"/>
        <v>1.4705882352941178</v>
      </c>
      <c r="N260" s="64">
        <f>IF(M260="","",IF(M260&lt;Premissas!$C$8,Premissas!$E$7,IF(M260&lt;Premissas!$C$9,Premissas!$E$8,IF(M260&lt;Premissas!$C$10,Premissas!$E$9,IF(M260&lt;Premissas!$C$11,Premissas!$E$10,IF(M260&lt;Premissas!$C$12,Premissas!$E$11,Premissas!$E$12))))))</f>
        <v>350</v>
      </c>
      <c r="O260" s="65">
        <f>IF(OR(N260="",N260=0),0,N260/Premissas!$C$16)</f>
        <v>13.461538461538462</v>
      </c>
    </row>
    <row r="261" spans="1:15" ht="15" customHeight="1">
      <c r="A261" s="40">
        <v>7</v>
      </c>
      <c r="B261" s="40">
        <v>1942</v>
      </c>
      <c r="C261" s="40" t="s">
        <v>21</v>
      </c>
      <c r="D261" s="40" t="s">
        <v>537</v>
      </c>
      <c r="E261" s="40" t="s">
        <v>538</v>
      </c>
      <c r="F261" s="62">
        <v>12</v>
      </c>
      <c r="G261" s="63">
        <v>0.25</v>
      </c>
      <c r="H261" s="63">
        <v>48</v>
      </c>
      <c r="I261" s="40">
        <v>16</v>
      </c>
      <c r="J261" s="40">
        <v>16</v>
      </c>
      <c r="K261" s="40" t="s">
        <v>127</v>
      </c>
      <c r="L261" s="40" t="s">
        <v>128</v>
      </c>
      <c r="M261" s="63">
        <f t="shared" si="4"/>
        <v>3</v>
      </c>
      <c r="N261" s="64">
        <f>IF(M261="","",IF(M261&lt;Premissas!$C$8,Premissas!$E$7,IF(M261&lt;Premissas!$C$9,Premissas!$E$8,IF(M261&lt;Premissas!$C$10,Premissas!$E$9,IF(M261&lt;Premissas!$C$11,Premissas!$E$10,IF(M261&lt;Premissas!$C$12,Premissas!$E$11,Premissas!$E$12))))))</f>
        <v>750</v>
      </c>
      <c r="O261" s="65">
        <f>IF(OR(N261="",N261=0),0,N261/Premissas!$C$16)</f>
        <v>28.846153846153847</v>
      </c>
    </row>
    <row r="262" spans="1:15" ht="15" customHeight="1">
      <c r="A262" s="40">
        <v>7</v>
      </c>
      <c r="B262" s="40">
        <v>1942</v>
      </c>
      <c r="C262" s="40" t="s">
        <v>21</v>
      </c>
      <c r="D262" s="40" t="s">
        <v>539</v>
      </c>
      <c r="E262" s="40" t="s">
        <v>540</v>
      </c>
      <c r="F262" s="62">
        <v>14</v>
      </c>
      <c r="G262" s="63">
        <v>4.0599999999999996</v>
      </c>
      <c r="H262" s="63">
        <v>3</v>
      </c>
      <c r="I262" s="40">
        <v>16</v>
      </c>
      <c r="J262" s="40">
        <v>16</v>
      </c>
      <c r="K262" s="40" t="s">
        <v>127</v>
      </c>
      <c r="L262" s="40" t="s">
        <v>128</v>
      </c>
      <c r="M262" s="63">
        <f t="shared" si="4"/>
        <v>0.1875</v>
      </c>
      <c r="N262" s="64">
        <f>IF(M262="","",IF(M262&lt;Premissas!$C$8,Premissas!$E$7,IF(M262&lt;Premissas!$C$9,Premissas!$E$8,IF(M262&lt;Premissas!$C$10,Premissas!$E$9,IF(M262&lt;Premissas!$C$11,Premissas!$E$10,IF(M262&lt;Premissas!$C$12,Premissas!$E$11,Premissas!$E$12))))))</f>
        <v>0</v>
      </c>
      <c r="O262" s="65">
        <f>IF(OR(N262="",N262=0),0,N262/Premissas!$C$16)</f>
        <v>0</v>
      </c>
    </row>
    <row r="263" spans="1:15" ht="15" customHeight="1">
      <c r="A263" s="40">
        <v>7</v>
      </c>
      <c r="B263" s="40">
        <v>1942</v>
      </c>
      <c r="C263" s="40" t="s">
        <v>21</v>
      </c>
      <c r="D263" s="40" t="s">
        <v>541</v>
      </c>
      <c r="E263" s="40" t="s">
        <v>542</v>
      </c>
      <c r="F263" s="62">
        <v>63</v>
      </c>
      <c r="G263" s="63">
        <v>11.16</v>
      </c>
      <c r="H263" s="63">
        <v>6</v>
      </c>
      <c r="I263" s="40">
        <v>16</v>
      </c>
      <c r="J263" s="40">
        <v>16</v>
      </c>
      <c r="K263" s="40" t="s">
        <v>127</v>
      </c>
      <c r="L263" s="40" t="s">
        <v>128</v>
      </c>
      <c r="M263" s="63">
        <f t="shared" si="4"/>
        <v>0.375</v>
      </c>
      <c r="N263" s="64">
        <f>IF(M263="","",IF(M263&lt;Premissas!$C$8,Premissas!$E$7,IF(M263&lt;Premissas!$C$9,Premissas!$E$8,IF(M263&lt;Premissas!$C$10,Premissas!$E$9,IF(M263&lt;Premissas!$C$11,Premissas!$E$10,IF(M263&lt;Premissas!$C$12,Premissas!$E$11,Premissas!$E$12))))))</f>
        <v>0</v>
      </c>
      <c r="O263" s="65">
        <f>IF(OR(N263="",N263=0),0,N263/Premissas!$C$16)</f>
        <v>0</v>
      </c>
    </row>
    <row r="264" spans="1:15" ht="15" customHeight="1">
      <c r="A264" s="40">
        <v>7</v>
      </c>
      <c r="B264" s="40">
        <v>1942</v>
      </c>
      <c r="C264" s="40" t="s">
        <v>20</v>
      </c>
      <c r="D264" s="40" t="s">
        <v>541</v>
      </c>
      <c r="E264" s="40" t="s">
        <v>542</v>
      </c>
      <c r="F264" s="62">
        <v>170</v>
      </c>
      <c r="G264" s="63">
        <v>77.78</v>
      </c>
      <c r="H264" s="63">
        <v>2</v>
      </c>
      <c r="I264" s="40">
        <v>17</v>
      </c>
      <c r="J264" s="40">
        <v>17</v>
      </c>
      <c r="K264" s="40" t="s">
        <v>127</v>
      </c>
      <c r="L264" s="40" t="s">
        <v>128</v>
      </c>
      <c r="M264" s="63">
        <f t="shared" si="4"/>
        <v>0.11764705882352941</v>
      </c>
      <c r="N264" s="64">
        <f>IF(M264="","",IF(M264&lt;Premissas!$C$8,Premissas!$E$7,IF(M264&lt;Premissas!$C$9,Premissas!$E$8,IF(M264&lt;Premissas!$C$10,Premissas!$E$9,IF(M264&lt;Premissas!$C$11,Premissas!$E$10,IF(M264&lt;Premissas!$C$12,Premissas!$E$11,Premissas!$E$12))))))</f>
        <v>0</v>
      </c>
      <c r="O264" s="65">
        <f>IF(OR(N264="",N264=0),0,N264/Premissas!$C$16)</f>
        <v>0</v>
      </c>
    </row>
    <row r="265" spans="1:15" ht="15" customHeight="1">
      <c r="A265" s="40">
        <v>7</v>
      </c>
      <c r="B265" s="40">
        <v>1942</v>
      </c>
      <c r="C265" s="40" t="s">
        <v>22</v>
      </c>
      <c r="D265" s="40" t="s">
        <v>543</v>
      </c>
      <c r="E265" s="40" t="s">
        <v>544</v>
      </c>
      <c r="F265" s="62">
        <v>1343</v>
      </c>
      <c r="G265" s="63">
        <v>76.52</v>
      </c>
      <c r="H265" s="63">
        <v>18</v>
      </c>
      <c r="I265" s="40">
        <v>20</v>
      </c>
      <c r="J265" s="40">
        <v>20</v>
      </c>
      <c r="K265" s="40" t="s">
        <v>127</v>
      </c>
      <c r="L265" s="40" t="s">
        <v>128</v>
      </c>
      <c r="M265" s="63">
        <f t="shared" si="4"/>
        <v>0.9</v>
      </c>
      <c r="N265" s="64">
        <f>IF(M265="","",IF(M265&lt;Premissas!$C$8,Premissas!$E$7,IF(M265&lt;Premissas!$C$9,Premissas!$E$8,IF(M265&lt;Premissas!$C$10,Premissas!$E$9,IF(M265&lt;Premissas!$C$11,Premissas!$E$10,IF(M265&lt;Premissas!$C$12,Premissas!$E$11,Premissas!$E$12))))))</f>
        <v>0</v>
      </c>
      <c r="O265" s="65">
        <f>IF(OR(N265="",N265=0),0,N265/Premissas!$C$16)</f>
        <v>0</v>
      </c>
    </row>
    <row r="266" spans="1:15" ht="15" customHeight="1">
      <c r="A266" s="40">
        <v>7</v>
      </c>
      <c r="B266" s="40">
        <v>1942</v>
      </c>
      <c r="C266" s="40" t="s">
        <v>19</v>
      </c>
      <c r="D266" s="40" t="s">
        <v>545</v>
      </c>
      <c r="E266" s="40" t="s">
        <v>546</v>
      </c>
      <c r="F266" s="62">
        <v>560</v>
      </c>
      <c r="G266" s="63">
        <v>7.12</v>
      </c>
      <c r="H266" s="63">
        <v>79</v>
      </c>
      <c r="I266" s="40">
        <v>22</v>
      </c>
      <c r="J266" s="40">
        <v>22</v>
      </c>
      <c r="K266" s="40" t="s">
        <v>127</v>
      </c>
      <c r="L266" s="40" t="s">
        <v>128</v>
      </c>
      <c r="M266" s="63">
        <f t="shared" si="4"/>
        <v>3.5909090909090908</v>
      </c>
      <c r="N266" s="64">
        <f>IF(M266="","",IF(M266&lt;Premissas!$C$8,Premissas!$E$7,IF(M266&lt;Premissas!$C$9,Premissas!$E$8,IF(M266&lt;Premissas!$C$10,Premissas!$E$9,IF(M266&lt;Premissas!$C$11,Premissas!$E$10,IF(M266&lt;Premissas!$C$12,Premissas!$E$11,Premissas!$E$12))))))</f>
        <v>750</v>
      </c>
      <c r="O266" s="65">
        <f>IF(OR(N266="",N266=0),0,N266/Premissas!$C$16)</f>
        <v>28.846153846153847</v>
      </c>
    </row>
    <row r="267" spans="1:15" ht="15" customHeight="1">
      <c r="A267" s="40">
        <v>7</v>
      </c>
      <c r="B267" s="40">
        <v>1942</v>
      </c>
      <c r="C267" s="40" t="s">
        <v>19</v>
      </c>
      <c r="D267" s="40" t="s">
        <v>547</v>
      </c>
      <c r="E267" s="40" t="s">
        <v>548</v>
      </c>
      <c r="F267" s="62">
        <v>215</v>
      </c>
      <c r="G267" s="63">
        <v>5.16</v>
      </c>
      <c r="H267" s="63">
        <v>42</v>
      </c>
      <c r="I267" s="40">
        <v>22</v>
      </c>
      <c r="J267" s="40">
        <v>22</v>
      </c>
      <c r="K267" s="40" t="s">
        <v>127</v>
      </c>
      <c r="L267" s="40" t="s">
        <v>128</v>
      </c>
      <c r="M267" s="63">
        <f t="shared" si="4"/>
        <v>1.9090909090909092</v>
      </c>
      <c r="N267" s="64">
        <f>IF(M267="","",IF(M267&lt;Premissas!$C$8,Premissas!$E$7,IF(M267&lt;Premissas!$C$9,Premissas!$E$8,IF(M267&lt;Premissas!$C$10,Premissas!$E$9,IF(M267&lt;Premissas!$C$11,Premissas!$E$10,IF(M267&lt;Premissas!$C$12,Premissas!$E$11,Premissas!$E$12))))))</f>
        <v>750</v>
      </c>
      <c r="O267" s="65">
        <f>IF(OR(N267="",N267=0),0,N267/Premissas!$C$16)</f>
        <v>28.846153846153847</v>
      </c>
    </row>
    <row r="268" spans="1:15" ht="15" customHeight="1">
      <c r="A268" s="40">
        <v>7</v>
      </c>
      <c r="B268" s="40">
        <v>1942</v>
      </c>
      <c r="C268" s="40" t="s">
        <v>20</v>
      </c>
      <c r="D268" s="40" t="s">
        <v>549</v>
      </c>
      <c r="E268" s="40" t="s">
        <v>550</v>
      </c>
      <c r="F268" s="62">
        <v>701</v>
      </c>
      <c r="G268" s="63">
        <v>25.59</v>
      </c>
      <c r="H268" s="63">
        <v>27</v>
      </c>
      <c r="I268" s="40">
        <v>17</v>
      </c>
      <c r="J268" s="40">
        <v>17</v>
      </c>
      <c r="K268" s="40" t="s">
        <v>127</v>
      </c>
      <c r="L268" s="40" t="s">
        <v>128</v>
      </c>
      <c r="M268" s="63">
        <f t="shared" si="4"/>
        <v>1.588235294117647</v>
      </c>
      <c r="N268" s="64">
        <f>IF(M268="","",IF(M268&lt;Premissas!$C$8,Premissas!$E$7,IF(M268&lt;Premissas!$C$9,Premissas!$E$8,IF(M268&lt;Premissas!$C$10,Premissas!$E$9,IF(M268&lt;Premissas!$C$11,Premissas!$E$10,IF(M268&lt;Premissas!$C$12,Premissas!$E$11,Premissas!$E$12))))))</f>
        <v>350</v>
      </c>
      <c r="O268" s="65">
        <f>IF(OR(N268="",N268=0),0,N268/Premissas!$C$16)</f>
        <v>13.461538461538462</v>
      </c>
    </row>
    <row r="269" spans="1:15" ht="15" customHeight="1">
      <c r="A269" s="40">
        <v>7</v>
      </c>
      <c r="B269" s="40">
        <v>1942</v>
      </c>
      <c r="C269" s="40" t="s">
        <v>19</v>
      </c>
      <c r="D269" s="40" t="s">
        <v>551</v>
      </c>
      <c r="E269" s="40" t="s">
        <v>552</v>
      </c>
      <c r="F269" s="62">
        <v>180</v>
      </c>
      <c r="G269" s="63">
        <v>2.52</v>
      </c>
      <c r="H269" s="63">
        <v>71</v>
      </c>
      <c r="I269" s="40">
        <v>22</v>
      </c>
      <c r="J269" s="40">
        <v>22</v>
      </c>
      <c r="K269" s="40" t="s">
        <v>127</v>
      </c>
      <c r="L269" s="40" t="s">
        <v>128</v>
      </c>
      <c r="M269" s="63">
        <f t="shared" si="4"/>
        <v>3.2272727272727271</v>
      </c>
      <c r="N269" s="64">
        <f>IF(M269="","",IF(M269&lt;Premissas!$C$8,Premissas!$E$7,IF(M269&lt;Premissas!$C$9,Premissas!$E$8,IF(M269&lt;Premissas!$C$10,Premissas!$E$9,IF(M269&lt;Premissas!$C$11,Premissas!$E$10,IF(M269&lt;Premissas!$C$12,Premissas!$E$11,Premissas!$E$12))))))</f>
        <v>750</v>
      </c>
      <c r="O269" s="65">
        <f>IF(OR(N269="",N269=0),0,N269/Premissas!$C$16)</f>
        <v>28.846153846153847</v>
      </c>
    </row>
    <row r="270" spans="1:15" ht="15" customHeight="1">
      <c r="A270" s="40">
        <v>7</v>
      </c>
      <c r="B270" s="40">
        <v>1942</v>
      </c>
      <c r="C270" s="40" t="s">
        <v>19</v>
      </c>
      <c r="D270" s="40" t="s">
        <v>519</v>
      </c>
      <c r="E270" s="40" t="s">
        <v>520</v>
      </c>
      <c r="F270" s="62">
        <v>118</v>
      </c>
      <c r="G270" s="63">
        <v>2.36</v>
      </c>
      <c r="H270" s="63">
        <v>50</v>
      </c>
      <c r="I270" s="40">
        <v>22</v>
      </c>
      <c r="J270" s="40">
        <v>22</v>
      </c>
      <c r="K270" s="40" t="s">
        <v>127</v>
      </c>
      <c r="L270" s="40" t="s">
        <v>128</v>
      </c>
      <c r="M270" s="63">
        <f t="shared" si="4"/>
        <v>2.2727272727272729</v>
      </c>
      <c r="N270" s="64">
        <f>IF(M270="","",IF(M270&lt;Premissas!$C$8,Premissas!$E$7,IF(M270&lt;Premissas!$C$9,Premissas!$E$8,IF(M270&lt;Premissas!$C$10,Premissas!$E$9,IF(M270&lt;Premissas!$C$11,Premissas!$E$10,IF(M270&lt;Premissas!$C$12,Premissas!$E$11,Premissas!$E$12))))))</f>
        <v>750</v>
      </c>
      <c r="O270" s="65">
        <f>IF(OR(N270="",N270=0),0,N270/Premissas!$C$16)</f>
        <v>28.846153846153847</v>
      </c>
    </row>
    <row r="271" spans="1:15" ht="15" customHeight="1">
      <c r="A271" s="40">
        <v>7</v>
      </c>
      <c r="B271" s="40">
        <v>1942</v>
      </c>
      <c r="C271" s="40" t="s">
        <v>21</v>
      </c>
      <c r="D271" s="40" t="s">
        <v>553</v>
      </c>
      <c r="E271" s="40" t="s">
        <v>554</v>
      </c>
      <c r="F271" s="62">
        <v>56</v>
      </c>
      <c r="G271" s="63">
        <v>6.33</v>
      </c>
      <c r="H271" s="63">
        <v>9</v>
      </c>
      <c r="I271" s="40">
        <v>16</v>
      </c>
      <c r="J271" s="40">
        <v>16</v>
      </c>
      <c r="K271" s="40" t="s">
        <v>127</v>
      </c>
      <c r="L271" s="40" t="s">
        <v>128</v>
      </c>
      <c r="M271" s="63">
        <f t="shared" si="4"/>
        <v>0.5625</v>
      </c>
      <c r="N271" s="64">
        <f>IF(M271="","",IF(M271&lt;Premissas!$C$8,Premissas!$E$7,IF(M271&lt;Premissas!$C$9,Premissas!$E$8,IF(M271&lt;Premissas!$C$10,Premissas!$E$9,IF(M271&lt;Premissas!$C$11,Premissas!$E$10,IF(M271&lt;Premissas!$C$12,Premissas!$E$11,Premissas!$E$12))))))</f>
        <v>0</v>
      </c>
      <c r="O271" s="65">
        <f>IF(OR(N271="",N271=0),0,N271/Premissas!$C$16)</f>
        <v>0</v>
      </c>
    </row>
    <row r="272" spans="1:15" ht="15" customHeight="1">
      <c r="A272" s="40">
        <v>7</v>
      </c>
      <c r="B272" s="40">
        <v>1942</v>
      </c>
      <c r="C272" s="40" t="s">
        <v>20</v>
      </c>
      <c r="D272" s="40" t="s">
        <v>553</v>
      </c>
      <c r="E272" s="40" t="s">
        <v>554</v>
      </c>
      <c r="F272" s="62">
        <v>46</v>
      </c>
      <c r="G272" s="63">
        <v>17.59</v>
      </c>
      <c r="H272" s="63">
        <v>3</v>
      </c>
      <c r="I272" s="40">
        <v>17</v>
      </c>
      <c r="J272" s="40">
        <v>17</v>
      </c>
      <c r="K272" s="40" t="s">
        <v>127</v>
      </c>
      <c r="L272" s="40" t="s">
        <v>128</v>
      </c>
      <c r="M272" s="63">
        <f t="shared" si="4"/>
        <v>0.17647058823529413</v>
      </c>
      <c r="N272" s="64">
        <f>IF(M272="","",IF(M272&lt;Premissas!$C$8,Premissas!$E$7,IF(M272&lt;Premissas!$C$9,Premissas!$E$8,IF(M272&lt;Premissas!$C$10,Premissas!$E$9,IF(M272&lt;Premissas!$C$11,Premissas!$E$10,IF(M272&lt;Premissas!$C$12,Premissas!$E$11,Premissas!$E$12))))))</f>
        <v>0</v>
      </c>
      <c r="O272" s="65">
        <f>IF(OR(N272="",N272=0),0,N272/Premissas!$C$16)</f>
        <v>0</v>
      </c>
    </row>
    <row r="273" spans="1:15" ht="15" customHeight="1">
      <c r="A273" s="40">
        <v>7</v>
      </c>
      <c r="B273" s="40">
        <v>1942</v>
      </c>
      <c r="C273" s="40" t="s">
        <v>19</v>
      </c>
      <c r="D273" s="40" t="s">
        <v>555</v>
      </c>
      <c r="E273" s="40" t="s">
        <v>556</v>
      </c>
      <c r="F273" s="62">
        <v>27</v>
      </c>
      <c r="G273" s="63">
        <v>2.36</v>
      </c>
      <c r="H273" s="63">
        <v>11</v>
      </c>
      <c r="I273" s="40">
        <v>22</v>
      </c>
      <c r="J273" s="40">
        <v>22</v>
      </c>
      <c r="K273" s="40" t="s">
        <v>127</v>
      </c>
      <c r="L273" s="40" t="s">
        <v>128</v>
      </c>
      <c r="M273" s="63">
        <f t="shared" si="4"/>
        <v>0.5</v>
      </c>
      <c r="N273" s="64">
        <f>IF(M273="","",IF(M273&lt;Premissas!$C$8,Premissas!$E$7,IF(M273&lt;Premissas!$C$9,Premissas!$E$8,IF(M273&lt;Premissas!$C$10,Premissas!$E$9,IF(M273&lt;Premissas!$C$11,Premissas!$E$10,IF(M273&lt;Premissas!$C$12,Premissas!$E$11,Premissas!$E$12))))))</f>
        <v>0</v>
      </c>
      <c r="O273" s="65">
        <f>IF(OR(N273="",N273=0),0,N273/Premissas!$C$16)</f>
        <v>0</v>
      </c>
    </row>
    <row r="274" spans="1:15" ht="15" customHeight="1">
      <c r="A274" s="40">
        <v>7</v>
      </c>
      <c r="B274" s="40">
        <v>1942</v>
      </c>
      <c r="C274" s="40" t="s">
        <v>19</v>
      </c>
      <c r="D274" s="40" t="s">
        <v>535</v>
      </c>
      <c r="E274" s="40" t="s">
        <v>536</v>
      </c>
      <c r="F274" s="62">
        <v>82</v>
      </c>
      <c r="G274" s="63">
        <v>1.79</v>
      </c>
      <c r="H274" s="63">
        <v>46</v>
      </c>
      <c r="I274" s="40">
        <v>22</v>
      </c>
      <c r="J274" s="40">
        <v>22</v>
      </c>
      <c r="K274" s="40" t="s">
        <v>127</v>
      </c>
      <c r="L274" s="40" t="s">
        <v>128</v>
      </c>
      <c r="M274" s="63">
        <f t="shared" si="4"/>
        <v>2.0909090909090908</v>
      </c>
      <c r="N274" s="64">
        <f>IF(M274="","",IF(M274&lt;Premissas!$C$8,Premissas!$E$7,IF(M274&lt;Premissas!$C$9,Premissas!$E$8,IF(M274&lt;Premissas!$C$10,Premissas!$E$9,IF(M274&lt;Premissas!$C$11,Premissas!$E$10,IF(M274&lt;Premissas!$C$12,Premissas!$E$11,Premissas!$E$12))))))</f>
        <v>750</v>
      </c>
      <c r="O274" s="65">
        <f>IF(OR(N274="",N274=0),0,N274/Premissas!$C$16)</f>
        <v>28.846153846153847</v>
      </c>
    </row>
    <row r="275" spans="1:15" ht="15" customHeight="1">
      <c r="A275" s="40">
        <v>7</v>
      </c>
      <c r="B275" s="40">
        <v>1942</v>
      </c>
      <c r="C275" s="40" t="s">
        <v>21</v>
      </c>
      <c r="D275" s="40" t="s">
        <v>557</v>
      </c>
      <c r="E275" s="40" t="s">
        <v>558</v>
      </c>
      <c r="F275" s="62">
        <v>2062</v>
      </c>
      <c r="G275" s="63">
        <v>102.15</v>
      </c>
      <c r="H275" s="63">
        <v>20</v>
      </c>
      <c r="I275" s="40">
        <v>16</v>
      </c>
      <c r="J275" s="40">
        <v>16</v>
      </c>
      <c r="K275" s="40" t="s">
        <v>127</v>
      </c>
      <c r="L275" s="40" t="s">
        <v>128</v>
      </c>
      <c r="M275" s="63">
        <f t="shared" si="4"/>
        <v>1.25</v>
      </c>
      <c r="N275" s="64">
        <f>IF(M275="","",IF(M275&lt;Premissas!$C$8,Premissas!$E$7,IF(M275&lt;Premissas!$C$9,Premissas!$E$8,IF(M275&lt;Premissas!$C$10,Premissas!$E$9,IF(M275&lt;Premissas!$C$11,Premissas!$E$10,IF(M275&lt;Premissas!$C$12,Premissas!$E$11,Premissas!$E$12))))))</f>
        <v>200</v>
      </c>
      <c r="O275" s="65">
        <f>IF(OR(N275="",N275=0),0,N275/Premissas!$C$16)</f>
        <v>7.6923076923076925</v>
      </c>
    </row>
    <row r="276" spans="1:15" ht="15" customHeight="1">
      <c r="A276" s="40">
        <v>7</v>
      </c>
      <c r="B276" s="40">
        <v>1942</v>
      </c>
      <c r="C276" s="40" t="s">
        <v>22</v>
      </c>
      <c r="D276" s="40" t="s">
        <v>559</v>
      </c>
      <c r="E276" s="40" t="s">
        <v>560</v>
      </c>
      <c r="F276" s="62">
        <v>1398</v>
      </c>
      <c r="G276" s="63">
        <v>64.09</v>
      </c>
      <c r="H276" s="63">
        <v>22</v>
      </c>
      <c r="I276" s="40">
        <v>20</v>
      </c>
      <c r="J276" s="40">
        <v>20</v>
      </c>
      <c r="K276" s="40" t="s">
        <v>127</v>
      </c>
      <c r="L276" s="40" t="s">
        <v>128</v>
      </c>
      <c r="M276" s="63">
        <f t="shared" si="4"/>
        <v>1.1000000000000001</v>
      </c>
      <c r="N276" s="64">
        <f>IF(M276="","",IF(M276&lt;Premissas!$C$8,Premissas!$E$7,IF(M276&lt;Premissas!$C$9,Premissas!$E$8,IF(M276&lt;Premissas!$C$10,Premissas!$E$9,IF(M276&lt;Premissas!$C$11,Premissas!$E$10,IF(M276&lt;Premissas!$C$12,Premissas!$E$11,Premissas!$E$12))))))</f>
        <v>100</v>
      </c>
      <c r="O276" s="65">
        <f>IF(OR(N276="",N276=0),0,N276/Premissas!$C$16)</f>
        <v>3.8461538461538463</v>
      </c>
    </row>
    <row r="277" spans="1:15" ht="15" customHeight="1">
      <c r="A277" s="40">
        <v>7</v>
      </c>
      <c r="B277" s="40">
        <v>1942</v>
      </c>
      <c r="C277" s="40" t="s">
        <v>19</v>
      </c>
      <c r="D277" s="40" t="s">
        <v>553</v>
      </c>
      <c r="E277" s="40" t="s">
        <v>554</v>
      </c>
      <c r="F277" s="62">
        <v>37</v>
      </c>
      <c r="G277" s="63">
        <v>1.07</v>
      </c>
      <c r="H277" s="63">
        <v>35</v>
      </c>
      <c r="I277" s="40">
        <v>22</v>
      </c>
      <c r="J277" s="40">
        <v>22</v>
      </c>
      <c r="K277" s="40" t="s">
        <v>127</v>
      </c>
      <c r="L277" s="40" t="s">
        <v>128</v>
      </c>
      <c r="M277" s="63">
        <f t="shared" si="4"/>
        <v>1.5909090909090908</v>
      </c>
      <c r="N277" s="64">
        <f>IF(M277="","",IF(M277&lt;Premissas!$C$8,Premissas!$E$7,IF(M277&lt;Premissas!$C$9,Premissas!$E$8,IF(M277&lt;Premissas!$C$10,Premissas!$E$9,IF(M277&lt;Premissas!$C$11,Premissas!$E$10,IF(M277&lt;Premissas!$C$12,Premissas!$E$11,Premissas!$E$12))))))</f>
        <v>350</v>
      </c>
      <c r="O277" s="65">
        <f>IF(OR(N277="",N277=0),0,N277/Premissas!$C$16)</f>
        <v>13.461538461538462</v>
      </c>
    </row>
    <row r="278" spans="1:15" ht="15" customHeight="1">
      <c r="A278" s="40">
        <v>7</v>
      </c>
      <c r="B278" s="40">
        <v>1942</v>
      </c>
      <c r="C278" s="40" t="s">
        <v>19</v>
      </c>
      <c r="D278" s="40" t="s">
        <v>561</v>
      </c>
      <c r="E278" s="40" t="s">
        <v>562</v>
      </c>
      <c r="F278" s="62">
        <v>120</v>
      </c>
      <c r="G278" s="63">
        <v>0.46</v>
      </c>
      <c r="H278" s="63">
        <v>261</v>
      </c>
      <c r="I278" s="40">
        <v>22</v>
      </c>
      <c r="J278" s="40">
        <v>22</v>
      </c>
      <c r="K278" s="40" t="s">
        <v>127</v>
      </c>
      <c r="L278" s="40" t="s">
        <v>128</v>
      </c>
      <c r="M278" s="63">
        <f t="shared" si="4"/>
        <v>11.863636363636363</v>
      </c>
      <c r="N278" s="64">
        <f>IF(M278="","",IF(M278&lt;Premissas!$C$8,Premissas!$E$7,IF(M278&lt;Premissas!$C$9,Premissas!$E$8,IF(M278&lt;Premissas!$C$10,Premissas!$E$9,IF(M278&lt;Premissas!$C$11,Premissas!$E$10,IF(M278&lt;Premissas!$C$12,Premissas!$E$11,Premissas!$E$12))))))</f>
        <v>750</v>
      </c>
      <c r="O278" s="65">
        <f>IF(OR(N278="",N278=0),0,N278/Premissas!$C$16)</f>
        <v>28.846153846153847</v>
      </c>
    </row>
    <row r="279" spans="1:15" ht="15" customHeight="1">
      <c r="A279" s="40">
        <v>7</v>
      </c>
      <c r="B279" s="40">
        <v>1942</v>
      </c>
      <c r="C279" s="40" t="s">
        <v>19</v>
      </c>
      <c r="D279" s="40" t="s">
        <v>447</v>
      </c>
      <c r="E279" s="40" t="s">
        <v>448</v>
      </c>
      <c r="F279" s="62">
        <v>10</v>
      </c>
      <c r="G279" s="63">
        <v>0.2</v>
      </c>
      <c r="H279" s="63">
        <v>50</v>
      </c>
      <c r="I279" s="40">
        <v>22</v>
      </c>
      <c r="J279" s="40">
        <v>22</v>
      </c>
      <c r="K279" s="40" t="s">
        <v>127</v>
      </c>
      <c r="L279" s="40" t="s">
        <v>128</v>
      </c>
      <c r="M279" s="63">
        <f t="shared" si="4"/>
        <v>2.2727272727272729</v>
      </c>
      <c r="N279" s="64">
        <f>IF(M279="","",IF(M279&lt;Premissas!$C$8,Premissas!$E$7,IF(M279&lt;Premissas!$C$9,Premissas!$E$8,IF(M279&lt;Premissas!$C$10,Premissas!$E$9,IF(M279&lt;Premissas!$C$11,Premissas!$E$10,IF(M279&lt;Premissas!$C$12,Premissas!$E$11,Premissas!$E$12))))))</f>
        <v>750</v>
      </c>
      <c r="O279" s="65">
        <f>IF(OR(N279="",N279=0),0,N279/Premissas!$C$16)</f>
        <v>28.846153846153847</v>
      </c>
    </row>
    <row r="280" spans="1:15" ht="15" customHeight="1">
      <c r="A280" s="40">
        <v>7</v>
      </c>
      <c r="B280" s="40">
        <v>1942</v>
      </c>
      <c r="C280" s="40" t="s">
        <v>21</v>
      </c>
      <c r="D280" s="40" t="s">
        <v>563</v>
      </c>
      <c r="E280" s="40" t="s">
        <v>564</v>
      </c>
      <c r="F280" s="62">
        <v>15</v>
      </c>
      <c r="G280" s="63">
        <v>0.76</v>
      </c>
      <c r="H280" s="63">
        <v>20</v>
      </c>
      <c r="I280" s="40">
        <v>16</v>
      </c>
      <c r="J280" s="40">
        <v>16</v>
      </c>
      <c r="K280" s="40" t="s">
        <v>127</v>
      </c>
      <c r="L280" s="40" t="s">
        <v>128</v>
      </c>
      <c r="M280" s="63">
        <f t="shared" si="4"/>
        <v>1.25</v>
      </c>
      <c r="N280" s="64">
        <f>IF(M280="","",IF(M280&lt;Premissas!$C$8,Premissas!$E$7,IF(M280&lt;Premissas!$C$9,Premissas!$E$8,IF(M280&lt;Premissas!$C$10,Premissas!$E$9,IF(M280&lt;Premissas!$C$11,Premissas!$E$10,IF(M280&lt;Premissas!$C$12,Premissas!$E$11,Premissas!$E$12))))))</f>
        <v>200</v>
      </c>
      <c r="O280" s="65">
        <f>IF(OR(N280="",N280=0),0,N280/Premissas!$C$16)</f>
        <v>7.6923076923076925</v>
      </c>
    </row>
    <row r="281" spans="1:15" ht="15" customHeight="1">
      <c r="A281" s="40">
        <v>7</v>
      </c>
      <c r="B281" s="40">
        <v>1942</v>
      </c>
      <c r="C281" s="40" t="s">
        <v>20</v>
      </c>
      <c r="D281" s="40" t="s">
        <v>563</v>
      </c>
      <c r="E281" s="40" t="s">
        <v>564</v>
      </c>
      <c r="F281" s="62">
        <v>4729</v>
      </c>
      <c r="G281" s="63">
        <v>106.19</v>
      </c>
      <c r="H281" s="63">
        <v>45</v>
      </c>
      <c r="I281" s="40">
        <v>17</v>
      </c>
      <c r="J281" s="40">
        <v>17</v>
      </c>
      <c r="K281" s="40" t="s">
        <v>127</v>
      </c>
      <c r="L281" s="40" t="s">
        <v>128</v>
      </c>
      <c r="M281" s="63">
        <f t="shared" si="4"/>
        <v>2.6470588235294117</v>
      </c>
      <c r="N281" s="64">
        <f>IF(M281="","",IF(M281&lt;Premissas!$C$8,Premissas!$E$7,IF(M281&lt;Premissas!$C$9,Premissas!$E$8,IF(M281&lt;Premissas!$C$10,Premissas!$E$9,IF(M281&lt;Premissas!$C$11,Premissas!$E$10,IF(M281&lt;Premissas!$C$12,Premissas!$E$11,Premissas!$E$12))))))</f>
        <v>750</v>
      </c>
      <c r="O281" s="65">
        <f>IF(OR(N281="",N281=0),0,N281/Premissas!$C$16)</f>
        <v>28.846153846153847</v>
      </c>
    </row>
    <row r="282" spans="1:15" ht="15" customHeight="1">
      <c r="A282" s="40">
        <v>7</v>
      </c>
      <c r="B282" s="40">
        <v>1942</v>
      </c>
      <c r="C282" s="40" t="s">
        <v>22</v>
      </c>
      <c r="D282" s="40" t="s">
        <v>565</v>
      </c>
      <c r="E282" s="40" t="s">
        <v>566</v>
      </c>
      <c r="F282" s="62">
        <v>1948</v>
      </c>
      <c r="G282" s="63">
        <v>52.62</v>
      </c>
      <c r="H282" s="63">
        <v>37</v>
      </c>
      <c r="I282" s="40">
        <v>20</v>
      </c>
      <c r="J282" s="40">
        <v>20</v>
      </c>
      <c r="K282" s="40" t="s">
        <v>127</v>
      </c>
      <c r="L282" s="40" t="s">
        <v>128</v>
      </c>
      <c r="M282" s="63">
        <f t="shared" si="4"/>
        <v>1.85</v>
      </c>
      <c r="N282" s="64">
        <f>IF(M282="","",IF(M282&lt;Premissas!$C$8,Premissas!$E$7,IF(M282&lt;Premissas!$C$9,Premissas!$E$8,IF(M282&lt;Premissas!$C$10,Premissas!$E$9,IF(M282&lt;Premissas!$C$11,Premissas!$E$10,IF(M282&lt;Premissas!$C$12,Premissas!$E$11,Premissas!$E$12))))))</f>
        <v>500</v>
      </c>
      <c r="O282" s="65">
        <f>IF(OR(N282="",N282=0),0,N282/Premissas!$C$16)</f>
        <v>19.23076923076923</v>
      </c>
    </row>
    <row r="283" spans="1:15" ht="15" customHeight="1">
      <c r="A283" s="40">
        <v>7</v>
      </c>
      <c r="B283" s="40">
        <v>1942</v>
      </c>
      <c r="C283" s="40" t="s">
        <v>22</v>
      </c>
      <c r="D283" s="40" t="s">
        <v>567</v>
      </c>
      <c r="E283" s="40" t="s">
        <v>568</v>
      </c>
      <c r="F283" s="62">
        <v>1259</v>
      </c>
      <c r="G283" s="63">
        <v>72.260000000000005</v>
      </c>
      <c r="H283" s="63">
        <v>17</v>
      </c>
      <c r="I283" s="40">
        <v>20</v>
      </c>
      <c r="J283" s="40">
        <v>20</v>
      </c>
      <c r="K283" s="40" t="s">
        <v>127</v>
      </c>
      <c r="L283" s="40" t="s">
        <v>128</v>
      </c>
      <c r="M283" s="63">
        <f t="shared" si="4"/>
        <v>0.85</v>
      </c>
      <c r="N283" s="64">
        <f>IF(M283="","",IF(M283&lt;Premissas!$C$8,Premissas!$E$7,IF(M283&lt;Premissas!$C$9,Premissas!$E$8,IF(M283&lt;Premissas!$C$10,Premissas!$E$9,IF(M283&lt;Premissas!$C$11,Premissas!$E$10,IF(M283&lt;Premissas!$C$12,Premissas!$E$11,Premissas!$E$12))))))</f>
        <v>0</v>
      </c>
      <c r="O283" s="65">
        <f>IF(OR(N283="",N283=0),0,N283/Premissas!$C$16)</f>
        <v>0</v>
      </c>
    </row>
    <row r="284" spans="1:15" ht="15" customHeight="1">
      <c r="A284" s="40">
        <v>7</v>
      </c>
      <c r="B284" s="40">
        <v>1953</v>
      </c>
      <c r="C284" s="40" t="s">
        <v>22</v>
      </c>
      <c r="D284" s="40" t="s">
        <v>569</v>
      </c>
      <c r="E284" s="40" t="s">
        <v>570</v>
      </c>
      <c r="F284" s="62">
        <v>2</v>
      </c>
      <c r="G284" s="63">
        <v>0.11</v>
      </c>
      <c r="H284" s="63">
        <v>18</v>
      </c>
      <c r="I284" s="40">
        <v>19</v>
      </c>
      <c r="J284" s="40">
        <v>19</v>
      </c>
      <c r="K284" s="40" t="s">
        <v>127</v>
      </c>
      <c r="L284" s="40" t="s">
        <v>128</v>
      </c>
      <c r="M284" s="63">
        <f t="shared" si="4"/>
        <v>0.94736842105263153</v>
      </c>
      <c r="N284" s="64">
        <f>IF(M284="","",IF(M284&lt;Premissas!$C$8,Premissas!$E$7,IF(M284&lt;Premissas!$C$9,Premissas!$E$8,IF(M284&lt;Premissas!$C$10,Premissas!$E$9,IF(M284&lt;Premissas!$C$11,Premissas!$E$10,IF(M284&lt;Premissas!$C$12,Premissas!$E$11,Premissas!$E$12))))))</f>
        <v>0</v>
      </c>
      <c r="O284" s="65">
        <f>IF(OR(N284="",N284=0),0,N284/Premissas!$C$16)</f>
        <v>0</v>
      </c>
    </row>
    <row r="285" spans="1:15" ht="15" customHeight="1">
      <c r="A285" s="40">
        <v>7</v>
      </c>
      <c r="B285" s="40">
        <v>1953</v>
      </c>
      <c r="C285" s="40" t="s">
        <v>19</v>
      </c>
      <c r="D285" s="40" t="s">
        <v>571</v>
      </c>
      <c r="E285" s="40" t="s">
        <v>572</v>
      </c>
      <c r="F285" s="62">
        <v>520</v>
      </c>
      <c r="G285" s="63">
        <v>12.28</v>
      </c>
      <c r="H285" s="63">
        <v>42</v>
      </c>
      <c r="I285" s="40">
        <v>18</v>
      </c>
      <c r="J285" s="40">
        <v>18</v>
      </c>
      <c r="K285" s="40" t="s">
        <v>127</v>
      </c>
      <c r="L285" s="40" t="s">
        <v>128</v>
      </c>
      <c r="M285" s="63">
        <f t="shared" si="4"/>
        <v>2.3333333333333335</v>
      </c>
      <c r="N285" s="64">
        <f>IF(M285="","",IF(M285&lt;Premissas!$C$8,Premissas!$E$7,IF(M285&lt;Premissas!$C$9,Premissas!$E$8,IF(M285&lt;Premissas!$C$10,Premissas!$E$9,IF(M285&lt;Premissas!$C$11,Premissas!$E$10,IF(M285&lt;Premissas!$C$12,Premissas!$E$11,Premissas!$E$12))))))</f>
        <v>750</v>
      </c>
      <c r="O285" s="65">
        <f>IF(OR(N285="",N285=0),0,N285/Premissas!$C$16)</f>
        <v>28.846153846153847</v>
      </c>
    </row>
    <row r="286" spans="1:15" ht="15" customHeight="1">
      <c r="A286" s="40">
        <v>7</v>
      </c>
      <c r="B286" s="40">
        <v>1953</v>
      </c>
      <c r="C286" s="40" t="s">
        <v>21</v>
      </c>
      <c r="D286" s="40" t="s">
        <v>571</v>
      </c>
      <c r="E286" s="40" t="s">
        <v>572</v>
      </c>
      <c r="F286" s="62">
        <v>29</v>
      </c>
      <c r="G286" s="63">
        <v>7.4</v>
      </c>
      <c r="H286" s="63">
        <v>4</v>
      </c>
      <c r="I286" s="40">
        <v>15</v>
      </c>
      <c r="J286" s="40">
        <v>15</v>
      </c>
      <c r="K286" s="40" t="s">
        <v>127</v>
      </c>
      <c r="L286" s="40" t="s">
        <v>128</v>
      </c>
      <c r="M286" s="63">
        <f t="shared" si="4"/>
        <v>0.26666666666666666</v>
      </c>
      <c r="N286" s="64">
        <f>IF(M286="","",IF(M286&lt;Premissas!$C$8,Premissas!$E$7,IF(M286&lt;Premissas!$C$9,Premissas!$E$8,IF(M286&lt;Premissas!$C$10,Premissas!$E$9,IF(M286&lt;Premissas!$C$11,Premissas!$E$10,IF(M286&lt;Premissas!$C$12,Premissas!$E$11,Premissas!$E$12))))))</f>
        <v>0</v>
      </c>
      <c r="O286" s="65">
        <f>IF(OR(N286="",N286=0),0,N286/Premissas!$C$16)</f>
        <v>0</v>
      </c>
    </row>
    <row r="287" spans="1:15" ht="15" customHeight="1">
      <c r="A287" s="40">
        <v>7</v>
      </c>
      <c r="B287" s="40">
        <v>1953</v>
      </c>
      <c r="C287" s="40" t="s">
        <v>20</v>
      </c>
      <c r="D287" s="40" t="s">
        <v>571</v>
      </c>
      <c r="E287" s="40" t="s">
        <v>572</v>
      </c>
      <c r="F287" s="62">
        <v>122</v>
      </c>
      <c r="G287" s="63">
        <v>4.76</v>
      </c>
      <c r="H287" s="63">
        <v>26</v>
      </c>
      <c r="I287" s="40">
        <v>19</v>
      </c>
      <c r="J287" s="40">
        <v>19</v>
      </c>
      <c r="K287" s="40" t="s">
        <v>127</v>
      </c>
      <c r="L287" s="40" t="s">
        <v>128</v>
      </c>
      <c r="M287" s="63">
        <f t="shared" si="4"/>
        <v>1.368421052631579</v>
      </c>
      <c r="N287" s="64">
        <f>IF(M287="","",IF(M287&lt;Premissas!$C$8,Premissas!$E$7,IF(M287&lt;Premissas!$C$9,Premissas!$E$8,IF(M287&lt;Premissas!$C$10,Premissas!$E$9,IF(M287&lt;Premissas!$C$11,Premissas!$E$10,IF(M287&lt;Premissas!$C$12,Premissas!$E$11,Premissas!$E$12))))))</f>
        <v>200</v>
      </c>
      <c r="O287" s="65">
        <f>IF(OR(N287="",N287=0),0,N287/Premissas!$C$16)</f>
        <v>7.6923076923076925</v>
      </c>
    </row>
    <row r="288" spans="1:15" ht="15" customHeight="1">
      <c r="A288" s="40">
        <v>7</v>
      </c>
      <c r="B288" s="40">
        <v>1953</v>
      </c>
      <c r="C288" s="40" t="s">
        <v>22</v>
      </c>
      <c r="D288" s="40" t="s">
        <v>573</v>
      </c>
      <c r="E288" s="40" t="s">
        <v>574</v>
      </c>
      <c r="F288" s="62">
        <v>2034</v>
      </c>
      <c r="G288" s="63">
        <v>76.23</v>
      </c>
      <c r="H288" s="63">
        <v>27</v>
      </c>
      <c r="I288" s="40">
        <v>19</v>
      </c>
      <c r="J288" s="40">
        <v>19</v>
      </c>
      <c r="K288" s="40" t="s">
        <v>127</v>
      </c>
      <c r="L288" s="40" t="s">
        <v>128</v>
      </c>
      <c r="M288" s="63">
        <f t="shared" si="4"/>
        <v>1.4210526315789473</v>
      </c>
      <c r="N288" s="64">
        <f>IF(M288="","",IF(M288&lt;Premissas!$C$8,Premissas!$E$7,IF(M288&lt;Premissas!$C$9,Premissas!$E$8,IF(M288&lt;Premissas!$C$10,Premissas!$E$9,IF(M288&lt;Premissas!$C$11,Premissas!$E$10,IF(M288&lt;Premissas!$C$12,Premissas!$E$11,Premissas!$E$12))))))</f>
        <v>350</v>
      </c>
      <c r="O288" s="65">
        <f>IF(OR(N288="",N288=0),0,N288/Premissas!$C$16)</f>
        <v>13.461538461538462</v>
      </c>
    </row>
    <row r="289" spans="1:15" ht="15" customHeight="1">
      <c r="A289" s="40">
        <v>7</v>
      </c>
      <c r="B289" s="40">
        <v>1953</v>
      </c>
      <c r="C289" s="40" t="s">
        <v>22</v>
      </c>
      <c r="D289" s="40" t="s">
        <v>575</v>
      </c>
      <c r="E289" s="40" t="s">
        <v>576</v>
      </c>
      <c r="F289" s="62">
        <v>1559</v>
      </c>
      <c r="G289" s="63">
        <v>21.17</v>
      </c>
      <c r="H289" s="63">
        <v>74</v>
      </c>
      <c r="I289" s="40">
        <v>19</v>
      </c>
      <c r="J289" s="40">
        <v>19</v>
      </c>
      <c r="K289" s="40" t="s">
        <v>127</v>
      </c>
      <c r="L289" s="40" t="s">
        <v>128</v>
      </c>
      <c r="M289" s="63">
        <f t="shared" si="4"/>
        <v>3.8947368421052633</v>
      </c>
      <c r="N289" s="64">
        <f>IF(M289="","",IF(M289&lt;Premissas!$C$8,Premissas!$E$7,IF(M289&lt;Premissas!$C$9,Premissas!$E$8,IF(M289&lt;Premissas!$C$10,Premissas!$E$9,IF(M289&lt;Premissas!$C$11,Premissas!$E$10,IF(M289&lt;Premissas!$C$12,Premissas!$E$11,Premissas!$E$12))))))</f>
        <v>750</v>
      </c>
      <c r="O289" s="65">
        <f>IF(OR(N289="",N289=0),0,N289/Premissas!$C$16)</f>
        <v>28.846153846153847</v>
      </c>
    </row>
    <row r="290" spans="1:15" ht="15" customHeight="1">
      <c r="A290" s="40">
        <v>7</v>
      </c>
      <c r="B290" s="40">
        <v>1953</v>
      </c>
      <c r="C290" s="40" t="s">
        <v>22</v>
      </c>
      <c r="D290" s="40" t="s">
        <v>577</v>
      </c>
      <c r="E290" s="40" t="s">
        <v>578</v>
      </c>
      <c r="F290" s="62">
        <v>2549</v>
      </c>
      <c r="G290" s="63">
        <v>74.900000000000006</v>
      </c>
      <c r="H290" s="63">
        <v>34</v>
      </c>
      <c r="I290" s="40">
        <v>19</v>
      </c>
      <c r="J290" s="40">
        <v>19</v>
      </c>
      <c r="K290" s="40" t="s">
        <v>127</v>
      </c>
      <c r="L290" s="40" t="s">
        <v>128</v>
      </c>
      <c r="M290" s="63">
        <f t="shared" si="4"/>
        <v>1.7894736842105263</v>
      </c>
      <c r="N290" s="64">
        <f>IF(M290="","",IF(M290&lt;Premissas!$C$8,Premissas!$E$7,IF(M290&lt;Premissas!$C$9,Premissas!$E$8,IF(M290&lt;Premissas!$C$10,Premissas!$E$9,IF(M290&lt;Premissas!$C$11,Premissas!$E$10,IF(M290&lt;Premissas!$C$12,Premissas!$E$11,Premissas!$E$12))))))</f>
        <v>500</v>
      </c>
      <c r="O290" s="65">
        <f>IF(OR(N290="",N290=0),0,N290/Premissas!$C$16)</f>
        <v>19.23076923076923</v>
      </c>
    </row>
    <row r="291" spans="1:15" ht="15" customHeight="1">
      <c r="A291" s="40">
        <v>7</v>
      </c>
      <c r="B291" s="40">
        <v>1953</v>
      </c>
      <c r="C291" s="40" t="s">
        <v>22</v>
      </c>
      <c r="D291" s="40" t="s">
        <v>579</v>
      </c>
      <c r="E291" s="40" t="s">
        <v>580</v>
      </c>
      <c r="F291" s="62">
        <v>1872</v>
      </c>
      <c r="G291" s="63">
        <v>33.68</v>
      </c>
      <c r="H291" s="63">
        <v>56</v>
      </c>
      <c r="I291" s="40">
        <v>19</v>
      </c>
      <c r="J291" s="40">
        <v>19</v>
      </c>
      <c r="K291" s="40" t="s">
        <v>127</v>
      </c>
      <c r="L291" s="40" t="s">
        <v>128</v>
      </c>
      <c r="M291" s="63">
        <f t="shared" si="4"/>
        <v>2.9473684210526314</v>
      </c>
      <c r="N291" s="64">
        <f>IF(M291="","",IF(M291&lt;Premissas!$C$8,Premissas!$E$7,IF(M291&lt;Premissas!$C$9,Premissas!$E$8,IF(M291&lt;Premissas!$C$10,Premissas!$E$9,IF(M291&lt;Premissas!$C$11,Premissas!$E$10,IF(M291&lt;Premissas!$C$12,Premissas!$E$11,Premissas!$E$12))))))</f>
        <v>750</v>
      </c>
      <c r="O291" s="65">
        <f>IF(OR(N291="",N291=0),0,N291/Premissas!$C$16)</f>
        <v>28.846153846153847</v>
      </c>
    </row>
    <row r="292" spans="1:15" ht="15" customHeight="1">
      <c r="A292" s="40">
        <v>7</v>
      </c>
      <c r="B292" s="40">
        <v>1953</v>
      </c>
      <c r="C292" s="40" t="s">
        <v>22</v>
      </c>
      <c r="D292" s="40" t="s">
        <v>581</v>
      </c>
      <c r="E292" s="40" t="s">
        <v>582</v>
      </c>
      <c r="F292" s="62">
        <v>2403</v>
      </c>
      <c r="G292" s="63">
        <v>53.02</v>
      </c>
      <c r="H292" s="63">
        <v>45</v>
      </c>
      <c r="I292" s="40">
        <v>19</v>
      </c>
      <c r="J292" s="40">
        <v>19</v>
      </c>
      <c r="K292" s="40" t="s">
        <v>127</v>
      </c>
      <c r="L292" s="40" t="s">
        <v>128</v>
      </c>
      <c r="M292" s="63">
        <f t="shared" si="4"/>
        <v>2.3684210526315788</v>
      </c>
      <c r="N292" s="64">
        <f>IF(M292="","",IF(M292&lt;Premissas!$C$8,Premissas!$E$7,IF(M292&lt;Premissas!$C$9,Premissas!$E$8,IF(M292&lt;Premissas!$C$10,Premissas!$E$9,IF(M292&lt;Premissas!$C$11,Premissas!$E$10,IF(M292&lt;Premissas!$C$12,Premissas!$E$11,Premissas!$E$12))))))</f>
        <v>750</v>
      </c>
      <c r="O292" s="65">
        <f>IF(OR(N292="",N292=0),0,N292/Premissas!$C$16)</f>
        <v>28.846153846153847</v>
      </c>
    </row>
    <row r="293" spans="1:15" ht="15" customHeight="1">
      <c r="A293" s="40">
        <v>7</v>
      </c>
      <c r="B293" s="40">
        <v>1953</v>
      </c>
      <c r="C293" s="40" t="s">
        <v>22</v>
      </c>
      <c r="D293" s="40" t="s">
        <v>583</v>
      </c>
      <c r="E293" s="40" t="s">
        <v>584</v>
      </c>
      <c r="F293" s="62">
        <v>1613</v>
      </c>
      <c r="G293" s="63">
        <v>37.32</v>
      </c>
      <c r="H293" s="63">
        <v>43</v>
      </c>
      <c r="I293" s="40">
        <v>19</v>
      </c>
      <c r="J293" s="40">
        <v>19</v>
      </c>
      <c r="K293" s="40" t="s">
        <v>127</v>
      </c>
      <c r="L293" s="40" t="s">
        <v>128</v>
      </c>
      <c r="M293" s="63">
        <f t="shared" si="4"/>
        <v>2.263157894736842</v>
      </c>
      <c r="N293" s="64">
        <f>IF(M293="","",IF(M293&lt;Premissas!$C$8,Premissas!$E$7,IF(M293&lt;Premissas!$C$9,Premissas!$E$8,IF(M293&lt;Premissas!$C$10,Premissas!$E$9,IF(M293&lt;Premissas!$C$11,Premissas!$E$10,IF(M293&lt;Premissas!$C$12,Premissas!$E$11,Premissas!$E$12))))))</f>
        <v>750</v>
      </c>
      <c r="O293" s="65">
        <f>IF(OR(N293="",N293=0),0,N293/Premissas!$C$16)</f>
        <v>28.846153846153847</v>
      </c>
    </row>
    <row r="294" spans="1:15" ht="15" customHeight="1">
      <c r="A294" s="40">
        <v>7</v>
      </c>
      <c r="B294" s="40">
        <v>1953</v>
      </c>
      <c r="C294" s="40" t="s">
        <v>20</v>
      </c>
      <c r="D294" s="40" t="s">
        <v>583</v>
      </c>
      <c r="E294" s="40" t="s">
        <v>584</v>
      </c>
      <c r="F294" s="62">
        <v>200</v>
      </c>
      <c r="G294" s="63">
        <v>2.59</v>
      </c>
      <c r="H294" s="63">
        <v>77</v>
      </c>
      <c r="I294" s="40">
        <v>19</v>
      </c>
      <c r="J294" s="40">
        <v>19</v>
      </c>
      <c r="K294" s="40" t="s">
        <v>127</v>
      </c>
      <c r="L294" s="40" t="s">
        <v>128</v>
      </c>
      <c r="M294" s="63">
        <f t="shared" si="4"/>
        <v>4.0526315789473681</v>
      </c>
      <c r="N294" s="64">
        <f>IF(M294="","",IF(M294&lt;Premissas!$C$8,Premissas!$E$7,IF(M294&lt;Premissas!$C$9,Premissas!$E$8,IF(M294&lt;Premissas!$C$10,Premissas!$E$9,IF(M294&lt;Premissas!$C$11,Premissas!$E$10,IF(M294&lt;Premissas!$C$12,Premissas!$E$11,Premissas!$E$12))))))</f>
        <v>750</v>
      </c>
      <c r="O294" s="65">
        <f>IF(OR(N294="",N294=0),0,N294/Premissas!$C$16)</f>
        <v>28.846153846153847</v>
      </c>
    </row>
    <row r="295" spans="1:15" ht="15" customHeight="1">
      <c r="A295" s="40">
        <v>7</v>
      </c>
      <c r="B295" s="40">
        <v>1953</v>
      </c>
      <c r="C295" s="40" t="s">
        <v>19</v>
      </c>
      <c r="D295" s="40" t="s">
        <v>585</v>
      </c>
      <c r="E295" s="40" t="s">
        <v>586</v>
      </c>
      <c r="F295" s="62">
        <v>329</v>
      </c>
      <c r="G295" s="63">
        <v>1</v>
      </c>
      <c r="H295" s="63">
        <v>329</v>
      </c>
      <c r="I295" s="40">
        <v>18</v>
      </c>
      <c r="J295" s="40">
        <v>18</v>
      </c>
      <c r="K295" s="40" t="s">
        <v>127</v>
      </c>
      <c r="L295" s="40" t="s">
        <v>128</v>
      </c>
      <c r="M295" s="63">
        <f t="shared" si="4"/>
        <v>18.277777777777779</v>
      </c>
      <c r="N295" s="64">
        <f>IF(M295="","",IF(M295&lt;Premissas!$C$8,Premissas!$E$7,IF(M295&lt;Premissas!$C$9,Premissas!$E$8,IF(M295&lt;Premissas!$C$10,Premissas!$E$9,IF(M295&lt;Premissas!$C$11,Premissas!$E$10,IF(M295&lt;Premissas!$C$12,Premissas!$E$11,Premissas!$E$12))))))</f>
        <v>750</v>
      </c>
      <c r="O295" s="65">
        <f>IF(OR(N295="",N295=0),0,N295/Premissas!$C$16)</f>
        <v>28.846153846153847</v>
      </c>
    </row>
    <row r="296" spans="1:15" ht="15" customHeight="1">
      <c r="A296" s="40">
        <v>7</v>
      </c>
      <c r="B296" s="40">
        <v>1953</v>
      </c>
      <c r="C296" s="40" t="s">
        <v>20</v>
      </c>
      <c r="D296" s="40" t="s">
        <v>585</v>
      </c>
      <c r="E296" s="40" t="s">
        <v>586</v>
      </c>
      <c r="F296" s="62">
        <v>2203</v>
      </c>
      <c r="G296" s="63">
        <v>31.38</v>
      </c>
      <c r="H296" s="63">
        <v>70</v>
      </c>
      <c r="I296" s="40">
        <v>19</v>
      </c>
      <c r="J296" s="40">
        <v>19</v>
      </c>
      <c r="K296" s="40" t="s">
        <v>127</v>
      </c>
      <c r="L296" s="40" t="s">
        <v>128</v>
      </c>
      <c r="M296" s="63">
        <f t="shared" si="4"/>
        <v>3.6842105263157894</v>
      </c>
      <c r="N296" s="64">
        <f>IF(M296="","",IF(M296&lt;Premissas!$C$8,Premissas!$E$7,IF(M296&lt;Premissas!$C$9,Premissas!$E$8,IF(M296&lt;Premissas!$C$10,Premissas!$E$9,IF(M296&lt;Premissas!$C$11,Premissas!$E$10,IF(M296&lt;Premissas!$C$12,Premissas!$E$11,Premissas!$E$12))))))</f>
        <v>750</v>
      </c>
      <c r="O296" s="65">
        <f>IF(OR(N296="",N296=0),0,N296/Premissas!$C$16)</f>
        <v>28.846153846153847</v>
      </c>
    </row>
    <row r="297" spans="1:15" ht="15" customHeight="1">
      <c r="A297" s="40">
        <v>7</v>
      </c>
      <c r="B297" s="40">
        <v>1953</v>
      </c>
      <c r="C297" s="40" t="s">
        <v>22</v>
      </c>
      <c r="D297" s="40" t="s">
        <v>587</v>
      </c>
      <c r="E297" s="40" t="s">
        <v>588</v>
      </c>
      <c r="F297" s="62">
        <v>1331</v>
      </c>
      <c r="G297" s="63">
        <v>29.61</v>
      </c>
      <c r="H297" s="63">
        <v>45</v>
      </c>
      <c r="I297" s="40">
        <v>19</v>
      </c>
      <c r="J297" s="40">
        <v>19</v>
      </c>
      <c r="K297" s="40" t="s">
        <v>127</v>
      </c>
      <c r="L297" s="40" t="s">
        <v>128</v>
      </c>
      <c r="M297" s="63">
        <f t="shared" si="4"/>
        <v>2.3684210526315788</v>
      </c>
      <c r="N297" s="64">
        <f>IF(M297="","",IF(M297&lt;Premissas!$C$8,Premissas!$E$7,IF(M297&lt;Premissas!$C$9,Premissas!$E$8,IF(M297&lt;Premissas!$C$10,Premissas!$E$9,IF(M297&lt;Premissas!$C$11,Premissas!$E$10,IF(M297&lt;Premissas!$C$12,Premissas!$E$11,Premissas!$E$12))))))</f>
        <v>750</v>
      </c>
      <c r="O297" s="65">
        <f>IF(OR(N297="",N297=0),0,N297/Premissas!$C$16)</f>
        <v>28.846153846153847</v>
      </c>
    </row>
    <row r="298" spans="1:15" ht="15" customHeight="1">
      <c r="A298" s="40">
        <v>7</v>
      </c>
      <c r="B298" s="40">
        <v>1953</v>
      </c>
      <c r="C298" s="40" t="s">
        <v>21</v>
      </c>
      <c r="D298" s="40" t="s">
        <v>589</v>
      </c>
      <c r="E298" s="40" t="s">
        <v>590</v>
      </c>
      <c r="F298" s="62">
        <v>2170</v>
      </c>
      <c r="G298" s="63">
        <v>14.67</v>
      </c>
      <c r="H298" s="63">
        <v>148</v>
      </c>
      <c r="I298" s="40">
        <v>15</v>
      </c>
      <c r="J298" s="40">
        <v>15</v>
      </c>
      <c r="K298" s="40" t="s">
        <v>127</v>
      </c>
      <c r="L298" s="40" t="s">
        <v>128</v>
      </c>
      <c r="M298" s="63">
        <f t="shared" si="4"/>
        <v>9.8666666666666671</v>
      </c>
      <c r="N298" s="64">
        <f>IF(M298="","",IF(M298&lt;Premissas!$C$8,Premissas!$E$7,IF(M298&lt;Premissas!$C$9,Premissas!$E$8,IF(M298&lt;Premissas!$C$10,Premissas!$E$9,IF(M298&lt;Premissas!$C$11,Premissas!$E$10,IF(M298&lt;Premissas!$C$12,Premissas!$E$11,Premissas!$E$12))))))</f>
        <v>750</v>
      </c>
      <c r="O298" s="65">
        <f>IF(OR(N298="",N298=0),0,N298/Premissas!$C$16)</f>
        <v>28.846153846153847</v>
      </c>
    </row>
    <row r="299" spans="1:15" ht="15" customHeight="1">
      <c r="A299" s="40">
        <v>7</v>
      </c>
      <c r="B299" s="40">
        <v>1953</v>
      </c>
      <c r="C299" s="40" t="s">
        <v>19</v>
      </c>
      <c r="D299" s="40" t="s">
        <v>591</v>
      </c>
      <c r="E299" s="40" t="s">
        <v>592</v>
      </c>
      <c r="F299" s="62">
        <v>2</v>
      </c>
      <c r="G299" s="63">
        <v>0.04</v>
      </c>
      <c r="H299" s="63">
        <v>50</v>
      </c>
      <c r="I299" s="40">
        <v>18</v>
      </c>
      <c r="J299" s="40">
        <v>18</v>
      </c>
      <c r="K299" s="40" t="s">
        <v>127</v>
      </c>
      <c r="L299" s="40" t="s">
        <v>128</v>
      </c>
      <c r="M299" s="63">
        <f t="shared" si="4"/>
        <v>2.7777777777777777</v>
      </c>
      <c r="N299" s="64">
        <f>IF(M299="","",IF(M299&lt;Premissas!$C$8,Premissas!$E$7,IF(M299&lt;Premissas!$C$9,Premissas!$E$8,IF(M299&lt;Premissas!$C$10,Premissas!$E$9,IF(M299&lt;Premissas!$C$11,Premissas!$E$10,IF(M299&lt;Premissas!$C$12,Premissas!$E$11,Premissas!$E$12))))))</f>
        <v>750</v>
      </c>
      <c r="O299" s="65">
        <f>IF(OR(N299="",N299=0),0,N299/Premissas!$C$16)</f>
        <v>28.846153846153847</v>
      </c>
    </row>
    <row r="300" spans="1:15" ht="15" customHeight="1">
      <c r="A300" s="40">
        <v>7</v>
      </c>
      <c r="B300" s="40">
        <v>1953</v>
      </c>
      <c r="C300" s="40" t="s">
        <v>21</v>
      </c>
      <c r="D300" s="40" t="s">
        <v>593</v>
      </c>
      <c r="E300" s="40" t="s">
        <v>594</v>
      </c>
      <c r="F300" s="62">
        <v>96</v>
      </c>
      <c r="G300" s="63">
        <v>8.09</v>
      </c>
      <c r="H300" s="63">
        <v>12</v>
      </c>
      <c r="I300" s="40">
        <v>15</v>
      </c>
      <c r="J300" s="40">
        <v>15</v>
      </c>
      <c r="K300" s="40" t="s">
        <v>127</v>
      </c>
      <c r="L300" s="40" t="s">
        <v>128</v>
      </c>
      <c r="M300" s="63">
        <f t="shared" si="4"/>
        <v>0.8</v>
      </c>
      <c r="N300" s="64">
        <f>IF(M300="","",IF(M300&lt;Premissas!$C$8,Premissas!$E$7,IF(M300&lt;Premissas!$C$9,Premissas!$E$8,IF(M300&lt;Premissas!$C$10,Premissas!$E$9,IF(M300&lt;Premissas!$C$11,Premissas!$E$10,IF(M300&lt;Premissas!$C$12,Premissas!$E$11,Premissas!$E$12))))))</f>
        <v>0</v>
      </c>
      <c r="O300" s="65">
        <f>IF(OR(N300="",N300=0),0,N300/Premissas!$C$16)</f>
        <v>0</v>
      </c>
    </row>
    <row r="301" spans="1:15" ht="15" customHeight="1">
      <c r="A301" s="40">
        <v>7</v>
      </c>
      <c r="B301" s="40">
        <v>1953</v>
      </c>
      <c r="C301" s="40" t="s">
        <v>20</v>
      </c>
      <c r="D301" s="40" t="s">
        <v>593</v>
      </c>
      <c r="E301" s="40" t="s">
        <v>594</v>
      </c>
      <c r="F301" s="62">
        <v>513</v>
      </c>
      <c r="G301" s="63">
        <v>15.71</v>
      </c>
      <c r="H301" s="63">
        <v>33</v>
      </c>
      <c r="I301" s="40">
        <v>19</v>
      </c>
      <c r="J301" s="40">
        <v>19</v>
      </c>
      <c r="K301" s="40" t="s">
        <v>127</v>
      </c>
      <c r="L301" s="40" t="s">
        <v>128</v>
      </c>
      <c r="M301" s="63">
        <f t="shared" si="4"/>
        <v>1.736842105263158</v>
      </c>
      <c r="N301" s="64">
        <f>IF(M301="","",IF(M301&lt;Premissas!$C$8,Premissas!$E$7,IF(M301&lt;Premissas!$C$9,Premissas!$E$8,IF(M301&lt;Premissas!$C$10,Premissas!$E$9,IF(M301&lt;Premissas!$C$11,Premissas!$E$10,IF(M301&lt;Premissas!$C$12,Premissas!$E$11,Premissas!$E$12))))))</f>
        <v>500</v>
      </c>
      <c r="O301" s="65">
        <f>IF(OR(N301="",N301=0),0,N301/Premissas!$C$16)</f>
        <v>19.23076923076923</v>
      </c>
    </row>
    <row r="302" spans="1:15" ht="15" customHeight="1">
      <c r="A302" s="40">
        <v>7</v>
      </c>
      <c r="B302" s="40">
        <v>1953</v>
      </c>
      <c r="C302" s="40" t="s">
        <v>20</v>
      </c>
      <c r="D302" s="40" t="s">
        <v>595</v>
      </c>
      <c r="E302" s="40" t="s">
        <v>596</v>
      </c>
      <c r="F302" s="62">
        <v>250</v>
      </c>
      <c r="G302" s="63">
        <v>4.7300000000000004</v>
      </c>
      <c r="H302" s="63">
        <v>53</v>
      </c>
      <c r="I302" s="40">
        <v>19</v>
      </c>
      <c r="J302" s="40">
        <v>19</v>
      </c>
      <c r="K302" s="40" t="s">
        <v>127</v>
      </c>
      <c r="L302" s="40" t="s">
        <v>128</v>
      </c>
      <c r="M302" s="63">
        <f t="shared" si="4"/>
        <v>2.7894736842105261</v>
      </c>
      <c r="N302" s="64">
        <f>IF(M302="","",IF(M302&lt;Premissas!$C$8,Premissas!$E$7,IF(M302&lt;Premissas!$C$9,Premissas!$E$8,IF(M302&lt;Premissas!$C$10,Premissas!$E$9,IF(M302&lt;Premissas!$C$11,Premissas!$E$10,IF(M302&lt;Premissas!$C$12,Premissas!$E$11,Premissas!$E$12))))))</f>
        <v>750</v>
      </c>
      <c r="O302" s="65">
        <f>IF(OR(N302="",N302=0),0,N302/Premissas!$C$16)</f>
        <v>28.846153846153847</v>
      </c>
    </row>
    <row r="303" spans="1:15" ht="15" customHeight="1">
      <c r="A303" s="40">
        <v>7</v>
      </c>
      <c r="B303" s="40">
        <v>1953</v>
      </c>
      <c r="C303" s="40" t="s">
        <v>22</v>
      </c>
      <c r="D303" s="40" t="s">
        <v>597</v>
      </c>
      <c r="E303" s="40" t="s">
        <v>598</v>
      </c>
      <c r="F303" s="62">
        <v>1327</v>
      </c>
      <c r="G303" s="63">
        <v>33.630000000000003</v>
      </c>
      <c r="H303" s="63">
        <v>39</v>
      </c>
      <c r="I303" s="40">
        <v>19</v>
      </c>
      <c r="J303" s="40">
        <v>19</v>
      </c>
      <c r="K303" s="40" t="s">
        <v>127</v>
      </c>
      <c r="L303" s="40" t="s">
        <v>128</v>
      </c>
      <c r="M303" s="63">
        <f t="shared" si="4"/>
        <v>2.0526315789473686</v>
      </c>
      <c r="N303" s="64">
        <f>IF(M303="","",IF(M303&lt;Premissas!$C$8,Premissas!$E$7,IF(M303&lt;Premissas!$C$9,Premissas!$E$8,IF(M303&lt;Premissas!$C$10,Premissas!$E$9,IF(M303&lt;Premissas!$C$11,Premissas!$E$10,IF(M303&lt;Premissas!$C$12,Premissas!$E$11,Premissas!$E$12))))))</f>
        <v>750</v>
      </c>
      <c r="O303" s="65">
        <f>IF(OR(N303="",N303=0),0,N303/Premissas!$C$16)</f>
        <v>28.846153846153847</v>
      </c>
    </row>
    <row r="304" spans="1:15" ht="15" customHeight="1">
      <c r="A304" s="40">
        <v>7</v>
      </c>
      <c r="B304" s="40">
        <v>1953</v>
      </c>
      <c r="C304" s="40" t="s">
        <v>22</v>
      </c>
      <c r="D304" s="40" t="s">
        <v>599</v>
      </c>
      <c r="E304" s="40" t="s">
        <v>600</v>
      </c>
      <c r="F304" s="62">
        <v>1658</v>
      </c>
      <c r="G304" s="63">
        <v>32.840000000000003</v>
      </c>
      <c r="H304" s="63">
        <v>50</v>
      </c>
      <c r="I304" s="40">
        <v>19</v>
      </c>
      <c r="J304" s="40">
        <v>19</v>
      </c>
      <c r="K304" s="40" t="s">
        <v>127</v>
      </c>
      <c r="L304" s="40" t="s">
        <v>128</v>
      </c>
      <c r="M304" s="63">
        <f t="shared" si="4"/>
        <v>2.6315789473684212</v>
      </c>
      <c r="N304" s="64">
        <f>IF(M304="","",IF(M304&lt;Premissas!$C$8,Premissas!$E$7,IF(M304&lt;Premissas!$C$9,Premissas!$E$8,IF(M304&lt;Premissas!$C$10,Premissas!$E$9,IF(M304&lt;Premissas!$C$11,Premissas!$E$10,IF(M304&lt;Premissas!$C$12,Premissas!$E$11,Premissas!$E$12))))))</f>
        <v>750</v>
      </c>
      <c r="O304" s="65">
        <f>IF(OR(N304="",N304=0),0,N304/Premissas!$C$16)</f>
        <v>28.846153846153847</v>
      </c>
    </row>
    <row r="305" spans="1:15" ht="15" customHeight="1">
      <c r="A305" s="40">
        <v>7</v>
      </c>
      <c r="B305" s="40">
        <v>1953</v>
      </c>
      <c r="C305" s="40" t="s">
        <v>21</v>
      </c>
      <c r="D305" s="40" t="s">
        <v>601</v>
      </c>
      <c r="E305" s="40" t="s">
        <v>602</v>
      </c>
      <c r="F305" s="62">
        <v>1165</v>
      </c>
      <c r="G305" s="63">
        <v>41.1</v>
      </c>
      <c r="H305" s="63">
        <v>28</v>
      </c>
      <c r="I305" s="40">
        <v>15</v>
      </c>
      <c r="J305" s="40">
        <v>15</v>
      </c>
      <c r="K305" s="40" t="s">
        <v>127</v>
      </c>
      <c r="L305" s="40" t="s">
        <v>128</v>
      </c>
      <c r="M305" s="63">
        <f t="shared" si="4"/>
        <v>1.8666666666666667</v>
      </c>
      <c r="N305" s="64">
        <f>IF(M305="","",IF(M305&lt;Premissas!$C$8,Premissas!$E$7,IF(M305&lt;Premissas!$C$9,Premissas!$E$8,IF(M305&lt;Premissas!$C$10,Premissas!$E$9,IF(M305&lt;Premissas!$C$11,Premissas!$E$10,IF(M305&lt;Premissas!$C$12,Premissas!$E$11,Premissas!$E$12))))))</f>
        <v>500</v>
      </c>
      <c r="O305" s="65">
        <f>IF(OR(N305="",N305=0),0,N305/Premissas!$C$16)</f>
        <v>19.23076923076923</v>
      </c>
    </row>
    <row r="306" spans="1:15" ht="15" customHeight="1">
      <c r="A306" s="40">
        <v>7</v>
      </c>
      <c r="B306" s="40">
        <v>1953</v>
      </c>
      <c r="C306" s="40" t="s">
        <v>20</v>
      </c>
      <c r="D306" s="40" t="s">
        <v>601</v>
      </c>
      <c r="E306" s="40" t="s">
        <v>602</v>
      </c>
      <c r="F306" s="62">
        <v>251</v>
      </c>
      <c r="G306" s="63">
        <v>7.23</v>
      </c>
      <c r="H306" s="63">
        <v>35</v>
      </c>
      <c r="I306" s="40">
        <v>19</v>
      </c>
      <c r="J306" s="40">
        <v>19</v>
      </c>
      <c r="K306" s="40" t="s">
        <v>127</v>
      </c>
      <c r="L306" s="40" t="s">
        <v>128</v>
      </c>
      <c r="M306" s="63">
        <f t="shared" si="4"/>
        <v>1.8421052631578947</v>
      </c>
      <c r="N306" s="64">
        <f>IF(M306="","",IF(M306&lt;Premissas!$C$8,Premissas!$E$7,IF(M306&lt;Premissas!$C$9,Premissas!$E$8,IF(M306&lt;Premissas!$C$10,Premissas!$E$9,IF(M306&lt;Premissas!$C$11,Premissas!$E$10,IF(M306&lt;Premissas!$C$12,Premissas!$E$11,Premissas!$E$12))))))</f>
        <v>500</v>
      </c>
      <c r="O306" s="65">
        <f>IF(OR(N306="",N306=0),0,N306/Premissas!$C$16)</f>
        <v>19.23076923076923</v>
      </c>
    </row>
    <row r="307" spans="1:15" ht="15" customHeight="1">
      <c r="A307" s="40">
        <v>7</v>
      </c>
      <c r="B307" s="40">
        <v>1953</v>
      </c>
      <c r="C307" s="40" t="s">
        <v>22</v>
      </c>
      <c r="D307" s="40" t="s">
        <v>603</v>
      </c>
      <c r="E307" s="40" t="s">
        <v>604</v>
      </c>
      <c r="F307" s="62">
        <v>697</v>
      </c>
      <c r="G307" s="63">
        <v>21.35</v>
      </c>
      <c r="H307" s="63">
        <v>33</v>
      </c>
      <c r="I307" s="40">
        <v>19</v>
      </c>
      <c r="J307" s="40">
        <v>19</v>
      </c>
      <c r="K307" s="40" t="s">
        <v>127</v>
      </c>
      <c r="L307" s="40" t="s">
        <v>128</v>
      </c>
      <c r="M307" s="63">
        <f t="shared" si="4"/>
        <v>1.736842105263158</v>
      </c>
      <c r="N307" s="64">
        <f>IF(M307="","",IF(M307&lt;Premissas!$C$8,Premissas!$E$7,IF(M307&lt;Premissas!$C$9,Premissas!$E$8,IF(M307&lt;Premissas!$C$10,Premissas!$E$9,IF(M307&lt;Premissas!$C$11,Premissas!$E$10,IF(M307&lt;Premissas!$C$12,Premissas!$E$11,Premissas!$E$12))))))</f>
        <v>500</v>
      </c>
      <c r="O307" s="65">
        <f>IF(OR(N307="",N307=0),0,N307/Premissas!$C$16)</f>
        <v>19.23076923076923</v>
      </c>
    </row>
    <row r="308" spans="1:15" ht="15" customHeight="1">
      <c r="A308" s="40">
        <v>7</v>
      </c>
      <c r="B308" s="40">
        <v>1953</v>
      </c>
      <c r="C308" s="40" t="s">
        <v>19</v>
      </c>
      <c r="D308" s="40" t="s">
        <v>605</v>
      </c>
      <c r="E308" s="40" t="s">
        <v>606</v>
      </c>
      <c r="F308" s="62">
        <v>290</v>
      </c>
      <c r="G308" s="63">
        <v>16.68</v>
      </c>
      <c r="H308" s="63">
        <v>17</v>
      </c>
      <c r="I308" s="40">
        <v>18</v>
      </c>
      <c r="J308" s="40">
        <v>18</v>
      </c>
      <c r="K308" s="40" t="s">
        <v>127</v>
      </c>
      <c r="L308" s="40" t="s">
        <v>128</v>
      </c>
      <c r="M308" s="63">
        <f t="shared" si="4"/>
        <v>0.94444444444444442</v>
      </c>
      <c r="N308" s="64">
        <f>IF(M308="","",IF(M308&lt;Premissas!$C$8,Premissas!$E$7,IF(M308&lt;Premissas!$C$9,Premissas!$E$8,IF(M308&lt;Premissas!$C$10,Premissas!$E$9,IF(M308&lt;Premissas!$C$11,Premissas!$E$10,IF(M308&lt;Premissas!$C$12,Premissas!$E$11,Premissas!$E$12))))))</f>
        <v>0</v>
      </c>
      <c r="O308" s="65">
        <f>IF(OR(N308="",N308=0),0,N308/Premissas!$C$16)</f>
        <v>0</v>
      </c>
    </row>
    <row r="309" spans="1:15" ht="15" customHeight="1">
      <c r="A309" s="40">
        <v>7</v>
      </c>
      <c r="B309" s="40">
        <v>1953</v>
      </c>
      <c r="C309" s="40" t="s">
        <v>21</v>
      </c>
      <c r="D309" s="40" t="s">
        <v>607</v>
      </c>
      <c r="E309" s="40" t="s">
        <v>608</v>
      </c>
      <c r="F309" s="62">
        <v>161</v>
      </c>
      <c r="G309" s="63">
        <v>9.7799999999999994</v>
      </c>
      <c r="H309" s="63">
        <v>16</v>
      </c>
      <c r="I309" s="40">
        <v>15</v>
      </c>
      <c r="J309" s="40">
        <v>15</v>
      </c>
      <c r="K309" s="40" t="s">
        <v>127</v>
      </c>
      <c r="L309" s="40" t="s">
        <v>128</v>
      </c>
      <c r="M309" s="63">
        <f t="shared" si="4"/>
        <v>1.0666666666666667</v>
      </c>
      <c r="N309" s="64">
        <f>IF(M309="","",IF(M309&lt;Premissas!$C$8,Premissas!$E$7,IF(M309&lt;Premissas!$C$9,Premissas!$E$8,IF(M309&lt;Premissas!$C$10,Premissas!$E$9,IF(M309&lt;Premissas!$C$11,Premissas!$E$10,IF(M309&lt;Premissas!$C$12,Premissas!$E$11,Premissas!$E$12))))))</f>
        <v>100</v>
      </c>
      <c r="O309" s="65">
        <f>IF(OR(N309="",N309=0),0,N309/Premissas!$C$16)</f>
        <v>3.8461538461538463</v>
      </c>
    </row>
    <row r="310" spans="1:15" ht="15" customHeight="1">
      <c r="A310" s="40">
        <v>7</v>
      </c>
      <c r="B310" s="40">
        <v>1953</v>
      </c>
      <c r="C310" s="40" t="s">
        <v>20</v>
      </c>
      <c r="D310" s="40" t="s">
        <v>607</v>
      </c>
      <c r="E310" s="40" t="s">
        <v>608</v>
      </c>
      <c r="F310" s="62">
        <v>363</v>
      </c>
      <c r="G310" s="63">
        <v>13.58</v>
      </c>
      <c r="H310" s="63">
        <v>27</v>
      </c>
      <c r="I310" s="40">
        <v>19</v>
      </c>
      <c r="J310" s="40">
        <v>19</v>
      </c>
      <c r="K310" s="40" t="s">
        <v>127</v>
      </c>
      <c r="L310" s="40" t="s">
        <v>128</v>
      </c>
      <c r="M310" s="63">
        <f t="shared" si="4"/>
        <v>1.4210526315789473</v>
      </c>
      <c r="N310" s="64">
        <f>IF(M310="","",IF(M310&lt;Premissas!$C$8,Premissas!$E$7,IF(M310&lt;Premissas!$C$9,Premissas!$E$8,IF(M310&lt;Premissas!$C$10,Premissas!$E$9,IF(M310&lt;Premissas!$C$11,Premissas!$E$10,IF(M310&lt;Premissas!$C$12,Premissas!$E$11,Premissas!$E$12))))))</f>
        <v>350</v>
      </c>
      <c r="O310" s="65">
        <f>IF(OR(N310="",N310=0),0,N310/Premissas!$C$16)</f>
        <v>13.461538461538462</v>
      </c>
    </row>
    <row r="311" spans="1:15" ht="15" customHeight="1">
      <c r="A311" s="40">
        <v>7</v>
      </c>
      <c r="B311" s="40">
        <v>1953</v>
      </c>
      <c r="C311" s="40" t="s">
        <v>19</v>
      </c>
      <c r="D311" s="40" t="s">
        <v>609</v>
      </c>
      <c r="E311" s="40" t="s">
        <v>610</v>
      </c>
      <c r="F311" s="62">
        <v>268</v>
      </c>
      <c r="G311" s="63">
        <v>4.18</v>
      </c>
      <c r="H311" s="63">
        <v>64</v>
      </c>
      <c r="I311" s="40">
        <v>18</v>
      </c>
      <c r="J311" s="40">
        <v>18</v>
      </c>
      <c r="K311" s="40" t="s">
        <v>127</v>
      </c>
      <c r="L311" s="40" t="s">
        <v>128</v>
      </c>
      <c r="M311" s="63">
        <f t="shared" si="4"/>
        <v>3.5555555555555554</v>
      </c>
      <c r="N311" s="64">
        <f>IF(M311="","",IF(M311&lt;Premissas!$C$8,Premissas!$E$7,IF(M311&lt;Premissas!$C$9,Premissas!$E$8,IF(M311&lt;Premissas!$C$10,Premissas!$E$9,IF(M311&lt;Premissas!$C$11,Premissas!$E$10,IF(M311&lt;Premissas!$C$12,Premissas!$E$11,Premissas!$E$12))))))</f>
        <v>750</v>
      </c>
      <c r="O311" s="65">
        <f>IF(OR(N311="",N311=0),0,N311/Premissas!$C$16)</f>
        <v>28.846153846153847</v>
      </c>
    </row>
    <row r="312" spans="1:15" ht="15" customHeight="1">
      <c r="A312" s="40">
        <v>7</v>
      </c>
      <c r="B312" s="40">
        <v>1953</v>
      </c>
      <c r="C312" s="40" t="s">
        <v>21</v>
      </c>
      <c r="D312" s="40" t="s">
        <v>609</v>
      </c>
      <c r="E312" s="40" t="s">
        <v>610</v>
      </c>
      <c r="F312" s="62">
        <v>100</v>
      </c>
      <c r="G312" s="63">
        <v>2.33</v>
      </c>
      <c r="H312" s="63">
        <v>43</v>
      </c>
      <c r="I312" s="40">
        <v>15</v>
      </c>
      <c r="J312" s="40">
        <v>15</v>
      </c>
      <c r="K312" s="40" t="s">
        <v>127</v>
      </c>
      <c r="L312" s="40" t="s">
        <v>128</v>
      </c>
      <c r="M312" s="63">
        <f t="shared" si="4"/>
        <v>2.8666666666666667</v>
      </c>
      <c r="N312" s="64">
        <f>IF(M312="","",IF(M312&lt;Premissas!$C$8,Premissas!$E$7,IF(M312&lt;Premissas!$C$9,Premissas!$E$8,IF(M312&lt;Premissas!$C$10,Premissas!$E$9,IF(M312&lt;Premissas!$C$11,Premissas!$E$10,IF(M312&lt;Premissas!$C$12,Premissas!$E$11,Premissas!$E$12))))))</f>
        <v>750</v>
      </c>
      <c r="O312" s="65">
        <f>IF(OR(N312="",N312=0),0,N312/Premissas!$C$16)</f>
        <v>28.846153846153847</v>
      </c>
    </row>
    <row r="313" spans="1:15" ht="15" customHeight="1">
      <c r="A313" s="40">
        <v>7</v>
      </c>
      <c r="B313" s="40">
        <v>1953</v>
      </c>
      <c r="C313" s="40" t="s">
        <v>20</v>
      </c>
      <c r="D313" s="40" t="s">
        <v>609</v>
      </c>
      <c r="E313" s="40" t="s">
        <v>610</v>
      </c>
      <c r="F313" s="62">
        <v>2167</v>
      </c>
      <c r="G313" s="63">
        <v>24.11</v>
      </c>
      <c r="H313" s="63">
        <v>90</v>
      </c>
      <c r="I313" s="40">
        <v>19</v>
      </c>
      <c r="J313" s="40">
        <v>19</v>
      </c>
      <c r="K313" s="40" t="s">
        <v>127</v>
      </c>
      <c r="L313" s="40" t="s">
        <v>128</v>
      </c>
      <c r="M313" s="63">
        <f t="shared" si="4"/>
        <v>4.7368421052631575</v>
      </c>
      <c r="N313" s="64">
        <f>IF(M313="","",IF(M313&lt;Premissas!$C$8,Premissas!$E$7,IF(M313&lt;Premissas!$C$9,Premissas!$E$8,IF(M313&lt;Premissas!$C$10,Premissas!$E$9,IF(M313&lt;Premissas!$C$11,Premissas!$E$10,IF(M313&lt;Premissas!$C$12,Premissas!$E$11,Premissas!$E$12))))))</f>
        <v>750</v>
      </c>
      <c r="O313" s="65">
        <f>IF(OR(N313="",N313=0),0,N313/Premissas!$C$16)</f>
        <v>28.846153846153847</v>
      </c>
    </row>
    <row r="314" spans="1:15" ht="15" customHeight="1">
      <c r="A314" s="40">
        <v>7</v>
      </c>
      <c r="B314" s="40">
        <v>1953</v>
      </c>
      <c r="C314" s="40" t="s">
        <v>19</v>
      </c>
      <c r="D314" s="40" t="s">
        <v>611</v>
      </c>
      <c r="E314" s="40" t="s">
        <v>612</v>
      </c>
      <c r="F314" s="62">
        <v>113</v>
      </c>
      <c r="G314" s="63">
        <v>2.98</v>
      </c>
      <c r="H314" s="63">
        <v>38</v>
      </c>
      <c r="I314" s="40">
        <v>18</v>
      </c>
      <c r="J314" s="40">
        <v>18</v>
      </c>
      <c r="K314" s="40" t="s">
        <v>127</v>
      </c>
      <c r="L314" s="40" t="s">
        <v>128</v>
      </c>
      <c r="M314" s="63">
        <f t="shared" si="4"/>
        <v>2.1111111111111112</v>
      </c>
      <c r="N314" s="64">
        <f>IF(M314="","",IF(M314&lt;Premissas!$C$8,Premissas!$E$7,IF(M314&lt;Premissas!$C$9,Premissas!$E$8,IF(M314&lt;Premissas!$C$10,Premissas!$E$9,IF(M314&lt;Premissas!$C$11,Premissas!$E$10,IF(M314&lt;Premissas!$C$12,Premissas!$E$11,Premissas!$E$12))))))</f>
        <v>750</v>
      </c>
      <c r="O314" s="65">
        <f>IF(OR(N314="",N314=0),0,N314/Premissas!$C$16)</f>
        <v>28.846153846153847</v>
      </c>
    </row>
    <row r="315" spans="1:15" ht="15" customHeight="1">
      <c r="A315" s="40">
        <v>7</v>
      </c>
      <c r="B315" s="40">
        <v>1953</v>
      </c>
      <c r="C315" s="40" t="s">
        <v>21</v>
      </c>
      <c r="D315" s="40" t="s">
        <v>611</v>
      </c>
      <c r="E315" s="40" t="s">
        <v>612</v>
      </c>
      <c r="F315" s="62">
        <v>15</v>
      </c>
      <c r="G315" s="63">
        <v>12.46</v>
      </c>
      <c r="H315" s="63">
        <v>1</v>
      </c>
      <c r="I315" s="40">
        <v>15</v>
      </c>
      <c r="J315" s="40">
        <v>15</v>
      </c>
      <c r="K315" s="40" t="s">
        <v>127</v>
      </c>
      <c r="L315" s="40" t="s">
        <v>128</v>
      </c>
      <c r="M315" s="63">
        <f t="shared" si="4"/>
        <v>6.6666666666666666E-2</v>
      </c>
      <c r="N315" s="64">
        <f>IF(M315="","",IF(M315&lt;Premissas!$C$8,Premissas!$E$7,IF(M315&lt;Premissas!$C$9,Premissas!$E$8,IF(M315&lt;Premissas!$C$10,Premissas!$E$9,IF(M315&lt;Premissas!$C$11,Premissas!$E$10,IF(M315&lt;Premissas!$C$12,Premissas!$E$11,Premissas!$E$12))))))</f>
        <v>0</v>
      </c>
      <c r="O315" s="65">
        <f>IF(OR(N315="",N315=0),0,N315/Premissas!$C$16)</f>
        <v>0</v>
      </c>
    </row>
    <row r="316" spans="1:15" ht="15" customHeight="1">
      <c r="A316" s="40">
        <v>7</v>
      </c>
      <c r="B316" s="40">
        <v>1953</v>
      </c>
      <c r="C316" s="40" t="s">
        <v>20</v>
      </c>
      <c r="D316" s="40" t="s">
        <v>611</v>
      </c>
      <c r="E316" s="40" t="s">
        <v>612</v>
      </c>
      <c r="F316" s="62">
        <v>15</v>
      </c>
      <c r="G316" s="63">
        <v>10.26</v>
      </c>
      <c r="H316" s="63">
        <v>1</v>
      </c>
      <c r="I316" s="40">
        <v>19</v>
      </c>
      <c r="J316" s="40">
        <v>19</v>
      </c>
      <c r="K316" s="40" t="s">
        <v>127</v>
      </c>
      <c r="L316" s="40" t="s">
        <v>128</v>
      </c>
      <c r="M316" s="63">
        <f t="shared" si="4"/>
        <v>5.2631578947368418E-2</v>
      </c>
      <c r="N316" s="64">
        <f>IF(M316="","",IF(M316&lt;Premissas!$C$8,Premissas!$E$7,IF(M316&lt;Premissas!$C$9,Premissas!$E$8,IF(M316&lt;Premissas!$C$10,Premissas!$E$9,IF(M316&lt;Premissas!$C$11,Premissas!$E$10,IF(M316&lt;Premissas!$C$12,Premissas!$E$11,Premissas!$E$12))))))</f>
        <v>0</v>
      </c>
      <c r="O316" s="65">
        <f>IF(OR(N316="",N316=0),0,N316/Premissas!$C$16)</f>
        <v>0</v>
      </c>
    </row>
    <row r="317" spans="1:15" ht="15" customHeight="1">
      <c r="A317" s="40">
        <v>7</v>
      </c>
      <c r="B317" s="40">
        <v>1953</v>
      </c>
      <c r="C317" s="40" t="s">
        <v>21</v>
      </c>
      <c r="D317" s="40" t="s">
        <v>613</v>
      </c>
      <c r="E317" s="40" t="s">
        <v>614</v>
      </c>
      <c r="F317" s="62">
        <v>2398</v>
      </c>
      <c r="G317" s="63">
        <v>118.21</v>
      </c>
      <c r="H317" s="63">
        <v>20</v>
      </c>
      <c r="I317" s="40">
        <v>15</v>
      </c>
      <c r="J317" s="40">
        <v>15</v>
      </c>
      <c r="K317" s="40" t="s">
        <v>127</v>
      </c>
      <c r="L317" s="40" t="s">
        <v>128</v>
      </c>
      <c r="M317" s="63">
        <f t="shared" si="4"/>
        <v>1.3333333333333333</v>
      </c>
      <c r="N317" s="64">
        <f>IF(M317="","",IF(M317&lt;Premissas!$C$8,Premissas!$E$7,IF(M317&lt;Premissas!$C$9,Premissas!$E$8,IF(M317&lt;Premissas!$C$10,Premissas!$E$9,IF(M317&lt;Premissas!$C$11,Premissas!$E$10,IF(M317&lt;Premissas!$C$12,Premissas!$E$11,Premissas!$E$12))))))</f>
        <v>200</v>
      </c>
      <c r="O317" s="65">
        <f>IF(OR(N317="",N317=0),0,N317/Premissas!$C$16)</f>
        <v>7.6923076923076925</v>
      </c>
    </row>
    <row r="318" spans="1:15" ht="15" customHeight="1">
      <c r="A318" s="40">
        <v>7</v>
      </c>
      <c r="B318" s="40">
        <v>1953</v>
      </c>
      <c r="C318" s="40" t="s">
        <v>21</v>
      </c>
      <c r="D318" s="40" t="s">
        <v>615</v>
      </c>
      <c r="E318" s="40" t="s">
        <v>616</v>
      </c>
      <c r="F318" s="62">
        <v>114</v>
      </c>
      <c r="G318" s="63">
        <v>5.34</v>
      </c>
      <c r="H318" s="63">
        <v>21</v>
      </c>
      <c r="I318" s="40">
        <v>15</v>
      </c>
      <c r="J318" s="40">
        <v>15</v>
      </c>
      <c r="K318" s="40" t="s">
        <v>127</v>
      </c>
      <c r="L318" s="40" t="s">
        <v>128</v>
      </c>
      <c r="M318" s="63">
        <f t="shared" si="4"/>
        <v>1.4</v>
      </c>
      <c r="N318" s="64">
        <f>IF(M318="","",IF(M318&lt;Premissas!$C$8,Premissas!$E$7,IF(M318&lt;Premissas!$C$9,Premissas!$E$8,IF(M318&lt;Premissas!$C$10,Premissas!$E$9,IF(M318&lt;Premissas!$C$11,Premissas!$E$10,IF(M318&lt;Premissas!$C$12,Premissas!$E$11,Premissas!$E$12))))))</f>
        <v>350</v>
      </c>
      <c r="O318" s="65">
        <f>IF(OR(N318="",N318=0),0,N318/Premissas!$C$16)</f>
        <v>13.461538461538462</v>
      </c>
    </row>
    <row r="319" spans="1:15" ht="15" customHeight="1">
      <c r="A319" s="40">
        <v>7</v>
      </c>
      <c r="B319" s="40">
        <v>1953</v>
      </c>
      <c r="C319" s="40" t="s">
        <v>20</v>
      </c>
      <c r="D319" s="40" t="s">
        <v>615</v>
      </c>
      <c r="E319" s="40" t="s">
        <v>616</v>
      </c>
      <c r="F319" s="62">
        <v>3699</v>
      </c>
      <c r="G319" s="63">
        <v>57.6</v>
      </c>
      <c r="H319" s="63">
        <v>64</v>
      </c>
      <c r="I319" s="40">
        <v>19</v>
      </c>
      <c r="J319" s="40">
        <v>19</v>
      </c>
      <c r="K319" s="40" t="s">
        <v>127</v>
      </c>
      <c r="L319" s="40" t="s">
        <v>128</v>
      </c>
      <c r="M319" s="63">
        <f t="shared" si="4"/>
        <v>3.3684210526315788</v>
      </c>
      <c r="N319" s="64">
        <f>IF(M319="","",IF(M319&lt;Premissas!$C$8,Premissas!$E$7,IF(M319&lt;Premissas!$C$9,Premissas!$E$8,IF(M319&lt;Premissas!$C$10,Premissas!$E$9,IF(M319&lt;Premissas!$C$11,Premissas!$E$10,IF(M319&lt;Premissas!$C$12,Premissas!$E$11,Premissas!$E$12))))))</f>
        <v>750</v>
      </c>
      <c r="O319" s="65">
        <f>IF(OR(N319="",N319=0),0,N319/Premissas!$C$16)</f>
        <v>28.846153846153847</v>
      </c>
    </row>
    <row r="320" spans="1:15" ht="15" customHeight="1">
      <c r="A320" s="40">
        <v>7</v>
      </c>
      <c r="B320" s="40">
        <v>1953</v>
      </c>
      <c r="C320" s="40" t="s">
        <v>21</v>
      </c>
      <c r="D320" s="40" t="s">
        <v>617</v>
      </c>
      <c r="E320" s="40" t="s">
        <v>618</v>
      </c>
      <c r="F320" s="62">
        <v>529</v>
      </c>
      <c r="G320" s="63">
        <v>60.21</v>
      </c>
      <c r="H320" s="63">
        <v>9</v>
      </c>
      <c r="I320" s="40">
        <v>15</v>
      </c>
      <c r="J320" s="40">
        <v>15</v>
      </c>
      <c r="K320" s="40" t="s">
        <v>127</v>
      </c>
      <c r="L320" s="40" t="s">
        <v>128</v>
      </c>
      <c r="M320" s="63">
        <f t="shared" si="4"/>
        <v>0.6</v>
      </c>
      <c r="N320" s="64">
        <f>IF(M320="","",IF(M320&lt;Premissas!$C$8,Premissas!$E$7,IF(M320&lt;Premissas!$C$9,Premissas!$E$8,IF(M320&lt;Premissas!$C$10,Premissas!$E$9,IF(M320&lt;Premissas!$C$11,Premissas!$E$10,IF(M320&lt;Premissas!$C$12,Premissas!$E$11,Premissas!$E$12))))))</f>
        <v>0</v>
      </c>
      <c r="O320" s="65">
        <f>IF(OR(N320="",N320=0),0,N320/Premissas!$C$16)</f>
        <v>0</v>
      </c>
    </row>
    <row r="321" spans="1:15" ht="15" customHeight="1">
      <c r="A321" s="40">
        <v>7</v>
      </c>
      <c r="B321" s="40">
        <v>1953</v>
      </c>
      <c r="C321" s="40" t="s">
        <v>22</v>
      </c>
      <c r="D321" s="40" t="s">
        <v>619</v>
      </c>
      <c r="E321" s="40" t="s">
        <v>620</v>
      </c>
      <c r="F321" s="62">
        <v>2276</v>
      </c>
      <c r="G321" s="63">
        <v>58.58</v>
      </c>
      <c r="H321" s="63">
        <v>39</v>
      </c>
      <c r="I321" s="40">
        <v>19</v>
      </c>
      <c r="J321" s="40">
        <v>19</v>
      </c>
      <c r="K321" s="40" t="s">
        <v>127</v>
      </c>
      <c r="L321" s="40" t="s">
        <v>128</v>
      </c>
      <c r="M321" s="63">
        <f t="shared" si="4"/>
        <v>2.0526315789473686</v>
      </c>
      <c r="N321" s="64">
        <f>IF(M321="","",IF(M321&lt;Premissas!$C$8,Premissas!$E$7,IF(M321&lt;Premissas!$C$9,Premissas!$E$8,IF(M321&lt;Premissas!$C$10,Premissas!$E$9,IF(M321&lt;Premissas!$C$11,Premissas!$E$10,IF(M321&lt;Premissas!$C$12,Premissas!$E$11,Premissas!$E$12))))))</f>
        <v>750</v>
      </c>
      <c r="O321" s="65">
        <f>IF(OR(N321="",N321=0),0,N321/Premissas!$C$16)</f>
        <v>28.846153846153847</v>
      </c>
    </row>
    <row r="322" spans="1:15" ht="15" customHeight="1">
      <c r="A322" s="40">
        <v>7</v>
      </c>
      <c r="B322" s="40">
        <v>1953</v>
      </c>
      <c r="C322" s="40" t="s">
        <v>19</v>
      </c>
      <c r="D322" s="40" t="s">
        <v>621</v>
      </c>
      <c r="E322" s="40" t="s">
        <v>622</v>
      </c>
      <c r="F322" s="62">
        <v>778</v>
      </c>
      <c r="G322" s="63">
        <v>18.579999999999998</v>
      </c>
      <c r="H322" s="63">
        <v>42</v>
      </c>
      <c r="I322" s="40">
        <v>18</v>
      </c>
      <c r="J322" s="40">
        <v>18</v>
      </c>
      <c r="K322" s="40" t="s">
        <v>127</v>
      </c>
      <c r="L322" s="40" t="s">
        <v>128</v>
      </c>
      <c r="M322" s="63">
        <f t="shared" ref="M322:M385" si="5">IF(OR(J322="",J322&lt;=0),"",H322/J322)</f>
        <v>2.3333333333333335</v>
      </c>
      <c r="N322" s="64">
        <f>IF(M322="","",IF(M322&lt;Premissas!$C$8,Premissas!$E$7,IF(M322&lt;Premissas!$C$9,Premissas!$E$8,IF(M322&lt;Premissas!$C$10,Premissas!$E$9,IF(M322&lt;Premissas!$C$11,Premissas!$E$10,IF(M322&lt;Premissas!$C$12,Premissas!$E$11,Premissas!$E$12))))))</f>
        <v>750</v>
      </c>
      <c r="O322" s="65">
        <f>IF(OR(N322="",N322=0),0,N322/Premissas!$C$16)</f>
        <v>28.846153846153847</v>
      </c>
    </row>
    <row r="323" spans="1:15" ht="15" customHeight="1">
      <c r="A323" s="40">
        <v>7</v>
      </c>
      <c r="B323" s="40">
        <v>1953</v>
      </c>
      <c r="C323" s="40" t="s">
        <v>19</v>
      </c>
      <c r="D323" s="40" t="s">
        <v>623</v>
      </c>
      <c r="E323" s="40" t="s">
        <v>624</v>
      </c>
      <c r="F323" s="62">
        <v>2083</v>
      </c>
      <c r="G323" s="63">
        <v>25.57</v>
      </c>
      <c r="H323" s="63">
        <v>81</v>
      </c>
      <c r="I323" s="40">
        <v>18</v>
      </c>
      <c r="J323" s="40">
        <v>18</v>
      </c>
      <c r="K323" s="40" t="s">
        <v>127</v>
      </c>
      <c r="L323" s="40" t="s">
        <v>128</v>
      </c>
      <c r="M323" s="63">
        <f t="shared" si="5"/>
        <v>4.5</v>
      </c>
      <c r="N323" s="64">
        <f>IF(M323="","",IF(M323&lt;Premissas!$C$8,Premissas!$E$7,IF(M323&lt;Premissas!$C$9,Premissas!$E$8,IF(M323&lt;Premissas!$C$10,Premissas!$E$9,IF(M323&lt;Premissas!$C$11,Premissas!$E$10,IF(M323&lt;Premissas!$C$12,Premissas!$E$11,Premissas!$E$12))))))</f>
        <v>750</v>
      </c>
      <c r="O323" s="65">
        <f>IF(OR(N323="",N323=0),0,N323/Premissas!$C$16)</f>
        <v>28.846153846153847</v>
      </c>
    </row>
    <row r="324" spans="1:15" ht="15" customHeight="1">
      <c r="A324" s="40">
        <v>7</v>
      </c>
      <c r="B324" s="40">
        <v>1953</v>
      </c>
      <c r="C324" s="40" t="s">
        <v>22</v>
      </c>
      <c r="D324" s="40" t="s">
        <v>625</v>
      </c>
      <c r="E324" s="40" t="s">
        <v>626</v>
      </c>
      <c r="F324" s="62">
        <v>1708</v>
      </c>
      <c r="G324" s="63">
        <v>55.95</v>
      </c>
      <c r="H324" s="63">
        <v>31</v>
      </c>
      <c r="I324" s="40">
        <v>19</v>
      </c>
      <c r="J324" s="40">
        <v>19</v>
      </c>
      <c r="K324" s="40" t="s">
        <v>127</v>
      </c>
      <c r="L324" s="40" t="s">
        <v>128</v>
      </c>
      <c r="M324" s="63">
        <f t="shared" si="5"/>
        <v>1.631578947368421</v>
      </c>
      <c r="N324" s="64">
        <f>IF(M324="","",IF(M324&lt;Premissas!$C$8,Premissas!$E$7,IF(M324&lt;Premissas!$C$9,Premissas!$E$8,IF(M324&lt;Premissas!$C$10,Premissas!$E$9,IF(M324&lt;Premissas!$C$11,Premissas!$E$10,IF(M324&lt;Premissas!$C$12,Premissas!$E$11,Premissas!$E$12))))))</f>
        <v>500</v>
      </c>
      <c r="O324" s="65">
        <f>IF(OR(N324="",N324=0),0,N324/Premissas!$C$16)</f>
        <v>19.23076923076923</v>
      </c>
    </row>
    <row r="325" spans="1:15" ht="15" customHeight="1">
      <c r="A325" s="40">
        <v>7</v>
      </c>
      <c r="B325" s="40">
        <v>1953</v>
      </c>
      <c r="C325" s="40" t="s">
        <v>19</v>
      </c>
      <c r="D325" s="40" t="s">
        <v>627</v>
      </c>
      <c r="E325" s="40" t="s">
        <v>628</v>
      </c>
      <c r="F325" s="62">
        <v>270</v>
      </c>
      <c r="G325" s="63">
        <v>18.57</v>
      </c>
      <c r="H325" s="63">
        <v>15</v>
      </c>
      <c r="I325" s="40">
        <v>18</v>
      </c>
      <c r="J325" s="40">
        <v>18</v>
      </c>
      <c r="K325" s="40" t="s">
        <v>127</v>
      </c>
      <c r="L325" s="40" t="s">
        <v>128</v>
      </c>
      <c r="M325" s="63">
        <f t="shared" si="5"/>
        <v>0.83333333333333337</v>
      </c>
      <c r="N325" s="64">
        <f>IF(M325="","",IF(M325&lt;Premissas!$C$8,Premissas!$E$7,IF(M325&lt;Premissas!$C$9,Premissas!$E$8,IF(M325&lt;Premissas!$C$10,Premissas!$E$9,IF(M325&lt;Premissas!$C$11,Premissas!$E$10,IF(M325&lt;Premissas!$C$12,Premissas!$E$11,Premissas!$E$12))))))</f>
        <v>0</v>
      </c>
      <c r="O325" s="65">
        <f>IF(OR(N325="",N325=0),0,N325/Premissas!$C$16)</f>
        <v>0</v>
      </c>
    </row>
    <row r="326" spans="1:15" ht="15" customHeight="1">
      <c r="A326" s="40">
        <v>7</v>
      </c>
      <c r="B326" s="40">
        <v>1953</v>
      </c>
      <c r="C326" s="40" t="s">
        <v>22</v>
      </c>
      <c r="D326" s="40" t="s">
        <v>629</v>
      </c>
      <c r="E326" s="40" t="s">
        <v>630</v>
      </c>
      <c r="F326" s="62">
        <v>2387</v>
      </c>
      <c r="G326" s="63">
        <v>65.209999999999994</v>
      </c>
      <c r="H326" s="63">
        <v>37</v>
      </c>
      <c r="I326" s="40">
        <v>19</v>
      </c>
      <c r="J326" s="40">
        <v>19</v>
      </c>
      <c r="K326" s="40" t="s">
        <v>127</v>
      </c>
      <c r="L326" s="40" t="s">
        <v>128</v>
      </c>
      <c r="M326" s="63">
        <f t="shared" si="5"/>
        <v>1.9473684210526316</v>
      </c>
      <c r="N326" s="64">
        <f>IF(M326="","",IF(M326&lt;Premissas!$C$8,Premissas!$E$7,IF(M326&lt;Premissas!$C$9,Premissas!$E$8,IF(M326&lt;Premissas!$C$10,Premissas!$E$9,IF(M326&lt;Premissas!$C$11,Premissas!$E$10,IF(M326&lt;Premissas!$C$12,Premissas!$E$11,Premissas!$E$12))))))</f>
        <v>750</v>
      </c>
      <c r="O326" s="65">
        <f>IF(OR(N326="",N326=0),0,N326/Premissas!$C$16)</f>
        <v>28.846153846153847</v>
      </c>
    </row>
    <row r="327" spans="1:15" ht="15" customHeight="1">
      <c r="A327" s="40">
        <v>7</v>
      </c>
      <c r="B327" s="40">
        <v>1953</v>
      </c>
      <c r="C327" s="40" t="s">
        <v>21</v>
      </c>
      <c r="D327" s="40" t="s">
        <v>631</v>
      </c>
      <c r="E327" s="40" t="s">
        <v>632</v>
      </c>
      <c r="F327" s="62">
        <v>1</v>
      </c>
      <c r="G327" s="63">
        <v>0.15</v>
      </c>
      <c r="H327" s="63">
        <v>7</v>
      </c>
      <c r="I327" s="40">
        <v>15</v>
      </c>
      <c r="J327" s="40">
        <v>15</v>
      </c>
      <c r="K327" s="40" t="s">
        <v>127</v>
      </c>
      <c r="L327" s="40" t="s">
        <v>128</v>
      </c>
      <c r="M327" s="63">
        <f t="shared" si="5"/>
        <v>0.46666666666666667</v>
      </c>
      <c r="N327" s="64">
        <f>IF(M327="","",IF(M327&lt;Premissas!$C$8,Premissas!$E$7,IF(M327&lt;Premissas!$C$9,Premissas!$E$8,IF(M327&lt;Premissas!$C$10,Premissas!$E$9,IF(M327&lt;Premissas!$C$11,Premissas!$E$10,IF(M327&lt;Premissas!$C$12,Premissas!$E$11,Premissas!$E$12))))))</f>
        <v>0</v>
      </c>
      <c r="O327" s="65">
        <f>IF(OR(N327="",N327=0),0,N327/Premissas!$C$16)</f>
        <v>0</v>
      </c>
    </row>
    <row r="328" spans="1:15" ht="15" customHeight="1">
      <c r="A328" s="40">
        <v>7</v>
      </c>
      <c r="B328" s="40">
        <v>1953</v>
      </c>
      <c r="C328" s="40" t="s">
        <v>21</v>
      </c>
      <c r="D328" s="40" t="s">
        <v>633</v>
      </c>
      <c r="E328" s="40" t="s">
        <v>634</v>
      </c>
      <c r="F328" s="62">
        <v>4298</v>
      </c>
      <c r="G328" s="63">
        <v>133.30000000000001</v>
      </c>
      <c r="H328" s="63">
        <v>32</v>
      </c>
      <c r="I328" s="40">
        <v>15</v>
      </c>
      <c r="J328" s="40">
        <v>15</v>
      </c>
      <c r="K328" s="40" t="s">
        <v>127</v>
      </c>
      <c r="L328" s="40" t="s">
        <v>128</v>
      </c>
      <c r="M328" s="63">
        <f t="shared" si="5"/>
        <v>2.1333333333333333</v>
      </c>
      <c r="N328" s="64">
        <f>IF(M328="","",IF(M328&lt;Premissas!$C$8,Premissas!$E$7,IF(M328&lt;Premissas!$C$9,Premissas!$E$8,IF(M328&lt;Premissas!$C$10,Premissas!$E$9,IF(M328&lt;Premissas!$C$11,Premissas!$E$10,IF(M328&lt;Premissas!$C$12,Premissas!$E$11,Premissas!$E$12))))))</f>
        <v>750</v>
      </c>
      <c r="O328" s="65">
        <f>IF(OR(N328="",N328=0),0,N328/Premissas!$C$16)</f>
        <v>28.846153846153847</v>
      </c>
    </row>
    <row r="329" spans="1:15" ht="15" customHeight="1">
      <c r="A329" s="40">
        <v>7</v>
      </c>
      <c r="B329" s="40">
        <v>1953</v>
      </c>
      <c r="C329" s="40" t="s">
        <v>19</v>
      </c>
      <c r="D329" s="40" t="s">
        <v>635</v>
      </c>
      <c r="E329" s="40" t="s">
        <v>636</v>
      </c>
      <c r="F329" s="62">
        <v>992</v>
      </c>
      <c r="G329" s="63">
        <v>16.940000000000001</v>
      </c>
      <c r="H329" s="63">
        <v>59</v>
      </c>
      <c r="I329" s="40">
        <v>18</v>
      </c>
      <c r="J329" s="40">
        <v>18</v>
      </c>
      <c r="K329" s="40" t="s">
        <v>127</v>
      </c>
      <c r="L329" s="40" t="s">
        <v>128</v>
      </c>
      <c r="M329" s="63">
        <f t="shared" si="5"/>
        <v>3.2777777777777777</v>
      </c>
      <c r="N329" s="64">
        <f>IF(M329="","",IF(M329&lt;Premissas!$C$8,Premissas!$E$7,IF(M329&lt;Premissas!$C$9,Premissas!$E$8,IF(M329&lt;Premissas!$C$10,Premissas!$E$9,IF(M329&lt;Premissas!$C$11,Premissas!$E$10,IF(M329&lt;Premissas!$C$12,Premissas!$E$11,Premissas!$E$12))))))</f>
        <v>750</v>
      </c>
      <c r="O329" s="65">
        <f>IF(OR(N329="",N329=0),0,N329/Premissas!$C$16)</f>
        <v>28.846153846153847</v>
      </c>
    </row>
    <row r="330" spans="1:15" ht="15" customHeight="1">
      <c r="A330" s="40">
        <v>7</v>
      </c>
      <c r="B330" s="40">
        <v>1953</v>
      </c>
      <c r="C330" s="40" t="s">
        <v>21</v>
      </c>
      <c r="D330" s="40" t="s">
        <v>635</v>
      </c>
      <c r="E330" s="40" t="s">
        <v>636</v>
      </c>
      <c r="F330" s="62">
        <v>6</v>
      </c>
      <c r="G330" s="63">
        <v>0.35</v>
      </c>
      <c r="H330" s="63">
        <v>17</v>
      </c>
      <c r="I330" s="40">
        <v>15</v>
      </c>
      <c r="J330" s="40">
        <v>15</v>
      </c>
      <c r="K330" s="40" t="s">
        <v>127</v>
      </c>
      <c r="L330" s="40" t="s">
        <v>128</v>
      </c>
      <c r="M330" s="63">
        <f t="shared" si="5"/>
        <v>1.1333333333333333</v>
      </c>
      <c r="N330" s="64">
        <f>IF(M330="","",IF(M330&lt;Premissas!$C$8,Premissas!$E$7,IF(M330&lt;Premissas!$C$9,Premissas!$E$8,IF(M330&lt;Premissas!$C$10,Premissas!$E$9,IF(M330&lt;Premissas!$C$11,Premissas!$E$10,IF(M330&lt;Premissas!$C$12,Premissas!$E$11,Premissas!$E$12))))))</f>
        <v>100</v>
      </c>
      <c r="O330" s="65">
        <f>IF(OR(N330="",N330=0),0,N330/Premissas!$C$16)</f>
        <v>3.8461538461538463</v>
      </c>
    </row>
    <row r="331" spans="1:15" ht="15" customHeight="1">
      <c r="A331" s="40">
        <v>7</v>
      </c>
      <c r="B331" s="40">
        <v>1953</v>
      </c>
      <c r="C331" s="40" t="s">
        <v>20</v>
      </c>
      <c r="D331" s="40" t="s">
        <v>635</v>
      </c>
      <c r="E331" s="40" t="s">
        <v>636</v>
      </c>
      <c r="F331" s="62">
        <v>31</v>
      </c>
      <c r="G331" s="63">
        <v>3.15</v>
      </c>
      <c r="H331" s="63">
        <v>10</v>
      </c>
      <c r="I331" s="40">
        <v>19</v>
      </c>
      <c r="J331" s="40">
        <v>19</v>
      </c>
      <c r="K331" s="40" t="s">
        <v>127</v>
      </c>
      <c r="L331" s="40" t="s">
        <v>128</v>
      </c>
      <c r="M331" s="63">
        <f t="shared" si="5"/>
        <v>0.52631578947368418</v>
      </c>
      <c r="N331" s="64">
        <f>IF(M331="","",IF(M331&lt;Premissas!$C$8,Premissas!$E$7,IF(M331&lt;Premissas!$C$9,Premissas!$E$8,IF(M331&lt;Premissas!$C$10,Premissas!$E$9,IF(M331&lt;Premissas!$C$11,Premissas!$E$10,IF(M331&lt;Premissas!$C$12,Premissas!$E$11,Premissas!$E$12))))))</f>
        <v>0</v>
      </c>
      <c r="O331" s="65">
        <f>IF(OR(N331="",N331=0),0,N331/Premissas!$C$16)</f>
        <v>0</v>
      </c>
    </row>
    <row r="332" spans="1:15" ht="15" customHeight="1">
      <c r="A332" s="40">
        <v>7</v>
      </c>
      <c r="B332" s="40">
        <v>1953</v>
      </c>
      <c r="C332" s="40" t="s">
        <v>21</v>
      </c>
      <c r="D332" s="40" t="s">
        <v>637</v>
      </c>
      <c r="E332" s="40" t="s">
        <v>638</v>
      </c>
      <c r="F332" s="62">
        <v>2475</v>
      </c>
      <c r="G332" s="63">
        <v>104.83</v>
      </c>
      <c r="H332" s="63">
        <v>24</v>
      </c>
      <c r="I332" s="40">
        <v>15</v>
      </c>
      <c r="J332" s="40">
        <v>15</v>
      </c>
      <c r="K332" s="40" t="s">
        <v>127</v>
      </c>
      <c r="L332" s="40" t="s">
        <v>128</v>
      </c>
      <c r="M332" s="63">
        <f t="shared" si="5"/>
        <v>1.6</v>
      </c>
      <c r="N332" s="64">
        <f>IF(M332="","",IF(M332&lt;Premissas!$C$8,Premissas!$E$7,IF(M332&lt;Premissas!$C$9,Premissas!$E$8,IF(M332&lt;Premissas!$C$10,Premissas!$E$9,IF(M332&lt;Premissas!$C$11,Premissas!$E$10,IF(M332&lt;Premissas!$C$12,Premissas!$E$11,Premissas!$E$12))))))</f>
        <v>500</v>
      </c>
      <c r="O332" s="65">
        <f>IF(OR(N332="",N332=0),0,N332/Premissas!$C$16)</f>
        <v>19.23076923076923</v>
      </c>
    </row>
    <row r="333" spans="1:15" ht="15" customHeight="1">
      <c r="A333" s="40">
        <v>7</v>
      </c>
      <c r="B333" s="40">
        <v>1953</v>
      </c>
      <c r="C333" s="40" t="s">
        <v>21</v>
      </c>
      <c r="D333" s="40" t="s">
        <v>639</v>
      </c>
      <c r="E333" s="40" t="s">
        <v>640</v>
      </c>
      <c r="F333" s="62">
        <v>201</v>
      </c>
      <c r="G333" s="63">
        <v>6.02</v>
      </c>
      <c r="H333" s="63">
        <v>33</v>
      </c>
      <c r="I333" s="40">
        <v>15</v>
      </c>
      <c r="J333" s="40">
        <v>15</v>
      </c>
      <c r="K333" s="40" t="s">
        <v>127</v>
      </c>
      <c r="L333" s="40" t="s">
        <v>128</v>
      </c>
      <c r="M333" s="63">
        <f t="shared" si="5"/>
        <v>2.2000000000000002</v>
      </c>
      <c r="N333" s="64">
        <f>IF(M333="","",IF(M333&lt;Premissas!$C$8,Premissas!$E$7,IF(M333&lt;Premissas!$C$9,Premissas!$E$8,IF(M333&lt;Premissas!$C$10,Premissas!$E$9,IF(M333&lt;Premissas!$C$11,Premissas!$E$10,IF(M333&lt;Premissas!$C$12,Premissas!$E$11,Premissas!$E$12))))))</f>
        <v>750</v>
      </c>
      <c r="O333" s="65">
        <f>IF(OR(N333="",N333=0),0,N333/Premissas!$C$16)</f>
        <v>28.846153846153847</v>
      </c>
    </row>
    <row r="334" spans="1:15" ht="15" customHeight="1">
      <c r="A334" s="40">
        <v>7</v>
      </c>
      <c r="B334" s="40">
        <v>1953</v>
      </c>
      <c r="C334" s="40" t="s">
        <v>22</v>
      </c>
      <c r="D334" s="40" t="s">
        <v>641</v>
      </c>
      <c r="E334" s="40" t="s">
        <v>642</v>
      </c>
      <c r="F334" s="62">
        <v>66</v>
      </c>
      <c r="G334" s="63">
        <v>0.85</v>
      </c>
      <c r="H334" s="63">
        <v>78</v>
      </c>
      <c r="I334" s="40">
        <v>19</v>
      </c>
      <c r="J334" s="40">
        <v>19</v>
      </c>
      <c r="K334" s="40" t="s">
        <v>127</v>
      </c>
      <c r="L334" s="40" t="s">
        <v>128</v>
      </c>
      <c r="M334" s="63">
        <f t="shared" si="5"/>
        <v>4.1052631578947372</v>
      </c>
      <c r="N334" s="64">
        <f>IF(M334="","",IF(M334&lt;Premissas!$C$8,Premissas!$E$7,IF(M334&lt;Premissas!$C$9,Premissas!$E$8,IF(M334&lt;Premissas!$C$10,Premissas!$E$9,IF(M334&lt;Premissas!$C$11,Premissas!$E$10,IF(M334&lt;Premissas!$C$12,Premissas!$E$11,Premissas!$E$12))))))</f>
        <v>750</v>
      </c>
      <c r="O334" s="65">
        <f>IF(OR(N334="",N334=0),0,N334/Premissas!$C$16)</f>
        <v>28.846153846153847</v>
      </c>
    </row>
    <row r="335" spans="1:15" ht="15" customHeight="1">
      <c r="A335" s="40">
        <v>7</v>
      </c>
      <c r="B335" s="40">
        <v>1953</v>
      </c>
      <c r="C335" s="40" t="s">
        <v>21</v>
      </c>
      <c r="D335" s="40" t="s">
        <v>643</v>
      </c>
      <c r="E335" s="40" t="s">
        <v>644</v>
      </c>
      <c r="F335" s="62">
        <v>129</v>
      </c>
      <c r="G335" s="63">
        <v>23.08</v>
      </c>
      <c r="H335" s="63">
        <v>6</v>
      </c>
      <c r="I335" s="40">
        <v>15</v>
      </c>
      <c r="J335" s="40">
        <v>15</v>
      </c>
      <c r="K335" s="40" t="s">
        <v>127</v>
      </c>
      <c r="L335" s="40" t="s">
        <v>128</v>
      </c>
      <c r="M335" s="63">
        <f t="shared" si="5"/>
        <v>0.4</v>
      </c>
      <c r="N335" s="64">
        <f>IF(M335="","",IF(M335&lt;Premissas!$C$8,Premissas!$E$7,IF(M335&lt;Premissas!$C$9,Premissas!$E$8,IF(M335&lt;Premissas!$C$10,Premissas!$E$9,IF(M335&lt;Premissas!$C$11,Premissas!$E$10,IF(M335&lt;Premissas!$C$12,Premissas!$E$11,Premissas!$E$12))))))</f>
        <v>0</v>
      </c>
      <c r="O335" s="65">
        <f>IF(OR(N335="",N335=0),0,N335/Premissas!$C$16)</f>
        <v>0</v>
      </c>
    </row>
    <row r="336" spans="1:15" ht="15" customHeight="1">
      <c r="A336" s="40">
        <v>7</v>
      </c>
      <c r="B336" s="40">
        <v>1953</v>
      </c>
      <c r="C336" s="40" t="s">
        <v>20</v>
      </c>
      <c r="D336" s="40" t="s">
        <v>643</v>
      </c>
      <c r="E336" s="40" t="s">
        <v>644</v>
      </c>
      <c r="F336" s="62">
        <v>50</v>
      </c>
      <c r="G336" s="63">
        <v>2.4</v>
      </c>
      <c r="H336" s="63">
        <v>21</v>
      </c>
      <c r="I336" s="40">
        <v>19</v>
      </c>
      <c r="J336" s="40">
        <v>19</v>
      </c>
      <c r="K336" s="40" t="s">
        <v>127</v>
      </c>
      <c r="L336" s="40" t="s">
        <v>128</v>
      </c>
      <c r="M336" s="63">
        <f t="shared" si="5"/>
        <v>1.1052631578947369</v>
      </c>
      <c r="N336" s="64">
        <f>IF(M336="","",IF(M336&lt;Premissas!$C$8,Premissas!$E$7,IF(M336&lt;Premissas!$C$9,Premissas!$E$8,IF(M336&lt;Premissas!$C$10,Premissas!$E$9,IF(M336&lt;Premissas!$C$11,Premissas!$E$10,IF(M336&lt;Premissas!$C$12,Premissas!$E$11,Premissas!$E$12))))))</f>
        <v>100</v>
      </c>
      <c r="O336" s="65">
        <f>IF(OR(N336="",N336=0),0,N336/Premissas!$C$16)</f>
        <v>3.8461538461538463</v>
      </c>
    </row>
    <row r="337" spans="1:15" ht="15" customHeight="1">
      <c r="A337" s="40">
        <v>7</v>
      </c>
      <c r="B337" s="40">
        <v>1953</v>
      </c>
      <c r="C337" s="40" t="s">
        <v>21</v>
      </c>
      <c r="D337" s="40" t="s">
        <v>645</v>
      </c>
      <c r="E337" s="40" t="s">
        <v>646</v>
      </c>
      <c r="F337" s="62">
        <v>166</v>
      </c>
      <c r="G337" s="63">
        <v>5.26</v>
      </c>
      <c r="H337" s="63">
        <v>32</v>
      </c>
      <c r="I337" s="40">
        <v>15</v>
      </c>
      <c r="J337" s="40">
        <v>15</v>
      </c>
      <c r="K337" s="40" t="s">
        <v>127</v>
      </c>
      <c r="L337" s="40" t="s">
        <v>128</v>
      </c>
      <c r="M337" s="63">
        <f t="shared" si="5"/>
        <v>2.1333333333333333</v>
      </c>
      <c r="N337" s="64">
        <f>IF(M337="","",IF(M337&lt;Premissas!$C$8,Premissas!$E$7,IF(M337&lt;Premissas!$C$9,Premissas!$E$8,IF(M337&lt;Premissas!$C$10,Premissas!$E$9,IF(M337&lt;Premissas!$C$11,Premissas!$E$10,IF(M337&lt;Premissas!$C$12,Premissas!$E$11,Premissas!$E$12))))))</f>
        <v>750</v>
      </c>
      <c r="O337" s="65">
        <f>IF(OR(N337="",N337=0),0,N337/Premissas!$C$16)</f>
        <v>28.846153846153847</v>
      </c>
    </row>
    <row r="338" spans="1:15" ht="15" customHeight="1">
      <c r="A338" s="40">
        <v>7</v>
      </c>
      <c r="B338" s="40">
        <v>1953</v>
      </c>
      <c r="C338" s="40" t="s">
        <v>20</v>
      </c>
      <c r="D338" s="40" t="s">
        <v>645</v>
      </c>
      <c r="E338" s="40" t="s">
        <v>646</v>
      </c>
      <c r="F338" s="62">
        <v>4541</v>
      </c>
      <c r="G338" s="63">
        <v>65.27</v>
      </c>
      <c r="H338" s="63">
        <v>70</v>
      </c>
      <c r="I338" s="40">
        <v>19</v>
      </c>
      <c r="J338" s="40">
        <v>19</v>
      </c>
      <c r="K338" s="40" t="s">
        <v>127</v>
      </c>
      <c r="L338" s="40" t="s">
        <v>128</v>
      </c>
      <c r="M338" s="63">
        <f t="shared" si="5"/>
        <v>3.6842105263157894</v>
      </c>
      <c r="N338" s="64">
        <f>IF(M338="","",IF(M338&lt;Premissas!$C$8,Premissas!$E$7,IF(M338&lt;Premissas!$C$9,Premissas!$E$8,IF(M338&lt;Premissas!$C$10,Premissas!$E$9,IF(M338&lt;Premissas!$C$11,Premissas!$E$10,IF(M338&lt;Premissas!$C$12,Premissas!$E$11,Premissas!$E$12))))))</f>
        <v>750</v>
      </c>
      <c r="O338" s="65">
        <f>IF(OR(N338="",N338=0),0,N338/Premissas!$C$16)</f>
        <v>28.846153846153847</v>
      </c>
    </row>
    <row r="339" spans="1:15" ht="15" customHeight="1">
      <c r="A339" s="40">
        <v>7</v>
      </c>
      <c r="B339" s="40">
        <v>1953</v>
      </c>
      <c r="C339" s="40" t="s">
        <v>21</v>
      </c>
      <c r="D339" s="40" t="s">
        <v>647</v>
      </c>
      <c r="E339" s="40" t="s">
        <v>648</v>
      </c>
      <c r="F339" s="62">
        <v>54</v>
      </c>
      <c r="G339" s="63">
        <v>3.85</v>
      </c>
      <c r="H339" s="63">
        <v>14</v>
      </c>
      <c r="I339" s="40">
        <v>15</v>
      </c>
      <c r="J339" s="40">
        <v>15</v>
      </c>
      <c r="K339" s="40" t="s">
        <v>127</v>
      </c>
      <c r="L339" s="40" t="s">
        <v>128</v>
      </c>
      <c r="M339" s="63">
        <f t="shared" si="5"/>
        <v>0.93333333333333335</v>
      </c>
      <c r="N339" s="64">
        <f>IF(M339="","",IF(M339&lt;Premissas!$C$8,Premissas!$E$7,IF(M339&lt;Premissas!$C$9,Premissas!$E$8,IF(M339&lt;Premissas!$C$10,Premissas!$E$9,IF(M339&lt;Premissas!$C$11,Premissas!$E$10,IF(M339&lt;Premissas!$C$12,Premissas!$E$11,Premissas!$E$12))))))</f>
        <v>0</v>
      </c>
      <c r="O339" s="65">
        <f>IF(OR(N339="",N339=0),0,N339/Premissas!$C$16)</f>
        <v>0</v>
      </c>
    </row>
    <row r="340" spans="1:15" ht="15" customHeight="1">
      <c r="A340" s="40">
        <v>7</v>
      </c>
      <c r="B340" s="40">
        <v>1953</v>
      </c>
      <c r="C340" s="40" t="s">
        <v>20</v>
      </c>
      <c r="D340" s="40" t="s">
        <v>647</v>
      </c>
      <c r="E340" s="40" t="s">
        <v>648</v>
      </c>
      <c r="F340" s="62">
        <v>1297</v>
      </c>
      <c r="G340" s="63">
        <v>29.29</v>
      </c>
      <c r="H340" s="63">
        <v>44</v>
      </c>
      <c r="I340" s="40">
        <v>19</v>
      </c>
      <c r="J340" s="40">
        <v>19</v>
      </c>
      <c r="K340" s="40" t="s">
        <v>127</v>
      </c>
      <c r="L340" s="40" t="s">
        <v>128</v>
      </c>
      <c r="M340" s="63">
        <f t="shared" si="5"/>
        <v>2.3157894736842106</v>
      </c>
      <c r="N340" s="64">
        <f>IF(M340="","",IF(M340&lt;Premissas!$C$8,Premissas!$E$7,IF(M340&lt;Premissas!$C$9,Premissas!$E$8,IF(M340&lt;Premissas!$C$10,Premissas!$E$9,IF(M340&lt;Premissas!$C$11,Premissas!$E$10,IF(M340&lt;Premissas!$C$12,Premissas!$E$11,Premissas!$E$12))))))</f>
        <v>750</v>
      </c>
      <c r="O340" s="65">
        <f>IF(OR(N340="",N340=0),0,N340/Premissas!$C$16)</f>
        <v>28.846153846153847</v>
      </c>
    </row>
    <row r="341" spans="1:15" ht="15" customHeight="1">
      <c r="A341" s="40">
        <v>7</v>
      </c>
      <c r="B341" s="40">
        <v>1953</v>
      </c>
      <c r="C341" s="40" t="s">
        <v>21</v>
      </c>
      <c r="D341" s="40" t="s">
        <v>649</v>
      </c>
      <c r="E341" s="40" t="s">
        <v>650</v>
      </c>
      <c r="F341" s="62">
        <v>135</v>
      </c>
      <c r="G341" s="63">
        <v>4.82</v>
      </c>
      <c r="H341" s="63">
        <v>28</v>
      </c>
      <c r="I341" s="40">
        <v>15</v>
      </c>
      <c r="J341" s="40">
        <v>15</v>
      </c>
      <c r="K341" s="40" t="s">
        <v>127</v>
      </c>
      <c r="L341" s="40" t="s">
        <v>128</v>
      </c>
      <c r="M341" s="63">
        <f t="shared" si="5"/>
        <v>1.8666666666666667</v>
      </c>
      <c r="N341" s="64">
        <f>IF(M341="","",IF(M341&lt;Premissas!$C$8,Premissas!$E$7,IF(M341&lt;Premissas!$C$9,Premissas!$E$8,IF(M341&lt;Premissas!$C$10,Premissas!$E$9,IF(M341&lt;Premissas!$C$11,Premissas!$E$10,IF(M341&lt;Premissas!$C$12,Premissas!$E$11,Premissas!$E$12))))))</f>
        <v>500</v>
      </c>
      <c r="O341" s="65">
        <f>IF(OR(N341="",N341=0),0,N341/Premissas!$C$16)</f>
        <v>19.23076923076923</v>
      </c>
    </row>
    <row r="342" spans="1:15" ht="15" customHeight="1">
      <c r="A342" s="40">
        <v>7</v>
      </c>
      <c r="B342" s="40">
        <v>1953</v>
      </c>
      <c r="C342" s="40" t="s">
        <v>20</v>
      </c>
      <c r="D342" s="40" t="s">
        <v>649</v>
      </c>
      <c r="E342" s="40" t="s">
        <v>650</v>
      </c>
      <c r="F342" s="62">
        <v>16</v>
      </c>
      <c r="G342" s="63">
        <v>0.43</v>
      </c>
      <c r="H342" s="63">
        <v>37</v>
      </c>
      <c r="I342" s="40">
        <v>19</v>
      </c>
      <c r="J342" s="40">
        <v>19</v>
      </c>
      <c r="K342" s="40" t="s">
        <v>127</v>
      </c>
      <c r="L342" s="40" t="s">
        <v>128</v>
      </c>
      <c r="M342" s="63">
        <f t="shared" si="5"/>
        <v>1.9473684210526316</v>
      </c>
      <c r="N342" s="64">
        <f>IF(M342="","",IF(M342&lt;Premissas!$C$8,Premissas!$E$7,IF(M342&lt;Premissas!$C$9,Premissas!$E$8,IF(M342&lt;Premissas!$C$10,Premissas!$E$9,IF(M342&lt;Premissas!$C$11,Premissas!$E$10,IF(M342&lt;Premissas!$C$12,Premissas!$E$11,Premissas!$E$12))))))</f>
        <v>750</v>
      </c>
      <c r="O342" s="65">
        <f>IF(OR(N342="",N342=0),0,N342/Premissas!$C$16)</f>
        <v>28.846153846153847</v>
      </c>
    </row>
    <row r="343" spans="1:15" ht="15" customHeight="1">
      <c r="A343" s="40">
        <v>7</v>
      </c>
      <c r="B343" s="40">
        <v>1953</v>
      </c>
      <c r="C343" s="40" t="s">
        <v>21</v>
      </c>
      <c r="D343" s="40" t="s">
        <v>651</v>
      </c>
      <c r="E343" s="40" t="s">
        <v>652</v>
      </c>
      <c r="F343" s="62">
        <v>274</v>
      </c>
      <c r="G343" s="63">
        <v>22.12</v>
      </c>
      <c r="H343" s="63">
        <v>12</v>
      </c>
      <c r="I343" s="40">
        <v>15</v>
      </c>
      <c r="J343" s="40">
        <v>15</v>
      </c>
      <c r="K343" s="40" t="s">
        <v>127</v>
      </c>
      <c r="L343" s="40" t="s">
        <v>128</v>
      </c>
      <c r="M343" s="63">
        <f t="shared" si="5"/>
        <v>0.8</v>
      </c>
      <c r="N343" s="64">
        <f>IF(M343="","",IF(M343&lt;Premissas!$C$8,Premissas!$E$7,IF(M343&lt;Premissas!$C$9,Premissas!$E$8,IF(M343&lt;Premissas!$C$10,Premissas!$E$9,IF(M343&lt;Premissas!$C$11,Premissas!$E$10,IF(M343&lt;Premissas!$C$12,Premissas!$E$11,Premissas!$E$12))))))</f>
        <v>0</v>
      </c>
      <c r="O343" s="65">
        <f>IF(OR(N343="",N343=0),0,N343/Premissas!$C$16)</f>
        <v>0</v>
      </c>
    </row>
    <row r="344" spans="1:15" ht="15" customHeight="1">
      <c r="A344" s="40">
        <v>7</v>
      </c>
      <c r="B344" s="40">
        <v>1953</v>
      </c>
      <c r="C344" s="40" t="s">
        <v>20</v>
      </c>
      <c r="D344" s="40" t="s">
        <v>651</v>
      </c>
      <c r="E344" s="40" t="s">
        <v>652</v>
      </c>
      <c r="F344" s="62">
        <v>72</v>
      </c>
      <c r="G344" s="63">
        <v>2.27</v>
      </c>
      <c r="H344" s="63">
        <v>32</v>
      </c>
      <c r="I344" s="40">
        <v>19</v>
      </c>
      <c r="J344" s="40">
        <v>19</v>
      </c>
      <c r="K344" s="40" t="s">
        <v>127</v>
      </c>
      <c r="L344" s="40" t="s">
        <v>128</v>
      </c>
      <c r="M344" s="63">
        <f t="shared" si="5"/>
        <v>1.6842105263157894</v>
      </c>
      <c r="N344" s="64">
        <f>IF(M344="","",IF(M344&lt;Premissas!$C$8,Premissas!$E$7,IF(M344&lt;Premissas!$C$9,Premissas!$E$8,IF(M344&lt;Premissas!$C$10,Premissas!$E$9,IF(M344&lt;Premissas!$C$11,Premissas!$E$10,IF(M344&lt;Premissas!$C$12,Premissas!$E$11,Premissas!$E$12))))))</f>
        <v>500</v>
      </c>
      <c r="O344" s="65">
        <f>IF(OR(N344="",N344=0),0,N344/Premissas!$C$16)</f>
        <v>19.23076923076923</v>
      </c>
    </row>
    <row r="345" spans="1:15" ht="15" customHeight="1">
      <c r="A345" s="40">
        <v>7</v>
      </c>
      <c r="B345" s="40">
        <v>1953</v>
      </c>
      <c r="C345" s="40" t="s">
        <v>21</v>
      </c>
      <c r="D345" s="40" t="s">
        <v>653</v>
      </c>
      <c r="E345" s="40" t="s">
        <v>654</v>
      </c>
      <c r="F345" s="62">
        <v>309</v>
      </c>
      <c r="G345" s="63">
        <v>20.32</v>
      </c>
      <c r="H345" s="63">
        <v>15</v>
      </c>
      <c r="I345" s="40">
        <v>15</v>
      </c>
      <c r="J345" s="40">
        <v>15</v>
      </c>
      <c r="K345" s="40" t="s">
        <v>127</v>
      </c>
      <c r="L345" s="40" t="s">
        <v>128</v>
      </c>
      <c r="M345" s="63">
        <f t="shared" si="5"/>
        <v>1</v>
      </c>
      <c r="N345" s="64">
        <f>IF(M345="","",IF(M345&lt;Premissas!$C$8,Premissas!$E$7,IF(M345&lt;Premissas!$C$9,Premissas!$E$8,IF(M345&lt;Premissas!$C$10,Premissas!$E$9,IF(M345&lt;Premissas!$C$11,Premissas!$E$10,IF(M345&lt;Premissas!$C$12,Premissas!$E$11,Premissas!$E$12))))))</f>
        <v>100</v>
      </c>
      <c r="O345" s="65">
        <f>IF(OR(N345="",N345=0),0,N345/Premissas!$C$16)</f>
        <v>3.8461538461538463</v>
      </c>
    </row>
    <row r="346" spans="1:15" ht="15" customHeight="1">
      <c r="A346" s="40">
        <v>7</v>
      </c>
      <c r="B346" s="40">
        <v>1953</v>
      </c>
      <c r="C346" s="40" t="s">
        <v>21</v>
      </c>
      <c r="D346" s="40" t="s">
        <v>655</v>
      </c>
      <c r="E346" s="40" t="s">
        <v>656</v>
      </c>
      <c r="F346" s="62">
        <v>216</v>
      </c>
      <c r="G346" s="63">
        <v>10.050000000000001</v>
      </c>
      <c r="H346" s="63">
        <v>21</v>
      </c>
      <c r="I346" s="40">
        <v>15</v>
      </c>
      <c r="J346" s="40">
        <v>15</v>
      </c>
      <c r="K346" s="40" t="s">
        <v>127</v>
      </c>
      <c r="L346" s="40" t="s">
        <v>128</v>
      </c>
      <c r="M346" s="63">
        <f t="shared" si="5"/>
        <v>1.4</v>
      </c>
      <c r="N346" s="64">
        <f>IF(M346="","",IF(M346&lt;Premissas!$C$8,Premissas!$E$7,IF(M346&lt;Premissas!$C$9,Premissas!$E$8,IF(M346&lt;Premissas!$C$10,Premissas!$E$9,IF(M346&lt;Premissas!$C$11,Premissas!$E$10,IF(M346&lt;Premissas!$C$12,Premissas!$E$11,Premissas!$E$12))))))</f>
        <v>350</v>
      </c>
      <c r="O346" s="65">
        <f>IF(OR(N346="",N346=0),0,N346/Premissas!$C$16)</f>
        <v>13.461538461538462</v>
      </c>
    </row>
    <row r="347" spans="1:15" ht="15" customHeight="1">
      <c r="A347" s="40">
        <v>7</v>
      </c>
      <c r="B347" s="40">
        <v>1953</v>
      </c>
      <c r="C347" s="40" t="s">
        <v>20</v>
      </c>
      <c r="D347" s="40" t="s">
        <v>655</v>
      </c>
      <c r="E347" s="40" t="s">
        <v>656</v>
      </c>
      <c r="F347" s="62">
        <v>2029</v>
      </c>
      <c r="G347" s="63">
        <v>48.05</v>
      </c>
      <c r="H347" s="63">
        <v>42</v>
      </c>
      <c r="I347" s="40">
        <v>19</v>
      </c>
      <c r="J347" s="40">
        <v>19</v>
      </c>
      <c r="K347" s="40" t="s">
        <v>127</v>
      </c>
      <c r="L347" s="40" t="s">
        <v>128</v>
      </c>
      <c r="M347" s="63">
        <f t="shared" si="5"/>
        <v>2.2105263157894739</v>
      </c>
      <c r="N347" s="64">
        <f>IF(M347="","",IF(M347&lt;Premissas!$C$8,Premissas!$E$7,IF(M347&lt;Premissas!$C$9,Premissas!$E$8,IF(M347&lt;Premissas!$C$10,Premissas!$E$9,IF(M347&lt;Premissas!$C$11,Premissas!$E$10,IF(M347&lt;Premissas!$C$12,Premissas!$E$11,Premissas!$E$12))))))</f>
        <v>750</v>
      </c>
      <c r="O347" s="65">
        <f>IF(OR(N347="",N347=0),0,N347/Premissas!$C$16)</f>
        <v>28.846153846153847</v>
      </c>
    </row>
    <row r="348" spans="1:15" ht="15" customHeight="1">
      <c r="A348" s="40">
        <v>7</v>
      </c>
      <c r="B348" s="40">
        <v>1953</v>
      </c>
      <c r="C348" s="40" t="s">
        <v>21</v>
      </c>
      <c r="D348" s="40" t="s">
        <v>657</v>
      </c>
      <c r="E348" s="40" t="s">
        <v>658</v>
      </c>
      <c r="F348" s="62">
        <v>9</v>
      </c>
      <c r="G348" s="63">
        <v>0.22</v>
      </c>
      <c r="H348" s="63">
        <v>41</v>
      </c>
      <c r="I348" s="40">
        <v>15</v>
      </c>
      <c r="J348" s="40">
        <v>15</v>
      </c>
      <c r="K348" s="40" t="s">
        <v>127</v>
      </c>
      <c r="L348" s="40" t="s">
        <v>128</v>
      </c>
      <c r="M348" s="63">
        <f t="shared" si="5"/>
        <v>2.7333333333333334</v>
      </c>
      <c r="N348" s="64">
        <f>IF(M348="","",IF(M348&lt;Premissas!$C$8,Premissas!$E$7,IF(M348&lt;Premissas!$C$9,Premissas!$E$8,IF(M348&lt;Premissas!$C$10,Premissas!$E$9,IF(M348&lt;Premissas!$C$11,Premissas!$E$10,IF(M348&lt;Premissas!$C$12,Premissas!$E$11,Premissas!$E$12))))))</f>
        <v>750</v>
      </c>
      <c r="O348" s="65">
        <f>IF(OR(N348="",N348=0),0,N348/Premissas!$C$16)</f>
        <v>28.846153846153847</v>
      </c>
    </row>
    <row r="349" spans="1:15" ht="15" customHeight="1">
      <c r="A349" s="40">
        <v>7</v>
      </c>
      <c r="B349" s="40">
        <v>1953</v>
      </c>
      <c r="C349" s="40" t="s">
        <v>19</v>
      </c>
      <c r="D349" s="40" t="s">
        <v>659</v>
      </c>
      <c r="E349" s="40" t="s">
        <v>660</v>
      </c>
      <c r="F349" s="62">
        <v>979</v>
      </c>
      <c r="G349" s="63">
        <v>40.06</v>
      </c>
      <c r="H349" s="63">
        <v>24</v>
      </c>
      <c r="I349" s="40">
        <v>18</v>
      </c>
      <c r="J349" s="40">
        <v>18</v>
      </c>
      <c r="K349" s="40" t="s">
        <v>127</v>
      </c>
      <c r="L349" s="40" t="s">
        <v>128</v>
      </c>
      <c r="M349" s="63">
        <f t="shared" si="5"/>
        <v>1.3333333333333333</v>
      </c>
      <c r="N349" s="64">
        <f>IF(M349="","",IF(M349&lt;Premissas!$C$8,Premissas!$E$7,IF(M349&lt;Premissas!$C$9,Premissas!$E$8,IF(M349&lt;Premissas!$C$10,Premissas!$E$9,IF(M349&lt;Premissas!$C$11,Premissas!$E$10,IF(M349&lt;Premissas!$C$12,Premissas!$E$11,Premissas!$E$12))))))</f>
        <v>200</v>
      </c>
      <c r="O349" s="65">
        <f>IF(OR(N349="",N349=0),0,N349/Premissas!$C$16)</f>
        <v>7.6923076923076925</v>
      </c>
    </row>
    <row r="350" spans="1:15" ht="15" customHeight="1">
      <c r="A350" s="40">
        <v>7</v>
      </c>
      <c r="B350" s="40">
        <v>1953</v>
      </c>
      <c r="C350" s="40" t="s">
        <v>21</v>
      </c>
      <c r="D350" s="40" t="s">
        <v>659</v>
      </c>
      <c r="E350" s="40" t="s">
        <v>660</v>
      </c>
      <c r="F350" s="62">
        <v>139</v>
      </c>
      <c r="G350" s="63">
        <v>3.7</v>
      </c>
      <c r="H350" s="63">
        <v>38</v>
      </c>
      <c r="I350" s="40">
        <v>15</v>
      </c>
      <c r="J350" s="40">
        <v>15</v>
      </c>
      <c r="K350" s="40" t="s">
        <v>127</v>
      </c>
      <c r="L350" s="40" t="s">
        <v>128</v>
      </c>
      <c r="M350" s="63">
        <f t="shared" si="5"/>
        <v>2.5333333333333332</v>
      </c>
      <c r="N350" s="64">
        <f>IF(M350="","",IF(M350&lt;Premissas!$C$8,Premissas!$E$7,IF(M350&lt;Premissas!$C$9,Premissas!$E$8,IF(M350&lt;Premissas!$C$10,Premissas!$E$9,IF(M350&lt;Premissas!$C$11,Premissas!$E$10,IF(M350&lt;Premissas!$C$12,Premissas!$E$11,Premissas!$E$12))))))</f>
        <v>750</v>
      </c>
      <c r="O350" s="65">
        <f>IF(OR(N350="",N350=0),0,N350/Premissas!$C$16)</f>
        <v>28.846153846153847</v>
      </c>
    </row>
    <row r="351" spans="1:15" ht="15" customHeight="1">
      <c r="A351" s="40">
        <v>7</v>
      </c>
      <c r="B351" s="40">
        <v>1953</v>
      </c>
      <c r="C351" s="40" t="s">
        <v>20</v>
      </c>
      <c r="D351" s="40" t="s">
        <v>659</v>
      </c>
      <c r="E351" s="40" t="s">
        <v>660</v>
      </c>
      <c r="F351" s="62">
        <v>471</v>
      </c>
      <c r="G351" s="63">
        <v>14.36</v>
      </c>
      <c r="H351" s="63">
        <v>33</v>
      </c>
      <c r="I351" s="40">
        <v>19</v>
      </c>
      <c r="J351" s="40">
        <v>19</v>
      </c>
      <c r="K351" s="40" t="s">
        <v>127</v>
      </c>
      <c r="L351" s="40" t="s">
        <v>128</v>
      </c>
      <c r="M351" s="63">
        <f t="shared" si="5"/>
        <v>1.736842105263158</v>
      </c>
      <c r="N351" s="64">
        <f>IF(M351="","",IF(M351&lt;Premissas!$C$8,Premissas!$E$7,IF(M351&lt;Premissas!$C$9,Premissas!$E$8,IF(M351&lt;Premissas!$C$10,Premissas!$E$9,IF(M351&lt;Premissas!$C$11,Premissas!$E$10,IF(M351&lt;Premissas!$C$12,Premissas!$E$11,Premissas!$E$12))))))</f>
        <v>500</v>
      </c>
      <c r="O351" s="65">
        <f>IF(OR(N351="",N351=0),0,N351/Premissas!$C$16)</f>
        <v>19.23076923076923</v>
      </c>
    </row>
    <row r="352" spans="1:15" ht="15" customHeight="1">
      <c r="A352" s="40">
        <v>7</v>
      </c>
      <c r="B352" s="40">
        <v>1953</v>
      </c>
      <c r="C352" s="40" t="s">
        <v>19</v>
      </c>
      <c r="D352" s="40" t="s">
        <v>661</v>
      </c>
      <c r="E352" s="40" t="s">
        <v>662</v>
      </c>
      <c r="F352" s="62">
        <v>1153</v>
      </c>
      <c r="G352" s="63">
        <v>22.46</v>
      </c>
      <c r="H352" s="63">
        <v>51</v>
      </c>
      <c r="I352" s="40">
        <v>18</v>
      </c>
      <c r="J352" s="40">
        <v>18</v>
      </c>
      <c r="K352" s="40" t="s">
        <v>127</v>
      </c>
      <c r="L352" s="40" t="s">
        <v>128</v>
      </c>
      <c r="M352" s="63">
        <f t="shared" si="5"/>
        <v>2.8333333333333335</v>
      </c>
      <c r="N352" s="64">
        <f>IF(M352="","",IF(M352&lt;Premissas!$C$8,Premissas!$E$7,IF(M352&lt;Premissas!$C$9,Premissas!$E$8,IF(M352&lt;Premissas!$C$10,Premissas!$E$9,IF(M352&lt;Premissas!$C$11,Premissas!$E$10,IF(M352&lt;Premissas!$C$12,Premissas!$E$11,Premissas!$E$12))))))</f>
        <v>750</v>
      </c>
      <c r="O352" s="65">
        <f>IF(OR(N352="",N352=0),0,N352/Premissas!$C$16)</f>
        <v>28.846153846153847</v>
      </c>
    </row>
    <row r="353" spans="1:15" ht="15" customHeight="1">
      <c r="A353" s="40">
        <v>7</v>
      </c>
      <c r="B353" s="40">
        <v>1953</v>
      </c>
      <c r="C353" s="40" t="s">
        <v>22</v>
      </c>
      <c r="D353" s="40" t="s">
        <v>663</v>
      </c>
      <c r="E353" s="40" t="s">
        <v>664</v>
      </c>
      <c r="F353" s="62">
        <v>2005</v>
      </c>
      <c r="G353" s="63">
        <v>53.18</v>
      </c>
      <c r="H353" s="63">
        <v>38</v>
      </c>
      <c r="I353" s="40">
        <v>19</v>
      </c>
      <c r="J353" s="40">
        <v>19</v>
      </c>
      <c r="K353" s="40" t="s">
        <v>127</v>
      </c>
      <c r="L353" s="40" t="s">
        <v>128</v>
      </c>
      <c r="M353" s="63">
        <f t="shared" si="5"/>
        <v>2</v>
      </c>
      <c r="N353" s="64">
        <f>IF(M353="","",IF(M353&lt;Premissas!$C$8,Premissas!$E$7,IF(M353&lt;Premissas!$C$9,Premissas!$E$8,IF(M353&lt;Premissas!$C$10,Premissas!$E$9,IF(M353&lt;Premissas!$C$11,Premissas!$E$10,IF(M353&lt;Premissas!$C$12,Premissas!$E$11,Premissas!$E$12))))))</f>
        <v>750</v>
      </c>
      <c r="O353" s="65">
        <f>IF(OR(N353="",N353=0),0,N353/Premissas!$C$16)</f>
        <v>28.846153846153847</v>
      </c>
    </row>
    <row r="354" spans="1:15" ht="15" customHeight="1">
      <c r="A354" s="40">
        <v>7</v>
      </c>
      <c r="B354" s="40">
        <v>1953</v>
      </c>
      <c r="C354" s="40" t="s">
        <v>19</v>
      </c>
      <c r="D354" s="40" t="s">
        <v>665</v>
      </c>
      <c r="E354" s="40" t="s">
        <v>666</v>
      </c>
      <c r="F354" s="62">
        <v>823</v>
      </c>
      <c r="G354" s="63">
        <v>29.06</v>
      </c>
      <c r="H354" s="63">
        <v>28</v>
      </c>
      <c r="I354" s="40">
        <v>18</v>
      </c>
      <c r="J354" s="40">
        <v>18</v>
      </c>
      <c r="K354" s="40" t="s">
        <v>127</v>
      </c>
      <c r="L354" s="40" t="s">
        <v>128</v>
      </c>
      <c r="M354" s="63">
        <f t="shared" si="5"/>
        <v>1.5555555555555556</v>
      </c>
      <c r="N354" s="64">
        <f>IF(M354="","",IF(M354&lt;Premissas!$C$8,Premissas!$E$7,IF(M354&lt;Premissas!$C$9,Premissas!$E$8,IF(M354&lt;Premissas!$C$10,Premissas!$E$9,IF(M354&lt;Premissas!$C$11,Premissas!$E$10,IF(M354&lt;Premissas!$C$12,Premissas!$E$11,Premissas!$E$12))))))</f>
        <v>350</v>
      </c>
      <c r="O354" s="65">
        <f>IF(OR(N354="",N354=0),0,N354/Premissas!$C$16)</f>
        <v>13.461538461538462</v>
      </c>
    </row>
    <row r="355" spans="1:15" ht="15" customHeight="1">
      <c r="A355" s="40">
        <v>7</v>
      </c>
      <c r="B355" s="40">
        <v>1953</v>
      </c>
      <c r="C355" s="40" t="s">
        <v>21</v>
      </c>
      <c r="D355" s="40" t="s">
        <v>665</v>
      </c>
      <c r="E355" s="40" t="s">
        <v>666</v>
      </c>
      <c r="F355" s="62">
        <v>499</v>
      </c>
      <c r="G355" s="63">
        <v>48.11</v>
      </c>
      <c r="H355" s="63">
        <v>10</v>
      </c>
      <c r="I355" s="40">
        <v>15</v>
      </c>
      <c r="J355" s="40">
        <v>15</v>
      </c>
      <c r="K355" s="40" t="s">
        <v>127</v>
      </c>
      <c r="L355" s="40" t="s">
        <v>128</v>
      </c>
      <c r="M355" s="63">
        <f t="shared" si="5"/>
        <v>0.66666666666666663</v>
      </c>
      <c r="N355" s="64">
        <f>IF(M355="","",IF(M355&lt;Premissas!$C$8,Premissas!$E$7,IF(M355&lt;Premissas!$C$9,Premissas!$E$8,IF(M355&lt;Premissas!$C$10,Premissas!$E$9,IF(M355&lt;Premissas!$C$11,Premissas!$E$10,IF(M355&lt;Premissas!$C$12,Premissas!$E$11,Premissas!$E$12))))))</f>
        <v>0</v>
      </c>
      <c r="O355" s="65">
        <f>IF(OR(N355="",N355=0),0,N355/Premissas!$C$16)</f>
        <v>0</v>
      </c>
    </row>
    <row r="356" spans="1:15" ht="15" customHeight="1">
      <c r="A356" s="40">
        <v>7</v>
      </c>
      <c r="B356" s="40">
        <v>1953</v>
      </c>
      <c r="C356" s="40" t="s">
        <v>20</v>
      </c>
      <c r="D356" s="40" t="s">
        <v>665</v>
      </c>
      <c r="E356" s="40" t="s">
        <v>666</v>
      </c>
      <c r="F356" s="62">
        <v>114</v>
      </c>
      <c r="G356" s="63">
        <v>1.74</v>
      </c>
      <c r="H356" s="63">
        <v>66</v>
      </c>
      <c r="I356" s="40">
        <v>19</v>
      </c>
      <c r="J356" s="40">
        <v>19</v>
      </c>
      <c r="K356" s="40" t="s">
        <v>127</v>
      </c>
      <c r="L356" s="40" t="s">
        <v>128</v>
      </c>
      <c r="M356" s="63">
        <f t="shared" si="5"/>
        <v>3.4736842105263159</v>
      </c>
      <c r="N356" s="64">
        <f>IF(M356="","",IF(M356&lt;Premissas!$C$8,Premissas!$E$7,IF(M356&lt;Premissas!$C$9,Premissas!$E$8,IF(M356&lt;Premissas!$C$10,Premissas!$E$9,IF(M356&lt;Premissas!$C$11,Premissas!$E$10,IF(M356&lt;Premissas!$C$12,Premissas!$E$11,Premissas!$E$12))))))</f>
        <v>750</v>
      </c>
      <c r="O356" s="65">
        <f>IF(OR(N356="",N356=0),0,N356/Premissas!$C$16)</f>
        <v>28.846153846153847</v>
      </c>
    </row>
    <row r="357" spans="1:15" ht="15" customHeight="1">
      <c r="A357" s="40">
        <v>7</v>
      </c>
      <c r="B357" s="40">
        <v>1953</v>
      </c>
      <c r="C357" s="40" t="s">
        <v>19</v>
      </c>
      <c r="D357" s="40" t="s">
        <v>667</v>
      </c>
      <c r="E357" s="40" t="s">
        <v>668</v>
      </c>
      <c r="F357" s="62">
        <v>1062</v>
      </c>
      <c r="G357" s="63">
        <v>26.22</v>
      </c>
      <c r="H357" s="63">
        <v>41</v>
      </c>
      <c r="I357" s="40">
        <v>18</v>
      </c>
      <c r="J357" s="40">
        <v>18</v>
      </c>
      <c r="K357" s="40" t="s">
        <v>127</v>
      </c>
      <c r="L357" s="40" t="s">
        <v>128</v>
      </c>
      <c r="M357" s="63">
        <f t="shared" si="5"/>
        <v>2.2777777777777777</v>
      </c>
      <c r="N357" s="64">
        <f>IF(M357="","",IF(M357&lt;Premissas!$C$8,Premissas!$E$7,IF(M357&lt;Premissas!$C$9,Premissas!$E$8,IF(M357&lt;Premissas!$C$10,Premissas!$E$9,IF(M357&lt;Premissas!$C$11,Premissas!$E$10,IF(M357&lt;Premissas!$C$12,Premissas!$E$11,Premissas!$E$12))))))</f>
        <v>750</v>
      </c>
      <c r="O357" s="65">
        <f>IF(OR(N357="",N357=0),0,N357/Premissas!$C$16)</f>
        <v>28.846153846153847</v>
      </c>
    </row>
    <row r="358" spans="1:15" ht="15" customHeight="1">
      <c r="A358" s="40">
        <v>7</v>
      </c>
      <c r="B358" s="40">
        <v>1953</v>
      </c>
      <c r="C358" s="40" t="s">
        <v>19</v>
      </c>
      <c r="D358" s="40" t="s">
        <v>669</v>
      </c>
      <c r="E358" s="40" t="s">
        <v>670</v>
      </c>
      <c r="F358" s="62">
        <v>3</v>
      </c>
      <c r="G358" s="63">
        <v>0.03</v>
      </c>
      <c r="H358" s="63">
        <v>100</v>
      </c>
      <c r="I358" s="40">
        <v>18</v>
      </c>
      <c r="J358" s="40">
        <v>18</v>
      </c>
      <c r="K358" s="40" t="s">
        <v>127</v>
      </c>
      <c r="L358" s="40" t="s">
        <v>128</v>
      </c>
      <c r="M358" s="63">
        <f t="shared" si="5"/>
        <v>5.5555555555555554</v>
      </c>
      <c r="N358" s="64">
        <f>IF(M358="","",IF(M358&lt;Premissas!$C$8,Premissas!$E$7,IF(M358&lt;Premissas!$C$9,Premissas!$E$8,IF(M358&lt;Premissas!$C$10,Premissas!$E$9,IF(M358&lt;Premissas!$C$11,Premissas!$E$10,IF(M358&lt;Premissas!$C$12,Premissas!$E$11,Premissas!$E$12))))))</f>
        <v>750</v>
      </c>
      <c r="O358" s="65">
        <f>IF(OR(N358="",N358=0),0,N358/Premissas!$C$16)</f>
        <v>28.846153846153847</v>
      </c>
    </row>
    <row r="359" spans="1:15" ht="15" customHeight="1">
      <c r="A359" s="40">
        <v>7</v>
      </c>
      <c r="B359" s="40">
        <v>1953</v>
      </c>
      <c r="C359" s="40" t="s">
        <v>21</v>
      </c>
      <c r="D359" s="40" t="s">
        <v>669</v>
      </c>
      <c r="E359" s="40" t="s">
        <v>670</v>
      </c>
      <c r="F359" s="62">
        <v>1</v>
      </c>
      <c r="G359" s="63">
        <v>0.06</v>
      </c>
      <c r="H359" s="63">
        <v>17</v>
      </c>
      <c r="I359" s="40">
        <v>15</v>
      </c>
      <c r="J359" s="40">
        <v>15</v>
      </c>
      <c r="K359" s="40" t="s">
        <v>127</v>
      </c>
      <c r="L359" s="40" t="s">
        <v>128</v>
      </c>
      <c r="M359" s="63">
        <f t="shared" si="5"/>
        <v>1.1333333333333333</v>
      </c>
      <c r="N359" s="64">
        <f>IF(M359="","",IF(M359&lt;Premissas!$C$8,Premissas!$E$7,IF(M359&lt;Premissas!$C$9,Premissas!$E$8,IF(M359&lt;Premissas!$C$10,Premissas!$E$9,IF(M359&lt;Premissas!$C$11,Premissas!$E$10,IF(M359&lt;Premissas!$C$12,Premissas!$E$11,Premissas!$E$12))))))</f>
        <v>100</v>
      </c>
      <c r="O359" s="65">
        <f>IF(OR(N359="",N359=0),0,N359/Premissas!$C$16)</f>
        <v>3.8461538461538463</v>
      </c>
    </row>
    <row r="360" spans="1:15" ht="15" customHeight="1">
      <c r="A360" s="40">
        <v>7</v>
      </c>
      <c r="B360" s="40">
        <v>1953</v>
      </c>
      <c r="C360" s="40" t="s">
        <v>20</v>
      </c>
      <c r="D360" s="40" t="s">
        <v>669</v>
      </c>
      <c r="E360" s="40" t="s">
        <v>670</v>
      </c>
      <c r="F360" s="62">
        <v>12</v>
      </c>
      <c r="G360" s="63">
        <v>11.46</v>
      </c>
      <c r="H360" s="63">
        <v>1</v>
      </c>
      <c r="I360" s="40">
        <v>19</v>
      </c>
      <c r="J360" s="40">
        <v>19</v>
      </c>
      <c r="K360" s="40" t="s">
        <v>127</v>
      </c>
      <c r="L360" s="40" t="s">
        <v>128</v>
      </c>
      <c r="M360" s="63">
        <f t="shared" si="5"/>
        <v>5.2631578947368418E-2</v>
      </c>
      <c r="N360" s="64">
        <f>IF(M360="","",IF(M360&lt;Premissas!$C$8,Premissas!$E$7,IF(M360&lt;Premissas!$C$9,Premissas!$E$8,IF(M360&lt;Premissas!$C$10,Premissas!$E$9,IF(M360&lt;Premissas!$C$11,Premissas!$E$10,IF(M360&lt;Premissas!$C$12,Premissas!$E$11,Premissas!$E$12))))))</f>
        <v>0</v>
      </c>
      <c r="O360" s="65">
        <f>IF(OR(N360="",N360=0),0,N360/Premissas!$C$16)</f>
        <v>0</v>
      </c>
    </row>
    <row r="361" spans="1:15" ht="15" customHeight="1">
      <c r="A361" s="40">
        <v>7</v>
      </c>
      <c r="B361" s="40">
        <v>1974</v>
      </c>
      <c r="C361" s="40" t="s">
        <v>22</v>
      </c>
      <c r="D361" s="40" t="s">
        <v>671</v>
      </c>
      <c r="E361" s="40" t="s">
        <v>672</v>
      </c>
      <c r="F361" s="62">
        <v>14</v>
      </c>
      <c r="G361" s="63">
        <v>0.62</v>
      </c>
      <c r="H361" s="63">
        <v>23</v>
      </c>
      <c r="I361" s="40">
        <v>9</v>
      </c>
      <c r="J361" s="40">
        <v>9</v>
      </c>
      <c r="K361" s="40" t="s">
        <v>127</v>
      </c>
      <c r="L361" s="40" t="s">
        <v>128</v>
      </c>
      <c r="M361" s="63">
        <f t="shared" si="5"/>
        <v>2.5555555555555554</v>
      </c>
      <c r="N361" s="64">
        <f>IF(M361="","",IF(M361&lt;Premissas!$C$8,Premissas!$E$7,IF(M361&lt;Premissas!$C$9,Premissas!$E$8,IF(M361&lt;Premissas!$C$10,Premissas!$E$9,IF(M361&lt;Premissas!$C$11,Premissas!$E$10,IF(M361&lt;Premissas!$C$12,Premissas!$E$11,Premissas!$E$12))))))</f>
        <v>750</v>
      </c>
      <c r="O361" s="65">
        <f>IF(OR(N361="",N361=0),0,N361/Premissas!$C$16)</f>
        <v>28.846153846153847</v>
      </c>
    </row>
    <row r="362" spans="1:15" ht="15" customHeight="1">
      <c r="A362" s="40">
        <v>7</v>
      </c>
      <c r="B362" s="40">
        <v>1974</v>
      </c>
      <c r="C362" s="40" t="s">
        <v>22</v>
      </c>
      <c r="D362" s="40" t="s">
        <v>673</v>
      </c>
      <c r="E362" s="40" t="s">
        <v>674</v>
      </c>
      <c r="F362" s="62">
        <v>51</v>
      </c>
      <c r="G362" s="63">
        <v>1.31</v>
      </c>
      <c r="H362" s="63">
        <v>39</v>
      </c>
      <c r="I362" s="40">
        <v>9</v>
      </c>
      <c r="J362" s="40">
        <v>9</v>
      </c>
      <c r="K362" s="40" t="s">
        <v>127</v>
      </c>
      <c r="L362" s="40" t="s">
        <v>128</v>
      </c>
      <c r="M362" s="63">
        <f t="shared" si="5"/>
        <v>4.333333333333333</v>
      </c>
      <c r="N362" s="64">
        <f>IF(M362="","",IF(M362&lt;Premissas!$C$8,Premissas!$E$7,IF(M362&lt;Premissas!$C$9,Premissas!$E$8,IF(M362&lt;Premissas!$C$10,Premissas!$E$9,IF(M362&lt;Premissas!$C$11,Premissas!$E$10,IF(M362&lt;Premissas!$C$12,Premissas!$E$11,Premissas!$E$12))))))</f>
        <v>750</v>
      </c>
      <c r="O362" s="65">
        <f>IF(OR(N362="",N362=0),0,N362/Premissas!$C$16)</f>
        <v>28.846153846153847</v>
      </c>
    </row>
    <row r="363" spans="1:15" ht="15" customHeight="1">
      <c r="A363" s="40">
        <v>7</v>
      </c>
      <c r="B363" s="40">
        <v>1974</v>
      </c>
      <c r="C363" s="40" t="s">
        <v>19</v>
      </c>
      <c r="D363" s="40" t="s">
        <v>675</v>
      </c>
      <c r="E363" s="40" t="s">
        <v>676</v>
      </c>
      <c r="F363" s="62">
        <v>23</v>
      </c>
      <c r="G363" s="63">
        <v>1.21</v>
      </c>
      <c r="H363" s="63">
        <v>19</v>
      </c>
      <c r="I363" s="40"/>
      <c r="J363" s="40">
        <v>22</v>
      </c>
      <c r="K363" s="40" t="s">
        <v>677</v>
      </c>
      <c r="L363" s="40" t="s">
        <v>128</v>
      </c>
      <c r="M363" s="63">
        <f t="shared" si="5"/>
        <v>0.86363636363636365</v>
      </c>
      <c r="N363" s="64">
        <f>IF(M363="","",IF(M363&lt;Premissas!$C$8,Premissas!$E$7,IF(M363&lt;Premissas!$C$9,Premissas!$E$8,IF(M363&lt;Premissas!$C$10,Premissas!$E$9,IF(M363&lt;Premissas!$C$11,Premissas!$E$10,IF(M363&lt;Premissas!$C$12,Premissas!$E$11,Premissas!$E$12))))))</f>
        <v>0</v>
      </c>
      <c r="O363" s="65">
        <f>IF(OR(N363="",N363=0),0,N363/Premissas!$C$16)</f>
        <v>0</v>
      </c>
    </row>
    <row r="364" spans="1:15" ht="15" customHeight="1">
      <c r="A364" s="40">
        <v>7</v>
      </c>
      <c r="B364" s="40">
        <v>1974</v>
      </c>
      <c r="C364" s="40" t="s">
        <v>21</v>
      </c>
      <c r="D364" s="40" t="s">
        <v>675</v>
      </c>
      <c r="E364" s="40" t="s">
        <v>676</v>
      </c>
      <c r="F364" s="62">
        <v>95</v>
      </c>
      <c r="G364" s="63">
        <v>2.7</v>
      </c>
      <c r="H364" s="63">
        <v>35</v>
      </c>
      <c r="I364" s="40"/>
      <c r="J364" s="40">
        <v>16</v>
      </c>
      <c r="K364" s="40" t="s">
        <v>677</v>
      </c>
      <c r="L364" s="40" t="s">
        <v>128</v>
      </c>
      <c r="M364" s="63">
        <f t="shared" si="5"/>
        <v>2.1875</v>
      </c>
      <c r="N364" s="64">
        <f>IF(M364="","",IF(M364&lt;Premissas!$C$8,Premissas!$E$7,IF(M364&lt;Premissas!$C$9,Premissas!$E$8,IF(M364&lt;Premissas!$C$10,Premissas!$E$9,IF(M364&lt;Premissas!$C$11,Premissas!$E$10,IF(M364&lt;Premissas!$C$12,Premissas!$E$11,Premissas!$E$12))))))</f>
        <v>750</v>
      </c>
      <c r="O364" s="65">
        <f>IF(OR(N364="",N364=0),0,N364/Premissas!$C$16)</f>
        <v>28.846153846153847</v>
      </c>
    </row>
    <row r="365" spans="1:15" ht="15" customHeight="1">
      <c r="A365" s="40">
        <v>7</v>
      </c>
      <c r="B365" s="40">
        <v>1974</v>
      </c>
      <c r="C365" s="40" t="s">
        <v>20</v>
      </c>
      <c r="D365" s="40" t="s">
        <v>675</v>
      </c>
      <c r="E365" s="40" t="s">
        <v>676</v>
      </c>
      <c r="F365" s="62">
        <v>357</v>
      </c>
      <c r="G365" s="63">
        <v>6.48</v>
      </c>
      <c r="H365" s="63">
        <v>55</v>
      </c>
      <c r="I365" s="40">
        <v>41</v>
      </c>
      <c r="J365" s="40">
        <v>41</v>
      </c>
      <c r="K365" s="40" t="s">
        <v>127</v>
      </c>
      <c r="L365" s="40" t="s">
        <v>128</v>
      </c>
      <c r="M365" s="63">
        <f t="shared" si="5"/>
        <v>1.3414634146341464</v>
      </c>
      <c r="N365" s="64">
        <f>IF(M365="","",IF(M365&lt;Premissas!$C$8,Premissas!$E$7,IF(M365&lt;Premissas!$C$9,Premissas!$E$8,IF(M365&lt;Premissas!$C$10,Premissas!$E$9,IF(M365&lt;Premissas!$C$11,Premissas!$E$10,IF(M365&lt;Premissas!$C$12,Premissas!$E$11,Premissas!$E$12))))))</f>
        <v>200</v>
      </c>
      <c r="O365" s="65">
        <f>IF(OR(N365="",N365=0),0,N365/Premissas!$C$16)</f>
        <v>7.6923076923076925</v>
      </c>
    </row>
    <row r="366" spans="1:15" ht="15" customHeight="1">
      <c r="A366" s="40">
        <v>7</v>
      </c>
      <c r="B366" s="40">
        <v>1974</v>
      </c>
      <c r="C366" s="40" t="s">
        <v>22</v>
      </c>
      <c r="D366" s="40" t="s">
        <v>678</v>
      </c>
      <c r="E366" s="40" t="s">
        <v>679</v>
      </c>
      <c r="F366" s="62">
        <v>2623</v>
      </c>
      <c r="G366" s="63">
        <v>101.11</v>
      </c>
      <c r="H366" s="63">
        <v>26</v>
      </c>
      <c r="I366" s="40">
        <v>9</v>
      </c>
      <c r="J366" s="40">
        <v>9</v>
      </c>
      <c r="K366" s="40" t="s">
        <v>127</v>
      </c>
      <c r="L366" s="40" t="s">
        <v>128</v>
      </c>
      <c r="M366" s="63">
        <f t="shared" si="5"/>
        <v>2.8888888888888888</v>
      </c>
      <c r="N366" s="64">
        <f>IF(M366="","",IF(M366&lt;Premissas!$C$8,Premissas!$E$7,IF(M366&lt;Premissas!$C$9,Premissas!$E$8,IF(M366&lt;Premissas!$C$10,Premissas!$E$9,IF(M366&lt;Premissas!$C$11,Premissas!$E$10,IF(M366&lt;Premissas!$C$12,Premissas!$E$11,Premissas!$E$12))))))</f>
        <v>750</v>
      </c>
      <c r="O366" s="65">
        <f>IF(OR(N366="",N366=0),0,N366/Premissas!$C$16)</f>
        <v>28.846153846153847</v>
      </c>
    </row>
    <row r="367" spans="1:15" ht="15" customHeight="1">
      <c r="A367" s="40">
        <v>7</v>
      </c>
      <c r="B367" s="40">
        <v>1974</v>
      </c>
      <c r="C367" s="40" t="s">
        <v>22</v>
      </c>
      <c r="D367" s="40" t="s">
        <v>680</v>
      </c>
      <c r="E367" s="40" t="s">
        <v>681</v>
      </c>
      <c r="F367" s="62">
        <v>1783</v>
      </c>
      <c r="G367" s="63">
        <v>51.71</v>
      </c>
      <c r="H367" s="63">
        <v>34</v>
      </c>
      <c r="I367" s="40">
        <v>9</v>
      </c>
      <c r="J367" s="40">
        <v>9</v>
      </c>
      <c r="K367" s="40" t="s">
        <v>127</v>
      </c>
      <c r="L367" s="40" t="s">
        <v>128</v>
      </c>
      <c r="M367" s="63">
        <f t="shared" si="5"/>
        <v>3.7777777777777777</v>
      </c>
      <c r="N367" s="64">
        <f>IF(M367="","",IF(M367&lt;Premissas!$C$8,Premissas!$E$7,IF(M367&lt;Premissas!$C$9,Premissas!$E$8,IF(M367&lt;Premissas!$C$10,Premissas!$E$9,IF(M367&lt;Premissas!$C$11,Premissas!$E$10,IF(M367&lt;Premissas!$C$12,Premissas!$E$11,Premissas!$E$12))))))</f>
        <v>750</v>
      </c>
      <c r="O367" s="65">
        <f>IF(OR(N367="",N367=0),0,N367/Premissas!$C$16)</f>
        <v>28.846153846153847</v>
      </c>
    </row>
    <row r="368" spans="1:15" ht="15" customHeight="1">
      <c r="A368" s="40">
        <v>7</v>
      </c>
      <c r="B368" s="40">
        <v>1974</v>
      </c>
      <c r="C368" s="40" t="s">
        <v>22</v>
      </c>
      <c r="D368" s="40" t="s">
        <v>682</v>
      </c>
      <c r="E368" s="40" t="s">
        <v>683</v>
      </c>
      <c r="F368" s="62">
        <v>2222</v>
      </c>
      <c r="G368" s="63">
        <v>65.97</v>
      </c>
      <c r="H368" s="63">
        <v>34</v>
      </c>
      <c r="I368" s="40">
        <v>9</v>
      </c>
      <c r="J368" s="40">
        <v>9</v>
      </c>
      <c r="K368" s="40" t="s">
        <v>127</v>
      </c>
      <c r="L368" s="40" t="s">
        <v>128</v>
      </c>
      <c r="M368" s="63">
        <f t="shared" si="5"/>
        <v>3.7777777777777777</v>
      </c>
      <c r="N368" s="64">
        <f>IF(M368="","",IF(M368&lt;Premissas!$C$8,Premissas!$E$7,IF(M368&lt;Premissas!$C$9,Premissas!$E$8,IF(M368&lt;Premissas!$C$10,Premissas!$E$9,IF(M368&lt;Premissas!$C$11,Premissas!$E$10,IF(M368&lt;Premissas!$C$12,Premissas!$E$11,Premissas!$E$12))))))</f>
        <v>750</v>
      </c>
      <c r="O368" s="65">
        <f>IF(OR(N368="",N368=0),0,N368/Premissas!$C$16)</f>
        <v>28.846153846153847</v>
      </c>
    </row>
    <row r="369" spans="1:15" ht="15" customHeight="1">
      <c r="A369" s="40">
        <v>7</v>
      </c>
      <c r="B369" s="40">
        <v>1974</v>
      </c>
      <c r="C369" s="40" t="s">
        <v>20</v>
      </c>
      <c r="D369" s="40" t="s">
        <v>684</v>
      </c>
      <c r="E369" s="40" t="s">
        <v>685</v>
      </c>
      <c r="F369" s="62">
        <v>2</v>
      </c>
      <c r="G369" s="63">
        <v>0.02</v>
      </c>
      <c r="H369" s="63">
        <v>100</v>
      </c>
      <c r="I369" s="40">
        <v>41</v>
      </c>
      <c r="J369" s="40">
        <v>41</v>
      </c>
      <c r="K369" s="40" t="s">
        <v>127</v>
      </c>
      <c r="L369" s="40" t="s">
        <v>128</v>
      </c>
      <c r="M369" s="63">
        <f t="shared" si="5"/>
        <v>2.4390243902439024</v>
      </c>
      <c r="N369" s="64">
        <f>IF(M369="","",IF(M369&lt;Premissas!$C$8,Premissas!$E$7,IF(M369&lt;Premissas!$C$9,Premissas!$E$8,IF(M369&lt;Premissas!$C$10,Premissas!$E$9,IF(M369&lt;Premissas!$C$11,Premissas!$E$10,IF(M369&lt;Premissas!$C$12,Premissas!$E$11,Premissas!$E$12))))))</f>
        <v>750</v>
      </c>
      <c r="O369" s="65">
        <f>IF(OR(N369="",N369=0),0,N369/Premissas!$C$16)</f>
        <v>28.846153846153847</v>
      </c>
    </row>
    <row r="370" spans="1:15" ht="15" customHeight="1">
      <c r="A370" s="40">
        <v>7</v>
      </c>
      <c r="B370" s="40">
        <v>1974</v>
      </c>
      <c r="C370" s="40" t="s">
        <v>22</v>
      </c>
      <c r="D370" s="40" t="s">
        <v>686</v>
      </c>
      <c r="E370" s="40" t="s">
        <v>687</v>
      </c>
      <c r="F370" s="62">
        <v>2224</v>
      </c>
      <c r="G370" s="63">
        <v>68.12</v>
      </c>
      <c r="H370" s="63">
        <v>33</v>
      </c>
      <c r="I370" s="40">
        <v>9</v>
      </c>
      <c r="J370" s="40">
        <v>9</v>
      </c>
      <c r="K370" s="40" t="s">
        <v>127</v>
      </c>
      <c r="L370" s="40" t="s">
        <v>128</v>
      </c>
      <c r="M370" s="63">
        <f t="shared" si="5"/>
        <v>3.6666666666666665</v>
      </c>
      <c r="N370" s="64">
        <f>IF(M370="","",IF(M370&lt;Premissas!$C$8,Premissas!$E$7,IF(M370&lt;Premissas!$C$9,Premissas!$E$8,IF(M370&lt;Premissas!$C$10,Premissas!$E$9,IF(M370&lt;Premissas!$C$11,Premissas!$E$10,IF(M370&lt;Premissas!$C$12,Premissas!$E$11,Premissas!$E$12))))))</f>
        <v>750</v>
      </c>
      <c r="O370" s="65">
        <f>IF(OR(N370="",N370=0),0,N370/Premissas!$C$16)</f>
        <v>28.846153846153847</v>
      </c>
    </row>
    <row r="371" spans="1:15" ht="15" customHeight="1">
      <c r="A371" s="40">
        <v>7</v>
      </c>
      <c r="B371" s="40">
        <v>1974</v>
      </c>
      <c r="C371" s="40" t="s">
        <v>19</v>
      </c>
      <c r="D371" s="40" t="s">
        <v>688</v>
      </c>
      <c r="E371" s="40" t="s">
        <v>689</v>
      </c>
      <c r="F371" s="62">
        <v>159</v>
      </c>
      <c r="G371" s="63">
        <v>7.05</v>
      </c>
      <c r="H371" s="63">
        <v>23</v>
      </c>
      <c r="I371" s="40"/>
      <c r="J371" s="40">
        <v>22</v>
      </c>
      <c r="K371" s="40" t="s">
        <v>677</v>
      </c>
      <c r="L371" s="40" t="s">
        <v>128</v>
      </c>
      <c r="M371" s="63">
        <f t="shared" si="5"/>
        <v>1.0454545454545454</v>
      </c>
      <c r="N371" s="64">
        <f>IF(M371="","",IF(M371&lt;Premissas!$C$8,Premissas!$E$7,IF(M371&lt;Premissas!$C$9,Premissas!$E$8,IF(M371&lt;Premissas!$C$10,Premissas!$E$9,IF(M371&lt;Premissas!$C$11,Premissas!$E$10,IF(M371&lt;Premissas!$C$12,Premissas!$E$11,Premissas!$E$12))))))</f>
        <v>100</v>
      </c>
      <c r="O371" s="65">
        <f>IF(OR(N371="",N371=0),0,N371/Premissas!$C$16)</f>
        <v>3.8461538461538463</v>
      </c>
    </row>
    <row r="372" spans="1:15" ht="15" customHeight="1">
      <c r="A372" s="40">
        <v>7</v>
      </c>
      <c r="B372" s="40">
        <v>1974</v>
      </c>
      <c r="C372" s="40" t="s">
        <v>21</v>
      </c>
      <c r="D372" s="40" t="s">
        <v>688</v>
      </c>
      <c r="E372" s="40" t="s">
        <v>689</v>
      </c>
      <c r="F372" s="62">
        <v>49</v>
      </c>
      <c r="G372" s="63">
        <v>3.68</v>
      </c>
      <c r="H372" s="63">
        <v>13</v>
      </c>
      <c r="I372" s="40"/>
      <c r="J372" s="40">
        <v>16</v>
      </c>
      <c r="K372" s="40" t="s">
        <v>677</v>
      </c>
      <c r="L372" s="40" t="s">
        <v>128</v>
      </c>
      <c r="M372" s="63">
        <f t="shared" si="5"/>
        <v>0.8125</v>
      </c>
      <c r="N372" s="64">
        <f>IF(M372="","",IF(M372&lt;Premissas!$C$8,Premissas!$E$7,IF(M372&lt;Premissas!$C$9,Premissas!$E$8,IF(M372&lt;Premissas!$C$10,Premissas!$E$9,IF(M372&lt;Premissas!$C$11,Premissas!$E$10,IF(M372&lt;Premissas!$C$12,Premissas!$E$11,Premissas!$E$12))))))</f>
        <v>0</v>
      </c>
      <c r="O372" s="65">
        <f>IF(OR(N372="",N372=0),0,N372/Premissas!$C$16)</f>
        <v>0</v>
      </c>
    </row>
    <row r="373" spans="1:15" ht="15" customHeight="1">
      <c r="A373" s="40">
        <v>7</v>
      </c>
      <c r="B373" s="40">
        <v>1974</v>
      </c>
      <c r="C373" s="40" t="s">
        <v>20</v>
      </c>
      <c r="D373" s="40" t="s">
        <v>688</v>
      </c>
      <c r="E373" s="40" t="s">
        <v>689</v>
      </c>
      <c r="F373" s="62">
        <v>2251</v>
      </c>
      <c r="G373" s="63">
        <v>33.25</v>
      </c>
      <c r="H373" s="63">
        <v>68</v>
      </c>
      <c r="I373" s="40">
        <v>41</v>
      </c>
      <c r="J373" s="40">
        <v>41</v>
      </c>
      <c r="K373" s="40" t="s">
        <v>127</v>
      </c>
      <c r="L373" s="40" t="s">
        <v>128</v>
      </c>
      <c r="M373" s="63">
        <f t="shared" si="5"/>
        <v>1.6585365853658536</v>
      </c>
      <c r="N373" s="64">
        <f>IF(M373="","",IF(M373&lt;Premissas!$C$8,Premissas!$E$7,IF(M373&lt;Premissas!$C$9,Premissas!$E$8,IF(M373&lt;Premissas!$C$10,Premissas!$E$9,IF(M373&lt;Premissas!$C$11,Premissas!$E$10,IF(M373&lt;Premissas!$C$12,Premissas!$E$11,Premissas!$E$12))))))</f>
        <v>500</v>
      </c>
      <c r="O373" s="65">
        <f>IF(OR(N373="",N373=0),0,N373/Premissas!$C$16)</f>
        <v>19.23076923076923</v>
      </c>
    </row>
    <row r="374" spans="1:15" ht="15" customHeight="1">
      <c r="A374" s="40">
        <v>7</v>
      </c>
      <c r="B374" s="40">
        <v>1974</v>
      </c>
      <c r="C374" s="40" t="s">
        <v>22</v>
      </c>
      <c r="D374" s="40" t="s">
        <v>690</v>
      </c>
      <c r="E374" s="40" t="s">
        <v>691</v>
      </c>
      <c r="F374" s="62">
        <v>602</v>
      </c>
      <c r="G374" s="63">
        <v>21.59</v>
      </c>
      <c r="H374" s="63">
        <v>28</v>
      </c>
      <c r="I374" s="40">
        <v>9</v>
      </c>
      <c r="J374" s="40">
        <v>9</v>
      </c>
      <c r="K374" s="40" t="s">
        <v>127</v>
      </c>
      <c r="L374" s="40" t="s">
        <v>128</v>
      </c>
      <c r="M374" s="63">
        <f t="shared" si="5"/>
        <v>3.1111111111111112</v>
      </c>
      <c r="N374" s="64">
        <f>IF(M374="","",IF(M374&lt;Premissas!$C$8,Premissas!$E$7,IF(M374&lt;Premissas!$C$9,Premissas!$E$8,IF(M374&lt;Premissas!$C$10,Premissas!$E$9,IF(M374&lt;Premissas!$C$11,Premissas!$E$10,IF(M374&lt;Premissas!$C$12,Premissas!$E$11,Premissas!$E$12))))))</f>
        <v>750</v>
      </c>
      <c r="O374" s="65">
        <f>IF(OR(N374="",N374=0),0,N374/Premissas!$C$16)</f>
        <v>28.846153846153847</v>
      </c>
    </row>
    <row r="375" spans="1:15" ht="15" customHeight="1">
      <c r="A375" s="40">
        <v>7</v>
      </c>
      <c r="B375" s="40">
        <v>1974</v>
      </c>
      <c r="C375" s="40" t="s">
        <v>19</v>
      </c>
      <c r="D375" s="40" t="s">
        <v>692</v>
      </c>
      <c r="E375" s="40" t="s">
        <v>693</v>
      </c>
      <c r="F375" s="62">
        <v>441</v>
      </c>
      <c r="G375" s="63">
        <v>8.5399999999999991</v>
      </c>
      <c r="H375" s="63">
        <v>52</v>
      </c>
      <c r="I375" s="40"/>
      <c r="J375" s="40">
        <v>22</v>
      </c>
      <c r="K375" s="40" t="s">
        <v>677</v>
      </c>
      <c r="L375" s="40" t="s">
        <v>128</v>
      </c>
      <c r="M375" s="63">
        <f t="shared" si="5"/>
        <v>2.3636363636363638</v>
      </c>
      <c r="N375" s="64">
        <f>IF(M375="","",IF(M375&lt;Premissas!$C$8,Premissas!$E$7,IF(M375&lt;Premissas!$C$9,Premissas!$E$8,IF(M375&lt;Premissas!$C$10,Premissas!$E$9,IF(M375&lt;Premissas!$C$11,Premissas!$E$10,IF(M375&lt;Premissas!$C$12,Premissas!$E$11,Premissas!$E$12))))))</f>
        <v>750</v>
      </c>
      <c r="O375" s="65">
        <f>IF(OR(N375="",N375=0),0,N375/Premissas!$C$16)</f>
        <v>28.846153846153847</v>
      </c>
    </row>
    <row r="376" spans="1:15" ht="15" customHeight="1">
      <c r="A376" s="40">
        <v>7</v>
      </c>
      <c r="B376" s="40">
        <v>1974</v>
      </c>
      <c r="C376" s="40" t="s">
        <v>21</v>
      </c>
      <c r="D376" s="40" t="s">
        <v>692</v>
      </c>
      <c r="E376" s="40" t="s">
        <v>693</v>
      </c>
      <c r="F376" s="62">
        <v>159</v>
      </c>
      <c r="G376" s="63">
        <v>7.56</v>
      </c>
      <c r="H376" s="63">
        <v>21</v>
      </c>
      <c r="I376" s="40"/>
      <c r="J376" s="40">
        <v>16</v>
      </c>
      <c r="K376" s="40" t="s">
        <v>677</v>
      </c>
      <c r="L376" s="40" t="s">
        <v>128</v>
      </c>
      <c r="M376" s="63">
        <f t="shared" si="5"/>
        <v>1.3125</v>
      </c>
      <c r="N376" s="64">
        <f>IF(M376="","",IF(M376&lt;Premissas!$C$8,Premissas!$E$7,IF(M376&lt;Premissas!$C$9,Premissas!$E$8,IF(M376&lt;Premissas!$C$10,Premissas!$E$9,IF(M376&lt;Premissas!$C$11,Premissas!$E$10,IF(M376&lt;Premissas!$C$12,Premissas!$E$11,Premissas!$E$12))))))</f>
        <v>200</v>
      </c>
      <c r="O376" s="65">
        <f>IF(OR(N376="",N376=0),0,N376/Premissas!$C$16)</f>
        <v>7.6923076923076925</v>
      </c>
    </row>
    <row r="377" spans="1:15" ht="15" customHeight="1">
      <c r="A377" s="40">
        <v>7</v>
      </c>
      <c r="B377" s="40">
        <v>1974</v>
      </c>
      <c r="C377" s="40" t="s">
        <v>20</v>
      </c>
      <c r="D377" s="40" t="s">
        <v>692</v>
      </c>
      <c r="E377" s="40" t="s">
        <v>693</v>
      </c>
      <c r="F377" s="62">
        <v>963</v>
      </c>
      <c r="G377" s="63">
        <v>27.36</v>
      </c>
      <c r="H377" s="63">
        <v>35</v>
      </c>
      <c r="I377" s="40">
        <v>41</v>
      </c>
      <c r="J377" s="40">
        <v>41</v>
      </c>
      <c r="K377" s="40" t="s">
        <v>127</v>
      </c>
      <c r="L377" s="40" t="s">
        <v>128</v>
      </c>
      <c r="M377" s="63">
        <f t="shared" si="5"/>
        <v>0.85365853658536583</v>
      </c>
      <c r="N377" s="64">
        <f>IF(M377="","",IF(M377&lt;Premissas!$C$8,Premissas!$E$7,IF(M377&lt;Premissas!$C$9,Premissas!$E$8,IF(M377&lt;Premissas!$C$10,Premissas!$E$9,IF(M377&lt;Premissas!$C$11,Premissas!$E$10,IF(M377&lt;Premissas!$C$12,Premissas!$E$11,Premissas!$E$12))))))</f>
        <v>0</v>
      </c>
      <c r="O377" s="65">
        <f>IF(OR(N377="",N377=0),0,N377/Premissas!$C$16)</f>
        <v>0</v>
      </c>
    </row>
    <row r="378" spans="1:15" ht="15" customHeight="1">
      <c r="A378" s="40">
        <v>7</v>
      </c>
      <c r="B378" s="40">
        <v>1974</v>
      </c>
      <c r="C378" s="40" t="s">
        <v>19</v>
      </c>
      <c r="D378" s="40" t="s">
        <v>694</v>
      </c>
      <c r="E378" s="40" t="s">
        <v>695</v>
      </c>
      <c r="F378" s="62">
        <v>1551</v>
      </c>
      <c r="G378" s="63">
        <v>19.29</v>
      </c>
      <c r="H378" s="63">
        <v>80</v>
      </c>
      <c r="I378" s="40"/>
      <c r="J378" s="40">
        <v>22</v>
      </c>
      <c r="K378" s="40" t="s">
        <v>677</v>
      </c>
      <c r="L378" s="40" t="s">
        <v>128</v>
      </c>
      <c r="M378" s="63">
        <f t="shared" si="5"/>
        <v>3.6363636363636362</v>
      </c>
      <c r="N378" s="64">
        <f>IF(M378="","",IF(M378&lt;Premissas!$C$8,Premissas!$E$7,IF(M378&lt;Premissas!$C$9,Premissas!$E$8,IF(M378&lt;Premissas!$C$10,Premissas!$E$9,IF(M378&lt;Premissas!$C$11,Premissas!$E$10,IF(M378&lt;Premissas!$C$12,Premissas!$E$11,Premissas!$E$12))))))</f>
        <v>750</v>
      </c>
      <c r="O378" s="65">
        <f>IF(OR(N378="",N378=0),0,N378/Premissas!$C$16)</f>
        <v>28.846153846153847</v>
      </c>
    </row>
    <row r="379" spans="1:15" ht="15" customHeight="1">
      <c r="A379" s="40">
        <v>7</v>
      </c>
      <c r="B379" s="40">
        <v>1974</v>
      </c>
      <c r="C379" s="40" t="s">
        <v>21</v>
      </c>
      <c r="D379" s="40" t="s">
        <v>694</v>
      </c>
      <c r="E379" s="40" t="s">
        <v>695</v>
      </c>
      <c r="F379" s="62">
        <v>33</v>
      </c>
      <c r="G379" s="63">
        <v>1.05</v>
      </c>
      <c r="H379" s="63">
        <v>31</v>
      </c>
      <c r="I379" s="40"/>
      <c r="J379" s="40">
        <v>16</v>
      </c>
      <c r="K379" s="40" t="s">
        <v>677</v>
      </c>
      <c r="L379" s="40" t="s">
        <v>128</v>
      </c>
      <c r="M379" s="63">
        <f t="shared" si="5"/>
        <v>1.9375</v>
      </c>
      <c r="N379" s="64">
        <f>IF(M379="","",IF(M379&lt;Premissas!$C$8,Premissas!$E$7,IF(M379&lt;Premissas!$C$9,Premissas!$E$8,IF(M379&lt;Premissas!$C$10,Premissas!$E$9,IF(M379&lt;Premissas!$C$11,Premissas!$E$10,IF(M379&lt;Premissas!$C$12,Premissas!$E$11,Premissas!$E$12))))))</f>
        <v>750</v>
      </c>
      <c r="O379" s="65">
        <f>IF(OR(N379="",N379=0),0,N379/Premissas!$C$16)</f>
        <v>28.846153846153847</v>
      </c>
    </row>
    <row r="380" spans="1:15" ht="15" customHeight="1">
      <c r="A380" s="40">
        <v>7</v>
      </c>
      <c r="B380" s="40">
        <v>1974</v>
      </c>
      <c r="C380" s="40" t="s">
        <v>20</v>
      </c>
      <c r="D380" s="40" t="s">
        <v>694</v>
      </c>
      <c r="E380" s="40" t="s">
        <v>695</v>
      </c>
      <c r="F380" s="62">
        <v>140</v>
      </c>
      <c r="G380" s="63">
        <v>1.44</v>
      </c>
      <c r="H380" s="63">
        <v>97</v>
      </c>
      <c r="I380" s="40">
        <v>41</v>
      </c>
      <c r="J380" s="40">
        <v>41</v>
      </c>
      <c r="K380" s="40" t="s">
        <v>127</v>
      </c>
      <c r="L380" s="40" t="s">
        <v>128</v>
      </c>
      <c r="M380" s="63">
        <f t="shared" si="5"/>
        <v>2.3658536585365852</v>
      </c>
      <c r="N380" s="64">
        <f>IF(M380="","",IF(M380&lt;Premissas!$C$8,Premissas!$E$7,IF(M380&lt;Premissas!$C$9,Premissas!$E$8,IF(M380&lt;Premissas!$C$10,Premissas!$E$9,IF(M380&lt;Premissas!$C$11,Premissas!$E$10,IF(M380&lt;Premissas!$C$12,Premissas!$E$11,Premissas!$E$12))))))</f>
        <v>750</v>
      </c>
      <c r="O380" s="65">
        <f>IF(OR(N380="",N380=0),0,N380/Premissas!$C$16)</f>
        <v>28.846153846153847</v>
      </c>
    </row>
    <row r="381" spans="1:15" ht="15" customHeight="1">
      <c r="A381" s="40">
        <v>7</v>
      </c>
      <c r="B381" s="40">
        <v>1974</v>
      </c>
      <c r="C381" s="40" t="s">
        <v>21</v>
      </c>
      <c r="D381" s="40" t="s">
        <v>696</v>
      </c>
      <c r="E381" s="40" t="s">
        <v>697</v>
      </c>
      <c r="F381" s="62">
        <v>90</v>
      </c>
      <c r="G381" s="63">
        <v>3.08</v>
      </c>
      <c r="H381" s="63">
        <v>29</v>
      </c>
      <c r="I381" s="40"/>
      <c r="J381" s="40">
        <v>16</v>
      </c>
      <c r="K381" s="40" t="s">
        <v>677</v>
      </c>
      <c r="L381" s="40" t="s">
        <v>128</v>
      </c>
      <c r="M381" s="63">
        <f t="shared" si="5"/>
        <v>1.8125</v>
      </c>
      <c r="N381" s="64">
        <f>IF(M381="","",IF(M381&lt;Premissas!$C$8,Premissas!$E$7,IF(M381&lt;Premissas!$C$9,Premissas!$E$8,IF(M381&lt;Premissas!$C$10,Premissas!$E$9,IF(M381&lt;Premissas!$C$11,Premissas!$E$10,IF(M381&lt;Premissas!$C$12,Premissas!$E$11,Premissas!$E$12))))))</f>
        <v>500</v>
      </c>
      <c r="O381" s="65">
        <f>IF(OR(N381="",N381=0),0,N381/Premissas!$C$16)</f>
        <v>19.23076923076923</v>
      </c>
    </row>
    <row r="382" spans="1:15" ht="15" customHeight="1">
      <c r="A382" s="40">
        <v>7</v>
      </c>
      <c r="B382" s="40">
        <v>1974</v>
      </c>
      <c r="C382" s="40" t="s">
        <v>19</v>
      </c>
      <c r="D382" s="40" t="s">
        <v>698</v>
      </c>
      <c r="E382" s="40" t="s">
        <v>699</v>
      </c>
      <c r="F382" s="62">
        <v>405</v>
      </c>
      <c r="G382" s="63">
        <v>2.44</v>
      </c>
      <c r="H382" s="63">
        <v>166</v>
      </c>
      <c r="I382" s="40"/>
      <c r="J382" s="40">
        <v>22</v>
      </c>
      <c r="K382" s="40" t="s">
        <v>677</v>
      </c>
      <c r="L382" s="40" t="s">
        <v>128</v>
      </c>
      <c r="M382" s="63">
        <f t="shared" si="5"/>
        <v>7.5454545454545459</v>
      </c>
      <c r="N382" s="64">
        <f>IF(M382="","",IF(M382&lt;Premissas!$C$8,Premissas!$E$7,IF(M382&lt;Premissas!$C$9,Premissas!$E$8,IF(M382&lt;Premissas!$C$10,Premissas!$E$9,IF(M382&lt;Premissas!$C$11,Premissas!$E$10,IF(M382&lt;Premissas!$C$12,Premissas!$E$11,Premissas!$E$12))))))</f>
        <v>750</v>
      </c>
      <c r="O382" s="65">
        <f>IF(OR(N382="",N382=0),0,N382/Premissas!$C$16)</f>
        <v>28.846153846153847</v>
      </c>
    </row>
    <row r="383" spans="1:15" ht="15" customHeight="1">
      <c r="A383" s="40">
        <v>7</v>
      </c>
      <c r="B383" s="40">
        <v>1974</v>
      </c>
      <c r="C383" s="40" t="s">
        <v>21</v>
      </c>
      <c r="D383" s="40" t="s">
        <v>698</v>
      </c>
      <c r="E383" s="40" t="s">
        <v>699</v>
      </c>
      <c r="F383" s="62">
        <v>286</v>
      </c>
      <c r="G383" s="63">
        <v>8.33</v>
      </c>
      <c r="H383" s="63">
        <v>34</v>
      </c>
      <c r="I383" s="40"/>
      <c r="J383" s="40">
        <v>16</v>
      </c>
      <c r="K383" s="40" t="s">
        <v>677</v>
      </c>
      <c r="L383" s="40" t="s">
        <v>128</v>
      </c>
      <c r="M383" s="63">
        <f t="shared" si="5"/>
        <v>2.125</v>
      </c>
      <c r="N383" s="64">
        <f>IF(M383="","",IF(M383&lt;Premissas!$C$8,Premissas!$E$7,IF(M383&lt;Premissas!$C$9,Premissas!$E$8,IF(M383&lt;Premissas!$C$10,Premissas!$E$9,IF(M383&lt;Premissas!$C$11,Premissas!$E$10,IF(M383&lt;Premissas!$C$12,Premissas!$E$11,Premissas!$E$12))))))</f>
        <v>750</v>
      </c>
      <c r="O383" s="65">
        <f>IF(OR(N383="",N383=0),0,N383/Premissas!$C$16)</f>
        <v>28.846153846153847</v>
      </c>
    </row>
    <row r="384" spans="1:15" ht="15" customHeight="1">
      <c r="A384" s="40">
        <v>7</v>
      </c>
      <c r="B384" s="40">
        <v>1974</v>
      </c>
      <c r="C384" s="40" t="s">
        <v>20</v>
      </c>
      <c r="D384" s="40" t="s">
        <v>698</v>
      </c>
      <c r="E384" s="40" t="s">
        <v>699</v>
      </c>
      <c r="F384" s="62">
        <v>1596</v>
      </c>
      <c r="G384" s="63">
        <v>31.71</v>
      </c>
      <c r="H384" s="63">
        <v>50</v>
      </c>
      <c r="I384" s="40">
        <v>41</v>
      </c>
      <c r="J384" s="40">
        <v>41</v>
      </c>
      <c r="K384" s="40" t="s">
        <v>127</v>
      </c>
      <c r="L384" s="40" t="s">
        <v>128</v>
      </c>
      <c r="M384" s="63">
        <f t="shared" si="5"/>
        <v>1.2195121951219512</v>
      </c>
      <c r="N384" s="64">
        <f>IF(M384="","",IF(M384&lt;Premissas!$C$8,Premissas!$E$7,IF(M384&lt;Premissas!$C$9,Premissas!$E$8,IF(M384&lt;Premissas!$C$10,Premissas!$E$9,IF(M384&lt;Premissas!$C$11,Premissas!$E$10,IF(M384&lt;Premissas!$C$12,Premissas!$E$11,Premissas!$E$12))))))</f>
        <v>200</v>
      </c>
      <c r="O384" s="65">
        <f>IF(OR(N384="",N384=0),0,N384/Premissas!$C$16)</f>
        <v>7.6923076923076925</v>
      </c>
    </row>
    <row r="385" spans="1:15" ht="15" customHeight="1">
      <c r="A385" s="40">
        <v>7</v>
      </c>
      <c r="B385" s="40">
        <v>1974</v>
      </c>
      <c r="C385" s="40" t="s">
        <v>22</v>
      </c>
      <c r="D385" s="40" t="s">
        <v>700</v>
      </c>
      <c r="E385" s="40" t="s">
        <v>701</v>
      </c>
      <c r="F385" s="62">
        <v>1938</v>
      </c>
      <c r="G385" s="63">
        <v>74.34</v>
      </c>
      <c r="H385" s="63">
        <v>26</v>
      </c>
      <c r="I385" s="40">
        <v>9</v>
      </c>
      <c r="J385" s="40">
        <v>9</v>
      </c>
      <c r="K385" s="40" t="s">
        <v>127</v>
      </c>
      <c r="L385" s="40" t="s">
        <v>128</v>
      </c>
      <c r="M385" s="63">
        <f t="shared" si="5"/>
        <v>2.8888888888888888</v>
      </c>
      <c r="N385" s="64">
        <f>IF(M385="","",IF(M385&lt;Premissas!$C$8,Premissas!$E$7,IF(M385&lt;Premissas!$C$9,Premissas!$E$8,IF(M385&lt;Premissas!$C$10,Premissas!$E$9,IF(M385&lt;Premissas!$C$11,Premissas!$E$10,IF(M385&lt;Premissas!$C$12,Premissas!$E$11,Premissas!$E$12))))))</f>
        <v>750</v>
      </c>
      <c r="O385" s="65">
        <f>IF(OR(N385="",N385=0),0,N385/Premissas!$C$16)</f>
        <v>28.846153846153847</v>
      </c>
    </row>
    <row r="386" spans="1:15" ht="15" customHeight="1">
      <c r="A386" s="40">
        <v>7</v>
      </c>
      <c r="B386" s="40">
        <v>1974</v>
      </c>
      <c r="C386" s="40" t="s">
        <v>21</v>
      </c>
      <c r="D386" s="40" t="s">
        <v>702</v>
      </c>
      <c r="E386" s="40" t="s">
        <v>703</v>
      </c>
      <c r="F386" s="62">
        <v>67</v>
      </c>
      <c r="G386" s="63">
        <v>2.31</v>
      </c>
      <c r="H386" s="63">
        <v>29</v>
      </c>
      <c r="I386" s="40"/>
      <c r="J386" s="40">
        <v>16</v>
      </c>
      <c r="K386" s="40" t="s">
        <v>677</v>
      </c>
      <c r="L386" s="40" t="s">
        <v>128</v>
      </c>
      <c r="M386" s="63">
        <f t="shared" ref="M386:M449" si="6">IF(OR(J386="",J386&lt;=0),"",H386/J386)</f>
        <v>1.8125</v>
      </c>
      <c r="N386" s="64">
        <f>IF(M386="","",IF(M386&lt;Premissas!$C$8,Premissas!$E$7,IF(M386&lt;Premissas!$C$9,Premissas!$E$8,IF(M386&lt;Premissas!$C$10,Premissas!$E$9,IF(M386&lt;Premissas!$C$11,Premissas!$E$10,IF(M386&lt;Premissas!$C$12,Premissas!$E$11,Premissas!$E$12))))))</f>
        <v>500</v>
      </c>
      <c r="O386" s="65">
        <f>IF(OR(N386="",N386=0),0,N386/Premissas!$C$16)</f>
        <v>19.23076923076923</v>
      </c>
    </row>
    <row r="387" spans="1:15" ht="15" customHeight="1">
      <c r="A387" s="40">
        <v>7</v>
      </c>
      <c r="B387" s="40">
        <v>1974</v>
      </c>
      <c r="C387" s="40" t="s">
        <v>21</v>
      </c>
      <c r="D387" s="40" t="s">
        <v>704</v>
      </c>
      <c r="E387" s="40" t="s">
        <v>705</v>
      </c>
      <c r="F387" s="62">
        <v>801</v>
      </c>
      <c r="G387" s="63">
        <v>35.479999999999997</v>
      </c>
      <c r="H387" s="63">
        <v>23</v>
      </c>
      <c r="I387" s="40"/>
      <c r="J387" s="40">
        <v>16</v>
      </c>
      <c r="K387" s="40" t="s">
        <v>677</v>
      </c>
      <c r="L387" s="40" t="s">
        <v>128</v>
      </c>
      <c r="M387" s="63">
        <f t="shared" si="6"/>
        <v>1.4375</v>
      </c>
      <c r="N387" s="64">
        <f>IF(M387="","",IF(M387&lt;Premissas!$C$8,Premissas!$E$7,IF(M387&lt;Premissas!$C$9,Premissas!$E$8,IF(M387&lt;Premissas!$C$10,Premissas!$E$9,IF(M387&lt;Premissas!$C$11,Premissas!$E$10,IF(M387&lt;Premissas!$C$12,Premissas!$E$11,Premissas!$E$12))))))</f>
        <v>350</v>
      </c>
      <c r="O387" s="65">
        <f>IF(OR(N387="",N387=0),0,N387/Premissas!$C$16)</f>
        <v>13.461538461538462</v>
      </c>
    </row>
    <row r="388" spans="1:15" ht="15" customHeight="1">
      <c r="A388" s="40">
        <v>7</v>
      </c>
      <c r="B388" s="40">
        <v>1974</v>
      </c>
      <c r="C388" s="40" t="s">
        <v>19</v>
      </c>
      <c r="D388" s="40" t="s">
        <v>706</v>
      </c>
      <c r="E388" s="40" t="s">
        <v>707</v>
      </c>
      <c r="F388" s="62">
        <v>45</v>
      </c>
      <c r="G388" s="63">
        <v>1.22</v>
      </c>
      <c r="H388" s="63">
        <v>37</v>
      </c>
      <c r="I388" s="40"/>
      <c r="J388" s="40">
        <v>22</v>
      </c>
      <c r="K388" s="40" t="s">
        <v>677</v>
      </c>
      <c r="L388" s="40" t="s">
        <v>128</v>
      </c>
      <c r="M388" s="63">
        <f t="shared" si="6"/>
        <v>1.6818181818181819</v>
      </c>
      <c r="N388" s="64">
        <f>IF(M388="","",IF(M388&lt;Premissas!$C$8,Premissas!$E$7,IF(M388&lt;Premissas!$C$9,Premissas!$E$8,IF(M388&lt;Premissas!$C$10,Premissas!$E$9,IF(M388&lt;Premissas!$C$11,Premissas!$E$10,IF(M388&lt;Premissas!$C$12,Premissas!$E$11,Premissas!$E$12))))))</f>
        <v>500</v>
      </c>
      <c r="O388" s="65">
        <f>IF(OR(N388="",N388=0),0,N388/Premissas!$C$16)</f>
        <v>19.23076923076923</v>
      </c>
    </row>
    <row r="389" spans="1:15" ht="15" customHeight="1">
      <c r="A389" s="40">
        <v>7</v>
      </c>
      <c r="B389" s="40">
        <v>1974</v>
      </c>
      <c r="C389" s="40" t="s">
        <v>21</v>
      </c>
      <c r="D389" s="40" t="s">
        <v>706</v>
      </c>
      <c r="E389" s="40" t="s">
        <v>707</v>
      </c>
      <c r="F389" s="62">
        <v>194</v>
      </c>
      <c r="G389" s="63">
        <v>4.6399999999999997</v>
      </c>
      <c r="H389" s="63">
        <v>42</v>
      </c>
      <c r="I389" s="40"/>
      <c r="J389" s="40">
        <v>16</v>
      </c>
      <c r="K389" s="40" t="s">
        <v>677</v>
      </c>
      <c r="L389" s="40" t="s">
        <v>128</v>
      </c>
      <c r="M389" s="63">
        <f t="shared" si="6"/>
        <v>2.625</v>
      </c>
      <c r="N389" s="64">
        <f>IF(M389="","",IF(M389&lt;Premissas!$C$8,Premissas!$E$7,IF(M389&lt;Premissas!$C$9,Premissas!$E$8,IF(M389&lt;Premissas!$C$10,Premissas!$E$9,IF(M389&lt;Premissas!$C$11,Premissas!$E$10,IF(M389&lt;Premissas!$C$12,Premissas!$E$11,Premissas!$E$12))))))</f>
        <v>750</v>
      </c>
      <c r="O389" s="65">
        <f>IF(OR(N389="",N389=0),0,N389/Premissas!$C$16)</f>
        <v>28.846153846153847</v>
      </c>
    </row>
    <row r="390" spans="1:15" ht="15" customHeight="1">
      <c r="A390" s="40">
        <v>7</v>
      </c>
      <c r="B390" s="40">
        <v>1974</v>
      </c>
      <c r="C390" s="40" t="s">
        <v>20</v>
      </c>
      <c r="D390" s="40" t="s">
        <v>706</v>
      </c>
      <c r="E390" s="40" t="s">
        <v>707</v>
      </c>
      <c r="F390" s="62">
        <v>4400</v>
      </c>
      <c r="G390" s="63">
        <v>61.73</v>
      </c>
      <c r="H390" s="63">
        <v>71</v>
      </c>
      <c r="I390" s="40">
        <v>41</v>
      </c>
      <c r="J390" s="40">
        <v>41</v>
      </c>
      <c r="K390" s="40" t="s">
        <v>127</v>
      </c>
      <c r="L390" s="40" t="s">
        <v>128</v>
      </c>
      <c r="M390" s="63">
        <f t="shared" si="6"/>
        <v>1.7317073170731707</v>
      </c>
      <c r="N390" s="64">
        <f>IF(M390="","",IF(M390&lt;Premissas!$C$8,Premissas!$E$7,IF(M390&lt;Premissas!$C$9,Premissas!$E$8,IF(M390&lt;Premissas!$C$10,Premissas!$E$9,IF(M390&lt;Premissas!$C$11,Premissas!$E$10,IF(M390&lt;Premissas!$C$12,Premissas!$E$11,Premissas!$E$12))))))</f>
        <v>500</v>
      </c>
      <c r="O390" s="65">
        <f>IF(OR(N390="",N390=0),0,N390/Premissas!$C$16)</f>
        <v>19.23076923076923</v>
      </c>
    </row>
    <row r="391" spans="1:15" ht="15" customHeight="1">
      <c r="A391" s="40">
        <v>7</v>
      </c>
      <c r="B391" s="40">
        <v>1974</v>
      </c>
      <c r="C391" s="40" t="s">
        <v>19</v>
      </c>
      <c r="D391" s="40" t="s">
        <v>708</v>
      </c>
      <c r="E391" s="40" t="s">
        <v>709</v>
      </c>
      <c r="F391" s="62">
        <v>39</v>
      </c>
      <c r="G391" s="63">
        <v>1.02</v>
      </c>
      <c r="H391" s="63">
        <v>38</v>
      </c>
      <c r="I391" s="40"/>
      <c r="J391" s="40">
        <v>22</v>
      </c>
      <c r="K391" s="40" t="s">
        <v>677</v>
      </c>
      <c r="L391" s="40" t="s">
        <v>128</v>
      </c>
      <c r="M391" s="63">
        <f t="shared" si="6"/>
        <v>1.7272727272727273</v>
      </c>
      <c r="N391" s="64">
        <f>IF(M391="","",IF(M391&lt;Premissas!$C$8,Premissas!$E$7,IF(M391&lt;Premissas!$C$9,Premissas!$E$8,IF(M391&lt;Premissas!$C$10,Premissas!$E$9,IF(M391&lt;Premissas!$C$11,Premissas!$E$10,IF(M391&lt;Premissas!$C$12,Premissas!$E$11,Premissas!$E$12))))))</f>
        <v>500</v>
      </c>
      <c r="O391" s="65">
        <f>IF(OR(N391="",N391=0),0,N391/Premissas!$C$16)</f>
        <v>19.23076923076923</v>
      </c>
    </row>
    <row r="392" spans="1:15" ht="15" customHeight="1">
      <c r="A392" s="40">
        <v>7</v>
      </c>
      <c r="B392" s="40">
        <v>1974</v>
      </c>
      <c r="C392" s="40" t="s">
        <v>21</v>
      </c>
      <c r="D392" s="40" t="s">
        <v>708</v>
      </c>
      <c r="E392" s="40" t="s">
        <v>709</v>
      </c>
      <c r="F392" s="62">
        <v>1133</v>
      </c>
      <c r="G392" s="63">
        <v>20.32</v>
      </c>
      <c r="H392" s="63">
        <v>56</v>
      </c>
      <c r="I392" s="40"/>
      <c r="J392" s="40">
        <v>16</v>
      </c>
      <c r="K392" s="40" t="s">
        <v>677</v>
      </c>
      <c r="L392" s="40" t="s">
        <v>128</v>
      </c>
      <c r="M392" s="63">
        <f t="shared" si="6"/>
        <v>3.5</v>
      </c>
      <c r="N392" s="64">
        <f>IF(M392="","",IF(M392&lt;Premissas!$C$8,Premissas!$E$7,IF(M392&lt;Premissas!$C$9,Premissas!$E$8,IF(M392&lt;Premissas!$C$10,Premissas!$E$9,IF(M392&lt;Premissas!$C$11,Premissas!$E$10,IF(M392&lt;Premissas!$C$12,Premissas!$E$11,Premissas!$E$12))))))</f>
        <v>750</v>
      </c>
      <c r="O392" s="65">
        <f>IF(OR(N392="",N392=0),0,N392/Premissas!$C$16)</f>
        <v>28.846153846153847</v>
      </c>
    </row>
    <row r="393" spans="1:15" ht="15" customHeight="1">
      <c r="A393" s="40">
        <v>7</v>
      </c>
      <c r="B393" s="40">
        <v>1974</v>
      </c>
      <c r="C393" s="40" t="s">
        <v>20</v>
      </c>
      <c r="D393" s="40" t="s">
        <v>708</v>
      </c>
      <c r="E393" s="40" t="s">
        <v>709</v>
      </c>
      <c r="F393" s="62">
        <v>833</v>
      </c>
      <c r="G393" s="63">
        <v>5</v>
      </c>
      <c r="H393" s="63">
        <v>167</v>
      </c>
      <c r="I393" s="40">
        <v>41</v>
      </c>
      <c r="J393" s="40">
        <v>41</v>
      </c>
      <c r="K393" s="40" t="s">
        <v>127</v>
      </c>
      <c r="L393" s="40" t="s">
        <v>128</v>
      </c>
      <c r="M393" s="63">
        <f t="shared" si="6"/>
        <v>4.0731707317073171</v>
      </c>
      <c r="N393" s="64">
        <f>IF(M393="","",IF(M393&lt;Premissas!$C$8,Premissas!$E$7,IF(M393&lt;Premissas!$C$9,Premissas!$E$8,IF(M393&lt;Premissas!$C$10,Premissas!$E$9,IF(M393&lt;Premissas!$C$11,Premissas!$E$10,IF(M393&lt;Premissas!$C$12,Premissas!$E$11,Premissas!$E$12))))))</f>
        <v>750</v>
      </c>
      <c r="O393" s="65">
        <f>IF(OR(N393="",N393=0),0,N393/Premissas!$C$16)</f>
        <v>28.846153846153847</v>
      </c>
    </row>
    <row r="394" spans="1:15" ht="15" customHeight="1">
      <c r="A394" s="40">
        <v>7</v>
      </c>
      <c r="B394" s="40">
        <v>1974</v>
      </c>
      <c r="C394" s="40" t="s">
        <v>21</v>
      </c>
      <c r="D394" s="40" t="s">
        <v>710</v>
      </c>
      <c r="E394" s="40" t="s">
        <v>711</v>
      </c>
      <c r="F394" s="62">
        <v>13</v>
      </c>
      <c r="G394" s="63">
        <v>0.34</v>
      </c>
      <c r="H394" s="63">
        <v>38</v>
      </c>
      <c r="I394" s="40"/>
      <c r="J394" s="40">
        <v>16</v>
      </c>
      <c r="K394" s="40" t="s">
        <v>677</v>
      </c>
      <c r="L394" s="40" t="s">
        <v>128</v>
      </c>
      <c r="M394" s="63">
        <f t="shared" si="6"/>
        <v>2.375</v>
      </c>
      <c r="N394" s="64">
        <f>IF(M394="","",IF(M394&lt;Premissas!$C$8,Premissas!$E$7,IF(M394&lt;Premissas!$C$9,Premissas!$E$8,IF(M394&lt;Premissas!$C$10,Premissas!$E$9,IF(M394&lt;Premissas!$C$11,Premissas!$E$10,IF(M394&lt;Premissas!$C$12,Premissas!$E$11,Premissas!$E$12))))))</f>
        <v>750</v>
      </c>
      <c r="O394" s="65">
        <f>IF(OR(N394="",N394=0),0,N394/Premissas!$C$16)</f>
        <v>28.846153846153847</v>
      </c>
    </row>
    <row r="395" spans="1:15" ht="15" customHeight="1">
      <c r="A395" s="40">
        <v>7</v>
      </c>
      <c r="B395" s="40">
        <v>1974</v>
      </c>
      <c r="C395" s="40" t="s">
        <v>21</v>
      </c>
      <c r="D395" s="40" t="s">
        <v>712</v>
      </c>
      <c r="E395" s="40" t="s">
        <v>713</v>
      </c>
      <c r="F395" s="62">
        <v>8</v>
      </c>
      <c r="G395" s="63">
        <v>0.49</v>
      </c>
      <c r="H395" s="63">
        <v>16</v>
      </c>
      <c r="I395" s="40"/>
      <c r="J395" s="40">
        <v>16</v>
      </c>
      <c r="K395" s="40" t="s">
        <v>677</v>
      </c>
      <c r="L395" s="40" t="s">
        <v>128</v>
      </c>
      <c r="M395" s="63">
        <f t="shared" si="6"/>
        <v>1</v>
      </c>
      <c r="N395" s="64">
        <f>IF(M395="","",IF(M395&lt;Premissas!$C$8,Premissas!$E$7,IF(M395&lt;Premissas!$C$9,Premissas!$E$8,IF(M395&lt;Premissas!$C$10,Premissas!$E$9,IF(M395&lt;Premissas!$C$11,Premissas!$E$10,IF(M395&lt;Premissas!$C$12,Premissas!$E$11,Premissas!$E$12))))))</f>
        <v>100</v>
      </c>
      <c r="O395" s="65">
        <f>IF(OR(N395="",N395=0),0,N395/Premissas!$C$16)</f>
        <v>3.8461538461538463</v>
      </c>
    </row>
    <row r="396" spans="1:15" ht="15" customHeight="1">
      <c r="A396" s="40">
        <v>7</v>
      </c>
      <c r="B396" s="40">
        <v>1974</v>
      </c>
      <c r="C396" s="40" t="s">
        <v>21</v>
      </c>
      <c r="D396" s="40" t="s">
        <v>714</v>
      </c>
      <c r="E396" s="40" t="s">
        <v>715</v>
      </c>
      <c r="F396" s="62">
        <v>10</v>
      </c>
      <c r="G396" s="63">
        <v>1.03</v>
      </c>
      <c r="H396" s="63">
        <v>10</v>
      </c>
      <c r="I396" s="40"/>
      <c r="J396" s="40">
        <v>16</v>
      </c>
      <c r="K396" s="40" t="s">
        <v>677</v>
      </c>
      <c r="L396" s="40" t="s">
        <v>128</v>
      </c>
      <c r="M396" s="63">
        <f t="shared" si="6"/>
        <v>0.625</v>
      </c>
      <c r="N396" s="64">
        <f>IF(M396="","",IF(M396&lt;Premissas!$C$8,Premissas!$E$7,IF(M396&lt;Premissas!$C$9,Premissas!$E$8,IF(M396&lt;Premissas!$C$10,Premissas!$E$9,IF(M396&lt;Premissas!$C$11,Premissas!$E$10,IF(M396&lt;Premissas!$C$12,Premissas!$E$11,Premissas!$E$12))))))</f>
        <v>0</v>
      </c>
      <c r="O396" s="65">
        <f>IF(OR(N396="",N396=0),0,N396/Premissas!$C$16)</f>
        <v>0</v>
      </c>
    </row>
    <row r="397" spans="1:15" ht="15" customHeight="1">
      <c r="A397" s="40">
        <v>7</v>
      </c>
      <c r="B397" s="40">
        <v>1974</v>
      </c>
      <c r="C397" s="40" t="s">
        <v>21</v>
      </c>
      <c r="D397" s="40" t="s">
        <v>716</v>
      </c>
      <c r="E397" s="40" t="s">
        <v>717</v>
      </c>
      <c r="F397" s="62">
        <v>430</v>
      </c>
      <c r="G397" s="63">
        <v>15.3</v>
      </c>
      <c r="H397" s="63">
        <v>28</v>
      </c>
      <c r="I397" s="40"/>
      <c r="J397" s="40">
        <v>16</v>
      </c>
      <c r="K397" s="40" t="s">
        <v>677</v>
      </c>
      <c r="L397" s="40" t="s">
        <v>128</v>
      </c>
      <c r="M397" s="63">
        <f t="shared" si="6"/>
        <v>1.75</v>
      </c>
      <c r="N397" s="64">
        <f>IF(M397="","",IF(M397&lt;Premissas!$C$8,Premissas!$E$7,IF(M397&lt;Premissas!$C$9,Premissas!$E$8,IF(M397&lt;Premissas!$C$10,Premissas!$E$9,IF(M397&lt;Premissas!$C$11,Premissas!$E$10,IF(M397&lt;Premissas!$C$12,Premissas!$E$11,Premissas!$E$12))))))</f>
        <v>500</v>
      </c>
      <c r="O397" s="65">
        <f>IF(OR(N397="",N397=0),0,N397/Premissas!$C$16)</f>
        <v>19.23076923076923</v>
      </c>
    </row>
    <row r="398" spans="1:15" ht="15" customHeight="1">
      <c r="A398" s="40">
        <v>7</v>
      </c>
      <c r="B398" s="40">
        <v>1974</v>
      </c>
      <c r="C398" s="40" t="s">
        <v>19</v>
      </c>
      <c r="D398" s="40" t="s">
        <v>718</v>
      </c>
      <c r="E398" s="40" t="s">
        <v>719</v>
      </c>
      <c r="F398" s="62">
        <v>121</v>
      </c>
      <c r="G398" s="63">
        <v>1.17</v>
      </c>
      <c r="H398" s="63">
        <v>103</v>
      </c>
      <c r="I398" s="40"/>
      <c r="J398" s="40">
        <v>22</v>
      </c>
      <c r="K398" s="40" t="s">
        <v>677</v>
      </c>
      <c r="L398" s="40" t="s">
        <v>128</v>
      </c>
      <c r="M398" s="63">
        <f t="shared" si="6"/>
        <v>4.6818181818181817</v>
      </c>
      <c r="N398" s="64">
        <f>IF(M398="","",IF(M398&lt;Premissas!$C$8,Premissas!$E$7,IF(M398&lt;Premissas!$C$9,Premissas!$E$8,IF(M398&lt;Premissas!$C$10,Premissas!$E$9,IF(M398&lt;Premissas!$C$11,Premissas!$E$10,IF(M398&lt;Premissas!$C$12,Premissas!$E$11,Premissas!$E$12))))))</f>
        <v>750</v>
      </c>
      <c r="O398" s="65">
        <f>IF(OR(N398="",N398=0),0,N398/Premissas!$C$16)</f>
        <v>28.846153846153847</v>
      </c>
    </row>
    <row r="399" spans="1:15" ht="15" customHeight="1">
      <c r="A399" s="40">
        <v>7</v>
      </c>
      <c r="B399" s="40">
        <v>1974</v>
      </c>
      <c r="C399" s="40" t="s">
        <v>21</v>
      </c>
      <c r="D399" s="40" t="s">
        <v>718</v>
      </c>
      <c r="E399" s="40" t="s">
        <v>719</v>
      </c>
      <c r="F399" s="62">
        <v>217</v>
      </c>
      <c r="G399" s="63">
        <v>4.63</v>
      </c>
      <c r="H399" s="63">
        <v>47</v>
      </c>
      <c r="I399" s="40"/>
      <c r="J399" s="40">
        <v>16</v>
      </c>
      <c r="K399" s="40" t="s">
        <v>677</v>
      </c>
      <c r="L399" s="40" t="s">
        <v>128</v>
      </c>
      <c r="M399" s="63">
        <f t="shared" si="6"/>
        <v>2.9375</v>
      </c>
      <c r="N399" s="64">
        <f>IF(M399="","",IF(M399&lt;Premissas!$C$8,Premissas!$E$7,IF(M399&lt;Premissas!$C$9,Premissas!$E$8,IF(M399&lt;Premissas!$C$10,Premissas!$E$9,IF(M399&lt;Premissas!$C$11,Premissas!$E$10,IF(M399&lt;Premissas!$C$12,Premissas!$E$11,Premissas!$E$12))))))</f>
        <v>750</v>
      </c>
      <c r="O399" s="65">
        <f>IF(OR(N399="",N399=0),0,N399/Premissas!$C$16)</f>
        <v>28.846153846153847</v>
      </c>
    </row>
    <row r="400" spans="1:15" ht="15" customHeight="1">
      <c r="A400" s="40">
        <v>7</v>
      </c>
      <c r="B400" s="40">
        <v>1974</v>
      </c>
      <c r="C400" s="40" t="s">
        <v>19</v>
      </c>
      <c r="D400" s="40" t="s">
        <v>720</v>
      </c>
      <c r="E400" s="40" t="s">
        <v>721</v>
      </c>
      <c r="F400" s="62">
        <v>17</v>
      </c>
      <c r="G400" s="63">
        <v>0.52</v>
      </c>
      <c r="H400" s="63">
        <v>33</v>
      </c>
      <c r="I400" s="40"/>
      <c r="J400" s="40">
        <v>22</v>
      </c>
      <c r="K400" s="40" t="s">
        <v>677</v>
      </c>
      <c r="L400" s="40" t="s">
        <v>128</v>
      </c>
      <c r="M400" s="63">
        <f t="shared" si="6"/>
        <v>1.5</v>
      </c>
      <c r="N400" s="64">
        <f>IF(M400="","",IF(M400&lt;Premissas!$C$8,Premissas!$E$7,IF(M400&lt;Premissas!$C$9,Premissas!$E$8,IF(M400&lt;Premissas!$C$10,Premissas!$E$9,IF(M400&lt;Premissas!$C$11,Premissas!$E$10,IF(M400&lt;Premissas!$C$12,Premissas!$E$11,Premissas!$E$12))))))</f>
        <v>350</v>
      </c>
      <c r="O400" s="65">
        <f>IF(OR(N400="",N400=0),0,N400/Premissas!$C$16)</f>
        <v>13.461538461538462</v>
      </c>
    </row>
    <row r="401" spans="1:15" ht="15" customHeight="1">
      <c r="A401" s="40">
        <v>7</v>
      </c>
      <c r="B401" s="40">
        <v>1974</v>
      </c>
      <c r="C401" s="40" t="s">
        <v>21</v>
      </c>
      <c r="D401" s="40" t="s">
        <v>720</v>
      </c>
      <c r="E401" s="40" t="s">
        <v>721</v>
      </c>
      <c r="F401" s="62">
        <v>102</v>
      </c>
      <c r="G401" s="63">
        <v>5.2</v>
      </c>
      <c r="H401" s="63">
        <v>20</v>
      </c>
      <c r="I401" s="40"/>
      <c r="J401" s="40">
        <v>16</v>
      </c>
      <c r="K401" s="40" t="s">
        <v>677</v>
      </c>
      <c r="L401" s="40" t="s">
        <v>128</v>
      </c>
      <c r="M401" s="63">
        <f t="shared" si="6"/>
        <v>1.25</v>
      </c>
      <c r="N401" s="64">
        <f>IF(M401="","",IF(M401&lt;Premissas!$C$8,Premissas!$E$7,IF(M401&lt;Premissas!$C$9,Premissas!$E$8,IF(M401&lt;Premissas!$C$10,Premissas!$E$9,IF(M401&lt;Premissas!$C$11,Premissas!$E$10,IF(M401&lt;Premissas!$C$12,Premissas!$E$11,Premissas!$E$12))))))</f>
        <v>200</v>
      </c>
      <c r="O401" s="65">
        <f>IF(OR(N401="",N401=0),0,N401/Premissas!$C$16)</f>
        <v>7.6923076923076925</v>
      </c>
    </row>
    <row r="402" spans="1:15" ht="15" customHeight="1">
      <c r="A402" s="40">
        <v>7</v>
      </c>
      <c r="B402" s="40">
        <v>1974</v>
      </c>
      <c r="C402" s="40" t="s">
        <v>21</v>
      </c>
      <c r="D402" s="40" t="s">
        <v>722</v>
      </c>
      <c r="E402" s="40" t="s">
        <v>723</v>
      </c>
      <c r="F402" s="62">
        <v>15</v>
      </c>
      <c r="G402" s="63">
        <v>0.34</v>
      </c>
      <c r="H402" s="63">
        <v>44</v>
      </c>
      <c r="I402" s="40"/>
      <c r="J402" s="40">
        <v>16</v>
      </c>
      <c r="K402" s="40" t="s">
        <v>677</v>
      </c>
      <c r="L402" s="40" t="s">
        <v>128</v>
      </c>
      <c r="M402" s="63">
        <f t="shared" si="6"/>
        <v>2.75</v>
      </c>
      <c r="N402" s="64">
        <f>IF(M402="","",IF(M402&lt;Premissas!$C$8,Premissas!$E$7,IF(M402&lt;Premissas!$C$9,Premissas!$E$8,IF(M402&lt;Premissas!$C$10,Premissas!$E$9,IF(M402&lt;Premissas!$C$11,Premissas!$E$10,IF(M402&lt;Premissas!$C$12,Premissas!$E$11,Premissas!$E$12))))))</f>
        <v>750</v>
      </c>
      <c r="O402" s="65">
        <f>IF(OR(N402="",N402=0),0,N402/Premissas!$C$16)</f>
        <v>28.846153846153847</v>
      </c>
    </row>
    <row r="403" spans="1:15" ht="15" customHeight="1">
      <c r="A403" s="40">
        <v>7</v>
      </c>
      <c r="B403" s="40">
        <v>1974</v>
      </c>
      <c r="C403" s="40" t="s">
        <v>21</v>
      </c>
      <c r="D403" s="40" t="s">
        <v>724</v>
      </c>
      <c r="E403" s="40" t="s">
        <v>725</v>
      </c>
      <c r="F403" s="62">
        <v>535</v>
      </c>
      <c r="G403" s="63">
        <v>20.57</v>
      </c>
      <c r="H403" s="63">
        <v>26</v>
      </c>
      <c r="I403" s="40"/>
      <c r="J403" s="40">
        <v>16</v>
      </c>
      <c r="K403" s="40" t="s">
        <v>677</v>
      </c>
      <c r="L403" s="40" t="s">
        <v>128</v>
      </c>
      <c r="M403" s="63">
        <f t="shared" si="6"/>
        <v>1.625</v>
      </c>
      <c r="N403" s="64">
        <f>IF(M403="","",IF(M403&lt;Premissas!$C$8,Premissas!$E$7,IF(M403&lt;Premissas!$C$9,Premissas!$E$8,IF(M403&lt;Premissas!$C$10,Premissas!$E$9,IF(M403&lt;Premissas!$C$11,Premissas!$E$10,IF(M403&lt;Premissas!$C$12,Premissas!$E$11,Premissas!$E$12))))))</f>
        <v>500</v>
      </c>
      <c r="O403" s="65">
        <f>IF(OR(N403="",N403=0),0,N403/Premissas!$C$16)</f>
        <v>19.23076923076923</v>
      </c>
    </row>
    <row r="404" spans="1:15" ht="15" customHeight="1">
      <c r="A404" s="40">
        <v>7</v>
      </c>
      <c r="B404" s="40">
        <v>1974</v>
      </c>
      <c r="C404" s="40" t="s">
        <v>21</v>
      </c>
      <c r="D404" s="40" t="s">
        <v>726</v>
      </c>
      <c r="E404" s="40" t="s">
        <v>727</v>
      </c>
      <c r="F404" s="62">
        <v>38</v>
      </c>
      <c r="G404" s="63">
        <v>0.98</v>
      </c>
      <c r="H404" s="63">
        <v>39</v>
      </c>
      <c r="I404" s="40"/>
      <c r="J404" s="40">
        <v>16</v>
      </c>
      <c r="K404" s="40" t="s">
        <v>677</v>
      </c>
      <c r="L404" s="40" t="s">
        <v>128</v>
      </c>
      <c r="M404" s="63">
        <f t="shared" si="6"/>
        <v>2.4375</v>
      </c>
      <c r="N404" s="64">
        <f>IF(M404="","",IF(M404&lt;Premissas!$C$8,Premissas!$E$7,IF(M404&lt;Premissas!$C$9,Premissas!$E$8,IF(M404&lt;Premissas!$C$10,Premissas!$E$9,IF(M404&lt;Premissas!$C$11,Premissas!$E$10,IF(M404&lt;Premissas!$C$12,Premissas!$E$11,Premissas!$E$12))))))</f>
        <v>750</v>
      </c>
      <c r="O404" s="65">
        <f>IF(OR(N404="",N404=0),0,N404/Premissas!$C$16)</f>
        <v>28.846153846153847</v>
      </c>
    </row>
    <row r="405" spans="1:15" ht="15" customHeight="1">
      <c r="A405" s="40">
        <v>7</v>
      </c>
      <c r="B405" s="40">
        <v>1974</v>
      </c>
      <c r="C405" s="40" t="s">
        <v>21</v>
      </c>
      <c r="D405" s="40" t="s">
        <v>728</v>
      </c>
      <c r="E405" s="40" t="s">
        <v>729</v>
      </c>
      <c r="F405" s="62">
        <v>157</v>
      </c>
      <c r="G405" s="63">
        <v>3.75</v>
      </c>
      <c r="H405" s="63">
        <v>42</v>
      </c>
      <c r="I405" s="40"/>
      <c r="J405" s="40">
        <v>16</v>
      </c>
      <c r="K405" s="40" t="s">
        <v>677</v>
      </c>
      <c r="L405" s="40" t="s">
        <v>128</v>
      </c>
      <c r="M405" s="63">
        <f t="shared" si="6"/>
        <v>2.625</v>
      </c>
      <c r="N405" s="64">
        <f>IF(M405="","",IF(M405&lt;Premissas!$C$8,Premissas!$E$7,IF(M405&lt;Premissas!$C$9,Premissas!$E$8,IF(M405&lt;Premissas!$C$10,Premissas!$E$9,IF(M405&lt;Premissas!$C$11,Premissas!$E$10,IF(M405&lt;Premissas!$C$12,Premissas!$E$11,Premissas!$E$12))))))</f>
        <v>750</v>
      </c>
      <c r="O405" s="65">
        <f>IF(OR(N405="",N405=0),0,N405/Premissas!$C$16)</f>
        <v>28.846153846153847</v>
      </c>
    </row>
    <row r="406" spans="1:15" ht="15" customHeight="1">
      <c r="A406" s="40">
        <v>7</v>
      </c>
      <c r="B406" s="40">
        <v>1974</v>
      </c>
      <c r="C406" s="40" t="s">
        <v>21</v>
      </c>
      <c r="D406" s="40" t="s">
        <v>730</v>
      </c>
      <c r="E406" s="40" t="s">
        <v>731</v>
      </c>
      <c r="F406" s="62">
        <v>482</v>
      </c>
      <c r="G406" s="63">
        <v>14.75</v>
      </c>
      <c r="H406" s="63">
        <v>33</v>
      </c>
      <c r="I406" s="40"/>
      <c r="J406" s="40">
        <v>16</v>
      </c>
      <c r="K406" s="40" t="s">
        <v>677</v>
      </c>
      <c r="L406" s="40" t="s">
        <v>128</v>
      </c>
      <c r="M406" s="63">
        <f t="shared" si="6"/>
        <v>2.0625</v>
      </c>
      <c r="N406" s="64">
        <f>IF(M406="","",IF(M406&lt;Premissas!$C$8,Premissas!$E$7,IF(M406&lt;Premissas!$C$9,Premissas!$E$8,IF(M406&lt;Premissas!$C$10,Premissas!$E$9,IF(M406&lt;Premissas!$C$11,Premissas!$E$10,IF(M406&lt;Premissas!$C$12,Premissas!$E$11,Premissas!$E$12))))))</f>
        <v>750</v>
      </c>
      <c r="O406" s="65">
        <f>IF(OR(N406="",N406=0),0,N406/Premissas!$C$16)</f>
        <v>28.846153846153847</v>
      </c>
    </row>
    <row r="407" spans="1:15" ht="15" customHeight="1">
      <c r="A407" s="40">
        <v>7</v>
      </c>
      <c r="B407" s="40">
        <v>1979</v>
      </c>
      <c r="C407" s="40" t="s">
        <v>22</v>
      </c>
      <c r="D407" s="40" t="s">
        <v>732</v>
      </c>
      <c r="E407" s="40" t="s">
        <v>733</v>
      </c>
      <c r="F407" s="62">
        <v>3138</v>
      </c>
      <c r="G407" s="63">
        <v>141.51</v>
      </c>
      <c r="H407" s="63">
        <v>22</v>
      </c>
      <c r="I407" s="40">
        <v>18</v>
      </c>
      <c r="J407" s="40">
        <v>18</v>
      </c>
      <c r="K407" s="40" t="s">
        <v>127</v>
      </c>
      <c r="L407" s="40" t="s">
        <v>128</v>
      </c>
      <c r="M407" s="63">
        <f t="shared" si="6"/>
        <v>1.2222222222222223</v>
      </c>
      <c r="N407" s="64">
        <f>IF(M407="","",IF(M407&lt;Premissas!$C$8,Premissas!$E$7,IF(M407&lt;Premissas!$C$9,Premissas!$E$8,IF(M407&lt;Premissas!$C$10,Premissas!$E$9,IF(M407&lt;Premissas!$C$11,Premissas!$E$10,IF(M407&lt;Premissas!$C$12,Premissas!$E$11,Premissas!$E$12))))))</f>
        <v>200</v>
      </c>
      <c r="O407" s="65">
        <f>IF(OR(N407="",N407=0),0,N407/Premissas!$C$16)</f>
        <v>7.6923076923076925</v>
      </c>
    </row>
    <row r="408" spans="1:15" ht="15" customHeight="1">
      <c r="A408" s="40">
        <v>7</v>
      </c>
      <c r="B408" s="40">
        <v>1979</v>
      </c>
      <c r="C408" s="40" t="s">
        <v>22</v>
      </c>
      <c r="D408" s="40" t="s">
        <v>734</v>
      </c>
      <c r="E408" s="40" t="s">
        <v>735</v>
      </c>
      <c r="F408" s="62">
        <v>906</v>
      </c>
      <c r="G408" s="63">
        <v>35.82</v>
      </c>
      <c r="H408" s="63">
        <v>25</v>
      </c>
      <c r="I408" s="40">
        <v>18</v>
      </c>
      <c r="J408" s="40">
        <v>18</v>
      </c>
      <c r="K408" s="40" t="s">
        <v>127</v>
      </c>
      <c r="L408" s="40" t="s">
        <v>128</v>
      </c>
      <c r="M408" s="63">
        <f t="shared" si="6"/>
        <v>1.3888888888888888</v>
      </c>
      <c r="N408" s="64">
        <f>IF(M408="","",IF(M408&lt;Premissas!$C$8,Premissas!$E$7,IF(M408&lt;Premissas!$C$9,Premissas!$E$8,IF(M408&lt;Premissas!$C$10,Premissas!$E$9,IF(M408&lt;Premissas!$C$11,Premissas!$E$10,IF(M408&lt;Premissas!$C$12,Premissas!$E$11,Premissas!$E$12))))))</f>
        <v>200</v>
      </c>
      <c r="O408" s="65">
        <f>IF(OR(N408="",N408=0),0,N408/Premissas!$C$16)</f>
        <v>7.6923076923076925</v>
      </c>
    </row>
    <row r="409" spans="1:15" ht="15" customHeight="1">
      <c r="A409" s="40">
        <v>7</v>
      </c>
      <c r="B409" s="40">
        <v>1979</v>
      </c>
      <c r="C409" s="40" t="s">
        <v>20</v>
      </c>
      <c r="D409" s="40" t="s">
        <v>736</v>
      </c>
      <c r="E409" s="40" t="s">
        <v>737</v>
      </c>
      <c r="F409" s="62">
        <v>2698</v>
      </c>
      <c r="G409" s="63">
        <v>100.89</v>
      </c>
      <c r="H409" s="63">
        <v>27</v>
      </c>
      <c r="I409" s="40">
        <v>35</v>
      </c>
      <c r="J409" s="40">
        <v>35</v>
      </c>
      <c r="K409" s="40" t="s">
        <v>127</v>
      </c>
      <c r="L409" s="40" t="s">
        <v>128</v>
      </c>
      <c r="M409" s="63">
        <f t="shared" si="6"/>
        <v>0.77142857142857146</v>
      </c>
      <c r="N409" s="64">
        <f>IF(M409="","",IF(M409&lt;Premissas!$C$8,Premissas!$E$7,IF(M409&lt;Premissas!$C$9,Premissas!$E$8,IF(M409&lt;Premissas!$C$10,Premissas!$E$9,IF(M409&lt;Premissas!$C$11,Premissas!$E$10,IF(M409&lt;Premissas!$C$12,Premissas!$E$11,Premissas!$E$12))))))</f>
        <v>0</v>
      </c>
      <c r="O409" s="65">
        <f>IF(OR(N409="",N409=0),0,N409/Premissas!$C$16)</f>
        <v>0</v>
      </c>
    </row>
    <row r="410" spans="1:15" ht="15" customHeight="1">
      <c r="A410" s="40">
        <v>7</v>
      </c>
      <c r="B410" s="40">
        <v>1979</v>
      </c>
      <c r="C410" s="40" t="s">
        <v>22</v>
      </c>
      <c r="D410" s="40" t="s">
        <v>738</v>
      </c>
      <c r="E410" s="40" t="s">
        <v>739</v>
      </c>
      <c r="F410" s="62">
        <v>213</v>
      </c>
      <c r="G410" s="63">
        <v>9.25</v>
      </c>
      <c r="H410" s="63">
        <v>23</v>
      </c>
      <c r="I410" s="40">
        <v>18</v>
      </c>
      <c r="J410" s="40">
        <v>18</v>
      </c>
      <c r="K410" s="40" t="s">
        <v>127</v>
      </c>
      <c r="L410" s="40" t="s">
        <v>128</v>
      </c>
      <c r="M410" s="63">
        <f t="shared" si="6"/>
        <v>1.2777777777777777</v>
      </c>
      <c r="N410" s="64">
        <f>IF(M410="","",IF(M410&lt;Premissas!$C$8,Premissas!$E$7,IF(M410&lt;Premissas!$C$9,Premissas!$E$8,IF(M410&lt;Premissas!$C$10,Premissas!$E$9,IF(M410&lt;Premissas!$C$11,Premissas!$E$10,IF(M410&lt;Premissas!$C$12,Premissas!$E$11,Premissas!$E$12))))))</f>
        <v>200</v>
      </c>
      <c r="O410" s="65">
        <f>IF(OR(N410="",N410=0),0,N410/Premissas!$C$16)</f>
        <v>7.6923076923076925</v>
      </c>
    </row>
    <row r="411" spans="1:15" ht="15" customHeight="1">
      <c r="A411" s="40">
        <v>7</v>
      </c>
      <c r="B411" s="40">
        <v>1979</v>
      </c>
      <c r="C411" s="40" t="s">
        <v>19</v>
      </c>
      <c r="D411" s="40" t="s">
        <v>738</v>
      </c>
      <c r="E411" s="40" t="s">
        <v>739</v>
      </c>
      <c r="F411" s="62">
        <v>1419</v>
      </c>
      <c r="G411" s="63">
        <v>89.02</v>
      </c>
      <c r="H411" s="63">
        <v>16</v>
      </c>
      <c r="I411" s="40"/>
      <c r="J411" s="40">
        <v>22</v>
      </c>
      <c r="K411" s="40" t="s">
        <v>677</v>
      </c>
      <c r="L411" s="40" t="s">
        <v>128</v>
      </c>
      <c r="M411" s="63">
        <f t="shared" si="6"/>
        <v>0.72727272727272729</v>
      </c>
      <c r="N411" s="64">
        <f>IF(M411="","",IF(M411&lt;Premissas!$C$8,Premissas!$E$7,IF(M411&lt;Premissas!$C$9,Premissas!$E$8,IF(M411&lt;Premissas!$C$10,Premissas!$E$9,IF(M411&lt;Premissas!$C$11,Premissas!$E$10,IF(M411&lt;Premissas!$C$12,Premissas!$E$11,Premissas!$E$12))))))</f>
        <v>0</v>
      </c>
      <c r="O411" s="65">
        <f>IF(OR(N411="",N411=0),0,N411/Premissas!$C$16)</f>
        <v>0</v>
      </c>
    </row>
    <row r="412" spans="1:15" ht="15" customHeight="1">
      <c r="A412" s="40">
        <v>7</v>
      </c>
      <c r="B412" s="40">
        <v>1979</v>
      </c>
      <c r="C412" s="40" t="s">
        <v>19</v>
      </c>
      <c r="D412" s="40" t="s">
        <v>740</v>
      </c>
      <c r="E412" s="40" t="s">
        <v>741</v>
      </c>
      <c r="F412" s="62">
        <v>29</v>
      </c>
      <c r="G412" s="63">
        <v>0.06</v>
      </c>
      <c r="H412" s="63">
        <v>483</v>
      </c>
      <c r="I412" s="40"/>
      <c r="J412" s="40">
        <v>22</v>
      </c>
      <c r="K412" s="40" t="s">
        <v>677</v>
      </c>
      <c r="L412" s="40" t="s">
        <v>128</v>
      </c>
      <c r="M412" s="63">
        <f t="shared" si="6"/>
        <v>21.954545454545453</v>
      </c>
      <c r="N412" s="64">
        <f>IF(M412="","",IF(M412&lt;Premissas!$C$8,Premissas!$E$7,IF(M412&lt;Premissas!$C$9,Premissas!$E$8,IF(M412&lt;Premissas!$C$10,Premissas!$E$9,IF(M412&lt;Premissas!$C$11,Premissas!$E$10,IF(M412&lt;Premissas!$C$12,Premissas!$E$11,Premissas!$E$12))))))</f>
        <v>750</v>
      </c>
      <c r="O412" s="65">
        <f>IF(OR(N412="",N412=0),0,N412/Premissas!$C$16)</f>
        <v>28.846153846153847</v>
      </c>
    </row>
    <row r="413" spans="1:15" ht="15" customHeight="1">
      <c r="A413" s="40">
        <v>7</v>
      </c>
      <c r="B413" s="40">
        <v>1979</v>
      </c>
      <c r="C413" s="40" t="s">
        <v>21</v>
      </c>
      <c r="D413" s="40" t="s">
        <v>740</v>
      </c>
      <c r="E413" s="40" t="s">
        <v>741</v>
      </c>
      <c r="F413" s="62">
        <v>107</v>
      </c>
      <c r="G413" s="63">
        <v>16.75</v>
      </c>
      <c r="H413" s="63">
        <v>6</v>
      </c>
      <c r="I413" s="40"/>
      <c r="J413" s="40">
        <v>16</v>
      </c>
      <c r="K413" s="40" t="s">
        <v>677</v>
      </c>
      <c r="L413" s="40" t="s">
        <v>128</v>
      </c>
      <c r="M413" s="63">
        <f t="shared" si="6"/>
        <v>0.375</v>
      </c>
      <c r="N413" s="64">
        <f>IF(M413="","",IF(M413&lt;Premissas!$C$8,Premissas!$E$7,IF(M413&lt;Premissas!$C$9,Premissas!$E$8,IF(M413&lt;Premissas!$C$10,Premissas!$E$9,IF(M413&lt;Premissas!$C$11,Premissas!$E$10,IF(M413&lt;Premissas!$C$12,Premissas!$E$11,Premissas!$E$12))))))</f>
        <v>0</v>
      </c>
      <c r="O413" s="65">
        <f>IF(OR(N413="",N413=0),0,N413/Premissas!$C$16)</f>
        <v>0</v>
      </c>
    </row>
    <row r="414" spans="1:15" ht="15" customHeight="1">
      <c r="A414" s="40">
        <v>7</v>
      </c>
      <c r="B414" s="40">
        <v>1979</v>
      </c>
      <c r="C414" s="40" t="s">
        <v>20</v>
      </c>
      <c r="D414" s="40" t="s">
        <v>740</v>
      </c>
      <c r="E414" s="40" t="s">
        <v>741</v>
      </c>
      <c r="F414" s="62">
        <v>1669</v>
      </c>
      <c r="G414" s="63">
        <v>28.44</v>
      </c>
      <c r="H414" s="63">
        <v>59</v>
      </c>
      <c r="I414" s="40">
        <v>35</v>
      </c>
      <c r="J414" s="40">
        <v>35</v>
      </c>
      <c r="K414" s="40" t="s">
        <v>127</v>
      </c>
      <c r="L414" s="40" t="s">
        <v>128</v>
      </c>
      <c r="M414" s="63">
        <f t="shared" si="6"/>
        <v>1.6857142857142857</v>
      </c>
      <c r="N414" s="64">
        <f>IF(M414="","",IF(M414&lt;Premissas!$C$8,Premissas!$E$7,IF(M414&lt;Premissas!$C$9,Premissas!$E$8,IF(M414&lt;Premissas!$C$10,Premissas!$E$9,IF(M414&lt;Premissas!$C$11,Premissas!$E$10,IF(M414&lt;Premissas!$C$12,Premissas!$E$11,Premissas!$E$12))))))</f>
        <v>500</v>
      </c>
      <c r="O414" s="65">
        <f>IF(OR(N414="",N414=0),0,N414/Premissas!$C$16)</f>
        <v>19.23076923076923</v>
      </c>
    </row>
    <row r="415" spans="1:15" ht="15" customHeight="1">
      <c r="A415" s="40">
        <v>7</v>
      </c>
      <c r="B415" s="40">
        <v>1979</v>
      </c>
      <c r="C415" s="40" t="s">
        <v>19</v>
      </c>
      <c r="D415" s="40" t="s">
        <v>742</v>
      </c>
      <c r="E415" s="40" t="s">
        <v>743</v>
      </c>
      <c r="F415" s="62">
        <v>276</v>
      </c>
      <c r="G415" s="63">
        <v>6.98</v>
      </c>
      <c r="H415" s="63">
        <v>40</v>
      </c>
      <c r="I415" s="40"/>
      <c r="J415" s="40">
        <v>22</v>
      </c>
      <c r="K415" s="40" t="s">
        <v>677</v>
      </c>
      <c r="L415" s="40" t="s">
        <v>128</v>
      </c>
      <c r="M415" s="63">
        <f t="shared" si="6"/>
        <v>1.8181818181818181</v>
      </c>
      <c r="N415" s="64">
        <f>IF(M415="","",IF(M415&lt;Premissas!$C$8,Premissas!$E$7,IF(M415&lt;Premissas!$C$9,Premissas!$E$8,IF(M415&lt;Premissas!$C$10,Premissas!$E$9,IF(M415&lt;Premissas!$C$11,Premissas!$E$10,IF(M415&lt;Premissas!$C$12,Premissas!$E$11,Premissas!$E$12))))))</f>
        <v>500</v>
      </c>
      <c r="O415" s="65">
        <f>IF(OR(N415="",N415=0),0,N415/Premissas!$C$16)</f>
        <v>19.23076923076923</v>
      </c>
    </row>
    <row r="416" spans="1:15" ht="15" customHeight="1">
      <c r="A416" s="40">
        <v>7</v>
      </c>
      <c r="B416" s="40">
        <v>1979</v>
      </c>
      <c r="C416" s="40" t="s">
        <v>21</v>
      </c>
      <c r="D416" s="40" t="s">
        <v>742</v>
      </c>
      <c r="E416" s="40" t="s">
        <v>743</v>
      </c>
      <c r="F416" s="62">
        <v>276</v>
      </c>
      <c r="G416" s="63">
        <v>22.3</v>
      </c>
      <c r="H416" s="63">
        <v>12</v>
      </c>
      <c r="I416" s="40"/>
      <c r="J416" s="40">
        <v>16</v>
      </c>
      <c r="K416" s="40" t="s">
        <v>677</v>
      </c>
      <c r="L416" s="40" t="s">
        <v>128</v>
      </c>
      <c r="M416" s="63">
        <f t="shared" si="6"/>
        <v>0.75</v>
      </c>
      <c r="N416" s="64">
        <f>IF(M416="","",IF(M416&lt;Premissas!$C$8,Premissas!$E$7,IF(M416&lt;Premissas!$C$9,Premissas!$E$8,IF(M416&lt;Premissas!$C$10,Premissas!$E$9,IF(M416&lt;Premissas!$C$11,Premissas!$E$10,IF(M416&lt;Premissas!$C$12,Premissas!$E$11,Premissas!$E$12))))))</f>
        <v>0</v>
      </c>
      <c r="O416" s="65">
        <f>IF(OR(N416="",N416=0),0,N416/Premissas!$C$16)</f>
        <v>0</v>
      </c>
    </row>
    <row r="417" spans="1:15" ht="15" customHeight="1">
      <c r="A417" s="40">
        <v>7</v>
      </c>
      <c r="B417" s="40">
        <v>1979</v>
      </c>
      <c r="C417" s="40" t="s">
        <v>20</v>
      </c>
      <c r="D417" s="40" t="s">
        <v>742</v>
      </c>
      <c r="E417" s="40" t="s">
        <v>743</v>
      </c>
      <c r="F417" s="62">
        <v>9</v>
      </c>
      <c r="G417" s="63">
        <v>1.53</v>
      </c>
      <c r="H417" s="63">
        <v>6</v>
      </c>
      <c r="I417" s="40">
        <v>35</v>
      </c>
      <c r="J417" s="40">
        <v>35</v>
      </c>
      <c r="K417" s="40" t="s">
        <v>127</v>
      </c>
      <c r="L417" s="40" t="s">
        <v>128</v>
      </c>
      <c r="M417" s="63">
        <f t="shared" si="6"/>
        <v>0.17142857142857143</v>
      </c>
      <c r="N417" s="64">
        <f>IF(M417="","",IF(M417&lt;Premissas!$C$8,Premissas!$E$7,IF(M417&lt;Premissas!$C$9,Premissas!$E$8,IF(M417&lt;Premissas!$C$10,Premissas!$E$9,IF(M417&lt;Premissas!$C$11,Premissas!$E$10,IF(M417&lt;Premissas!$C$12,Premissas!$E$11,Premissas!$E$12))))))</f>
        <v>0</v>
      </c>
      <c r="O417" s="65">
        <f>IF(OR(N417="",N417=0),0,N417/Premissas!$C$16)</f>
        <v>0</v>
      </c>
    </row>
    <row r="418" spans="1:15" ht="15" customHeight="1">
      <c r="A418" s="40">
        <v>7</v>
      </c>
      <c r="B418" s="40">
        <v>1979</v>
      </c>
      <c r="C418" s="40" t="s">
        <v>22</v>
      </c>
      <c r="D418" s="40" t="s">
        <v>744</v>
      </c>
      <c r="E418" s="40" t="s">
        <v>745</v>
      </c>
      <c r="F418" s="62">
        <v>3224</v>
      </c>
      <c r="G418" s="63">
        <v>81.319999999999993</v>
      </c>
      <c r="H418" s="63">
        <v>40</v>
      </c>
      <c r="I418" s="40">
        <v>18</v>
      </c>
      <c r="J418" s="40">
        <v>18</v>
      </c>
      <c r="K418" s="40" t="s">
        <v>127</v>
      </c>
      <c r="L418" s="40" t="s">
        <v>128</v>
      </c>
      <c r="M418" s="63">
        <f t="shared" si="6"/>
        <v>2.2222222222222223</v>
      </c>
      <c r="N418" s="64">
        <f>IF(M418="","",IF(M418&lt;Premissas!$C$8,Premissas!$E$7,IF(M418&lt;Premissas!$C$9,Premissas!$E$8,IF(M418&lt;Premissas!$C$10,Premissas!$E$9,IF(M418&lt;Premissas!$C$11,Premissas!$E$10,IF(M418&lt;Premissas!$C$12,Premissas!$E$11,Premissas!$E$12))))))</f>
        <v>750</v>
      </c>
      <c r="O418" s="65">
        <f>IF(OR(N418="",N418=0),0,N418/Premissas!$C$16)</f>
        <v>28.846153846153847</v>
      </c>
    </row>
    <row r="419" spans="1:15" ht="15" customHeight="1">
      <c r="A419" s="40">
        <v>7</v>
      </c>
      <c r="B419" s="40">
        <v>1979</v>
      </c>
      <c r="C419" s="40" t="s">
        <v>21</v>
      </c>
      <c r="D419" s="40" t="s">
        <v>746</v>
      </c>
      <c r="E419" s="40" t="s">
        <v>747</v>
      </c>
      <c r="F419" s="62">
        <v>66</v>
      </c>
      <c r="G419" s="63">
        <v>13.65</v>
      </c>
      <c r="H419" s="63">
        <v>5</v>
      </c>
      <c r="I419" s="40"/>
      <c r="J419" s="40">
        <v>16</v>
      </c>
      <c r="K419" s="40" t="s">
        <v>677</v>
      </c>
      <c r="L419" s="40" t="s">
        <v>128</v>
      </c>
      <c r="M419" s="63">
        <f t="shared" si="6"/>
        <v>0.3125</v>
      </c>
      <c r="N419" s="64">
        <f>IF(M419="","",IF(M419&lt;Premissas!$C$8,Premissas!$E$7,IF(M419&lt;Premissas!$C$9,Premissas!$E$8,IF(M419&lt;Premissas!$C$10,Premissas!$E$9,IF(M419&lt;Premissas!$C$11,Premissas!$E$10,IF(M419&lt;Premissas!$C$12,Premissas!$E$11,Premissas!$E$12))))))</f>
        <v>0</v>
      </c>
      <c r="O419" s="65">
        <f>IF(OR(N419="",N419=0),0,N419/Premissas!$C$16)</f>
        <v>0</v>
      </c>
    </row>
    <row r="420" spans="1:15" ht="15" customHeight="1">
      <c r="A420" s="40">
        <v>7</v>
      </c>
      <c r="B420" s="40">
        <v>1979</v>
      </c>
      <c r="C420" s="40" t="s">
        <v>19</v>
      </c>
      <c r="D420" s="40" t="s">
        <v>748</v>
      </c>
      <c r="E420" s="40" t="s">
        <v>749</v>
      </c>
      <c r="F420" s="62">
        <v>363</v>
      </c>
      <c r="G420" s="63">
        <v>23.1</v>
      </c>
      <c r="H420" s="63">
        <v>16</v>
      </c>
      <c r="I420" s="40"/>
      <c r="J420" s="40">
        <v>22</v>
      </c>
      <c r="K420" s="40" t="s">
        <v>677</v>
      </c>
      <c r="L420" s="40" t="s">
        <v>128</v>
      </c>
      <c r="M420" s="63">
        <f t="shared" si="6"/>
        <v>0.72727272727272729</v>
      </c>
      <c r="N420" s="64">
        <f>IF(M420="","",IF(M420&lt;Premissas!$C$8,Premissas!$E$7,IF(M420&lt;Premissas!$C$9,Premissas!$E$8,IF(M420&lt;Premissas!$C$10,Premissas!$E$9,IF(M420&lt;Premissas!$C$11,Premissas!$E$10,IF(M420&lt;Premissas!$C$12,Premissas!$E$11,Premissas!$E$12))))))</f>
        <v>0</v>
      </c>
      <c r="O420" s="65">
        <f>IF(OR(N420="",N420=0),0,N420/Premissas!$C$16)</f>
        <v>0</v>
      </c>
    </row>
    <row r="421" spans="1:15" ht="15" customHeight="1">
      <c r="A421" s="40">
        <v>7</v>
      </c>
      <c r="B421" s="40">
        <v>1979</v>
      </c>
      <c r="C421" s="40" t="s">
        <v>21</v>
      </c>
      <c r="D421" s="40" t="s">
        <v>748</v>
      </c>
      <c r="E421" s="40" t="s">
        <v>749</v>
      </c>
      <c r="F421" s="62">
        <v>502</v>
      </c>
      <c r="G421" s="63">
        <v>51.63</v>
      </c>
      <c r="H421" s="63">
        <v>10</v>
      </c>
      <c r="I421" s="40"/>
      <c r="J421" s="40">
        <v>16</v>
      </c>
      <c r="K421" s="40" t="s">
        <v>677</v>
      </c>
      <c r="L421" s="40" t="s">
        <v>128</v>
      </c>
      <c r="M421" s="63">
        <f t="shared" si="6"/>
        <v>0.625</v>
      </c>
      <c r="N421" s="64">
        <f>IF(M421="","",IF(M421&lt;Premissas!$C$8,Premissas!$E$7,IF(M421&lt;Premissas!$C$9,Premissas!$E$8,IF(M421&lt;Premissas!$C$10,Premissas!$E$9,IF(M421&lt;Premissas!$C$11,Premissas!$E$10,IF(M421&lt;Premissas!$C$12,Premissas!$E$11,Premissas!$E$12))))))</f>
        <v>0</v>
      </c>
      <c r="O421" s="65">
        <f>IF(OR(N421="",N421=0),0,N421/Premissas!$C$16)</f>
        <v>0</v>
      </c>
    </row>
    <row r="422" spans="1:15" ht="15" customHeight="1">
      <c r="A422" s="40">
        <v>7</v>
      </c>
      <c r="B422" s="40">
        <v>1979</v>
      </c>
      <c r="C422" s="40" t="s">
        <v>20</v>
      </c>
      <c r="D422" s="40" t="s">
        <v>748</v>
      </c>
      <c r="E422" s="40" t="s">
        <v>749</v>
      </c>
      <c r="F422" s="62">
        <v>349</v>
      </c>
      <c r="G422" s="63">
        <v>14.4</v>
      </c>
      <c r="H422" s="63">
        <v>24</v>
      </c>
      <c r="I422" s="40">
        <v>35</v>
      </c>
      <c r="J422" s="40">
        <v>35</v>
      </c>
      <c r="K422" s="40" t="s">
        <v>127</v>
      </c>
      <c r="L422" s="40" t="s">
        <v>128</v>
      </c>
      <c r="M422" s="63">
        <f t="shared" si="6"/>
        <v>0.68571428571428572</v>
      </c>
      <c r="N422" s="64">
        <f>IF(M422="","",IF(M422&lt;Premissas!$C$8,Premissas!$E$7,IF(M422&lt;Premissas!$C$9,Premissas!$E$8,IF(M422&lt;Premissas!$C$10,Premissas!$E$9,IF(M422&lt;Premissas!$C$11,Premissas!$E$10,IF(M422&lt;Premissas!$C$12,Premissas!$E$11,Premissas!$E$12))))))</f>
        <v>0</v>
      </c>
      <c r="O422" s="65">
        <f>IF(OR(N422="",N422=0),0,N422/Premissas!$C$16)</f>
        <v>0</v>
      </c>
    </row>
    <row r="423" spans="1:15" ht="15" customHeight="1">
      <c r="A423" s="40">
        <v>7</v>
      </c>
      <c r="B423" s="40">
        <v>1979</v>
      </c>
      <c r="C423" s="40" t="s">
        <v>19</v>
      </c>
      <c r="D423" s="40" t="s">
        <v>750</v>
      </c>
      <c r="E423" s="40" t="s">
        <v>751</v>
      </c>
      <c r="F423" s="62">
        <v>403</v>
      </c>
      <c r="G423" s="63">
        <v>12.38</v>
      </c>
      <c r="H423" s="63">
        <v>33</v>
      </c>
      <c r="I423" s="40"/>
      <c r="J423" s="40">
        <v>22</v>
      </c>
      <c r="K423" s="40" t="s">
        <v>677</v>
      </c>
      <c r="L423" s="40" t="s">
        <v>128</v>
      </c>
      <c r="M423" s="63">
        <f t="shared" si="6"/>
        <v>1.5</v>
      </c>
      <c r="N423" s="64">
        <f>IF(M423="","",IF(M423&lt;Premissas!$C$8,Premissas!$E$7,IF(M423&lt;Premissas!$C$9,Premissas!$E$8,IF(M423&lt;Premissas!$C$10,Premissas!$E$9,IF(M423&lt;Premissas!$C$11,Premissas!$E$10,IF(M423&lt;Premissas!$C$12,Premissas!$E$11,Premissas!$E$12))))))</f>
        <v>350</v>
      </c>
      <c r="O423" s="65">
        <f>IF(OR(N423="",N423=0),0,N423/Premissas!$C$16)</f>
        <v>13.461538461538462</v>
      </c>
    </row>
    <row r="424" spans="1:15" ht="15" customHeight="1">
      <c r="A424" s="40">
        <v>7</v>
      </c>
      <c r="B424" s="40">
        <v>1979</v>
      </c>
      <c r="C424" s="40" t="s">
        <v>21</v>
      </c>
      <c r="D424" s="40" t="s">
        <v>750</v>
      </c>
      <c r="E424" s="40" t="s">
        <v>751</v>
      </c>
      <c r="F424" s="62">
        <v>486</v>
      </c>
      <c r="G424" s="63">
        <v>59.15</v>
      </c>
      <c r="H424" s="63">
        <v>8</v>
      </c>
      <c r="I424" s="40"/>
      <c r="J424" s="40">
        <v>16</v>
      </c>
      <c r="K424" s="40" t="s">
        <v>677</v>
      </c>
      <c r="L424" s="40" t="s">
        <v>128</v>
      </c>
      <c r="M424" s="63">
        <f t="shared" si="6"/>
        <v>0.5</v>
      </c>
      <c r="N424" s="64">
        <f>IF(M424="","",IF(M424&lt;Premissas!$C$8,Premissas!$E$7,IF(M424&lt;Premissas!$C$9,Premissas!$E$8,IF(M424&lt;Premissas!$C$10,Premissas!$E$9,IF(M424&lt;Premissas!$C$11,Premissas!$E$10,IF(M424&lt;Premissas!$C$12,Premissas!$E$11,Premissas!$E$12))))))</f>
        <v>0</v>
      </c>
      <c r="O424" s="65">
        <f>IF(OR(N424="",N424=0),0,N424/Premissas!$C$16)</f>
        <v>0</v>
      </c>
    </row>
    <row r="425" spans="1:15" ht="15" customHeight="1">
      <c r="A425" s="40">
        <v>7</v>
      </c>
      <c r="B425" s="40">
        <v>1979</v>
      </c>
      <c r="C425" s="40" t="s">
        <v>20</v>
      </c>
      <c r="D425" s="40" t="s">
        <v>750</v>
      </c>
      <c r="E425" s="40" t="s">
        <v>751</v>
      </c>
      <c r="F425" s="62">
        <v>110</v>
      </c>
      <c r="G425" s="63">
        <v>9.92</v>
      </c>
      <c r="H425" s="63">
        <v>11</v>
      </c>
      <c r="I425" s="40">
        <v>35</v>
      </c>
      <c r="J425" s="40">
        <v>35</v>
      </c>
      <c r="K425" s="40" t="s">
        <v>127</v>
      </c>
      <c r="L425" s="40" t="s">
        <v>128</v>
      </c>
      <c r="M425" s="63">
        <f t="shared" si="6"/>
        <v>0.31428571428571428</v>
      </c>
      <c r="N425" s="64">
        <f>IF(M425="","",IF(M425&lt;Premissas!$C$8,Premissas!$E$7,IF(M425&lt;Premissas!$C$9,Premissas!$E$8,IF(M425&lt;Premissas!$C$10,Premissas!$E$9,IF(M425&lt;Premissas!$C$11,Premissas!$E$10,IF(M425&lt;Premissas!$C$12,Premissas!$E$11,Premissas!$E$12))))))</f>
        <v>0</v>
      </c>
      <c r="O425" s="65">
        <f>IF(OR(N425="",N425=0),0,N425/Premissas!$C$16)</f>
        <v>0</v>
      </c>
    </row>
    <row r="426" spans="1:15" ht="15" customHeight="1">
      <c r="A426" s="40">
        <v>7</v>
      </c>
      <c r="B426" s="40">
        <v>1979</v>
      </c>
      <c r="C426" s="40" t="s">
        <v>21</v>
      </c>
      <c r="D426" s="40" t="s">
        <v>752</v>
      </c>
      <c r="E426" s="40" t="s">
        <v>753</v>
      </c>
      <c r="F426" s="62">
        <v>22</v>
      </c>
      <c r="G426" s="63">
        <v>1.93</v>
      </c>
      <c r="H426" s="63">
        <v>11</v>
      </c>
      <c r="I426" s="40"/>
      <c r="J426" s="40">
        <v>16</v>
      </c>
      <c r="K426" s="40" t="s">
        <v>677</v>
      </c>
      <c r="L426" s="40" t="s">
        <v>128</v>
      </c>
      <c r="M426" s="63">
        <f t="shared" si="6"/>
        <v>0.6875</v>
      </c>
      <c r="N426" s="64">
        <f>IF(M426="","",IF(M426&lt;Premissas!$C$8,Premissas!$E$7,IF(M426&lt;Premissas!$C$9,Premissas!$E$8,IF(M426&lt;Premissas!$C$10,Premissas!$E$9,IF(M426&lt;Premissas!$C$11,Premissas!$E$10,IF(M426&lt;Premissas!$C$12,Premissas!$E$11,Premissas!$E$12))))))</f>
        <v>0</v>
      </c>
      <c r="O426" s="65">
        <f>IF(OR(N426="",N426=0),0,N426/Premissas!$C$16)</f>
        <v>0</v>
      </c>
    </row>
    <row r="427" spans="1:15" ht="15" customHeight="1">
      <c r="A427" s="40">
        <v>7</v>
      </c>
      <c r="B427" s="40">
        <v>1979</v>
      </c>
      <c r="C427" s="40" t="s">
        <v>20</v>
      </c>
      <c r="D427" s="40" t="s">
        <v>754</v>
      </c>
      <c r="E427" s="40" t="s">
        <v>755</v>
      </c>
      <c r="F427" s="62">
        <v>207</v>
      </c>
      <c r="G427" s="63">
        <v>33.590000000000003</v>
      </c>
      <c r="H427" s="63">
        <v>6</v>
      </c>
      <c r="I427" s="40">
        <v>35</v>
      </c>
      <c r="J427" s="40">
        <v>35</v>
      </c>
      <c r="K427" s="40" t="s">
        <v>127</v>
      </c>
      <c r="L427" s="40" t="s">
        <v>128</v>
      </c>
      <c r="M427" s="63">
        <f t="shared" si="6"/>
        <v>0.17142857142857143</v>
      </c>
      <c r="N427" s="64">
        <f>IF(M427="","",IF(M427&lt;Premissas!$C$8,Premissas!$E$7,IF(M427&lt;Premissas!$C$9,Premissas!$E$8,IF(M427&lt;Premissas!$C$10,Premissas!$E$9,IF(M427&lt;Premissas!$C$11,Premissas!$E$10,IF(M427&lt;Premissas!$C$12,Premissas!$E$11,Premissas!$E$12))))))</f>
        <v>0</v>
      </c>
      <c r="O427" s="65">
        <f>IF(OR(N427="",N427=0),0,N427/Premissas!$C$16)</f>
        <v>0</v>
      </c>
    </row>
    <row r="428" spans="1:15" ht="15" customHeight="1">
      <c r="A428" s="40">
        <v>7</v>
      </c>
      <c r="B428" s="40">
        <v>1979</v>
      </c>
      <c r="C428" s="40" t="s">
        <v>19</v>
      </c>
      <c r="D428" s="40" t="s">
        <v>756</v>
      </c>
      <c r="E428" s="40" t="s">
        <v>757</v>
      </c>
      <c r="F428" s="62">
        <v>2038</v>
      </c>
      <c r="G428" s="63">
        <v>93.49</v>
      </c>
      <c r="H428" s="63">
        <v>22</v>
      </c>
      <c r="I428" s="40"/>
      <c r="J428" s="40">
        <v>22</v>
      </c>
      <c r="K428" s="40" t="s">
        <v>677</v>
      </c>
      <c r="L428" s="40" t="s">
        <v>128</v>
      </c>
      <c r="M428" s="63">
        <f t="shared" si="6"/>
        <v>1</v>
      </c>
      <c r="N428" s="64">
        <f>IF(M428="","",IF(M428&lt;Premissas!$C$8,Premissas!$E$7,IF(M428&lt;Premissas!$C$9,Premissas!$E$8,IF(M428&lt;Premissas!$C$10,Premissas!$E$9,IF(M428&lt;Premissas!$C$11,Premissas!$E$10,IF(M428&lt;Premissas!$C$12,Premissas!$E$11,Premissas!$E$12))))))</f>
        <v>100</v>
      </c>
      <c r="O428" s="65">
        <f>IF(OR(N428="",N428=0),0,N428/Premissas!$C$16)</f>
        <v>3.8461538461538463</v>
      </c>
    </row>
    <row r="429" spans="1:15" ht="15" customHeight="1">
      <c r="A429" s="40">
        <v>7</v>
      </c>
      <c r="B429" s="40">
        <v>1979</v>
      </c>
      <c r="C429" s="40" t="s">
        <v>19</v>
      </c>
      <c r="D429" s="40" t="s">
        <v>758</v>
      </c>
      <c r="E429" s="40" t="s">
        <v>759</v>
      </c>
      <c r="F429" s="62">
        <v>296</v>
      </c>
      <c r="G429" s="63">
        <v>13.37</v>
      </c>
      <c r="H429" s="63">
        <v>22</v>
      </c>
      <c r="I429" s="40"/>
      <c r="J429" s="40">
        <v>22</v>
      </c>
      <c r="K429" s="40" t="s">
        <v>677</v>
      </c>
      <c r="L429" s="40" t="s">
        <v>128</v>
      </c>
      <c r="M429" s="63">
        <f t="shared" si="6"/>
        <v>1</v>
      </c>
      <c r="N429" s="64">
        <f>IF(M429="","",IF(M429&lt;Premissas!$C$8,Premissas!$E$7,IF(M429&lt;Premissas!$C$9,Premissas!$E$8,IF(M429&lt;Premissas!$C$10,Premissas!$E$9,IF(M429&lt;Premissas!$C$11,Premissas!$E$10,IF(M429&lt;Premissas!$C$12,Premissas!$E$11,Premissas!$E$12))))))</f>
        <v>100</v>
      </c>
      <c r="O429" s="65">
        <f>IF(OR(N429="",N429=0),0,N429/Premissas!$C$16)</f>
        <v>3.8461538461538463</v>
      </c>
    </row>
    <row r="430" spans="1:15" ht="15" customHeight="1">
      <c r="A430" s="40">
        <v>7</v>
      </c>
      <c r="B430" s="40">
        <v>1979</v>
      </c>
      <c r="C430" s="40" t="s">
        <v>21</v>
      </c>
      <c r="D430" s="40" t="s">
        <v>758</v>
      </c>
      <c r="E430" s="40" t="s">
        <v>759</v>
      </c>
      <c r="F430" s="62">
        <v>95</v>
      </c>
      <c r="G430" s="63">
        <v>2.73</v>
      </c>
      <c r="H430" s="63">
        <v>35</v>
      </c>
      <c r="I430" s="40"/>
      <c r="J430" s="40">
        <v>16</v>
      </c>
      <c r="K430" s="40" t="s">
        <v>677</v>
      </c>
      <c r="L430" s="40" t="s">
        <v>128</v>
      </c>
      <c r="M430" s="63">
        <f t="shared" si="6"/>
        <v>2.1875</v>
      </c>
      <c r="N430" s="64">
        <f>IF(M430="","",IF(M430&lt;Premissas!$C$8,Premissas!$E$7,IF(M430&lt;Premissas!$C$9,Premissas!$E$8,IF(M430&lt;Premissas!$C$10,Premissas!$E$9,IF(M430&lt;Premissas!$C$11,Premissas!$E$10,IF(M430&lt;Premissas!$C$12,Premissas!$E$11,Premissas!$E$12))))))</f>
        <v>750</v>
      </c>
      <c r="O430" s="65">
        <f>IF(OR(N430="",N430=0),0,N430/Premissas!$C$16)</f>
        <v>28.846153846153847</v>
      </c>
    </row>
    <row r="431" spans="1:15" ht="15" customHeight="1">
      <c r="A431" s="40">
        <v>7</v>
      </c>
      <c r="B431" s="40">
        <v>1979</v>
      </c>
      <c r="C431" s="40" t="s">
        <v>20</v>
      </c>
      <c r="D431" s="40" t="s">
        <v>758</v>
      </c>
      <c r="E431" s="40" t="s">
        <v>759</v>
      </c>
      <c r="F431" s="62">
        <v>113</v>
      </c>
      <c r="G431" s="63">
        <v>0.54</v>
      </c>
      <c r="H431" s="63">
        <v>209</v>
      </c>
      <c r="I431" s="40">
        <v>35</v>
      </c>
      <c r="J431" s="40">
        <v>35</v>
      </c>
      <c r="K431" s="40" t="s">
        <v>127</v>
      </c>
      <c r="L431" s="40" t="s">
        <v>128</v>
      </c>
      <c r="M431" s="63">
        <f t="shared" si="6"/>
        <v>5.9714285714285715</v>
      </c>
      <c r="N431" s="64">
        <f>IF(M431="","",IF(M431&lt;Premissas!$C$8,Premissas!$E$7,IF(M431&lt;Premissas!$C$9,Premissas!$E$8,IF(M431&lt;Premissas!$C$10,Premissas!$E$9,IF(M431&lt;Premissas!$C$11,Premissas!$E$10,IF(M431&lt;Premissas!$C$12,Premissas!$E$11,Premissas!$E$12))))))</f>
        <v>750</v>
      </c>
      <c r="O431" s="65">
        <f>IF(OR(N431="",N431=0),0,N431/Premissas!$C$16)</f>
        <v>28.846153846153847</v>
      </c>
    </row>
    <row r="432" spans="1:15" ht="15" customHeight="1">
      <c r="A432" s="40">
        <v>7</v>
      </c>
      <c r="B432" s="40">
        <v>1979</v>
      </c>
      <c r="C432" s="40" t="s">
        <v>20</v>
      </c>
      <c r="D432" s="40" t="s">
        <v>760</v>
      </c>
      <c r="E432" s="40" t="s">
        <v>761</v>
      </c>
      <c r="F432" s="62">
        <v>1798</v>
      </c>
      <c r="G432" s="63">
        <v>78.14</v>
      </c>
      <c r="H432" s="63">
        <v>23</v>
      </c>
      <c r="I432" s="40">
        <v>35</v>
      </c>
      <c r="J432" s="40">
        <v>35</v>
      </c>
      <c r="K432" s="40" t="s">
        <v>127</v>
      </c>
      <c r="L432" s="40" t="s">
        <v>128</v>
      </c>
      <c r="M432" s="63">
        <f t="shared" si="6"/>
        <v>0.65714285714285714</v>
      </c>
      <c r="N432" s="64">
        <f>IF(M432="","",IF(M432&lt;Premissas!$C$8,Premissas!$E$7,IF(M432&lt;Premissas!$C$9,Premissas!$E$8,IF(M432&lt;Premissas!$C$10,Premissas!$E$9,IF(M432&lt;Premissas!$C$11,Premissas!$E$10,IF(M432&lt;Premissas!$C$12,Premissas!$E$11,Premissas!$E$12))))))</f>
        <v>0</v>
      </c>
      <c r="O432" s="65">
        <f>IF(OR(N432="",N432=0),0,N432/Premissas!$C$16)</f>
        <v>0</v>
      </c>
    </row>
    <row r="433" spans="1:15" ht="15" customHeight="1">
      <c r="A433" s="40">
        <v>7</v>
      </c>
      <c r="B433" s="40">
        <v>1979</v>
      </c>
      <c r="C433" s="40" t="s">
        <v>21</v>
      </c>
      <c r="D433" s="40" t="s">
        <v>762</v>
      </c>
      <c r="E433" s="40" t="s">
        <v>763</v>
      </c>
      <c r="F433" s="62">
        <v>5</v>
      </c>
      <c r="G433" s="63">
        <v>3.35</v>
      </c>
      <c r="H433" s="63">
        <v>1</v>
      </c>
      <c r="I433" s="40"/>
      <c r="J433" s="40">
        <v>16</v>
      </c>
      <c r="K433" s="40" t="s">
        <v>677</v>
      </c>
      <c r="L433" s="40" t="s">
        <v>128</v>
      </c>
      <c r="M433" s="63">
        <f t="shared" si="6"/>
        <v>6.25E-2</v>
      </c>
      <c r="N433" s="64">
        <f>IF(M433="","",IF(M433&lt;Premissas!$C$8,Premissas!$E$7,IF(M433&lt;Premissas!$C$9,Premissas!$E$8,IF(M433&lt;Premissas!$C$10,Premissas!$E$9,IF(M433&lt;Premissas!$C$11,Premissas!$E$10,IF(M433&lt;Premissas!$C$12,Premissas!$E$11,Premissas!$E$12))))))</f>
        <v>0</v>
      </c>
      <c r="O433" s="65">
        <f>IF(OR(N433="",N433=0),0,N433/Premissas!$C$16)</f>
        <v>0</v>
      </c>
    </row>
    <row r="434" spans="1:15" ht="15" customHeight="1">
      <c r="A434" s="40">
        <v>7</v>
      </c>
      <c r="B434" s="40">
        <v>1979</v>
      </c>
      <c r="C434" s="40" t="s">
        <v>22</v>
      </c>
      <c r="D434" s="40" t="s">
        <v>764</v>
      </c>
      <c r="E434" s="40" t="s">
        <v>765</v>
      </c>
      <c r="F434" s="62">
        <v>1882</v>
      </c>
      <c r="G434" s="63">
        <v>101.68</v>
      </c>
      <c r="H434" s="63">
        <v>19</v>
      </c>
      <c r="I434" s="40">
        <v>18</v>
      </c>
      <c r="J434" s="40">
        <v>18</v>
      </c>
      <c r="K434" s="40" t="s">
        <v>127</v>
      </c>
      <c r="L434" s="40" t="s">
        <v>128</v>
      </c>
      <c r="M434" s="63">
        <f t="shared" si="6"/>
        <v>1.0555555555555556</v>
      </c>
      <c r="N434" s="64">
        <f>IF(M434="","",IF(M434&lt;Premissas!$C$8,Premissas!$E$7,IF(M434&lt;Premissas!$C$9,Premissas!$E$8,IF(M434&lt;Premissas!$C$10,Premissas!$E$9,IF(M434&lt;Premissas!$C$11,Premissas!$E$10,IF(M434&lt;Premissas!$C$12,Premissas!$E$11,Premissas!$E$12))))))</f>
        <v>100</v>
      </c>
      <c r="O434" s="65">
        <f>IF(OR(N434="",N434=0),0,N434/Premissas!$C$16)</f>
        <v>3.8461538461538463</v>
      </c>
    </row>
    <row r="435" spans="1:15" ht="15" customHeight="1">
      <c r="A435" s="40">
        <v>7</v>
      </c>
      <c r="B435" s="40">
        <v>1979</v>
      </c>
      <c r="C435" s="40" t="s">
        <v>19</v>
      </c>
      <c r="D435" s="40" t="s">
        <v>764</v>
      </c>
      <c r="E435" s="40" t="s">
        <v>765</v>
      </c>
      <c r="F435" s="62">
        <v>11</v>
      </c>
      <c r="G435" s="63">
        <v>2.0499999999999998</v>
      </c>
      <c r="H435" s="63">
        <v>5</v>
      </c>
      <c r="I435" s="40"/>
      <c r="J435" s="40">
        <v>22</v>
      </c>
      <c r="K435" s="40" t="s">
        <v>677</v>
      </c>
      <c r="L435" s="40" t="s">
        <v>128</v>
      </c>
      <c r="M435" s="63">
        <f t="shared" si="6"/>
        <v>0.22727272727272727</v>
      </c>
      <c r="N435" s="64">
        <f>IF(M435="","",IF(M435&lt;Premissas!$C$8,Premissas!$E$7,IF(M435&lt;Premissas!$C$9,Premissas!$E$8,IF(M435&lt;Premissas!$C$10,Premissas!$E$9,IF(M435&lt;Premissas!$C$11,Premissas!$E$10,IF(M435&lt;Premissas!$C$12,Premissas!$E$11,Premissas!$E$12))))))</f>
        <v>0</v>
      </c>
      <c r="O435" s="65">
        <f>IF(OR(N435="",N435=0),0,N435/Premissas!$C$16)</f>
        <v>0</v>
      </c>
    </row>
    <row r="436" spans="1:15" ht="15" customHeight="1">
      <c r="A436" s="40">
        <v>7</v>
      </c>
      <c r="B436" s="40">
        <v>7801</v>
      </c>
      <c r="C436" s="40" t="s">
        <v>22</v>
      </c>
      <c r="D436" s="40" t="s">
        <v>766</v>
      </c>
      <c r="E436" s="40" t="s">
        <v>767</v>
      </c>
      <c r="F436" s="62">
        <v>1941</v>
      </c>
      <c r="G436" s="63">
        <v>161.75</v>
      </c>
      <c r="H436" s="63">
        <v>12</v>
      </c>
      <c r="I436" s="40"/>
      <c r="J436" s="40">
        <v>20</v>
      </c>
      <c r="K436" s="40" t="s">
        <v>677</v>
      </c>
      <c r="L436" s="40" t="s">
        <v>128</v>
      </c>
      <c r="M436" s="63">
        <f t="shared" si="6"/>
        <v>0.6</v>
      </c>
      <c r="N436" s="64">
        <f>IF(M436="","",IF(M436&lt;Premissas!$C$8,Premissas!$E$7,IF(M436&lt;Premissas!$C$9,Premissas!$E$8,IF(M436&lt;Premissas!$C$10,Premissas!$E$9,IF(M436&lt;Premissas!$C$11,Premissas!$E$10,IF(M436&lt;Premissas!$C$12,Premissas!$E$11,Premissas!$E$12))))))</f>
        <v>0</v>
      </c>
      <c r="O436" s="65">
        <f>IF(OR(N436="",N436=0),0,N436/Premissas!$C$16)</f>
        <v>0</v>
      </c>
    </row>
    <row r="437" spans="1:15" ht="15" customHeight="1">
      <c r="A437" s="40">
        <v>7</v>
      </c>
      <c r="B437" s="40">
        <v>7801</v>
      </c>
      <c r="C437" s="40" t="s">
        <v>22</v>
      </c>
      <c r="D437" s="40" t="s">
        <v>768</v>
      </c>
      <c r="E437" s="40" t="s">
        <v>769</v>
      </c>
      <c r="F437" s="62">
        <v>1720</v>
      </c>
      <c r="G437" s="63">
        <v>188.68</v>
      </c>
      <c r="H437" s="63">
        <v>9</v>
      </c>
      <c r="I437" s="40"/>
      <c r="J437" s="40">
        <v>20</v>
      </c>
      <c r="K437" s="40" t="s">
        <v>677</v>
      </c>
      <c r="L437" s="40" t="s">
        <v>128</v>
      </c>
      <c r="M437" s="63">
        <f t="shared" si="6"/>
        <v>0.45</v>
      </c>
      <c r="N437" s="64">
        <f>IF(M437="","",IF(M437&lt;Premissas!$C$8,Premissas!$E$7,IF(M437&lt;Premissas!$C$9,Premissas!$E$8,IF(M437&lt;Premissas!$C$10,Premissas!$E$9,IF(M437&lt;Premissas!$C$11,Premissas!$E$10,IF(M437&lt;Premissas!$C$12,Premissas!$E$11,Premissas!$E$12))))))</f>
        <v>0</v>
      </c>
      <c r="O437" s="65">
        <f>IF(OR(N437="",N437=0),0,N437/Premissas!$C$16)</f>
        <v>0</v>
      </c>
    </row>
    <row r="438" spans="1:15" ht="15" customHeight="1">
      <c r="A438" s="40">
        <v>7</v>
      </c>
      <c r="B438" s="40">
        <v>7801</v>
      </c>
      <c r="C438" s="40" t="s">
        <v>22</v>
      </c>
      <c r="D438" s="40" t="s">
        <v>770</v>
      </c>
      <c r="E438" s="40" t="s">
        <v>771</v>
      </c>
      <c r="F438" s="62">
        <v>1478</v>
      </c>
      <c r="G438" s="63">
        <v>81.38</v>
      </c>
      <c r="H438" s="63">
        <v>18</v>
      </c>
      <c r="I438" s="40"/>
      <c r="J438" s="40">
        <v>20</v>
      </c>
      <c r="K438" s="40" t="s">
        <v>677</v>
      </c>
      <c r="L438" s="40" t="s">
        <v>128</v>
      </c>
      <c r="M438" s="63">
        <f t="shared" si="6"/>
        <v>0.9</v>
      </c>
      <c r="N438" s="64">
        <f>IF(M438="","",IF(M438&lt;Premissas!$C$8,Premissas!$E$7,IF(M438&lt;Premissas!$C$9,Premissas!$E$8,IF(M438&lt;Premissas!$C$10,Premissas!$E$9,IF(M438&lt;Premissas!$C$11,Premissas!$E$10,IF(M438&lt;Premissas!$C$12,Premissas!$E$11,Premissas!$E$12))))))</f>
        <v>0</v>
      </c>
      <c r="O438" s="65">
        <f>IF(OR(N438="",N438=0),0,N438/Premissas!$C$16)</f>
        <v>0</v>
      </c>
    </row>
    <row r="439" spans="1:15" ht="15" customHeight="1">
      <c r="A439" s="40">
        <v>7</v>
      </c>
      <c r="B439" s="40">
        <v>7801</v>
      </c>
      <c r="C439" s="40" t="s">
        <v>21</v>
      </c>
      <c r="D439" s="40" t="s">
        <v>772</v>
      </c>
      <c r="E439" s="40" t="s">
        <v>773</v>
      </c>
      <c r="F439" s="62">
        <v>11</v>
      </c>
      <c r="G439" s="63">
        <v>1.67</v>
      </c>
      <c r="H439" s="63">
        <v>7</v>
      </c>
      <c r="I439" s="40"/>
      <c r="J439" s="40">
        <v>16</v>
      </c>
      <c r="K439" s="40" t="s">
        <v>677</v>
      </c>
      <c r="L439" s="40" t="s">
        <v>128</v>
      </c>
      <c r="M439" s="63">
        <f t="shared" si="6"/>
        <v>0.4375</v>
      </c>
      <c r="N439" s="64">
        <f>IF(M439="","",IF(M439&lt;Premissas!$C$8,Premissas!$E$7,IF(M439&lt;Premissas!$C$9,Premissas!$E$8,IF(M439&lt;Premissas!$C$10,Premissas!$E$9,IF(M439&lt;Premissas!$C$11,Premissas!$E$10,IF(M439&lt;Premissas!$C$12,Premissas!$E$11,Premissas!$E$12))))))</f>
        <v>0</v>
      </c>
      <c r="O439" s="65">
        <f>IF(OR(N439="",N439=0),0,N439/Premissas!$C$16)</f>
        <v>0</v>
      </c>
    </row>
    <row r="440" spans="1:15" ht="15" customHeight="1">
      <c r="A440" s="40">
        <v>7</v>
      </c>
      <c r="B440" s="40">
        <v>7801</v>
      </c>
      <c r="C440" s="40" t="s">
        <v>20</v>
      </c>
      <c r="D440" s="40" t="s">
        <v>772</v>
      </c>
      <c r="E440" s="40" t="s">
        <v>773</v>
      </c>
      <c r="F440" s="62">
        <v>2580</v>
      </c>
      <c r="G440" s="63">
        <v>148.11000000000001</v>
      </c>
      <c r="H440" s="63">
        <v>17</v>
      </c>
      <c r="I440" s="40"/>
      <c r="J440" s="40">
        <v>17</v>
      </c>
      <c r="K440" s="40" t="s">
        <v>677</v>
      </c>
      <c r="L440" s="40" t="s">
        <v>128</v>
      </c>
      <c r="M440" s="63">
        <f t="shared" si="6"/>
        <v>1</v>
      </c>
      <c r="N440" s="64">
        <f>IF(M440="","",IF(M440&lt;Premissas!$C$8,Premissas!$E$7,IF(M440&lt;Premissas!$C$9,Premissas!$E$8,IF(M440&lt;Premissas!$C$10,Premissas!$E$9,IF(M440&lt;Premissas!$C$11,Premissas!$E$10,IF(M440&lt;Premissas!$C$12,Premissas!$E$11,Premissas!$E$12))))))</f>
        <v>100</v>
      </c>
      <c r="O440" s="65">
        <f>IF(OR(N440="",N440=0),0,N440/Premissas!$C$16)</f>
        <v>3.8461538461538463</v>
      </c>
    </row>
    <row r="441" spans="1:15" ht="15" customHeight="1">
      <c r="A441" s="40">
        <v>7</v>
      </c>
      <c r="B441" s="40">
        <v>7801</v>
      </c>
      <c r="C441" s="40" t="s">
        <v>22</v>
      </c>
      <c r="D441" s="40" t="s">
        <v>774</v>
      </c>
      <c r="E441" s="40" t="s">
        <v>775</v>
      </c>
      <c r="F441" s="62">
        <v>4042</v>
      </c>
      <c r="G441" s="63">
        <v>190.15</v>
      </c>
      <c r="H441" s="63">
        <v>21</v>
      </c>
      <c r="I441" s="40"/>
      <c r="J441" s="40">
        <v>20</v>
      </c>
      <c r="K441" s="40" t="s">
        <v>677</v>
      </c>
      <c r="L441" s="40" t="s">
        <v>128</v>
      </c>
      <c r="M441" s="63">
        <f t="shared" si="6"/>
        <v>1.05</v>
      </c>
      <c r="N441" s="64">
        <f>IF(M441="","",IF(M441&lt;Premissas!$C$8,Premissas!$E$7,IF(M441&lt;Premissas!$C$9,Premissas!$E$8,IF(M441&lt;Premissas!$C$10,Premissas!$E$9,IF(M441&lt;Premissas!$C$11,Premissas!$E$10,IF(M441&lt;Premissas!$C$12,Premissas!$E$11,Premissas!$E$12))))))</f>
        <v>100</v>
      </c>
      <c r="O441" s="65">
        <f>IF(OR(N441="",N441=0),0,N441/Premissas!$C$16)</f>
        <v>3.8461538461538463</v>
      </c>
    </row>
    <row r="442" spans="1:15" ht="15" customHeight="1">
      <c r="A442" s="40">
        <v>7</v>
      </c>
      <c r="B442" s="40">
        <v>7801</v>
      </c>
      <c r="C442" s="40" t="s">
        <v>22</v>
      </c>
      <c r="D442" s="40" t="s">
        <v>776</v>
      </c>
      <c r="E442" s="40" t="s">
        <v>777</v>
      </c>
      <c r="F442" s="62">
        <v>1409</v>
      </c>
      <c r="G442" s="63">
        <v>192.73</v>
      </c>
      <c r="H442" s="63">
        <v>7</v>
      </c>
      <c r="I442" s="40"/>
      <c r="J442" s="40">
        <v>20</v>
      </c>
      <c r="K442" s="40" t="s">
        <v>677</v>
      </c>
      <c r="L442" s="40" t="s">
        <v>128</v>
      </c>
      <c r="M442" s="63">
        <f t="shared" si="6"/>
        <v>0.35</v>
      </c>
      <c r="N442" s="64">
        <f>IF(M442="","",IF(M442&lt;Premissas!$C$8,Premissas!$E$7,IF(M442&lt;Premissas!$C$9,Premissas!$E$8,IF(M442&lt;Premissas!$C$10,Premissas!$E$9,IF(M442&lt;Premissas!$C$11,Premissas!$E$10,IF(M442&lt;Premissas!$C$12,Premissas!$E$11,Premissas!$E$12))))))</f>
        <v>0</v>
      </c>
      <c r="O442" s="65">
        <f>IF(OR(N442="",N442=0),0,N442/Premissas!$C$16)</f>
        <v>0</v>
      </c>
    </row>
    <row r="443" spans="1:15" ht="15" customHeight="1">
      <c r="A443" s="40">
        <v>7</v>
      </c>
      <c r="B443" s="40">
        <v>7801</v>
      </c>
      <c r="C443" s="40" t="s">
        <v>22</v>
      </c>
      <c r="D443" s="40" t="s">
        <v>778</v>
      </c>
      <c r="E443" s="40" t="s">
        <v>779</v>
      </c>
      <c r="F443" s="62">
        <v>601</v>
      </c>
      <c r="G443" s="63">
        <v>96.49</v>
      </c>
      <c r="H443" s="63">
        <v>6</v>
      </c>
      <c r="I443" s="40"/>
      <c r="J443" s="40">
        <v>20</v>
      </c>
      <c r="K443" s="40" t="s">
        <v>677</v>
      </c>
      <c r="L443" s="40" t="s">
        <v>128</v>
      </c>
      <c r="M443" s="63">
        <f t="shared" si="6"/>
        <v>0.3</v>
      </c>
      <c r="N443" s="64">
        <f>IF(M443="","",IF(M443&lt;Premissas!$C$8,Premissas!$E$7,IF(M443&lt;Premissas!$C$9,Premissas!$E$8,IF(M443&lt;Premissas!$C$10,Premissas!$E$9,IF(M443&lt;Premissas!$C$11,Premissas!$E$10,IF(M443&lt;Premissas!$C$12,Premissas!$E$11,Premissas!$E$12))))))</f>
        <v>0</v>
      </c>
      <c r="O443" s="65">
        <f>IF(OR(N443="",N443=0),0,N443/Premissas!$C$16)</f>
        <v>0</v>
      </c>
    </row>
    <row r="444" spans="1:15" ht="15" customHeight="1">
      <c r="A444" s="40">
        <v>7</v>
      </c>
      <c r="B444" s="40">
        <v>7801</v>
      </c>
      <c r="C444" s="40" t="s">
        <v>22</v>
      </c>
      <c r="D444" s="40" t="s">
        <v>780</v>
      </c>
      <c r="E444" s="40" t="s">
        <v>781</v>
      </c>
      <c r="F444" s="62">
        <v>1854</v>
      </c>
      <c r="G444" s="63">
        <v>162.15</v>
      </c>
      <c r="H444" s="63">
        <v>11</v>
      </c>
      <c r="I444" s="40"/>
      <c r="J444" s="40">
        <v>20</v>
      </c>
      <c r="K444" s="40" t="s">
        <v>677</v>
      </c>
      <c r="L444" s="40" t="s">
        <v>128</v>
      </c>
      <c r="M444" s="63">
        <f t="shared" si="6"/>
        <v>0.55000000000000004</v>
      </c>
      <c r="N444" s="64">
        <f>IF(M444="","",IF(M444&lt;Premissas!$C$8,Premissas!$E$7,IF(M444&lt;Premissas!$C$9,Premissas!$E$8,IF(M444&lt;Premissas!$C$10,Premissas!$E$9,IF(M444&lt;Premissas!$C$11,Premissas!$E$10,IF(M444&lt;Premissas!$C$12,Premissas!$E$11,Premissas!$E$12))))))</f>
        <v>0</v>
      </c>
      <c r="O444" s="65">
        <f>IF(OR(N444="",N444=0),0,N444/Premissas!$C$16)</f>
        <v>0</v>
      </c>
    </row>
    <row r="445" spans="1:15" ht="15" customHeight="1">
      <c r="A445" s="40">
        <v>7</v>
      </c>
      <c r="B445" s="40">
        <v>7801</v>
      </c>
      <c r="C445" s="40" t="s">
        <v>20</v>
      </c>
      <c r="D445" s="40" t="s">
        <v>782</v>
      </c>
      <c r="E445" s="40" t="s">
        <v>783</v>
      </c>
      <c r="F445" s="62">
        <v>1365</v>
      </c>
      <c r="G445" s="63">
        <v>74.040000000000006</v>
      </c>
      <c r="H445" s="63">
        <v>18</v>
      </c>
      <c r="I445" s="40"/>
      <c r="J445" s="40">
        <v>17</v>
      </c>
      <c r="K445" s="40" t="s">
        <v>677</v>
      </c>
      <c r="L445" s="40" t="s">
        <v>128</v>
      </c>
      <c r="M445" s="63">
        <f t="shared" si="6"/>
        <v>1.0588235294117647</v>
      </c>
      <c r="N445" s="64">
        <f>IF(M445="","",IF(M445&lt;Premissas!$C$8,Premissas!$E$7,IF(M445&lt;Premissas!$C$9,Premissas!$E$8,IF(M445&lt;Premissas!$C$10,Premissas!$E$9,IF(M445&lt;Premissas!$C$11,Premissas!$E$10,IF(M445&lt;Premissas!$C$12,Premissas!$E$11,Premissas!$E$12))))))</f>
        <v>100</v>
      </c>
      <c r="O445" s="65">
        <f>IF(OR(N445="",N445=0),0,N445/Premissas!$C$16)</f>
        <v>3.8461538461538463</v>
      </c>
    </row>
    <row r="446" spans="1:15" ht="15" customHeight="1">
      <c r="A446" s="40">
        <v>7</v>
      </c>
      <c r="B446" s="40">
        <v>7801</v>
      </c>
      <c r="C446" s="40" t="s">
        <v>21</v>
      </c>
      <c r="D446" s="40" t="s">
        <v>784</v>
      </c>
      <c r="E446" s="40" t="s">
        <v>785</v>
      </c>
      <c r="F446" s="62">
        <v>12</v>
      </c>
      <c r="G446" s="63">
        <v>20.010000000000002</v>
      </c>
      <c r="H446" s="63">
        <v>1</v>
      </c>
      <c r="I446" s="40"/>
      <c r="J446" s="40">
        <v>16</v>
      </c>
      <c r="K446" s="40" t="s">
        <v>677</v>
      </c>
      <c r="L446" s="40" t="s">
        <v>128</v>
      </c>
      <c r="M446" s="63">
        <f t="shared" si="6"/>
        <v>6.25E-2</v>
      </c>
      <c r="N446" s="64">
        <f>IF(M446="","",IF(M446&lt;Premissas!$C$8,Premissas!$E$7,IF(M446&lt;Premissas!$C$9,Premissas!$E$8,IF(M446&lt;Premissas!$C$10,Premissas!$E$9,IF(M446&lt;Premissas!$C$11,Premissas!$E$10,IF(M446&lt;Premissas!$C$12,Premissas!$E$11,Premissas!$E$12))))))</f>
        <v>0</v>
      </c>
      <c r="O446" s="65">
        <f>IF(OR(N446="",N446=0),0,N446/Premissas!$C$16)</f>
        <v>0</v>
      </c>
    </row>
    <row r="447" spans="1:15" ht="15" customHeight="1">
      <c r="A447" s="40">
        <v>7</v>
      </c>
      <c r="B447" s="40">
        <v>7801</v>
      </c>
      <c r="C447" s="40" t="s">
        <v>20</v>
      </c>
      <c r="D447" s="40" t="s">
        <v>784</v>
      </c>
      <c r="E447" s="40" t="s">
        <v>785</v>
      </c>
      <c r="F447" s="62">
        <v>12</v>
      </c>
      <c r="G447" s="63">
        <v>12.28</v>
      </c>
      <c r="H447" s="63">
        <v>1</v>
      </c>
      <c r="I447" s="40"/>
      <c r="J447" s="40">
        <v>17</v>
      </c>
      <c r="K447" s="40" t="s">
        <v>677</v>
      </c>
      <c r="L447" s="40" t="s">
        <v>128</v>
      </c>
      <c r="M447" s="63">
        <f t="shared" si="6"/>
        <v>5.8823529411764705E-2</v>
      </c>
      <c r="N447" s="64">
        <f>IF(M447="","",IF(M447&lt;Premissas!$C$8,Premissas!$E$7,IF(M447&lt;Premissas!$C$9,Premissas!$E$8,IF(M447&lt;Premissas!$C$10,Premissas!$E$9,IF(M447&lt;Premissas!$C$11,Premissas!$E$10,IF(M447&lt;Premissas!$C$12,Premissas!$E$11,Premissas!$E$12))))))</f>
        <v>0</v>
      </c>
      <c r="O447" s="65">
        <f>IF(OR(N447="",N447=0),0,N447/Premissas!$C$16)</f>
        <v>0</v>
      </c>
    </row>
    <row r="448" spans="1:15" ht="15" customHeight="1">
      <c r="A448" s="40">
        <v>7</v>
      </c>
      <c r="B448" s="40">
        <v>7801</v>
      </c>
      <c r="C448" s="40" t="s">
        <v>22</v>
      </c>
      <c r="D448" s="40" t="s">
        <v>786</v>
      </c>
      <c r="E448" s="40" t="s">
        <v>787</v>
      </c>
      <c r="F448" s="62">
        <v>1396</v>
      </c>
      <c r="G448" s="63">
        <v>140.63</v>
      </c>
      <c r="H448" s="63">
        <v>10</v>
      </c>
      <c r="I448" s="40"/>
      <c r="J448" s="40">
        <v>20</v>
      </c>
      <c r="K448" s="40" t="s">
        <v>677</v>
      </c>
      <c r="L448" s="40" t="s">
        <v>128</v>
      </c>
      <c r="M448" s="63">
        <f t="shared" si="6"/>
        <v>0.5</v>
      </c>
      <c r="N448" s="64">
        <f>IF(M448="","",IF(M448&lt;Premissas!$C$8,Premissas!$E$7,IF(M448&lt;Premissas!$C$9,Premissas!$E$8,IF(M448&lt;Premissas!$C$10,Premissas!$E$9,IF(M448&lt;Premissas!$C$11,Premissas!$E$10,IF(M448&lt;Premissas!$C$12,Premissas!$E$11,Premissas!$E$12))))))</f>
        <v>0</v>
      </c>
      <c r="O448" s="65">
        <f>IF(OR(N448="",N448=0),0,N448/Premissas!$C$16)</f>
        <v>0</v>
      </c>
    </row>
    <row r="449" spans="1:15" ht="15" customHeight="1">
      <c r="A449" s="40">
        <v>7</v>
      </c>
      <c r="B449" s="40">
        <v>7801</v>
      </c>
      <c r="C449" s="40" t="s">
        <v>22</v>
      </c>
      <c r="D449" s="40" t="s">
        <v>788</v>
      </c>
      <c r="E449" s="40" t="s">
        <v>789</v>
      </c>
      <c r="F449" s="62">
        <v>1005</v>
      </c>
      <c r="G449" s="63">
        <v>105.68</v>
      </c>
      <c r="H449" s="63">
        <v>10</v>
      </c>
      <c r="I449" s="40"/>
      <c r="J449" s="40">
        <v>20</v>
      </c>
      <c r="K449" s="40" t="s">
        <v>677</v>
      </c>
      <c r="L449" s="40" t="s">
        <v>128</v>
      </c>
      <c r="M449" s="63">
        <f t="shared" si="6"/>
        <v>0.5</v>
      </c>
      <c r="N449" s="64">
        <f>IF(M449="","",IF(M449&lt;Premissas!$C$8,Premissas!$E$7,IF(M449&lt;Premissas!$C$9,Premissas!$E$8,IF(M449&lt;Premissas!$C$10,Premissas!$E$9,IF(M449&lt;Premissas!$C$11,Premissas!$E$10,IF(M449&lt;Premissas!$C$12,Premissas!$E$11,Premissas!$E$12))))))</f>
        <v>0</v>
      </c>
      <c r="O449" s="65">
        <f>IF(OR(N449="",N449=0),0,N449/Premissas!$C$16)</f>
        <v>0</v>
      </c>
    </row>
    <row r="450" spans="1:15" ht="15" customHeight="1">
      <c r="A450" s="40">
        <v>7</v>
      </c>
      <c r="B450" s="40">
        <v>7801</v>
      </c>
      <c r="C450" s="40" t="s">
        <v>22</v>
      </c>
      <c r="D450" s="40" t="s">
        <v>790</v>
      </c>
      <c r="E450" s="40" t="s">
        <v>791</v>
      </c>
      <c r="F450" s="62">
        <v>1661</v>
      </c>
      <c r="G450" s="63">
        <v>216.22</v>
      </c>
      <c r="H450" s="63">
        <v>8</v>
      </c>
      <c r="I450" s="40"/>
      <c r="J450" s="40">
        <v>20</v>
      </c>
      <c r="K450" s="40" t="s">
        <v>677</v>
      </c>
      <c r="L450" s="40" t="s">
        <v>128</v>
      </c>
      <c r="M450" s="63">
        <f t="shared" ref="M450:M513" si="7">IF(OR(J450="",J450&lt;=0),"",H450/J450)</f>
        <v>0.4</v>
      </c>
      <c r="N450" s="64">
        <f>IF(M450="","",IF(M450&lt;Premissas!$C$8,Premissas!$E$7,IF(M450&lt;Premissas!$C$9,Premissas!$E$8,IF(M450&lt;Premissas!$C$10,Premissas!$E$9,IF(M450&lt;Premissas!$C$11,Premissas!$E$10,IF(M450&lt;Premissas!$C$12,Premissas!$E$11,Premissas!$E$12))))))</f>
        <v>0</v>
      </c>
      <c r="O450" s="65">
        <f>IF(OR(N450="",N450=0),0,N450/Premissas!$C$16)</f>
        <v>0</v>
      </c>
    </row>
    <row r="451" spans="1:15" ht="15" customHeight="1">
      <c r="A451" s="40">
        <v>7</v>
      </c>
      <c r="B451" s="40">
        <v>7801</v>
      </c>
      <c r="C451" s="40" t="s">
        <v>22</v>
      </c>
      <c r="D451" s="40" t="s">
        <v>792</v>
      </c>
      <c r="E451" s="40" t="s">
        <v>793</v>
      </c>
      <c r="F451" s="62">
        <v>1378</v>
      </c>
      <c r="G451" s="63">
        <v>92.61</v>
      </c>
      <c r="H451" s="63">
        <v>15</v>
      </c>
      <c r="I451" s="40"/>
      <c r="J451" s="40">
        <v>20</v>
      </c>
      <c r="K451" s="40" t="s">
        <v>677</v>
      </c>
      <c r="L451" s="40" t="s">
        <v>128</v>
      </c>
      <c r="M451" s="63">
        <f t="shared" si="7"/>
        <v>0.75</v>
      </c>
      <c r="N451" s="64">
        <f>IF(M451="","",IF(M451&lt;Premissas!$C$8,Premissas!$E$7,IF(M451&lt;Premissas!$C$9,Premissas!$E$8,IF(M451&lt;Premissas!$C$10,Premissas!$E$9,IF(M451&lt;Premissas!$C$11,Premissas!$E$10,IF(M451&lt;Premissas!$C$12,Premissas!$E$11,Premissas!$E$12))))))</f>
        <v>0</v>
      </c>
      <c r="O451" s="65">
        <f>IF(OR(N451="",N451=0),0,N451/Premissas!$C$16)</f>
        <v>0</v>
      </c>
    </row>
    <row r="452" spans="1:15" ht="15" customHeight="1">
      <c r="A452" s="40">
        <v>7</v>
      </c>
      <c r="B452" s="40">
        <v>7801</v>
      </c>
      <c r="C452" s="40" t="s">
        <v>22</v>
      </c>
      <c r="D452" s="40" t="s">
        <v>794</v>
      </c>
      <c r="E452" s="40" t="s">
        <v>795</v>
      </c>
      <c r="F452" s="62">
        <v>85</v>
      </c>
      <c r="G452" s="63">
        <v>6.55</v>
      </c>
      <c r="H452" s="63">
        <v>13</v>
      </c>
      <c r="I452" s="40"/>
      <c r="J452" s="40">
        <v>20</v>
      </c>
      <c r="K452" s="40" t="s">
        <v>677</v>
      </c>
      <c r="L452" s="40" t="s">
        <v>128</v>
      </c>
      <c r="M452" s="63">
        <f t="shared" si="7"/>
        <v>0.65</v>
      </c>
      <c r="N452" s="64">
        <f>IF(M452="","",IF(M452&lt;Premissas!$C$8,Premissas!$E$7,IF(M452&lt;Premissas!$C$9,Premissas!$E$8,IF(M452&lt;Premissas!$C$10,Premissas!$E$9,IF(M452&lt;Premissas!$C$11,Premissas!$E$10,IF(M452&lt;Premissas!$C$12,Premissas!$E$11,Premissas!$E$12))))))</f>
        <v>0</v>
      </c>
      <c r="O452" s="65">
        <f>IF(OR(N452="",N452=0),0,N452/Premissas!$C$16)</f>
        <v>0</v>
      </c>
    </row>
    <row r="453" spans="1:15" ht="15" customHeight="1">
      <c r="A453" s="40">
        <v>7</v>
      </c>
      <c r="B453" s="40">
        <v>7801</v>
      </c>
      <c r="C453" s="40" t="s">
        <v>22</v>
      </c>
      <c r="D453" s="40" t="s">
        <v>796</v>
      </c>
      <c r="E453" s="40" t="s">
        <v>797</v>
      </c>
      <c r="F453" s="62">
        <v>839</v>
      </c>
      <c r="G453" s="63">
        <v>103</v>
      </c>
      <c r="H453" s="63">
        <v>8</v>
      </c>
      <c r="I453" s="40"/>
      <c r="J453" s="40">
        <v>20</v>
      </c>
      <c r="K453" s="40" t="s">
        <v>677</v>
      </c>
      <c r="L453" s="40" t="s">
        <v>128</v>
      </c>
      <c r="M453" s="63">
        <f t="shared" si="7"/>
        <v>0.4</v>
      </c>
      <c r="N453" s="64">
        <f>IF(M453="","",IF(M453&lt;Premissas!$C$8,Premissas!$E$7,IF(M453&lt;Premissas!$C$9,Premissas!$E$8,IF(M453&lt;Premissas!$C$10,Premissas!$E$9,IF(M453&lt;Premissas!$C$11,Premissas!$E$10,IF(M453&lt;Premissas!$C$12,Premissas!$E$11,Premissas!$E$12))))))</f>
        <v>0</v>
      </c>
      <c r="O453" s="65">
        <f>IF(OR(N453="",N453=0),0,N453/Premissas!$C$16)</f>
        <v>0</v>
      </c>
    </row>
    <row r="454" spans="1:15" ht="15" customHeight="1">
      <c r="A454" s="40">
        <v>7</v>
      </c>
      <c r="B454" s="40">
        <v>7801</v>
      </c>
      <c r="C454" s="40" t="s">
        <v>22</v>
      </c>
      <c r="D454" s="40" t="s">
        <v>798</v>
      </c>
      <c r="E454" s="40" t="s">
        <v>799</v>
      </c>
      <c r="F454" s="62">
        <v>2297</v>
      </c>
      <c r="G454" s="63">
        <v>224.28</v>
      </c>
      <c r="H454" s="63">
        <v>10</v>
      </c>
      <c r="I454" s="40"/>
      <c r="J454" s="40">
        <v>20</v>
      </c>
      <c r="K454" s="40" t="s">
        <v>677</v>
      </c>
      <c r="L454" s="40" t="s">
        <v>128</v>
      </c>
      <c r="M454" s="63">
        <f t="shared" si="7"/>
        <v>0.5</v>
      </c>
      <c r="N454" s="64">
        <f>IF(M454="","",IF(M454&lt;Premissas!$C$8,Premissas!$E$7,IF(M454&lt;Premissas!$C$9,Premissas!$E$8,IF(M454&lt;Premissas!$C$10,Premissas!$E$9,IF(M454&lt;Premissas!$C$11,Premissas!$E$10,IF(M454&lt;Premissas!$C$12,Premissas!$E$11,Premissas!$E$12))))))</f>
        <v>0</v>
      </c>
      <c r="O454" s="65">
        <f>IF(OR(N454="",N454=0),0,N454/Premissas!$C$16)</f>
        <v>0</v>
      </c>
    </row>
    <row r="455" spans="1:15" ht="15" customHeight="1">
      <c r="A455" s="40">
        <v>7</v>
      </c>
      <c r="B455" s="40">
        <v>7801</v>
      </c>
      <c r="C455" s="40" t="s">
        <v>22</v>
      </c>
      <c r="D455" s="40" t="s">
        <v>800</v>
      </c>
      <c r="E455" s="40" t="s">
        <v>801</v>
      </c>
      <c r="F455" s="62">
        <v>974</v>
      </c>
      <c r="G455" s="63">
        <v>122.34</v>
      </c>
      <c r="H455" s="63">
        <v>8</v>
      </c>
      <c r="I455" s="40"/>
      <c r="J455" s="40">
        <v>20</v>
      </c>
      <c r="K455" s="40" t="s">
        <v>677</v>
      </c>
      <c r="L455" s="40" t="s">
        <v>128</v>
      </c>
      <c r="M455" s="63">
        <f t="shared" si="7"/>
        <v>0.4</v>
      </c>
      <c r="N455" s="64">
        <f>IF(M455="","",IF(M455&lt;Premissas!$C$8,Premissas!$E$7,IF(M455&lt;Premissas!$C$9,Premissas!$E$8,IF(M455&lt;Premissas!$C$10,Premissas!$E$9,IF(M455&lt;Premissas!$C$11,Premissas!$E$10,IF(M455&lt;Premissas!$C$12,Premissas!$E$11,Premissas!$E$12))))))</f>
        <v>0</v>
      </c>
      <c r="O455" s="65">
        <f>IF(OR(N455="",N455=0),0,N455/Premissas!$C$16)</f>
        <v>0</v>
      </c>
    </row>
    <row r="456" spans="1:15" ht="15" customHeight="1">
      <c r="A456" s="40">
        <v>7</v>
      </c>
      <c r="B456" s="40">
        <v>7801</v>
      </c>
      <c r="C456" s="40" t="s">
        <v>22</v>
      </c>
      <c r="D456" s="40" t="s">
        <v>802</v>
      </c>
      <c r="E456" s="40" t="s">
        <v>803</v>
      </c>
      <c r="F456" s="62">
        <v>4857</v>
      </c>
      <c r="G456" s="63">
        <v>209.67</v>
      </c>
      <c r="H456" s="63">
        <v>23</v>
      </c>
      <c r="I456" s="40"/>
      <c r="J456" s="40">
        <v>20</v>
      </c>
      <c r="K456" s="40" t="s">
        <v>677</v>
      </c>
      <c r="L456" s="40" t="s">
        <v>128</v>
      </c>
      <c r="M456" s="63">
        <f t="shared" si="7"/>
        <v>1.1499999999999999</v>
      </c>
      <c r="N456" s="64">
        <f>IF(M456="","",IF(M456&lt;Premissas!$C$8,Premissas!$E$7,IF(M456&lt;Premissas!$C$9,Premissas!$E$8,IF(M456&lt;Premissas!$C$10,Premissas!$E$9,IF(M456&lt;Premissas!$C$11,Premissas!$E$10,IF(M456&lt;Premissas!$C$12,Premissas!$E$11,Premissas!$E$12))))))</f>
        <v>100</v>
      </c>
      <c r="O456" s="65">
        <f>IF(OR(N456="",N456=0),0,N456/Premissas!$C$16)</f>
        <v>3.8461538461538463</v>
      </c>
    </row>
    <row r="457" spans="1:15" ht="15" customHeight="1">
      <c r="A457" s="40">
        <v>7</v>
      </c>
      <c r="B457" s="40">
        <v>7801</v>
      </c>
      <c r="C457" s="40" t="s">
        <v>20</v>
      </c>
      <c r="D457" s="40" t="s">
        <v>804</v>
      </c>
      <c r="E457" s="40" t="s">
        <v>805</v>
      </c>
      <c r="F457" s="62">
        <v>2105</v>
      </c>
      <c r="G457" s="63">
        <v>103.36</v>
      </c>
      <c r="H457" s="63">
        <v>20</v>
      </c>
      <c r="I457" s="40"/>
      <c r="J457" s="40">
        <v>17</v>
      </c>
      <c r="K457" s="40" t="s">
        <v>677</v>
      </c>
      <c r="L457" s="40" t="s">
        <v>128</v>
      </c>
      <c r="M457" s="63">
        <f t="shared" si="7"/>
        <v>1.1764705882352942</v>
      </c>
      <c r="N457" s="64">
        <f>IF(M457="","",IF(M457&lt;Premissas!$C$8,Premissas!$E$7,IF(M457&lt;Premissas!$C$9,Premissas!$E$8,IF(M457&lt;Premissas!$C$10,Premissas!$E$9,IF(M457&lt;Premissas!$C$11,Premissas!$E$10,IF(M457&lt;Premissas!$C$12,Premissas!$E$11,Premissas!$E$12))))))</f>
        <v>100</v>
      </c>
      <c r="O457" s="65">
        <f>IF(OR(N457="",N457=0),0,N457/Premissas!$C$16)</f>
        <v>3.8461538461538463</v>
      </c>
    </row>
    <row r="458" spans="1:15" ht="15" customHeight="1">
      <c r="A458" s="40">
        <v>7</v>
      </c>
      <c r="B458" s="40">
        <v>7801</v>
      </c>
      <c r="C458" s="40" t="s">
        <v>22</v>
      </c>
      <c r="D458" s="40" t="s">
        <v>806</v>
      </c>
      <c r="E458" s="40" t="s">
        <v>807</v>
      </c>
      <c r="F458" s="62">
        <v>1788</v>
      </c>
      <c r="G458" s="63">
        <v>175.69</v>
      </c>
      <c r="H458" s="63">
        <v>10</v>
      </c>
      <c r="I458" s="40"/>
      <c r="J458" s="40">
        <v>20</v>
      </c>
      <c r="K458" s="40" t="s">
        <v>677</v>
      </c>
      <c r="L458" s="40" t="s">
        <v>128</v>
      </c>
      <c r="M458" s="63">
        <f t="shared" si="7"/>
        <v>0.5</v>
      </c>
      <c r="N458" s="64">
        <f>IF(M458="","",IF(M458&lt;Premissas!$C$8,Premissas!$E$7,IF(M458&lt;Premissas!$C$9,Premissas!$E$8,IF(M458&lt;Premissas!$C$10,Premissas!$E$9,IF(M458&lt;Premissas!$C$11,Premissas!$E$10,IF(M458&lt;Premissas!$C$12,Premissas!$E$11,Premissas!$E$12))))))</f>
        <v>0</v>
      </c>
      <c r="O458" s="65">
        <f>IF(OR(N458="",N458=0),0,N458/Premissas!$C$16)</f>
        <v>0</v>
      </c>
    </row>
    <row r="459" spans="1:15" ht="15" customHeight="1">
      <c r="A459" s="40">
        <v>7</v>
      </c>
      <c r="B459" s="40">
        <v>7801</v>
      </c>
      <c r="C459" s="40" t="s">
        <v>22</v>
      </c>
      <c r="D459" s="40" t="s">
        <v>808</v>
      </c>
      <c r="E459" s="40" t="s">
        <v>809</v>
      </c>
      <c r="F459" s="62">
        <v>1303</v>
      </c>
      <c r="G459" s="63">
        <v>122.83</v>
      </c>
      <c r="H459" s="63">
        <v>11</v>
      </c>
      <c r="I459" s="40"/>
      <c r="J459" s="40">
        <v>20</v>
      </c>
      <c r="K459" s="40" t="s">
        <v>677</v>
      </c>
      <c r="L459" s="40" t="s">
        <v>128</v>
      </c>
      <c r="M459" s="63">
        <f t="shared" si="7"/>
        <v>0.55000000000000004</v>
      </c>
      <c r="N459" s="64">
        <f>IF(M459="","",IF(M459&lt;Premissas!$C$8,Premissas!$E$7,IF(M459&lt;Premissas!$C$9,Premissas!$E$8,IF(M459&lt;Premissas!$C$10,Premissas!$E$9,IF(M459&lt;Premissas!$C$11,Premissas!$E$10,IF(M459&lt;Premissas!$C$12,Premissas!$E$11,Premissas!$E$12))))))</f>
        <v>0</v>
      </c>
      <c r="O459" s="65">
        <f>IF(OR(N459="",N459=0),0,N459/Premissas!$C$16)</f>
        <v>0</v>
      </c>
    </row>
    <row r="460" spans="1:15" ht="15" customHeight="1">
      <c r="A460" s="40">
        <v>7</v>
      </c>
      <c r="B460" s="40">
        <v>7801</v>
      </c>
      <c r="C460" s="40" t="s">
        <v>22</v>
      </c>
      <c r="D460" s="40" t="s">
        <v>810</v>
      </c>
      <c r="E460" s="40" t="s">
        <v>811</v>
      </c>
      <c r="F460" s="62">
        <v>1984</v>
      </c>
      <c r="G460" s="63">
        <v>188.94</v>
      </c>
      <c r="H460" s="63">
        <v>11</v>
      </c>
      <c r="I460" s="40"/>
      <c r="J460" s="40">
        <v>20</v>
      </c>
      <c r="K460" s="40" t="s">
        <v>677</v>
      </c>
      <c r="L460" s="40" t="s">
        <v>128</v>
      </c>
      <c r="M460" s="63">
        <f t="shared" si="7"/>
        <v>0.55000000000000004</v>
      </c>
      <c r="N460" s="64">
        <f>IF(M460="","",IF(M460&lt;Premissas!$C$8,Premissas!$E$7,IF(M460&lt;Premissas!$C$9,Premissas!$E$8,IF(M460&lt;Premissas!$C$10,Premissas!$E$9,IF(M460&lt;Premissas!$C$11,Premissas!$E$10,IF(M460&lt;Premissas!$C$12,Premissas!$E$11,Premissas!$E$12))))))</f>
        <v>0</v>
      </c>
      <c r="O460" s="65">
        <f>IF(OR(N460="",N460=0),0,N460/Premissas!$C$16)</f>
        <v>0</v>
      </c>
    </row>
    <row r="461" spans="1:15" ht="15" customHeight="1">
      <c r="A461" s="40">
        <v>7</v>
      </c>
      <c r="B461" s="40">
        <v>7801</v>
      </c>
      <c r="C461" s="40" t="s">
        <v>20</v>
      </c>
      <c r="D461" s="40" t="s">
        <v>812</v>
      </c>
      <c r="E461" s="40" t="s">
        <v>813</v>
      </c>
      <c r="F461" s="62">
        <v>609</v>
      </c>
      <c r="G461" s="63">
        <v>32.340000000000003</v>
      </c>
      <c r="H461" s="63">
        <v>19</v>
      </c>
      <c r="I461" s="40"/>
      <c r="J461" s="40">
        <v>17</v>
      </c>
      <c r="K461" s="40" t="s">
        <v>677</v>
      </c>
      <c r="L461" s="40" t="s">
        <v>128</v>
      </c>
      <c r="M461" s="63">
        <f t="shared" si="7"/>
        <v>1.1176470588235294</v>
      </c>
      <c r="N461" s="64">
        <f>IF(M461="","",IF(M461&lt;Premissas!$C$8,Premissas!$E$7,IF(M461&lt;Premissas!$C$9,Premissas!$E$8,IF(M461&lt;Premissas!$C$10,Premissas!$E$9,IF(M461&lt;Premissas!$C$11,Premissas!$E$10,IF(M461&lt;Premissas!$C$12,Premissas!$E$11,Premissas!$E$12))))))</f>
        <v>100</v>
      </c>
      <c r="O461" s="65">
        <f>IF(OR(N461="",N461=0),0,N461/Premissas!$C$16)</f>
        <v>3.8461538461538463</v>
      </c>
    </row>
    <row r="462" spans="1:15" ht="15" customHeight="1">
      <c r="A462" s="40">
        <v>7</v>
      </c>
      <c r="B462" s="40">
        <v>7801</v>
      </c>
      <c r="C462" s="40" t="s">
        <v>20</v>
      </c>
      <c r="D462" s="40" t="s">
        <v>814</v>
      </c>
      <c r="E462" s="40" t="s">
        <v>815</v>
      </c>
      <c r="F462" s="62">
        <v>222</v>
      </c>
      <c r="G462" s="63">
        <v>46.69</v>
      </c>
      <c r="H462" s="63">
        <v>5</v>
      </c>
      <c r="I462" s="40"/>
      <c r="J462" s="40">
        <v>17</v>
      </c>
      <c r="K462" s="40" t="s">
        <v>677</v>
      </c>
      <c r="L462" s="40" t="s">
        <v>128</v>
      </c>
      <c r="M462" s="63">
        <f t="shared" si="7"/>
        <v>0.29411764705882354</v>
      </c>
      <c r="N462" s="64">
        <f>IF(M462="","",IF(M462&lt;Premissas!$C$8,Premissas!$E$7,IF(M462&lt;Premissas!$C$9,Premissas!$E$8,IF(M462&lt;Premissas!$C$10,Premissas!$E$9,IF(M462&lt;Premissas!$C$11,Premissas!$E$10,IF(M462&lt;Premissas!$C$12,Premissas!$E$11,Premissas!$E$12))))))</f>
        <v>0</v>
      </c>
      <c r="O462" s="65">
        <f>IF(OR(N462="",N462=0),0,N462/Premissas!$C$16)</f>
        <v>0</v>
      </c>
    </row>
    <row r="463" spans="1:15" ht="15" customHeight="1">
      <c r="A463" s="40">
        <v>7</v>
      </c>
      <c r="B463" s="40">
        <v>7801</v>
      </c>
      <c r="C463" s="40" t="s">
        <v>20</v>
      </c>
      <c r="D463" s="40" t="s">
        <v>816</v>
      </c>
      <c r="E463" s="40" t="s">
        <v>817</v>
      </c>
      <c r="F463" s="62">
        <v>98</v>
      </c>
      <c r="G463" s="63">
        <v>7.98</v>
      </c>
      <c r="H463" s="63">
        <v>12</v>
      </c>
      <c r="I463" s="40"/>
      <c r="J463" s="40">
        <v>17</v>
      </c>
      <c r="K463" s="40" t="s">
        <v>677</v>
      </c>
      <c r="L463" s="40" t="s">
        <v>128</v>
      </c>
      <c r="M463" s="63">
        <f t="shared" si="7"/>
        <v>0.70588235294117652</v>
      </c>
      <c r="N463" s="64">
        <f>IF(M463="","",IF(M463&lt;Premissas!$C$8,Premissas!$E$7,IF(M463&lt;Premissas!$C$9,Premissas!$E$8,IF(M463&lt;Premissas!$C$10,Premissas!$E$9,IF(M463&lt;Premissas!$C$11,Premissas!$E$10,IF(M463&lt;Premissas!$C$12,Premissas!$E$11,Premissas!$E$12))))))</f>
        <v>0</v>
      </c>
      <c r="O463" s="65">
        <f>IF(OR(N463="",N463=0),0,N463/Premissas!$C$16)</f>
        <v>0</v>
      </c>
    </row>
    <row r="464" spans="1:15" ht="15" customHeight="1">
      <c r="A464" s="40">
        <v>7</v>
      </c>
      <c r="B464" s="40">
        <v>7801</v>
      </c>
      <c r="C464" s="40" t="s">
        <v>19</v>
      </c>
      <c r="D464" s="40" t="s">
        <v>818</v>
      </c>
      <c r="E464" s="40" t="s">
        <v>819</v>
      </c>
      <c r="F464" s="62">
        <v>387</v>
      </c>
      <c r="G464" s="63">
        <v>45.97</v>
      </c>
      <c r="H464" s="63">
        <v>8</v>
      </c>
      <c r="I464" s="40"/>
      <c r="J464" s="40">
        <v>22</v>
      </c>
      <c r="K464" s="40" t="s">
        <v>677</v>
      </c>
      <c r="L464" s="40" t="s">
        <v>128</v>
      </c>
      <c r="M464" s="63">
        <f t="shared" si="7"/>
        <v>0.36363636363636365</v>
      </c>
      <c r="N464" s="64">
        <f>IF(M464="","",IF(M464&lt;Premissas!$C$8,Premissas!$E$7,IF(M464&lt;Premissas!$C$9,Premissas!$E$8,IF(M464&lt;Premissas!$C$10,Premissas!$E$9,IF(M464&lt;Premissas!$C$11,Premissas!$E$10,IF(M464&lt;Premissas!$C$12,Premissas!$E$11,Premissas!$E$12))))))</f>
        <v>0</v>
      </c>
      <c r="O464" s="65">
        <f>IF(OR(N464="",N464=0),0,N464/Premissas!$C$16)</f>
        <v>0</v>
      </c>
    </row>
    <row r="465" spans="1:15" ht="15" customHeight="1">
      <c r="A465" s="40">
        <v>7</v>
      </c>
      <c r="B465" s="40">
        <v>7801</v>
      </c>
      <c r="C465" s="40" t="s">
        <v>21</v>
      </c>
      <c r="D465" s="40" t="s">
        <v>818</v>
      </c>
      <c r="E465" s="40" t="s">
        <v>819</v>
      </c>
      <c r="F465" s="62">
        <v>22</v>
      </c>
      <c r="G465" s="63">
        <v>14.01</v>
      </c>
      <c r="H465" s="63">
        <v>2</v>
      </c>
      <c r="I465" s="40"/>
      <c r="J465" s="40">
        <v>16</v>
      </c>
      <c r="K465" s="40" t="s">
        <v>677</v>
      </c>
      <c r="L465" s="40" t="s">
        <v>128</v>
      </c>
      <c r="M465" s="63">
        <f t="shared" si="7"/>
        <v>0.125</v>
      </c>
      <c r="N465" s="64">
        <f>IF(M465="","",IF(M465&lt;Premissas!$C$8,Premissas!$E$7,IF(M465&lt;Premissas!$C$9,Premissas!$E$8,IF(M465&lt;Premissas!$C$10,Premissas!$E$9,IF(M465&lt;Premissas!$C$11,Premissas!$E$10,IF(M465&lt;Premissas!$C$12,Premissas!$E$11,Premissas!$E$12))))))</f>
        <v>0</v>
      </c>
      <c r="O465" s="65">
        <f>IF(OR(N465="",N465=0),0,N465/Premissas!$C$16)</f>
        <v>0</v>
      </c>
    </row>
    <row r="466" spans="1:15" ht="15" customHeight="1">
      <c r="A466" s="40">
        <v>7</v>
      </c>
      <c r="B466" s="40">
        <v>7801</v>
      </c>
      <c r="C466" s="40" t="s">
        <v>22</v>
      </c>
      <c r="D466" s="40" t="s">
        <v>820</v>
      </c>
      <c r="E466" s="40" t="s">
        <v>821</v>
      </c>
      <c r="F466" s="62">
        <v>1429</v>
      </c>
      <c r="G466" s="63">
        <v>170.18</v>
      </c>
      <c r="H466" s="63">
        <v>8</v>
      </c>
      <c r="I466" s="40"/>
      <c r="J466" s="40">
        <v>20</v>
      </c>
      <c r="K466" s="40" t="s">
        <v>677</v>
      </c>
      <c r="L466" s="40" t="s">
        <v>128</v>
      </c>
      <c r="M466" s="63">
        <f t="shared" si="7"/>
        <v>0.4</v>
      </c>
      <c r="N466" s="64">
        <f>IF(M466="","",IF(M466&lt;Premissas!$C$8,Premissas!$E$7,IF(M466&lt;Premissas!$C$9,Premissas!$E$8,IF(M466&lt;Premissas!$C$10,Premissas!$E$9,IF(M466&lt;Premissas!$C$11,Premissas!$E$10,IF(M466&lt;Premissas!$C$12,Premissas!$E$11,Premissas!$E$12))))))</f>
        <v>0</v>
      </c>
      <c r="O466" s="65">
        <f>IF(OR(N466="",N466=0),0,N466/Premissas!$C$16)</f>
        <v>0</v>
      </c>
    </row>
    <row r="467" spans="1:15" ht="15" customHeight="1">
      <c r="A467" s="40">
        <v>7</v>
      </c>
      <c r="B467" s="40">
        <v>7801</v>
      </c>
      <c r="C467" s="40" t="s">
        <v>22</v>
      </c>
      <c r="D467" s="40" t="s">
        <v>822</v>
      </c>
      <c r="E467" s="40" t="s">
        <v>823</v>
      </c>
      <c r="F467" s="62">
        <v>3064</v>
      </c>
      <c r="G467" s="63">
        <v>206.71</v>
      </c>
      <c r="H467" s="63">
        <v>15</v>
      </c>
      <c r="I467" s="40"/>
      <c r="J467" s="40">
        <v>20</v>
      </c>
      <c r="K467" s="40" t="s">
        <v>677</v>
      </c>
      <c r="L467" s="40" t="s">
        <v>128</v>
      </c>
      <c r="M467" s="63">
        <f t="shared" si="7"/>
        <v>0.75</v>
      </c>
      <c r="N467" s="64">
        <f>IF(M467="","",IF(M467&lt;Premissas!$C$8,Premissas!$E$7,IF(M467&lt;Premissas!$C$9,Premissas!$E$8,IF(M467&lt;Premissas!$C$10,Premissas!$E$9,IF(M467&lt;Premissas!$C$11,Premissas!$E$10,IF(M467&lt;Premissas!$C$12,Premissas!$E$11,Premissas!$E$12))))))</f>
        <v>0</v>
      </c>
      <c r="O467" s="65">
        <f>IF(OR(N467="",N467=0),0,N467/Premissas!$C$16)</f>
        <v>0</v>
      </c>
    </row>
    <row r="468" spans="1:15" ht="15" customHeight="1">
      <c r="A468" s="40">
        <v>7</v>
      </c>
      <c r="B468" s="40">
        <v>7801</v>
      </c>
      <c r="C468" s="40" t="s">
        <v>20</v>
      </c>
      <c r="D468" s="40" t="s">
        <v>824</v>
      </c>
      <c r="E468" s="40" t="s">
        <v>825</v>
      </c>
      <c r="F468" s="62">
        <v>585</v>
      </c>
      <c r="G468" s="63">
        <v>63.42</v>
      </c>
      <c r="H468" s="63">
        <v>9</v>
      </c>
      <c r="I468" s="40"/>
      <c r="J468" s="40">
        <v>17</v>
      </c>
      <c r="K468" s="40" t="s">
        <v>677</v>
      </c>
      <c r="L468" s="40" t="s">
        <v>128</v>
      </c>
      <c r="M468" s="63">
        <f t="shared" si="7"/>
        <v>0.52941176470588236</v>
      </c>
      <c r="N468" s="64">
        <f>IF(M468="","",IF(M468&lt;Premissas!$C$8,Premissas!$E$7,IF(M468&lt;Premissas!$C$9,Premissas!$E$8,IF(M468&lt;Premissas!$C$10,Premissas!$E$9,IF(M468&lt;Premissas!$C$11,Premissas!$E$10,IF(M468&lt;Premissas!$C$12,Premissas!$E$11,Premissas!$E$12))))))</f>
        <v>0</v>
      </c>
      <c r="O468" s="65">
        <f>IF(OR(N468="",N468=0),0,N468/Premissas!$C$16)</f>
        <v>0</v>
      </c>
    </row>
    <row r="469" spans="1:15" ht="15" customHeight="1">
      <c r="A469" s="40">
        <v>7</v>
      </c>
      <c r="B469" s="40">
        <v>7801</v>
      </c>
      <c r="C469" s="40" t="s">
        <v>22</v>
      </c>
      <c r="D469" s="40" t="s">
        <v>826</v>
      </c>
      <c r="E469" s="40" t="s">
        <v>827</v>
      </c>
      <c r="F469" s="62">
        <v>1922</v>
      </c>
      <c r="G469" s="63">
        <v>200.83</v>
      </c>
      <c r="H469" s="63">
        <v>10</v>
      </c>
      <c r="I469" s="40"/>
      <c r="J469" s="40">
        <v>20</v>
      </c>
      <c r="K469" s="40" t="s">
        <v>677</v>
      </c>
      <c r="L469" s="40" t="s">
        <v>128</v>
      </c>
      <c r="M469" s="63">
        <f t="shared" si="7"/>
        <v>0.5</v>
      </c>
      <c r="N469" s="64">
        <f>IF(M469="","",IF(M469&lt;Premissas!$C$8,Premissas!$E$7,IF(M469&lt;Premissas!$C$9,Premissas!$E$8,IF(M469&lt;Premissas!$C$10,Premissas!$E$9,IF(M469&lt;Premissas!$C$11,Premissas!$E$10,IF(M469&lt;Premissas!$C$12,Premissas!$E$11,Premissas!$E$12))))))</f>
        <v>0</v>
      </c>
      <c r="O469" s="65">
        <f>IF(OR(N469="",N469=0),0,N469/Premissas!$C$16)</f>
        <v>0</v>
      </c>
    </row>
    <row r="470" spans="1:15" ht="15" customHeight="1">
      <c r="A470" s="40">
        <v>7</v>
      </c>
      <c r="B470" s="40">
        <v>7801</v>
      </c>
      <c r="C470" s="40" t="s">
        <v>22</v>
      </c>
      <c r="D470" s="40" t="s">
        <v>828</v>
      </c>
      <c r="E470" s="40" t="s">
        <v>829</v>
      </c>
      <c r="F470" s="62">
        <v>1755</v>
      </c>
      <c r="G470" s="63">
        <v>160.01</v>
      </c>
      <c r="H470" s="63">
        <v>11</v>
      </c>
      <c r="I470" s="40"/>
      <c r="J470" s="40">
        <v>20</v>
      </c>
      <c r="K470" s="40" t="s">
        <v>677</v>
      </c>
      <c r="L470" s="40" t="s">
        <v>128</v>
      </c>
      <c r="M470" s="63">
        <f t="shared" si="7"/>
        <v>0.55000000000000004</v>
      </c>
      <c r="N470" s="64">
        <f>IF(M470="","",IF(M470&lt;Premissas!$C$8,Premissas!$E$7,IF(M470&lt;Premissas!$C$9,Premissas!$E$8,IF(M470&lt;Premissas!$C$10,Premissas!$E$9,IF(M470&lt;Premissas!$C$11,Premissas!$E$10,IF(M470&lt;Premissas!$C$12,Premissas!$E$11,Premissas!$E$12))))))</f>
        <v>0</v>
      </c>
      <c r="O470" s="65">
        <f>IF(OR(N470="",N470=0),0,N470/Premissas!$C$16)</f>
        <v>0</v>
      </c>
    </row>
    <row r="471" spans="1:15" ht="15" customHeight="1">
      <c r="A471" s="40">
        <v>7</v>
      </c>
      <c r="B471" s="40">
        <v>7801</v>
      </c>
      <c r="C471" s="40" t="s">
        <v>22</v>
      </c>
      <c r="D471" s="40" t="s">
        <v>830</v>
      </c>
      <c r="E471" s="40" t="s">
        <v>831</v>
      </c>
      <c r="F471" s="62">
        <v>203</v>
      </c>
      <c r="G471" s="63">
        <v>32.07</v>
      </c>
      <c r="H471" s="63">
        <v>6</v>
      </c>
      <c r="I471" s="40"/>
      <c r="J471" s="40">
        <v>20</v>
      </c>
      <c r="K471" s="40" t="s">
        <v>677</v>
      </c>
      <c r="L471" s="40" t="s">
        <v>128</v>
      </c>
      <c r="M471" s="63">
        <f t="shared" si="7"/>
        <v>0.3</v>
      </c>
      <c r="N471" s="64">
        <f>IF(M471="","",IF(M471&lt;Premissas!$C$8,Premissas!$E$7,IF(M471&lt;Premissas!$C$9,Premissas!$E$8,IF(M471&lt;Premissas!$C$10,Premissas!$E$9,IF(M471&lt;Premissas!$C$11,Premissas!$E$10,IF(M471&lt;Premissas!$C$12,Premissas!$E$11,Premissas!$E$12))))))</f>
        <v>0</v>
      </c>
      <c r="O471" s="65">
        <f>IF(OR(N471="",N471=0),0,N471/Premissas!$C$16)</f>
        <v>0</v>
      </c>
    </row>
    <row r="472" spans="1:15" ht="15" customHeight="1">
      <c r="A472" s="40">
        <v>7</v>
      </c>
      <c r="B472" s="40">
        <v>7801</v>
      </c>
      <c r="C472" s="40" t="s">
        <v>22</v>
      </c>
      <c r="D472" s="40" t="s">
        <v>832</v>
      </c>
      <c r="E472" s="40" t="s">
        <v>833</v>
      </c>
      <c r="F472" s="62">
        <v>1669</v>
      </c>
      <c r="G472" s="63">
        <v>192.44</v>
      </c>
      <c r="H472" s="63">
        <v>9</v>
      </c>
      <c r="I472" s="40"/>
      <c r="J472" s="40">
        <v>20</v>
      </c>
      <c r="K472" s="40" t="s">
        <v>677</v>
      </c>
      <c r="L472" s="40" t="s">
        <v>128</v>
      </c>
      <c r="M472" s="63">
        <f t="shared" si="7"/>
        <v>0.45</v>
      </c>
      <c r="N472" s="64">
        <f>IF(M472="","",IF(M472&lt;Premissas!$C$8,Premissas!$E$7,IF(M472&lt;Premissas!$C$9,Premissas!$E$8,IF(M472&lt;Premissas!$C$10,Premissas!$E$9,IF(M472&lt;Premissas!$C$11,Premissas!$E$10,IF(M472&lt;Premissas!$C$12,Premissas!$E$11,Premissas!$E$12))))))</f>
        <v>0</v>
      </c>
      <c r="O472" s="65">
        <f>IF(OR(N472="",N472=0),0,N472/Premissas!$C$16)</f>
        <v>0</v>
      </c>
    </row>
    <row r="473" spans="1:15" ht="15" customHeight="1">
      <c r="A473" s="40">
        <v>7</v>
      </c>
      <c r="B473" s="40">
        <v>7801</v>
      </c>
      <c r="C473" s="40" t="s">
        <v>19</v>
      </c>
      <c r="D473" s="40" t="s">
        <v>834</v>
      </c>
      <c r="E473" s="40" t="s">
        <v>835</v>
      </c>
      <c r="F473" s="62">
        <v>24</v>
      </c>
      <c r="G473" s="63">
        <v>2.64</v>
      </c>
      <c r="H473" s="63">
        <v>9</v>
      </c>
      <c r="I473" s="40"/>
      <c r="J473" s="40">
        <v>22</v>
      </c>
      <c r="K473" s="40" t="s">
        <v>677</v>
      </c>
      <c r="L473" s="40" t="s">
        <v>128</v>
      </c>
      <c r="M473" s="63">
        <f t="shared" si="7"/>
        <v>0.40909090909090912</v>
      </c>
      <c r="N473" s="64">
        <f>IF(M473="","",IF(M473&lt;Premissas!$C$8,Premissas!$E$7,IF(M473&lt;Premissas!$C$9,Premissas!$E$8,IF(M473&lt;Premissas!$C$10,Premissas!$E$9,IF(M473&lt;Premissas!$C$11,Premissas!$E$10,IF(M473&lt;Premissas!$C$12,Premissas!$E$11,Premissas!$E$12))))))</f>
        <v>0</v>
      </c>
      <c r="O473" s="65">
        <f>IF(OR(N473="",N473=0),0,N473/Premissas!$C$16)</f>
        <v>0</v>
      </c>
    </row>
    <row r="474" spans="1:15" ht="15" customHeight="1">
      <c r="A474" s="40">
        <v>7</v>
      </c>
      <c r="B474" s="40">
        <v>7801</v>
      </c>
      <c r="C474" s="40" t="s">
        <v>21</v>
      </c>
      <c r="D474" s="40" t="s">
        <v>834</v>
      </c>
      <c r="E474" s="40" t="s">
        <v>835</v>
      </c>
      <c r="F474" s="62">
        <v>18</v>
      </c>
      <c r="G474" s="63">
        <v>5.22</v>
      </c>
      <c r="H474" s="63">
        <v>3</v>
      </c>
      <c r="I474" s="40"/>
      <c r="J474" s="40">
        <v>16</v>
      </c>
      <c r="K474" s="40" t="s">
        <v>677</v>
      </c>
      <c r="L474" s="40" t="s">
        <v>128</v>
      </c>
      <c r="M474" s="63">
        <f t="shared" si="7"/>
        <v>0.1875</v>
      </c>
      <c r="N474" s="64">
        <f>IF(M474="","",IF(M474&lt;Premissas!$C$8,Premissas!$E$7,IF(M474&lt;Premissas!$C$9,Premissas!$E$8,IF(M474&lt;Premissas!$C$10,Premissas!$E$9,IF(M474&lt;Premissas!$C$11,Premissas!$E$10,IF(M474&lt;Premissas!$C$12,Premissas!$E$11,Premissas!$E$12))))))</f>
        <v>0</v>
      </c>
      <c r="O474" s="65">
        <f>IF(OR(N474="",N474=0),0,N474/Premissas!$C$16)</f>
        <v>0</v>
      </c>
    </row>
    <row r="475" spans="1:15" ht="15" customHeight="1">
      <c r="A475" s="40">
        <v>7</v>
      </c>
      <c r="B475" s="40">
        <v>7801</v>
      </c>
      <c r="C475" s="40" t="s">
        <v>20</v>
      </c>
      <c r="D475" s="40" t="s">
        <v>834</v>
      </c>
      <c r="E475" s="40" t="s">
        <v>835</v>
      </c>
      <c r="F475" s="62">
        <v>582</v>
      </c>
      <c r="G475" s="63">
        <v>62.23</v>
      </c>
      <c r="H475" s="63">
        <v>9</v>
      </c>
      <c r="I475" s="40"/>
      <c r="J475" s="40">
        <v>17</v>
      </c>
      <c r="K475" s="40" t="s">
        <v>677</v>
      </c>
      <c r="L475" s="40" t="s">
        <v>128</v>
      </c>
      <c r="M475" s="63">
        <f t="shared" si="7"/>
        <v>0.52941176470588236</v>
      </c>
      <c r="N475" s="64">
        <f>IF(M475="","",IF(M475&lt;Premissas!$C$8,Premissas!$E$7,IF(M475&lt;Premissas!$C$9,Premissas!$E$8,IF(M475&lt;Premissas!$C$10,Premissas!$E$9,IF(M475&lt;Premissas!$C$11,Premissas!$E$10,IF(M475&lt;Premissas!$C$12,Premissas!$E$11,Premissas!$E$12))))))</f>
        <v>0</v>
      </c>
      <c r="O475" s="65">
        <f>IF(OR(N475="",N475=0),0,N475/Premissas!$C$16)</f>
        <v>0</v>
      </c>
    </row>
    <row r="476" spans="1:15" ht="15" customHeight="1">
      <c r="A476" s="40">
        <v>7</v>
      </c>
      <c r="B476" s="40">
        <v>7801</v>
      </c>
      <c r="C476" s="40" t="s">
        <v>19</v>
      </c>
      <c r="D476" s="40" t="s">
        <v>836</v>
      </c>
      <c r="E476" s="40" t="s">
        <v>837</v>
      </c>
      <c r="F476" s="62">
        <v>121</v>
      </c>
      <c r="G476" s="63">
        <v>27.93</v>
      </c>
      <c r="H476" s="63">
        <v>4</v>
      </c>
      <c r="I476" s="40"/>
      <c r="J476" s="40">
        <v>22</v>
      </c>
      <c r="K476" s="40" t="s">
        <v>677</v>
      </c>
      <c r="L476" s="40" t="s">
        <v>128</v>
      </c>
      <c r="M476" s="63">
        <f t="shared" si="7"/>
        <v>0.18181818181818182</v>
      </c>
      <c r="N476" s="64">
        <f>IF(M476="","",IF(M476&lt;Premissas!$C$8,Premissas!$E$7,IF(M476&lt;Premissas!$C$9,Premissas!$E$8,IF(M476&lt;Premissas!$C$10,Premissas!$E$9,IF(M476&lt;Premissas!$C$11,Premissas!$E$10,IF(M476&lt;Premissas!$C$12,Premissas!$E$11,Premissas!$E$12))))))</f>
        <v>0</v>
      </c>
      <c r="O476" s="65">
        <f>IF(OR(N476="",N476=0),0,N476/Premissas!$C$16)</f>
        <v>0</v>
      </c>
    </row>
    <row r="477" spans="1:15" ht="15" customHeight="1">
      <c r="A477" s="40">
        <v>7</v>
      </c>
      <c r="B477" s="40">
        <v>7801</v>
      </c>
      <c r="C477" s="40" t="s">
        <v>22</v>
      </c>
      <c r="D477" s="40" t="s">
        <v>838</v>
      </c>
      <c r="E477" s="40" t="s">
        <v>839</v>
      </c>
      <c r="F477" s="62">
        <v>2779</v>
      </c>
      <c r="G477" s="63">
        <v>191.07</v>
      </c>
      <c r="H477" s="63">
        <v>15</v>
      </c>
      <c r="I477" s="40"/>
      <c r="J477" s="40">
        <v>20</v>
      </c>
      <c r="K477" s="40" t="s">
        <v>677</v>
      </c>
      <c r="L477" s="40" t="s">
        <v>128</v>
      </c>
      <c r="M477" s="63">
        <f t="shared" si="7"/>
        <v>0.75</v>
      </c>
      <c r="N477" s="64">
        <f>IF(M477="","",IF(M477&lt;Premissas!$C$8,Premissas!$E$7,IF(M477&lt;Premissas!$C$9,Premissas!$E$8,IF(M477&lt;Premissas!$C$10,Premissas!$E$9,IF(M477&lt;Premissas!$C$11,Premissas!$E$10,IF(M477&lt;Premissas!$C$12,Premissas!$E$11,Premissas!$E$12))))))</f>
        <v>0</v>
      </c>
      <c r="O477" s="65">
        <f>IF(OR(N477="",N477=0),0,N477/Premissas!$C$16)</f>
        <v>0</v>
      </c>
    </row>
    <row r="478" spans="1:15" ht="15" customHeight="1">
      <c r="A478" s="40">
        <v>7</v>
      </c>
      <c r="B478" s="40">
        <v>7801</v>
      </c>
      <c r="C478" s="40" t="s">
        <v>22</v>
      </c>
      <c r="D478" s="40" t="s">
        <v>840</v>
      </c>
      <c r="E478" s="40" t="s">
        <v>841</v>
      </c>
      <c r="F478" s="62">
        <v>1486</v>
      </c>
      <c r="G478" s="63">
        <v>181.68</v>
      </c>
      <c r="H478" s="63">
        <v>8</v>
      </c>
      <c r="I478" s="40"/>
      <c r="J478" s="40">
        <v>20</v>
      </c>
      <c r="K478" s="40" t="s">
        <v>677</v>
      </c>
      <c r="L478" s="40" t="s">
        <v>128</v>
      </c>
      <c r="M478" s="63">
        <f t="shared" si="7"/>
        <v>0.4</v>
      </c>
      <c r="N478" s="64">
        <f>IF(M478="","",IF(M478&lt;Premissas!$C$8,Premissas!$E$7,IF(M478&lt;Premissas!$C$9,Premissas!$E$8,IF(M478&lt;Premissas!$C$10,Premissas!$E$9,IF(M478&lt;Premissas!$C$11,Premissas!$E$10,IF(M478&lt;Premissas!$C$12,Premissas!$E$11,Premissas!$E$12))))))</f>
        <v>0</v>
      </c>
      <c r="O478" s="65">
        <f>IF(OR(N478="",N478=0),0,N478/Premissas!$C$16)</f>
        <v>0</v>
      </c>
    </row>
    <row r="479" spans="1:15" ht="15" customHeight="1">
      <c r="A479" s="40">
        <v>7</v>
      </c>
      <c r="B479" s="40">
        <v>7801</v>
      </c>
      <c r="C479" s="40" t="s">
        <v>22</v>
      </c>
      <c r="D479" s="40" t="s">
        <v>842</v>
      </c>
      <c r="E479" s="40" t="s">
        <v>843</v>
      </c>
      <c r="F479" s="62">
        <v>2548</v>
      </c>
      <c r="G479" s="63">
        <v>165.39</v>
      </c>
      <c r="H479" s="63">
        <v>15</v>
      </c>
      <c r="I479" s="40"/>
      <c r="J479" s="40">
        <v>20</v>
      </c>
      <c r="K479" s="40" t="s">
        <v>677</v>
      </c>
      <c r="L479" s="40" t="s">
        <v>128</v>
      </c>
      <c r="M479" s="63">
        <f t="shared" si="7"/>
        <v>0.75</v>
      </c>
      <c r="N479" s="64">
        <f>IF(M479="","",IF(M479&lt;Premissas!$C$8,Premissas!$E$7,IF(M479&lt;Premissas!$C$9,Premissas!$E$8,IF(M479&lt;Premissas!$C$10,Premissas!$E$9,IF(M479&lt;Premissas!$C$11,Premissas!$E$10,IF(M479&lt;Premissas!$C$12,Premissas!$E$11,Premissas!$E$12))))))</f>
        <v>0</v>
      </c>
      <c r="O479" s="65">
        <f>IF(OR(N479="",N479=0),0,N479/Premissas!$C$16)</f>
        <v>0</v>
      </c>
    </row>
    <row r="480" spans="1:15" ht="15" customHeight="1">
      <c r="A480" s="40">
        <v>7</v>
      </c>
      <c r="B480" s="40">
        <v>7801</v>
      </c>
      <c r="C480" s="40" t="s">
        <v>20</v>
      </c>
      <c r="D480" s="40" t="s">
        <v>844</v>
      </c>
      <c r="E480" s="40" t="s">
        <v>845</v>
      </c>
      <c r="F480" s="62">
        <v>368</v>
      </c>
      <c r="G480" s="63">
        <v>40.020000000000003</v>
      </c>
      <c r="H480" s="63">
        <v>9</v>
      </c>
      <c r="I480" s="40"/>
      <c r="J480" s="40">
        <v>17</v>
      </c>
      <c r="K480" s="40" t="s">
        <v>677</v>
      </c>
      <c r="L480" s="40" t="s">
        <v>128</v>
      </c>
      <c r="M480" s="63">
        <f t="shared" si="7"/>
        <v>0.52941176470588236</v>
      </c>
      <c r="N480" s="64">
        <f>IF(M480="","",IF(M480&lt;Premissas!$C$8,Premissas!$E$7,IF(M480&lt;Premissas!$C$9,Premissas!$E$8,IF(M480&lt;Premissas!$C$10,Premissas!$E$9,IF(M480&lt;Premissas!$C$11,Premissas!$E$10,IF(M480&lt;Premissas!$C$12,Premissas!$E$11,Premissas!$E$12))))))</f>
        <v>0</v>
      </c>
      <c r="O480" s="65">
        <f>IF(OR(N480="",N480=0),0,N480/Premissas!$C$16)</f>
        <v>0</v>
      </c>
    </row>
    <row r="481" spans="1:15" ht="15" customHeight="1">
      <c r="A481" s="40">
        <v>7</v>
      </c>
      <c r="B481" s="40">
        <v>7801</v>
      </c>
      <c r="C481" s="40" t="s">
        <v>20</v>
      </c>
      <c r="D481" s="40" t="s">
        <v>846</v>
      </c>
      <c r="E481" s="40" t="s">
        <v>847</v>
      </c>
      <c r="F481" s="62">
        <v>3502</v>
      </c>
      <c r="G481" s="63">
        <v>157.74</v>
      </c>
      <c r="H481" s="63">
        <v>22</v>
      </c>
      <c r="I481" s="40"/>
      <c r="J481" s="40">
        <v>17</v>
      </c>
      <c r="K481" s="40" t="s">
        <v>677</v>
      </c>
      <c r="L481" s="40" t="s">
        <v>128</v>
      </c>
      <c r="M481" s="63">
        <f t="shared" si="7"/>
        <v>1.2941176470588236</v>
      </c>
      <c r="N481" s="64">
        <f>IF(M481="","",IF(M481&lt;Premissas!$C$8,Premissas!$E$7,IF(M481&lt;Premissas!$C$9,Premissas!$E$8,IF(M481&lt;Premissas!$C$10,Premissas!$E$9,IF(M481&lt;Premissas!$C$11,Premissas!$E$10,IF(M481&lt;Premissas!$C$12,Premissas!$E$11,Premissas!$E$12))))))</f>
        <v>200</v>
      </c>
      <c r="O481" s="65">
        <f>IF(OR(N481="",N481=0),0,N481/Premissas!$C$16)</f>
        <v>7.6923076923076925</v>
      </c>
    </row>
    <row r="482" spans="1:15" ht="15" customHeight="1">
      <c r="A482" s="40">
        <v>7</v>
      </c>
      <c r="B482" s="40">
        <v>7801</v>
      </c>
      <c r="C482" s="40" t="s">
        <v>22</v>
      </c>
      <c r="D482" s="40" t="s">
        <v>848</v>
      </c>
      <c r="E482" s="40" t="s">
        <v>849</v>
      </c>
      <c r="F482" s="62">
        <v>5981</v>
      </c>
      <c r="G482" s="63">
        <v>171.75</v>
      </c>
      <c r="H482" s="63">
        <v>35</v>
      </c>
      <c r="I482" s="40"/>
      <c r="J482" s="40">
        <v>20</v>
      </c>
      <c r="K482" s="40" t="s">
        <v>677</v>
      </c>
      <c r="L482" s="40" t="s">
        <v>128</v>
      </c>
      <c r="M482" s="63">
        <f t="shared" si="7"/>
        <v>1.75</v>
      </c>
      <c r="N482" s="64">
        <f>IF(M482="","",IF(M482&lt;Premissas!$C$8,Premissas!$E$7,IF(M482&lt;Premissas!$C$9,Premissas!$E$8,IF(M482&lt;Premissas!$C$10,Premissas!$E$9,IF(M482&lt;Premissas!$C$11,Premissas!$E$10,IF(M482&lt;Premissas!$C$12,Premissas!$E$11,Premissas!$E$12))))))</f>
        <v>500</v>
      </c>
      <c r="O482" s="65">
        <f>IF(OR(N482="",N482=0),0,N482/Premissas!$C$16)</f>
        <v>19.23076923076923</v>
      </c>
    </row>
    <row r="483" spans="1:15" ht="15" customHeight="1">
      <c r="A483" s="40">
        <v>7</v>
      </c>
      <c r="B483" s="40">
        <v>7801</v>
      </c>
      <c r="C483" s="40" t="s">
        <v>22</v>
      </c>
      <c r="D483" s="40" t="s">
        <v>850</v>
      </c>
      <c r="E483" s="40" t="s">
        <v>851</v>
      </c>
      <c r="F483" s="62">
        <v>1397</v>
      </c>
      <c r="G483" s="63">
        <v>174.42</v>
      </c>
      <c r="H483" s="63">
        <v>8</v>
      </c>
      <c r="I483" s="40"/>
      <c r="J483" s="40">
        <v>20</v>
      </c>
      <c r="K483" s="40" t="s">
        <v>677</v>
      </c>
      <c r="L483" s="40" t="s">
        <v>128</v>
      </c>
      <c r="M483" s="63">
        <f t="shared" si="7"/>
        <v>0.4</v>
      </c>
      <c r="N483" s="64">
        <f>IF(M483="","",IF(M483&lt;Premissas!$C$8,Premissas!$E$7,IF(M483&lt;Premissas!$C$9,Premissas!$E$8,IF(M483&lt;Premissas!$C$10,Premissas!$E$9,IF(M483&lt;Premissas!$C$11,Premissas!$E$10,IF(M483&lt;Premissas!$C$12,Premissas!$E$11,Premissas!$E$12))))))</f>
        <v>0</v>
      </c>
      <c r="O483" s="65">
        <f>IF(OR(N483="",N483=0),0,N483/Premissas!$C$16)</f>
        <v>0</v>
      </c>
    </row>
    <row r="484" spans="1:15" ht="15" customHeight="1">
      <c r="A484" s="40">
        <v>7</v>
      </c>
      <c r="B484" s="40">
        <v>7801</v>
      </c>
      <c r="C484" s="40" t="s">
        <v>22</v>
      </c>
      <c r="D484" s="40" t="s">
        <v>852</v>
      </c>
      <c r="E484" s="40" t="s">
        <v>853</v>
      </c>
      <c r="F484" s="62">
        <v>278</v>
      </c>
      <c r="G484" s="63">
        <v>28.23</v>
      </c>
      <c r="H484" s="63">
        <v>10</v>
      </c>
      <c r="I484" s="40"/>
      <c r="J484" s="40">
        <v>20</v>
      </c>
      <c r="K484" s="40" t="s">
        <v>677</v>
      </c>
      <c r="L484" s="40" t="s">
        <v>128</v>
      </c>
      <c r="M484" s="63">
        <f t="shared" si="7"/>
        <v>0.5</v>
      </c>
      <c r="N484" s="64">
        <f>IF(M484="","",IF(M484&lt;Premissas!$C$8,Premissas!$E$7,IF(M484&lt;Premissas!$C$9,Premissas!$E$8,IF(M484&lt;Premissas!$C$10,Premissas!$E$9,IF(M484&lt;Premissas!$C$11,Premissas!$E$10,IF(M484&lt;Premissas!$C$12,Premissas!$E$11,Premissas!$E$12))))))</f>
        <v>0</v>
      </c>
      <c r="O484" s="65">
        <f>IF(OR(N484="",N484=0),0,N484/Premissas!$C$16)</f>
        <v>0</v>
      </c>
    </row>
    <row r="485" spans="1:15" ht="15" customHeight="1">
      <c r="A485" s="40">
        <v>7</v>
      </c>
      <c r="B485" s="40">
        <v>7801</v>
      </c>
      <c r="C485" s="40" t="s">
        <v>22</v>
      </c>
      <c r="D485" s="40" t="s">
        <v>854</v>
      </c>
      <c r="E485" s="40" t="s">
        <v>855</v>
      </c>
      <c r="F485" s="62">
        <v>1674</v>
      </c>
      <c r="G485" s="63">
        <v>109.49</v>
      </c>
      <c r="H485" s="63">
        <v>15</v>
      </c>
      <c r="I485" s="40"/>
      <c r="J485" s="40">
        <v>20</v>
      </c>
      <c r="K485" s="40" t="s">
        <v>677</v>
      </c>
      <c r="L485" s="40" t="s">
        <v>128</v>
      </c>
      <c r="M485" s="63">
        <f t="shared" si="7"/>
        <v>0.75</v>
      </c>
      <c r="N485" s="64">
        <f>IF(M485="","",IF(M485&lt;Premissas!$C$8,Premissas!$E$7,IF(M485&lt;Premissas!$C$9,Premissas!$E$8,IF(M485&lt;Premissas!$C$10,Premissas!$E$9,IF(M485&lt;Premissas!$C$11,Premissas!$E$10,IF(M485&lt;Premissas!$C$12,Premissas!$E$11,Premissas!$E$12))))))</f>
        <v>0</v>
      </c>
      <c r="O485" s="65">
        <f>IF(OR(N485="",N485=0),0,N485/Premissas!$C$16)</f>
        <v>0</v>
      </c>
    </row>
    <row r="486" spans="1:15" ht="15" customHeight="1">
      <c r="A486" s="40">
        <v>7</v>
      </c>
      <c r="B486" s="40">
        <v>7801</v>
      </c>
      <c r="C486" s="40" t="s">
        <v>20</v>
      </c>
      <c r="D486" s="40" t="s">
        <v>854</v>
      </c>
      <c r="E486" s="40" t="s">
        <v>855</v>
      </c>
      <c r="F486" s="62">
        <v>78</v>
      </c>
      <c r="G486" s="63">
        <v>2.62</v>
      </c>
      <c r="H486" s="63">
        <v>30</v>
      </c>
      <c r="I486" s="40"/>
      <c r="J486" s="40">
        <v>17</v>
      </c>
      <c r="K486" s="40" t="s">
        <v>677</v>
      </c>
      <c r="L486" s="40" t="s">
        <v>128</v>
      </c>
      <c r="M486" s="63">
        <f t="shared" si="7"/>
        <v>1.7647058823529411</v>
      </c>
      <c r="N486" s="64">
        <f>IF(M486="","",IF(M486&lt;Premissas!$C$8,Premissas!$E$7,IF(M486&lt;Premissas!$C$9,Premissas!$E$8,IF(M486&lt;Premissas!$C$10,Premissas!$E$9,IF(M486&lt;Premissas!$C$11,Premissas!$E$10,IF(M486&lt;Premissas!$C$12,Premissas!$E$11,Premissas!$E$12))))))</f>
        <v>500</v>
      </c>
      <c r="O486" s="65">
        <f>IF(OR(N486="",N486=0),0,N486/Premissas!$C$16)</f>
        <v>19.23076923076923</v>
      </c>
    </row>
    <row r="487" spans="1:15" ht="15" customHeight="1">
      <c r="A487" s="40">
        <v>7</v>
      </c>
      <c r="B487" s="40">
        <v>7801</v>
      </c>
      <c r="C487" s="40" t="s">
        <v>21</v>
      </c>
      <c r="D487" s="40" t="s">
        <v>856</v>
      </c>
      <c r="E487" s="40" t="s">
        <v>857</v>
      </c>
      <c r="F487" s="62">
        <v>259</v>
      </c>
      <c r="G487" s="63">
        <v>76.16</v>
      </c>
      <c r="H487" s="63">
        <v>3</v>
      </c>
      <c r="I487" s="40"/>
      <c r="J487" s="40">
        <v>16</v>
      </c>
      <c r="K487" s="40" t="s">
        <v>677</v>
      </c>
      <c r="L487" s="40" t="s">
        <v>128</v>
      </c>
      <c r="M487" s="63">
        <f t="shared" si="7"/>
        <v>0.1875</v>
      </c>
      <c r="N487" s="64">
        <f>IF(M487="","",IF(M487&lt;Premissas!$C$8,Premissas!$E$7,IF(M487&lt;Premissas!$C$9,Premissas!$E$8,IF(M487&lt;Premissas!$C$10,Premissas!$E$9,IF(M487&lt;Premissas!$C$11,Premissas!$E$10,IF(M487&lt;Premissas!$C$12,Premissas!$E$11,Premissas!$E$12))))))</f>
        <v>0</v>
      </c>
      <c r="O487" s="65">
        <f>IF(OR(N487="",N487=0),0,N487/Premissas!$C$16)</f>
        <v>0</v>
      </c>
    </row>
    <row r="488" spans="1:15" ht="15" customHeight="1">
      <c r="A488" s="40">
        <v>7</v>
      </c>
      <c r="B488" s="40">
        <v>7801</v>
      </c>
      <c r="C488" s="40" t="s">
        <v>20</v>
      </c>
      <c r="D488" s="40" t="s">
        <v>856</v>
      </c>
      <c r="E488" s="40" t="s">
        <v>857</v>
      </c>
      <c r="F488" s="62">
        <v>11</v>
      </c>
      <c r="G488" s="63">
        <v>16.440000000000001</v>
      </c>
      <c r="H488" s="63">
        <v>1</v>
      </c>
      <c r="I488" s="40"/>
      <c r="J488" s="40">
        <v>17</v>
      </c>
      <c r="K488" s="40" t="s">
        <v>677</v>
      </c>
      <c r="L488" s="40" t="s">
        <v>128</v>
      </c>
      <c r="M488" s="63">
        <f t="shared" si="7"/>
        <v>5.8823529411764705E-2</v>
      </c>
      <c r="N488" s="64">
        <f>IF(M488="","",IF(M488&lt;Premissas!$C$8,Premissas!$E$7,IF(M488&lt;Premissas!$C$9,Premissas!$E$8,IF(M488&lt;Premissas!$C$10,Premissas!$E$9,IF(M488&lt;Premissas!$C$11,Premissas!$E$10,IF(M488&lt;Premissas!$C$12,Premissas!$E$11,Premissas!$E$12))))))</f>
        <v>0</v>
      </c>
      <c r="O488" s="65">
        <f>IF(OR(N488="",N488=0),0,N488/Premissas!$C$16)</f>
        <v>0</v>
      </c>
    </row>
    <row r="489" spans="1:15" ht="15" customHeight="1">
      <c r="A489" s="40">
        <v>7</v>
      </c>
      <c r="B489" s="40">
        <v>7801</v>
      </c>
      <c r="C489" s="40" t="s">
        <v>19</v>
      </c>
      <c r="D489" s="40" t="s">
        <v>858</v>
      </c>
      <c r="E489" s="40" t="s">
        <v>859</v>
      </c>
      <c r="F489" s="62">
        <v>135</v>
      </c>
      <c r="G489" s="63">
        <v>28.45</v>
      </c>
      <c r="H489" s="63">
        <v>5</v>
      </c>
      <c r="I489" s="40"/>
      <c r="J489" s="40">
        <v>22</v>
      </c>
      <c r="K489" s="40" t="s">
        <v>677</v>
      </c>
      <c r="L489" s="40" t="s">
        <v>128</v>
      </c>
      <c r="M489" s="63">
        <f t="shared" si="7"/>
        <v>0.22727272727272727</v>
      </c>
      <c r="N489" s="64">
        <f>IF(M489="","",IF(M489&lt;Premissas!$C$8,Premissas!$E$7,IF(M489&lt;Premissas!$C$9,Premissas!$E$8,IF(M489&lt;Premissas!$C$10,Premissas!$E$9,IF(M489&lt;Premissas!$C$11,Premissas!$E$10,IF(M489&lt;Premissas!$C$12,Premissas!$E$11,Premissas!$E$12))))))</f>
        <v>0</v>
      </c>
      <c r="O489" s="65">
        <f>IF(OR(N489="",N489=0),0,N489/Premissas!$C$16)</f>
        <v>0</v>
      </c>
    </row>
    <row r="490" spans="1:15" ht="15" customHeight="1">
      <c r="A490" s="40">
        <v>7</v>
      </c>
      <c r="B490" s="40">
        <v>7801</v>
      </c>
      <c r="C490" s="40" t="s">
        <v>22</v>
      </c>
      <c r="D490" s="40" t="s">
        <v>860</v>
      </c>
      <c r="E490" s="40" t="s">
        <v>861</v>
      </c>
      <c r="F490" s="62">
        <v>1364</v>
      </c>
      <c r="G490" s="63">
        <v>146.54</v>
      </c>
      <c r="H490" s="63">
        <v>9</v>
      </c>
      <c r="I490" s="40"/>
      <c r="J490" s="40">
        <v>20</v>
      </c>
      <c r="K490" s="40" t="s">
        <v>677</v>
      </c>
      <c r="L490" s="40" t="s">
        <v>128</v>
      </c>
      <c r="M490" s="63">
        <f t="shared" si="7"/>
        <v>0.45</v>
      </c>
      <c r="N490" s="64">
        <f>IF(M490="","",IF(M490&lt;Premissas!$C$8,Premissas!$E$7,IF(M490&lt;Premissas!$C$9,Premissas!$E$8,IF(M490&lt;Premissas!$C$10,Premissas!$E$9,IF(M490&lt;Premissas!$C$11,Premissas!$E$10,IF(M490&lt;Premissas!$C$12,Premissas!$E$11,Premissas!$E$12))))))</f>
        <v>0</v>
      </c>
      <c r="O490" s="65">
        <f>IF(OR(N490="",N490=0),0,N490/Premissas!$C$16)</f>
        <v>0</v>
      </c>
    </row>
    <row r="491" spans="1:15" ht="15" customHeight="1">
      <c r="A491" s="40">
        <v>7</v>
      </c>
      <c r="B491" s="40">
        <v>7801</v>
      </c>
      <c r="C491" s="40" t="s">
        <v>22</v>
      </c>
      <c r="D491" s="40" t="s">
        <v>862</v>
      </c>
      <c r="E491" s="40" t="s">
        <v>863</v>
      </c>
      <c r="F491" s="62">
        <v>328</v>
      </c>
      <c r="G491" s="63">
        <v>35.64</v>
      </c>
      <c r="H491" s="63">
        <v>9</v>
      </c>
      <c r="I491" s="40"/>
      <c r="J491" s="40">
        <v>20</v>
      </c>
      <c r="K491" s="40" t="s">
        <v>677</v>
      </c>
      <c r="L491" s="40" t="s">
        <v>128</v>
      </c>
      <c r="M491" s="63">
        <f t="shared" si="7"/>
        <v>0.45</v>
      </c>
      <c r="N491" s="64">
        <f>IF(M491="","",IF(M491&lt;Premissas!$C$8,Premissas!$E$7,IF(M491&lt;Premissas!$C$9,Premissas!$E$8,IF(M491&lt;Premissas!$C$10,Premissas!$E$9,IF(M491&lt;Premissas!$C$11,Premissas!$E$10,IF(M491&lt;Premissas!$C$12,Premissas!$E$11,Premissas!$E$12))))))</f>
        <v>0</v>
      </c>
      <c r="O491" s="65">
        <f>IF(OR(N491="",N491=0),0,N491/Premissas!$C$16)</f>
        <v>0</v>
      </c>
    </row>
    <row r="492" spans="1:15" ht="15" customHeight="1">
      <c r="A492" s="40">
        <v>7</v>
      </c>
      <c r="B492" s="40">
        <v>7801</v>
      </c>
      <c r="C492" s="40" t="s">
        <v>22</v>
      </c>
      <c r="D492" s="40" t="s">
        <v>864</v>
      </c>
      <c r="E492" s="40" t="s">
        <v>865</v>
      </c>
      <c r="F492" s="62">
        <v>160</v>
      </c>
      <c r="G492" s="63">
        <v>25.92</v>
      </c>
      <c r="H492" s="63">
        <v>6</v>
      </c>
      <c r="I492" s="40"/>
      <c r="J492" s="40">
        <v>20</v>
      </c>
      <c r="K492" s="40" t="s">
        <v>677</v>
      </c>
      <c r="L492" s="40" t="s">
        <v>128</v>
      </c>
      <c r="M492" s="63">
        <f t="shared" si="7"/>
        <v>0.3</v>
      </c>
      <c r="N492" s="64">
        <f>IF(M492="","",IF(M492&lt;Premissas!$C$8,Premissas!$E$7,IF(M492&lt;Premissas!$C$9,Premissas!$E$8,IF(M492&lt;Premissas!$C$10,Premissas!$E$9,IF(M492&lt;Premissas!$C$11,Premissas!$E$10,IF(M492&lt;Premissas!$C$12,Premissas!$E$11,Premissas!$E$12))))))</f>
        <v>0</v>
      </c>
      <c r="O492" s="65">
        <f>IF(OR(N492="",N492=0),0,N492/Premissas!$C$16)</f>
        <v>0</v>
      </c>
    </row>
    <row r="493" spans="1:15" ht="15" customHeight="1">
      <c r="A493" s="40">
        <v>7</v>
      </c>
      <c r="B493" s="40">
        <v>7801</v>
      </c>
      <c r="C493" s="40" t="s">
        <v>22</v>
      </c>
      <c r="D493" s="40" t="s">
        <v>866</v>
      </c>
      <c r="E493" s="40" t="s">
        <v>867</v>
      </c>
      <c r="F493" s="62">
        <v>2318</v>
      </c>
      <c r="G493" s="63">
        <v>173.49</v>
      </c>
      <c r="H493" s="63">
        <v>13</v>
      </c>
      <c r="I493" s="40"/>
      <c r="J493" s="40">
        <v>20</v>
      </c>
      <c r="K493" s="40" t="s">
        <v>677</v>
      </c>
      <c r="L493" s="40" t="s">
        <v>128</v>
      </c>
      <c r="M493" s="63">
        <f t="shared" si="7"/>
        <v>0.65</v>
      </c>
      <c r="N493" s="64">
        <f>IF(M493="","",IF(M493&lt;Premissas!$C$8,Premissas!$E$7,IF(M493&lt;Premissas!$C$9,Premissas!$E$8,IF(M493&lt;Premissas!$C$10,Premissas!$E$9,IF(M493&lt;Premissas!$C$11,Premissas!$E$10,IF(M493&lt;Premissas!$C$12,Premissas!$E$11,Premissas!$E$12))))))</f>
        <v>0</v>
      </c>
      <c r="O493" s="65">
        <f>IF(OR(N493="",N493=0),0,N493/Premissas!$C$16)</f>
        <v>0</v>
      </c>
    </row>
    <row r="494" spans="1:15" ht="15" customHeight="1">
      <c r="A494" s="40">
        <v>7</v>
      </c>
      <c r="B494" s="40">
        <v>7801</v>
      </c>
      <c r="C494" s="40" t="s">
        <v>22</v>
      </c>
      <c r="D494" s="40" t="s">
        <v>868</v>
      </c>
      <c r="E494" s="40" t="s">
        <v>869</v>
      </c>
      <c r="F494" s="62">
        <v>922</v>
      </c>
      <c r="G494" s="63">
        <v>142.16999999999999</v>
      </c>
      <c r="H494" s="63">
        <v>6</v>
      </c>
      <c r="I494" s="40"/>
      <c r="J494" s="40">
        <v>20</v>
      </c>
      <c r="K494" s="40" t="s">
        <v>677</v>
      </c>
      <c r="L494" s="40" t="s">
        <v>128</v>
      </c>
      <c r="M494" s="63">
        <f t="shared" si="7"/>
        <v>0.3</v>
      </c>
      <c r="N494" s="64">
        <f>IF(M494="","",IF(M494&lt;Premissas!$C$8,Premissas!$E$7,IF(M494&lt;Premissas!$C$9,Premissas!$E$8,IF(M494&lt;Premissas!$C$10,Premissas!$E$9,IF(M494&lt;Premissas!$C$11,Premissas!$E$10,IF(M494&lt;Premissas!$C$12,Premissas!$E$11,Premissas!$E$12))))))</f>
        <v>0</v>
      </c>
      <c r="O494" s="65">
        <f>IF(OR(N494="",N494=0),0,N494/Premissas!$C$16)</f>
        <v>0</v>
      </c>
    </row>
    <row r="495" spans="1:15" ht="15" customHeight="1">
      <c r="A495" s="40">
        <v>7</v>
      </c>
      <c r="B495" s="40">
        <v>7801</v>
      </c>
      <c r="C495" s="40" t="s">
        <v>22</v>
      </c>
      <c r="D495" s="40" t="s">
        <v>870</v>
      </c>
      <c r="E495" s="40" t="s">
        <v>871</v>
      </c>
      <c r="F495" s="62">
        <v>986</v>
      </c>
      <c r="G495" s="63">
        <v>177.41</v>
      </c>
      <c r="H495" s="63">
        <v>6</v>
      </c>
      <c r="I495" s="40"/>
      <c r="J495" s="40">
        <v>20</v>
      </c>
      <c r="K495" s="40" t="s">
        <v>677</v>
      </c>
      <c r="L495" s="40" t="s">
        <v>128</v>
      </c>
      <c r="M495" s="63">
        <f t="shared" si="7"/>
        <v>0.3</v>
      </c>
      <c r="N495" s="64">
        <f>IF(M495="","",IF(M495&lt;Premissas!$C$8,Premissas!$E$7,IF(M495&lt;Premissas!$C$9,Premissas!$E$8,IF(M495&lt;Premissas!$C$10,Premissas!$E$9,IF(M495&lt;Premissas!$C$11,Premissas!$E$10,IF(M495&lt;Premissas!$C$12,Premissas!$E$11,Premissas!$E$12))))))</f>
        <v>0</v>
      </c>
      <c r="O495" s="65">
        <f>IF(OR(N495="",N495=0),0,N495/Premissas!$C$16)</f>
        <v>0</v>
      </c>
    </row>
    <row r="496" spans="1:15" ht="15" customHeight="1">
      <c r="A496" s="40">
        <v>7</v>
      </c>
      <c r="B496" s="40">
        <v>7801</v>
      </c>
      <c r="C496" s="40" t="s">
        <v>22</v>
      </c>
      <c r="D496" s="40" t="s">
        <v>872</v>
      </c>
      <c r="E496" s="40" t="s">
        <v>873</v>
      </c>
      <c r="F496" s="62">
        <v>1937</v>
      </c>
      <c r="G496" s="63">
        <v>196.52</v>
      </c>
      <c r="H496" s="63">
        <v>10</v>
      </c>
      <c r="I496" s="40"/>
      <c r="J496" s="40">
        <v>20</v>
      </c>
      <c r="K496" s="40" t="s">
        <v>677</v>
      </c>
      <c r="L496" s="40" t="s">
        <v>128</v>
      </c>
      <c r="M496" s="63">
        <f t="shared" si="7"/>
        <v>0.5</v>
      </c>
      <c r="N496" s="64">
        <f>IF(M496="","",IF(M496&lt;Premissas!$C$8,Premissas!$E$7,IF(M496&lt;Premissas!$C$9,Premissas!$E$8,IF(M496&lt;Premissas!$C$10,Premissas!$E$9,IF(M496&lt;Premissas!$C$11,Premissas!$E$10,IF(M496&lt;Premissas!$C$12,Premissas!$E$11,Premissas!$E$12))))))</f>
        <v>0</v>
      </c>
      <c r="O496" s="65">
        <f>IF(OR(N496="",N496=0),0,N496/Premissas!$C$16)</f>
        <v>0</v>
      </c>
    </row>
    <row r="497" spans="1:15" ht="15" customHeight="1">
      <c r="A497" s="40">
        <v>7</v>
      </c>
      <c r="B497" s="40">
        <v>7801</v>
      </c>
      <c r="C497" s="40" t="s">
        <v>22</v>
      </c>
      <c r="D497" s="40" t="s">
        <v>874</v>
      </c>
      <c r="E497" s="40" t="s">
        <v>875</v>
      </c>
      <c r="F497" s="62">
        <v>1023</v>
      </c>
      <c r="G497" s="63">
        <v>125.45</v>
      </c>
      <c r="H497" s="63">
        <v>8</v>
      </c>
      <c r="I497" s="40"/>
      <c r="J497" s="40">
        <v>20</v>
      </c>
      <c r="K497" s="40" t="s">
        <v>677</v>
      </c>
      <c r="L497" s="40" t="s">
        <v>128</v>
      </c>
      <c r="M497" s="63">
        <f t="shared" si="7"/>
        <v>0.4</v>
      </c>
      <c r="N497" s="64">
        <f>IF(M497="","",IF(M497&lt;Premissas!$C$8,Premissas!$E$7,IF(M497&lt;Premissas!$C$9,Premissas!$E$8,IF(M497&lt;Premissas!$C$10,Premissas!$E$9,IF(M497&lt;Premissas!$C$11,Premissas!$E$10,IF(M497&lt;Premissas!$C$12,Premissas!$E$11,Premissas!$E$12))))))</f>
        <v>0</v>
      </c>
      <c r="O497" s="65">
        <f>IF(OR(N497="",N497=0),0,N497/Premissas!$C$16)</f>
        <v>0</v>
      </c>
    </row>
    <row r="498" spans="1:15" ht="15" customHeight="1">
      <c r="A498" s="40">
        <v>7</v>
      </c>
      <c r="B498" s="40">
        <v>7801</v>
      </c>
      <c r="C498" s="40" t="s">
        <v>22</v>
      </c>
      <c r="D498" s="40" t="s">
        <v>876</v>
      </c>
      <c r="E498" s="40" t="s">
        <v>877</v>
      </c>
      <c r="F498" s="62">
        <v>67</v>
      </c>
      <c r="G498" s="63">
        <v>5.68</v>
      </c>
      <c r="H498" s="63">
        <v>12</v>
      </c>
      <c r="I498" s="40"/>
      <c r="J498" s="40">
        <v>20</v>
      </c>
      <c r="K498" s="40" t="s">
        <v>677</v>
      </c>
      <c r="L498" s="40" t="s">
        <v>128</v>
      </c>
      <c r="M498" s="63">
        <f t="shared" si="7"/>
        <v>0.6</v>
      </c>
      <c r="N498" s="64">
        <f>IF(M498="","",IF(M498&lt;Premissas!$C$8,Premissas!$E$7,IF(M498&lt;Premissas!$C$9,Premissas!$E$8,IF(M498&lt;Premissas!$C$10,Premissas!$E$9,IF(M498&lt;Premissas!$C$11,Premissas!$E$10,IF(M498&lt;Premissas!$C$12,Premissas!$E$11,Premissas!$E$12))))))</f>
        <v>0</v>
      </c>
      <c r="O498" s="65">
        <f>IF(OR(N498="",N498=0),0,N498/Premissas!$C$16)</f>
        <v>0</v>
      </c>
    </row>
    <row r="499" spans="1:15" ht="15" customHeight="1">
      <c r="A499" s="40">
        <v>7</v>
      </c>
      <c r="B499" s="40">
        <v>7801</v>
      </c>
      <c r="C499" s="40" t="s">
        <v>22</v>
      </c>
      <c r="D499" s="40" t="s">
        <v>878</v>
      </c>
      <c r="E499" s="40" t="s">
        <v>879</v>
      </c>
      <c r="F499" s="62">
        <v>1773</v>
      </c>
      <c r="G499" s="63">
        <v>144.66999999999999</v>
      </c>
      <c r="H499" s="63">
        <v>12</v>
      </c>
      <c r="I499" s="40"/>
      <c r="J499" s="40">
        <v>20</v>
      </c>
      <c r="K499" s="40" t="s">
        <v>677</v>
      </c>
      <c r="L499" s="40" t="s">
        <v>128</v>
      </c>
      <c r="M499" s="63">
        <f t="shared" si="7"/>
        <v>0.6</v>
      </c>
      <c r="N499" s="64">
        <f>IF(M499="","",IF(M499&lt;Premissas!$C$8,Premissas!$E$7,IF(M499&lt;Premissas!$C$9,Premissas!$E$8,IF(M499&lt;Premissas!$C$10,Premissas!$E$9,IF(M499&lt;Premissas!$C$11,Premissas!$E$10,IF(M499&lt;Premissas!$C$12,Premissas!$E$11,Premissas!$E$12))))))</f>
        <v>0</v>
      </c>
      <c r="O499" s="65">
        <f>IF(OR(N499="",N499=0),0,N499/Premissas!$C$16)</f>
        <v>0</v>
      </c>
    </row>
    <row r="500" spans="1:15" ht="15" customHeight="1">
      <c r="A500" s="40">
        <v>7</v>
      </c>
      <c r="B500" s="40">
        <v>7801</v>
      </c>
      <c r="C500" s="40" t="s">
        <v>22</v>
      </c>
      <c r="D500" s="40" t="s">
        <v>880</v>
      </c>
      <c r="E500" s="40" t="s">
        <v>881</v>
      </c>
      <c r="F500" s="62">
        <v>1084</v>
      </c>
      <c r="G500" s="63">
        <v>178.84</v>
      </c>
      <c r="H500" s="63">
        <v>6</v>
      </c>
      <c r="I500" s="40"/>
      <c r="J500" s="40">
        <v>20</v>
      </c>
      <c r="K500" s="40" t="s">
        <v>677</v>
      </c>
      <c r="L500" s="40" t="s">
        <v>128</v>
      </c>
      <c r="M500" s="63">
        <f t="shared" si="7"/>
        <v>0.3</v>
      </c>
      <c r="N500" s="64">
        <f>IF(M500="","",IF(M500&lt;Premissas!$C$8,Premissas!$E$7,IF(M500&lt;Premissas!$C$9,Premissas!$E$8,IF(M500&lt;Premissas!$C$10,Premissas!$E$9,IF(M500&lt;Premissas!$C$11,Premissas!$E$10,IF(M500&lt;Premissas!$C$12,Premissas!$E$11,Premissas!$E$12))))))</f>
        <v>0</v>
      </c>
      <c r="O500" s="65">
        <f>IF(OR(N500="",N500=0),0,N500/Premissas!$C$16)</f>
        <v>0</v>
      </c>
    </row>
    <row r="501" spans="1:15" ht="15" customHeight="1">
      <c r="A501" s="40">
        <v>7</v>
      </c>
      <c r="B501" s="40">
        <v>7801</v>
      </c>
      <c r="C501" s="40" t="s">
        <v>22</v>
      </c>
      <c r="D501" s="40" t="s">
        <v>882</v>
      </c>
      <c r="E501" s="40" t="s">
        <v>883</v>
      </c>
      <c r="F501" s="62">
        <v>1450</v>
      </c>
      <c r="G501" s="63">
        <v>150.99</v>
      </c>
      <c r="H501" s="63">
        <v>10</v>
      </c>
      <c r="I501" s="40"/>
      <c r="J501" s="40">
        <v>20</v>
      </c>
      <c r="K501" s="40" t="s">
        <v>677</v>
      </c>
      <c r="L501" s="40" t="s">
        <v>128</v>
      </c>
      <c r="M501" s="63">
        <f t="shared" si="7"/>
        <v>0.5</v>
      </c>
      <c r="N501" s="64">
        <f>IF(M501="","",IF(M501&lt;Premissas!$C$8,Premissas!$E$7,IF(M501&lt;Premissas!$C$9,Premissas!$E$8,IF(M501&lt;Premissas!$C$10,Premissas!$E$9,IF(M501&lt;Premissas!$C$11,Premissas!$E$10,IF(M501&lt;Premissas!$C$12,Premissas!$E$11,Premissas!$E$12))))))</f>
        <v>0</v>
      </c>
      <c r="O501" s="65">
        <f>IF(OR(N501="",N501=0),0,N501/Premissas!$C$16)</f>
        <v>0</v>
      </c>
    </row>
    <row r="502" spans="1:15" ht="15" customHeight="1">
      <c r="A502" s="40">
        <v>7</v>
      </c>
      <c r="B502" s="40">
        <v>7801</v>
      </c>
      <c r="C502" s="40" t="s">
        <v>19</v>
      </c>
      <c r="D502" s="40" t="s">
        <v>884</v>
      </c>
      <c r="E502" s="40" t="s">
        <v>885</v>
      </c>
      <c r="F502" s="62">
        <v>140</v>
      </c>
      <c r="G502" s="63">
        <v>5.5</v>
      </c>
      <c r="H502" s="63">
        <v>25</v>
      </c>
      <c r="I502" s="40"/>
      <c r="J502" s="40">
        <v>22</v>
      </c>
      <c r="K502" s="40" t="s">
        <v>677</v>
      </c>
      <c r="L502" s="40" t="s">
        <v>128</v>
      </c>
      <c r="M502" s="63">
        <f t="shared" si="7"/>
        <v>1.1363636363636365</v>
      </c>
      <c r="N502" s="64">
        <f>IF(M502="","",IF(M502&lt;Premissas!$C$8,Premissas!$E$7,IF(M502&lt;Premissas!$C$9,Premissas!$E$8,IF(M502&lt;Premissas!$C$10,Premissas!$E$9,IF(M502&lt;Premissas!$C$11,Premissas!$E$10,IF(M502&lt;Premissas!$C$12,Premissas!$E$11,Premissas!$E$12))))))</f>
        <v>100</v>
      </c>
      <c r="O502" s="65">
        <f>IF(OR(N502="",N502=0),0,N502/Premissas!$C$16)</f>
        <v>3.8461538461538463</v>
      </c>
    </row>
    <row r="503" spans="1:15" ht="15" customHeight="1">
      <c r="A503" s="40">
        <v>7</v>
      </c>
      <c r="B503" s="40">
        <v>7801</v>
      </c>
      <c r="C503" s="40" t="s">
        <v>22</v>
      </c>
      <c r="D503" s="40" t="s">
        <v>886</v>
      </c>
      <c r="E503" s="40" t="s">
        <v>887</v>
      </c>
      <c r="F503" s="62">
        <v>2898</v>
      </c>
      <c r="G503" s="63">
        <v>103.15</v>
      </c>
      <c r="H503" s="63">
        <v>28</v>
      </c>
      <c r="I503" s="40"/>
      <c r="J503" s="40">
        <v>20</v>
      </c>
      <c r="K503" s="40" t="s">
        <v>677</v>
      </c>
      <c r="L503" s="40" t="s">
        <v>128</v>
      </c>
      <c r="M503" s="63">
        <f t="shared" si="7"/>
        <v>1.4</v>
      </c>
      <c r="N503" s="64">
        <f>IF(M503="","",IF(M503&lt;Premissas!$C$8,Premissas!$E$7,IF(M503&lt;Premissas!$C$9,Premissas!$E$8,IF(M503&lt;Premissas!$C$10,Premissas!$E$9,IF(M503&lt;Premissas!$C$11,Premissas!$E$10,IF(M503&lt;Premissas!$C$12,Premissas!$E$11,Premissas!$E$12))))))</f>
        <v>350</v>
      </c>
      <c r="O503" s="65">
        <f>IF(OR(N503="",N503=0),0,N503/Premissas!$C$16)</f>
        <v>13.461538461538462</v>
      </c>
    </row>
    <row r="504" spans="1:15" ht="15" customHeight="1">
      <c r="A504" s="40">
        <v>7</v>
      </c>
      <c r="B504" s="40">
        <v>7801</v>
      </c>
      <c r="C504" s="40" t="s">
        <v>22</v>
      </c>
      <c r="D504" s="40" t="s">
        <v>888</v>
      </c>
      <c r="E504" s="40" t="s">
        <v>889</v>
      </c>
      <c r="F504" s="62">
        <v>16</v>
      </c>
      <c r="G504" s="63">
        <v>1.68</v>
      </c>
      <c r="H504" s="63">
        <v>10</v>
      </c>
      <c r="I504" s="40"/>
      <c r="J504" s="40">
        <v>20</v>
      </c>
      <c r="K504" s="40" t="s">
        <v>677</v>
      </c>
      <c r="L504" s="40" t="s">
        <v>128</v>
      </c>
      <c r="M504" s="63">
        <f t="shared" si="7"/>
        <v>0.5</v>
      </c>
      <c r="N504" s="64">
        <f>IF(M504="","",IF(M504&lt;Premissas!$C$8,Premissas!$E$7,IF(M504&lt;Premissas!$C$9,Premissas!$E$8,IF(M504&lt;Premissas!$C$10,Premissas!$E$9,IF(M504&lt;Premissas!$C$11,Premissas!$E$10,IF(M504&lt;Premissas!$C$12,Premissas!$E$11,Premissas!$E$12))))))</f>
        <v>0</v>
      </c>
      <c r="O504" s="65">
        <f>IF(OR(N504="",N504=0),0,N504/Premissas!$C$16)</f>
        <v>0</v>
      </c>
    </row>
    <row r="505" spans="1:15" ht="15" customHeight="1">
      <c r="A505" s="40">
        <v>7</v>
      </c>
      <c r="B505" s="40">
        <v>7801</v>
      </c>
      <c r="C505" s="40" t="s">
        <v>19</v>
      </c>
      <c r="D505" s="40" t="s">
        <v>890</v>
      </c>
      <c r="E505" s="40" t="s">
        <v>891</v>
      </c>
      <c r="F505" s="62">
        <v>533</v>
      </c>
      <c r="G505" s="63">
        <v>23.93</v>
      </c>
      <c r="H505" s="63">
        <v>22</v>
      </c>
      <c r="I505" s="40"/>
      <c r="J505" s="40">
        <v>22</v>
      </c>
      <c r="K505" s="40" t="s">
        <v>677</v>
      </c>
      <c r="L505" s="40" t="s">
        <v>128</v>
      </c>
      <c r="M505" s="63">
        <f t="shared" si="7"/>
        <v>1</v>
      </c>
      <c r="N505" s="64">
        <f>IF(M505="","",IF(M505&lt;Premissas!$C$8,Premissas!$E$7,IF(M505&lt;Premissas!$C$9,Premissas!$E$8,IF(M505&lt;Premissas!$C$10,Premissas!$E$9,IF(M505&lt;Premissas!$C$11,Premissas!$E$10,IF(M505&lt;Premissas!$C$12,Premissas!$E$11,Premissas!$E$12))))))</f>
        <v>100</v>
      </c>
      <c r="O505" s="65">
        <f>IF(OR(N505="",N505=0),0,N505/Premissas!$C$16)</f>
        <v>3.8461538461538463</v>
      </c>
    </row>
    <row r="506" spans="1:15" ht="15" customHeight="1">
      <c r="A506" s="40">
        <v>7</v>
      </c>
      <c r="B506" s="40">
        <v>7801</v>
      </c>
      <c r="C506" s="40" t="s">
        <v>22</v>
      </c>
      <c r="D506" s="40" t="s">
        <v>892</v>
      </c>
      <c r="E506" s="40" t="s">
        <v>893</v>
      </c>
      <c r="F506" s="62">
        <v>943</v>
      </c>
      <c r="G506" s="63">
        <v>121.97</v>
      </c>
      <c r="H506" s="63">
        <v>8</v>
      </c>
      <c r="I506" s="40"/>
      <c r="J506" s="40">
        <v>20</v>
      </c>
      <c r="K506" s="40" t="s">
        <v>677</v>
      </c>
      <c r="L506" s="40" t="s">
        <v>128</v>
      </c>
      <c r="M506" s="63">
        <f t="shared" si="7"/>
        <v>0.4</v>
      </c>
      <c r="N506" s="64">
        <f>IF(M506="","",IF(M506&lt;Premissas!$C$8,Premissas!$E$7,IF(M506&lt;Premissas!$C$9,Premissas!$E$8,IF(M506&lt;Premissas!$C$10,Premissas!$E$9,IF(M506&lt;Premissas!$C$11,Premissas!$E$10,IF(M506&lt;Premissas!$C$12,Premissas!$E$11,Premissas!$E$12))))))</f>
        <v>0</v>
      </c>
      <c r="O506" s="65">
        <f>IF(OR(N506="",N506=0),0,N506/Premissas!$C$16)</f>
        <v>0</v>
      </c>
    </row>
    <row r="507" spans="1:15" ht="15" customHeight="1">
      <c r="A507" s="40">
        <v>7</v>
      </c>
      <c r="B507" s="40">
        <v>7801</v>
      </c>
      <c r="C507" s="40" t="s">
        <v>22</v>
      </c>
      <c r="D507" s="40" t="s">
        <v>894</v>
      </c>
      <c r="E507" s="40" t="s">
        <v>895</v>
      </c>
      <c r="F507" s="62">
        <v>1727</v>
      </c>
      <c r="G507" s="63">
        <v>164.02</v>
      </c>
      <c r="H507" s="63">
        <v>11</v>
      </c>
      <c r="I507" s="40"/>
      <c r="J507" s="40">
        <v>20</v>
      </c>
      <c r="K507" s="40" t="s">
        <v>677</v>
      </c>
      <c r="L507" s="40" t="s">
        <v>128</v>
      </c>
      <c r="M507" s="63">
        <f t="shared" si="7"/>
        <v>0.55000000000000004</v>
      </c>
      <c r="N507" s="64">
        <f>IF(M507="","",IF(M507&lt;Premissas!$C$8,Premissas!$E$7,IF(M507&lt;Premissas!$C$9,Premissas!$E$8,IF(M507&lt;Premissas!$C$10,Premissas!$E$9,IF(M507&lt;Premissas!$C$11,Premissas!$E$10,IF(M507&lt;Premissas!$C$12,Premissas!$E$11,Premissas!$E$12))))))</f>
        <v>0</v>
      </c>
      <c r="O507" s="65">
        <f>IF(OR(N507="",N507=0),0,N507/Premissas!$C$16)</f>
        <v>0</v>
      </c>
    </row>
    <row r="508" spans="1:15" ht="15" customHeight="1">
      <c r="A508" s="40">
        <v>7</v>
      </c>
      <c r="B508" s="40">
        <v>7801</v>
      </c>
      <c r="C508" s="40" t="s">
        <v>22</v>
      </c>
      <c r="D508" s="40" t="s">
        <v>896</v>
      </c>
      <c r="E508" s="40" t="s">
        <v>897</v>
      </c>
      <c r="F508" s="62">
        <v>348</v>
      </c>
      <c r="G508" s="63">
        <v>88.91</v>
      </c>
      <c r="H508" s="63">
        <v>4</v>
      </c>
      <c r="I508" s="40"/>
      <c r="J508" s="40">
        <v>20</v>
      </c>
      <c r="K508" s="40" t="s">
        <v>677</v>
      </c>
      <c r="L508" s="40" t="s">
        <v>128</v>
      </c>
      <c r="M508" s="63">
        <f t="shared" si="7"/>
        <v>0.2</v>
      </c>
      <c r="N508" s="64">
        <f>IF(M508="","",IF(M508&lt;Premissas!$C$8,Premissas!$E$7,IF(M508&lt;Premissas!$C$9,Premissas!$E$8,IF(M508&lt;Premissas!$C$10,Premissas!$E$9,IF(M508&lt;Premissas!$C$11,Premissas!$E$10,IF(M508&lt;Premissas!$C$12,Premissas!$E$11,Premissas!$E$12))))))</f>
        <v>0</v>
      </c>
      <c r="O508" s="65">
        <f>IF(OR(N508="",N508=0),0,N508/Premissas!$C$16)</f>
        <v>0</v>
      </c>
    </row>
    <row r="509" spans="1:15" ht="15" customHeight="1">
      <c r="A509" s="40">
        <v>7</v>
      </c>
      <c r="B509" s="40">
        <v>7801</v>
      </c>
      <c r="C509" s="40" t="s">
        <v>21</v>
      </c>
      <c r="D509" s="40" t="s">
        <v>898</v>
      </c>
      <c r="E509" s="40" t="s">
        <v>899</v>
      </c>
      <c r="F509" s="62">
        <v>1551</v>
      </c>
      <c r="G509" s="63">
        <v>133.1</v>
      </c>
      <c r="H509" s="63">
        <v>12</v>
      </c>
      <c r="I509" s="40"/>
      <c r="J509" s="40">
        <v>16</v>
      </c>
      <c r="K509" s="40" t="s">
        <v>677</v>
      </c>
      <c r="L509" s="40" t="s">
        <v>128</v>
      </c>
      <c r="M509" s="63">
        <f t="shared" si="7"/>
        <v>0.75</v>
      </c>
      <c r="N509" s="64">
        <f>IF(M509="","",IF(M509&lt;Premissas!$C$8,Premissas!$E$7,IF(M509&lt;Premissas!$C$9,Premissas!$E$8,IF(M509&lt;Premissas!$C$10,Premissas!$E$9,IF(M509&lt;Premissas!$C$11,Premissas!$E$10,IF(M509&lt;Premissas!$C$12,Premissas!$E$11,Premissas!$E$12))))))</f>
        <v>0</v>
      </c>
      <c r="O509" s="65">
        <f>IF(OR(N509="",N509=0),0,N509/Premissas!$C$16)</f>
        <v>0</v>
      </c>
    </row>
    <row r="510" spans="1:15" ht="15" customHeight="1">
      <c r="A510" s="40">
        <v>7</v>
      </c>
      <c r="B510" s="40">
        <v>7801</v>
      </c>
      <c r="C510" s="40" t="s">
        <v>22</v>
      </c>
      <c r="D510" s="40" t="s">
        <v>900</v>
      </c>
      <c r="E510" s="40" t="s">
        <v>901</v>
      </c>
      <c r="F510" s="62">
        <v>406</v>
      </c>
      <c r="G510" s="63">
        <v>140.66999999999999</v>
      </c>
      <c r="H510" s="63">
        <v>3</v>
      </c>
      <c r="I510" s="40"/>
      <c r="J510" s="40">
        <v>20</v>
      </c>
      <c r="K510" s="40" t="s">
        <v>677</v>
      </c>
      <c r="L510" s="40" t="s">
        <v>128</v>
      </c>
      <c r="M510" s="63">
        <f t="shared" si="7"/>
        <v>0.15</v>
      </c>
      <c r="N510" s="64">
        <f>IF(M510="","",IF(M510&lt;Premissas!$C$8,Premissas!$E$7,IF(M510&lt;Premissas!$C$9,Premissas!$E$8,IF(M510&lt;Premissas!$C$10,Premissas!$E$9,IF(M510&lt;Premissas!$C$11,Premissas!$E$10,IF(M510&lt;Premissas!$C$12,Premissas!$E$11,Premissas!$E$12))))))</f>
        <v>0</v>
      </c>
      <c r="O510" s="65">
        <f>IF(OR(N510="",N510=0),0,N510/Premissas!$C$16)</f>
        <v>0</v>
      </c>
    </row>
    <row r="511" spans="1:15" ht="15" customHeight="1">
      <c r="A511" s="40">
        <v>7</v>
      </c>
      <c r="B511" s="40">
        <v>7801</v>
      </c>
      <c r="C511" s="40" t="s">
        <v>21</v>
      </c>
      <c r="D511" s="40" t="s">
        <v>902</v>
      </c>
      <c r="E511" s="40" t="s">
        <v>903</v>
      </c>
      <c r="F511" s="62">
        <v>11</v>
      </c>
      <c r="G511" s="63">
        <v>1.25</v>
      </c>
      <c r="H511" s="63">
        <v>9</v>
      </c>
      <c r="I511" s="40"/>
      <c r="J511" s="40">
        <v>16</v>
      </c>
      <c r="K511" s="40" t="s">
        <v>677</v>
      </c>
      <c r="L511" s="40" t="s">
        <v>128</v>
      </c>
      <c r="M511" s="63">
        <f t="shared" si="7"/>
        <v>0.5625</v>
      </c>
      <c r="N511" s="64">
        <f>IF(M511="","",IF(M511&lt;Premissas!$C$8,Premissas!$E$7,IF(M511&lt;Premissas!$C$9,Premissas!$E$8,IF(M511&lt;Premissas!$C$10,Premissas!$E$9,IF(M511&lt;Premissas!$C$11,Premissas!$E$10,IF(M511&lt;Premissas!$C$12,Premissas!$E$11,Premissas!$E$12))))))</f>
        <v>0</v>
      </c>
      <c r="O511" s="65">
        <f>IF(OR(N511="",N511=0),0,N511/Premissas!$C$16)</f>
        <v>0</v>
      </c>
    </row>
    <row r="512" spans="1:15" ht="15" customHeight="1">
      <c r="A512" s="40">
        <v>7</v>
      </c>
      <c r="B512" s="40">
        <v>7801</v>
      </c>
      <c r="C512" s="40" t="s">
        <v>22</v>
      </c>
      <c r="D512" s="40" t="s">
        <v>904</v>
      </c>
      <c r="E512" s="40" t="s">
        <v>905</v>
      </c>
      <c r="F512" s="62">
        <v>394</v>
      </c>
      <c r="G512" s="63">
        <v>45.78</v>
      </c>
      <c r="H512" s="63">
        <v>9</v>
      </c>
      <c r="I512" s="40"/>
      <c r="J512" s="40">
        <v>20</v>
      </c>
      <c r="K512" s="40" t="s">
        <v>677</v>
      </c>
      <c r="L512" s="40" t="s">
        <v>128</v>
      </c>
      <c r="M512" s="63">
        <f t="shared" si="7"/>
        <v>0.45</v>
      </c>
      <c r="N512" s="64">
        <f>IF(M512="","",IF(M512&lt;Premissas!$C$8,Premissas!$E$7,IF(M512&lt;Premissas!$C$9,Premissas!$E$8,IF(M512&lt;Premissas!$C$10,Premissas!$E$9,IF(M512&lt;Premissas!$C$11,Premissas!$E$10,IF(M512&lt;Premissas!$C$12,Premissas!$E$11,Premissas!$E$12))))))</f>
        <v>0</v>
      </c>
      <c r="O512" s="65">
        <f>IF(OR(N512="",N512=0),0,N512/Premissas!$C$16)</f>
        <v>0</v>
      </c>
    </row>
    <row r="513" spans="1:15" ht="15" customHeight="1">
      <c r="A513" s="40">
        <v>7</v>
      </c>
      <c r="B513" s="40">
        <v>7801</v>
      </c>
      <c r="C513" s="40" t="s">
        <v>22</v>
      </c>
      <c r="D513" s="40" t="s">
        <v>906</v>
      </c>
      <c r="E513" s="40" t="s">
        <v>907</v>
      </c>
      <c r="F513" s="62">
        <v>859</v>
      </c>
      <c r="G513" s="63">
        <v>183.92</v>
      </c>
      <c r="H513" s="63">
        <v>5</v>
      </c>
      <c r="I513" s="40"/>
      <c r="J513" s="40">
        <v>20</v>
      </c>
      <c r="K513" s="40" t="s">
        <v>677</v>
      </c>
      <c r="L513" s="40" t="s">
        <v>128</v>
      </c>
      <c r="M513" s="63">
        <f t="shared" si="7"/>
        <v>0.25</v>
      </c>
      <c r="N513" s="64">
        <f>IF(M513="","",IF(M513&lt;Premissas!$C$8,Premissas!$E$7,IF(M513&lt;Premissas!$C$9,Premissas!$E$8,IF(M513&lt;Premissas!$C$10,Premissas!$E$9,IF(M513&lt;Premissas!$C$11,Premissas!$E$10,IF(M513&lt;Premissas!$C$12,Premissas!$E$11,Premissas!$E$12))))))</f>
        <v>0</v>
      </c>
      <c r="O513" s="65">
        <f>IF(OR(N513="",N513=0),0,N513/Premissas!$C$16)</f>
        <v>0</v>
      </c>
    </row>
    <row r="514" spans="1:15" ht="15" customHeight="1">
      <c r="A514" s="40">
        <v>7</v>
      </c>
      <c r="B514" s="40">
        <v>7801</v>
      </c>
      <c r="C514" s="40" t="s">
        <v>21</v>
      </c>
      <c r="D514" s="40" t="s">
        <v>908</v>
      </c>
      <c r="E514" s="40" t="s">
        <v>909</v>
      </c>
      <c r="F514" s="62">
        <v>114</v>
      </c>
      <c r="G514" s="63">
        <v>14.13</v>
      </c>
      <c r="H514" s="63">
        <v>8</v>
      </c>
      <c r="I514" s="40"/>
      <c r="J514" s="40">
        <v>16</v>
      </c>
      <c r="K514" s="40" t="s">
        <v>677</v>
      </c>
      <c r="L514" s="40" t="s">
        <v>128</v>
      </c>
      <c r="M514" s="63">
        <f t="shared" ref="M514:M577" si="8">IF(OR(J514="",J514&lt;=0),"",H514/J514)</f>
        <v>0.5</v>
      </c>
      <c r="N514" s="64">
        <f>IF(M514="","",IF(M514&lt;Premissas!$C$8,Premissas!$E$7,IF(M514&lt;Premissas!$C$9,Premissas!$E$8,IF(M514&lt;Premissas!$C$10,Premissas!$E$9,IF(M514&lt;Premissas!$C$11,Premissas!$E$10,IF(M514&lt;Premissas!$C$12,Premissas!$E$11,Premissas!$E$12))))))</f>
        <v>0</v>
      </c>
      <c r="O514" s="65">
        <f>IF(OR(N514="",N514=0),0,N514/Premissas!$C$16)</f>
        <v>0</v>
      </c>
    </row>
    <row r="515" spans="1:15" ht="15" customHeight="1">
      <c r="A515" s="40">
        <v>7</v>
      </c>
      <c r="B515" s="40">
        <v>7801</v>
      </c>
      <c r="C515" s="40" t="s">
        <v>20</v>
      </c>
      <c r="D515" s="40" t="s">
        <v>908</v>
      </c>
      <c r="E515" s="40" t="s">
        <v>909</v>
      </c>
      <c r="F515" s="62">
        <v>3454</v>
      </c>
      <c r="G515" s="63">
        <v>131.19</v>
      </c>
      <c r="H515" s="63">
        <v>26</v>
      </c>
      <c r="I515" s="40"/>
      <c r="J515" s="40">
        <v>17</v>
      </c>
      <c r="K515" s="40" t="s">
        <v>677</v>
      </c>
      <c r="L515" s="40" t="s">
        <v>128</v>
      </c>
      <c r="M515" s="63">
        <f t="shared" si="8"/>
        <v>1.5294117647058822</v>
      </c>
      <c r="N515" s="64">
        <f>IF(M515="","",IF(M515&lt;Premissas!$C$8,Premissas!$E$7,IF(M515&lt;Premissas!$C$9,Premissas!$E$8,IF(M515&lt;Premissas!$C$10,Premissas!$E$9,IF(M515&lt;Premissas!$C$11,Premissas!$E$10,IF(M515&lt;Premissas!$C$12,Premissas!$E$11,Premissas!$E$12))))))</f>
        <v>350</v>
      </c>
      <c r="O515" s="65">
        <f>IF(OR(N515="",N515=0),0,N515/Premissas!$C$16)</f>
        <v>13.461538461538462</v>
      </c>
    </row>
    <row r="516" spans="1:15" ht="15" customHeight="1">
      <c r="A516" s="40">
        <v>7</v>
      </c>
      <c r="B516" s="40">
        <v>7801</v>
      </c>
      <c r="C516" s="40" t="s">
        <v>22</v>
      </c>
      <c r="D516" s="40" t="s">
        <v>910</v>
      </c>
      <c r="E516" s="40" t="s">
        <v>911</v>
      </c>
      <c r="F516" s="62">
        <v>1449</v>
      </c>
      <c r="G516" s="63">
        <v>175.48</v>
      </c>
      <c r="H516" s="63">
        <v>8</v>
      </c>
      <c r="I516" s="40"/>
      <c r="J516" s="40">
        <v>20</v>
      </c>
      <c r="K516" s="40" t="s">
        <v>677</v>
      </c>
      <c r="L516" s="40" t="s">
        <v>128</v>
      </c>
      <c r="M516" s="63">
        <f t="shared" si="8"/>
        <v>0.4</v>
      </c>
      <c r="N516" s="64">
        <f>IF(M516="","",IF(M516&lt;Premissas!$C$8,Premissas!$E$7,IF(M516&lt;Premissas!$C$9,Premissas!$E$8,IF(M516&lt;Premissas!$C$10,Premissas!$E$9,IF(M516&lt;Premissas!$C$11,Premissas!$E$10,IF(M516&lt;Premissas!$C$12,Premissas!$E$11,Premissas!$E$12))))))</f>
        <v>0</v>
      </c>
      <c r="O516" s="65">
        <f>IF(OR(N516="",N516=0),0,N516/Premissas!$C$16)</f>
        <v>0</v>
      </c>
    </row>
    <row r="517" spans="1:15" ht="15" customHeight="1">
      <c r="A517" s="40">
        <v>7</v>
      </c>
      <c r="B517" s="40">
        <v>7801</v>
      </c>
      <c r="C517" s="40" t="s">
        <v>22</v>
      </c>
      <c r="D517" s="40" t="s">
        <v>912</v>
      </c>
      <c r="E517" s="40" t="s">
        <v>913</v>
      </c>
      <c r="F517" s="62">
        <v>1249</v>
      </c>
      <c r="G517" s="63">
        <v>156.36000000000001</v>
      </c>
      <c r="H517" s="63">
        <v>8</v>
      </c>
      <c r="I517" s="40"/>
      <c r="J517" s="40">
        <v>20</v>
      </c>
      <c r="K517" s="40" t="s">
        <v>677</v>
      </c>
      <c r="L517" s="40" t="s">
        <v>128</v>
      </c>
      <c r="M517" s="63">
        <f t="shared" si="8"/>
        <v>0.4</v>
      </c>
      <c r="N517" s="64">
        <f>IF(M517="","",IF(M517&lt;Premissas!$C$8,Premissas!$E$7,IF(M517&lt;Premissas!$C$9,Premissas!$E$8,IF(M517&lt;Premissas!$C$10,Premissas!$E$9,IF(M517&lt;Premissas!$C$11,Premissas!$E$10,IF(M517&lt;Premissas!$C$12,Premissas!$E$11,Premissas!$E$12))))))</f>
        <v>0</v>
      </c>
      <c r="O517" s="65">
        <f>IF(OR(N517="",N517=0),0,N517/Premissas!$C$16)</f>
        <v>0</v>
      </c>
    </row>
    <row r="518" spans="1:15" ht="15" customHeight="1">
      <c r="A518" s="40">
        <v>7</v>
      </c>
      <c r="B518" s="40">
        <v>7801</v>
      </c>
      <c r="C518" s="40" t="s">
        <v>19</v>
      </c>
      <c r="D518" s="40" t="s">
        <v>914</v>
      </c>
      <c r="E518" s="40" t="s">
        <v>915</v>
      </c>
      <c r="F518" s="62">
        <v>75</v>
      </c>
      <c r="G518" s="63">
        <v>25.62</v>
      </c>
      <c r="H518" s="63">
        <v>3</v>
      </c>
      <c r="I518" s="40"/>
      <c r="J518" s="40">
        <v>22</v>
      </c>
      <c r="K518" s="40" t="s">
        <v>677</v>
      </c>
      <c r="L518" s="40" t="s">
        <v>128</v>
      </c>
      <c r="M518" s="63">
        <f t="shared" si="8"/>
        <v>0.13636363636363635</v>
      </c>
      <c r="N518" s="64">
        <f>IF(M518="","",IF(M518&lt;Premissas!$C$8,Premissas!$E$7,IF(M518&lt;Premissas!$C$9,Premissas!$E$8,IF(M518&lt;Premissas!$C$10,Premissas!$E$9,IF(M518&lt;Premissas!$C$11,Premissas!$E$10,IF(M518&lt;Premissas!$C$12,Premissas!$E$11,Premissas!$E$12))))))</f>
        <v>0</v>
      </c>
      <c r="O518" s="65">
        <f>IF(OR(N518="",N518=0),0,N518/Premissas!$C$16)</f>
        <v>0</v>
      </c>
    </row>
    <row r="519" spans="1:15" ht="15" customHeight="1">
      <c r="A519" s="40">
        <v>7</v>
      </c>
      <c r="B519" s="40">
        <v>7801</v>
      </c>
      <c r="C519" s="40" t="s">
        <v>19</v>
      </c>
      <c r="D519" s="40" t="s">
        <v>916</v>
      </c>
      <c r="E519" s="40" t="s">
        <v>917</v>
      </c>
      <c r="F519" s="62">
        <v>110</v>
      </c>
      <c r="G519" s="63">
        <v>3.46</v>
      </c>
      <c r="H519" s="63">
        <v>32</v>
      </c>
      <c r="I519" s="40"/>
      <c r="J519" s="40">
        <v>22</v>
      </c>
      <c r="K519" s="40" t="s">
        <v>677</v>
      </c>
      <c r="L519" s="40" t="s">
        <v>128</v>
      </c>
      <c r="M519" s="63">
        <f t="shared" si="8"/>
        <v>1.4545454545454546</v>
      </c>
      <c r="N519" s="64">
        <f>IF(M519="","",IF(M519&lt;Premissas!$C$8,Premissas!$E$7,IF(M519&lt;Premissas!$C$9,Premissas!$E$8,IF(M519&lt;Premissas!$C$10,Premissas!$E$9,IF(M519&lt;Premissas!$C$11,Premissas!$E$10,IF(M519&lt;Premissas!$C$12,Premissas!$E$11,Premissas!$E$12))))))</f>
        <v>350</v>
      </c>
      <c r="O519" s="65">
        <f>IF(OR(N519="",N519=0),0,N519/Premissas!$C$16)</f>
        <v>13.461538461538462</v>
      </c>
    </row>
    <row r="520" spans="1:15" ht="15" customHeight="1">
      <c r="A520" s="40">
        <v>7</v>
      </c>
      <c r="B520" s="40">
        <v>7801</v>
      </c>
      <c r="C520" s="40" t="s">
        <v>19</v>
      </c>
      <c r="D520" s="40" t="s">
        <v>918</v>
      </c>
      <c r="E520" s="40" t="s">
        <v>919</v>
      </c>
      <c r="F520" s="62">
        <v>268</v>
      </c>
      <c r="G520" s="63">
        <v>36.28</v>
      </c>
      <c r="H520" s="63">
        <v>7</v>
      </c>
      <c r="I520" s="40"/>
      <c r="J520" s="40">
        <v>22</v>
      </c>
      <c r="K520" s="40" t="s">
        <v>677</v>
      </c>
      <c r="L520" s="40" t="s">
        <v>128</v>
      </c>
      <c r="M520" s="63">
        <f t="shared" si="8"/>
        <v>0.31818181818181818</v>
      </c>
      <c r="N520" s="64">
        <f>IF(M520="","",IF(M520&lt;Premissas!$C$8,Premissas!$E$7,IF(M520&lt;Premissas!$C$9,Premissas!$E$8,IF(M520&lt;Premissas!$C$10,Premissas!$E$9,IF(M520&lt;Premissas!$C$11,Premissas!$E$10,IF(M520&lt;Premissas!$C$12,Premissas!$E$11,Premissas!$E$12))))))</f>
        <v>0</v>
      </c>
      <c r="O520" s="65">
        <f>IF(OR(N520="",N520=0),0,N520/Premissas!$C$16)</f>
        <v>0</v>
      </c>
    </row>
    <row r="521" spans="1:15" ht="15" customHeight="1">
      <c r="A521" s="40">
        <v>7</v>
      </c>
      <c r="B521" s="40">
        <v>7801</v>
      </c>
      <c r="C521" s="40" t="s">
        <v>20</v>
      </c>
      <c r="D521" s="40" t="s">
        <v>920</v>
      </c>
      <c r="E521" s="40" t="s">
        <v>921</v>
      </c>
      <c r="F521" s="62">
        <v>3674</v>
      </c>
      <c r="G521" s="63">
        <v>160.16</v>
      </c>
      <c r="H521" s="63">
        <v>23</v>
      </c>
      <c r="I521" s="40"/>
      <c r="J521" s="40">
        <v>17</v>
      </c>
      <c r="K521" s="40" t="s">
        <v>677</v>
      </c>
      <c r="L521" s="40" t="s">
        <v>128</v>
      </c>
      <c r="M521" s="63">
        <f t="shared" si="8"/>
        <v>1.3529411764705883</v>
      </c>
      <c r="N521" s="64">
        <f>IF(M521="","",IF(M521&lt;Premissas!$C$8,Premissas!$E$7,IF(M521&lt;Premissas!$C$9,Premissas!$E$8,IF(M521&lt;Premissas!$C$10,Premissas!$E$9,IF(M521&lt;Premissas!$C$11,Premissas!$E$10,IF(M521&lt;Premissas!$C$12,Premissas!$E$11,Premissas!$E$12))))))</f>
        <v>200</v>
      </c>
      <c r="O521" s="65">
        <f>IF(OR(N521="",N521=0),0,N521/Premissas!$C$16)</f>
        <v>7.6923076923076925</v>
      </c>
    </row>
    <row r="522" spans="1:15" ht="15" customHeight="1">
      <c r="A522" s="40">
        <v>7</v>
      </c>
      <c r="B522" s="40">
        <v>7801</v>
      </c>
      <c r="C522" s="40" t="s">
        <v>22</v>
      </c>
      <c r="D522" s="40" t="s">
        <v>922</v>
      </c>
      <c r="E522" s="40" t="s">
        <v>923</v>
      </c>
      <c r="F522" s="62">
        <v>362</v>
      </c>
      <c r="G522" s="63">
        <v>71.92</v>
      </c>
      <c r="H522" s="63">
        <v>5</v>
      </c>
      <c r="I522" s="40"/>
      <c r="J522" s="40">
        <v>20</v>
      </c>
      <c r="K522" s="40" t="s">
        <v>677</v>
      </c>
      <c r="L522" s="40" t="s">
        <v>128</v>
      </c>
      <c r="M522" s="63">
        <f t="shared" si="8"/>
        <v>0.25</v>
      </c>
      <c r="N522" s="64">
        <f>IF(M522="","",IF(M522&lt;Premissas!$C$8,Premissas!$E$7,IF(M522&lt;Premissas!$C$9,Premissas!$E$8,IF(M522&lt;Premissas!$C$10,Premissas!$E$9,IF(M522&lt;Premissas!$C$11,Premissas!$E$10,IF(M522&lt;Premissas!$C$12,Premissas!$E$11,Premissas!$E$12))))))</f>
        <v>0</v>
      </c>
      <c r="O522" s="65">
        <f>IF(OR(N522="",N522=0),0,N522/Premissas!$C$16)</f>
        <v>0</v>
      </c>
    </row>
    <row r="523" spans="1:15" ht="15" customHeight="1">
      <c r="A523" s="40">
        <v>7</v>
      </c>
      <c r="B523" s="40">
        <v>7801</v>
      </c>
      <c r="C523" s="40" t="s">
        <v>21</v>
      </c>
      <c r="D523" s="40" t="s">
        <v>924</v>
      </c>
      <c r="E523" s="40" t="s">
        <v>925</v>
      </c>
      <c r="F523" s="62">
        <v>278</v>
      </c>
      <c r="G523" s="63">
        <v>27.29</v>
      </c>
      <c r="H523" s="63">
        <v>10</v>
      </c>
      <c r="I523" s="40"/>
      <c r="J523" s="40">
        <v>16</v>
      </c>
      <c r="K523" s="40" t="s">
        <v>677</v>
      </c>
      <c r="L523" s="40" t="s">
        <v>128</v>
      </c>
      <c r="M523" s="63">
        <f t="shared" si="8"/>
        <v>0.625</v>
      </c>
      <c r="N523" s="64">
        <f>IF(M523="","",IF(M523&lt;Premissas!$C$8,Premissas!$E$7,IF(M523&lt;Premissas!$C$9,Premissas!$E$8,IF(M523&lt;Premissas!$C$10,Premissas!$E$9,IF(M523&lt;Premissas!$C$11,Premissas!$E$10,IF(M523&lt;Premissas!$C$12,Premissas!$E$11,Premissas!$E$12))))))</f>
        <v>0</v>
      </c>
      <c r="O523" s="65">
        <f>IF(OR(N523="",N523=0),0,N523/Premissas!$C$16)</f>
        <v>0</v>
      </c>
    </row>
    <row r="524" spans="1:15" ht="15" customHeight="1">
      <c r="A524" s="40">
        <v>7</v>
      </c>
      <c r="B524" s="40">
        <v>7801</v>
      </c>
      <c r="C524" s="40" t="s">
        <v>21</v>
      </c>
      <c r="D524" s="40" t="s">
        <v>926</v>
      </c>
      <c r="E524" s="40" t="s">
        <v>927</v>
      </c>
      <c r="F524" s="62">
        <v>2524</v>
      </c>
      <c r="G524" s="63">
        <v>128.58000000000001</v>
      </c>
      <c r="H524" s="63">
        <v>20</v>
      </c>
      <c r="I524" s="40"/>
      <c r="J524" s="40">
        <v>16</v>
      </c>
      <c r="K524" s="40" t="s">
        <v>677</v>
      </c>
      <c r="L524" s="40" t="s">
        <v>128</v>
      </c>
      <c r="M524" s="63">
        <f t="shared" si="8"/>
        <v>1.25</v>
      </c>
      <c r="N524" s="64">
        <f>IF(M524="","",IF(M524&lt;Premissas!$C$8,Premissas!$E$7,IF(M524&lt;Premissas!$C$9,Premissas!$E$8,IF(M524&lt;Premissas!$C$10,Premissas!$E$9,IF(M524&lt;Premissas!$C$11,Premissas!$E$10,IF(M524&lt;Premissas!$C$12,Premissas!$E$11,Premissas!$E$12))))))</f>
        <v>200</v>
      </c>
      <c r="O524" s="65">
        <f>IF(OR(N524="",N524=0),0,N524/Premissas!$C$16)</f>
        <v>7.6923076923076925</v>
      </c>
    </row>
    <row r="525" spans="1:15" ht="15" customHeight="1">
      <c r="A525" s="40">
        <v>7</v>
      </c>
      <c r="B525" s="40">
        <v>7801</v>
      </c>
      <c r="C525" s="40" t="s">
        <v>22</v>
      </c>
      <c r="D525" s="40" t="s">
        <v>928</v>
      </c>
      <c r="E525" s="40" t="s">
        <v>929</v>
      </c>
      <c r="F525" s="62">
        <v>1765</v>
      </c>
      <c r="G525" s="63">
        <v>123.37</v>
      </c>
      <c r="H525" s="63">
        <v>14</v>
      </c>
      <c r="I525" s="40"/>
      <c r="J525" s="40">
        <v>20</v>
      </c>
      <c r="K525" s="40" t="s">
        <v>677</v>
      </c>
      <c r="L525" s="40" t="s">
        <v>128</v>
      </c>
      <c r="M525" s="63">
        <f t="shared" si="8"/>
        <v>0.7</v>
      </c>
      <c r="N525" s="64">
        <f>IF(M525="","",IF(M525&lt;Premissas!$C$8,Premissas!$E$7,IF(M525&lt;Premissas!$C$9,Premissas!$E$8,IF(M525&lt;Premissas!$C$10,Premissas!$E$9,IF(M525&lt;Premissas!$C$11,Premissas!$E$10,IF(M525&lt;Premissas!$C$12,Premissas!$E$11,Premissas!$E$12))))))</f>
        <v>0</v>
      </c>
      <c r="O525" s="65">
        <f>IF(OR(N525="",N525=0),0,N525/Premissas!$C$16)</f>
        <v>0</v>
      </c>
    </row>
    <row r="526" spans="1:15" ht="15" customHeight="1">
      <c r="A526" s="40">
        <v>7</v>
      </c>
      <c r="B526" s="40">
        <v>7801</v>
      </c>
      <c r="C526" s="40" t="s">
        <v>21</v>
      </c>
      <c r="D526" s="40" t="s">
        <v>930</v>
      </c>
      <c r="E526" s="40" t="s">
        <v>931</v>
      </c>
      <c r="F526" s="62">
        <v>189</v>
      </c>
      <c r="G526" s="63">
        <v>12.63</v>
      </c>
      <c r="H526" s="63">
        <v>15</v>
      </c>
      <c r="I526" s="40"/>
      <c r="J526" s="40">
        <v>16</v>
      </c>
      <c r="K526" s="40" t="s">
        <v>677</v>
      </c>
      <c r="L526" s="40" t="s">
        <v>128</v>
      </c>
      <c r="M526" s="63">
        <f t="shared" si="8"/>
        <v>0.9375</v>
      </c>
      <c r="N526" s="64">
        <f>IF(M526="","",IF(M526&lt;Premissas!$C$8,Premissas!$E$7,IF(M526&lt;Premissas!$C$9,Premissas!$E$8,IF(M526&lt;Premissas!$C$10,Premissas!$E$9,IF(M526&lt;Premissas!$C$11,Premissas!$E$10,IF(M526&lt;Premissas!$C$12,Premissas!$E$11,Premissas!$E$12))))))</f>
        <v>0</v>
      </c>
      <c r="O526" s="65">
        <f>IF(OR(N526="",N526=0),0,N526/Premissas!$C$16)</f>
        <v>0</v>
      </c>
    </row>
    <row r="527" spans="1:15" ht="15" customHeight="1">
      <c r="A527" s="40">
        <v>7</v>
      </c>
      <c r="B527" s="40">
        <v>7801</v>
      </c>
      <c r="C527" s="40" t="s">
        <v>20</v>
      </c>
      <c r="D527" s="40" t="s">
        <v>930</v>
      </c>
      <c r="E527" s="40" t="s">
        <v>931</v>
      </c>
      <c r="F527" s="62">
        <v>482</v>
      </c>
      <c r="G527" s="63">
        <v>22.64</v>
      </c>
      <c r="H527" s="63">
        <v>21</v>
      </c>
      <c r="I527" s="40"/>
      <c r="J527" s="40">
        <v>17</v>
      </c>
      <c r="K527" s="40" t="s">
        <v>677</v>
      </c>
      <c r="L527" s="40" t="s">
        <v>128</v>
      </c>
      <c r="M527" s="63">
        <f t="shared" si="8"/>
        <v>1.2352941176470589</v>
      </c>
      <c r="N527" s="64">
        <f>IF(M527="","",IF(M527&lt;Premissas!$C$8,Premissas!$E$7,IF(M527&lt;Premissas!$C$9,Premissas!$E$8,IF(M527&lt;Premissas!$C$10,Premissas!$E$9,IF(M527&lt;Premissas!$C$11,Premissas!$E$10,IF(M527&lt;Premissas!$C$12,Premissas!$E$11,Premissas!$E$12))))))</f>
        <v>200</v>
      </c>
      <c r="O527" s="65">
        <f>IF(OR(N527="",N527=0),0,N527/Premissas!$C$16)</f>
        <v>7.6923076923076925</v>
      </c>
    </row>
    <row r="528" spans="1:15" ht="15" customHeight="1">
      <c r="A528" s="40">
        <v>7</v>
      </c>
      <c r="B528" s="40">
        <v>7801</v>
      </c>
      <c r="C528" s="40" t="s">
        <v>19</v>
      </c>
      <c r="D528" s="40" t="s">
        <v>932</v>
      </c>
      <c r="E528" s="40" t="s">
        <v>933</v>
      </c>
      <c r="F528" s="62">
        <v>126</v>
      </c>
      <c r="G528" s="63">
        <v>3.57</v>
      </c>
      <c r="H528" s="63">
        <v>35</v>
      </c>
      <c r="I528" s="40"/>
      <c r="J528" s="40">
        <v>22</v>
      </c>
      <c r="K528" s="40" t="s">
        <v>677</v>
      </c>
      <c r="L528" s="40" t="s">
        <v>128</v>
      </c>
      <c r="M528" s="63">
        <f t="shared" si="8"/>
        <v>1.5909090909090908</v>
      </c>
      <c r="N528" s="64">
        <f>IF(M528="","",IF(M528&lt;Premissas!$C$8,Premissas!$E$7,IF(M528&lt;Premissas!$C$9,Premissas!$E$8,IF(M528&lt;Premissas!$C$10,Premissas!$E$9,IF(M528&lt;Premissas!$C$11,Premissas!$E$10,IF(M528&lt;Premissas!$C$12,Premissas!$E$11,Premissas!$E$12))))))</f>
        <v>350</v>
      </c>
      <c r="O528" s="65">
        <f>IF(OR(N528="",N528=0),0,N528/Premissas!$C$16)</f>
        <v>13.461538461538462</v>
      </c>
    </row>
    <row r="529" spans="1:15" ht="15" customHeight="1">
      <c r="A529" s="40">
        <v>7</v>
      </c>
      <c r="B529" s="40">
        <v>7801</v>
      </c>
      <c r="C529" s="40" t="s">
        <v>21</v>
      </c>
      <c r="D529" s="40" t="s">
        <v>932</v>
      </c>
      <c r="E529" s="40" t="s">
        <v>933</v>
      </c>
      <c r="F529" s="62">
        <v>180</v>
      </c>
      <c r="G529" s="63">
        <v>20.239999999999998</v>
      </c>
      <c r="H529" s="63">
        <v>9</v>
      </c>
      <c r="I529" s="40"/>
      <c r="J529" s="40">
        <v>16</v>
      </c>
      <c r="K529" s="40" t="s">
        <v>677</v>
      </c>
      <c r="L529" s="40" t="s">
        <v>128</v>
      </c>
      <c r="M529" s="63">
        <f t="shared" si="8"/>
        <v>0.5625</v>
      </c>
      <c r="N529" s="64">
        <f>IF(M529="","",IF(M529&lt;Premissas!$C$8,Premissas!$E$7,IF(M529&lt;Premissas!$C$9,Premissas!$E$8,IF(M529&lt;Premissas!$C$10,Premissas!$E$9,IF(M529&lt;Premissas!$C$11,Premissas!$E$10,IF(M529&lt;Premissas!$C$12,Premissas!$E$11,Premissas!$E$12))))))</f>
        <v>0</v>
      </c>
      <c r="O529" s="65">
        <f>IF(OR(N529="",N529=0),0,N529/Premissas!$C$16)</f>
        <v>0</v>
      </c>
    </row>
    <row r="530" spans="1:15" ht="15" customHeight="1">
      <c r="A530" s="40">
        <v>7</v>
      </c>
      <c r="B530" s="40">
        <v>7801</v>
      </c>
      <c r="C530" s="40" t="s">
        <v>20</v>
      </c>
      <c r="D530" s="40" t="s">
        <v>932</v>
      </c>
      <c r="E530" s="40" t="s">
        <v>933</v>
      </c>
      <c r="F530" s="62">
        <v>331</v>
      </c>
      <c r="G530" s="63">
        <v>50.93</v>
      </c>
      <c r="H530" s="63">
        <v>6</v>
      </c>
      <c r="I530" s="40"/>
      <c r="J530" s="40">
        <v>17</v>
      </c>
      <c r="K530" s="40" t="s">
        <v>677</v>
      </c>
      <c r="L530" s="40" t="s">
        <v>128</v>
      </c>
      <c r="M530" s="63">
        <f t="shared" si="8"/>
        <v>0.35294117647058826</v>
      </c>
      <c r="N530" s="64">
        <f>IF(M530="","",IF(M530&lt;Premissas!$C$8,Premissas!$E$7,IF(M530&lt;Premissas!$C$9,Premissas!$E$8,IF(M530&lt;Premissas!$C$10,Premissas!$E$9,IF(M530&lt;Premissas!$C$11,Premissas!$E$10,IF(M530&lt;Premissas!$C$12,Premissas!$E$11,Premissas!$E$12))))))</f>
        <v>0</v>
      </c>
      <c r="O530" s="65">
        <f>IF(OR(N530="",N530=0),0,N530/Premissas!$C$16)</f>
        <v>0</v>
      </c>
    </row>
    <row r="531" spans="1:15" ht="15" customHeight="1">
      <c r="A531" s="40">
        <v>7</v>
      </c>
      <c r="B531" s="40">
        <v>7801</v>
      </c>
      <c r="C531" s="40" t="s">
        <v>22</v>
      </c>
      <c r="D531" s="40" t="s">
        <v>934</v>
      </c>
      <c r="E531" s="40" t="s">
        <v>935</v>
      </c>
      <c r="F531" s="62">
        <v>1789</v>
      </c>
      <c r="G531" s="63">
        <v>170.37</v>
      </c>
      <c r="H531" s="63">
        <v>11</v>
      </c>
      <c r="I531" s="40"/>
      <c r="J531" s="40">
        <v>20</v>
      </c>
      <c r="K531" s="40" t="s">
        <v>677</v>
      </c>
      <c r="L531" s="40" t="s">
        <v>128</v>
      </c>
      <c r="M531" s="63">
        <f t="shared" si="8"/>
        <v>0.55000000000000004</v>
      </c>
      <c r="N531" s="64">
        <f>IF(M531="","",IF(M531&lt;Premissas!$C$8,Premissas!$E$7,IF(M531&lt;Premissas!$C$9,Premissas!$E$8,IF(M531&lt;Premissas!$C$10,Premissas!$E$9,IF(M531&lt;Premissas!$C$11,Premissas!$E$10,IF(M531&lt;Premissas!$C$12,Premissas!$E$11,Premissas!$E$12))))))</f>
        <v>0</v>
      </c>
      <c r="O531" s="65">
        <f>IF(OR(N531="",N531=0),0,N531/Premissas!$C$16)</f>
        <v>0</v>
      </c>
    </row>
    <row r="532" spans="1:15" ht="15" customHeight="1">
      <c r="A532" s="40">
        <v>7</v>
      </c>
      <c r="B532" s="40">
        <v>7801</v>
      </c>
      <c r="C532" s="40" t="s">
        <v>22</v>
      </c>
      <c r="D532" s="40" t="s">
        <v>936</v>
      </c>
      <c r="E532" s="40" t="s">
        <v>937</v>
      </c>
      <c r="F532" s="62">
        <v>1248</v>
      </c>
      <c r="G532" s="63">
        <v>87.51</v>
      </c>
      <c r="H532" s="63">
        <v>14</v>
      </c>
      <c r="I532" s="40"/>
      <c r="J532" s="40">
        <v>20</v>
      </c>
      <c r="K532" s="40" t="s">
        <v>677</v>
      </c>
      <c r="L532" s="40" t="s">
        <v>128</v>
      </c>
      <c r="M532" s="63">
        <f t="shared" si="8"/>
        <v>0.7</v>
      </c>
      <c r="N532" s="64">
        <f>IF(M532="","",IF(M532&lt;Premissas!$C$8,Premissas!$E$7,IF(M532&lt;Premissas!$C$9,Premissas!$E$8,IF(M532&lt;Premissas!$C$10,Premissas!$E$9,IF(M532&lt;Premissas!$C$11,Premissas!$E$10,IF(M532&lt;Premissas!$C$12,Premissas!$E$11,Premissas!$E$12))))))</f>
        <v>0</v>
      </c>
      <c r="O532" s="65">
        <f>IF(OR(N532="",N532=0),0,N532/Premissas!$C$16)</f>
        <v>0</v>
      </c>
    </row>
    <row r="533" spans="1:15" ht="15" customHeight="1">
      <c r="A533" s="40">
        <v>7</v>
      </c>
      <c r="B533" s="40">
        <v>7801</v>
      </c>
      <c r="C533" s="40" t="s">
        <v>21</v>
      </c>
      <c r="D533" s="40" t="s">
        <v>938</v>
      </c>
      <c r="E533" s="40" t="s">
        <v>939</v>
      </c>
      <c r="F533" s="62">
        <v>4</v>
      </c>
      <c r="G533" s="63">
        <v>1.55</v>
      </c>
      <c r="H533" s="63">
        <v>3</v>
      </c>
      <c r="I533" s="40"/>
      <c r="J533" s="40">
        <v>16</v>
      </c>
      <c r="K533" s="40" t="s">
        <v>677</v>
      </c>
      <c r="L533" s="40" t="s">
        <v>128</v>
      </c>
      <c r="M533" s="63">
        <f t="shared" si="8"/>
        <v>0.1875</v>
      </c>
      <c r="N533" s="64">
        <f>IF(M533="","",IF(M533&lt;Premissas!$C$8,Premissas!$E$7,IF(M533&lt;Premissas!$C$9,Premissas!$E$8,IF(M533&lt;Premissas!$C$10,Premissas!$E$9,IF(M533&lt;Premissas!$C$11,Premissas!$E$10,IF(M533&lt;Premissas!$C$12,Premissas!$E$11,Premissas!$E$12))))))</f>
        <v>0</v>
      </c>
      <c r="O533" s="65">
        <f>IF(OR(N533="",N533=0),0,N533/Premissas!$C$16)</f>
        <v>0</v>
      </c>
    </row>
    <row r="534" spans="1:15" ht="15" customHeight="1">
      <c r="A534" s="40">
        <v>7</v>
      </c>
      <c r="B534" s="40">
        <v>7801</v>
      </c>
      <c r="C534" s="40" t="s">
        <v>20</v>
      </c>
      <c r="D534" s="40" t="s">
        <v>938</v>
      </c>
      <c r="E534" s="40" t="s">
        <v>939</v>
      </c>
      <c r="F534" s="62">
        <v>2377</v>
      </c>
      <c r="G534" s="63">
        <v>173.05</v>
      </c>
      <c r="H534" s="63">
        <v>14</v>
      </c>
      <c r="I534" s="40"/>
      <c r="J534" s="40">
        <v>17</v>
      </c>
      <c r="K534" s="40" t="s">
        <v>677</v>
      </c>
      <c r="L534" s="40" t="s">
        <v>128</v>
      </c>
      <c r="M534" s="63">
        <f t="shared" si="8"/>
        <v>0.82352941176470584</v>
      </c>
      <c r="N534" s="64">
        <f>IF(M534="","",IF(M534&lt;Premissas!$C$8,Premissas!$E$7,IF(M534&lt;Premissas!$C$9,Premissas!$E$8,IF(M534&lt;Premissas!$C$10,Premissas!$E$9,IF(M534&lt;Premissas!$C$11,Premissas!$E$10,IF(M534&lt;Premissas!$C$12,Premissas!$E$11,Premissas!$E$12))))))</f>
        <v>0</v>
      </c>
      <c r="O534" s="65">
        <f>IF(OR(N534="",N534=0),0,N534/Premissas!$C$16)</f>
        <v>0</v>
      </c>
    </row>
    <row r="535" spans="1:15" ht="15" customHeight="1">
      <c r="A535" s="40">
        <v>7</v>
      </c>
      <c r="B535" s="40">
        <v>7801</v>
      </c>
      <c r="C535" s="40" t="s">
        <v>22</v>
      </c>
      <c r="D535" s="40" t="s">
        <v>940</v>
      </c>
      <c r="E535" s="40" t="s">
        <v>941</v>
      </c>
      <c r="F535" s="62">
        <v>1144</v>
      </c>
      <c r="G535" s="63">
        <v>190.6</v>
      </c>
      <c r="H535" s="63">
        <v>6</v>
      </c>
      <c r="I535" s="40"/>
      <c r="J535" s="40">
        <v>20</v>
      </c>
      <c r="K535" s="40" t="s">
        <v>677</v>
      </c>
      <c r="L535" s="40" t="s">
        <v>128</v>
      </c>
      <c r="M535" s="63">
        <f t="shared" si="8"/>
        <v>0.3</v>
      </c>
      <c r="N535" s="64">
        <f>IF(M535="","",IF(M535&lt;Premissas!$C$8,Premissas!$E$7,IF(M535&lt;Premissas!$C$9,Premissas!$E$8,IF(M535&lt;Premissas!$C$10,Premissas!$E$9,IF(M535&lt;Premissas!$C$11,Premissas!$E$10,IF(M535&lt;Premissas!$C$12,Premissas!$E$11,Premissas!$E$12))))))</f>
        <v>0</v>
      </c>
      <c r="O535" s="65">
        <f>IF(OR(N535="",N535=0),0,N535/Premissas!$C$16)</f>
        <v>0</v>
      </c>
    </row>
    <row r="536" spans="1:15" ht="15" customHeight="1">
      <c r="A536" s="40">
        <v>7</v>
      </c>
      <c r="B536" s="40">
        <v>7801</v>
      </c>
      <c r="C536" s="40" t="s">
        <v>21</v>
      </c>
      <c r="D536" s="40" t="s">
        <v>942</v>
      </c>
      <c r="E536" s="40" t="s">
        <v>943</v>
      </c>
      <c r="F536" s="62">
        <v>33</v>
      </c>
      <c r="G536" s="63">
        <v>13.34</v>
      </c>
      <c r="H536" s="63">
        <v>2</v>
      </c>
      <c r="I536" s="40"/>
      <c r="J536" s="40">
        <v>16</v>
      </c>
      <c r="K536" s="40" t="s">
        <v>677</v>
      </c>
      <c r="L536" s="40" t="s">
        <v>128</v>
      </c>
      <c r="M536" s="63">
        <f t="shared" si="8"/>
        <v>0.125</v>
      </c>
      <c r="N536" s="64">
        <f>IF(M536="","",IF(M536&lt;Premissas!$C$8,Premissas!$E$7,IF(M536&lt;Premissas!$C$9,Premissas!$E$8,IF(M536&lt;Premissas!$C$10,Premissas!$E$9,IF(M536&lt;Premissas!$C$11,Premissas!$E$10,IF(M536&lt;Premissas!$C$12,Premissas!$E$11,Premissas!$E$12))))))</f>
        <v>0</v>
      </c>
      <c r="O536" s="65">
        <f>IF(OR(N536="",N536=0),0,N536/Premissas!$C$16)</f>
        <v>0</v>
      </c>
    </row>
    <row r="537" spans="1:15" ht="15" customHeight="1">
      <c r="A537" s="40">
        <v>7</v>
      </c>
      <c r="B537" s="40">
        <v>7801</v>
      </c>
      <c r="C537" s="40" t="s">
        <v>22</v>
      </c>
      <c r="D537" s="40" t="s">
        <v>944</v>
      </c>
      <c r="E537" s="40" t="s">
        <v>945</v>
      </c>
      <c r="F537" s="62">
        <v>233</v>
      </c>
      <c r="G537" s="63">
        <v>40.68</v>
      </c>
      <c r="H537" s="63">
        <v>6</v>
      </c>
      <c r="I537" s="40"/>
      <c r="J537" s="40">
        <v>20</v>
      </c>
      <c r="K537" s="40" t="s">
        <v>677</v>
      </c>
      <c r="L537" s="40" t="s">
        <v>128</v>
      </c>
      <c r="M537" s="63">
        <f t="shared" si="8"/>
        <v>0.3</v>
      </c>
      <c r="N537" s="64">
        <f>IF(M537="","",IF(M537&lt;Premissas!$C$8,Premissas!$E$7,IF(M537&lt;Premissas!$C$9,Premissas!$E$8,IF(M537&lt;Premissas!$C$10,Premissas!$E$9,IF(M537&lt;Premissas!$C$11,Premissas!$E$10,IF(M537&lt;Premissas!$C$12,Premissas!$E$11,Premissas!$E$12))))))</f>
        <v>0</v>
      </c>
      <c r="O537" s="65">
        <f>IF(OR(N537="",N537=0),0,N537/Premissas!$C$16)</f>
        <v>0</v>
      </c>
    </row>
    <row r="538" spans="1:15" ht="15" customHeight="1">
      <c r="A538" s="40">
        <v>7</v>
      </c>
      <c r="B538" s="40">
        <v>7801</v>
      </c>
      <c r="C538" s="40" t="s">
        <v>22</v>
      </c>
      <c r="D538" s="40" t="s">
        <v>946</v>
      </c>
      <c r="E538" s="40" t="s">
        <v>947</v>
      </c>
      <c r="F538" s="62">
        <v>224</v>
      </c>
      <c r="G538" s="63">
        <v>79.040000000000006</v>
      </c>
      <c r="H538" s="63">
        <v>3</v>
      </c>
      <c r="I538" s="40"/>
      <c r="J538" s="40">
        <v>20</v>
      </c>
      <c r="K538" s="40" t="s">
        <v>677</v>
      </c>
      <c r="L538" s="40" t="s">
        <v>128</v>
      </c>
      <c r="M538" s="63">
        <f t="shared" si="8"/>
        <v>0.15</v>
      </c>
      <c r="N538" s="64">
        <f>IF(M538="","",IF(M538&lt;Premissas!$C$8,Premissas!$E$7,IF(M538&lt;Premissas!$C$9,Premissas!$E$8,IF(M538&lt;Premissas!$C$10,Premissas!$E$9,IF(M538&lt;Premissas!$C$11,Premissas!$E$10,IF(M538&lt;Premissas!$C$12,Premissas!$E$11,Premissas!$E$12))))))</f>
        <v>0</v>
      </c>
      <c r="O538" s="65">
        <f>IF(OR(N538="",N538=0),0,N538/Premissas!$C$16)</f>
        <v>0</v>
      </c>
    </row>
    <row r="539" spans="1:15" ht="15" customHeight="1">
      <c r="A539" s="40">
        <v>7</v>
      </c>
      <c r="B539" s="40">
        <v>7801</v>
      </c>
      <c r="C539" s="40" t="s">
        <v>21</v>
      </c>
      <c r="D539" s="40" t="s">
        <v>948</v>
      </c>
      <c r="E539" s="40" t="s">
        <v>949</v>
      </c>
      <c r="F539" s="62">
        <v>199</v>
      </c>
      <c r="G539" s="63">
        <v>28.25</v>
      </c>
      <c r="H539" s="63">
        <v>7</v>
      </c>
      <c r="I539" s="40"/>
      <c r="J539" s="40">
        <v>16</v>
      </c>
      <c r="K539" s="40" t="s">
        <v>677</v>
      </c>
      <c r="L539" s="40" t="s">
        <v>128</v>
      </c>
      <c r="M539" s="63">
        <f t="shared" si="8"/>
        <v>0.4375</v>
      </c>
      <c r="N539" s="64">
        <f>IF(M539="","",IF(M539&lt;Premissas!$C$8,Premissas!$E$7,IF(M539&lt;Premissas!$C$9,Premissas!$E$8,IF(M539&lt;Premissas!$C$10,Premissas!$E$9,IF(M539&lt;Premissas!$C$11,Premissas!$E$10,IF(M539&lt;Premissas!$C$12,Premissas!$E$11,Premissas!$E$12))))))</f>
        <v>0</v>
      </c>
      <c r="O539" s="65">
        <f>IF(OR(N539="",N539=0),0,N539/Premissas!$C$16)</f>
        <v>0</v>
      </c>
    </row>
    <row r="540" spans="1:15" ht="15" customHeight="1">
      <c r="A540" s="40">
        <v>7</v>
      </c>
      <c r="B540" s="40">
        <v>7801</v>
      </c>
      <c r="C540" s="40" t="s">
        <v>20</v>
      </c>
      <c r="D540" s="40" t="s">
        <v>948</v>
      </c>
      <c r="E540" s="40" t="s">
        <v>949</v>
      </c>
      <c r="F540" s="62">
        <v>5127</v>
      </c>
      <c r="G540" s="63">
        <v>187.22</v>
      </c>
      <c r="H540" s="63">
        <v>27</v>
      </c>
      <c r="I540" s="40"/>
      <c r="J540" s="40">
        <v>17</v>
      </c>
      <c r="K540" s="40" t="s">
        <v>677</v>
      </c>
      <c r="L540" s="40" t="s">
        <v>128</v>
      </c>
      <c r="M540" s="63">
        <f t="shared" si="8"/>
        <v>1.588235294117647</v>
      </c>
      <c r="N540" s="64">
        <f>IF(M540="","",IF(M540&lt;Premissas!$C$8,Premissas!$E$7,IF(M540&lt;Premissas!$C$9,Premissas!$E$8,IF(M540&lt;Premissas!$C$10,Premissas!$E$9,IF(M540&lt;Premissas!$C$11,Premissas!$E$10,IF(M540&lt;Premissas!$C$12,Premissas!$E$11,Premissas!$E$12))))))</f>
        <v>350</v>
      </c>
      <c r="O540" s="65">
        <f>IF(OR(N540="",N540=0),0,N540/Premissas!$C$16)</f>
        <v>13.461538461538462</v>
      </c>
    </row>
    <row r="541" spans="1:15" ht="15" customHeight="1">
      <c r="A541" s="40">
        <v>7</v>
      </c>
      <c r="B541" s="40">
        <v>7801</v>
      </c>
      <c r="C541" s="40" t="s">
        <v>19</v>
      </c>
      <c r="D541" s="40" t="s">
        <v>950</v>
      </c>
      <c r="E541" s="40" t="s">
        <v>951</v>
      </c>
      <c r="F541" s="62">
        <v>446</v>
      </c>
      <c r="G541" s="63">
        <v>36.18</v>
      </c>
      <c r="H541" s="63">
        <v>12</v>
      </c>
      <c r="I541" s="40"/>
      <c r="J541" s="40">
        <v>22</v>
      </c>
      <c r="K541" s="40" t="s">
        <v>677</v>
      </c>
      <c r="L541" s="40" t="s">
        <v>128</v>
      </c>
      <c r="M541" s="63">
        <f t="shared" si="8"/>
        <v>0.54545454545454541</v>
      </c>
      <c r="N541" s="64">
        <f>IF(M541="","",IF(M541&lt;Premissas!$C$8,Premissas!$E$7,IF(M541&lt;Premissas!$C$9,Premissas!$E$8,IF(M541&lt;Premissas!$C$10,Premissas!$E$9,IF(M541&lt;Premissas!$C$11,Premissas!$E$10,IF(M541&lt;Premissas!$C$12,Premissas!$E$11,Premissas!$E$12))))))</f>
        <v>0</v>
      </c>
      <c r="O541" s="65">
        <f>IF(OR(N541="",N541=0),0,N541/Premissas!$C$16)</f>
        <v>0</v>
      </c>
    </row>
    <row r="542" spans="1:15" ht="15" customHeight="1">
      <c r="A542" s="40">
        <v>7</v>
      </c>
      <c r="B542" s="40">
        <v>7801</v>
      </c>
      <c r="C542" s="40" t="s">
        <v>22</v>
      </c>
      <c r="D542" s="40" t="s">
        <v>952</v>
      </c>
      <c r="E542" s="40" t="s">
        <v>953</v>
      </c>
      <c r="F542" s="62">
        <v>721</v>
      </c>
      <c r="G542" s="63">
        <v>88.52</v>
      </c>
      <c r="H542" s="63">
        <v>8</v>
      </c>
      <c r="I542" s="40"/>
      <c r="J542" s="40">
        <v>20</v>
      </c>
      <c r="K542" s="40" t="s">
        <v>677</v>
      </c>
      <c r="L542" s="40" t="s">
        <v>128</v>
      </c>
      <c r="M542" s="63">
        <f t="shared" si="8"/>
        <v>0.4</v>
      </c>
      <c r="N542" s="64">
        <f>IF(M542="","",IF(M542&lt;Premissas!$C$8,Premissas!$E$7,IF(M542&lt;Premissas!$C$9,Premissas!$E$8,IF(M542&lt;Premissas!$C$10,Premissas!$E$9,IF(M542&lt;Premissas!$C$11,Premissas!$E$10,IF(M542&lt;Premissas!$C$12,Premissas!$E$11,Premissas!$E$12))))))</f>
        <v>0</v>
      </c>
      <c r="O542" s="65">
        <f>IF(OR(N542="",N542=0),0,N542/Premissas!$C$16)</f>
        <v>0</v>
      </c>
    </row>
    <row r="543" spans="1:15" ht="15" customHeight="1">
      <c r="A543" s="40">
        <v>7</v>
      </c>
      <c r="B543" s="40">
        <v>7801</v>
      </c>
      <c r="C543" s="40" t="s">
        <v>22</v>
      </c>
      <c r="D543" s="40" t="s">
        <v>954</v>
      </c>
      <c r="E543" s="40" t="s">
        <v>955</v>
      </c>
      <c r="F543" s="62">
        <v>1170</v>
      </c>
      <c r="G543" s="63">
        <v>167.29</v>
      </c>
      <c r="H543" s="63">
        <v>7</v>
      </c>
      <c r="I543" s="40"/>
      <c r="J543" s="40">
        <v>20</v>
      </c>
      <c r="K543" s="40" t="s">
        <v>677</v>
      </c>
      <c r="L543" s="40" t="s">
        <v>128</v>
      </c>
      <c r="M543" s="63">
        <f t="shared" si="8"/>
        <v>0.35</v>
      </c>
      <c r="N543" s="64">
        <f>IF(M543="","",IF(M543&lt;Premissas!$C$8,Premissas!$E$7,IF(M543&lt;Premissas!$C$9,Premissas!$E$8,IF(M543&lt;Premissas!$C$10,Premissas!$E$9,IF(M543&lt;Premissas!$C$11,Premissas!$E$10,IF(M543&lt;Premissas!$C$12,Premissas!$E$11,Premissas!$E$12))))))</f>
        <v>0</v>
      </c>
      <c r="O543" s="65">
        <f>IF(OR(N543="",N543=0),0,N543/Premissas!$C$16)</f>
        <v>0</v>
      </c>
    </row>
    <row r="544" spans="1:15" ht="15" customHeight="1">
      <c r="A544" s="40">
        <v>7</v>
      </c>
      <c r="B544" s="40">
        <v>7801</v>
      </c>
      <c r="C544" s="40" t="s">
        <v>19</v>
      </c>
      <c r="D544" s="40" t="s">
        <v>956</v>
      </c>
      <c r="E544" s="40" t="s">
        <v>957</v>
      </c>
      <c r="F544" s="62">
        <v>9</v>
      </c>
      <c r="G544" s="63">
        <v>2.64</v>
      </c>
      <c r="H544" s="63">
        <v>3</v>
      </c>
      <c r="I544" s="40"/>
      <c r="J544" s="40">
        <v>22</v>
      </c>
      <c r="K544" s="40" t="s">
        <v>677</v>
      </c>
      <c r="L544" s="40" t="s">
        <v>128</v>
      </c>
      <c r="M544" s="63">
        <f t="shared" si="8"/>
        <v>0.13636363636363635</v>
      </c>
      <c r="N544" s="64">
        <f>IF(M544="","",IF(M544&lt;Premissas!$C$8,Premissas!$E$7,IF(M544&lt;Premissas!$C$9,Premissas!$E$8,IF(M544&lt;Premissas!$C$10,Premissas!$E$9,IF(M544&lt;Premissas!$C$11,Premissas!$E$10,IF(M544&lt;Premissas!$C$12,Premissas!$E$11,Premissas!$E$12))))))</f>
        <v>0</v>
      </c>
      <c r="O544" s="65">
        <f>IF(OR(N544="",N544=0),0,N544/Premissas!$C$16)</f>
        <v>0</v>
      </c>
    </row>
    <row r="545" spans="1:15" ht="15" customHeight="1">
      <c r="A545" s="40">
        <v>7</v>
      </c>
      <c r="B545" s="40">
        <v>7801</v>
      </c>
      <c r="C545" s="40" t="s">
        <v>20</v>
      </c>
      <c r="D545" s="40" t="s">
        <v>956</v>
      </c>
      <c r="E545" s="40" t="s">
        <v>957</v>
      </c>
      <c r="F545" s="62">
        <v>3</v>
      </c>
      <c r="G545" s="63">
        <v>0.81</v>
      </c>
      <c r="H545" s="63">
        <v>4</v>
      </c>
      <c r="I545" s="40"/>
      <c r="J545" s="40">
        <v>17</v>
      </c>
      <c r="K545" s="40" t="s">
        <v>677</v>
      </c>
      <c r="L545" s="40" t="s">
        <v>128</v>
      </c>
      <c r="M545" s="63">
        <f t="shared" si="8"/>
        <v>0.23529411764705882</v>
      </c>
      <c r="N545" s="64">
        <f>IF(M545="","",IF(M545&lt;Premissas!$C$8,Premissas!$E$7,IF(M545&lt;Premissas!$C$9,Premissas!$E$8,IF(M545&lt;Premissas!$C$10,Premissas!$E$9,IF(M545&lt;Premissas!$C$11,Premissas!$E$10,IF(M545&lt;Premissas!$C$12,Premissas!$E$11,Premissas!$E$12))))))</f>
        <v>0</v>
      </c>
      <c r="O545" s="65">
        <f>IF(OR(N545="",N545=0),0,N545/Premissas!$C$16)</f>
        <v>0</v>
      </c>
    </row>
    <row r="546" spans="1:15" ht="15" customHeight="1">
      <c r="A546" s="40">
        <v>7</v>
      </c>
      <c r="B546" s="40">
        <v>7801</v>
      </c>
      <c r="C546" s="40" t="s">
        <v>19</v>
      </c>
      <c r="D546" s="40" t="s">
        <v>958</v>
      </c>
      <c r="E546" s="40" t="s">
        <v>959</v>
      </c>
      <c r="F546" s="62">
        <v>320</v>
      </c>
      <c r="G546" s="63">
        <v>26.19</v>
      </c>
      <c r="H546" s="63">
        <v>12</v>
      </c>
      <c r="I546" s="40"/>
      <c r="J546" s="40">
        <v>22</v>
      </c>
      <c r="K546" s="40" t="s">
        <v>677</v>
      </c>
      <c r="L546" s="40" t="s">
        <v>128</v>
      </c>
      <c r="M546" s="63">
        <f t="shared" si="8"/>
        <v>0.54545454545454541</v>
      </c>
      <c r="N546" s="64">
        <f>IF(M546="","",IF(M546&lt;Premissas!$C$8,Premissas!$E$7,IF(M546&lt;Premissas!$C$9,Premissas!$E$8,IF(M546&lt;Premissas!$C$10,Premissas!$E$9,IF(M546&lt;Premissas!$C$11,Premissas!$E$10,IF(M546&lt;Premissas!$C$12,Premissas!$E$11,Premissas!$E$12))))))</f>
        <v>0</v>
      </c>
      <c r="O546" s="65">
        <f>IF(OR(N546="",N546=0),0,N546/Premissas!$C$16)</f>
        <v>0</v>
      </c>
    </row>
    <row r="547" spans="1:15" ht="15" customHeight="1">
      <c r="A547" s="40">
        <v>7</v>
      </c>
      <c r="B547" s="40">
        <v>7801</v>
      </c>
      <c r="C547" s="40" t="s">
        <v>19</v>
      </c>
      <c r="D547" s="40" t="s">
        <v>960</v>
      </c>
      <c r="E547" s="40" t="s">
        <v>961</v>
      </c>
      <c r="F547" s="62">
        <v>174</v>
      </c>
      <c r="G547" s="63">
        <v>16.78</v>
      </c>
      <c r="H547" s="63">
        <v>10</v>
      </c>
      <c r="I547" s="40"/>
      <c r="J547" s="40">
        <v>22</v>
      </c>
      <c r="K547" s="40" t="s">
        <v>677</v>
      </c>
      <c r="L547" s="40" t="s">
        <v>128</v>
      </c>
      <c r="M547" s="63">
        <f t="shared" si="8"/>
        <v>0.45454545454545453</v>
      </c>
      <c r="N547" s="64">
        <f>IF(M547="","",IF(M547&lt;Premissas!$C$8,Premissas!$E$7,IF(M547&lt;Premissas!$C$9,Premissas!$E$8,IF(M547&lt;Premissas!$C$10,Premissas!$E$9,IF(M547&lt;Premissas!$C$11,Premissas!$E$10,IF(M547&lt;Premissas!$C$12,Premissas!$E$11,Premissas!$E$12))))))</f>
        <v>0</v>
      </c>
      <c r="O547" s="65">
        <f>IF(OR(N547="",N547=0),0,N547/Premissas!$C$16)</f>
        <v>0</v>
      </c>
    </row>
    <row r="548" spans="1:15" ht="15" customHeight="1">
      <c r="A548" s="40">
        <v>7</v>
      </c>
      <c r="B548" s="40">
        <v>7801</v>
      </c>
      <c r="C548" s="40" t="s">
        <v>22</v>
      </c>
      <c r="D548" s="40" t="s">
        <v>962</v>
      </c>
      <c r="E548" s="40" t="s">
        <v>963</v>
      </c>
      <c r="F548" s="62">
        <v>680</v>
      </c>
      <c r="G548" s="63">
        <v>108.02</v>
      </c>
      <c r="H548" s="63">
        <v>6</v>
      </c>
      <c r="I548" s="40"/>
      <c r="J548" s="40">
        <v>20</v>
      </c>
      <c r="K548" s="40" t="s">
        <v>677</v>
      </c>
      <c r="L548" s="40" t="s">
        <v>128</v>
      </c>
      <c r="M548" s="63">
        <f t="shared" si="8"/>
        <v>0.3</v>
      </c>
      <c r="N548" s="64">
        <f>IF(M548="","",IF(M548&lt;Premissas!$C$8,Premissas!$E$7,IF(M548&lt;Premissas!$C$9,Premissas!$E$8,IF(M548&lt;Premissas!$C$10,Premissas!$E$9,IF(M548&lt;Premissas!$C$11,Premissas!$E$10,IF(M548&lt;Premissas!$C$12,Premissas!$E$11,Premissas!$E$12))))))</f>
        <v>0</v>
      </c>
      <c r="O548" s="65">
        <f>IF(OR(N548="",N548=0),0,N548/Premissas!$C$16)</f>
        <v>0</v>
      </c>
    </row>
    <row r="549" spans="1:15" ht="15" customHeight="1">
      <c r="A549" s="40">
        <v>7</v>
      </c>
      <c r="B549" s="40">
        <v>7801</v>
      </c>
      <c r="C549" s="40" t="s">
        <v>19</v>
      </c>
      <c r="D549" s="40" t="s">
        <v>962</v>
      </c>
      <c r="E549" s="40" t="s">
        <v>963</v>
      </c>
      <c r="F549" s="62">
        <v>25</v>
      </c>
      <c r="G549" s="63">
        <v>2.87</v>
      </c>
      <c r="H549" s="63">
        <v>9</v>
      </c>
      <c r="I549" s="40"/>
      <c r="J549" s="40">
        <v>22</v>
      </c>
      <c r="K549" s="40" t="s">
        <v>677</v>
      </c>
      <c r="L549" s="40" t="s">
        <v>128</v>
      </c>
      <c r="M549" s="63">
        <f t="shared" si="8"/>
        <v>0.40909090909090912</v>
      </c>
      <c r="N549" s="64">
        <f>IF(M549="","",IF(M549&lt;Premissas!$C$8,Premissas!$E$7,IF(M549&lt;Premissas!$C$9,Premissas!$E$8,IF(M549&lt;Premissas!$C$10,Premissas!$E$9,IF(M549&lt;Premissas!$C$11,Premissas!$E$10,IF(M549&lt;Premissas!$C$12,Premissas!$E$11,Premissas!$E$12))))))</f>
        <v>0</v>
      </c>
      <c r="O549" s="65">
        <f>IF(OR(N549="",N549=0),0,N549/Premissas!$C$16)</f>
        <v>0</v>
      </c>
    </row>
    <row r="550" spans="1:15" ht="15" customHeight="1">
      <c r="A550" s="40">
        <v>7</v>
      </c>
      <c r="B550" s="40">
        <v>7801</v>
      </c>
      <c r="C550" s="40" t="s">
        <v>19</v>
      </c>
      <c r="D550" s="40" t="s">
        <v>964</v>
      </c>
      <c r="E550" s="40" t="s">
        <v>965</v>
      </c>
      <c r="F550" s="62">
        <v>102</v>
      </c>
      <c r="G550" s="63">
        <v>21.74</v>
      </c>
      <c r="H550" s="63">
        <v>5</v>
      </c>
      <c r="I550" s="40"/>
      <c r="J550" s="40">
        <v>22</v>
      </c>
      <c r="K550" s="40" t="s">
        <v>677</v>
      </c>
      <c r="L550" s="40" t="s">
        <v>128</v>
      </c>
      <c r="M550" s="63">
        <f t="shared" si="8"/>
        <v>0.22727272727272727</v>
      </c>
      <c r="N550" s="64">
        <f>IF(M550="","",IF(M550&lt;Premissas!$C$8,Premissas!$E$7,IF(M550&lt;Premissas!$C$9,Premissas!$E$8,IF(M550&lt;Premissas!$C$10,Premissas!$E$9,IF(M550&lt;Premissas!$C$11,Premissas!$E$10,IF(M550&lt;Premissas!$C$12,Premissas!$E$11,Premissas!$E$12))))))</f>
        <v>0</v>
      </c>
      <c r="O550" s="65">
        <f>IF(OR(N550="",N550=0),0,N550/Premissas!$C$16)</f>
        <v>0</v>
      </c>
    </row>
    <row r="551" spans="1:15" ht="15" customHeight="1">
      <c r="A551" s="40">
        <v>7</v>
      </c>
      <c r="B551" s="40">
        <v>7801</v>
      </c>
      <c r="C551" s="40" t="s">
        <v>21</v>
      </c>
      <c r="D551" s="40" t="s">
        <v>966</v>
      </c>
      <c r="E551" s="40" t="s">
        <v>967</v>
      </c>
      <c r="F551" s="62">
        <v>2</v>
      </c>
      <c r="G551" s="63">
        <v>0.02</v>
      </c>
      <c r="H551" s="63">
        <v>100</v>
      </c>
      <c r="I551" s="40"/>
      <c r="J551" s="40">
        <v>16</v>
      </c>
      <c r="K551" s="40" t="s">
        <v>677</v>
      </c>
      <c r="L551" s="40" t="s">
        <v>128</v>
      </c>
      <c r="M551" s="63">
        <f t="shared" si="8"/>
        <v>6.25</v>
      </c>
      <c r="N551" s="64">
        <f>IF(M551="","",IF(M551&lt;Premissas!$C$8,Premissas!$E$7,IF(M551&lt;Premissas!$C$9,Premissas!$E$8,IF(M551&lt;Premissas!$C$10,Premissas!$E$9,IF(M551&lt;Premissas!$C$11,Premissas!$E$10,IF(M551&lt;Premissas!$C$12,Premissas!$E$11,Premissas!$E$12))))))</f>
        <v>750</v>
      </c>
      <c r="O551" s="65">
        <f>IF(OR(N551="",N551=0),0,N551/Premissas!$C$16)</f>
        <v>28.846153846153847</v>
      </c>
    </row>
    <row r="552" spans="1:15" ht="15" customHeight="1">
      <c r="A552" s="40">
        <v>7</v>
      </c>
      <c r="B552" s="40">
        <v>7801</v>
      </c>
      <c r="C552" s="40" t="s">
        <v>19</v>
      </c>
      <c r="D552" s="40" t="s">
        <v>968</v>
      </c>
      <c r="E552" s="40" t="s">
        <v>969</v>
      </c>
      <c r="F552" s="62">
        <v>323</v>
      </c>
      <c r="G552" s="63">
        <v>29.12</v>
      </c>
      <c r="H552" s="63">
        <v>11</v>
      </c>
      <c r="I552" s="40"/>
      <c r="J552" s="40">
        <v>22</v>
      </c>
      <c r="K552" s="40" t="s">
        <v>677</v>
      </c>
      <c r="L552" s="40" t="s">
        <v>128</v>
      </c>
      <c r="M552" s="63">
        <f t="shared" si="8"/>
        <v>0.5</v>
      </c>
      <c r="N552" s="64">
        <f>IF(M552="","",IF(M552&lt;Premissas!$C$8,Premissas!$E$7,IF(M552&lt;Premissas!$C$9,Premissas!$E$8,IF(M552&lt;Premissas!$C$10,Premissas!$E$9,IF(M552&lt;Premissas!$C$11,Premissas!$E$10,IF(M552&lt;Premissas!$C$12,Premissas!$E$11,Premissas!$E$12))))))</f>
        <v>0</v>
      </c>
      <c r="O552" s="65">
        <f>IF(OR(N552="",N552=0),0,N552/Premissas!$C$16)</f>
        <v>0</v>
      </c>
    </row>
    <row r="553" spans="1:15" ht="15" customHeight="1">
      <c r="A553" s="40">
        <v>7</v>
      </c>
      <c r="B553" s="40">
        <v>7801</v>
      </c>
      <c r="C553" s="40" t="s">
        <v>19</v>
      </c>
      <c r="D553" s="40" t="s">
        <v>970</v>
      </c>
      <c r="E553" s="40" t="s">
        <v>971</v>
      </c>
      <c r="F553" s="62">
        <v>51</v>
      </c>
      <c r="G553" s="63">
        <v>5.46</v>
      </c>
      <c r="H553" s="63">
        <v>9</v>
      </c>
      <c r="I553" s="40"/>
      <c r="J553" s="40">
        <v>22</v>
      </c>
      <c r="K553" s="40" t="s">
        <v>677</v>
      </c>
      <c r="L553" s="40" t="s">
        <v>128</v>
      </c>
      <c r="M553" s="63">
        <f t="shared" si="8"/>
        <v>0.40909090909090912</v>
      </c>
      <c r="N553" s="64">
        <f>IF(M553="","",IF(M553&lt;Premissas!$C$8,Premissas!$E$7,IF(M553&lt;Premissas!$C$9,Premissas!$E$8,IF(M553&lt;Premissas!$C$10,Premissas!$E$9,IF(M553&lt;Premissas!$C$11,Premissas!$E$10,IF(M553&lt;Premissas!$C$12,Premissas!$E$11,Premissas!$E$12))))))</f>
        <v>0</v>
      </c>
      <c r="O553" s="65">
        <f>IF(OR(N553="",N553=0),0,N553/Premissas!$C$16)</f>
        <v>0</v>
      </c>
    </row>
    <row r="554" spans="1:15" ht="15" customHeight="1">
      <c r="A554" s="40">
        <v>7</v>
      </c>
      <c r="B554" s="40">
        <v>7801</v>
      </c>
      <c r="C554" s="40" t="s">
        <v>20</v>
      </c>
      <c r="D554" s="40" t="s">
        <v>970</v>
      </c>
      <c r="E554" s="40" t="s">
        <v>971</v>
      </c>
      <c r="F554" s="62">
        <v>111</v>
      </c>
      <c r="G554" s="63">
        <v>2.39</v>
      </c>
      <c r="H554" s="63">
        <v>46</v>
      </c>
      <c r="I554" s="40"/>
      <c r="J554" s="40">
        <v>17</v>
      </c>
      <c r="K554" s="40" t="s">
        <v>677</v>
      </c>
      <c r="L554" s="40" t="s">
        <v>128</v>
      </c>
      <c r="M554" s="63">
        <f t="shared" si="8"/>
        <v>2.7058823529411766</v>
      </c>
      <c r="N554" s="64">
        <f>IF(M554="","",IF(M554&lt;Premissas!$C$8,Premissas!$E$7,IF(M554&lt;Premissas!$C$9,Premissas!$E$8,IF(M554&lt;Premissas!$C$10,Premissas!$E$9,IF(M554&lt;Premissas!$C$11,Premissas!$E$10,IF(M554&lt;Premissas!$C$12,Premissas!$E$11,Premissas!$E$12))))))</f>
        <v>750</v>
      </c>
      <c r="O554" s="65">
        <f>IF(OR(N554="",N554=0),0,N554/Premissas!$C$16)</f>
        <v>28.846153846153847</v>
      </c>
    </row>
    <row r="555" spans="1:15" ht="15" customHeight="1">
      <c r="A555" s="40">
        <v>7</v>
      </c>
      <c r="B555" s="40">
        <v>7801</v>
      </c>
      <c r="C555" s="40" t="s">
        <v>22</v>
      </c>
      <c r="D555" s="40" t="s">
        <v>972</v>
      </c>
      <c r="E555" s="40" t="s">
        <v>973</v>
      </c>
      <c r="F555" s="62">
        <v>2324</v>
      </c>
      <c r="G555" s="63">
        <v>193.01</v>
      </c>
      <c r="H555" s="63">
        <v>12</v>
      </c>
      <c r="I555" s="40"/>
      <c r="J555" s="40">
        <v>20</v>
      </c>
      <c r="K555" s="40" t="s">
        <v>677</v>
      </c>
      <c r="L555" s="40" t="s">
        <v>128</v>
      </c>
      <c r="M555" s="63">
        <f t="shared" si="8"/>
        <v>0.6</v>
      </c>
      <c r="N555" s="64">
        <f>IF(M555="","",IF(M555&lt;Premissas!$C$8,Premissas!$E$7,IF(M555&lt;Premissas!$C$9,Premissas!$E$8,IF(M555&lt;Premissas!$C$10,Premissas!$E$9,IF(M555&lt;Premissas!$C$11,Premissas!$E$10,IF(M555&lt;Premissas!$C$12,Premissas!$E$11,Premissas!$E$12))))))</f>
        <v>0</v>
      </c>
      <c r="O555" s="65">
        <f>IF(OR(N555="",N555=0),0,N555/Premissas!$C$16)</f>
        <v>0</v>
      </c>
    </row>
    <row r="556" spans="1:15" ht="15" customHeight="1">
      <c r="A556" s="40">
        <v>7</v>
      </c>
      <c r="B556" s="40">
        <v>7801</v>
      </c>
      <c r="C556" s="40" t="s">
        <v>19</v>
      </c>
      <c r="D556" s="40" t="s">
        <v>974</v>
      </c>
      <c r="E556" s="40" t="s">
        <v>975</v>
      </c>
      <c r="F556" s="62">
        <v>2377</v>
      </c>
      <c r="G556" s="63">
        <v>104.44</v>
      </c>
      <c r="H556" s="63">
        <v>23</v>
      </c>
      <c r="I556" s="40"/>
      <c r="J556" s="40">
        <v>22</v>
      </c>
      <c r="K556" s="40" t="s">
        <v>677</v>
      </c>
      <c r="L556" s="40" t="s">
        <v>128</v>
      </c>
      <c r="M556" s="63">
        <f t="shared" si="8"/>
        <v>1.0454545454545454</v>
      </c>
      <c r="N556" s="64">
        <f>IF(M556="","",IF(M556&lt;Premissas!$C$8,Premissas!$E$7,IF(M556&lt;Premissas!$C$9,Premissas!$E$8,IF(M556&lt;Premissas!$C$10,Premissas!$E$9,IF(M556&lt;Premissas!$C$11,Premissas!$E$10,IF(M556&lt;Premissas!$C$12,Premissas!$E$11,Premissas!$E$12))))))</f>
        <v>100</v>
      </c>
      <c r="O556" s="65">
        <f>IF(OR(N556="",N556=0),0,N556/Premissas!$C$16)</f>
        <v>3.8461538461538463</v>
      </c>
    </row>
    <row r="557" spans="1:15" ht="15" customHeight="1">
      <c r="A557" s="40">
        <v>7</v>
      </c>
      <c r="B557" s="40">
        <v>7801</v>
      </c>
      <c r="C557" s="40" t="s">
        <v>20</v>
      </c>
      <c r="D557" s="40" t="s">
        <v>974</v>
      </c>
      <c r="E557" s="40" t="s">
        <v>975</v>
      </c>
      <c r="F557" s="62">
        <v>57</v>
      </c>
      <c r="G557" s="63">
        <v>0.35</v>
      </c>
      <c r="H557" s="63">
        <v>163</v>
      </c>
      <c r="I557" s="40"/>
      <c r="J557" s="40">
        <v>17</v>
      </c>
      <c r="K557" s="40" t="s">
        <v>677</v>
      </c>
      <c r="L557" s="40" t="s">
        <v>128</v>
      </c>
      <c r="M557" s="63">
        <f t="shared" si="8"/>
        <v>9.5882352941176467</v>
      </c>
      <c r="N557" s="64">
        <f>IF(M557="","",IF(M557&lt;Premissas!$C$8,Premissas!$E$7,IF(M557&lt;Premissas!$C$9,Premissas!$E$8,IF(M557&lt;Premissas!$C$10,Premissas!$E$9,IF(M557&lt;Premissas!$C$11,Premissas!$E$10,IF(M557&lt;Premissas!$C$12,Premissas!$E$11,Premissas!$E$12))))))</f>
        <v>750</v>
      </c>
      <c r="O557" s="65">
        <f>IF(OR(N557="",N557=0),0,N557/Premissas!$C$16)</f>
        <v>28.846153846153847</v>
      </c>
    </row>
    <row r="558" spans="1:15" ht="15" customHeight="1">
      <c r="A558" s="40">
        <v>7</v>
      </c>
      <c r="B558" s="40">
        <v>7801</v>
      </c>
      <c r="C558" s="40" t="s">
        <v>22</v>
      </c>
      <c r="D558" s="40" t="s">
        <v>976</v>
      </c>
      <c r="E558" s="40" t="s">
        <v>977</v>
      </c>
      <c r="F558" s="62">
        <v>1053</v>
      </c>
      <c r="G558" s="63">
        <v>190.75</v>
      </c>
      <c r="H558" s="63">
        <v>6</v>
      </c>
      <c r="I558" s="40"/>
      <c r="J558" s="40">
        <v>20</v>
      </c>
      <c r="K558" s="40" t="s">
        <v>677</v>
      </c>
      <c r="L558" s="40" t="s">
        <v>128</v>
      </c>
      <c r="M558" s="63">
        <f t="shared" si="8"/>
        <v>0.3</v>
      </c>
      <c r="N558" s="64">
        <f>IF(M558="","",IF(M558&lt;Premissas!$C$8,Premissas!$E$7,IF(M558&lt;Premissas!$C$9,Premissas!$E$8,IF(M558&lt;Premissas!$C$10,Premissas!$E$9,IF(M558&lt;Premissas!$C$11,Premissas!$E$10,IF(M558&lt;Premissas!$C$12,Premissas!$E$11,Premissas!$E$12))))))</f>
        <v>0</v>
      </c>
      <c r="O558" s="65">
        <f>IF(OR(N558="",N558=0),0,N558/Premissas!$C$16)</f>
        <v>0</v>
      </c>
    </row>
    <row r="559" spans="1:15" ht="15" customHeight="1">
      <c r="A559" s="40">
        <v>7</v>
      </c>
      <c r="B559" s="40">
        <v>7801</v>
      </c>
      <c r="C559" s="40" t="s">
        <v>19</v>
      </c>
      <c r="D559" s="40" t="s">
        <v>978</v>
      </c>
      <c r="E559" s="40" t="s">
        <v>979</v>
      </c>
      <c r="F559" s="62">
        <v>55</v>
      </c>
      <c r="G559" s="63">
        <v>2.58</v>
      </c>
      <c r="H559" s="63">
        <v>21</v>
      </c>
      <c r="I559" s="40"/>
      <c r="J559" s="40">
        <v>22</v>
      </c>
      <c r="K559" s="40" t="s">
        <v>677</v>
      </c>
      <c r="L559" s="40" t="s">
        <v>128</v>
      </c>
      <c r="M559" s="63">
        <f t="shared" si="8"/>
        <v>0.95454545454545459</v>
      </c>
      <c r="N559" s="64">
        <f>IF(M559="","",IF(M559&lt;Premissas!$C$8,Premissas!$E$7,IF(M559&lt;Premissas!$C$9,Premissas!$E$8,IF(M559&lt;Premissas!$C$10,Premissas!$E$9,IF(M559&lt;Premissas!$C$11,Premissas!$E$10,IF(M559&lt;Premissas!$C$12,Premissas!$E$11,Premissas!$E$12))))))</f>
        <v>0</v>
      </c>
      <c r="O559" s="65">
        <f>IF(OR(N559="",N559=0),0,N559/Premissas!$C$16)</f>
        <v>0</v>
      </c>
    </row>
    <row r="560" spans="1:15" ht="15" customHeight="1">
      <c r="A560" s="40">
        <v>7</v>
      </c>
      <c r="B560" s="40">
        <v>7801</v>
      </c>
      <c r="C560" s="40" t="s">
        <v>21</v>
      </c>
      <c r="D560" s="40" t="s">
        <v>978</v>
      </c>
      <c r="E560" s="40" t="s">
        <v>979</v>
      </c>
      <c r="F560" s="62">
        <v>106</v>
      </c>
      <c r="G560" s="63">
        <v>4.46</v>
      </c>
      <c r="H560" s="63">
        <v>24</v>
      </c>
      <c r="I560" s="40"/>
      <c r="J560" s="40">
        <v>16</v>
      </c>
      <c r="K560" s="40" t="s">
        <v>677</v>
      </c>
      <c r="L560" s="40" t="s">
        <v>128</v>
      </c>
      <c r="M560" s="63">
        <f t="shared" si="8"/>
        <v>1.5</v>
      </c>
      <c r="N560" s="64">
        <f>IF(M560="","",IF(M560&lt;Premissas!$C$8,Premissas!$E$7,IF(M560&lt;Premissas!$C$9,Premissas!$E$8,IF(M560&lt;Premissas!$C$10,Premissas!$E$9,IF(M560&lt;Premissas!$C$11,Premissas!$E$10,IF(M560&lt;Premissas!$C$12,Premissas!$E$11,Premissas!$E$12))))))</f>
        <v>350</v>
      </c>
      <c r="O560" s="65">
        <f>IF(OR(N560="",N560=0),0,N560/Premissas!$C$16)</f>
        <v>13.461538461538462</v>
      </c>
    </row>
    <row r="561" spans="1:15" ht="15" customHeight="1">
      <c r="A561" s="40">
        <v>7</v>
      </c>
      <c r="B561" s="40">
        <v>7801</v>
      </c>
      <c r="C561" s="40" t="s">
        <v>20</v>
      </c>
      <c r="D561" s="40" t="s">
        <v>978</v>
      </c>
      <c r="E561" s="40" t="s">
        <v>979</v>
      </c>
      <c r="F561" s="62">
        <v>210</v>
      </c>
      <c r="G561" s="63">
        <v>14.09</v>
      </c>
      <c r="H561" s="63">
        <v>15</v>
      </c>
      <c r="I561" s="40"/>
      <c r="J561" s="40">
        <v>17</v>
      </c>
      <c r="K561" s="40" t="s">
        <v>677</v>
      </c>
      <c r="L561" s="40" t="s">
        <v>128</v>
      </c>
      <c r="M561" s="63">
        <f t="shared" si="8"/>
        <v>0.88235294117647056</v>
      </c>
      <c r="N561" s="64">
        <f>IF(M561="","",IF(M561&lt;Premissas!$C$8,Premissas!$E$7,IF(M561&lt;Premissas!$C$9,Premissas!$E$8,IF(M561&lt;Premissas!$C$10,Premissas!$E$9,IF(M561&lt;Premissas!$C$11,Premissas!$E$10,IF(M561&lt;Premissas!$C$12,Premissas!$E$11,Premissas!$E$12))))))</f>
        <v>0</v>
      </c>
      <c r="O561" s="65">
        <f>IF(OR(N561="",N561=0),0,N561/Premissas!$C$16)</f>
        <v>0</v>
      </c>
    </row>
    <row r="562" spans="1:15" ht="15" customHeight="1">
      <c r="A562" s="40">
        <v>7</v>
      </c>
      <c r="B562" s="40">
        <v>7801</v>
      </c>
      <c r="C562" s="40" t="s">
        <v>22</v>
      </c>
      <c r="D562" s="40" t="s">
        <v>980</v>
      </c>
      <c r="E562" s="40" t="s">
        <v>981</v>
      </c>
      <c r="F562" s="62">
        <v>5330</v>
      </c>
      <c r="G562" s="63">
        <v>94.73</v>
      </c>
      <c r="H562" s="63">
        <v>56</v>
      </c>
      <c r="I562" s="40"/>
      <c r="J562" s="40">
        <v>20</v>
      </c>
      <c r="K562" s="40" t="s">
        <v>677</v>
      </c>
      <c r="L562" s="40" t="s">
        <v>128</v>
      </c>
      <c r="M562" s="63">
        <f t="shared" si="8"/>
        <v>2.8</v>
      </c>
      <c r="N562" s="64">
        <f>IF(M562="","",IF(M562&lt;Premissas!$C$8,Premissas!$E$7,IF(M562&lt;Premissas!$C$9,Premissas!$E$8,IF(M562&lt;Premissas!$C$10,Premissas!$E$9,IF(M562&lt;Premissas!$C$11,Premissas!$E$10,IF(M562&lt;Premissas!$C$12,Premissas!$E$11,Premissas!$E$12))))))</f>
        <v>750</v>
      </c>
      <c r="O562" s="65">
        <f>IF(OR(N562="",N562=0),0,N562/Premissas!$C$16)</f>
        <v>28.846153846153847</v>
      </c>
    </row>
    <row r="563" spans="1:15" ht="15" customHeight="1">
      <c r="A563" s="40">
        <v>7</v>
      </c>
      <c r="B563" s="40">
        <v>7801</v>
      </c>
      <c r="C563" s="40" t="s">
        <v>20</v>
      </c>
      <c r="D563" s="40" t="s">
        <v>982</v>
      </c>
      <c r="E563" s="40" t="s">
        <v>983</v>
      </c>
      <c r="F563" s="62">
        <v>1025</v>
      </c>
      <c r="G563" s="63">
        <v>106.17</v>
      </c>
      <c r="H563" s="63">
        <v>10</v>
      </c>
      <c r="I563" s="40"/>
      <c r="J563" s="40">
        <v>17</v>
      </c>
      <c r="K563" s="40" t="s">
        <v>677</v>
      </c>
      <c r="L563" s="40" t="s">
        <v>128</v>
      </c>
      <c r="M563" s="63">
        <f t="shared" si="8"/>
        <v>0.58823529411764708</v>
      </c>
      <c r="N563" s="64">
        <f>IF(M563="","",IF(M563&lt;Premissas!$C$8,Premissas!$E$7,IF(M563&lt;Premissas!$C$9,Premissas!$E$8,IF(M563&lt;Premissas!$C$10,Premissas!$E$9,IF(M563&lt;Premissas!$C$11,Premissas!$E$10,IF(M563&lt;Premissas!$C$12,Premissas!$E$11,Premissas!$E$12))))))</f>
        <v>0</v>
      </c>
      <c r="O563" s="65">
        <f>IF(OR(N563="",N563=0),0,N563/Premissas!$C$16)</f>
        <v>0</v>
      </c>
    </row>
    <row r="564" spans="1:15" ht="15" customHeight="1">
      <c r="A564" s="40">
        <v>7</v>
      </c>
      <c r="B564" s="40">
        <v>7801</v>
      </c>
      <c r="C564" s="40" t="s">
        <v>19</v>
      </c>
      <c r="D564" s="40" t="s">
        <v>984</v>
      </c>
      <c r="E564" s="40" t="s">
        <v>985</v>
      </c>
      <c r="F564" s="62">
        <v>1071</v>
      </c>
      <c r="G564" s="63">
        <v>28.39</v>
      </c>
      <c r="H564" s="63">
        <v>38</v>
      </c>
      <c r="I564" s="40"/>
      <c r="J564" s="40">
        <v>22</v>
      </c>
      <c r="K564" s="40" t="s">
        <v>677</v>
      </c>
      <c r="L564" s="40" t="s">
        <v>128</v>
      </c>
      <c r="M564" s="63">
        <f t="shared" si="8"/>
        <v>1.7272727272727273</v>
      </c>
      <c r="N564" s="64">
        <f>IF(M564="","",IF(M564&lt;Premissas!$C$8,Premissas!$E$7,IF(M564&lt;Premissas!$C$9,Premissas!$E$8,IF(M564&lt;Premissas!$C$10,Premissas!$E$9,IF(M564&lt;Premissas!$C$11,Premissas!$E$10,IF(M564&lt;Premissas!$C$12,Premissas!$E$11,Premissas!$E$12))))))</f>
        <v>500</v>
      </c>
      <c r="O564" s="65">
        <f>IF(OR(N564="",N564=0),0,N564/Premissas!$C$16)</f>
        <v>19.23076923076923</v>
      </c>
    </row>
    <row r="565" spans="1:15" ht="15" customHeight="1">
      <c r="A565" s="40">
        <v>7</v>
      </c>
      <c r="B565" s="40">
        <v>7801</v>
      </c>
      <c r="C565" s="40" t="s">
        <v>19</v>
      </c>
      <c r="D565" s="40" t="s">
        <v>986</v>
      </c>
      <c r="E565" s="40" t="s">
        <v>987</v>
      </c>
      <c r="F565" s="62">
        <v>764</v>
      </c>
      <c r="G565" s="63">
        <v>35.479999999999997</v>
      </c>
      <c r="H565" s="63">
        <v>22</v>
      </c>
      <c r="I565" s="40"/>
      <c r="J565" s="40">
        <v>22</v>
      </c>
      <c r="K565" s="40" t="s">
        <v>677</v>
      </c>
      <c r="L565" s="40" t="s">
        <v>128</v>
      </c>
      <c r="M565" s="63">
        <f t="shared" si="8"/>
        <v>1</v>
      </c>
      <c r="N565" s="64">
        <f>IF(M565="","",IF(M565&lt;Premissas!$C$8,Premissas!$E$7,IF(M565&lt;Premissas!$C$9,Premissas!$E$8,IF(M565&lt;Premissas!$C$10,Premissas!$E$9,IF(M565&lt;Premissas!$C$11,Premissas!$E$10,IF(M565&lt;Premissas!$C$12,Premissas!$E$11,Premissas!$E$12))))))</f>
        <v>100</v>
      </c>
      <c r="O565" s="65">
        <f>IF(OR(N565="",N565=0),0,N565/Premissas!$C$16)</f>
        <v>3.8461538461538463</v>
      </c>
    </row>
    <row r="566" spans="1:15" ht="15" customHeight="1">
      <c r="A566" s="40">
        <v>7</v>
      </c>
      <c r="B566" s="40">
        <v>7801</v>
      </c>
      <c r="C566" s="40" t="s">
        <v>21</v>
      </c>
      <c r="D566" s="40" t="s">
        <v>986</v>
      </c>
      <c r="E566" s="40" t="s">
        <v>987</v>
      </c>
      <c r="F566" s="62">
        <v>49</v>
      </c>
      <c r="G566" s="63">
        <v>32.97</v>
      </c>
      <c r="H566" s="63">
        <v>1</v>
      </c>
      <c r="I566" s="40"/>
      <c r="J566" s="40">
        <v>16</v>
      </c>
      <c r="K566" s="40" t="s">
        <v>677</v>
      </c>
      <c r="L566" s="40" t="s">
        <v>128</v>
      </c>
      <c r="M566" s="63">
        <f t="shared" si="8"/>
        <v>6.25E-2</v>
      </c>
      <c r="N566" s="64">
        <f>IF(M566="","",IF(M566&lt;Premissas!$C$8,Premissas!$E$7,IF(M566&lt;Premissas!$C$9,Premissas!$E$8,IF(M566&lt;Premissas!$C$10,Premissas!$E$9,IF(M566&lt;Premissas!$C$11,Premissas!$E$10,IF(M566&lt;Premissas!$C$12,Premissas!$E$11,Premissas!$E$12))))))</f>
        <v>0</v>
      </c>
      <c r="O566" s="65">
        <f>IF(OR(N566="",N566=0),0,N566/Premissas!$C$16)</f>
        <v>0</v>
      </c>
    </row>
    <row r="567" spans="1:15" ht="15" customHeight="1">
      <c r="A567" s="40">
        <v>7</v>
      </c>
      <c r="B567" s="40">
        <v>7801</v>
      </c>
      <c r="C567" s="40" t="s">
        <v>21</v>
      </c>
      <c r="D567" s="40" t="s">
        <v>988</v>
      </c>
      <c r="E567" s="40" t="s">
        <v>989</v>
      </c>
      <c r="F567" s="62">
        <v>94</v>
      </c>
      <c r="G567" s="63">
        <v>86.68</v>
      </c>
      <c r="H567" s="63">
        <v>1</v>
      </c>
      <c r="I567" s="40"/>
      <c r="J567" s="40">
        <v>16</v>
      </c>
      <c r="K567" s="40" t="s">
        <v>677</v>
      </c>
      <c r="L567" s="40" t="s">
        <v>128</v>
      </c>
      <c r="M567" s="63">
        <f t="shared" si="8"/>
        <v>6.25E-2</v>
      </c>
      <c r="N567" s="64">
        <f>IF(M567="","",IF(M567&lt;Premissas!$C$8,Premissas!$E$7,IF(M567&lt;Premissas!$C$9,Premissas!$E$8,IF(M567&lt;Premissas!$C$10,Premissas!$E$9,IF(M567&lt;Premissas!$C$11,Premissas!$E$10,IF(M567&lt;Premissas!$C$12,Premissas!$E$11,Premissas!$E$12))))))</f>
        <v>0</v>
      </c>
      <c r="O567" s="65">
        <f>IF(OR(N567="",N567=0),0,N567/Premissas!$C$16)</f>
        <v>0</v>
      </c>
    </row>
    <row r="568" spans="1:15" ht="15" customHeight="1">
      <c r="A568" s="40">
        <v>7</v>
      </c>
      <c r="B568" s="40">
        <v>7801</v>
      </c>
      <c r="C568" s="40" t="s">
        <v>20</v>
      </c>
      <c r="D568" s="40" t="s">
        <v>988</v>
      </c>
      <c r="E568" s="40" t="s">
        <v>989</v>
      </c>
      <c r="F568" s="62">
        <v>4</v>
      </c>
      <c r="G568" s="63">
        <v>4.45</v>
      </c>
      <c r="H568" s="63">
        <v>1</v>
      </c>
      <c r="I568" s="40"/>
      <c r="J568" s="40">
        <v>17</v>
      </c>
      <c r="K568" s="40" t="s">
        <v>677</v>
      </c>
      <c r="L568" s="40" t="s">
        <v>128</v>
      </c>
      <c r="M568" s="63">
        <f t="shared" si="8"/>
        <v>5.8823529411764705E-2</v>
      </c>
      <c r="N568" s="64">
        <f>IF(M568="","",IF(M568&lt;Premissas!$C$8,Premissas!$E$7,IF(M568&lt;Premissas!$C$9,Premissas!$E$8,IF(M568&lt;Premissas!$C$10,Premissas!$E$9,IF(M568&lt;Premissas!$C$11,Premissas!$E$10,IF(M568&lt;Premissas!$C$12,Premissas!$E$11,Premissas!$E$12))))))</f>
        <v>0</v>
      </c>
      <c r="O568" s="65">
        <f>IF(OR(N568="",N568=0),0,N568/Premissas!$C$16)</f>
        <v>0</v>
      </c>
    </row>
    <row r="569" spans="1:15" ht="15" customHeight="1">
      <c r="A569" s="40">
        <v>7</v>
      </c>
      <c r="B569" s="40">
        <v>7801</v>
      </c>
      <c r="C569" s="40" t="s">
        <v>19</v>
      </c>
      <c r="D569" s="40" t="s">
        <v>990</v>
      </c>
      <c r="E569" s="40" t="s">
        <v>991</v>
      </c>
      <c r="F569" s="62">
        <v>66</v>
      </c>
      <c r="G569" s="63">
        <v>9.39</v>
      </c>
      <c r="H569" s="63">
        <v>7</v>
      </c>
      <c r="I569" s="40"/>
      <c r="J569" s="40">
        <v>22</v>
      </c>
      <c r="K569" s="40" t="s">
        <v>677</v>
      </c>
      <c r="L569" s="40" t="s">
        <v>128</v>
      </c>
      <c r="M569" s="63">
        <f t="shared" si="8"/>
        <v>0.31818181818181818</v>
      </c>
      <c r="N569" s="64">
        <f>IF(M569="","",IF(M569&lt;Premissas!$C$8,Premissas!$E$7,IF(M569&lt;Premissas!$C$9,Premissas!$E$8,IF(M569&lt;Premissas!$C$10,Premissas!$E$9,IF(M569&lt;Premissas!$C$11,Premissas!$E$10,IF(M569&lt;Premissas!$C$12,Premissas!$E$11,Premissas!$E$12))))))</f>
        <v>0</v>
      </c>
      <c r="O569" s="65">
        <f>IF(OR(N569="",N569=0),0,N569/Premissas!$C$16)</f>
        <v>0</v>
      </c>
    </row>
    <row r="570" spans="1:15" ht="15" customHeight="1">
      <c r="A570" s="40">
        <v>7</v>
      </c>
      <c r="B570" s="40">
        <v>7801</v>
      </c>
      <c r="C570" s="40" t="s">
        <v>22</v>
      </c>
      <c r="D570" s="40" t="s">
        <v>992</v>
      </c>
      <c r="E570" s="40" t="s">
        <v>993</v>
      </c>
      <c r="F570" s="62">
        <v>148</v>
      </c>
      <c r="G570" s="63">
        <v>36.85</v>
      </c>
      <c r="H570" s="63">
        <v>4</v>
      </c>
      <c r="I570" s="40"/>
      <c r="J570" s="40">
        <v>20</v>
      </c>
      <c r="K570" s="40" t="s">
        <v>677</v>
      </c>
      <c r="L570" s="40" t="s">
        <v>128</v>
      </c>
      <c r="M570" s="63">
        <f t="shared" si="8"/>
        <v>0.2</v>
      </c>
      <c r="N570" s="64">
        <f>IF(M570="","",IF(M570&lt;Premissas!$C$8,Premissas!$E$7,IF(M570&lt;Premissas!$C$9,Premissas!$E$8,IF(M570&lt;Premissas!$C$10,Premissas!$E$9,IF(M570&lt;Premissas!$C$11,Premissas!$E$10,IF(M570&lt;Premissas!$C$12,Premissas!$E$11,Premissas!$E$12))))))</f>
        <v>0</v>
      </c>
      <c r="O570" s="65">
        <f>IF(OR(N570="",N570=0),0,N570/Premissas!$C$16)</f>
        <v>0</v>
      </c>
    </row>
    <row r="571" spans="1:15" ht="15" customHeight="1">
      <c r="A571" s="40">
        <v>7</v>
      </c>
      <c r="B571" s="40">
        <v>7801</v>
      </c>
      <c r="C571" s="40" t="s">
        <v>19</v>
      </c>
      <c r="D571" s="40" t="s">
        <v>994</v>
      </c>
      <c r="E571" s="40" t="s">
        <v>995</v>
      </c>
      <c r="F571" s="62">
        <v>109</v>
      </c>
      <c r="G571" s="63">
        <v>18.22</v>
      </c>
      <c r="H571" s="63">
        <v>6</v>
      </c>
      <c r="I571" s="40"/>
      <c r="J571" s="40">
        <v>22</v>
      </c>
      <c r="K571" s="40" t="s">
        <v>677</v>
      </c>
      <c r="L571" s="40" t="s">
        <v>128</v>
      </c>
      <c r="M571" s="63">
        <f t="shared" si="8"/>
        <v>0.27272727272727271</v>
      </c>
      <c r="N571" s="64">
        <f>IF(M571="","",IF(M571&lt;Premissas!$C$8,Premissas!$E$7,IF(M571&lt;Premissas!$C$9,Premissas!$E$8,IF(M571&lt;Premissas!$C$10,Premissas!$E$9,IF(M571&lt;Premissas!$C$11,Premissas!$E$10,IF(M571&lt;Premissas!$C$12,Premissas!$E$11,Premissas!$E$12))))))</f>
        <v>0</v>
      </c>
      <c r="O571" s="65">
        <f>IF(OR(N571="",N571=0),0,N571/Premissas!$C$16)</f>
        <v>0</v>
      </c>
    </row>
    <row r="572" spans="1:15" ht="15" customHeight="1">
      <c r="A572" s="40">
        <v>7</v>
      </c>
      <c r="B572" s="40">
        <v>7801</v>
      </c>
      <c r="C572" s="40" t="s">
        <v>19</v>
      </c>
      <c r="D572" s="40" t="s">
        <v>996</v>
      </c>
      <c r="E572" s="40" t="s">
        <v>997</v>
      </c>
      <c r="F572" s="62">
        <v>27</v>
      </c>
      <c r="G572" s="63">
        <v>6.03</v>
      </c>
      <c r="H572" s="63">
        <v>4</v>
      </c>
      <c r="I572" s="40"/>
      <c r="J572" s="40">
        <v>22</v>
      </c>
      <c r="K572" s="40" t="s">
        <v>677</v>
      </c>
      <c r="L572" s="40" t="s">
        <v>128</v>
      </c>
      <c r="M572" s="63">
        <f t="shared" si="8"/>
        <v>0.18181818181818182</v>
      </c>
      <c r="N572" s="64">
        <f>IF(M572="","",IF(M572&lt;Premissas!$C$8,Premissas!$E$7,IF(M572&lt;Premissas!$C$9,Premissas!$E$8,IF(M572&lt;Premissas!$C$10,Premissas!$E$9,IF(M572&lt;Premissas!$C$11,Premissas!$E$10,IF(M572&lt;Premissas!$C$12,Premissas!$E$11,Premissas!$E$12))))))</f>
        <v>0</v>
      </c>
      <c r="O572" s="65">
        <f>IF(OR(N572="",N572=0),0,N572/Premissas!$C$16)</f>
        <v>0</v>
      </c>
    </row>
    <row r="573" spans="1:15" ht="15" customHeight="1">
      <c r="A573" s="40">
        <v>7</v>
      </c>
      <c r="B573" s="40">
        <v>7801</v>
      </c>
      <c r="C573" s="40" t="s">
        <v>21</v>
      </c>
      <c r="D573" s="40" t="s">
        <v>998</v>
      </c>
      <c r="E573" s="40" t="s">
        <v>999</v>
      </c>
      <c r="F573" s="62">
        <v>80</v>
      </c>
      <c r="G573" s="63">
        <v>29.31</v>
      </c>
      <c r="H573" s="63">
        <v>3</v>
      </c>
      <c r="I573" s="40"/>
      <c r="J573" s="40">
        <v>16</v>
      </c>
      <c r="K573" s="40" t="s">
        <v>677</v>
      </c>
      <c r="L573" s="40" t="s">
        <v>128</v>
      </c>
      <c r="M573" s="63">
        <f t="shared" si="8"/>
        <v>0.1875</v>
      </c>
      <c r="N573" s="64">
        <f>IF(M573="","",IF(M573&lt;Premissas!$C$8,Premissas!$E$7,IF(M573&lt;Premissas!$C$9,Premissas!$E$8,IF(M573&lt;Premissas!$C$10,Premissas!$E$9,IF(M573&lt;Premissas!$C$11,Premissas!$E$10,IF(M573&lt;Premissas!$C$12,Premissas!$E$11,Premissas!$E$12))))))</f>
        <v>0</v>
      </c>
      <c r="O573" s="65">
        <f>IF(OR(N573="",N573=0),0,N573/Premissas!$C$16)</f>
        <v>0</v>
      </c>
    </row>
    <row r="574" spans="1:15" ht="15" customHeight="1">
      <c r="A574" s="40">
        <v>7</v>
      </c>
      <c r="B574" s="40">
        <v>7801</v>
      </c>
      <c r="C574" s="40" t="s">
        <v>21</v>
      </c>
      <c r="D574" s="40" t="s">
        <v>1000</v>
      </c>
      <c r="E574" s="40" t="s">
        <v>1001</v>
      </c>
      <c r="F574" s="62">
        <v>258</v>
      </c>
      <c r="G574" s="63">
        <v>52.37</v>
      </c>
      <c r="H574" s="63">
        <v>5</v>
      </c>
      <c r="I574" s="40"/>
      <c r="J574" s="40">
        <v>16</v>
      </c>
      <c r="K574" s="40" t="s">
        <v>677</v>
      </c>
      <c r="L574" s="40" t="s">
        <v>128</v>
      </c>
      <c r="M574" s="63">
        <f t="shared" si="8"/>
        <v>0.3125</v>
      </c>
      <c r="N574" s="64">
        <f>IF(M574="","",IF(M574&lt;Premissas!$C$8,Premissas!$E$7,IF(M574&lt;Premissas!$C$9,Premissas!$E$8,IF(M574&lt;Premissas!$C$10,Premissas!$E$9,IF(M574&lt;Premissas!$C$11,Premissas!$E$10,IF(M574&lt;Premissas!$C$12,Premissas!$E$11,Premissas!$E$12))))))</f>
        <v>0</v>
      </c>
      <c r="O574" s="65">
        <f>IF(OR(N574="",N574=0),0,N574/Premissas!$C$16)</f>
        <v>0</v>
      </c>
    </row>
    <row r="575" spans="1:15" ht="15" customHeight="1">
      <c r="A575" s="40">
        <v>7</v>
      </c>
      <c r="B575" s="40">
        <v>7801</v>
      </c>
      <c r="C575" s="40" t="s">
        <v>19</v>
      </c>
      <c r="D575" s="40" t="s">
        <v>1002</v>
      </c>
      <c r="E575" s="40" t="s">
        <v>1003</v>
      </c>
      <c r="F575" s="62">
        <v>183</v>
      </c>
      <c r="G575" s="63">
        <v>5.93</v>
      </c>
      <c r="H575" s="63">
        <v>31</v>
      </c>
      <c r="I575" s="40"/>
      <c r="J575" s="40">
        <v>22</v>
      </c>
      <c r="K575" s="40" t="s">
        <v>677</v>
      </c>
      <c r="L575" s="40" t="s">
        <v>128</v>
      </c>
      <c r="M575" s="63">
        <f t="shared" si="8"/>
        <v>1.4090909090909092</v>
      </c>
      <c r="N575" s="64">
        <f>IF(M575="","",IF(M575&lt;Premissas!$C$8,Premissas!$E$7,IF(M575&lt;Premissas!$C$9,Premissas!$E$8,IF(M575&lt;Premissas!$C$10,Premissas!$E$9,IF(M575&lt;Premissas!$C$11,Premissas!$E$10,IF(M575&lt;Premissas!$C$12,Premissas!$E$11,Premissas!$E$12))))))</f>
        <v>350</v>
      </c>
      <c r="O575" s="65">
        <f>IF(OR(N575="",N575=0),0,N575/Premissas!$C$16)</f>
        <v>13.461538461538462</v>
      </c>
    </row>
    <row r="576" spans="1:15" ht="15" customHeight="1">
      <c r="A576" s="40">
        <v>7</v>
      </c>
      <c r="B576" s="40">
        <v>7801</v>
      </c>
      <c r="C576" s="40" t="s">
        <v>19</v>
      </c>
      <c r="D576" s="40" t="s">
        <v>1004</v>
      </c>
      <c r="E576" s="40" t="s">
        <v>1005</v>
      </c>
      <c r="F576" s="62">
        <v>276</v>
      </c>
      <c r="G576" s="63">
        <v>45.99</v>
      </c>
      <c r="H576" s="63">
        <v>6</v>
      </c>
      <c r="I576" s="40"/>
      <c r="J576" s="40">
        <v>22</v>
      </c>
      <c r="K576" s="40" t="s">
        <v>677</v>
      </c>
      <c r="L576" s="40" t="s">
        <v>128</v>
      </c>
      <c r="M576" s="63">
        <f t="shared" si="8"/>
        <v>0.27272727272727271</v>
      </c>
      <c r="N576" s="64">
        <f>IF(M576="","",IF(M576&lt;Premissas!$C$8,Premissas!$E$7,IF(M576&lt;Premissas!$C$9,Premissas!$E$8,IF(M576&lt;Premissas!$C$10,Premissas!$E$9,IF(M576&lt;Premissas!$C$11,Premissas!$E$10,IF(M576&lt;Premissas!$C$12,Premissas!$E$11,Premissas!$E$12))))))</f>
        <v>0</v>
      </c>
      <c r="O576" s="65">
        <f>IF(OR(N576="",N576=0),0,N576/Premissas!$C$16)</f>
        <v>0</v>
      </c>
    </row>
    <row r="577" spans="1:15" ht="15" customHeight="1">
      <c r="A577" s="40">
        <v>7</v>
      </c>
      <c r="B577" s="40">
        <v>7801</v>
      </c>
      <c r="C577" s="40" t="s">
        <v>22</v>
      </c>
      <c r="D577" s="40" t="s">
        <v>1006</v>
      </c>
      <c r="E577" s="40" t="s">
        <v>1007</v>
      </c>
      <c r="F577" s="62">
        <v>681</v>
      </c>
      <c r="G577" s="63">
        <v>130.77000000000001</v>
      </c>
      <c r="H577" s="63">
        <v>5</v>
      </c>
      <c r="I577" s="40"/>
      <c r="J577" s="40">
        <v>20</v>
      </c>
      <c r="K577" s="40" t="s">
        <v>677</v>
      </c>
      <c r="L577" s="40" t="s">
        <v>128</v>
      </c>
      <c r="M577" s="63">
        <f t="shared" si="8"/>
        <v>0.25</v>
      </c>
      <c r="N577" s="64">
        <f>IF(M577="","",IF(M577&lt;Premissas!$C$8,Premissas!$E$7,IF(M577&lt;Premissas!$C$9,Premissas!$E$8,IF(M577&lt;Premissas!$C$10,Premissas!$E$9,IF(M577&lt;Premissas!$C$11,Premissas!$E$10,IF(M577&lt;Premissas!$C$12,Premissas!$E$11,Premissas!$E$12))))))</f>
        <v>0</v>
      </c>
      <c r="O577" s="65">
        <f>IF(OR(N577="",N577=0),0,N577/Premissas!$C$16)</f>
        <v>0</v>
      </c>
    </row>
    <row r="578" spans="1:15" ht="15" customHeight="1">
      <c r="A578" s="40">
        <v>7</v>
      </c>
      <c r="B578" s="40">
        <v>7801</v>
      </c>
      <c r="C578" s="40" t="s">
        <v>19</v>
      </c>
      <c r="D578" s="40" t="s">
        <v>1008</v>
      </c>
      <c r="E578" s="40" t="s">
        <v>1009</v>
      </c>
      <c r="F578" s="62">
        <v>151</v>
      </c>
      <c r="G578" s="63">
        <v>10.24</v>
      </c>
      <c r="H578" s="63">
        <v>15</v>
      </c>
      <c r="I578" s="40"/>
      <c r="J578" s="40">
        <v>22</v>
      </c>
      <c r="K578" s="40" t="s">
        <v>677</v>
      </c>
      <c r="L578" s="40" t="s">
        <v>128</v>
      </c>
      <c r="M578" s="63">
        <f t="shared" ref="M578:M641" si="9">IF(OR(J578="",J578&lt;=0),"",H578/J578)</f>
        <v>0.68181818181818177</v>
      </c>
      <c r="N578" s="64">
        <f>IF(M578="","",IF(M578&lt;Premissas!$C$8,Premissas!$E$7,IF(M578&lt;Premissas!$C$9,Premissas!$E$8,IF(M578&lt;Premissas!$C$10,Premissas!$E$9,IF(M578&lt;Premissas!$C$11,Premissas!$E$10,IF(M578&lt;Premissas!$C$12,Premissas!$E$11,Premissas!$E$12))))))</f>
        <v>0</v>
      </c>
      <c r="O578" s="65">
        <f>IF(OR(N578="",N578=0),0,N578/Premissas!$C$16)</f>
        <v>0</v>
      </c>
    </row>
    <row r="579" spans="1:15" ht="15" customHeight="1">
      <c r="A579" s="40">
        <v>7</v>
      </c>
      <c r="B579" s="40">
        <v>7801</v>
      </c>
      <c r="C579" s="40" t="s">
        <v>22</v>
      </c>
      <c r="D579" s="40" t="s">
        <v>1010</v>
      </c>
      <c r="E579" s="40" t="s">
        <v>1011</v>
      </c>
      <c r="F579" s="62">
        <v>50</v>
      </c>
      <c r="G579" s="63">
        <v>6.07</v>
      </c>
      <c r="H579" s="63">
        <v>8</v>
      </c>
      <c r="I579" s="40"/>
      <c r="J579" s="40">
        <v>20</v>
      </c>
      <c r="K579" s="40" t="s">
        <v>677</v>
      </c>
      <c r="L579" s="40" t="s">
        <v>128</v>
      </c>
      <c r="M579" s="63">
        <f t="shared" si="9"/>
        <v>0.4</v>
      </c>
      <c r="N579" s="64">
        <f>IF(M579="","",IF(M579&lt;Premissas!$C$8,Premissas!$E$7,IF(M579&lt;Premissas!$C$9,Premissas!$E$8,IF(M579&lt;Premissas!$C$10,Premissas!$E$9,IF(M579&lt;Premissas!$C$11,Premissas!$E$10,IF(M579&lt;Premissas!$C$12,Premissas!$E$11,Premissas!$E$12))))))</f>
        <v>0</v>
      </c>
      <c r="O579" s="65">
        <f>IF(OR(N579="",N579=0),0,N579/Premissas!$C$16)</f>
        <v>0</v>
      </c>
    </row>
    <row r="580" spans="1:15" ht="15" customHeight="1">
      <c r="A580" s="40">
        <v>7</v>
      </c>
      <c r="B580" s="40">
        <v>7801</v>
      </c>
      <c r="C580" s="40" t="s">
        <v>19</v>
      </c>
      <c r="D580" s="40" t="s">
        <v>1012</v>
      </c>
      <c r="E580" s="40" t="s">
        <v>1013</v>
      </c>
      <c r="F580" s="62">
        <v>220</v>
      </c>
      <c r="G580" s="63">
        <v>46.37</v>
      </c>
      <c r="H580" s="63">
        <v>5</v>
      </c>
      <c r="I580" s="40"/>
      <c r="J580" s="40">
        <v>22</v>
      </c>
      <c r="K580" s="40" t="s">
        <v>677</v>
      </c>
      <c r="L580" s="40" t="s">
        <v>128</v>
      </c>
      <c r="M580" s="63">
        <f t="shared" si="9"/>
        <v>0.22727272727272727</v>
      </c>
      <c r="N580" s="64">
        <f>IF(M580="","",IF(M580&lt;Premissas!$C$8,Premissas!$E$7,IF(M580&lt;Premissas!$C$9,Premissas!$E$8,IF(M580&lt;Premissas!$C$10,Premissas!$E$9,IF(M580&lt;Premissas!$C$11,Premissas!$E$10,IF(M580&lt;Premissas!$C$12,Premissas!$E$11,Premissas!$E$12))))))</f>
        <v>0</v>
      </c>
      <c r="O580" s="65">
        <f>IF(OR(N580="",N580=0),0,N580/Premissas!$C$16)</f>
        <v>0</v>
      </c>
    </row>
    <row r="581" spans="1:15" ht="15" customHeight="1">
      <c r="A581" s="40">
        <v>7</v>
      </c>
      <c r="B581" s="40">
        <v>7801</v>
      </c>
      <c r="C581" s="40" t="s">
        <v>19</v>
      </c>
      <c r="D581" s="40" t="s">
        <v>1014</v>
      </c>
      <c r="E581" s="40" t="s">
        <v>1015</v>
      </c>
      <c r="F581" s="62">
        <v>468</v>
      </c>
      <c r="G581" s="63">
        <v>18.8</v>
      </c>
      <c r="H581" s="63">
        <v>25</v>
      </c>
      <c r="I581" s="40"/>
      <c r="J581" s="40">
        <v>22</v>
      </c>
      <c r="K581" s="40" t="s">
        <v>677</v>
      </c>
      <c r="L581" s="40" t="s">
        <v>128</v>
      </c>
      <c r="M581" s="63">
        <f t="shared" si="9"/>
        <v>1.1363636363636365</v>
      </c>
      <c r="N581" s="64">
        <f>IF(M581="","",IF(M581&lt;Premissas!$C$8,Premissas!$E$7,IF(M581&lt;Premissas!$C$9,Premissas!$E$8,IF(M581&lt;Premissas!$C$10,Premissas!$E$9,IF(M581&lt;Premissas!$C$11,Premissas!$E$10,IF(M581&lt;Premissas!$C$12,Premissas!$E$11,Premissas!$E$12))))))</f>
        <v>100</v>
      </c>
      <c r="O581" s="65">
        <f>IF(OR(N581="",N581=0),0,N581/Premissas!$C$16)</f>
        <v>3.8461538461538463</v>
      </c>
    </row>
    <row r="582" spans="1:15" ht="15" customHeight="1">
      <c r="A582" s="40">
        <v>7</v>
      </c>
      <c r="B582" s="40">
        <v>7801</v>
      </c>
      <c r="C582" s="40" t="s">
        <v>19</v>
      </c>
      <c r="D582" s="40" t="s">
        <v>1016</v>
      </c>
      <c r="E582" s="40" t="s">
        <v>1017</v>
      </c>
      <c r="F582" s="62">
        <v>298</v>
      </c>
      <c r="G582" s="63">
        <v>36.71</v>
      </c>
      <c r="H582" s="63">
        <v>8</v>
      </c>
      <c r="I582" s="40"/>
      <c r="J582" s="40">
        <v>22</v>
      </c>
      <c r="K582" s="40" t="s">
        <v>677</v>
      </c>
      <c r="L582" s="40" t="s">
        <v>128</v>
      </c>
      <c r="M582" s="63">
        <f t="shared" si="9"/>
        <v>0.36363636363636365</v>
      </c>
      <c r="N582" s="64">
        <f>IF(M582="","",IF(M582&lt;Premissas!$C$8,Premissas!$E$7,IF(M582&lt;Premissas!$C$9,Premissas!$E$8,IF(M582&lt;Premissas!$C$10,Premissas!$E$9,IF(M582&lt;Premissas!$C$11,Premissas!$E$10,IF(M582&lt;Premissas!$C$12,Premissas!$E$11,Premissas!$E$12))))))</f>
        <v>0</v>
      </c>
      <c r="O582" s="65">
        <f>IF(OR(N582="",N582=0),0,N582/Premissas!$C$16)</f>
        <v>0</v>
      </c>
    </row>
    <row r="583" spans="1:15" ht="15" customHeight="1">
      <c r="A583" s="40">
        <v>7</v>
      </c>
      <c r="B583" s="40">
        <v>7801</v>
      </c>
      <c r="C583" s="40" t="s">
        <v>22</v>
      </c>
      <c r="D583" s="40" t="s">
        <v>1018</v>
      </c>
      <c r="E583" s="40" t="s">
        <v>1019</v>
      </c>
      <c r="F583" s="62">
        <v>3700</v>
      </c>
      <c r="G583" s="63">
        <v>153.22999999999999</v>
      </c>
      <c r="H583" s="63">
        <v>24</v>
      </c>
      <c r="I583" s="40"/>
      <c r="J583" s="40">
        <v>20</v>
      </c>
      <c r="K583" s="40" t="s">
        <v>677</v>
      </c>
      <c r="L583" s="40" t="s">
        <v>128</v>
      </c>
      <c r="M583" s="63">
        <f t="shared" si="9"/>
        <v>1.2</v>
      </c>
      <c r="N583" s="64">
        <f>IF(M583="","",IF(M583&lt;Premissas!$C$8,Premissas!$E$7,IF(M583&lt;Premissas!$C$9,Premissas!$E$8,IF(M583&lt;Premissas!$C$10,Premissas!$E$9,IF(M583&lt;Premissas!$C$11,Premissas!$E$10,IF(M583&lt;Premissas!$C$12,Premissas!$E$11,Premissas!$E$12))))))</f>
        <v>200</v>
      </c>
      <c r="O583" s="65">
        <f>IF(OR(N583="",N583=0),0,N583/Premissas!$C$16)</f>
        <v>7.6923076923076925</v>
      </c>
    </row>
    <row r="584" spans="1:15" ht="15" customHeight="1">
      <c r="A584" s="40">
        <v>7</v>
      </c>
      <c r="B584" s="40">
        <v>7801</v>
      </c>
      <c r="C584" s="40" t="s">
        <v>19</v>
      </c>
      <c r="D584" s="40" t="s">
        <v>1020</v>
      </c>
      <c r="E584" s="40" t="s">
        <v>1021</v>
      </c>
      <c r="F584" s="62">
        <v>28</v>
      </c>
      <c r="G584" s="63">
        <v>1.47</v>
      </c>
      <c r="H584" s="63">
        <v>19</v>
      </c>
      <c r="I584" s="40"/>
      <c r="J584" s="40">
        <v>22</v>
      </c>
      <c r="K584" s="40" t="s">
        <v>677</v>
      </c>
      <c r="L584" s="40" t="s">
        <v>128</v>
      </c>
      <c r="M584" s="63">
        <f t="shared" si="9"/>
        <v>0.86363636363636365</v>
      </c>
      <c r="N584" s="64">
        <f>IF(M584="","",IF(M584&lt;Premissas!$C$8,Premissas!$E$7,IF(M584&lt;Premissas!$C$9,Premissas!$E$8,IF(M584&lt;Premissas!$C$10,Premissas!$E$9,IF(M584&lt;Premissas!$C$11,Premissas!$E$10,IF(M584&lt;Premissas!$C$12,Premissas!$E$11,Premissas!$E$12))))))</f>
        <v>0</v>
      </c>
      <c r="O584" s="65">
        <f>IF(OR(N584="",N584=0),0,N584/Premissas!$C$16)</f>
        <v>0</v>
      </c>
    </row>
    <row r="585" spans="1:15" ht="15" customHeight="1">
      <c r="A585" s="40">
        <v>7</v>
      </c>
      <c r="B585" s="40">
        <v>7801</v>
      </c>
      <c r="C585" s="40" t="s">
        <v>20</v>
      </c>
      <c r="D585" s="40" t="s">
        <v>1020</v>
      </c>
      <c r="E585" s="40" t="s">
        <v>1021</v>
      </c>
      <c r="F585" s="62">
        <v>107</v>
      </c>
      <c r="G585" s="63">
        <v>6.18</v>
      </c>
      <c r="H585" s="63">
        <v>17</v>
      </c>
      <c r="I585" s="40"/>
      <c r="J585" s="40">
        <v>17</v>
      </c>
      <c r="K585" s="40" t="s">
        <v>677</v>
      </c>
      <c r="L585" s="40" t="s">
        <v>128</v>
      </c>
      <c r="M585" s="63">
        <f t="shared" si="9"/>
        <v>1</v>
      </c>
      <c r="N585" s="64">
        <f>IF(M585="","",IF(M585&lt;Premissas!$C$8,Premissas!$E$7,IF(M585&lt;Premissas!$C$9,Premissas!$E$8,IF(M585&lt;Premissas!$C$10,Premissas!$E$9,IF(M585&lt;Premissas!$C$11,Premissas!$E$10,IF(M585&lt;Premissas!$C$12,Premissas!$E$11,Premissas!$E$12))))))</f>
        <v>100</v>
      </c>
      <c r="O585" s="65">
        <f>IF(OR(N585="",N585=0),0,N585/Premissas!$C$16)</f>
        <v>3.8461538461538463</v>
      </c>
    </row>
    <row r="586" spans="1:15" ht="15" customHeight="1">
      <c r="A586" s="40">
        <v>7</v>
      </c>
      <c r="B586" s="40">
        <v>7801</v>
      </c>
      <c r="C586" s="40" t="s">
        <v>21</v>
      </c>
      <c r="D586" s="40" t="s">
        <v>1022</v>
      </c>
      <c r="E586" s="40" t="s">
        <v>1023</v>
      </c>
      <c r="F586" s="62">
        <v>401</v>
      </c>
      <c r="G586" s="63">
        <v>33.22</v>
      </c>
      <c r="H586" s="63">
        <v>12</v>
      </c>
      <c r="I586" s="40"/>
      <c r="J586" s="40">
        <v>16</v>
      </c>
      <c r="K586" s="40" t="s">
        <v>677</v>
      </c>
      <c r="L586" s="40" t="s">
        <v>128</v>
      </c>
      <c r="M586" s="63">
        <f t="shared" si="9"/>
        <v>0.75</v>
      </c>
      <c r="N586" s="64">
        <f>IF(M586="","",IF(M586&lt;Premissas!$C$8,Premissas!$E$7,IF(M586&lt;Premissas!$C$9,Premissas!$E$8,IF(M586&lt;Premissas!$C$10,Premissas!$E$9,IF(M586&lt;Premissas!$C$11,Premissas!$E$10,IF(M586&lt;Premissas!$C$12,Premissas!$E$11,Premissas!$E$12))))))</f>
        <v>0</v>
      </c>
      <c r="O586" s="65">
        <f>IF(OR(N586="",N586=0),0,N586/Premissas!$C$16)</f>
        <v>0</v>
      </c>
    </row>
    <row r="587" spans="1:15" ht="15" customHeight="1">
      <c r="A587" s="40">
        <v>7</v>
      </c>
      <c r="B587" s="40">
        <v>7801</v>
      </c>
      <c r="C587" s="40" t="s">
        <v>19</v>
      </c>
      <c r="D587" s="40" t="s">
        <v>1024</v>
      </c>
      <c r="E587" s="40" t="s">
        <v>1025</v>
      </c>
      <c r="F587" s="62">
        <v>350</v>
      </c>
      <c r="G587" s="63">
        <v>36.93</v>
      </c>
      <c r="H587" s="63">
        <v>9</v>
      </c>
      <c r="I587" s="40"/>
      <c r="J587" s="40">
        <v>22</v>
      </c>
      <c r="K587" s="40" t="s">
        <v>677</v>
      </c>
      <c r="L587" s="40" t="s">
        <v>128</v>
      </c>
      <c r="M587" s="63">
        <f t="shared" si="9"/>
        <v>0.40909090909090912</v>
      </c>
      <c r="N587" s="64">
        <f>IF(M587="","",IF(M587&lt;Premissas!$C$8,Premissas!$E$7,IF(M587&lt;Premissas!$C$9,Premissas!$E$8,IF(M587&lt;Premissas!$C$10,Premissas!$E$9,IF(M587&lt;Premissas!$C$11,Premissas!$E$10,IF(M587&lt;Premissas!$C$12,Premissas!$E$11,Premissas!$E$12))))))</f>
        <v>0</v>
      </c>
      <c r="O587" s="65">
        <f>IF(OR(N587="",N587=0),0,N587/Premissas!$C$16)</f>
        <v>0</v>
      </c>
    </row>
    <row r="588" spans="1:15" ht="15" customHeight="1">
      <c r="A588" s="40">
        <v>7</v>
      </c>
      <c r="B588" s="40">
        <v>7801</v>
      </c>
      <c r="C588" s="40" t="s">
        <v>21</v>
      </c>
      <c r="D588" s="40" t="s">
        <v>1024</v>
      </c>
      <c r="E588" s="40" t="s">
        <v>1025</v>
      </c>
      <c r="F588" s="62">
        <v>781</v>
      </c>
      <c r="G588" s="63">
        <v>61.22</v>
      </c>
      <c r="H588" s="63">
        <v>13</v>
      </c>
      <c r="I588" s="40"/>
      <c r="J588" s="40">
        <v>16</v>
      </c>
      <c r="K588" s="40" t="s">
        <v>677</v>
      </c>
      <c r="L588" s="40" t="s">
        <v>128</v>
      </c>
      <c r="M588" s="63">
        <f t="shared" si="9"/>
        <v>0.8125</v>
      </c>
      <c r="N588" s="64">
        <f>IF(M588="","",IF(M588&lt;Premissas!$C$8,Premissas!$E$7,IF(M588&lt;Premissas!$C$9,Premissas!$E$8,IF(M588&lt;Premissas!$C$10,Premissas!$E$9,IF(M588&lt;Premissas!$C$11,Premissas!$E$10,IF(M588&lt;Premissas!$C$12,Premissas!$E$11,Premissas!$E$12))))))</f>
        <v>0</v>
      </c>
      <c r="O588" s="65">
        <f>IF(OR(N588="",N588=0),0,N588/Premissas!$C$16)</f>
        <v>0</v>
      </c>
    </row>
    <row r="589" spans="1:15" ht="15" customHeight="1">
      <c r="A589" s="40">
        <v>7</v>
      </c>
      <c r="B589" s="40">
        <v>7801</v>
      </c>
      <c r="C589" s="40" t="s">
        <v>19</v>
      </c>
      <c r="D589" s="40" t="s">
        <v>1026</v>
      </c>
      <c r="E589" s="40" t="s">
        <v>1027</v>
      </c>
      <c r="F589" s="62">
        <v>977</v>
      </c>
      <c r="G589" s="63">
        <v>99.62</v>
      </c>
      <c r="H589" s="63">
        <v>10</v>
      </c>
      <c r="I589" s="40"/>
      <c r="J589" s="40">
        <v>22</v>
      </c>
      <c r="K589" s="40" t="s">
        <v>677</v>
      </c>
      <c r="L589" s="40" t="s">
        <v>128</v>
      </c>
      <c r="M589" s="63">
        <f t="shared" si="9"/>
        <v>0.45454545454545453</v>
      </c>
      <c r="N589" s="64">
        <f>IF(M589="","",IF(M589&lt;Premissas!$C$8,Premissas!$E$7,IF(M589&lt;Premissas!$C$9,Premissas!$E$8,IF(M589&lt;Premissas!$C$10,Premissas!$E$9,IF(M589&lt;Premissas!$C$11,Premissas!$E$10,IF(M589&lt;Premissas!$C$12,Premissas!$E$11,Premissas!$E$12))))))</f>
        <v>0</v>
      </c>
      <c r="O589" s="65">
        <f>IF(OR(N589="",N589=0),0,N589/Premissas!$C$16)</f>
        <v>0</v>
      </c>
    </row>
    <row r="590" spans="1:15" ht="15" customHeight="1">
      <c r="A590" s="40">
        <v>7</v>
      </c>
      <c r="B590" s="40">
        <v>7801</v>
      </c>
      <c r="C590" s="40" t="s">
        <v>19</v>
      </c>
      <c r="D590" s="40" t="s">
        <v>1028</v>
      </c>
      <c r="E590" s="40" t="s">
        <v>1029</v>
      </c>
      <c r="F590" s="62">
        <v>933</v>
      </c>
      <c r="G590" s="63">
        <v>39.89</v>
      </c>
      <c r="H590" s="63">
        <v>23</v>
      </c>
      <c r="I590" s="40"/>
      <c r="J590" s="40">
        <v>22</v>
      </c>
      <c r="K590" s="40" t="s">
        <v>677</v>
      </c>
      <c r="L590" s="40" t="s">
        <v>128</v>
      </c>
      <c r="M590" s="63">
        <f t="shared" si="9"/>
        <v>1.0454545454545454</v>
      </c>
      <c r="N590" s="64">
        <f>IF(M590="","",IF(M590&lt;Premissas!$C$8,Premissas!$E$7,IF(M590&lt;Premissas!$C$9,Premissas!$E$8,IF(M590&lt;Premissas!$C$10,Premissas!$E$9,IF(M590&lt;Premissas!$C$11,Premissas!$E$10,IF(M590&lt;Premissas!$C$12,Premissas!$E$11,Premissas!$E$12))))))</f>
        <v>100</v>
      </c>
      <c r="O590" s="65">
        <f>IF(OR(N590="",N590=0),0,N590/Premissas!$C$16)</f>
        <v>3.8461538461538463</v>
      </c>
    </row>
    <row r="591" spans="1:15" ht="15" customHeight="1">
      <c r="A591" s="40">
        <v>7</v>
      </c>
      <c r="B591" s="40">
        <v>7801</v>
      </c>
      <c r="C591" s="40" t="s">
        <v>21</v>
      </c>
      <c r="D591" s="40" t="s">
        <v>1030</v>
      </c>
      <c r="E591" s="40" t="s">
        <v>1031</v>
      </c>
      <c r="F591" s="62">
        <v>4</v>
      </c>
      <c r="G591" s="63">
        <v>7.01</v>
      </c>
      <c r="H591" s="63">
        <v>1</v>
      </c>
      <c r="I591" s="40"/>
      <c r="J591" s="40">
        <v>16</v>
      </c>
      <c r="K591" s="40" t="s">
        <v>677</v>
      </c>
      <c r="L591" s="40" t="s">
        <v>128</v>
      </c>
      <c r="M591" s="63">
        <f t="shared" si="9"/>
        <v>6.25E-2</v>
      </c>
      <c r="N591" s="64">
        <f>IF(M591="","",IF(M591&lt;Premissas!$C$8,Premissas!$E$7,IF(M591&lt;Premissas!$C$9,Premissas!$E$8,IF(M591&lt;Premissas!$C$10,Premissas!$E$9,IF(M591&lt;Premissas!$C$11,Premissas!$E$10,IF(M591&lt;Premissas!$C$12,Premissas!$E$11,Premissas!$E$12))))))</f>
        <v>0</v>
      </c>
      <c r="O591" s="65">
        <f>IF(OR(N591="",N591=0),0,N591/Premissas!$C$16)</f>
        <v>0</v>
      </c>
    </row>
    <row r="592" spans="1:15" ht="15" customHeight="1">
      <c r="A592" s="40">
        <v>7</v>
      </c>
      <c r="B592" s="40">
        <v>7801</v>
      </c>
      <c r="C592" s="40" t="s">
        <v>20</v>
      </c>
      <c r="D592" s="40" t="s">
        <v>1030</v>
      </c>
      <c r="E592" s="40" t="s">
        <v>1031</v>
      </c>
      <c r="F592" s="62">
        <v>15</v>
      </c>
      <c r="G592" s="63">
        <v>14.66</v>
      </c>
      <c r="H592" s="63">
        <v>1</v>
      </c>
      <c r="I592" s="40"/>
      <c r="J592" s="40">
        <v>17</v>
      </c>
      <c r="K592" s="40" t="s">
        <v>677</v>
      </c>
      <c r="L592" s="40" t="s">
        <v>128</v>
      </c>
      <c r="M592" s="63">
        <f t="shared" si="9"/>
        <v>5.8823529411764705E-2</v>
      </c>
      <c r="N592" s="64">
        <f>IF(M592="","",IF(M592&lt;Premissas!$C$8,Premissas!$E$7,IF(M592&lt;Premissas!$C$9,Premissas!$E$8,IF(M592&lt;Premissas!$C$10,Premissas!$E$9,IF(M592&lt;Premissas!$C$11,Premissas!$E$10,IF(M592&lt;Premissas!$C$12,Premissas!$E$11,Premissas!$E$12))))))</f>
        <v>0</v>
      </c>
      <c r="O592" s="65">
        <f>IF(OR(N592="",N592=0),0,N592/Premissas!$C$16)</f>
        <v>0</v>
      </c>
    </row>
    <row r="593" spans="1:15" ht="15" customHeight="1">
      <c r="A593" s="40">
        <v>7</v>
      </c>
      <c r="B593" s="40">
        <v>7801</v>
      </c>
      <c r="C593" s="40" t="s">
        <v>21</v>
      </c>
      <c r="D593" s="40" t="s">
        <v>1032</v>
      </c>
      <c r="E593" s="40" t="s">
        <v>1033</v>
      </c>
      <c r="F593" s="62">
        <v>2052</v>
      </c>
      <c r="G593" s="63">
        <v>129.62</v>
      </c>
      <c r="H593" s="63">
        <v>16</v>
      </c>
      <c r="I593" s="40"/>
      <c r="J593" s="40">
        <v>16</v>
      </c>
      <c r="K593" s="40" t="s">
        <v>677</v>
      </c>
      <c r="L593" s="40" t="s">
        <v>128</v>
      </c>
      <c r="M593" s="63">
        <f t="shared" si="9"/>
        <v>1</v>
      </c>
      <c r="N593" s="64">
        <f>IF(M593="","",IF(M593&lt;Premissas!$C$8,Premissas!$E$7,IF(M593&lt;Premissas!$C$9,Premissas!$E$8,IF(M593&lt;Premissas!$C$10,Premissas!$E$9,IF(M593&lt;Premissas!$C$11,Premissas!$E$10,IF(M593&lt;Premissas!$C$12,Premissas!$E$11,Premissas!$E$12))))))</f>
        <v>100</v>
      </c>
      <c r="O593" s="65">
        <f>IF(OR(N593="",N593=0),0,N593/Premissas!$C$16)</f>
        <v>3.8461538461538463</v>
      </c>
    </row>
    <row r="594" spans="1:15" ht="15" customHeight="1">
      <c r="A594" s="40">
        <v>7</v>
      </c>
      <c r="B594" s="40">
        <v>7801</v>
      </c>
      <c r="C594" s="40" t="s">
        <v>19</v>
      </c>
      <c r="D594" s="40" t="s">
        <v>1034</v>
      </c>
      <c r="E594" s="40" t="s">
        <v>1035</v>
      </c>
      <c r="F594" s="62">
        <v>60</v>
      </c>
      <c r="G594" s="63">
        <v>6.74</v>
      </c>
      <c r="H594" s="63">
        <v>9</v>
      </c>
      <c r="I594" s="40"/>
      <c r="J594" s="40">
        <v>22</v>
      </c>
      <c r="K594" s="40" t="s">
        <v>677</v>
      </c>
      <c r="L594" s="40" t="s">
        <v>128</v>
      </c>
      <c r="M594" s="63">
        <f t="shared" si="9"/>
        <v>0.40909090909090912</v>
      </c>
      <c r="N594" s="64">
        <f>IF(M594="","",IF(M594&lt;Premissas!$C$8,Premissas!$E$7,IF(M594&lt;Premissas!$C$9,Premissas!$E$8,IF(M594&lt;Premissas!$C$10,Premissas!$E$9,IF(M594&lt;Premissas!$C$11,Premissas!$E$10,IF(M594&lt;Premissas!$C$12,Premissas!$E$11,Premissas!$E$12))))))</f>
        <v>0</v>
      </c>
      <c r="O594" s="65">
        <f>IF(OR(N594="",N594=0),0,N594/Premissas!$C$16)</f>
        <v>0</v>
      </c>
    </row>
    <row r="595" spans="1:15" ht="15" customHeight="1">
      <c r="A595" s="40">
        <v>7</v>
      </c>
      <c r="B595" s="40">
        <v>7801</v>
      </c>
      <c r="C595" s="40" t="s">
        <v>19</v>
      </c>
      <c r="D595" s="40" t="s">
        <v>1036</v>
      </c>
      <c r="E595" s="40" t="s">
        <v>1037</v>
      </c>
      <c r="F595" s="62">
        <v>2137</v>
      </c>
      <c r="G595" s="63">
        <v>116.49</v>
      </c>
      <c r="H595" s="63">
        <v>18</v>
      </c>
      <c r="I595" s="40"/>
      <c r="J595" s="40">
        <v>22</v>
      </c>
      <c r="K595" s="40" t="s">
        <v>677</v>
      </c>
      <c r="L595" s="40" t="s">
        <v>128</v>
      </c>
      <c r="M595" s="63">
        <f t="shared" si="9"/>
        <v>0.81818181818181823</v>
      </c>
      <c r="N595" s="64">
        <f>IF(M595="","",IF(M595&lt;Premissas!$C$8,Premissas!$E$7,IF(M595&lt;Premissas!$C$9,Premissas!$E$8,IF(M595&lt;Premissas!$C$10,Premissas!$E$9,IF(M595&lt;Premissas!$C$11,Premissas!$E$10,IF(M595&lt;Premissas!$C$12,Premissas!$E$11,Premissas!$E$12))))))</f>
        <v>0</v>
      </c>
      <c r="O595" s="65">
        <f>IF(OR(N595="",N595=0),0,N595/Premissas!$C$16)</f>
        <v>0</v>
      </c>
    </row>
    <row r="596" spans="1:15" ht="15" customHeight="1">
      <c r="A596" s="40">
        <v>7</v>
      </c>
      <c r="B596" s="40">
        <v>7801</v>
      </c>
      <c r="C596" s="40" t="s">
        <v>21</v>
      </c>
      <c r="D596" s="40" t="s">
        <v>1038</v>
      </c>
      <c r="E596" s="40" t="s">
        <v>1039</v>
      </c>
      <c r="F596" s="62">
        <v>379</v>
      </c>
      <c r="G596" s="63">
        <v>19.7</v>
      </c>
      <c r="H596" s="63">
        <v>19</v>
      </c>
      <c r="I596" s="40"/>
      <c r="J596" s="40">
        <v>16</v>
      </c>
      <c r="K596" s="40" t="s">
        <v>677</v>
      </c>
      <c r="L596" s="40" t="s">
        <v>128</v>
      </c>
      <c r="M596" s="63">
        <f t="shared" si="9"/>
        <v>1.1875</v>
      </c>
      <c r="N596" s="64">
        <f>IF(M596="","",IF(M596&lt;Premissas!$C$8,Premissas!$E$7,IF(M596&lt;Premissas!$C$9,Premissas!$E$8,IF(M596&lt;Premissas!$C$10,Premissas!$E$9,IF(M596&lt;Premissas!$C$11,Premissas!$E$10,IF(M596&lt;Premissas!$C$12,Premissas!$E$11,Premissas!$E$12))))))</f>
        <v>100</v>
      </c>
      <c r="O596" s="65">
        <f>IF(OR(N596="",N596=0),0,N596/Premissas!$C$16)</f>
        <v>3.8461538461538463</v>
      </c>
    </row>
    <row r="597" spans="1:15" ht="15" customHeight="1">
      <c r="A597" s="40">
        <v>7</v>
      </c>
      <c r="B597" s="40">
        <v>7801</v>
      </c>
      <c r="C597" s="40" t="s">
        <v>19</v>
      </c>
      <c r="D597" s="40" t="s">
        <v>1040</v>
      </c>
      <c r="E597" s="40" t="s">
        <v>1041</v>
      </c>
      <c r="F597" s="62">
        <v>85</v>
      </c>
      <c r="G597" s="63">
        <v>15.13</v>
      </c>
      <c r="H597" s="63">
        <v>6</v>
      </c>
      <c r="I597" s="40"/>
      <c r="J597" s="40">
        <v>22</v>
      </c>
      <c r="K597" s="40" t="s">
        <v>677</v>
      </c>
      <c r="L597" s="40" t="s">
        <v>128</v>
      </c>
      <c r="M597" s="63">
        <f t="shared" si="9"/>
        <v>0.27272727272727271</v>
      </c>
      <c r="N597" s="64">
        <f>IF(M597="","",IF(M597&lt;Premissas!$C$8,Premissas!$E$7,IF(M597&lt;Premissas!$C$9,Premissas!$E$8,IF(M597&lt;Premissas!$C$10,Premissas!$E$9,IF(M597&lt;Premissas!$C$11,Premissas!$E$10,IF(M597&lt;Premissas!$C$12,Premissas!$E$11,Premissas!$E$12))))))</f>
        <v>0</v>
      </c>
      <c r="O597" s="65">
        <f>IF(OR(N597="",N597=0),0,N597/Premissas!$C$16)</f>
        <v>0</v>
      </c>
    </row>
    <row r="598" spans="1:15" ht="15" customHeight="1">
      <c r="A598" s="40">
        <v>7</v>
      </c>
      <c r="B598" s="40">
        <v>7801</v>
      </c>
      <c r="C598" s="40" t="s">
        <v>21</v>
      </c>
      <c r="D598" s="40" t="s">
        <v>1042</v>
      </c>
      <c r="E598" s="40" t="s">
        <v>1043</v>
      </c>
      <c r="F598" s="62">
        <v>6</v>
      </c>
      <c r="G598" s="63">
        <v>1.38</v>
      </c>
      <c r="H598" s="63">
        <v>4</v>
      </c>
      <c r="I598" s="40"/>
      <c r="J598" s="40">
        <v>16</v>
      </c>
      <c r="K598" s="40" t="s">
        <v>677</v>
      </c>
      <c r="L598" s="40" t="s">
        <v>128</v>
      </c>
      <c r="M598" s="63">
        <f t="shared" si="9"/>
        <v>0.25</v>
      </c>
      <c r="N598" s="64">
        <f>IF(M598="","",IF(M598&lt;Premissas!$C$8,Premissas!$E$7,IF(M598&lt;Premissas!$C$9,Premissas!$E$8,IF(M598&lt;Premissas!$C$10,Premissas!$E$9,IF(M598&lt;Premissas!$C$11,Premissas!$E$10,IF(M598&lt;Premissas!$C$12,Premissas!$E$11,Premissas!$E$12))))))</f>
        <v>0</v>
      </c>
      <c r="O598" s="65">
        <f>IF(OR(N598="",N598=0),0,N598/Premissas!$C$16)</f>
        <v>0</v>
      </c>
    </row>
    <row r="599" spans="1:15" ht="15" customHeight="1">
      <c r="A599" s="40">
        <v>7</v>
      </c>
      <c r="B599" s="40">
        <v>7801</v>
      </c>
      <c r="C599" s="40" t="s">
        <v>20</v>
      </c>
      <c r="D599" s="40" t="s">
        <v>1042</v>
      </c>
      <c r="E599" s="40" t="s">
        <v>1043</v>
      </c>
      <c r="F599" s="62">
        <v>160</v>
      </c>
      <c r="G599" s="63">
        <v>11.45</v>
      </c>
      <c r="H599" s="63">
        <v>14</v>
      </c>
      <c r="I599" s="40"/>
      <c r="J599" s="40">
        <v>17</v>
      </c>
      <c r="K599" s="40" t="s">
        <v>677</v>
      </c>
      <c r="L599" s="40" t="s">
        <v>128</v>
      </c>
      <c r="M599" s="63">
        <f t="shared" si="9"/>
        <v>0.82352941176470584</v>
      </c>
      <c r="N599" s="64">
        <f>IF(M599="","",IF(M599&lt;Premissas!$C$8,Premissas!$E$7,IF(M599&lt;Premissas!$C$9,Premissas!$E$8,IF(M599&lt;Premissas!$C$10,Premissas!$E$9,IF(M599&lt;Premissas!$C$11,Premissas!$E$10,IF(M599&lt;Premissas!$C$12,Premissas!$E$11,Premissas!$E$12))))))</f>
        <v>0</v>
      </c>
      <c r="O599" s="65">
        <f>IF(OR(N599="",N599=0),0,N599/Premissas!$C$16)</f>
        <v>0</v>
      </c>
    </row>
    <row r="600" spans="1:15" ht="15" customHeight="1">
      <c r="A600" s="40">
        <v>7</v>
      </c>
      <c r="B600" s="40">
        <v>7801</v>
      </c>
      <c r="C600" s="40" t="s">
        <v>19</v>
      </c>
      <c r="D600" s="40" t="s">
        <v>1044</v>
      </c>
      <c r="E600" s="40" t="s">
        <v>1045</v>
      </c>
      <c r="F600" s="62">
        <v>1656</v>
      </c>
      <c r="G600" s="63">
        <v>59.31</v>
      </c>
      <c r="H600" s="63">
        <v>28</v>
      </c>
      <c r="I600" s="40"/>
      <c r="J600" s="40">
        <v>22</v>
      </c>
      <c r="K600" s="40" t="s">
        <v>677</v>
      </c>
      <c r="L600" s="40" t="s">
        <v>128</v>
      </c>
      <c r="M600" s="63">
        <f t="shared" si="9"/>
        <v>1.2727272727272727</v>
      </c>
      <c r="N600" s="64">
        <f>IF(M600="","",IF(M600&lt;Premissas!$C$8,Premissas!$E$7,IF(M600&lt;Premissas!$C$9,Premissas!$E$8,IF(M600&lt;Premissas!$C$10,Premissas!$E$9,IF(M600&lt;Premissas!$C$11,Premissas!$E$10,IF(M600&lt;Premissas!$C$12,Premissas!$E$11,Premissas!$E$12))))))</f>
        <v>200</v>
      </c>
      <c r="O600" s="65">
        <f>IF(OR(N600="",N600=0),0,N600/Premissas!$C$16)</f>
        <v>7.6923076923076925</v>
      </c>
    </row>
    <row r="601" spans="1:15" ht="15" customHeight="1">
      <c r="A601" s="40">
        <v>7</v>
      </c>
      <c r="B601" s="40">
        <v>7801</v>
      </c>
      <c r="C601" s="40" t="s">
        <v>21</v>
      </c>
      <c r="D601" s="40" t="s">
        <v>1046</v>
      </c>
      <c r="E601" s="40" t="s">
        <v>1047</v>
      </c>
      <c r="F601" s="62">
        <v>287</v>
      </c>
      <c r="G601" s="63">
        <v>42.78</v>
      </c>
      <c r="H601" s="63">
        <v>7</v>
      </c>
      <c r="I601" s="40"/>
      <c r="J601" s="40">
        <v>16</v>
      </c>
      <c r="K601" s="40" t="s">
        <v>677</v>
      </c>
      <c r="L601" s="40" t="s">
        <v>128</v>
      </c>
      <c r="M601" s="63">
        <f t="shared" si="9"/>
        <v>0.4375</v>
      </c>
      <c r="N601" s="64">
        <f>IF(M601="","",IF(M601&lt;Premissas!$C$8,Premissas!$E$7,IF(M601&lt;Premissas!$C$9,Premissas!$E$8,IF(M601&lt;Premissas!$C$10,Premissas!$E$9,IF(M601&lt;Premissas!$C$11,Premissas!$E$10,IF(M601&lt;Premissas!$C$12,Premissas!$E$11,Premissas!$E$12))))))</f>
        <v>0</v>
      </c>
      <c r="O601" s="65">
        <f>IF(OR(N601="",N601=0),0,N601/Premissas!$C$16)</f>
        <v>0</v>
      </c>
    </row>
    <row r="602" spans="1:15" ht="15" customHeight="1">
      <c r="A602" s="40">
        <v>7</v>
      </c>
      <c r="B602" s="40">
        <v>7801</v>
      </c>
      <c r="C602" s="40" t="s">
        <v>20</v>
      </c>
      <c r="D602" s="40" t="s">
        <v>1046</v>
      </c>
      <c r="E602" s="40" t="s">
        <v>1047</v>
      </c>
      <c r="F602" s="62">
        <v>1684</v>
      </c>
      <c r="G602" s="63">
        <v>128.65</v>
      </c>
      <c r="H602" s="63">
        <v>13</v>
      </c>
      <c r="I602" s="40"/>
      <c r="J602" s="40">
        <v>17</v>
      </c>
      <c r="K602" s="40" t="s">
        <v>677</v>
      </c>
      <c r="L602" s="40" t="s">
        <v>128</v>
      </c>
      <c r="M602" s="63">
        <f t="shared" si="9"/>
        <v>0.76470588235294112</v>
      </c>
      <c r="N602" s="64">
        <f>IF(M602="","",IF(M602&lt;Premissas!$C$8,Premissas!$E$7,IF(M602&lt;Premissas!$C$9,Premissas!$E$8,IF(M602&lt;Premissas!$C$10,Premissas!$E$9,IF(M602&lt;Premissas!$C$11,Premissas!$E$10,IF(M602&lt;Premissas!$C$12,Premissas!$E$11,Premissas!$E$12))))))</f>
        <v>0</v>
      </c>
      <c r="O602" s="65">
        <f>IF(OR(N602="",N602=0),0,N602/Premissas!$C$16)</f>
        <v>0</v>
      </c>
    </row>
    <row r="603" spans="1:15" ht="15" customHeight="1">
      <c r="A603" s="40">
        <v>7</v>
      </c>
      <c r="B603" s="40">
        <v>7801</v>
      </c>
      <c r="C603" s="40" t="s">
        <v>21</v>
      </c>
      <c r="D603" s="40" t="s">
        <v>1048</v>
      </c>
      <c r="E603" s="40" t="s">
        <v>1049</v>
      </c>
      <c r="F603" s="62">
        <v>1156</v>
      </c>
      <c r="G603" s="63">
        <v>110.84</v>
      </c>
      <c r="H603" s="63">
        <v>10</v>
      </c>
      <c r="I603" s="40"/>
      <c r="J603" s="40">
        <v>16</v>
      </c>
      <c r="K603" s="40" t="s">
        <v>677</v>
      </c>
      <c r="L603" s="40" t="s">
        <v>128</v>
      </c>
      <c r="M603" s="63">
        <f t="shared" si="9"/>
        <v>0.625</v>
      </c>
      <c r="N603" s="64">
        <f>IF(M603="","",IF(M603&lt;Premissas!$C$8,Premissas!$E$7,IF(M603&lt;Premissas!$C$9,Premissas!$E$8,IF(M603&lt;Premissas!$C$10,Premissas!$E$9,IF(M603&lt;Premissas!$C$11,Premissas!$E$10,IF(M603&lt;Premissas!$C$12,Premissas!$E$11,Premissas!$E$12))))))</f>
        <v>0</v>
      </c>
      <c r="O603" s="65">
        <f>IF(OR(N603="",N603=0),0,N603/Premissas!$C$16)</f>
        <v>0</v>
      </c>
    </row>
    <row r="604" spans="1:15" ht="15" customHeight="1">
      <c r="A604" s="40">
        <v>7</v>
      </c>
      <c r="B604" s="40">
        <v>7801</v>
      </c>
      <c r="C604" s="40" t="s">
        <v>21</v>
      </c>
      <c r="D604" s="40" t="s">
        <v>1050</v>
      </c>
      <c r="E604" s="40" t="s">
        <v>1051</v>
      </c>
      <c r="F604" s="62">
        <v>2106</v>
      </c>
      <c r="G604" s="63">
        <v>116.26</v>
      </c>
      <c r="H604" s="63">
        <v>18</v>
      </c>
      <c r="I604" s="40"/>
      <c r="J604" s="40">
        <v>16</v>
      </c>
      <c r="K604" s="40" t="s">
        <v>677</v>
      </c>
      <c r="L604" s="40" t="s">
        <v>128</v>
      </c>
      <c r="M604" s="63">
        <f t="shared" si="9"/>
        <v>1.125</v>
      </c>
      <c r="N604" s="64">
        <f>IF(M604="","",IF(M604&lt;Premissas!$C$8,Premissas!$E$7,IF(M604&lt;Premissas!$C$9,Premissas!$E$8,IF(M604&lt;Premissas!$C$10,Premissas!$E$9,IF(M604&lt;Premissas!$C$11,Premissas!$E$10,IF(M604&lt;Premissas!$C$12,Premissas!$E$11,Premissas!$E$12))))))</f>
        <v>100</v>
      </c>
      <c r="O604" s="65">
        <f>IF(OR(N604="",N604=0),0,N604/Premissas!$C$16)</f>
        <v>3.8461538461538463</v>
      </c>
    </row>
    <row r="605" spans="1:15" ht="15" customHeight="1">
      <c r="A605" s="40">
        <v>7</v>
      </c>
      <c r="B605" s="40">
        <v>7801</v>
      </c>
      <c r="C605" s="40" t="s">
        <v>19</v>
      </c>
      <c r="D605" s="40" t="s">
        <v>1052</v>
      </c>
      <c r="E605" s="40" t="s">
        <v>1053</v>
      </c>
      <c r="F605" s="62">
        <v>953</v>
      </c>
      <c r="G605" s="63">
        <v>42.31</v>
      </c>
      <c r="H605" s="63">
        <v>23</v>
      </c>
      <c r="I605" s="40"/>
      <c r="J605" s="40">
        <v>22</v>
      </c>
      <c r="K605" s="40" t="s">
        <v>677</v>
      </c>
      <c r="L605" s="40" t="s">
        <v>128</v>
      </c>
      <c r="M605" s="63">
        <f t="shared" si="9"/>
        <v>1.0454545454545454</v>
      </c>
      <c r="N605" s="64">
        <f>IF(M605="","",IF(M605&lt;Premissas!$C$8,Premissas!$E$7,IF(M605&lt;Premissas!$C$9,Premissas!$E$8,IF(M605&lt;Premissas!$C$10,Premissas!$E$9,IF(M605&lt;Premissas!$C$11,Premissas!$E$10,IF(M605&lt;Premissas!$C$12,Premissas!$E$11,Premissas!$E$12))))))</f>
        <v>100</v>
      </c>
      <c r="O605" s="65">
        <f>IF(OR(N605="",N605=0),0,N605/Premissas!$C$16)</f>
        <v>3.8461538461538463</v>
      </c>
    </row>
    <row r="606" spans="1:15" ht="15" customHeight="1">
      <c r="A606" s="40">
        <v>7</v>
      </c>
      <c r="B606" s="40">
        <v>7801</v>
      </c>
      <c r="C606" s="40" t="s">
        <v>21</v>
      </c>
      <c r="D606" s="40" t="s">
        <v>1054</v>
      </c>
      <c r="E606" s="40" t="s">
        <v>1055</v>
      </c>
      <c r="F606" s="62">
        <v>2766</v>
      </c>
      <c r="G606" s="63">
        <v>118.9</v>
      </c>
      <c r="H606" s="63">
        <v>23</v>
      </c>
      <c r="I606" s="40"/>
      <c r="J606" s="40">
        <v>16</v>
      </c>
      <c r="K606" s="40" t="s">
        <v>677</v>
      </c>
      <c r="L606" s="40" t="s">
        <v>128</v>
      </c>
      <c r="M606" s="63">
        <f t="shared" si="9"/>
        <v>1.4375</v>
      </c>
      <c r="N606" s="64">
        <f>IF(M606="","",IF(M606&lt;Premissas!$C$8,Premissas!$E$7,IF(M606&lt;Premissas!$C$9,Premissas!$E$8,IF(M606&lt;Premissas!$C$10,Premissas!$E$9,IF(M606&lt;Premissas!$C$11,Premissas!$E$10,IF(M606&lt;Premissas!$C$12,Premissas!$E$11,Premissas!$E$12))))))</f>
        <v>350</v>
      </c>
      <c r="O606" s="65">
        <f>IF(OR(N606="",N606=0),0,N606/Premissas!$C$16)</f>
        <v>13.461538461538462</v>
      </c>
    </row>
    <row r="607" spans="1:15" ht="15" customHeight="1">
      <c r="A607" s="40">
        <v>7</v>
      </c>
      <c r="B607" s="40">
        <v>7801</v>
      </c>
      <c r="C607" s="40" t="s">
        <v>20</v>
      </c>
      <c r="D607" s="40" t="s">
        <v>1056</v>
      </c>
      <c r="E607" s="40" t="s">
        <v>1057</v>
      </c>
      <c r="F607" s="62">
        <v>135</v>
      </c>
      <c r="G607" s="63">
        <v>3.93</v>
      </c>
      <c r="H607" s="63">
        <v>34</v>
      </c>
      <c r="I607" s="40"/>
      <c r="J607" s="40">
        <v>17</v>
      </c>
      <c r="K607" s="40" t="s">
        <v>677</v>
      </c>
      <c r="L607" s="40" t="s">
        <v>128</v>
      </c>
      <c r="M607" s="63">
        <f t="shared" si="9"/>
        <v>2</v>
      </c>
      <c r="N607" s="64">
        <f>IF(M607="","",IF(M607&lt;Premissas!$C$8,Premissas!$E$7,IF(M607&lt;Premissas!$C$9,Premissas!$E$8,IF(M607&lt;Premissas!$C$10,Premissas!$E$9,IF(M607&lt;Premissas!$C$11,Premissas!$E$10,IF(M607&lt;Premissas!$C$12,Premissas!$E$11,Premissas!$E$12))))))</f>
        <v>750</v>
      </c>
      <c r="O607" s="65">
        <f>IF(OR(N607="",N607=0),0,N607/Premissas!$C$16)</f>
        <v>28.846153846153847</v>
      </c>
    </row>
    <row r="608" spans="1:15" ht="15" customHeight="1">
      <c r="A608" s="40">
        <v>7</v>
      </c>
      <c r="B608" s="40">
        <v>7801</v>
      </c>
      <c r="C608" s="40" t="s">
        <v>21</v>
      </c>
      <c r="D608" s="40" t="s">
        <v>1058</v>
      </c>
      <c r="E608" s="40" t="s">
        <v>1059</v>
      </c>
      <c r="F608" s="62">
        <v>7</v>
      </c>
      <c r="G608" s="63">
        <v>13.57</v>
      </c>
      <c r="H608" s="63">
        <v>1</v>
      </c>
      <c r="I608" s="40"/>
      <c r="J608" s="40">
        <v>16</v>
      </c>
      <c r="K608" s="40" t="s">
        <v>677</v>
      </c>
      <c r="L608" s="40" t="s">
        <v>128</v>
      </c>
      <c r="M608" s="63">
        <f t="shared" si="9"/>
        <v>6.25E-2</v>
      </c>
      <c r="N608" s="64">
        <f>IF(M608="","",IF(M608&lt;Premissas!$C$8,Premissas!$E$7,IF(M608&lt;Premissas!$C$9,Premissas!$E$8,IF(M608&lt;Premissas!$C$10,Premissas!$E$9,IF(M608&lt;Premissas!$C$11,Premissas!$E$10,IF(M608&lt;Premissas!$C$12,Premissas!$E$11,Premissas!$E$12))))))</f>
        <v>0</v>
      </c>
      <c r="O608" s="65">
        <f>IF(OR(N608="",N608=0),0,N608/Premissas!$C$16)</f>
        <v>0</v>
      </c>
    </row>
    <row r="609" spans="1:15" ht="15" customHeight="1">
      <c r="A609" s="40">
        <v>7</v>
      </c>
      <c r="B609" s="40">
        <v>7801</v>
      </c>
      <c r="C609" s="40" t="s">
        <v>20</v>
      </c>
      <c r="D609" s="40" t="s">
        <v>1058</v>
      </c>
      <c r="E609" s="40" t="s">
        <v>1059</v>
      </c>
      <c r="F609" s="62">
        <v>53</v>
      </c>
      <c r="G609" s="63">
        <v>26.68</v>
      </c>
      <c r="H609" s="63">
        <v>2</v>
      </c>
      <c r="I609" s="40"/>
      <c r="J609" s="40">
        <v>17</v>
      </c>
      <c r="K609" s="40" t="s">
        <v>677</v>
      </c>
      <c r="L609" s="40" t="s">
        <v>128</v>
      </c>
      <c r="M609" s="63">
        <f t="shared" si="9"/>
        <v>0.11764705882352941</v>
      </c>
      <c r="N609" s="64">
        <f>IF(M609="","",IF(M609&lt;Premissas!$C$8,Premissas!$E$7,IF(M609&lt;Premissas!$C$9,Premissas!$E$8,IF(M609&lt;Premissas!$C$10,Premissas!$E$9,IF(M609&lt;Premissas!$C$11,Premissas!$E$10,IF(M609&lt;Premissas!$C$12,Premissas!$E$11,Premissas!$E$12))))))</f>
        <v>0</v>
      </c>
      <c r="O609" s="65">
        <f>IF(OR(N609="",N609=0),0,N609/Premissas!$C$16)</f>
        <v>0</v>
      </c>
    </row>
    <row r="610" spans="1:15" ht="15" customHeight="1">
      <c r="A610" s="40">
        <v>7</v>
      </c>
      <c r="B610" s="40">
        <v>7801</v>
      </c>
      <c r="C610" s="40" t="s">
        <v>19</v>
      </c>
      <c r="D610" s="40" t="s">
        <v>1060</v>
      </c>
      <c r="E610" s="40" t="s">
        <v>1061</v>
      </c>
      <c r="F610" s="62">
        <v>373</v>
      </c>
      <c r="G610" s="63">
        <v>53.5</v>
      </c>
      <c r="H610" s="63">
        <v>7</v>
      </c>
      <c r="I610" s="40"/>
      <c r="J610" s="40">
        <v>22</v>
      </c>
      <c r="K610" s="40" t="s">
        <v>677</v>
      </c>
      <c r="L610" s="40" t="s">
        <v>128</v>
      </c>
      <c r="M610" s="63">
        <f t="shared" si="9"/>
        <v>0.31818181818181818</v>
      </c>
      <c r="N610" s="64">
        <f>IF(M610="","",IF(M610&lt;Premissas!$C$8,Premissas!$E$7,IF(M610&lt;Premissas!$C$9,Premissas!$E$8,IF(M610&lt;Premissas!$C$10,Premissas!$E$9,IF(M610&lt;Premissas!$C$11,Premissas!$E$10,IF(M610&lt;Premissas!$C$12,Premissas!$E$11,Premissas!$E$12))))))</f>
        <v>0</v>
      </c>
      <c r="O610" s="65">
        <f>IF(OR(N610="",N610=0),0,N610/Premissas!$C$16)</f>
        <v>0</v>
      </c>
    </row>
    <row r="611" spans="1:15" ht="15" customHeight="1">
      <c r="A611" s="40">
        <v>7</v>
      </c>
      <c r="B611" s="40">
        <v>7801</v>
      </c>
      <c r="C611" s="40" t="s">
        <v>21</v>
      </c>
      <c r="D611" s="40" t="s">
        <v>1062</v>
      </c>
      <c r="E611" s="40" t="s">
        <v>1063</v>
      </c>
      <c r="F611" s="62">
        <v>385</v>
      </c>
      <c r="G611" s="63">
        <v>35.78</v>
      </c>
      <c r="H611" s="63">
        <v>11</v>
      </c>
      <c r="I611" s="40"/>
      <c r="J611" s="40">
        <v>16</v>
      </c>
      <c r="K611" s="40" t="s">
        <v>677</v>
      </c>
      <c r="L611" s="40" t="s">
        <v>128</v>
      </c>
      <c r="M611" s="63">
        <f t="shared" si="9"/>
        <v>0.6875</v>
      </c>
      <c r="N611" s="64">
        <f>IF(M611="","",IF(M611&lt;Premissas!$C$8,Premissas!$E$7,IF(M611&lt;Premissas!$C$9,Premissas!$E$8,IF(M611&lt;Premissas!$C$10,Premissas!$E$9,IF(M611&lt;Premissas!$C$11,Premissas!$E$10,IF(M611&lt;Premissas!$C$12,Premissas!$E$11,Premissas!$E$12))))))</f>
        <v>0</v>
      </c>
      <c r="O611" s="65">
        <f>IF(OR(N611="",N611=0),0,N611/Premissas!$C$16)</f>
        <v>0</v>
      </c>
    </row>
    <row r="612" spans="1:15" ht="15" customHeight="1">
      <c r="A612" s="40">
        <v>7</v>
      </c>
      <c r="B612" s="40">
        <v>7801</v>
      </c>
      <c r="C612" s="40" t="s">
        <v>21</v>
      </c>
      <c r="D612" s="40" t="s">
        <v>1064</v>
      </c>
      <c r="E612" s="40" t="s">
        <v>1065</v>
      </c>
      <c r="F612" s="62">
        <v>8</v>
      </c>
      <c r="G612" s="63">
        <v>6.75</v>
      </c>
      <c r="H612" s="63">
        <v>1</v>
      </c>
      <c r="I612" s="40"/>
      <c r="J612" s="40">
        <v>16</v>
      </c>
      <c r="K612" s="40" t="s">
        <v>677</v>
      </c>
      <c r="L612" s="40" t="s">
        <v>128</v>
      </c>
      <c r="M612" s="63">
        <f t="shared" si="9"/>
        <v>6.25E-2</v>
      </c>
      <c r="N612" s="64">
        <f>IF(M612="","",IF(M612&lt;Premissas!$C$8,Premissas!$E$7,IF(M612&lt;Premissas!$C$9,Premissas!$E$8,IF(M612&lt;Premissas!$C$10,Premissas!$E$9,IF(M612&lt;Premissas!$C$11,Premissas!$E$10,IF(M612&lt;Premissas!$C$12,Premissas!$E$11,Premissas!$E$12))))))</f>
        <v>0</v>
      </c>
      <c r="O612" s="65">
        <f>IF(OR(N612="",N612=0),0,N612/Premissas!$C$16)</f>
        <v>0</v>
      </c>
    </row>
    <row r="613" spans="1:15" ht="15" customHeight="1">
      <c r="A613" s="40">
        <v>7</v>
      </c>
      <c r="B613" s="40">
        <v>7801</v>
      </c>
      <c r="C613" s="40" t="s">
        <v>21</v>
      </c>
      <c r="D613" s="40" t="s">
        <v>1066</v>
      </c>
      <c r="E613" s="40" t="s">
        <v>1067</v>
      </c>
      <c r="F613" s="62">
        <v>260</v>
      </c>
      <c r="G613" s="63">
        <v>27.42</v>
      </c>
      <c r="H613" s="63">
        <v>9</v>
      </c>
      <c r="I613" s="40"/>
      <c r="J613" s="40">
        <v>16</v>
      </c>
      <c r="K613" s="40" t="s">
        <v>677</v>
      </c>
      <c r="L613" s="40" t="s">
        <v>128</v>
      </c>
      <c r="M613" s="63">
        <f t="shared" si="9"/>
        <v>0.5625</v>
      </c>
      <c r="N613" s="64">
        <f>IF(M613="","",IF(M613&lt;Premissas!$C$8,Premissas!$E$7,IF(M613&lt;Premissas!$C$9,Premissas!$E$8,IF(M613&lt;Premissas!$C$10,Premissas!$E$9,IF(M613&lt;Premissas!$C$11,Premissas!$E$10,IF(M613&lt;Premissas!$C$12,Premissas!$E$11,Premissas!$E$12))))))</f>
        <v>0</v>
      </c>
      <c r="O613" s="65">
        <f>IF(OR(N613="",N613=0),0,N613/Premissas!$C$16)</f>
        <v>0</v>
      </c>
    </row>
    <row r="614" spans="1:15" ht="15" customHeight="1">
      <c r="A614" s="40">
        <v>7</v>
      </c>
      <c r="B614" s="40">
        <v>7801</v>
      </c>
      <c r="C614" s="40" t="s">
        <v>20</v>
      </c>
      <c r="D614" s="40" t="s">
        <v>1066</v>
      </c>
      <c r="E614" s="40" t="s">
        <v>1067</v>
      </c>
      <c r="F614" s="62">
        <v>2047</v>
      </c>
      <c r="G614" s="63">
        <v>125.6</v>
      </c>
      <c r="H614" s="63">
        <v>16</v>
      </c>
      <c r="I614" s="40"/>
      <c r="J614" s="40">
        <v>17</v>
      </c>
      <c r="K614" s="40" t="s">
        <v>677</v>
      </c>
      <c r="L614" s="40" t="s">
        <v>128</v>
      </c>
      <c r="M614" s="63">
        <f t="shared" si="9"/>
        <v>0.94117647058823528</v>
      </c>
      <c r="N614" s="64">
        <f>IF(M614="","",IF(M614&lt;Premissas!$C$8,Premissas!$E$7,IF(M614&lt;Premissas!$C$9,Premissas!$E$8,IF(M614&lt;Premissas!$C$10,Premissas!$E$9,IF(M614&lt;Premissas!$C$11,Premissas!$E$10,IF(M614&lt;Premissas!$C$12,Premissas!$E$11,Premissas!$E$12))))))</f>
        <v>0</v>
      </c>
      <c r="O614" s="65">
        <f>IF(OR(N614="",N614=0),0,N614/Premissas!$C$16)</f>
        <v>0</v>
      </c>
    </row>
    <row r="615" spans="1:15" ht="15" customHeight="1">
      <c r="A615" s="40">
        <v>7</v>
      </c>
      <c r="B615" s="40">
        <v>7801</v>
      </c>
      <c r="C615" s="40" t="s">
        <v>21</v>
      </c>
      <c r="D615" s="40" t="s">
        <v>1068</v>
      </c>
      <c r="E615" s="40" t="s">
        <v>1069</v>
      </c>
      <c r="F615" s="62">
        <v>1552</v>
      </c>
      <c r="G615" s="63">
        <v>115.7</v>
      </c>
      <c r="H615" s="63">
        <v>13</v>
      </c>
      <c r="I615" s="40"/>
      <c r="J615" s="40">
        <v>16</v>
      </c>
      <c r="K615" s="40" t="s">
        <v>677</v>
      </c>
      <c r="L615" s="40" t="s">
        <v>128</v>
      </c>
      <c r="M615" s="63">
        <f t="shared" si="9"/>
        <v>0.8125</v>
      </c>
      <c r="N615" s="64">
        <f>IF(M615="","",IF(M615&lt;Premissas!$C$8,Premissas!$E$7,IF(M615&lt;Premissas!$C$9,Premissas!$E$8,IF(M615&lt;Premissas!$C$10,Premissas!$E$9,IF(M615&lt;Premissas!$C$11,Premissas!$E$10,IF(M615&lt;Premissas!$C$12,Premissas!$E$11,Premissas!$E$12))))))</f>
        <v>0</v>
      </c>
      <c r="O615" s="65">
        <f>IF(OR(N615="",N615=0),0,N615/Premissas!$C$16)</f>
        <v>0</v>
      </c>
    </row>
    <row r="616" spans="1:15" ht="15" customHeight="1">
      <c r="A616" s="40">
        <v>7</v>
      </c>
      <c r="B616" s="40">
        <v>7801</v>
      </c>
      <c r="C616" s="40" t="s">
        <v>21</v>
      </c>
      <c r="D616" s="40" t="s">
        <v>1070</v>
      </c>
      <c r="E616" s="40" t="s">
        <v>1071</v>
      </c>
      <c r="F616" s="62">
        <v>295</v>
      </c>
      <c r="G616" s="63">
        <v>55.72</v>
      </c>
      <c r="H616" s="63">
        <v>5</v>
      </c>
      <c r="I616" s="40"/>
      <c r="J616" s="40">
        <v>16</v>
      </c>
      <c r="K616" s="40" t="s">
        <v>677</v>
      </c>
      <c r="L616" s="40" t="s">
        <v>128</v>
      </c>
      <c r="M616" s="63">
        <f t="shared" si="9"/>
        <v>0.3125</v>
      </c>
      <c r="N616" s="64">
        <f>IF(M616="","",IF(M616&lt;Premissas!$C$8,Premissas!$E$7,IF(M616&lt;Premissas!$C$9,Premissas!$E$8,IF(M616&lt;Premissas!$C$10,Premissas!$E$9,IF(M616&lt;Premissas!$C$11,Premissas!$E$10,IF(M616&lt;Premissas!$C$12,Premissas!$E$11,Premissas!$E$12))))))</f>
        <v>0</v>
      </c>
      <c r="O616" s="65">
        <f>IF(OR(N616="",N616=0),0,N616/Premissas!$C$16)</f>
        <v>0</v>
      </c>
    </row>
    <row r="617" spans="1:15" ht="15" customHeight="1">
      <c r="A617" s="40">
        <v>7</v>
      </c>
      <c r="B617" s="40">
        <v>7801</v>
      </c>
      <c r="C617" s="40" t="s">
        <v>19</v>
      </c>
      <c r="D617" s="40" t="s">
        <v>1072</v>
      </c>
      <c r="E617" s="40" t="s">
        <v>1073</v>
      </c>
      <c r="F617" s="62">
        <v>1046</v>
      </c>
      <c r="G617" s="63">
        <v>126.87</v>
      </c>
      <c r="H617" s="63">
        <v>8</v>
      </c>
      <c r="I617" s="40"/>
      <c r="J617" s="40">
        <v>22</v>
      </c>
      <c r="K617" s="40" t="s">
        <v>677</v>
      </c>
      <c r="L617" s="40" t="s">
        <v>128</v>
      </c>
      <c r="M617" s="63">
        <f t="shared" si="9"/>
        <v>0.36363636363636365</v>
      </c>
      <c r="N617" s="64">
        <f>IF(M617="","",IF(M617&lt;Premissas!$C$8,Premissas!$E$7,IF(M617&lt;Premissas!$C$9,Premissas!$E$8,IF(M617&lt;Premissas!$C$10,Premissas!$E$9,IF(M617&lt;Premissas!$C$11,Premissas!$E$10,IF(M617&lt;Premissas!$C$12,Premissas!$E$11,Premissas!$E$12))))))</f>
        <v>0</v>
      </c>
      <c r="O617" s="65">
        <f>IF(OR(N617="",N617=0),0,N617/Premissas!$C$16)</f>
        <v>0</v>
      </c>
    </row>
    <row r="618" spans="1:15" ht="15" customHeight="1">
      <c r="A618" s="40">
        <v>7</v>
      </c>
      <c r="B618" s="40">
        <v>7801</v>
      </c>
      <c r="C618" s="40" t="s">
        <v>21</v>
      </c>
      <c r="D618" s="40" t="s">
        <v>1074</v>
      </c>
      <c r="E618" s="40" t="s">
        <v>1075</v>
      </c>
      <c r="F618" s="62">
        <v>1391</v>
      </c>
      <c r="G618" s="63">
        <v>119.97</v>
      </c>
      <c r="H618" s="63">
        <v>12</v>
      </c>
      <c r="I618" s="40"/>
      <c r="J618" s="40">
        <v>16</v>
      </c>
      <c r="K618" s="40" t="s">
        <v>677</v>
      </c>
      <c r="L618" s="40" t="s">
        <v>128</v>
      </c>
      <c r="M618" s="63">
        <f t="shared" si="9"/>
        <v>0.75</v>
      </c>
      <c r="N618" s="64">
        <f>IF(M618="","",IF(M618&lt;Premissas!$C$8,Premissas!$E$7,IF(M618&lt;Premissas!$C$9,Premissas!$E$8,IF(M618&lt;Premissas!$C$10,Premissas!$E$9,IF(M618&lt;Premissas!$C$11,Premissas!$E$10,IF(M618&lt;Premissas!$C$12,Premissas!$E$11,Premissas!$E$12))))))</f>
        <v>0</v>
      </c>
      <c r="O618" s="65">
        <f>IF(OR(N618="",N618=0),0,N618/Premissas!$C$16)</f>
        <v>0</v>
      </c>
    </row>
    <row r="619" spans="1:15" ht="15" customHeight="1">
      <c r="A619" s="40">
        <v>7</v>
      </c>
      <c r="B619" s="40">
        <v>7801</v>
      </c>
      <c r="C619" s="40" t="s">
        <v>19</v>
      </c>
      <c r="D619" s="40" t="s">
        <v>1076</v>
      </c>
      <c r="E619" s="40" t="s">
        <v>1077</v>
      </c>
      <c r="F619" s="62">
        <v>176</v>
      </c>
      <c r="G619" s="63">
        <v>23.54</v>
      </c>
      <c r="H619" s="63">
        <v>7</v>
      </c>
      <c r="I619" s="40"/>
      <c r="J619" s="40">
        <v>22</v>
      </c>
      <c r="K619" s="40" t="s">
        <v>677</v>
      </c>
      <c r="L619" s="40" t="s">
        <v>128</v>
      </c>
      <c r="M619" s="63">
        <f t="shared" si="9"/>
        <v>0.31818181818181818</v>
      </c>
      <c r="N619" s="64">
        <f>IF(M619="","",IF(M619&lt;Premissas!$C$8,Premissas!$E$7,IF(M619&lt;Premissas!$C$9,Premissas!$E$8,IF(M619&lt;Premissas!$C$10,Premissas!$E$9,IF(M619&lt;Premissas!$C$11,Premissas!$E$10,IF(M619&lt;Premissas!$C$12,Premissas!$E$11,Premissas!$E$12))))))</f>
        <v>0</v>
      </c>
      <c r="O619" s="65">
        <f>IF(OR(N619="",N619=0),0,N619/Premissas!$C$16)</f>
        <v>0</v>
      </c>
    </row>
    <row r="620" spans="1:15" ht="15" customHeight="1">
      <c r="A620" s="40">
        <v>7</v>
      </c>
      <c r="B620" s="40">
        <v>7801</v>
      </c>
      <c r="C620" s="40" t="s">
        <v>19</v>
      </c>
      <c r="D620" s="40" t="s">
        <v>1078</v>
      </c>
      <c r="E620" s="40" t="s">
        <v>1079</v>
      </c>
      <c r="F620" s="62">
        <v>3</v>
      </c>
      <c r="G620" s="63">
        <v>1.03</v>
      </c>
      <c r="H620" s="63">
        <v>3</v>
      </c>
      <c r="I620" s="40"/>
      <c r="J620" s="40">
        <v>22</v>
      </c>
      <c r="K620" s="40" t="s">
        <v>677</v>
      </c>
      <c r="L620" s="40" t="s">
        <v>128</v>
      </c>
      <c r="M620" s="63">
        <f t="shared" si="9"/>
        <v>0.13636363636363635</v>
      </c>
      <c r="N620" s="64">
        <f>IF(M620="","",IF(M620&lt;Premissas!$C$8,Premissas!$E$7,IF(M620&lt;Premissas!$C$9,Premissas!$E$8,IF(M620&lt;Premissas!$C$10,Premissas!$E$9,IF(M620&lt;Premissas!$C$11,Premissas!$E$10,IF(M620&lt;Premissas!$C$12,Premissas!$E$11,Premissas!$E$12))))))</f>
        <v>0</v>
      </c>
      <c r="O620" s="65">
        <f>IF(OR(N620="",N620=0),0,N620/Premissas!$C$16)</f>
        <v>0</v>
      </c>
    </row>
    <row r="621" spans="1:15" ht="15" customHeight="1">
      <c r="A621" s="40">
        <v>7</v>
      </c>
      <c r="B621" s="40">
        <v>7801</v>
      </c>
      <c r="C621" s="40" t="s">
        <v>21</v>
      </c>
      <c r="D621" s="40" t="s">
        <v>1078</v>
      </c>
      <c r="E621" s="40" t="s">
        <v>1079</v>
      </c>
      <c r="F621" s="62">
        <v>82</v>
      </c>
      <c r="G621" s="63">
        <v>23.98</v>
      </c>
      <c r="H621" s="63">
        <v>3</v>
      </c>
      <c r="I621" s="40"/>
      <c r="J621" s="40">
        <v>16</v>
      </c>
      <c r="K621" s="40" t="s">
        <v>677</v>
      </c>
      <c r="L621" s="40" t="s">
        <v>128</v>
      </c>
      <c r="M621" s="63">
        <f t="shared" si="9"/>
        <v>0.1875</v>
      </c>
      <c r="N621" s="64">
        <f>IF(M621="","",IF(M621&lt;Premissas!$C$8,Premissas!$E$7,IF(M621&lt;Premissas!$C$9,Premissas!$E$8,IF(M621&lt;Premissas!$C$10,Premissas!$E$9,IF(M621&lt;Premissas!$C$11,Premissas!$E$10,IF(M621&lt;Premissas!$C$12,Premissas!$E$11,Premissas!$E$12))))))</f>
        <v>0</v>
      </c>
      <c r="O621" s="65">
        <f>IF(OR(N621="",N621=0),0,N621/Premissas!$C$16)</f>
        <v>0</v>
      </c>
    </row>
    <row r="622" spans="1:15" ht="15" customHeight="1">
      <c r="A622" s="40">
        <v>7</v>
      </c>
      <c r="B622" s="40">
        <v>7801</v>
      </c>
      <c r="C622" s="40" t="s">
        <v>21</v>
      </c>
      <c r="D622" s="40" t="s">
        <v>1080</v>
      </c>
      <c r="E622" s="40" t="s">
        <v>1081</v>
      </c>
      <c r="F622" s="62">
        <v>490</v>
      </c>
      <c r="G622" s="63">
        <v>109.14</v>
      </c>
      <c r="H622" s="63">
        <v>4</v>
      </c>
      <c r="I622" s="40"/>
      <c r="J622" s="40">
        <v>16</v>
      </c>
      <c r="K622" s="40" t="s">
        <v>677</v>
      </c>
      <c r="L622" s="40" t="s">
        <v>128</v>
      </c>
      <c r="M622" s="63">
        <f t="shared" si="9"/>
        <v>0.25</v>
      </c>
      <c r="N622" s="64">
        <f>IF(M622="","",IF(M622&lt;Premissas!$C$8,Premissas!$E$7,IF(M622&lt;Premissas!$C$9,Premissas!$E$8,IF(M622&lt;Premissas!$C$10,Premissas!$E$9,IF(M622&lt;Premissas!$C$11,Premissas!$E$10,IF(M622&lt;Premissas!$C$12,Premissas!$E$11,Premissas!$E$12))))))</f>
        <v>0</v>
      </c>
      <c r="O622" s="65">
        <f>IF(OR(N622="",N622=0),0,N622/Premissas!$C$16)</f>
        <v>0</v>
      </c>
    </row>
    <row r="623" spans="1:15" ht="15" customHeight="1">
      <c r="A623" s="40">
        <v>7</v>
      </c>
      <c r="B623" s="40">
        <v>7801</v>
      </c>
      <c r="C623" s="40" t="s">
        <v>21</v>
      </c>
      <c r="D623" s="40" t="s">
        <v>1082</v>
      </c>
      <c r="E623" s="40" t="s">
        <v>1083</v>
      </c>
      <c r="F623" s="62">
        <v>12</v>
      </c>
      <c r="G623" s="63">
        <v>5.33</v>
      </c>
      <c r="H623" s="63">
        <v>2</v>
      </c>
      <c r="I623" s="40"/>
      <c r="J623" s="40">
        <v>16</v>
      </c>
      <c r="K623" s="40" t="s">
        <v>677</v>
      </c>
      <c r="L623" s="40" t="s">
        <v>128</v>
      </c>
      <c r="M623" s="63">
        <f t="shared" si="9"/>
        <v>0.125</v>
      </c>
      <c r="N623" s="64">
        <f>IF(M623="","",IF(M623&lt;Premissas!$C$8,Premissas!$E$7,IF(M623&lt;Premissas!$C$9,Premissas!$E$8,IF(M623&lt;Premissas!$C$10,Premissas!$E$9,IF(M623&lt;Premissas!$C$11,Premissas!$E$10,IF(M623&lt;Premissas!$C$12,Premissas!$E$11,Premissas!$E$12))))))</f>
        <v>0</v>
      </c>
      <c r="O623" s="65">
        <f>IF(OR(N623="",N623=0),0,N623/Premissas!$C$16)</f>
        <v>0</v>
      </c>
    </row>
    <row r="624" spans="1:15" ht="15" customHeight="1">
      <c r="A624" s="40">
        <v>7</v>
      </c>
      <c r="B624" s="40">
        <v>7801</v>
      </c>
      <c r="C624" s="40" t="s">
        <v>19</v>
      </c>
      <c r="D624" s="40" t="s">
        <v>1084</v>
      </c>
      <c r="E624" s="40" t="s">
        <v>1085</v>
      </c>
      <c r="F624" s="62">
        <v>32</v>
      </c>
      <c r="G624" s="63">
        <v>5.25</v>
      </c>
      <c r="H624" s="63">
        <v>6</v>
      </c>
      <c r="I624" s="40"/>
      <c r="J624" s="40">
        <v>22</v>
      </c>
      <c r="K624" s="40" t="s">
        <v>677</v>
      </c>
      <c r="L624" s="40" t="s">
        <v>128</v>
      </c>
      <c r="M624" s="63">
        <f t="shared" si="9"/>
        <v>0.27272727272727271</v>
      </c>
      <c r="N624" s="64">
        <f>IF(M624="","",IF(M624&lt;Premissas!$C$8,Premissas!$E$7,IF(M624&lt;Premissas!$C$9,Premissas!$E$8,IF(M624&lt;Premissas!$C$10,Premissas!$E$9,IF(M624&lt;Premissas!$C$11,Premissas!$E$10,IF(M624&lt;Premissas!$C$12,Premissas!$E$11,Premissas!$E$12))))))</f>
        <v>0</v>
      </c>
      <c r="O624" s="65">
        <f>IF(OR(N624="",N624=0),0,N624/Premissas!$C$16)</f>
        <v>0</v>
      </c>
    </row>
    <row r="625" spans="1:15" ht="15" customHeight="1">
      <c r="A625" s="40">
        <v>7</v>
      </c>
      <c r="B625" s="40">
        <v>7801</v>
      </c>
      <c r="C625" s="40" t="s">
        <v>20</v>
      </c>
      <c r="D625" s="40" t="s">
        <v>1084</v>
      </c>
      <c r="E625" s="40" t="s">
        <v>1085</v>
      </c>
      <c r="F625" s="62">
        <v>3</v>
      </c>
      <c r="G625" s="63">
        <v>2.83</v>
      </c>
      <c r="H625" s="63">
        <v>1</v>
      </c>
      <c r="I625" s="40"/>
      <c r="J625" s="40">
        <v>17</v>
      </c>
      <c r="K625" s="40" t="s">
        <v>677</v>
      </c>
      <c r="L625" s="40" t="s">
        <v>128</v>
      </c>
      <c r="M625" s="63">
        <f t="shared" si="9"/>
        <v>5.8823529411764705E-2</v>
      </c>
      <c r="N625" s="64">
        <f>IF(M625="","",IF(M625&lt;Premissas!$C$8,Premissas!$E$7,IF(M625&lt;Premissas!$C$9,Premissas!$E$8,IF(M625&lt;Premissas!$C$10,Premissas!$E$9,IF(M625&lt;Premissas!$C$11,Premissas!$E$10,IF(M625&lt;Premissas!$C$12,Premissas!$E$11,Premissas!$E$12))))))</f>
        <v>0</v>
      </c>
      <c r="O625" s="65">
        <f>IF(OR(N625="",N625=0),0,N625/Premissas!$C$16)</f>
        <v>0</v>
      </c>
    </row>
    <row r="626" spans="1:15" ht="15" customHeight="1">
      <c r="A626" s="40">
        <v>7</v>
      </c>
      <c r="B626" s="40">
        <v>7801</v>
      </c>
      <c r="C626" s="40" t="s">
        <v>19</v>
      </c>
      <c r="D626" s="40" t="s">
        <v>1086</v>
      </c>
      <c r="E626" s="40" t="s">
        <v>1087</v>
      </c>
      <c r="F626" s="62">
        <v>1375</v>
      </c>
      <c r="G626" s="63">
        <v>46.43</v>
      </c>
      <c r="H626" s="63">
        <v>30</v>
      </c>
      <c r="I626" s="40"/>
      <c r="J626" s="40">
        <v>22</v>
      </c>
      <c r="K626" s="40" t="s">
        <v>677</v>
      </c>
      <c r="L626" s="40" t="s">
        <v>128</v>
      </c>
      <c r="M626" s="63">
        <f t="shared" si="9"/>
        <v>1.3636363636363635</v>
      </c>
      <c r="N626" s="64">
        <f>IF(M626="","",IF(M626&lt;Premissas!$C$8,Premissas!$E$7,IF(M626&lt;Premissas!$C$9,Premissas!$E$8,IF(M626&lt;Premissas!$C$10,Premissas!$E$9,IF(M626&lt;Premissas!$C$11,Premissas!$E$10,IF(M626&lt;Premissas!$C$12,Premissas!$E$11,Premissas!$E$12))))))</f>
        <v>200</v>
      </c>
      <c r="O626" s="65">
        <f>IF(OR(N626="",N626=0),0,N626/Premissas!$C$16)</f>
        <v>7.6923076923076925</v>
      </c>
    </row>
    <row r="627" spans="1:15" ht="15" customHeight="1">
      <c r="A627" s="40">
        <v>7</v>
      </c>
      <c r="B627" s="40">
        <v>7801</v>
      </c>
      <c r="C627" s="40" t="s">
        <v>19</v>
      </c>
      <c r="D627" s="40" t="s">
        <v>1088</v>
      </c>
      <c r="E627" s="40" t="s">
        <v>1089</v>
      </c>
      <c r="F627" s="62">
        <v>279</v>
      </c>
      <c r="G627" s="63">
        <v>22.15</v>
      </c>
      <c r="H627" s="63">
        <v>13</v>
      </c>
      <c r="I627" s="40"/>
      <c r="J627" s="40">
        <v>22</v>
      </c>
      <c r="K627" s="40" t="s">
        <v>677</v>
      </c>
      <c r="L627" s="40" t="s">
        <v>128</v>
      </c>
      <c r="M627" s="63">
        <f t="shared" si="9"/>
        <v>0.59090909090909094</v>
      </c>
      <c r="N627" s="64">
        <f>IF(M627="","",IF(M627&lt;Premissas!$C$8,Premissas!$E$7,IF(M627&lt;Premissas!$C$9,Premissas!$E$8,IF(M627&lt;Premissas!$C$10,Premissas!$E$9,IF(M627&lt;Premissas!$C$11,Premissas!$E$10,IF(M627&lt;Premissas!$C$12,Premissas!$E$11,Premissas!$E$12))))))</f>
        <v>0</v>
      </c>
      <c r="O627" s="65">
        <f>IF(OR(N627="",N627=0),0,N627/Premissas!$C$16)</f>
        <v>0</v>
      </c>
    </row>
    <row r="628" spans="1:15" ht="15" customHeight="1">
      <c r="A628" s="40">
        <v>7</v>
      </c>
      <c r="B628" s="40">
        <v>7801</v>
      </c>
      <c r="C628" s="40" t="s">
        <v>21</v>
      </c>
      <c r="D628" s="40" t="s">
        <v>1088</v>
      </c>
      <c r="E628" s="40" t="s">
        <v>1089</v>
      </c>
      <c r="F628" s="62">
        <v>79</v>
      </c>
      <c r="G628" s="63">
        <v>4.9400000000000004</v>
      </c>
      <c r="H628" s="63">
        <v>16</v>
      </c>
      <c r="I628" s="40"/>
      <c r="J628" s="40">
        <v>16</v>
      </c>
      <c r="K628" s="40" t="s">
        <v>677</v>
      </c>
      <c r="L628" s="40" t="s">
        <v>128</v>
      </c>
      <c r="M628" s="63">
        <f t="shared" si="9"/>
        <v>1</v>
      </c>
      <c r="N628" s="64">
        <f>IF(M628="","",IF(M628&lt;Premissas!$C$8,Premissas!$E$7,IF(M628&lt;Premissas!$C$9,Premissas!$E$8,IF(M628&lt;Premissas!$C$10,Premissas!$E$9,IF(M628&lt;Premissas!$C$11,Premissas!$E$10,IF(M628&lt;Premissas!$C$12,Premissas!$E$11,Premissas!$E$12))))))</f>
        <v>100</v>
      </c>
      <c r="O628" s="65">
        <f>IF(OR(N628="",N628=0),0,N628/Premissas!$C$16)</f>
        <v>3.8461538461538463</v>
      </c>
    </row>
    <row r="629" spans="1:15" ht="15" customHeight="1">
      <c r="A629" s="40">
        <v>7</v>
      </c>
      <c r="B629" s="40">
        <v>7801</v>
      </c>
      <c r="C629" s="40" t="s">
        <v>20</v>
      </c>
      <c r="D629" s="40" t="s">
        <v>1088</v>
      </c>
      <c r="E629" s="40" t="s">
        <v>1089</v>
      </c>
      <c r="F629" s="62">
        <v>777</v>
      </c>
      <c r="G629" s="63">
        <v>58.71</v>
      </c>
      <c r="H629" s="63">
        <v>13</v>
      </c>
      <c r="I629" s="40"/>
      <c r="J629" s="40">
        <v>17</v>
      </c>
      <c r="K629" s="40" t="s">
        <v>677</v>
      </c>
      <c r="L629" s="40" t="s">
        <v>128</v>
      </c>
      <c r="M629" s="63">
        <f t="shared" si="9"/>
        <v>0.76470588235294112</v>
      </c>
      <c r="N629" s="64">
        <f>IF(M629="","",IF(M629&lt;Premissas!$C$8,Premissas!$E$7,IF(M629&lt;Premissas!$C$9,Premissas!$E$8,IF(M629&lt;Premissas!$C$10,Premissas!$E$9,IF(M629&lt;Premissas!$C$11,Premissas!$E$10,IF(M629&lt;Premissas!$C$12,Premissas!$E$11,Premissas!$E$12))))))</f>
        <v>0</v>
      </c>
      <c r="O629" s="65">
        <f>IF(OR(N629="",N629=0),0,N629/Premissas!$C$16)</f>
        <v>0</v>
      </c>
    </row>
    <row r="630" spans="1:15" ht="15" customHeight="1">
      <c r="A630" s="40">
        <v>7</v>
      </c>
      <c r="B630" s="40">
        <v>7801</v>
      </c>
      <c r="C630" s="40" t="s">
        <v>20</v>
      </c>
      <c r="D630" s="40" t="s">
        <v>1090</v>
      </c>
      <c r="E630" s="40" t="s">
        <v>1091</v>
      </c>
      <c r="F630" s="62">
        <v>1225</v>
      </c>
      <c r="G630" s="63">
        <v>79.459999999999994</v>
      </c>
      <c r="H630" s="63">
        <v>15</v>
      </c>
      <c r="I630" s="40"/>
      <c r="J630" s="40">
        <v>17</v>
      </c>
      <c r="K630" s="40" t="s">
        <v>677</v>
      </c>
      <c r="L630" s="40" t="s">
        <v>128</v>
      </c>
      <c r="M630" s="63">
        <f t="shared" si="9"/>
        <v>0.88235294117647056</v>
      </c>
      <c r="N630" s="64">
        <f>IF(M630="","",IF(M630&lt;Premissas!$C$8,Premissas!$E$7,IF(M630&lt;Premissas!$C$9,Premissas!$E$8,IF(M630&lt;Premissas!$C$10,Premissas!$E$9,IF(M630&lt;Premissas!$C$11,Premissas!$E$10,IF(M630&lt;Premissas!$C$12,Premissas!$E$11,Premissas!$E$12))))))</f>
        <v>0</v>
      </c>
      <c r="O630" s="65">
        <f>IF(OR(N630="",N630=0),0,N630/Premissas!$C$16)</f>
        <v>0</v>
      </c>
    </row>
    <row r="631" spans="1:15" ht="15" customHeight="1">
      <c r="A631" s="40">
        <v>7</v>
      </c>
      <c r="B631" s="40">
        <v>7801</v>
      </c>
      <c r="C631" s="40" t="s">
        <v>21</v>
      </c>
      <c r="D631" s="40" t="s">
        <v>1092</v>
      </c>
      <c r="E631" s="40" t="s">
        <v>1093</v>
      </c>
      <c r="F631" s="62">
        <v>242</v>
      </c>
      <c r="G631" s="63">
        <v>18.420000000000002</v>
      </c>
      <c r="H631" s="63">
        <v>13</v>
      </c>
      <c r="I631" s="40"/>
      <c r="J631" s="40">
        <v>16</v>
      </c>
      <c r="K631" s="40" t="s">
        <v>677</v>
      </c>
      <c r="L631" s="40" t="s">
        <v>128</v>
      </c>
      <c r="M631" s="63">
        <f t="shared" si="9"/>
        <v>0.8125</v>
      </c>
      <c r="N631" s="64">
        <f>IF(M631="","",IF(M631&lt;Premissas!$C$8,Premissas!$E$7,IF(M631&lt;Premissas!$C$9,Premissas!$E$8,IF(M631&lt;Premissas!$C$10,Premissas!$E$9,IF(M631&lt;Premissas!$C$11,Premissas!$E$10,IF(M631&lt;Premissas!$C$12,Premissas!$E$11,Premissas!$E$12))))))</f>
        <v>0</v>
      </c>
      <c r="O631" s="65">
        <f>IF(OR(N631="",N631=0),0,N631/Premissas!$C$16)</f>
        <v>0</v>
      </c>
    </row>
    <row r="632" spans="1:15" ht="15" customHeight="1">
      <c r="A632" s="40">
        <v>7</v>
      </c>
      <c r="B632" s="40">
        <v>7801</v>
      </c>
      <c r="C632" s="40" t="s">
        <v>20</v>
      </c>
      <c r="D632" s="40" t="s">
        <v>1092</v>
      </c>
      <c r="E632" s="40" t="s">
        <v>1093</v>
      </c>
      <c r="F632" s="62">
        <v>2822</v>
      </c>
      <c r="G632" s="63">
        <v>103.88</v>
      </c>
      <c r="H632" s="63">
        <v>27</v>
      </c>
      <c r="I632" s="40"/>
      <c r="J632" s="40">
        <v>17</v>
      </c>
      <c r="K632" s="40" t="s">
        <v>677</v>
      </c>
      <c r="L632" s="40" t="s">
        <v>128</v>
      </c>
      <c r="M632" s="63">
        <f t="shared" si="9"/>
        <v>1.588235294117647</v>
      </c>
      <c r="N632" s="64">
        <f>IF(M632="","",IF(M632&lt;Premissas!$C$8,Premissas!$E$7,IF(M632&lt;Premissas!$C$9,Premissas!$E$8,IF(M632&lt;Premissas!$C$10,Premissas!$E$9,IF(M632&lt;Premissas!$C$11,Premissas!$E$10,IF(M632&lt;Premissas!$C$12,Premissas!$E$11,Premissas!$E$12))))))</f>
        <v>350</v>
      </c>
      <c r="O632" s="65">
        <f>IF(OR(N632="",N632=0),0,N632/Premissas!$C$16)</f>
        <v>13.461538461538462</v>
      </c>
    </row>
    <row r="633" spans="1:15" ht="15" customHeight="1">
      <c r="A633" s="40">
        <v>7</v>
      </c>
      <c r="B633" s="40">
        <v>7801</v>
      </c>
      <c r="C633" s="40" t="s">
        <v>22</v>
      </c>
      <c r="D633" s="40" t="s">
        <v>1094</v>
      </c>
      <c r="E633" s="40" t="s">
        <v>1095</v>
      </c>
      <c r="F633" s="62">
        <v>748</v>
      </c>
      <c r="G633" s="63">
        <v>107.5</v>
      </c>
      <c r="H633" s="63">
        <v>7</v>
      </c>
      <c r="I633" s="40"/>
      <c r="J633" s="40">
        <v>20</v>
      </c>
      <c r="K633" s="40" t="s">
        <v>677</v>
      </c>
      <c r="L633" s="40" t="s">
        <v>128</v>
      </c>
      <c r="M633" s="63">
        <f t="shared" si="9"/>
        <v>0.35</v>
      </c>
      <c r="N633" s="64">
        <f>IF(M633="","",IF(M633&lt;Premissas!$C$8,Premissas!$E$7,IF(M633&lt;Premissas!$C$9,Premissas!$E$8,IF(M633&lt;Premissas!$C$10,Premissas!$E$9,IF(M633&lt;Premissas!$C$11,Premissas!$E$10,IF(M633&lt;Premissas!$C$12,Premissas!$E$11,Premissas!$E$12))))))</f>
        <v>0</v>
      </c>
      <c r="O633" s="65">
        <f>IF(OR(N633="",N633=0),0,N633/Premissas!$C$16)</f>
        <v>0</v>
      </c>
    </row>
    <row r="634" spans="1:15" ht="15" customHeight="1">
      <c r="A634" s="40">
        <v>7</v>
      </c>
      <c r="B634" s="40">
        <v>7801</v>
      </c>
      <c r="C634" s="40" t="s">
        <v>22</v>
      </c>
      <c r="D634" s="40" t="s">
        <v>1096</v>
      </c>
      <c r="E634" s="40" t="s">
        <v>1097</v>
      </c>
      <c r="F634" s="62">
        <v>1864</v>
      </c>
      <c r="G634" s="63">
        <v>165.78</v>
      </c>
      <c r="H634" s="63">
        <v>11</v>
      </c>
      <c r="I634" s="40"/>
      <c r="J634" s="40">
        <v>20</v>
      </c>
      <c r="K634" s="40" t="s">
        <v>677</v>
      </c>
      <c r="L634" s="40" t="s">
        <v>128</v>
      </c>
      <c r="M634" s="63">
        <f t="shared" si="9"/>
        <v>0.55000000000000004</v>
      </c>
      <c r="N634" s="64">
        <f>IF(M634="","",IF(M634&lt;Premissas!$C$8,Premissas!$E$7,IF(M634&lt;Premissas!$C$9,Premissas!$E$8,IF(M634&lt;Premissas!$C$10,Premissas!$E$9,IF(M634&lt;Premissas!$C$11,Premissas!$E$10,IF(M634&lt;Premissas!$C$12,Premissas!$E$11,Premissas!$E$12))))))</f>
        <v>0</v>
      </c>
      <c r="O634" s="65">
        <f>IF(OR(N634="",N634=0),0,N634/Premissas!$C$16)</f>
        <v>0</v>
      </c>
    </row>
    <row r="635" spans="1:15" ht="15" customHeight="1">
      <c r="A635" s="40">
        <v>7</v>
      </c>
      <c r="B635" s="40">
        <v>7801</v>
      </c>
      <c r="C635" s="40" t="s">
        <v>19</v>
      </c>
      <c r="D635" s="40" t="s">
        <v>1098</v>
      </c>
      <c r="E635" s="40" t="s">
        <v>1099</v>
      </c>
      <c r="F635" s="62">
        <v>233</v>
      </c>
      <c r="G635" s="63">
        <v>22.03</v>
      </c>
      <c r="H635" s="63">
        <v>11</v>
      </c>
      <c r="I635" s="40"/>
      <c r="J635" s="40">
        <v>22</v>
      </c>
      <c r="K635" s="40" t="s">
        <v>677</v>
      </c>
      <c r="L635" s="40" t="s">
        <v>128</v>
      </c>
      <c r="M635" s="63">
        <f t="shared" si="9"/>
        <v>0.5</v>
      </c>
      <c r="N635" s="64">
        <f>IF(M635="","",IF(M635&lt;Premissas!$C$8,Premissas!$E$7,IF(M635&lt;Premissas!$C$9,Premissas!$E$8,IF(M635&lt;Premissas!$C$10,Premissas!$E$9,IF(M635&lt;Premissas!$C$11,Premissas!$E$10,IF(M635&lt;Premissas!$C$12,Premissas!$E$11,Premissas!$E$12))))))</f>
        <v>0</v>
      </c>
      <c r="O635" s="65">
        <f>IF(OR(N635="",N635=0),0,N635/Premissas!$C$16)</f>
        <v>0</v>
      </c>
    </row>
    <row r="636" spans="1:15" ht="15" customHeight="1">
      <c r="A636" s="40">
        <v>7</v>
      </c>
      <c r="B636" s="40">
        <v>7801</v>
      </c>
      <c r="C636" s="40" t="s">
        <v>19</v>
      </c>
      <c r="D636" s="40" t="s">
        <v>1100</v>
      </c>
      <c r="E636" s="40" t="s">
        <v>1101</v>
      </c>
      <c r="F636" s="62">
        <v>549</v>
      </c>
      <c r="G636" s="63">
        <v>18.82</v>
      </c>
      <c r="H636" s="63">
        <v>29</v>
      </c>
      <c r="I636" s="40"/>
      <c r="J636" s="40">
        <v>22</v>
      </c>
      <c r="K636" s="40" t="s">
        <v>677</v>
      </c>
      <c r="L636" s="40" t="s">
        <v>128</v>
      </c>
      <c r="M636" s="63">
        <f t="shared" si="9"/>
        <v>1.3181818181818181</v>
      </c>
      <c r="N636" s="64">
        <f>IF(M636="","",IF(M636&lt;Premissas!$C$8,Premissas!$E$7,IF(M636&lt;Premissas!$C$9,Premissas!$E$8,IF(M636&lt;Premissas!$C$10,Premissas!$E$9,IF(M636&lt;Premissas!$C$11,Premissas!$E$10,IF(M636&lt;Premissas!$C$12,Premissas!$E$11,Premissas!$E$12))))))</f>
        <v>200</v>
      </c>
      <c r="O636" s="65">
        <f>IF(OR(N636="",N636=0),0,N636/Premissas!$C$16)</f>
        <v>7.6923076923076925</v>
      </c>
    </row>
    <row r="637" spans="1:15" ht="15" customHeight="1">
      <c r="A637" s="40">
        <v>7</v>
      </c>
      <c r="B637" s="40">
        <v>7801</v>
      </c>
      <c r="C637" s="40" t="s">
        <v>19</v>
      </c>
      <c r="D637" s="40" t="s">
        <v>1102</v>
      </c>
      <c r="E637" s="40" t="s">
        <v>1103</v>
      </c>
      <c r="F637" s="62">
        <v>309</v>
      </c>
      <c r="G637" s="63">
        <v>20.399999999999999</v>
      </c>
      <c r="H637" s="63">
        <v>15</v>
      </c>
      <c r="I637" s="40"/>
      <c r="J637" s="40">
        <v>22</v>
      </c>
      <c r="K637" s="40" t="s">
        <v>677</v>
      </c>
      <c r="L637" s="40" t="s">
        <v>128</v>
      </c>
      <c r="M637" s="63">
        <f t="shared" si="9"/>
        <v>0.68181818181818177</v>
      </c>
      <c r="N637" s="64">
        <f>IF(M637="","",IF(M637&lt;Premissas!$C$8,Premissas!$E$7,IF(M637&lt;Premissas!$C$9,Premissas!$E$8,IF(M637&lt;Premissas!$C$10,Premissas!$E$9,IF(M637&lt;Premissas!$C$11,Premissas!$E$10,IF(M637&lt;Premissas!$C$12,Premissas!$E$11,Premissas!$E$12))))))</f>
        <v>0</v>
      </c>
      <c r="O637" s="65">
        <f>IF(OR(N637="",N637=0),0,N637/Premissas!$C$16)</f>
        <v>0</v>
      </c>
    </row>
    <row r="638" spans="1:15" ht="15" customHeight="1">
      <c r="A638" s="40">
        <v>7</v>
      </c>
      <c r="B638" s="40">
        <v>7801</v>
      </c>
      <c r="C638" s="40" t="s">
        <v>21</v>
      </c>
      <c r="D638" s="40" t="s">
        <v>1102</v>
      </c>
      <c r="E638" s="40" t="s">
        <v>1103</v>
      </c>
      <c r="F638" s="62">
        <v>20</v>
      </c>
      <c r="G638" s="63">
        <v>1.46</v>
      </c>
      <c r="H638" s="63">
        <v>14</v>
      </c>
      <c r="I638" s="40"/>
      <c r="J638" s="40">
        <v>16</v>
      </c>
      <c r="K638" s="40" t="s">
        <v>677</v>
      </c>
      <c r="L638" s="40" t="s">
        <v>128</v>
      </c>
      <c r="M638" s="63">
        <f t="shared" si="9"/>
        <v>0.875</v>
      </c>
      <c r="N638" s="64">
        <f>IF(M638="","",IF(M638&lt;Premissas!$C$8,Premissas!$E$7,IF(M638&lt;Premissas!$C$9,Premissas!$E$8,IF(M638&lt;Premissas!$C$10,Premissas!$E$9,IF(M638&lt;Premissas!$C$11,Premissas!$E$10,IF(M638&lt;Premissas!$C$12,Premissas!$E$11,Premissas!$E$12))))))</f>
        <v>0</v>
      </c>
      <c r="O638" s="65">
        <f>IF(OR(N638="",N638=0),0,N638/Premissas!$C$16)</f>
        <v>0</v>
      </c>
    </row>
    <row r="639" spans="1:15" ht="15" customHeight="1">
      <c r="A639" s="40">
        <v>7</v>
      </c>
      <c r="B639" s="40">
        <v>7801</v>
      </c>
      <c r="C639" s="40" t="s">
        <v>20</v>
      </c>
      <c r="D639" s="40" t="s">
        <v>1102</v>
      </c>
      <c r="E639" s="40" t="s">
        <v>1103</v>
      </c>
      <c r="F639" s="62">
        <v>279</v>
      </c>
      <c r="G639" s="63">
        <v>15.46</v>
      </c>
      <c r="H639" s="63">
        <v>18</v>
      </c>
      <c r="I639" s="40"/>
      <c r="J639" s="40">
        <v>17</v>
      </c>
      <c r="K639" s="40" t="s">
        <v>677</v>
      </c>
      <c r="L639" s="40" t="s">
        <v>128</v>
      </c>
      <c r="M639" s="63">
        <f t="shared" si="9"/>
        <v>1.0588235294117647</v>
      </c>
      <c r="N639" s="64">
        <f>IF(M639="","",IF(M639&lt;Premissas!$C$8,Premissas!$E$7,IF(M639&lt;Premissas!$C$9,Premissas!$E$8,IF(M639&lt;Premissas!$C$10,Premissas!$E$9,IF(M639&lt;Premissas!$C$11,Premissas!$E$10,IF(M639&lt;Premissas!$C$12,Premissas!$E$11,Premissas!$E$12))))))</f>
        <v>100</v>
      </c>
      <c r="O639" s="65">
        <f>IF(OR(N639="",N639=0),0,N639/Premissas!$C$16)</f>
        <v>3.8461538461538463</v>
      </c>
    </row>
    <row r="640" spans="1:15" ht="15" customHeight="1">
      <c r="A640" s="40">
        <v>7</v>
      </c>
      <c r="B640" s="40">
        <v>7801</v>
      </c>
      <c r="C640" s="40" t="s">
        <v>19</v>
      </c>
      <c r="D640" s="40" t="s">
        <v>1104</v>
      </c>
      <c r="E640" s="40" t="s">
        <v>1105</v>
      </c>
      <c r="F640" s="62">
        <v>906</v>
      </c>
      <c r="G640" s="63">
        <v>41.98</v>
      </c>
      <c r="H640" s="63">
        <v>22</v>
      </c>
      <c r="I640" s="40"/>
      <c r="J640" s="40">
        <v>22</v>
      </c>
      <c r="K640" s="40" t="s">
        <v>677</v>
      </c>
      <c r="L640" s="40" t="s">
        <v>128</v>
      </c>
      <c r="M640" s="63">
        <f t="shared" si="9"/>
        <v>1</v>
      </c>
      <c r="N640" s="64">
        <f>IF(M640="","",IF(M640&lt;Premissas!$C$8,Premissas!$E$7,IF(M640&lt;Premissas!$C$9,Premissas!$E$8,IF(M640&lt;Premissas!$C$10,Premissas!$E$9,IF(M640&lt;Premissas!$C$11,Premissas!$E$10,IF(M640&lt;Premissas!$C$12,Premissas!$E$11,Premissas!$E$12))))))</f>
        <v>100</v>
      </c>
      <c r="O640" s="65">
        <f>IF(OR(N640="",N640=0),0,N640/Premissas!$C$16)</f>
        <v>3.8461538461538463</v>
      </c>
    </row>
    <row r="641" spans="1:15" ht="15" customHeight="1">
      <c r="A641" s="40">
        <v>7</v>
      </c>
      <c r="B641" s="40">
        <v>7801</v>
      </c>
      <c r="C641" s="40" t="s">
        <v>20</v>
      </c>
      <c r="D641" s="40" t="s">
        <v>1106</v>
      </c>
      <c r="E641" s="40" t="s">
        <v>1107</v>
      </c>
      <c r="F641" s="62">
        <v>2480</v>
      </c>
      <c r="G641" s="63">
        <v>87.61</v>
      </c>
      <c r="H641" s="63">
        <v>28</v>
      </c>
      <c r="I641" s="40"/>
      <c r="J641" s="40">
        <v>17</v>
      </c>
      <c r="K641" s="40" t="s">
        <v>677</v>
      </c>
      <c r="L641" s="40" t="s">
        <v>128</v>
      </c>
      <c r="M641" s="63">
        <f t="shared" si="9"/>
        <v>1.6470588235294117</v>
      </c>
      <c r="N641" s="64">
        <f>IF(M641="","",IF(M641&lt;Premissas!$C$8,Premissas!$E$7,IF(M641&lt;Premissas!$C$9,Premissas!$E$8,IF(M641&lt;Premissas!$C$10,Premissas!$E$9,IF(M641&lt;Premissas!$C$11,Premissas!$E$10,IF(M641&lt;Premissas!$C$12,Premissas!$E$11,Premissas!$E$12))))))</f>
        <v>500</v>
      </c>
      <c r="O641" s="65">
        <f>IF(OR(N641="",N641=0),0,N641/Premissas!$C$16)</f>
        <v>19.23076923076923</v>
      </c>
    </row>
    <row r="642" spans="1:15" ht="15" customHeight="1">
      <c r="A642" s="40">
        <v>7</v>
      </c>
      <c r="B642" s="40">
        <v>7801</v>
      </c>
      <c r="C642" s="40" t="s">
        <v>19</v>
      </c>
      <c r="D642" s="40" t="s">
        <v>1108</v>
      </c>
      <c r="E642" s="40" t="s">
        <v>1109</v>
      </c>
      <c r="F642" s="62">
        <v>1058</v>
      </c>
      <c r="G642" s="63">
        <v>50.19</v>
      </c>
      <c r="H642" s="63">
        <v>21</v>
      </c>
      <c r="I642" s="40"/>
      <c r="J642" s="40">
        <v>22</v>
      </c>
      <c r="K642" s="40" t="s">
        <v>677</v>
      </c>
      <c r="L642" s="40" t="s">
        <v>128</v>
      </c>
      <c r="M642" s="63">
        <f t="shared" ref="M642:M705" si="10">IF(OR(J642="",J642&lt;=0),"",H642/J642)</f>
        <v>0.95454545454545459</v>
      </c>
      <c r="N642" s="64">
        <f>IF(M642="","",IF(M642&lt;Premissas!$C$8,Premissas!$E$7,IF(M642&lt;Premissas!$C$9,Premissas!$E$8,IF(M642&lt;Premissas!$C$10,Premissas!$E$9,IF(M642&lt;Premissas!$C$11,Premissas!$E$10,IF(M642&lt;Premissas!$C$12,Premissas!$E$11,Premissas!$E$12))))))</f>
        <v>0</v>
      </c>
      <c r="O642" s="65">
        <f>IF(OR(N642="",N642=0),0,N642/Premissas!$C$16)</f>
        <v>0</v>
      </c>
    </row>
    <row r="643" spans="1:15" ht="15" customHeight="1">
      <c r="A643" s="40">
        <v>7</v>
      </c>
      <c r="B643" s="40">
        <v>7801</v>
      </c>
      <c r="C643" s="40" t="s">
        <v>21</v>
      </c>
      <c r="D643" s="40" t="s">
        <v>1110</v>
      </c>
      <c r="E643" s="40" t="s">
        <v>1111</v>
      </c>
      <c r="F643" s="62">
        <v>245</v>
      </c>
      <c r="G643" s="63">
        <v>16.579999999999998</v>
      </c>
      <c r="H643" s="63">
        <v>15</v>
      </c>
      <c r="I643" s="40"/>
      <c r="J643" s="40">
        <v>16</v>
      </c>
      <c r="K643" s="40" t="s">
        <v>677</v>
      </c>
      <c r="L643" s="40" t="s">
        <v>128</v>
      </c>
      <c r="M643" s="63">
        <f t="shared" si="10"/>
        <v>0.9375</v>
      </c>
      <c r="N643" s="64">
        <f>IF(M643="","",IF(M643&lt;Premissas!$C$8,Premissas!$E$7,IF(M643&lt;Premissas!$C$9,Premissas!$E$8,IF(M643&lt;Premissas!$C$10,Premissas!$E$9,IF(M643&lt;Premissas!$C$11,Premissas!$E$10,IF(M643&lt;Premissas!$C$12,Premissas!$E$11,Premissas!$E$12))))))</f>
        <v>0</v>
      </c>
      <c r="O643" s="65">
        <f>IF(OR(N643="",N643=0),0,N643/Premissas!$C$16)</f>
        <v>0</v>
      </c>
    </row>
    <row r="644" spans="1:15" ht="15" customHeight="1">
      <c r="A644" s="40">
        <v>7</v>
      </c>
      <c r="B644" s="40">
        <v>7801</v>
      </c>
      <c r="C644" s="40" t="s">
        <v>20</v>
      </c>
      <c r="D644" s="40" t="s">
        <v>1110</v>
      </c>
      <c r="E644" s="40" t="s">
        <v>1111</v>
      </c>
      <c r="F644" s="62">
        <v>1545</v>
      </c>
      <c r="G644" s="63">
        <v>113.76</v>
      </c>
      <c r="H644" s="63">
        <v>14</v>
      </c>
      <c r="I644" s="40"/>
      <c r="J644" s="40">
        <v>17</v>
      </c>
      <c r="K644" s="40" t="s">
        <v>677</v>
      </c>
      <c r="L644" s="40" t="s">
        <v>128</v>
      </c>
      <c r="M644" s="63">
        <f t="shared" si="10"/>
        <v>0.82352941176470584</v>
      </c>
      <c r="N644" s="64">
        <f>IF(M644="","",IF(M644&lt;Premissas!$C$8,Premissas!$E$7,IF(M644&lt;Premissas!$C$9,Premissas!$E$8,IF(M644&lt;Premissas!$C$10,Premissas!$E$9,IF(M644&lt;Premissas!$C$11,Premissas!$E$10,IF(M644&lt;Premissas!$C$12,Premissas!$E$11,Premissas!$E$12))))))</f>
        <v>0</v>
      </c>
      <c r="O644" s="65">
        <f>IF(OR(N644="",N644=0),0,N644/Premissas!$C$16)</f>
        <v>0</v>
      </c>
    </row>
    <row r="645" spans="1:15" ht="15" customHeight="1">
      <c r="A645" s="40">
        <v>7</v>
      </c>
      <c r="B645" s="40">
        <v>7801</v>
      </c>
      <c r="C645" s="40" t="s">
        <v>19</v>
      </c>
      <c r="D645" s="40" t="s">
        <v>1112</v>
      </c>
      <c r="E645" s="40" t="s">
        <v>1113</v>
      </c>
      <c r="F645" s="62">
        <v>84</v>
      </c>
      <c r="G645" s="63">
        <v>22.38</v>
      </c>
      <c r="H645" s="63">
        <v>4</v>
      </c>
      <c r="I645" s="40"/>
      <c r="J645" s="40">
        <v>22</v>
      </c>
      <c r="K645" s="40" t="s">
        <v>677</v>
      </c>
      <c r="L645" s="40" t="s">
        <v>128</v>
      </c>
      <c r="M645" s="63">
        <f t="shared" si="10"/>
        <v>0.18181818181818182</v>
      </c>
      <c r="N645" s="64">
        <f>IF(M645="","",IF(M645&lt;Premissas!$C$8,Premissas!$E$7,IF(M645&lt;Premissas!$C$9,Premissas!$E$8,IF(M645&lt;Premissas!$C$10,Premissas!$E$9,IF(M645&lt;Premissas!$C$11,Premissas!$E$10,IF(M645&lt;Premissas!$C$12,Premissas!$E$11,Premissas!$E$12))))))</f>
        <v>0</v>
      </c>
      <c r="O645" s="65">
        <f>IF(OR(N645="",N645=0),0,N645/Premissas!$C$16)</f>
        <v>0</v>
      </c>
    </row>
    <row r="646" spans="1:15" ht="15" customHeight="1">
      <c r="A646" s="40">
        <v>7</v>
      </c>
      <c r="B646" s="40">
        <v>7801</v>
      </c>
      <c r="C646" s="40" t="s">
        <v>21</v>
      </c>
      <c r="D646" s="40" t="s">
        <v>1114</v>
      </c>
      <c r="E646" s="40" t="s">
        <v>1115</v>
      </c>
      <c r="F646" s="62">
        <v>95</v>
      </c>
      <c r="G646" s="63">
        <v>5.81</v>
      </c>
      <c r="H646" s="63">
        <v>16</v>
      </c>
      <c r="I646" s="40"/>
      <c r="J646" s="40">
        <v>16</v>
      </c>
      <c r="K646" s="40" t="s">
        <v>677</v>
      </c>
      <c r="L646" s="40" t="s">
        <v>128</v>
      </c>
      <c r="M646" s="63">
        <f t="shared" si="10"/>
        <v>1</v>
      </c>
      <c r="N646" s="64">
        <f>IF(M646="","",IF(M646&lt;Premissas!$C$8,Premissas!$E$7,IF(M646&lt;Premissas!$C$9,Premissas!$E$8,IF(M646&lt;Premissas!$C$10,Premissas!$E$9,IF(M646&lt;Premissas!$C$11,Premissas!$E$10,IF(M646&lt;Premissas!$C$12,Premissas!$E$11,Premissas!$E$12))))))</f>
        <v>100</v>
      </c>
      <c r="O646" s="65">
        <f>IF(OR(N646="",N646=0),0,N646/Premissas!$C$16)</f>
        <v>3.8461538461538463</v>
      </c>
    </row>
    <row r="647" spans="1:15" ht="15" customHeight="1">
      <c r="A647" s="40">
        <v>7</v>
      </c>
      <c r="B647" s="40">
        <v>7801</v>
      </c>
      <c r="C647" s="40" t="s">
        <v>21</v>
      </c>
      <c r="D647" s="40" t="s">
        <v>1116</v>
      </c>
      <c r="E647" s="40" t="s">
        <v>1117</v>
      </c>
      <c r="F647" s="62">
        <v>12</v>
      </c>
      <c r="G647" s="63">
        <v>6.36</v>
      </c>
      <c r="H647" s="63">
        <v>2</v>
      </c>
      <c r="I647" s="40"/>
      <c r="J647" s="40">
        <v>16</v>
      </c>
      <c r="K647" s="40" t="s">
        <v>677</v>
      </c>
      <c r="L647" s="40" t="s">
        <v>128</v>
      </c>
      <c r="M647" s="63">
        <f t="shared" si="10"/>
        <v>0.125</v>
      </c>
      <c r="N647" s="64">
        <f>IF(M647="","",IF(M647&lt;Premissas!$C$8,Premissas!$E$7,IF(M647&lt;Premissas!$C$9,Premissas!$E$8,IF(M647&lt;Premissas!$C$10,Premissas!$E$9,IF(M647&lt;Premissas!$C$11,Premissas!$E$10,IF(M647&lt;Premissas!$C$12,Premissas!$E$11,Premissas!$E$12))))))</f>
        <v>0</v>
      </c>
      <c r="O647" s="65">
        <f>IF(OR(N647="",N647=0),0,N647/Premissas!$C$16)</f>
        <v>0</v>
      </c>
    </row>
    <row r="648" spans="1:15" ht="15" customHeight="1">
      <c r="A648" s="40">
        <v>7</v>
      </c>
      <c r="B648" s="40">
        <v>7801</v>
      </c>
      <c r="C648" s="40" t="s">
        <v>21</v>
      </c>
      <c r="D648" s="40" t="s">
        <v>1118</v>
      </c>
      <c r="E648" s="40" t="s">
        <v>1119</v>
      </c>
      <c r="F648" s="62">
        <v>123</v>
      </c>
      <c r="G648" s="63">
        <v>19.75</v>
      </c>
      <c r="H648" s="63">
        <v>6</v>
      </c>
      <c r="I648" s="40"/>
      <c r="J648" s="40">
        <v>16</v>
      </c>
      <c r="K648" s="40" t="s">
        <v>677</v>
      </c>
      <c r="L648" s="40" t="s">
        <v>128</v>
      </c>
      <c r="M648" s="63">
        <f t="shared" si="10"/>
        <v>0.375</v>
      </c>
      <c r="N648" s="64">
        <f>IF(M648="","",IF(M648&lt;Premissas!$C$8,Premissas!$E$7,IF(M648&lt;Premissas!$C$9,Premissas!$E$8,IF(M648&lt;Premissas!$C$10,Premissas!$E$9,IF(M648&lt;Premissas!$C$11,Premissas!$E$10,IF(M648&lt;Premissas!$C$12,Premissas!$E$11,Premissas!$E$12))))))</f>
        <v>0</v>
      </c>
      <c r="O648" s="65">
        <f>IF(OR(N648="",N648=0),0,N648/Premissas!$C$16)</f>
        <v>0</v>
      </c>
    </row>
    <row r="649" spans="1:15" ht="15" customHeight="1">
      <c r="A649" s="40">
        <v>7</v>
      </c>
      <c r="B649" s="40">
        <v>7801</v>
      </c>
      <c r="C649" s="40" t="s">
        <v>21</v>
      </c>
      <c r="D649" s="40" t="s">
        <v>1120</v>
      </c>
      <c r="E649" s="40" t="s">
        <v>1121</v>
      </c>
      <c r="F649" s="62">
        <v>2357</v>
      </c>
      <c r="G649" s="63">
        <v>150.78</v>
      </c>
      <c r="H649" s="63">
        <v>16</v>
      </c>
      <c r="I649" s="40"/>
      <c r="J649" s="40">
        <v>16</v>
      </c>
      <c r="K649" s="40" t="s">
        <v>677</v>
      </c>
      <c r="L649" s="40" t="s">
        <v>128</v>
      </c>
      <c r="M649" s="63">
        <f t="shared" si="10"/>
        <v>1</v>
      </c>
      <c r="N649" s="64">
        <f>IF(M649="","",IF(M649&lt;Premissas!$C$8,Premissas!$E$7,IF(M649&lt;Premissas!$C$9,Premissas!$E$8,IF(M649&lt;Premissas!$C$10,Premissas!$E$9,IF(M649&lt;Premissas!$C$11,Premissas!$E$10,IF(M649&lt;Premissas!$C$12,Premissas!$E$11,Premissas!$E$12))))))</f>
        <v>100</v>
      </c>
      <c r="O649" s="65">
        <f>IF(OR(N649="",N649=0),0,N649/Premissas!$C$16)</f>
        <v>3.8461538461538463</v>
      </c>
    </row>
    <row r="650" spans="1:15" ht="15" customHeight="1">
      <c r="A650" s="40">
        <v>7</v>
      </c>
      <c r="B650" s="40">
        <v>7801</v>
      </c>
      <c r="C650" s="40" t="s">
        <v>20</v>
      </c>
      <c r="D650" s="40" t="s">
        <v>1120</v>
      </c>
      <c r="E650" s="40" t="s">
        <v>1121</v>
      </c>
      <c r="F650" s="62">
        <v>330</v>
      </c>
      <c r="G650" s="63">
        <v>10.95</v>
      </c>
      <c r="H650" s="63">
        <v>30</v>
      </c>
      <c r="I650" s="40"/>
      <c r="J650" s="40">
        <v>17</v>
      </c>
      <c r="K650" s="40" t="s">
        <v>677</v>
      </c>
      <c r="L650" s="40" t="s">
        <v>128</v>
      </c>
      <c r="M650" s="63">
        <f t="shared" si="10"/>
        <v>1.7647058823529411</v>
      </c>
      <c r="N650" s="64">
        <f>IF(M650="","",IF(M650&lt;Premissas!$C$8,Premissas!$E$7,IF(M650&lt;Premissas!$C$9,Premissas!$E$8,IF(M650&lt;Premissas!$C$10,Premissas!$E$9,IF(M650&lt;Premissas!$C$11,Premissas!$E$10,IF(M650&lt;Premissas!$C$12,Premissas!$E$11,Premissas!$E$12))))))</f>
        <v>500</v>
      </c>
      <c r="O650" s="65">
        <f>IF(OR(N650="",N650=0),0,N650/Premissas!$C$16)</f>
        <v>19.23076923076923</v>
      </c>
    </row>
    <row r="651" spans="1:15" ht="15" customHeight="1">
      <c r="A651" s="40">
        <v>7</v>
      </c>
      <c r="B651" s="40">
        <v>7801</v>
      </c>
      <c r="C651" s="40" t="s">
        <v>21</v>
      </c>
      <c r="D651" s="40" t="s">
        <v>1122</v>
      </c>
      <c r="E651" s="40" t="s">
        <v>1123</v>
      </c>
      <c r="F651" s="62">
        <v>1265</v>
      </c>
      <c r="G651" s="63">
        <v>132.13</v>
      </c>
      <c r="H651" s="63">
        <v>10</v>
      </c>
      <c r="I651" s="40"/>
      <c r="J651" s="40">
        <v>16</v>
      </c>
      <c r="K651" s="40" t="s">
        <v>677</v>
      </c>
      <c r="L651" s="40" t="s">
        <v>128</v>
      </c>
      <c r="M651" s="63">
        <f t="shared" si="10"/>
        <v>0.625</v>
      </c>
      <c r="N651" s="64">
        <f>IF(M651="","",IF(M651&lt;Premissas!$C$8,Premissas!$E$7,IF(M651&lt;Premissas!$C$9,Premissas!$E$8,IF(M651&lt;Premissas!$C$10,Premissas!$E$9,IF(M651&lt;Premissas!$C$11,Premissas!$E$10,IF(M651&lt;Premissas!$C$12,Premissas!$E$11,Premissas!$E$12))))))</f>
        <v>0</v>
      </c>
      <c r="O651" s="65">
        <f>IF(OR(N651="",N651=0),0,N651/Premissas!$C$16)</f>
        <v>0</v>
      </c>
    </row>
    <row r="652" spans="1:15" ht="15" customHeight="1">
      <c r="A652" s="40">
        <v>7</v>
      </c>
      <c r="B652" s="40">
        <v>7801</v>
      </c>
      <c r="C652" s="40" t="s">
        <v>21</v>
      </c>
      <c r="D652" s="40" t="s">
        <v>1124</v>
      </c>
      <c r="E652" s="40" t="s">
        <v>1125</v>
      </c>
      <c r="F652" s="62">
        <v>102</v>
      </c>
      <c r="G652" s="63">
        <v>12.76</v>
      </c>
      <c r="H652" s="63">
        <v>8</v>
      </c>
      <c r="I652" s="40"/>
      <c r="J652" s="40">
        <v>16</v>
      </c>
      <c r="K652" s="40" t="s">
        <v>677</v>
      </c>
      <c r="L652" s="40" t="s">
        <v>128</v>
      </c>
      <c r="M652" s="63">
        <f t="shared" si="10"/>
        <v>0.5</v>
      </c>
      <c r="N652" s="64">
        <f>IF(M652="","",IF(M652&lt;Premissas!$C$8,Premissas!$E$7,IF(M652&lt;Premissas!$C$9,Premissas!$E$8,IF(M652&lt;Premissas!$C$10,Premissas!$E$9,IF(M652&lt;Premissas!$C$11,Premissas!$E$10,IF(M652&lt;Premissas!$C$12,Premissas!$E$11,Premissas!$E$12))))))</f>
        <v>0</v>
      </c>
      <c r="O652" s="65">
        <f>IF(OR(N652="",N652=0),0,N652/Premissas!$C$16)</f>
        <v>0</v>
      </c>
    </row>
    <row r="653" spans="1:15" ht="15" customHeight="1">
      <c r="A653" s="40">
        <v>7</v>
      </c>
      <c r="B653" s="40">
        <v>7801</v>
      </c>
      <c r="C653" s="40" t="s">
        <v>20</v>
      </c>
      <c r="D653" s="40" t="s">
        <v>1124</v>
      </c>
      <c r="E653" s="40" t="s">
        <v>1125</v>
      </c>
      <c r="F653" s="62">
        <v>2242</v>
      </c>
      <c r="G653" s="63">
        <v>151.31</v>
      </c>
      <c r="H653" s="63">
        <v>15</v>
      </c>
      <c r="I653" s="40"/>
      <c r="J653" s="40">
        <v>17</v>
      </c>
      <c r="K653" s="40" t="s">
        <v>677</v>
      </c>
      <c r="L653" s="40" t="s">
        <v>128</v>
      </c>
      <c r="M653" s="63">
        <f t="shared" si="10"/>
        <v>0.88235294117647056</v>
      </c>
      <c r="N653" s="64">
        <f>IF(M653="","",IF(M653&lt;Premissas!$C$8,Premissas!$E$7,IF(M653&lt;Premissas!$C$9,Premissas!$E$8,IF(M653&lt;Premissas!$C$10,Premissas!$E$9,IF(M653&lt;Premissas!$C$11,Premissas!$E$10,IF(M653&lt;Premissas!$C$12,Premissas!$E$11,Premissas!$E$12))))))</f>
        <v>0</v>
      </c>
      <c r="O653" s="65">
        <f>IF(OR(N653="",N653=0),0,N653/Premissas!$C$16)</f>
        <v>0</v>
      </c>
    </row>
    <row r="654" spans="1:15" ht="15" customHeight="1">
      <c r="A654" s="40">
        <v>7</v>
      </c>
      <c r="B654" s="40">
        <v>7801</v>
      </c>
      <c r="C654" s="40" t="s">
        <v>21</v>
      </c>
      <c r="D654" s="40" t="s">
        <v>1126</v>
      </c>
      <c r="E654" s="40" t="s">
        <v>1127</v>
      </c>
      <c r="F654" s="62">
        <v>1101</v>
      </c>
      <c r="G654" s="63">
        <v>113</v>
      </c>
      <c r="H654" s="63">
        <v>10</v>
      </c>
      <c r="I654" s="40"/>
      <c r="J654" s="40">
        <v>16</v>
      </c>
      <c r="K654" s="40" t="s">
        <v>677</v>
      </c>
      <c r="L654" s="40" t="s">
        <v>128</v>
      </c>
      <c r="M654" s="63">
        <f t="shared" si="10"/>
        <v>0.625</v>
      </c>
      <c r="N654" s="64">
        <f>IF(M654="","",IF(M654&lt;Premissas!$C$8,Premissas!$E$7,IF(M654&lt;Premissas!$C$9,Premissas!$E$8,IF(M654&lt;Premissas!$C$10,Premissas!$E$9,IF(M654&lt;Premissas!$C$11,Premissas!$E$10,IF(M654&lt;Premissas!$C$12,Premissas!$E$11,Premissas!$E$12))))))</f>
        <v>0</v>
      </c>
      <c r="O654" s="65">
        <f>IF(OR(N654="",N654=0),0,N654/Premissas!$C$16)</f>
        <v>0</v>
      </c>
    </row>
    <row r="655" spans="1:15" ht="15" customHeight="1">
      <c r="A655" s="40">
        <v>7</v>
      </c>
      <c r="B655" s="40">
        <v>7801</v>
      </c>
      <c r="C655" s="40" t="s">
        <v>22</v>
      </c>
      <c r="D655" s="40" t="s">
        <v>1128</v>
      </c>
      <c r="E655" s="40" t="s">
        <v>1129</v>
      </c>
      <c r="F655" s="62">
        <v>978</v>
      </c>
      <c r="G655" s="63">
        <v>167.1</v>
      </c>
      <c r="H655" s="63">
        <v>6</v>
      </c>
      <c r="I655" s="40"/>
      <c r="J655" s="40">
        <v>20</v>
      </c>
      <c r="K655" s="40" t="s">
        <v>677</v>
      </c>
      <c r="L655" s="40" t="s">
        <v>128</v>
      </c>
      <c r="M655" s="63">
        <f t="shared" si="10"/>
        <v>0.3</v>
      </c>
      <c r="N655" s="64">
        <f>IF(M655="","",IF(M655&lt;Premissas!$C$8,Premissas!$E$7,IF(M655&lt;Premissas!$C$9,Premissas!$E$8,IF(M655&lt;Premissas!$C$10,Premissas!$E$9,IF(M655&lt;Premissas!$C$11,Premissas!$E$10,IF(M655&lt;Premissas!$C$12,Premissas!$E$11,Premissas!$E$12))))))</f>
        <v>0</v>
      </c>
      <c r="O655" s="65">
        <f>IF(OR(N655="",N655=0),0,N655/Premissas!$C$16)</f>
        <v>0</v>
      </c>
    </row>
    <row r="656" spans="1:15" ht="15" customHeight="1">
      <c r="A656" s="40">
        <v>7</v>
      </c>
      <c r="B656" s="40">
        <v>7801</v>
      </c>
      <c r="C656" s="40" t="s">
        <v>21</v>
      </c>
      <c r="D656" s="40" t="s">
        <v>1130</v>
      </c>
      <c r="E656" s="40" t="s">
        <v>1131</v>
      </c>
      <c r="F656" s="62">
        <v>1603</v>
      </c>
      <c r="G656" s="63">
        <v>129.01</v>
      </c>
      <c r="H656" s="63">
        <v>12</v>
      </c>
      <c r="I656" s="40"/>
      <c r="J656" s="40">
        <v>16</v>
      </c>
      <c r="K656" s="40" t="s">
        <v>677</v>
      </c>
      <c r="L656" s="40" t="s">
        <v>128</v>
      </c>
      <c r="M656" s="63">
        <f t="shared" si="10"/>
        <v>0.75</v>
      </c>
      <c r="N656" s="64">
        <f>IF(M656="","",IF(M656&lt;Premissas!$C$8,Premissas!$E$7,IF(M656&lt;Premissas!$C$9,Premissas!$E$8,IF(M656&lt;Premissas!$C$10,Premissas!$E$9,IF(M656&lt;Premissas!$C$11,Premissas!$E$10,IF(M656&lt;Premissas!$C$12,Premissas!$E$11,Premissas!$E$12))))))</f>
        <v>0</v>
      </c>
      <c r="O656" s="65">
        <f>IF(OR(N656="",N656=0),0,N656/Premissas!$C$16)</f>
        <v>0</v>
      </c>
    </row>
    <row r="657" spans="1:15" ht="15" customHeight="1">
      <c r="A657" s="40">
        <v>7</v>
      </c>
      <c r="B657" s="40">
        <v>7801</v>
      </c>
      <c r="C657" s="40" t="s">
        <v>21</v>
      </c>
      <c r="D657" s="40" t="s">
        <v>1132</v>
      </c>
      <c r="E657" s="40" t="s">
        <v>1133</v>
      </c>
      <c r="F657" s="62">
        <v>406</v>
      </c>
      <c r="G657" s="63">
        <v>24.38</v>
      </c>
      <c r="H657" s="63">
        <v>17</v>
      </c>
      <c r="I657" s="40"/>
      <c r="J657" s="40">
        <v>16</v>
      </c>
      <c r="K657" s="40" t="s">
        <v>677</v>
      </c>
      <c r="L657" s="40" t="s">
        <v>128</v>
      </c>
      <c r="M657" s="63">
        <f t="shared" si="10"/>
        <v>1.0625</v>
      </c>
      <c r="N657" s="64">
        <f>IF(M657="","",IF(M657&lt;Premissas!$C$8,Premissas!$E$7,IF(M657&lt;Premissas!$C$9,Premissas!$E$8,IF(M657&lt;Premissas!$C$10,Premissas!$E$9,IF(M657&lt;Premissas!$C$11,Premissas!$E$10,IF(M657&lt;Premissas!$C$12,Premissas!$E$11,Premissas!$E$12))))))</f>
        <v>100</v>
      </c>
      <c r="O657" s="65">
        <f>IF(OR(N657="",N657=0),0,N657/Premissas!$C$16)</f>
        <v>3.8461538461538463</v>
      </c>
    </row>
    <row r="658" spans="1:15" ht="15" customHeight="1">
      <c r="A658" s="40">
        <v>7</v>
      </c>
      <c r="B658" s="40">
        <v>7801</v>
      </c>
      <c r="C658" s="40" t="s">
        <v>21</v>
      </c>
      <c r="D658" s="40" t="s">
        <v>1134</v>
      </c>
      <c r="E658" s="40" t="s">
        <v>1135</v>
      </c>
      <c r="F658" s="62">
        <v>3260</v>
      </c>
      <c r="G658" s="63">
        <v>112.06</v>
      </c>
      <c r="H658" s="63">
        <v>29</v>
      </c>
      <c r="I658" s="40"/>
      <c r="J658" s="40">
        <v>16</v>
      </c>
      <c r="K658" s="40" t="s">
        <v>677</v>
      </c>
      <c r="L658" s="40" t="s">
        <v>128</v>
      </c>
      <c r="M658" s="63">
        <f t="shared" si="10"/>
        <v>1.8125</v>
      </c>
      <c r="N658" s="64">
        <f>IF(M658="","",IF(M658&lt;Premissas!$C$8,Premissas!$E$7,IF(M658&lt;Premissas!$C$9,Premissas!$E$8,IF(M658&lt;Premissas!$C$10,Premissas!$E$9,IF(M658&lt;Premissas!$C$11,Premissas!$E$10,IF(M658&lt;Premissas!$C$12,Premissas!$E$11,Premissas!$E$12))))))</f>
        <v>500</v>
      </c>
      <c r="O658" s="65">
        <f>IF(OR(N658="",N658=0),0,N658/Premissas!$C$16)</f>
        <v>19.23076923076923</v>
      </c>
    </row>
    <row r="659" spans="1:15" ht="15" customHeight="1">
      <c r="A659" s="40">
        <v>7</v>
      </c>
      <c r="B659" s="40">
        <v>7801</v>
      </c>
      <c r="C659" s="40" t="s">
        <v>21</v>
      </c>
      <c r="D659" s="40" t="s">
        <v>1136</v>
      </c>
      <c r="E659" s="40" t="s">
        <v>1137</v>
      </c>
      <c r="F659" s="62">
        <v>325</v>
      </c>
      <c r="G659" s="63">
        <v>35.380000000000003</v>
      </c>
      <c r="H659" s="63">
        <v>9</v>
      </c>
      <c r="I659" s="40"/>
      <c r="J659" s="40">
        <v>16</v>
      </c>
      <c r="K659" s="40" t="s">
        <v>677</v>
      </c>
      <c r="L659" s="40" t="s">
        <v>128</v>
      </c>
      <c r="M659" s="63">
        <f t="shared" si="10"/>
        <v>0.5625</v>
      </c>
      <c r="N659" s="64">
        <f>IF(M659="","",IF(M659&lt;Premissas!$C$8,Premissas!$E$7,IF(M659&lt;Premissas!$C$9,Premissas!$E$8,IF(M659&lt;Premissas!$C$10,Premissas!$E$9,IF(M659&lt;Premissas!$C$11,Premissas!$E$10,IF(M659&lt;Premissas!$C$12,Premissas!$E$11,Premissas!$E$12))))))</f>
        <v>0</v>
      </c>
      <c r="O659" s="65">
        <f>IF(OR(N659="",N659=0),0,N659/Premissas!$C$16)</f>
        <v>0</v>
      </c>
    </row>
    <row r="660" spans="1:15" ht="15" customHeight="1">
      <c r="A660" s="40">
        <v>7</v>
      </c>
      <c r="B660" s="40">
        <v>7801</v>
      </c>
      <c r="C660" s="40" t="s">
        <v>21</v>
      </c>
      <c r="D660" s="40" t="s">
        <v>1138</v>
      </c>
      <c r="E660" s="40" t="s">
        <v>1139</v>
      </c>
      <c r="F660" s="62">
        <v>1822</v>
      </c>
      <c r="G660" s="63">
        <v>121.72</v>
      </c>
      <c r="H660" s="63">
        <v>15</v>
      </c>
      <c r="I660" s="40"/>
      <c r="J660" s="40">
        <v>16</v>
      </c>
      <c r="K660" s="40" t="s">
        <v>677</v>
      </c>
      <c r="L660" s="40" t="s">
        <v>128</v>
      </c>
      <c r="M660" s="63">
        <f t="shared" si="10"/>
        <v>0.9375</v>
      </c>
      <c r="N660" s="64">
        <f>IF(M660="","",IF(M660&lt;Premissas!$C$8,Premissas!$E$7,IF(M660&lt;Premissas!$C$9,Premissas!$E$8,IF(M660&lt;Premissas!$C$10,Premissas!$E$9,IF(M660&lt;Premissas!$C$11,Premissas!$E$10,IF(M660&lt;Premissas!$C$12,Premissas!$E$11,Premissas!$E$12))))))</f>
        <v>0</v>
      </c>
      <c r="O660" s="65">
        <f>IF(OR(N660="",N660=0),0,N660/Premissas!$C$16)</f>
        <v>0</v>
      </c>
    </row>
    <row r="661" spans="1:15" ht="15" customHeight="1">
      <c r="A661" s="40">
        <v>7</v>
      </c>
      <c r="B661" s="40">
        <v>7801</v>
      </c>
      <c r="C661" s="40" t="s">
        <v>19</v>
      </c>
      <c r="D661" s="40" t="s">
        <v>1140</v>
      </c>
      <c r="E661" s="40" t="s">
        <v>1141</v>
      </c>
      <c r="F661" s="62">
        <v>988</v>
      </c>
      <c r="G661" s="63">
        <v>80.56</v>
      </c>
      <c r="H661" s="63">
        <v>12</v>
      </c>
      <c r="I661" s="40"/>
      <c r="J661" s="40">
        <v>22</v>
      </c>
      <c r="K661" s="40" t="s">
        <v>677</v>
      </c>
      <c r="L661" s="40" t="s">
        <v>128</v>
      </c>
      <c r="M661" s="63">
        <f t="shared" si="10"/>
        <v>0.54545454545454541</v>
      </c>
      <c r="N661" s="64">
        <f>IF(M661="","",IF(M661&lt;Premissas!$C$8,Premissas!$E$7,IF(M661&lt;Premissas!$C$9,Premissas!$E$8,IF(M661&lt;Premissas!$C$10,Premissas!$E$9,IF(M661&lt;Premissas!$C$11,Premissas!$E$10,IF(M661&lt;Premissas!$C$12,Premissas!$E$11,Premissas!$E$12))))))</f>
        <v>0</v>
      </c>
      <c r="O661" s="65">
        <f>IF(OR(N661="",N661=0),0,N661/Premissas!$C$16)</f>
        <v>0</v>
      </c>
    </row>
    <row r="662" spans="1:15" ht="15" customHeight="1">
      <c r="A662" s="40">
        <v>7</v>
      </c>
      <c r="B662" s="40">
        <v>7801</v>
      </c>
      <c r="C662" s="40" t="s">
        <v>21</v>
      </c>
      <c r="D662" s="40" t="s">
        <v>1142</v>
      </c>
      <c r="E662" s="40" t="s">
        <v>1143</v>
      </c>
      <c r="F662" s="62">
        <v>2990</v>
      </c>
      <c r="G662" s="63">
        <v>135.38999999999999</v>
      </c>
      <c r="H662" s="63">
        <v>22</v>
      </c>
      <c r="I662" s="40"/>
      <c r="J662" s="40">
        <v>16</v>
      </c>
      <c r="K662" s="40" t="s">
        <v>677</v>
      </c>
      <c r="L662" s="40" t="s">
        <v>128</v>
      </c>
      <c r="M662" s="63">
        <f t="shared" si="10"/>
        <v>1.375</v>
      </c>
      <c r="N662" s="64">
        <f>IF(M662="","",IF(M662&lt;Premissas!$C$8,Premissas!$E$7,IF(M662&lt;Premissas!$C$9,Premissas!$E$8,IF(M662&lt;Premissas!$C$10,Premissas!$E$9,IF(M662&lt;Premissas!$C$11,Premissas!$E$10,IF(M662&lt;Premissas!$C$12,Premissas!$E$11,Premissas!$E$12))))))</f>
        <v>200</v>
      </c>
      <c r="O662" s="65">
        <f>IF(OR(N662="",N662=0),0,N662/Premissas!$C$16)</f>
        <v>7.6923076923076925</v>
      </c>
    </row>
    <row r="663" spans="1:15" ht="15" customHeight="1">
      <c r="A663" s="40">
        <v>7</v>
      </c>
      <c r="B663" s="40">
        <v>7801</v>
      </c>
      <c r="C663" s="40" t="s">
        <v>21</v>
      </c>
      <c r="D663" s="40" t="s">
        <v>1144</v>
      </c>
      <c r="E663" s="40" t="s">
        <v>1145</v>
      </c>
      <c r="F663" s="62">
        <v>35</v>
      </c>
      <c r="G663" s="63">
        <v>31.41</v>
      </c>
      <c r="H663" s="63">
        <v>1</v>
      </c>
      <c r="I663" s="40"/>
      <c r="J663" s="40">
        <v>16</v>
      </c>
      <c r="K663" s="40" t="s">
        <v>677</v>
      </c>
      <c r="L663" s="40" t="s">
        <v>128</v>
      </c>
      <c r="M663" s="63">
        <f t="shared" si="10"/>
        <v>6.25E-2</v>
      </c>
      <c r="N663" s="64">
        <f>IF(M663="","",IF(M663&lt;Premissas!$C$8,Premissas!$E$7,IF(M663&lt;Premissas!$C$9,Premissas!$E$8,IF(M663&lt;Premissas!$C$10,Premissas!$E$9,IF(M663&lt;Premissas!$C$11,Premissas!$E$10,IF(M663&lt;Premissas!$C$12,Premissas!$E$11,Premissas!$E$12))))))</f>
        <v>0</v>
      </c>
      <c r="O663" s="65">
        <f>IF(OR(N663="",N663=0),0,N663/Premissas!$C$16)</f>
        <v>0</v>
      </c>
    </row>
    <row r="664" spans="1:15" ht="15" customHeight="1">
      <c r="A664" s="40">
        <v>7</v>
      </c>
      <c r="B664" s="40">
        <v>7801</v>
      </c>
      <c r="C664" s="40" t="s">
        <v>21</v>
      </c>
      <c r="D664" s="40" t="s">
        <v>1146</v>
      </c>
      <c r="E664" s="40" t="s">
        <v>1147</v>
      </c>
      <c r="F664" s="62">
        <v>668</v>
      </c>
      <c r="G664" s="63">
        <v>49.56</v>
      </c>
      <c r="H664" s="63">
        <v>13</v>
      </c>
      <c r="I664" s="40"/>
      <c r="J664" s="40">
        <v>16</v>
      </c>
      <c r="K664" s="40" t="s">
        <v>677</v>
      </c>
      <c r="L664" s="40" t="s">
        <v>128</v>
      </c>
      <c r="M664" s="63">
        <f t="shared" si="10"/>
        <v>0.8125</v>
      </c>
      <c r="N664" s="64">
        <f>IF(M664="","",IF(M664&lt;Premissas!$C$8,Premissas!$E$7,IF(M664&lt;Premissas!$C$9,Premissas!$E$8,IF(M664&lt;Premissas!$C$10,Premissas!$E$9,IF(M664&lt;Premissas!$C$11,Premissas!$E$10,IF(M664&lt;Premissas!$C$12,Premissas!$E$11,Premissas!$E$12))))))</f>
        <v>0</v>
      </c>
      <c r="O664" s="65">
        <f>IF(OR(N664="",N664=0),0,N664/Premissas!$C$16)</f>
        <v>0</v>
      </c>
    </row>
    <row r="665" spans="1:15" ht="15" customHeight="1">
      <c r="A665" s="40">
        <v>7</v>
      </c>
      <c r="B665" s="40">
        <v>7801</v>
      </c>
      <c r="C665" s="40" t="s">
        <v>21</v>
      </c>
      <c r="D665" s="40" t="s">
        <v>1148</v>
      </c>
      <c r="E665" s="40" t="s">
        <v>1149</v>
      </c>
      <c r="F665" s="62">
        <v>1775</v>
      </c>
      <c r="G665" s="63">
        <v>151.09</v>
      </c>
      <c r="H665" s="63">
        <v>12</v>
      </c>
      <c r="I665" s="40"/>
      <c r="J665" s="40">
        <v>16</v>
      </c>
      <c r="K665" s="40" t="s">
        <v>677</v>
      </c>
      <c r="L665" s="40" t="s">
        <v>128</v>
      </c>
      <c r="M665" s="63">
        <f t="shared" si="10"/>
        <v>0.75</v>
      </c>
      <c r="N665" s="64">
        <f>IF(M665="","",IF(M665&lt;Premissas!$C$8,Premissas!$E$7,IF(M665&lt;Premissas!$C$9,Premissas!$E$8,IF(M665&lt;Premissas!$C$10,Premissas!$E$9,IF(M665&lt;Premissas!$C$11,Premissas!$E$10,IF(M665&lt;Premissas!$C$12,Premissas!$E$11,Premissas!$E$12))))))</f>
        <v>0</v>
      </c>
      <c r="O665" s="65">
        <f>IF(OR(N665="",N665=0),0,N665/Premissas!$C$16)</f>
        <v>0</v>
      </c>
    </row>
    <row r="666" spans="1:15" ht="15" customHeight="1">
      <c r="A666" s="40">
        <v>7</v>
      </c>
      <c r="B666" s="40">
        <v>7801</v>
      </c>
      <c r="C666" s="40" t="s">
        <v>22</v>
      </c>
      <c r="D666" s="40" t="s">
        <v>1150</v>
      </c>
      <c r="E666" s="40" t="s">
        <v>1151</v>
      </c>
      <c r="F666" s="62">
        <v>1401</v>
      </c>
      <c r="G666" s="63">
        <v>167.64</v>
      </c>
      <c r="H666" s="63">
        <v>8</v>
      </c>
      <c r="I666" s="40"/>
      <c r="J666" s="40">
        <v>20</v>
      </c>
      <c r="K666" s="40" t="s">
        <v>677</v>
      </c>
      <c r="L666" s="40" t="s">
        <v>128</v>
      </c>
      <c r="M666" s="63">
        <f t="shared" si="10"/>
        <v>0.4</v>
      </c>
      <c r="N666" s="64">
        <f>IF(M666="","",IF(M666&lt;Premissas!$C$8,Premissas!$E$7,IF(M666&lt;Premissas!$C$9,Premissas!$E$8,IF(M666&lt;Premissas!$C$10,Premissas!$E$9,IF(M666&lt;Premissas!$C$11,Premissas!$E$10,IF(M666&lt;Premissas!$C$12,Premissas!$E$11,Premissas!$E$12))))))</f>
        <v>0</v>
      </c>
      <c r="O666" s="65">
        <f>IF(OR(N666="",N666=0),0,N666/Premissas!$C$16)</f>
        <v>0</v>
      </c>
    </row>
    <row r="667" spans="1:15" ht="15" customHeight="1">
      <c r="A667" s="40">
        <v>7</v>
      </c>
      <c r="B667" s="40">
        <v>7801</v>
      </c>
      <c r="C667" s="40" t="s">
        <v>21</v>
      </c>
      <c r="D667" s="40" t="s">
        <v>1152</v>
      </c>
      <c r="E667" s="40" t="s">
        <v>1153</v>
      </c>
      <c r="F667" s="62">
        <v>1635</v>
      </c>
      <c r="G667" s="63">
        <v>114.76</v>
      </c>
      <c r="H667" s="63">
        <v>14</v>
      </c>
      <c r="I667" s="40"/>
      <c r="J667" s="40">
        <v>16</v>
      </c>
      <c r="K667" s="40" t="s">
        <v>677</v>
      </c>
      <c r="L667" s="40" t="s">
        <v>128</v>
      </c>
      <c r="M667" s="63">
        <f t="shared" si="10"/>
        <v>0.875</v>
      </c>
      <c r="N667" s="64">
        <f>IF(M667="","",IF(M667&lt;Premissas!$C$8,Premissas!$E$7,IF(M667&lt;Premissas!$C$9,Premissas!$E$8,IF(M667&lt;Premissas!$C$10,Premissas!$E$9,IF(M667&lt;Premissas!$C$11,Premissas!$E$10,IF(M667&lt;Premissas!$C$12,Premissas!$E$11,Premissas!$E$12))))))</f>
        <v>0</v>
      </c>
      <c r="O667" s="65">
        <f>IF(OR(N667="",N667=0),0,N667/Premissas!$C$16)</f>
        <v>0</v>
      </c>
    </row>
    <row r="668" spans="1:15" ht="15" customHeight="1">
      <c r="A668" s="40">
        <v>7</v>
      </c>
      <c r="B668" s="40">
        <v>7801</v>
      </c>
      <c r="C668" s="40" t="s">
        <v>19</v>
      </c>
      <c r="D668" s="40" t="s">
        <v>1154</v>
      </c>
      <c r="E668" s="40" t="s">
        <v>1155</v>
      </c>
      <c r="F668" s="62">
        <v>1362</v>
      </c>
      <c r="G668" s="63">
        <v>92.1</v>
      </c>
      <c r="H668" s="63">
        <v>15</v>
      </c>
      <c r="I668" s="40"/>
      <c r="J668" s="40">
        <v>22</v>
      </c>
      <c r="K668" s="40" t="s">
        <v>677</v>
      </c>
      <c r="L668" s="40" t="s">
        <v>128</v>
      </c>
      <c r="M668" s="63">
        <f t="shared" si="10"/>
        <v>0.68181818181818177</v>
      </c>
      <c r="N668" s="64">
        <f>IF(M668="","",IF(M668&lt;Premissas!$C$8,Premissas!$E$7,IF(M668&lt;Premissas!$C$9,Premissas!$E$8,IF(M668&lt;Premissas!$C$10,Premissas!$E$9,IF(M668&lt;Premissas!$C$11,Premissas!$E$10,IF(M668&lt;Premissas!$C$12,Premissas!$E$11,Premissas!$E$12))))))</f>
        <v>0</v>
      </c>
      <c r="O668" s="65">
        <f>IF(OR(N668="",N668=0),0,N668/Premissas!$C$16)</f>
        <v>0</v>
      </c>
    </row>
    <row r="669" spans="1:15" ht="15" customHeight="1">
      <c r="A669" s="40">
        <v>7</v>
      </c>
      <c r="B669" s="40">
        <v>7801</v>
      </c>
      <c r="C669" s="40" t="s">
        <v>21</v>
      </c>
      <c r="D669" s="40" t="s">
        <v>1156</v>
      </c>
      <c r="E669" s="40" t="s">
        <v>1157</v>
      </c>
      <c r="F669" s="62">
        <v>2799</v>
      </c>
      <c r="G669" s="63">
        <v>109.51</v>
      </c>
      <c r="H669" s="63">
        <v>26</v>
      </c>
      <c r="I669" s="40"/>
      <c r="J669" s="40">
        <v>16</v>
      </c>
      <c r="K669" s="40" t="s">
        <v>677</v>
      </c>
      <c r="L669" s="40" t="s">
        <v>128</v>
      </c>
      <c r="M669" s="63">
        <f t="shared" si="10"/>
        <v>1.625</v>
      </c>
      <c r="N669" s="64">
        <f>IF(M669="","",IF(M669&lt;Premissas!$C$8,Premissas!$E$7,IF(M669&lt;Premissas!$C$9,Premissas!$E$8,IF(M669&lt;Premissas!$C$10,Premissas!$E$9,IF(M669&lt;Premissas!$C$11,Premissas!$E$10,IF(M669&lt;Premissas!$C$12,Premissas!$E$11,Premissas!$E$12))))))</f>
        <v>500</v>
      </c>
      <c r="O669" s="65">
        <f>IF(OR(N669="",N669=0),0,N669/Premissas!$C$16)</f>
        <v>19.23076923076923</v>
      </c>
    </row>
    <row r="670" spans="1:15" ht="15" customHeight="1">
      <c r="A670" s="40">
        <v>7</v>
      </c>
      <c r="B670" s="40">
        <v>7801</v>
      </c>
      <c r="C670" s="40" t="s">
        <v>21</v>
      </c>
      <c r="D670" s="40" t="s">
        <v>1158</v>
      </c>
      <c r="E670" s="40" t="s">
        <v>1159</v>
      </c>
      <c r="F670" s="62">
        <v>91</v>
      </c>
      <c r="G670" s="63">
        <v>47.06</v>
      </c>
      <c r="H670" s="63">
        <v>2</v>
      </c>
      <c r="I670" s="40"/>
      <c r="J670" s="40">
        <v>16</v>
      </c>
      <c r="K670" s="40" t="s">
        <v>677</v>
      </c>
      <c r="L670" s="40" t="s">
        <v>128</v>
      </c>
      <c r="M670" s="63">
        <f t="shared" si="10"/>
        <v>0.125</v>
      </c>
      <c r="N670" s="64">
        <f>IF(M670="","",IF(M670&lt;Premissas!$C$8,Premissas!$E$7,IF(M670&lt;Premissas!$C$9,Premissas!$E$8,IF(M670&lt;Premissas!$C$10,Premissas!$E$9,IF(M670&lt;Premissas!$C$11,Premissas!$E$10,IF(M670&lt;Premissas!$C$12,Premissas!$E$11,Premissas!$E$12))))))</f>
        <v>0</v>
      </c>
      <c r="O670" s="65">
        <f>IF(OR(N670="",N670=0),0,N670/Premissas!$C$16)</f>
        <v>0</v>
      </c>
    </row>
    <row r="671" spans="1:15" ht="15" customHeight="1">
      <c r="A671" s="40">
        <v>7</v>
      </c>
      <c r="B671" s="40">
        <v>7801</v>
      </c>
      <c r="C671" s="40" t="s">
        <v>21</v>
      </c>
      <c r="D671" s="40" t="s">
        <v>1160</v>
      </c>
      <c r="E671" s="40" t="s">
        <v>1161</v>
      </c>
      <c r="F671" s="62">
        <v>248</v>
      </c>
      <c r="G671" s="63">
        <v>24.15</v>
      </c>
      <c r="H671" s="63">
        <v>10</v>
      </c>
      <c r="I671" s="40"/>
      <c r="J671" s="40">
        <v>16</v>
      </c>
      <c r="K671" s="40" t="s">
        <v>677</v>
      </c>
      <c r="L671" s="40" t="s">
        <v>128</v>
      </c>
      <c r="M671" s="63">
        <f t="shared" si="10"/>
        <v>0.625</v>
      </c>
      <c r="N671" s="64">
        <f>IF(M671="","",IF(M671&lt;Premissas!$C$8,Premissas!$E$7,IF(M671&lt;Premissas!$C$9,Premissas!$E$8,IF(M671&lt;Premissas!$C$10,Premissas!$E$9,IF(M671&lt;Premissas!$C$11,Premissas!$E$10,IF(M671&lt;Premissas!$C$12,Premissas!$E$11,Premissas!$E$12))))))</f>
        <v>0</v>
      </c>
      <c r="O671" s="65">
        <f>IF(OR(N671="",N671=0),0,N671/Premissas!$C$16)</f>
        <v>0</v>
      </c>
    </row>
    <row r="672" spans="1:15" ht="15" customHeight="1">
      <c r="A672" s="40">
        <v>7</v>
      </c>
      <c r="B672" s="40">
        <v>7801</v>
      </c>
      <c r="C672" s="40" t="s">
        <v>21</v>
      </c>
      <c r="D672" s="40" t="s">
        <v>1162</v>
      </c>
      <c r="E672" s="40" t="s">
        <v>1163</v>
      </c>
      <c r="F672" s="62">
        <v>74</v>
      </c>
      <c r="G672" s="63">
        <v>29.75</v>
      </c>
      <c r="H672" s="63">
        <v>2</v>
      </c>
      <c r="I672" s="40"/>
      <c r="J672" s="40">
        <v>16</v>
      </c>
      <c r="K672" s="40" t="s">
        <v>677</v>
      </c>
      <c r="L672" s="40" t="s">
        <v>128</v>
      </c>
      <c r="M672" s="63">
        <f t="shared" si="10"/>
        <v>0.125</v>
      </c>
      <c r="N672" s="64">
        <f>IF(M672="","",IF(M672&lt;Premissas!$C$8,Premissas!$E$7,IF(M672&lt;Premissas!$C$9,Premissas!$E$8,IF(M672&lt;Premissas!$C$10,Premissas!$E$9,IF(M672&lt;Premissas!$C$11,Premissas!$E$10,IF(M672&lt;Premissas!$C$12,Premissas!$E$11,Premissas!$E$12))))))</f>
        <v>0</v>
      </c>
      <c r="O672" s="65">
        <f>IF(OR(N672="",N672=0),0,N672/Premissas!$C$16)</f>
        <v>0</v>
      </c>
    </row>
    <row r="673" spans="1:15" ht="15" customHeight="1">
      <c r="A673" s="40">
        <v>7</v>
      </c>
      <c r="B673" s="40">
        <v>7801</v>
      </c>
      <c r="C673" s="40" t="s">
        <v>21</v>
      </c>
      <c r="D673" s="40" t="s">
        <v>1164</v>
      </c>
      <c r="E673" s="40" t="s">
        <v>1165</v>
      </c>
      <c r="F673" s="62">
        <v>1856</v>
      </c>
      <c r="G673" s="63">
        <v>93.51</v>
      </c>
      <c r="H673" s="63">
        <v>20</v>
      </c>
      <c r="I673" s="40"/>
      <c r="J673" s="40">
        <v>16</v>
      </c>
      <c r="K673" s="40" t="s">
        <v>677</v>
      </c>
      <c r="L673" s="40" t="s">
        <v>128</v>
      </c>
      <c r="M673" s="63">
        <f t="shared" si="10"/>
        <v>1.25</v>
      </c>
      <c r="N673" s="64">
        <f>IF(M673="","",IF(M673&lt;Premissas!$C$8,Premissas!$E$7,IF(M673&lt;Premissas!$C$9,Premissas!$E$8,IF(M673&lt;Premissas!$C$10,Premissas!$E$9,IF(M673&lt;Premissas!$C$11,Premissas!$E$10,IF(M673&lt;Premissas!$C$12,Premissas!$E$11,Premissas!$E$12))))))</f>
        <v>200</v>
      </c>
      <c r="O673" s="65">
        <f>IF(OR(N673="",N673=0),0,N673/Premissas!$C$16)</f>
        <v>7.6923076923076925</v>
      </c>
    </row>
    <row r="674" spans="1:15" ht="15" customHeight="1">
      <c r="A674" s="40">
        <v>7</v>
      </c>
      <c r="B674" s="40">
        <v>7801</v>
      </c>
      <c r="C674" s="40" t="s">
        <v>19</v>
      </c>
      <c r="D674" s="40" t="s">
        <v>1166</v>
      </c>
      <c r="E674" s="40" t="s">
        <v>1167</v>
      </c>
      <c r="F674" s="62">
        <v>198</v>
      </c>
      <c r="G674" s="63">
        <v>27.85</v>
      </c>
      <c r="H674" s="63">
        <v>7</v>
      </c>
      <c r="I674" s="40"/>
      <c r="J674" s="40">
        <v>22</v>
      </c>
      <c r="K674" s="40" t="s">
        <v>677</v>
      </c>
      <c r="L674" s="40" t="s">
        <v>128</v>
      </c>
      <c r="M674" s="63">
        <f t="shared" si="10"/>
        <v>0.31818181818181818</v>
      </c>
      <c r="N674" s="64">
        <f>IF(M674="","",IF(M674&lt;Premissas!$C$8,Premissas!$E$7,IF(M674&lt;Premissas!$C$9,Premissas!$E$8,IF(M674&lt;Premissas!$C$10,Premissas!$E$9,IF(M674&lt;Premissas!$C$11,Premissas!$E$10,IF(M674&lt;Premissas!$C$12,Premissas!$E$11,Premissas!$E$12))))))</f>
        <v>0</v>
      </c>
      <c r="O674" s="65">
        <f>IF(OR(N674="",N674=0),0,N674/Premissas!$C$16)</f>
        <v>0</v>
      </c>
    </row>
    <row r="675" spans="1:15" ht="15" customHeight="1">
      <c r="A675" s="40">
        <v>7</v>
      </c>
      <c r="B675" s="40">
        <v>7801</v>
      </c>
      <c r="C675" s="40" t="s">
        <v>19</v>
      </c>
      <c r="D675" s="40" t="s">
        <v>1168</v>
      </c>
      <c r="E675" s="40" t="s">
        <v>1169</v>
      </c>
      <c r="F675" s="62">
        <v>119</v>
      </c>
      <c r="G675" s="63">
        <v>3.14</v>
      </c>
      <c r="H675" s="63">
        <v>38</v>
      </c>
      <c r="I675" s="40"/>
      <c r="J675" s="40">
        <v>22</v>
      </c>
      <c r="K675" s="40" t="s">
        <v>677</v>
      </c>
      <c r="L675" s="40" t="s">
        <v>128</v>
      </c>
      <c r="M675" s="63">
        <f t="shared" si="10"/>
        <v>1.7272727272727273</v>
      </c>
      <c r="N675" s="64">
        <f>IF(M675="","",IF(M675&lt;Premissas!$C$8,Premissas!$E$7,IF(M675&lt;Premissas!$C$9,Premissas!$E$8,IF(M675&lt;Premissas!$C$10,Premissas!$E$9,IF(M675&lt;Premissas!$C$11,Premissas!$E$10,IF(M675&lt;Premissas!$C$12,Premissas!$E$11,Premissas!$E$12))))))</f>
        <v>500</v>
      </c>
      <c r="O675" s="65">
        <f>IF(OR(N675="",N675=0),0,N675/Premissas!$C$16)</f>
        <v>19.23076923076923</v>
      </c>
    </row>
    <row r="676" spans="1:15" ht="15" customHeight="1">
      <c r="A676" s="40">
        <v>7</v>
      </c>
      <c r="B676" s="40">
        <v>7801</v>
      </c>
      <c r="C676" s="40" t="s">
        <v>19</v>
      </c>
      <c r="D676" s="40" t="s">
        <v>1170</v>
      </c>
      <c r="E676" s="40" t="s">
        <v>1171</v>
      </c>
      <c r="F676" s="62">
        <v>151</v>
      </c>
      <c r="G676" s="63">
        <v>8.3800000000000008</v>
      </c>
      <c r="H676" s="63">
        <v>18</v>
      </c>
      <c r="I676" s="40"/>
      <c r="J676" s="40">
        <v>22</v>
      </c>
      <c r="K676" s="40" t="s">
        <v>677</v>
      </c>
      <c r="L676" s="40" t="s">
        <v>128</v>
      </c>
      <c r="M676" s="63">
        <f t="shared" si="10"/>
        <v>0.81818181818181823</v>
      </c>
      <c r="N676" s="64">
        <f>IF(M676="","",IF(M676&lt;Premissas!$C$8,Premissas!$E$7,IF(M676&lt;Premissas!$C$9,Premissas!$E$8,IF(M676&lt;Premissas!$C$10,Premissas!$E$9,IF(M676&lt;Premissas!$C$11,Premissas!$E$10,IF(M676&lt;Premissas!$C$12,Premissas!$E$11,Premissas!$E$12))))))</f>
        <v>0</v>
      </c>
      <c r="O676" s="65">
        <f>IF(OR(N676="",N676=0),0,N676/Premissas!$C$16)</f>
        <v>0</v>
      </c>
    </row>
    <row r="677" spans="1:15" ht="15" customHeight="1">
      <c r="A677" s="40">
        <v>7</v>
      </c>
      <c r="B677" s="40">
        <v>7801</v>
      </c>
      <c r="C677" s="40" t="s">
        <v>21</v>
      </c>
      <c r="D677" s="40" t="s">
        <v>1172</v>
      </c>
      <c r="E677" s="40" t="s">
        <v>1173</v>
      </c>
      <c r="F677" s="62">
        <v>1073</v>
      </c>
      <c r="G677" s="63">
        <v>77.67</v>
      </c>
      <c r="H677" s="63">
        <v>14</v>
      </c>
      <c r="I677" s="40"/>
      <c r="J677" s="40">
        <v>16</v>
      </c>
      <c r="K677" s="40" t="s">
        <v>677</v>
      </c>
      <c r="L677" s="40" t="s">
        <v>128</v>
      </c>
      <c r="M677" s="63">
        <f t="shared" si="10"/>
        <v>0.875</v>
      </c>
      <c r="N677" s="64">
        <f>IF(M677="","",IF(M677&lt;Premissas!$C$8,Premissas!$E$7,IF(M677&lt;Premissas!$C$9,Premissas!$E$8,IF(M677&lt;Premissas!$C$10,Premissas!$E$9,IF(M677&lt;Premissas!$C$11,Premissas!$E$10,IF(M677&lt;Premissas!$C$12,Premissas!$E$11,Premissas!$E$12))))))</f>
        <v>0</v>
      </c>
      <c r="O677" s="65">
        <f>IF(OR(N677="",N677=0),0,N677/Premissas!$C$16)</f>
        <v>0</v>
      </c>
    </row>
    <row r="678" spans="1:15" ht="15" customHeight="1">
      <c r="A678" s="40">
        <v>7</v>
      </c>
      <c r="B678" s="40">
        <v>7801</v>
      </c>
      <c r="C678" s="40" t="s">
        <v>19</v>
      </c>
      <c r="D678" s="40" t="s">
        <v>1174</v>
      </c>
      <c r="E678" s="40" t="s">
        <v>1175</v>
      </c>
      <c r="F678" s="62">
        <v>972</v>
      </c>
      <c r="G678" s="63">
        <v>95.56</v>
      </c>
      <c r="H678" s="63">
        <v>10</v>
      </c>
      <c r="I678" s="40"/>
      <c r="J678" s="40">
        <v>22</v>
      </c>
      <c r="K678" s="40" t="s">
        <v>677</v>
      </c>
      <c r="L678" s="40" t="s">
        <v>128</v>
      </c>
      <c r="M678" s="63">
        <f t="shared" si="10"/>
        <v>0.45454545454545453</v>
      </c>
      <c r="N678" s="64">
        <f>IF(M678="","",IF(M678&lt;Premissas!$C$8,Premissas!$E$7,IF(M678&lt;Premissas!$C$9,Premissas!$E$8,IF(M678&lt;Premissas!$C$10,Premissas!$E$9,IF(M678&lt;Premissas!$C$11,Premissas!$E$10,IF(M678&lt;Premissas!$C$12,Premissas!$E$11,Premissas!$E$12))))))</f>
        <v>0</v>
      </c>
      <c r="O678" s="65">
        <f>IF(OR(N678="",N678=0),0,N678/Premissas!$C$16)</f>
        <v>0</v>
      </c>
    </row>
    <row r="679" spans="1:15" ht="15" customHeight="1">
      <c r="A679" s="40">
        <v>7</v>
      </c>
      <c r="B679" s="40">
        <v>7801</v>
      </c>
      <c r="C679" s="40" t="s">
        <v>19</v>
      </c>
      <c r="D679" s="40" t="s">
        <v>1176</v>
      </c>
      <c r="E679" s="40" t="s">
        <v>1177</v>
      </c>
      <c r="F679" s="62">
        <v>236</v>
      </c>
      <c r="G679" s="63">
        <v>33.11</v>
      </c>
      <c r="H679" s="63">
        <v>7</v>
      </c>
      <c r="I679" s="40"/>
      <c r="J679" s="40">
        <v>22</v>
      </c>
      <c r="K679" s="40" t="s">
        <v>677</v>
      </c>
      <c r="L679" s="40" t="s">
        <v>128</v>
      </c>
      <c r="M679" s="63">
        <f t="shared" si="10"/>
        <v>0.31818181818181818</v>
      </c>
      <c r="N679" s="64">
        <f>IF(M679="","",IF(M679&lt;Premissas!$C$8,Premissas!$E$7,IF(M679&lt;Premissas!$C$9,Premissas!$E$8,IF(M679&lt;Premissas!$C$10,Premissas!$E$9,IF(M679&lt;Premissas!$C$11,Premissas!$E$10,IF(M679&lt;Premissas!$C$12,Premissas!$E$11,Premissas!$E$12))))))</f>
        <v>0</v>
      </c>
      <c r="O679" s="65">
        <f>IF(OR(N679="",N679=0),0,N679/Premissas!$C$16)</f>
        <v>0</v>
      </c>
    </row>
    <row r="680" spans="1:15" ht="15" customHeight="1">
      <c r="A680" s="40">
        <v>7</v>
      </c>
      <c r="B680" s="40">
        <v>7801</v>
      </c>
      <c r="C680" s="40" t="s">
        <v>21</v>
      </c>
      <c r="D680" s="40" t="s">
        <v>1178</v>
      </c>
      <c r="E680" s="40" t="s">
        <v>1179</v>
      </c>
      <c r="F680" s="62">
        <v>61</v>
      </c>
      <c r="G680" s="63">
        <v>6.86</v>
      </c>
      <c r="H680" s="63">
        <v>9</v>
      </c>
      <c r="I680" s="40"/>
      <c r="J680" s="40">
        <v>16</v>
      </c>
      <c r="K680" s="40" t="s">
        <v>677</v>
      </c>
      <c r="L680" s="40" t="s">
        <v>128</v>
      </c>
      <c r="M680" s="63">
        <f t="shared" si="10"/>
        <v>0.5625</v>
      </c>
      <c r="N680" s="64">
        <f>IF(M680="","",IF(M680&lt;Premissas!$C$8,Premissas!$E$7,IF(M680&lt;Premissas!$C$9,Premissas!$E$8,IF(M680&lt;Premissas!$C$10,Premissas!$E$9,IF(M680&lt;Premissas!$C$11,Premissas!$E$10,IF(M680&lt;Premissas!$C$12,Premissas!$E$11,Premissas!$E$12))))))</f>
        <v>0</v>
      </c>
      <c r="O680" s="65">
        <f>IF(OR(N680="",N680=0),0,N680/Premissas!$C$16)</f>
        <v>0</v>
      </c>
    </row>
    <row r="681" spans="1:15" ht="15" customHeight="1">
      <c r="A681" s="40">
        <v>7</v>
      </c>
      <c r="B681" s="40">
        <v>7801</v>
      </c>
      <c r="C681" s="40" t="s">
        <v>20</v>
      </c>
      <c r="D681" s="40" t="s">
        <v>1178</v>
      </c>
      <c r="E681" s="40" t="s">
        <v>1179</v>
      </c>
      <c r="F681" s="62">
        <v>4</v>
      </c>
      <c r="G681" s="63">
        <v>0.39</v>
      </c>
      <c r="H681" s="63">
        <v>10</v>
      </c>
      <c r="I681" s="40"/>
      <c r="J681" s="40">
        <v>17</v>
      </c>
      <c r="K681" s="40" t="s">
        <v>677</v>
      </c>
      <c r="L681" s="40" t="s">
        <v>128</v>
      </c>
      <c r="M681" s="63">
        <f t="shared" si="10"/>
        <v>0.58823529411764708</v>
      </c>
      <c r="N681" s="64">
        <f>IF(M681="","",IF(M681&lt;Premissas!$C$8,Premissas!$E$7,IF(M681&lt;Premissas!$C$9,Premissas!$E$8,IF(M681&lt;Premissas!$C$10,Premissas!$E$9,IF(M681&lt;Premissas!$C$11,Premissas!$E$10,IF(M681&lt;Premissas!$C$12,Premissas!$E$11,Premissas!$E$12))))))</f>
        <v>0</v>
      </c>
      <c r="O681" s="65">
        <f>IF(OR(N681="",N681=0),0,N681/Premissas!$C$16)</f>
        <v>0</v>
      </c>
    </row>
    <row r="682" spans="1:15" ht="15" customHeight="1">
      <c r="A682" s="40">
        <v>7</v>
      </c>
      <c r="B682" s="40">
        <v>7801</v>
      </c>
      <c r="C682" s="40" t="s">
        <v>19</v>
      </c>
      <c r="D682" s="40" t="s">
        <v>1180</v>
      </c>
      <c r="E682" s="40" t="s">
        <v>1181</v>
      </c>
      <c r="F682" s="62">
        <v>2104</v>
      </c>
      <c r="G682" s="63">
        <v>80.84</v>
      </c>
      <c r="H682" s="63">
        <v>26</v>
      </c>
      <c r="I682" s="40"/>
      <c r="J682" s="40">
        <v>22</v>
      </c>
      <c r="K682" s="40" t="s">
        <v>677</v>
      </c>
      <c r="L682" s="40" t="s">
        <v>128</v>
      </c>
      <c r="M682" s="63">
        <f t="shared" si="10"/>
        <v>1.1818181818181819</v>
      </c>
      <c r="N682" s="64">
        <f>IF(M682="","",IF(M682&lt;Premissas!$C$8,Premissas!$E$7,IF(M682&lt;Premissas!$C$9,Premissas!$E$8,IF(M682&lt;Premissas!$C$10,Premissas!$E$9,IF(M682&lt;Premissas!$C$11,Premissas!$E$10,IF(M682&lt;Premissas!$C$12,Premissas!$E$11,Premissas!$E$12))))))</f>
        <v>100</v>
      </c>
      <c r="O682" s="65">
        <f>IF(OR(N682="",N682=0),0,N682/Premissas!$C$16)</f>
        <v>3.8461538461538463</v>
      </c>
    </row>
    <row r="683" spans="1:15" ht="15" customHeight="1">
      <c r="A683" s="40">
        <v>7</v>
      </c>
      <c r="B683" s="40">
        <v>7801</v>
      </c>
      <c r="C683" s="40" t="s">
        <v>21</v>
      </c>
      <c r="D683" s="40" t="s">
        <v>1182</v>
      </c>
      <c r="E683" s="40" t="s">
        <v>1183</v>
      </c>
      <c r="F683" s="62">
        <v>98</v>
      </c>
      <c r="G683" s="63">
        <v>6.14</v>
      </c>
      <c r="H683" s="63">
        <v>16</v>
      </c>
      <c r="I683" s="40"/>
      <c r="J683" s="40">
        <v>16</v>
      </c>
      <c r="K683" s="40" t="s">
        <v>677</v>
      </c>
      <c r="L683" s="40" t="s">
        <v>128</v>
      </c>
      <c r="M683" s="63">
        <f t="shared" si="10"/>
        <v>1</v>
      </c>
      <c r="N683" s="64">
        <f>IF(M683="","",IF(M683&lt;Premissas!$C$8,Premissas!$E$7,IF(M683&lt;Premissas!$C$9,Premissas!$E$8,IF(M683&lt;Premissas!$C$10,Premissas!$E$9,IF(M683&lt;Premissas!$C$11,Premissas!$E$10,IF(M683&lt;Premissas!$C$12,Premissas!$E$11,Premissas!$E$12))))))</f>
        <v>100</v>
      </c>
      <c r="O683" s="65">
        <f>IF(OR(N683="",N683=0),0,N683/Premissas!$C$16)</f>
        <v>3.8461538461538463</v>
      </c>
    </row>
    <row r="684" spans="1:15" ht="15" customHeight="1">
      <c r="A684" s="40">
        <v>7</v>
      </c>
      <c r="B684" s="40">
        <v>7801</v>
      </c>
      <c r="C684" s="40" t="s">
        <v>21</v>
      </c>
      <c r="D684" s="40" t="s">
        <v>1184</v>
      </c>
      <c r="E684" s="40" t="s">
        <v>1185</v>
      </c>
      <c r="F684" s="62">
        <v>2</v>
      </c>
      <c r="G684" s="63">
        <v>3.05</v>
      </c>
      <c r="H684" s="63">
        <v>1</v>
      </c>
      <c r="I684" s="40"/>
      <c r="J684" s="40">
        <v>16</v>
      </c>
      <c r="K684" s="40" t="s">
        <v>677</v>
      </c>
      <c r="L684" s="40" t="s">
        <v>128</v>
      </c>
      <c r="M684" s="63">
        <f t="shared" si="10"/>
        <v>6.25E-2</v>
      </c>
      <c r="N684" s="64">
        <f>IF(M684="","",IF(M684&lt;Premissas!$C$8,Premissas!$E$7,IF(M684&lt;Premissas!$C$9,Premissas!$E$8,IF(M684&lt;Premissas!$C$10,Premissas!$E$9,IF(M684&lt;Premissas!$C$11,Premissas!$E$10,IF(M684&lt;Premissas!$C$12,Premissas!$E$11,Premissas!$E$12))))))</f>
        <v>0</v>
      </c>
      <c r="O684" s="65">
        <f>IF(OR(N684="",N684=0),0,N684/Premissas!$C$16)</f>
        <v>0</v>
      </c>
    </row>
    <row r="685" spans="1:15" ht="15" customHeight="1">
      <c r="A685" s="40">
        <v>7</v>
      </c>
      <c r="B685" s="40">
        <v>7801</v>
      </c>
      <c r="C685" s="40" t="s">
        <v>19</v>
      </c>
      <c r="D685" s="40" t="s">
        <v>1186</v>
      </c>
      <c r="E685" s="40" t="s">
        <v>1187</v>
      </c>
      <c r="F685" s="62">
        <v>246</v>
      </c>
      <c r="G685" s="63">
        <v>19.739999999999998</v>
      </c>
      <c r="H685" s="63">
        <v>12</v>
      </c>
      <c r="I685" s="40"/>
      <c r="J685" s="40">
        <v>22</v>
      </c>
      <c r="K685" s="40" t="s">
        <v>677</v>
      </c>
      <c r="L685" s="40" t="s">
        <v>128</v>
      </c>
      <c r="M685" s="63">
        <f t="shared" si="10"/>
        <v>0.54545454545454541</v>
      </c>
      <c r="N685" s="64">
        <f>IF(M685="","",IF(M685&lt;Premissas!$C$8,Premissas!$E$7,IF(M685&lt;Premissas!$C$9,Premissas!$E$8,IF(M685&lt;Premissas!$C$10,Premissas!$E$9,IF(M685&lt;Premissas!$C$11,Premissas!$E$10,IF(M685&lt;Premissas!$C$12,Premissas!$E$11,Premissas!$E$12))))))</f>
        <v>0</v>
      </c>
      <c r="O685" s="65">
        <f>IF(OR(N685="",N685=0),0,N685/Premissas!$C$16)</f>
        <v>0</v>
      </c>
    </row>
    <row r="686" spans="1:15" ht="15" customHeight="1">
      <c r="A686" s="40">
        <v>7</v>
      </c>
      <c r="B686" s="40">
        <v>7801</v>
      </c>
      <c r="C686" s="40" t="s">
        <v>19</v>
      </c>
      <c r="D686" s="40" t="s">
        <v>1188</v>
      </c>
      <c r="E686" s="40" t="s">
        <v>1189</v>
      </c>
      <c r="F686" s="62">
        <v>799</v>
      </c>
      <c r="G686" s="63">
        <v>54.75</v>
      </c>
      <c r="H686" s="63">
        <v>15</v>
      </c>
      <c r="I686" s="40"/>
      <c r="J686" s="40">
        <v>22</v>
      </c>
      <c r="K686" s="40" t="s">
        <v>677</v>
      </c>
      <c r="L686" s="40" t="s">
        <v>128</v>
      </c>
      <c r="M686" s="63">
        <f t="shared" si="10"/>
        <v>0.68181818181818177</v>
      </c>
      <c r="N686" s="64">
        <f>IF(M686="","",IF(M686&lt;Premissas!$C$8,Premissas!$E$7,IF(M686&lt;Premissas!$C$9,Premissas!$E$8,IF(M686&lt;Premissas!$C$10,Premissas!$E$9,IF(M686&lt;Premissas!$C$11,Premissas!$E$10,IF(M686&lt;Premissas!$C$12,Premissas!$E$11,Premissas!$E$12))))))</f>
        <v>0</v>
      </c>
      <c r="O686" s="65">
        <f>IF(OR(N686="",N686=0),0,N686/Premissas!$C$16)</f>
        <v>0</v>
      </c>
    </row>
    <row r="687" spans="1:15" ht="15" customHeight="1">
      <c r="A687" s="40">
        <v>7</v>
      </c>
      <c r="B687" s="40">
        <v>7801</v>
      </c>
      <c r="C687" s="40" t="s">
        <v>21</v>
      </c>
      <c r="D687" s="40" t="s">
        <v>1188</v>
      </c>
      <c r="E687" s="40" t="s">
        <v>1189</v>
      </c>
      <c r="F687" s="62">
        <v>380</v>
      </c>
      <c r="G687" s="63">
        <v>60.52</v>
      </c>
      <c r="H687" s="63">
        <v>6</v>
      </c>
      <c r="I687" s="40"/>
      <c r="J687" s="40">
        <v>16</v>
      </c>
      <c r="K687" s="40" t="s">
        <v>677</v>
      </c>
      <c r="L687" s="40" t="s">
        <v>128</v>
      </c>
      <c r="M687" s="63">
        <f t="shared" si="10"/>
        <v>0.375</v>
      </c>
      <c r="N687" s="64">
        <f>IF(M687="","",IF(M687&lt;Premissas!$C$8,Premissas!$E$7,IF(M687&lt;Premissas!$C$9,Premissas!$E$8,IF(M687&lt;Premissas!$C$10,Premissas!$E$9,IF(M687&lt;Premissas!$C$11,Premissas!$E$10,IF(M687&lt;Premissas!$C$12,Premissas!$E$11,Premissas!$E$12))))))</f>
        <v>0</v>
      </c>
      <c r="O687" s="65">
        <f>IF(OR(N687="",N687=0),0,N687/Premissas!$C$16)</f>
        <v>0</v>
      </c>
    </row>
    <row r="688" spans="1:15" ht="15" customHeight="1">
      <c r="A688" s="40">
        <v>7</v>
      </c>
      <c r="B688" s="40">
        <v>7801</v>
      </c>
      <c r="C688" s="40" t="s">
        <v>19</v>
      </c>
      <c r="D688" s="40" t="s">
        <v>1190</v>
      </c>
      <c r="E688" s="40" t="s">
        <v>1191</v>
      </c>
      <c r="F688" s="62">
        <v>4</v>
      </c>
      <c r="G688" s="63">
        <v>0.87</v>
      </c>
      <c r="H688" s="63">
        <v>5</v>
      </c>
      <c r="I688" s="40"/>
      <c r="J688" s="40">
        <v>22</v>
      </c>
      <c r="K688" s="40" t="s">
        <v>677</v>
      </c>
      <c r="L688" s="40" t="s">
        <v>128</v>
      </c>
      <c r="M688" s="63">
        <f t="shared" si="10"/>
        <v>0.22727272727272727</v>
      </c>
      <c r="N688" s="64">
        <f>IF(M688="","",IF(M688&lt;Premissas!$C$8,Premissas!$E$7,IF(M688&lt;Premissas!$C$9,Premissas!$E$8,IF(M688&lt;Premissas!$C$10,Premissas!$E$9,IF(M688&lt;Premissas!$C$11,Premissas!$E$10,IF(M688&lt;Premissas!$C$12,Premissas!$E$11,Premissas!$E$12))))))</f>
        <v>0</v>
      </c>
      <c r="O688" s="65">
        <f>IF(OR(N688="",N688=0),0,N688/Premissas!$C$16)</f>
        <v>0</v>
      </c>
    </row>
    <row r="689" spans="1:15" ht="15" customHeight="1">
      <c r="A689" s="40">
        <v>7</v>
      </c>
      <c r="B689" s="40">
        <v>7801</v>
      </c>
      <c r="C689" s="40" t="s">
        <v>19</v>
      </c>
      <c r="D689" s="40" t="s">
        <v>1192</v>
      </c>
      <c r="E689" s="40" t="s">
        <v>1193</v>
      </c>
      <c r="F689" s="62">
        <v>257</v>
      </c>
      <c r="G689" s="63">
        <v>34.770000000000003</v>
      </c>
      <c r="H689" s="63">
        <v>7</v>
      </c>
      <c r="I689" s="40"/>
      <c r="J689" s="40">
        <v>22</v>
      </c>
      <c r="K689" s="40" t="s">
        <v>677</v>
      </c>
      <c r="L689" s="40" t="s">
        <v>128</v>
      </c>
      <c r="M689" s="63">
        <f t="shared" si="10"/>
        <v>0.31818181818181818</v>
      </c>
      <c r="N689" s="64">
        <f>IF(M689="","",IF(M689&lt;Premissas!$C$8,Premissas!$E$7,IF(M689&lt;Premissas!$C$9,Premissas!$E$8,IF(M689&lt;Premissas!$C$10,Premissas!$E$9,IF(M689&lt;Premissas!$C$11,Premissas!$E$10,IF(M689&lt;Premissas!$C$12,Premissas!$E$11,Premissas!$E$12))))))</f>
        <v>0</v>
      </c>
      <c r="O689" s="65">
        <f>IF(OR(N689="",N689=0),0,N689/Premissas!$C$16)</f>
        <v>0</v>
      </c>
    </row>
    <row r="690" spans="1:15" ht="15" customHeight="1">
      <c r="A690" s="40">
        <v>7</v>
      </c>
      <c r="B690" s="40">
        <v>7801</v>
      </c>
      <c r="C690" s="40" t="s">
        <v>21</v>
      </c>
      <c r="D690" s="40" t="s">
        <v>1194</v>
      </c>
      <c r="E690" s="40" t="s">
        <v>1195</v>
      </c>
      <c r="F690" s="62">
        <v>71</v>
      </c>
      <c r="G690" s="63">
        <v>5.79</v>
      </c>
      <c r="H690" s="63">
        <v>12</v>
      </c>
      <c r="I690" s="40"/>
      <c r="J690" s="40">
        <v>16</v>
      </c>
      <c r="K690" s="40" t="s">
        <v>677</v>
      </c>
      <c r="L690" s="40" t="s">
        <v>128</v>
      </c>
      <c r="M690" s="63">
        <f t="shared" si="10"/>
        <v>0.75</v>
      </c>
      <c r="N690" s="64">
        <f>IF(M690="","",IF(M690&lt;Premissas!$C$8,Premissas!$E$7,IF(M690&lt;Premissas!$C$9,Premissas!$E$8,IF(M690&lt;Premissas!$C$10,Premissas!$E$9,IF(M690&lt;Premissas!$C$11,Premissas!$E$10,IF(M690&lt;Premissas!$C$12,Premissas!$E$11,Premissas!$E$12))))))</f>
        <v>0</v>
      </c>
      <c r="O690" s="65">
        <f>IF(OR(N690="",N690=0),0,N690/Premissas!$C$16)</f>
        <v>0</v>
      </c>
    </row>
    <row r="691" spans="1:15" ht="15" customHeight="1">
      <c r="A691" s="40">
        <v>7</v>
      </c>
      <c r="B691" s="40">
        <v>7801</v>
      </c>
      <c r="C691" s="40" t="s">
        <v>19</v>
      </c>
      <c r="D691" s="40" t="s">
        <v>1196</v>
      </c>
      <c r="E691" s="40" t="s">
        <v>1197</v>
      </c>
      <c r="F691" s="62">
        <v>264</v>
      </c>
      <c r="G691" s="63">
        <v>9.1300000000000008</v>
      </c>
      <c r="H691" s="63">
        <v>29</v>
      </c>
      <c r="I691" s="40"/>
      <c r="J691" s="40">
        <v>22</v>
      </c>
      <c r="K691" s="40" t="s">
        <v>677</v>
      </c>
      <c r="L691" s="40" t="s">
        <v>128</v>
      </c>
      <c r="M691" s="63">
        <f t="shared" si="10"/>
        <v>1.3181818181818181</v>
      </c>
      <c r="N691" s="64">
        <f>IF(M691="","",IF(M691&lt;Premissas!$C$8,Premissas!$E$7,IF(M691&lt;Premissas!$C$9,Premissas!$E$8,IF(M691&lt;Premissas!$C$10,Premissas!$E$9,IF(M691&lt;Premissas!$C$11,Premissas!$E$10,IF(M691&lt;Premissas!$C$12,Premissas!$E$11,Premissas!$E$12))))))</f>
        <v>200</v>
      </c>
      <c r="O691" s="65">
        <f>IF(OR(N691="",N691=0),0,N691/Premissas!$C$16)</f>
        <v>7.6923076923076925</v>
      </c>
    </row>
    <row r="692" spans="1:15" ht="15" customHeight="1">
      <c r="A692" s="40">
        <v>7</v>
      </c>
      <c r="B692" s="40">
        <v>7801</v>
      </c>
      <c r="C692" s="40" t="s">
        <v>21</v>
      </c>
      <c r="D692" s="40" t="s">
        <v>1198</v>
      </c>
      <c r="E692" s="40" t="s">
        <v>1199</v>
      </c>
      <c r="F692" s="62">
        <v>56</v>
      </c>
      <c r="G692" s="63">
        <v>8.42</v>
      </c>
      <c r="H692" s="63">
        <v>7</v>
      </c>
      <c r="I692" s="40"/>
      <c r="J692" s="40">
        <v>16</v>
      </c>
      <c r="K692" s="40" t="s">
        <v>677</v>
      </c>
      <c r="L692" s="40" t="s">
        <v>128</v>
      </c>
      <c r="M692" s="63">
        <f t="shared" si="10"/>
        <v>0.4375</v>
      </c>
      <c r="N692" s="64">
        <f>IF(M692="","",IF(M692&lt;Premissas!$C$8,Premissas!$E$7,IF(M692&lt;Premissas!$C$9,Premissas!$E$8,IF(M692&lt;Premissas!$C$10,Premissas!$E$9,IF(M692&lt;Premissas!$C$11,Premissas!$E$10,IF(M692&lt;Premissas!$C$12,Premissas!$E$11,Premissas!$E$12))))))</f>
        <v>0</v>
      </c>
      <c r="O692" s="65">
        <f>IF(OR(N692="",N692=0),0,N692/Premissas!$C$16)</f>
        <v>0</v>
      </c>
    </row>
    <row r="693" spans="1:15" ht="15" customHeight="1">
      <c r="A693" s="40">
        <v>7</v>
      </c>
      <c r="B693" s="40">
        <v>7801</v>
      </c>
      <c r="C693" s="40" t="s">
        <v>21</v>
      </c>
      <c r="D693" s="40" t="s">
        <v>1200</v>
      </c>
      <c r="E693" s="40" t="s">
        <v>1201</v>
      </c>
      <c r="F693" s="62">
        <v>59</v>
      </c>
      <c r="G693" s="63">
        <v>19.25</v>
      </c>
      <c r="H693" s="63">
        <v>3</v>
      </c>
      <c r="I693" s="40"/>
      <c r="J693" s="40">
        <v>16</v>
      </c>
      <c r="K693" s="40" t="s">
        <v>677</v>
      </c>
      <c r="L693" s="40" t="s">
        <v>128</v>
      </c>
      <c r="M693" s="63">
        <f t="shared" si="10"/>
        <v>0.1875</v>
      </c>
      <c r="N693" s="64">
        <f>IF(M693="","",IF(M693&lt;Premissas!$C$8,Premissas!$E$7,IF(M693&lt;Premissas!$C$9,Premissas!$E$8,IF(M693&lt;Premissas!$C$10,Premissas!$E$9,IF(M693&lt;Premissas!$C$11,Premissas!$E$10,IF(M693&lt;Premissas!$C$12,Premissas!$E$11,Premissas!$E$12))))))</f>
        <v>0</v>
      </c>
      <c r="O693" s="65">
        <f>IF(OR(N693="",N693=0),0,N693/Premissas!$C$16)</f>
        <v>0</v>
      </c>
    </row>
    <row r="694" spans="1:15" ht="15" customHeight="1">
      <c r="A694" s="40">
        <v>7</v>
      </c>
      <c r="B694" s="40">
        <v>7801</v>
      </c>
      <c r="C694" s="40" t="s">
        <v>21</v>
      </c>
      <c r="D694" s="40" t="s">
        <v>1202</v>
      </c>
      <c r="E694" s="40" t="s">
        <v>1203</v>
      </c>
      <c r="F694" s="62">
        <v>1915</v>
      </c>
      <c r="G694" s="63">
        <v>118.96</v>
      </c>
      <c r="H694" s="63">
        <v>16</v>
      </c>
      <c r="I694" s="40"/>
      <c r="J694" s="40">
        <v>16</v>
      </c>
      <c r="K694" s="40" t="s">
        <v>677</v>
      </c>
      <c r="L694" s="40" t="s">
        <v>128</v>
      </c>
      <c r="M694" s="63">
        <f t="shared" si="10"/>
        <v>1</v>
      </c>
      <c r="N694" s="64">
        <f>IF(M694="","",IF(M694&lt;Premissas!$C$8,Premissas!$E$7,IF(M694&lt;Premissas!$C$9,Premissas!$E$8,IF(M694&lt;Premissas!$C$10,Premissas!$E$9,IF(M694&lt;Premissas!$C$11,Premissas!$E$10,IF(M694&lt;Premissas!$C$12,Premissas!$E$11,Premissas!$E$12))))))</f>
        <v>100</v>
      </c>
      <c r="O694" s="65">
        <f>IF(OR(N694="",N694=0),0,N694/Premissas!$C$16)</f>
        <v>3.8461538461538463</v>
      </c>
    </row>
    <row r="695" spans="1:15" ht="15" customHeight="1">
      <c r="A695" s="40">
        <v>7</v>
      </c>
      <c r="B695" s="40">
        <v>7801</v>
      </c>
      <c r="C695" s="40" t="s">
        <v>19</v>
      </c>
      <c r="D695" s="40" t="s">
        <v>1204</v>
      </c>
      <c r="E695" s="40" t="s">
        <v>1205</v>
      </c>
      <c r="F695" s="62">
        <v>217</v>
      </c>
      <c r="G695" s="63">
        <v>50.87</v>
      </c>
      <c r="H695" s="63">
        <v>4</v>
      </c>
      <c r="I695" s="40"/>
      <c r="J695" s="40">
        <v>22</v>
      </c>
      <c r="K695" s="40" t="s">
        <v>677</v>
      </c>
      <c r="L695" s="40" t="s">
        <v>128</v>
      </c>
      <c r="M695" s="63">
        <f t="shared" si="10"/>
        <v>0.18181818181818182</v>
      </c>
      <c r="N695" s="64">
        <f>IF(M695="","",IF(M695&lt;Premissas!$C$8,Premissas!$E$7,IF(M695&lt;Premissas!$C$9,Premissas!$E$8,IF(M695&lt;Premissas!$C$10,Premissas!$E$9,IF(M695&lt;Premissas!$C$11,Premissas!$E$10,IF(M695&lt;Premissas!$C$12,Premissas!$E$11,Premissas!$E$12))))))</f>
        <v>0</v>
      </c>
      <c r="O695" s="65">
        <f>IF(OR(N695="",N695=0),0,N695/Premissas!$C$16)</f>
        <v>0</v>
      </c>
    </row>
    <row r="696" spans="1:15" ht="15" customHeight="1">
      <c r="A696" s="40">
        <v>7</v>
      </c>
      <c r="B696" s="40">
        <v>7801</v>
      </c>
      <c r="C696" s="40" t="s">
        <v>19</v>
      </c>
      <c r="D696" s="40" t="s">
        <v>1206</v>
      </c>
      <c r="E696" s="40" t="s">
        <v>1207</v>
      </c>
      <c r="F696" s="62">
        <v>253</v>
      </c>
      <c r="G696" s="63">
        <v>31.57</v>
      </c>
      <c r="H696" s="63">
        <v>8</v>
      </c>
      <c r="I696" s="40"/>
      <c r="J696" s="40">
        <v>22</v>
      </c>
      <c r="K696" s="40" t="s">
        <v>677</v>
      </c>
      <c r="L696" s="40" t="s">
        <v>128</v>
      </c>
      <c r="M696" s="63">
        <f t="shared" si="10"/>
        <v>0.36363636363636365</v>
      </c>
      <c r="N696" s="64">
        <f>IF(M696="","",IF(M696&lt;Premissas!$C$8,Premissas!$E$7,IF(M696&lt;Premissas!$C$9,Premissas!$E$8,IF(M696&lt;Premissas!$C$10,Premissas!$E$9,IF(M696&lt;Premissas!$C$11,Premissas!$E$10,IF(M696&lt;Premissas!$C$12,Premissas!$E$11,Premissas!$E$12))))))</f>
        <v>0</v>
      </c>
      <c r="O696" s="65">
        <f>IF(OR(N696="",N696=0),0,N696/Premissas!$C$16)</f>
        <v>0</v>
      </c>
    </row>
    <row r="697" spans="1:15" ht="15" customHeight="1">
      <c r="A697" s="40">
        <v>7</v>
      </c>
      <c r="B697" s="40">
        <v>7801</v>
      </c>
      <c r="C697" s="40" t="s">
        <v>19</v>
      </c>
      <c r="D697" s="40" t="s">
        <v>1208</v>
      </c>
      <c r="E697" s="40" t="s">
        <v>1209</v>
      </c>
      <c r="F697" s="62">
        <v>519</v>
      </c>
      <c r="G697" s="63">
        <v>60.19</v>
      </c>
      <c r="H697" s="63">
        <v>9</v>
      </c>
      <c r="I697" s="40"/>
      <c r="J697" s="40">
        <v>22</v>
      </c>
      <c r="K697" s="40" t="s">
        <v>677</v>
      </c>
      <c r="L697" s="40" t="s">
        <v>128</v>
      </c>
      <c r="M697" s="63">
        <f t="shared" si="10"/>
        <v>0.40909090909090912</v>
      </c>
      <c r="N697" s="64">
        <f>IF(M697="","",IF(M697&lt;Premissas!$C$8,Premissas!$E$7,IF(M697&lt;Premissas!$C$9,Premissas!$E$8,IF(M697&lt;Premissas!$C$10,Premissas!$E$9,IF(M697&lt;Premissas!$C$11,Premissas!$E$10,IF(M697&lt;Premissas!$C$12,Premissas!$E$11,Premissas!$E$12))))))</f>
        <v>0</v>
      </c>
      <c r="O697" s="65">
        <f>IF(OR(N697="",N697=0),0,N697/Premissas!$C$16)</f>
        <v>0</v>
      </c>
    </row>
    <row r="698" spans="1:15" ht="15" customHeight="1">
      <c r="A698" s="40">
        <v>7</v>
      </c>
      <c r="B698" s="40">
        <v>7801</v>
      </c>
      <c r="C698" s="40" t="s">
        <v>19</v>
      </c>
      <c r="D698" s="40" t="s">
        <v>1210</v>
      </c>
      <c r="E698" s="40" t="s">
        <v>1211</v>
      </c>
      <c r="F698" s="62">
        <v>284</v>
      </c>
      <c r="G698" s="63">
        <v>41.63</v>
      </c>
      <c r="H698" s="63">
        <v>7</v>
      </c>
      <c r="I698" s="40"/>
      <c r="J698" s="40">
        <v>22</v>
      </c>
      <c r="K698" s="40" t="s">
        <v>677</v>
      </c>
      <c r="L698" s="40" t="s">
        <v>128</v>
      </c>
      <c r="M698" s="63">
        <f t="shared" si="10"/>
        <v>0.31818181818181818</v>
      </c>
      <c r="N698" s="64">
        <f>IF(M698="","",IF(M698&lt;Premissas!$C$8,Premissas!$E$7,IF(M698&lt;Premissas!$C$9,Premissas!$E$8,IF(M698&lt;Premissas!$C$10,Premissas!$E$9,IF(M698&lt;Premissas!$C$11,Premissas!$E$10,IF(M698&lt;Premissas!$C$12,Premissas!$E$11,Premissas!$E$12))))))</f>
        <v>0</v>
      </c>
      <c r="O698" s="65">
        <f>IF(OR(N698="",N698=0),0,N698/Premissas!$C$16)</f>
        <v>0</v>
      </c>
    </row>
    <row r="699" spans="1:15" ht="15" customHeight="1">
      <c r="A699" s="40">
        <v>7</v>
      </c>
      <c r="B699" s="40">
        <v>7801</v>
      </c>
      <c r="C699" s="40" t="s">
        <v>21</v>
      </c>
      <c r="D699" s="40" t="s">
        <v>1210</v>
      </c>
      <c r="E699" s="40" t="s">
        <v>1211</v>
      </c>
      <c r="F699" s="62">
        <v>250</v>
      </c>
      <c r="G699" s="63">
        <v>47.05</v>
      </c>
      <c r="H699" s="63">
        <v>5</v>
      </c>
      <c r="I699" s="40"/>
      <c r="J699" s="40">
        <v>16</v>
      </c>
      <c r="K699" s="40" t="s">
        <v>677</v>
      </c>
      <c r="L699" s="40" t="s">
        <v>128</v>
      </c>
      <c r="M699" s="63">
        <f t="shared" si="10"/>
        <v>0.3125</v>
      </c>
      <c r="N699" s="64">
        <f>IF(M699="","",IF(M699&lt;Premissas!$C$8,Premissas!$E$7,IF(M699&lt;Premissas!$C$9,Premissas!$E$8,IF(M699&lt;Premissas!$C$10,Premissas!$E$9,IF(M699&lt;Premissas!$C$11,Premissas!$E$10,IF(M699&lt;Premissas!$C$12,Premissas!$E$11,Premissas!$E$12))))))</f>
        <v>0</v>
      </c>
      <c r="O699" s="65">
        <f>IF(OR(N699="",N699=0),0,N699/Premissas!$C$16)</f>
        <v>0</v>
      </c>
    </row>
    <row r="700" spans="1:15" ht="15" customHeight="1">
      <c r="A700" s="40">
        <v>7</v>
      </c>
      <c r="B700" s="40">
        <v>7801</v>
      </c>
      <c r="C700" s="40" t="s">
        <v>21</v>
      </c>
      <c r="D700" s="40" t="s">
        <v>1212</v>
      </c>
      <c r="E700" s="40" t="s">
        <v>1213</v>
      </c>
      <c r="F700" s="62">
        <v>125</v>
      </c>
      <c r="G700" s="63">
        <v>15.09</v>
      </c>
      <c r="H700" s="63">
        <v>8</v>
      </c>
      <c r="I700" s="40"/>
      <c r="J700" s="40">
        <v>16</v>
      </c>
      <c r="K700" s="40" t="s">
        <v>677</v>
      </c>
      <c r="L700" s="40" t="s">
        <v>128</v>
      </c>
      <c r="M700" s="63">
        <f t="shared" si="10"/>
        <v>0.5</v>
      </c>
      <c r="N700" s="64">
        <f>IF(M700="","",IF(M700&lt;Premissas!$C$8,Premissas!$E$7,IF(M700&lt;Premissas!$C$9,Premissas!$E$8,IF(M700&lt;Premissas!$C$10,Premissas!$E$9,IF(M700&lt;Premissas!$C$11,Premissas!$E$10,IF(M700&lt;Premissas!$C$12,Premissas!$E$11,Premissas!$E$12))))))</f>
        <v>0</v>
      </c>
      <c r="O700" s="65">
        <f>IF(OR(N700="",N700=0),0,N700/Premissas!$C$16)</f>
        <v>0</v>
      </c>
    </row>
    <row r="701" spans="1:15" ht="15" customHeight="1">
      <c r="A701" s="40">
        <v>7</v>
      </c>
      <c r="B701" s="40">
        <v>7801</v>
      </c>
      <c r="C701" s="40" t="s">
        <v>20</v>
      </c>
      <c r="D701" s="40" t="s">
        <v>1212</v>
      </c>
      <c r="E701" s="40" t="s">
        <v>1213</v>
      </c>
      <c r="F701" s="62">
        <v>2565</v>
      </c>
      <c r="G701" s="63">
        <v>150.15</v>
      </c>
      <c r="H701" s="63">
        <v>17</v>
      </c>
      <c r="I701" s="40"/>
      <c r="J701" s="40">
        <v>17</v>
      </c>
      <c r="K701" s="40" t="s">
        <v>677</v>
      </c>
      <c r="L701" s="40" t="s">
        <v>128</v>
      </c>
      <c r="M701" s="63">
        <f t="shared" si="10"/>
        <v>1</v>
      </c>
      <c r="N701" s="64">
        <f>IF(M701="","",IF(M701&lt;Premissas!$C$8,Premissas!$E$7,IF(M701&lt;Premissas!$C$9,Premissas!$E$8,IF(M701&lt;Premissas!$C$10,Premissas!$E$9,IF(M701&lt;Premissas!$C$11,Premissas!$E$10,IF(M701&lt;Premissas!$C$12,Premissas!$E$11,Premissas!$E$12))))))</f>
        <v>100</v>
      </c>
      <c r="O701" s="65">
        <f>IF(OR(N701="",N701=0),0,N701/Premissas!$C$16)</f>
        <v>3.8461538461538463</v>
      </c>
    </row>
    <row r="702" spans="1:15" ht="15" customHeight="1">
      <c r="A702" s="40">
        <v>7</v>
      </c>
      <c r="B702" s="40">
        <v>7801</v>
      </c>
      <c r="C702" s="40" t="s">
        <v>21</v>
      </c>
      <c r="D702" s="40" t="s">
        <v>1214</v>
      </c>
      <c r="E702" s="40" t="s">
        <v>1215</v>
      </c>
      <c r="F702" s="62">
        <v>75</v>
      </c>
      <c r="G702" s="63">
        <v>31.82</v>
      </c>
      <c r="H702" s="63">
        <v>2</v>
      </c>
      <c r="I702" s="40"/>
      <c r="J702" s="40">
        <v>16</v>
      </c>
      <c r="K702" s="40" t="s">
        <v>677</v>
      </c>
      <c r="L702" s="40" t="s">
        <v>128</v>
      </c>
      <c r="M702" s="63">
        <f t="shared" si="10"/>
        <v>0.125</v>
      </c>
      <c r="N702" s="64">
        <f>IF(M702="","",IF(M702&lt;Premissas!$C$8,Premissas!$E$7,IF(M702&lt;Premissas!$C$9,Premissas!$E$8,IF(M702&lt;Premissas!$C$10,Premissas!$E$9,IF(M702&lt;Premissas!$C$11,Premissas!$E$10,IF(M702&lt;Premissas!$C$12,Premissas!$E$11,Premissas!$E$12))))))</f>
        <v>0</v>
      </c>
      <c r="O702" s="65">
        <f>IF(OR(N702="",N702=0),0,N702/Premissas!$C$16)</f>
        <v>0</v>
      </c>
    </row>
    <row r="703" spans="1:15" ht="15" customHeight="1">
      <c r="A703" s="40">
        <v>7</v>
      </c>
      <c r="B703" s="40">
        <v>7801</v>
      </c>
      <c r="C703" s="40" t="s">
        <v>21</v>
      </c>
      <c r="D703" s="40" t="s">
        <v>1216</v>
      </c>
      <c r="E703" s="40" t="s">
        <v>1217</v>
      </c>
      <c r="F703" s="62">
        <v>452</v>
      </c>
      <c r="G703" s="63">
        <v>43.55</v>
      </c>
      <c r="H703" s="63">
        <v>10</v>
      </c>
      <c r="I703" s="40"/>
      <c r="J703" s="40">
        <v>16</v>
      </c>
      <c r="K703" s="40" t="s">
        <v>677</v>
      </c>
      <c r="L703" s="40" t="s">
        <v>128</v>
      </c>
      <c r="M703" s="63">
        <f t="shared" si="10"/>
        <v>0.625</v>
      </c>
      <c r="N703" s="64">
        <f>IF(M703="","",IF(M703&lt;Premissas!$C$8,Premissas!$E$7,IF(M703&lt;Premissas!$C$9,Premissas!$E$8,IF(M703&lt;Premissas!$C$10,Premissas!$E$9,IF(M703&lt;Premissas!$C$11,Premissas!$E$10,IF(M703&lt;Premissas!$C$12,Premissas!$E$11,Premissas!$E$12))))))</f>
        <v>0</v>
      </c>
      <c r="O703" s="65">
        <f>IF(OR(N703="",N703=0),0,N703/Premissas!$C$16)</f>
        <v>0</v>
      </c>
    </row>
    <row r="704" spans="1:15" ht="15" customHeight="1">
      <c r="A704" s="40">
        <v>7</v>
      </c>
      <c r="B704" s="40">
        <v>7801</v>
      </c>
      <c r="C704" s="40" t="s">
        <v>19</v>
      </c>
      <c r="D704" s="40" t="s">
        <v>1218</v>
      </c>
      <c r="E704" s="40" t="s">
        <v>1219</v>
      </c>
      <c r="F704" s="62">
        <v>235</v>
      </c>
      <c r="G704" s="63">
        <v>27.18</v>
      </c>
      <c r="H704" s="63">
        <v>9</v>
      </c>
      <c r="I704" s="40"/>
      <c r="J704" s="40">
        <v>22</v>
      </c>
      <c r="K704" s="40" t="s">
        <v>677</v>
      </c>
      <c r="L704" s="40" t="s">
        <v>128</v>
      </c>
      <c r="M704" s="63">
        <f t="shared" si="10"/>
        <v>0.40909090909090912</v>
      </c>
      <c r="N704" s="64">
        <f>IF(M704="","",IF(M704&lt;Premissas!$C$8,Premissas!$E$7,IF(M704&lt;Premissas!$C$9,Premissas!$E$8,IF(M704&lt;Premissas!$C$10,Premissas!$E$9,IF(M704&lt;Premissas!$C$11,Premissas!$E$10,IF(M704&lt;Premissas!$C$12,Premissas!$E$11,Premissas!$E$12))))))</f>
        <v>0</v>
      </c>
      <c r="O704" s="65">
        <f>IF(OR(N704="",N704=0),0,N704/Premissas!$C$16)</f>
        <v>0</v>
      </c>
    </row>
    <row r="705" spans="1:15" ht="15" customHeight="1">
      <c r="A705" s="40">
        <v>7</v>
      </c>
      <c r="B705" s="40">
        <v>7801</v>
      </c>
      <c r="C705" s="40" t="s">
        <v>21</v>
      </c>
      <c r="D705" s="40" t="s">
        <v>1220</v>
      </c>
      <c r="E705" s="40" t="s">
        <v>1221</v>
      </c>
      <c r="F705" s="62">
        <v>2254</v>
      </c>
      <c r="G705" s="63">
        <v>138.02000000000001</v>
      </c>
      <c r="H705" s="63">
        <v>16</v>
      </c>
      <c r="I705" s="40"/>
      <c r="J705" s="40">
        <v>16</v>
      </c>
      <c r="K705" s="40" t="s">
        <v>677</v>
      </c>
      <c r="L705" s="40" t="s">
        <v>128</v>
      </c>
      <c r="M705" s="63">
        <f t="shared" si="10"/>
        <v>1</v>
      </c>
      <c r="N705" s="64">
        <f>IF(M705="","",IF(M705&lt;Premissas!$C$8,Premissas!$E$7,IF(M705&lt;Premissas!$C$9,Premissas!$E$8,IF(M705&lt;Premissas!$C$10,Premissas!$E$9,IF(M705&lt;Premissas!$C$11,Premissas!$E$10,IF(M705&lt;Premissas!$C$12,Premissas!$E$11,Premissas!$E$12))))))</f>
        <v>100</v>
      </c>
      <c r="O705" s="65">
        <f>IF(OR(N705="",N705=0),0,N705/Premissas!$C$16)</f>
        <v>3.8461538461538463</v>
      </c>
    </row>
    <row r="706" spans="1:15" ht="15" customHeight="1">
      <c r="A706" s="40">
        <v>7</v>
      </c>
      <c r="B706" s="40">
        <v>7801</v>
      </c>
      <c r="C706" s="40" t="s">
        <v>21</v>
      </c>
      <c r="D706" s="40" t="s">
        <v>1222</v>
      </c>
      <c r="E706" s="40" t="s">
        <v>1223</v>
      </c>
      <c r="F706" s="62">
        <v>1136</v>
      </c>
      <c r="G706" s="63">
        <v>79.3</v>
      </c>
      <c r="H706" s="63">
        <v>14</v>
      </c>
      <c r="I706" s="40"/>
      <c r="J706" s="40">
        <v>16</v>
      </c>
      <c r="K706" s="40" t="s">
        <v>677</v>
      </c>
      <c r="L706" s="40" t="s">
        <v>128</v>
      </c>
      <c r="M706" s="63">
        <f t="shared" ref="M706:M769" si="11">IF(OR(J706="",J706&lt;=0),"",H706/J706)</f>
        <v>0.875</v>
      </c>
      <c r="N706" s="64">
        <f>IF(M706="","",IF(M706&lt;Premissas!$C$8,Premissas!$E$7,IF(M706&lt;Premissas!$C$9,Premissas!$E$8,IF(M706&lt;Premissas!$C$10,Premissas!$E$9,IF(M706&lt;Premissas!$C$11,Premissas!$E$10,IF(M706&lt;Premissas!$C$12,Premissas!$E$11,Premissas!$E$12))))))</f>
        <v>0</v>
      </c>
      <c r="O706" s="65">
        <f>IF(OR(N706="",N706=0),0,N706/Premissas!$C$16)</f>
        <v>0</v>
      </c>
    </row>
    <row r="707" spans="1:15" ht="15" customHeight="1">
      <c r="A707" s="40">
        <v>7</v>
      </c>
      <c r="B707" s="40">
        <v>7801</v>
      </c>
      <c r="C707" s="40" t="s">
        <v>21</v>
      </c>
      <c r="D707" s="40" t="s">
        <v>1224</v>
      </c>
      <c r="E707" s="40" t="s">
        <v>1225</v>
      </c>
      <c r="F707" s="62">
        <v>2067</v>
      </c>
      <c r="G707" s="63">
        <v>128.9</v>
      </c>
      <c r="H707" s="63">
        <v>16</v>
      </c>
      <c r="I707" s="40"/>
      <c r="J707" s="40">
        <v>16</v>
      </c>
      <c r="K707" s="40" t="s">
        <v>677</v>
      </c>
      <c r="L707" s="40" t="s">
        <v>128</v>
      </c>
      <c r="M707" s="63">
        <f t="shared" si="11"/>
        <v>1</v>
      </c>
      <c r="N707" s="64">
        <f>IF(M707="","",IF(M707&lt;Premissas!$C$8,Premissas!$E$7,IF(M707&lt;Premissas!$C$9,Premissas!$E$8,IF(M707&lt;Premissas!$C$10,Premissas!$E$9,IF(M707&lt;Premissas!$C$11,Premissas!$E$10,IF(M707&lt;Premissas!$C$12,Premissas!$E$11,Premissas!$E$12))))))</f>
        <v>100</v>
      </c>
      <c r="O707" s="65">
        <f>IF(OR(N707="",N707=0),0,N707/Premissas!$C$16)</f>
        <v>3.8461538461538463</v>
      </c>
    </row>
    <row r="708" spans="1:15" ht="15" customHeight="1">
      <c r="A708" s="40">
        <v>7</v>
      </c>
      <c r="B708" s="40">
        <v>7801</v>
      </c>
      <c r="C708" s="40" t="s">
        <v>21</v>
      </c>
      <c r="D708" s="40" t="s">
        <v>1226</v>
      </c>
      <c r="E708" s="40" t="s">
        <v>1227</v>
      </c>
      <c r="F708" s="62">
        <v>1373</v>
      </c>
      <c r="G708" s="63">
        <v>115.37</v>
      </c>
      <c r="H708" s="63">
        <v>12</v>
      </c>
      <c r="I708" s="40"/>
      <c r="J708" s="40">
        <v>16</v>
      </c>
      <c r="K708" s="40" t="s">
        <v>677</v>
      </c>
      <c r="L708" s="40" t="s">
        <v>128</v>
      </c>
      <c r="M708" s="63">
        <f t="shared" si="11"/>
        <v>0.75</v>
      </c>
      <c r="N708" s="64">
        <f>IF(M708="","",IF(M708&lt;Premissas!$C$8,Premissas!$E$7,IF(M708&lt;Premissas!$C$9,Premissas!$E$8,IF(M708&lt;Premissas!$C$10,Premissas!$E$9,IF(M708&lt;Premissas!$C$11,Premissas!$E$10,IF(M708&lt;Premissas!$C$12,Premissas!$E$11,Premissas!$E$12))))))</f>
        <v>0</v>
      </c>
      <c r="O708" s="65">
        <f>IF(OR(N708="",N708=0),0,N708/Premissas!$C$16)</f>
        <v>0</v>
      </c>
    </row>
    <row r="709" spans="1:15" ht="15" customHeight="1">
      <c r="A709" s="40">
        <v>7</v>
      </c>
      <c r="B709" s="40">
        <v>7801</v>
      </c>
      <c r="C709" s="40" t="s">
        <v>19</v>
      </c>
      <c r="D709" s="40" t="s">
        <v>1228</v>
      </c>
      <c r="E709" s="40" t="s">
        <v>1229</v>
      </c>
      <c r="F709" s="62">
        <v>203</v>
      </c>
      <c r="G709" s="63">
        <v>20.079999999999998</v>
      </c>
      <c r="H709" s="63">
        <v>10</v>
      </c>
      <c r="I709" s="40"/>
      <c r="J709" s="40">
        <v>22</v>
      </c>
      <c r="K709" s="40" t="s">
        <v>677</v>
      </c>
      <c r="L709" s="40" t="s">
        <v>128</v>
      </c>
      <c r="M709" s="63">
        <f t="shared" si="11"/>
        <v>0.45454545454545453</v>
      </c>
      <c r="N709" s="64">
        <f>IF(M709="","",IF(M709&lt;Premissas!$C$8,Premissas!$E$7,IF(M709&lt;Premissas!$C$9,Premissas!$E$8,IF(M709&lt;Premissas!$C$10,Premissas!$E$9,IF(M709&lt;Premissas!$C$11,Premissas!$E$10,IF(M709&lt;Premissas!$C$12,Premissas!$E$11,Premissas!$E$12))))))</f>
        <v>0</v>
      </c>
      <c r="O709" s="65">
        <f>IF(OR(N709="",N709=0),0,N709/Premissas!$C$16)</f>
        <v>0</v>
      </c>
    </row>
    <row r="710" spans="1:15" ht="15" customHeight="1">
      <c r="A710" s="40">
        <v>7</v>
      </c>
      <c r="B710" s="40">
        <v>7801</v>
      </c>
      <c r="C710" s="40" t="s">
        <v>20</v>
      </c>
      <c r="D710" s="40" t="s">
        <v>1230</v>
      </c>
      <c r="E710" s="40" t="s">
        <v>1231</v>
      </c>
      <c r="F710" s="62">
        <v>14</v>
      </c>
      <c r="G710" s="63">
        <v>5.75</v>
      </c>
      <c r="H710" s="63">
        <v>2</v>
      </c>
      <c r="I710" s="40"/>
      <c r="J710" s="40">
        <v>17</v>
      </c>
      <c r="K710" s="40" t="s">
        <v>677</v>
      </c>
      <c r="L710" s="40" t="s">
        <v>128</v>
      </c>
      <c r="M710" s="63">
        <f t="shared" si="11"/>
        <v>0.11764705882352941</v>
      </c>
      <c r="N710" s="64">
        <f>IF(M710="","",IF(M710&lt;Premissas!$C$8,Premissas!$E$7,IF(M710&lt;Premissas!$C$9,Premissas!$E$8,IF(M710&lt;Premissas!$C$10,Premissas!$E$9,IF(M710&lt;Premissas!$C$11,Premissas!$E$10,IF(M710&lt;Premissas!$C$12,Premissas!$E$11,Premissas!$E$12))))))</f>
        <v>0</v>
      </c>
      <c r="O710" s="65">
        <f>IF(OR(N710="",N710=0),0,N710/Premissas!$C$16)</f>
        <v>0</v>
      </c>
    </row>
    <row r="711" spans="1:15" ht="15" customHeight="1">
      <c r="A711" s="40">
        <v>7</v>
      </c>
      <c r="B711" s="40">
        <v>7801</v>
      </c>
      <c r="C711" s="40" t="s">
        <v>21</v>
      </c>
      <c r="D711" s="40" t="s">
        <v>1232</v>
      </c>
      <c r="E711" s="40" t="s">
        <v>1233</v>
      </c>
      <c r="F711" s="62">
        <v>1589</v>
      </c>
      <c r="G711" s="63">
        <v>152.35</v>
      </c>
      <c r="H711" s="63">
        <v>10</v>
      </c>
      <c r="I711" s="40"/>
      <c r="J711" s="40">
        <v>16</v>
      </c>
      <c r="K711" s="40" t="s">
        <v>677</v>
      </c>
      <c r="L711" s="40" t="s">
        <v>128</v>
      </c>
      <c r="M711" s="63">
        <f t="shared" si="11"/>
        <v>0.625</v>
      </c>
      <c r="N711" s="64">
        <f>IF(M711="","",IF(M711&lt;Premissas!$C$8,Premissas!$E$7,IF(M711&lt;Premissas!$C$9,Premissas!$E$8,IF(M711&lt;Premissas!$C$10,Premissas!$E$9,IF(M711&lt;Premissas!$C$11,Premissas!$E$10,IF(M711&lt;Premissas!$C$12,Premissas!$E$11,Premissas!$E$12))))))</f>
        <v>0</v>
      </c>
      <c r="O711" s="65">
        <f>IF(OR(N711="",N711=0),0,N711/Premissas!$C$16)</f>
        <v>0</v>
      </c>
    </row>
    <row r="712" spans="1:15" ht="15" customHeight="1">
      <c r="A712" s="40">
        <v>7</v>
      </c>
      <c r="B712" s="40">
        <v>7801</v>
      </c>
      <c r="C712" s="40" t="s">
        <v>21</v>
      </c>
      <c r="D712" s="40" t="s">
        <v>1234</v>
      </c>
      <c r="E712" s="40" t="s">
        <v>1235</v>
      </c>
      <c r="F712" s="62">
        <v>1926</v>
      </c>
      <c r="G712" s="63">
        <v>82.73</v>
      </c>
      <c r="H712" s="63">
        <v>23</v>
      </c>
      <c r="I712" s="40"/>
      <c r="J712" s="40">
        <v>16</v>
      </c>
      <c r="K712" s="40" t="s">
        <v>677</v>
      </c>
      <c r="L712" s="40" t="s">
        <v>128</v>
      </c>
      <c r="M712" s="63">
        <f t="shared" si="11"/>
        <v>1.4375</v>
      </c>
      <c r="N712" s="64">
        <f>IF(M712="","",IF(M712&lt;Premissas!$C$8,Premissas!$E$7,IF(M712&lt;Premissas!$C$9,Premissas!$E$8,IF(M712&lt;Premissas!$C$10,Premissas!$E$9,IF(M712&lt;Premissas!$C$11,Premissas!$E$10,IF(M712&lt;Premissas!$C$12,Premissas!$E$11,Premissas!$E$12))))))</f>
        <v>350</v>
      </c>
      <c r="O712" s="65">
        <f>IF(OR(N712="",N712=0),0,N712/Premissas!$C$16)</f>
        <v>13.461538461538462</v>
      </c>
    </row>
    <row r="713" spans="1:15" ht="15" customHeight="1">
      <c r="A713" s="40">
        <v>7</v>
      </c>
      <c r="B713" s="40">
        <v>7801</v>
      </c>
      <c r="C713" s="40" t="s">
        <v>19</v>
      </c>
      <c r="D713" s="40" t="s">
        <v>1236</v>
      </c>
      <c r="E713" s="40" t="s">
        <v>1237</v>
      </c>
      <c r="F713" s="62">
        <v>9</v>
      </c>
      <c r="G713" s="63">
        <v>3.88</v>
      </c>
      <c r="H713" s="63">
        <v>2</v>
      </c>
      <c r="I713" s="40"/>
      <c r="J713" s="40">
        <v>22</v>
      </c>
      <c r="K713" s="40" t="s">
        <v>677</v>
      </c>
      <c r="L713" s="40" t="s">
        <v>128</v>
      </c>
      <c r="M713" s="63">
        <f t="shared" si="11"/>
        <v>9.0909090909090912E-2</v>
      </c>
      <c r="N713" s="64">
        <f>IF(M713="","",IF(M713&lt;Premissas!$C$8,Premissas!$E$7,IF(M713&lt;Premissas!$C$9,Premissas!$E$8,IF(M713&lt;Premissas!$C$10,Premissas!$E$9,IF(M713&lt;Premissas!$C$11,Premissas!$E$10,IF(M713&lt;Premissas!$C$12,Premissas!$E$11,Premissas!$E$12))))))</f>
        <v>0</v>
      </c>
      <c r="O713" s="65">
        <f>IF(OR(N713="",N713=0),0,N713/Premissas!$C$16)</f>
        <v>0</v>
      </c>
    </row>
    <row r="714" spans="1:15" ht="15" customHeight="1">
      <c r="A714" s="40">
        <v>7</v>
      </c>
      <c r="B714" s="40">
        <v>7801</v>
      </c>
      <c r="C714" s="40" t="s">
        <v>21</v>
      </c>
      <c r="D714" s="40" t="s">
        <v>1238</v>
      </c>
      <c r="E714" s="40" t="s">
        <v>1239</v>
      </c>
      <c r="F714" s="62">
        <v>8</v>
      </c>
      <c r="G714" s="63">
        <v>0.31</v>
      </c>
      <c r="H714" s="63">
        <v>26</v>
      </c>
      <c r="I714" s="40"/>
      <c r="J714" s="40">
        <v>16</v>
      </c>
      <c r="K714" s="40" t="s">
        <v>677</v>
      </c>
      <c r="L714" s="40" t="s">
        <v>128</v>
      </c>
      <c r="M714" s="63">
        <f t="shared" si="11"/>
        <v>1.625</v>
      </c>
      <c r="N714" s="64">
        <f>IF(M714="","",IF(M714&lt;Premissas!$C$8,Premissas!$E$7,IF(M714&lt;Premissas!$C$9,Premissas!$E$8,IF(M714&lt;Premissas!$C$10,Premissas!$E$9,IF(M714&lt;Premissas!$C$11,Premissas!$E$10,IF(M714&lt;Premissas!$C$12,Premissas!$E$11,Premissas!$E$12))))))</f>
        <v>500</v>
      </c>
      <c r="O714" s="65">
        <f>IF(OR(N714="",N714=0),0,N714/Premissas!$C$16)</f>
        <v>19.23076923076923</v>
      </c>
    </row>
    <row r="715" spans="1:15" ht="15" customHeight="1">
      <c r="A715" s="40">
        <v>7</v>
      </c>
      <c r="B715" s="40">
        <v>7801</v>
      </c>
      <c r="C715" s="40" t="s">
        <v>19</v>
      </c>
      <c r="D715" s="40" t="s">
        <v>1240</v>
      </c>
      <c r="E715" s="40" t="s">
        <v>1241</v>
      </c>
      <c r="F715" s="62">
        <v>123</v>
      </c>
      <c r="G715" s="63">
        <v>16.95</v>
      </c>
      <c r="H715" s="63">
        <v>7</v>
      </c>
      <c r="I715" s="40"/>
      <c r="J715" s="40">
        <v>22</v>
      </c>
      <c r="K715" s="40" t="s">
        <v>677</v>
      </c>
      <c r="L715" s="40" t="s">
        <v>128</v>
      </c>
      <c r="M715" s="63">
        <f t="shared" si="11"/>
        <v>0.31818181818181818</v>
      </c>
      <c r="N715" s="64">
        <f>IF(M715="","",IF(M715&lt;Premissas!$C$8,Premissas!$E$7,IF(M715&lt;Premissas!$C$9,Premissas!$E$8,IF(M715&lt;Premissas!$C$10,Premissas!$E$9,IF(M715&lt;Premissas!$C$11,Premissas!$E$10,IF(M715&lt;Premissas!$C$12,Premissas!$E$11,Premissas!$E$12))))))</f>
        <v>0</v>
      </c>
      <c r="O715" s="65">
        <f>IF(OR(N715="",N715=0),0,N715/Premissas!$C$16)</f>
        <v>0</v>
      </c>
    </row>
    <row r="716" spans="1:15" ht="15" customHeight="1">
      <c r="A716" s="40">
        <v>7</v>
      </c>
      <c r="B716" s="40">
        <v>7801</v>
      </c>
      <c r="C716" s="40" t="s">
        <v>21</v>
      </c>
      <c r="D716" s="40" t="s">
        <v>1242</v>
      </c>
      <c r="E716" s="40" t="s">
        <v>1243</v>
      </c>
      <c r="F716" s="62">
        <v>348</v>
      </c>
      <c r="G716" s="63">
        <v>34.18</v>
      </c>
      <c r="H716" s="63">
        <v>10</v>
      </c>
      <c r="I716" s="40"/>
      <c r="J716" s="40">
        <v>16</v>
      </c>
      <c r="K716" s="40" t="s">
        <v>677</v>
      </c>
      <c r="L716" s="40" t="s">
        <v>128</v>
      </c>
      <c r="M716" s="63">
        <f t="shared" si="11"/>
        <v>0.625</v>
      </c>
      <c r="N716" s="64">
        <f>IF(M716="","",IF(M716&lt;Premissas!$C$8,Premissas!$E$7,IF(M716&lt;Premissas!$C$9,Premissas!$E$8,IF(M716&lt;Premissas!$C$10,Premissas!$E$9,IF(M716&lt;Premissas!$C$11,Premissas!$E$10,IF(M716&lt;Premissas!$C$12,Premissas!$E$11,Premissas!$E$12))))))</f>
        <v>0</v>
      </c>
      <c r="O716" s="65">
        <f>IF(OR(N716="",N716=0),0,N716/Premissas!$C$16)</f>
        <v>0</v>
      </c>
    </row>
    <row r="717" spans="1:15" ht="15" customHeight="1">
      <c r="A717" s="40">
        <v>7</v>
      </c>
      <c r="B717" s="40">
        <v>7801</v>
      </c>
      <c r="C717" s="40" t="s">
        <v>19</v>
      </c>
      <c r="D717" s="40" t="s">
        <v>1244</v>
      </c>
      <c r="E717" s="40" t="s">
        <v>1245</v>
      </c>
      <c r="F717" s="62">
        <v>187</v>
      </c>
      <c r="G717" s="63">
        <v>18.25</v>
      </c>
      <c r="H717" s="63">
        <v>10</v>
      </c>
      <c r="I717" s="40"/>
      <c r="J717" s="40">
        <v>22</v>
      </c>
      <c r="K717" s="40" t="s">
        <v>677</v>
      </c>
      <c r="L717" s="40" t="s">
        <v>128</v>
      </c>
      <c r="M717" s="63">
        <f t="shared" si="11"/>
        <v>0.45454545454545453</v>
      </c>
      <c r="N717" s="64">
        <f>IF(M717="","",IF(M717&lt;Premissas!$C$8,Premissas!$E$7,IF(M717&lt;Premissas!$C$9,Premissas!$E$8,IF(M717&lt;Premissas!$C$10,Premissas!$E$9,IF(M717&lt;Premissas!$C$11,Premissas!$E$10,IF(M717&lt;Premissas!$C$12,Premissas!$E$11,Premissas!$E$12))))))</f>
        <v>0</v>
      </c>
      <c r="O717" s="65">
        <f>IF(OR(N717="",N717=0),0,N717/Premissas!$C$16)</f>
        <v>0</v>
      </c>
    </row>
    <row r="718" spans="1:15" ht="15" customHeight="1">
      <c r="A718" s="40">
        <v>7</v>
      </c>
      <c r="B718" s="40">
        <v>7801</v>
      </c>
      <c r="C718" s="40" t="s">
        <v>21</v>
      </c>
      <c r="D718" s="40" t="s">
        <v>1246</v>
      </c>
      <c r="E718" s="40" t="s">
        <v>1247</v>
      </c>
      <c r="F718" s="62">
        <v>84</v>
      </c>
      <c r="G718" s="63">
        <v>24.19</v>
      </c>
      <c r="H718" s="63">
        <v>3</v>
      </c>
      <c r="I718" s="40"/>
      <c r="J718" s="40">
        <v>16</v>
      </c>
      <c r="K718" s="40" t="s">
        <v>677</v>
      </c>
      <c r="L718" s="40" t="s">
        <v>128</v>
      </c>
      <c r="M718" s="63">
        <f t="shared" si="11"/>
        <v>0.1875</v>
      </c>
      <c r="N718" s="64">
        <f>IF(M718="","",IF(M718&lt;Premissas!$C$8,Premissas!$E$7,IF(M718&lt;Premissas!$C$9,Premissas!$E$8,IF(M718&lt;Premissas!$C$10,Premissas!$E$9,IF(M718&lt;Premissas!$C$11,Premissas!$E$10,IF(M718&lt;Premissas!$C$12,Premissas!$E$11,Premissas!$E$12))))))</f>
        <v>0</v>
      </c>
      <c r="O718" s="65">
        <f>IF(OR(N718="",N718=0),0,N718/Premissas!$C$16)</f>
        <v>0</v>
      </c>
    </row>
    <row r="719" spans="1:15" ht="15" customHeight="1">
      <c r="A719" s="40">
        <v>7</v>
      </c>
      <c r="B719" s="40">
        <v>7801</v>
      </c>
      <c r="C719" s="40" t="s">
        <v>21</v>
      </c>
      <c r="D719" s="40" t="s">
        <v>1248</v>
      </c>
      <c r="E719" s="40" t="s">
        <v>1249</v>
      </c>
      <c r="F719" s="62">
        <v>97</v>
      </c>
      <c r="G719" s="63">
        <v>33.64</v>
      </c>
      <c r="H719" s="63">
        <v>3</v>
      </c>
      <c r="I719" s="40"/>
      <c r="J719" s="40">
        <v>16</v>
      </c>
      <c r="K719" s="40" t="s">
        <v>677</v>
      </c>
      <c r="L719" s="40" t="s">
        <v>128</v>
      </c>
      <c r="M719" s="63">
        <f t="shared" si="11"/>
        <v>0.1875</v>
      </c>
      <c r="N719" s="64">
        <f>IF(M719="","",IF(M719&lt;Premissas!$C$8,Premissas!$E$7,IF(M719&lt;Premissas!$C$9,Premissas!$E$8,IF(M719&lt;Premissas!$C$10,Premissas!$E$9,IF(M719&lt;Premissas!$C$11,Premissas!$E$10,IF(M719&lt;Premissas!$C$12,Premissas!$E$11,Premissas!$E$12))))))</f>
        <v>0</v>
      </c>
      <c r="O719" s="65">
        <f>IF(OR(N719="",N719=0),0,N719/Premissas!$C$16)</f>
        <v>0</v>
      </c>
    </row>
    <row r="720" spans="1:15" ht="15" customHeight="1">
      <c r="A720" s="40">
        <v>7</v>
      </c>
      <c r="B720" s="40">
        <v>7801</v>
      </c>
      <c r="C720" s="40" t="s">
        <v>21</v>
      </c>
      <c r="D720" s="40" t="s">
        <v>1250</v>
      </c>
      <c r="E720" s="40" t="s">
        <v>1251</v>
      </c>
      <c r="F720" s="62">
        <v>1669</v>
      </c>
      <c r="G720" s="63">
        <v>97.04</v>
      </c>
      <c r="H720" s="63">
        <v>17</v>
      </c>
      <c r="I720" s="40"/>
      <c r="J720" s="40">
        <v>16</v>
      </c>
      <c r="K720" s="40" t="s">
        <v>677</v>
      </c>
      <c r="L720" s="40" t="s">
        <v>128</v>
      </c>
      <c r="M720" s="63">
        <f t="shared" si="11"/>
        <v>1.0625</v>
      </c>
      <c r="N720" s="64">
        <f>IF(M720="","",IF(M720&lt;Premissas!$C$8,Premissas!$E$7,IF(M720&lt;Premissas!$C$9,Premissas!$E$8,IF(M720&lt;Premissas!$C$10,Premissas!$E$9,IF(M720&lt;Premissas!$C$11,Premissas!$E$10,IF(M720&lt;Premissas!$C$12,Premissas!$E$11,Premissas!$E$12))))))</f>
        <v>100</v>
      </c>
      <c r="O720" s="65">
        <f>IF(OR(N720="",N720=0),0,N720/Premissas!$C$16)</f>
        <v>3.8461538461538463</v>
      </c>
    </row>
    <row r="721" spans="1:15" ht="15" customHeight="1">
      <c r="A721" s="40">
        <v>7</v>
      </c>
      <c r="B721" s="40">
        <v>7801</v>
      </c>
      <c r="C721" s="40" t="s">
        <v>19</v>
      </c>
      <c r="D721" s="40" t="s">
        <v>1252</v>
      </c>
      <c r="E721" s="40" t="s">
        <v>1253</v>
      </c>
      <c r="F721" s="62">
        <v>61</v>
      </c>
      <c r="G721" s="63">
        <v>5.81</v>
      </c>
      <c r="H721" s="63">
        <v>10</v>
      </c>
      <c r="I721" s="40"/>
      <c r="J721" s="40">
        <v>22</v>
      </c>
      <c r="K721" s="40" t="s">
        <v>677</v>
      </c>
      <c r="L721" s="40" t="s">
        <v>128</v>
      </c>
      <c r="M721" s="63">
        <f t="shared" si="11"/>
        <v>0.45454545454545453</v>
      </c>
      <c r="N721" s="64">
        <f>IF(M721="","",IF(M721&lt;Premissas!$C$8,Premissas!$E$7,IF(M721&lt;Premissas!$C$9,Premissas!$E$8,IF(M721&lt;Premissas!$C$10,Premissas!$E$9,IF(M721&lt;Premissas!$C$11,Premissas!$E$10,IF(M721&lt;Premissas!$C$12,Premissas!$E$11,Premissas!$E$12))))))</f>
        <v>0</v>
      </c>
      <c r="O721" s="65">
        <f>IF(OR(N721="",N721=0),0,N721/Premissas!$C$16)</f>
        <v>0</v>
      </c>
    </row>
    <row r="722" spans="1:15" ht="15" customHeight="1">
      <c r="A722" s="40">
        <v>7</v>
      </c>
      <c r="B722" s="40">
        <v>7801</v>
      </c>
      <c r="C722" s="40" t="s">
        <v>19</v>
      </c>
      <c r="D722" s="40" t="s">
        <v>1254</v>
      </c>
      <c r="E722" s="40" t="s">
        <v>1255</v>
      </c>
      <c r="F722" s="62">
        <v>597</v>
      </c>
      <c r="G722" s="63">
        <v>43.6</v>
      </c>
      <c r="H722" s="63">
        <v>14</v>
      </c>
      <c r="I722" s="40"/>
      <c r="J722" s="40">
        <v>22</v>
      </c>
      <c r="K722" s="40" t="s">
        <v>677</v>
      </c>
      <c r="L722" s="40" t="s">
        <v>128</v>
      </c>
      <c r="M722" s="63">
        <f t="shared" si="11"/>
        <v>0.63636363636363635</v>
      </c>
      <c r="N722" s="64">
        <f>IF(M722="","",IF(M722&lt;Premissas!$C$8,Premissas!$E$7,IF(M722&lt;Premissas!$C$9,Premissas!$E$8,IF(M722&lt;Premissas!$C$10,Premissas!$E$9,IF(M722&lt;Premissas!$C$11,Premissas!$E$10,IF(M722&lt;Premissas!$C$12,Premissas!$E$11,Premissas!$E$12))))))</f>
        <v>0</v>
      </c>
      <c r="O722" s="65">
        <f>IF(OR(N722="",N722=0),0,N722/Premissas!$C$16)</f>
        <v>0</v>
      </c>
    </row>
    <row r="723" spans="1:15" ht="15" customHeight="1">
      <c r="A723" s="40">
        <v>7</v>
      </c>
      <c r="B723" s="40">
        <v>7801</v>
      </c>
      <c r="C723" s="40" t="s">
        <v>21</v>
      </c>
      <c r="D723" s="40" t="s">
        <v>1254</v>
      </c>
      <c r="E723" s="40" t="s">
        <v>1255</v>
      </c>
      <c r="F723" s="62">
        <v>693</v>
      </c>
      <c r="G723" s="63">
        <v>80.510000000000005</v>
      </c>
      <c r="H723" s="63">
        <v>9</v>
      </c>
      <c r="I723" s="40"/>
      <c r="J723" s="40">
        <v>16</v>
      </c>
      <c r="K723" s="40" t="s">
        <v>677</v>
      </c>
      <c r="L723" s="40" t="s">
        <v>128</v>
      </c>
      <c r="M723" s="63">
        <f t="shared" si="11"/>
        <v>0.5625</v>
      </c>
      <c r="N723" s="64">
        <f>IF(M723="","",IF(M723&lt;Premissas!$C$8,Premissas!$E$7,IF(M723&lt;Premissas!$C$9,Premissas!$E$8,IF(M723&lt;Premissas!$C$10,Premissas!$E$9,IF(M723&lt;Premissas!$C$11,Premissas!$E$10,IF(M723&lt;Premissas!$C$12,Premissas!$E$11,Premissas!$E$12))))))</f>
        <v>0</v>
      </c>
      <c r="O723" s="65">
        <f>IF(OR(N723="",N723=0),0,N723/Premissas!$C$16)</f>
        <v>0</v>
      </c>
    </row>
    <row r="724" spans="1:15" ht="15" customHeight="1">
      <c r="A724" s="40">
        <v>7</v>
      </c>
      <c r="B724" s="40">
        <v>7801</v>
      </c>
      <c r="C724" s="40" t="s">
        <v>21</v>
      </c>
      <c r="D724" s="40" t="s">
        <v>1256</v>
      </c>
      <c r="E724" s="40" t="s">
        <v>1257</v>
      </c>
      <c r="F724" s="62">
        <v>84</v>
      </c>
      <c r="G724" s="63">
        <v>24.44</v>
      </c>
      <c r="H724" s="63">
        <v>3</v>
      </c>
      <c r="I724" s="40"/>
      <c r="J724" s="40">
        <v>16</v>
      </c>
      <c r="K724" s="40" t="s">
        <v>677</v>
      </c>
      <c r="L724" s="40" t="s">
        <v>128</v>
      </c>
      <c r="M724" s="63">
        <f t="shared" si="11"/>
        <v>0.1875</v>
      </c>
      <c r="N724" s="64">
        <f>IF(M724="","",IF(M724&lt;Premissas!$C$8,Premissas!$E$7,IF(M724&lt;Premissas!$C$9,Premissas!$E$8,IF(M724&lt;Premissas!$C$10,Premissas!$E$9,IF(M724&lt;Premissas!$C$11,Premissas!$E$10,IF(M724&lt;Premissas!$C$12,Premissas!$E$11,Premissas!$E$12))))))</f>
        <v>0</v>
      </c>
      <c r="O724" s="65">
        <f>IF(OR(N724="",N724=0),0,N724/Premissas!$C$16)</f>
        <v>0</v>
      </c>
    </row>
    <row r="725" spans="1:15" ht="15" customHeight="1">
      <c r="A725" s="40">
        <v>7</v>
      </c>
      <c r="B725" s="40">
        <v>7801</v>
      </c>
      <c r="C725" s="40" t="s">
        <v>19</v>
      </c>
      <c r="D725" s="40" t="s">
        <v>1258</v>
      </c>
      <c r="E725" s="40" t="s">
        <v>1259</v>
      </c>
      <c r="F725" s="62">
        <v>20</v>
      </c>
      <c r="G725" s="63">
        <v>8.11</v>
      </c>
      <c r="H725" s="63">
        <v>2</v>
      </c>
      <c r="I725" s="40"/>
      <c r="J725" s="40">
        <v>22</v>
      </c>
      <c r="K725" s="40" t="s">
        <v>677</v>
      </c>
      <c r="L725" s="40" t="s">
        <v>128</v>
      </c>
      <c r="M725" s="63">
        <f t="shared" si="11"/>
        <v>9.0909090909090912E-2</v>
      </c>
      <c r="N725" s="64">
        <f>IF(M725="","",IF(M725&lt;Premissas!$C$8,Premissas!$E$7,IF(M725&lt;Premissas!$C$9,Premissas!$E$8,IF(M725&lt;Premissas!$C$10,Premissas!$E$9,IF(M725&lt;Premissas!$C$11,Premissas!$E$10,IF(M725&lt;Premissas!$C$12,Premissas!$E$11,Premissas!$E$12))))))</f>
        <v>0</v>
      </c>
      <c r="O725" s="65">
        <f>IF(OR(N725="",N725=0),0,N725/Premissas!$C$16)</f>
        <v>0</v>
      </c>
    </row>
    <row r="726" spans="1:15" ht="15" customHeight="1">
      <c r="A726" s="40">
        <v>7</v>
      </c>
      <c r="B726" s="40">
        <v>7801</v>
      </c>
      <c r="C726" s="40" t="s">
        <v>22</v>
      </c>
      <c r="D726" s="40" t="s">
        <v>1260</v>
      </c>
      <c r="E726" s="40" t="s">
        <v>1261</v>
      </c>
      <c r="F726" s="62">
        <v>1481</v>
      </c>
      <c r="G726" s="63">
        <v>193.75</v>
      </c>
      <c r="H726" s="63">
        <v>8</v>
      </c>
      <c r="I726" s="40"/>
      <c r="J726" s="40">
        <v>20</v>
      </c>
      <c r="K726" s="40" t="s">
        <v>677</v>
      </c>
      <c r="L726" s="40" t="s">
        <v>128</v>
      </c>
      <c r="M726" s="63">
        <f t="shared" si="11"/>
        <v>0.4</v>
      </c>
      <c r="N726" s="64">
        <f>IF(M726="","",IF(M726&lt;Premissas!$C$8,Premissas!$E$7,IF(M726&lt;Premissas!$C$9,Premissas!$E$8,IF(M726&lt;Premissas!$C$10,Premissas!$E$9,IF(M726&lt;Premissas!$C$11,Premissas!$E$10,IF(M726&lt;Premissas!$C$12,Premissas!$E$11,Premissas!$E$12))))))</f>
        <v>0</v>
      </c>
      <c r="O726" s="65">
        <f>IF(OR(N726="",N726=0),0,N726/Premissas!$C$16)</f>
        <v>0</v>
      </c>
    </row>
    <row r="727" spans="1:15" ht="15" customHeight="1">
      <c r="A727" s="40">
        <v>7</v>
      </c>
      <c r="B727" s="40">
        <v>7801</v>
      </c>
      <c r="C727" s="40" t="s">
        <v>21</v>
      </c>
      <c r="D727" s="40" t="s">
        <v>1262</v>
      </c>
      <c r="E727" s="40" t="s">
        <v>1263</v>
      </c>
      <c r="F727" s="62">
        <v>1251</v>
      </c>
      <c r="G727" s="63">
        <v>103.23</v>
      </c>
      <c r="H727" s="63">
        <v>12</v>
      </c>
      <c r="I727" s="40"/>
      <c r="J727" s="40">
        <v>16</v>
      </c>
      <c r="K727" s="40" t="s">
        <v>677</v>
      </c>
      <c r="L727" s="40" t="s">
        <v>128</v>
      </c>
      <c r="M727" s="63">
        <f t="shared" si="11"/>
        <v>0.75</v>
      </c>
      <c r="N727" s="64">
        <f>IF(M727="","",IF(M727&lt;Premissas!$C$8,Premissas!$E$7,IF(M727&lt;Premissas!$C$9,Premissas!$E$8,IF(M727&lt;Premissas!$C$10,Premissas!$E$9,IF(M727&lt;Premissas!$C$11,Premissas!$E$10,IF(M727&lt;Premissas!$C$12,Premissas!$E$11,Premissas!$E$12))))))</f>
        <v>0</v>
      </c>
      <c r="O727" s="65">
        <f>IF(OR(N727="",N727=0),0,N727/Premissas!$C$16)</f>
        <v>0</v>
      </c>
    </row>
    <row r="728" spans="1:15" ht="15" customHeight="1">
      <c r="A728" s="40">
        <v>7</v>
      </c>
      <c r="B728" s="40">
        <v>7801</v>
      </c>
      <c r="C728" s="40" t="s">
        <v>21</v>
      </c>
      <c r="D728" s="40" t="s">
        <v>1264</v>
      </c>
      <c r="E728" s="40" t="s">
        <v>1265</v>
      </c>
      <c r="F728" s="62">
        <v>2127</v>
      </c>
      <c r="G728" s="63">
        <v>130.09</v>
      </c>
      <c r="H728" s="63">
        <v>16</v>
      </c>
      <c r="I728" s="40"/>
      <c r="J728" s="40">
        <v>16</v>
      </c>
      <c r="K728" s="40" t="s">
        <v>677</v>
      </c>
      <c r="L728" s="40" t="s">
        <v>128</v>
      </c>
      <c r="M728" s="63">
        <f t="shared" si="11"/>
        <v>1</v>
      </c>
      <c r="N728" s="64">
        <f>IF(M728="","",IF(M728&lt;Premissas!$C$8,Premissas!$E$7,IF(M728&lt;Premissas!$C$9,Premissas!$E$8,IF(M728&lt;Premissas!$C$10,Premissas!$E$9,IF(M728&lt;Premissas!$C$11,Premissas!$E$10,IF(M728&lt;Premissas!$C$12,Premissas!$E$11,Premissas!$E$12))))))</f>
        <v>100</v>
      </c>
      <c r="O728" s="65">
        <f>IF(OR(N728="",N728=0),0,N728/Premissas!$C$16)</f>
        <v>3.8461538461538463</v>
      </c>
    </row>
    <row r="729" spans="1:15" ht="15" customHeight="1">
      <c r="A729" s="40">
        <v>7</v>
      </c>
      <c r="B729" s="40">
        <v>7801</v>
      </c>
      <c r="C729" s="40" t="s">
        <v>19</v>
      </c>
      <c r="D729" s="40" t="s">
        <v>1266</v>
      </c>
      <c r="E729" s="40" t="s">
        <v>1267</v>
      </c>
      <c r="F729" s="62">
        <v>410</v>
      </c>
      <c r="G729" s="63">
        <v>20.48</v>
      </c>
      <c r="H729" s="63">
        <v>20</v>
      </c>
      <c r="I729" s="40"/>
      <c r="J729" s="40">
        <v>22</v>
      </c>
      <c r="K729" s="40" t="s">
        <v>677</v>
      </c>
      <c r="L729" s="40" t="s">
        <v>128</v>
      </c>
      <c r="M729" s="63">
        <f t="shared" si="11"/>
        <v>0.90909090909090906</v>
      </c>
      <c r="N729" s="64">
        <f>IF(M729="","",IF(M729&lt;Premissas!$C$8,Premissas!$E$7,IF(M729&lt;Premissas!$C$9,Premissas!$E$8,IF(M729&lt;Premissas!$C$10,Premissas!$E$9,IF(M729&lt;Premissas!$C$11,Premissas!$E$10,IF(M729&lt;Premissas!$C$12,Premissas!$E$11,Premissas!$E$12))))))</f>
        <v>0</v>
      </c>
      <c r="O729" s="65">
        <f>IF(OR(N729="",N729=0),0,N729/Premissas!$C$16)</f>
        <v>0</v>
      </c>
    </row>
    <row r="730" spans="1:15" ht="15" customHeight="1">
      <c r="A730" s="40">
        <v>7</v>
      </c>
      <c r="B730" s="40">
        <v>7801</v>
      </c>
      <c r="C730" s="40" t="s">
        <v>19</v>
      </c>
      <c r="D730" s="40" t="s">
        <v>1268</v>
      </c>
      <c r="E730" s="40" t="s">
        <v>1269</v>
      </c>
      <c r="F730" s="62">
        <v>18</v>
      </c>
      <c r="G730" s="63">
        <v>0.31</v>
      </c>
      <c r="H730" s="63">
        <v>58</v>
      </c>
      <c r="I730" s="40"/>
      <c r="J730" s="40">
        <v>22</v>
      </c>
      <c r="K730" s="40" t="s">
        <v>677</v>
      </c>
      <c r="L730" s="40" t="s">
        <v>128</v>
      </c>
      <c r="M730" s="63">
        <f t="shared" si="11"/>
        <v>2.6363636363636362</v>
      </c>
      <c r="N730" s="64">
        <f>IF(M730="","",IF(M730&lt;Premissas!$C$8,Premissas!$E$7,IF(M730&lt;Premissas!$C$9,Premissas!$E$8,IF(M730&lt;Premissas!$C$10,Premissas!$E$9,IF(M730&lt;Premissas!$C$11,Premissas!$E$10,IF(M730&lt;Premissas!$C$12,Premissas!$E$11,Premissas!$E$12))))))</f>
        <v>750</v>
      </c>
      <c r="O730" s="65">
        <f>IF(OR(N730="",N730=0),0,N730/Premissas!$C$16)</f>
        <v>28.846153846153847</v>
      </c>
    </row>
    <row r="731" spans="1:15" ht="15" customHeight="1">
      <c r="A731" s="40">
        <v>7</v>
      </c>
      <c r="B731" s="40">
        <v>7801</v>
      </c>
      <c r="C731" s="40" t="s">
        <v>19</v>
      </c>
      <c r="D731" s="40" t="s">
        <v>1270</v>
      </c>
      <c r="E731" s="40" t="s">
        <v>1271</v>
      </c>
      <c r="F731" s="62">
        <v>858</v>
      </c>
      <c r="G731" s="63">
        <v>111.5</v>
      </c>
      <c r="H731" s="63">
        <v>8</v>
      </c>
      <c r="I731" s="40"/>
      <c r="J731" s="40">
        <v>22</v>
      </c>
      <c r="K731" s="40" t="s">
        <v>677</v>
      </c>
      <c r="L731" s="40" t="s">
        <v>128</v>
      </c>
      <c r="M731" s="63">
        <f t="shared" si="11"/>
        <v>0.36363636363636365</v>
      </c>
      <c r="N731" s="64">
        <f>IF(M731="","",IF(M731&lt;Premissas!$C$8,Premissas!$E$7,IF(M731&lt;Premissas!$C$9,Premissas!$E$8,IF(M731&lt;Premissas!$C$10,Premissas!$E$9,IF(M731&lt;Premissas!$C$11,Premissas!$E$10,IF(M731&lt;Premissas!$C$12,Premissas!$E$11,Premissas!$E$12))))))</f>
        <v>0</v>
      </c>
      <c r="O731" s="65">
        <f>IF(OR(N731="",N731=0),0,N731/Premissas!$C$16)</f>
        <v>0</v>
      </c>
    </row>
    <row r="732" spans="1:15" ht="15" customHeight="1">
      <c r="A732" s="40">
        <v>7</v>
      </c>
      <c r="B732" s="40">
        <v>7801</v>
      </c>
      <c r="C732" s="40" t="s">
        <v>21</v>
      </c>
      <c r="D732" s="40" t="s">
        <v>1272</v>
      </c>
      <c r="E732" s="40" t="s">
        <v>1273</v>
      </c>
      <c r="F732" s="62">
        <v>181</v>
      </c>
      <c r="G732" s="63">
        <v>11.56</v>
      </c>
      <c r="H732" s="63">
        <v>16</v>
      </c>
      <c r="I732" s="40"/>
      <c r="J732" s="40">
        <v>16</v>
      </c>
      <c r="K732" s="40" t="s">
        <v>677</v>
      </c>
      <c r="L732" s="40" t="s">
        <v>128</v>
      </c>
      <c r="M732" s="63">
        <f t="shared" si="11"/>
        <v>1</v>
      </c>
      <c r="N732" s="64">
        <f>IF(M732="","",IF(M732&lt;Premissas!$C$8,Premissas!$E$7,IF(M732&lt;Premissas!$C$9,Premissas!$E$8,IF(M732&lt;Premissas!$C$10,Premissas!$E$9,IF(M732&lt;Premissas!$C$11,Premissas!$E$10,IF(M732&lt;Premissas!$C$12,Premissas!$E$11,Premissas!$E$12))))))</f>
        <v>100</v>
      </c>
      <c r="O732" s="65">
        <f>IF(OR(N732="",N732=0),0,N732/Premissas!$C$16)</f>
        <v>3.8461538461538463</v>
      </c>
    </row>
    <row r="733" spans="1:15" ht="15" customHeight="1">
      <c r="A733" s="40">
        <v>7</v>
      </c>
      <c r="B733" s="40">
        <v>7801</v>
      </c>
      <c r="C733" s="40" t="s">
        <v>21</v>
      </c>
      <c r="D733" s="40" t="s">
        <v>1274</v>
      </c>
      <c r="E733" s="40" t="s">
        <v>1275</v>
      </c>
      <c r="F733" s="62">
        <v>221</v>
      </c>
      <c r="G733" s="63">
        <v>43.94</v>
      </c>
      <c r="H733" s="63">
        <v>5</v>
      </c>
      <c r="I733" s="40"/>
      <c r="J733" s="40">
        <v>16</v>
      </c>
      <c r="K733" s="40" t="s">
        <v>677</v>
      </c>
      <c r="L733" s="40" t="s">
        <v>128</v>
      </c>
      <c r="M733" s="63">
        <f t="shared" si="11"/>
        <v>0.3125</v>
      </c>
      <c r="N733" s="64">
        <f>IF(M733="","",IF(M733&lt;Premissas!$C$8,Premissas!$E$7,IF(M733&lt;Premissas!$C$9,Premissas!$E$8,IF(M733&lt;Premissas!$C$10,Premissas!$E$9,IF(M733&lt;Premissas!$C$11,Premissas!$E$10,IF(M733&lt;Premissas!$C$12,Premissas!$E$11,Premissas!$E$12))))))</f>
        <v>0</v>
      </c>
      <c r="O733" s="65">
        <f>IF(OR(N733="",N733=0),0,N733/Premissas!$C$16)</f>
        <v>0</v>
      </c>
    </row>
    <row r="734" spans="1:15" ht="15" customHeight="1">
      <c r="A734" s="40">
        <v>7</v>
      </c>
      <c r="B734" s="40">
        <v>7801</v>
      </c>
      <c r="C734" s="40" t="s">
        <v>21</v>
      </c>
      <c r="D734" s="40" t="s">
        <v>1276</v>
      </c>
      <c r="E734" s="40" t="s">
        <v>1277</v>
      </c>
      <c r="F734" s="62">
        <v>2596</v>
      </c>
      <c r="G734" s="63">
        <v>134.46</v>
      </c>
      <c r="H734" s="63">
        <v>19</v>
      </c>
      <c r="I734" s="40"/>
      <c r="J734" s="40">
        <v>16</v>
      </c>
      <c r="K734" s="40" t="s">
        <v>677</v>
      </c>
      <c r="L734" s="40" t="s">
        <v>128</v>
      </c>
      <c r="M734" s="63">
        <f t="shared" si="11"/>
        <v>1.1875</v>
      </c>
      <c r="N734" s="64">
        <f>IF(M734="","",IF(M734&lt;Premissas!$C$8,Premissas!$E$7,IF(M734&lt;Premissas!$C$9,Premissas!$E$8,IF(M734&lt;Premissas!$C$10,Premissas!$E$9,IF(M734&lt;Premissas!$C$11,Premissas!$E$10,IF(M734&lt;Premissas!$C$12,Premissas!$E$11,Premissas!$E$12))))))</f>
        <v>100</v>
      </c>
      <c r="O734" s="65">
        <f>IF(OR(N734="",N734=0),0,N734/Premissas!$C$16)</f>
        <v>3.8461538461538463</v>
      </c>
    </row>
    <row r="735" spans="1:15" ht="15" customHeight="1">
      <c r="A735" s="40">
        <v>7</v>
      </c>
      <c r="B735" s="40">
        <v>7801</v>
      </c>
      <c r="C735" s="40" t="s">
        <v>19</v>
      </c>
      <c r="D735" s="40" t="s">
        <v>1278</v>
      </c>
      <c r="E735" s="40" t="s">
        <v>1279</v>
      </c>
      <c r="F735" s="62">
        <v>1604</v>
      </c>
      <c r="G735" s="63">
        <v>87.56</v>
      </c>
      <c r="H735" s="63">
        <v>18</v>
      </c>
      <c r="I735" s="40"/>
      <c r="J735" s="40">
        <v>22</v>
      </c>
      <c r="K735" s="40" t="s">
        <v>677</v>
      </c>
      <c r="L735" s="40" t="s">
        <v>128</v>
      </c>
      <c r="M735" s="63">
        <f t="shared" si="11"/>
        <v>0.81818181818181823</v>
      </c>
      <c r="N735" s="64">
        <f>IF(M735="","",IF(M735&lt;Premissas!$C$8,Premissas!$E$7,IF(M735&lt;Premissas!$C$9,Premissas!$E$8,IF(M735&lt;Premissas!$C$10,Premissas!$E$9,IF(M735&lt;Premissas!$C$11,Premissas!$E$10,IF(M735&lt;Premissas!$C$12,Premissas!$E$11,Premissas!$E$12))))))</f>
        <v>0</v>
      </c>
      <c r="O735" s="65">
        <f>IF(OR(N735="",N735=0),0,N735/Premissas!$C$16)</f>
        <v>0</v>
      </c>
    </row>
    <row r="736" spans="1:15" ht="15" customHeight="1">
      <c r="A736" s="40">
        <v>7</v>
      </c>
      <c r="B736" s="40">
        <v>7801</v>
      </c>
      <c r="C736" s="40" t="s">
        <v>19</v>
      </c>
      <c r="D736" s="40" t="s">
        <v>1280</v>
      </c>
      <c r="E736" s="40" t="s">
        <v>1281</v>
      </c>
      <c r="F736" s="62">
        <v>60</v>
      </c>
      <c r="G736" s="63">
        <v>2.52</v>
      </c>
      <c r="H736" s="63">
        <v>24</v>
      </c>
      <c r="I736" s="40"/>
      <c r="J736" s="40">
        <v>22</v>
      </c>
      <c r="K736" s="40" t="s">
        <v>677</v>
      </c>
      <c r="L736" s="40" t="s">
        <v>128</v>
      </c>
      <c r="M736" s="63">
        <f t="shared" si="11"/>
        <v>1.0909090909090908</v>
      </c>
      <c r="N736" s="64">
        <f>IF(M736="","",IF(M736&lt;Premissas!$C$8,Premissas!$E$7,IF(M736&lt;Premissas!$C$9,Premissas!$E$8,IF(M736&lt;Premissas!$C$10,Premissas!$E$9,IF(M736&lt;Premissas!$C$11,Premissas!$E$10,IF(M736&lt;Premissas!$C$12,Premissas!$E$11,Premissas!$E$12))))))</f>
        <v>100</v>
      </c>
      <c r="O736" s="65">
        <f>IF(OR(N736="",N736=0),0,N736/Premissas!$C$16)</f>
        <v>3.8461538461538463</v>
      </c>
    </row>
    <row r="737" spans="1:15" ht="15" customHeight="1">
      <c r="A737" s="40">
        <v>7</v>
      </c>
      <c r="B737" s="40">
        <v>7801</v>
      </c>
      <c r="C737" s="40" t="s">
        <v>21</v>
      </c>
      <c r="D737" s="40" t="s">
        <v>1282</v>
      </c>
      <c r="E737" s="40" t="s">
        <v>1283</v>
      </c>
      <c r="F737" s="62">
        <v>463</v>
      </c>
      <c r="G737" s="63">
        <v>48.59</v>
      </c>
      <c r="H737" s="63">
        <v>10</v>
      </c>
      <c r="I737" s="40"/>
      <c r="J737" s="40">
        <v>16</v>
      </c>
      <c r="K737" s="40" t="s">
        <v>677</v>
      </c>
      <c r="L737" s="40" t="s">
        <v>128</v>
      </c>
      <c r="M737" s="63">
        <f t="shared" si="11"/>
        <v>0.625</v>
      </c>
      <c r="N737" s="64">
        <f>IF(M737="","",IF(M737&lt;Premissas!$C$8,Premissas!$E$7,IF(M737&lt;Premissas!$C$9,Premissas!$E$8,IF(M737&lt;Premissas!$C$10,Premissas!$E$9,IF(M737&lt;Premissas!$C$11,Premissas!$E$10,IF(M737&lt;Premissas!$C$12,Premissas!$E$11,Premissas!$E$12))))))</f>
        <v>0</v>
      </c>
      <c r="O737" s="65">
        <f>IF(OR(N737="",N737=0),0,N737/Premissas!$C$16)</f>
        <v>0</v>
      </c>
    </row>
    <row r="738" spans="1:15" ht="15" customHeight="1">
      <c r="A738" s="40">
        <v>7</v>
      </c>
      <c r="B738" s="40">
        <v>7801</v>
      </c>
      <c r="C738" s="40" t="s">
        <v>21</v>
      </c>
      <c r="D738" s="40" t="s">
        <v>1284</v>
      </c>
      <c r="E738" s="40" t="s">
        <v>1285</v>
      </c>
      <c r="F738" s="62">
        <v>121</v>
      </c>
      <c r="G738" s="63">
        <v>8.07</v>
      </c>
      <c r="H738" s="63">
        <v>15</v>
      </c>
      <c r="I738" s="40"/>
      <c r="J738" s="40">
        <v>16</v>
      </c>
      <c r="K738" s="40" t="s">
        <v>677</v>
      </c>
      <c r="L738" s="40" t="s">
        <v>128</v>
      </c>
      <c r="M738" s="63">
        <f t="shared" si="11"/>
        <v>0.9375</v>
      </c>
      <c r="N738" s="64">
        <f>IF(M738="","",IF(M738&lt;Premissas!$C$8,Premissas!$E$7,IF(M738&lt;Premissas!$C$9,Premissas!$E$8,IF(M738&lt;Premissas!$C$10,Premissas!$E$9,IF(M738&lt;Premissas!$C$11,Premissas!$E$10,IF(M738&lt;Premissas!$C$12,Premissas!$E$11,Premissas!$E$12))))))</f>
        <v>0</v>
      </c>
      <c r="O738" s="65">
        <f>IF(OR(N738="",N738=0),0,N738/Premissas!$C$16)</f>
        <v>0</v>
      </c>
    </row>
    <row r="739" spans="1:15" ht="15" customHeight="1">
      <c r="A739" s="40">
        <v>7</v>
      </c>
      <c r="B739" s="40">
        <v>7801</v>
      </c>
      <c r="C739" s="40" t="s">
        <v>19</v>
      </c>
      <c r="D739" s="40" t="s">
        <v>1286</v>
      </c>
      <c r="E739" s="40" t="s">
        <v>1287</v>
      </c>
      <c r="F739" s="62">
        <v>38</v>
      </c>
      <c r="G739" s="63">
        <v>3.17</v>
      </c>
      <c r="H739" s="63">
        <v>12</v>
      </c>
      <c r="I739" s="40"/>
      <c r="J739" s="40">
        <v>22</v>
      </c>
      <c r="K739" s="40" t="s">
        <v>677</v>
      </c>
      <c r="L739" s="40" t="s">
        <v>128</v>
      </c>
      <c r="M739" s="63">
        <f t="shared" si="11"/>
        <v>0.54545454545454541</v>
      </c>
      <c r="N739" s="64">
        <f>IF(M739="","",IF(M739&lt;Premissas!$C$8,Premissas!$E$7,IF(M739&lt;Premissas!$C$9,Premissas!$E$8,IF(M739&lt;Premissas!$C$10,Premissas!$E$9,IF(M739&lt;Premissas!$C$11,Premissas!$E$10,IF(M739&lt;Premissas!$C$12,Premissas!$E$11,Premissas!$E$12))))))</f>
        <v>0</v>
      </c>
      <c r="O739" s="65">
        <f>IF(OR(N739="",N739=0),0,N739/Premissas!$C$16)</f>
        <v>0</v>
      </c>
    </row>
    <row r="740" spans="1:15" ht="15" customHeight="1">
      <c r="A740" s="40">
        <v>7</v>
      </c>
      <c r="B740" s="40">
        <v>7801</v>
      </c>
      <c r="C740" s="40" t="s">
        <v>21</v>
      </c>
      <c r="D740" s="40" t="s">
        <v>1286</v>
      </c>
      <c r="E740" s="40" t="s">
        <v>1287</v>
      </c>
      <c r="F740" s="62">
        <v>30</v>
      </c>
      <c r="G740" s="63">
        <v>10.06</v>
      </c>
      <c r="H740" s="63">
        <v>3</v>
      </c>
      <c r="I740" s="40"/>
      <c r="J740" s="40">
        <v>16</v>
      </c>
      <c r="K740" s="40" t="s">
        <v>677</v>
      </c>
      <c r="L740" s="40" t="s">
        <v>128</v>
      </c>
      <c r="M740" s="63">
        <f t="shared" si="11"/>
        <v>0.1875</v>
      </c>
      <c r="N740" s="64">
        <f>IF(M740="","",IF(M740&lt;Premissas!$C$8,Premissas!$E$7,IF(M740&lt;Premissas!$C$9,Premissas!$E$8,IF(M740&lt;Premissas!$C$10,Premissas!$E$9,IF(M740&lt;Premissas!$C$11,Premissas!$E$10,IF(M740&lt;Premissas!$C$12,Premissas!$E$11,Premissas!$E$12))))))</f>
        <v>0</v>
      </c>
      <c r="O740" s="65">
        <f>IF(OR(N740="",N740=0),0,N740/Premissas!$C$16)</f>
        <v>0</v>
      </c>
    </row>
    <row r="741" spans="1:15" ht="15" customHeight="1">
      <c r="A741" s="40">
        <v>7</v>
      </c>
      <c r="B741" s="40">
        <v>7801</v>
      </c>
      <c r="C741" s="40" t="s">
        <v>19</v>
      </c>
      <c r="D741" s="40" t="s">
        <v>1288</v>
      </c>
      <c r="E741" s="40" t="s">
        <v>1289</v>
      </c>
      <c r="F741" s="62">
        <v>434</v>
      </c>
      <c r="G741" s="63">
        <v>18.809999999999999</v>
      </c>
      <c r="H741" s="63">
        <v>23</v>
      </c>
      <c r="I741" s="40"/>
      <c r="J741" s="40">
        <v>22</v>
      </c>
      <c r="K741" s="40" t="s">
        <v>677</v>
      </c>
      <c r="L741" s="40" t="s">
        <v>128</v>
      </c>
      <c r="M741" s="63">
        <f t="shared" si="11"/>
        <v>1.0454545454545454</v>
      </c>
      <c r="N741" s="64">
        <f>IF(M741="","",IF(M741&lt;Premissas!$C$8,Premissas!$E$7,IF(M741&lt;Premissas!$C$9,Premissas!$E$8,IF(M741&lt;Premissas!$C$10,Premissas!$E$9,IF(M741&lt;Premissas!$C$11,Premissas!$E$10,IF(M741&lt;Premissas!$C$12,Premissas!$E$11,Premissas!$E$12))))))</f>
        <v>100</v>
      </c>
      <c r="O741" s="65">
        <f>IF(OR(N741="",N741=0),0,N741/Premissas!$C$16)</f>
        <v>3.8461538461538463</v>
      </c>
    </row>
    <row r="742" spans="1:15" ht="15" customHeight="1">
      <c r="A742" s="40">
        <v>7</v>
      </c>
      <c r="B742" s="40">
        <v>7801</v>
      </c>
      <c r="C742" s="40" t="s">
        <v>19</v>
      </c>
      <c r="D742" s="40" t="s">
        <v>1290</v>
      </c>
      <c r="E742" s="40" t="s">
        <v>1291</v>
      </c>
      <c r="F742" s="62">
        <v>5</v>
      </c>
      <c r="G742" s="63">
        <v>0.01</v>
      </c>
      <c r="H742" s="63">
        <v>500</v>
      </c>
      <c r="I742" s="40"/>
      <c r="J742" s="40">
        <v>22</v>
      </c>
      <c r="K742" s="40" t="s">
        <v>677</v>
      </c>
      <c r="L742" s="40" t="s">
        <v>128</v>
      </c>
      <c r="M742" s="63">
        <f t="shared" si="11"/>
        <v>22.727272727272727</v>
      </c>
      <c r="N742" s="64">
        <f>IF(M742="","",IF(M742&lt;Premissas!$C$8,Premissas!$E$7,IF(M742&lt;Premissas!$C$9,Premissas!$E$8,IF(M742&lt;Premissas!$C$10,Premissas!$E$9,IF(M742&lt;Premissas!$C$11,Premissas!$E$10,IF(M742&lt;Premissas!$C$12,Premissas!$E$11,Premissas!$E$12))))))</f>
        <v>750</v>
      </c>
      <c r="O742" s="65">
        <f>IF(OR(N742="",N742=0),0,N742/Premissas!$C$16)</f>
        <v>28.846153846153847</v>
      </c>
    </row>
    <row r="743" spans="1:15" ht="15" customHeight="1">
      <c r="A743" s="40">
        <v>7</v>
      </c>
      <c r="B743" s="40">
        <v>7801</v>
      </c>
      <c r="C743" s="40" t="s">
        <v>20</v>
      </c>
      <c r="D743" s="40" t="s">
        <v>1290</v>
      </c>
      <c r="E743" s="40" t="s">
        <v>1291</v>
      </c>
      <c r="F743" s="62">
        <v>1841</v>
      </c>
      <c r="G743" s="63">
        <v>36.21</v>
      </c>
      <c r="H743" s="63">
        <v>51</v>
      </c>
      <c r="I743" s="40"/>
      <c r="J743" s="40">
        <v>17</v>
      </c>
      <c r="K743" s="40" t="s">
        <v>677</v>
      </c>
      <c r="L743" s="40" t="s">
        <v>128</v>
      </c>
      <c r="M743" s="63">
        <f t="shared" si="11"/>
        <v>3</v>
      </c>
      <c r="N743" s="64">
        <f>IF(M743="","",IF(M743&lt;Premissas!$C$8,Premissas!$E$7,IF(M743&lt;Premissas!$C$9,Premissas!$E$8,IF(M743&lt;Premissas!$C$10,Premissas!$E$9,IF(M743&lt;Premissas!$C$11,Premissas!$E$10,IF(M743&lt;Premissas!$C$12,Premissas!$E$11,Premissas!$E$12))))))</f>
        <v>750</v>
      </c>
      <c r="O743" s="65">
        <f>IF(OR(N743="",N743=0),0,N743/Premissas!$C$16)</f>
        <v>28.846153846153847</v>
      </c>
    </row>
    <row r="744" spans="1:15" ht="15" customHeight="1">
      <c r="A744" s="40">
        <v>7</v>
      </c>
      <c r="B744" s="40">
        <v>7801</v>
      </c>
      <c r="C744" s="40" t="s">
        <v>21</v>
      </c>
      <c r="D744" s="40" t="s">
        <v>1292</v>
      </c>
      <c r="E744" s="40" t="s">
        <v>1293</v>
      </c>
      <c r="F744" s="62">
        <v>20</v>
      </c>
      <c r="G744" s="63">
        <v>7.35</v>
      </c>
      <c r="H744" s="63">
        <v>3</v>
      </c>
      <c r="I744" s="40"/>
      <c r="J744" s="40">
        <v>16</v>
      </c>
      <c r="K744" s="40" t="s">
        <v>677</v>
      </c>
      <c r="L744" s="40" t="s">
        <v>128</v>
      </c>
      <c r="M744" s="63">
        <f t="shared" si="11"/>
        <v>0.1875</v>
      </c>
      <c r="N744" s="64">
        <f>IF(M744="","",IF(M744&lt;Premissas!$C$8,Premissas!$E$7,IF(M744&lt;Premissas!$C$9,Premissas!$E$8,IF(M744&lt;Premissas!$C$10,Premissas!$E$9,IF(M744&lt;Premissas!$C$11,Premissas!$E$10,IF(M744&lt;Premissas!$C$12,Premissas!$E$11,Premissas!$E$12))))))</f>
        <v>0</v>
      </c>
      <c r="O744" s="65">
        <f>IF(OR(N744="",N744=0),0,N744/Premissas!$C$16)</f>
        <v>0</v>
      </c>
    </row>
    <row r="745" spans="1:15" ht="15" customHeight="1">
      <c r="A745" s="40">
        <v>7</v>
      </c>
      <c r="B745" s="40">
        <v>7801</v>
      </c>
      <c r="C745" s="40" t="s">
        <v>19</v>
      </c>
      <c r="D745" s="40" t="s">
        <v>1294</v>
      </c>
      <c r="E745" s="40" t="s">
        <v>1295</v>
      </c>
      <c r="F745" s="62">
        <v>430</v>
      </c>
      <c r="G745" s="63">
        <v>57.03</v>
      </c>
      <c r="H745" s="63">
        <v>8</v>
      </c>
      <c r="I745" s="40"/>
      <c r="J745" s="40">
        <v>22</v>
      </c>
      <c r="K745" s="40" t="s">
        <v>677</v>
      </c>
      <c r="L745" s="40" t="s">
        <v>128</v>
      </c>
      <c r="M745" s="63">
        <f t="shared" si="11"/>
        <v>0.36363636363636365</v>
      </c>
      <c r="N745" s="64">
        <f>IF(M745="","",IF(M745&lt;Premissas!$C$8,Premissas!$E$7,IF(M745&lt;Premissas!$C$9,Premissas!$E$8,IF(M745&lt;Premissas!$C$10,Premissas!$E$9,IF(M745&lt;Premissas!$C$11,Premissas!$E$10,IF(M745&lt;Premissas!$C$12,Premissas!$E$11,Premissas!$E$12))))))</f>
        <v>0</v>
      </c>
      <c r="O745" s="65">
        <f>IF(OR(N745="",N745=0),0,N745/Premissas!$C$16)</f>
        <v>0</v>
      </c>
    </row>
    <row r="746" spans="1:15" ht="15" customHeight="1">
      <c r="A746" s="40">
        <v>7</v>
      </c>
      <c r="B746" s="40">
        <v>7801</v>
      </c>
      <c r="C746" s="40" t="s">
        <v>21</v>
      </c>
      <c r="D746" s="40" t="s">
        <v>1296</v>
      </c>
      <c r="E746" s="40" t="s">
        <v>1297</v>
      </c>
      <c r="F746" s="62">
        <v>2</v>
      </c>
      <c r="G746" s="63">
        <v>3.53</v>
      </c>
      <c r="H746" s="63">
        <v>1</v>
      </c>
      <c r="I746" s="40"/>
      <c r="J746" s="40">
        <v>16</v>
      </c>
      <c r="K746" s="40" t="s">
        <v>677</v>
      </c>
      <c r="L746" s="40" t="s">
        <v>128</v>
      </c>
      <c r="M746" s="63">
        <f t="shared" si="11"/>
        <v>6.25E-2</v>
      </c>
      <c r="N746" s="64">
        <f>IF(M746="","",IF(M746&lt;Premissas!$C$8,Premissas!$E$7,IF(M746&lt;Premissas!$C$9,Premissas!$E$8,IF(M746&lt;Premissas!$C$10,Premissas!$E$9,IF(M746&lt;Premissas!$C$11,Premissas!$E$10,IF(M746&lt;Premissas!$C$12,Premissas!$E$11,Premissas!$E$12))))))</f>
        <v>0</v>
      </c>
      <c r="O746" s="65">
        <f>IF(OR(N746="",N746=0),0,N746/Premissas!$C$16)</f>
        <v>0</v>
      </c>
    </row>
    <row r="747" spans="1:15" ht="15" customHeight="1">
      <c r="A747" s="40">
        <v>7</v>
      </c>
      <c r="B747" s="40">
        <v>7801</v>
      </c>
      <c r="C747" s="40" t="s">
        <v>19</v>
      </c>
      <c r="D747" s="40" t="s">
        <v>1298</v>
      </c>
      <c r="E747" s="40" t="s">
        <v>1299</v>
      </c>
      <c r="F747" s="62">
        <v>94</v>
      </c>
      <c r="G747" s="63">
        <v>4.1399999999999997</v>
      </c>
      <c r="H747" s="63">
        <v>23</v>
      </c>
      <c r="I747" s="40"/>
      <c r="J747" s="40">
        <v>22</v>
      </c>
      <c r="K747" s="40" t="s">
        <v>677</v>
      </c>
      <c r="L747" s="40" t="s">
        <v>128</v>
      </c>
      <c r="M747" s="63">
        <f t="shared" si="11"/>
        <v>1.0454545454545454</v>
      </c>
      <c r="N747" s="64">
        <f>IF(M747="","",IF(M747&lt;Premissas!$C$8,Premissas!$E$7,IF(M747&lt;Premissas!$C$9,Premissas!$E$8,IF(M747&lt;Premissas!$C$10,Premissas!$E$9,IF(M747&lt;Premissas!$C$11,Premissas!$E$10,IF(M747&lt;Premissas!$C$12,Premissas!$E$11,Premissas!$E$12))))))</f>
        <v>100</v>
      </c>
      <c r="O747" s="65">
        <f>IF(OR(N747="",N747=0),0,N747/Premissas!$C$16)</f>
        <v>3.8461538461538463</v>
      </c>
    </row>
    <row r="748" spans="1:15" ht="15" customHeight="1">
      <c r="A748" s="40">
        <v>7</v>
      </c>
      <c r="B748" s="40">
        <v>7801</v>
      </c>
      <c r="C748" s="40" t="s">
        <v>21</v>
      </c>
      <c r="D748" s="40" t="s">
        <v>1300</v>
      </c>
      <c r="E748" s="40" t="s">
        <v>1301</v>
      </c>
      <c r="F748" s="62">
        <v>9</v>
      </c>
      <c r="G748" s="63">
        <v>3.36</v>
      </c>
      <c r="H748" s="63">
        <v>3</v>
      </c>
      <c r="I748" s="40"/>
      <c r="J748" s="40">
        <v>16</v>
      </c>
      <c r="K748" s="40" t="s">
        <v>677</v>
      </c>
      <c r="L748" s="40" t="s">
        <v>128</v>
      </c>
      <c r="M748" s="63">
        <f t="shared" si="11"/>
        <v>0.1875</v>
      </c>
      <c r="N748" s="64">
        <f>IF(M748="","",IF(M748&lt;Premissas!$C$8,Premissas!$E$7,IF(M748&lt;Premissas!$C$9,Premissas!$E$8,IF(M748&lt;Premissas!$C$10,Premissas!$E$9,IF(M748&lt;Premissas!$C$11,Premissas!$E$10,IF(M748&lt;Premissas!$C$12,Premissas!$E$11,Premissas!$E$12))))))</f>
        <v>0</v>
      </c>
      <c r="O748" s="65">
        <f>IF(OR(N748="",N748=0),0,N748/Premissas!$C$16)</f>
        <v>0</v>
      </c>
    </row>
    <row r="749" spans="1:15" ht="15" customHeight="1">
      <c r="A749" s="40">
        <v>7</v>
      </c>
      <c r="B749" s="40">
        <v>7801</v>
      </c>
      <c r="C749" s="40" t="s">
        <v>19</v>
      </c>
      <c r="D749" s="40" t="s">
        <v>1302</v>
      </c>
      <c r="E749" s="40" t="s">
        <v>1303</v>
      </c>
      <c r="F749" s="62">
        <v>568</v>
      </c>
      <c r="G749" s="63">
        <v>37.130000000000003</v>
      </c>
      <c r="H749" s="63">
        <v>15</v>
      </c>
      <c r="I749" s="40"/>
      <c r="J749" s="40">
        <v>22</v>
      </c>
      <c r="K749" s="40" t="s">
        <v>677</v>
      </c>
      <c r="L749" s="40" t="s">
        <v>128</v>
      </c>
      <c r="M749" s="63">
        <f t="shared" si="11"/>
        <v>0.68181818181818177</v>
      </c>
      <c r="N749" s="64">
        <f>IF(M749="","",IF(M749&lt;Premissas!$C$8,Premissas!$E$7,IF(M749&lt;Premissas!$C$9,Premissas!$E$8,IF(M749&lt;Premissas!$C$10,Premissas!$E$9,IF(M749&lt;Premissas!$C$11,Premissas!$E$10,IF(M749&lt;Premissas!$C$12,Premissas!$E$11,Premissas!$E$12))))))</f>
        <v>0</v>
      </c>
      <c r="O749" s="65">
        <f>IF(OR(N749="",N749=0),0,N749/Premissas!$C$16)</f>
        <v>0</v>
      </c>
    </row>
    <row r="750" spans="1:15" ht="15" customHeight="1">
      <c r="A750" s="40">
        <v>7</v>
      </c>
      <c r="B750" s="40">
        <v>7801</v>
      </c>
      <c r="C750" s="40" t="s">
        <v>21</v>
      </c>
      <c r="D750" s="40" t="s">
        <v>1304</v>
      </c>
      <c r="E750" s="40" t="s">
        <v>1305</v>
      </c>
      <c r="F750" s="62">
        <v>774</v>
      </c>
      <c r="G750" s="63">
        <v>40.619999999999997</v>
      </c>
      <c r="H750" s="63">
        <v>19</v>
      </c>
      <c r="I750" s="40"/>
      <c r="J750" s="40">
        <v>16</v>
      </c>
      <c r="K750" s="40" t="s">
        <v>677</v>
      </c>
      <c r="L750" s="40" t="s">
        <v>128</v>
      </c>
      <c r="M750" s="63">
        <f t="shared" si="11"/>
        <v>1.1875</v>
      </c>
      <c r="N750" s="64">
        <f>IF(M750="","",IF(M750&lt;Premissas!$C$8,Premissas!$E$7,IF(M750&lt;Premissas!$C$9,Premissas!$E$8,IF(M750&lt;Premissas!$C$10,Premissas!$E$9,IF(M750&lt;Premissas!$C$11,Premissas!$E$10,IF(M750&lt;Premissas!$C$12,Premissas!$E$11,Premissas!$E$12))))))</f>
        <v>100</v>
      </c>
      <c r="O750" s="65">
        <f>IF(OR(N750="",N750=0),0,N750/Premissas!$C$16)</f>
        <v>3.8461538461538463</v>
      </c>
    </row>
    <row r="751" spans="1:15" ht="15" customHeight="1">
      <c r="A751" s="40">
        <v>7</v>
      </c>
      <c r="B751" s="40">
        <v>7801</v>
      </c>
      <c r="C751" s="40" t="s">
        <v>19</v>
      </c>
      <c r="D751" s="40" t="s">
        <v>1306</v>
      </c>
      <c r="E751" s="40" t="s">
        <v>1307</v>
      </c>
      <c r="F751" s="62">
        <v>45</v>
      </c>
      <c r="G751" s="63">
        <v>3.31</v>
      </c>
      <c r="H751" s="63">
        <v>14</v>
      </c>
      <c r="I751" s="40"/>
      <c r="J751" s="40">
        <v>22</v>
      </c>
      <c r="K751" s="40" t="s">
        <v>677</v>
      </c>
      <c r="L751" s="40" t="s">
        <v>128</v>
      </c>
      <c r="M751" s="63">
        <f t="shared" si="11"/>
        <v>0.63636363636363635</v>
      </c>
      <c r="N751" s="64">
        <f>IF(M751="","",IF(M751&lt;Premissas!$C$8,Premissas!$E$7,IF(M751&lt;Premissas!$C$9,Premissas!$E$8,IF(M751&lt;Premissas!$C$10,Premissas!$E$9,IF(M751&lt;Premissas!$C$11,Premissas!$E$10,IF(M751&lt;Premissas!$C$12,Premissas!$E$11,Premissas!$E$12))))))</f>
        <v>0</v>
      </c>
      <c r="O751" s="65">
        <f>IF(OR(N751="",N751=0),0,N751/Premissas!$C$16)</f>
        <v>0</v>
      </c>
    </row>
    <row r="752" spans="1:15" ht="15" customHeight="1">
      <c r="A752" s="40">
        <v>7</v>
      </c>
      <c r="B752" s="40">
        <v>7801</v>
      </c>
      <c r="C752" s="40" t="s">
        <v>20</v>
      </c>
      <c r="D752" s="40" t="s">
        <v>1306</v>
      </c>
      <c r="E752" s="40" t="s">
        <v>1307</v>
      </c>
      <c r="F752" s="62">
        <v>1508</v>
      </c>
      <c r="G752" s="63">
        <v>52.32</v>
      </c>
      <c r="H752" s="63">
        <v>29</v>
      </c>
      <c r="I752" s="40"/>
      <c r="J752" s="40">
        <v>17</v>
      </c>
      <c r="K752" s="40" t="s">
        <v>677</v>
      </c>
      <c r="L752" s="40" t="s">
        <v>128</v>
      </c>
      <c r="M752" s="63">
        <f t="shared" si="11"/>
        <v>1.7058823529411764</v>
      </c>
      <c r="N752" s="64">
        <f>IF(M752="","",IF(M752&lt;Premissas!$C$8,Premissas!$E$7,IF(M752&lt;Premissas!$C$9,Premissas!$E$8,IF(M752&lt;Premissas!$C$10,Premissas!$E$9,IF(M752&lt;Premissas!$C$11,Premissas!$E$10,IF(M752&lt;Premissas!$C$12,Premissas!$E$11,Premissas!$E$12))))))</f>
        <v>500</v>
      </c>
      <c r="O752" s="65">
        <f>IF(OR(N752="",N752=0),0,N752/Premissas!$C$16)</f>
        <v>19.23076923076923</v>
      </c>
    </row>
    <row r="753" spans="1:15" ht="15" customHeight="1">
      <c r="A753" s="40">
        <v>7</v>
      </c>
      <c r="B753" s="40">
        <v>7801</v>
      </c>
      <c r="C753" s="40" t="s">
        <v>21</v>
      </c>
      <c r="D753" s="40" t="s">
        <v>1308</v>
      </c>
      <c r="E753" s="40" t="s">
        <v>1309</v>
      </c>
      <c r="F753" s="62">
        <v>45</v>
      </c>
      <c r="G753" s="63">
        <v>2.96</v>
      </c>
      <c r="H753" s="63">
        <v>15</v>
      </c>
      <c r="I753" s="40"/>
      <c r="J753" s="40">
        <v>16</v>
      </c>
      <c r="K753" s="40" t="s">
        <v>677</v>
      </c>
      <c r="L753" s="40" t="s">
        <v>128</v>
      </c>
      <c r="M753" s="63">
        <f t="shared" si="11"/>
        <v>0.9375</v>
      </c>
      <c r="N753" s="64">
        <f>IF(M753="","",IF(M753&lt;Premissas!$C$8,Premissas!$E$7,IF(M753&lt;Premissas!$C$9,Premissas!$E$8,IF(M753&lt;Premissas!$C$10,Premissas!$E$9,IF(M753&lt;Premissas!$C$11,Premissas!$E$10,IF(M753&lt;Premissas!$C$12,Premissas!$E$11,Premissas!$E$12))))))</f>
        <v>0</v>
      </c>
      <c r="O753" s="65">
        <f>IF(OR(N753="",N753=0),0,N753/Premissas!$C$16)</f>
        <v>0</v>
      </c>
    </row>
    <row r="754" spans="1:15" ht="15" customHeight="1">
      <c r="A754" s="40">
        <v>7</v>
      </c>
      <c r="B754" s="40">
        <v>7801</v>
      </c>
      <c r="C754" s="40" t="s">
        <v>20</v>
      </c>
      <c r="D754" s="40" t="s">
        <v>1308</v>
      </c>
      <c r="E754" s="40" t="s">
        <v>1309</v>
      </c>
      <c r="F754" s="62">
        <v>2435</v>
      </c>
      <c r="G754" s="63">
        <v>150.75</v>
      </c>
      <c r="H754" s="63">
        <v>16</v>
      </c>
      <c r="I754" s="40"/>
      <c r="J754" s="40">
        <v>17</v>
      </c>
      <c r="K754" s="40" t="s">
        <v>677</v>
      </c>
      <c r="L754" s="40" t="s">
        <v>128</v>
      </c>
      <c r="M754" s="63">
        <f t="shared" si="11"/>
        <v>0.94117647058823528</v>
      </c>
      <c r="N754" s="64">
        <f>IF(M754="","",IF(M754&lt;Premissas!$C$8,Premissas!$E$7,IF(M754&lt;Premissas!$C$9,Premissas!$E$8,IF(M754&lt;Premissas!$C$10,Premissas!$E$9,IF(M754&lt;Premissas!$C$11,Premissas!$E$10,IF(M754&lt;Premissas!$C$12,Premissas!$E$11,Premissas!$E$12))))))</f>
        <v>0</v>
      </c>
      <c r="O754" s="65">
        <f>IF(OR(N754="",N754=0),0,N754/Premissas!$C$16)</f>
        <v>0</v>
      </c>
    </row>
    <row r="755" spans="1:15" ht="15" customHeight="1">
      <c r="A755" s="40">
        <v>7</v>
      </c>
      <c r="B755" s="40">
        <v>7801</v>
      </c>
      <c r="C755" s="40" t="s">
        <v>21</v>
      </c>
      <c r="D755" s="40" t="s">
        <v>1310</v>
      </c>
      <c r="E755" s="40" t="s">
        <v>1311</v>
      </c>
      <c r="F755" s="62">
        <v>64</v>
      </c>
      <c r="G755" s="63">
        <v>4.6500000000000004</v>
      </c>
      <c r="H755" s="63">
        <v>14</v>
      </c>
      <c r="I755" s="40"/>
      <c r="J755" s="40">
        <v>16</v>
      </c>
      <c r="K755" s="40" t="s">
        <v>677</v>
      </c>
      <c r="L755" s="40" t="s">
        <v>128</v>
      </c>
      <c r="M755" s="63">
        <f t="shared" si="11"/>
        <v>0.875</v>
      </c>
      <c r="N755" s="64">
        <f>IF(M755="","",IF(M755&lt;Premissas!$C$8,Premissas!$E$7,IF(M755&lt;Premissas!$C$9,Premissas!$E$8,IF(M755&lt;Premissas!$C$10,Premissas!$E$9,IF(M755&lt;Premissas!$C$11,Premissas!$E$10,IF(M755&lt;Premissas!$C$12,Premissas!$E$11,Premissas!$E$12))))))</f>
        <v>0</v>
      </c>
      <c r="O755" s="65">
        <f>IF(OR(N755="",N755=0),0,N755/Premissas!$C$16)</f>
        <v>0</v>
      </c>
    </row>
    <row r="756" spans="1:15" ht="15" customHeight="1">
      <c r="A756" s="40">
        <v>7</v>
      </c>
      <c r="B756" s="40">
        <v>7801</v>
      </c>
      <c r="C756" s="40" t="s">
        <v>22</v>
      </c>
      <c r="D756" s="40" t="s">
        <v>1312</v>
      </c>
      <c r="E756" s="40" t="s">
        <v>1313</v>
      </c>
      <c r="F756" s="62">
        <v>100</v>
      </c>
      <c r="G756" s="63">
        <v>19.09</v>
      </c>
      <c r="H756" s="63">
        <v>5</v>
      </c>
      <c r="I756" s="40"/>
      <c r="J756" s="40">
        <v>20</v>
      </c>
      <c r="K756" s="40" t="s">
        <v>677</v>
      </c>
      <c r="L756" s="40" t="s">
        <v>128</v>
      </c>
      <c r="M756" s="63">
        <f t="shared" si="11"/>
        <v>0.25</v>
      </c>
      <c r="N756" s="64">
        <f>IF(M756="","",IF(M756&lt;Premissas!$C$8,Premissas!$E$7,IF(M756&lt;Premissas!$C$9,Premissas!$E$8,IF(M756&lt;Premissas!$C$10,Premissas!$E$9,IF(M756&lt;Premissas!$C$11,Premissas!$E$10,IF(M756&lt;Premissas!$C$12,Premissas!$E$11,Premissas!$E$12))))))</f>
        <v>0</v>
      </c>
      <c r="O756" s="65">
        <f>IF(OR(N756="",N756=0),0,N756/Premissas!$C$16)</f>
        <v>0</v>
      </c>
    </row>
    <row r="757" spans="1:15" ht="15" customHeight="1">
      <c r="A757" s="40">
        <v>7</v>
      </c>
      <c r="B757" s="40">
        <v>7801</v>
      </c>
      <c r="C757" s="40" t="s">
        <v>21</v>
      </c>
      <c r="D757" s="40" t="s">
        <v>1314</v>
      </c>
      <c r="E757" s="40" t="s">
        <v>1315</v>
      </c>
      <c r="F757" s="62">
        <v>179</v>
      </c>
      <c r="G757" s="63">
        <v>40.119999999999997</v>
      </c>
      <c r="H757" s="63">
        <v>4</v>
      </c>
      <c r="I757" s="40"/>
      <c r="J757" s="40">
        <v>16</v>
      </c>
      <c r="K757" s="40" t="s">
        <v>677</v>
      </c>
      <c r="L757" s="40" t="s">
        <v>128</v>
      </c>
      <c r="M757" s="63">
        <f t="shared" si="11"/>
        <v>0.25</v>
      </c>
      <c r="N757" s="64">
        <f>IF(M757="","",IF(M757&lt;Premissas!$C$8,Premissas!$E$7,IF(M757&lt;Premissas!$C$9,Premissas!$E$8,IF(M757&lt;Premissas!$C$10,Premissas!$E$9,IF(M757&lt;Premissas!$C$11,Premissas!$E$10,IF(M757&lt;Premissas!$C$12,Premissas!$E$11,Premissas!$E$12))))))</f>
        <v>0</v>
      </c>
      <c r="O757" s="65">
        <f>IF(OR(N757="",N757=0),0,N757/Premissas!$C$16)</f>
        <v>0</v>
      </c>
    </row>
    <row r="758" spans="1:15" ht="15" customHeight="1">
      <c r="A758" s="40">
        <v>7</v>
      </c>
      <c r="B758" s="40">
        <v>7801</v>
      </c>
      <c r="C758" s="40" t="s">
        <v>21</v>
      </c>
      <c r="D758" s="40" t="s">
        <v>1316</v>
      </c>
      <c r="E758" s="40" t="s">
        <v>1317</v>
      </c>
      <c r="F758" s="62">
        <v>585</v>
      </c>
      <c r="G758" s="63">
        <v>45.88</v>
      </c>
      <c r="H758" s="63">
        <v>13</v>
      </c>
      <c r="I758" s="40"/>
      <c r="J758" s="40">
        <v>16</v>
      </c>
      <c r="K758" s="40" t="s">
        <v>677</v>
      </c>
      <c r="L758" s="40" t="s">
        <v>128</v>
      </c>
      <c r="M758" s="63">
        <f t="shared" si="11"/>
        <v>0.8125</v>
      </c>
      <c r="N758" s="64">
        <f>IF(M758="","",IF(M758&lt;Premissas!$C$8,Premissas!$E$7,IF(M758&lt;Premissas!$C$9,Premissas!$E$8,IF(M758&lt;Premissas!$C$10,Premissas!$E$9,IF(M758&lt;Premissas!$C$11,Premissas!$E$10,IF(M758&lt;Premissas!$C$12,Premissas!$E$11,Premissas!$E$12))))))</f>
        <v>0</v>
      </c>
      <c r="O758" s="65">
        <f>IF(OR(N758="",N758=0),0,N758/Premissas!$C$16)</f>
        <v>0</v>
      </c>
    </row>
    <row r="759" spans="1:15" ht="15" customHeight="1">
      <c r="A759" s="40">
        <v>7</v>
      </c>
      <c r="B759" s="40">
        <v>7801</v>
      </c>
      <c r="C759" s="40" t="s">
        <v>20</v>
      </c>
      <c r="D759" s="40" t="s">
        <v>1316</v>
      </c>
      <c r="E759" s="40" t="s">
        <v>1317</v>
      </c>
      <c r="F759" s="62">
        <v>1601</v>
      </c>
      <c r="G759" s="63">
        <v>100.43</v>
      </c>
      <c r="H759" s="63">
        <v>16</v>
      </c>
      <c r="I759" s="40"/>
      <c r="J759" s="40">
        <v>17</v>
      </c>
      <c r="K759" s="40" t="s">
        <v>677</v>
      </c>
      <c r="L759" s="40" t="s">
        <v>128</v>
      </c>
      <c r="M759" s="63">
        <f t="shared" si="11"/>
        <v>0.94117647058823528</v>
      </c>
      <c r="N759" s="64">
        <f>IF(M759="","",IF(M759&lt;Premissas!$C$8,Premissas!$E$7,IF(M759&lt;Premissas!$C$9,Premissas!$E$8,IF(M759&lt;Premissas!$C$10,Premissas!$E$9,IF(M759&lt;Premissas!$C$11,Premissas!$E$10,IF(M759&lt;Premissas!$C$12,Premissas!$E$11,Premissas!$E$12))))))</f>
        <v>0</v>
      </c>
      <c r="O759" s="65">
        <f>IF(OR(N759="",N759=0),0,N759/Premissas!$C$16)</f>
        <v>0</v>
      </c>
    </row>
    <row r="760" spans="1:15" ht="15" customHeight="1">
      <c r="A760" s="40">
        <v>7</v>
      </c>
      <c r="B760" s="40">
        <v>7801</v>
      </c>
      <c r="C760" s="40" t="s">
        <v>19</v>
      </c>
      <c r="D760" s="40" t="s">
        <v>1318</v>
      </c>
      <c r="E760" s="40" t="s">
        <v>1319</v>
      </c>
      <c r="F760" s="62">
        <v>131</v>
      </c>
      <c r="G760" s="63">
        <v>9.92</v>
      </c>
      <c r="H760" s="63">
        <v>13</v>
      </c>
      <c r="I760" s="40"/>
      <c r="J760" s="40">
        <v>22</v>
      </c>
      <c r="K760" s="40" t="s">
        <v>677</v>
      </c>
      <c r="L760" s="40" t="s">
        <v>128</v>
      </c>
      <c r="M760" s="63">
        <f t="shared" si="11"/>
        <v>0.59090909090909094</v>
      </c>
      <c r="N760" s="64">
        <f>IF(M760="","",IF(M760&lt;Premissas!$C$8,Premissas!$E$7,IF(M760&lt;Premissas!$C$9,Premissas!$E$8,IF(M760&lt;Premissas!$C$10,Premissas!$E$9,IF(M760&lt;Premissas!$C$11,Premissas!$E$10,IF(M760&lt;Premissas!$C$12,Premissas!$E$11,Premissas!$E$12))))))</f>
        <v>0</v>
      </c>
      <c r="O760" s="65">
        <f>IF(OR(N760="",N760=0),0,N760/Premissas!$C$16)</f>
        <v>0</v>
      </c>
    </row>
    <row r="761" spans="1:15" ht="15" customHeight="1">
      <c r="A761" s="40">
        <v>7</v>
      </c>
      <c r="B761" s="40">
        <v>7801</v>
      </c>
      <c r="C761" s="40" t="s">
        <v>22</v>
      </c>
      <c r="D761" s="40" t="s">
        <v>1320</v>
      </c>
      <c r="E761" s="40" t="s">
        <v>1321</v>
      </c>
      <c r="F761" s="62">
        <v>1276</v>
      </c>
      <c r="G761" s="63">
        <v>118.48</v>
      </c>
      <c r="H761" s="63">
        <v>11</v>
      </c>
      <c r="I761" s="40"/>
      <c r="J761" s="40">
        <v>20</v>
      </c>
      <c r="K761" s="40" t="s">
        <v>677</v>
      </c>
      <c r="L761" s="40" t="s">
        <v>128</v>
      </c>
      <c r="M761" s="63">
        <f t="shared" si="11"/>
        <v>0.55000000000000004</v>
      </c>
      <c r="N761" s="64">
        <f>IF(M761="","",IF(M761&lt;Premissas!$C$8,Premissas!$E$7,IF(M761&lt;Premissas!$C$9,Premissas!$E$8,IF(M761&lt;Premissas!$C$10,Premissas!$E$9,IF(M761&lt;Premissas!$C$11,Premissas!$E$10,IF(M761&lt;Premissas!$C$12,Premissas!$E$11,Premissas!$E$12))))))</f>
        <v>0</v>
      </c>
      <c r="O761" s="65">
        <f>IF(OR(N761="",N761=0),0,N761/Premissas!$C$16)</f>
        <v>0</v>
      </c>
    </row>
    <row r="762" spans="1:15" ht="15" customHeight="1">
      <c r="A762" s="40">
        <v>7</v>
      </c>
      <c r="B762" s="40">
        <v>7801</v>
      </c>
      <c r="C762" s="40" t="s">
        <v>22</v>
      </c>
      <c r="D762" s="40" t="s">
        <v>1322</v>
      </c>
      <c r="E762" s="40" t="s">
        <v>1323</v>
      </c>
      <c r="F762" s="62">
        <v>2196</v>
      </c>
      <c r="G762" s="63">
        <v>165.26</v>
      </c>
      <c r="H762" s="63">
        <v>13</v>
      </c>
      <c r="I762" s="40"/>
      <c r="J762" s="40">
        <v>20</v>
      </c>
      <c r="K762" s="40" t="s">
        <v>677</v>
      </c>
      <c r="L762" s="40" t="s">
        <v>128</v>
      </c>
      <c r="M762" s="63">
        <f t="shared" si="11"/>
        <v>0.65</v>
      </c>
      <c r="N762" s="64">
        <f>IF(M762="","",IF(M762&lt;Premissas!$C$8,Premissas!$E$7,IF(M762&lt;Premissas!$C$9,Premissas!$E$8,IF(M762&lt;Premissas!$C$10,Premissas!$E$9,IF(M762&lt;Premissas!$C$11,Premissas!$E$10,IF(M762&lt;Premissas!$C$12,Premissas!$E$11,Premissas!$E$12))))))</f>
        <v>0</v>
      </c>
      <c r="O762" s="65">
        <f>IF(OR(N762="",N762=0),0,N762/Premissas!$C$16)</f>
        <v>0</v>
      </c>
    </row>
    <row r="763" spans="1:15" ht="15" customHeight="1">
      <c r="A763" s="40">
        <v>7</v>
      </c>
      <c r="B763" s="40">
        <v>7801</v>
      </c>
      <c r="C763" s="40" t="s">
        <v>20</v>
      </c>
      <c r="D763" s="40" t="s">
        <v>1324</v>
      </c>
      <c r="E763" s="40" t="s">
        <v>1325</v>
      </c>
      <c r="F763" s="62">
        <v>2368</v>
      </c>
      <c r="G763" s="63">
        <v>80.27</v>
      </c>
      <c r="H763" s="63">
        <v>30</v>
      </c>
      <c r="I763" s="40"/>
      <c r="J763" s="40">
        <v>17</v>
      </c>
      <c r="K763" s="40" t="s">
        <v>677</v>
      </c>
      <c r="L763" s="40" t="s">
        <v>128</v>
      </c>
      <c r="M763" s="63">
        <f t="shared" si="11"/>
        <v>1.7647058823529411</v>
      </c>
      <c r="N763" s="64">
        <f>IF(M763="","",IF(M763&lt;Premissas!$C$8,Premissas!$E$7,IF(M763&lt;Premissas!$C$9,Premissas!$E$8,IF(M763&lt;Premissas!$C$10,Premissas!$E$9,IF(M763&lt;Premissas!$C$11,Premissas!$E$10,IF(M763&lt;Premissas!$C$12,Premissas!$E$11,Premissas!$E$12))))))</f>
        <v>500</v>
      </c>
      <c r="O763" s="65">
        <f>IF(OR(N763="",N763=0),0,N763/Premissas!$C$16)</f>
        <v>19.23076923076923</v>
      </c>
    </row>
    <row r="764" spans="1:15" ht="15" customHeight="1">
      <c r="A764" s="40">
        <v>7</v>
      </c>
      <c r="B764" s="40">
        <v>7801</v>
      </c>
      <c r="C764" s="40" t="s">
        <v>22</v>
      </c>
      <c r="D764" s="40" t="s">
        <v>1326</v>
      </c>
      <c r="E764" s="40" t="s">
        <v>1327</v>
      </c>
      <c r="F764" s="62">
        <v>673</v>
      </c>
      <c r="G764" s="63">
        <v>186.3</v>
      </c>
      <c r="H764" s="63">
        <v>4</v>
      </c>
      <c r="I764" s="40"/>
      <c r="J764" s="40">
        <v>20</v>
      </c>
      <c r="K764" s="40" t="s">
        <v>677</v>
      </c>
      <c r="L764" s="40" t="s">
        <v>128</v>
      </c>
      <c r="M764" s="63">
        <f t="shared" si="11"/>
        <v>0.2</v>
      </c>
      <c r="N764" s="64">
        <f>IF(M764="","",IF(M764&lt;Premissas!$C$8,Premissas!$E$7,IF(M764&lt;Premissas!$C$9,Premissas!$E$8,IF(M764&lt;Premissas!$C$10,Premissas!$E$9,IF(M764&lt;Premissas!$C$11,Premissas!$E$10,IF(M764&lt;Premissas!$C$12,Premissas!$E$11,Premissas!$E$12))))))</f>
        <v>0</v>
      </c>
      <c r="O764" s="65">
        <f>IF(OR(N764="",N764=0),0,N764/Premissas!$C$16)</f>
        <v>0</v>
      </c>
    </row>
    <row r="765" spans="1:15" ht="15" customHeight="1">
      <c r="A765" s="40">
        <v>7</v>
      </c>
      <c r="B765" s="40">
        <v>7801</v>
      </c>
      <c r="C765" s="40" t="s">
        <v>20</v>
      </c>
      <c r="D765" s="40" t="s">
        <v>1328</v>
      </c>
      <c r="E765" s="40" t="s">
        <v>1329</v>
      </c>
      <c r="F765" s="62">
        <v>464</v>
      </c>
      <c r="G765" s="63">
        <v>32.96</v>
      </c>
      <c r="H765" s="63">
        <v>14</v>
      </c>
      <c r="I765" s="40"/>
      <c r="J765" s="40">
        <v>17</v>
      </c>
      <c r="K765" s="40" t="s">
        <v>677</v>
      </c>
      <c r="L765" s="40" t="s">
        <v>128</v>
      </c>
      <c r="M765" s="63">
        <f t="shared" si="11"/>
        <v>0.82352941176470584</v>
      </c>
      <c r="N765" s="64">
        <f>IF(M765="","",IF(M765&lt;Premissas!$C$8,Premissas!$E$7,IF(M765&lt;Premissas!$C$9,Premissas!$E$8,IF(M765&lt;Premissas!$C$10,Premissas!$E$9,IF(M765&lt;Premissas!$C$11,Premissas!$E$10,IF(M765&lt;Premissas!$C$12,Premissas!$E$11,Premissas!$E$12))))))</f>
        <v>0</v>
      </c>
      <c r="O765" s="65">
        <f>IF(OR(N765="",N765=0),0,N765/Premissas!$C$16)</f>
        <v>0</v>
      </c>
    </row>
    <row r="766" spans="1:15" ht="15" customHeight="1">
      <c r="A766" s="40">
        <v>7</v>
      </c>
      <c r="B766" s="40">
        <v>7801</v>
      </c>
      <c r="C766" s="40" t="s">
        <v>19</v>
      </c>
      <c r="D766" s="40" t="s">
        <v>1330</v>
      </c>
      <c r="E766" s="40" t="s">
        <v>1331</v>
      </c>
      <c r="F766" s="62">
        <v>52</v>
      </c>
      <c r="G766" s="63">
        <v>4.5599999999999996</v>
      </c>
      <c r="H766" s="63">
        <v>11</v>
      </c>
      <c r="I766" s="40"/>
      <c r="J766" s="40">
        <v>22</v>
      </c>
      <c r="K766" s="40" t="s">
        <v>677</v>
      </c>
      <c r="L766" s="40" t="s">
        <v>128</v>
      </c>
      <c r="M766" s="63">
        <f t="shared" si="11"/>
        <v>0.5</v>
      </c>
      <c r="N766" s="64">
        <f>IF(M766="","",IF(M766&lt;Premissas!$C$8,Premissas!$E$7,IF(M766&lt;Premissas!$C$9,Premissas!$E$8,IF(M766&lt;Premissas!$C$10,Premissas!$E$9,IF(M766&lt;Premissas!$C$11,Premissas!$E$10,IF(M766&lt;Premissas!$C$12,Premissas!$E$11,Premissas!$E$12))))))</f>
        <v>0</v>
      </c>
      <c r="O766" s="65">
        <f>IF(OR(N766="",N766=0),0,N766/Premissas!$C$16)</f>
        <v>0</v>
      </c>
    </row>
    <row r="767" spans="1:15" ht="15" customHeight="1">
      <c r="A767" s="40">
        <v>7</v>
      </c>
      <c r="B767" s="40">
        <v>7801</v>
      </c>
      <c r="C767" s="40" t="s">
        <v>21</v>
      </c>
      <c r="D767" s="40" t="s">
        <v>1332</v>
      </c>
      <c r="E767" s="40" t="s">
        <v>1333</v>
      </c>
      <c r="F767" s="62">
        <v>27</v>
      </c>
      <c r="G767" s="63">
        <v>4.7300000000000004</v>
      </c>
      <c r="H767" s="63">
        <v>6</v>
      </c>
      <c r="I767" s="40"/>
      <c r="J767" s="40">
        <v>16</v>
      </c>
      <c r="K767" s="40" t="s">
        <v>677</v>
      </c>
      <c r="L767" s="40" t="s">
        <v>128</v>
      </c>
      <c r="M767" s="63">
        <f t="shared" si="11"/>
        <v>0.375</v>
      </c>
      <c r="N767" s="64">
        <f>IF(M767="","",IF(M767&lt;Premissas!$C$8,Premissas!$E$7,IF(M767&lt;Premissas!$C$9,Premissas!$E$8,IF(M767&lt;Premissas!$C$10,Premissas!$E$9,IF(M767&lt;Premissas!$C$11,Premissas!$E$10,IF(M767&lt;Premissas!$C$12,Premissas!$E$11,Premissas!$E$12))))))</f>
        <v>0</v>
      </c>
      <c r="O767" s="65">
        <f>IF(OR(N767="",N767=0),0,N767/Premissas!$C$16)</f>
        <v>0</v>
      </c>
    </row>
    <row r="768" spans="1:15" ht="15" customHeight="1">
      <c r="A768" s="40">
        <v>7</v>
      </c>
      <c r="B768" s="40">
        <v>7801</v>
      </c>
      <c r="C768" s="40" t="s">
        <v>20</v>
      </c>
      <c r="D768" s="40" t="s">
        <v>1332</v>
      </c>
      <c r="E768" s="40" t="s">
        <v>1333</v>
      </c>
      <c r="F768" s="62">
        <v>2625</v>
      </c>
      <c r="G768" s="63">
        <v>178.93</v>
      </c>
      <c r="H768" s="63">
        <v>15</v>
      </c>
      <c r="I768" s="40"/>
      <c r="J768" s="40">
        <v>17</v>
      </c>
      <c r="K768" s="40" t="s">
        <v>677</v>
      </c>
      <c r="L768" s="40" t="s">
        <v>128</v>
      </c>
      <c r="M768" s="63">
        <f t="shared" si="11"/>
        <v>0.88235294117647056</v>
      </c>
      <c r="N768" s="64">
        <f>IF(M768="","",IF(M768&lt;Premissas!$C$8,Premissas!$E$7,IF(M768&lt;Premissas!$C$9,Premissas!$E$8,IF(M768&lt;Premissas!$C$10,Premissas!$E$9,IF(M768&lt;Premissas!$C$11,Premissas!$E$10,IF(M768&lt;Premissas!$C$12,Premissas!$E$11,Premissas!$E$12))))))</f>
        <v>0</v>
      </c>
      <c r="O768" s="65">
        <f>IF(OR(N768="",N768=0),0,N768/Premissas!$C$16)</f>
        <v>0</v>
      </c>
    </row>
    <row r="769" spans="1:15" ht="15" customHeight="1">
      <c r="A769" s="40">
        <v>7</v>
      </c>
      <c r="B769" s="40">
        <v>7801</v>
      </c>
      <c r="C769" s="40" t="s">
        <v>21</v>
      </c>
      <c r="D769" s="40" t="s">
        <v>1334</v>
      </c>
      <c r="E769" s="40" t="s">
        <v>1335</v>
      </c>
      <c r="F769" s="62">
        <v>71</v>
      </c>
      <c r="G769" s="63">
        <v>11.31</v>
      </c>
      <c r="H769" s="63">
        <v>6</v>
      </c>
      <c r="I769" s="40"/>
      <c r="J769" s="40">
        <v>16</v>
      </c>
      <c r="K769" s="40" t="s">
        <v>677</v>
      </c>
      <c r="L769" s="40" t="s">
        <v>128</v>
      </c>
      <c r="M769" s="63">
        <f t="shared" si="11"/>
        <v>0.375</v>
      </c>
      <c r="N769" s="64">
        <f>IF(M769="","",IF(M769&lt;Premissas!$C$8,Premissas!$E$7,IF(M769&lt;Premissas!$C$9,Premissas!$E$8,IF(M769&lt;Premissas!$C$10,Premissas!$E$9,IF(M769&lt;Premissas!$C$11,Premissas!$E$10,IF(M769&lt;Premissas!$C$12,Premissas!$E$11,Premissas!$E$12))))))</f>
        <v>0</v>
      </c>
      <c r="O769" s="65">
        <f>IF(OR(N769="",N769=0),0,N769/Premissas!$C$16)</f>
        <v>0</v>
      </c>
    </row>
    <row r="770" spans="1:15" ht="15" customHeight="1">
      <c r="A770" s="40">
        <v>7</v>
      </c>
      <c r="B770" s="40">
        <v>7801</v>
      </c>
      <c r="C770" s="40" t="s">
        <v>20</v>
      </c>
      <c r="D770" s="40" t="s">
        <v>1334</v>
      </c>
      <c r="E770" s="40" t="s">
        <v>1335</v>
      </c>
      <c r="F770" s="62">
        <v>2605</v>
      </c>
      <c r="G770" s="63">
        <v>158.46</v>
      </c>
      <c r="H770" s="63">
        <v>16</v>
      </c>
      <c r="I770" s="40"/>
      <c r="J770" s="40">
        <v>17</v>
      </c>
      <c r="K770" s="40" t="s">
        <v>677</v>
      </c>
      <c r="L770" s="40" t="s">
        <v>128</v>
      </c>
      <c r="M770" s="63">
        <f t="shared" ref="M770:M833" si="12">IF(OR(J770="",J770&lt;=0),"",H770/J770)</f>
        <v>0.94117647058823528</v>
      </c>
      <c r="N770" s="64">
        <f>IF(M770="","",IF(M770&lt;Premissas!$C$8,Premissas!$E$7,IF(M770&lt;Premissas!$C$9,Premissas!$E$8,IF(M770&lt;Premissas!$C$10,Premissas!$E$9,IF(M770&lt;Premissas!$C$11,Premissas!$E$10,IF(M770&lt;Premissas!$C$12,Premissas!$E$11,Premissas!$E$12))))))</f>
        <v>0</v>
      </c>
      <c r="O770" s="65">
        <f>IF(OR(N770="",N770=0),0,N770/Premissas!$C$16)</f>
        <v>0</v>
      </c>
    </row>
    <row r="771" spans="1:15" ht="15" customHeight="1">
      <c r="A771" s="40">
        <v>7</v>
      </c>
      <c r="B771" s="40">
        <v>7801</v>
      </c>
      <c r="C771" s="40" t="s">
        <v>22</v>
      </c>
      <c r="D771" s="40" t="s">
        <v>1336</v>
      </c>
      <c r="E771" s="40" t="s">
        <v>1337</v>
      </c>
      <c r="F771" s="62">
        <v>3419</v>
      </c>
      <c r="G771" s="63">
        <v>228.01</v>
      </c>
      <c r="H771" s="63">
        <v>15</v>
      </c>
      <c r="I771" s="40"/>
      <c r="J771" s="40">
        <v>20</v>
      </c>
      <c r="K771" s="40" t="s">
        <v>677</v>
      </c>
      <c r="L771" s="40" t="s">
        <v>128</v>
      </c>
      <c r="M771" s="63">
        <f t="shared" si="12"/>
        <v>0.75</v>
      </c>
      <c r="N771" s="64">
        <f>IF(M771="","",IF(M771&lt;Premissas!$C$8,Premissas!$E$7,IF(M771&lt;Premissas!$C$9,Premissas!$E$8,IF(M771&lt;Premissas!$C$10,Premissas!$E$9,IF(M771&lt;Premissas!$C$11,Premissas!$E$10,IF(M771&lt;Premissas!$C$12,Premissas!$E$11,Premissas!$E$12))))))</f>
        <v>0</v>
      </c>
      <c r="O771" s="65">
        <f>IF(OR(N771="",N771=0),0,N771/Premissas!$C$16)</f>
        <v>0</v>
      </c>
    </row>
    <row r="772" spans="1:15" ht="15" customHeight="1">
      <c r="A772" s="40">
        <v>7</v>
      </c>
      <c r="B772" s="40">
        <v>7801</v>
      </c>
      <c r="C772" s="40" t="s">
        <v>19</v>
      </c>
      <c r="D772" s="40" t="s">
        <v>1338</v>
      </c>
      <c r="E772" s="40" t="s">
        <v>1339</v>
      </c>
      <c r="F772" s="62">
        <v>60</v>
      </c>
      <c r="G772" s="63">
        <v>4.17</v>
      </c>
      <c r="H772" s="63">
        <v>14</v>
      </c>
      <c r="I772" s="40"/>
      <c r="J772" s="40">
        <v>22</v>
      </c>
      <c r="K772" s="40" t="s">
        <v>677</v>
      </c>
      <c r="L772" s="40" t="s">
        <v>128</v>
      </c>
      <c r="M772" s="63">
        <f t="shared" si="12"/>
        <v>0.63636363636363635</v>
      </c>
      <c r="N772" s="64">
        <f>IF(M772="","",IF(M772&lt;Premissas!$C$8,Premissas!$E$7,IF(M772&lt;Premissas!$C$9,Premissas!$E$8,IF(M772&lt;Premissas!$C$10,Premissas!$E$9,IF(M772&lt;Premissas!$C$11,Premissas!$E$10,IF(M772&lt;Premissas!$C$12,Premissas!$E$11,Premissas!$E$12))))))</f>
        <v>0</v>
      </c>
      <c r="O772" s="65">
        <f>IF(OR(N772="",N772=0),0,N772/Premissas!$C$16)</f>
        <v>0</v>
      </c>
    </row>
    <row r="773" spans="1:15" ht="15" customHeight="1">
      <c r="A773" s="40">
        <v>7</v>
      </c>
      <c r="B773" s="40">
        <v>7801</v>
      </c>
      <c r="C773" s="40" t="s">
        <v>22</v>
      </c>
      <c r="D773" s="40" t="s">
        <v>1340</v>
      </c>
      <c r="E773" s="40" t="s">
        <v>1341</v>
      </c>
      <c r="F773" s="62">
        <v>231</v>
      </c>
      <c r="G773" s="63">
        <v>44.16</v>
      </c>
      <c r="H773" s="63">
        <v>5</v>
      </c>
      <c r="I773" s="40"/>
      <c r="J773" s="40">
        <v>20</v>
      </c>
      <c r="K773" s="40" t="s">
        <v>677</v>
      </c>
      <c r="L773" s="40" t="s">
        <v>128</v>
      </c>
      <c r="M773" s="63">
        <f t="shared" si="12"/>
        <v>0.25</v>
      </c>
      <c r="N773" s="64">
        <f>IF(M773="","",IF(M773&lt;Premissas!$C$8,Premissas!$E$7,IF(M773&lt;Premissas!$C$9,Premissas!$E$8,IF(M773&lt;Premissas!$C$10,Premissas!$E$9,IF(M773&lt;Premissas!$C$11,Premissas!$E$10,IF(M773&lt;Premissas!$C$12,Premissas!$E$11,Premissas!$E$12))))))</f>
        <v>0</v>
      </c>
      <c r="O773" s="65">
        <f>IF(OR(N773="",N773=0),0,N773/Premissas!$C$16)</f>
        <v>0</v>
      </c>
    </row>
    <row r="774" spans="1:15" ht="15" customHeight="1">
      <c r="A774" s="40">
        <v>7</v>
      </c>
      <c r="B774" s="40">
        <v>7801</v>
      </c>
      <c r="C774" s="40" t="s">
        <v>22</v>
      </c>
      <c r="D774" s="40" t="s">
        <v>1342</v>
      </c>
      <c r="E774" s="40" t="s">
        <v>1343</v>
      </c>
      <c r="F774" s="62">
        <v>924</v>
      </c>
      <c r="G774" s="63">
        <v>150.63</v>
      </c>
      <c r="H774" s="63">
        <v>6</v>
      </c>
      <c r="I774" s="40"/>
      <c r="J774" s="40">
        <v>20</v>
      </c>
      <c r="K774" s="40" t="s">
        <v>677</v>
      </c>
      <c r="L774" s="40" t="s">
        <v>128</v>
      </c>
      <c r="M774" s="63">
        <f t="shared" si="12"/>
        <v>0.3</v>
      </c>
      <c r="N774" s="64">
        <f>IF(M774="","",IF(M774&lt;Premissas!$C$8,Premissas!$E$7,IF(M774&lt;Premissas!$C$9,Premissas!$E$8,IF(M774&lt;Premissas!$C$10,Premissas!$E$9,IF(M774&lt;Premissas!$C$11,Premissas!$E$10,IF(M774&lt;Premissas!$C$12,Premissas!$E$11,Premissas!$E$12))))))</f>
        <v>0</v>
      </c>
      <c r="O774" s="65">
        <f>IF(OR(N774="",N774=0),0,N774/Premissas!$C$16)</f>
        <v>0</v>
      </c>
    </row>
    <row r="775" spans="1:15" ht="15" customHeight="1">
      <c r="A775" s="40">
        <v>7</v>
      </c>
      <c r="B775" s="40">
        <v>7801</v>
      </c>
      <c r="C775" s="40" t="s">
        <v>22</v>
      </c>
      <c r="D775" s="40" t="s">
        <v>1344</v>
      </c>
      <c r="E775" s="40" t="s">
        <v>1345</v>
      </c>
      <c r="F775" s="62">
        <v>1107</v>
      </c>
      <c r="G775" s="63">
        <v>169.74</v>
      </c>
      <c r="H775" s="63">
        <v>7</v>
      </c>
      <c r="I775" s="40"/>
      <c r="J775" s="40">
        <v>20</v>
      </c>
      <c r="K775" s="40" t="s">
        <v>677</v>
      </c>
      <c r="L775" s="40" t="s">
        <v>128</v>
      </c>
      <c r="M775" s="63">
        <f t="shared" si="12"/>
        <v>0.35</v>
      </c>
      <c r="N775" s="64">
        <f>IF(M775="","",IF(M775&lt;Premissas!$C$8,Premissas!$E$7,IF(M775&lt;Premissas!$C$9,Premissas!$E$8,IF(M775&lt;Premissas!$C$10,Premissas!$E$9,IF(M775&lt;Premissas!$C$11,Premissas!$E$10,IF(M775&lt;Premissas!$C$12,Premissas!$E$11,Premissas!$E$12))))))</f>
        <v>0</v>
      </c>
      <c r="O775" s="65">
        <f>IF(OR(N775="",N775=0),0,N775/Premissas!$C$16)</f>
        <v>0</v>
      </c>
    </row>
    <row r="776" spans="1:15" ht="15" customHeight="1">
      <c r="A776" s="40">
        <v>7</v>
      </c>
      <c r="B776" s="40">
        <v>7801</v>
      </c>
      <c r="C776" s="40" t="s">
        <v>22</v>
      </c>
      <c r="D776" s="40" t="s">
        <v>1346</v>
      </c>
      <c r="E776" s="40" t="s">
        <v>1347</v>
      </c>
      <c r="F776" s="62">
        <v>1343</v>
      </c>
      <c r="G776" s="63">
        <v>167.92</v>
      </c>
      <c r="H776" s="63">
        <v>8</v>
      </c>
      <c r="I776" s="40"/>
      <c r="J776" s="40">
        <v>20</v>
      </c>
      <c r="K776" s="40" t="s">
        <v>677</v>
      </c>
      <c r="L776" s="40" t="s">
        <v>128</v>
      </c>
      <c r="M776" s="63">
        <f t="shared" si="12"/>
        <v>0.4</v>
      </c>
      <c r="N776" s="64">
        <f>IF(M776="","",IF(M776&lt;Premissas!$C$8,Premissas!$E$7,IF(M776&lt;Premissas!$C$9,Premissas!$E$8,IF(M776&lt;Premissas!$C$10,Premissas!$E$9,IF(M776&lt;Premissas!$C$11,Premissas!$E$10,IF(M776&lt;Premissas!$C$12,Premissas!$E$11,Premissas!$E$12))))))</f>
        <v>0</v>
      </c>
      <c r="O776" s="65">
        <f>IF(OR(N776="",N776=0),0,N776/Premissas!$C$16)</f>
        <v>0</v>
      </c>
    </row>
    <row r="777" spans="1:15" ht="15" customHeight="1">
      <c r="A777" s="40">
        <v>7</v>
      </c>
      <c r="B777" s="40">
        <v>7801</v>
      </c>
      <c r="C777" s="40" t="s">
        <v>20</v>
      </c>
      <c r="D777" s="40" t="s">
        <v>1348</v>
      </c>
      <c r="E777" s="40" t="s">
        <v>1349</v>
      </c>
      <c r="F777" s="62">
        <v>2459</v>
      </c>
      <c r="G777" s="63">
        <v>112.68</v>
      </c>
      <c r="H777" s="63">
        <v>22</v>
      </c>
      <c r="I777" s="40"/>
      <c r="J777" s="40">
        <v>17</v>
      </c>
      <c r="K777" s="40" t="s">
        <v>677</v>
      </c>
      <c r="L777" s="40" t="s">
        <v>128</v>
      </c>
      <c r="M777" s="63">
        <f t="shared" si="12"/>
        <v>1.2941176470588236</v>
      </c>
      <c r="N777" s="64">
        <f>IF(M777="","",IF(M777&lt;Premissas!$C$8,Premissas!$E$7,IF(M777&lt;Premissas!$C$9,Premissas!$E$8,IF(M777&lt;Premissas!$C$10,Premissas!$E$9,IF(M777&lt;Premissas!$C$11,Premissas!$E$10,IF(M777&lt;Premissas!$C$12,Premissas!$E$11,Premissas!$E$12))))))</f>
        <v>200</v>
      </c>
      <c r="O777" s="65">
        <f>IF(OR(N777="",N777=0),0,N777/Premissas!$C$16)</f>
        <v>7.6923076923076925</v>
      </c>
    </row>
    <row r="778" spans="1:15" ht="15" customHeight="1">
      <c r="A778" s="40">
        <v>7</v>
      </c>
      <c r="B778" s="40">
        <v>930</v>
      </c>
      <c r="C778" s="40" t="s">
        <v>20</v>
      </c>
      <c r="D778" s="40" t="s">
        <v>1350</v>
      </c>
      <c r="E778" s="40" t="s">
        <v>1351</v>
      </c>
      <c r="F778" s="62">
        <v>3587</v>
      </c>
      <c r="G778" s="63">
        <v>139.5</v>
      </c>
      <c r="H778" s="63">
        <v>26</v>
      </c>
      <c r="I778" s="40"/>
      <c r="J778" s="40">
        <v>17</v>
      </c>
      <c r="K778" s="40" t="s">
        <v>677</v>
      </c>
      <c r="L778" s="40" t="s">
        <v>128</v>
      </c>
      <c r="M778" s="63">
        <f t="shared" si="12"/>
        <v>1.5294117647058822</v>
      </c>
      <c r="N778" s="64">
        <f>IF(M778="","",IF(M778&lt;Premissas!$C$8,Premissas!$E$7,IF(M778&lt;Premissas!$C$9,Premissas!$E$8,IF(M778&lt;Premissas!$C$10,Premissas!$E$9,IF(M778&lt;Premissas!$C$11,Premissas!$E$10,IF(M778&lt;Premissas!$C$12,Premissas!$E$11,Premissas!$E$12))))))</f>
        <v>350</v>
      </c>
      <c r="O778" s="65">
        <f>IF(OR(N778="",N778=0),0,N778/Premissas!$C$16)</f>
        <v>13.461538461538462</v>
      </c>
    </row>
    <row r="779" spans="1:15" ht="15" customHeight="1">
      <c r="A779" s="40">
        <v>7</v>
      </c>
      <c r="B779" s="40">
        <v>930</v>
      </c>
      <c r="C779" s="40" t="s">
        <v>22</v>
      </c>
      <c r="D779" s="40" t="s">
        <v>1352</v>
      </c>
      <c r="E779" s="40" t="s">
        <v>1353</v>
      </c>
      <c r="F779" s="62">
        <v>732</v>
      </c>
      <c r="G779" s="63">
        <v>69.44</v>
      </c>
      <c r="H779" s="63">
        <v>11</v>
      </c>
      <c r="I779" s="40"/>
      <c r="J779" s="40">
        <v>20</v>
      </c>
      <c r="K779" s="40" t="s">
        <v>677</v>
      </c>
      <c r="L779" s="40" t="s">
        <v>128</v>
      </c>
      <c r="M779" s="63">
        <f t="shared" si="12"/>
        <v>0.55000000000000004</v>
      </c>
      <c r="N779" s="64">
        <f>IF(M779="","",IF(M779&lt;Premissas!$C$8,Premissas!$E$7,IF(M779&lt;Premissas!$C$9,Premissas!$E$8,IF(M779&lt;Premissas!$C$10,Premissas!$E$9,IF(M779&lt;Premissas!$C$11,Premissas!$E$10,IF(M779&lt;Premissas!$C$12,Premissas!$E$11,Premissas!$E$12))))))</f>
        <v>0</v>
      </c>
      <c r="O779" s="65">
        <f>IF(OR(N779="",N779=0),0,N779/Premissas!$C$16)</f>
        <v>0</v>
      </c>
    </row>
    <row r="780" spans="1:15" ht="15" customHeight="1">
      <c r="A780" s="40">
        <v>7</v>
      </c>
      <c r="B780" s="40">
        <v>930</v>
      </c>
      <c r="C780" s="40" t="s">
        <v>21</v>
      </c>
      <c r="D780" s="40" t="s">
        <v>1354</v>
      </c>
      <c r="E780" s="40" t="s">
        <v>1355</v>
      </c>
      <c r="F780" s="62">
        <v>349</v>
      </c>
      <c r="G780" s="63">
        <v>34.25</v>
      </c>
      <c r="H780" s="63">
        <v>10</v>
      </c>
      <c r="I780" s="40"/>
      <c r="J780" s="40">
        <v>16</v>
      </c>
      <c r="K780" s="40" t="s">
        <v>677</v>
      </c>
      <c r="L780" s="40" t="s">
        <v>128</v>
      </c>
      <c r="M780" s="63">
        <f t="shared" si="12"/>
        <v>0.625</v>
      </c>
      <c r="N780" s="64">
        <f>IF(M780="","",IF(M780&lt;Premissas!$C$8,Premissas!$E$7,IF(M780&lt;Premissas!$C$9,Premissas!$E$8,IF(M780&lt;Premissas!$C$10,Premissas!$E$9,IF(M780&lt;Premissas!$C$11,Premissas!$E$10,IF(M780&lt;Premissas!$C$12,Premissas!$E$11,Premissas!$E$12))))))</f>
        <v>0</v>
      </c>
      <c r="O780" s="65">
        <f>IF(OR(N780="",N780=0),0,N780/Premissas!$C$16)</f>
        <v>0</v>
      </c>
    </row>
    <row r="781" spans="1:15" ht="15" customHeight="1">
      <c r="A781" s="40">
        <v>7</v>
      </c>
      <c r="B781" s="40">
        <v>930</v>
      </c>
      <c r="C781" s="40" t="s">
        <v>20</v>
      </c>
      <c r="D781" s="40" t="s">
        <v>1356</v>
      </c>
      <c r="E781" s="40" t="s">
        <v>1357</v>
      </c>
      <c r="F781" s="62">
        <v>720</v>
      </c>
      <c r="G781" s="63">
        <v>51.9</v>
      </c>
      <c r="H781" s="63">
        <v>14</v>
      </c>
      <c r="I781" s="40"/>
      <c r="J781" s="40">
        <v>17</v>
      </c>
      <c r="K781" s="40" t="s">
        <v>677</v>
      </c>
      <c r="L781" s="40" t="s">
        <v>128</v>
      </c>
      <c r="M781" s="63">
        <f t="shared" si="12"/>
        <v>0.82352941176470584</v>
      </c>
      <c r="N781" s="64">
        <f>IF(M781="","",IF(M781&lt;Premissas!$C$8,Premissas!$E$7,IF(M781&lt;Premissas!$C$9,Premissas!$E$8,IF(M781&lt;Premissas!$C$10,Premissas!$E$9,IF(M781&lt;Premissas!$C$11,Premissas!$E$10,IF(M781&lt;Premissas!$C$12,Premissas!$E$11,Premissas!$E$12))))))</f>
        <v>0</v>
      </c>
      <c r="O781" s="65">
        <f>IF(OR(N781="",N781=0),0,N781/Premissas!$C$16)</f>
        <v>0</v>
      </c>
    </row>
    <row r="782" spans="1:15" ht="15" customHeight="1">
      <c r="A782" s="40">
        <v>7</v>
      </c>
      <c r="B782" s="40">
        <v>930</v>
      </c>
      <c r="C782" s="40" t="s">
        <v>22</v>
      </c>
      <c r="D782" s="40" t="s">
        <v>1358</v>
      </c>
      <c r="E782" s="40" t="s">
        <v>1359</v>
      </c>
      <c r="F782" s="62">
        <v>2399</v>
      </c>
      <c r="G782" s="63">
        <v>111.07</v>
      </c>
      <c r="H782" s="63">
        <v>22</v>
      </c>
      <c r="I782" s="40"/>
      <c r="J782" s="40">
        <v>20</v>
      </c>
      <c r="K782" s="40" t="s">
        <v>677</v>
      </c>
      <c r="L782" s="40" t="s">
        <v>128</v>
      </c>
      <c r="M782" s="63">
        <f t="shared" si="12"/>
        <v>1.1000000000000001</v>
      </c>
      <c r="N782" s="64">
        <f>IF(M782="","",IF(M782&lt;Premissas!$C$8,Premissas!$E$7,IF(M782&lt;Premissas!$C$9,Premissas!$E$8,IF(M782&lt;Premissas!$C$10,Premissas!$E$9,IF(M782&lt;Premissas!$C$11,Premissas!$E$10,IF(M782&lt;Premissas!$C$12,Premissas!$E$11,Premissas!$E$12))))))</f>
        <v>100</v>
      </c>
      <c r="O782" s="65">
        <f>IF(OR(N782="",N782=0),0,N782/Premissas!$C$16)</f>
        <v>3.8461538461538463</v>
      </c>
    </row>
    <row r="783" spans="1:15" ht="15" customHeight="1">
      <c r="A783" s="40">
        <v>7</v>
      </c>
      <c r="B783" s="40">
        <v>930</v>
      </c>
      <c r="C783" s="40" t="s">
        <v>21</v>
      </c>
      <c r="D783" s="40" t="s">
        <v>1360</v>
      </c>
      <c r="E783" s="40" t="s">
        <v>1361</v>
      </c>
      <c r="F783" s="62">
        <v>23</v>
      </c>
      <c r="G783" s="63">
        <v>10.69</v>
      </c>
      <c r="H783" s="63">
        <v>2</v>
      </c>
      <c r="I783" s="40"/>
      <c r="J783" s="40">
        <v>16</v>
      </c>
      <c r="K783" s="40" t="s">
        <v>677</v>
      </c>
      <c r="L783" s="40" t="s">
        <v>128</v>
      </c>
      <c r="M783" s="63">
        <f t="shared" si="12"/>
        <v>0.125</v>
      </c>
      <c r="N783" s="64">
        <f>IF(M783="","",IF(M783&lt;Premissas!$C$8,Premissas!$E$7,IF(M783&lt;Premissas!$C$9,Premissas!$E$8,IF(M783&lt;Premissas!$C$10,Premissas!$E$9,IF(M783&lt;Premissas!$C$11,Premissas!$E$10,IF(M783&lt;Premissas!$C$12,Premissas!$E$11,Premissas!$E$12))))))</f>
        <v>0</v>
      </c>
      <c r="O783" s="65">
        <f>IF(OR(N783="",N783=0),0,N783/Premissas!$C$16)</f>
        <v>0</v>
      </c>
    </row>
    <row r="784" spans="1:15" ht="15" customHeight="1">
      <c r="A784" s="40">
        <v>7</v>
      </c>
      <c r="B784" s="40">
        <v>930</v>
      </c>
      <c r="C784" s="40" t="s">
        <v>19</v>
      </c>
      <c r="D784" s="40" t="s">
        <v>1362</v>
      </c>
      <c r="E784" s="40" t="s">
        <v>1363</v>
      </c>
      <c r="F784" s="62">
        <v>539</v>
      </c>
      <c r="G784" s="63">
        <v>13.18</v>
      </c>
      <c r="H784" s="63">
        <v>41</v>
      </c>
      <c r="I784" s="40"/>
      <c r="J784" s="40">
        <v>22</v>
      </c>
      <c r="K784" s="40" t="s">
        <v>677</v>
      </c>
      <c r="L784" s="40" t="s">
        <v>128</v>
      </c>
      <c r="M784" s="63">
        <f t="shared" si="12"/>
        <v>1.8636363636363635</v>
      </c>
      <c r="N784" s="64">
        <f>IF(M784="","",IF(M784&lt;Premissas!$C$8,Premissas!$E$7,IF(M784&lt;Premissas!$C$9,Premissas!$E$8,IF(M784&lt;Premissas!$C$10,Premissas!$E$9,IF(M784&lt;Premissas!$C$11,Premissas!$E$10,IF(M784&lt;Premissas!$C$12,Premissas!$E$11,Premissas!$E$12))))))</f>
        <v>500</v>
      </c>
      <c r="O784" s="65">
        <f>IF(OR(N784="",N784=0),0,N784/Premissas!$C$16)</f>
        <v>19.23076923076923</v>
      </c>
    </row>
    <row r="785" spans="1:15" ht="15" customHeight="1">
      <c r="A785" s="40">
        <v>7</v>
      </c>
      <c r="B785" s="40">
        <v>930</v>
      </c>
      <c r="C785" s="40" t="s">
        <v>20</v>
      </c>
      <c r="D785" s="40" t="s">
        <v>1364</v>
      </c>
      <c r="E785" s="40" t="s">
        <v>1365</v>
      </c>
      <c r="F785" s="62">
        <v>669</v>
      </c>
      <c r="G785" s="63">
        <v>20.04</v>
      </c>
      <c r="H785" s="63">
        <v>33</v>
      </c>
      <c r="I785" s="40"/>
      <c r="J785" s="40">
        <v>17</v>
      </c>
      <c r="K785" s="40" t="s">
        <v>677</v>
      </c>
      <c r="L785" s="40" t="s">
        <v>128</v>
      </c>
      <c r="M785" s="63">
        <f t="shared" si="12"/>
        <v>1.9411764705882353</v>
      </c>
      <c r="N785" s="64">
        <f>IF(M785="","",IF(M785&lt;Premissas!$C$8,Premissas!$E$7,IF(M785&lt;Premissas!$C$9,Premissas!$E$8,IF(M785&lt;Premissas!$C$10,Premissas!$E$9,IF(M785&lt;Premissas!$C$11,Premissas!$E$10,IF(M785&lt;Premissas!$C$12,Premissas!$E$11,Premissas!$E$12))))))</f>
        <v>750</v>
      </c>
      <c r="O785" s="65">
        <f>IF(OR(N785="",N785=0),0,N785/Premissas!$C$16)</f>
        <v>28.846153846153847</v>
      </c>
    </row>
    <row r="786" spans="1:15" ht="15" customHeight="1">
      <c r="A786" s="40">
        <v>7</v>
      </c>
      <c r="B786" s="40">
        <v>930</v>
      </c>
      <c r="C786" s="40" t="s">
        <v>22</v>
      </c>
      <c r="D786" s="40" t="s">
        <v>1366</v>
      </c>
      <c r="E786" s="40" t="s">
        <v>1367</v>
      </c>
      <c r="F786" s="62">
        <v>2752</v>
      </c>
      <c r="G786" s="63">
        <v>108.7</v>
      </c>
      <c r="H786" s="63">
        <v>25</v>
      </c>
      <c r="I786" s="40"/>
      <c r="J786" s="40">
        <v>20</v>
      </c>
      <c r="K786" s="40" t="s">
        <v>677</v>
      </c>
      <c r="L786" s="40" t="s">
        <v>128</v>
      </c>
      <c r="M786" s="63">
        <f t="shared" si="12"/>
        <v>1.25</v>
      </c>
      <c r="N786" s="64">
        <f>IF(M786="","",IF(M786&lt;Premissas!$C$8,Premissas!$E$7,IF(M786&lt;Premissas!$C$9,Premissas!$E$8,IF(M786&lt;Premissas!$C$10,Premissas!$E$9,IF(M786&lt;Premissas!$C$11,Premissas!$E$10,IF(M786&lt;Premissas!$C$12,Premissas!$E$11,Premissas!$E$12))))))</f>
        <v>200</v>
      </c>
      <c r="O786" s="65">
        <f>IF(OR(N786="",N786=0),0,N786/Premissas!$C$16)</f>
        <v>7.6923076923076925</v>
      </c>
    </row>
    <row r="787" spans="1:15" ht="15" customHeight="1">
      <c r="A787" s="40">
        <v>7</v>
      </c>
      <c r="B787" s="40">
        <v>930</v>
      </c>
      <c r="C787" s="40" t="s">
        <v>19</v>
      </c>
      <c r="D787" s="40" t="s">
        <v>1368</v>
      </c>
      <c r="E787" s="40" t="s">
        <v>1369</v>
      </c>
      <c r="F787" s="62">
        <v>17</v>
      </c>
      <c r="G787" s="63">
        <v>0.15</v>
      </c>
      <c r="H787" s="63">
        <v>113</v>
      </c>
      <c r="I787" s="40"/>
      <c r="J787" s="40">
        <v>22</v>
      </c>
      <c r="K787" s="40" t="s">
        <v>677</v>
      </c>
      <c r="L787" s="40" t="s">
        <v>128</v>
      </c>
      <c r="M787" s="63">
        <f t="shared" si="12"/>
        <v>5.1363636363636367</v>
      </c>
      <c r="N787" s="64">
        <f>IF(M787="","",IF(M787&lt;Premissas!$C$8,Premissas!$E$7,IF(M787&lt;Premissas!$C$9,Premissas!$E$8,IF(M787&lt;Premissas!$C$10,Premissas!$E$9,IF(M787&lt;Premissas!$C$11,Premissas!$E$10,IF(M787&lt;Premissas!$C$12,Premissas!$E$11,Premissas!$E$12))))))</f>
        <v>750</v>
      </c>
      <c r="O787" s="65">
        <f>IF(OR(N787="",N787=0),0,N787/Premissas!$C$16)</f>
        <v>28.846153846153847</v>
      </c>
    </row>
    <row r="788" spans="1:15" ht="15" customHeight="1">
      <c r="A788" s="40">
        <v>7</v>
      </c>
      <c r="B788" s="40">
        <v>930</v>
      </c>
      <c r="C788" s="40" t="s">
        <v>20</v>
      </c>
      <c r="D788" s="40" t="s">
        <v>1370</v>
      </c>
      <c r="E788" s="40" t="s">
        <v>1371</v>
      </c>
      <c r="F788" s="62">
        <v>56</v>
      </c>
      <c r="G788" s="63">
        <v>8.85</v>
      </c>
      <c r="H788" s="63">
        <v>6</v>
      </c>
      <c r="I788" s="40"/>
      <c r="J788" s="40">
        <v>17</v>
      </c>
      <c r="K788" s="40" t="s">
        <v>677</v>
      </c>
      <c r="L788" s="40" t="s">
        <v>128</v>
      </c>
      <c r="M788" s="63">
        <f t="shared" si="12"/>
        <v>0.35294117647058826</v>
      </c>
      <c r="N788" s="64">
        <f>IF(M788="","",IF(M788&lt;Premissas!$C$8,Premissas!$E$7,IF(M788&lt;Premissas!$C$9,Premissas!$E$8,IF(M788&lt;Premissas!$C$10,Premissas!$E$9,IF(M788&lt;Premissas!$C$11,Premissas!$E$10,IF(M788&lt;Premissas!$C$12,Premissas!$E$11,Premissas!$E$12))))))</f>
        <v>0</v>
      </c>
      <c r="O788" s="65">
        <f>IF(OR(N788="",N788=0),0,N788/Premissas!$C$16)</f>
        <v>0</v>
      </c>
    </row>
    <row r="789" spans="1:15" ht="15" customHeight="1">
      <c r="A789" s="40">
        <v>7</v>
      </c>
      <c r="B789" s="40">
        <v>930</v>
      </c>
      <c r="C789" s="40" t="s">
        <v>19</v>
      </c>
      <c r="D789" s="40" t="s">
        <v>1372</v>
      </c>
      <c r="E789" s="40" t="s">
        <v>1373</v>
      </c>
      <c r="F789" s="62">
        <v>15</v>
      </c>
      <c r="G789" s="63">
        <v>0.1</v>
      </c>
      <c r="H789" s="63">
        <v>150</v>
      </c>
      <c r="I789" s="40"/>
      <c r="J789" s="40">
        <v>22</v>
      </c>
      <c r="K789" s="40" t="s">
        <v>677</v>
      </c>
      <c r="L789" s="40" t="s">
        <v>128</v>
      </c>
      <c r="M789" s="63">
        <f t="shared" si="12"/>
        <v>6.8181818181818183</v>
      </c>
      <c r="N789" s="64">
        <f>IF(M789="","",IF(M789&lt;Premissas!$C$8,Premissas!$E$7,IF(M789&lt;Premissas!$C$9,Premissas!$E$8,IF(M789&lt;Premissas!$C$10,Premissas!$E$9,IF(M789&lt;Premissas!$C$11,Premissas!$E$10,IF(M789&lt;Premissas!$C$12,Premissas!$E$11,Premissas!$E$12))))))</f>
        <v>750</v>
      </c>
      <c r="O789" s="65">
        <f>IF(OR(N789="",N789=0),0,N789/Premissas!$C$16)</f>
        <v>28.846153846153847</v>
      </c>
    </row>
    <row r="790" spans="1:15" ht="15" customHeight="1">
      <c r="A790" s="40">
        <v>7</v>
      </c>
      <c r="B790" s="40">
        <v>930</v>
      </c>
      <c r="C790" s="40" t="s">
        <v>20</v>
      </c>
      <c r="D790" s="40" t="s">
        <v>1374</v>
      </c>
      <c r="E790" s="40" t="s">
        <v>1375</v>
      </c>
      <c r="F790" s="62">
        <v>52</v>
      </c>
      <c r="G790" s="63">
        <v>11.39</v>
      </c>
      <c r="H790" s="63">
        <v>5</v>
      </c>
      <c r="I790" s="40"/>
      <c r="J790" s="40">
        <v>17</v>
      </c>
      <c r="K790" s="40" t="s">
        <v>677</v>
      </c>
      <c r="L790" s="40" t="s">
        <v>128</v>
      </c>
      <c r="M790" s="63">
        <f t="shared" si="12"/>
        <v>0.29411764705882354</v>
      </c>
      <c r="N790" s="64">
        <f>IF(M790="","",IF(M790&lt;Premissas!$C$8,Premissas!$E$7,IF(M790&lt;Premissas!$C$9,Premissas!$E$8,IF(M790&lt;Premissas!$C$10,Premissas!$E$9,IF(M790&lt;Premissas!$C$11,Premissas!$E$10,IF(M790&lt;Premissas!$C$12,Premissas!$E$11,Premissas!$E$12))))))</f>
        <v>0</v>
      </c>
      <c r="O790" s="65">
        <f>IF(OR(N790="",N790=0),0,N790/Premissas!$C$16)</f>
        <v>0</v>
      </c>
    </row>
    <row r="791" spans="1:15" ht="15" customHeight="1">
      <c r="A791" s="40">
        <v>7</v>
      </c>
      <c r="B791" s="40">
        <v>930</v>
      </c>
      <c r="C791" s="40" t="s">
        <v>20</v>
      </c>
      <c r="D791" s="40" t="s">
        <v>1376</v>
      </c>
      <c r="E791" s="40" t="s">
        <v>1377</v>
      </c>
      <c r="F791" s="62">
        <v>4123</v>
      </c>
      <c r="G791" s="63">
        <v>148.01</v>
      </c>
      <c r="H791" s="63">
        <v>28</v>
      </c>
      <c r="I791" s="40"/>
      <c r="J791" s="40">
        <v>17</v>
      </c>
      <c r="K791" s="40" t="s">
        <v>677</v>
      </c>
      <c r="L791" s="40" t="s">
        <v>128</v>
      </c>
      <c r="M791" s="63">
        <f t="shared" si="12"/>
        <v>1.6470588235294117</v>
      </c>
      <c r="N791" s="64">
        <f>IF(M791="","",IF(M791&lt;Premissas!$C$8,Premissas!$E$7,IF(M791&lt;Premissas!$C$9,Premissas!$E$8,IF(M791&lt;Premissas!$C$10,Premissas!$E$9,IF(M791&lt;Premissas!$C$11,Premissas!$E$10,IF(M791&lt;Premissas!$C$12,Premissas!$E$11,Premissas!$E$12))))))</f>
        <v>500</v>
      </c>
      <c r="O791" s="65">
        <f>IF(OR(N791="",N791=0),0,N791/Premissas!$C$16)</f>
        <v>19.23076923076923</v>
      </c>
    </row>
    <row r="792" spans="1:15" ht="15" customHeight="1">
      <c r="A792" s="40">
        <v>7</v>
      </c>
      <c r="B792" s="40">
        <v>930</v>
      </c>
      <c r="C792" s="40" t="s">
        <v>19</v>
      </c>
      <c r="D792" s="40" t="s">
        <v>1378</v>
      </c>
      <c r="E792" s="40" t="s">
        <v>1379</v>
      </c>
      <c r="F792" s="62">
        <v>274</v>
      </c>
      <c r="G792" s="63">
        <v>9.2899999999999991</v>
      </c>
      <c r="H792" s="63">
        <v>29</v>
      </c>
      <c r="I792" s="40"/>
      <c r="J792" s="40">
        <v>22</v>
      </c>
      <c r="K792" s="40" t="s">
        <v>677</v>
      </c>
      <c r="L792" s="40" t="s">
        <v>128</v>
      </c>
      <c r="M792" s="63">
        <f t="shared" si="12"/>
        <v>1.3181818181818181</v>
      </c>
      <c r="N792" s="64">
        <f>IF(M792="","",IF(M792&lt;Premissas!$C$8,Premissas!$E$7,IF(M792&lt;Premissas!$C$9,Premissas!$E$8,IF(M792&lt;Premissas!$C$10,Premissas!$E$9,IF(M792&lt;Premissas!$C$11,Premissas!$E$10,IF(M792&lt;Premissas!$C$12,Premissas!$E$11,Premissas!$E$12))))))</f>
        <v>200</v>
      </c>
      <c r="O792" s="65">
        <f>IF(OR(N792="",N792=0),0,N792/Premissas!$C$16)</f>
        <v>7.6923076923076925</v>
      </c>
    </row>
    <row r="793" spans="1:15" ht="15" customHeight="1">
      <c r="A793" s="40">
        <v>7</v>
      </c>
      <c r="B793" s="40">
        <v>930</v>
      </c>
      <c r="C793" s="40" t="s">
        <v>20</v>
      </c>
      <c r="D793" s="40" t="s">
        <v>1378</v>
      </c>
      <c r="E793" s="40" t="s">
        <v>1379</v>
      </c>
      <c r="F793" s="62">
        <v>362</v>
      </c>
      <c r="G793" s="63">
        <v>19.13</v>
      </c>
      <c r="H793" s="63">
        <v>19</v>
      </c>
      <c r="I793" s="40"/>
      <c r="J793" s="40">
        <v>17</v>
      </c>
      <c r="K793" s="40" t="s">
        <v>677</v>
      </c>
      <c r="L793" s="40" t="s">
        <v>128</v>
      </c>
      <c r="M793" s="63">
        <f t="shared" si="12"/>
        <v>1.1176470588235294</v>
      </c>
      <c r="N793" s="64">
        <f>IF(M793="","",IF(M793&lt;Premissas!$C$8,Premissas!$E$7,IF(M793&lt;Premissas!$C$9,Premissas!$E$8,IF(M793&lt;Premissas!$C$10,Premissas!$E$9,IF(M793&lt;Premissas!$C$11,Premissas!$E$10,IF(M793&lt;Premissas!$C$12,Premissas!$E$11,Premissas!$E$12))))))</f>
        <v>100</v>
      </c>
      <c r="O793" s="65">
        <f>IF(OR(N793="",N793=0),0,N793/Premissas!$C$16)</f>
        <v>3.8461538461538463</v>
      </c>
    </row>
    <row r="794" spans="1:15" ht="15" customHeight="1">
      <c r="A794" s="40">
        <v>7</v>
      </c>
      <c r="B794" s="40">
        <v>930</v>
      </c>
      <c r="C794" s="40" t="s">
        <v>19</v>
      </c>
      <c r="D794" s="40" t="s">
        <v>1380</v>
      </c>
      <c r="E794" s="40" t="s">
        <v>1381</v>
      </c>
      <c r="F794" s="62">
        <v>393</v>
      </c>
      <c r="G794" s="63">
        <v>9.7100000000000009</v>
      </c>
      <c r="H794" s="63">
        <v>40</v>
      </c>
      <c r="I794" s="40"/>
      <c r="J794" s="40">
        <v>22</v>
      </c>
      <c r="K794" s="40" t="s">
        <v>677</v>
      </c>
      <c r="L794" s="40" t="s">
        <v>128</v>
      </c>
      <c r="M794" s="63">
        <f t="shared" si="12"/>
        <v>1.8181818181818181</v>
      </c>
      <c r="N794" s="64">
        <f>IF(M794="","",IF(M794&lt;Premissas!$C$8,Premissas!$E$7,IF(M794&lt;Premissas!$C$9,Premissas!$E$8,IF(M794&lt;Premissas!$C$10,Premissas!$E$9,IF(M794&lt;Premissas!$C$11,Premissas!$E$10,IF(M794&lt;Premissas!$C$12,Premissas!$E$11,Premissas!$E$12))))))</f>
        <v>500</v>
      </c>
      <c r="O794" s="65">
        <f>IF(OR(N794="",N794=0),0,N794/Premissas!$C$16)</f>
        <v>19.23076923076923</v>
      </c>
    </row>
    <row r="795" spans="1:15" ht="15" customHeight="1">
      <c r="A795" s="40">
        <v>7</v>
      </c>
      <c r="B795" s="40">
        <v>930</v>
      </c>
      <c r="C795" s="40" t="s">
        <v>20</v>
      </c>
      <c r="D795" s="40" t="s">
        <v>1382</v>
      </c>
      <c r="E795" s="40" t="s">
        <v>1383</v>
      </c>
      <c r="F795" s="62">
        <v>3001</v>
      </c>
      <c r="G795" s="63">
        <v>145.97999999999999</v>
      </c>
      <c r="H795" s="63">
        <v>21</v>
      </c>
      <c r="I795" s="40"/>
      <c r="J795" s="40">
        <v>17</v>
      </c>
      <c r="K795" s="40" t="s">
        <v>677</v>
      </c>
      <c r="L795" s="40" t="s">
        <v>128</v>
      </c>
      <c r="M795" s="63">
        <f t="shared" si="12"/>
        <v>1.2352941176470589</v>
      </c>
      <c r="N795" s="64">
        <f>IF(M795="","",IF(M795&lt;Premissas!$C$8,Premissas!$E$7,IF(M795&lt;Premissas!$C$9,Premissas!$E$8,IF(M795&lt;Premissas!$C$10,Premissas!$E$9,IF(M795&lt;Premissas!$C$11,Premissas!$E$10,IF(M795&lt;Premissas!$C$12,Premissas!$E$11,Premissas!$E$12))))))</f>
        <v>200</v>
      </c>
      <c r="O795" s="65">
        <f>IF(OR(N795="",N795=0),0,N795/Premissas!$C$16)</f>
        <v>7.6923076923076925</v>
      </c>
    </row>
    <row r="796" spans="1:15" ht="15" customHeight="1">
      <c r="A796" s="40">
        <v>7</v>
      </c>
      <c r="B796" s="40">
        <v>930</v>
      </c>
      <c r="C796" s="40" t="s">
        <v>22</v>
      </c>
      <c r="D796" s="40" t="s">
        <v>1384</v>
      </c>
      <c r="E796" s="40" t="s">
        <v>1385</v>
      </c>
      <c r="F796" s="62">
        <v>1438</v>
      </c>
      <c r="G796" s="63">
        <v>42.37</v>
      </c>
      <c r="H796" s="63">
        <v>34</v>
      </c>
      <c r="I796" s="40"/>
      <c r="J796" s="40">
        <v>20</v>
      </c>
      <c r="K796" s="40" t="s">
        <v>677</v>
      </c>
      <c r="L796" s="40" t="s">
        <v>128</v>
      </c>
      <c r="M796" s="63">
        <f t="shared" si="12"/>
        <v>1.7</v>
      </c>
      <c r="N796" s="64">
        <f>IF(M796="","",IF(M796&lt;Premissas!$C$8,Premissas!$E$7,IF(M796&lt;Premissas!$C$9,Premissas!$E$8,IF(M796&lt;Premissas!$C$10,Premissas!$E$9,IF(M796&lt;Premissas!$C$11,Premissas!$E$10,IF(M796&lt;Premissas!$C$12,Premissas!$E$11,Premissas!$E$12))))))</f>
        <v>500</v>
      </c>
      <c r="O796" s="65">
        <f>IF(OR(N796="",N796=0),0,N796/Premissas!$C$16)</f>
        <v>19.23076923076923</v>
      </c>
    </row>
    <row r="797" spans="1:15" ht="15" customHeight="1">
      <c r="A797" s="40">
        <v>7</v>
      </c>
      <c r="B797" s="40">
        <v>930</v>
      </c>
      <c r="C797" s="40" t="s">
        <v>21</v>
      </c>
      <c r="D797" s="40" t="s">
        <v>1386</v>
      </c>
      <c r="E797" s="40" t="s">
        <v>1387</v>
      </c>
      <c r="F797" s="62">
        <v>630</v>
      </c>
      <c r="G797" s="63">
        <v>21.61</v>
      </c>
      <c r="H797" s="63">
        <v>29</v>
      </c>
      <c r="I797" s="40"/>
      <c r="J797" s="40">
        <v>16</v>
      </c>
      <c r="K797" s="40" t="s">
        <v>677</v>
      </c>
      <c r="L797" s="40" t="s">
        <v>128</v>
      </c>
      <c r="M797" s="63">
        <f t="shared" si="12"/>
        <v>1.8125</v>
      </c>
      <c r="N797" s="64">
        <f>IF(M797="","",IF(M797&lt;Premissas!$C$8,Premissas!$E$7,IF(M797&lt;Premissas!$C$9,Premissas!$E$8,IF(M797&lt;Premissas!$C$10,Premissas!$E$9,IF(M797&lt;Premissas!$C$11,Premissas!$E$10,IF(M797&lt;Premissas!$C$12,Premissas!$E$11,Premissas!$E$12))))))</f>
        <v>500</v>
      </c>
      <c r="O797" s="65">
        <f>IF(OR(N797="",N797=0),0,N797/Premissas!$C$16)</f>
        <v>19.23076923076923</v>
      </c>
    </row>
    <row r="798" spans="1:15" ht="15" customHeight="1">
      <c r="A798" s="40">
        <v>7</v>
      </c>
      <c r="B798" s="40">
        <v>930</v>
      </c>
      <c r="C798" s="40" t="s">
        <v>22</v>
      </c>
      <c r="D798" s="40" t="s">
        <v>1388</v>
      </c>
      <c r="E798" s="40" t="s">
        <v>1389</v>
      </c>
      <c r="F798" s="62">
        <v>1754</v>
      </c>
      <c r="G798" s="63">
        <v>67.52</v>
      </c>
      <c r="H798" s="63">
        <v>26</v>
      </c>
      <c r="I798" s="40"/>
      <c r="J798" s="40">
        <v>20</v>
      </c>
      <c r="K798" s="40" t="s">
        <v>677</v>
      </c>
      <c r="L798" s="40" t="s">
        <v>128</v>
      </c>
      <c r="M798" s="63">
        <f t="shared" si="12"/>
        <v>1.3</v>
      </c>
      <c r="N798" s="64">
        <f>IF(M798="","",IF(M798&lt;Premissas!$C$8,Premissas!$E$7,IF(M798&lt;Premissas!$C$9,Premissas!$E$8,IF(M798&lt;Premissas!$C$10,Premissas!$E$9,IF(M798&lt;Premissas!$C$11,Premissas!$E$10,IF(M798&lt;Premissas!$C$12,Premissas!$E$11,Premissas!$E$12))))))</f>
        <v>200</v>
      </c>
      <c r="O798" s="65">
        <f>IF(OR(N798="",N798=0),0,N798/Premissas!$C$16)</f>
        <v>7.6923076923076925</v>
      </c>
    </row>
    <row r="799" spans="1:15" ht="15" customHeight="1">
      <c r="A799" s="40">
        <v>7</v>
      </c>
      <c r="B799" s="40">
        <v>930</v>
      </c>
      <c r="C799" s="40" t="s">
        <v>22</v>
      </c>
      <c r="D799" s="40" t="s">
        <v>1390</v>
      </c>
      <c r="E799" s="40" t="s">
        <v>1391</v>
      </c>
      <c r="F799" s="62">
        <v>382</v>
      </c>
      <c r="G799" s="63">
        <v>33.799999999999997</v>
      </c>
      <c r="H799" s="63">
        <v>11</v>
      </c>
      <c r="I799" s="40"/>
      <c r="J799" s="40">
        <v>20</v>
      </c>
      <c r="K799" s="40" t="s">
        <v>677</v>
      </c>
      <c r="L799" s="40" t="s">
        <v>128</v>
      </c>
      <c r="M799" s="63">
        <f t="shared" si="12"/>
        <v>0.55000000000000004</v>
      </c>
      <c r="N799" s="64">
        <f>IF(M799="","",IF(M799&lt;Premissas!$C$8,Premissas!$E$7,IF(M799&lt;Premissas!$C$9,Premissas!$E$8,IF(M799&lt;Premissas!$C$10,Premissas!$E$9,IF(M799&lt;Premissas!$C$11,Premissas!$E$10,IF(M799&lt;Premissas!$C$12,Premissas!$E$11,Premissas!$E$12))))))</f>
        <v>0</v>
      </c>
      <c r="O799" s="65">
        <f>IF(OR(N799="",N799=0),0,N799/Premissas!$C$16)</f>
        <v>0</v>
      </c>
    </row>
    <row r="800" spans="1:15" ht="15" customHeight="1">
      <c r="A800" s="40">
        <v>7</v>
      </c>
      <c r="B800" s="40">
        <v>930</v>
      </c>
      <c r="C800" s="40" t="s">
        <v>20</v>
      </c>
      <c r="D800" s="40" t="s">
        <v>1392</v>
      </c>
      <c r="E800" s="40" t="s">
        <v>1393</v>
      </c>
      <c r="F800" s="62">
        <v>5381</v>
      </c>
      <c r="G800" s="63">
        <v>145.33000000000001</v>
      </c>
      <c r="H800" s="63">
        <v>37</v>
      </c>
      <c r="I800" s="40"/>
      <c r="J800" s="40">
        <v>17</v>
      </c>
      <c r="K800" s="40" t="s">
        <v>677</v>
      </c>
      <c r="L800" s="40" t="s">
        <v>128</v>
      </c>
      <c r="M800" s="63">
        <f t="shared" si="12"/>
        <v>2.1764705882352939</v>
      </c>
      <c r="N800" s="64">
        <f>IF(M800="","",IF(M800&lt;Premissas!$C$8,Premissas!$E$7,IF(M800&lt;Premissas!$C$9,Premissas!$E$8,IF(M800&lt;Premissas!$C$10,Premissas!$E$9,IF(M800&lt;Premissas!$C$11,Premissas!$E$10,IF(M800&lt;Premissas!$C$12,Premissas!$E$11,Premissas!$E$12))))))</f>
        <v>750</v>
      </c>
      <c r="O800" s="65">
        <f>IF(OR(N800="",N800=0),0,N800/Premissas!$C$16)</f>
        <v>28.846153846153847</v>
      </c>
    </row>
    <row r="801" spans="1:15" ht="15" customHeight="1">
      <c r="A801" s="40">
        <v>7</v>
      </c>
      <c r="B801" s="40">
        <v>930</v>
      </c>
      <c r="C801" s="40" t="s">
        <v>22</v>
      </c>
      <c r="D801" s="40" t="s">
        <v>1394</v>
      </c>
      <c r="E801" s="40" t="s">
        <v>1395</v>
      </c>
      <c r="F801" s="62">
        <v>1504</v>
      </c>
      <c r="G801" s="63">
        <v>68.400000000000006</v>
      </c>
      <c r="H801" s="63">
        <v>22</v>
      </c>
      <c r="I801" s="40"/>
      <c r="J801" s="40">
        <v>20</v>
      </c>
      <c r="K801" s="40" t="s">
        <v>677</v>
      </c>
      <c r="L801" s="40" t="s">
        <v>128</v>
      </c>
      <c r="M801" s="63">
        <f t="shared" si="12"/>
        <v>1.1000000000000001</v>
      </c>
      <c r="N801" s="64">
        <f>IF(M801="","",IF(M801&lt;Premissas!$C$8,Premissas!$E$7,IF(M801&lt;Premissas!$C$9,Premissas!$E$8,IF(M801&lt;Premissas!$C$10,Premissas!$E$9,IF(M801&lt;Premissas!$C$11,Premissas!$E$10,IF(M801&lt;Premissas!$C$12,Premissas!$E$11,Premissas!$E$12))))))</f>
        <v>100</v>
      </c>
      <c r="O801" s="65">
        <f>IF(OR(N801="",N801=0),0,N801/Premissas!$C$16)</f>
        <v>3.8461538461538463</v>
      </c>
    </row>
    <row r="802" spans="1:15" ht="15" customHeight="1">
      <c r="A802" s="40">
        <v>7</v>
      </c>
      <c r="B802" s="40">
        <v>930</v>
      </c>
      <c r="C802" s="40" t="s">
        <v>20</v>
      </c>
      <c r="D802" s="40" t="s">
        <v>1394</v>
      </c>
      <c r="E802" s="40" t="s">
        <v>1395</v>
      </c>
      <c r="F802" s="62">
        <v>19</v>
      </c>
      <c r="G802" s="63">
        <v>0.4</v>
      </c>
      <c r="H802" s="63">
        <v>48</v>
      </c>
      <c r="I802" s="40"/>
      <c r="J802" s="40">
        <v>17</v>
      </c>
      <c r="K802" s="40" t="s">
        <v>677</v>
      </c>
      <c r="L802" s="40" t="s">
        <v>128</v>
      </c>
      <c r="M802" s="63">
        <f t="shared" si="12"/>
        <v>2.8235294117647061</v>
      </c>
      <c r="N802" s="64">
        <f>IF(M802="","",IF(M802&lt;Premissas!$C$8,Premissas!$E$7,IF(M802&lt;Premissas!$C$9,Premissas!$E$8,IF(M802&lt;Premissas!$C$10,Premissas!$E$9,IF(M802&lt;Premissas!$C$11,Premissas!$E$10,IF(M802&lt;Premissas!$C$12,Premissas!$E$11,Premissas!$E$12))))))</f>
        <v>750</v>
      </c>
      <c r="O802" s="65">
        <f>IF(OR(N802="",N802=0),0,N802/Premissas!$C$16)</f>
        <v>28.846153846153847</v>
      </c>
    </row>
    <row r="803" spans="1:15" ht="15" customHeight="1">
      <c r="A803" s="40">
        <v>7</v>
      </c>
      <c r="B803" s="40">
        <v>930</v>
      </c>
      <c r="C803" s="40" t="s">
        <v>21</v>
      </c>
      <c r="D803" s="40" t="s">
        <v>1396</v>
      </c>
      <c r="E803" s="40" t="s">
        <v>1397</v>
      </c>
      <c r="F803" s="62">
        <v>2080</v>
      </c>
      <c r="G803" s="63">
        <v>76.790000000000006</v>
      </c>
      <c r="H803" s="63">
        <v>27</v>
      </c>
      <c r="I803" s="40"/>
      <c r="J803" s="40">
        <v>16</v>
      </c>
      <c r="K803" s="40" t="s">
        <v>677</v>
      </c>
      <c r="L803" s="40" t="s">
        <v>128</v>
      </c>
      <c r="M803" s="63">
        <f t="shared" si="12"/>
        <v>1.6875</v>
      </c>
      <c r="N803" s="64">
        <f>IF(M803="","",IF(M803&lt;Premissas!$C$8,Premissas!$E$7,IF(M803&lt;Premissas!$C$9,Premissas!$E$8,IF(M803&lt;Premissas!$C$10,Premissas!$E$9,IF(M803&lt;Premissas!$C$11,Premissas!$E$10,IF(M803&lt;Premissas!$C$12,Premissas!$E$11,Premissas!$E$12))))))</f>
        <v>500</v>
      </c>
      <c r="O803" s="65">
        <f>IF(OR(N803="",N803=0),0,N803/Premissas!$C$16)</f>
        <v>19.23076923076923</v>
      </c>
    </row>
    <row r="804" spans="1:15" ht="15" customHeight="1">
      <c r="A804" s="40">
        <v>7</v>
      </c>
      <c r="B804" s="40">
        <v>930</v>
      </c>
      <c r="C804" s="40" t="s">
        <v>19</v>
      </c>
      <c r="D804" s="40" t="s">
        <v>1398</v>
      </c>
      <c r="E804" s="40" t="s">
        <v>1399</v>
      </c>
      <c r="F804" s="62">
        <v>106</v>
      </c>
      <c r="G804" s="63">
        <v>7.17</v>
      </c>
      <c r="H804" s="63">
        <v>15</v>
      </c>
      <c r="I804" s="40"/>
      <c r="J804" s="40">
        <v>22</v>
      </c>
      <c r="K804" s="40" t="s">
        <v>677</v>
      </c>
      <c r="L804" s="40" t="s">
        <v>128</v>
      </c>
      <c r="M804" s="63">
        <f t="shared" si="12"/>
        <v>0.68181818181818177</v>
      </c>
      <c r="N804" s="64">
        <f>IF(M804="","",IF(M804&lt;Premissas!$C$8,Premissas!$E$7,IF(M804&lt;Premissas!$C$9,Premissas!$E$8,IF(M804&lt;Premissas!$C$10,Premissas!$E$9,IF(M804&lt;Premissas!$C$11,Premissas!$E$10,IF(M804&lt;Premissas!$C$12,Premissas!$E$11,Premissas!$E$12))))))</f>
        <v>0</v>
      </c>
      <c r="O804" s="65">
        <f>IF(OR(N804="",N804=0),0,N804/Premissas!$C$16)</f>
        <v>0</v>
      </c>
    </row>
    <row r="805" spans="1:15" ht="15" customHeight="1">
      <c r="A805" s="40">
        <v>7</v>
      </c>
      <c r="B805" s="40">
        <v>930</v>
      </c>
      <c r="C805" s="40" t="s">
        <v>22</v>
      </c>
      <c r="D805" s="40" t="s">
        <v>1400</v>
      </c>
      <c r="E805" s="40" t="s">
        <v>1401</v>
      </c>
      <c r="F805" s="62">
        <v>1663</v>
      </c>
      <c r="G805" s="63">
        <v>40.18</v>
      </c>
      <c r="H805" s="63">
        <v>41</v>
      </c>
      <c r="I805" s="40"/>
      <c r="J805" s="40">
        <v>20</v>
      </c>
      <c r="K805" s="40" t="s">
        <v>677</v>
      </c>
      <c r="L805" s="40" t="s">
        <v>128</v>
      </c>
      <c r="M805" s="63">
        <f t="shared" si="12"/>
        <v>2.0499999999999998</v>
      </c>
      <c r="N805" s="64">
        <f>IF(M805="","",IF(M805&lt;Premissas!$C$8,Premissas!$E$7,IF(M805&lt;Premissas!$C$9,Premissas!$E$8,IF(M805&lt;Premissas!$C$10,Premissas!$E$9,IF(M805&lt;Premissas!$C$11,Premissas!$E$10,IF(M805&lt;Premissas!$C$12,Premissas!$E$11,Premissas!$E$12))))))</f>
        <v>750</v>
      </c>
      <c r="O805" s="65">
        <f>IF(OR(N805="",N805=0),0,N805/Premissas!$C$16)</f>
        <v>28.846153846153847</v>
      </c>
    </row>
    <row r="806" spans="1:15" ht="15" customHeight="1">
      <c r="A806" s="40">
        <v>7</v>
      </c>
      <c r="B806" s="40">
        <v>930</v>
      </c>
      <c r="C806" s="40" t="s">
        <v>22</v>
      </c>
      <c r="D806" s="40" t="s">
        <v>1402</v>
      </c>
      <c r="E806" s="40" t="s">
        <v>1403</v>
      </c>
      <c r="F806" s="62">
        <v>1580</v>
      </c>
      <c r="G806" s="63">
        <v>55.89</v>
      </c>
      <c r="H806" s="63">
        <v>28</v>
      </c>
      <c r="I806" s="40"/>
      <c r="J806" s="40">
        <v>20</v>
      </c>
      <c r="K806" s="40" t="s">
        <v>677</v>
      </c>
      <c r="L806" s="40" t="s">
        <v>128</v>
      </c>
      <c r="M806" s="63">
        <f t="shared" si="12"/>
        <v>1.4</v>
      </c>
      <c r="N806" s="64">
        <f>IF(M806="","",IF(M806&lt;Premissas!$C$8,Premissas!$E$7,IF(M806&lt;Premissas!$C$9,Premissas!$E$8,IF(M806&lt;Premissas!$C$10,Premissas!$E$9,IF(M806&lt;Premissas!$C$11,Premissas!$E$10,IF(M806&lt;Premissas!$C$12,Premissas!$E$11,Premissas!$E$12))))))</f>
        <v>350</v>
      </c>
      <c r="O806" s="65">
        <f>IF(OR(N806="",N806=0),0,N806/Premissas!$C$16)</f>
        <v>13.461538461538462</v>
      </c>
    </row>
    <row r="807" spans="1:15" ht="15" customHeight="1">
      <c r="A807" s="40">
        <v>7</v>
      </c>
      <c r="B807" s="40">
        <v>930</v>
      </c>
      <c r="C807" s="40" t="s">
        <v>19</v>
      </c>
      <c r="D807" s="40" t="s">
        <v>1404</v>
      </c>
      <c r="E807" s="40" t="s">
        <v>1405</v>
      </c>
      <c r="F807" s="62">
        <v>160</v>
      </c>
      <c r="G807" s="63">
        <v>3.41</v>
      </c>
      <c r="H807" s="63">
        <v>47</v>
      </c>
      <c r="I807" s="40"/>
      <c r="J807" s="40">
        <v>22</v>
      </c>
      <c r="K807" s="40" t="s">
        <v>677</v>
      </c>
      <c r="L807" s="40" t="s">
        <v>128</v>
      </c>
      <c r="M807" s="63">
        <f t="shared" si="12"/>
        <v>2.1363636363636362</v>
      </c>
      <c r="N807" s="64">
        <f>IF(M807="","",IF(M807&lt;Premissas!$C$8,Premissas!$E$7,IF(M807&lt;Premissas!$C$9,Premissas!$E$8,IF(M807&lt;Premissas!$C$10,Premissas!$E$9,IF(M807&lt;Premissas!$C$11,Premissas!$E$10,IF(M807&lt;Premissas!$C$12,Premissas!$E$11,Premissas!$E$12))))))</f>
        <v>750</v>
      </c>
      <c r="O807" s="65">
        <f>IF(OR(N807="",N807=0),0,N807/Premissas!$C$16)</f>
        <v>28.846153846153847</v>
      </c>
    </row>
    <row r="808" spans="1:15" ht="15" customHeight="1">
      <c r="A808" s="40">
        <v>7</v>
      </c>
      <c r="B808" s="40">
        <v>930</v>
      </c>
      <c r="C808" s="40" t="s">
        <v>21</v>
      </c>
      <c r="D808" s="40" t="s">
        <v>1406</v>
      </c>
      <c r="E808" s="40" t="s">
        <v>1407</v>
      </c>
      <c r="F808" s="62">
        <v>35</v>
      </c>
      <c r="G808" s="63">
        <v>1.37</v>
      </c>
      <c r="H808" s="63">
        <v>26</v>
      </c>
      <c r="I808" s="40"/>
      <c r="J808" s="40">
        <v>16</v>
      </c>
      <c r="K808" s="40" t="s">
        <v>677</v>
      </c>
      <c r="L808" s="40" t="s">
        <v>128</v>
      </c>
      <c r="M808" s="63">
        <f t="shared" si="12"/>
        <v>1.625</v>
      </c>
      <c r="N808" s="64">
        <f>IF(M808="","",IF(M808&lt;Premissas!$C$8,Premissas!$E$7,IF(M808&lt;Premissas!$C$9,Premissas!$E$8,IF(M808&lt;Premissas!$C$10,Premissas!$E$9,IF(M808&lt;Premissas!$C$11,Premissas!$E$10,IF(M808&lt;Premissas!$C$12,Premissas!$E$11,Premissas!$E$12))))))</f>
        <v>500</v>
      </c>
      <c r="O808" s="65">
        <f>IF(OR(N808="",N808=0),0,N808/Premissas!$C$16)</f>
        <v>19.23076923076923</v>
      </c>
    </row>
    <row r="809" spans="1:15" ht="15" customHeight="1">
      <c r="A809" s="40">
        <v>7</v>
      </c>
      <c r="B809" s="40">
        <v>930</v>
      </c>
      <c r="C809" s="40" t="s">
        <v>20</v>
      </c>
      <c r="D809" s="40" t="s">
        <v>1406</v>
      </c>
      <c r="E809" s="40" t="s">
        <v>1407</v>
      </c>
      <c r="F809" s="62">
        <v>3237</v>
      </c>
      <c r="G809" s="63">
        <v>128.91999999999999</v>
      </c>
      <c r="H809" s="63">
        <v>25</v>
      </c>
      <c r="I809" s="40"/>
      <c r="J809" s="40">
        <v>17</v>
      </c>
      <c r="K809" s="40" t="s">
        <v>677</v>
      </c>
      <c r="L809" s="40" t="s">
        <v>128</v>
      </c>
      <c r="M809" s="63">
        <f t="shared" si="12"/>
        <v>1.4705882352941178</v>
      </c>
      <c r="N809" s="64">
        <f>IF(M809="","",IF(M809&lt;Premissas!$C$8,Premissas!$E$7,IF(M809&lt;Premissas!$C$9,Premissas!$E$8,IF(M809&lt;Premissas!$C$10,Premissas!$E$9,IF(M809&lt;Premissas!$C$11,Premissas!$E$10,IF(M809&lt;Premissas!$C$12,Premissas!$E$11,Premissas!$E$12))))))</f>
        <v>350</v>
      </c>
      <c r="O809" s="65">
        <f>IF(OR(N809="",N809=0),0,N809/Premissas!$C$16)</f>
        <v>13.461538461538462</v>
      </c>
    </row>
    <row r="810" spans="1:15" ht="15" customHeight="1">
      <c r="A810" s="40">
        <v>7</v>
      </c>
      <c r="B810" s="40">
        <v>930</v>
      </c>
      <c r="C810" s="40" t="s">
        <v>22</v>
      </c>
      <c r="D810" s="40" t="s">
        <v>1408</v>
      </c>
      <c r="E810" s="40" t="s">
        <v>1409</v>
      </c>
      <c r="F810" s="62">
        <v>467</v>
      </c>
      <c r="G810" s="63">
        <v>25.79</v>
      </c>
      <c r="H810" s="63">
        <v>18</v>
      </c>
      <c r="I810" s="40"/>
      <c r="J810" s="40">
        <v>20</v>
      </c>
      <c r="K810" s="40" t="s">
        <v>677</v>
      </c>
      <c r="L810" s="40" t="s">
        <v>128</v>
      </c>
      <c r="M810" s="63">
        <f t="shared" si="12"/>
        <v>0.9</v>
      </c>
      <c r="N810" s="64">
        <f>IF(M810="","",IF(M810&lt;Premissas!$C$8,Premissas!$E$7,IF(M810&lt;Premissas!$C$9,Premissas!$E$8,IF(M810&lt;Premissas!$C$10,Premissas!$E$9,IF(M810&lt;Premissas!$C$11,Premissas!$E$10,IF(M810&lt;Premissas!$C$12,Premissas!$E$11,Premissas!$E$12))))))</f>
        <v>0</v>
      </c>
      <c r="O810" s="65">
        <f>IF(OR(N810="",N810=0),0,N810/Premissas!$C$16)</f>
        <v>0</v>
      </c>
    </row>
    <row r="811" spans="1:15" ht="15" customHeight="1">
      <c r="A811" s="40">
        <v>7</v>
      </c>
      <c r="B811" s="40">
        <v>930</v>
      </c>
      <c r="C811" s="40" t="s">
        <v>20</v>
      </c>
      <c r="D811" s="40" t="s">
        <v>1410</v>
      </c>
      <c r="E811" s="40" t="s">
        <v>1411</v>
      </c>
      <c r="F811" s="62">
        <v>2762</v>
      </c>
      <c r="G811" s="63">
        <v>85.52</v>
      </c>
      <c r="H811" s="63">
        <v>32</v>
      </c>
      <c r="I811" s="40"/>
      <c r="J811" s="40">
        <v>17</v>
      </c>
      <c r="K811" s="40" t="s">
        <v>677</v>
      </c>
      <c r="L811" s="40" t="s">
        <v>128</v>
      </c>
      <c r="M811" s="63">
        <f t="shared" si="12"/>
        <v>1.8823529411764706</v>
      </c>
      <c r="N811" s="64">
        <f>IF(M811="","",IF(M811&lt;Premissas!$C$8,Premissas!$E$7,IF(M811&lt;Premissas!$C$9,Premissas!$E$8,IF(M811&lt;Premissas!$C$10,Premissas!$E$9,IF(M811&lt;Premissas!$C$11,Premissas!$E$10,IF(M811&lt;Premissas!$C$12,Premissas!$E$11,Premissas!$E$12))))))</f>
        <v>500</v>
      </c>
      <c r="O811" s="65">
        <f>IF(OR(N811="",N811=0),0,N811/Premissas!$C$16)</f>
        <v>19.23076923076923</v>
      </c>
    </row>
    <row r="812" spans="1:15" ht="15" customHeight="1">
      <c r="A812" s="40">
        <v>7</v>
      </c>
      <c r="B812" s="40">
        <v>930</v>
      </c>
      <c r="C812" s="40" t="s">
        <v>22</v>
      </c>
      <c r="D812" s="40" t="s">
        <v>1412</v>
      </c>
      <c r="E812" s="40" t="s">
        <v>1413</v>
      </c>
      <c r="F812" s="62">
        <v>39</v>
      </c>
      <c r="G812" s="63">
        <v>4.5999999999999996</v>
      </c>
      <c r="H812" s="63">
        <v>8</v>
      </c>
      <c r="I812" s="40"/>
      <c r="J812" s="40">
        <v>20</v>
      </c>
      <c r="K812" s="40" t="s">
        <v>677</v>
      </c>
      <c r="L812" s="40" t="s">
        <v>128</v>
      </c>
      <c r="M812" s="63">
        <f t="shared" si="12"/>
        <v>0.4</v>
      </c>
      <c r="N812" s="64">
        <f>IF(M812="","",IF(M812&lt;Premissas!$C$8,Premissas!$E$7,IF(M812&lt;Premissas!$C$9,Premissas!$E$8,IF(M812&lt;Premissas!$C$10,Premissas!$E$9,IF(M812&lt;Premissas!$C$11,Premissas!$E$10,IF(M812&lt;Premissas!$C$12,Premissas!$E$11,Premissas!$E$12))))))</f>
        <v>0</v>
      </c>
      <c r="O812" s="65">
        <f>IF(OR(N812="",N812=0),0,N812/Premissas!$C$16)</f>
        <v>0</v>
      </c>
    </row>
    <row r="813" spans="1:15" ht="15" customHeight="1">
      <c r="A813" s="40">
        <v>7</v>
      </c>
      <c r="B813" s="40">
        <v>930</v>
      </c>
      <c r="C813" s="40" t="s">
        <v>19</v>
      </c>
      <c r="D813" s="40" t="s">
        <v>1414</v>
      </c>
      <c r="E813" s="40" t="s">
        <v>1415</v>
      </c>
      <c r="F813" s="62">
        <v>431</v>
      </c>
      <c r="G813" s="63">
        <v>23.55</v>
      </c>
      <c r="H813" s="63">
        <v>18</v>
      </c>
      <c r="I813" s="40"/>
      <c r="J813" s="40">
        <v>22</v>
      </c>
      <c r="K813" s="40" t="s">
        <v>677</v>
      </c>
      <c r="L813" s="40" t="s">
        <v>128</v>
      </c>
      <c r="M813" s="63">
        <f t="shared" si="12"/>
        <v>0.81818181818181823</v>
      </c>
      <c r="N813" s="64">
        <f>IF(M813="","",IF(M813&lt;Premissas!$C$8,Premissas!$E$7,IF(M813&lt;Premissas!$C$9,Premissas!$E$8,IF(M813&lt;Premissas!$C$10,Premissas!$E$9,IF(M813&lt;Premissas!$C$11,Premissas!$E$10,IF(M813&lt;Premissas!$C$12,Premissas!$E$11,Premissas!$E$12))))))</f>
        <v>0</v>
      </c>
      <c r="O813" s="65">
        <f>IF(OR(N813="",N813=0),0,N813/Premissas!$C$16)</f>
        <v>0</v>
      </c>
    </row>
    <row r="814" spans="1:15" ht="15" customHeight="1">
      <c r="A814" s="40">
        <v>7</v>
      </c>
      <c r="B814" s="40">
        <v>930</v>
      </c>
      <c r="C814" s="40" t="s">
        <v>22</v>
      </c>
      <c r="D814" s="40" t="s">
        <v>1416</v>
      </c>
      <c r="E814" s="40" t="s">
        <v>1417</v>
      </c>
      <c r="F814" s="62">
        <v>864</v>
      </c>
      <c r="G814" s="63">
        <v>90.61</v>
      </c>
      <c r="H814" s="63">
        <v>10</v>
      </c>
      <c r="I814" s="40"/>
      <c r="J814" s="40">
        <v>20</v>
      </c>
      <c r="K814" s="40" t="s">
        <v>677</v>
      </c>
      <c r="L814" s="40" t="s">
        <v>128</v>
      </c>
      <c r="M814" s="63">
        <f t="shared" si="12"/>
        <v>0.5</v>
      </c>
      <c r="N814" s="64">
        <f>IF(M814="","",IF(M814&lt;Premissas!$C$8,Premissas!$E$7,IF(M814&lt;Premissas!$C$9,Premissas!$E$8,IF(M814&lt;Premissas!$C$10,Premissas!$E$9,IF(M814&lt;Premissas!$C$11,Premissas!$E$10,IF(M814&lt;Premissas!$C$12,Premissas!$E$11,Premissas!$E$12))))))</f>
        <v>0</v>
      </c>
      <c r="O814" s="65">
        <f>IF(OR(N814="",N814=0),0,N814/Premissas!$C$16)</f>
        <v>0</v>
      </c>
    </row>
    <row r="815" spans="1:15" ht="15" customHeight="1">
      <c r="A815" s="40">
        <v>7</v>
      </c>
      <c r="B815" s="40">
        <v>930</v>
      </c>
      <c r="C815" s="40" t="s">
        <v>19</v>
      </c>
      <c r="D815" s="40" t="s">
        <v>1418</v>
      </c>
      <c r="E815" s="40" t="s">
        <v>1419</v>
      </c>
      <c r="F815" s="62">
        <v>423</v>
      </c>
      <c r="G815" s="63">
        <v>22.22</v>
      </c>
      <c r="H815" s="63">
        <v>19</v>
      </c>
      <c r="I815" s="40"/>
      <c r="J815" s="40">
        <v>22</v>
      </c>
      <c r="K815" s="40" t="s">
        <v>677</v>
      </c>
      <c r="L815" s="40" t="s">
        <v>128</v>
      </c>
      <c r="M815" s="63">
        <f t="shared" si="12"/>
        <v>0.86363636363636365</v>
      </c>
      <c r="N815" s="64">
        <f>IF(M815="","",IF(M815&lt;Premissas!$C$8,Premissas!$E$7,IF(M815&lt;Premissas!$C$9,Premissas!$E$8,IF(M815&lt;Premissas!$C$10,Premissas!$E$9,IF(M815&lt;Premissas!$C$11,Premissas!$E$10,IF(M815&lt;Premissas!$C$12,Premissas!$E$11,Premissas!$E$12))))))</f>
        <v>0</v>
      </c>
      <c r="O815" s="65">
        <f>IF(OR(N815="",N815=0),0,N815/Premissas!$C$16)</f>
        <v>0</v>
      </c>
    </row>
    <row r="816" spans="1:15" ht="15" customHeight="1">
      <c r="A816" s="40">
        <v>7</v>
      </c>
      <c r="B816" s="40">
        <v>930</v>
      </c>
      <c r="C816" s="40" t="s">
        <v>20</v>
      </c>
      <c r="D816" s="40" t="s">
        <v>1420</v>
      </c>
      <c r="E816" s="40" t="s">
        <v>1421</v>
      </c>
      <c r="F816" s="62">
        <v>434</v>
      </c>
      <c r="G816" s="63">
        <v>52.08</v>
      </c>
      <c r="H816" s="63">
        <v>8</v>
      </c>
      <c r="I816" s="40"/>
      <c r="J816" s="40">
        <v>17</v>
      </c>
      <c r="K816" s="40" t="s">
        <v>677</v>
      </c>
      <c r="L816" s="40" t="s">
        <v>128</v>
      </c>
      <c r="M816" s="63">
        <f t="shared" si="12"/>
        <v>0.47058823529411764</v>
      </c>
      <c r="N816" s="64">
        <f>IF(M816="","",IF(M816&lt;Premissas!$C$8,Premissas!$E$7,IF(M816&lt;Premissas!$C$9,Premissas!$E$8,IF(M816&lt;Premissas!$C$10,Premissas!$E$9,IF(M816&lt;Premissas!$C$11,Premissas!$E$10,IF(M816&lt;Premissas!$C$12,Premissas!$E$11,Premissas!$E$12))))))</f>
        <v>0</v>
      </c>
      <c r="O816" s="65">
        <f>IF(OR(N816="",N816=0),0,N816/Premissas!$C$16)</f>
        <v>0</v>
      </c>
    </row>
    <row r="817" spans="1:15" ht="15" customHeight="1">
      <c r="A817" s="40">
        <v>7</v>
      </c>
      <c r="B817" s="40">
        <v>930</v>
      </c>
      <c r="C817" s="40" t="s">
        <v>22</v>
      </c>
      <c r="D817" s="40" t="s">
        <v>1422</v>
      </c>
      <c r="E817" s="40" t="s">
        <v>1423</v>
      </c>
      <c r="F817" s="62">
        <v>3339</v>
      </c>
      <c r="G817" s="63">
        <v>19</v>
      </c>
      <c r="H817" s="63">
        <v>176</v>
      </c>
      <c r="I817" s="40"/>
      <c r="J817" s="40">
        <v>20</v>
      </c>
      <c r="K817" s="40" t="s">
        <v>677</v>
      </c>
      <c r="L817" s="40" t="s">
        <v>128</v>
      </c>
      <c r="M817" s="63">
        <f t="shared" si="12"/>
        <v>8.8000000000000007</v>
      </c>
      <c r="N817" s="64">
        <f>IF(M817="","",IF(M817&lt;Premissas!$C$8,Premissas!$E$7,IF(M817&lt;Premissas!$C$9,Premissas!$E$8,IF(M817&lt;Premissas!$C$10,Premissas!$E$9,IF(M817&lt;Premissas!$C$11,Premissas!$E$10,IF(M817&lt;Premissas!$C$12,Premissas!$E$11,Premissas!$E$12))))))</f>
        <v>750</v>
      </c>
      <c r="O817" s="65">
        <f>IF(OR(N817="",N817=0),0,N817/Premissas!$C$16)</f>
        <v>28.846153846153847</v>
      </c>
    </row>
    <row r="818" spans="1:15" ht="15" customHeight="1">
      <c r="A818" s="40">
        <v>7</v>
      </c>
      <c r="B818" s="40">
        <v>930</v>
      </c>
      <c r="C818" s="40" t="s">
        <v>20</v>
      </c>
      <c r="D818" s="40" t="s">
        <v>1424</v>
      </c>
      <c r="E818" s="40" t="s">
        <v>1425</v>
      </c>
      <c r="F818" s="62">
        <v>3635</v>
      </c>
      <c r="G818" s="63">
        <v>146.32</v>
      </c>
      <c r="H818" s="63">
        <v>25</v>
      </c>
      <c r="I818" s="40"/>
      <c r="J818" s="40">
        <v>17</v>
      </c>
      <c r="K818" s="40" t="s">
        <v>677</v>
      </c>
      <c r="L818" s="40" t="s">
        <v>128</v>
      </c>
      <c r="M818" s="63">
        <f t="shared" si="12"/>
        <v>1.4705882352941178</v>
      </c>
      <c r="N818" s="64">
        <f>IF(M818="","",IF(M818&lt;Premissas!$C$8,Premissas!$E$7,IF(M818&lt;Premissas!$C$9,Premissas!$E$8,IF(M818&lt;Premissas!$C$10,Premissas!$E$9,IF(M818&lt;Premissas!$C$11,Premissas!$E$10,IF(M818&lt;Premissas!$C$12,Premissas!$E$11,Premissas!$E$12))))))</f>
        <v>350</v>
      </c>
      <c r="O818" s="65">
        <f>IF(OR(N818="",N818=0),0,N818/Premissas!$C$16)</f>
        <v>13.461538461538462</v>
      </c>
    </row>
    <row r="819" spans="1:15" ht="15" customHeight="1">
      <c r="A819" s="40">
        <v>7</v>
      </c>
      <c r="B819" s="40">
        <v>930</v>
      </c>
      <c r="C819" s="40" t="s">
        <v>19</v>
      </c>
      <c r="D819" s="40" t="s">
        <v>1426</v>
      </c>
      <c r="E819" s="40" t="s">
        <v>1427</v>
      </c>
      <c r="F819" s="62">
        <v>31</v>
      </c>
      <c r="G819" s="63">
        <v>0.3</v>
      </c>
      <c r="H819" s="63">
        <v>103</v>
      </c>
      <c r="I819" s="40"/>
      <c r="J819" s="40">
        <v>22</v>
      </c>
      <c r="K819" s="40" t="s">
        <v>677</v>
      </c>
      <c r="L819" s="40" t="s">
        <v>128</v>
      </c>
      <c r="M819" s="63">
        <f t="shared" si="12"/>
        <v>4.6818181818181817</v>
      </c>
      <c r="N819" s="64">
        <f>IF(M819="","",IF(M819&lt;Premissas!$C$8,Premissas!$E$7,IF(M819&lt;Premissas!$C$9,Premissas!$E$8,IF(M819&lt;Premissas!$C$10,Premissas!$E$9,IF(M819&lt;Premissas!$C$11,Premissas!$E$10,IF(M819&lt;Premissas!$C$12,Premissas!$E$11,Premissas!$E$12))))))</f>
        <v>750</v>
      </c>
      <c r="O819" s="65">
        <f>IF(OR(N819="",N819=0),0,N819/Premissas!$C$16)</f>
        <v>28.846153846153847</v>
      </c>
    </row>
    <row r="820" spans="1:15" ht="15" customHeight="1">
      <c r="A820" s="40">
        <v>7</v>
      </c>
      <c r="B820" s="40">
        <v>930</v>
      </c>
      <c r="C820" s="40" t="s">
        <v>21</v>
      </c>
      <c r="D820" s="40" t="s">
        <v>1426</v>
      </c>
      <c r="E820" s="40" t="s">
        <v>1427</v>
      </c>
      <c r="F820" s="62">
        <v>133</v>
      </c>
      <c r="G820" s="63">
        <v>15.69</v>
      </c>
      <c r="H820" s="63">
        <v>8</v>
      </c>
      <c r="I820" s="40"/>
      <c r="J820" s="40">
        <v>16</v>
      </c>
      <c r="K820" s="40" t="s">
        <v>677</v>
      </c>
      <c r="L820" s="40" t="s">
        <v>128</v>
      </c>
      <c r="M820" s="63">
        <f t="shared" si="12"/>
        <v>0.5</v>
      </c>
      <c r="N820" s="64">
        <f>IF(M820="","",IF(M820&lt;Premissas!$C$8,Premissas!$E$7,IF(M820&lt;Premissas!$C$9,Premissas!$E$8,IF(M820&lt;Premissas!$C$10,Premissas!$E$9,IF(M820&lt;Premissas!$C$11,Premissas!$E$10,IF(M820&lt;Premissas!$C$12,Premissas!$E$11,Premissas!$E$12))))))</f>
        <v>0</v>
      </c>
      <c r="O820" s="65">
        <f>IF(OR(N820="",N820=0),0,N820/Premissas!$C$16)</f>
        <v>0</v>
      </c>
    </row>
    <row r="821" spans="1:15" ht="15" customHeight="1">
      <c r="A821" s="40">
        <v>7</v>
      </c>
      <c r="B821" s="40">
        <v>930</v>
      </c>
      <c r="C821" s="40" t="s">
        <v>20</v>
      </c>
      <c r="D821" s="40" t="s">
        <v>1426</v>
      </c>
      <c r="E821" s="40" t="s">
        <v>1427</v>
      </c>
      <c r="F821" s="62">
        <v>1196</v>
      </c>
      <c r="G821" s="63">
        <v>77.47</v>
      </c>
      <c r="H821" s="63">
        <v>15</v>
      </c>
      <c r="I821" s="40"/>
      <c r="J821" s="40">
        <v>17</v>
      </c>
      <c r="K821" s="40" t="s">
        <v>677</v>
      </c>
      <c r="L821" s="40" t="s">
        <v>128</v>
      </c>
      <c r="M821" s="63">
        <f t="shared" si="12"/>
        <v>0.88235294117647056</v>
      </c>
      <c r="N821" s="64">
        <f>IF(M821="","",IF(M821&lt;Premissas!$C$8,Premissas!$E$7,IF(M821&lt;Premissas!$C$9,Premissas!$E$8,IF(M821&lt;Premissas!$C$10,Premissas!$E$9,IF(M821&lt;Premissas!$C$11,Premissas!$E$10,IF(M821&lt;Premissas!$C$12,Premissas!$E$11,Premissas!$E$12))))))</f>
        <v>0</v>
      </c>
      <c r="O821" s="65">
        <f>IF(OR(N821="",N821=0),0,N821/Premissas!$C$16)</f>
        <v>0</v>
      </c>
    </row>
    <row r="822" spans="1:15" ht="15" customHeight="1">
      <c r="A822" s="40">
        <v>7</v>
      </c>
      <c r="B822" s="40">
        <v>930</v>
      </c>
      <c r="C822" s="40" t="s">
        <v>20</v>
      </c>
      <c r="D822" s="40" t="s">
        <v>1428</v>
      </c>
      <c r="E822" s="40" t="s">
        <v>1429</v>
      </c>
      <c r="F822" s="62">
        <v>2204</v>
      </c>
      <c r="G822" s="63">
        <v>127.4</v>
      </c>
      <c r="H822" s="63">
        <v>17</v>
      </c>
      <c r="I822" s="40"/>
      <c r="J822" s="40">
        <v>17</v>
      </c>
      <c r="K822" s="40" t="s">
        <v>677</v>
      </c>
      <c r="L822" s="40" t="s">
        <v>128</v>
      </c>
      <c r="M822" s="63">
        <f t="shared" si="12"/>
        <v>1</v>
      </c>
      <c r="N822" s="64">
        <f>IF(M822="","",IF(M822&lt;Premissas!$C$8,Premissas!$E$7,IF(M822&lt;Premissas!$C$9,Premissas!$E$8,IF(M822&lt;Premissas!$C$10,Premissas!$E$9,IF(M822&lt;Premissas!$C$11,Premissas!$E$10,IF(M822&lt;Premissas!$C$12,Premissas!$E$11,Premissas!$E$12))))))</f>
        <v>100</v>
      </c>
      <c r="O822" s="65">
        <f>IF(OR(N822="",N822=0),0,N822/Premissas!$C$16)</f>
        <v>3.8461538461538463</v>
      </c>
    </row>
    <row r="823" spans="1:15" ht="15" customHeight="1">
      <c r="A823" s="40">
        <v>7</v>
      </c>
      <c r="B823" s="40">
        <v>930</v>
      </c>
      <c r="C823" s="40" t="s">
        <v>20</v>
      </c>
      <c r="D823" s="40" t="s">
        <v>1430</v>
      </c>
      <c r="E823" s="40" t="s">
        <v>1431</v>
      </c>
      <c r="F823" s="62">
        <v>20</v>
      </c>
      <c r="G823" s="63">
        <v>6.67</v>
      </c>
      <c r="H823" s="63">
        <v>3</v>
      </c>
      <c r="I823" s="40"/>
      <c r="J823" s="40">
        <v>17</v>
      </c>
      <c r="K823" s="40" t="s">
        <v>677</v>
      </c>
      <c r="L823" s="40" t="s">
        <v>128</v>
      </c>
      <c r="M823" s="63">
        <f t="shared" si="12"/>
        <v>0.17647058823529413</v>
      </c>
      <c r="N823" s="64">
        <f>IF(M823="","",IF(M823&lt;Premissas!$C$8,Premissas!$E$7,IF(M823&lt;Premissas!$C$9,Premissas!$E$8,IF(M823&lt;Premissas!$C$10,Premissas!$E$9,IF(M823&lt;Premissas!$C$11,Premissas!$E$10,IF(M823&lt;Premissas!$C$12,Premissas!$E$11,Premissas!$E$12))))))</f>
        <v>0</v>
      </c>
      <c r="O823" s="65">
        <f>IF(OR(N823="",N823=0),0,N823/Premissas!$C$16)</f>
        <v>0</v>
      </c>
    </row>
    <row r="824" spans="1:15" ht="15" customHeight="1">
      <c r="A824" s="40">
        <v>7</v>
      </c>
      <c r="B824" s="40">
        <v>930</v>
      </c>
      <c r="C824" s="40" t="s">
        <v>19</v>
      </c>
      <c r="D824" s="40" t="s">
        <v>1432</v>
      </c>
      <c r="E824" s="40" t="s">
        <v>1433</v>
      </c>
      <c r="F824" s="62">
        <v>32</v>
      </c>
      <c r="G824" s="63">
        <v>1.93</v>
      </c>
      <c r="H824" s="63">
        <v>17</v>
      </c>
      <c r="I824" s="40"/>
      <c r="J824" s="40">
        <v>22</v>
      </c>
      <c r="K824" s="40" t="s">
        <v>677</v>
      </c>
      <c r="L824" s="40" t="s">
        <v>128</v>
      </c>
      <c r="M824" s="63">
        <f t="shared" si="12"/>
        <v>0.77272727272727271</v>
      </c>
      <c r="N824" s="64">
        <f>IF(M824="","",IF(M824&lt;Premissas!$C$8,Premissas!$E$7,IF(M824&lt;Premissas!$C$9,Premissas!$E$8,IF(M824&lt;Premissas!$C$10,Premissas!$E$9,IF(M824&lt;Premissas!$C$11,Premissas!$E$10,IF(M824&lt;Premissas!$C$12,Premissas!$E$11,Premissas!$E$12))))))</f>
        <v>0</v>
      </c>
      <c r="O824" s="65">
        <f>IF(OR(N824="",N824=0),0,N824/Premissas!$C$16)</f>
        <v>0</v>
      </c>
    </row>
    <row r="825" spans="1:15" ht="15" customHeight="1">
      <c r="A825" s="40">
        <v>7</v>
      </c>
      <c r="B825" s="40">
        <v>930</v>
      </c>
      <c r="C825" s="40" t="s">
        <v>21</v>
      </c>
      <c r="D825" s="40" t="s">
        <v>1432</v>
      </c>
      <c r="E825" s="40" t="s">
        <v>1433</v>
      </c>
      <c r="F825" s="62">
        <v>1461</v>
      </c>
      <c r="G825" s="63">
        <v>36.1</v>
      </c>
      <c r="H825" s="63">
        <v>40</v>
      </c>
      <c r="I825" s="40"/>
      <c r="J825" s="40">
        <v>16</v>
      </c>
      <c r="K825" s="40" t="s">
        <v>677</v>
      </c>
      <c r="L825" s="40" t="s">
        <v>128</v>
      </c>
      <c r="M825" s="63">
        <f t="shared" si="12"/>
        <v>2.5</v>
      </c>
      <c r="N825" s="64">
        <f>IF(M825="","",IF(M825&lt;Premissas!$C$8,Premissas!$E$7,IF(M825&lt;Premissas!$C$9,Premissas!$E$8,IF(M825&lt;Premissas!$C$10,Premissas!$E$9,IF(M825&lt;Premissas!$C$11,Premissas!$E$10,IF(M825&lt;Premissas!$C$12,Premissas!$E$11,Premissas!$E$12))))))</f>
        <v>750</v>
      </c>
      <c r="O825" s="65">
        <f>IF(OR(N825="",N825=0),0,N825/Premissas!$C$16)</f>
        <v>28.846153846153847</v>
      </c>
    </row>
    <row r="826" spans="1:15" ht="15" customHeight="1">
      <c r="A826" s="40">
        <v>7</v>
      </c>
      <c r="B826" s="40">
        <v>930</v>
      </c>
      <c r="C826" s="40" t="s">
        <v>19</v>
      </c>
      <c r="D826" s="40" t="s">
        <v>1434</v>
      </c>
      <c r="E826" s="40" t="s">
        <v>1435</v>
      </c>
      <c r="F826" s="62">
        <v>130</v>
      </c>
      <c r="G826" s="63">
        <v>12.2</v>
      </c>
      <c r="H826" s="63">
        <v>11</v>
      </c>
      <c r="I826" s="40"/>
      <c r="J826" s="40">
        <v>22</v>
      </c>
      <c r="K826" s="40" t="s">
        <v>677</v>
      </c>
      <c r="L826" s="40" t="s">
        <v>128</v>
      </c>
      <c r="M826" s="63">
        <f t="shared" si="12"/>
        <v>0.5</v>
      </c>
      <c r="N826" s="64">
        <f>IF(M826="","",IF(M826&lt;Premissas!$C$8,Premissas!$E$7,IF(M826&lt;Premissas!$C$9,Premissas!$E$8,IF(M826&lt;Premissas!$C$10,Premissas!$E$9,IF(M826&lt;Premissas!$C$11,Premissas!$E$10,IF(M826&lt;Premissas!$C$12,Premissas!$E$11,Premissas!$E$12))))))</f>
        <v>0</v>
      </c>
      <c r="O826" s="65">
        <f>IF(OR(N826="",N826=0),0,N826/Premissas!$C$16)</f>
        <v>0</v>
      </c>
    </row>
    <row r="827" spans="1:15" ht="15" customHeight="1">
      <c r="A827" s="40">
        <v>7</v>
      </c>
      <c r="B827" s="40">
        <v>930</v>
      </c>
      <c r="C827" s="40" t="s">
        <v>21</v>
      </c>
      <c r="D827" s="40" t="s">
        <v>1434</v>
      </c>
      <c r="E827" s="40" t="s">
        <v>1435</v>
      </c>
      <c r="F827" s="62">
        <v>67</v>
      </c>
      <c r="G827" s="63">
        <v>3.73</v>
      </c>
      <c r="H827" s="63">
        <v>18</v>
      </c>
      <c r="I827" s="40"/>
      <c r="J827" s="40">
        <v>16</v>
      </c>
      <c r="K827" s="40" t="s">
        <v>677</v>
      </c>
      <c r="L827" s="40" t="s">
        <v>128</v>
      </c>
      <c r="M827" s="63">
        <f t="shared" si="12"/>
        <v>1.125</v>
      </c>
      <c r="N827" s="64">
        <f>IF(M827="","",IF(M827&lt;Premissas!$C$8,Premissas!$E$7,IF(M827&lt;Premissas!$C$9,Premissas!$E$8,IF(M827&lt;Premissas!$C$10,Premissas!$E$9,IF(M827&lt;Premissas!$C$11,Premissas!$E$10,IF(M827&lt;Premissas!$C$12,Premissas!$E$11,Premissas!$E$12))))))</f>
        <v>100</v>
      </c>
      <c r="O827" s="65">
        <f>IF(OR(N827="",N827=0),0,N827/Premissas!$C$16)</f>
        <v>3.8461538461538463</v>
      </c>
    </row>
    <row r="828" spans="1:15" ht="15" customHeight="1">
      <c r="A828" s="40">
        <v>7</v>
      </c>
      <c r="B828" s="40">
        <v>930</v>
      </c>
      <c r="C828" s="40" t="s">
        <v>19</v>
      </c>
      <c r="D828" s="40" t="s">
        <v>1436</v>
      </c>
      <c r="E828" s="40" t="s">
        <v>1437</v>
      </c>
      <c r="F828" s="62">
        <v>112</v>
      </c>
      <c r="G828" s="63">
        <v>7.8</v>
      </c>
      <c r="H828" s="63">
        <v>14</v>
      </c>
      <c r="I828" s="40"/>
      <c r="J828" s="40">
        <v>22</v>
      </c>
      <c r="K828" s="40" t="s">
        <v>677</v>
      </c>
      <c r="L828" s="40" t="s">
        <v>128</v>
      </c>
      <c r="M828" s="63">
        <f t="shared" si="12"/>
        <v>0.63636363636363635</v>
      </c>
      <c r="N828" s="64">
        <f>IF(M828="","",IF(M828&lt;Premissas!$C$8,Premissas!$E$7,IF(M828&lt;Premissas!$C$9,Premissas!$E$8,IF(M828&lt;Premissas!$C$10,Premissas!$E$9,IF(M828&lt;Premissas!$C$11,Premissas!$E$10,IF(M828&lt;Premissas!$C$12,Premissas!$E$11,Premissas!$E$12))))))</f>
        <v>0</v>
      </c>
      <c r="O828" s="65">
        <f>IF(OR(N828="",N828=0),0,N828/Premissas!$C$16)</f>
        <v>0</v>
      </c>
    </row>
    <row r="829" spans="1:15" ht="15" customHeight="1">
      <c r="A829" s="40">
        <v>7</v>
      </c>
      <c r="B829" s="40">
        <v>930</v>
      </c>
      <c r="C829" s="40" t="s">
        <v>22</v>
      </c>
      <c r="D829" s="40" t="s">
        <v>1438</v>
      </c>
      <c r="E829" s="40" t="s">
        <v>1439</v>
      </c>
      <c r="F829" s="62">
        <v>1343</v>
      </c>
      <c r="G829" s="63">
        <v>35.840000000000003</v>
      </c>
      <c r="H829" s="63">
        <v>37</v>
      </c>
      <c r="I829" s="40"/>
      <c r="J829" s="40">
        <v>20</v>
      </c>
      <c r="K829" s="40" t="s">
        <v>677</v>
      </c>
      <c r="L829" s="40" t="s">
        <v>128</v>
      </c>
      <c r="M829" s="63">
        <f t="shared" si="12"/>
        <v>1.85</v>
      </c>
      <c r="N829" s="64">
        <f>IF(M829="","",IF(M829&lt;Premissas!$C$8,Premissas!$E$7,IF(M829&lt;Premissas!$C$9,Premissas!$E$8,IF(M829&lt;Premissas!$C$10,Premissas!$E$9,IF(M829&lt;Premissas!$C$11,Premissas!$E$10,IF(M829&lt;Premissas!$C$12,Premissas!$E$11,Premissas!$E$12))))))</f>
        <v>500</v>
      </c>
      <c r="O829" s="65">
        <f>IF(OR(N829="",N829=0),0,N829/Premissas!$C$16)</f>
        <v>19.23076923076923</v>
      </c>
    </row>
    <row r="830" spans="1:15" ht="15" customHeight="1">
      <c r="A830" s="40">
        <v>7</v>
      </c>
      <c r="B830" s="40">
        <v>930</v>
      </c>
      <c r="C830" s="40" t="s">
        <v>21</v>
      </c>
      <c r="D830" s="40" t="s">
        <v>1440</v>
      </c>
      <c r="E830" s="40" t="s">
        <v>1441</v>
      </c>
      <c r="F830" s="62">
        <v>110</v>
      </c>
      <c r="G830" s="63">
        <v>4.6500000000000004</v>
      </c>
      <c r="H830" s="63">
        <v>24</v>
      </c>
      <c r="I830" s="40"/>
      <c r="J830" s="40">
        <v>16</v>
      </c>
      <c r="K830" s="40" t="s">
        <v>677</v>
      </c>
      <c r="L830" s="40" t="s">
        <v>128</v>
      </c>
      <c r="M830" s="63">
        <f t="shared" si="12"/>
        <v>1.5</v>
      </c>
      <c r="N830" s="64">
        <f>IF(M830="","",IF(M830&lt;Premissas!$C$8,Premissas!$E$7,IF(M830&lt;Premissas!$C$9,Premissas!$E$8,IF(M830&lt;Premissas!$C$10,Premissas!$E$9,IF(M830&lt;Premissas!$C$11,Premissas!$E$10,IF(M830&lt;Premissas!$C$12,Premissas!$E$11,Premissas!$E$12))))))</f>
        <v>350</v>
      </c>
      <c r="O830" s="65">
        <f>IF(OR(N830="",N830=0),0,N830/Premissas!$C$16)</f>
        <v>13.461538461538462</v>
      </c>
    </row>
    <row r="831" spans="1:15" ht="15" customHeight="1">
      <c r="A831" s="40">
        <v>7</v>
      </c>
      <c r="B831" s="40">
        <v>930</v>
      </c>
      <c r="C831" s="40" t="s">
        <v>19</v>
      </c>
      <c r="D831" s="40" t="s">
        <v>1442</v>
      </c>
      <c r="E831" s="40" t="s">
        <v>1443</v>
      </c>
      <c r="F831" s="62">
        <v>31</v>
      </c>
      <c r="G831" s="63">
        <v>10.84</v>
      </c>
      <c r="H831" s="63">
        <v>3</v>
      </c>
      <c r="I831" s="40"/>
      <c r="J831" s="40">
        <v>22</v>
      </c>
      <c r="K831" s="40" t="s">
        <v>677</v>
      </c>
      <c r="L831" s="40" t="s">
        <v>128</v>
      </c>
      <c r="M831" s="63">
        <f t="shared" si="12"/>
        <v>0.13636363636363635</v>
      </c>
      <c r="N831" s="64">
        <f>IF(M831="","",IF(M831&lt;Premissas!$C$8,Premissas!$E$7,IF(M831&lt;Premissas!$C$9,Premissas!$E$8,IF(M831&lt;Premissas!$C$10,Premissas!$E$9,IF(M831&lt;Premissas!$C$11,Premissas!$E$10,IF(M831&lt;Premissas!$C$12,Premissas!$E$11,Premissas!$E$12))))))</f>
        <v>0</v>
      </c>
      <c r="O831" s="65">
        <f>IF(OR(N831="",N831=0),0,N831/Premissas!$C$16)</f>
        <v>0</v>
      </c>
    </row>
    <row r="832" spans="1:15" ht="15" customHeight="1">
      <c r="A832" s="40">
        <v>7</v>
      </c>
      <c r="B832" s="40">
        <v>930</v>
      </c>
      <c r="C832" s="40" t="s">
        <v>22</v>
      </c>
      <c r="D832" s="40" t="s">
        <v>1444</v>
      </c>
      <c r="E832" s="40" t="s">
        <v>1445</v>
      </c>
      <c r="F832" s="62">
        <v>1134</v>
      </c>
      <c r="G832" s="63">
        <v>32.96</v>
      </c>
      <c r="H832" s="63">
        <v>34</v>
      </c>
      <c r="I832" s="40"/>
      <c r="J832" s="40">
        <v>20</v>
      </c>
      <c r="K832" s="40" t="s">
        <v>677</v>
      </c>
      <c r="L832" s="40" t="s">
        <v>128</v>
      </c>
      <c r="M832" s="63">
        <f t="shared" si="12"/>
        <v>1.7</v>
      </c>
      <c r="N832" s="64">
        <f>IF(M832="","",IF(M832&lt;Premissas!$C$8,Premissas!$E$7,IF(M832&lt;Premissas!$C$9,Premissas!$E$8,IF(M832&lt;Premissas!$C$10,Premissas!$E$9,IF(M832&lt;Premissas!$C$11,Premissas!$E$10,IF(M832&lt;Premissas!$C$12,Premissas!$E$11,Premissas!$E$12))))))</f>
        <v>500</v>
      </c>
      <c r="O832" s="65">
        <f>IF(OR(N832="",N832=0),0,N832/Premissas!$C$16)</f>
        <v>19.23076923076923</v>
      </c>
    </row>
    <row r="833" spans="1:15" ht="15" customHeight="1">
      <c r="A833" s="40">
        <v>7</v>
      </c>
      <c r="B833" s="40">
        <v>930</v>
      </c>
      <c r="C833" s="40" t="s">
        <v>19</v>
      </c>
      <c r="D833" s="40" t="s">
        <v>1446</v>
      </c>
      <c r="E833" s="40" t="s">
        <v>1447</v>
      </c>
      <c r="F833" s="62">
        <v>921</v>
      </c>
      <c r="G833" s="63">
        <v>50.95</v>
      </c>
      <c r="H833" s="63">
        <v>18</v>
      </c>
      <c r="I833" s="40"/>
      <c r="J833" s="40">
        <v>22</v>
      </c>
      <c r="K833" s="40" t="s">
        <v>677</v>
      </c>
      <c r="L833" s="40" t="s">
        <v>128</v>
      </c>
      <c r="M833" s="63">
        <f t="shared" si="12"/>
        <v>0.81818181818181823</v>
      </c>
      <c r="N833" s="64">
        <f>IF(M833="","",IF(M833&lt;Premissas!$C$8,Premissas!$E$7,IF(M833&lt;Premissas!$C$9,Premissas!$E$8,IF(M833&lt;Premissas!$C$10,Premissas!$E$9,IF(M833&lt;Premissas!$C$11,Premissas!$E$10,IF(M833&lt;Premissas!$C$12,Premissas!$E$11,Premissas!$E$12))))))</f>
        <v>0</v>
      </c>
      <c r="O833" s="65">
        <f>IF(OR(N833="",N833=0),0,N833/Premissas!$C$16)</f>
        <v>0</v>
      </c>
    </row>
    <row r="834" spans="1:15" ht="15" customHeight="1">
      <c r="A834" s="40">
        <v>7</v>
      </c>
      <c r="B834" s="40">
        <v>930</v>
      </c>
      <c r="C834" s="40" t="s">
        <v>22</v>
      </c>
      <c r="D834" s="40" t="s">
        <v>1448</v>
      </c>
      <c r="E834" s="40" t="s">
        <v>1449</v>
      </c>
      <c r="F834" s="62">
        <v>141</v>
      </c>
      <c r="G834" s="63">
        <v>7.67</v>
      </c>
      <c r="H834" s="63">
        <v>18</v>
      </c>
      <c r="I834" s="40"/>
      <c r="J834" s="40">
        <v>20</v>
      </c>
      <c r="K834" s="40" t="s">
        <v>677</v>
      </c>
      <c r="L834" s="40" t="s">
        <v>128</v>
      </c>
      <c r="M834" s="63">
        <f t="shared" ref="M834:M897" si="13">IF(OR(J834="",J834&lt;=0),"",H834/J834)</f>
        <v>0.9</v>
      </c>
      <c r="N834" s="64">
        <f>IF(M834="","",IF(M834&lt;Premissas!$C$8,Premissas!$E$7,IF(M834&lt;Premissas!$C$9,Premissas!$E$8,IF(M834&lt;Premissas!$C$10,Premissas!$E$9,IF(M834&lt;Premissas!$C$11,Premissas!$E$10,IF(M834&lt;Premissas!$C$12,Premissas!$E$11,Premissas!$E$12))))))</f>
        <v>0</v>
      </c>
      <c r="O834" s="65">
        <f>IF(OR(N834="",N834=0),0,N834/Premissas!$C$16)</f>
        <v>0</v>
      </c>
    </row>
    <row r="835" spans="1:15" ht="15" customHeight="1">
      <c r="A835" s="40">
        <v>7</v>
      </c>
      <c r="B835" s="40">
        <v>930</v>
      </c>
      <c r="C835" s="40" t="s">
        <v>19</v>
      </c>
      <c r="D835" s="40" t="s">
        <v>1450</v>
      </c>
      <c r="E835" s="40" t="s">
        <v>1451</v>
      </c>
      <c r="F835" s="62">
        <v>521</v>
      </c>
      <c r="G835" s="63">
        <v>38.840000000000003</v>
      </c>
      <c r="H835" s="63">
        <v>13</v>
      </c>
      <c r="I835" s="40"/>
      <c r="J835" s="40">
        <v>22</v>
      </c>
      <c r="K835" s="40" t="s">
        <v>677</v>
      </c>
      <c r="L835" s="40" t="s">
        <v>128</v>
      </c>
      <c r="M835" s="63">
        <f t="shared" si="13"/>
        <v>0.59090909090909094</v>
      </c>
      <c r="N835" s="64">
        <f>IF(M835="","",IF(M835&lt;Premissas!$C$8,Premissas!$E$7,IF(M835&lt;Premissas!$C$9,Premissas!$E$8,IF(M835&lt;Premissas!$C$10,Premissas!$E$9,IF(M835&lt;Premissas!$C$11,Premissas!$E$10,IF(M835&lt;Premissas!$C$12,Premissas!$E$11,Premissas!$E$12))))))</f>
        <v>0</v>
      </c>
      <c r="O835" s="65">
        <f>IF(OR(N835="",N835=0),0,N835/Premissas!$C$16)</f>
        <v>0</v>
      </c>
    </row>
    <row r="836" spans="1:15" ht="15" customHeight="1">
      <c r="A836" s="40">
        <v>7</v>
      </c>
      <c r="B836" s="40">
        <v>930</v>
      </c>
      <c r="C836" s="40" t="s">
        <v>21</v>
      </c>
      <c r="D836" s="40" t="s">
        <v>1450</v>
      </c>
      <c r="E836" s="40" t="s">
        <v>1451</v>
      </c>
      <c r="F836" s="62">
        <v>199</v>
      </c>
      <c r="G836" s="63">
        <v>11.61</v>
      </c>
      <c r="H836" s="63">
        <v>17</v>
      </c>
      <c r="I836" s="40"/>
      <c r="J836" s="40">
        <v>16</v>
      </c>
      <c r="K836" s="40" t="s">
        <v>677</v>
      </c>
      <c r="L836" s="40" t="s">
        <v>128</v>
      </c>
      <c r="M836" s="63">
        <f t="shared" si="13"/>
        <v>1.0625</v>
      </c>
      <c r="N836" s="64">
        <f>IF(M836="","",IF(M836&lt;Premissas!$C$8,Premissas!$E$7,IF(M836&lt;Premissas!$C$9,Premissas!$E$8,IF(M836&lt;Premissas!$C$10,Premissas!$E$9,IF(M836&lt;Premissas!$C$11,Premissas!$E$10,IF(M836&lt;Premissas!$C$12,Premissas!$E$11,Premissas!$E$12))))))</f>
        <v>100</v>
      </c>
      <c r="O836" s="65">
        <f>IF(OR(N836="",N836=0),0,N836/Premissas!$C$16)</f>
        <v>3.8461538461538463</v>
      </c>
    </row>
    <row r="837" spans="1:15" ht="15" customHeight="1">
      <c r="A837" s="40">
        <v>7</v>
      </c>
      <c r="B837" s="40">
        <v>930</v>
      </c>
      <c r="C837" s="40" t="s">
        <v>22</v>
      </c>
      <c r="D837" s="40" t="s">
        <v>1452</v>
      </c>
      <c r="E837" s="40" t="s">
        <v>1453</v>
      </c>
      <c r="F837" s="62">
        <v>1118</v>
      </c>
      <c r="G837" s="63">
        <v>53.93</v>
      </c>
      <c r="H837" s="63">
        <v>21</v>
      </c>
      <c r="I837" s="40"/>
      <c r="J837" s="40">
        <v>20</v>
      </c>
      <c r="K837" s="40" t="s">
        <v>677</v>
      </c>
      <c r="L837" s="40" t="s">
        <v>128</v>
      </c>
      <c r="M837" s="63">
        <f t="shared" si="13"/>
        <v>1.05</v>
      </c>
      <c r="N837" s="64">
        <f>IF(M837="","",IF(M837&lt;Premissas!$C$8,Premissas!$E$7,IF(M837&lt;Premissas!$C$9,Premissas!$E$8,IF(M837&lt;Premissas!$C$10,Premissas!$E$9,IF(M837&lt;Premissas!$C$11,Premissas!$E$10,IF(M837&lt;Premissas!$C$12,Premissas!$E$11,Premissas!$E$12))))))</f>
        <v>100</v>
      </c>
      <c r="O837" s="65">
        <f>IF(OR(N837="",N837=0),0,N837/Premissas!$C$16)</f>
        <v>3.8461538461538463</v>
      </c>
    </row>
    <row r="838" spans="1:15" ht="15" customHeight="1">
      <c r="A838" s="40">
        <v>7</v>
      </c>
      <c r="B838" s="40">
        <v>930</v>
      </c>
      <c r="C838" s="40" t="s">
        <v>22</v>
      </c>
      <c r="D838" s="40" t="s">
        <v>1454</v>
      </c>
      <c r="E838" s="40" t="s">
        <v>1455</v>
      </c>
      <c r="F838" s="62">
        <v>1483</v>
      </c>
      <c r="G838" s="63">
        <v>29.59</v>
      </c>
      <c r="H838" s="63">
        <v>50</v>
      </c>
      <c r="I838" s="40"/>
      <c r="J838" s="40">
        <v>20</v>
      </c>
      <c r="K838" s="40" t="s">
        <v>677</v>
      </c>
      <c r="L838" s="40" t="s">
        <v>128</v>
      </c>
      <c r="M838" s="63">
        <f t="shared" si="13"/>
        <v>2.5</v>
      </c>
      <c r="N838" s="64">
        <f>IF(M838="","",IF(M838&lt;Premissas!$C$8,Premissas!$E$7,IF(M838&lt;Premissas!$C$9,Premissas!$E$8,IF(M838&lt;Premissas!$C$10,Premissas!$E$9,IF(M838&lt;Premissas!$C$11,Premissas!$E$10,IF(M838&lt;Premissas!$C$12,Premissas!$E$11,Premissas!$E$12))))))</f>
        <v>750</v>
      </c>
      <c r="O838" s="65">
        <f>IF(OR(N838="",N838=0),0,N838/Premissas!$C$16)</f>
        <v>28.846153846153847</v>
      </c>
    </row>
    <row r="839" spans="1:15" ht="15" customHeight="1">
      <c r="A839" s="40">
        <v>7</v>
      </c>
      <c r="B839" s="40">
        <v>930</v>
      </c>
      <c r="C839" s="40" t="s">
        <v>21</v>
      </c>
      <c r="D839" s="40" t="s">
        <v>1456</v>
      </c>
      <c r="E839" s="40" t="s">
        <v>1457</v>
      </c>
      <c r="F839" s="62">
        <v>5</v>
      </c>
      <c r="G839" s="63">
        <v>1.2</v>
      </c>
      <c r="H839" s="63">
        <v>4</v>
      </c>
      <c r="I839" s="40"/>
      <c r="J839" s="40">
        <v>16</v>
      </c>
      <c r="K839" s="40" t="s">
        <v>677</v>
      </c>
      <c r="L839" s="40" t="s">
        <v>128</v>
      </c>
      <c r="M839" s="63">
        <f t="shared" si="13"/>
        <v>0.25</v>
      </c>
      <c r="N839" s="64">
        <f>IF(M839="","",IF(M839&lt;Premissas!$C$8,Premissas!$E$7,IF(M839&lt;Premissas!$C$9,Premissas!$E$8,IF(M839&lt;Premissas!$C$10,Premissas!$E$9,IF(M839&lt;Premissas!$C$11,Premissas!$E$10,IF(M839&lt;Premissas!$C$12,Premissas!$E$11,Premissas!$E$12))))))</f>
        <v>0</v>
      </c>
      <c r="O839" s="65">
        <f>IF(OR(N839="",N839=0),0,N839/Premissas!$C$16)</f>
        <v>0</v>
      </c>
    </row>
    <row r="840" spans="1:15" ht="15" customHeight="1">
      <c r="A840" s="40">
        <v>7</v>
      </c>
      <c r="B840" s="40">
        <v>930</v>
      </c>
      <c r="C840" s="40" t="s">
        <v>20</v>
      </c>
      <c r="D840" s="40" t="s">
        <v>1456</v>
      </c>
      <c r="E840" s="40" t="s">
        <v>1457</v>
      </c>
      <c r="F840" s="62">
        <v>6</v>
      </c>
      <c r="G840" s="63">
        <v>7.51</v>
      </c>
      <c r="H840" s="63">
        <v>1</v>
      </c>
      <c r="I840" s="40"/>
      <c r="J840" s="40">
        <v>17</v>
      </c>
      <c r="K840" s="40" t="s">
        <v>677</v>
      </c>
      <c r="L840" s="40" t="s">
        <v>128</v>
      </c>
      <c r="M840" s="63">
        <f t="shared" si="13"/>
        <v>5.8823529411764705E-2</v>
      </c>
      <c r="N840" s="64">
        <f>IF(M840="","",IF(M840&lt;Premissas!$C$8,Premissas!$E$7,IF(M840&lt;Premissas!$C$9,Premissas!$E$8,IF(M840&lt;Premissas!$C$10,Premissas!$E$9,IF(M840&lt;Premissas!$C$11,Premissas!$E$10,IF(M840&lt;Premissas!$C$12,Premissas!$E$11,Premissas!$E$12))))))</f>
        <v>0</v>
      </c>
      <c r="O840" s="65">
        <f>IF(OR(N840="",N840=0),0,N840/Premissas!$C$16)</f>
        <v>0</v>
      </c>
    </row>
    <row r="841" spans="1:15" ht="15" customHeight="1">
      <c r="A841" s="40">
        <v>7</v>
      </c>
      <c r="B841" s="40">
        <v>930</v>
      </c>
      <c r="C841" s="40" t="s">
        <v>20</v>
      </c>
      <c r="D841" s="40" t="s">
        <v>1458</v>
      </c>
      <c r="E841" s="40" t="s">
        <v>1459</v>
      </c>
      <c r="F841" s="62">
        <v>3337</v>
      </c>
      <c r="G841" s="63">
        <v>136.47999999999999</v>
      </c>
      <c r="H841" s="63">
        <v>24</v>
      </c>
      <c r="I841" s="40"/>
      <c r="J841" s="40">
        <v>17</v>
      </c>
      <c r="K841" s="40" t="s">
        <v>677</v>
      </c>
      <c r="L841" s="40" t="s">
        <v>128</v>
      </c>
      <c r="M841" s="63">
        <f t="shared" si="13"/>
        <v>1.411764705882353</v>
      </c>
      <c r="N841" s="64">
        <f>IF(M841="","",IF(M841&lt;Premissas!$C$8,Premissas!$E$7,IF(M841&lt;Premissas!$C$9,Premissas!$E$8,IF(M841&lt;Premissas!$C$10,Premissas!$E$9,IF(M841&lt;Premissas!$C$11,Premissas!$E$10,IF(M841&lt;Premissas!$C$12,Premissas!$E$11,Premissas!$E$12))))))</f>
        <v>350</v>
      </c>
      <c r="O841" s="65">
        <f>IF(OR(N841="",N841=0),0,N841/Premissas!$C$16)</f>
        <v>13.461538461538462</v>
      </c>
    </row>
    <row r="842" spans="1:15" ht="15" customHeight="1">
      <c r="A842" s="40">
        <v>7</v>
      </c>
      <c r="B842" s="40">
        <v>930</v>
      </c>
      <c r="C842" s="40" t="s">
        <v>19</v>
      </c>
      <c r="D842" s="40" t="s">
        <v>1460</v>
      </c>
      <c r="E842" s="40" t="s">
        <v>1461</v>
      </c>
      <c r="F842" s="62">
        <v>19</v>
      </c>
      <c r="G842" s="63">
        <v>0.15</v>
      </c>
      <c r="H842" s="63">
        <v>127</v>
      </c>
      <c r="I842" s="40"/>
      <c r="J842" s="40">
        <v>22</v>
      </c>
      <c r="K842" s="40" t="s">
        <v>677</v>
      </c>
      <c r="L842" s="40" t="s">
        <v>128</v>
      </c>
      <c r="M842" s="63">
        <f t="shared" si="13"/>
        <v>5.7727272727272725</v>
      </c>
      <c r="N842" s="64">
        <f>IF(M842="","",IF(M842&lt;Premissas!$C$8,Premissas!$E$7,IF(M842&lt;Premissas!$C$9,Premissas!$E$8,IF(M842&lt;Premissas!$C$10,Premissas!$E$9,IF(M842&lt;Premissas!$C$11,Premissas!$E$10,IF(M842&lt;Premissas!$C$12,Premissas!$E$11,Premissas!$E$12))))))</f>
        <v>750</v>
      </c>
      <c r="O842" s="65">
        <f>IF(OR(N842="",N842=0),0,N842/Premissas!$C$16)</f>
        <v>28.846153846153847</v>
      </c>
    </row>
    <row r="843" spans="1:15" ht="15" customHeight="1">
      <c r="A843" s="40">
        <v>7</v>
      </c>
      <c r="B843" s="40">
        <v>930</v>
      </c>
      <c r="C843" s="40" t="s">
        <v>21</v>
      </c>
      <c r="D843" s="40" t="s">
        <v>1460</v>
      </c>
      <c r="E843" s="40" t="s">
        <v>1461</v>
      </c>
      <c r="F843" s="62">
        <v>70</v>
      </c>
      <c r="G843" s="63">
        <v>6.9</v>
      </c>
      <c r="H843" s="63">
        <v>10</v>
      </c>
      <c r="I843" s="40"/>
      <c r="J843" s="40">
        <v>16</v>
      </c>
      <c r="K843" s="40" t="s">
        <v>677</v>
      </c>
      <c r="L843" s="40" t="s">
        <v>128</v>
      </c>
      <c r="M843" s="63">
        <f t="shared" si="13"/>
        <v>0.625</v>
      </c>
      <c r="N843" s="64">
        <f>IF(M843="","",IF(M843&lt;Premissas!$C$8,Premissas!$E$7,IF(M843&lt;Premissas!$C$9,Premissas!$E$8,IF(M843&lt;Premissas!$C$10,Premissas!$E$9,IF(M843&lt;Premissas!$C$11,Premissas!$E$10,IF(M843&lt;Premissas!$C$12,Premissas!$E$11,Premissas!$E$12))))))</f>
        <v>0</v>
      </c>
      <c r="O843" s="65">
        <f>IF(OR(N843="",N843=0),0,N843/Premissas!$C$16)</f>
        <v>0</v>
      </c>
    </row>
    <row r="844" spans="1:15" ht="15" customHeight="1">
      <c r="A844" s="40">
        <v>7</v>
      </c>
      <c r="B844" s="40">
        <v>930</v>
      </c>
      <c r="C844" s="40" t="s">
        <v>20</v>
      </c>
      <c r="D844" s="40" t="s">
        <v>1460</v>
      </c>
      <c r="E844" s="40" t="s">
        <v>1461</v>
      </c>
      <c r="F844" s="62">
        <v>2022</v>
      </c>
      <c r="G844" s="63">
        <v>80.099999999999994</v>
      </c>
      <c r="H844" s="63">
        <v>25</v>
      </c>
      <c r="I844" s="40"/>
      <c r="J844" s="40">
        <v>17</v>
      </c>
      <c r="K844" s="40" t="s">
        <v>677</v>
      </c>
      <c r="L844" s="40" t="s">
        <v>128</v>
      </c>
      <c r="M844" s="63">
        <f t="shared" si="13"/>
        <v>1.4705882352941178</v>
      </c>
      <c r="N844" s="64">
        <f>IF(M844="","",IF(M844&lt;Premissas!$C$8,Premissas!$E$7,IF(M844&lt;Premissas!$C$9,Premissas!$E$8,IF(M844&lt;Premissas!$C$10,Premissas!$E$9,IF(M844&lt;Premissas!$C$11,Premissas!$E$10,IF(M844&lt;Premissas!$C$12,Premissas!$E$11,Premissas!$E$12))))))</f>
        <v>350</v>
      </c>
      <c r="O844" s="65">
        <f>IF(OR(N844="",N844=0),0,N844/Premissas!$C$16)</f>
        <v>13.461538461538462</v>
      </c>
    </row>
    <row r="845" spans="1:15" ht="15" customHeight="1">
      <c r="A845" s="40">
        <v>7</v>
      </c>
      <c r="B845" s="40">
        <v>930</v>
      </c>
      <c r="C845" s="40" t="s">
        <v>19</v>
      </c>
      <c r="D845" s="40" t="s">
        <v>1462</v>
      </c>
      <c r="E845" s="40" t="s">
        <v>1463</v>
      </c>
      <c r="F845" s="62">
        <v>97</v>
      </c>
      <c r="G845" s="63">
        <v>8.0299999999999994</v>
      </c>
      <c r="H845" s="63">
        <v>12</v>
      </c>
      <c r="I845" s="40"/>
      <c r="J845" s="40">
        <v>22</v>
      </c>
      <c r="K845" s="40" t="s">
        <v>677</v>
      </c>
      <c r="L845" s="40" t="s">
        <v>128</v>
      </c>
      <c r="M845" s="63">
        <f t="shared" si="13"/>
        <v>0.54545454545454541</v>
      </c>
      <c r="N845" s="64">
        <f>IF(M845="","",IF(M845&lt;Premissas!$C$8,Premissas!$E$7,IF(M845&lt;Premissas!$C$9,Premissas!$E$8,IF(M845&lt;Premissas!$C$10,Premissas!$E$9,IF(M845&lt;Premissas!$C$11,Premissas!$E$10,IF(M845&lt;Premissas!$C$12,Premissas!$E$11,Premissas!$E$12))))))</f>
        <v>0</v>
      </c>
      <c r="O845" s="65">
        <f>IF(OR(N845="",N845=0),0,N845/Premissas!$C$16)</f>
        <v>0</v>
      </c>
    </row>
    <row r="846" spans="1:15" ht="15" customHeight="1">
      <c r="A846" s="40">
        <v>7</v>
      </c>
      <c r="B846" s="40">
        <v>930</v>
      </c>
      <c r="C846" s="40" t="s">
        <v>22</v>
      </c>
      <c r="D846" s="40" t="s">
        <v>1464</v>
      </c>
      <c r="E846" s="40" t="s">
        <v>1465</v>
      </c>
      <c r="F846" s="62">
        <v>894</v>
      </c>
      <c r="G846" s="63">
        <v>31.71</v>
      </c>
      <c r="H846" s="63">
        <v>28</v>
      </c>
      <c r="I846" s="40"/>
      <c r="J846" s="40">
        <v>20</v>
      </c>
      <c r="K846" s="40" t="s">
        <v>677</v>
      </c>
      <c r="L846" s="40" t="s">
        <v>128</v>
      </c>
      <c r="M846" s="63">
        <f t="shared" si="13"/>
        <v>1.4</v>
      </c>
      <c r="N846" s="64">
        <f>IF(M846="","",IF(M846&lt;Premissas!$C$8,Premissas!$E$7,IF(M846&lt;Premissas!$C$9,Premissas!$E$8,IF(M846&lt;Premissas!$C$10,Premissas!$E$9,IF(M846&lt;Premissas!$C$11,Premissas!$E$10,IF(M846&lt;Premissas!$C$12,Premissas!$E$11,Premissas!$E$12))))))</f>
        <v>350</v>
      </c>
      <c r="O846" s="65">
        <f>IF(OR(N846="",N846=0),0,N846/Premissas!$C$16)</f>
        <v>13.461538461538462</v>
      </c>
    </row>
    <row r="847" spans="1:15" ht="15" customHeight="1">
      <c r="A847" s="40">
        <v>7</v>
      </c>
      <c r="B847" s="40">
        <v>930</v>
      </c>
      <c r="C847" s="40" t="s">
        <v>19</v>
      </c>
      <c r="D847" s="40" t="s">
        <v>1466</v>
      </c>
      <c r="E847" s="40" t="s">
        <v>1467</v>
      </c>
      <c r="F847" s="62">
        <v>563</v>
      </c>
      <c r="G847" s="63">
        <v>15.1</v>
      </c>
      <c r="H847" s="63">
        <v>37</v>
      </c>
      <c r="I847" s="40"/>
      <c r="J847" s="40">
        <v>22</v>
      </c>
      <c r="K847" s="40" t="s">
        <v>677</v>
      </c>
      <c r="L847" s="40" t="s">
        <v>128</v>
      </c>
      <c r="M847" s="63">
        <f t="shared" si="13"/>
        <v>1.6818181818181819</v>
      </c>
      <c r="N847" s="64">
        <f>IF(M847="","",IF(M847&lt;Premissas!$C$8,Premissas!$E$7,IF(M847&lt;Premissas!$C$9,Premissas!$E$8,IF(M847&lt;Premissas!$C$10,Premissas!$E$9,IF(M847&lt;Premissas!$C$11,Premissas!$E$10,IF(M847&lt;Premissas!$C$12,Premissas!$E$11,Premissas!$E$12))))))</f>
        <v>500</v>
      </c>
      <c r="O847" s="65">
        <f>IF(OR(N847="",N847=0),0,N847/Premissas!$C$16)</f>
        <v>19.23076923076923</v>
      </c>
    </row>
    <row r="848" spans="1:15" ht="15" customHeight="1">
      <c r="A848" s="40">
        <v>7</v>
      </c>
      <c r="B848" s="40">
        <v>930</v>
      </c>
      <c r="C848" s="40" t="s">
        <v>19</v>
      </c>
      <c r="D848" s="40" t="s">
        <v>1468</v>
      </c>
      <c r="E848" s="40" t="s">
        <v>1469</v>
      </c>
      <c r="F848" s="62">
        <v>21</v>
      </c>
      <c r="G848" s="63">
        <v>0.05</v>
      </c>
      <c r="H848" s="63">
        <v>420</v>
      </c>
      <c r="I848" s="40"/>
      <c r="J848" s="40">
        <v>22</v>
      </c>
      <c r="K848" s="40" t="s">
        <v>677</v>
      </c>
      <c r="L848" s="40" t="s">
        <v>128</v>
      </c>
      <c r="M848" s="63">
        <f t="shared" si="13"/>
        <v>19.09090909090909</v>
      </c>
      <c r="N848" s="64">
        <f>IF(M848="","",IF(M848&lt;Premissas!$C$8,Premissas!$E$7,IF(M848&lt;Premissas!$C$9,Premissas!$E$8,IF(M848&lt;Premissas!$C$10,Premissas!$E$9,IF(M848&lt;Premissas!$C$11,Premissas!$E$10,IF(M848&lt;Premissas!$C$12,Premissas!$E$11,Premissas!$E$12))))))</f>
        <v>750</v>
      </c>
      <c r="O848" s="65">
        <f>IF(OR(N848="",N848=0),0,N848/Premissas!$C$16)</f>
        <v>28.846153846153847</v>
      </c>
    </row>
    <row r="849" spans="1:15" ht="15" customHeight="1">
      <c r="A849" s="40">
        <v>7</v>
      </c>
      <c r="B849" s="40">
        <v>930</v>
      </c>
      <c r="C849" s="40" t="s">
        <v>22</v>
      </c>
      <c r="D849" s="40" t="s">
        <v>1470</v>
      </c>
      <c r="E849" s="40" t="s">
        <v>1471</v>
      </c>
      <c r="F849" s="62">
        <v>1574</v>
      </c>
      <c r="G849" s="63">
        <v>32.72</v>
      </c>
      <c r="H849" s="63">
        <v>48</v>
      </c>
      <c r="I849" s="40"/>
      <c r="J849" s="40">
        <v>20</v>
      </c>
      <c r="K849" s="40" t="s">
        <v>677</v>
      </c>
      <c r="L849" s="40" t="s">
        <v>128</v>
      </c>
      <c r="M849" s="63">
        <f t="shared" si="13"/>
        <v>2.4</v>
      </c>
      <c r="N849" s="64">
        <f>IF(M849="","",IF(M849&lt;Premissas!$C$8,Premissas!$E$7,IF(M849&lt;Premissas!$C$9,Premissas!$E$8,IF(M849&lt;Premissas!$C$10,Premissas!$E$9,IF(M849&lt;Premissas!$C$11,Premissas!$E$10,IF(M849&lt;Premissas!$C$12,Premissas!$E$11,Premissas!$E$12))))))</f>
        <v>750</v>
      </c>
      <c r="O849" s="65">
        <f>IF(OR(N849="",N849=0),0,N849/Premissas!$C$16)</f>
        <v>28.846153846153847</v>
      </c>
    </row>
    <row r="850" spans="1:15" ht="15" customHeight="1">
      <c r="A850" s="40">
        <v>7</v>
      </c>
      <c r="B850" s="40">
        <v>930</v>
      </c>
      <c r="C850" s="40" t="s">
        <v>19</v>
      </c>
      <c r="D850" s="40" t="s">
        <v>1470</v>
      </c>
      <c r="E850" s="40" t="s">
        <v>1471</v>
      </c>
      <c r="F850" s="62">
        <v>25</v>
      </c>
      <c r="G850" s="63">
        <v>0.88</v>
      </c>
      <c r="H850" s="63">
        <v>28</v>
      </c>
      <c r="I850" s="40"/>
      <c r="J850" s="40">
        <v>22</v>
      </c>
      <c r="K850" s="40" t="s">
        <v>677</v>
      </c>
      <c r="L850" s="40" t="s">
        <v>128</v>
      </c>
      <c r="M850" s="63">
        <f t="shared" si="13"/>
        <v>1.2727272727272727</v>
      </c>
      <c r="N850" s="64">
        <f>IF(M850="","",IF(M850&lt;Premissas!$C$8,Premissas!$E$7,IF(M850&lt;Premissas!$C$9,Premissas!$E$8,IF(M850&lt;Premissas!$C$10,Premissas!$E$9,IF(M850&lt;Premissas!$C$11,Premissas!$E$10,IF(M850&lt;Premissas!$C$12,Premissas!$E$11,Premissas!$E$12))))))</f>
        <v>200</v>
      </c>
      <c r="O850" s="65">
        <f>IF(OR(N850="",N850=0),0,N850/Premissas!$C$16)</f>
        <v>7.6923076923076925</v>
      </c>
    </row>
    <row r="851" spans="1:15" ht="15" customHeight="1">
      <c r="A851" s="40">
        <v>7</v>
      </c>
      <c r="B851" s="40">
        <v>930</v>
      </c>
      <c r="C851" s="40" t="s">
        <v>19</v>
      </c>
      <c r="D851" s="40" t="s">
        <v>1472</v>
      </c>
      <c r="E851" s="40" t="s">
        <v>1473</v>
      </c>
      <c r="F851" s="62">
        <v>589</v>
      </c>
      <c r="G851" s="63">
        <v>57.61</v>
      </c>
      <c r="H851" s="63">
        <v>10</v>
      </c>
      <c r="I851" s="40"/>
      <c r="J851" s="40">
        <v>22</v>
      </c>
      <c r="K851" s="40" t="s">
        <v>677</v>
      </c>
      <c r="L851" s="40" t="s">
        <v>128</v>
      </c>
      <c r="M851" s="63">
        <f t="shared" si="13"/>
        <v>0.45454545454545453</v>
      </c>
      <c r="N851" s="64">
        <f>IF(M851="","",IF(M851&lt;Premissas!$C$8,Premissas!$E$7,IF(M851&lt;Premissas!$C$9,Premissas!$E$8,IF(M851&lt;Premissas!$C$10,Premissas!$E$9,IF(M851&lt;Premissas!$C$11,Premissas!$E$10,IF(M851&lt;Premissas!$C$12,Premissas!$E$11,Premissas!$E$12))))))</f>
        <v>0</v>
      </c>
      <c r="O851" s="65">
        <f>IF(OR(N851="",N851=0),0,N851/Premissas!$C$16)</f>
        <v>0</v>
      </c>
    </row>
    <row r="852" spans="1:15" ht="15" customHeight="1">
      <c r="A852" s="40">
        <v>7</v>
      </c>
      <c r="B852" s="40">
        <v>930</v>
      </c>
      <c r="C852" s="40" t="s">
        <v>19</v>
      </c>
      <c r="D852" s="40" t="s">
        <v>1474</v>
      </c>
      <c r="E852" s="40" t="s">
        <v>1475</v>
      </c>
      <c r="F852" s="62">
        <v>224</v>
      </c>
      <c r="G852" s="63">
        <v>16.13</v>
      </c>
      <c r="H852" s="63">
        <v>14</v>
      </c>
      <c r="I852" s="40"/>
      <c r="J852" s="40">
        <v>22</v>
      </c>
      <c r="K852" s="40" t="s">
        <v>677</v>
      </c>
      <c r="L852" s="40" t="s">
        <v>128</v>
      </c>
      <c r="M852" s="63">
        <f t="shared" si="13"/>
        <v>0.63636363636363635</v>
      </c>
      <c r="N852" s="64">
        <f>IF(M852="","",IF(M852&lt;Premissas!$C$8,Premissas!$E$7,IF(M852&lt;Premissas!$C$9,Premissas!$E$8,IF(M852&lt;Premissas!$C$10,Premissas!$E$9,IF(M852&lt;Premissas!$C$11,Premissas!$E$10,IF(M852&lt;Premissas!$C$12,Premissas!$E$11,Premissas!$E$12))))))</f>
        <v>0</v>
      </c>
      <c r="O852" s="65">
        <f>IF(OR(N852="",N852=0),0,N852/Premissas!$C$16)</f>
        <v>0</v>
      </c>
    </row>
    <row r="853" spans="1:15" ht="15" customHeight="1">
      <c r="A853" s="40">
        <v>7</v>
      </c>
      <c r="B853" s="40">
        <v>930</v>
      </c>
      <c r="C853" s="40" t="s">
        <v>19</v>
      </c>
      <c r="D853" s="40" t="s">
        <v>1476</v>
      </c>
      <c r="E853" s="40" t="s">
        <v>1477</v>
      </c>
      <c r="F853" s="62">
        <v>22</v>
      </c>
      <c r="G853" s="63">
        <v>1.76</v>
      </c>
      <c r="H853" s="63">
        <v>13</v>
      </c>
      <c r="I853" s="40"/>
      <c r="J853" s="40">
        <v>22</v>
      </c>
      <c r="K853" s="40" t="s">
        <v>677</v>
      </c>
      <c r="L853" s="40" t="s">
        <v>128</v>
      </c>
      <c r="M853" s="63">
        <f t="shared" si="13"/>
        <v>0.59090909090909094</v>
      </c>
      <c r="N853" s="64">
        <f>IF(M853="","",IF(M853&lt;Premissas!$C$8,Premissas!$E$7,IF(M853&lt;Premissas!$C$9,Premissas!$E$8,IF(M853&lt;Premissas!$C$10,Premissas!$E$9,IF(M853&lt;Premissas!$C$11,Premissas!$E$10,IF(M853&lt;Premissas!$C$12,Premissas!$E$11,Premissas!$E$12))))))</f>
        <v>0</v>
      </c>
      <c r="O853" s="65">
        <f>IF(OR(N853="",N853=0),0,N853/Premissas!$C$16)</f>
        <v>0</v>
      </c>
    </row>
    <row r="854" spans="1:15" ht="15" customHeight="1">
      <c r="A854" s="40">
        <v>7</v>
      </c>
      <c r="B854" s="40">
        <v>930</v>
      </c>
      <c r="C854" s="40" t="s">
        <v>20</v>
      </c>
      <c r="D854" s="40" t="s">
        <v>1476</v>
      </c>
      <c r="E854" s="40" t="s">
        <v>1477</v>
      </c>
      <c r="F854" s="62">
        <v>1175</v>
      </c>
      <c r="G854" s="63">
        <v>32.44</v>
      </c>
      <c r="H854" s="63">
        <v>36</v>
      </c>
      <c r="I854" s="40"/>
      <c r="J854" s="40">
        <v>17</v>
      </c>
      <c r="K854" s="40" t="s">
        <v>677</v>
      </c>
      <c r="L854" s="40" t="s">
        <v>128</v>
      </c>
      <c r="M854" s="63">
        <f t="shared" si="13"/>
        <v>2.1176470588235294</v>
      </c>
      <c r="N854" s="64">
        <f>IF(M854="","",IF(M854&lt;Premissas!$C$8,Premissas!$E$7,IF(M854&lt;Premissas!$C$9,Premissas!$E$8,IF(M854&lt;Premissas!$C$10,Premissas!$E$9,IF(M854&lt;Premissas!$C$11,Premissas!$E$10,IF(M854&lt;Premissas!$C$12,Premissas!$E$11,Premissas!$E$12))))))</f>
        <v>750</v>
      </c>
      <c r="O854" s="65">
        <f>IF(OR(N854="",N854=0),0,N854/Premissas!$C$16)</f>
        <v>28.846153846153847</v>
      </c>
    </row>
    <row r="855" spans="1:15" ht="15" customHeight="1">
      <c r="A855" s="40">
        <v>7</v>
      </c>
      <c r="B855" s="40">
        <v>930</v>
      </c>
      <c r="C855" s="40" t="s">
        <v>19</v>
      </c>
      <c r="D855" s="40" t="s">
        <v>1478</v>
      </c>
      <c r="E855" s="40" t="s">
        <v>1479</v>
      </c>
      <c r="F855" s="62">
        <v>1405</v>
      </c>
      <c r="G855" s="63">
        <v>61.76</v>
      </c>
      <c r="H855" s="63">
        <v>23</v>
      </c>
      <c r="I855" s="40"/>
      <c r="J855" s="40">
        <v>22</v>
      </c>
      <c r="K855" s="40" t="s">
        <v>677</v>
      </c>
      <c r="L855" s="40" t="s">
        <v>128</v>
      </c>
      <c r="M855" s="63">
        <f t="shared" si="13"/>
        <v>1.0454545454545454</v>
      </c>
      <c r="N855" s="64">
        <f>IF(M855="","",IF(M855&lt;Premissas!$C$8,Premissas!$E$7,IF(M855&lt;Premissas!$C$9,Premissas!$E$8,IF(M855&lt;Premissas!$C$10,Premissas!$E$9,IF(M855&lt;Premissas!$C$11,Premissas!$E$10,IF(M855&lt;Premissas!$C$12,Premissas!$E$11,Premissas!$E$12))))))</f>
        <v>100</v>
      </c>
      <c r="O855" s="65">
        <f>IF(OR(N855="",N855=0),0,N855/Premissas!$C$16)</f>
        <v>3.8461538461538463</v>
      </c>
    </row>
    <row r="856" spans="1:15" ht="15" customHeight="1">
      <c r="A856" s="40">
        <v>7</v>
      </c>
      <c r="B856" s="40">
        <v>930</v>
      </c>
      <c r="C856" s="40" t="s">
        <v>20</v>
      </c>
      <c r="D856" s="40" t="s">
        <v>1478</v>
      </c>
      <c r="E856" s="40" t="s">
        <v>1479</v>
      </c>
      <c r="F856" s="62">
        <v>400</v>
      </c>
      <c r="G856" s="63">
        <v>5.51</v>
      </c>
      <c r="H856" s="63">
        <v>73</v>
      </c>
      <c r="I856" s="40"/>
      <c r="J856" s="40">
        <v>17</v>
      </c>
      <c r="K856" s="40" t="s">
        <v>677</v>
      </c>
      <c r="L856" s="40" t="s">
        <v>128</v>
      </c>
      <c r="M856" s="63">
        <f t="shared" si="13"/>
        <v>4.2941176470588234</v>
      </c>
      <c r="N856" s="64">
        <f>IF(M856="","",IF(M856&lt;Premissas!$C$8,Premissas!$E$7,IF(M856&lt;Premissas!$C$9,Premissas!$E$8,IF(M856&lt;Premissas!$C$10,Premissas!$E$9,IF(M856&lt;Premissas!$C$11,Premissas!$E$10,IF(M856&lt;Premissas!$C$12,Premissas!$E$11,Premissas!$E$12))))))</f>
        <v>750</v>
      </c>
      <c r="O856" s="65">
        <f>IF(OR(N856="",N856=0),0,N856/Premissas!$C$16)</f>
        <v>28.846153846153847</v>
      </c>
    </row>
    <row r="857" spans="1:15" ht="15" customHeight="1">
      <c r="A857" s="40">
        <v>7</v>
      </c>
      <c r="B857" s="40">
        <v>930</v>
      </c>
      <c r="C857" s="40" t="s">
        <v>21</v>
      </c>
      <c r="D857" s="40" t="s">
        <v>1480</v>
      </c>
      <c r="E857" s="40" t="s">
        <v>1481</v>
      </c>
      <c r="F857" s="62">
        <v>1415</v>
      </c>
      <c r="G857" s="63">
        <v>66.94</v>
      </c>
      <c r="H857" s="63">
        <v>21</v>
      </c>
      <c r="I857" s="40"/>
      <c r="J857" s="40">
        <v>16</v>
      </c>
      <c r="K857" s="40" t="s">
        <v>677</v>
      </c>
      <c r="L857" s="40" t="s">
        <v>128</v>
      </c>
      <c r="M857" s="63">
        <f t="shared" si="13"/>
        <v>1.3125</v>
      </c>
      <c r="N857" s="64">
        <f>IF(M857="","",IF(M857&lt;Premissas!$C$8,Premissas!$E$7,IF(M857&lt;Premissas!$C$9,Premissas!$E$8,IF(M857&lt;Premissas!$C$10,Premissas!$E$9,IF(M857&lt;Premissas!$C$11,Premissas!$E$10,IF(M857&lt;Premissas!$C$12,Premissas!$E$11,Premissas!$E$12))))))</f>
        <v>200</v>
      </c>
      <c r="O857" s="65">
        <f>IF(OR(N857="",N857=0),0,N857/Premissas!$C$16)</f>
        <v>7.6923076923076925</v>
      </c>
    </row>
    <row r="858" spans="1:15" ht="15" customHeight="1">
      <c r="A858" s="40">
        <v>7</v>
      </c>
      <c r="B858" s="40">
        <v>930</v>
      </c>
      <c r="C858" s="40" t="s">
        <v>20</v>
      </c>
      <c r="D858" s="40" t="s">
        <v>1480</v>
      </c>
      <c r="E858" s="40" t="s">
        <v>1481</v>
      </c>
      <c r="F858" s="62">
        <v>5</v>
      </c>
      <c r="G858" s="63">
        <v>1.68</v>
      </c>
      <c r="H858" s="63">
        <v>3</v>
      </c>
      <c r="I858" s="40"/>
      <c r="J858" s="40">
        <v>17</v>
      </c>
      <c r="K858" s="40" t="s">
        <v>677</v>
      </c>
      <c r="L858" s="40" t="s">
        <v>128</v>
      </c>
      <c r="M858" s="63">
        <f t="shared" si="13"/>
        <v>0.17647058823529413</v>
      </c>
      <c r="N858" s="64">
        <f>IF(M858="","",IF(M858&lt;Premissas!$C$8,Premissas!$E$7,IF(M858&lt;Premissas!$C$9,Premissas!$E$8,IF(M858&lt;Premissas!$C$10,Premissas!$E$9,IF(M858&lt;Premissas!$C$11,Premissas!$E$10,IF(M858&lt;Premissas!$C$12,Premissas!$E$11,Premissas!$E$12))))))</f>
        <v>0</v>
      </c>
      <c r="O858" s="65">
        <f>IF(OR(N858="",N858=0),0,N858/Premissas!$C$16)</f>
        <v>0</v>
      </c>
    </row>
    <row r="859" spans="1:15" ht="15" customHeight="1">
      <c r="A859" s="40">
        <v>7</v>
      </c>
      <c r="B859" s="40">
        <v>930</v>
      </c>
      <c r="C859" s="40" t="s">
        <v>22</v>
      </c>
      <c r="D859" s="40" t="s">
        <v>1482</v>
      </c>
      <c r="E859" s="40" t="s">
        <v>1483</v>
      </c>
      <c r="F859" s="62">
        <v>1285</v>
      </c>
      <c r="G859" s="63">
        <v>59.9</v>
      </c>
      <c r="H859" s="63">
        <v>21</v>
      </c>
      <c r="I859" s="40"/>
      <c r="J859" s="40">
        <v>20</v>
      </c>
      <c r="K859" s="40" t="s">
        <v>677</v>
      </c>
      <c r="L859" s="40" t="s">
        <v>128</v>
      </c>
      <c r="M859" s="63">
        <f t="shared" si="13"/>
        <v>1.05</v>
      </c>
      <c r="N859" s="64">
        <f>IF(M859="","",IF(M859&lt;Premissas!$C$8,Premissas!$E$7,IF(M859&lt;Premissas!$C$9,Premissas!$E$8,IF(M859&lt;Premissas!$C$10,Premissas!$E$9,IF(M859&lt;Premissas!$C$11,Premissas!$E$10,IF(M859&lt;Premissas!$C$12,Premissas!$E$11,Premissas!$E$12))))))</f>
        <v>100</v>
      </c>
      <c r="O859" s="65">
        <f>IF(OR(N859="",N859=0),0,N859/Premissas!$C$16)</f>
        <v>3.8461538461538463</v>
      </c>
    </row>
    <row r="860" spans="1:15" ht="15" customHeight="1">
      <c r="A860" s="40">
        <v>7</v>
      </c>
      <c r="B860" s="40">
        <v>930</v>
      </c>
      <c r="C860" s="40" t="s">
        <v>22</v>
      </c>
      <c r="D860" s="40" t="s">
        <v>1484</v>
      </c>
      <c r="E860" s="40" t="s">
        <v>1485</v>
      </c>
      <c r="F860" s="62">
        <v>29</v>
      </c>
      <c r="G860" s="63">
        <v>11.11</v>
      </c>
      <c r="H860" s="63">
        <v>3</v>
      </c>
      <c r="I860" s="40"/>
      <c r="J860" s="40">
        <v>20</v>
      </c>
      <c r="K860" s="40" t="s">
        <v>677</v>
      </c>
      <c r="L860" s="40" t="s">
        <v>128</v>
      </c>
      <c r="M860" s="63">
        <f t="shared" si="13"/>
        <v>0.15</v>
      </c>
      <c r="N860" s="64">
        <f>IF(M860="","",IF(M860&lt;Premissas!$C$8,Premissas!$E$7,IF(M860&lt;Premissas!$C$9,Premissas!$E$8,IF(M860&lt;Premissas!$C$10,Premissas!$E$9,IF(M860&lt;Premissas!$C$11,Premissas!$E$10,IF(M860&lt;Premissas!$C$12,Premissas!$E$11,Premissas!$E$12))))))</f>
        <v>0</v>
      </c>
      <c r="O860" s="65">
        <f>IF(OR(N860="",N860=0),0,N860/Premissas!$C$16)</f>
        <v>0</v>
      </c>
    </row>
    <row r="861" spans="1:15" ht="15" customHeight="1">
      <c r="A861" s="40">
        <v>7</v>
      </c>
      <c r="B861" s="40">
        <v>930</v>
      </c>
      <c r="C861" s="40" t="s">
        <v>19</v>
      </c>
      <c r="D861" s="40" t="s">
        <v>1486</v>
      </c>
      <c r="E861" s="40" t="s">
        <v>1487</v>
      </c>
      <c r="F861" s="62">
        <v>27</v>
      </c>
      <c r="G861" s="63">
        <v>0.76</v>
      </c>
      <c r="H861" s="63">
        <v>36</v>
      </c>
      <c r="I861" s="40"/>
      <c r="J861" s="40">
        <v>22</v>
      </c>
      <c r="K861" s="40" t="s">
        <v>677</v>
      </c>
      <c r="L861" s="40" t="s">
        <v>128</v>
      </c>
      <c r="M861" s="63">
        <f t="shared" si="13"/>
        <v>1.6363636363636365</v>
      </c>
      <c r="N861" s="64">
        <f>IF(M861="","",IF(M861&lt;Premissas!$C$8,Premissas!$E$7,IF(M861&lt;Premissas!$C$9,Premissas!$E$8,IF(M861&lt;Premissas!$C$10,Premissas!$E$9,IF(M861&lt;Premissas!$C$11,Premissas!$E$10,IF(M861&lt;Premissas!$C$12,Premissas!$E$11,Premissas!$E$12))))))</f>
        <v>500</v>
      </c>
      <c r="O861" s="65">
        <f>IF(OR(N861="",N861=0),0,N861/Premissas!$C$16)</f>
        <v>19.23076923076923</v>
      </c>
    </row>
    <row r="862" spans="1:15" ht="15" customHeight="1">
      <c r="A862" s="40">
        <v>7</v>
      </c>
      <c r="B862" s="40">
        <v>930</v>
      </c>
      <c r="C862" s="40" t="s">
        <v>19</v>
      </c>
      <c r="D862" s="40" t="s">
        <v>1488</v>
      </c>
      <c r="E862" s="40" t="s">
        <v>1489</v>
      </c>
      <c r="F862" s="62">
        <v>14</v>
      </c>
      <c r="G862" s="63">
        <v>0.34</v>
      </c>
      <c r="H862" s="63">
        <v>41</v>
      </c>
      <c r="I862" s="40"/>
      <c r="J862" s="40">
        <v>22</v>
      </c>
      <c r="K862" s="40" t="s">
        <v>677</v>
      </c>
      <c r="L862" s="40" t="s">
        <v>128</v>
      </c>
      <c r="M862" s="63">
        <f t="shared" si="13"/>
        <v>1.8636363636363635</v>
      </c>
      <c r="N862" s="64">
        <f>IF(M862="","",IF(M862&lt;Premissas!$C$8,Premissas!$E$7,IF(M862&lt;Premissas!$C$9,Premissas!$E$8,IF(M862&lt;Premissas!$C$10,Premissas!$E$9,IF(M862&lt;Premissas!$C$11,Premissas!$E$10,IF(M862&lt;Premissas!$C$12,Premissas!$E$11,Premissas!$E$12))))))</f>
        <v>500</v>
      </c>
      <c r="O862" s="65">
        <f>IF(OR(N862="",N862=0),0,N862/Premissas!$C$16)</f>
        <v>19.23076923076923</v>
      </c>
    </row>
    <row r="863" spans="1:15" ht="15" customHeight="1">
      <c r="A863" s="40">
        <v>7</v>
      </c>
      <c r="B863" s="40">
        <v>930</v>
      </c>
      <c r="C863" s="40" t="s">
        <v>21</v>
      </c>
      <c r="D863" s="40" t="s">
        <v>1488</v>
      </c>
      <c r="E863" s="40" t="s">
        <v>1489</v>
      </c>
      <c r="F863" s="62">
        <v>25</v>
      </c>
      <c r="G863" s="63">
        <v>1.38</v>
      </c>
      <c r="H863" s="63">
        <v>18</v>
      </c>
      <c r="I863" s="40"/>
      <c r="J863" s="40">
        <v>16</v>
      </c>
      <c r="K863" s="40" t="s">
        <v>677</v>
      </c>
      <c r="L863" s="40" t="s">
        <v>128</v>
      </c>
      <c r="M863" s="63">
        <f t="shared" si="13"/>
        <v>1.125</v>
      </c>
      <c r="N863" s="64">
        <f>IF(M863="","",IF(M863&lt;Premissas!$C$8,Premissas!$E$7,IF(M863&lt;Premissas!$C$9,Premissas!$E$8,IF(M863&lt;Premissas!$C$10,Premissas!$E$9,IF(M863&lt;Premissas!$C$11,Premissas!$E$10,IF(M863&lt;Premissas!$C$12,Premissas!$E$11,Premissas!$E$12))))))</f>
        <v>100</v>
      </c>
      <c r="O863" s="65">
        <f>IF(OR(N863="",N863=0),0,N863/Premissas!$C$16)</f>
        <v>3.8461538461538463</v>
      </c>
    </row>
    <row r="864" spans="1:15" ht="15" customHeight="1">
      <c r="A864" s="40">
        <v>7</v>
      </c>
      <c r="B864" s="40">
        <v>930</v>
      </c>
      <c r="C864" s="40" t="s">
        <v>21</v>
      </c>
      <c r="D864" s="40" t="s">
        <v>1490</v>
      </c>
      <c r="E864" s="40" t="s">
        <v>1491</v>
      </c>
      <c r="F864" s="62">
        <v>462</v>
      </c>
      <c r="G864" s="63">
        <v>13.12</v>
      </c>
      <c r="H864" s="63">
        <v>35</v>
      </c>
      <c r="I864" s="40"/>
      <c r="J864" s="40">
        <v>16</v>
      </c>
      <c r="K864" s="40" t="s">
        <v>677</v>
      </c>
      <c r="L864" s="40" t="s">
        <v>128</v>
      </c>
      <c r="M864" s="63">
        <f t="shared" si="13"/>
        <v>2.1875</v>
      </c>
      <c r="N864" s="64">
        <f>IF(M864="","",IF(M864&lt;Premissas!$C$8,Premissas!$E$7,IF(M864&lt;Premissas!$C$9,Premissas!$E$8,IF(M864&lt;Premissas!$C$10,Premissas!$E$9,IF(M864&lt;Premissas!$C$11,Premissas!$E$10,IF(M864&lt;Premissas!$C$12,Premissas!$E$11,Premissas!$E$12))))))</f>
        <v>750</v>
      </c>
      <c r="O864" s="65">
        <f>IF(OR(N864="",N864=0),0,N864/Premissas!$C$16)</f>
        <v>28.846153846153847</v>
      </c>
    </row>
    <row r="865" spans="1:15" ht="15" customHeight="1">
      <c r="A865" s="40">
        <v>7</v>
      </c>
      <c r="B865" s="40">
        <v>930</v>
      </c>
      <c r="C865" s="40" t="s">
        <v>19</v>
      </c>
      <c r="D865" s="40" t="s">
        <v>1492</v>
      </c>
      <c r="E865" s="40" t="s">
        <v>1493</v>
      </c>
      <c r="F865" s="62">
        <v>115</v>
      </c>
      <c r="G865" s="63">
        <v>5.38</v>
      </c>
      <c r="H865" s="63">
        <v>21</v>
      </c>
      <c r="I865" s="40"/>
      <c r="J865" s="40">
        <v>22</v>
      </c>
      <c r="K865" s="40" t="s">
        <v>677</v>
      </c>
      <c r="L865" s="40" t="s">
        <v>128</v>
      </c>
      <c r="M865" s="63">
        <f t="shared" si="13"/>
        <v>0.95454545454545459</v>
      </c>
      <c r="N865" s="64">
        <f>IF(M865="","",IF(M865&lt;Premissas!$C$8,Premissas!$E$7,IF(M865&lt;Premissas!$C$9,Premissas!$E$8,IF(M865&lt;Premissas!$C$10,Premissas!$E$9,IF(M865&lt;Premissas!$C$11,Premissas!$E$10,IF(M865&lt;Premissas!$C$12,Premissas!$E$11,Premissas!$E$12))))))</f>
        <v>0</v>
      </c>
      <c r="O865" s="65">
        <f>IF(OR(N865="",N865=0),0,N865/Premissas!$C$16)</f>
        <v>0</v>
      </c>
    </row>
    <row r="866" spans="1:15" ht="15" customHeight="1">
      <c r="A866" s="40">
        <v>7</v>
      </c>
      <c r="B866" s="40">
        <v>930</v>
      </c>
      <c r="C866" s="40" t="s">
        <v>20</v>
      </c>
      <c r="D866" s="40" t="s">
        <v>1494</v>
      </c>
      <c r="E866" s="40" t="s">
        <v>1495</v>
      </c>
      <c r="F866" s="62">
        <v>47</v>
      </c>
      <c r="G866" s="63">
        <v>1.26</v>
      </c>
      <c r="H866" s="63">
        <v>37</v>
      </c>
      <c r="I866" s="40"/>
      <c r="J866" s="40">
        <v>17</v>
      </c>
      <c r="K866" s="40" t="s">
        <v>677</v>
      </c>
      <c r="L866" s="40" t="s">
        <v>128</v>
      </c>
      <c r="M866" s="63">
        <f t="shared" si="13"/>
        <v>2.1764705882352939</v>
      </c>
      <c r="N866" s="64">
        <f>IF(M866="","",IF(M866&lt;Premissas!$C$8,Premissas!$E$7,IF(M866&lt;Premissas!$C$9,Premissas!$E$8,IF(M866&lt;Premissas!$C$10,Premissas!$E$9,IF(M866&lt;Premissas!$C$11,Premissas!$E$10,IF(M866&lt;Premissas!$C$12,Premissas!$E$11,Premissas!$E$12))))))</f>
        <v>750</v>
      </c>
      <c r="O866" s="65">
        <f>IF(OR(N866="",N866=0),0,N866/Premissas!$C$16)</f>
        <v>28.846153846153847</v>
      </c>
    </row>
    <row r="867" spans="1:15" ht="15" customHeight="1">
      <c r="A867" s="40">
        <v>7</v>
      </c>
      <c r="B867" s="40">
        <v>930</v>
      </c>
      <c r="C867" s="40" t="s">
        <v>19</v>
      </c>
      <c r="D867" s="40" t="s">
        <v>1496</v>
      </c>
      <c r="E867" s="40" t="s">
        <v>1497</v>
      </c>
      <c r="F867" s="62">
        <v>344</v>
      </c>
      <c r="G867" s="63">
        <v>28.87</v>
      </c>
      <c r="H867" s="63">
        <v>12</v>
      </c>
      <c r="I867" s="40"/>
      <c r="J867" s="40">
        <v>22</v>
      </c>
      <c r="K867" s="40" t="s">
        <v>677</v>
      </c>
      <c r="L867" s="40" t="s">
        <v>128</v>
      </c>
      <c r="M867" s="63">
        <f t="shared" si="13"/>
        <v>0.54545454545454541</v>
      </c>
      <c r="N867" s="64">
        <f>IF(M867="","",IF(M867&lt;Premissas!$C$8,Premissas!$E$7,IF(M867&lt;Premissas!$C$9,Premissas!$E$8,IF(M867&lt;Premissas!$C$10,Premissas!$E$9,IF(M867&lt;Premissas!$C$11,Premissas!$E$10,IF(M867&lt;Premissas!$C$12,Premissas!$E$11,Premissas!$E$12))))))</f>
        <v>0</v>
      </c>
      <c r="O867" s="65">
        <f>IF(OR(N867="",N867=0),0,N867/Premissas!$C$16)</f>
        <v>0</v>
      </c>
    </row>
    <row r="868" spans="1:15" ht="15" customHeight="1">
      <c r="A868" s="40">
        <v>7</v>
      </c>
      <c r="B868" s="40">
        <v>930</v>
      </c>
      <c r="C868" s="40" t="s">
        <v>19</v>
      </c>
      <c r="D868" s="40" t="s">
        <v>1498</v>
      </c>
      <c r="E868" s="40" t="s">
        <v>1499</v>
      </c>
      <c r="F868" s="62">
        <v>1026</v>
      </c>
      <c r="G868" s="63">
        <v>28.68</v>
      </c>
      <c r="H868" s="63">
        <v>36</v>
      </c>
      <c r="I868" s="40"/>
      <c r="J868" s="40">
        <v>22</v>
      </c>
      <c r="K868" s="40" t="s">
        <v>677</v>
      </c>
      <c r="L868" s="40" t="s">
        <v>128</v>
      </c>
      <c r="M868" s="63">
        <f t="shared" si="13"/>
        <v>1.6363636363636365</v>
      </c>
      <c r="N868" s="64">
        <f>IF(M868="","",IF(M868&lt;Premissas!$C$8,Premissas!$E$7,IF(M868&lt;Premissas!$C$9,Premissas!$E$8,IF(M868&lt;Premissas!$C$10,Premissas!$E$9,IF(M868&lt;Premissas!$C$11,Premissas!$E$10,IF(M868&lt;Premissas!$C$12,Premissas!$E$11,Premissas!$E$12))))))</f>
        <v>500</v>
      </c>
      <c r="O868" s="65">
        <f>IF(OR(N868="",N868=0),0,N868/Premissas!$C$16)</f>
        <v>19.23076923076923</v>
      </c>
    </row>
    <row r="869" spans="1:15" ht="15" customHeight="1">
      <c r="A869" s="40">
        <v>7</v>
      </c>
      <c r="B869" s="40">
        <v>930</v>
      </c>
      <c r="C869" s="40" t="s">
        <v>20</v>
      </c>
      <c r="D869" s="40" t="s">
        <v>1498</v>
      </c>
      <c r="E869" s="40" t="s">
        <v>1499</v>
      </c>
      <c r="F869" s="62">
        <v>217</v>
      </c>
      <c r="G869" s="63">
        <v>13.64</v>
      </c>
      <c r="H869" s="63">
        <v>16</v>
      </c>
      <c r="I869" s="40"/>
      <c r="J869" s="40">
        <v>17</v>
      </c>
      <c r="K869" s="40" t="s">
        <v>677</v>
      </c>
      <c r="L869" s="40" t="s">
        <v>128</v>
      </c>
      <c r="M869" s="63">
        <f t="shared" si="13"/>
        <v>0.94117647058823528</v>
      </c>
      <c r="N869" s="64">
        <f>IF(M869="","",IF(M869&lt;Premissas!$C$8,Premissas!$E$7,IF(M869&lt;Premissas!$C$9,Premissas!$E$8,IF(M869&lt;Premissas!$C$10,Premissas!$E$9,IF(M869&lt;Premissas!$C$11,Premissas!$E$10,IF(M869&lt;Premissas!$C$12,Premissas!$E$11,Premissas!$E$12))))))</f>
        <v>0</v>
      </c>
      <c r="O869" s="65">
        <f>IF(OR(N869="",N869=0),0,N869/Premissas!$C$16)</f>
        <v>0</v>
      </c>
    </row>
    <row r="870" spans="1:15" ht="15" customHeight="1">
      <c r="A870" s="40">
        <v>7</v>
      </c>
      <c r="B870" s="40">
        <v>930</v>
      </c>
      <c r="C870" s="40" t="s">
        <v>19</v>
      </c>
      <c r="D870" s="40" t="s">
        <v>1500</v>
      </c>
      <c r="E870" s="40" t="s">
        <v>1501</v>
      </c>
      <c r="F870" s="62">
        <v>519</v>
      </c>
      <c r="G870" s="63">
        <v>12.4</v>
      </c>
      <c r="H870" s="63">
        <v>42</v>
      </c>
      <c r="I870" s="40"/>
      <c r="J870" s="40">
        <v>22</v>
      </c>
      <c r="K870" s="40" t="s">
        <v>677</v>
      </c>
      <c r="L870" s="40" t="s">
        <v>128</v>
      </c>
      <c r="M870" s="63">
        <f t="shared" si="13"/>
        <v>1.9090909090909092</v>
      </c>
      <c r="N870" s="64">
        <f>IF(M870="","",IF(M870&lt;Premissas!$C$8,Premissas!$E$7,IF(M870&lt;Premissas!$C$9,Premissas!$E$8,IF(M870&lt;Premissas!$C$10,Premissas!$E$9,IF(M870&lt;Premissas!$C$11,Premissas!$E$10,IF(M870&lt;Premissas!$C$12,Premissas!$E$11,Premissas!$E$12))))))</f>
        <v>750</v>
      </c>
      <c r="O870" s="65">
        <f>IF(OR(N870="",N870=0),0,N870/Premissas!$C$16)</f>
        <v>28.846153846153847</v>
      </c>
    </row>
    <row r="871" spans="1:15" ht="15" customHeight="1">
      <c r="A871" s="40">
        <v>7</v>
      </c>
      <c r="B871" s="40">
        <v>930</v>
      </c>
      <c r="C871" s="40" t="s">
        <v>21</v>
      </c>
      <c r="D871" s="40" t="s">
        <v>1502</v>
      </c>
      <c r="E871" s="40" t="s">
        <v>1503</v>
      </c>
      <c r="F871" s="62">
        <v>1</v>
      </c>
      <c r="G871" s="63">
        <v>0.27</v>
      </c>
      <c r="H871" s="63">
        <v>4</v>
      </c>
      <c r="I871" s="40"/>
      <c r="J871" s="40">
        <v>16</v>
      </c>
      <c r="K871" s="40" t="s">
        <v>677</v>
      </c>
      <c r="L871" s="40" t="s">
        <v>128</v>
      </c>
      <c r="M871" s="63">
        <f t="shared" si="13"/>
        <v>0.25</v>
      </c>
      <c r="N871" s="64">
        <f>IF(M871="","",IF(M871&lt;Premissas!$C$8,Premissas!$E$7,IF(M871&lt;Premissas!$C$9,Premissas!$E$8,IF(M871&lt;Premissas!$C$10,Premissas!$E$9,IF(M871&lt;Premissas!$C$11,Premissas!$E$10,IF(M871&lt;Premissas!$C$12,Premissas!$E$11,Premissas!$E$12))))))</f>
        <v>0</v>
      </c>
      <c r="O871" s="65">
        <f>IF(OR(N871="",N871=0),0,N871/Premissas!$C$16)</f>
        <v>0</v>
      </c>
    </row>
    <row r="872" spans="1:15" ht="15" customHeight="1">
      <c r="A872" s="40">
        <v>7</v>
      </c>
      <c r="B872" s="40">
        <v>930</v>
      </c>
      <c r="C872" s="40" t="s">
        <v>19</v>
      </c>
      <c r="D872" s="40" t="s">
        <v>1504</v>
      </c>
      <c r="E872" s="40" t="s">
        <v>1505</v>
      </c>
      <c r="F872" s="62">
        <v>512</v>
      </c>
      <c r="G872" s="63">
        <v>28.45</v>
      </c>
      <c r="H872" s="63">
        <v>18</v>
      </c>
      <c r="I872" s="40"/>
      <c r="J872" s="40">
        <v>22</v>
      </c>
      <c r="K872" s="40" t="s">
        <v>677</v>
      </c>
      <c r="L872" s="40" t="s">
        <v>128</v>
      </c>
      <c r="M872" s="63">
        <f t="shared" si="13"/>
        <v>0.81818181818181823</v>
      </c>
      <c r="N872" s="64">
        <f>IF(M872="","",IF(M872&lt;Premissas!$C$8,Premissas!$E$7,IF(M872&lt;Premissas!$C$9,Premissas!$E$8,IF(M872&lt;Premissas!$C$10,Premissas!$E$9,IF(M872&lt;Premissas!$C$11,Premissas!$E$10,IF(M872&lt;Premissas!$C$12,Premissas!$E$11,Premissas!$E$12))))))</f>
        <v>0</v>
      </c>
      <c r="O872" s="65">
        <f>IF(OR(N872="",N872=0),0,N872/Premissas!$C$16)</f>
        <v>0</v>
      </c>
    </row>
    <row r="873" spans="1:15" ht="15" customHeight="1">
      <c r="A873" s="40">
        <v>7</v>
      </c>
      <c r="B873" s="40">
        <v>930</v>
      </c>
      <c r="C873" s="40" t="s">
        <v>19</v>
      </c>
      <c r="D873" s="40" t="s">
        <v>1506</v>
      </c>
      <c r="E873" s="40" t="s">
        <v>1507</v>
      </c>
      <c r="F873" s="62">
        <v>636</v>
      </c>
      <c r="G873" s="63">
        <v>61.13</v>
      </c>
      <c r="H873" s="63">
        <v>10</v>
      </c>
      <c r="I873" s="40"/>
      <c r="J873" s="40">
        <v>22</v>
      </c>
      <c r="K873" s="40" t="s">
        <v>677</v>
      </c>
      <c r="L873" s="40" t="s">
        <v>128</v>
      </c>
      <c r="M873" s="63">
        <f t="shared" si="13"/>
        <v>0.45454545454545453</v>
      </c>
      <c r="N873" s="64">
        <f>IF(M873="","",IF(M873&lt;Premissas!$C$8,Premissas!$E$7,IF(M873&lt;Premissas!$C$9,Premissas!$E$8,IF(M873&lt;Premissas!$C$10,Premissas!$E$9,IF(M873&lt;Premissas!$C$11,Premissas!$E$10,IF(M873&lt;Premissas!$C$12,Premissas!$E$11,Premissas!$E$12))))))</f>
        <v>0</v>
      </c>
      <c r="O873" s="65">
        <f>IF(OR(N873="",N873=0),0,N873/Premissas!$C$16)</f>
        <v>0</v>
      </c>
    </row>
    <row r="874" spans="1:15" ht="15" customHeight="1">
      <c r="A874" s="40">
        <v>7</v>
      </c>
      <c r="B874" s="40">
        <v>930</v>
      </c>
      <c r="C874" s="40" t="s">
        <v>22</v>
      </c>
      <c r="D874" s="40" t="s">
        <v>1508</v>
      </c>
      <c r="E874" s="40" t="s">
        <v>1509</v>
      </c>
      <c r="F874" s="62">
        <v>1138</v>
      </c>
      <c r="G874" s="63">
        <v>65.95</v>
      </c>
      <c r="H874" s="63">
        <v>17</v>
      </c>
      <c r="I874" s="40"/>
      <c r="J874" s="40">
        <v>20</v>
      </c>
      <c r="K874" s="40" t="s">
        <v>677</v>
      </c>
      <c r="L874" s="40" t="s">
        <v>128</v>
      </c>
      <c r="M874" s="63">
        <f t="shared" si="13"/>
        <v>0.85</v>
      </c>
      <c r="N874" s="64">
        <f>IF(M874="","",IF(M874&lt;Premissas!$C$8,Premissas!$E$7,IF(M874&lt;Premissas!$C$9,Premissas!$E$8,IF(M874&lt;Premissas!$C$10,Premissas!$E$9,IF(M874&lt;Premissas!$C$11,Premissas!$E$10,IF(M874&lt;Premissas!$C$12,Premissas!$E$11,Premissas!$E$12))))))</f>
        <v>0</v>
      </c>
      <c r="O874" s="65">
        <f>IF(OR(N874="",N874=0),0,N874/Premissas!$C$16)</f>
        <v>0</v>
      </c>
    </row>
    <row r="875" spans="1:15" ht="15" customHeight="1">
      <c r="A875" s="40">
        <v>7</v>
      </c>
      <c r="B875" s="40">
        <v>930</v>
      </c>
      <c r="C875" s="40" t="s">
        <v>22</v>
      </c>
      <c r="D875" s="40" t="s">
        <v>1510</v>
      </c>
      <c r="E875" s="40" t="s">
        <v>1511</v>
      </c>
      <c r="F875" s="62">
        <v>1467</v>
      </c>
      <c r="G875" s="63">
        <v>67.2</v>
      </c>
      <c r="H875" s="63">
        <v>22</v>
      </c>
      <c r="I875" s="40"/>
      <c r="J875" s="40">
        <v>20</v>
      </c>
      <c r="K875" s="40" t="s">
        <v>677</v>
      </c>
      <c r="L875" s="40" t="s">
        <v>128</v>
      </c>
      <c r="M875" s="63">
        <f t="shared" si="13"/>
        <v>1.1000000000000001</v>
      </c>
      <c r="N875" s="64">
        <f>IF(M875="","",IF(M875&lt;Premissas!$C$8,Premissas!$E$7,IF(M875&lt;Premissas!$C$9,Premissas!$E$8,IF(M875&lt;Premissas!$C$10,Premissas!$E$9,IF(M875&lt;Premissas!$C$11,Premissas!$E$10,IF(M875&lt;Premissas!$C$12,Premissas!$E$11,Premissas!$E$12))))))</f>
        <v>100</v>
      </c>
      <c r="O875" s="65">
        <f>IF(OR(N875="",N875=0),0,N875/Premissas!$C$16)</f>
        <v>3.8461538461538463</v>
      </c>
    </row>
    <row r="876" spans="1:15" ht="15" customHeight="1">
      <c r="A876" s="40">
        <v>7</v>
      </c>
      <c r="B876" s="40">
        <v>930</v>
      </c>
      <c r="C876" s="40" t="s">
        <v>22</v>
      </c>
      <c r="D876" s="40" t="s">
        <v>1512</v>
      </c>
      <c r="E876" s="40" t="s">
        <v>1513</v>
      </c>
      <c r="F876" s="62">
        <v>682</v>
      </c>
      <c r="G876" s="63">
        <v>8.43</v>
      </c>
      <c r="H876" s="63">
        <v>81</v>
      </c>
      <c r="I876" s="40"/>
      <c r="J876" s="40">
        <v>20</v>
      </c>
      <c r="K876" s="40" t="s">
        <v>677</v>
      </c>
      <c r="L876" s="40" t="s">
        <v>128</v>
      </c>
      <c r="M876" s="63">
        <f t="shared" si="13"/>
        <v>4.05</v>
      </c>
      <c r="N876" s="64">
        <f>IF(M876="","",IF(M876&lt;Premissas!$C$8,Premissas!$E$7,IF(M876&lt;Premissas!$C$9,Premissas!$E$8,IF(M876&lt;Premissas!$C$10,Premissas!$E$9,IF(M876&lt;Premissas!$C$11,Premissas!$E$10,IF(M876&lt;Premissas!$C$12,Premissas!$E$11,Premissas!$E$12))))))</f>
        <v>750</v>
      </c>
      <c r="O876" s="65">
        <f>IF(OR(N876="",N876=0),0,N876/Premissas!$C$16)</f>
        <v>28.846153846153847</v>
      </c>
    </row>
    <row r="877" spans="1:15" ht="15" customHeight="1">
      <c r="A877" s="40">
        <v>7</v>
      </c>
      <c r="B877" s="40">
        <v>930</v>
      </c>
      <c r="C877" s="40" t="s">
        <v>22</v>
      </c>
      <c r="D877" s="40" t="s">
        <v>1514</v>
      </c>
      <c r="E877" s="40" t="s">
        <v>1515</v>
      </c>
      <c r="F877" s="62">
        <v>654</v>
      </c>
      <c r="G877" s="63">
        <v>80.98</v>
      </c>
      <c r="H877" s="63">
        <v>8</v>
      </c>
      <c r="I877" s="40"/>
      <c r="J877" s="40">
        <v>20</v>
      </c>
      <c r="K877" s="40" t="s">
        <v>677</v>
      </c>
      <c r="L877" s="40" t="s">
        <v>128</v>
      </c>
      <c r="M877" s="63">
        <f t="shared" si="13"/>
        <v>0.4</v>
      </c>
      <c r="N877" s="64">
        <f>IF(M877="","",IF(M877&lt;Premissas!$C$8,Premissas!$E$7,IF(M877&lt;Premissas!$C$9,Premissas!$E$8,IF(M877&lt;Premissas!$C$10,Premissas!$E$9,IF(M877&lt;Premissas!$C$11,Premissas!$E$10,IF(M877&lt;Premissas!$C$12,Premissas!$E$11,Premissas!$E$12))))))</f>
        <v>0</v>
      </c>
      <c r="O877" s="65">
        <f>IF(OR(N877="",N877=0),0,N877/Premissas!$C$16)</f>
        <v>0</v>
      </c>
    </row>
    <row r="878" spans="1:15" ht="15" customHeight="1">
      <c r="A878" s="40">
        <v>7</v>
      </c>
      <c r="B878" s="40">
        <v>930</v>
      </c>
      <c r="C878" s="40" t="s">
        <v>19</v>
      </c>
      <c r="D878" s="40" t="s">
        <v>1516</v>
      </c>
      <c r="E878" s="40" t="s">
        <v>1517</v>
      </c>
      <c r="F878" s="62">
        <v>3</v>
      </c>
      <c r="G878" s="63">
        <v>7.0000000000000007E-2</v>
      </c>
      <c r="H878" s="63">
        <v>43</v>
      </c>
      <c r="I878" s="40"/>
      <c r="J878" s="40">
        <v>22</v>
      </c>
      <c r="K878" s="40" t="s">
        <v>677</v>
      </c>
      <c r="L878" s="40" t="s">
        <v>128</v>
      </c>
      <c r="M878" s="63">
        <f t="shared" si="13"/>
        <v>1.9545454545454546</v>
      </c>
      <c r="N878" s="64">
        <f>IF(M878="","",IF(M878&lt;Premissas!$C$8,Premissas!$E$7,IF(M878&lt;Premissas!$C$9,Premissas!$E$8,IF(M878&lt;Premissas!$C$10,Premissas!$E$9,IF(M878&lt;Premissas!$C$11,Premissas!$E$10,IF(M878&lt;Premissas!$C$12,Premissas!$E$11,Premissas!$E$12))))))</f>
        <v>750</v>
      </c>
      <c r="O878" s="65">
        <f>IF(OR(N878="",N878=0),0,N878/Premissas!$C$16)</f>
        <v>28.846153846153847</v>
      </c>
    </row>
    <row r="879" spans="1:15" ht="15" customHeight="1">
      <c r="A879" s="40">
        <v>7</v>
      </c>
      <c r="B879" s="40">
        <v>930</v>
      </c>
      <c r="C879" s="40" t="s">
        <v>21</v>
      </c>
      <c r="D879" s="40" t="s">
        <v>1518</v>
      </c>
      <c r="E879" s="40" t="s">
        <v>1519</v>
      </c>
      <c r="F879" s="62">
        <v>105</v>
      </c>
      <c r="G879" s="63">
        <v>15.52</v>
      </c>
      <c r="H879" s="63">
        <v>7</v>
      </c>
      <c r="I879" s="40"/>
      <c r="J879" s="40">
        <v>16</v>
      </c>
      <c r="K879" s="40" t="s">
        <v>677</v>
      </c>
      <c r="L879" s="40" t="s">
        <v>128</v>
      </c>
      <c r="M879" s="63">
        <f t="shared" si="13"/>
        <v>0.4375</v>
      </c>
      <c r="N879" s="64">
        <f>IF(M879="","",IF(M879&lt;Premissas!$C$8,Premissas!$E$7,IF(M879&lt;Premissas!$C$9,Premissas!$E$8,IF(M879&lt;Premissas!$C$10,Premissas!$E$9,IF(M879&lt;Premissas!$C$11,Premissas!$E$10,IF(M879&lt;Premissas!$C$12,Premissas!$E$11,Premissas!$E$12))))))</f>
        <v>0</v>
      </c>
      <c r="O879" s="65">
        <f>IF(OR(N879="",N879=0),0,N879/Premissas!$C$16)</f>
        <v>0</v>
      </c>
    </row>
    <row r="880" spans="1:15" ht="15" customHeight="1">
      <c r="A880" s="40">
        <v>7</v>
      </c>
      <c r="B880" s="40">
        <v>930</v>
      </c>
      <c r="C880" s="40" t="s">
        <v>21</v>
      </c>
      <c r="D880" s="40" t="s">
        <v>1520</v>
      </c>
      <c r="E880" s="40" t="s">
        <v>1521</v>
      </c>
      <c r="F880" s="62">
        <v>41</v>
      </c>
      <c r="G880" s="63">
        <v>12.69</v>
      </c>
      <c r="H880" s="63">
        <v>3</v>
      </c>
      <c r="I880" s="40"/>
      <c r="J880" s="40">
        <v>16</v>
      </c>
      <c r="K880" s="40" t="s">
        <v>677</v>
      </c>
      <c r="L880" s="40" t="s">
        <v>128</v>
      </c>
      <c r="M880" s="63">
        <f t="shared" si="13"/>
        <v>0.1875</v>
      </c>
      <c r="N880" s="64">
        <f>IF(M880="","",IF(M880&lt;Premissas!$C$8,Premissas!$E$7,IF(M880&lt;Premissas!$C$9,Premissas!$E$8,IF(M880&lt;Premissas!$C$10,Premissas!$E$9,IF(M880&lt;Premissas!$C$11,Premissas!$E$10,IF(M880&lt;Premissas!$C$12,Premissas!$E$11,Premissas!$E$12))))))</f>
        <v>0</v>
      </c>
      <c r="O880" s="65">
        <f>IF(OR(N880="",N880=0),0,N880/Premissas!$C$16)</f>
        <v>0</v>
      </c>
    </row>
    <row r="881" spans="1:15" ht="15" customHeight="1">
      <c r="A881" s="40">
        <v>7</v>
      </c>
      <c r="B881" s="40">
        <v>930</v>
      </c>
      <c r="C881" s="40" t="s">
        <v>19</v>
      </c>
      <c r="D881" s="40" t="s">
        <v>1522</v>
      </c>
      <c r="E881" s="40" t="s">
        <v>1523</v>
      </c>
      <c r="F881" s="62">
        <v>917</v>
      </c>
      <c r="G881" s="63">
        <v>32.79</v>
      </c>
      <c r="H881" s="63">
        <v>28</v>
      </c>
      <c r="I881" s="40"/>
      <c r="J881" s="40">
        <v>22</v>
      </c>
      <c r="K881" s="40" t="s">
        <v>677</v>
      </c>
      <c r="L881" s="40" t="s">
        <v>128</v>
      </c>
      <c r="M881" s="63">
        <f t="shared" si="13"/>
        <v>1.2727272727272727</v>
      </c>
      <c r="N881" s="64">
        <f>IF(M881="","",IF(M881&lt;Premissas!$C$8,Premissas!$E$7,IF(M881&lt;Premissas!$C$9,Premissas!$E$8,IF(M881&lt;Premissas!$C$10,Premissas!$E$9,IF(M881&lt;Premissas!$C$11,Premissas!$E$10,IF(M881&lt;Premissas!$C$12,Premissas!$E$11,Premissas!$E$12))))))</f>
        <v>200</v>
      </c>
      <c r="O881" s="65">
        <f>IF(OR(N881="",N881=0),0,N881/Premissas!$C$16)</f>
        <v>7.6923076923076925</v>
      </c>
    </row>
    <row r="882" spans="1:15" ht="15" customHeight="1">
      <c r="A882" s="40">
        <v>7</v>
      </c>
      <c r="B882" s="40">
        <v>930</v>
      </c>
      <c r="C882" s="40" t="s">
        <v>20</v>
      </c>
      <c r="D882" s="40" t="s">
        <v>1522</v>
      </c>
      <c r="E882" s="40" t="s">
        <v>1523</v>
      </c>
      <c r="F882" s="62">
        <v>51</v>
      </c>
      <c r="G882" s="63">
        <v>3.72</v>
      </c>
      <c r="H882" s="63">
        <v>14</v>
      </c>
      <c r="I882" s="40"/>
      <c r="J882" s="40">
        <v>17</v>
      </c>
      <c r="K882" s="40" t="s">
        <v>677</v>
      </c>
      <c r="L882" s="40" t="s">
        <v>128</v>
      </c>
      <c r="M882" s="63">
        <f t="shared" si="13"/>
        <v>0.82352941176470584</v>
      </c>
      <c r="N882" s="64">
        <f>IF(M882="","",IF(M882&lt;Premissas!$C$8,Premissas!$E$7,IF(M882&lt;Premissas!$C$9,Premissas!$E$8,IF(M882&lt;Premissas!$C$10,Premissas!$E$9,IF(M882&lt;Premissas!$C$11,Premissas!$E$10,IF(M882&lt;Premissas!$C$12,Premissas!$E$11,Premissas!$E$12))))))</f>
        <v>0</v>
      </c>
      <c r="O882" s="65">
        <f>IF(OR(N882="",N882=0),0,N882/Premissas!$C$16)</f>
        <v>0</v>
      </c>
    </row>
    <row r="883" spans="1:15" ht="15" customHeight="1">
      <c r="A883" s="40">
        <v>7</v>
      </c>
      <c r="B883" s="40">
        <v>930</v>
      </c>
      <c r="C883" s="40" t="s">
        <v>22</v>
      </c>
      <c r="D883" s="40" t="s">
        <v>1524</v>
      </c>
      <c r="E883" s="40" t="s">
        <v>1525</v>
      </c>
      <c r="F883" s="62">
        <v>2348</v>
      </c>
      <c r="G883" s="63">
        <v>64.069999999999993</v>
      </c>
      <c r="H883" s="63">
        <v>37</v>
      </c>
      <c r="I883" s="40"/>
      <c r="J883" s="40">
        <v>20</v>
      </c>
      <c r="K883" s="40" t="s">
        <v>677</v>
      </c>
      <c r="L883" s="40" t="s">
        <v>128</v>
      </c>
      <c r="M883" s="63">
        <f t="shared" si="13"/>
        <v>1.85</v>
      </c>
      <c r="N883" s="64">
        <f>IF(M883="","",IF(M883&lt;Premissas!$C$8,Premissas!$E$7,IF(M883&lt;Premissas!$C$9,Premissas!$E$8,IF(M883&lt;Premissas!$C$10,Premissas!$E$9,IF(M883&lt;Premissas!$C$11,Premissas!$E$10,IF(M883&lt;Premissas!$C$12,Premissas!$E$11,Premissas!$E$12))))))</f>
        <v>500</v>
      </c>
      <c r="O883" s="65">
        <f>IF(OR(N883="",N883=0),0,N883/Premissas!$C$16)</f>
        <v>19.23076923076923</v>
      </c>
    </row>
    <row r="884" spans="1:15" ht="15" customHeight="1">
      <c r="A884" s="40">
        <v>7</v>
      </c>
      <c r="B884" s="40">
        <v>930</v>
      </c>
      <c r="C884" s="40" t="s">
        <v>19</v>
      </c>
      <c r="D884" s="40" t="s">
        <v>1526</v>
      </c>
      <c r="E884" s="40" t="s">
        <v>1527</v>
      </c>
      <c r="F884" s="62">
        <v>2094</v>
      </c>
      <c r="G884" s="63">
        <v>38.270000000000003</v>
      </c>
      <c r="H884" s="63">
        <v>55</v>
      </c>
      <c r="I884" s="40"/>
      <c r="J884" s="40">
        <v>22</v>
      </c>
      <c r="K884" s="40" t="s">
        <v>677</v>
      </c>
      <c r="L884" s="40" t="s">
        <v>128</v>
      </c>
      <c r="M884" s="63">
        <f t="shared" si="13"/>
        <v>2.5</v>
      </c>
      <c r="N884" s="64">
        <f>IF(M884="","",IF(M884&lt;Premissas!$C$8,Premissas!$E$7,IF(M884&lt;Premissas!$C$9,Premissas!$E$8,IF(M884&lt;Premissas!$C$10,Premissas!$E$9,IF(M884&lt;Premissas!$C$11,Premissas!$E$10,IF(M884&lt;Premissas!$C$12,Premissas!$E$11,Premissas!$E$12))))))</f>
        <v>750</v>
      </c>
      <c r="O884" s="65">
        <f>IF(OR(N884="",N884=0),0,N884/Premissas!$C$16)</f>
        <v>28.846153846153847</v>
      </c>
    </row>
    <row r="885" spans="1:15" ht="15" customHeight="1">
      <c r="A885" s="40">
        <v>7</v>
      </c>
      <c r="B885" s="40">
        <v>930</v>
      </c>
      <c r="C885" s="40" t="s">
        <v>19</v>
      </c>
      <c r="D885" s="40" t="s">
        <v>1528</v>
      </c>
      <c r="E885" s="40" t="s">
        <v>1529</v>
      </c>
      <c r="F885" s="62">
        <v>389</v>
      </c>
      <c r="G885" s="63">
        <v>19.36</v>
      </c>
      <c r="H885" s="63">
        <v>20</v>
      </c>
      <c r="I885" s="40"/>
      <c r="J885" s="40">
        <v>22</v>
      </c>
      <c r="K885" s="40" t="s">
        <v>677</v>
      </c>
      <c r="L885" s="40" t="s">
        <v>128</v>
      </c>
      <c r="M885" s="63">
        <f t="shared" si="13"/>
        <v>0.90909090909090906</v>
      </c>
      <c r="N885" s="64">
        <f>IF(M885="","",IF(M885&lt;Premissas!$C$8,Premissas!$E$7,IF(M885&lt;Premissas!$C$9,Premissas!$E$8,IF(M885&lt;Premissas!$C$10,Premissas!$E$9,IF(M885&lt;Premissas!$C$11,Premissas!$E$10,IF(M885&lt;Premissas!$C$12,Premissas!$E$11,Premissas!$E$12))))))</f>
        <v>0</v>
      </c>
      <c r="O885" s="65">
        <f>IF(OR(N885="",N885=0),0,N885/Premissas!$C$16)</f>
        <v>0</v>
      </c>
    </row>
    <row r="886" spans="1:15" ht="15" customHeight="1">
      <c r="A886" s="40">
        <v>7</v>
      </c>
      <c r="B886" s="40">
        <v>930</v>
      </c>
      <c r="C886" s="40" t="s">
        <v>19</v>
      </c>
      <c r="D886" s="40" t="s">
        <v>1530</v>
      </c>
      <c r="E886" s="40" t="s">
        <v>1531</v>
      </c>
      <c r="F886" s="62">
        <v>9</v>
      </c>
      <c r="G886" s="63">
        <v>11.42</v>
      </c>
      <c r="H886" s="63">
        <v>1</v>
      </c>
      <c r="I886" s="40"/>
      <c r="J886" s="40">
        <v>22</v>
      </c>
      <c r="K886" s="40" t="s">
        <v>677</v>
      </c>
      <c r="L886" s="40" t="s">
        <v>128</v>
      </c>
      <c r="M886" s="63">
        <f t="shared" si="13"/>
        <v>4.5454545454545456E-2</v>
      </c>
      <c r="N886" s="64">
        <f>IF(M886="","",IF(M886&lt;Premissas!$C$8,Premissas!$E$7,IF(M886&lt;Premissas!$C$9,Premissas!$E$8,IF(M886&lt;Premissas!$C$10,Premissas!$E$9,IF(M886&lt;Premissas!$C$11,Premissas!$E$10,IF(M886&lt;Premissas!$C$12,Premissas!$E$11,Premissas!$E$12))))))</f>
        <v>0</v>
      </c>
      <c r="O886" s="65">
        <f>IF(OR(N886="",N886=0),0,N886/Premissas!$C$16)</f>
        <v>0</v>
      </c>
    </row>
    <row r="887" spans="1:15" ht="15" customHeight="1">
      <c r="A887" s="40">
        <v>7</v>
      </c>
      <c r="B887" s="40">
        <v>930</v>
      </c>
      <c r="C887" s="40" t="s">
        <v>19</v>
      </c>
      <c r="D887" s="40" t="s">
        <v>1532</v>
      </c>
      <c r="E887" s="40" t="s">
        <v>1533</v>
      </c>
      <c r="F887" s="62">
        <v>750</v>
      </c>
      <c r="G887" s="63">
        <v>19.420000000000002</v>
      </c>
      <c r="H887" s="63">
        <v>39</v>
      </c>
      <c r="I887" s="40"/>
      <c r="J887" s="40">
        <v>22</v>
      </c>
      <c r="K887" s="40" t="s">
        <v>677</v>
      </c>
      <c r="L887" s="40" t="s">
        <v>128</v>
      </c>
      <c r="M887" s="63">
        <f t="shared" si="13"/>
        <v>1.7727272727272727</v>
      </c>
      <c r="N887" s="64">
        <f>IF(M887="","",IF(M887&lt;Premissas!$C$8,Premissas!$E$7,IF(M887&lt;Premissas!$C$9,Premissas!$E$8,IF(M887&lt;Premissas!$C$10,Premissas!$E$9,IF(M887&lt;Premissas!$C$11,Premissas!$E$10,IF(M887&lt;Premissas!$C$12,Premissas!$E$11,Premissas!$E$12))))))</f>
        <v>500</v>
      </c>
      <c r="O887" s="65">
        <f>IF(OR(N887="",N887=0),0,N887/Premissas!$C$16)</f>
        <v>19.23076923076923</v>
      </c>
    </row>
    <row r="888" spans="1:15" ht="15" customHeight="1">
      <c r="A888" s="40">
        <v>7</v>
      </c>
      <c r="B888" s="40">
        <v>930</v>
      </c>
      <c r="C888" s="40" t="s">
        <v>22</v>
      </c>
      <c r="D888" s="40" t="s">
        <v>1534</v>
      </c>
      <c r="E888" s="40" t="s">
        <v>1535</v>
      </c>
      <c r="F888" s="62">
        <v>995</v>
      </c>
      <c r="G888" s="63">
        <v>83.02</v>
      </c>
      <c r="H888" s="63">
        <v>12</v>
      </c>
      <c r="I888" s="40"/>
      <c r="J888" s="40">
        <v>20</v>
      </c>
      <c r="K888" s="40" t="s">
        <v>677</v>
      </c>
      <c r="L888" s="40" t="s">
        <v>128</v>
      </c>
      <c r="M888" s="63">
        <f t="shared" si="13"/>
        <v>0.6</v>
      </c>
      <c r="N888" s="64">
        <f>IF(M888="","",IF(M888&lt;Premissas!$C$8,Premissas!$E$7,IF(M888&lt;Premissas!$C$9,Premissas!$E$8,IF(M888&lt;Premissas!$C$10,Premissas!$E$9,IF(M888&lt;Premissas!$C$11,Premissas!$E$10,IF(M888&lt;Premissas!$C$12,Premissas!$E$11,Premissas!$E$12))))))</f>
        <v>0</v>
      </c>
      <c r="O888" s="65">
        <f>IF(OR(N888="",N888=0),0,N888/Premissas!$C$16)</f>
        <v>0</v>
      </c>
    </row>
    <row r="889" spans="1:15" ht="15" customHeight="1">
      <c r="A889" s="40">
        <v>7</v>
      </c>
      <c r="B889" s="40">
        <v>930</v>
      </c>
      <c r="C889" s="40" t="s">
        <v>19</v>
      </c>
      <c r="D889" s="40" t="s">
        <v>1536</v>
      </c>
      <c r="E889" s="40" t="s">
        <v>1537</v>
      </c>
      <c r="F889" s="62">
        <v>22</v>
      </c>
      <c r="G889" s="63">
        <v>0.09</v>
      </c>
      <c r="H889" s="63">
        <v>244</v>
      </c>
      <c r="I889" s="40"/>
      <c r="J889" s="40">
        <v>22</v>
      </c>
      <c r="K889" s="40" t="s">
        <v>677</v>
      </c>
      <c r="L889" s="40" t="s">
        <v>128</v>
      </c>
      <c r="M889" s="63">
        <f t="shared" si="13"/>
        <v>11.090909090909092</v>
      </c>
      <c r="N889" s="64">
        <f>IF(M889="","",IF(M889&lt;Premissas!$C$8,Premissas!$E$7,IF(M889&lt;Premissas!$C$9,Premissas!$E$8,IF(M889&lt;Premissas!$C$10,Premissas!$E$9,IF(M889&lt;Premissas!$C$11,Premissas!$E$10,IF(M889&lt;Premissas!$C$12,Premissas!$E$11,Premissas!$E$12))))))</f>
        <v>750</v>
      </c>
      <c r="O889" s="65">
        <f>IF(OR(N889="",N889=0),0,N889/Premissas!$C$16)</f>
        <v>28.846153846153847</v>
      </c>
    </row>
    <row r="890" spans="1:15" ht="15" customHeight="1">
      <c r="A890" s="40">
        <v>7</v>
      </c>
      <c r="B890" s="40">
        <v>930</v>
      </c>
      <c r="C890" s="40" t="s">
        <v>19</v>
      </c>
      <c r="D890" s="40" t="s">
        <v>1538</v>
      </c>
      <c r="E890" s="40" t="s">
        <v>1539</v>
      </c>
      <c r="F890" s="62">
        <v>126</v>
      </c>
      <c r="G890" s="63">
        <v>37.6</v>
      </c>
      <c r="H890" s="63">
        <v>3</v>
      </c>
      <c r="I890" s="40"/>
      <c r="J890" s="40">
        <v>22</v>
      </c>
      <c r="K890" s="40" t="s">
        <v>677</v>
      </c>
      <c r="L890" s="40" t="s">
        <v>128</v>
      </c>
      <c r="M890" s="63">
        <f t="shared" si="13"/>
        <v>0.13636363636363635</v>
      </c>
      <c r="N890" s="64">
        <f>IF(M890="","",IF(M890&lt;Premissas!$C$8,Premissas!$E$7,IF(M890&lt;Premissas!$C$9,Premissas!$E$8,IF(M890&lt;Premissas!$C$10,Premissas!$E$9,IF(M890&lt;Premissas!$C$11,Premissas!$E$10,IF(M890&lt;Premissas!$C$12,Premissas!$E$11,Premissas!$E$12))))))</f>
        <v>0</v>
      </c>
      <c r="O890" s="65">
        <f>IF(OR(N890="",N890=0),0,N890/Premissas!$C$16)</f>
        <v>0</v>
      </c>
    </row>
    <row r="891" spans="1:15" ht="15" customHeight="1">
      <c r="A891" s="40">
        <v>7</v>
      </c>
      <c r="B891" s="40">
        <v>930</v>
      </c>
      <c r="C891" s="40" t="s">
        <v>21</v>
      </c>
      <c r="D891" s="40" t="s">
        <v>1540</v>
      </c>
      <c r="E891" s="40" t="s">
        <v>1541</v>
      </c>
      <c r="F891" s="62">
        <v>3466</v>
      </c>
      <c r="G891" s="63">
        <v>74.62</v>
      </c>
      <c r="H891" s="63">
        <v>46</v>
      </c>
      <c r="I891" s="40"/>
      <c r="J891" s="40">
        <v>16</v>
      </c>
      <c r="K891" s="40" t="s">
        <v>677</v>
      </c>
      <c r="L891" s="40" t="s">
        <v>128</v>
      </c>
      <c r="M891" s="63">
        <f t="shared" si="13"/>
        <v>2.875</v>
      </c>
      <c r="N891" s="64">
        <f>IF(M891="","",IF(M891&lt;Premissas!$C$8,Premissas!$E$7,IF(M891&lt;Premissas!$C$9,Premissas!$E$8,IF(M891&lt;Premissas!$C$10,Premissas!$E$9,IF(M891&lt;Premissas!$C$11,Premissas!$E$10,IF(M891&lt;Premissas!$C$12,Premissas!$E$11,Premissas!$E$12))))))</f>
        <v>750</v>
      </c>
      <c r="O891" s="65">
        <f>IF(OR(N891="",N891=0),0,N891/Premissas!$C$16)</f>
        <v>28.846153846153847</v>
      </c>
    </row>
    <row r="892" spans="1:15" ht="15" customHeight="1">
      <c r="A892" s="40">
        <v>7</v>
      </c>
      <c r="B892" s="40">
        <v>930</v>
      </c>
      <c r="C892" s="40" t="s">
        <v>19</v>
      </c>
      <c r="D892" s="40" t="s">
        <v>1542</v>
      </c>
      <c r="E892" s="40" t="s">
        <v>1543</v>
      </c>
      <c r="F892" s="62">
        <v>72</v>
      </c>
      <c r="G892" s="63">
        <v>1.57</v>
      </c>
      <c r="H892" s="63">
        <v>46</v>
      </c>
      <c r="I892" s="40"/>
      <c r="J892" s="40">
        <v>22</v>
      </c>
      <c r="K892" s="40" t="s">
        <v>677</v>
      </c>
      <c r="L892" s="40" t="s">
        <v>128</v>
      </c>
      <c r="M892" s="63">
        <f t="shared" si="13"/>
        <v>2.0909090909090908</v>
      </c>
      <c r="N892" s="64">
        <f>IF(M892="","",IF(M892&lt;Premissas!$C$8,Premissas!$E$7,IF(M892&lt;Premissas!$C$9,Premissas!$E$8,IF(M892&lt;Premissas!$C$10,Premissas!$E$9,IF(M892&lt;Premissas!$C$11,Premissas!$E$10,IF(M892&lt;Premissas!$C$12,Premissas!$E$11,Premissas!$E$12))))))</f>
        <v>750</v>
      </c>
      <c r="O892" s="65">
        <f>IF(OR(N892="",N892=0),0,N892/Premissas!$C$16)</f>
        <v>28.846153846153847</v>
      </c>
    </row>
    <row r="893" spans="1:15" ht="15" customHeight="1">
      <c r="A893" s="40">
        <v>7</v>
      </c>
      <c r="B893" s="40">
        <v>930</v>
      </c>
      <c r="C893" s="40" t="s">
        <v>21</v>
      </c>
      <c r="D893" s="40" t="s">
        <v>1544</v>
      </c>
      <c r="E893" s="40" t="s">
        <v>1545</v>
      </c>
      <c r="F893" s="62">
        <v>3</v>
      </c>
      <c r="G893" s="63">
        <v>0.08</v>
      </c>
      <c r="H893" s="63">
        <v>38</v>
      </c>
      <c r="I893" s="40"/>
      <c r="J893" s="40">
        <v>16</v>
      </c>
      <c r="K893" s="40" t="s">
        <v>677</v>
      </c>
      <c r="L893" s="40" t="s">
        <v>128</v>
      </c>
      <c r="M893" s="63">
        <f t="shared" si="13"/>
        <v>2.375</v>
      </c>
      <c r="N893" s="64">
        <f>IF(M893="","",IF(M893&lt;Premissas!$C$8,Premissas!$E$7,IF(M893&lt;Premissas!$C$9,Premissas!$E$8,IF(M893&lt;Premissas!$C$10,Premissas!$E$9,IF(M893&lt;Premissas!$C$11,Premissas!$E$10,IF(M893&lt;Premissas!$C$12,Premissas!$E$11,Premissas!$E$12))))))</f>
        <v>750</v>
      </c>
      <c r="O893" s="65">
        <f>IF(OR(N893="",N893=0),0,N893/Premissas!$C$16)</f>
        <v>28.846153846153847</v>
      </c>
    </row>
    <row r="894" spans="1:15" ht="15" customHeight="1">
      <c r="A894" s="40">
        <v>7</v>
      </c>
      <c r="B894" s="40">
        <v>930</v>
      </c>
      <c r="C894" s="40" t="s">
        <v>19</v>
      </c>
      <c r="D894" s="40" t="s">
        <v>1546</v>
      </c>
      <c r="E894" s="40" t="s">
        <v>1547</v>
      </c>
      <c r="F894" s="62">
        <v>249</v>
      </c>
      <c r="G894" s="63">
        <v>7.73</v>
      </c>
      <c r="H894" s="63">
        <v>32</v>
      </c>
      <c r="I894" s="40"/>
      <c r="J894" s="40">
        <v>22</v>
      </c>
      <c r="K894" s="40" t="s">
        <v>677</v>
      </c>
      <c r="L894" s="40" t="s">
        <v>128</v>
      </c>
      <c r="M894" s="63">
        <f t="shared" si="13"/>
        <v>1.4545454545454546</v>
      </c>
      <c r="N894" s="64">
        <f>IF(M894="","",IF(M894&lt;Premissas!$C$8,Premissas!$E$7,IF(M894&lt;Premissas!$C$9,Premissas!$E$8,IF(M894&lt;Premissas!$C$10,Premissas!$E$9,IF(M894&lt;Premissas!$C$11,Premissas!$E$10,IF(M894&lt;Premissas!$C$12,Premissas!$E$11,Premissas!$E$12))))))</f>
        <v>350</v>
      </c>
      <c r="O894" s="65">
        <f>IF(OR(N894="",N894=0),0,N894/Premissas!$C$16)</f>
        <v>13.461538461538462</v>
      </c>
    </row>
    <row r="895" spans="1:15" ht="15" customHeight="1">
      <c r="A895" s="40">
        <v>7</v>
      </c>
      <c r="B895" s="40">
        <v>930</v>
      </c>
      <c r="C895" s="40" t="s">
        <v>22</v>
      </c>
      <c r="D895" s="40" t="s">
        <v>1548</v>
      </c>
      <c r="E895" s="40" t="s">
        <v>1549</v>
      </c>
      <c r="F895" s="62">
        <v>1064</v>
      </c>
      <c r="G895" s="63">
        <v>58.84</v>
      </c>
      <c r="H895" s="63">
        <v>18</v>
      </c>
      <c r="I895" s="40"/>
      <c r="J895" s="40">
        <v>20</v>
      </c>
      <c r="K895" s="40" t="s">
        <v>677</v>
      </c>
      <c r="L895" s="40" t="s">
        <v>128</v>
      </c>
      <c r="M895" s="63">
        <f t="shared" si="13"/>
        <v>0.9</v>
      </c>
      <c r="N895" s="64">
        <f>IF(M895="","",IF(M895&lt;Premissas!$C$8,Premissas!$E$7,IF(M895&lt;Premissas!$C$9,Premissas!$E$8,IF(M895&lt;Premissas!$C$10,Premissas!$E$9,IF(M895&lt;Premissas!$C$11,Premissas!$E$10,IF(M895&lt;Premissas!$C$12,Premissas!$E$11,Premissas!$E$12))))))</f>
        <v>0</v>
      </c>
      <c r="O895" s="65">
        <f>IF(OR(N895="",N895=0),0,N895/Premissas!$C$16)</f>
        <v>0</v>
      </c>
    </row>
    <row r="896" spans="1:15" ht="15" customHeight="1">
      <c r="A896" s="40">
        <v>7</v>
      </c>
      <c r="B896" s="40">
        <v>930</v>
      </c>
      <c r="C896" s="40" t="s">
        <v>19</v>
      </c>
      <c r="D896" s="40" t="s">
        <v>1550</v>
      </c>
      <c r="E896" s="40" t="s">
        <v>1551</v>
      </c>
      <c r="F896" s="62">
        <v>501</v>
      </c>
      <c r="G896" s="63">
        <v>16.96</v>
      </c>
      <c r="H896" s="63">
        <v>30</v>
      </c>
      <c r="I896" s="40"/>
      <c r="J896" s="40">
        <v>22</v>
      </c>
      <c r="K896" s="40" t="s">
        <v>677</v>
      </c>
      <c r="L896" s="40" t="s">
        <v>128</v>
      </c>
      <c r="M896" s="63">
        <f t="shared" si="13"/>
        <v>1.3636363636363635</v>
      </c>
      <c r="N896" s="64">
        <f>IF(M896="","",IF(M896&lt;Premissas!$C$8,Premissas!$E$7,IF(M896&lt;Premissas!$C$9,Premissas!$E$8,IF(M896&lt;Premissas!$C$10,Premissas!$E$9,IF(M896&lt;Premissas!$C$11,Premissas!$E$10,IF(M896&lt;Premissas!$C$12,Premissas!$E$11,Premissas!$E$12))))))</f>
        <v>200</v>
      </c>
      <c r="O896" s="65">
        <f>IF(OR(N896="",N896=0),0,N896/Premissas!$C$16)</f>
        <v>7.6923076923076925</v>
      </c>
    </row>
    <row r="897" spans="1:15" ht="15" customHeight="1">
      <c r="A897" s="40">
        <v>7</v>
      </c>
      <c r="B897" s="40">
        <v>930</v>
      </c>
      <c r="C897" s="40" t="s">
        <v>22</v>
      </c>
      <c r="D897" s="40" t="s">
        <v>1552</v>
      </c>
      <c r="E897" s="40" t="s">
        <v>1553</v>
      </c>
      <c r="F897" s="62">
        <v>592</v>
      </c>
      <c r="G897" s="63">
        <v>80.05</v>
      </c>
      <c r="H897" s="63">
        <v>7</v>
      </c>
      <c r="I897" s="40"/>
      <c r="J897" s="40">
        <v>20</v>
      </c>
      <c r="K897" s="40" t="s">
        <v>677</v>
      </c>
      <c r="L897" s="40" t="s">
        <v>128</v>
      </c>
      <c r="M897" s="63">
        <f t="shared" si="13"/>
        <v>0.35</v>
      </c>
      <c r="N897" s="64">
        <f>IF(M897="","",IF(M897&lt;Premissas!$C$8,Premissas!$E$7,IF(M897&lt;Premissas!$C$9,Premissas!$E$8,IF(M897&lt;Premissas!$C$10,Premissas!$E$9,IF(M897&lt;Premissas!$C$11,Premissas!$E$10,IF(M897&lt;Premissas!$C$12,Premissas!$E$11,Premissas!$E$12))))))</f>
        <v>0</v>
      </c>
      <c r="O897" s="65">
        <f>IF(OR(N897="",N897=0),0,N897/Premissas!$C$16)</f>
        <v>0</v>
      </c>
    </row>
    <row r="898" spans="1:15" ht="15" customHeight="1">
      <c r="A898" s="40">
        <v>7</v>
      </c>
      <c r="B898" s="40">
        <v>930</v>
      </c>
      <c r="C898" s="40" t="s">
        <v>21</v>
      </c>
      <c r="D898" s="40" t="s">
        <v>1554</v>
      </c>
      <c r="E898" s="40" t="s">
        <v>1555</v>
      </c>
      <c r="F898" s="62">
        <v>66</v>
      </c>
      <c r="G898" s="63">
        <v>3.81</v>
      </c>
      <c r="H898" s="63">
        <v>17</v>
      </c>
      <c r="I898" s="40"/>
      <c r="J898" s="40">
        <v>16</v>
      </c>
      <c r="K898" s="40" t="s">
        <v>677</v>
      </c>
      <c r="L898" s="40" t="s">
        <v>128</v>
      </c>
      <c r="M898" s="63">
        <f t="shared" ref="M898:M961" si="14">IF(OR(J898="",J898&lt;=0),"",H898/J898)</f>
        <v>1.0625</v>
      </c>
      <c r="N898" s="64">
        <f>IF(M898="","",IF(M898&lt;Premissas!$C$8,Premissas!$E$7,IF(M898&lt;Premissas!$C$9,Premissas!$E$8,IF(M898&lt;Premissas!$C$10,Premissas!$E$9,IF(M898&lt;Premissas!$C$11,Premissas!$E$10,IF(M898&lt;Premissas!$C$12,Premissas!$E$11,Premissas!$E$12))))))</f>
        <v>100</v>
      </c>
      <c r="O898" s="65">
        <f>IF(OR(N898="",N898=0),0,N898/Premissas!$C$16)</f>
        <v>3.8461538461538463</v>
      </c>
    </row>
    <row r="899" spans="1:15" ht="15" customHeight="1">
      <c r="A899" s="40">
        <v>7</v>
      </c>
      <c r="B899" s="40">
        <v>930</v>
      </c>
      <c r="C899" s="40" t="s">
        <v>20</v>
      </c>
      <c r="D899" s="40" t="s">
        <v>1554</v>
      </c>
      <c r="E899" s="40" t="s">
        <v>1555</v>
      </c>
      <c r="F899" s="62">
        <v>948</v>
      </c>
      <c r="G899" s="63">
        <v>74.19</v>
      </c>
      <c r="H899" s="63">
        <v>13</v>
      </c>
      <c r="I899" s="40"/>
      <c r="J899" s="40">
        <v>17</v>
      </c>
      <c r="K899" s="40" t="s">
        <v>677</v>
      </c>
      <c r="L899" s="40" t="s">
        <v>128</v>
      </c>
      <c r="M899" s="63">
        <f t="shared" si="14"/>
        <v>0.76470588235294112</v>
      </c>
      <c r="N899" s="64">
        <f>IF(M899="","",IF(M899&lt;Premissas!$C$8,Premissas!$E$7,IF(M899&lt;Premissas!$C$9,Premissas!$E$8,IF(M899&lt;Premissas!$C$10,Premissas!$E$9,IF(M899&lt;Premissas!$C$11,Premissas!$E$10,IF(M899&lt;Premissas!$C$12,Premissas!$E$11,Premissas!$E$12))))))</f>
        <v>0</v>
      </c>
      <c r="O899" s="65">
        <f>IF(OR(N899="",N899=0),0,N899/Premissas!$C$16)</f>
        <v>0</v>
      </c>
    </row>
    <row r="900" spans="1:15" ht="15" customHeight="1">
      <c r="A900" s="40">
        <v>7</v>
      </c>
      <c r="B900" s="40">
        <v>930</v>
      </c>
      <c r="C900" s="40" t="s">
        <v>19</v>
      </c>
      <c r="D900" s="40" t="s">
        <v>1556</v>
      </c>
      <c r="E900" s="40" t="s">
        <v>1557</v>
      </c>
      <c r="F900" s="62">
        <v>819</v>
      </c>
      <c r="G900" s="63">
        <v>71.010000000000005</v>
      </c>
      <c r="H900" s="63">
        <v>12</v>
      </c>
      <c r="I900" s="40"/>
      <c r="J900" s="40">
        <v>22</v>
      </c>
      <c r="K900" s="40" t="s">
        <v>677</v>
      </c>
      <c r="L900" s="40" t="s">
        <v>128</v>
      </c>
      <c r="M900" s="63">
        <f t="shared" si="14"/>
        <v>0.54545454545454541</v>
      </c>
      <c r="N900" s="64">
        <f>IF(M900="","",IF(M900&lt;Premissas!$C$8,Premissas!$E$7,IF(M900&lt;Premissas!$C$9,Premissas!$E$8,IF(M900&lt;Premissas!$C$10,Premissas!$E$9,IF(M900&lt;Premissas!$C$11,Premissas!$E$10,IF(M900&lt;Premissas!$C$12,Premissas!$E$11,Premissas!$E$12))))))</f>
        <v>0</v>
      </c>
      <c r="O900" s="65">
        <f>IF(OR(N900="",N900=0),0,N900/Premissas!$C$16)</f>
        <v>0</v>
      </c>
    </row>
    <row r="901" spans="1:15" ht="15" customHeight="1">
      <c r="A901" s="40">
        <v>7</v>
      </c>
      <c r="B901" s="40">
        <v>930</v>
      </c>
      <c r="C901" s="40" t="s">
        <v>21</v>
      </c>
      <c r="D901" s="40" t="s">
        <v>1558</v>
      </c>
      <c r="E901" s="40" t="s">
        <v>1559</v>
      </c>
      <c r="F901" s="62">
        <v>1255</v>
      </c>
      <c r="G901" s="63">
        <v>48.31</v>
      </c>
      <c r="H901" s="63">
        <v>26</v>
      </c>
      <c r="I901" s="40"/>
      <c r="J901" s="40">
        <v>16</v>
      </c>
      <c r="K901" s="40" t="s">
        <v>677</v>
      </c>
      <c r="L901" s="40" t="s">
        <v>128</v>
      </c>
      <c r="M901" s="63">
        <f t="shared" si="14"/>
        <v>1.625</v>
      </c>
      <c r="N901" s="64">
        <f>IF(M901="","",IF(M901&lt;Premissas!$C$8,Premissas!$E$7,IF(M901&lt;Premissas!$C$9,Premissas!$E$8,IF(M901&lt;Premissas!$C$10,Premissas!$E$9,IF(M901&lt;Premissas!$C$11,Premissas!$E$10,IF(M901&lt;Premissas!$C$12,Premissas!$E$11,Premissas!$E$12))))))</f>
        <v>500</v>
      </c>
      <c r="O901" s="65">
        <f>IF(OR(N901="",N901=0),0,N901/Premissas!$C$16)</f>
        <v>19.23076923076923</v>
      </c>
    </row>
    <row r="902" spans="1:15" ht="15" customHeight="1">
      <c r="A902" s="40">
        <v>7</v>
      </c>
      <c r="B902" s="40">
        <v>930</v>
      </c>
      <c r="C902" s="40" t="s">
        <v>19</v>
      </c>
      <c r="D902" s="40" t="s">
        <v>1560</v>
      </c>
      <c r="E902" s="40" t="s">
        <v>1561</v>
      </c>
      <c r="F902" s="62">
        <v>193</v>
      </c>
      <c r="G902" s="63">
        <v>5.3</v>
      </c>
      <c r="H902" s="63">
        <v>36</v>
      </c>
      <c r="I902" s="40"/>
      <c r="J902" s="40">
        <v>22</v>
      </c>
      <c r="K902" s="40" t="s">
        <v>677</v>
      </c>
      <c r="L902" s="40" t="s">
        <v>128</v>
      </c>
      <c r="M902" s="63">
        <f t="shared" si="14"/>
        <v>1.6363636363636365</v>
      </c>
      <c r="N902" s="64">
        <f>IF(M902="","",IF(M902&lt;Premissas!$C$8,Premissas!$E$7,IF(M902&lt;Premissas!$C$9,Premissas!$E$8,IF(M902&lt;Premissas!$C$10,Premissas!$E$9,IF(M902&lt;Premissas!$C$11,Premissas!$E$10,IF(M902&lt;Premissas!$C$12,Premissas!$E$11,Premissas!$E$12))))))</f>
        <v>500</v>
      </c>
      <c r="O902" s="65">
        <f>IF(OR(N902="",N902=0),0,N902/Premissas!$C$16)</f>
        <v>19.23076923076923</v>
      </c>
    </row>
    <row r="903" spans="1:15" ht="15" customHeight="1">
      <c r="A903" s="40">
        <v>7</v>
      </c>
      <c r="B903" s="40">
        <v>930</v>
      </c>
      <c r="C903" s="40" t="s">
        <v>19</v>
      </c>
      <c r="D903" s="40" t="s">
        <v>1562</v>
      </c>
      <c r="E903" s="40" t="s">
        <v>1563</v>
      </c>
      <c r="F903" s="62">
        <v>182</v>
      </c>
      <c r="G903" s="63">
        <v>5.09</v>
      </c>
      <c r="H903" s="63">
        <v>36</v>
      </c>
      <c r="I903" s="40"/>
      <c r="J903" s="40">
        <v>22</v>
      </c>
      <c r="K903" s="40" t="s">
        <v>677</v>
      </c>
      <c r="L903" s="40" t="s">
        <v>128</v>
      </c>
      <c r="M903" s="63">
        <f t="shared" si="14"/>
        <v>1.6363636363636365</v>
      </c>
      <c r="N903" s="64">
        <f>IF(M903="","",IF(M903&lt;Premissas!$C$8,Premissas!$E$7,IF(M903&lt;Premissas!$C$9,Premissas!$E$8,IF(M903&lt;Premissas!$C$10,Premissas!$E$9,IF(M903&lt;Premissas!$C$11,Premissas!$E$10,IF(M903&lt;Premissas!$C$12,Premissas!$E$11,Premissas!$E$12))))))</f>
        <v>500</v>
      </c>
      <c r="O903" s="65">
        <f>IF(OR(N903="",N903=0),0,N903/Premissas!$C$16)</f>
        <v>19.23076923076923</v>
      </c>
    </row>
    <row r="904" spans="1:15" ht="15" customHeight="1">
      <c r="A904" s="40">
        <v>7</v>
      </c>
      <c r="B904" s="40">
        <v>930</v>
      </c>
      <c r="C904" s="40" t="s">
        <v>19</v>
      </c>
      <c r="D904" s="40" t="s">
        <v>1564</v>
      </c>
      <c r="E904" s="40" t="s">
        <v>1565</v>
      </c>
      <c r="F904" s="62">
        <v>41</v>
      </c>
      <c r="G904" s="63">
        <v>1.03</v>
      </c>
      <c r="H904" s="63">
        <v>40</v>
      </c>
      <c r="I904" s="40"/>
      <c r="J904" s="40">
        <v>22</v>
      </c>
      <c r="K904" s="40" t="s">
        <v>677</v>
      </c>
      <c r="L904" s="40" t="s">
        <v>128</v>
      </c>
      <c r="M904" s="63">
        <f t="shared" si="14"/>
        <v>1.8181818181818181</v>
      </c>
      <c r="N904" s="64">
        <f>IF(M904="","",IF(M904&lt;Premissas!$C$8,Premissas!$E$7,IF(M904&lt;Premissas!$C$9,Premissas!$E$8,IF(M904&lt;Premissas!$C$10,Premissas!$E$9,IF(M904&lt;Premissas!$C$11,Premissas!$E$10,IF(M904&lt;Premissas!$C$12,Premissas!$E$11,Premissas!$E$12))))))</f>
        <v>500</v>
      </c>
      <c r="O904" s="65">
        <f>IF(OR(N904="",N904=0),0,N904/Premissas!$C$16)</f>
        <v>19.23076923076923</v>
      </c>
    </row>
    <row r="905" spans="1:15" ht="15" customHeight="1">
      <c r="A905" s="40">
        <v>7</v>
      </c>
      <c r="B905" s="40">
        <v>930</v>
      </c>
      <c r="C905" s="40" t="s">
        <v>21</v>
      </c>
      <c r="D905" s="40" t="s">
        <v>1564</v>
      </c>
      <c r="E905" s="40" t="s">
        <v>1565</v>
      </c>
      <c r="F905" s="62">
        <v>5</v>
      </c>
      <c r="G905" s="63">
        <v>0.04</v>
      </c>
      <c r="H905" s="63">
        <v>125</v>
      </c>
      <c r="I905" s="40"/>
      <c r="J905" s="40">
        <v>16</v>
      </c>
      <c r="K905" s="40" t="s">
        <v>677</v>
      </c>
      <c r="L905" s="40" t="s">
        <v>128</v>
      </c>
      <c r="M905" s="63">
        <f t="shared" si="14"/>
        <v>7.8125</v>
      </c>
      <c r="N905" s="64">
        <f>IF(M905="","",IF(M905&lt;Premissas!$C$8,Premissas!$E$7,IF(M905&lt;Premissas!$C$9,Premissas!$E$8,IF(M905&lt;Premissas!$C$10,Premissas!$E$9,IF(M905&lt;Premissas!$C$11,Premissas!$E$10,IF(M905&lt;Premissas!$C$12,Premissas!$E$11,Premissas!$E$12))))))</f>
        <v>750</v>
      </c>
      <c r="O905" s="65">
        <f>IF(OR(N905="",N905=0),0,N905/Premissas!$C$16)</f>
        <v>28.846153846153847</v>
      </c>
    </row>
    <row r="906" spans="1:15" ht="15" customHeight="1">
      <c r="A906" s="40">
        <v>7</v>
      </c>
      <c r="B906" s="40">
        <v>930</v>
      </c>
      <c r="C906" s="40" t="s">
        <v>19</v>
      </c>
      <c r="D906" s="40" t="s">
        <v>1566</v>
      </c>
      <c r="E906" s="40" t="s">
        <v>1567</v>
      </c>
      <c r="F906" s="62">
        <v>796</v>
      </c>
      <c r="G906" s="63">
        <v>82.02</v>
      </c>
      <c r="H906" s="63">
        <v>10</v>
      </c>
      <c r="I906" s="40"/>
      <c r="J906" s="40">
        <v>22</v>
      </c>
      <c r="K906" s="40" t="s">
        <v>677</v>
      </c>
      <c r="L906" s="40" t="s">
        <v>128</v>
      </c>
      <c r="M906" s="63">
        <f t="shared" si="14"/>
        <v>0.45454545454545453</v>
      </c>
      <c r="N906" s="64">
        <f>IF(M906="","",IF(M906&lt;Premissas!$C$8,Premissas!$E$7,IF(M906&lt;Premissas!$C$9,Premissas!$E$8,IF(M906&lt;Premissas!$C$10,Premissas!$E$9,IF(M906&lt;Premissas!$C$11,Premissas!$E$10,IF(M906&lt;Premissas!$C$12,Premissas!$E$11,Premissas!$E$12))))))</f>
        <v>0</v>
      </c>
      <c r="O906" s="65">
        <f>IF(OR(N906="",N906=0),0,N906/Premissas!$C$16)</f>
        <v>0</v>
      </c>
    </row>
    <row r="907" spans="1:15" ht="15" customHeight="1">
      <c r="A907" s="40">
        <v>7</v>
      </c>
      <c r="B907" s="40">
        <v>930</v>
      </c>
      <c r="C907" s="40" t="s">
        <v>19</v>
      </c>
      <c r="D907" s="40" t="s">
        <v>1568</v>
      </c>
      <c r="E907" s="40" t="s">
        <v>1569</v>
      </c>
      <c r="F907" s="62">
        <v>113</v>
      </c>
      <c r="G907" s="63">
        <v>9.51</v>
      </c>
      <c r="H907" s="63">
        <v>12</v>
      </c>
      <c r="I907" s="40"/>
      <c r="J907" s="40">
        <v>22</v>
      </c>
      <c r="K907" s="40" t="s">
        <v>677</v>
      </c>
      <c r="L907" s="40" t="s">
        <v>128</v>
      </c>
      <c r="M907" s="63">
        <f t="shared" si="14"/>
        <v>0.54545454545454541</v>
      </c>
      <c r="N907" s="64">
        <f>IF(M907="","",IF(M907&lt;Premissas!$C$8,Premissas!$E$7,IF(M907&lt;Premissas!$C$9,Premissas!$E$8,IF(M907&lt;Premissas!$C$10,Premissas!$E$9,IF(M907&lt;Premissas!$C$11,Premissas!$E$10,IF(M907&lt;Premissas!$C$12,Premissas!$E$11,Premissas!$E$12))))))</f>
        <v>0</v>
      </c>
      <c r="O907" s="65">
        <f>IF(OR(N907="",N907=0),0,N907/Premissas!$C$16)</f>
        <v>0</v>
      </c>
    </row>
    <row r="908" spans="1:15" ht="15" customHeight="1">
      <c r="A908" s="40">
        <v>7</v>
      </c>
      <c r="B908" s="40">
        <v>930</v>
      </c>
      <c r="C908" s="40" t="s">
        <v>19</v>
      </c>
      <c r="D908" s="40" t="s">
        <v>1570</v>
      </c>
      <c r="E908" s="40" t="s">
        <v>1571</v>
      </c>
      <c r="F908" s="62">
        <v>40</v>
      </c>
      <c r="G908" s="63">
        <v>0.88</v>
      </c>
      <c r="H908" s="63">
        <v>45</v>
      </c>
      <c r="I908" s="40"/>
      <c r="J908" s="40">
        <v>22</v>
      </c>
      <c r="K908" s="40" t="s">
        <v>677</v>
      </c>
      <c r="L908" s="40" t="s">
        <v>128</v>
      </c>
      <c r="M908" s="63">
        <f t="shared" si="14"/>
        <v>2.0454545454545454</v>
      </c>
      <c r="N908" s="64">
        <f>IF(M908="","",IF(M908&lt;Premissas!$C$8,Premissas!$E$7,IF(M908&lt;Premissas!$C$9,Premissas!$E$8,IF(M908&lt;Premissas!$C$10,Premissas!$E$9,IF(M908&lt;Premissas!$C$11,Premissas!$E$10,IF(M908&lt;Premissas!$C$12,Premissas!$E$11,Premissas!$E$12))))))</f>
        <v>750</v>
      </c>
      <c r="O908" s="65">
        <f>IF(OR(N908="",N908=0),0,N908/Premissas!$C$16)</f>
        <v>28.846153846153847</v>
      </c>
    </row>
    <row r="909" spans="1:15" ht="15" customHeight="1">
      <c r="A909" s="40">
        <v>7</v>
      </c>
      <c r="B909" s="40">
        <v>930</v>
      </c>
      <c r="C909" s="40" t="s">
        <v>21</v>
      </c>
      <c r="D909" s="40" t="s">
        <v>1570</v>
      </c>
      <c r="E909" s="40" t="s">
        <v>1571</v>
      </c>
      <c r="F909" s="62">
        <v>3</v>
      </c>
      <c r="G909" s="63">
        <v>0.25</v>
      </c>
      <c r="H909" s="63">
        <v>12</v>
      </c>
      <c r="I909" s="40"/>
      <c r="J909" s="40">
        <v>16</v>
      </c>
      <c r="K909" s="40" t="s">
        <v>677</v>
      </c>
      <c r="L909" s="40" t="s">
        <v>128</v>
      </c>
      <c r="M909" s="63">
        <f t="shared" si="14"/>
        <v>0.75</v>
      </c>
      <c r="N909" s="64">
        <f>IF(M909="","",IF(M909&lt;Premissas!$C$8,Premissas!$E$7,IF(M909&lt;Premissas!$C$9,Premissas!$E$8,IF(M909&lt;Premissas!$C$10,Premissas!$E$9,IF(M909&lt;Premissas!$C$11,Premissas!$E$10,IF(M909&lt;Premissas!$C$12,Premissas!$E$11,Premissas!$E$12))))))</f>
        <v>0</v>
      </c>
      <c r="O909" s="65">
        <f>IF(OR(N909="",N909=0),0,N909/Premissas!$C$16)</f>
        <v>0</v>
      </c>
    </row>
    <row r="910" spans="1:15" ht="15" customHeight="1">
      <c r="A910" s="40">
        <v>7</v>
      </c>
      <c r="B910" s="40">
        <v>930</v>
      </c>
      <c r="C910" s="40" t="s">
        <v>20</v>
      </c>
      <c r="D910" s="40" t="s">
        <v>1570</v>
      </c>
      <c r="E910" s="40" t="s">
        <v>1571</v>
      </c>
      <c r="F910" s="62">
        <v>1</v>
      </c>
      <c r="G910" s="63">
        <v>1.51</v>
      </c>
      <c r="H910" s="63">
        <v>1</v>
      </c>
      <c r="I910" s="40"/>
      <c r="J910" s="40">
        <v>17</v>
      </c>
      <c r="K910" s="40" t="s">
        <v>677</v>
      </c>
      <c r="L910" s="40" t="s">
        <v>128</v>
      </c>
      <c r="M910" s="63">
        <f t="shared" si="14"/>
        <v>5.8823529411764705E-2</v>
      </c>
      <c r="N910" s="64">
        <f>IF(M910="","",IF(M910&lt;Premissas!$C$8,Premissas!$E$7,IF(M910&lt;Premissas!$C$9,Premissas!$E$8,IF(M910&lt;Premissas!$C$10,Premissas!$E$9,IF(M910&lt;Premissas!$C$11,Premissas!$E$10,IF(M910&lt;Premissas!$C$12,Premissas!$E$11,Premissas!$E$12))))))</f>
        <v>0</v>
      </c>
      <c r="O910" s="65">
        <f>IF(OR(N910="",N910=0),0,N910/Premissas!$C$16)</f>
        <v>0</v>
      </c>
    </row>
    <row r="911" spans="1:15" ht="15" customHeight="1">
      <c r="A911" s="40">
        <v>7</v>
      </c>
      <c r="B911" s="40">
        <v>930</v>
      </c>
      <c r="C911" s="40" t="s">
        <v>19</v>
      </c>
      <c r="D911" s="40" t="s">
        <v>1572</v>
      </c>
      <c r="E911" s="40" t="s">
        <v>1573</v>
      </c>
      <c r="F911" s="62">
        <v>312</v>
      </c>
      <c r="G911" s="63">
        <v>21.29</v>
      </c>
      <c r="H911" s="63">
        <v>15</v>
      </c>
      <c r="I911" s="40"/>
      <c r="J911" s="40">
        <v>22</v>
      </c>
      <c r="K911" s="40" t="s">
        <v>677</v>
      </c>
      <c r="L911" s="40" t="s">
        <v>128</v>
      </c>
      <c r="M911" s="63">
        <f t="shared" si="14"/>
        <v>0.68181818181818177</v>
      </c>
      <c r="N911" s="64">
        <f>IF(M911="","",IF(M911&lt;Premissas!$C$8,Premissas!$E$7,IF(M911&lt;Premissas!$C$9,Premissas!$E$8,IF(M911&lt;Premissas!$C$10,Premissas!$E$9,IF(M911&lt;Premissas!$C$11,Premissas!$E$10,IF(M911&lt;Premissas!$C$12,Premissas!$E$11,Premissas!$E$12))))))</f>
        <v>0</v>
      </c>
      <c r="O911" s="65">
        <f>IF(OR(N911="",N911=0),0,N911/Premissas!$C$16)</f>
        <v>0</v>
      </c>
    </row>
    <row r="912" spans="1:15" ht="15" customHeight="1">
      <c r="A912" s="40">
        <v>7</v>
      </c>
      <c r="B912" s="40">
        <v>930</v>
      </c>
      <c r="C912" s="40" t="s">
        <v>22</v>
      </c>
      <c r="D912" s="40" t="s">
        <v>1574</v>
      </c>
      <c r="E912" s="40" t="s">
        <v>1575</v>
      </c>
      <c r="F912" s="62">
        <v>669</v>
      </c>
      <c r="G912" s="63">
        <v>49.39</v>
      </c>
      <c r="H912" s="63">
        <v>14</v>
      </c>
      <c r="I912" s="40"/>
      <c r="J912" s="40">
        <v>20</v>
      </c>
      <c r="K912" s="40" t="s">
        <v>677</v>
      </c>
      <c r="L912" s="40" t="s">
        <v>128</v>
      </c>
      <c r="M912" s="63">
        <f t="shared" si="14"/>
        <v>0.7</v>
      </c>
      <c r="N912" s="64">
        <f>IF(M912="","",IF(M912&lt;Premissas!$C$8,Premissas!$E$7,IF(M912&lt;Premissas!$C$9,Premissas!$E$8,IF(M912&lt;Premissas!$C$10,Premissas!$E$9,IF(M912&lt;Premissas!$C$11,Premissas!$E$10,IF(M912&lt;Premissas!$C$12,Premissas!$E$11,Premissas!$E$12))))))</f>
        <v>0</v>
      </c>
      <c r="O912" s="65">
        <f>IF(OR(N912="",N912=0),0,N912/Premissas!$C$16)</f>
        <v>0</v>
      </c>
    </row>
    <row r="913" spans="1:15" ht="15" customHeight="1">
      <c r="A913" s="40">
        <v>7</v>
      </c>
      <c r="B913" s="40">
        <v>930</v>
      </c>
      <c r="C913" s="40" t="s">
        <v>19</v>
      </c>
      <c r="D913" s="40" t="s">
        <v>1574</v>
      </c>
      <c r="E913" s="40" t="s">
        <v>1575</v>
      </c>
      <c r="F913" s="62">
        <v>19</v>
      </c>
      <c r="G913" s="63">
        <v>0.53</v>
      </c>
      <c r="H913" s="63">
        <v>36</v>
      </c>
      <c r="I913" s="40"/>
      <c r="J913" s="40">
        <v>22</v>
      </c>
      <c r="K913" s="40" t="s">
        <v>677</v>
      </c>
      <c r="L913" s="40" t="s">
        <v>128</v>
      </c>
      <c r="M913" s="63">
        <f t="shared" si="14"/>
        <v>1.6363636363636365</v>
      </c>
      <c r="N913" s="64">
        <f>IF(M913="","",IF(M913&lt;Premissas!$C$8,Premissas!$E$7,IF(M913&lt;Premissas!$C$9,Premissas!$E$8,IF(M913&lt;Premissas!$C$10,Premissas!$E$9,IF(M913&lt;Premissas!$C$11,Premissas!$E$10,IF(M913&lt;Premissas!$C$12,Premissas!$E$11,Premissas!$E$12))))))</f>
        <v>500</v>
      </c>
      <c r="O913" s="65">
        <f>IF(OR(N913="",N913=0),0,N913/Premissas!$C$16)</f>
        <v>19.23076923076923</v>
      </c>
    </row>
    <row r="914" spans="1:15" ht="15" customHeight="1">
      <c r="A914" s="40">
        <v>7</v>
      </c>
      <c r="B914" s="40">
        <v>930</v>
      </c>
      <c r="C914" s="40" t="s">
        <v>19</v>
      </c>
      <c r="D914" s="40" t="s">
        <v>1576</v>
      </c>
      <c r="E914" s="40" t="s">
        <v>1577</v>
      </c>
      <c r="F914" s="62">
        <v>89</v>
      </c>
      <c r="G914" s="63">
        <v>3.94</v>
      </c>
      <c r="H914" s="63">
        <v>23</v>
      </c>
      <c r="I914" s="40"/>
      <c r="J914" s="40">
        <v>22</v>
      </c>
      <c r="K914" s="40" t="s">
        <v>677</v>
      </c>
      <c r="L914" s="40" t="s">
        <v>128</v>
      </c>
      <c r="M914" s="63">
        <f t="shared" si="14"/>
        <v>1.0454545454545454</v>
      </c>
      <c r="N914" s="64">
        <f>IF(M914="","",IF(M914&lt;Premissas!$C$8,Premissas!$E$7,IF(M914&lt;Premissas!$C$9,Premissas!$E$8,IF(M914&lt;Premissas!$C$10,Premissas!$E$9,IF(M914&lt;Premissas!$C$11,Premissas!$E$10,IF(M914&lt;Premissas!$C$12,Premissas!$E$11,Premissas!$E$12))))))</f>
        <v>100</v>
      </c>
      <c r="O914" s="65">
        <f>IF(OR(N914="",N914=0),0,N914/Premissas!$C$16)</f>
        <v>3.8461538461538463</v>
      </c>
    </row>
    <row r="915" spans="1:15" ht="15" customHeight="1">
      <c r="A915" s="40">
        <v>7</v>
      </c>
      <c r="B915" s="40">
        <v>930</v>
      </c>
      <c r="C915" s="40" t="s">
        <v>21</v>
      </c>
      <c r="D915" s="40" t="s">
        <v>1578</v>
      </c>
      <c r="E915" s="40" t="s">
        <v>1579</v>
      </c>
      <c r="F915" s="62">
        <v>224</v>
      </c>
      <c r="G915" s="63">
        <v>21.62</v>
      </c>
      <c r="H915" s="63">
        <v>10</v>
      </c>
      <c r="I915" s="40"/>
      <c r="J915" s="40">
        <v>16</v>
      </c>
      <c r="K915" s="40" t="s">
        <v>677</v>
      </c>
      <c r="L915" s="40" t="s">
        <v>128</v>
      </c>
      <c r="M915" s="63">
        <f t="shared" si="14"/>
        <v>0.625</v>
      </c>
      <c r="N915" s="64">
        <f>IF(M915="","",IF(M915&lt;Premissas!$C$8,Premissas!$E$7,IF(M915&lt;Premissas!$C$9,Premissas!$E$8,IF(M915&lt;Premissas!$C$10,Premissas!$E$9,IF(M915&lt;Premissas!$C$11,Premissas!$E$10,IF(M915&lt;Premissas!$C$12,Premissas!$E$11,Premissas!$E$12))))))</f>
        <v>0</v>
      </c>
      <c r="O915" s="65">
        <f>IF(OR(N915="",N915=0),0,N915/Premissas!$C$16)</f>
        <v>0</v>
      </c>
    </row>
    <row r="916" spans="1:15" ht="15" customHeight="1">
      <c r="A916" s="40">
        <v>7</v>
      </c>
      <c r="B916" s="40">
        <v>930</v>
      </c>
      <c r="C916" s="40" t="s">
        <v>21</v>
      </c>
      <c r="D916" s="40" t="s">
        <v>1580</v>
      </c>
      <c r="E916" s="40" t="s">
        <v>1581</v>
      </c>
      <c r="F916" s="62">
        <v>1855</v>
      </c>
      <c r="G916" s="63">
        <v>49</v>
      </c>
      <c r="H916" s="63">
        <v>38</v>
      </c>
      <c r="I916" s="40"/>
      <c r="J916" s="40">
        <v>16</v>
      </c>
      <c r="K916" s="40" t="s">
        <v>677</v>
      </c>
      <c r="L916" s="40" t="s">
        <v>128</v>
      </c>
      <c r="M916" s="63">
        <f t="shared" si="14"/>
        <v>2.375</v>
      </c>
      <c r="N916" s="64">
        <f>IF(M916="","",IF(M916&lt;Premissas!$C$8,Premissas!$E$7,IF(M916&lt;Premissas!$C$9,Premissas!$E$8,IF(M916&lt;Premissas!$C$10,Premissas!$E$9,IF(M916&lt;Premissas!$C$11,Premissas!$E$10,IF(M916&lt;Premissas!$C$12,Premissas!$E$11,Premissas!$E$12))))))</f>
        <v>750</v>
      </c>
      <c r="O916" s="65">
        <f>IF(OR(N916="",N916=0),0,N916/Premissas!$C$16)</f>
        <v>28.846153846153847</v>
      </c>
    </row>
    <row r="917" spans="1:15" ht="15" customHeight="1">
      <c r="A917" s="40">
        <v>7</v>
      </c>
      <c r="B917" s="40">
        <v>930</v>
      </c>
      <c r="C917" s="40" t="s">
        <v>19</v>
      </c>
      <c r="D917" s="40" t="s">
        <v>1582</v>
      </c>
      <c r="E917" s="40" t="s">
        <v>1583</v>
      </c>
      <c r="F917" s="62">
        <v>812</v>
      </c>
      <c r="G917" s="63">
        <v>46.18</v>
      </c>
      <c r="H917" s="63">
        <v>18</v>
      </c>
      <c r="I917" s="40"/>
      <c r="J917" s="40">
        <v>22</v>
      </c>
      <c r="K917" s="40" t="s">
        <v>677</v>
      </c>
      <c r="L917" s="40" t="s">
        <v>128</v>
      </c>
      <c r="M917" s="63">
        <f t="shared" si="14"/>
        <v>0.81818181818181823</v>
      </c>
      <c r="N917" s="64">
        <f>IF(M917="","",IF(M917&lt;Premissas!$C$8,Premissas!$E$7,IF(M917&lt;Premissas!$C$9,Premissas!$E$8,IF(M917&lt;Premissas!$C$10,Premissas!$E$9,IF(M917&lt;Premissas!$C$11,Premissas!$E$10,IF(M917&lt;Premissas!$C$12,Premissas!$E$11,Premissas!$E$12))))))</f>
        <v>0</v>
      </c>
      <c r="O917" s="65">
        <f>IF(OR(N917="",N917=0),0,N917/Premissas!$C$16)</f>
        <v>0</v>
      </c>
    </row>
    <row r="918" spans="1:15" ht="15" customHeight="1">
      <c r="A918" s="40">
        <v>7</v>
      </c>
      <c r="B918" s="40">
        <v>930</v>
      </c>
      <c r="C918" s="40" t="s">
        <v>19</v>
      </c>
      <c r="D918" s="40" t="s">
        <v>1584</v>
      </c>
      <c r="E918" s="40" t="s">
        <v>1585</v>
      </c>
      <c r="F918" s="62">
        <v>2586</v>
      </c>
      <c r="G918" s="63">
        <v>38.049999999999997</v>
      </c>
      <c r="H918" s="63">
        <v>68</v>
      </c>
      <c r="I918" s="40"/>
      <c r="J918" s="40">
        <v>22</v>
      </c>
      <c r="K918" s="40" t="s">
        <v>677</v>
      </c>
      <c r="L918" s="40" t="s">
        <v>128</v>
      </c>
      <c r="M918" s="63">
        <f t="shared" si="14"/>
        <v>3.0909090909090908</v>
      </c>
      <c r="N918" s="64">
        <f>IF(M918="","",IF(M918&lt;Premissas!$C$8,Premissas!$E$7,IF(M918&lt;Premissas!$C$9,Premissas!$E$8,IF(M918&lt;Premissas!$C$10,Premissas!$E$9,IF(M918&lt;Premissas!$C$11,Premissas!$E$10,IF(M918&lt;Premissas!$C$12,Premissas!$E$11,Premissas!$E$12))))))</f>
        <v>750</v>
      </c>
      <c r="O918" s="65">
        <f>IF(OR(N918="",N918=0),0,N918/Premissas!$C$16)</f>
        <v>28.846153846153847</v>
      </c>
    </row>
    <row r="919" spans="1:15" ht="15" customHeight="1">
      <c r="A919" s="40">
        <v>7</v>
      </c>
      <c r="B919" s="40">
        <v>930</v>
      </c>
      <c r="C919" s="40" t="s">
        <v>19</v>
      </c>
      <c r="D919" s="40" t="s">
        <v>1586</v>
      </c>
      <c r="E919" s="40" t="s">
        <v>1587</v>
      </c>
      <c r="F919" s="62">
        <v>182</v>
      </c>
      <c r="G919" s="63">
        <v>3.23</v>
      </c>
      <c r="H919" s="63">
        <v>56</v>
      </c>
      <c r="I919" s="40"/>
      <c r="J919" s="40">
        <v>22</v>
      </c>
      <c r="K919" s="40" t="s">
        <v>677</v>
      </c>
      <c r="L919" s="40" t="s">
        <v>128</v>
      </c>
      <c r="M919" s="63">
        <f t="shared" si="14"/>
        <v>2.5454545454545454</v>
      </c>
      <c r="N919" s="64">
        <f>IF(M919="","",IF(M919&lt;Premissas!$C$8,Premissas!$E$7,IF(M919&lt;Premissas!$C$9,Premissas!$E$8,IF(M919&lt;Premissas!$C$10,Premissas!$E$9,IF(M919&lt;Premissas!$C$11,Premissas!$E$10,IF(M919&lt;Premissas!$C$12,Premissas!$E$11,Premissas!$E$12))))))</f>
        <v>750</v>
      </c>
      <c r="O919" s="65">
        <f>IF(OR(N919="",N919=0),0,N919/Premissas!$C$16)</f>
        <v>28.846153846153847</v>
      </c>
    </row>
    <row r="920" spans="1:15" ht="15" customHeight="1">
      <c r="A920" s="40">
        <v>7</v>
      </c>
      <c r="B920" s="40">
        <v>930</v>
      </c>
      <c r="C920" s="40" t="s">
        <v>19</v>
      </c>
      <c r="D920" s="40" t="s">
        <v>1588</v>
      </c>
      <c r="E920" s="40" t="s">
        <v>1589</v>
      </c>
      <c r="F920" s="62">
        <v>1039</v>
      </c>
      <c r="G920" s="63">
        <v>15.94</v>
      </c>
      <c r="H920" s="63">
        <v>65</v>
      </c>
      <c r="I920" s="40"/>
      <c r="J920" s="40">
        <v>22</v>
      </c>
      <c r="K920" s="40" t="s">
        <v>677</v>
      </c>
      <c r="L920" s="40" t="s">
        <v>128</v>
      </c>
      <c r="M920" s="63">
        <f t="shared" si="14"/>
        <v>2.9545454545454546</v>
      </c>
      <c r="N920" s="64">
        <f>IF(M920="","",IF(M920&lt;Premissas!$C$8,Premissas!$E$7,IF(M920&lt;Premissas!$C$9,Premissas!$E$8,IF(M920&lt;Premissas!$C$10,Premissas!$E$9,IF(M920&lt;Premissas!$C$11,Premissas!$E$10,IF(M920&lt;Premissas!$C$12,Premissas!$E$11,Premissas!$E$12))))))</f>
        <v>750</v>
      </c>
      <c r="O920" s="65">
        <f>IF(OR(N920="",N920=0),0,N920/Premissas!$C$16)</f>
        <v>28.846153846153847</v>
      </c>
    </row>
    <row r="921" spans="1:15" ht="15" customHeight="1">
      <c r="A921" s="40">
        <v>7</v>
      </c>
      <c r="B921" s="40">
        <v>930</v>
      </c>
      <c r="C921" s="40" t="s">
        <v>19</v>
      </c>
      <c r="D921" s="40" t="s">
        <v>1590</v>
      </c>
      <c r="E921" s="40" t="s">
        <v>1591</v>
      </c>
      <c r="F921" s="62">
        <v>1994</v>
      </c>
      <c r="G921" s="63">
        <v>39.4</v>
      </c>
      <c r="H921" s="63">
        <v>51</v>
      </c>
      <c r="I921" s="40"/>
      <c r="J921" s="40">
        <v>22</v>
      </c>
      <c r="K921" s="40" t="s">
        <v>677</v>
      </c>
      <c r="L921" s="40" t="s">
        <v>128</v>
      </c>
      <c r="M921" s="63">
        <f t="shared" si="14"/>
        <v>2.3181818181818183</v>
      </c>
      <c r="N921" s="64">
        <f>IF(M921="","",IF(M921&lt;Premissas!$C$8,Premissas!$E$7,IF(M921&lt;Premissas!$C$9,Premissas!$E$8,IF(M921&lt;Premissas!$C$10,Premissas!$E$9,IF(M921&lt;Premissas!$C$11,Premissas!$E$10,IF(M921&lt;Premissas!$C$12,Premissas!$E$11,Premissas!$E$12))))))</f>
        <v>750</v>
      </c>
      <c r="O921" s="65">
        <f>IF(OR(N921="",N921=0),0,N921/Premissas!$C$16)</f>
        <v>28.846153846153847</v>
      </c>
    </row>
    <row r="922" spans="1:15" ht="15" customHeight="1">
      <c r="A922" s="40">
        <v>7</v>
      </c>
      <c r="B922" s="40">
        <v>930</v>
      </c>
      <c r="C922" s="40" t="s">
        <v>19</v>
      </c>
      <c r="D922" s="40" t="s">
        <v>1592</v>
      </c>
      <c r="E922" s="40" t="s">
        <v>1593</v>
      </c>
      <c r="F922" s="62">
        <v>6</v>
      </c>
      <c r="G922" s="63">
        <v>7.0000000000000007E-2</v>
      </c>
      <c r="H922" s="63">
        <v>86</v>
      </c>
      <c r="I922" s="40"/>
      <c r="J922" s="40">
        <v>22</v>
      </c>
      <c r="K922" s="40" t="s">
        <v>677</v>
      </c>
      <c r="L922" s="40" t="s">
        <v>128</v>
      </c>
      <c r="M922" s="63">
        <f t="shared" si="14"/>
        <v>3.9090909090909092</v>
      </c>
      <c r="N922" s="64">
        <f>IF(M922="","",IF(M922&lt;Premissas!$C$8,Premissas!$E$7,IF(M922&lt;Premissas!$C$9,Premissas!$E$8,IF(M922&lt;Premissas!$C$10,Premissas!$E$9,IF(M922&lt;Premissas!$C$11,Premissas!$E$10,IF(M922&lt;Premissas!$C$12,Premissas!$E$11,Premissas!$E$12))))))</f>
        <v>750</v>
      </c>
      <c r="O922" s="65">
        <f>IF(OR(N922="",N922=0),0,N922/Premissas!$C$16)</f>
        <v>28.846153846153847</v>
      </c>
    </row>
    <row r="923" spans="1:15" ht="15" customHeight="1">
      <c r="A923" s="40">
        <v>7</v>
      </c>
      <c r="B923" s="40">
        <v>930</v>
      </c>
      <c r="C923" s="40" t="s">
        <v>20</v>
      </c>
      <c r="D923" s="40" t="s">
        <v>1592</v>
      </c>
      <c r="E923" s="40" t="s">
        <v>1593</v>
      </c>
      <c r="F923" s="62">
        <v>8921</v>
      </c>
      <c r="G923" s="63">
        <v>127.41</v>
      </c>
      <c r="H923" s="63">
        <v>70</v>
      </c>
      <c r="I923" s="40"/>
      <c r="J923" s="40">
        <v>17</v>
      </c>
      <c r="K923" s="40" t="s">
        <v>677</v>
      </c>
      <c r="L923" s="40" t="s">
        <v>128</v>
      </c>
      <c r="M923" s="63">
        <f t="shared" si="14"/>
        <v>4.117647058823529</v>
      </c>
      <c r="N923" s="64">
        <f>IF(M923="","",IF(M923&lt;Premissas!$C$8,Premissas!$E$7,IF(M923&lt;Premissas!$C$9,Premissas!$E$8,IF(M923&lt;Premissas!$C$10,Premissas!$E$9,IF(M923&lt;Premissas!$C$11,Premissas!$E$10,IF(M923&lt;Premissas!$C$12,Premissas!$E$11,Premissas!$E$12))))))</f>
        <v>750</v>
      </c>
      <c r="O923" s="65">
        <f>IF(OR(N923="",N923=0),0,N923/Premissas!$C$16)</f>
        <v>28.846153846153847</v>
      </c>
    </row>
    <row r="924" spans="1:15" ht="15" customHeight="1">
      <c r="A924" s="40">
        <v>7</v>
      </c>
      <c r="B924" s="40">
        <v>930</v>
      </c>
      <c r="C924" s="40" t="s">
        <v>21</v>
      </c>
      <c r="D924" s="40" t="s">
        <v>1594</v>
      </c>
      <c r="E924" s="40" t="s">
        <v>1595</v>
      </c>
      <c r="F924" s="62">
        <v>107</v>
      </c>
      <c r="G924" s="63">
        <v>7.21</v>
      </c>
      <c r="H924" s="63">
        <v>15</v>
      </c>
      <c r="I924" s="40"/>
      <c r="J924" s="40">
        <v>16</v>
      </c>
      <c r="K924" s="40" t="s">
        <v>677</v>
      </c>
      <c r="L924" s="40" t="s">
        <v>128</v>
      </c>
      <c r="M924" s="63">
        <f t="shared" si="14"/>
        <v>0.9375</v>
      </c>
      <c r="N924" s="64">
        <f>IF(M924="","",IF(M924&lt;Premissas!$C$8,Premissas!$E$7,IF(M924&lt;Premissas!$C$9,Premissas!$E$8,IF(M924&lt;Premissas!$C$10,Premissas!$E$9,IF(M924&lt;Premissas!$C$11,Premissas!$E$10,IF(M924&lt;Premissas!$C$12,Premissas!$E$11,Premissas!$E$12))))))</f>
        <v>0</v>
      </c>
      <c r="O924" s="65">
        <f>IF(OR(N924="",N924=0),0,N924/Premissas!$C$16)</f>
        <v>0</v>
      </c>
    </row>
    <row r="925" spans="1:15" ht="15" customHeight="1">
      <c r="A925" s="40">
        <v>7</v>
      </c>
      <c r="B925" s="40">
        <v>930</v>
      </c>
      <c r="C925" s="40" t="s">
        <v>22</v>
      </c>
      <c r="D925" s="40" t="s">
        <v>1596</v>
      </c>
      <c r="E925" s="40" t="s">
        <v>1597</v>
      </c>
      <c r="F925" s="62">
        <v>564</v>
      </c>
      <c r="G925" s="63">
        <v>77.84</v>
      </c>
      <c r="H925" s="63">
        <v>7</v>
      </c>
      <c r="I925" s="40"/>
      <c r="J925" s="40">
        <v>20</v>
      </c>
      <c r="K925" s="40" t="s">
        <v>677</v>
      </c>
      <c r="L925" s="40" t="s">
        <v>128</v>
      </c>
      <c r="M925" s="63">
        <f t="shared" si="14"/>
        <v>0.35</v>
      </c>
      <c r="N925" s="64">
        <f>IF(M925="","",IF(M925&lt;Premissas!$C$8,Premissas!$E$7,IF(M925&lt;Premissas!$C$9,Premissas!$E$8,IF(M925&lt;Premissas!$C$10,Premissas!$E$9,IF(M925&lt;Premissas!$C$11,Premissas!$E$10,IF(M925&lt;Premissas!$C$12,Premissas!$E$11,Premissas!$E$12))))))</f>
        <v>0</v>
      </c>
      <c r="O925" s="65">
        <f>IF(OR(N925="",N925=0),0,N925/Premissas!$C$16)</f>
        <v>0</v>
      </c>
    </row>
    <row r="926" spans="1:15" ht="15" customHeight="1">
      <c r="A926" s="40">
        <v>7</v>
      </c>
      <c r="B926" s="40">
        <v>930</v>
      </c>
      <c r="C926" s="40" t="s">
        <v>19</v>
      </c>
      <c r="D926" s="40" t="s">
        <v>1598</v>
      </c>
      <c r="E926" s="40" t="s">
        <v>1599</v>
      </c>
      <c r="F926" s="62">
        <v>81</v>
      </c>
      <c r="G926" s="63">
        <v>3.86</v>
      </c>
      <c r="H926" s="63">
        <v>21</v>
      </c>
      <c r="I926" s="40"/>
      <c r="J926" s="40">
        <v>22</v>
      </c>
      <c r="K926" s="40" t="s">
        <v>677</v>
      </c>
      <c r="L926" s="40" t="s">
        <v>128</v>
      </c>
      <c r="M926" s="63">
        <f t="shared" si="14"/>
        <v>0.95454545454545459</v>
      </c>
      <c r="N926" s="64">
        <f>IF(M926="","",IF(M926&lt;Premissas!$C$8,Premissas!$E$7,IF(M926&lt;Premissas!$C$9,Premissas!$E$8,IF(M926&lt;Premissas!$C$10,Premissas!$E$9,IF(M926&lt;Premissas!$C$11,Premissas!$E$10,IF(M926&lt;Premissas!$C$12,Premissas!$E$11,Premissas!$E$12))))))</f>
        <v>0</v>
      </c>
      <c r="O926" s="65">
        <f>IF(OR(N926="",N926=0),0,N926/Premissas!$C$16)</f>
        <v>0</v>
      </c>
    </row>
    <row r="927" spans="1:15" ht="15" customHeight="1">
      <c r="A927" s="40">
        <v>7</v>
      </c>
      <c r="B927" s="40">
        <v>930</v>
      </c>
      <c r="C927" s="40" t="s">
        <v>19</v>
      </c>
      <c r="D927" s="40" t="s">
        <v>1600</v>
      </c>
      <c r="E927" s="40" t="s">
        <v>1601</v>
      </c>
      <c r="F927" s="62">
        <v>47</v>
      </c>
      <c r="G927" s="63">
        <v>2.83</v>
      </c>
      <c r="H927" s="63">
        <v>17</v>
      </c>
      <c r="I927" s="40"/>
      <c r="J927" s="40">
        <v>22</v>
      </c>
      <c r="K927" s="40" t="s">
        <v>677</v>
      </c>
      <c r="L927" s="40" t="s">
        <v>128</v>
      </c>
      <c r="M927" s="63">
        <f t="shared" si="14"/>
        <v>0.77272727272727271</v>
      </c>
      <c r="N927" s="64">
        <f>IF(M927="","",IF(M927&lt;Premissas!$C$8,Premissas!$E$7,IF(M927&lt;Premissas!$C$9,Premissas!$E$8,IF(M927&lt;Premissas!$C$10,Premissas!$E$9,IF(M927&lt;Premissas!$C$11,Premissas!$E$10,IF(M927&lt;Premissas!$C$12,Premissas!$E$11,Premissas!$E$12))))))</f>
        <v>0</v>
      </c>
      <c r="O927" s="65">
        <f>IF(OR(N927="",N927=0),0,N927/Premissas!$C$16)</f>
        <v>0</v>
      </c>
    </row>
    <row r="928" spans="1:15" ht="15" customHeight="1">
      <c r="A928" s="40">
        <v>7</v>
      </c>
      <c r="B928" s="40">
        <v>930</v>
      </c>
      <c r="C928" s="40" t="s">
        <v>19</v>
      </c>
      <c r="D928" s="40" t="s">
        <v>1602</v>
      </c>
      <c r="E928" s="40" t="s">
        <v>1603</v>
      </c>
      <c r="F928" s="62">
        <v>482</v>
      </c>
      <c r="G928" s="63">
        <v>10.72</v>
      </c>
      <c r="H928" s="63">
        <v>45</v>
      </c>
      <c r="I928" s="40"/>
      <c r="J928" s="40">
        <v>22</v>
      </c>
      <c r="K928" s="40" t="s">
        <v>677</v>
      </c>
      <c r="L928" s="40" t="s">
        <v>128</v>
      </c>
      <c r="M928" s="63">
        <f t="shared" si="14"/>
        <v>2.0454545454545454</v>
      </c>
      <c r="N928" s="64">
        <f>IF(M928="","",IF(M928&lt;Premissas!$C$8,Premissas!$E$7,IF(M928&lt;Premissas!$C$9,Premissas!$E$8,IF(M928&lt;Premissas!$C$10,Premissas!$E$9,IF(M928&lt;Premissas!$C$11,Premissas!$E$10,IF(M928&lt;Premissas!$C$12,Premissas!$E$11,Premissas!$E$12))))))</f>
        <v>750</v>
      </c>
      <c r="O928" s="65">
        <f>IF(OR(N928="",N928=0),0,N928/Premissas!$C$16)</f>
        <v>28.846153846153847</v>
      </c>
    </row>
    <row r="929" spans="1:15" ht="15" customHeight="1">
      <c r="A929" s="40">
        <v>7</v>
      </c>
      <c r="B929" s="40">
        <v>930</v>
      </c>
      <c r="C929" s="40" t="s">
        <v>21</v>
      </c>
      <c r="D929" s="40" t="s">
        <v>1604</v>
      </c>
      <c r="E929" s="40" t="s">
        <v>1605</v>
      </c>
      <c r="F929" s="62">
        <v>6</v>
      </c>
      <c r="G929" s="63">
        <v>0.18</v>
      </c>
      <c r="H929" s="63">
        <v>33</v>
      </c>
      <c r="I929" s="40"/>
      <c r="J929" s="40">
        <v>16</v>
      </c>
      <c r="K929" s="40" t="s">
        <v>677</v>
      </c>
      <c r="L929" s="40" t="s">
        <v>128</v>
      </c>
      <c r="M929" s="63">
        <f t="shared" si="14"/>
        <v>2.0625</v>
      </c>
      <c r="N929" s="64">
        <f>IF(M929="","",IF(M929&lt;Premissas!$C$8,Premissas!$E$7,IF(M929&lt;Premissas!$C$9,Premissas!$E$8,IF(M929&lt;Premissas!$C$10,Premissas!$E$9,IF(M929&lt;Premissas!$C$11,Premissas!$E$10,IF(M929&lt;Premissas!$C$12,Premissas!$E$11,Premissas!$E$12))))))</f>
        <v>750</v>
      </c>
      <c r="O929" s="65">
        <f>IF(OR(N929="",N929=0),0,N929/Premissas!$C$16)</f>
        <v>28.846153846153847</v>
      </c>
    </row>
    <row r="930" spans="1:15" ht="15" customHeight="1">
      <c r="A930" s="40">
        <v>7</v>
      </c>
      <c r="B930" s="40">
        <v>930</v>
      </c>
      <c r="C930" s="40" t="s">
        <v>19</v>
      </c>
      <c r="D930" s="40" t="s">
        <v>1606</v>
      </c>
      <c r="E930" s="40" t="s">
        <v>1607</v>
      </c>
      <c r="F930" s="62">
        <v>1776</v>
      </c>
      <c r="G930" s="63">
        <v>33.32</v>
      </c>
      <c r="H930" s="63">
        <v>53</v>
      </c>
      <c r="I930" s="40"/>
      <c r="J930" s="40">
        <v>22</v>
      </c>
      <c r="K930" s="40" t="s">
        <v>677</v>
      </c>
      <c r="L930" s="40" t="s">
        <v>128</v>
      </c>
      <c r="M930" s="63">
        <f t="shared" si="14"/>
        <v>2.4090909090909092</v>
      </c>
      <c r="N930" s="64">
        <f>IF(M930="","",IF(M930&lt;Premissas!$C$8,Premissas!$E$7,IF(M930&lt;Premissas!$C$9,Premissas!$E$8,IF(M930&lt;Premissas!$C$10,Premissas!$E$9,IF(M930&lt;Premissas!$C$11,Premissas!$E$10,IF(M930&lt;Premissas!$C$12,Premissas!$E$11,Premissas!$E$12))))))</f>
        <v>750</v>
      </c>
      <c r="O930" s="65">
        <f>IF(OR(N930="",N930=0),0,N930/Premissas!$C$16)</f>
        <v>28.846153846153847</v>
      </c>
    </row>
    <row r="931" spans="1:15" ht="15" customHeight="1">
      <c r="A931" s="40">
        <v>7</v>
      </c>
      <c r="B931" s="40">
        <v>930</v>
      </c>
      <c r="C931" s="40" t="s">
        <v>19</v>
      </c>
      <c r="D931" s="40" t="s">
        <v>1608</v>
      </c>
      <c r="E931" s="40" t="s">
        <v>1609</v>
      </c>
      <c r="F931" s="62">
        <v>154</v>
      </c>
      <c r="G931" s="63">
        <v>3.37</v>
      </c>
      <c r="H931" s="63">
        <v>46</v>
      </c>
      <c r="I931" s="40"/>
      <c r="J931" s="40">
        <v>22</v>
      </c>
      <c r="K931" s="40" t="s">
        <v>677</v>
      </c>
      <c r="L931" s="40" t="s">
        <v>128</v>
      </c>
      <c r="M931" s="63">
        <f t="shared" si="14"/>
        <v>2.0909090909090908</v>
      </c>
      <c r="N931" s="64">
        <f>IF(M931="","",IF(M931&lt;Premissas!$C$8,Premissas!$E$7,IF(M931&lt;Premissas!$C$9,Premissas!$E$8,IF(M931&lt;Premissas!$C$10,Premissas!$E$9,IF(M931&lt;Premissas!$C$11,Premissas!$E$10,IF(M931&lt;Premissas!$C$12,Premissas!$E$11,Premissas!$E$12))))))</f>
        <v>750</v>
      </c>
      <c r="O931" s="65">
        <f>IF(OR(N931="",N931=0),0,N931/Premissas!$C$16)</f>
        <v>28.846153846153847</v>
      </c>
    </row>
    <row r="932" spans="1:15" ht="15" customHeight="1">
      <c r="A932" s="40">
        <v>7</v>
      </c>
      <c r="B932" s="40">
        <v>930</v>
      </c>
      <c r="C932" s="40" t="s">
        <v>19</v>
      </c>
      <c r="D932" s="40" t="s">
        <v>1610</v>
      </c>
      <c r="E932" s="40" t="s">
        <v>1611</v>
      </c>
      <c r="F932" s="62">
        <v>216</v>
      </c>
      <c r="G932" s="63">
        <v>19.09</v>
      </c>
      <c r="H932" s="63">
        <v>11</v>
      </c>
      <c r="I932" s="40"/>
      <c r="J932" s="40">
        <v>22</v>
      </c>
      <c r="K932" s="40" t="s">
        <v>677</v>
      </c>
      <c r="L932" s="40" t="s">
        <v>128</v>
      </c>
      <c r="M932" s="63">
        <f t="shared" si="14"/>
        <v>0.5</v>
      </c>
      <c r="N932" s="64">
        <f>IF(M932="","",IF(M932&lt;Premissas!$C$8,Premissas!$E$7,IF(M932&lt;Premissas!$C$9,Premissas!$E$8,IF(M932&lt;Premissas!$C$10,Premissas!$E$9,IF(M932&lt;Premissas!$C$11,Premissas!$E$10,IF(M932&lt;Premissas!$C$12,Premissas!$E$11,Premissas!$E$12))))))</f>
        <v>0</v>
      </c>
      <c r="O932" s="65">
        <f>IF(OR(N932="",N932=0),0,N932/Premissas!$C$16)</f>
        <v>0</v>
      </c>
    </row>
    <row r="933" spans="1:15" ht="15" customHeight="1">
      <c r="A933" s="40">
        <v>7</v>
      </c>
      <c r="B933" s="40">
        <v>930</v>
      </c>
      <c r="C933" s="40" t="s">
        <v>21</v>
      </c>
      <c r="D933" s="40" t="s">
        <v>1612</v>
      </c>
      <c r="E933" s="40" t="s">
        <v>1613</v>
      </c>
      <c r="F933" s="62">
        <v>2276</v>
      </c>
      <c r="G933" s="63">
        <v>69.569999999999993</v>
      </c>
      <c r="H933" s="63">
        <v>33</v>
      </c>
      <c r="I933" s="40"/>
      <c r="J933" s="40">
        <v>16</v>
      </c>
      <c r="K933" s="40" t="s">
        <v>677</v>
      </c>
      <c r="L933" s="40" t="s">
        <v>128</v>
      </c>
      <c r="M933" s="63">
        <f t="shared" si="14"/>
        <v>2.0625</v>
      </c>
      <c r="N933" s="64">
        <f>IF(M933="","",IF(M933&lt;Premissas!$C$8,Premissas!$E$7,IF(M933&lt;Premissas!$C$9,Premissas!$E$8,IF(M933&lt;Premissas!$C$10,Premissas!$E$9,IF(M933&lt;Premissas!$C$11,Premissas!$E$10,IF(M933&lt;Premissas!$C$12,Premissas!$E$11,Premissas!$E$12))))))</f>
        <v>750</v>
      </c>
      <c r="O933" s="65">
        <f>IF(OR(N933="",N933=0),0,N933/Premissas!$C$16)</f>
        <v>28.846153846153847</v>
      </c>
    </row>
    <row r="934" spans="1:15" ht="15" customHeight="1">
      <c r="A934" s="40">
        <v>7</v>
      </c>
      <c r="B934" s="40">
        <v>930</v>
      </c>
      <c r="C934" s="40" t="s">
        <v>19</v>
      </c>
      <c r="D934" s="40" t="s">
        <v>1614</v>
      </c>
      <c r="E934" s="40" t="s">
        <v>1615</v>
      </c>
      <c r="F934" s="62">
        <v>321</v>
      </c>
      <c r="G934" s="63">
        <v>4.04</v>
      </c>
      <c r="H934" s="63">
        <v>79</v>
      </c>
      <c r="I934" s="40"/>
      <c r="J934" s="40">
        <v>22</v>
      </c>
      <c r="K934" s="40" t="s">
        <v>677</v>
      </c>
      <c r="L934" s="40" t="s">
        <v>128</v>
      </c>
      <c r="M934" s="63">
        <f t="shared" si="14"/>
        <v>3.5909090909090908</v>
      </c>
      <c r="N934" s="64">
        <f>IF(M934="","",IF(M934&lt;Premissas!$C$8,Premissas!$E$7,IF(M934&lt;Premissas!$C$9,Premissas!$E$8,IF(M934&lt;Premissas!$C$10,Premissas!$E$9,IF(M934&lt;Premissas!$C$11,Premissas!$E$10,IF(M934&lt;Premissas!$C$12,Premissas!$E$11,Premissas!$E$12))))))</f>
        <v>750</v>
      </c>
      <c r="O934" s="65">
        <f>IF(OR(N934="",N934=0),0,N934/Premissas!$C$16)</f>
        <v>28.846153846153847</v>
      </c>
    </row>
    <row r="935" spans="1:15" ht="15" customHeight="1">
      <c r="A935" s="40">
        <v>7</v>
      </c>
      <c r="B935" s="40">
        <v>930</v>
      </c>
      <c r="C935" s="40" t="s">
        <v>19</v>
      </c>
      <c r="D935" s="40" t="s">
        <v>1616</v>
      </c>
      <c r="E935" s="40" t="s">
        <v>1617</v>
      </c>
      <c r="F935" s="62">
        <v>554</v>
      </c>
      <c r="G935" s="63">
        <v>37.39</v>
      </c>
      <c r="H935" s="63">
        <v>15</v>
      </c>
      <c r="I935" s="40"/>
      <c r="J935" s="40">
        <v>22</v>
      </c>
      <c r="K935" s="40" t="s">
        <v>677</v>
      </c>
      <c r="L935" s="40" t="s">
        <v>128</v>
      </c>
      <c r="M935" s="63">
        <f t="shared" si="14"/>
        <v>0.68181818181818177</v>
      </c>
      <c r="N935" s="64">
        <f>IF(M935="","",IF(M935&lt;Premissas!$C$8,Premissas!$E$7,IF(M935&lt;Premissas!$C$9,Premissas!$E$8,IF(M935&lt;Premissas!$C$10,Premissas!$E$9,IF(M935&lt;Premissas!$C$11,Premissas!$E$10,IF(M935&lt;Premissas!$C$12,Premissas!$E$11,Premissas!$E$12))))))</f>
        <v>0</v>
      </c>
      <c r="O935" s="65">
        <f>IF(OR(N935="",N935=0),0,N935/Premissas!$C$16)</f>
        <v>0</v>
      </c>
    </row>
    <row r="936" spans="1:15" ht="15" customHeight="1">
      <c r="A936" s="40">
        <v>7</v>
      </c>
      <c r="B936" s="40">
        <v>930</v>
      </c>
      <c r="C936" s="40" t="s">
        <v>19</v>
      </c>
      <c r="D936" s="40" t="s">
        <v>1618</v>
      </c>
      <c r="E936" s="40" t="s">
        <v>1619</v>
      </c>
      <c r="F936" s="62">
        <v>482</v>
      </c>
      <c r="G936" s="63">
        <v>21.7</v>
      </c>
      <c r="H936" s="63">
        <v>22</v>
      </c>
      <c r="I936" s="40"/>
      <c r="J936" s="40">
        <v>22</v>
      </c>
      <c r="K936" s="40" t="s">
        <v>677</v>
      </c>
      <c r="L936" s="40" t="s">
        <v>128</v>
      </c>
      <c r="M936" s="63">
        <f t="shared" si="14"/>
        <v>1</v>
      </c>
      <c r="N936" s="64">
        <f>IF(M936="","",IF(M936&lt;Premissas!$C$8,Premissas!$E$7,IF(M936&lt;Premissas!$C$9,Premissas!$E$8,IF(M936&lt;Premissas!$C$10,Premissas!$E$9,IF(M936&lt;Premissas!$C$11,Premissas!$E$10,IF(M936&lt;Premissas!$C$12,Premissas!$E$11,Premissas!$E$12))))))</f>
        <v>100</v>
      </c>
      <c r="O936" s="65">
        <f>IF(OR(N936="",N936=0),0,N936/Premissas!$C$16)</f>
        <v>3.8461538461538463</v>
      </c>
    </row>
    <row r="937" spans="1:15" ht="15" customHeight="1">
      <c r="A937" s="40">
        <v>7</v>
      </c>
      <c r="B937" s="40">
        <v>930</v>
      </c>
      <c r="C937" s="40" t="s">
        <v>21</v>
      </c>
      <c r="D937" s="40" t="s">
        <v>1618</v>
      </c>
      <c r="E937" s="40" t="s">
        <v>1619</v>
      </c>
      <c r="F937" s="62">
        <v>39</v>
      </c>
      <c r="G937" s="63">
        <v>6.51</v>
      </c>
      <c r="H937" s="63">
        <v>6</v>
      </c>
      <c r="I937" s="40"/>
      <c r="J937" s="40">
        <v>16</v>
      </c>
      <c r="K937" s="40" t="s">
        <v>677</v>
      </c>
      <c r="L937" s="40" t="s">
        <v>128</v>
      </c>
      <c r="M937" s="63">
        <f t="shared" si="14"/>
        <v>0.375</v>
      </c>
      <c r="N937" s="64">
        <f>IF(M937="","",IF(M937&lt;Premissas!$C$8,Premissas!$E$7,IF(M937&lt;Premissas!$C$9,Premissas!$E$8,IF(M937&lt;Premissas!$C$10,Premissas!$E$9,IF(M937&lt;Premissas!$C$11,Premissas!$E$10,IF(M937&lt;Premissas!$C$12,Premissas!$E$11,Premissas!$E$12))))))</f>
        <v>0</v>
      </c>
      <c r="O937" s="65">
        <f>IF(OR(N937="",N937=0),0,N937/Premissas!$C$16)</f>
        <v>0</v>
      </c>
    </row>
    <row r="938" spans="1:15" ht="15" customHeight="1">
      <c r="A938" s="40">
        <v>7</v>
      </c>
      <c r="B938" s="40">
        <v>930</v>
      </c>
      <c r="C938" s="40" t="s">
        <v>19</v>
      </c>
      <c r="D938" s="40" t="s">
        <v>1620</v>
      </c>
      <c r="E938" s="40" t="s">
        <v>1621</v>
      </c>
      <c r="F938" s="62">
        <v>917</v>
      </c>
      <c r="G938" s="63">
        <v>57.25</v>
      </c>
      <c r="H938" s="63">
        <v>16</v>
      </c>
      <c r="I938" s="40"/>
      <c r="J938" s="40">
        <v>22</v>
      </c>
      <c r="K938" s="40" t="s">
        <v>677</v>
      </c>
      <c r="L938" s="40" t="s">
        <v>128</v>
      </c>
      <c r="M938" s="63">
        <f t="shared" si="14"/>
        <v>0.72727272727272729</v>
      </c>
      <c r="N938" s="64">
        <f>IF(M938="","",IF(M938&lt;Premissas!$C$8,Premissas!$E$7,IF(M938&lt;Premissas!$C$9,Premissas!$E$8,IF(M938&lt;Premissas!$C$10,Premissas!$E$9,IF(M938&lt;Premissas!$C$11,Premissas!$E$10,IF(M938&lt;Premissas!$C$12,Premissas!$E$11,Premissas!$E$12))))))</f>
        <v>0</v>
      </c>
      <c r="O938" s="65">
        <f>IF(OR(N938="",N938=0),0,N938/Premissas!$C$16)</f>
        <v>0</v>
      </c>
    </row>
    <row r="939" spans="1:15" ht="15" customHeight="1">
      <c r="A939" s="40">
        <v>7</v>
      </c>
      <c r="B939" s="40">
        <v>930</v>
      </c>
      <c r="C939" s="40" t="s">
        <v>19</v>
      </c>
      <c r="D939" s="40" t="s">
        <v>1622</v>
      </c>
      <c r="E939" s="40" t="s">
        <v>1623</v>
      </c>
      <c r="F939" s="62">
        <v>34</v>
      </c>
      <c r="G939" s="63">
        <v>2.13</v>
      </c>
      <c r="H939" s="63">
        <v>16</v>
      </c>
      <c r="I939" s="40"/>
      <c r="J939" s="40">
        <v>22</v>
      </c>
      <c r="K939" s="40" t="s">
        <v>677</v>
      </c>
      <c r="L939" s="40" t="s">
        <v>128</v>
      </c>
      <c r="M939" s="63">
        <f t="shared" si="14"/>
        <v>0.72727272727272729</v>
      </c>
      <c r="N939" s="64">
        <f>IF(M939="","",IF(M939&lt;Premissas!$C$8,Premissas!$E$7,IF(M939&lt;Premissas!$C$9,Premissas!$E$8,IF(M939&lt;Premissas!$C$10,Premissas!$E$9,IF(M939&lt;Premissas!$C$11,Premissas!$E$10,IF(M939&lt;Premissas!$C$12,Premissas!$E$11,Premissas!$E$12))))))</f>
        <v>0</v>
      </c>
      <c r="O939" s="65">
        <f>IF(OR(N939="",N939=0),0,N939/Premissas!$C$16)</f>
        <v>0</v>
      </c>
    </row>
    <row r="940" spans="1:15" ht="15" customHeight="1">
      <c r="A940" s="40">
        <v>7</v>
      </c>
      <c r="B940" s="40">
        <v>930</v>
      </c>
      <c r="C940" s="40" t="s">
        <v>21</v>
      </c>
      <c r="D940" s="40" t="s">
        <v>1622</v>
      </c>
      <c r="E940" s="40" t="s">
        <v>1623</v>
      </c>
      <c r="F940" s="62">
        <v>11</v>
      </c>
      <c r="G940" s="63">
        <v>1.26</v>
      </c>
      <c r="H940" s="63">
        <v>9</v>
      </c>
      <c r="I940" s="40"/>
      <c r="J940" s="40">
        <v>16</v>
      </c>
      <c r="K940" s="40" t="s">
        <v>677</v>
      </c>
      <c r="L940" s="40" t="s">
        <v>128</v>
      </c>
      <c r="M940" s="63">
        <f t="shared" si="14"/>
        <v>0.5625</v>
      </c>
      <c r="N940" s="64">
        <f>IF(M940="","",IF(M940&lt;Premissas!$C$8,Premissas!$E$7,IF(M940&lt;Premissas!$C$9,Premissas!$E$8,IF(M940&lt;Premissas!$C$10,Premissas!$E$9,IF(M940&lt;Premissas!$C$11,Premissas!$E$10,IF(M940&lt;Premissas!$C$12,Premissas!$E$11,Premissas!$E$12))))))</f>
        <v>0</v>
      </c>
      <c r="O940" s="65">
        <f>IF(OR(N940="",N940=0),0,N940/Premissas!$C$16)</f>
        <v>0</v>
      </c>
    </row>
    <row r="941" spans="1:15" ht="15" customHeight="1">
      <c r="A941" s="40">
        <v>7</v>
      </c>
      <c r="B941" s="40">
        <v>930</v>
      </c>
      <c r="C941" s="40" t="s">
        <v>19</v>
      </c>
      <c r="D941" s="40" t="s">
        <v>1624</v>
      </c>
      <c r="E941" s="40" t="s">
        <v>1625</v>
      </c>
      <c r="F941" s="62">
        <v>573</v>
      </c>
      <c r="G941" s="63">
        <v>10.42</v>
      </c>
      <c r="H941" s="63">
        <v>55</v>
      </c>
      <c r="I941" s="40"/>
      <c r="J941" s="40">
        <v>22</v>
      </c>
      <c r="K941" s="40" t="s">
        <v>677</v>
      </c>
      <c r="L941" s="40" t="s">
        <v>128</v>
      </c>
      <c r="M941" s="63">
        <f t="shared" si="14"/>
        <v>2.5</v>
      </c>
      <c r="N941" s="64">
        <f>IF(M941="","",IF(M941&lt;Premissas!$C$8,Premissas!$E$7,IF(M941&lt;Premissas!$C$9,Premissas!$E$8,IF(M941&lt;Premissas!$C$10,Premissas!$E$9,IF(M941&lt;Premissas!$C$11,Premissas!$E$10,IF(M941&lt;Premissas!$C$12,Premissas!$E$11,Premissas!$E$12))))))</f>
        <v>750</v>
      </c>
      <c r="O941" s="65">
        <f>IF(OR(N941="",N941=0),0,N941/Premissas!$C$16)</f>
        <v>28.846153846153847</v>
      </c>
    </row>
    <row r="942" spans="1:15" ht="15" customHeight="1">
      <c r="A942" s="40">
        <v>7</v>
      </c>
      <c r="B942" s="40">
        <v>930</v>
      </c>
      <c r="C942" s="40" t="s">
        <v>19</v>
      </c>
      <c r="D942" s="40" t="s">
        <v>1626</v>
      </c>
      <c r="E942" s="40" t="s">
        <v>1627</v>
      </c>
      <c r="F942" s="62">
        <v>2196</v>
      </c>
      <c r="G942" s="63">
        <v>94.39</v>
      </c>
      <c r="H942" s="63">
        <v>23</v>
      </c>
      <c r="I942" s="40"/>
      <c r="J942" s="40">
        <v>22</v>
      </c>
      <c r="K942" s="40" t="s">
        <v>677</v>
      </c>
      <c r="L942" s="40" t="s">
        <v>128</v>
      </c>
      <c r="M942" s="63">
        <f t="shared" si="14"/>
        <v>1.0454545454545454</v>
      </c>
      <c r="N942" s="64">
        <f>IF(M942="","",IF(M942&lt;Premissas!$C$8,Premissas!$E$7,IF(M942&lt;Premissas!$C$9,Premissas!$E$8,IF(M942&lt;Premissas!$C$10,Premissas!$E$9,IF(M942&lt;Premissas!$C$11,Premissas!$E$10,IF(M942&lt;Premissas!$C$12,Premissas!$E$11,Premissas!$E$12))))))</f>
        <v>100</v>
      </c>
      <c r="O942" s="65">
        <f>IF(OR(N942="",N942=0),0,N942/Premissas!$C$16)</f>
        <v>3.8461538461538463</v>
      </c>
    </row>
    <row r="943" spans="1:15" ht="15" customHeight="1">
      <c r="A943" s="40">
        <v>7</v>
      </c>
      <c r="B943" s="40">
        <v>930</v>
      </c>
      <c r="C943" s="40" t="s">
        <v>21</v>
      </c>
      <c r="D943" s="40" t="s">
        <v>1626</v>
      </c>
      <c r="E943" s="40" t="s">
        <v>1627</v>
      </c>
      <c r="F943" s="62">
        <v>25</v>
      </c>
      <c r="G943" s="63">
        <v>0.39</v>
      </c>
      <c r="H943" s="63">
        <v>64</v>
      </c>
      <c r="I943" s="40"/>
      <c r="J943" s="40">
        <v>16</v>
      </c>
      <c r="K943" s="40" t="s">
        <v>677</v>
      </c>
      <c r="L943" s="40" t="s">
        <v>128</v>
      </c>
      <c r="M943" s="63">
        <f t="shared" si="14"/>
        <v>4</v>
      </c>
      <c r="N943" s="64">
        <f>IF(M943="","",IF(M943&lt;Premissas!$C$8,Premissas!$E$7,IF(M943&lt;Premissas!$C$9,Premissas!$E$8,IF(M943&lt;Premissas!$C$10,Premissas!$E$9,IF(M943&lt;Premissas!$C$11,Premissas!$E$10,IF(M943&lt;Premissas!$C$12,Premissas!$E$11,Premissas!$E$12))))))</f>
        <v>750</v>
      </c>
      <c r="O943" s="65">
        <f>IF(OR(N943="",N943=0),0,N943/Premissas!$C$16)</f>
        <v>28.846153846153847</v>
      </c>
    </row>
    <row r="944" spans="1:15" ht="15" customHeight="1">
      <c r="A944" s="40">
        <v>7</v>
      </c>
      <c r="B944" s="40">
        <v>930</v>
      </c>
      <c r="C944" s="40" t="s">
        <v>19</v>
      </c>
      <c r="D944" s="40" t="s">
        <v>1628</v>
      </c>
      <c r="E944" s="40" t="s">
        <v>1629</v>
      </c>
      <c r="F944" s="62">
        <v>265</v>
      </c>
      <c r="G944" s="63">
        <v>12.01</v>
      </c>
      <c r="H944" s="63">
        <v>22</v>
      </c>
      <c r="I944" s="40"/>
      <c r="J944" s="40">
        <v>22</v>
      </c>
      <c r="K944" s="40" t="s">
        <v>677</v>
      </c>
      <c r="L944" s="40" t="s">
        <v>128</v>
      </c>
      <c r="M944" s="63">
        <f t="shared" si="14"/>
        <v>1</v>
      </c>
      <c r="N944" s="64">
        <f>IF(M944="","",IF(M944&lt;Premissas!$C$8,Premissas!$E$7,IF(M944&lt;Premissas!$C$9,Premissas!$E$8,IF(M944&lt;Premissas!$C$10,Premissas!$E$9,IF(M944&lt;Premissas!$C$11,Premissas!$E$10,IF(M944&lt;Premissas!$C$12,Premissas!$E$11,Premissas!$E$12))))))</f>
        <v>100</v>
      </c>
      <c r="O944" s="65">
        <f>IF(OR(N944="",N944=0),0,N944/Premissas!$C$16)</f>
        <v>3.8461538461538463</v>
      </c>
    </row>
    <row r="945" spans="1:15" ht="15" customHeight="1">
      <c r="A945" s="40">
        <v>7</v>
      </c>
      <c r="B945" s="40">
        <v>930</v>
      </c>
      <c r="C945" s="40" t="s">
        <v>22</v>
      </c>
      <c r="D945" s="40" t="s">
        <v>1630</v>
      </c>
      <c r="E945" s="40" t="s">
        <v>1631</v>
      </c>
      <c r="F945" s="62">
        <v>2141</v>
      </c>
      <c r="G945" s="63">
        <v>74.03</v>
      </c>
      <c r="H945" s="63">
        <v>29</v>
      </c>
      <c r="I945" s="40"/>
      <c r="J945" s="40">
        <v>20</v>
      </c>
      <c r="K945" s="40" t="s">
        <v>677</v>
      </c>
      <c r="L945" s="40" t="s">
        <v>128</v>
      </c>
      <c r="M945" s="63">
        <f t="shared" si="14"/>
        <v>1.45</v>
      </c>
      <c r="N945" s="64">
        <f>IF(M945="","",IF(M945&lt;Premissas!$C$8,Premissas!$E$7,IF(M945&lt;Premissas!$C$9,Premissas!$E$8,IF(M945&lt;Premissas!$C$10,Premissas!$E$9,IF(M945&lt;Premissas!$C$11,Premissas!$E$10,IF(M945&lt;Premissas!$C$12,Premissas!$E$11,Premissas!$E$12))))))</f>
        <v>350</v>
      </c>
      <c r="O945" s="65">
        <f>IF(OR(N945="",N945=0),0,N945/Premissas!$C$16)</f>
        <v>13.461538461538462</v>
      </c>
    </row>
    <row r="946" spans="1:15" ht="15" customHeight="1">
      <c r="A946" s="40">
        <v>7</v>
      </c>
      <c r="B946" s="40">
        <v>930</v>
      </c>
      <c r="C946" s="40" t="s">
        <v>19</v>
      </c>
      <c r="D946" s="40" t="s">
        <v>1632</v>
      </c>
      <c r="E946" s="40" t="s">
        <v>1633</v>
      </c>
      <c r="F946" s="62">
        <v>1108</v>
      </c>
      <c r="G946" s="63">
        <v>15.23</v>
      </c>
      <c r="H946" s="63">
        <v>73</v>
      </c>
      <c r="I946" s="40"/>
      <c r="J946" s="40">
        <v>22</v>
      </c>
      <c r="K946" s="40" t="s">
        <v>677</v>
      </c>
      <c r="L946" s="40" t="s">
        <v>128</v>
      </c>
      <c r="M946" s="63">
        <f t="shared" si="14"/>
        <v>3.3181818181818183</v>
      </c>
      <c r="N946" s="64">
        <f>IF(M946="","",IF(M946&lt;Premissas!$C$8,Premissas!$E$7,IF(M946&lt;Premissas!$C$9,Premissas!$E$8,IF(M946&lt;Premissas!$C$10,Premissas!$E$9,IF(M946&lt;Premissas!$C$11,Premissas!$E$10,IF(M946&lt;Premissas!$C$12,Premissas!$E$11,Premissas!$E$12))))))</f>
        <v>750</v>
      </c>
      <c r="O946" s="65">
        <f>IF(OR(N946="",N946=0),0,N946/Premissas!$C$16)</f>
        <v>28.846153846153847</v>
      </c>
    </row>
    <row r="947" spans="1:15" ht="15" customHeight="1">
      <c r="A947" s="40">
        <v>7</v>
      </c>
      <c r="B947" s="40">
        <v>930</v>
      </c>
      <c r="C947" s="40" t="s">
        <v>21</v>
      </c>
      <c r="D947" s="40" t="s">
        <v>1634</v>
      </c>
      <c r="E947" s="40" t="s">
        <v>1635</v>
      </c>
      <c r="F947" s="62">
        <v>7</v>
      </c>
      <c r="G947" s="63">
        <v>4.13</v>
      </c>
      <c r="H947" s="63">
        <v>2</v>
      </c>
      <c r="I947" s="40"/>
      <c r="J947" s="40">
        <v>16</v>
      </c>
      <c r="K947" s="40" t="s">
        <v>677</v>
      </c>
      <c r="L947" s="40" t="s">
        <v>128</v>
      </c>
      <c r="M947" s="63">
        <f t="shared" si="14"/>
        <v>0.125</v>
      </c>
      <c r="N947" s="64">
        <f>IF(M947="","",IF(M947&lt;Premissas!$C$8,Premissas!$E$7,IF(M947&lt;Premissas!$C$9,Premissas!$E$8,IF(M947&lt;Premissas!$C$10,Premissas!$E$9,IF(M947&lt;Premissas!$C$11,Premissas!$E$10,IF(M947&lt;Premissas!$C$12,Premissas!$E$11,Premissas!$E$12))))))</f>
        <v>0</v>
      </c>
      <c r="O947" s="65">
        <f>IF(OR(N947="",N947=0),0,N947/Premissas!$C$16)</f>
        <v>0</v>
      </c>
    </row>
    <row r="948" spans="1:15" ht="15" customHeight="1">
      <c r="A948" s="40">
        <v>7</v>
      </c>
      <c r="B948" s="40">
        <v>930</v>
      </c>
      <c r="C948" s="40" t="s">
        <v>20</v>
      </c>
      <c r="D948" s="40" t="s">
        <v>1636</v>
      </c>
      <c r="E948" s="40" t="s">
        <v>1637</v>
      </c>
      <c r="F948" s="62">
        <v>2033</v>
      </c>
      <c r="G948" s="63">
        <v>93.76</v>
      </c>
      <c r="H948" s="63">
        <v>22</v>
      </c>
      <c r="I948" s="40"/>
      <c r="J948" s="40">
        <v>17</v>
      </c>
      <c r="K948" s="40" t="s">
        <v>677</v>
      </c>
      <c r="L948" s="40" t="s">
        <v>128</v>
      </c>
      <c r="M948" s="63">
        <f t="shared" si="14"/>
        <v>1.2941176470588236</v>
      </c>
      <c r="N948" s="64">
        <f>IF(M948="","",IF(M948&lt;Premissas!$C$8,Premissas!$E$7,IF(M948&lt;Premissas!$C$9,Premissas!$E$8,IF(M948&lt;Premissas!$C$10,Premissas!$E$9,IF(M948&lt;Premissas!$C$11,Premissas!$E$10,IF(M948&lt;Premissas!$C$12,Premissas!$E$11,Premissas!$E$12))))))</f>
        <v>200</v>
      </c>
      <c r="O948" s="65">
        <f>IF(OR(N948="",N948=0),0,N948/Premissas!$C$16)</f>
        <v>7.6923076923076925</v>
      </c>
    </row>
    <row r="949" spans="1:15" ht="15" customHeight="1">
      <c r="A949" s="40">
        <v>7</v>
      </c>
      <c r="B949" s="40">
        <v>930</v>
      </c>
      <c r="C949" s="40" t="s">
        <v>19</v>
      </c>
      <c r="D949" s="40" t="s">
        <v>1638</v>
      </c>
      <c r="E949" s="40" t="s">
        <v>1639</v>
      </c>
      <c r="F949" s="62">
        <v>591</v>
      </c>
      <c r="G949" s="63">
        <v>11.2</v>
      </c>
      <c r="H949" s="63">
        <v>53</v>
      </c>
      <c r="I949" s="40"/>
      <c r="J949" s="40">
        <v>22</v>
      </c>
      <c r="K949" s="40" t="s">
        <v>677</v>
      </c>
      <c r="L949" s="40" t="s">
        <v>128</v>
      </c>
      <c r="M949" s="63">
        <f t="shared" si="14"/>
        <v>2.4090909090909092</v>
      </c>
      <c r="N949" s="64">
        <f>IF(M949="","",IF(M949&lt;Premissas!$C$8,Premissas!$E$7,IF(M949&lt;Premissas!$C$9,Premissas!$E$8,IF(M949&lt;Premissas!$C$10,Premissas!$E$9,IF(M949&lt;Premissas!$C$11,Premissas!$E$10,IF(M949&lt;Premissas!$C$12,Premissas!$E$11,Premissas!$E$12))))))</f>
        <v>750</v>
      </c>
      <c r="O949" s="65">
        <f>IF(OR(N949="",N949=0),0,N949/Premissas!$C$16)</f>
        <v>28.846153846153847</v>
      </c>
    </row>
    <row r="950" spans="1:15" ht="15" customHeight="1">
      <c r="A950" s="40">
        <v>7</v>
      </c>
      <c r="B950" s="40">
        <v>930</v>
      </c>
      <c r="C950" s="40" t="s">
        <v>22</v>
      </c>
      <c r="D950" s="40" t="s">
        <v>1640</v>
      </c>
      <c r="E950" s="40" t="s">
        <v>1641</v>
      </c>
      <c r="F950" s="62">
        <v>1058</v>
      </c>
      <c r="G950" s="63">
        <v>46.42</v>
      </c>
      <c r="H950" s="63">
        <v>23</v>
      </c>
      <c r="I950" s="40"/>
      <c r="J950" s="40">
        <v>20</v>
      </c>
      <c r="K950" s="40" t="s">
        <v>677</v>
      </c>
      <c r="L950" s="40" t="s">
        <v>128</v>
      </c>
      <c r="M950" s="63">
        <f t="shared" si="14"/>
        <v>1.1499999999999999</v>
      </c>
      <c r="N950" s="64">
        <f>IF(M950="","",IF(M950&lt;Premissas!$C$8,Premissas!$E$7,IF(M950&lt;Premissas!$C$9,Premissas!$E$8,IF(M950&lt;Premissas!$C$10,Premissas!$E$9,IF(M950&lt;Premissas!$C$11,Premissas!$E$10,IF(M950&lt;Premissas!$C$12,Premissas!$E$11,Premissas!$E$12))))))</f>
        <v>100</v>
      </c>
      <c r="O950" s="65">
        <f>IF(OR(N950="",N950=0),0,N950/Premissas!$C$16)</f>
        <v>3.8461538461538463</v>
      </c>
    </row>
    <row r="951" spans="1:15" ht="15" customHeight="1">
      <c r="A951" s="40">
        <v>7</v>
      </c>
      <c r="B951" s="40">
        <v>930</v>
      </c>
      <c r="C951" s="40" t="s">
        <v>19</v>
      </c>
      <c r="D951" s="40" t="s">
        <v>1642</v>
      </c>
      <c r="E951" s="40" t="s">
        <v>1643</v>
      </c>
      <c r="F951" s="62">
        <v>2185</v>
      </c>
      <c r="G951" s="63">
        <v>72.760000000000005</v>
      </c>
      <c r="H951" s="63">
        <v>30</v>
      </c>
      <c r="I951" s="40"/>
      <c r="J951" s="40">
        <v>22</v>
      </c>
      <c r="K951" s="40" t="s">
        <v>677</v>
      </c>
      <c r="L951" s="40" t="s">
        <v>128</v>
      </c>
      <c r="M951" s="63">
        <f t="shared" si="14"/>
        <v>1.3636363636363635</v>
      </c>
      <c r="N951" s="64">
        <f>IF(M951="","",IF(M951&lt;Premissas!$C$8,Premissas!$E$7,IF(M951&lt;Premissas!$C$9,Premissas!$E$8,IF(M951&lt;Premissas!$C$10,Premissas!$E$9,IF(M951&lt;Premissas!$C$11,Premissas!$E$10,IF(M951&lt;Premissas!$C$12,Premissas!$E$11,Premissas!$E$12))))))</f>
        <v>200</v>
      </c>
      <c r="O951" s="65">
        <f>IF(OR(N951="",N951=0),0,N951/Premissas!$C$16)</f>
        <v>7.6923076923076925</v>
      </c>
    </row>
    <row r="952" spans="1:15" ht="15" customHeight="1">
      <c r="A952" s="40">
        <v>7</v>
      </c>
      <c r="B952" s="40">
        <v>930</v>
      </c>
      <c r="C952" s="40" t="s">
        <v>21</v>
      </c>
      <c r="D952" s="40" t="s">
        <v>1642</v>
      </c>
      <c r="E952" s="40" t="s">
        <v>1643</v>
      </c>
      <c r="F952" s="62">
        <v>3</v>
      </c>
      <c r="G952" s="63">
        <v>0.91</v>
      </c>
      <c r="H952" s="63">
        <v>3</v>
      </c>
      <c r="I952" s="40"/>
      <c r="J952" s="40">
        <v>16</v>
      </c>
      <c r="K952" s="40" t="s">
        <v>677</v>
      </c>
      <c r="L952" s="40" t="s">
        <v>128</v>
      </c>
      <c r="M952" s="63">
        <f t="shared" si="14"/>
        <v>0.1875</v>
      </c>
      <c r="N952" s="64">
        <f>IF(M952="","",IF(M952&lt;Premissas!$C$8,Premissas!$E$7,IF(M952&lt;Premissas!$C$9,Premissas!$E$8,IF(M952&lt;Premissas!$C$10,Premissas!$E$9,IF(M952&lt;Premissas!$C$11,Premissas!$E$10,IF(M952&lt;Premissas!$C$12,Premissas!$E$11,Premissas!$E$12))))))</f>
        <v>0</v>
      </c>
      <c r="O952" s="65">
        <f>IF(OR(N952="",N952=0),0,N952/Premissas!$C$16)</f>
        <v>0</v>
      </c>
    </row>
    <row r="953" spans="1:15" ht="15" customHeight="1">
      <c r="A953" s="40">
        <v>7</v>
      </c>
      <c r="B953" s="40">
        <v>930</v>
      </c>
      <c r="C953" s="40" t="s">
        <v>22</v>
      </c>
      <c r="D953" s="40" t="s">
        <v>1644</v>
      </c>
      <c r="E953" s="40" t="s">
        <v>1645</v>
      </c>
      <c r="F953" s="62">
        <v>726</v>
      </c>
      <c r="G953" s="63">
        <v>63.55</v>
      </c>
      <c r="H953" s="63">
        <v>11</v>
      </c>
      <c r="I953" s="40"/>
      <c r="J953" s="40">
        <v>20</v>
      </c>
      <c r="K953" s="40" t="s">
        <v>677</v>
      </c>
      <c r="L953" s="40" t="s">
        <v>128</v>
      </c>
      <c r="M953" s="63">
        <f t="shared" si="14"/>
        <v>0.55000000000000004</v>
      </c>
      <c r="N953" s="64">
        <f>IF(M953="","",IF(M953&lt;Premissas!$C$8,Premissas!$E$7,IF(M953&lt;Premissas!$C$9,Premissas!$E$8,IF(M953&lt;Premissas!$C$10,Premissas!$E$9,IF(M953&lt;Premissas!$C$11,Premissas!$E$10,IF(M953&lt;Premissas!$C$12,Premissas!$E$11,Premissas!$E$12))))))</f>
        <v>0</v>
      </c>
      <c r="O953" s="65">
        <f>IF(OR(N953="",N953=0),0,N953/Premissas!$C$16)</f>
        <v>0</v>
      </c>
    </row>
    <row r="954" spans="1:15" ht="15" customHeight="1">
      <c r="A954" s="40">
        <v>7</v>
      </c>
      <c r="B954" s="40">
        <v>930</v>
      </c>
      <c r="C954" s="40" t="s">
        <v>19</v>
      </c>
      <c r="D954" s="40" t="s">
        <v>1646</v>
      </c>
      <c r="E954" s="40" t="s">
        <v>1647</v>
      </c>
      <c r="F954" s="62">
        <v>1880</v>
      </c>
      <c r="G954" s="63">
        <v>29.41</v>
      </c>
      <c r="H954" s="63">
        <v>64</v>
      </c>
      <c r="I954" s="40"/>
      <c r="J954" s="40">
        <v>22</v>
      </c>
      <c r="K954" s="40" t="s">
        <v>677</v>
      </c>
      <c r="L954" s="40" t="s">
        <v>128</v>
      </c>
      <c r="M954" s="63">
        <f t="shared" si="14"/>
        <v>2.9090909090909092</v>
      </c>
      <c r="N954" s="64">
        <f>IF(M954="","",IF(M954&lt;Premissas!$C$8,Premissas!$E$7,IF(M954&lt;Premissas!$C$9,Premissas!$E$8,IF(M954&lt;Premissas!$C$10,Premissas!$E$9,IF(M954&lt;Premissas!$C$11,Premissas!$E$10,IF(M954&lt;Premissas!$C$12,Premissas!$E$11,Premissas!$E$12))))))</f>
        <v>750</v>
      </c>
      <c r="O954" s="65">
        <f>IF(OR(N954="",N954=0),0,N954/Premissas!$C$16)</f>
        <v>28.846153846153847</v>
      </c>
    </row>
    <row r="955" spans="1:15" ht="15" customHeight="1">
      <c r="A955" s="40">
        <v>7</v>
      </c>
      <c r="B955" s="40">
        <v>930</v>
      </c>
      <c r="C955" s="40" t="s">
        <v>19</v>
      </c>
      <c r="D955" s="40" t="s">
        <v>1648</v>
      </c>
      <c r="E955" s="40" t="s">
        <v>1649</v>
      </c>
      <c r="F955" s="62">
        <v>287</v>
      </c>
      <c r="G955" s="63">
        <v>7.26</v>
      </c>
      <c r="H955" s="63">
        <v>40</v>
      </c>
      <c r="I955" s="40"/>
      <c r="J955" s="40">
        <v>22</v>
      </c>
      <c r="K955" s="40" t="s">
        <v>677</v>
      </c>
      <c r="L955" s="40" t="s">
        <v>128</v>
      </c>
      <c r="M955" s="63">
        <f t="shared" si="14"/>
        <v>1.8181818181818181</v>
      </c>
      <c r="N955" s="64">
        <f>IF(M955="","",IF(M955&lt;Premissas!$C$8,Premissas!$E$7,IF(M955&lt;Premissas!$C$9,Premissas!$E$8,IF(M955&lt;Premissas!$C$10,Premissas!$E$9,IF(M955&lt;Premissas!$C$11,Premissas!$E$10,IF(M955&lt;Premissas!$C$12,Premissas!$E$11,Premissas!$E$12))))))</f>
        <v>500</v>
      </c>
      <c r="O955" s="65">
        <f>IF(OR(N955="",N955=0),0,N955/Premissas!$C$16)</f>
        <v>19.23076923076923</v>
      </c>
    </row>
    <row r="956" spans="1:15" ht="15" customHeight="1">
      <c r="A956" s="40">
        <v>7</v>
      </c>
      <c r="B956" s="40">
        <v>930</v>
      </c>
      <c r="C956" s="40" t="s">
        <v>21</v>
      </c>
      <c r="D956" s="40" t="s">
        <v>1650</v>
      </c>
      <c r="E956" s="40" t="s">
        <v>1651</v>
      </c>
      <c r="F956" s="62">
        <v>328</v>
      </c>
      <c r="G956" s="63">
        <v>21.58</v>
      </c>
      <c r="H956" s="63">
        <v>15</v>
      </c>
      <c r="I956" s="40"/>
      <c r="J956" s="40">
        <v>16</v>
      </c>
      <c r="K956" s="40" t="s">
        <v>677</v>
      </c>
      <c r="L956" s="40" t="s">
        <v>128</v>
      </c>
      <c r="M956" s="63">
        <f t="shared" si="14"/>
        <v>0.9375</v>
      </c>
      <c r="N956" s="64">
        <f>IF(M956="","",IF(M956&lt;Premissas!$C$8,Premissas!$E$7,IF(M956&lt;Premissas!$C$9,Premissas!$E$8,IF(M956&lt;Premissas!$C$10,Premissas!$E$9,IF(M956&lt;Premissas!$C$11,Premissas!$E$10,IF(M956&lt;Premissas!$C$12,Premissas!$E$11,Premissas!$E$12))))))</f>
        <v>0</v>
      </c>
      <c r="O956" s="65">
        <f>IF(OR(N956="",N956=0),0,N956/Premissas!$C$16)</f>
        <v>0</v>
      </c>
    </row>
    <row r="957" spans="1:15" ht="15" customHeight="1">
      <c r="A957" s="40">
        <v>7</v>
      </c>
      <c r="B957" s="40">
        <v>930</v>
      </c>
      <c r="C957" s="40" t="s">
        <v>20</v>
      </c>
      <c r="D957" s="40" t="s">
        <v>1652</v>
      </c>
      <c r="E957" s="40" t="s">
        <v>1653</v>
      </c>
      <c r="F957" s="62">
        <v>3302</v>
      </c>
      <c r="G957" s="63">
        <v>126.73</v>
      </c>
      <c r="H957" s="63">
        <v>26</v>
      </c>
      <c r="I957" s="40"/>
      <c r="J957" s="40">
        <v>17</v>
      </c>
      <c r="K957" s="40" t="s">
        <v>677</v>
      </c>
      <c r="L957" s="40" t="s">
        <v>128</v>
      </c>
      <c r="M957" s="63">
        <f t="shared" si="14"/>
        <v>1.5294117647058822</v>
      </c>
      <c r="N957" s="64">
        <f>IF(M957="","",IF(M957&lt;Premissas!$C$8,Premissas!$E$7,IF(M957&lt;Premissas!$C$9,Premissas!$E$8,IF(M957&lt;Premissas!$C$10,Premissas!$E$9,IF(M957&lt;Premissas!$C$11,Premissas!$E$10,IF(M957&lt;Premissas!$C$12,Premissas!$E$11,Premissas!$E$12))))))</f>
        <v>350</v>
      </c>
      <c r="O957" s="65">
        <f>IF(OR(N957="",N957=0),0,N957/Premissas!$C$16)</f>
        <v>13.461538461538462</v>
      </c>
    </row>
    <row r="958" spans="1:15" ht="15" customHeight="1">
      <c r="A958" s="40">
        <v>7</v>
      </c>
      <c r="B958" s="40">
        <v>930</v>
      </c>
      <c r="C958" s="40" t="s">
        <v>19</v>
      </c>
      <c r="D958" s="40" t="s">
        <v>1654</v>
      </c>
      <c r="E958" s="40" t="s">
        <v>1655</v>
      </c>
      <c r="F958" s="62">
        <v>1880</v>
      </c>
      <c r="G958" s="63">
        <v>110.52</v>
      </c>
      <c r="H958" s="63">
        <v>17</v>
      </c>
      <c r="I958" s="40"/>
      <c r="J958" s="40">
        <v>22</v>
      </c>
      <c r="K958" s="40" t="s">
        <v>677</v>
      </c>
      <c r="L958" s="40" t="s">
        <v>128</v>
      </c>
      <c r="M958" s="63">
        <f t="shared" si="14"/>
        <v>0.77272727272727271</v>
      </c>
      <c r="N958" s="64">
        <f>IF(M958="","",IF(M958&lt;Premissas!$C$8,Premissas!$E$7,IF(M958&lt;Premissas!$C$9,Premissas!$E$8,IF(M958&lt;Premissas!$C$10,Premissas!$E$9,IF(M958&lt;Premissas!$C$11,Premissas!$E$10,IF(M958&lt;Premissas!$C$12,Premissas!$E$11,Premissas!$E$12))))))</f>
        <v>0</v>
      </c>
      <c r="O958" s="65">
        <f>IF(OR(N958="",N958=0),0,N958/Premissas!$C$16)</f>
        <v>0</v>
      </c>
    </row>
    <row r="959" spans="1:15" ht="15" customHeight="1">
      <c r="A959" s="40">
        <v>7</v>
      </c>
      <c r="B959" s="40">
        <v>930</v>
      </c>
      <c r="C959" s="40" t="s">
        <v>19</v>
      </c>
      <c r="D959" s="40" t="s">
        <v>1656</v>
      </c>
      <c r="E959" s="40" t="s">
        <v>1657</v>
      </c>
      <c r="F959" s="62">
        <v>250</v>
      </c>
      <c r="G959" s="63">
        <v>13.93</v>
      </c>
      <c r="H959" s="63">
        <v>18</v>
      </c>
      <c r="I959" s="40"/>
      <c r="J959" s="40">
        <v>22</v>
      </c>
      <c r="K959" s="40" t="s">
        <v>677</v>
      </c>
      <c r="L959" s="40" t="s">
        <v>128</v>
      </c>
      <c r="M959" s="63">
        <f t="shared" si="14"/>
        <v>0.81818181818181823</v>
      </c>
      <c r="N959" s="64">
        <f>IF(M959="","",IF(M959&lt;Premissas!$C$8,Premissas!$E$7,IF(M959&lt;Premissas!$C$9,Premissas!$E$8,IF(M959&lt;Premissas!$C$10,Premissas!$E$9,IF(M959&lt;Premissas!$C$11,Premissas!$E$10,IF(M959&lt;Premissas!$C$12,Premissas!$E$11,Premissas!$E$12))))))</f>
        <v>0</v>
      </c>
      <c r="O959" s="65">
        <f>IF(OR(N959="",N959=0),0,N959/Premissas!$C$16)</f>
        <v>0</v>
      </c>
    </row>
    <row r="960" spans="1:15" ht="15" customHeight="1">
      <c r="A960" s="40">
        <v>7</v>
      </c>
      <c r="B960" s="40">
        <v>930</v>
      </c>
      <c r="C960" s="40" t="s">
        <v>21</v>
      </c>
      <c r="D960" s="40" t="s">
        <v>1658</v>
      </c>
      <c r="E960" s="40" t="s">
        <v>1659</v>
      </c>
      <c r="F960" s="62">
        <v>28</v>
      </c>
      <c r="G960" s="63">
        <v>0.52</v>
      </c>
      <c r="H960" s="63">
        <v>54</v>
      </c>
      <c r="I960" s="40"/>
      <c r="J960" s="40">
        <v>16</v>
      </c>
      <c r="K960" s="40" t="s">
        <v>677</v>
      </c>
      <c r="L960" s="40" t="s">
        <v>128</v>
      </c>
      <c r="M960" s="63">
        <f t="shared" si="14"/>
        <v>3.375</v>
      </c>
      <c r="N960" s="64">
        <f>IF(M960="","",IF(M960&lt;Premissas!$C$8,Premissas!$E$7,IF(M960&lt;Premissas!$C$9,Premissas!$E$8,IF(M960&lt;Premissas!$C$10,Premissas!$E$9,IF(M960&lt;Premissas!$C$11,Premissas!$E$10,IF(M960&lt;Premissas!$C$12,Premissas!$E$11,Premissas!$E$12))))))</f>
        <v>750</v>
      </c>
      <c r="O960" s="65">
        <f>IF(OR(N960="",N960=0),0,N960/Premissas!$C$16)</f>
        <v>28.846153846153847</v>
      </c>
    </row>
    <row r="961" spans="1:15" ht="15" customHeight="1">
      <c r="A961" s="40">
        <v>7</v>
      </c>
      <c r="B961" s="40">
        <v>930</v>
      </c>
      <c r="C961" s="40" t="s">
        <v>20</v>
      </c>
      <c r="D961" s="40" t="s">
        <v>1658</v>
      </c>
      <c r="E961" s="40" t="s">
        <v>1659</v>
      </c>
      <c r="F961" s="62">
        <v>41</v>
      </c>
      <c r="G961" s="63">
        <v>1.08</v>
      </c>
      <c r="H961" s="63">
        <v>38</v>
      </c>
      <c r="I961" s="40"/>
      <c r="J961" s="40">
        <v>17</v>
      </c>
      <c r="K961" s="40" t="s">
        <v>677</v>
      </c>
      <c r="L961" s="40" t="s">
        <v>128</v>
      </c>
      <c r="M961" s="63">
        <f t="shared" si="14"/>
        <v>2.2352941176470589</v>
      </c>
      <c r="N961" s="64">
        <f>IF(M961="","",IF(M961&lt;Premissas!$C$8,Premissas!$E$7,IF(M961&lt;Premissas!$C$9,Premissas!$E$8,IF(M961&lt;Premissas!$C$10,Premissas!$E$9,IF(M961&lt;Premissas!$C$11,Premissas!$E$10,IF(M961&lt;Premissas!$C$12,Premissas!$E$11,Premissas!$E$12))))))</f>
        <v>750</v>
      </c>
      <c r="O961" s="65">
        <f>IF(OR(N961="",N961=0),0,N961/Premissas!$C$16)</f>
        <v>28.846153846153847</v>
      </c>
    </row>
    <row r="962" spans="1:15" ht="15" customHeight="1">
      <c r="A962" s="40">
        <v>7</v>
      </c>
      <c r="B962" s="40">
        <v>930</v>
      </c>
      <c r="C962" s="40" t="s">
        <v>19</v>
      </c>
      <c r="D962" s="40" t="s">
        <v>1660</v>
      </c>
      <c r="E962" s="40" t="s">
        <v>1661</v>
      </c>
      <c r="F962" s="62">
        <v>2075</v>
      </c>
      <c r="G962" s="63">
        <v>44.8</v>
      </c>
      <c r="H962" s="63">
        <v>46</v>
      </c>
      <c r="I962" s="40"/>
      <c r="J962" s="40">
        <v>22</v>
      </c>
      <c r="K962" s="40" t="s">
        <v>677</v>
      </c>
      <c r="L962" s="40" t="s">
        <v>128</v>
      </c>
      <c r="M962" s="63">
        <f t="shared" ref="M962:M1025" si="15">IF(OR(J962="",J962&lt;=0),"",H962/J962)</f>
        <v>2.0909090909090908</v>
      </c>
      <c r="N962" s="64">
        <f>IF(M962="","",IF(M962&lt;Premissas!$C$8,Premissas!$E$7,IF(M962&lt;Premissas!$C$9,Premissas!$E$8,IF(M962&lt;Premissas!$C$10,Premissas!$E$9,IF(M962&lt;Premissas!$C$11,Premissas!$E$10,IF(M962&lt;Premissas!$C$12,Premissas!$E$11,Premissas!$E$12))))))</f>
        <v>750</v>
      </c>
      <c r="O962" s="65">
        <f>IF(OR(N962="",N962=0),0,N962/Premissas!$C$16)</f>
        <v>28.846153846153847</v>
      </c>
    </row>
    <row r="963" spans="1:15" ht="15" customHeight="1">
      <c r="A963" s="40">
        <v>7</v>
      </c>
      <c r="B963" s="40">
        <v>930</v>
      </c>
      <c r="C963" s="40" t="s">
        <v>19</v>
      </c>
      <c r="D963" s="40" t="s">
        <v>1662</v>
      </c>
      <c r="E963" s="40" t="s">
        <v>1663</v>
      </c>
      <c r="F963" s="62">
        <v>568</v>
      </c>
      <c r="G963" s="63">
        <v>11.05</v>
      </c>
      <c r="H963" s="63">
        <v>51</v>
      </c>
      <c r="I963" s="40"/>
      <c r="J963" s="40">
        <v>22</v>
      </c>
      <c r="K963" s="40" t="s">
        <v>677</v>
      </c>
      <c r="L963" s="40" t="s">
        <v>128</v>
      </c>
      <c r="M963" s="63">
        <f t="shared" si="15"/>
        <v>2.3181818181818183</v>
      </c>
      <c r="N963" s="64">
        <f>IF(M963="","",IF(M963&lt;Premissas!$C$8,Premissas!$E$7,IF(M963&lt;Premissas!$C$9,Premissas!$E$8,IF(M963&lt;Premissas!$C$10,Premissas!$E$9,IF(M963&lt;Premissas!$C$11,Premissas!$E$10,IF(M963&lt;Premissas!$C$12,Premissas!$E$11,Premissas!$E$12))))))</f>
        <v>750</v>
      </c>
      <c r="O963" s="65">
        <f>IF(OR(N963="",N963=0),0,N963/Premissas!$C$16)</f>
        <v>28.846153846153847</v>
      </c>
    </row>
    <row r="964" spans="1:15" ht="15" customHeight="1">
      <c r="A964" s="40">
        <v>7</v>
      </c>
      <c r="B964" s="40">
        <v>930</v>
      </c>
      <c r="C964" s="40" t="s">
        <v>19</v>
      </c>
      <c r="D964" s="40" t="s">
        <v>1664</v>
      </c>
      <c r="E964" s="40" t="s">
        <v>1665</v>
      </c>
      <c r="F964" s="62">
        <v>26</v>
      </c>
      <c r="G964" s="63">
        <v>1.97</v>
      </c>
      <c r="H964" s="63">
        <v>13</v>
      </c>
      <c r="I964" s="40"/>
      <c r="J964" s="40">
        <v>22</v>
      </c>
      <c r="K964" s="40" t="s">
        <v>677</v>
      </c>
      <c r="L964" s="40" t="s">
        <v>128</v>
      </c>
      <c r="M964" s="63">
        <f t="shared" si="15"/>
        <v>0.59090909090909094</v>
      </c>
      <c r="N964" s="64">
        <f>IF(M964="","",IF(M964&lt;Premissas!$C$8,Premissas!$E$7,IF(M964&lt;Premissas!$C$9,Premissas!$E$8,IF(M964&lt;Premissas!$C$10,Premissas!$E$9,IF(M964&lt;Premissas!$C$11,Premissas!$E$10,IF(M964&lt;Premissas!$C$12,Premissas!$E$11,Premissas!$E$12))))))</f>
        <v>0</v>
      </c>
      <c r="O964" s="65">
        <f>IF(OR(N964="",N964=0),0,N964/Premissas!$C$16)</f>
        <v>0</v>
      </c>
    </row>
    <row r="965" spans="1:15" ht="15" customHeight="1">
      <c r="A965" s="40">
        <v>7</v>
      </c>
      <c r="B965" s="40">
        <v>930</v>
      </c>
      <c r="C965" s="40" t="s">
        <v>19</v>
      </c>
      <c r="D965" s="40" t="s">
        <v>1666</v>
      </c>
      <c r="E965" s="40" t="s">
        <v>1667</v>
      </c>
      <c r="F965" s="62">
        <v>1698</v>
      </c>
      <c r="G965" s="63">
        <v>46.1</v>
      </c>
      <c r="H965" s="63">
        <v>37</v>
      </c>
      <c r="I965" s="40"/>
      <c r="J965" s="40">
        <v>22</v>
      </c>
      <c r="K965" s="40" t="s">
        <v>677</v>
      </c>
      <c r="L965" s="40" t="s">
        <v>128</v>
      </c>
      <c r="M965" s="63">
        <f t="shared" si="15"/>
        <v>1.6818181818181819</v>
      </c>
      <c r="N965" s="64">
        <f>IF(M965="","",IF(M965&lt;Premissas!$C$8,Premissas!$E$7,IF(M965&lt;Premissas!$C$9,Premissas!$E$8,IF(M965&lt;Premissas!$C$10,Premissas!$E$9,IF(M965&lt;Premissas!$C$11,Premissas!$E$10,IF(M965&lt;Premissas!$C$12,Premissas!$E$11,Premissas!$E$12))))))</f>
        <v>500</v>
      </c>
      <c r="O965" s="65">
        <f>IF(OR(N965="",N965=0),0,N965/Premissas!$C$16)</f>
        <v>19.23076923076923</v>
      </c>
    </row>
    <row r="966" spans="1:15" ht="15" customHeight="1">
      <c r="A966" s="40">
        <v>7</v>
      </c>
      <c r="B966" s="40">
        <v>930</v>
      </c>
      <c r="C966" s="40" t="s">
        <v>19</v>
      </c>
      <c r="D966" s="40" t="s">
        <v>1668</v>
      </c>
      <c r="E966" s="40" t="s">
        <v>1669</v>
      </c>
      <c r="F966" s="62">
        <v>327</v>
      </c>
      <c r="G966" s="63">
        <v>26.78</v>
      </c>
      <c r="H966" s="63">
        <v>12</v>
      </c>
      <c r="I966" s="40"/>
      <c r="J966" s="40">
        <v>22</v>
      </c>
      <c r="K966" s="40" t="s">
        <v>677</v>
      </c>
      <c r="L966" s="40" t="s">
        <v>128</v>
      </c>
      <c r="M966" s="63">
        <f t="shared" si="15"/>
        <v>0.54545454545454541</v>
      </c>
      <c r="N966" s="64">
        <f>IF(M966="","",IF(M966&lt;Premissas!$C$8,Premissas!$E$7,IF(M966&lt;Premissas!$C$9,Premissas!$E$8,IF(M966&lt;Premissas!$C$10,Premissas!$E$9,IF(M966&lt;Premissas!$C$11,Premissas!$E$10,IF(M966&lt;Premissas!$C$12,Premissas!$E$11,Premissas!$E$12))))))</f>
        <v>0</v>
      </c>
      <c r="O966" s="65">
        <f>IF(OR(N966="",N966=0),0,N966/Premissas!$C$16)</f>
        <v>0</v>
      </c>
    </row>
    <row r="967" spans="1:15" ht="15" customHeight="1">
      <c r="A967" s="40">
        <v>7</v>
      </c>
      <c r="B967" s="40">
        <v>930</v>
      </c>
      <c r="C967" s="40" t="s">
        <v>19</v>
      </c>
      <c r="D967" s="40" t="s">
        <v>1670</v>
      </c>
      <c r="E967" s="40" t="s">
        <v>1671</v>
      </c>
      <c r="F967" s="62">
        <v>594</v>
      </c>
      <c r="G967" s="63">
        <v>48.46</v>
      </c>
      <c r="H967" s="63">
        <v>12</v>
      </c>
      <c r="I967" s="40"/>
      <c r="J967" s="40">
        <v>22</v>
      </c>
      <c r="K967" s="40" t="s">
        <v>677</v>
      </c>
      <c r="L967" s="40" t="s">
        <v>128</v>
      </c>
      <c r="M967" s="63">
        <f t="shared" si="15"/>
        <v>0.54545454545454541</v>
      </c>
      <c r="N967" s="64">
        <f>IF(M967="","",IF(M967&lt;Premissas!$C$8,Premissas!$E$7,IF(M967&lt;Premissas!$C$9,Premissas!$E$8,IF(M967&lt;Premissas!$C$10,Premissas!$E$9,IF(M967&lt;Premissas!$C$11,Premissas!$E$10,IF(M967&lt;Premissas!$C$12,Premissas!$E$11,Premissas!$E$12))))))</f>
        <v>0</v>
      </c>
      <c r="O967" s="65">
        <f>IF(OR(N967="",N967=0),0,N967/Premissas!$C$16)</f>
        <v>0</v>
      </c>
    </row>
    <row r="968" spans="1:15" ht="15" customHeight="1">
      <c r="A968" s="40">
        <v>7</v>
      </c>
      <c r="B968" s="40">
        <v>930</v>
      </c>
      <c r="C968" s="40" t="s">
        <v>19</v>
      </c>
      <c r="D968" s="40" t="s">
        <v>1672</v>
      </c>
      <c r="E968" s="40" t="s">
        <v>1673</v>
      </c>
      <c r="F968" s="62">
        <v>1526</v>
      </c>
      <c r="G968" s="63">
        <v>21.16</v>
      </c>
      <c r="H968" s="63">
        <v>72</v>
      </c>
      <c r="I968" s="40"/>
      <c r="J968" s="40">
        <v>22</v>
      </c>
      <c r="K968" s="40" t="s">
        <v>677</v>
      </c>
      <c r="L968" s="40" t="s">
        <v>128</v>
      </c>
      <c r="M968" s="63">
        <f t="shared" si="15"/>
        <v>3.2727272727272729</v>
      </c>
      <c r="N968" s="64">
        <f>IF(M968="","",IF(M968&lt;Premissas!$C$8,Premissas!$E$7,IF(M968&lt;Premissas!$C$9,Premissas!$E$8,IF(M968&lt;Premissas!$C$10,Premissas!$E$9,IF(M968&lt;Premissas!$C$11,Premissas!$E$10,IF(M968&lt;Premissas!$C$12,Premissas!$E$11,Premissas!$E$12))))))</f>
        <v>750</v>
      </c>
      <c r="O968" s="65">
        <f>IF(OR(N968="",N968=0),0,N968/Premissas!$C$16)</f>
        <v>28.846153846153847</v>
      </c>
    </row>
    <row r="969" spans="1:15" ht="15" customHeight="1">
      <c r="A969" s="40">
        <v>7</v>
      </c>
      <c r="B969" s="40">
        <v>930</v>
      </c>
      <c r="C969" s="40" t="s">
        <v>19</v>
      </c>
      <c r="D969" s="40" t="s">
        <v>1674</v>
      </c>
      <c r="E969" s="40" t="s">
        <v>1675</v>
      </c>
      <c r="F969" s="62">
        <v>2074</v>
      </c>
      <c r="G969" s="63">
        <v>31.55</v>
      </c>
      <c r="H969" s="63">
        <v>66</v>
      </c>
      <c r="I969" s="40"/>
      <c r="J969" s="40">
        <v>22</v>
      </c>
      <c r="K969" s="40" t="s">
        <v>677</v>
      </c>
      <c r="L969" s="40" t="s">
        <v>128</v>
      </c>
      <c r="M969" s="63">
        <f t="shared" si="15"/>
        <v>3</v>
      </c>
      <c r="N969" s="64">
        <f>IF(M969="","",IF(M969&lt;Premissas!$C$8,Premissas!$E$7,IF(M969&lt;Premissas!$C$9,Premissas!$E$8,IF(M969&lt;Premissas!$C$10,Premissas!$E$9,IF(M969&lt;Premissas!$C$11,Premissas!$E$10,IF(M969&lt;Premissas!$C$12,Premissas!$E$11,Premissas!$E$12))))))</f>
        <v>750</v>
      </c>
      <c r="O969" s="65">
        <f>IF(OR(N969="",N969=0),0,N969/Premissas!$C$16)</f>
        <v>28.846153846153847</v>
      </c>
    </row>
    <row r="970" spans="1:15" ht="15" customHeight="1">
      <c r="A970" s="40">
        <v>7</v>
      </c>
      <c r="B970" s="40">
        <v>930</v>
      </c>
      <c r="C970" s="40" t="s">
        <v>19</v>
      </c>
      <c r="D970" s="40" t="s">
        <v>1676</v>
      </c>
      <c r="E970" s="40" t="s">
        <v>1677</v>
      </c>
      <c r="F970" s="62">
        <v>45</v>
      </c>
      <c r="G970" s="63">
        <v>2.82</v>
      </c>
      <c r="H970" s="63">
        <v>16</v>
      </c>
      <c r="I970" s="40"/>
      <c r="J970" s="40">
        <v>22</v>
      </c>
      <c r="K970" s="40" t="s">
        <v>677</v>
      </c>
      <c r="L970" s="40" t="s">
        <v>128</v>
      </c>
      <c r="M970" s="63">
        <f t="shared" si="15"/>
        <v>0.72727272727272729</v>
      </c>
      <c r="N970" s="64">
        <f>IF(M970="","",IF(M970&lt;Premissas!$C$8,Premissas!$E$7,IF(M970&lt;Premissas!$C$9,Premissas!$E$8,IF(M970&lt;Premissas!$C$10,Premissas!$E$9,IF(M970&lt;Premissas!$C$11,Premissas!$E$10,IF(M970&lt;Premissas!$C$12,Premissas!$E$11,Premissas!$E$12))))))</f>
        <v>0</v>
      </c>
      <c r="O970" s="65">
        <f>IF(OR(N970="",N970=0),0,N970/Premissas!$C$16)</f>
        <v>0</v>
      </c>
    </row>
    <row r="971" spans="1:15" ht="15" customHeight="1">
      <c r="A971" s="40">
        <v>7</v>
      </c>
      <c r="B971" s="40">
        <v>930</v>
      </c>
      <c r="C971" s="40" t="s">
        <v>21</v>
      </c>
      <c r="D971" s="40" t="s">
        <v>1678</v>
      </c>
      <c r="E971" s="40" t="s">
        <v>1679</v>
      </c>
      <c r="F971" s="62">
        <v>356</v>
      </c>
      <c r="G971" s="63">
        <v>8.82</v>
      </c>
      <c r="H971" s="63">
        <v>40</v>
      </c>
      <c r="I971" s="40"/>
      <c r="J971" s="40">
        <v>16</v>
      </c>
      <c r="K971" s="40" t="s">
        <v>677</v>
      </c>
      <c r="L971" s="40" t="s">
        <v>128</v>
      </c>
      <c r="M971" s="63">
        <f t="shared" si="15"/>
        <v>2.5</v>
      </c>
      <c r="N971" s="64">
        <f>IF(M971="","",IF(M971&lt;Premissas!$C$8,Premissas!$E$7,IF(M971&lt;Premissas!$C$9,Premissas!$E$8,IF(M971&lt;Premissas!$C$10,Premissas!$E$9,IF(M971&lt;Premissas!$C$11,Premissas!$E$10,IF(M971&lt;Premissas!$C$12,Premissas!$E$11,Premissas!$E$12))))))</f>
        <v>750</v>
      </c>
      <c r="O971" s="65">
        <f>IF(OR(N971="",N971=0),0,N971/Premissas!$C$16)</f>
        <v>28.846153846153847</v>
      </c>
    </row>
    <row r="972" spans="1:15" ht="15" customHeight="1">
      <c r="A972" s="40">
        <v>7</v>
      </c>
      <c r="B972" s="40">
        <v>930</v>
      </c>
      <c r="C972" s="40" t="s">
        <v>20</v>
      </c>
      <c r="D972" s="40" t="s">
        <v>1678</v>
      </c>
      <c r="E972" s="40" t="s">
        <v>1679</v>
      </c>
      <c r="F972" s="62">
        <v>795</v>
      </c>
      <c r="G972" s="63">
        <v>46.33</v>
      </c>
      <c r="H972" s="63">
        <v>17</v>
      </c>
      <c r="I972" s="40"/>
      <c r="J972" s="40">
        <v>17</v>
      </c>
      <c r="K972" s="40" t="s">
        <v>677</v>
      </c>
      <c r="L972" s="40" t="s">
        <v>128</v>
      </c>
      <c r="M972" s="63">
        <f t="shared" si="15"/>
        <v>1</v>
      </c>
      <c r="N972" s="64">
        <f>IF(M972="","",IF(M972&lt;Premissas!$C$8,Premissas!$E$7,IF(M972&lt;Premissas!$C$9,Premissas!$E$8,IF(M972&lt;Premissas!$C$10,Premissas!$E$9,IF(M972&lt;Premissas!$C$11,Premissas!$E$10,IF(M972&lt;Premissas!$C$12,Premissas!$E$11,Premissas!$E$12))))))</f>
        <v>100</v>
      </c>
      <c r="O972" s="65">
        <f>IF(OR(N972="",N972=0),0,N972/Premissas!$C$16)</f>
        <v>3.8461538461538463</v>
      </c>
    </row>
    <row r="973" spans="1:15" ht="15" customHeight="1">
      <c r="A973" s="40">
        <v>7</v>
      </c>
      <c r="B973" s="40">
        <v>930</v>
      </c>
      <c r="C973" s="40" t="s">
        <v>19</v>
      </c>
      <c r="D973" s="40" t="s">
        <v>1680</v>
      </c>
      <c r="E973" s="40" t="s">
        <v>1681</v>
      </c>
      <c r="F973" s="62">
        <v>20</v>
      </c>
      <c r="G973" s="63">
        <v>0.04</v>
      </c>
      <c r="H973" s="63">
        <v>500</v>
      </c>
      <c r="I973" s="40"/>
      <c r="J973" s="40">
        <v>22</v>
      </c>
      <c r="K973" s="40" t="s">
        <v>677</v>
      </c>
      <c r="L973" s="40" t="s">
        <v>128</v>
      </c>
      <c r="M973" s="63">
        <f t="shared" si="15"/>
        <v>22.727272727272727</v>
      </c>
      <c r="N973" s="64">
        <f>IF(M973="","",IF(M973&lt;Premissas!$C$8,Premissas!$E$7,IF(M973&lt;Premissas!$C$9,Premissas!$E$8,IF(M973&lt;Premissas!$C$10,Premissas!$E$9,IF(M973&lt;Premissas!$C$11,Premissas!$E$10,IF(M973&lt;Premissas!$C$12,Premissas!$E$11,Premissas!$E$12))))))</f>
        <v>750</v>
      </c>
      <c r="O973" s="65">
        <f>IF(OR(N973="",N973=0),0,N973/Premissas!$C$16)</f>
        <v>28.846153846153847</v>
      </c>
    </row>
    <row r="974" spans="1:15" ht="15" customHeight="1">
      <c r="A974" s="40">
        <v>7</v>
      </c>
      <c r="B974" s="40">
        <v>930</v>
      </c>
      <c r="C974" s="40" t="s">
        <v>19</v>
      </c>
      <c r="D974" s="40" t="s">
        <v>1682</v>
      </c>
      <c r="E974" s="40" t="s">
        <v>1683</v>
      </c>
      <c r="F974" s="62">
        <v>1016</v>
      </c>
      <c r="G974" s="63">
        <v>77.430000000000007</v>
      </c>
      <c r="H974" s="63">
        <v>13</v>
      </c>
      <c r="I974" s="40"/>
      <c r="J974" s="40">
        <v>22</v>
      </c>
      <c r="K974" s="40" t="s">
        <v>677</v>
      </c>
      <c r="L974" s="40" t="s">
        <v>128</v>
      </c>
      <c r="M974" s="63">
        <f t="shared" si="15"/>
        <v>0.59090909090909094</v>
      </c>
      <c r="N974" s="64">
        <f>IF(M974="","",IF(M974&lt;Premissas!$C$8,Premissas!$E$7,IF(M974&lt;Premissas!$C$9,Premissas!$E$8,IF(M974&lt;Premissas!$C$10,Premissas!$E$9,IF(M974&lt;Premissas!$C$11,Premissas!$E$10,IF(M974&lt;Premissas!$C$12,Premissas!$E$11,Premissas!$E$12))))))</f>
        <v>0</v>
      </c>
      <c r="O974" s="65">
        <f>IF(OR(N974="",N974=0),0,N974/Premissas!$C$16)</f>
        <v>0</v>
      </c>
    </row>
    <row r="975" spans="1:15" ht="15" customHeight="1">
      <c r="A975" s="40">
        <v>7</v>
      </c>
      <c r="B975" s="40">
        <v>930</v>
      </c>
      <c r="C975" s="40" t="s">
        <v>19</v>
      </c>
      <c r="D975" s="40" t="s">
        <v>1684</v>
      </c>
      <c r="E975" s="40" t="s">
        <v>1685</v>
      </c>
      <c r="F975" s="62">
        <v>329</v>
      </c>
      <c r="G975" s="63">
        <v>9.92</v>
      </c>
      <c r="H975" s="63">
        <v>33</v>
      </c>
      <c r="I975" s="40"/>
      <c r="J975" s="40">
        <v>22</v>
      </c>
      <c r="K975" s="40" t="s">
        <v>677</v>
      </c>
      <c r="L975" s="40" t="s">
        <v>128</v>
      </c>
      <c r="M975" s="63">
        <f t="shared" si="15"/>
        <v>1.5</v>
      </c>
      <c r="N975" s="64">
        <f>IF(M975="","",IF(M975&lt;Premissas!$C$8,Premissas!$E$7,IF(M975&lt;Premissas!$C$9,Premissas!$E$8,IF(M975&lt;Premissas!$C$10,Premissas!$E$9,IF(M975&lt;Premissas!$C$11,Premissas!$E$10,IF(M975&lt;Premissas!$C$12,Premissas!$E$11,Premissas!$E$12))))))</f>
        <v>350</v>
      </c>
      <c r="O975" s="65">
        <f>IF(OR(N975="",N975=0),0,N975/Premissas!$C$16)</f>
        <v>13.461538461538462</v>
      </c>
    </row>
    <row r="976" spans="1:15" ht="15" customHeight="1">
      <c r="A976" s="40">
        <v>7</v>
      </c>
      <c r="B976" s="40">
        <v>930</v>
      </c>
      <c r="C976" s="40" t="s">
        <v>19</v>
      </c>
      <c r="D976" s="40" t="s">
        <v>1686</v>
      </c>
      <c r="E976" s="40" t="s">
        <v>1687</v>
      </c>
      <c r="F976" s="62">
        <v>879</v>
      </c>
      <c r="G976" s="63">
        <v>69</v>
      </c>
      <c r="H976" s="63">
        <v>13</v>
      </c>
      <c r="I976" s="40"/>
      <c r="J976" s="40">
        <v>22</v>
      </c>
      <c r="K976" s="40" t="s">
        <v>677</v>
      </c>
      <c r="L976" s="40" t="s">
        <v>128</v>
      </c>
      <c r="M976" s="63">
        <f t="shared" si="15"/>
        <v>0.59090909090909094</v>
      </c>
      <c r="N976" s="64">
        <f>IF(M976="","",IF(M976&lt;Premissas!$C$8,Premissas!$E$7,IF(M976&lt;Premissas!$C$9,Premissas!$E$8,IF(M976&lt;Premissas!$C$10,Premissas!$E$9,IF(M976&lt;Premissas!$C$11,Premissas!$E$10,IF(M976&lt;Premissas!$C$12,Premissas!$E$11,Premissas!$E$12))))))</f>
        <v>0</v>
      </c>
      <c r="O976" s="65">
        <f>IF(OR(N976="",N976=0),0,N976/Premissas!$C$16)</f>
        <v>0</v>
      </c>
    </row>
    <row r="977" spans="1:15" ht="15" customHeight="1">
      <c r="A977" s="40">
        <v>7</v>
      </c>
      <c r="B977" s="40">
        <v>930</v>
      </c>
      <c r="C977" s="40" t="s">
        <v>20</v>
      </c>
      <c r="D977" s="40" t="s">
        <v>1688</v>
      </c>
      <c r="E977" s="40" t="s">
        <v>1689</v>
      </c>
      <c r="F977" s="62">
        <v>346</v>
      </c>
      <c r="G977" s="63">
        <v>14.82</v>
      </c>
      <c r="H977" s="63">
        <v>23</v>
      </c>
      <c r="I977" s="40"/>
      <c r="J977" s="40">
        <v>17</v>
      </c>
      <c r="K977" s="40" t="s">
        <v>677</v>
      </c>
      <c r="L977" s="40" t="s">
        <v>128</v>
      </c>
      <c r="M977" s="63">
        <f t="shared" si="15"/>
        <v>1.3529411764705883</v>
      </c>
      <c r="N977" s="64">
        <f>IF(M977="","",IF(M977&lt;Premissas!$C$8,Premissas!$E$7,IF(M977&lt;Premissas!$C$9,Premissas!$E$8,IF(M977&lt;Premissas!$C$10,Premissas!$E$9,IF(M977&lt;Premissas!$C$11,Premissas!$E$10,IF(M977&lt;Premissas!$C$12,Premissas!$E$11,Premissas!$E$12))))))</f>
        <v>200</v>
      </c>
      <c r="O977" s="65">
        <f>IF(OR(N977="",N977=0),0,N977/Premissas!$C$16)</f>
        <v>7.6923076923076925</v>
      </c>
    </row>
    <row r="978" spans="1:15" ht="15" customHeight="1">
      <c r="A978" s="40">
        <v>7</v>
      </c>
      <c r="B978" s="40">
        <v>930</v>
      </c>
      <c r="C978" s="40" t="s">
        <v>21</v>
      </c>
      <c r="D978" s="40" t="s">
        <v>1690</v>
      </c>
      <c r="E978" s="40" t="s">
        <v>1691</v>
      </c>
      <c r="F978" s="62">
        <v>10</v>
      </c>
      <c r="G978" s="63">
        <v>0.72</v>
      </c>
      <c r="H978" s="63">
        <v>14</v>
      </c>
      <c r="I978" s="40"/>
      <c r="J978" s="40">
        <v>16</v>
      </c>
      <c r="K978" s="40" t="s">
        <v>677</v>
      </c>
      <c r="L978" s="40" t="s">
        <v>128</v>
      </c>
      <c r="M978" s="63">
        <f t="shared" si="15"/>
        <v>0.875</v>
      </c>
      <c r="N978" s="64">
        <f>IF(M978="","",IF(M978&lt;Premissas!$C$8,Premissas!$E$7,IF(M978&lt;Premissas!$C$9,Premissas!$E$8,IF(M978&lt;Premissas!$C$10,Premissas!$E$9,IF(M978&lt;Premissas!$C$11,Premissas!$E$10,IF(M978&lt;Premissas!$C$12,Premissas!$E$11,Premissas!$E$12))))))</f>
        <v>0</v>
      </c>
      <c r="O978" s="65">
        <f>IF(OR(N978="",N978=0),0,N978/Premissas!$C$16)</f>
        <v>0</v>
      </c>
    </row>
    <row r="979" spans="1:15" ht="15" customHeight="1">
      <c r="A979" s="40">
        <v>7</v>
      </c>
      <c r="B979" s="40">
        <v>930</v>
      </c>
      <c r="C979" s="40" t="s">
        <v>20</v>
      </c>
      <c r="D979" s="40" t="s">
        <v>1690</v>
      </c>
      <c r="E979" s="40" t="s">
        <v>1691</v>
      </c>
      <c r="F979" s="62">
        <v>1746</v>
      </c>
      <c r="G979" s="63">
        <v>134.01</v>
      </c>
      <c r="H979" s="63">
        <v>13</v>
      </c>
      <c r="I979" s="40"/>
      <c r="J979" s="40">
        <v>17</v>
      </c>
      <c r="K979" s="40" t="s">
        <v>677</v>
      </c>
      <c r="L979" s="40" t="s">
        <v>128</v>
      </c>
      <c r="M979" s="63">
        <f t="shared" si="15"/>
        <v>0.76470588235294112</v>
      </c>
      <c r="N979" s="64">
        <f>IF(M979="","",IF(M979&lt;Premissas!$C$8,Premissas!$E$7,IF(M979&lt;Premissas!$C$9,Premissas!$E$8,IF(M979&lt;Premissas!$C$10,Premissas!$E$9,IF(M979&lt;Premissas!$C$11,Premissas!$E$10,IF(M979&lt;Premissas!$C$12,Premissas!$E$11,Premissas!$E$12))))))</f>
        <v>0</v>
      </c>
      <c r="O979" s="65">
        <f>IF(OR(N979="",N979=0),0,N979/Premissas!$C$16)</f>
        <v>0</v>
      </c>
    </row>
    <row r="980" spans="1:15" ht="15" customHeight="1">
      <c r="A980" s="40">
        <v>7</v>
      </c>
      <c r="B980" s="40">
        <v>930</v>
      </c>
      <c r="C980" s="40" t="s">
        <v>19</v>
      </c>
      <c r="D980" s="40" t="s">
        <v>1692</v>
      </c>
      <c r="E980" s="40" t="s">
        <v>1693</v>
      </c>
      <c r="F980" s="62">
        <v>13</v>
      </c>
      <c r="G980" s="63">
        <v>1.02</v>
      </c>
      <c r="H980" s="63">
        <v>13</v>
      </c>
      <c r="I980" s="40"/>
      <c r="J980" s="40">
        <v>22</v>
      </c>
      <c r="K980" s="40" t="s">
        <v>677</v>
      </c>
      <c r="L980" s="40" t="s">
        <v>128</v>
      </c>
      <c r="M980" s="63">
        <f t="shared" si="15"/>
        <v>0.59090909090909094</v>
      </c>
      <c r="N980" s="64">
        <f>IF(M980="","",IF(M980&lt;Premissas!$C$8,Premissas!$E$7,IF(M980&lt;Premissas!$C$9,Premissas!$E$8,IF(M980&lt;Premissas!$C$10,Premissas!$E$9,IF(M980&lt;Premissas!$C$11,Premissas!$E$10,IF(M980&lt;Premissas!$C$12,Premissas!$E$11,Premissas!$E$12))))))</f>
        <v>0</v>
      </c>
      <c r="O980" s="65">
        <f>IF(OR(N980="",N980=0),0,N980/Premissas!$C$16)</f>
        <v>0</v>
      </c>
    </row>
    <row r="981" spans="1:15" ht="15" customHeight="1">
      <c r="A981" s="40">
        <v>7</v>
      </c>
      <c r="B981" s="40">
        <v>930</v>
      </c>
      <c r="C981" s="40" t="s">
        <v>22</v>
      </c>
      <c r="D981" s="40" t="s">
        <v>1694</v>
      </c>
      <c r="E981" s="40" t="s">
        <v>1695</v>
      </c>
      <c r="F981" s="62">
        <v>1780</v>
      </c>
      <c r="G981" s="63">
        <v>23.49</v>
      </c>
      <c r="H981" s="63">
        <v>76</v>
      </c>
      <c r="I981" s="40"/>
      <c r="J981" s="40">
        <v>20</v>
      </c>
      <c r="K981" s="40" t="s">
        <v>677</v>
      </c>
      <c r="L981" s="40" t="s">
        <v>128</v>
      </c>
      <c r="M981" s="63">
        <f t="shared" si="15"/>
        <v>3.8</v>
      </c>
      <c r="N981" s="64">
        <f>IF(M981="","",IF(M981&lt;Premissas!$C$8,Premissas!$E$7,IF(M981&lt;Premissas!$C$9,Premissas!$E$8,IF(M981&lt;Premissas!$C$10,Premissas!$E$9,IF(M981&lt;Premissas!$C$11,Premissas!$E$10,IF(M981&lt;Premissas!$C$12,Premissas!$E$11,Premissas!$E$12))))))</f>
        <v>750</v>
      </c>
      <c r="O981" s="65">
        <f>IF(OR(N981="",N981=0),0,N981/Premissas!$C$16)</f>
        <v>28.846153846153847</v>
      </c>
    </row>
    <row r="982" spans="1:15" ht="15" customHeight="1">
      <c r="A982" s="40">
        <v>7</v>
      </c>
      <c r="B982" s="40">
        <v>930</v>
      </c>
      <c r="C982" s="40" t="s">
        <v>20</v>
      </c>
      <c r="D982" s="40" t="s">
        <v>1696</v>
      </c>
      <c r="E982" s="40" t="s">
        <v>1697</v>
      </c>
      <c r="F982" s="62">
        <v>2531</v>
      </c>
      <c r="G982" s="63">
        <v>139.28</v>
      </c>
      <c r="H982" s="63">
        <v>18</v>
      </c>
      <c r="I982" s="40"/>
      <c r="J982" s="40">
        <v>17</v>
      </c>
      <c r="K982" s="40" t="s">
        <v>677</v>
      </c>
      <c r="L982" s="40" t="s">
        <v>128</v>
      </c>
      <c r="M982" s="63">
        <f t="shared" si="15"/>
        <v>1.0588235294117647</v>
      </c>
      <c r="N982" s="64">
        <f>IF(M982="","",IF(M982&lt;Premissas!$C$8,Premissas!$E$7,IF(M982&lt;Premissas!$C$9,Premissas!$E$8,IF(M982&lt;Premissas!$C$10,Premissas!$E$9,IF(M982&lt;Premissas!$C$11,Premissas!$E$10,IF(M982&lt;Premissas!$C$12,Premissas!$E$11,Premissas!$E$12))))))</f>
        <v>100</v>
      </c>
      <c r="O982" s="65">
        <f>IF(OR(N982="",N982=0),0,N982/Premissas!$C$16)</f>
        <v>3.8461538461538463</v>
      </c>
    </row>
    <row r="983" spans="1:15" ht="15" customHeight="1">
      <c r="A983" s="40">
        <v>7</v>
      </c>
      <c r="B983" s="40">
        <v>930</v>
      </c>
      <c r="C983" s="40" t="s">
        <v>21</v>
      </c>
      <c r="D983" s="40" t="s">
        <v>1698</v>
      </c>
      <c r="E983" s="40" t="s">
        <v>1699</v>
      </c>
      <c r="F983" s="62">
        <v>93</v>
      </c>
      <c r="G983" s="63">
        <v>3.61</v>
      </c>
      <c r="H983" s="63">
        <v>26</v>
      </c>
      <c r="I983" s="40"/>
      <c r="J983" s="40">
        <v>16</v>
      </c>
      <c r="K983" s="40" t="s">
        <v>677</v>
      </c>
      <c r="L983" s="40" t="s">
        <v>128</v>
      </c>
      <c r="M983" s="63">
        <f t="shared" si="15"/>
        <v>1.625</v>
      </c>
      <c r="N983" s="64">
        <f>IF(M983="","",IF(M983&lt;Premissas!$C$8,Premissas!$E$7,IF(M983&lt;Premissas!$C$9,Premissas!$E$8,IF(M983&lt;Premissas!$C$10,Premissas!$E$9,IF(M983&lt;Premissas!$C$11,Premissas!$E$10,IF(M983&lt;Premissas!$C$12,Premissas!$E$11,Premissas!$E$12))))))</f>
        <v>500</v>
      </c>
      <c r="O983" s="65">
        <f>IF(OR(N983="",N983=0),0,N983/Premissas!$C$16)</f>
        <v>19.23076923076923</v>
      </c>
    </row>
    <row r="984" spans="1:15" ht="15" customHeight="1">
      <c r="A984" s="40">
        <v>7</v>
      </c>
      <c r="B984" s="40">
        <v>930</v>
      </c>
      <c r="C984" s="40" t="s">
        <v>19</v>
      </c>
      <c r="D984" s="40" t="s">
        <v>1700</v>
      </c>
      <c r="E984" s="40" t="s">
        <v>1701</v>
      </c>
      <c r="F984" s="62">
        <v>17</v>
      </c>
      <c r="G984" s="63">
        <v>1.42</v>
      </c>
      <c r="H984" s="63">
        <v>12</v>
      </c>
      <c r="I984" s="40"/>
      <c r="J984" s="40">
        <v>22</v>
      </c>
      <c r="K984" s="40" t="s">
        <v>677</v>
      </c>
      <c r="L984" s="40" t="s">
        <v>128</v>
      </c>
      <c r="M984" s="63">
        <f t="shared" si="15"/>
        <v>0.54545454545454541</v>
      </c>
      <c r="N984" s="64">
        <f>IF(M984="","",IF(M984&lt;Premissas!$C$8,Premissas!$E$7,IF(M984&lt;Premissas!$C$9,Premissas!$E$8,IF(M984&lt;Premissas!$C$10,Premissas!$E$9,IF(M984&lt;Premissas!$C$11,Premissas!$E$10,IF(M984&lt;Premissas!$C$12,Premissas!$E$11,Premissas!$E$12))))))</f>
        <v>0</v>
      </c>
      <c r="O984" s="65">
        <f>IF(OR(N984="",N984=0),0,N984/Premissas!$C$16)</f>
        <v>0</v>
      </c>
    </row>
    <row r="985" spans="1:15" ht="15" customHeight="1">
      <c r="A985" s="40">
        <v>7</v>
      </c>
      <c r="B985" s="40">
        <v>930</v>
      </c>
      <c r="C985" s="40" t="s">
        <v>22</v>
      </c>
      <c r="D985" s="40" t="s">
        <v>1702</v>
      </c>
      <c r="E985" s="40" t="s">
        <v>1703</v>
      </c>
      <c r="F985" s="62">
        <v>3062</v>
      </c>
      <c r="G985" s="63">
        <v>106.49</v>
      </c>
      <c r="H985" s="63">
        <v>29</v>
      </c>
      <c r="I985" s="40"/>
      <c r="J985" s="40">
        <v>20</v>
      </c>
      <c r="K985" s="40" t="s">
        <v>677</v>
      </c>
      <c r="L985" s="40" t="s">
        <v>128</v>
      </c>
      <c r="M985" s="63">
        <f t="shared" si="15"/>
        <v>1.45</v>
      </c>
      <c r="N985" s="64">
        <f>IF(M985="","",IF(M985&lt;Premissas!$C$8,Premissas!$E$7,IF(M985&lt;Premissas!$C$9,Premissas!$E$8,IF(M985&lt;Premissas!$C$10,Premissas!$E$9,IF(M985&lt;Premissas!$C$11,Premissas!$E$10,IF(M985&lt;Premissas!$C$12,Premissas!$E$11,Premissas!$E$12))))))</f>
        <v>350</v>
      </c>
      <c r="O985" s="65">
        <f>IF(OR(N985="",N985=0),0,N985/Premissas!$C$16)</f>
        <v>13.461538461538462</v>
      </c>
    </row>
    <row r="986" spans="1:15" ht="15" customHeight="1">
      <c r="A986" s="40">
        <v>8</v>
      </c>
      <c r="B986" s="40">
        <v>1942</v>
      </c>
      <c r="C986" s="40" t="s">
        <v>20</v>
      </c>
      <c r="D986" s="40" t="s">
        <v>421</v>
      </c>
      <c r="E986" s="40" t="s">
        <v>422</v>
      </c>
      <c r="F986" s="62">
        <v>2232</v>
      </c>
      <c r="G986" s="63">
        <v>116.94</v>
      </c>
      <c r="H986" s="63">
        <v>19</v>
      </c>
      <c r="I986" s="40">
        <v>17</v>
      </c>
      <c r="J986" s="40">
        <v>17</v>
      </c>
      <c r="K986" s="40" t="s">
        <v>127</v>
      </c>
      <c r="L986" s="40" t="s">
        <v>128</v>
      </c>
      <c r="M986" s="63">
        <f t="shared" si="15"/>
        <v>1.1176470588235294</v>
      </c>
      <c r="N986" s="64">
        <f>IF(M986="","",IF(M986&lt;Premissas!$C$8,Premissas!$E$7,IF(M986&lt;Premissas!$C$9,Premissas!$E$8,IF(M986&lt;Premissas!$C$10,Premissas!$E$9,IF(M986&lt;Premissas!$C$11,Premissas!$E$10,IF(M986&lt;Premissas!$C$12,Premissas!$E$11,Premissas!$E$12))))))</f>
        <v>100</v>
      </c>
      <c r="O986" s="65">
        <f>IF(OR(N986="",N986=0),0,N986/Premissas!$C$16)</f>
        <v>3.8461538461538463</v>
      </c>
    </row>
    <row r="987" spans="1:15" ht="15" customHeight="1">
      <c r="A987" s="40">
        <v>8</v>
      </c>
      <c r="B987" s="40">
        <v>1942</v>
      </c>
      <c r="C987" s="40" t="s">
        <v>22</v>
      </c>
      <c r="D987" s="40" t="s">
        <v>423</v>
      </c>
      <c r="E987" s="40" t="s">
        <v>424</v>
      </c>
      <c r="F987" s="62">
        <v>1650</v>
      </c>
      <c r="G987" s="63">
        <v>85.86</v>
      </c>
      <c r="H987" s="63">
        <v>19</v>
      </c>
      <c r="I987" s="40">
        <v>20</v>
      </c>
      <c r="J987" s="40">
        <v>20</v>
      </c>
      <c r="K987" s="40" t="s">
        <v>127</v>
      </c>
      <c r="L987" s="40" t="s">
        <v>128</v>
      </c>
      <c r="M987" s="63">
        <f t="shared" si="15"/>
        <v>0.95</v>
      </c>
      <c r="N987" s="64">
        <f>IF(M987="","",IF(M987&lt;Premissas!$C$8,Premissas!$E$7,IF(M987&lt;Premissas!$C$9,Premissas!$E$8,IF(M987&lt;Premissas!$C$10,Premissas!$E$9,IF(M987&lt;Premissas!$C$11,Premissas!$E$10,IF(M987&lt;Premissas!$C$12,Premissas!$E$11,Premissas!$E$12))))))</f>
        <v>0</v>
      </c>
      <c r="O987" s="65">
        <f>IF(OR(N987="",N987=0),0,N987/Premissas!$C$16)</f>
        <v>0</v>
      </c>
    </row>
    <row r="988" spans="1:15" ht="15" customHeight="1">
      <c r="A988" s="40">
        <v>8</v>
      </c>
      <c r="B988" s="40">
        <v>1942</v>
      </c>
      <c r="C988" s="40" t="s">
        <v>22</v>
      </c>
      <c r="D988" s="40" t="s">
        <v>425</v>
      </c>
      <c r="E988" s="40" t="s">
        <v>426</v>
      </c>
      <c r="F988" s="62">
        <v>1758</v>
      </c>
      <c r="G988" s="63">
        <v>94.16</v>
      </c>
      <c r="H988" s="63">
        <v>19</v>
      </c>
      <c r="I988" s="40">
        <v>20</v>
      </c>
      <c r="J988" s="40">
        <v>20</v>
      </c>
      <c r="K988" s="40" t="s">
        <v>127</v>
      </c>
      <c r="L988" s="40" t="s">
        <v>128</v>
      </c>
      <c r="M988" s="63">
        <f t="shared" si="15"/>
        <v>0.95</v>
      </c>
      <c r="N988" s="64">
        <f>IF(M988="","",IF(M988&lt;Premissas!$C$8,Premissas!$E$7,IF(M988&lt;Premissas!$C$9,Premissas!$E$8,IF(M988&lt;Premissas!$C$10,Premissas!$E$9,IF(M988&lt;Premissas!$C$11,Premissas!$E$10,IF(M988&lt;Premissas!$C$12,Premissas!$E$11,Premissas!$E$12))))))</f>
        <v>0</v>
      </c>
      <c r="O988" s="65">
        <f>IF(OR(N988="",N988=0),0,N988/Premissas!$C$16)</f>
        <v>0</v>
      </c>
    </row>
    <row r="989" spans="1:15" ht="15" customHeight="1">
      <c r="A989" s="40">
        <v>8</v>
      </c>
      <c r="B989" s="40">
        <v>1942</v>
      </c>
      <c r="C989" s="40" t="s">
        <v>22</v>
      </c>
      <c r="D989" s="40" t="s">
        <v>427</v>
      </c>
      <c r="E989" s="40" t="s">
        <v>428</v>
      </c>
      <c r="F989" s="62">
        <v>1068</v>
      </c>
      <c r="G989" s="63">
        <v>51.29</v>
      </c>
      <c r="H989" s="63">
        <v>21</v>
      </c>
      <c r="I989" s="40">
        <v>20</v>
      </c>
      <c r="J989" s="40">
        <v>20</v>
      </c>
      <c r="K989" s="40" t="s">
        <v>127</v>
      </c>
      <c r="L989" s="40" t="s">
        <v>128</v>
      </c>
      <c r="M989" s="63">
        <f t="shared" si="15"/>
        <v>1.05</v>
      </c>
      <c r="N989" s="64">
        <f>IF(M989="","",IF(M989&lt;Premissas!$C$8,Premissas!$E$7,IF(M989&lt;Premissas!$C$9,Premissas!$E$8,IF(M989&lt;Premissas!$C$10,Premissas!$E$9,IF(M989&lt;Premissas!$C$11,Premissas!$E$10,IF(M989&lt;Premissas!$C$12,Premissas!$E$11,Premissas!$E$12))))))</f>
        <v>100</v>
      </c>
      <c r="O989" s="65">
        <f>IF(OR(N989="",N989=0),0,N989/Premissas!$C$16)</f>
        <v>3.8461538461538463</v>
      </c>
    </row>
    <row r="990" spans="1:15" ht="15" customHeight="1">
      <c r="A990" s="40">
        <v>8</v>
      </c>
      <c r="B990" s="40">
        <v>1942</v>
      </c>
      <c r="C990" s="40" t="s">
        <v>22</v>
      </c>
      <c r="D990" s="40" t="s">
        <v>429</v>
      </c>
      <c r="E990" s="40" t="s">
        <v>430</v>
      </c>
      <c r="F990" s="62">
        <v>1668</v>
      </c>
      <c r="G990" s="63">
        <v>52.77</v>
      </c>
      <c r="H990" s="63">
        <v>32</v>
      </c>
      <c r="I990" s="40">
        <v>20</v>
      </c>
      <c r="J990" s="40">
        <v>20</v>
      </c>
      <c r="K990" s="40" t="s">
        <v>127</v>
      </c>
      <c r="L990" s="40" t="s">
        <v>128</v>
      </c>
      <c r="M990" s="63">
        <f t="shared" si="15"/>
        <v>1.6</v>
      </c>
      <c r="N990" s="64">
        <f>IF(M990="","",IF(M990&lt;Premissas!$C$8,Premissas!$E$7,IF(M990&lt;Premissas!$C$9,Premissas!$E$8,IF(M990&lt;Premissas!$C$10,Premissas!$E$9,IF(M990&lt;Premissas!$C$11,Premissas!$E$10,IF(M990&lt;Premissas!$C$12,Premissas!$E$11,Premissas!$E$12))))))</f>
        <v>500</v>
      </c>
      <c r="O990" s="65">
        <f>IF(OR(N990="",N990=0),0,N990/Premissas!$C$16)</f>
        <v>19.23076923076923</v>
      </c>
    </row>
    <row r="991" spans="1:15" ht="15" customHeight="1">
      <c r="A991" s="40">
        <v>8</v>
      </c>
      <c r="B991" s="40">
        <v>1942</v>
      </c>
      <c r="C991" s="40" t="s">
        <v>21</v>
      </c>
      <c r="D991" s="40" t="s">
        <v>431</v>
      </c>
      <c r="E991" s="40" t="s">
        <v>432</v>
      </c>
      <c r="F991" s="62">
        <v>4</v>
      </c>
      <c r="G991" s="63">
        <v>0.02</v>
      </c>
      <c r="H991" s="63">
        <v>200</v>
      </c>
      <c r="I991" s="40">
        <v>16</v>
      </c>
      <c r="J991" s="40">
        <v>16</v>
      </c>
      <c r="K991" s="40" t="s">
        <v>127</v>
      </c>
      <c r="L991" s="40" t="s">
        <v>128</v>
      </c>
      <c r="M991" s="63">
        <f t="shared" si="15"/>
        <v>12.5</v>
      </c>
      <c r="N991" s="64">
        <f>IF(M991="","",IF(M991&lt;Premissas!$C$8,Premissas!$E$7,IF(M991&lt;Premissas!$C$9,Premissas!$E$8,IF(M991&lt;Premissas!$C$10,Premissas!$E$9,IF(M991&lt;Premissas!$C$11,Premissas!$E$10,IF(M991&lt;Premissas!$C$12,Premissas!$E$11,Premissas!$E$12))))))</f>
        <v>750</v>
      </c>
      <c r="O991" s="65">
        <f>IF(OR(N991="",N991=0),0,N991/Premissas!$C$16)</f>
        <v>28.846153846153847</v>
      </c>
    </row>
    <row r="992" spans="1:15" ht="15" customHeight="1">
      <c r="A992" s="40">
        <v>8</v>
      </c>
      <c r="B992" s="40">
        <v>1942</v>
      </c>
      <c r="C992" s="40" t="s">
        <v>20</v>
      </c>
      <c r="D992" s="40" t="s">
        <v>431</v>
      </c>
      <c r="E992" s="40" t="s">
        <v>432</v>
      </c>
      <c r="F992" s="62">
        <v>7</v>
      </c>
      <c r="G992" s="63">
        <v>5.17</v>
      </c>
      <c r="H992" s="63">
        <v>1</v>
      </c>
      <c r="I992" s="40">
        <v>17</v>
      </c>
      <c r="J992" s="40">
        <v>17</v>
      </c>
      <c r="K992" s="40" t="s">
        <v>127</v>
      </c>
      <c r="L992" s="40" t="s">
        <v>128</v>
      </c>
      <c r="M992" s="63">
        <f t="shared" si="15"/>
        <v>5.8823529411764705E-2</v>
      </c>
      <c r="N992" s="64">
        <f>IF(M992="","",IF(M992&lt;Premissas!$C$8,Premissas!$E$7,IF(M992&lt;Premissas!$C$9,Premissas!$E$8,IF(M992&lt;Premissas!$C$10,Premissas!$E$9,IF(M992&lt;Premissas!$C$11,Premissas!$E$10,IF(M992&lt;Premissas!$C$12,Premissas!$E$11,Premissas!$E$12))))))</f>
        <v>0</v>
      </c>
      <c r="O992" s="65">
        <f>IF(OR(N992="",N992=0),0,N992/Premissas!$C$16)</f>
        <v>0</v>
      </c>
    </row>
    <row r="993" spans="1:15" ht="15" customHeight="1">
      <c r="A993" s="40">
        <v>8</v>
      </c>
      <c r="B993" s="40">
        <v>1942</v>
      </c>
      <c r="C993" s="40" t="s">
        <v>21</v>
      </c>
      <c r="D993" s="40" t="s">
        <v>1704</v>
      </c>
      <c r="E993" s="40" t="s">
        <v>1705</v>
      </c>
      <c r="F993" s="62">
        <v>1</v>
      </c>
      <c r="G993" s="63">
        <v>0.13</v>
      </c>
      <c r="H993" s="63">
        <v>8</v>
      </c>
      <c r="I993" s="40">
        <v>16</v>
      </c>
      <c r="J993" s="40">
        <v>16</v>
      </c>
      <c r="K993" s="40" t="s">
        <v>127</v>
      </c>
      <c r="L993" s="40" t="s">
        <v>128</v>
      </c>
      <c r="M993" s="63">
        <f t="shared" si="15"/>
        <v>0.5</v>
      </c>
      <c r="N993" s="64">
        <f>IF(M993="","",IF(M993&lt;Premissas!$C$8,Premissas!$E$7,IF(M993&lt;Premissas!$C$9,Premissas!$E$8,IF(M993&lt;Premissas!$C$10,Premissas!$E$9,IF(M993&lt;Premissas!$C$11,Premissas!$E$10,IF(M993&lt;Premissas!$C$12,Premissas!$E$11,Premissas!$E$12))))))</f>
        <v>0</v>
      </c>
      <c r="O993" s="65">
        <f>IF(OR(N993="",N993=0),0,N993/Premissas!$C$16)</f>
        <v>0</v>
      </c>
    </row>
    <row r="994" spans="1:15" ht="15" customHeight="1">
      <c r="A994" s="40">
        <v>8</v>
      </c>
      <c r="B994" s="40">
        <v>1942</v>
      </c>
      <c r="C994" s="40" t="s">
        <v>22</v>
      </c>
      <c r="D994" s="40" t="s">
        <v>1706</v>
      </c>
      <c r="E994" s="40" t="s">
        <v>1707</v>
      </c>
      <c r="F994" s="62">
        <v>620</v>
      </c>
      <c r="G994" s="63">
        <v>42.03</v>
      </c>
      <c r="H994" s="63">
        <v>15</v>
      </c>
      <c r="I994" s="40">
        <v>20</v>
      </c>
      <c r="J994" s="40">
        <v>20</v>
      </c>
      <c r="K994" s="40" t="s">
        <v>127</v>
      </c>
      <c r="L994" s="40" t="s">
        <v>128</v>
      </c>
      <c r="M994" s="63">
        <f t="shared" si="15"/>
        <v>0.75</v>
      </c>
      <c r="N994" s="64">
        <f>IF(M994="","",IF(M994&lt;Premissas!$C$8,Premissas!$E$7,IF(M994&lt;Premissas!$C$9,Premissas!$E$8,IF(M994&lt;Premissas!$C$10,Premissas!$E$9,IF(M994&lt;Premissas!$C$11,Premissas!$E$10,IF(M994&lt;Premissas!$C$12,Premissas!$E$11,Premissas!$E$12))))))</f>
        <v>0</v>
      </c>
      <c r="O994" s="65">
        <f>IF(OR(N994="",N994=0),0,N994/Premissas!$C$16)</f>
        <v>0</v>
      </c>
    </row>
    <row r="995" spans="1:15" ht="15" customHeight="1">
      <c r="A995" s="40">
        <v>8</v>
      </c>
      <c r="B995" s="40">
        <v>1942</v>
      </c>
      <c r="C995" s="40" t="s">
        <v>22</v>
      </c>
      <c r="D995" s="40" t="s">
        <v>433</v>
      </c>
      <c r="E995" s="40" t="s">
        <v>434</v>
      </c>
      <c r="F995" s="62">
        <v>1254</v>
      </c>
      <c r="G995" s="63">
        <v>57.24</v>
      </c>
      <c r="H995" s="63">
        <v>22</v>
      </c>
      <c r="I995" s="40">
        <v>20</v>
      </c>
      <c r="J995" s="40">
        <v>20</v>
      </c>
      <c r="K995" s="40" t="s">
        <v>127</v>
      </c>
      <c r="L995" s="40" t="s">
        <v>128</v>
      </c>
      <c r="M995" s="63">
        <f t="shared" si="15"/>
        <v>1.1000000000000001</v>
      </c>
      <c r="N995" s="64">
        <f>IF(M995="","",IF(M995&lt;Premissas!$C$8,Premissas!$E$7,IF(M995&lt;Premissas!$C$9,Premissas!$E$8,IF(M995&lt;Premissas!$C$10,Premissas!$E$9,IF(M995&lt;Premissas!$C$11,Premissas!$E$10,IF(M995&lt;Premissas!$C$12,Premissas!$E$11,Premissas!$E$12))))))</f>
        <v>100</v>
      </c>
      <c r="O995" s="65">
        <f>IF(OR(N995="",N995=0),0,N995/Premissas!$C$16)</f>
        <v>3.8461538461538463</v>
      </c>
    </row>
    <row r="996" spans="1:15" ht="15" customHeight="1">
      <c r="A996" s="40">
        <v>8</v>
      </c>
      <c r="B996" s="40">
        <v>1942</v>
      </c>
      <c r="C996" s="40" t="s">
        <v>19</v>
      </c>
      <c r="D996" s="40" t="s">
        <v>453</v>
      </c>
      <c r="E996" s="40" t="s">
        <v>454</v>
      </c>
      <c r="F996" s="62">
        <v>1134</v>
      </c>
      <c r="G996" s="63">
        <v>45.7</v>
      </c>
      <c r="H996" s="63">
        <v>25</v>
      </c>
      <c r="I996" s="40">
        <v>22</v>
      </c>
      <c r="J996" s="40">
        <v>22</v>
      </c>
      <c r="K996" s="40" t="s">
        <v>127</v>
      </c>
      <c r="L996" s="40" t="s">
        <v>128</v>
      </c>
      <c r="M996" s="63">
        <f t="shared" si="15"/>
        <v>1.1363636363636365</v>
      </c>
      <c r="N996" s="64">
        <f>IF(M996="","",IF(M996&lt;Premissas!$C$8,Premissas!$E$7,IF(M996&lt;Premissas!$C$9,Premissas!$E$8,IF(M996&lt;Premissas!$C$10,Premissas!$E$9,IF(M996&lt;Premissas!$C$11,Premissas!$E$10,IF(M996&lt;Premissas!$C$12,Premissas!$E$11,Premissas!$E$12))))))</f>
        <v>100</v>
      </c>
      <c r="O996" s="65">
        <f>IF(OR(N996="",N996=0),0,N996/Premissas!$C$16)</f>
        <v>3.8461538461538463</v>
      </c>
    </row>
    <row r="997" spans="1:15" ht="15" customHeight="1">
      <c r="A997" s="40">
        <v>8</v>
      </c>
      <c r="B997" s="40">
        <v>1942</v>
      </c>
      <c r="C997" s="40" t="s">
        <v>21</v>
      </c>
      <c r="D997" s="40" t="s">
        <v>1708</v>
      </c>
      <c r="E997" s="40" t="s">
        <v>1709</v>
      </c>
      <c r="F997" s="62">
        <v>34</v>
      </c>
      <c r="G997" s="63">
        <v>16.66</v>
      </c>
      <c r="H997" s="63">
        <v>2</v>
      </c>
      <c r="I997" s="40">
        <v>16</v>
      </c>
      <c r="J997" s="40">
        <v>16</v>
      </c>
      <c r="K997" s="40" t="s">
        <v>127</v>
      </c>
      <c r="L997" s="40" t="s">
        <v>128</v>
      </c>
      <c r="M997" s="63">
        <f t="shared" si="15"/>
        <v>0.125</v>
      </c>
      <c r="N997" s="64">
        <f>IF(M997="","",IF(M997&lt;Premissas!$C$8,Premissas!$E$7,IF(M997&lt;Premissas!$C$9,Premissas!$E$8,IF(M997&lt;Premissas!$C$10,Premissas!$E$9,IF(M997&lt;Premissas!$C$11,Premissas!$E$10,IF(M997&lt;Premissas!$C$12,Premissas!$E$11,Premissas!$E$12))))))</f>
        <v>0</v>
      </c>
      <c r="O997" s="65">
        <f>IF(OR(N997="",N997=0),0,N997/Premissas!$C$16)</f>
        <v>0</v>
      </c>
    </row>
    <row r="998" spans="1:15" ht="15" customHeight="1">
      <c r="A998" s="40">
        <v>8</v>
      </c>
      <c r="B998" s="40">
        <v>1942</v>
      </c>
      <c r="C998" s="40" t="s">
        <v>22</v>
      </c>
      <c r="D998" s="40" t="s">
        <v>1710</v>
      </c>
      <c r="E998" s="40" t="s">
        <v>1711</v>
      </c>
      <c r="F998" s="62">
        <v>1699</v>
      </c>
      <c r="G998" s="63">
        <v>84.89</v>
      </c>
      <c r="H998" s="63">
        <v>20</v>
      </c>
      <c r="I998" s="40">
        <v>20</v>
      </c>
      <c r="J998" s="40">
        <v>20</v>
      </c>
      <c r="K998" s="40" t="s">
        <v>127</v>
      </c>
      <c r="L998" s="40" t="s">
        <v>128</v>
      </c>
      <c r="M998" s="63">
        <f t="shared" si="15"/>
        <v>1</v>
      </c>
      <c r="N998" s="64">
        <f>IF(M998="","",IF(M998&lt;Premissas!$C$8,Premissas!$E$7,IF(M998&lt;Premissas!$C$9,Premissas!$E$8,IF(M998&lt;Premissas!$C$10,Premissas!$E$9,IF(M998&lt;Premissas!$C$11,Premissas!$E$10,IF(M998&lt;Premissas!$C$12,Premissas!$E$11,Premissas!$E$12))))))</f>
        <v>100</v>
      </c>
      <c r="O998" s="65">
        <f>IF(OR(N998="",N998=0),0,N998/Premissas!$C$16)</f>
        <v>3.8461538461538463</v>
      </c>
    </row>
    <row r="999" spans="1:15" ht="15" customHeight="1">
      <c r="A999" s="40">
        <v>8</v>
      </c>
      <c r="B999" s="40">
        <v>1942</v>
      </c>
      <c r="C999" s="40" t="s">
        <v>22</v>
      </c>
      <c r="D999" s="40" t="s">
        <v>437</v>
      </c>
      <c r="E999" s="40" t="s">
        <v>438</v>
      </c>
      <c r="F999" s="62">
        <v>1373</v>
      </c>
      <c r="G999" s="63">
        <v>49.52</v>
      </c>
      <c r="H999" s="63">
        <v>28</v>
      </c>
      <c r="I999" s="40">
        <v>20</v>
      </c>
      <c r="J999" s="40">
        <v>20</v>
      </c>
      <c r="K999" s="40" t="s">
        <v>127</v>
      </c>
      <c r="L999" s="40" t="s">
        <v>128</v>
      </c>
      <c r="M999" s="63">
        <f t="shared" si="15"/>
        <v>1.4</v>
      </c>
      <c r="N999" s="64">
        <f>IF(M999="","",IF(M999&lt;Premissas!$C$8,Premissas!$E$7,IF(M999&lt;Premissas!$C$9,Premissas!$E$8,IF(M999&lt;Premissas!$C$10,Premissas!$E$9,IF(M999&lt;Premissas!$C$11,Premissas!$E$10,IF(M999&lt;Premissas!$C$12,Premissas!$E$11,Premissas!$E$12))))))</f>
        <v>350</v>
      </c>
      <c r="O999" s="65">
        <f>IF(OR(N999="",N999=0),0,N999/Premissas!$C$16)</f>
        <v>13.461538461538462</v>
      </c>
    </row>
    <row r="1000" spans="1:15" ht="15" customHeight="1">
      <c r="A1000" s="40">
        <v>8</v>
      </c>
      <c r="B1000" s="40">
        <v>1942</v>
      </c>
      <c r="C1000" s="40" t="s">
        <v>22</v>
      </c>
      <c r="D1000" s="40" t="s">
        <v>439</v>
      </c>
      <c r="E1000" s="40" t="s">
        <v>440</v>
      </c>
      <c r="F1000" s="62">
        <v>1574</v>
      </c>
      <c r="G1000" s="63">
        <v>64.56</v>
      </c>
      <c r="H1000" s="63">
        <v>24</v>
      </c>
      <c r="I1000" s="40">
        <v>20</v>
      </c>
      <c r="J1000" s="40">
        <v>20</v>
      </c>
      <c r="K1000" s="40" t="s">
        <v>127</v>
      </c>
      <c r="L1000" s="40" t="s">
        <v>128</v>
      </c>
      <c r="M1000" s="63">
        <f t="shared" si="15"/>
        <v>1.2</v>
      </c>
      <c r="N1000" s="64">
        <f>IF(M1000="","",IF(M1000&lt;Premissas!$C$8,Premissas!$E$7,IF(M1000&lt;Premissas!$C$9,Premissas!$E$8,IF(M1000&lt;Premissas!$C$10,Premissas!$E$9,IF(M1000&lt;Premissas!$C$11,Premissas!$E$10,IF(M1000&lt;Premissas!$C$12,Premissas!$E$11,Premissas!$E$12))))))</f>
        <v>200</v>
      </c>
      <c r="O1000" s="65">
        <f>IF(OR(N1000="",N1000=0),0,N1000/Premissas!$C$16)</f>
        <v>7.6923076923076925</v>
      </c>
    </row>
    <row r="1001" spans="1:15" ht="15" customHeight="1">
      <c r="A1001" s="40">
        <v>8</v>
      </c>
      <c r="B1001" s="40">
        <v>1942</v>
      </c>
      <c r="C1001" s="40" t="s">
        <v>22</v>
      </c>
      <c r="D1001" s="40" t="s">
        <v>441</v>
      </c>
      <c r="E1001" s="40" t="s">
        <v>442</v>
      </c>
      <c r="F1001" s="62">
        <v>1582</v>
      </c>
      <c r="G1001" s="63">
        <v>80.150000000000006</v>
      </c>
      <c r="H1001" s="63">
        <v>20</v>
      </c>
      <c r="I1001" s="40">
        <v>20</v>
      </c>
      <c r="J1001" s="40">
        <v>20</v>
      </c>
      <c r="K1001" s="40" t="s">
        <v>127</v>
      </c>
      <c r="L1001" s="40" t="s">
        <v>128</v>
      </c>
      <c r="M1001" s="63">
        <f t="shared" si="15"/>
        <v>1</v>
      </c>
      <c r="N1001" s="64">
        <f>IF(M1001="","",IF(M1001&lt;Premissas!$C$8,Premissas!$E$7,IF(M1001&lt;Premissas!$C$9,Premissas!$E$8,IF(M1001&lt;Premissas!$C$10,Premissas!$E$9,IF(M1001&lt;Premissas!$C$11,Premissas!$E$10,IF(M1001&lt;Premissas!$C$12,Premissas!$E$11,Premissas!$E$12))))))</f>
        <v>100</v>
      </c>
      <c r="O1001" s="65">
        <f>IF(OR(N1001="",N1001=0),0,N1001/Premissas!$C$16)</f>
        <v>3.8461538461538463</v>
      </c>
    </row>
    <row r="1002" spans="1:15" ht="15" customHeight="1">
      <c r="A1002" s="40">
        <v>8</v>
      </c>
      <c r="B1002" s="40">
        <v>1942</v>
      </c>
      <c r="C1002" s="40" t="s">
        <v>20</v>
      </c>
      <c r="D1002" s="40" t="s">
        <v>441</v>
      </c>
      <c r="E1002" s="40" t="s">
        <v>442</v>
      </c>
      <c r="F1002" s="62">
        <v>37</v>
      </c>
      <c r="G1002" s="63">
        <v>7.34</v>
      </c>
      <c r="H1002" s="63">
        <v>5</v>
      </c>
      <c r="I1002" s="40">
        <v>17</v>
      </c>
      <c r="J1002" s="40">
        <v>17</v>
      </c>
      <c r="K1002" s="40" t="s">
        <v>127</v>
      </c>
      <c r="L1002" s="40" t="s">
        <v>128</v>
      </c>
      <c r="M1002" s="63">
        <f t="shared" si="15"/>
        <v>0.29411764705882354</v>
      </c>
      <c r="N1002" s="64">
        <f>IF(M1002="","",IF(M1002&lt;Premissas!$C$8,Premissas!$E$7,IF(M1002&lt;Premissas!$C$9,Premissas!$E$8,IF(M1002&lt;Premissas!$C$10,Premissas!$E$9,IF(M1002&lt;Premissas!$C$11,Premissas!$E$10,IF(M1002&lt;Premissas!$C$12,Premissas!$E$11,Premissas!$E$12))))))</f>
        <v>0</v>
      </c>
      <c r="O1002" s="65">
        <f>IF(OR(N1002="",N1002=0),0,N1002/Premissas!$C$16)</f>
        <v>0</v>
      </c>
    </row>
    <row r="1003" spans="1:15" ht="15" customHeight="1">
      <c r="A1003" s="40">
        <v>8</v>
      </c>
      <c r="B1003" s="40">
        <v>1942</v>
      </c>
      <c r="C1003" s="40" t="s">
        <v>20</v>
      </c>
      <c r="D1003" s="40" t="s">
        <v>443</v>
      </c>
      <c r="E1003" s="40" t="s">
        <v>444</v>
      </c>
      <c r="F1003" s="62">
        <v>2773</v>
      </c>
      <c r="G1003" s="63">
        <v>144.29</v>
      </c>
      <c r="H1003" s="63">
        <v>19</v>
      </c>
      <c r="I1003" s="40">
        <v>17</v>
      </c>
      <c r="J1003" s="40">
        <v>17</v>
      </c>
      <c r="K1003" s="40" t="s">
        <v>127</v>
      </c>
      <c r="L1003" s="40" t="s">
        <v>128</v>
      </c>
      <c r="M1003" s="63">
        <f t="shared" si="15"/>
        <v>1.1176470588235294</v>
      </c>
      <c r="N1003" s="64">
        <f>IF(M1003="","",IF(M1003&lt;Premissas!$C$8,Premissas!$E$7,IF(M1003&lt;Premissas!$C$9,Premissas!$E$8,IF(M1003&lt;Premissas!$C$10,Premissas!$E$9,IF(M1003&lt;Premissas!$C$11,Premissas!$E$10,IF(M1003&lt;Premissas!$C$12,Premissas!$E$11,Premissas!$E$12))))))</f>
        <v>100</v>
      </c>
      <c r="O1003" s="65">
        <f>IF(OR(N1003="",N1003=0),0,N1003/Premissas!$C$16)</f>
        <v>3.8461538461538463</v>
      </c>
    </row>
    <row r="1004" spans="1:15" ht="15" customHeight="1">
      <c r="A1004" s="40">
        <v>8</v>
      </c>
      <c r="B1004" s="40">
        <v>1942</v>
      </c>
      <c r="C1004" s="40" t="s">
        <v>22</v>
      </c>
      <c r="D1004" s="40" t="s">
        <v>445</v>
      </c>
      <c r="E1004" s="40" t="s">
        <v>446</v>
      </c>
      <c r="F1004" s="62">
        <v>2577</v>
      </c>
      <c r="G1004" s="63">
        <v>92.05</v>
      </c>
      <c r="H1004" s="63">
        <v>28</v>
      </c>
      <c r="I1004" s="40">
        <v>20</v>
      </c>
      <c r="J1004" s="40">
        <v>20</v>
      </c>
      <c r="K1004" s="40" t="s">
        <v>127</v>
      </c>
      <c r="L1004" s="40" t="s">
        <v>128</v>
      </c>
      <c r="M1004" s="63">
        <f t="shared" si="15"/>
        <v>1.4</v>
      </c>
      <c r="N1004" s="64">
        <f>IF(M1004="","",IF(M1004&lt;Premissas!$C$8,Premissas!$E$7,IF(M1004&lt;Premissas!$C$9,Premissas!$E$8,IF(M1004&lt;Premissas!$C$10,Premissas!$E$9,IF(M1004&lt;Premissas!$C$11,Premissas!$E$10,IF(M1004&lt;Premissas!$C$12,Premissas!$E$11,Premissas!$E$12))))))</f>
        <v>350</v>
      </c>
      <c r="O1004" s="65">
        <f>IF(OR(N1004="",N1004=0),0,N1004/Premissas!$C$16)</f>
        <v>13.461538461538462</v>
      </c>
    </row>
    <row r="1005" spans="1:15" ht="15" customHeight="1">
      <c r="A1005" s="40">
        <v>8</v>
      </c>
      <c r="B1005" s="40">
        <v>1942</v>
      </c>
      <c r="C1005" s="40" t="s">
        <v>19</v>
      </c>
      <c r="D1005" s="40" t="s">
        <v>445</v>
      </c>
      <c r="E1005" s="40" t="s">
        <v>446</v>
      </c>
      <c r="F1005" s="62">
        <v>18</v>
      </c>
      <c r="G1005" s="63">
        <v>0.62</v>
      </c>
      <c r="H1005" s="63">
        <v>29</v>
      </c>
      <c r="I1005" s="40">
        <v>22</v>
      </c>
      <c r="J1005" s="40">
        <v>22</v>
      </c>
      <c r="K1005" s="40" t="s">
        <v>127</v>
      </c>
      <c r="L1005" s="40" t="s">
        <v>128</v>
      </c>
      <c r="M1005" s="63">
        <f t="shared" si="15"/>
        <v>1.3181818181818181</v>
      </c>
      <c r="N1005" s="64">
        <f>IF(M1005="","",IF(M1005&lt;Premissas!$C$8,Premissas!$E$7,IF(M1005&lt;Premissas!$C$9,Premissas!$E$8,IF(M1005&lt;Premissas!$C$10,Premissas!$E$9,IF(M1005&lt;Premissas!$C$11,Premissas!$E$10,IF(M1005&lt;Premissas!$C$12,Premissas!$E$11,Premissas!$E$12))))))</f>
        <v>200</v>
      </c>
      <c r="O1005" s="65">
        <f>IF(OR(N1005="",N1005=0),0,N1005/Premissas!$C$16)</f>
        <v>7.6923076923076925</v>
      </c>
    </row>
    <row r="1006" spans="1:15" ht="15" customHeight="1">
      <c r="A1006" s="40">
        <v>8</v>
      </c>
      <c r="B1006" s="40">
        <v>1942</v>
      </c>
      <c r="C1006" s="40" t="s">
        <v>22</v>
      </c>
      <c r="D1006" s="40" t="s">
        <v>447</v>
      </c>
      <c r="E1006" s="40" t="s">
        <v>448</v>
      </c>
      <c r="F1006" s="62">
        <v>1864</v>
      </c>
      <c r="G1006" s="63">
        <v>52.91</v>
      </c>
      <c r="H1006" s="63">
        <v>35</v>
      </c>
      <c r="I1006" s="40">
        <v>20</v>
      </c>
      <c r="J1006" s="40">
        <v>20</v>
      </c>
      <c r="K1006" s="40" t="s">
        <v>127</v>
      </c>
      <c r="L1006" s="40" t="s">
        <v>128</v>
      </c>
      <c r="M1006" s="63">
        <f t="shared" si="15"/>
        <v>1.75</v>
      </c>
      <c r="N1006" s="64">
        <f>IF(M1006="","",IF(M1006&lt;Premissas!$C$8,Premissas!$E$7,IF(M1006&lt;Premissas!$C$9,Premissas!$E$8,IF(M1006&lt;Premissas!$C$10,Premissas!$E$9,IF(M1006&lt;Premissas!$C$11,Premissas!$E$10,IF(M1006&lt;Premissas!$C$12,Premissas!$E$11,Premissas!$E$12))))))</f>
        <v>500</v>
      </c>
      <c r="O1006" s="65">
        <f>IF(OR(N1006="",N1006=0),0,N1006/Premissas!$C$16)</f>
        <v>19.23076923076923</v>
      </c>
    </row>
    <row r="1007" spans="1:15" ht="15" customHeight="1">
      <c r="A1007" s="40">
        <v>8</v>
      </c>
      <c r="B1007" s="40">
        <v>1942</v>
      </c>
      <c r="C1007" s="40" t="s">
        <v>19</v>
      </c>
      <c r="D1007" s="40" t="s">
        <v>447</v>
      </c>
      <c r="E1007" s="40" t="s">
        <v>448</v>
      </c>
      <c r="F1007" s="62">
        <v>16</v>
      </c>
      <c r="G1007" s="63">
        <v>1.04</v>
      </c>
      <c r="H1007" s="63">
        <v>15</v>
      </c>
      <c r="I1007" s="40">
        <v>22</v>
      </c>
      <c r="J1007" s="40">
        <v>22</v>
      </c>
      <c r="K1007" s="40" t="s">
        <v>127</v>
      </c>
      <c r="L1007" s="40" t="s">
        <v>128</v>
      </c>
      <c r="M1007" s="63">
        <f t="shared" si="15"/>
        <v>0.68181818181818177</v>
      </c>
      <c r="N1007" s="64">
        <f>IF(M1007="","",IF(M1007&lt;Premissas!$C$8,Premissas!$E$7,IF(M1007&lt;Premissas!$C$9,Premissas!$E$8,IF(M1007&lt;Premissas!$C$10,Premissas!$E$9,IF(M1007&lt;Premissas!$C$11,Premissas!$E$10,IF(M1007&lt;Premissas!$C$12,Premissas!$E$11,Premissas!$E$12))))))</f>
        <v>0</v>
      </c>
      <c r="O1007" s="65">
        <f>IF(OR(N1007="",N1007=0),0,N1007/Premissas!$C$16)</f>
        <v>0</v>
      </c>
    </row>
    <row r="1008" spans="1:15" ht="15" customHeight="1">
      <c r="A1008" s="40">
        <v>8</v>
      </c>
      <c r="B1008" s="40">
        <v>1942</v>
      </c>
      <c r="C1008" s="40" t="s">
        <v>22</v>
      </c>
      <c r="D1008" s="40" t="s">
        <v>451</v>
      </c>
      <c r="E1008" s="40" t="s">
        <v>452</v>
      </c>
      <c r="F1008" s="62">
        <v>1985</v>
      </c>
      <c r="G1008" s="63">
        <v>72.64</v>
      </c>
      <c r="H1008" s="63">
        <v>27</v>
      </c>
      <c r="I1008" s="40">
        <v>20</v>
      </c>
      <c r="J1008" s="40">
        <v>20</v>
      </c>
      <c r="K1008" s="40" t="s">
        <v>127</v>
      </c>
      <c r="L1008" s="40" t="s">
        <v>128</v>
      </c>
      <c r="M1008" s="63">
        <f t="shared" si="15"/>
        <v>1.35</v>
      </c>
      <c r="N1008" s="64">
        <f>IF(M1008="","",IF(M1008&lt;Premissas!$C$8,Premissas!$E$7,IF(M1008&lt;Premissas!$C$9,Premissas!$E$8,IF(M1008&lt;Premissas!$C$10,Premissas!$E$9,IF(M1008&lt;Premissas!$C$11,Premissas!$E$10,IF(M1008&lt;Premissas!$C$12,Premissas!$E$11,Premissas!$E$12))))))</f>
        <v>200</v>
      </c>
      <c r="O1008" s="65">
        <f>IF(OR(N1008="",N1008=0),0,N1008/Premissas!$C$16)</f>
        <v>7.6923076923076925</v>
      </c>
    </row>
    <row r="1009" spans="1:15" ht="15" customHeight="1">
      <c r="A1009" s="40">
        <v>8</v>
      </c>
      <c r="B1009" s="40">
        <v>1942</v>
      </c>
      <c r="C1009" s="40" t="s">
        <v>19</v>
      </c>
      <c r="D1009" s="40" t="s">
        <v>551</v>
      </c>
      <c r="E1009" s="40" t="s">
        <v>552</v>
      </c>
      <c r="F1009" s="62">
        <v>827</v>
      </c>
      <c r="G1009" s="63">
        <v>31.48</v>
      </c>
      <c r="H1009" s="63">
        <v>26</v>
      </c>
      <c r="I1009" s="40">
        <v>22</v>
      </c>
      <c r="J1009" s="40">
        <v>22</v>
      </c>
      <c r="K1009" s="40" t="s">
        <v>127</v>
      </c>
      <c r="L1009" s="40" t="s">
        <v>128</v>
      </c>
      <c r="M1009" s="63">
        <f t="shared" si="15"/>
        <v>1.1818181818181819</v>
      </c>
      <c r="N1009" s="64">
        <f>IF(M1009="","",IF(M1009&lt;Premissas!$C$8,Premissas!$E$7,IF(M1009&lt;Premissas!$C$9,Premissas!$E$8,IF(M1009&lt;Premissas!$C$10,Premissas!$E$9,IF(M1009&lt;Premissas!$C$11,Premissas!$E$10,IF(M1009&lt;Premissas!$C$12,Premissas!$E$11,Premissas!$E$12))))))</f>
        <v>100</v>
      </c>
      <c r="O1009" s="65">
        <f>IF(OR(N1009="",N1009=0),0,N1009/Premissas!$C$16)</f>
        <v>3.8461538461538463</v>
      </c>
    </row>
    <row r="1010" spans="1:15" ht="15" customHeight="1">
      <c r="A1010" s="40">
        <v>8</v>
      </c>
      <c r="B1010" s="40">
        <v>1942</v>
      </c>
      <c r="C1010" s="40" t="s">
        <v>20</v>
      </c>
      <c r="D1010" s="40" t="s">
        <v>455</v>
      </c>
      <c r="E1010" s="40" t="s">
        <v>456</v>
      </c>
      <c r="F1010" s="62">
        <v>3858</v>
      </c>
      <c r="G1010" s="63">
        <v>148.72</v>
      </c>
      <c r="H1010" s="63">
        <v>26</v>
      </c>
      <c r="I1010" s="40">
        <v>17</v>
      </c>
      <c r="J1010" s="40">
        <v>17</v>
      </c>
      <c r="K1010" s="40" t="s">
        <v>127</v>
      </c>
      <c r="L1010" s="40" t="s">
        <v>128</v>
      </c>
      <c r="M1010" s="63">
        <f t="shared" si="15"/>
        <v>1.5294117647058822</v>
      </c>
      <c r="N1010" s="64">
        <f>IF(M1010="","",IF(M1010&lt;Premissas!$C$8,Premissas!$E$7,IF(M1010&lt;Premissas!$C$9,Premissas!$E$8,IF(M1010&lt;Premissas!$C$10,Premissas!$E$9,IF(M1010&lt;Premissas!$C$11,Premissas!$E$10,IF(M1010&lt;Premissas!$C$12,Premissas!$E$11,Premissas!$E$12))))))</f>
        <v>350</v>
      </c>
      <c r="O1010" s="65">
        <f>IF(OR(N1010="",N1010=0),0,N1010/Premissas!$C$16)</f>
        <v>13.461538461538462</v>
      </c>
    </row>
    <row r="1011" spans="1:15" ht="15" customHeight="1">
      <c r="A1011" s="40">
        <v>8</v>
      </c>
      <c r="B1011" s="40">
        <v>1942</v>
      </c>
      <c r="C1011" s="40" t="s">
        <v>22</v>
      </c>
      <c r="D1011" s="40" t="s">
        <v>457</v>
      </c>
      <c r="E1011" s="40" t="s">
        <v>458</v>
      </c>
      <c r="F1011" s="62">
        <v>1161</v>
      </c>
      <c r="G1011" s="63">
        <v>74.900000000000006</v>
      </c>
      <c r="H1011" s="63">
        <v>16</v>
      </c>
      <c r="I1011" s="40">
        <v>20</v>
      </c>
      <c r="J1011" s="40">
        <v>20</v>
      </c>
      <c r="K1011" s="40" t="s">
        <v>127</v>
      </c>
      <c r="L1011" s="40" t="s">
        <v>128</v>
      </c>
      <c r="M1011" s="63">
        <f t="shared" si="15"/>
        <v>0.8</v>
      </c>
      <c r="N1011" s="64">
        <f>IF(M1011="","",IF(M1011&lt;Premissas!$C$8,Premissas!$E$7,IF(M1011&lt;Premissas!$C$9,Premissas!$E$8,IF(M1011&lt;Premissas!$C$10,Premissas!$E$9,IF(M1011&lt;Premissas!$C$11,Premissas!$E$10,IF(M1011&lt;Premissas!$C$12,Premissas!$E$11,Premissas!$E$12))))))</f>
        <v>0</v>
      </c>
      <c r="O1011" s="65">
        <f>IF(OR(N1011="",N1011=0),0,N1011/Premissas!$C$16)</f>
        <v>0</v>
      </c>
    </row>
    <row r="1012" spans="1:15" ht="15" customHeight="1">
      <c r="A1012" s="40">
        <v>8</v>
      </c>
      <c r="B1012" s="40">
        <v>1942</v>
      </c>
      <c r="C1012" s="40" t="s">
        <v>19</v>
      </c>
      <c r="D1012" s="40" t="s">
        <v>521</v>
      </c>
      <c r="E1012" s="40" t="s">
        <v>522</v>
      </c>
      <c r="F1012" s="62">
        <v>1122</v>
      </c>
      <c r="G1012" s="63">
        <v>13.83</v>
      </c>
      <c r="H1012" s="63">
        <v>81</v>
      </c>
      <c r="I1012" s="40">
        <v>22</v>
      </c>
      <c r="J1012" s="40">
        <v>22</v>
      </c>
      <c r="K1012" s="40" t="s">
        <v>127</v>
      </c>
      <c r="L1012" s="40" t="s">
        <v>128</v>
      </c>
      <c r="M1012" s="63">
        <f t="shared" si="15"/>
        <v>3.6818181818181817</v>
      </c>
      <c r="N1012" s="64">
        <f>IF(M1012="","",IF(M1012&lt;Premissas!$C$8,Premissas!$E$7,IF(M1012&lt;Premissas!$C$9,Premissas!$E$8,IF(M1012&lt;Premissas!$C$10,Premissas!$E$9,IF(M1012&lt;Premissas!$C$11,Premissas!$E$10,IF(M1012&lt;Premissas!$C$12,Premissas!$E$11,Premissas!$E$12))))))</f>
        <v>750</v>
      </c>
      <c r="O1012" s="65">
        <f>IF(OR(N1012="",N1012=0),0,N1012/Premissas!$C$16)</f>
        <v>28.846153846153847</v>
      </c>
    </row>
    <row r="1013" spans="1:15" ht="15" customHeight="1">
      <c r="A1013" s="40">
        <v>8</v>
      </c>
      <c r="B1013" s="40">
        <v>1942</v>
      </c>
      <c r="C1013" s="40" t="s">
        <v>19</v>
      </c>
      <c r="D1013" s="40" t="s">
        <v>505</v>
      </c>
      <c r="E1013" s="40" t="s">
        <v>506</v>
      </c>
      <c r="F1013" s="62">
        <v>1360</v>
      </c>
      <c r="G1013" s="63">
        <v>28.34</v>
      </c>
      <c r="H1013" s="63">
        <v>48</v>
      </c>
      <c r="I1013" s="40">
        <v>22</v>
      </c>
      <c r="J1013" s="40">
        <v>22</v>
      </c>
      <c r="K1013" s="40" t="s">
        <v>127</v>
      </c>
      <c r="L1013" s="40" t="s">
        <v>128</v>
      </c>
      <c r="M1013" s="63">
        <f t="shared" si="15"/>
        <v>2.1818181818181817</v>
      </c>
      <c r="N1013" s="64">
        <f>IF(M1013="","",IF(M1013&lt;Premissas!$C$8,Premissas!$E$7,IF(M1013&lt;Premissas!$C$9,Premissas!$E$8,IF(M1013&lt;Premissas!$C$10,Premissas!$E$9,IF(M1013&lt;Premissas!$C$11,Premissas!$E$10,IF(M1013&lt;Premissas!$C$12,Premissas!$E$11,Premissas!$E$12))))))</f>
        <v>750</v>
      </c>
      <c r="O1013" s="65">
        <f>IF(OR(N1013="",N1013=0),0,N1013/Premissas!$C$16)</f>
        <v>28.846153846153847</v>
      </c>
    </row>
    <row r="1014" spans="1:15" ht="15" customHeight="1">
      <c r="A1014" s="40">
        <v>8</v>
      </c>
      <c r="B1014" s="40">
        <v>1942</v>
      </c>
      <c r="C1014" s="40" t="s">
        <v>21</v>
      </c>
      <c r="D1014" s="40" t="s">
        <v>1712</v>
      </c>
      <c r="E1014" s="40" t="s">
        <v>1713</v>
      </c>
      <c r="F1014" s="62">
        <v>108</v>
      </c>
      <c r="G1014" s="63">
        <v>10.96</v>
      </c>
      <c r="H1014" s="63">
        <v>10</v>
      </c>
      <c r="I1014" s="40">
        <v>16</v>
      </c>
      <c r="J1014" s="40">
        <v>16</v>
      </c>
      <c r="K1014" s="40" t="s">
        <v>127</v>
      </c>
      <c r="L1014" s="40" t="s">
        <v>128</v>
      </c>
      <c r="M1014" s="63">
        <f t="shared" si="15"/>
        <v>0.625</v>
      </c>
      <c r="N1014" s="64">
        <f>IF(M1014="","",IF(M1014&lt;Premissas!$C$8,Premissas!$E$7,IF(M1014&lt;Premissas!$C$9,Premissas!$E$8,IF(M1014&lt;Premissas!$C$10,Premissas!$E$9,IF(M1014&lt;Premissas!$C$11,Premissas!$E$10,IF(M1014&lt;Premissas!$C$12,Premissas!$E$11,Premissas!$E$12))))))</f>
        <v>0</v>
      </c>
      <c r="O1014" s="65">
        <f>IF(OR(N1014="",N1014=0),0,N1014/Premissas!$C$16)</f>
        <v>0</v>
      </c>
    </row>
    <row r="1015" spans="1:15" ht="15" customHeight="1">
      <c r="A1015" s="40">
        <v>8</v>
      </c>
      <c r="B1015" s="40">
        <v>1942</v>
      </c>
      <c r="C1015" s="40" t="s">
        <v>20</v>
      </c>
      <c r="D1015" s="40" t="s">
        <v>1712</v>
      </c>
      <c r="E1015" s="40" t="s">
        <v>1713</v>
      </c>
      <c r="F1015" s="62">
        <v>13</v>
      </c>
      <c r="G1015" s="63">
        <v>1.81</v>
      </c>
      <c r="H1015" s="63">
        <v>7</v>
      </c>
      <c r="I1015" s="40">
        <v>17</v>
      </c>
      <c r="J1015" s="40">
        <v>17</v>
      </c>
      <c r="K1015" s="40" t="s">
        <v>127</v>
      </c>
      <c r="L1015" s="40" t="s">
        <v>128</v>
      </c>
      <c r="M1015" s="63">
        <f t="shared" si="15"/>
        <v>0.41176470588235292</v>
      </c>
      <c r="N1015" s="64">
        <f>IF(M1015="","",IF(M1015&lt;Premissas!$C$8,Premissas!$E$7,IF(M1015&lt;Premissas!$C$9,Premissas!$E$8,IF(M1015&lt;Premissas!$C$10,Premissas!$E$9,IF(M1015&lt;Premissas!$C$11,Premissas!$E$10,IF(M1015&lt;Premissas!$C$12,Premissas!$E$11,Premissas!$E$12))))))</f>
        <v>0</v>
      </c>
      <c r="O1015" s="65">
        <f>IF(OR(N1015="",N1015=0),0,N1015/Premissas!$C$16)</f>
        <v>0</v>
      </c>
    </row>
    <row r="1016" spans="1:15" ht="15" customHeight="1">
      <c r="A1016" s="40">
        <v>8</v>
      </c>
      <c r="B1016" s="40">
        <v>1942</v>
      </c>
      <c r="C1016" s="40" t="s">
        <v>19</v>
      </c>
      <c r="D1016" s="40" t="s">
        <v>449</v>
      </c>
      <c r="E1016" s="40" t="s">
        <v>450</v>
      </c>
      <c r="F1016" s="62">
        <v>1210</v>
      </c>
      <c r="G1016" s="63">
        <v>63.66</v>
      </c>
      <c r="H1016" s="63">
        <v>19</v>
      </c>
      <c r="I1016" s="40">
        <v>22</v>
      </c>
      <c r="J1016" s="40">
        <v>22</v>
      </c>
      <c r="K1016" s="40" t="s">
        <v>127</v>
      </c>
      <c r="L1016" s="40" t="s">
        <v>128</v>
      </c>
      <c r="M1016" s="63">
        <f t="shared" si="15"/>
        <v>0.86363636363636365</v>
      </c>
      <c r="N1016" s="64">
        <f>IF(M1016="","",IF(M1016&lt;Premissas!$C$8,Premissas!$E$7,IF(M1016&lt;Premissas!$C$9,Premissas!$E$8,IF(M1016&lt;Premissas!$C$10,Premissas!$E$9,IF(M1016&lt;Premissas!$C$11,Premissas!$E$10,IF(M1016&lt;Premissas!$C$12,Premissas!$E$11,Premissas!$E$12))))))</f>
        <v>0</v>
      </c>
      <c r="O1016" s="65">
        <f>IF(OR(N1016="",N1016=0),0,N1016/Premissas!$C$16)</f>
        <v>0</v>
      </c>
    </row>
    <row r="1017" spans="1:15" ht="15" customHeight="1">
      <c r="A1017" s="40">
        <v>8</v>
      </c>
      <c r="B1017" s="40">
        <v>1942</v>
      </c>
      <c r="C1017" s="40" t="s">
        <v>22</v>
      </c>
      <c r="D1017" s="40" t="s">
        <v>465</v>
      </c>
      <c r="E1017" s="40" t="s">
        <v>466</v>
      </c>
      <c r="F1017" s="62">
        <v>41</v>
      </c>
      <c r="G1017" s="63">
        <v>2.3199999999999998</v>
      </c>
      <c r="H1017" s="63">
        <v>18</v>
      </c>
      <c r="I1017" s="40">
        <v>20</v>
      </c>
      <c r="J1017" s="40">
        <v>20</v>
      </c>
      <c r="K1017" s="40" t="s">
        <v>127</v>
      </c>
      <c r="L1017" s="40" t="s">
        <v>128</v>
      </c>
      <c r="M1017" s="63">
        <f t="shared" si="15"/>
        <v>0.9</v>
      </c>
      <c r="N1017" s="64">
        <f>IF(M1017="","",IF(M1017&lt;Premissas!$C$8,Premissas!$E$7,IF(M1017&lt;Premissas!$C$9,Premissas!$E$8,IF(M1017&lt;Premissas!$C$10,Premissas!$E$9,IF(M1017&lt;Premissas!$C$11,Premissas!$E$10,IF(M1017&lt;Premissas!$C$12,Premissas!$E$11,Premissas!$E$12))))))</f>
        <v>0</v>
      </c>
      <c r="O1017" s="65">
        <f>IF(OR(N1017="",N1017=0),0,N1017/Premissas!$C$16)</f>
        <v>0</v>
      </c>
    </row>
    <row r="1018" spans="1:15" ht="15" customHeight="1">
      <c r="A1018" s="40">
        <v>8</v>
      </c>
      <c r="B1018" s="40">
        <v>1942</v>
      </c>
      <c r="C1018" s="40" t="s">
        <v>22</v>
      </c>
      <c r="D1018" s="40" t="s">
        <v>467</v>
      </c>
      <c r="E1018" s="40" t="s">
        <v>468</v>
      </c>
      <c r="F1018" s="62">
        <v>1292</v>
      </c>
      <c r="G1018" s="63">
        <v>76.97</v>
      </c>
      <c r="H1018" s="63">
        <v>17</v>
      </c>
      <c r="I1018" s="40">
        <v>20</v>
      </c>
      <c r="J1018" s="40">
        <v>20</v>
      </c>
      <c r="K1018" s="40" t="s">
        <v>127</v>
      </c>
      <c r="L1018" s="40" t="s">
        <v>128</v>
      </c>
      <c r="M1018" s="63">
        <f t="shared" si="15"/>
        <v>0.85</v>
      </c>
      <c r="N1018" s="64">
        <f>IF(M1018="","",IF(M1018&lt;Premissas!$C$8,Premissas!$E$7,IF(M1018&lt;Premissas!$C$9,Premissas!$E$8,IF(M1018&lt;Premissas!$C$10,Premissas!$E$9,IF(M1018&lt;Premissas!$C$11,Premissas!$E$10,IF(M1018&lt;Premissas!$C$12,Premissas!$E$11,Premissas!$E$12))))))</f>
        <v>0</v>
      </c>
      <c r="O1018" s="65">
        <f>IF(OR(N1018="",N1018=0),0,N1018/Premissas!$C$16)</f>
        <v>0</v>
      </c>
    </row>
    <row r="1019" spans="1:15" ht="15" customHeight="1">
      <c r="A1019" s="40">
        <v>8</v>
      </c>
      <c r="B1019" s="40">
        <v>1942</v>
      </c>
      <c r="C1019" s="40" t="s">
        <v>19</v>
      </c>
      <c r="D1019" s="40" t="s">
        <v>527</v>
      </c>
      <c r="E1019" s="40" t="s">
        <v>528</v>
      </c>
      <c r="F1019" s="62">
        <v>823</v>
      </c>
      <c r="G1019" s="63">
        <v>11.12</v>
      </c>
      <c r="H1019" s="63">
        <v>74</v>
      </c>
      <c r="I1019" s="40">
        <v>22</v>
      </c>
      <c r="J1019" s="40">
        <v>22</v>
      </c>
      <c r="K1019" s="40" t="s">
        <v>127</v>
      </c>
      <c r="L1019" s="40" t="s">
        <v>128</v>
      </c>
      <c r="M1019" s="63">
        <f t="shared" si="15"/>
        <v>3.3636363636363638</v>
      </c>
      <c r="N1019" s="64">
        <f>IF(M1019="","",IF(M1019&lt;Premissas!$C$8,Premissas!$E$7,IF(M1019&lt;Premissas!$C$9,Premissas!$E$8,IF(M1019&lt;Premissas!$C$10,Premissas!$E$9,IF(M1019&lt;Premissas!$C$11,Premissas!$E$10,IF(M1019&lt;Premissas!$C$12,Premissas!$E$11,Premissas!$E$12))))))</f>
        <v>750</v>
      </c>
      <c r="O1019" s="65">
        <f>IF(OR(N1019="",N1019=0),0,N1019/Premissas!$C$16)</f>
        <v>28.846153846153847</v>
      </c>
    </row>
    <row r="1020" spans="1:15" ht="15" customHeight="1">
      <c r="A1020" s="40">
        <v>8</v>
      </c>
      <c r="B1020" s="40">
        <v>1942</v>
      </c>
      <c r="C1020" s="40" t="s">
        <v>19</v>
      </c>
      <c r="D1020" s="40" t="s">
        <v>473</v>
      </c>
      <c r="E1020" s="40" t="s">
        <v>474</v>
      </c>
      <c r="F1020" s="62">
        <v>2284</v>
      </c>
      <c r="G1020" s="63">
        <v>37.81</v>
      </c>
      <c r="H1020" s="63">
        <v>60</v>
      </c>
      <c r="I1020" s="40">
        <v>22</v>
      </c>
      <c r="J1020" s="40">
        <v>22</v>
      </c>
      <c r="K1020" s="40" t="s">
        <v>127</v>
      </c>
      <c r="L1020" s="40" t="s">
        <v>128</v>
      </c>
      <c r="M1020" s="63">
        <f t="shared" si="15"/>
        <v>2.7272727272727271</v>
      </c>
      <c r="N1020" s="64">
        <f>IF(M1020="","",IF(M1020&lt;Premissas!$C$8,Premissas!$E$7,IF(M1020&lt;Premissas!$C$9,Premissas!$E$8,IF(M1020&lt;Premissas!$C$10,Premissas!$E$9,IF(M1020&lt;Premissas!$C$11,Premissas!$E$10,IF(M1020&lt;Premissas!$C$12,Premissas!$E$11,Premissas!$E$12))))))</f>
        <v>750</v>
      </c>
      <c r="O1020" s="65">
        <f>IF(OR(N1020="",N1020=0),0,N1020/Premissas!$C$16)</f>
        <v>28.846153846153847</v>
      </c>
    </row>
    <row r="1021" spans="1:15" ht="15" customHeight="1">
      <c r="A1021" s="40">
        <v>8</v>
      </c>
      <c r="B1021" s="40">
        <v>1942</v>
      </c>
      <c r="C1021" s="40" t="s">
        <v>19</v>
      </c>
      <c r="D1021" s="40" t="s">
        <v>523</v>
      </c>
      <c r="E1021" s="40" t="s">
        <v>524</v>
      </c>
      <c r="F1021" s="62">
        <v>131</v>
      </c>
      <c r="G1021" s="63">
        <v>4.0199999999999996</v>
      </c>
      <c r="H1021" s="63">
        <v>33</v>
      </c>
      <c r="I1021" s="40">
        <v>22</v>
      </c>
      <c r="J1021" s="40">
        <v>22</v>
      </c>
      <c r="K1021" s="40" t="s">
        <v>127</v>
      </c>
      <c r="L1021" s="40" t="s">
        <v>128</v>
      </c>
      <c r="M1021" s="63">
        <f t="shared" si="15"/>
        <v>1.5</v>
      </c>
      <c r="N1021" s="64">
        <f>IF(M1021="","",IF(M1021&lt;Premissas!$C$8,Premissas!$E$7,IF(M1021&lt;Premissas!$C$9,Premissas!$E$8,IF(M1021&lt;Premissas!$C$10,Premissas!$E$9,IF(M1021&lt;Premissas!$C$11,Premissas!$E$10,IF(M1021&lt;Premissas!$C$12,Premissas!$E$11,Premissas!$E$12))))))</f>
        <v>350</v>
      </c>
      <c r="O1021" s="65">
        <f>IF(OR(N1021="",N1021=0),0,N1021/Premissas!$C$16)</f>
        <v>13.461538461538462</v>
      </c>
    </row>
    <row r="1022" spans="1:15" ht="15" customHeight="1">
      <c r="A1022" s="40">
        <v>8</v>
      </c>
      <c r="B1022" s="40">
        <v>1942</v>
      </c>
      <c r="C1022" s="40" t="s">
        <v>19</v>
      </c>
      <c r="D1022" s="40" t="s">
        <v>459</v>
      </c>
      <c r="E1022" s="40" t="s">
        <v>460</v>
      </c>
      <c r="F1022" s="62">
        <v>735</v>
      </c>
      <c r="G1022" s="63">
        <v>48.86</v>
      </c>
      <c r="H1022" s="63">
        <v>15</v>
      </c>
      <c r="I1022" s="40">
        <v>22</v>
      </c>
      <c r="J1022" s="40">
        <v>22</v>
      </c>
      <c r="K1022" s="40" t="s">
        <v>127</v>
      </c>
      <c r="L1022" s="40" t="s">
        <v>128</v>
      </c>
      <c r="M1022" s="63">
        <f t="shared" si="15"/>
        <v>0.68181818181818177</v>
      </c>
      <c r="N1022" s="64">
        <f>IF(M1022="","",IF(M1022&lt;Premissas!$C$8,Premissas!$E$7,IF(M1022&lt;Premissas!$C$9,Premissas!$E$8,IF(M1022&lt;Premissas!$C$10,Premissas!$E$9,IF(M1022&lt;Premissas!$C$11,Premissas!$E$10,IF(M1022&lt;Premissas!$C$12,Premissas!$E$11,Premissas!$E$12))))))</f>
        <v>0</v>
      </c>
      <c r="O1022" s="65">
        <f>IF(OR(N1022="",N1022=0),0,N1022/Premissas!$C$16)</f>
        <v>0</v>
      </c>
    </row>
    <row r="1023" spans="1:15" ht="15" customHeight="1">
      <c r="A1023" s="40">
        <v>8</v>
      </c>
      <c r="B1023" s="40">
        <v>1942</v>
      </c>
      <c r="C1023" s="40" t="s">
        <v>21</v>
      </c>
      <c r="D1023" s="40" t="s">
        <v>1714</v>
      </c>
      <c r="E1023" s="40" t="s">
        <v>1715</v>
      </c>
      <c r="F1023" s="62">
        <v>2</v>
      </c>
      <c r="G1023" s="63">
        <v>1.76</v>
      </c>
      <c r="H1023" s="63">
        <v>1</v>
      </c>
      <c r="I1023" s="40">
        <v>16</v>
      </c>
      <c r="J1023" s="40">
        <v>16</v>
      </c>
      <c r="K1023" s="40" t="s">
        <v>127</v>
      </c>
      <c r="L1023" s="40" t="s">
        <v>128</v>
      </c>
      <c r="M1023" s="63">
        <f t="shared" si="15"/>
        <v>6.25E-2</v>
      </c>
      <c r="N1023" s="64">
        <f>IF(M1023="","",IF(M1023&lt;Premissas!$C$8,Premissas!$E$7,IF(M1023&lt;Premissas!$C$9,Premissas!$E$8,IF(M1023&lt;Premissas!$C$10,Premissas!$E$9,IF(M1023&lt;Premissas!$C$11,Premissas!$E$10,IF(M1023&lt;Premissas!$C$12,Premissas!$E$11,Premissas!$E$12))))))</f>
        <v>0</v>
      </c>
      <c r="O1023" s="65">
        <f>IF(OR(N1023="",N1023=0),0,N1023/Premissas!$C$16)</f>
        <v>0</v>
      </c>
    </row>
    <row r="1024" spans="1:15" ht="15" customHeight="1">
      <c r="A1024" s="40">
        <v>8</v>
      </c>
      <c r="B1024" s="40">
        <v>1942</v>
      </c>
      <c r="C1024" s="40" t="s">
        <v>20</v>
      </c>
      <c r="D1024" s="40" t="s">
        <v>1714</v>
      </c>
      <c r="E1024" s="40" t="s">
        <v>1715</v>
      </c>
      <c r="F1024" s="62">
        <v>1</v>
      </c>
      <c r="G1024" s="63">
        <v>0.04</v>
      </c>
      <c r="H1024" s="63">
        <v>25</v>
      </c>
      <c r="I1024" s="40">
        <v>17</v>
      </c>
      <c r="J1024" s="40">
        <v>17</v>
      </c>
      <c r="K1024" s="40" t="s">
        <v>127</v>
      </c>
      <c r="L1024" s="40" t="s">
        <v>128</v>
      </c>
      <c r="M1024" s="63">
        <f t="shared" si="15"/>
        <v>1.4705882352941178</v>
      </c>
      <c r="N1024" s="64">
        <f>IF(M1024="","",IF(M1024&lt;Premissas!$C$8,Premissas!$E$7,IF(M1024&lt;Premissas!$C$9,Premissas!$E$8,IF(M1024&lt;Premissas!$C$10,Premissas!$E$9,IF(M1024&lt;Premissas!$C$11,Premissas!$E$10,IF(M1024&lt;Premissas!$C$12,Premissas!$E$11,Premissas!$E$12))))))</f>
        <v>350</v>
      </c>
      <c r="O1024" s="65">
        <f>IF(OR(N1024="",N1024=0),0,N1024/Premissas!$C$16)</f>
        <v>13.461538461538462</v>
      </c>
    </row>
    <row r="1025" spans="1:15" ht="15" customHeight="1">
      <c r="A1025" s="40">
        <v>8</v>
      </c>
      <c r="B1025" s="40">
        <v>1942</v>
      </c>
      <c r="C1025" s="40" t="s">
        <v>19</v>
      </c>
      <c r="D1025" s="40" t="s">
        <v>435</v>
      </c>
      <c r="E1025" s="40" t="s">
        <v>436</v>
      </c>
      <c r="F1025" s="62">
        <v>1473</v>
      </c>
      <c r="G1025" s="63">
        <v>78.42</v>
      </c>
      <c r="H1025" s="63">
        <v>19</v>
      </c>
      <c r="I1025" s="40">
        <v>22</v>
      </c>
      <c r="J1025" s="40">
        <v>22</v>
      </c>
      <c r="K1025" s="40" t="s">
        <v>127</v>
      </c>
      <c r="L1025" s="40" t="s">
        <v>128</v>
      </c>
      <c r="M1025" s="63">
        <f t="shared" si="15"/>
        <v>0.86363636363636365</v>
      </c>
      <c r="N1025" s="64">
        <f>IF(M1025="","",IF(M1025&lt;Premissas!$C$8,Premissas!$E$7,IF(M1025&lt;Premissas!$C$9,Premissas!$E$8,IF(M1025&lt;Premissas!$C$10,Premissas!$E$9,IF(M1025&lt;Premissas!$C$11,Premissas!$E$10,IF(M1025&lt;Premissas!$C$12,Premissas!$E$11,Premissas!$E$12))))))</f>
        <v>0</v>
      </c>
      <c r="O1025" s="65">
        <f>IF(OR(N1025="",N1025=0),0,N1025/Premissas!$C$16)</f>
        <v>0</v>
      </c>
    </row>
    <row r="1026" spans="1:15" ht="15" customHeight="1">
      <c r="A1026" s="40">
        <v>8</v>
      </c>
      <c r="B1026" s="40">
        <v>1942</v>
      </c>
      <c r="C1026" s="40" t="s">
        <v>22</v>
      </c>
      <c r="D1026" s="40" t="s">
        <v>481</v>
      </c>
      <c r="E1026" s="40" t="s">
        <v>482</v>
      </c>
      <c r="F1026" s="62">
        <v>1858</v>
      </c>
      <c r="G1026" s="63">
        <v>85.29</v>
      </c>
      <c r="H1026" s="63">
        <v>22</v>
      </c>
      <c r="I1026" s="40">
        <v>20</v>
      </c>
      <c r="J1026" s="40">
        <v>20</v>
      </c>
      <c r="K1026" s="40" t="s">
        <v>127</v>
      </c>
      <c r="L1026" s="40" t="s">
        <v>128</v>
      </c>
      <c r="M1026" s="63">
        <f t="shared" ref="M1026:M1089" si="16">IF(OR(J1026="",J1026&lt;=0),"",H1026/J1026)</f>
        <v>1.1000000000000001</v>
      </c>
      <c r="N1026" s="64">
        <f>IF(M1026="","",IF(M1026&lt;Premissas!$C$8,Premissas!$E$7,IF(M1026&lt;Premissas!$C$9,Premissas!$E$8,IF(M1026&lt;Premissas!$C$10,Premissas!$E$9,IF(M1026&lt;Premissas!$C$11,Premissas!$E$10,IF(M1026&lt;Premissas!$C$12,Premissas!$E$11,Premissas!$E$12))))))</f>
        <v>100</v>
      </c>
      <c r="O1026" s="65">
        <f>IF(OR(N1026="",N1026=0),0,N1026/Premissas!$C$16)</f>
        <v>3.8461538461538463</v>
      </c>
    </row>
    <row r="1027" spans="1:15" ht="15" customHeight="1">
      <c r="A1027" s="40">
        <v>8</v>
      </c>
      <c r="B1027" s="40">
        <v>1942</v>
      </c>
      <c r="C1027" s="40" t="s">
        <v>19</v>
      </c>
      <c r="D1027" s="40" t="s">
        <v>481</v>
      </c>
      <c r="E1027" s="40" t="s">
        <v>482</v>
      </c>
      <c r="F1027" s="62">
        <v>44</v>
      </c>
      <c r="G1027" s="63">
        <v>5.22</v>
      </c>
      <c r="H1027" s="63">
        <v>8</v>
      </c>
      <c r="I1027" s="40">
        <v>22</v>
      </c>
      <c r="J1027" s="40">
        <v>22</v>
      </c>
      <c r="K1027" s="40" t="s">
        <v>127</v>
      </c>
      <c r="L1027" s="40" t="s">
        <v>128</v>
      </c>
      <c r="M1027" s="63">
        <f t="shared" si="16"/>
        <v>0.36363636363636365</v>
      </c>
      <c r="N1027" s="64">
        <f>IF(M1027="","",IF(M1027&lt;Premissas!$C$8,Premissas!$E$7,IF(M1027&lt;Premissas!$C$9,Premissas!$E$8,IF(M1027&lt;Premissas!$C$10,Premissas!$E$9,IF(M1027&lt;Premissas!$C$11,Premissas!$E$10,IF(M1027&lt;Premissas!$C$12,Premissas!$E$11,Premissas!$E$12))))))</f>
        <v>0</v>
      </c>
      <c r="O1027" s="65">
        <f>IF(OR(N1027="",N1027=0),0,N1027/Premissas!$C$16)</f>
        <v>0</v>
      </c>
    </row>
    <row r="1028" spans="1:15" ht="15" customHeight="1">
      <c r="A1028" s="40">
        <v>8</v>
      </c>
      <c r="B1028" s="40">
        <v>1942</v>
      </c>
      <c r="C1028" s="40" t="s">
        <v>21</v>
      </c>
      <c r="D1028" s="40" t="s">
        <v>483</v>
      </c>
      <c r="E1028" s="40" t="s">
        <v>484</v>
      </c>
      <c r="F1028" s="62">
        <v>220</v>
      </c>
      <c r="G1028" s="63">
        <v>10.86</v>
      </c>
      <c r="H1028" s="63">
        <v>20</v>
      </c>
      <c r="I1028" s="40">
        <v>16</v>
      </c>
      <c r="J1028" s="40">
        <v>16</v>
      </c>
      <c r="K1028" s="40" t="s">
        <v>127</v>
      </c>
      <c r="L1028" s="40" t="s">
        <v>128</v>
      </c>
      <c r="M1028" s="63">
        <f t="shared" si="16"/>
        <v>1.25</v>
      </c>
      <c r="N1028" s="64">
        <f>IF(M1028="","",IF(M1028&lt;Premissas!$C$8,Premissas!$E$7,IF(M1028&lt;Premissas!$C$9,Premissas!$E$8,IF(M1028&lt;Premissas!$C$10,Premissas!$E$9,IF(M1028&lt;Premissas!$C$11,Premissas!$E$10,IF(M1028&lt;Premissas!$C$12,Premissas!$E$11,Premissas!$E$12))))))</f>
        <v>200</v>
      </c>
      <c r="O1028" s="65">
        <f>IF(OR(N1028="",N1028=0),0,N1028/Premissas!$C$16)</f>
        <v>7.6923076923076925</v>
      </c>
    </row>
    <row r="1029" spans="1:15" ht="15" customHeight="1">
      <c r="A1029" s="40">
        <v>8</v>
      </c>
      <c r="B1029" s="40">
        <v>1942</v>
      </c>
      <c r="C1029" s="40" t="s">
        <v>22</v>
      </c>
      <c r="D1029" s="40" t="s">
        <v>485</v>
      </c>
      <c r="E1029" s="40" t="s">
        <v>486</v>
      </c>
      <c r="F1029" s="62">
        <v>1195</v>
      </c>
      <c r="G1029" s="63">
        <v>72.959999999999994</v>
      </c>
      <c r="H1029" s="63">
        <v>16</v>
      </c>
      <c r="I1029" s="40">
        <v>20</v>
      </c>
      <c r="J1029" s="40">
        <v>20</v>
      </c>
      <c r="K1029" s="40" t="s">
        <v>127</v>
      </c>
      <c r="L1029" s="40" t="s">
        <v>128</v>
      </c>
      <c r="M1029" s="63">
        <f t="shared" si="16"/>
        <v>0.8</v>
      </c>
      <c r="N1029" s="64">
        <f>IF(M1029="","",IF(M1029&lt;Premissas!$C$8,Premissas!$E$7,IF(M1029&lt;Premissas!$C$9,Premissas!$E$8,IF(M1029&lt;Premissas!$C$10,Premissas!$E$9,IF(M1029&lt;Premissas!$C$11,Premissas!$E$10,IF(M1029&lt;Premissas!$C$12,Premissas!$E$11,Premissas!$E$12))))))</f>
        <v>0</v>
      </c>
      <c r="O1029" s="65">
        <f>IF(OR(N1029="",N1029=0),0,N1029/Premissas!$C$16)</f>
        <v>0</v>
      </c>
    </row>
    <row r="1030" spans="1:15" ht="15" customHeight="1">
      <c r="A1030" s="40">
        <v>8</v>
      </c>
      <c r="B1030" s="40">
        <v>1942</v>
      </c>
      <c r="C1030" s="40" t="s">
        <v>21</v>
      </c>
      <c r="D1030" s="40" t="s">
        <v>487</v>
      </c>
      <c r="E1030" s="40" t="s">
        <v>488</v>
      </c>
      <c r="F1030" s="62">
        <v>1874</v>
      </c>
      <c r="G1030" s="63">
        <v>82.13</v>
      </c>
      <c r="H1030" s="63">
        <v>23</v>
      </c>
      <c r="I1030" s="40">
        <v>16</v>
      </c>
      <c r="J1030" s="40">
        <v>16</v>
      </c>
      <c r="K1030" s="40" t="s">
        <v>127</v>
      </c>
      <c r="L1030" s="40" t="s">
        <v>128</v>
      </c>
      <c r="M1030" s="63">
        <f t="shared" si="16"/>
        <v>1.4375</v>
      </c>
      <c r="N1030" s="64">
        <f>IF(M1030="","",IF(M1030&lt;Premissas!$C$8,Premissas!$E$7,IF(M1030&lt;Premissas!$C$9,Premissas!$E$8,IF(M1030&lt;Premissas!$C$10,Premissas!$E$9,IF(M1030&lt;Premissas!$C$11,Premissas!$E$10,IF(M1030&lt;Premissas!$C$12,Premissas!$E$11,Premissas!$E$12))))))</f>
        <v>350</v>
      </c>
      <c r="O1030" s="65">
        <f>IF(OR(N1030="",N1030=0),0,N1030/Premissas!$C$16)</f>
        <v>13.461538461538462</v>
      </c>
    </row>
    <row r="1031" spans="1:15" ht="15" customHeight="1">
      <c r="A1031" s="40">
        <v>8</v>
      </c>
      <c r="B1031" s="40">
        <v>1942</v>
      </c>
      <c r="C1031" s="40" t="s">
        <v>21</v>
      </c>
      <c r="D1031" s="40" t="s">
        <v>489</v>
      </c>
      <c r="E1031" s="40" t="s">
        <v>490</v>
      </c>
      <c r="F1031" s="62">
        <v>52</v>
      </c>
      <c r="G1031" s="63">
        <v>9.9499999999999993</v>
      </c>
      <c r="H1031" s="63">
        <v>5</v>
      </c>
      <c r="I1031" s="40">
        <v>16</v>
      </c>
      <c r="J1031" s="40">
        <v>16</v>
      </c>
      <c r="K1031" s="40" t="s">
        <v>127</v>
      </c>
      <c r="L1031" s="40" t="s">
        <v>128</v>
      </c>
      <c r="M1031" s="63">
        <f t="shared" si="16"/>
        <v>0.3125</v>
      </c>
      <c r="N1031" s="64">
        <f>IF(M1031="","",IF(M1031&lt;Premissas!$C$8,Premissas!$E$7,IF(M1031&lt;Premissas!$C$9,Premissas!$E$8,IF(M1031&lt;Premissas!$C$10,Premissas!$E$9,IF(M1031&lt;Premissas!$C$11,Premissas!$E$10,IF(M1031&lt;Premissas!$C$12,Premissas!$E$11,Premissas!$E$12))))))</f>
        <v>0</v>
      </c>
      <c r="O1031" s="65">
        <f>IF(OR(N1031="",N1031=0),0,N1031/Premissas!$C$16)</f>
        <v>0</v>
      </c>
    </row>
    <row r="1032" spans="1:15" ht="15" customHeight="1">
      <c r="A1032" s="40">
        <v>8</v>
      </c>
      <c r="B1032" s="40">
        <v>1942</v>
      </c>
      <c r="C1032" s="40" t="s">
        <v>21</v>
      </c>
      <c r="D1032" s="40" t="s">
        <v>499</v>
      </c>
      <c r="E1032" s="40" t="s">
        <v>500</v>
      </c>
      <c r="F1032" s="62">
        <v>1124</v>
      </c>
      <c r="G1032" s="63">
        <v>60.87</v>
      </c>
      <c r="H1032" s="63">
        <v>18</v>
      </c>
      <c r="I1032" s="40">
        <v>16</v>
      </c>
      <c r="J1032" s="40">
        <v>16</v>
      </c>
      <c r="K1032" s="40" t="s">
        <v>127</v>
      </c>
      <c r="L1032" s="40" t="s">
        <v>128</v>
      </c>
      <c r="M1032" s="63">
        <f t="shared" si="16"/>
        <v>1.125</v>
      </c>
      <c r="N1032" s="64">
        <f>IF(M1032="","",IF(M1032&lt;Premissas!$C$8,Premissas!$E$7,IF(M1032&lt;Premissas!$C$9,Premissas!$E$8,IF(M1032&lt;Premissas!$C$10,Premissas!$E$9,IF(M1032&lt;Premissas!$C$11,Premissas!$E$10,IF(M1032&lt;Premissas!$C$12,Premissas!$E$11,Premissas!$E$12))))))</f>
        <v>100</v>
      </c>
      <c r="O1032" s="65">
        <f>IF(OR(N1032="",N1032=0),0,N1032/Premissas!$C$16)</f>
        <v>3.8461538461538463</v>
      </c>
    </row>
    <row r="1033" spans="1:15" ht="15" customHeight="1">
      <c r="A1033" s="40">
        <v>8</v>
      </c>
      <c r="B1033" s="40">
        <v>1942</v>
      </c>
      <c r="C1033" s="40" t="s">
        <v>22</v>
      </c>
      <c r="D1033" s="40" t="s">
        <v>501</v>
      </c>
      <c r="E1033" s="40" t="s">
        <v>502</v>
      </c>
      <c r="F1033" s="62">
        <v>1356</v>
      </c>
      <c r="G1033" s="63">
        <v>87.36</v>
      </c>
      <c r="H1033" s="63">
        <v>16</v>
      </c>
      <c r="I1033" s="40">
        <v>20</v>
      </c>
      <c r="J1033" s="40">
        <v>20</v>
      </c>
      <c r="K1033" s="40" t="s">
        <v>127</v>
      </c>
      <c r="L1033" s="40" t="s">
        <v>128</v>
      </c>
      <c r="M1033" s="63">
        <f t="shared" si="16"/>
        <v>0.8</v>
      </c>
      <c r="N1033" s="64">
        <f>IF(M1033="","",IF(M1033&lt;Premissas!$C$8,Premissas!$E$7,IF(M1033&lt;Premissas!$C$9,Premissas!$E$8,IF(M1033&lt;Premissas!$C$10,Premissas!$E$9,IF(M1033&lt;Premissas!$C$11,Premissas!$E$10,IF(M1033&lt;Premissas!$C$12,Premissas!$E$11,Premissas!$E$12))))))</f>
        <v>0</v>
      </c>
      <c r="O1033" s="65">
        <f>IF(OR(N1033="",N1033=0),0,N1033/Premissas!$C$16)</f>
        <v>0</v>
      </c>
    </row>
    <row r="1034" spans="1:15" ht="15" customHeight="1">
      <c r="A1034" s="40">
        <v>8</v>
      </c>
      <c r="B1034" s="40">
        <v>1942</v>
      </c>
      <c r="C1034" s="40" t="s">
        <v>19</v>
      </c>
      <c r="D1034" s="40" t="s">
        <v>491</v>
      </c>
      <c r="E1034" s="40" t="s">
        <v>492</v>
      </c>
      <c r="F1034" s="62">
        <v>867</v>
      </c>
      <c r="G1034" s="63">
        <v>16.34</v>
      </c>
      <c r="H1034" s="63">
        <v>53</v>
      </c>
      <c r="I1034" s="40">
        <v>22</v>
      </c>
      <c r="J1034" s="40">
        <v>22</v>
      </c>
      <c r="K1034" s="40" t="s">
        <v>127</v>
      </c>
      <c r="L1034" s="40" t="s">
        <v>128</v>
      </c>
      <c r="M1034" s="63">
        <f t="shared" si="16"/>
        <v>2.4090909090909092</v>
      </c>
      <c r="N1034" s="64">
        <f>IF(M1034="","",IF(M1034&lt;Premissas!$C$8,Premissas!$E$7,IF(M1034&lt;Premissas!$C$9,Premissas!$E$8,IF(M1034&lt;Premissas!$C$10,Premissas!$E$9,IF(M1034&lt;Premissas!$C$11,Premissas!$E$10,IF(M1034&lt;Premissas!$C$12,Premissas!$E$11,Premissas!$E$12))))))</f>
        <v>750</v>
      </c>
      <c r="O1034" s="65">
        <f>IF(OR(N1034="",N1034=0),0,N1034/Premissas!$C$16)</f>
        <v>28.846153846153847</v>
      </c>
    </row>
    <row r="1035" spans="1:15" ht="15" customHeight="1">
      <c r="A1035" s="40">
        <v>8</v>
      </c>
      <c r="B1035" s="40">
        <v>1942</v>
      </c>
      <c r="C1035" s="40" t="s">
        <v>19</v>
      </c>
      <c r="D1035" s="40" t="s">
        <v>475</v>
      </c>
      <c r="E1035" s="40" t="s">
        <v>476</v>
      </c>
      <c r="F1035" s="62">
        <v>1576</v>
      </c>
      <c r="G1035" s="63">
        <v>29.98</v>
      </c>
      <c r="H1035" s="63">
        <v>53</v>
      </c>
      <c r="I1035" s="40">
        <v>22</v>
      </c>
      <c r="J1035" s="40">
        <v>22</v>
      </c>
      <c r="K1035" s="40" t="s">
        <v>127</v>
      </c>
      <c r="L1035" s="40" t="s">
        <v>128</v>
      </c>
      <c r="M1035" s="63">
        <f t="shared" si="16"/>
        <v>2.4090909090909092</v>
      </c>
      <c r="N1035" s="64">
        <f>IF(M1035="","",IF(M1035&lt;Premissas!$C$8,Premissas!$E$7,IF(M1035&lt;Premissas!$C$9,Premissas!$E$8,IF(M1035&lt;Premissas!$C$10,Premissas!$E$9,IF(M1035&lt;Premissas!$C$11,Premissas!$E$10,IF(M1035&lt;Premissas!$C$12,Premissas!$E$11,Premissas!$E$12))))))</f>
        <v>750</v>
      </c>
      <c r="O1035" s="65">
        <f>IF(OR(N1035="",N1035=0),0,N1035/Premissas!$C$16)</f>
        <v>28.846153846153847</v>
      </c>
    </row>
    <row r="1036" spans="1:15" ht="15" customHeight="1">
      <c r="A1036" s="40">
        <v>8</v>
      </c>
      <c r="B1036" s="40">
        <v>1942</v>
      </c>
      <c r="C1036" s="40" t="s">
        <v>19</v>
      </c>
      <c r="D1036" s="40" t="s">
        <v>479</v>
      </c>
      <c r="E1036" s="40" t="s">
        <v>480</v>
      </c>
      <c r="F1036" s="62">
        <v>1352</v>
      </c>
      <c r="G1036" s="63">
        <v>27.82</v>
      </c>
      <c r="H1036" s="63">
        <v>49</v>
      </c>
      <c r="I1036" s="40">
        <v>22</v>
      </c>
      <c r="J1036" s="40">
        <v>22</v>
      </c>
      <c r="K1036" s="40" t="s">
        <v>127</v>
      </c>
      <c r="L1036" s="40" t="s">
        <v>128</v>
      </c>
      <c r="M1036" s="63">
        <f t="shared" si="16"/>
        <v>2.2272727272727271</v>
      </c>
      <c r="N1036" s="64">
        <f>IF(M1036="","",IF(M1036&lt;Premissas!$C$8,Premissas!$E$7,IF(M1036&lt;Premissas!$C$9,Premissas!$E$8,IF(M1036&lt;Premissas!$C$10,Premissas!$E$9,IF(M1036&lt;Premissas!$C$11,Premissas!$E$10,IF(M1036&lt;Premissas!$C$12,Premissas!$E$11,Premissas!$E$12))))))</f>
        <v>750</v>
      </c>
      <c r="O1036" s="65">
        <f>IF(OR(N1036="",N1036=0),0,N1036/Premissas!$C$16)</f>
        <v>28.846153846153847</v>
      </c>
    </row>
    <row r="1037" spans="1:15" ht="15" customHeight="1">
      <c r="A1037" s="40">
        <v>8</v>
      </c>
      <c r="B1037" s="40">
        <v>1942</v>
      </c>
      <c r="C1037" s="40" t="s">
        <v>21</v>
      </c>
      <c r="D1037" s="40" t="s">
        <v>479</v>
      </c>
      <c r="E1037" s="40" t="s">
        <v>480</v>
      </c>
      <c r="F1037" s="62">
        <v>7</v>
      </c>
      <c r="G1037" s="63">
        <v>1.28</v>
      </c>
      <c r="H1037" s="63">
        <v>5</v>
      </c>
      <c r="I1037" s="40">
        <v>16</v>
      </c>
      <c r="J1037" s="40">
        <v>16</v>
      </c>
      <c r="K1037" s="40" t="s">
        <v>127</v>
      </c>
      <c r="L1037" s="40" t="s">
        <v>128</v>
      </c>
      <c r="M1037" s="63">
        <f t="shared" si="16"/>
        <v>0.3125</v>
      </c>
      <c r="N1037" s="64">
        <f>IF(M1037="","",IF(M1037&lt;Premissas!$C$8,Premissas!$E$7,IF(M1037&lt;Premissas!$C$9,Premissas!$E$8,IF(M1037&lt;Premissas!$C$10,Premissas!$E$9,IF(M1037&lt;Premissas!$C$11,Premissas!$E$10,IF(M1037&lt;Premissas!$C$12,Premissas!$E$11,Premissas!$E$12))))))</f>
        <v>0</v>
      </c>
      <c r="O1037" s="65">
        <f>IF(OR(N1037="",N1037=0),0,N1037/Premissas!$C$16)</f>
        <v>0</v>
      </c>
    </row>
    <row r="1038" spans="1:15" ht="15" customHeight="1">
      <c r="A1038" s="40">
        <v>8</v>
      </c>
      <c r="B1038" s="40">
        <v>1942</v>
      </c>
      <c r="C1038" s="40" t="s">
        <v>22</v>
      </c>
      <c r="D1038" s="40" t="s">
        <v>509</v>
      </c>
      <c r="E1038" s="40" t="s">
        <v>510</v>
      </c>
      <c r="F1038" s="62">
        <v>1231</v>
      </c>
      <c r="G1038" s="63">
        <v>62.9</v>
      </c>
      <c r="H1038" s="63">
        <v>20</v>
      </c>
      <c r="I1038" s="40">
        <v>20</v>
      </c>
      <c r="J1038" s="40">
        <v>20</v>
      </c>
      <c r="K1038" s="40" t="s">
        <v>127</v>
      </c>
      <c r="L1038" s="40" t="s">
        <v>128</v>
      </c>
      <c r="M1038" s="63">
        <f t="shared" si="16"/>
        <v>1</v>
      </c>
      <c r="N1038" s="64">
        <f>IF(M1038="","",IF(M1038&lt;Premissas!$C$8,Premissas!$E$7,IF(M1038&lt;Premissas!$C$9,Premissas!$E$8,IF(M1038&lt;Premissas!$C$10,Premissas!$E$9,IF(M1038&lt;Premissas!$C$11,Premissas!$E$10,IF(M1038&lt;Premissas!$C$12,Premissas!$E$11,Premissas!$E$12))))))</f>
        <v>100</v>
      </c>
      <c r="O1038" s="65">
        <f>IF(OR(N1038="",N1038=0),0,N1038/Premissas!$C$16)</f>
        <v>3.8461538461538463</v>
      </c>
    </row>
    <row r="1039" spans="1:15" ht="15" customHeight="1">
      <c r="A1039" s="40">
        <v>8</v>
      </c>
      <c r="B1039" s="40">
        <v>1942</v>
      </c>
      <c r="C1039" s="40" t="s">
        <v>22</v>
      </c>
      <c r="D1039" s="40" t="s">
        <v>511</v>
      </c>
      <c r="E1039" s="40" t="s">
        <v>512</v>
      </c>
      <c r="F1039" s="62">
        <v>1274</v>
      </c>
      <c r="G1039" s="63">
        <v>42.67</v>
      </c>
      <c r="H1039" s="63">
        <v>30</v>
      </c>
      <c r="I1039" s="40">
        <v>20</v>
      </c>
      <c r="J1039" s="40">
        <v>20</v>
      </c>
      <c r="K1039" s="40" t="s">
        <v>127</v>
      </c>
      <c r="L1039" s="40" t="s">
        <v>128</v>
      </c>
      <c r="M1039" s="63">
        <f t="shared" si="16"/>
        <v>1.5</v>
      </c>
      <c r="N1039" s="64">
        <f>IF(M1039="","",IF(M1039&lt;Premissas!$C$8,Premissas!$E$7,IF(M1039&lt;Premissas!$C$9,Premissas!$E$8,IF(M1039&lt;Premissas!$C$10,Premissas!$E$9,IF(M1039&lt;Premissas!$C$11,Premissas!$E$10,IF(M1039&lt;Premissas!$C$12,Premissas!$E$11,Premissas!$E$12))))))</f>
        <v>350</v>
      </c>
      <c r="O1039" s="65">
        <f>IF(OR(N1039="",N1039=0),0,N1039/Premissas!$C$16)</f>
        <v>13.461538461538462</v>
      </c>
    </row>
    <row r="1040" spans="1:15" ht="15" customHeight="1">
      <c r="A1040" s="40">
        <v>8</v>
      </c>
      <c r="B1040" s="40">
        <v>1942</v>
      </c>
      <c r="C1040" s="40" t="s">
        <v>22</v>
      </c>
      <c r="D1040" s="40" t="s">
        <v>513</v>
      </c>
      <c r="E1040" s="40" t="s">
        <v>514</v>
      </c>
      <c r="F1040" s="62">
        <v>1260</v>
      </c>
      <c r="G1040" s="63">
        <v>72.680000000000007</v>
      </c>
      <c r="H1040" s="63">
        <v>17</v>
      </c>
      <c r="I1040" s="40">
        <v>20</v>
      </c>
      <c r="J1040" s="40">
        <v>20</v>
      </c>
      <c r="K1040" s="40" t="s">
        <v>127</v>
      </c>
      <c r="L1040" s="40" t="s">
        <v>128</v>
      </c>
      <c r="M1040" s="63">
        <f t="shared" si="16"/>
        <v>0.85</v>
      </c>
      <c r="N1040" s="64">
        <f>IF(M1040="","",IF(M1040&lt;Premissas!$C$8,Premissas!$E$7,IF(M1040&lt;Premissas!$C$9,Premissas!$E$8,IF(M1040&lt;Premissas!$C$10,Premissas!$E$9,IF(M1040&lt;Premissas!$C$11,Premissas!$E$10,IF(M1040&lt;Premissas!$C$12,Premissas!$E$11,Premissas!$E$12))))))</f>
        <v>0</v>
      </c>
      <c r="O1040" s="65">
        <f>IF(OR(N1040="",N1040=0),0,N1040/Premissas!$C$16)</f>
        <v>0</v>
      </c>
    </row>
    <row r="1041" spans="1:15" ht="15" customHeight="1">
      <c r="A1041" s="40">
        <v>8</v>
      </c>
      <c r="B1041" s="40">
        <v>1942</v>
      </c>
      <c r="C1041" s="40" t="s">
        <v>19</v>
      </c>
      <c r="D1041" s="40" t="s">
        <v>513</v>
      </c>
      <c r="E1041" s="40" t="s">
        <v>514</v>
      </c>
      <c r="F1041" s="62">
        <v>28</v>
      </c>
      <c r="G1041" s="63">
        <v>0.59</v>
      </c>
      <c r="H1041" s="63">
        <v>47</v>
      </c>
      <c r="I1041" s="40">
        <v>22</v>
      </c>
      <c r="J1041" s="40">
        <v>22</v>
      </c>
      <c r="K1041" s="40" t="s">
        <v>127</v>
      </c>
      <c r="L1041" s="40" t="s">
        <v>128</v>
      </c>
      <c r="M1041" s="63">
        <f t="shared" si="16"/>
        <v>2.1363636363636362</v>
      </c>
      <c r="N1041" s="64">
        <f>IF(M1041="","",IF(M1041&lt;Premissas!$C$8,Premissas!$E$7,IF(M1041&lt;Premissas!$C$9,Premissas!$E$8,IF(M1041&lt;Premissas!$C$10,Premissas!$E$9,IF(M1041&lt;Premissas!$C$11,Premissas!$E$10,IF(M1041&lt;Premissas!$C$12,Premissas!$E$11,Premissas!$E$12))))))</f>
        <v>750</v>
      </c>
      <c r="O1041" s="65">
        <f>IF(OR(N1041="",N1041=0),0,N1041/Premissas!$C$16)</f>
        <v>28.846153846153847</v>
      </c>
    </row>
    <row r="1042" spans="1:15" ht="15" customHeight="1">
      <c r="A1042" s="40">
        <v>8</v>
      </c>
      <c r="B1042" s="40">
        <v>1942</v>
      </c>
      <c r="C1042" s="40" t="s">
        <v>19</v>
      </c>
      <c r="D1042" s="40" t="s">
        <v>545</v>
      </c>
      <c r="E1042" s="40" t="s">
        <v>546</v>
      </c>
      <c r="F1042" s="62">
        <v>734</v>
      </c>
      <c r="G1042" s="63">
        <v>7.99</v>
      </c>
      <c r="H1042" s="63">
        <v>92</v>
      </c>
      <c r="I1042" s="40">
        <v>22</v>
      </c>
      <c r="J1042" s="40">
        <v>22</v>
      </c>
      <c r="K1042" s="40" t="s">
        <v>127</v>
      </c>
      <c r="L1042" s="40" t="s">
        <v>128</v>
      </c>
      <c r="M1042" s="63">
        <f t="shared" si="16"/>
        <v>4.1818181818181817</v>
      </c>
      <c r="N1042" s="64">
        <f>IF(M1042="","",IF(M1042&lt;Premissas!$C$8,Premissas!$E$7,IF(M1042&lt;Premissas!$C$9,Premissas!$E$8,IF(M1042&lt;Premissas!$C$10,Premissas!$E$9,IF(M1042&lt;Premissas!$C$11,Premissas!$E$10,IF(M1042&lt;Premissas!$C$12,Premissas!$E$11,Premissas!$E$12))))))</f>
        <v>750</v>
      </c>
      <c r="O1042" s="65">
        <f>IF(OR(N1042="",N1042=0),0,N1042/Premissas!$C$16)</f>
        <v>28.846153846153847</v>
      </c>
    </row>
    <row r="1043" spans="1:15" ht="15" customHeight="1">
      <c r="A1043" s="40">
        <v>8</v>
      </c>
      <c r="B1043" s="40">
        <v>1942</v>
      </c>
      <c r="C1043" s="40" t="s">
        <v>22</v>
      </c>
      <c r="D1043" s="40" t="s">
        <v>519</v>
      </c>
      <c r="E1043" s="40" t="s">
        <v>520</v>
      </c>
      <c r="F1043" s="62">
        <v>199</v>
      </c>
      <c r="G1043" s="63">
        <v>25.87</v>
      </c>
      <c r="H1043" s="63">
        <v>8</v>
      </c>
      <c r="I1043" s="40">
        <v>20</v>
      </c>
      <c r="J1043" s="40">
        <v>20</v>
      </c>
      <c r="K1043" s="40" t="s">
        <v>127</v>
      </c>
      <c r="L1043" s="40" t="s">
        <v>128</v>
      </c>
      <c r="M1043" s="63">
        <f t="shared" si="16"/>
        <v>0.4</v>
      </c>
      <c r="N1043" s="64">
        <f>IF(M1043="","",IF(M1043&lt;Premissas!$C$8,Premissas!$E$7,IF(M1043&lt;Premissas!$C$9,Premissas!$E$8,IF(M1043&lt;Premissas!$C$10,Premissas!$E$9,IF(M1043&lt;Premissas!$C$11,Premissas!$E$10,IF(M1043&lt;Premissas!$C$12,Premissas!$E$11,Premissas!$E$12))))))</f>
        <v>0</v>
      </c>
      <c r="O1043" s="65">
        <f>IF(OR(N1043="",N1043=0),0,N1043/Premissas!$C$16)</f>
        <v>0</v>
      </c>
    </row>
    <row r="1044" spans="1:15" ht="15" customHeight="1">
      <c r="A1044" s="40">
        <v>8</v>
      </c>
      <c r="B1044" s="40">
        <v>1942</v>
      </c>
      <c r="C1044" s="40" t="s">
        <v>19</v>
      </c>
      <c r="D1044" s="40" t="s">
        <v>519</v>
      </c>
      <c r="E1044" s="40" t="s">
        <v>520</v>
      </c>
      <c r="F1044" s="62">
        <v>96</v>
      </c>
      <c r="G1044" s="63">
        <v>0.81</v>
      </c>
      <c r="H1044" s="63">
        <v>119</v>
      </c>
      <c r="I1044" s="40">
        <v>22</v>
      </c>
      <c r="J1044" s="40">
        <v>22</v>
      </c>
      <c r="K1044" s="40" t="s">
        <v>127</v>
      </c>
      <c r="L1044" s="40" t="s">
        <v>128</v>
      </c>
      <c r="M1044" s="63">
        <f t="shared" si="16"/>
        <v>5.4090909090909092</v>
      </c>
      <c r="N1044" s="64">
        <f>IF(M1044="","",IF(M1044&lt;Premissas!$C$8,Premissas!$E$7,IF(M1044&lt;Premissas!$C$9,Premissas!$E$8,IF(M1044&lt;Premissas!$C$10,Premissas!$E$9,IF(M1044&lt;Premissas!$C$11,Premissas!$E$10,IF(M1044&lt;Premissas!$C$12,Premissas!$E$11,Premissas!$E$12))))))</f>
        <v>750</v>
      </c>
      <c r="O1044" s="65">
        <f>IF(OR(N1044="",N1044=0),0,N1044/Premissas!$C$16)</f>
        <v>28.846153846153847</v>
      </c>
    </row>
    <row r="1045" spans="1:15" ht="15" customHeight="1">
      <c r="A1045" s="40">
        <v>8</v>
      </c>
      <c r="B1045" s="40">
        <v>1942</v>
      </c>
      <c r="C1045" s="40" t="s">
        <v>21</v>
      </c>
      <c r="D1045" s="40" t="s">
        <v>519</v>
      </c>
      <c r="E1045" s="40" t="s">
        <v>520</v>
      </c>
      <c r="F1045" s="62">
        <v>456</v>
      </c>
      <c r="G1045" s="63">
        <v>23.78</v>
      </c>
      <c r="H1045" s="63">
        <v>19</v>
      </c>
      <c r="I1045" s="40">
        <v>16</v>
      </c>
      <c r="J1045" s="40">
        <v>16</v>
      </c>
      <c r="K1045" s="40" t="s">
        <v>127</v>
      </c>
      <c r="L1045" s="40" t="s">
        <v>128</v>
      </c>
      <c r="M1045" s="63">
        <f t="shared" si="16"/>
        <v>1.1875</v>
      </c>
      <c r="N1045" s="64">
        <f>IF(M1045="","",IF(M1045&lt;Premissas!$C$8,Premissas!$E$7,IF(M1045&lt;Premissas!$C$9,Premissas!$E$8,IF(M1045&lt;Premissas!$C$10,Premissas!$E$9,IF(M1045&lt;Premissas!$C$11,Premissas!$E$10,IF(M1045&lt;Premissas!$C$12,Premissas!$E$11,Premissas!$E$12))))))</f>
        <v>100</v>
      </c>
      <c r="O1045" s="65">
        <f>IF(OR(N1045="",N1045=0),0,N1045/Premissas!$C$16)</f>
        <v>3.8461538461538463</v>
      </c>
    </row>
    <row r="1046" spans="1:15" ht="15" customHeight="1">
      <c r="A1046" s="40">
        <v>8</v>
      </c>
      <c r="B1046" s="40">
        <v>1942</v>
      </c>
      <c r="C1046" s="40" t="s">
        <v>20</v>
      </c>
      <c r="D1046" s="40" t="s">
        <v>519</v>
      </c>
      <c r="E1046" s="40" t="s">
        <v>520</v>
      </c>
      <c r="F1046" s="62">
        <v>277</v>
      </c>
      <c r="G1046" s="63">
        <v>16.45</v>
      </c>
      <c r="H1046" s="63">
        <v>17</v>
      </c>
      <c r="I1046" s="40">
        <v>17</v>
      </c>
      <c r="J1046" s="40">
        <v>17</v>
      </c>
      <c r="K1046" s="40" t="s">
        <v>127</v>
      </c>
      <c r="L1046" s="40" t="s">
        <v>128</v>
      </c>
      <c r="M1046" s="63">
        <f t="shared" si="16"/>
        <v>1</v>
      </c>
      <c r="N1046" s="64">
        <f>IF(M1046="","",IF(M1046&lt;Premissas!$C$8,Premissas!$E$7,IF(M1046&lt;Premissas!$C$9,Premissas!$E$8,IF(M1046&lt;Premissas!$C$10,Premissas!$E$9,IF(M1046&lt;Premissas!$C$11,Premissas!$E$10,IF(M1046&lt;Premissas!$C$12,Premissas!$E$11,Premissas!$E$12))))))</f>
        <v>100</v>
      </c>
      <c r="O1046" s="65">
        <f>IF(OR(N1046="",N1046=0),0,N1046/Premissas!$C$16)</f>
        <v>3.8461538461538463</v>
      </c>
    </row>
    <row r="1047" spans="1:15" ht="15" customHeight="1">
      <c r="A1047" s="40">
        <v>8</v>
      </c>
      <c r="B1047" s="40">
        <v>1942</v>
      </c>
      <c r="C1047" s="40" t="s">
        <v>19</v>
      </c>
      <c r="D1047" s="40" t="s">
        <v>517</v>
      </c>
      <c r="E1047" s="40" t="s">
        <v>518</v>
      </c>
      <c r="F1047" s="62">
        <v>1312</v>
      </c>
      <c r="G1047" s="63">
        <v>17.329999999999998</v>
      </c>
      <c r="H1047" s="63">
        <v>76</v>
      </c>
      <c r="I1047" s="40">
        <v>22</v>
      </c>
      <c r="J1047" s="40">
        <v>22</v>
      </c>
      <c r="K1047" s="40" t="s">
        <v>127</v>
      </c>
      <c r="L1047" s="40" t="s">
        <v>128</v>
      </c>
      <c r="M1047" s="63">
        <f t="shared" si="16"/>
        <v>3.4545454545454546</v>
      </c>
      <c r="N1047" s="64">
        <f>IF(M1047="","",IF(M1047&lt;Premissas!$C$8,Premissas!$E$7,IF(M1047&lt;Premissas!$C$9,Premissas!$E$8,IF(M1047&lt;Premissas!$C$10,Premissas!$E$9,IF(M1047&lt;Premissas!$C$11,Premissas!$E$10,IF(M1047&lt;Premissas!$C$12,Premissas!$E$11,Premissas!$E$12))))))</f>
        <v>750</v>
      </c>
      <c r="O1047" s="65">
        <f>IF(OR(N1047="",N1047=0),0,N1047/Premissas!$C$16)</f>
        <v>28.846153846153847</v>
      </c>
    </row>
    <row r="1048" spans="1:15" ht="15" customHeight="1">
      <c r="A1048" s="40">
        <v>8</v>
      </c>
      <c r="B1048" s="40">
        <v>1942</v>
      </c>
      <c r="C1048" s="40" t="s">
        <v>19</v>
      </c>
      <c r="D1048" s="40" t="s">
        <v>469</v>
      </c>
      <c r="E1048" s="40" t="s">
        <v>470</v>
      </c>
      <c r="F1048" s="62">
        <v>1858</v>
      </c>
      <c r="G1048" s="63">
        <v>39.4</v>
      </c>
      <c r="H1048" s="63">
        <v>47</v>
      </c>
      <c r="I1048" s="40">
        <v>22</v>
      </c>
      <c r="J1048" s="40">
        <v>22</v>
      </c>
      <c r="K1048" s="40" t="s">
        <v>127</v>
      </c>
      <c r="L1048" s="40" t="s">
        <v>128</v>
      </c>
      <c r="M1048" s="63">
        <f t="shared" si="16"/>
        <v>2.1363636363636362</v>
      </c>
      <c r="N1048" s="64">
        <f>IF(M1048="","",IF(M1048&lt;Premissas!$C$8,Premissas!$E$7,IF(M1048&lt;Premissas!$C$9,Premissas!$E$8,IF(M1048&lt;Premissas!$C$10,Premissas!$E$9,IF(M1048&lt;Premissas!$C$11,Premissas!$E$10,IF(M1048&lt;Premissas!$C$12,Premissas!$E$11,Premissas!$E$12))))))</f>
        <v>750</v>
      </c>
      <c r="O1048" s="65">
        <f>IF(OR(N1048="",N1048=0),0,N1048/Premissas!$C$16)</f>
        <v>28.846153846153847</v>
      </c>
    </row>
    <row r="1049" spans="1:15" ht="15" customHeight="1">
      <c r="A1049" s="40">
        <v>8</v>
      </c>
      <c r="B1049" s="40">
        <v>1942</v>
      </c>
      <c r="C1049" s="40" t="s">
        <v>22</v>
      </c>
      <c r="D1049" s="40" t="s">
        <v>1716</v>
      </c>
      <c r="E1049" s="40" t="s">
        <v>1717</v>
      </c>
      <c r="F1049" s="62">
        <v>336</v>
      </c>
      <c r="G1049" s="63">
        <v>28.48</v>
      </c>
      <c r="H1049" s="63">
        <v>12</v>
      </c>
      <c r="I1049" s="40">
        <v>20</v>
      </c>
      <c r="J1049" s="40">
        <v>20</v>
      </c>
      <c r="K1049" s="40" t="s">
        <v>127</v>
      </c>
      <c r="L1049" s="40" t="s">
        <v>128</v>
      </c>
      <c r="M1049" s="63">
        <f t="shared" si="16"/>
        <v>0.6</v>
      </c>
      <c r="N1049" s="64">
        <f>IF(M1049="","",IF(M1049&lt;Premissas!$C$8,Premissas!$E$7,IF(M1049&lt;Premissas!$C$9,Premissas!$E$8,IF(M1049&lt;Premissas!$C$10,Premissas!$E$9,IF(M1049&lt;Premissas!$C$11,Premissas!$E$10,IF(M1049&lt;Premissas!$C$12,Premissas!$E$11,Premissas!$E$12))))))</f>
        <v>0</v>
      </c>
      <c r="O1049" s="65">
        <f>IF(OR(N1049="",N1049=0),0,N1049/Premissas!$C$16)</f>
        <v>0</v>
      </c>
    </row>
    <row r="1050" spans="1:15" ht="15" customHeight="1">
      <c r="A1050" s="40">
        <v>8</v>
      </c>
      <c r="B1050" s="40">
        <v>1942</v>
      </c>
      <c r="C1050" s="40" t="s">
        <v>19</v>
      </c>
      <c r="D1050" s="40" t="s">
        <v>533</v>
      </c>
      <c r="E1050" s="40" t="s">
        <v>534</v>
      </c>
      <c r="F1050" s="62">
        <v>731</v>
      </c>
      <c r="G1050" s="63">
        <v>6.74</v>
      </c>
      <c r="H1050" s="63">
        <v>108</v>
      </c>
      <c r="I1050" s="40">
        <v>22</v>
      </c>
      <c r="J1050" s="40">
        <v>22</v>
      </c>
      <c r="K1050" s="40" t="s">
        <v>127</v>
      </c>
      <c r="L1050" s="40" t="s">
        <v>128</v>
      </c>
      <c r="M1050" s="63">
        <f t="shared" si="16"/>
        <v>4.9090909090909092</v>
      </c>
      <c r="N1050" s="64">
        <f>IF(M1050="","",IF(M1050&lt;Premissas!$C$8,Premissas!$E$7,IF(M1050&lt;Premissas!$C$9,Premissas!$E$8,IF(M1050&lt;Premissas!$C$10,Premissas!$E$9,IF(M1050&lt;Premissas!$C$11,Premissas!$E$10,IF(M1050&lt;Premissas!$C$12,Premissas!$E$11,Premissas!$E$12))))))</f>
        <v>750</v>
      </c>
      <c r="O1050" s="65">
        <f>IF(OR(N1050="",N1050=0),0,N1050/Premissas!$C$16)</f>
        <v>28.846153846153847</v>
      </c>
    </row>
    <row r="1051" spans="1:15" ht="15" customHeight="1">
      <c r="A1051" s="40">
        <v>8</v>
      </c>
      <c r="B1051" s="40">
        <v>1942</v>
      </c>
      <c r="C1051" s="40" t="s">
        <v>21</v>
      </c>
      <c r="D1051" s="40" t="s">
        <v>533</v>
      </c>
      <c r="E1051" s="40" t="s">
        <v>534</v>
      </c>
      <c r="F1051" s="62">
        <v>27</v>
      </c>
      <c r="G1051" s="63">
        <v>7.42</v>
      </c>
      <c r="H1051" s="63">
        <v>4</v>
      </c>
      <c r="I1051" s="40">
        <v>16</v>
      </c>
      <c r="J1051" s="40">
        <v>16</v>
      </c>
      <c r="K1051" s="40" t="s">
        <v>127</v>
      </c>
      <c r="L1051" s="40" t="s">
        <v>128</v>
      </c>
      <c r="M1051" s="63">
        <f t="shared" si="16"/>
        <v>0.25</v>
      </c>
      <c r="N1051" s="64">
        <f>IF(M1051="","",IF(M1051&lt;Premissas!$C$8,Premissas!$E$7,IF(M1051&lt;Premissas!$C$9,Premissas!$E$8,IF(M1051&lt;Premissas!$C$10,Premissas!$E$9,IF(M1051&lt;Premissas!$C$11,Premissas!$E$10,IF(M1051&lt;Premissas!$C$12,Premissas!$E$11,Premissas!$E$12))))))</f>
        <v>0</v>
      </c>
      <c r="O1051" s="65">
        <f>IF(OR(N1051="",N1051=0),0,N1051/Premissas!$C$16)</f>
        <v>0</v>
      </c>
    </row>
    <row r="1052" spans="1:15" ht="15" customHeight="1">
      <c r="A1052" s="40">
        <v>8</v>
      </c>
      <c r="B1052" s="40">
        <v>1942</v>
      </c>
      <c r="C1052" s="40" t="s">
        <v>21</v>
      </c>
      <c r="D1052" s="40" t="s">
        <v>529</v>
      </c>
      <c r="E1052" s="40" t="s">
        <v>530</v>
      </c>
      <c r="F1052" s="62">
        <v>3361</v>
      </c>
      <c r="G1052" s="63">
        <v>105.86</v>
      </c>
      <c r="H1052" s="63">
        <v>32</v>
      </c>
      <c r="I1052" s="40">
        <v>16</v>
      </c>
      <c r="J1052" s="40">
        <v>16</v>
      </c>
      <c r="K1052" s="40" t="s">
        <v>127</v>
      </c>
      <c r="L1052" s="40" t="s">
        <v>128</v>
      </c>
      <c r="M1052" s="63">
        <f t="shared" si="16"/>
        <v>2</v>
      </c>
      <c r="N1052" s="64">
        <f>IF(M1052="","",IF(M1052&lt;Premissas!$C$8,Premissas!$E$7,IF(M1052&lt;Premissas!$C$9,Premissas!$E$8,IF(M1052&lt;Premissas!$C$10,Premissas!$E$9,IF(M1052&lt;Premissas!$C$11,Premissas!$E$10,IF(M1052&lt;Premissas!$C$12,Premissas!$E$11,Premissas!$E$12))))))</f>
        <v>750</v>
      </c>
      <c r="O1052" s="65">
        <f>IF(OR(N1052="",N1052=0),0,N1052/Premissas!$C$16)</f>
        <v>28.846153846153847</v>
      </c>
    </row>
    <row r="1053" spans="1:15" ht="15" customHeight="1">
      <c r="A1053" s="40">
        <v>8</v>
      </c>
      <c r="B1053" s="40">
        <v>1942</v>
      </c>
      <c r="C1053" s="40" t="s">
        <v>22</v>
      </c>
      <c r="D1053" s="40" t="s">
        <v>531</v>
      </c>
      <c r="E1053" s="40" t="s">
        <v>532</v>
      </c>
      <c r="F1053" s="62">
        <v>44</v>
      </c>
      <c r="G1053" s="63">
        <v>7.31</v>
      </c>
      <c r="H1053" s="63">
        <v>6</v>
      </c>
      <c r="I1053" s="40">
        <v>20</v>
      </c>
      <c r="J1053" s="40">
        <v>20</v>
      </c>
      <c r="K1053" s="40" t="s">
        <v>127</v>
      </c>
      <c r="L1053" s="40" t="s">
        <v>128</v>
      </c>
      <c r="M1053" s="63">
        <f t="shared" si="16"/>
        <v>0.3</v>
      </c>
      <c r="N1053" s="64">
        <f>IF(M1053="","",IF(M1053&lt;Premissas!$C$8,Premissas!$E$7,IF(M1053&lt;Premissas!$C$9,Premissas!$E$8,IF(M1053&lt;Premissas!$C$10,Premissas!$E$9,IF(M1053&lt;Premissas!$C$11,Premissas!$E$10,IF(M1053&lt;Premissas!$C$12,Premissas!$E$11,Premissas!$E$12))))))</f>
        <v>0</v>
      </c>
      <c r="O1053" s="65">
        <f>IF(OR(N1053="",N1053=0),0,N1053/Premissas!$C$16)</f>
        <v>0</v>
      </c>
    </row>
    <row r="1054" spans="1:15" ht="15" customHeight="1">
      <c r="A1054" s="40">
        <v>8</v>
      </c>
      <c r="B1054" s="40">
        <v>1942</v>
      </c>
      <c r="C1054" s="40" t="s">
        <v>22</v>
      </c>
      <c r="D1054" s="40" t="s">
        <v>1718</v>
      </c>
      <c r="E1054" s="40" t="s">
        <v>1719</v>
      </c>
      <c r="F1054" s="62">
        <v>2048</v>
      </c>
      <c r="G1054" s="63">
        <v>89.36</v>
      </c>
      <c r="H1054" s="63">
        <v>23</v>
      </c>
      <c r="I1054" s="40">
        <v>20</v>
      </c>
      <c r="J1054" s="40">
        <v>20</v>
      </c>
      <c r="K1054" s="40" t="s">
        <v>127</v>
      </c>
      <c r="L1054" s="40" t="s">
        <v>128</v>
      </c>
      <c r="M1054" s="63">
        <f t="shared" si="16"/>
        <v>1.1499999999999999</v>
      </c>
      <c r="N1054" s="64">
        <f>IF(M1054="","",IF(M1054&lt;Premissas!$C$8,Premissas!$E$7,IF(M1054&lt;Premissas!$C$9,Premissas!$E$8,IF(M1054&lt;Premissas!$C$10,Premissas!$E$9,IF(M1054&lt;Premissas!$C$11,Premissas!$E$10,IF(M1054&lt;Premissas!$C$12,Premissas!$E$11,Premissas!$E$12))))))</f>
        <v>100</v>
      </c>
      <c r="O1054" s="65">
        <f>IF(OR(N1054="",N1054=0),0,N1054/Premissas!$C$16)</f>
        <v>3.8461538461538463</v>
      </c>
    </row>
    <row r="1055" spans="1:15" ht="15" customHeight="1">
      <c r="A1055" s="40">
        <v>8</v>
      </c>
      <c r="B1055" s="40">
        <v>1942</v>
      </c>
      <c r="C1055" s="40" t="s">
        <v>19</v>
      </c>
      <c r="D1055" s="40" t="s">
        <v>535</v>
      </c>
      <c r="E1055" s="40" t="s">
        <v>536</v>
      </c>
      <c r="F1055" s="62">
        <v>117</v>
      </c>
      <c r="G1055" s="63">
        <v>0.47</v>
      </c>
      <c r="H1055" s="63">
        <v>249</v>
      </c>
      <c r="I1055" s="40">
        <v>22</v>
      </c>
      <c r="J1055" s="40">
        <v>22</v>
      </c>
      <c r="K1055" s="40" t="s">
        <v>127</v>
      </c>
      <c r="L1055" s="40" t="s">
        <v>128</v>
      </c>
      <c r="M1055" s="63">
        <f t="shared" si="16"/>
        <v>11.318181818181818</v>
      </c>
      <c r="N1055" s="64">
        <f>IF(M1055="","",IF(M1055&lt;Premissas!$C$8,Premissas!$E$7,IF(M1055&lt;Premissas!$C$9,Premissas!$E$8,IF(M1055&lt;Premissas!$C$10,Premissas!$E$9,IF(M1055&lt;Premissas!$C$11,Premissas!$E$10,IF(M1055&lt;Premissas!$C$12,Premissas!$E$11,Premissas!$E$12))))))</f>
        <v>750</v>
      </c>
      <c r="O1055" s="65">
        <f>IF(OR(N1055="",N1055=0),0,N1055/Premissas!$C$16)</f>
        <v>28.846153846153847</v>
      </c>
    </row>
    <row r="1056" spans="1:15" ht="15" customHeight="1">
      <c r="A1056" s="40">
        <v>8</v>
      </c>
      <c r="B1056" s="40">
        <v>1942</v>
      </c>
      <c r="C1056" s="40" t="s">
        <v>21</v>
      </c>
      <c r="D1056" s="40" t="s">
        <v>535</v>
      </c>
      <c r="E1056" s="40" t="s">
        <v>536</v>
      </c>
      <c r="F1056" s="62">
        <v>547</v>
      </c>
      <c r="G1056" s="63">
        <v>28.07</v>
      </c>
      <c r="H1056" s="63">
        <v>19</v>
      </c>
      <c r="I1056" s="40">
        <v>16</v>
      </c>
      <c r="J1056" s="40">
        <v>16</v>
      </c>
      <c r="K1056" s="40" t="s">
        <v>127</v>
      </c>
      <c r="L1056" s="40" t="s">
        <v>128</v>
      </c>
      <c r="M1056" s="63">
        <f t="shared" si="16"/>
        <v>1.1875</v>
      </c>
      <c r="N1056" s="64">
        <f>IF(M1056="","",IF(M1056&lt;Premissas!$C$8,Premissas!$E$7,IF(M1056&lt;Premissas!$C$9,Premissas!$E$8,IF(M1056&lt;Premissas!$C$10,Premissas!$E$9,IF(M1056&lt;Premissas!$C$11,Premissas!$E$10,IF(M1056&lt;Premissas!$C$12,Premissas!$E$11,Premissas!$E$12))))))</f>
        <v>100</v>
      </c>
      <c r="O1056" s="65">
        <f>IF(OR(N1056="",N1056=0),0,N1056/Premissas!$C$16)</f>
        <v>3.8461538461538463</v>
      </c>
    </row>
    <row r="1057" spans="1:15" ht="15" customHeight="1">
      <c r="A1057" s="40">
        <v>8</v>
      </c>
      <c r="B1057" s="40">
        <v>1942</v>
      </c>
      <c r="C1057" s="40" t="s">
        <v>20</v>
      </c>
      <c r="D1057" s="40" t="s">
        <v>535</v>
      </c>
      <c r="E1057" s="40" t="s">
        <v>536</v>
      </c>
      <c r="F1057" s="62">
        <v>137</v>
      </c>
      <c r="G1057" s="63">
        <v>5.1100000000000003</v>
      </c>
      <c r="H1057" s="63">
        <v>27</v>
      </c>
      <c r="I1057" s="40">
        <v>17</v>
      </c>
      <c r="J1057" s="40">
        <v>17</v>
      </c>
      <c r="K1057" s="40" t="s">
        <v>127</v>
      </c>
      <c r="L1057" s="40" t="s">
        <v>128</v>
      </c>
      <c r="M1057" s="63">
        <f t="shared" si="16"/>
        <v>1.588235294117647</v>
      </c>
      <c r="N1057" s="64">
        <f>IF(M1057="","",IF(M1057&lt;Premissas!$C$8,Premissas!$E$7,IF(M1057&lt;Premissas!$C$9,Premissas!$E$8,IF(M1057&lt;Premissas!$C$10,Premissas!$E$9,IF(M1057&lt;Premissas!$C$11,Premissas!$E$10,IF(M1057&lt;Premissas!$C$12,Premissas!$E$11,Premissas!$E$12))))))</f>
        <v>350</v>
      </c>
      <c r="O1057" s="65">
        <f>IF(OR(N1057="",N1057=0),0,N1057/Premissas!$C$16)</f>
        <v>13.461538461538462</v>
      </c>
    </row>
    <row r="1058" spans="1:15" ht="15" customHeight="1">
      <c r="A1058" s="40">
        <v>8</v>
      </c>
      <c r="B1058" s="40">
        <v>1942</v>
      </c>
      <c r="C1058" s="40" t="s">
        <v>22</v>
      </c>
      <c r="D1058" s="40" t="s">
        <v>537</v>
      </c>
      <c r="E1058" s="40" t="s">
        <v>538</v>
      </c>
      <c r="F1058" s="62">
        <v>1401</v>
      </c>
      <c r="G1058" s="63">
        <v>71.63</v>
      </c>
      <c r="H1058" s="63">
        <v>20</v>
      </c>
      <c r="I1058" s="40">
        <v>20</v>
      </c>
      <c r="J1058" s="40">
        <v>20</v>
      </c>
      <c r="K1058" s="40" t="s">
        <v>127</v>
      </c>
      <c r="L1058" s="40" t="s">
        <v>128</v>
      </c>
      <c r="M1058" s="63">
        <f t="shared" si="16"/>
        <v>1</v>
      </c>
      <c r="N1058" s="64">
        <f>IF(M1058="","",IF(M1058&lt;Premissas!$C$8,Premissas!$E$7,IF(M1058&lt;Premissas!$C$9,Premissas!$E$8,IF(M1058&lt;Premissas!$C$10,Premissas!$E$9,IF(M1058&lt;Premissas!$C$11,Premissas!$E$10,IF(M1058&lt;Premissas!$C$12,Premissas!$E$11,Premissas!$E$12))))))</f>
        <v>100</v>
      </c>
      <c r="O1058" s="65">
        <f>IF(OR(N1058="",N1058=0),0,N1058/Premissas!$C$16)</f>
        <v>3.8461538461538463</v>
      </c>
    </row>
    <row r="1059" spans="1:15" ht="15" customHeight="1">
      <c r="A1059" s="40">
        <v>8</v>
      </c>
      <c r="B1059" s="40">
        <v>1942</v>
      </c>
      <c r="C1059" s="40" t="s">
        <v>21</v>
      </c>
      <c r="D1059" s="40" t="s">
        <v>539</v>
      </c>
      <c r="E1059" s="40" t="s">
        <v>540</v>
      </c>
      <c r="F1059" s="62">
        <v>1</v>
      </c>
      <c r="G1059" s="63">
        <v>1.1299999999999999</v>
      </c>
      <c r="H1059" s="63">
        <v>1</v>
      </c>
      <c r="I1059" s="40">
        <v>16</v>
      </c>
      <c r="J1059" s="40">
        <v>16</v>
      </c>
      <c r="K1059" s="40" t="s">
        <v>127</v>
      </c>
      <c r="L1059" s="40" t="s">
        <v>128</v>
      </c>
      <c r="M1059" s="63">
        <f t="shared" si="16"/>
        <v>6.25E-2</v>
      </c>
      <c r="N1059" s="64">
        <f>IF(M1059="","",IF(M1059&lt;Premissas!$C$8,Premissas!$E$7,IF(M1059&lt;Premissas!$C$9,Premissas!$E$8,IF(M1059&lt;Premissas!$C$10,Premissas!$E$9,IF(M1059&lt;Premissas!$C$11,Premissas!$E$10,IF(M1059&lt;Premissas!$C$12,Premissas!$E$11,Premissas!$E$12))))))</f>
        <v>0</v>
      </c>
      <c r="O1059" s="65">
        <f>IF(OR(N1059="",N1059=0),0,N1059/Premissas!$C$16)</f>
        <v>0</v>
      </c>
    </row>
    <row r="1060" spans="1:15" ht="15" customHeight="1">
      <c r="A1060" s="40">
        <v>8</v>
      </c>
      <c r="B1060" s="40">
        <v>1942</v>
      </c>
      <c r="C1060" s="40" t="s">
        <v>21</v>
      </c>
      <c r="D1060" s="40" t="s">
        <v>541</v>
      </c>
      <c r="E1060" s="40" t="s">
        <v>542</v>
      </c>
      <c r="F1060" s="62">
        <v>5</v>
      </c>
      <c r="G1060" s="63">
        <v>2.11</v>
      </c>
      <c r="H1060" s="63">
        <v>2</v>
      </c>
      <c r="I1060" s="40">
        <v>16</v>
      </c>
      <c r="J1060" s="40">
        <v>16</v>
      </c>
      <c r="K1060" s="40" t="s">
        <v>127</v>
      </c>
      <c r="L1060" s="40" t="s">
        <v>128</v>
      </c>
      <c r="M1060" s="63">
        <f t="shared" si="16"/>
        <v>0.125</v>
      </c>
      <c r="N1060" s="64">
        <f>IF(M1060="","",IF(M1060&lt;Premissas!$C$8,Premissas!$E$7,IF(M1060&lt;Premissas!$C$9,Premissas!$E$8,IF(M1060&lt;Premissas!$C$10,Premissas!$E$9,IF(M1060&lt;Premissas!$C$11,Premissas!$E$10,IF(M1060&lt;Premissas!$C$12,Premissas!$E$11,Premissas!$E$12))))))</f>
        <v>0</v>
      </c>
      <c r="O1060" s="65">
        <f>IF(OR(N1060="",N1060=0),0,N1060/Premissas!$C$16)</f>
        <v>0</v>
      </c>
    </row>
    <row r="1061" spans="1:15" ht="15" customHeight="1">
      <c r="A1061" s="40">
        <v>8</v>
      </c>
      <c r="B1061" s="40">
        <v>1942</v>
      </c>
      <c r="C1061" s="40" t="s">
        <v>20</v>
      </c>
      <c r="D1061" s="40" t="s">
        <v>541</v>
      </c>
      <c r="E1061" s="40" t="s">
        <v>542</v>
      </c>
      <c r="F1061" s="62">
        <v>76</v>
      </c>
      <c r="G1061" s="63">
        <v>49.75</v>
      </c>
      <c r="H1061" s="63">
        <v>2</v>
      </c>
      <c r="I1061" s="40">
        <v>17</v>
      </c>
      <c r="J1061" s="40">
        <v>17</v>
      </c>
      <c r="K1061" s="40" t="s">
        <v>127</v>
      </c>
      <c r="L1061" s="40" t="s">
        <v>128</v>
      </c>
      <c r="M1061" s="63">
        <f t="shared" si="16"/>
        <v>0.11764705882352941</v>
      </c>
      <c r="N1061" s="64">
        <f>IF(M1061="","",IF(M1061&lt;Premissas!$C$8,Premissas!$E$7,IF(M1061&lt;Premissas!$C$9,Premissas!$E$8,IF(M1061&lt;Premissas!$C$10,Premissas!$E$9,IF(M1061&lt;Premissas!$C$11,Premissas!$E$10,IF(M1061&lt;Premissas!$C$12,Premissas!$E$11,Premissas!$E$12))))))</f>
        <v>0</v>
      </c>
      <c r="O1061" s="65">
        <f>IF(OR(N1061="",N1061=0),0,N1061/Premissas!$C$16)</f>
        <v>0</v>
      </c>
    </row>
    <row r="1062" spans="1:15" ht="15" customHeight="1">
      <c r="A1062" s="40">
        <v>8</v>
      </c>
      <c r="B1062" s="40">
        <v>1942</v>
      </c>
      <c r="C1062" s="40" t="s">
        <v>22</v>
      </c>
      <c r="D1062" s="40" t="s">
        <v>543</v>
      </c>
      <c r="E1062" s="40" t="s">
        <v>544</v>
      </c>
      <c r="F1062" s="62">
        <v>1594</v>
      </c>
      <c r="G1062" s="63">
        <v>96.72</v>
      </c>
      <c r="H1062" s="63">
        <v>16</v>
      </c>
      <c r="I1062" s="40">
        <v>20</v>
      </c>
      <c r="J1062" s="40">
        <v>20</v>
      </c>
      <c r="K1062" s="40" t="s">
        <v>127</v>
      </c>
      <c r="L1062" s="40" t="s">
        <v>128</v>
      </c>
      <c r="M1062" s="63">
        <f t="shared" si="16"/>
        <v>0.8</v>
      </c>
      <c r="N1062" s="64">
        <f>IF(M1062="","",IF(M1062&lt;Premissas!$C$8,Premissas!$E$7,IF(M1062&lt;Premissas!$C$9,Premissas!$E$8,IF(M1062&lt;Premissas!$C$10,Premissas!$E$9,IF(M1062&lt;Premissas!$C$11,Premissas!$E$10,IF(M1062&lt;Premissas!$C$12,Premissas!$E$11,Premissas!$E$12))))))</f>
        <v>0</v>
      </c>
      <c r="O1062" s="65">
        <f>IF(OR(N1062="",N1062=0),0,N1062/Premissas!$C$16)</f>
        <v>0</v>
      </c>
    </row>
    <row r="1063" spans="1:15" ht="15" customHeight="1">
      <c r="A1063" s="40">
        <v>8</v>
      </c>
      <c r="B1063" s="40">
        <v>1942</v>
      </c>
      <c r="C1063" s="40" t="s">
        <v>19</v>
      </c>
      <c r="D1063" s="40" t="s">
        <v>547</v>
      </c>
      <c r="E1063" s="40" t="s">
        <v>548</v>
      </c>
      <c r="F1063" s="62">
        <v>455</v>
      </c>
      <c r="G1063" s="63">
        <v>12.35</v>
      </c>
      <c r="H1063" s="63">
        <v>37</v>
      </c>
      <c r="I1063" s="40">
        <v>22</v>
      </c>
      <c r="J1063" s="40">
        <v>22</v>
      </c>
      <c r="K1063" s="40" t="s">
        <v>127</v>
      </c>
      <c r="L1063" s="40" t="s">
        <v>128</v>
      </c>
      <c r="M1063" s="63">
        <f t="shared" si="16"/>
        <v>1.6818181818181819</v>
      </c>
      <c r="N1063" s="64">
        <f>IF(M1063="","",IF(M1063&lt;Premissas!$C$8,Premissas!$E$7,IF(M1063&lt;Premissas!$C$9,Premissas!$E$8,IF(M1063&lt;Premissas!$C$10,Premissas!$E$9,IF(M1063&lt;Premissas!$C$11,Premissas!$E$10,IF(M1063&lt;Premissas!$C$12,Premissas!$E$11,Premissas!$E$12))))))</f>
        <v>500</v>
      </c>
      <c r="O1063" s="65">
        <f>IF(OR(N1063="",N1063=0),0,N1063/Premissas!$C$16)</f>
        <v>19.23076923076923</v>
      </c>
    </row>
    <row r="1064" spans="1:15" ht="15" customHeight="1">
      <c r="A1064" s="40">
        <v>8</v>
      </c>
      <c r="B1064" s="40">
        <v>1942</v>
      </c>
      <c r="C1064" s="40" t="s">
        <v>19</v>
      </c>
      <c r="D1064" s="40" t="s">
        <v>507</v>
      </c>
      <c r="E1064" s="40" t="s">
        <v>508</v>
      </c>
      <c r="F1064" s="62">
        <v>1183</v>
      </c>
      <c r="G1064" s="63">
        <v>35.36</v>
      </c>
      <c r="H1064" s="63">
        <v>33</v>
      </c>
      <c r="I1064" s="40">
        <v>22</v>
      </c>
      <c r="J1064" s="40">
        <v>22</v>
      </c>
      <c r="K1064" s="40" t="s">
        <v>127</v>
      </c>
      <c r="L1064" s="40" t="s">
        <v>128</v>
      </c>
      <c r="M1064" s="63">
        <f t="shared" si="16"/>
        <v>1.5</v>
      </c>
      <c r="N1064" s="64">
        <f>IF(M1064="","",IF(M1064&lt;Premissas!$C$8,Premissas!$E$7,IF(M1064&lt;Premissas!$C$9,Premissas!$E$8,IF(M1064&lt;Premissas!$C$10,Premissas!$E$9,IF(M1064&lt;Premissas!$C$11,Premissas!$E$10,IF(M1064&lt;Premissas!$C$12,Premissas!$E$11,Premissas!$E$12))))))</f>
        <v>350</v>
      </c>
      <c r="O1064" s="65">
        <f>IF(OR(N1064="",N1064=0),0,N1064/Premissas!$C$16)</f>
        <v>13.461538461538462</v>
      </c>
    </row>
    <row r="1065" spans="1:15" ht="15" customHeight="1">
      <c r="A1065" s="40">
        <v>8</v>
      </c>
      <c r="B1065" s="40">
        <v>1942</v>
      </c>
      <c r="C1065" s="40" t="s">
        <v>19</v>
      </c>
      <c r="D1065" s="40" t="s">
        <v>1720</v>
      </c>
      <c r="E1065" s="40" t="s">
        <v>1721</v>
      </c>
      <c r="F1065" s="62">
        <v>48</v>
      </c>
      <c r="G1065" s="63">
        <v>0.15</v>
      </c>
      <c r="H1065" s="63">
        <v>320</v>
      </c>
      <c r="I1065" s="40">
        <v>22</v>
      </c>
      <c r="J1065" s="40">
        <v>22</v>
      </c>
      <c r="K1065" s="40" t="s">
        <v>127</v>
      </c>
      <c r="L1065" s="40" t="s">
        <v>128</v>
      </c>
      <c r="M1065" s="63">
        <f t="shared" si="16"/>
        <v>14.545454545454545</v>
      </c>
      <c r="N1065" s="64">
        <f>IF(M1065="","",IF(M1065&lt;Premissas!$C$8,Premissas!$E$7,IF(M1065&lt;Premissas!$C$9,Premissas!$E$8,IF(M1065&lt;Premissas!$C$10,Premissas!$E$9,IF(M1065&lt;Premissas!$C$11,Premissas!$E$10,IF(M1065&lt;Premissas!$C$12,Premissas!$E$11,Premissas!$E$12))))))</f>
        <v>750</v>
      </c>
      <c r="O1065" s="65">
        <f>IF(OR(N1065="",N1065=0),0,N1065/Premissas!$C$16)</f>
        <v>28.846153846153847</v>
      </c>
    </row>
    <row r="1066" spans="1:15" ht="15" customHeight="1">
      <c r="A1066" s="40">
        <v>8</v>
      </c>
      <c r="B1066" s="40">
        <v>1942</v>
      </c>
      <c r="C1066" s="40" t="s">
        <v>20</v>
      </c>
      <c r="D1066" s="40" t="s">
        <v>549</v>
      </c>
      <c r="E1066" s="40" t="s">
        <v>550</v>
      </c>
      <c r="F1066" s="62">
        <v>2698</v>
      </c>
      <c r="G1066" s="63">
        <v>163.28</v>
      </c>
      <c r="H1066" s="63">
        <v>17</v>
      </c>
      <c r="I1066" s="40">
        <v>17</v>
      </c>
      <c r="J1066" s="40">
        <v>17</v>
      </c>
      <c r="K1066" s="40" t="s">
        <v>127</v>
      </c>
      <c r="L1066" s="40" t="s">
        <v>128</v>
      </c>
      <c r="M1066" s="63">
        <f t="shared" si="16"/>
        <v>1</v>
      </c>
      <c r="N1066" s="64">
        <f>IF(M1066="","",IF(M1066&lt;Premissas!$C$8,Premissas!$E$7,IF(M1066&lt;Premissas!$C$9,Premissas!$E$8,IF(M1066&lt;Premissas!$C$10,Premissas!$E$9,IF(M1066&lt;Premissas!$C$11,Premissas!$E$10,IF(M1066&lt;Premissas!$C$12,Premissas!$E$11,Premissas!$E$12))))))</f>
        <v>100</v>
      </c>
      <c r="O1066" s="65">
        <f>IF(OR(N1066="",N1066=0),0,N1066/Premissas!$C$16)</f>
        <v>3.8461538461538463</v>
      </c>
    </row>
    <row r="1067" spans="1:15" ht="15" customHeight="1">
      <c r="A1067" s="40">
        <v>8</v>
      </c>
      <c r="B1067" s="40">
        <v>1942</v>
      </c>
      <c r="C1067" s="40" t="s">
        <v>21</v>
      </c>
      <c r="D1067" s="40" t="s">
        <v>1722</v>
      </c>
      <c r="E1067" s="40" t="s">
        <v>1723</v>
      </c>
      <c r="F1067" s="62">
        <v>355</v>
      </c>
      <c r="G1067" s="63">
        <v>18.239999999999998</v>
      </c>
      <c r="H1067" s="63">
        <v>19</v>
      </c>
      <c r="I1067" s="40">
        <v>16</v>
      </c>
      <c r="J1067" s="40">
        <v>16</v>
      </c>
      <c r="K1067" s="40" t="s">
        <v>127</v>
      </c>
      <c r="L1067" s="40" t="s">
        <v>128</v>
      </c>
      <c r="M1067" s="63">
        <f t="shared" si="16"/>
        <v>1.1875</v>
      </c>
      <c r="N1067" s="64">
        <f>IF(M1067="","",IF(M1067&lt;Premissas!$C$8,Premissas!$E$7,IF(M1067&lt;Premissas!$C$9,Premissas!$E$8,IF(M1067&lt;Premissas!$C$10,Premissas!$E$9,IF(M1067&lt;Premissas!$C$11,Premissas!$E$10,IF(M1067&lt;Premissas!$C$12,Premissas!$E$11,Premissas!$E$12))))))</f>
        <v>100</v>
      </c>
      <c r="O1067" s="65">
        <f>IF(OR(N1067="",N1067=0),0,N1067/Premissas!$C$16)</f>
        <v>3.8461538461538463</v>
      </c>
    </row>
    <row r="1068" spans="1:15" ht="15" customHeight="1">
      <c r="A1068" s="40">
        <v>8</v>
      </c>
      <c r="B1068" s="40">
        <v>1942</v>
      </c>
      <c r="C1068" s="40" t="s">
        <v>21</v>
      </c>
      <c r="D1068" s="40" t="s">
        <v>553</v>
      </c>
      <c r="E1068" s="40" t="s">
        <v>554</v>
      </c>
      <c r="F1068" s="62">
        <v>13</v>
      </c>
      <c r="G1068" s="63">
        <v>4.51</v>
      </c>
      <c r="H1068" s="63">
        <v>3</v>
      </c>
      <c r="I1068" s="40">
        <v>16</v>
      </c>
      <c r="J1068" s="40">
        <v>16</v>
      </c>
      <c r="K1068" s="40" t="s">
        <v>127</v>
      </c>
      <c r="L1068" s="40" t="s">
        <v>128</v>
      </c>
      <c r="M1068" s="63">
        <f t="shared" si="16"/>
        <v>0.1875</v>
      </c>
      <c r="N1068" s="64">
        <f>IF(M1068="","",IF(M1068&lt;Premissas!$C$8,Premissas!$E$7,IF(M1068&lt;Premissas!$C$9,Premissas!$E$8,IF(M1068&lt;Premissas!$C$10,Premissas!$E$9,IF(M1068&lt;Premissas!$C$11,Premissas!$E$10,IF(M1068&lt;Premissas!$C$12,Premissas!$E$11,Premissas!$E$12))))))</f>
        <v>0</v>
      </c>
      <c r="O1068" s="65">
        <f>IF(OR(N1068="",N1068=0),0,N1068/Premissas!$C$16)</f>
        <v>0</v>
      </c>
    </row>
    <row r="1069" spans="1:15" ht="15" customHeight="1">
      <c r="A1069" s="40">
        <v>8</v>
      </c>
      <c r="B1069" s="40">
        <v>1942</v>
      </c>
      <c r="C1069" s="40" t="s">
        <v>20</v>
      </c>
      <c r="D1069" s="40" t="s">
        <v>553</v>
      </c>
      <c r="E1069" s="40" t="s">
        <v>554</v>
      </c>
      <c r="F1069" s="62">
        <v>43</v>
      </c>
      <c r="G1069" s="63">
        <v>4.1100000000000003</v>
      </c>
      <c r="H1069" s="63">
        <v>10</v>
      </c>
      <c r="I1069" s="40">
        <v>17</v>
      </c>
      <c r="J1069" s="40">
        <v>17</v>
      </c>
      <c r="K1069" s="40" t="s">
        <v>127</v>
      </c>
      <c r="L1069" s="40" t="s">
        <v>128</v>
      </c>
      <c r="M1069" s="63">
        <f t="shared" si="16"/>
        <v>0.58823529411764708</v>
      </c>
      <c r="N1069" s="64">
        <f>IF(M1069="","",IF(M1069&lt;Premissas!$C$8,Premissas!$E$7,IF(M1069&lt;Premissas!$C$9,Premissas!$E$8,IF(M1069&lt;Premissas!$C$10,Premissas!$E$9,IF(M1069&lt;Premissas!$C$11,Premissas!$E$10,IF(M1069&lt;Premissas!$C$12,Premissas!$E$11,Premissas!$E$12))))))</f>
        <v>0</v>
      </c>
      <c r="O1069" s="65">
        <f>IF(OR(N1069="",N1069=0),0,N1069/Premissas!$C$16)</f>
        <v>0</v>
      </c>
    </row>
    <row r="1070" spans="1:15" ht="15" customHeight="1">
      <c r="A1070" s="40">
        <v>8</v>
      </c>
      <c r="B1070" s="40">
        <v>1942</v>
      </c>
      <c r="C1070" s="40" t="s">
        <v>19</v>
      </c>
      <c r="D1070" s="40" t="s">
        <v>477</v>
      </c>
      <c r="E1070" s="40" t="s">
        <v>478</v>
      </c>
      <c r="F1070" s="62">
        <v>1166</v>
      </c>
      <c r="G1070" s="63">
        <v>34.03</v>
      </c>
      <c r="H1070" s="63">
        <v>34</v>
      </c>
      <c r="I1070" s="40">
        <v>22</v>
      </c>
      <c r="J1070" s="40">
        <v>22</v>
      </c>
      <c r="K1070" s="40" t="s">
        <v>127</v>
      </c>
      <c r="L1070" s="40" t="s">
        <v>128</v>
      </c>
      <c r="M1070" s="63">
        <f t="shared" si="16"/>
        <v>1.5454545454545454</v>
      </c>
      <c r="N1070" s="64">
        <f>IF(M1070="","",IF(M1070&lt;Premissas!$C$8,Premissas!$E$7,IF(M1070&lt;Premissas!$C$9,Premissas!$E$8,IF(M1070&lt;Premissas!$C$10,Premissas!$E$9,IF(M1070&lt;Premissas!$C$11,Premissas!$E$10,IF(M1070&lt;Premissas!$C$12,Premissas!$E$11,Premissas!$E$12))))))</f>
        <v>350</v>
      </c>
      <c r="O1070" s="65">
        <f>IF(OR(N1070="",N1070=0),0,N1070/Premissas!$C$16)</f>
        <v>13.461538461538462</v>
      </c>
    </row>
    <row r="1071" spans="1:15" ht="15" customHeight="1">
      <c r="A1071" s="40">
        <v>8</v>
      </c>
      <c r="B1071" s="40">
        <v>1942</v>
      </c>
      <c r="C1071" s="40" t="s">
        <v>19</v>
      </c>
      <c r="D1071" s="40" t="s">
        <v>555</v>
      </c>
      <c r="E1071" s="40" t="s">
        <v>556</v>
      </c>
      <c r="F1071" s="62">
        <v>146</v>
      </c>
      <c r="G1071" s="63">
        <v>8.4499999999999993</v>
      </c>
      <c r="H1071" s="63">
        <v>17</v>
      </c>
      <c r="I1071" s="40">
        <v>22</v>
      </c>
      <c r="J1071" s="40">
        <v>22</v>
      </c>
      <c r="K1071" s="40" t="s">
        <v>127</v>
      </c>
      <c r="L1071" s="40" t="s">
        <v>128</v>
      </c>
      <c r="M1071" s="63">
        <f t="shared" si="16"/>
        <v>0.77272727272727271</v>
      </c>
      <c r="N1071" s="64">
        <f>IF(M1071="","",IF(M1071&lt;Premissas!$C$8,Premissas!$E$7,IF(M1071&lt;Premissas!$C$9,Premissas!$E$8,IF(M1071&lt;Premissas!$C$10,Premissas!$E$9,IF(M1071&lt;Premissas!$C$11,Premissas!$E$10,IF(M1071&lt;Premissas!$C$12,Premissas!$E$11,Premissas!$E$12))))))</f>
        <v>0</v>
      </c>
      <c r="O1071" s="65">
        <f>IF(OR(N1071="",N1071=0),0,N1071/Premissas!$C$16)</f>
        <v>0</v>
      </c>
    </row>
    <row r="1072" spans="1:15" ht="15" customHeight="1">
      <c r="A1072" s="40">
        <v>8</v>
      </c>
      <c r="B1072" s="40">
        <v>1942</v>
      </c>
      <c r="C1072" s="40" t="s">
        <v>21</v>
      </c>
      <c r="D1072" s="40" t="s">
        <v>557</v>
      </c>
      <c r="E1072" s="40" t="s">
        <v>558</v>
      </c>
      <c r="F1072" s="62">
        <v>2687</v>
      </c>
      <c r="G1072" s="63">
        <v>89.87</v>
      </c>
      <c r="H1072" s="63">
        <v>30</v>
      </c>
      <c r="I1072" s="40">
        <v>16</v>
      </c>
      <c r="J1072" s="40">
        <v>16</v>
      </c>
      <c r="K1072" s="40" t="s">
        <v>127</v>
      </c>
      <c r="L1072" s="40" t="s">
        <v>128</v>
      </c>
      <c r="M1072" s="63">
        <f t="shared" si="16"/>
        <v>1.875</v>
      </c>
      <c r="N1072" s="64">
        <f>IF(M1072="","",IF(M1072&lt;Premissas!$C$8,Premissas!$E$7,IF(M1072&lt;Premissas!$C$9,Premissas!$E$8,IF(M1072&lt;Premissas!$C$10,Premissas!$E$9,IF(M1072&lt;Premissas!$C$11,Premissas!$E$10,IF(M1072&lt;Premissas!$C$12,Premissas!$E$11,Premissas!$E$12))))))</f>
        <v>500</v>
      </c>
      <c r="O1072" s="65">
        <f>IF(OR(N1072="",N1072=0),0,N1072/Premissas!$C$16)</f>
        <v>19.23076923076923</v>
      </c>
    </row>
    <row r="1073" spans="1:15" ht="15" customHeight="1">
      <c r="A1073" s="40">
        <v>8</v>
      </c>
      <c r="B1073" s="40">
        <v>1942</v>
      </c>
      <c r="C1073" s="40" t="s">
        <v>22</v>
      </c>
      <c r="D1073" s="40" t="s">
        <v>559</v>
      </c>
      <c r="E1073" s="40" t="s">
        <v>560</v>
      </c>
      <c r="F1073" s="62">
        <v>2024</v>
      </c>
      <c r="G1073" s="63">
        <v>99.85</v>
      </c>
      <c r="H1073" s="63">
        <v>20</v>
      </c>
      <c r="I1073" s="40">
        <v>20</v>
      </c>
      <c r="J1073" s="40">
        <v>20</v>
      </c>
      <c r="K1073" s="40" t="s">
        <v>127</v>
      </c>
      <c r="L1073" s="40" t="s">
        <v>128</v>
      </c>
      <c r="M1073" s="63">
        <f t="shared" si="16"/>
        <v>1</v>
      </c>
      <c r="N1073" s="64">
        <f>IF(M1073="","",IF(M1073&lt;Premissas!$C$8,Premissas!$E$7,IF(M1073&lt;Premissas!$C$9,Premissas!$E$8,IF(M1073&lt;Premissas!$C$10,Premissas!$E$9,IF(M1073&lt;Premissas!$C$11,Premissas!$E$10,IF(M1073&lt;Premissas!$C$12,Premissas!$E$11,Premissas!$E$12))))))</f>
        <v>100</v>
      </c>
      <c r="O1073" s="65">
        <f>IF(OR(N1073="",N1073=0),0,N1073/Premissas!$C$16)</f>
        <v>3.8461538461538463</v>
      </c>
    </row>
    <row r="1074" spans="1:15" ht="15" customHeight="1">
      <c r="A1074" s="40">
        <v>8</v>
      </c>
      <c r="B1074" s="40">
        <v>1942</v>
      </c>
      <c r="C1074" s="40" t="s">
        <v>19</v>
      </c>
      <c r="D1074" s="40" t="s">
        <v>463</v>
      </c>
      <c r="E1074" s="40" t="s">
        <v>464</v>
      </c>
      <c r="F1074" s="62">
        <v>225</v>
      </c>
      <c r="G1074" s="63">
        <v>13</v>
      </c>
      <c r="H1074" s="63">
        <v>17</v>
      </c>
      <c r="I1074" s="40">
        <v>22</v>
      </c>
      <c r="J1074" s="40">
        <v>22</v>
      </c>
      <c r="K1074" s="40" t="s">
        <v>127</v>
      </c>
      <c r="L1074" s="40" t="s">
        <v>128</v>
      </c>
      <c r="M1074" s="63">
        <f t="shared" si="16"/>
        <v>0.77272727272727271</v>
      </c>
      <c r="N1074" s="64">
        <f>IF(M1074="","",IF(M1074&lt;Premissas!$C$8,Premissas!$E$7,IF(M1074&lt;Premissas!$C$9,Premissas!$E$8,IF(M1074&lt;Premissas!$C$10,Premissas!$E$9,IF(M1074&lt;Premissas!$C$11,Premissas!$E$10,IF(M1074&lt;Premissas!$C$12,Premissas!$E$11,Premissas!$E$12))))))</f>
        <v>0</v>
      </c>
      <c r="O1074" s="65">
        <f>IF(OR(N1074="",N1074=0),0,N1074/Premissas!$C$16)</f>
        <v>0</v>
      </c>
    </row>
    <row r="1075" spans="1:15" ht="15" customHeight="1">
      <c r="A1075" s="40">
        <v>8</v>
      </c>
      <c r="B1075" s="40">
        <v>1942</v>
      </c>
      <c r="C1075" s="40" t="s">
        <v>19</v>
      </c>
      <c r="D1075" s="40" t="s">
        <v>1724</v>
      </c>
      <c r="E1075" s="40" t="s">
        <v>1725</v>
      </c>
      <c r="F1075" s="62">
        <v>331</v>
      </c>
      <c r="G1075" s="63">
        <v>12.23</v>
      </c>
      <c r="H1075" s="63">
        <v>27</v>
      </c>
      <c r="I1075" s="40">
        <v>22</v>
      </c>
      <c r="J1075" s="40">
        <v>22</v>
      </c>
      <c r="K1075" s="40" t="s">
        <v>127</v>
      </c>
      <c r="L1075" s="40" t="s">
        <v>128</v>
      </c>
      <c r="M1075" s="63">
        <f t="shared" si="16"/>
        <v>1.2272727272727273</v>
      </c>
      <c r="N1075" s="64">
        <f>IF(M1075="","",IF(M1075&lt;Premissas!$C$8,Premissas!$E$7,IF(M1075&lt;Premissas!$C$9,Premissas!$E$8,IF(M1075&lt;Premissas!$C$10,Premissas!$E$9,IF(M1075&lt;Premissas!$C$11,Premissas!$E$10,IF(M1075&lt;Premissas!$C$12,Premissas!$E$11,Premissas!$E$12))))))</f>
        <v>200</v>
      </c>
      <c r="O1075" s="65">
        <f>IF(OR(N1075="",N1075=0),0,N1075/Premissas!$C$16)</f>
        <v>7.6923076923076925</v>
      </c>
    </row>
    <row r="1076" spans="1:15" ht="15" customHeight="1">
      <c r="A1076" s="40">
        <v>8</v>
      </c>
      <c r="B1076" s="40">
        <v>1942</v>
      </c>
      <c r="C1076" s="40" t="s">
        <v>19</v>
      </c>
      <c r="D1076" s="40" t="s">
        <v>461</v>
      </c>
      <c r="E1076" s="40" t="s">
        <v>462</v>
      </c>
      <c r="F1076" s="62">
        <v>1177</v>
      </c>
      <c r="G1076" s="63">
        <v>43.08</v>
      </c>
      <c r="H1076" s="63">
        <v>27</v>
      </c>
      <c r="I1076" s="40">
        <v>22</v>
      </c>
      <c r="J1076" s="40">
        <v>22</v>
      </c>
      <c r="K1076" s="40" t="s">
        <v>127</v>
      </c>
      <c r="L1076" s="40" t="s">
        <v>128</v>
      </c>
      <c r="M1076" s="63">
        <f t="shared" si="16"/>
        <v>1.2272727272727273</v>
      </c>
      <c r="N1076" s="64">
        <f>IF(M1076="","",IF(M1076&lt;Premissas!$C$8,Premissas!$E$7,IF(M1076&lt;Premissas!$C$9,Premissas!$E$8,IF(M1076&lt;Premissas!$C$10,Premissas!$E$9,IF(M1076&lt;Premissas!$C$11,Premissas!$E$10,IF(M1076&lt;Premissas!$C$12,Premissas!$E$11,Premissas!$E$12))))))</f>
        <v>200</v>
      </c>
      <c r="O1076" s="65">
        <f>IF(OR(N1076="",N1076=0),0,N1076/Premissas!$C$16)</f>
        <v>7.6923076923076925</v>
      </c>
    </row>
    <row r="1077" spans="1:15" ht="15" customHeight="1">
      <c r="A1077" s="40">
        <v>8</v>
      </c>
      <c r="B1077" s="40">
        <v>1942</v>
      </c>
      <c r="C1077" s="40" t="s">
        <v>19</v>
      </c>
      <c r="D1077" s="40" t="s">
        <v>561</v>
      </c>
      <c r="E1077" s="40" t="s">
        <v>562</v>
      </c>
      <c r="F1077" s="62">
        <v>355</v>
      </c>
      <c r="G1077" s="63">
        <v>7.09</v>
      </c>
      <c r="H1077" s="63">
        <v>50</v>
      </c>
      <c r="I1077" s="40">
        <v>22</v>
      </c>
      <c r="J1077" s="40">
        <v>22</v>
      </c>
      <c r="K1077" s="40" t="s">
        <v>127</v>
      </c>
      <c r="L1077" s="40" t="s">
        <v>128</v>
      </c>
      <c r="M1077" s="63">
        <f t="shared" si="16"/>
        <v>2.2727272727272729</v>
      </c>
      <c r="N1077" s="64">
        <f>IF(M1077="","",IF(M1077&lt;Premissas!$C$8,Premissas!$E$7,IF(M1077&lt;Premissas!$C$9,Premissas!$E$8,IF(M1077&lt;Premissas!$C$10,Premissas!$E$9,IF(M1077&lt;Premissas!$C$11,Premissas!$E$10,IF(M1077&lt;Premissas!$C$12,Premissas!$E$11,Premissas!$E$12))))))</f>
        <v>750</v>
      </c>
      <c r="O1077" s="65">
        <f>IF(OR(N1077="",N1077=0),0,N1077/Premissas!$C$16)</f>
        <v>28.846153846153847</v>
      </c>
    </row>
    <row r="1078" spans="1:15" ht="15" customHeight="1">
      <c r="A1078" s="40">
        <v>8</v>
      </c>
      <c r="B1078" s="40">
        <v>1942</v>
      </c>
      <c r="C1078" s="40" t="s">
        <v>20</v>
      </c>
      <c r="D1078" s="40" t="s">
        <v>563</v>
      </c>
      <c r="E1078" s="40" t="s">
        <v>564</v>
      </c>
      <c r="F1078" s="62">
        <v>3924</v>
      </c>
      <c r="G1078" s="63">
        <v>94.2</v>
      </c>
      <c r="H1078" s="63">
        <v>42</v>
      </c>
      <c r="I1078" s="40">
        <v>17</v>
      </c>
      <c r="J1078" s="40">
        <v>17</v>
      </c>
      <c r="K1078" s="40" t="s">
        <v>127</v>
      </c>
      <c r="L1078" s="40" t="s">
        <v>128</v>
      </c>
      <c r="M1078" s="63">
        <f t="shared" si="16"/>
        <v>2.4705882352941178</v>
      </c>
      <c r="N1078" s="64">
        <f>IF(M1078="","",IF(M1078&lt;Premissas!$C$8,Premissas!$E$7,IF(M1078&lt;Premissas!$C$9,Premissas!$E$8,IF(M1078&lt;Premissas!$C$10,Premissas!$E$9,IF(M1078&lt;Premissas!$C$11,Premissas!$E$10,IF(M1078&lt;Premissas!$C$12,Premissas!$E$11,Premissas!$E$12))))))</f>
        <v>750</v>
      </c>
      <c r="O1078" s="65">
        <f>IF(OR(N1078="",N1078=0),0,N1078/Premissas!$C$16)</f>
        <v>28.846153846153847</v>
      </c>
    </row>
    <row r="1079" spans="1:15" ht="15" customHeight="1">
      <c r="A1079" s="40">
        <v>8</v>
      </c>
      <c r="B1079" s="40">
        <v>1942</v>
      </c>
      <c r="C1079" s="40" t="s">
        <v>22</v>
      </c>
      <c r="D1079" s="40" t="s">
        <v>565</v>
      </c>
      <c r="E1079" s="40" t="s">
        <v>566</v>
      </c>
      <c r="F1079" s="62">
        <v>1457</v>
      </c>
      <c r="G1079" s="63">
        <v>58.62</v>
      </c>
      <c r="H1079" s="63">
        <v>25</v>
      </c>
      <c r="I1079" s="40">
        <v>20</v>
      </c>
      <c r="J1079" s="40">
        <v>20</v>
      </c>
      <c r="K1079" s="40" t="s">
        <v>127</v>
      </c>
      <c r="L1079" s="40" t="s">
        <v>128</v>
      </c>
      <c r="M1079" s="63">
        <f t="shared" si="16"/>
        <v>1.25</v>
      </c>
      <c r="N1079" s="64">
        <f>IF(M1079="","",IF(M1079&lt;Premissas!$C$8,Premissas!$E$7,IF(M1079&lt;Premissas!$C$9,Premissas!$E$8,IF(M1079&lt;Premissas!$C$10,Premissas!$E$9,IF(M1079&lt;Premissas!$C$11,Premissas!$E$10,IF(M1079&lt;Premissas!$C$12,Premissas!$E$11,Premissas!$E$12))))))</f>
        <v>200</v>
      </c>
      <c r="O1079" s="65">
        <f>IF(OR(N1079="",N1079=0),0,N1079/Premissas!$C$16)</f>
        <v>7.6923076923076925</v>
      </c>
    </row>
    <row r="1080" spans="1:15" ht="15" customHeight="1">
      <c r="A1080" s="40">
        <v>8</v>
      </c>
      <c r="B1080" s="40">
        <v>1942</v>
      </c>
      <c r="C1080" s="40" t="s">
        <v>22</v>
      </c>
      <c r="D1080" s="40" t="s">
        <v>567</v>
      </c>
      <c r="E1080" s="40" t="s">
        <v>568</v>
      </c>
      <c r="F1080" s="62">
        <v>1186</v>
      </c>
      <c r="G1080" s="63">
        <v>93.17</v>
      </c>
      <c r="H1080" s="63">
        <v>13</v>
      </c>
      <c r="I1080" s="40">
        <v>20</v>
      </c>
      <c r="J1080" s="40">
        <v>20</v>
      </c>
      <c r="K1080" s="40" t="s">
        <v>127</v>
      </c>
      <c r="L1080" s="40" t="s">
        <v>128</v>
      </c>
      <c r="M1080" s="63">
        <f t="shared" si="16"/>
        <v>0.65</v>
      </c>
      <c r="N1080" s="64">
        <f>IF(M1080="","",IF(M1080&lt;Premissas!$C$8,Premissas!$E$7,IF(M1080&lt;Premissas!$C$9,Premissas!$E$8,IF(M1080&lt;Premissas!$C$10,Premissas!$E$9,IF(M1080&lt;Premissas!$C$11,Premissas!$E$10,IF(M1080&lt;Premissas!$C$12,Premissas!$E$11,Premissas!$E$12))))))</f>
        <v>0</v>
      </c>
      <c r="O1080" s="65">
        <f>IF(OR(N1080="",N1080=0),0,N1080/Premissas!$C$16)</f>
        <v>0</v>
      </c>
    </row>
    <row r="1081" spans="1:15" ht="15" customHeight="1">
      <c r="A1081" s="40">
        <v>8</v>
      </c>
      <c r="B1081" s="40">
        <v>409</v>
      </c>
      <c r="C1081" s="40" t="s">
        <v>22</v>
      </c>
      <c r="D1081" s="40" t="s">
        <v>125</v>
      </c>
      <c r="E1081" s="40" t="s">
        <v>126</v>
      </c>
      <c r="F1081" s="62">
        <v>2378</v>
      </c>
      <c r="G1081" s="63">
        <v>63.7</v>
      </c>
      <c r="H1081" s="63">
        <v>37</v>
      </c>
      <c r="I1081" s="40">
        <v>25</v>
      </c>
      <c r="J1081" s="40">
        <v>25</v>
      </c>
      <c r="K1081" s="40" t="s">
        <v>127</v>
      </c>
      <c r="L1081" s="40" t="s">
        <v>128</v>
      </c>
      <c r="M1081" s="63">
        <f t="shared" si="16"/>
        <v>1.48</v>
      </c>
      <c r="N1081" s="64">
        <f>IF(M1081="","",IF(M1081&lt;Premissas!$C$8,Premissas!$E$7,IF(M1081&lt;Premissas!$C$9,Premissas!$E$8,IF(M1081&lt;Premissas!$C$10,Premissas!$E$9,IF(M1081&lt;Premissas!$C$11,Premissas!$E$10,IF(M1081&lt;Premissas!$C$12,Premissas!$E$11,Premissas!$E$12))))))</f>
        <v>350</v>
      </c>
      <c r="O1081" s="65">
        <f>IF(OR(N1081="",N1081=0),0,N1081/Premissas!$C$16)</f>
        <v>13.461538461538462</v>
      </c>
    </row>
    <row r="1082" spans="1:15" ht="15" customHeight="1">
      <c r="A1082" s="40">
        <v>8</v>
      </c>
      <c r="B1082" s="40">
        <v>409</v>
      </c>
      <c r="C1082" s="40" t="s">
        <v>20</v>
      </c>
      <c r="D1082" s="40" t="s">
        <v>125</v>
      </c>
      <c r="E1082" s="40" t="s">
        <v>126</v>
      </c>
      <c r="F1082" s="62">
        <v>1</v>
      </c>
      <c r="G1082" s="63">
        <v>0.17</v>
      </c>
      <c r="H1082" s="63">
        <v>6</v>
      </c>
      <c r="I1082" s="40">
        <v>25</v>
      </c>
      <c r="J1082" s="40">
        <v>25</v>
      </c>
      <c r="K1082" s="40" t="s">
        <v>127</v>
      </c>
      <c r="L1082" s="40" t="s">
        <v>128</v>
      </c>
      <c r="M1082" s="63">
        <f t="shared" si="16"/>
        <v>0.24</v>
      </c>
      <c r="N1082" s="64">
        <f>IF(M1082="","",IF(M1082&lt;Premissas!$C$8,Premissas!$E$7,IF(M1082&lt;Premissas!$C$9,Premissas!$E$8,IF(M1082&lt;Premissas!$C$10,Premissas!$E$9,IF(M1082&lt;Premissas!$C$11,Premissas!$E$10,IF(M1082&lt;Premissas!$C$12,Premissas!$E$11,Premissas!$E$12))))))</f>
        <v>0</v>
      </c>
      <c r="O1082" s="65">
        <f>IF(OR(N1082="",N1082=0),0,N1082/Premissas!$C$16)</f>
        <v>0</v>
      </c>
    </row>
    <row r="1083" spans="1:15" ht="15" customHeight="1">
      <c r="A1083" s="40">
        <v>8</v>
      </c>
      <c r="B1083" s="40">
        <v>409</v>
      </c>
      <c r="C1083" s="40" t="s">
        <v>22</v>
      </c>
      <c r="D1083" s="40" t="s">
        <v>1726</v>
      </c>
      <c r="E1083" s="40" t="s">
        <v>1727</v>
      </c>
      <c r="F1083" s="62">
        <v>1847</v>
      </c>
      <c r="G1083" s="63">
        <v>61.46</v>
      </c>
      <c r="H1083" s="63">
        <v>30</v>
      </c>
      <c r="I1083" s="40">
        <v>25</v>
      </c>
      <c r="J1083" s="40">
        <v>25</v>
      </c>
      <c r="K1083" s="40" t="s">
        <v>127</v>
      </c>
      <c r="L1083" s="40" t="s">
        <v>128</v>
      </c>
      <c r="M1083" s="63">
        <f t="shared" si="16"/>
        <v>1.2</v>
      </c>
      <c r="N1083" s="64">
        <f>IF(M1083="","",IF(M1083&lt;Premissas!$C$8,Premissas!$E$7,IF(M1083&lt;Premissas!$C$9,Premissas!$E$8,IF(M1083&lt;Premissas!$C$10,Premissas!$E$9,IF(M1083&lt;Premissas!$C$11,Premissas!$E$10,IF(M1083&lt;Premissas!$C$12,Premissas!$E$11,Premissas!$E$12))))))</f>
        <v>200</v>
      </c>
      <c r="O1083" s="65">
        <f>IF(OR(N1083="",N1083=0),0,N1083/Premissas!$C$16)</f>
        <v>7.6923076923076925</v>
      </c>
    </row>
    <row r="1084" spans="1:15" ht="15" customHeight="1">
      <c r="A1084" s="40">
        <v>8</v>
      </c>
      <c r="B1084" s="40">
        <v>409</v>
      </c>
      <c r="C1084" s="40" t="s">
        <v>19</v>
      </c>
      <c r="D1084" s="40" t="s">
        <v>129</v>
      </c>
      <c r="E1084" s="40" t="s">
        <v>130</v>
      </c>
      <c r="F1084" s="62">
        <v>31</v>
      </c>
      <c r="G1084" s="63">
        <v>0.38</v>
      </c>
      <c r="H1084" s="63">
        <v>82</v>
      </c>
      <c r="I1084" s="40">
        <v>24</v>
      </c>
      <c r="J1084" s="40">
        <v>24</v>
      </c>
      <c r="K1084" s="40" t="s">
        <v>127</v>
      </c>
      <c r="L1084" s="40" t="s">
        <v>128</v>
      </c>
      <c r="M1084" s="63">
        <f t="shared" si="16"/>
        <v>3.4166666666666665</v>
      </c>
      <c r="N1084" s="64">
        <f>IF(M1084="","",IF(M1084&lt;Premissas!$C$8,Premissas!$E$7,IF(M1084&lt;Premissas!$C$9,Premissas!$E$8,IF(M1084&lt;Premissas!$C$10,Premissas!$E$9,IF(M1084&lt;Premissas!$C$11,Premissas!$E$10,IF(M1084&lt;Premissas!$C$12,Premissas!$E$11,Premissas!$E$12))))))</f>
        <v>750</v>
      </c>
      <c r="O1084" s="65">
        <f>IF(OR(N1084="",N1084=0),0,N1084/Premissas!$C$16)</f>
        <v>28.846153846153847</v>
      </c>
    </row>
    <row r="1085" spans="1:15" ht="15" customHeight="1">
      <c r="A1085" s="40">
        <v>8</v>
      </c>
      <c r="B1085" s="40">
        <v>409</v>
      </c>
      <c r="C1085" s="40" t="s">
        <v>20</v>
      </c>
      <c r="D1085" s="40" t="s">
        <v>129</v>
      </c>
      <c r="E1085" s="40" t="s">
        <v>130</v>
      </c>
      <c r="F1085" s="62">
        <v>1249</v>
      </c>
      <c r="G1085" s="63">
        <v>29.61</v>
      </c>
      <c r="H1085" s="63">
        <v>42</v>
      </c>
      <c r="I1085" s="40">
        <v>25</v>
      </c>
      <c r="J1085" s="40">
        <v>25</v>
      </c>
      <c r="K1085" s="40" t="s">
        <v>127</v>
      </c>
      <c r="L1085" s="40" t="s">
        <v>128</v>
      </c>
      <c r="M1085" s="63">
        <f t="shared" si="16"/>
        <v>1.68</v>
      </c>
      <c r="N1085" s="64">
        <f>IF(M1085="","",IF(M1085&lt;Premissas!$C$8,Premissas!$E$7,IF(M1085&lt;Premissas!$C$9,Premissas!$E$8,IF(M1085&lt;Premissas!$C$10,Premissas!$E$9,IF(M1085&lt;Premissas!$C$11,Premissas!$E$10,IF(M1085&lt;Premissas!$C$12,Premissas!$E$11,Premissas!$E$12))))))</f>
        <v>500</v>
      </c>
      <c r="O1085" s="65">
        <f>IF(OR(N1085="",N1085=0),0,N1085/Premissas!$C$16)</f>
        <v>19.23076923076923</v>
      </c>
    </row>
    <row r="1086" spans="1:15" ht="15" customHeight="1">
      <c r="A1086" s="40">
        <v>8</v>
      </c>
      <c r="B1086" s="40">
        <v>409</v>
      </c>
      <c r="C1086" s="40" t="s">
        <v>21</v>
      </c>
      <c r="D1086" s="40" t="s">
        <v>131</v>
      </c>
      <c r="E1086" s="40" t="s">
        <v>132</v>
      </c>
      <c r="F1086" s="62">
        <v>5</v>
      </c>
      <c r="G1086" s="63">
        <v>1.42</v>
      </c>
      <c r="H1086" s="63">
        <v>4</v>
      </c>
      <c r="I1086" s="40">
        <v>22</v>
      </c>
      <c r="J1086" s="40">
        <v>22</v>
      </c>
      <c r="K1086" s="40" t="s">
        <v>127</v>
      </c>
      <c r="L1086" s="40" t="s">
        <v>128</v>
      </c>
      <c r="M1086" s="63">
        <f t="shared" si="16"/>
        <v>0.18181818181818182</v>
      </c>
      <c r="N1086" s="64">
        <f>IF(M1086="","",IF(M1086&lt;Premissas!$C$8,Premissas!$E$7,IF(M1086&lt;Premissas!$C$9,Premissas!$E$8,IF(M1086&lt;Premissas!$C$10,Premissas!$E$9,IF(M1086&lt;Premissas!$C$11,Premissas!$E$10,IF(M1086&lt;Premissas!$C$12,Premissas!$E$11,Premissas!$E$12))))))</f>
        <v>0</v>
      </c>
      <c r="O1086" s="65">
        <f>IF(OR(N1086="",N1086=0),0,N1086/Premissas!$C$16)</f>
        <v>0</v>
      </c>
    </row>
    <row r="1087" spans="1:15" ht="15" customHeight="1">
      <c r="A1087" s="40">
        <v>8</v>
      </c>
      <c r="B1087" s="40">
        <v>409</v>
      </c>
      <c r="C1087" s="40" t="s">
        <v>21</v>
      </c>
      <c r="D1087" s="40" t="s">
        <v>133</v>
      </c>
      <c r="E1087" s="40" t="s">
        <v>134</v>
      </c>
      <c r="F1087" s="62">
        <v>31</v>
      </c>
      <c r="G1087" s="63">
        <v>13.25</v>
      </c>
      <c r="H1087" s="63">
        <v>2</v>
      </c>
      <c r="I1087" s="40">
        <v>22</v>
      </c>
      <c r="J1087" s="40">
        <v>22</v>
      </c>
      <c r="K1087" s="40" t="s">
        <v>127</v>
      </c>
      <c r="L1087" s="40" t="s">
        <v>128</v>
      </c>
      <c r="M1087" s="63">
        <f t="shared" si="16"/>
        <v>9.0909090909090912E-2</v>
      </c>
      <c r="N1087" s="64">
        <f>IF(M1087="","",IF(M1087&lt;Premissas!$C$8,Premissas!$E$7,IF(M1087&lt;Premissas!$C$9,Premissas!$E$8,IF(M1087&lt;Premissas!$C$10,Premissas!$E$9,IF(M1087&lt;Premissas!$C$11,Premissas!$E$10,IF(M1087&lt;Premissas!$C$12,Premissas!$E$11,Premissas!$E$12))))))</f>
        <v>0</v>
      </c>
      <c r="O1087" s="65">
        <f>IF(OR(N1087="",N1087=0),0,N1087/Premissas!$C$16)</f>
        <v>0</v>
      </c>
    </row>
    <row r="1088" spans="1:15" ht="15" customHeight="1">
      <c r="A1088" s="40">
        <v>8</v>
      </c>
      <c r="B1088" s="40">
        <v>409</v>
      </c>
      <c r="C1088" s="40" t="s">
        <v>20</v>
      </c>
      <c r="D1088" s="40" t="s">
        <v>133</v>
      </c>
      <c r="E1088" s="40" t="s">
        <v>134</v>
      </c>
      <c r="F1088" s="62">
        <v>1</v>
      </c>
      <c r="G1088" s="63">
        <v>1.1499999999999999</v>
      </c>
      <c r="H1088" s="63">
        <v>1</v>
      </c>
      <c r="I1088" s="40">
        <v>25</v>
      </c>
      <c r="J1088" s="40">
        <v>25</v>
      </c>
      <c r="K1088" s="40" t="s">
        <v>127</v>
      </c>
      <c r="L1088" s="40" t="s">
        <v>128</v>
      </c>
      <c r="M1088" s="63">
        <f t="shared" si="16"/>
        <v>0.04</v>
      </c>
      <c r="N1088" s="64">
        <f>IF(M1088="","",IF(M1088&lt;Premissas!$C$8,Premissas!$E$7,IF(M1088&lt;Premissas!$C$9,Premissas!$E$8,IF(M1088&lt;Premissas!$C$10,Premissas!$E$9,IF(M1088&lt;Premissas!$C$11,Premissas!$E$10,IF(M1088&lt;Premissas!$C$12,Premissas!$E$11,Premissas!$E$12))))))</f>
        <v>0</v>
      </c>
      <c r="O1088" s="65">
        <f>IF(OR(N1088="",N1088=0),0,N1088/Premissas!$C$16)</f>
        <v>0</v>
      </c>
    </row>
    <row r="1089" spans="1:15" ht="15" customHeight="1">
      <c r="A1089" s="40">
        <v>8</v>
      </c>
      <c r="B1089" s="40">
        <v>409</v>
      </c>
      <c r="C1089" s="40" t="s">
        <v>21</v>
      </c>
      <c r="D1089" s="40" t="s">
        <v>135</v>
      </c>
      <c r="E1089" s="40" t="s">
        <v>136</v>
      </c>
      <c r="F1089" s="62">
        <v>56</v>
      </c>
      <c r="G1089" s="63">
        <v>1.9</v>
      </c>
      <c r="H1089" s="63">
        <v>29</v>
      </c>
      <c r="I1089" s="40">
        <v>22</v>
      </c>
      <c r="J1089" s="40">
        <v>22</v>
      </c>
      <c r="K1089" s="40" t="s">
        <v>127</v>
      </c>
      <c r="L1089" s="40" t="s">
        <v>128</v>
      </c>
      <c r="M1089" s="63">
        <f t="shared" si="16"/>
        <v>1.3181818181818181</v>
      </c>
      <c r="N1089" s="64">
        <f>IF(M1089="","",IF(M1089&lt;Premissas!$C$8,Premissas!$E$7,IF(M1089&lt;Premissas!$C$9,Premissas!$E$8,IF(M1089&lt;Premissas!$C$10,Premissas!$E$9,IF(M1089&lt;Premissas!$C$11,Premissas!$E$10,IF(M1089&lt;Premissas!$C$12,Premissas!$E$11,Premissas!$E$12))))))</f>
        <v>200</v>
      </c>
      <c r="O1089" s="65">
        <f>IF(OR(N1089="",N1089=0),0,N1089/Premissas!$C$16)</f>
        <v>7.6923076923076925</v>
      </c>
    </row>
    <row r="1090" spans="1:15" ht="15" customHeight="1">
      <c r="A1090" s="40">
        <v>8</v>
      </c>
      <c r="B1090" s="40">
        <v>409</v>
      </c>
      <c r="C1090" s="40" t="s">
        <v>20</v>
      </c>
      <c r="D1090" s="40" t="s">
        <v>135</v>
      </c>
      <c r="E1090" s="40" t="s">
        <v>136</v>
      </c>
      <c r="F1090" s="62">
        <v>2743</v>
      </c>
      <c r="G1090" s="63">
        <v>36.99</v>
      </c>
      <c r="H1090" s="63">
        <v>74</v>
      </c>
      <c r="I1090" s="40">
        <v>25</v>
      </c>
      <c r="J1090" s="40">
        <v>25</v>
      </c>
      <c r="K1090" s="40" t="s">
        <v>127</v>
      </c>
      <c r="L1090" s="40" t="s">
        <v>128</v>
      </c>
      <c r="M1090" s="63">
        <f t="shared" ref="M1090:M1153" si="17">IF(OR(J1090="",J1090&lt;=0),"",H1090/J1090)</f>
        <v>2.96</v>
      </c>
      <c r="N1090" s="64">
        <f>IF(M1090="","",IF(M1090&lt;Premissas!$C$8,Premissas!$E$7,IF(M1090&lt;Premissas!$C$9,Premissas!$E$8,IF(M1090&lt;Premissas!$C$10,Premissas!$E$9,IF(M1090&lt;Premissas!$C$11,Premissas!$E$10,IF(M1090&lt;Premissas!$C$12,Premissas!$E$11,Premissas!$E$12))))))</f>
        <v>750</v>
      </c>
      <c r="O1090" s="65">
        <f>IF(OR(N1090="",N1090=0),0,N1090/Premissas!$C$16)</f>
        <v>28.846153846153847</v>
      </c>
    </row>
    <row r="1091" spans="1:15" ht="15" customHeight="1">
      <c r="A1091" s="40">
        <v>8</v>
      </c>
      <c r="B1091" s="40">
        <v>409</v>
      </c>
      <c r="C1091" s="40" t="s">
        <v>19</v>
      </c>
      <c r="D1091" s="40" t="s">
        <v>137</v>
      </c>
      <c r="E1091" s="40" t="s">
        <v>138</v>
      </c>
      <c r="F1091" s="62">
        <v>161</v>
      </c>
      <c r="G1091" s="63">
        <v>4.13</v>
      </c>
      <c r="H1091" s="63">
        <v>39</v>
      </c>
      <c r="I1091" s="40">
        <v>24</v>
      </c>
      <c r="J1091" s="40">
        <v>24</v>
      </c>
      <c r="K1091" s="40" t="s">
        <v>127</v>
      </c>
      <c r="L1091" s="40" t="s">
        <v>128</v>
      </c>
      <c r="M1091" s="63">
        <f t="shared" si="17"/>
        <v>1.625</v>
      </c>
      <c r="N1091" s="64">
        <f>IF(M1091="","",IF(M1091&lt;Premissas!$C$8,Premissas!$E$7,IF(M1091&lt;Premissas!$C$9,Premissas!$E$8,IF(M1091&lt;Premissas!$C$10,Premissas!$E$9,IF(M1091&lt;Premissas!$C$11,Premissas!$E$10,IF(M1091&lt;Premissas!$C$12,Premissas!$E$11,Premissas!$E$12))))))</f>
        <v>500</v>
      </c>
      <c r="O1091" s="65">
        <f>IF(OR(N1091="",N1091=0),0,N1091/Premissas!$C$16)</f>
        <v>19.23076923076923</v>
      </c>
    </row>
    <row r="1092" spans="1:15" ht="15" customHeight="1">
      <c r="A1092" s="40">
        <v>8</v>
      </c>
      <c r="B1092" s="40">
        <v>409</v>
      </c>
      <c r="C1092" s="40" t="s">
        <v>22</v>
      </c>
      <c r="D1092" s="40" t="s">
        <v>139</v>
      </c>
      <c r="E1092" s="40" t="s">
        <v>140</v>
      </c>
      <c r="F1092" s="62">
        <v>1467</v>
      </c>
      <c r="G1092" s="63">
        <v>34.83</v>
      </c>
      <c r="H1092" s="63">
        <v>42</v>
      </c>
      <c r="I1092" s="40">
        <v>25</v>
      </c>
      <c r="J1092" s="40">
        <v>25</v>
      </c>
      <c r="K1092" s="40" t="s">
        <v>127</v>
      </c>
      <c r="L1092" s="40" t="s">
        <v>128</v>
      </c>
      <c r="M1092" s="63">
        <f t="shared" si="17"/>
        <v>1.68</v>
      </c>
      <c r="N1092" s="64">
        <f>IF(M1092="","",IF(M1092&lt;Premissas!$C$8,Premissas!$E$7,IF(M1092&lt;Premissas!$C$9,Premissas!$E$8,IF(M1092&lt;Premissas!$C$10,Premissas!$E$9,IF(M1092&lt;Premissas!$C$11,Premissas!$E$10,IF(M1092&lt;Premissas!$C$12,Premissas!$E$11,Premissas!$E$12))))))</f>
        <v>500</v>
      </c>
      <c r="O1092" s="65">
        <f>IF(OR(N1092="",N1092=0),0,N1092/Premissas!$C$16)</f>
        <v>19.23076923076923</v>
      </c>
    </row>
    <row r="1093" spans="1:15" ht="15" customHeight="1">
      <c r="A1093" s="40">
        <v>8</v>
      </c>
      <c r="B1093" s="40">
        <v>409</v>
      </c>
      <c r="C1093" s="40" t="s">
        <v>22</v>
      </c>
      <c r="D1093" s="40" t="s">
        <v>141</v>
      </c>
      <c r="E1093" s="40" t="s">
        <v>142</v>
      </c>
      <c r="F1093" s="62">
        <v>680</v>
      </c>
      <c r="G1093" s="63">
        <v>22.44</v>
      </c>
      <c r="H1093" s="63">
        <v>30</v>
      </c>
      <c r="I1093" s="40">
        <v>25</v>
      </c>
      <c r="J1093" s="40">
        <v>25</v>
      </c>
      <c r="K1093" s="40" t="s">
        <v>127</v>
      </c>
      <c r="L1093" s="40" t="s">
        <v>128</v>
      </c>
      <c r="M1093" s="63">
        <f t="shared" si="17"/>
        <v>1.2</v>
      </c>
      <c r="N1093" s="64">
        <f>IF(M1093="","",IF(M1093&lt;Premissas!$C$8,Premissas!$E$7,IF(M1093&lt;Premissas!$C$9,Premissas!$E$8,IF(M1093&lt;Premissas!$C$10,Premissas!$E$9,IF(M1093&lt;Premissas!$C$11,Premissas!$E$10,IF(M1093&lt;Premissas!$C$12,Premissas!$E$11,Premissas!$E$12))))))</f>
        <v>200</v>
      </c>
      <c r="O1093" s="65">
        <f>IF(OR(N1093="",N1093=0),0,N1093/Premissas!$C$16)</f>
        <v>7.6923076923076925</v>
      </c>
    </row>
    <row r="1094" spans="1:15" ht="15" customHeight="1">
      <c r="A1094" s="40">
        <v>8</v>
      </c>
      <c r="B1094" s="40">
        <v>409</v>
      </c>
      <c r="C1094" s="40" t="s">
        <v>22</v>
      </c>
      <c r="D1094" s="40" t="s">
        <v>143</v>
      </c>
      <c r="E1094" s="40" t="s">
        <v>144</v>
      </c>
      <c r="F1094" s="62">
        <v>1420</v>
      </c>
      <c r="G1094" s="63">
        <v>36.53</v>
      </c>
      <c r="H1094" s="63">
        <v>39</v>
      </c>
      <c r="I1094" s="40">
        <v>25</v>
      </c>
      <c r="J1094" s="40">
        <v>25</v>
      </c>
      <c r="K1094" s="40" t="s">
        <v>127</v>
      </c>
      <c r="L1094" s="40" t="s">
        <v>128</v>
      </c>
      <c r="M1094" s="63">
        <f t="shared" si="17"/>
        <v>1.56</v>
      </c>
      <c r="N1094" s="64">
        <f>IF(M1094="","",IF(M1094&lt;Premissas!$C$8,Premissas!$E$7,IF(M1094&lt;Premissas!$C$9,Premissas!$E$8,IF(M1094&lt;Premissas!$C$10,Premissas!$E$9,IF(M1094&lt;Premissas!$C$11,Premissas!$E$10,IF(M1094&lt;Premissas!$C$12,Premissas!$E$11,Premissas!$E$12))))))</f>
        <v>350</v>
      </c>
      <c r="O1094" s="65">
        <f>IF(OR(N1094="",N1094=0),0,N1094/Premissas!$C$16)</f>
        <v>13.461538461538462</v>
      </c>
    </row>
    <row r="1095" spans="1:15" ht="15" customHeight="1">
      <c r="A1095" s="40">
        <v>8</v>
      </c>
      <c r="B1095" s="40">
        <v>409</v>
      </c>
      <c r="C1095" s="40" t="s">
        <v>22</v>
      </c>
      <c r="D1095" s="40" t="s">
        <v>145</v>
      </c>
      <c r="E1095" s="40" t="s">
        <v>146</v>
      </c>
      <c r="F1095" s="62">
        <v>2875</v>
      </c>
      <c r="G1095" s="63">
        <v>50.85</v>
      </c>
      <c r="H1095" s="63">
        <v>57</v>
      </c>
      <c r="I1095" s="40">
        <v>25</v>
      </c>
      <c r="J1095" s="40">
        <v>25</v>
      </c>
      <c r="K1095" s="40" t="s">
        <v>127</v>
      </c>
      <c r="L1095" s="40" t="s">
        <v>128</v>
      </c>
      <c r="M1095" s="63">
        <f t="shared" si="17"/>
        <v>2.2799999999999998</v>
      </c>
      <c r="N1095" s="64">
        <f>IF(M1095="","",IF(M1095&lt;Premissas!$C$8,Premissas!$E$7,IF(M1095&lt;Premissas!$C$9,Premissas!$E$8,IF(M1095&lt;Premissas!$C$10,Premissas!$E$9,IF(M1095&lt;Premissas!$C$11,Premissas!$E$10,IF(M1095&lt;Premissas!$C$12,Premissas!$E$11,Premissas!$E$12))))))</f>
        <v>750</v>
      </c>
      <c r="O1095" s="65">
        <f>IF(OR(N1095="",N1095=0),0,N1095/Premissas!$C$16)</f>
        <v>28.846153846153847</v>
      </c>
    </row>
    <row r="1096" spans="1:15" ht="15" customHeight="1">
      <c r="A1096" s="40">
        <v>8</v>
      </c>
      <c r="B1096" s="40">
        <v>409</v>
      </c>
      <c r="C1096" s="40" t="s">
        <v>19</v>
      </c>
      <c r="D1096" s="40" t="s">
        <v>147</v>
      </c>
      <c r="E1096" s="40" t="s">
        <v>148</v>
      </c>
      <c r="F1096" s="62">
        <v>3</v>
      </c>
      <c r="G1096" s="63">
        <v>0.19</v>
      </c>
      <c r="H1096" s="63">
        <v>16</v>
      </c>
      <c r="I1096" s="40">
        <v>24</v>
      </c>
      <c r="J1096" s="40">
        <v>24</v>
      </c>
      <c r="K1096" s="40" t="s">
        <v>127</v>
      </c>
      <c r="L1096" s="40" t="s">
        <v>128</v>
      </c>
      <c r="M1096" s="63">
        <f t="shared" si="17"/>
        <v>0.66666666666666663</v>
      </c>
      <c r="N1096" s="64">
        <f>IF(M1096="","",IF(M1096&lt;Premissas!$C$8,Premissas!$E$7,IF(M1096&lt;Premissas!$C$9,Premissas!$E$8,IF(M1096&lt;Premissas!$C$10,Premissas!$E$9,IF(M1096&lt;Premissas!$C$11,Premissas!$E$10,IF(M1096&lt;Premissas!$C$12,Premissas!$E$11,Premissas!$E$12))))))</f>
        <v>0</v>
      </c>
      <c r="O1096" s="65">
        <f>IF(OR(N1096="",N1096=0),0,N1096/Premissas!$C$16)</f>
        <v>0</v>
      </c>
    </row>
    <row r="1097" spans="1:15" ht="15" customHeight="1">
      <c r="A1097" s="40">
        <v>8</v>
      </c>
      <c r="B1097" s="40">
        <v>409</v>
      </c>
      <c r="C1097" s="40" t="s">
        <v>22</v>
      </c>
      <c r="D1097" s="40" t="s">
        <v>149</v>
      </c>
      <c r="E1097" s="40" t="s">
        <v>150</v>
      </c>
      <c r="F1097" s="62">
        <v>1813</v>
      </c>
      <c r="G1097" s="63">
        <v>54.28</v>
      </c>
      <c r="H1097" s="63">
        <v>33</v>
      </c>
      <c r="I1097" s="40">
        <v>25</v>
      </c>
      <c r="J1097" s="40">
        <v>25</v>
      </c>
      <c r="K1097" s="40" t="s">
        <v>127</v>
      </c>
      <c r="L1097" s="40" t="s">
        <v>128</v>
      </c>
      <c r="M1097" s="63">
        <f t="shared" si="17"/>
        <v>1.32</v>
      </c>
      <c r="N1097" s="64">
        <f>IF(M1097="","",IF(M1097&lt;Premissas!$C$8,Premissas!$E$7,IF(M1097&lt;Premissas!$C$9,Premissas!$E$8,IF(M1097&lt;Premissas!$C$10,Premissas!$E$9,IF(M1097&lt;Premissas!$C$11,Premissas!$E$10,IF(M1097&lt;Premissas!$C$12,Premissas!$E$11,Premissas!$E$12))))))</f>
        <v>200</v>
      </c>
      <c r="O1097" s="65">
        <f>IF(OR(N1097="",N1097=0),0,N1097/Premissas!$C$16)</f>
        <v>7.6923076923076925</v>
      </c>
    </row>
    <row r="1098" spans="1:15" ht="15" customHeight="1">
      <c r="A1098" s="40">
        <v>8</v>
      </c>
      <c r="B1098" s="40">
        <v>409</v>
      </c>
      <c r="C1098" s="40" t="s">
        <v>22</v>
      </c>
      <c r="D1098" s="40" t="s">
        <v>1728</v>
      </c>
      <c r="E1098" s="40" t="s">
        <v>1729</v>
      </c>
      <c r="F1098" s="62">
        <v>1360</v>
      </c>
      <c r="G1098" s="63">
        <v>61.94</v>
      </c>
      <c r="H1098" s="63">
        <v>22</v>
      </c>
      <c r="I1098" s="40">
        <v>25</v>
      </c>
      <c r="J1098" s="40">
        <v>25</v>
      </c>
      <c r="K1098" s="40" t="s">
        <v>127</v>
      </c>
      <c r="L1098" s="40" t="s">
        <v>128</v>
      </c>
      <c r="M1098" s="63">
        <f t="shared" si="17"/>
        <v>0.88</v>
      </c>
      <c r="N1098" s="64">
        <f>IF(M1098="","",IF(M1098&lt;Premissas!$C$8,Premissas!$E$7,IF(M1098&lt;Premissas!$C$9,Premissas!$E$8,IF(M1098&lt;Premissas!$C$10,Premissas!$E$9,IF(M1098&lt;Premissas!$C$11,Premissas!$E$10,IF(M1098&lt;Premissas!$C$12,Premissas!$E$11,Premissas!$E$12))))))</f>
        <v>0</v>
      </c>
      <c r="O1098" s="65">
        <f>IF(OR(N1098="",N1098=0),0,N1098/Premissas!$C$16)</f>
        <v>0</v>
      </c>
    </row>
    <row r="1099" spans="1:15" ht="15" customHeight="1">
      <c r="A1099" s="40">
        <v>8</v>
      </c>
      <c r="B1099" s="40">
        <v>409</v>
      </c>
      <c r="C1099" s="40" t="s">
        <v>22</v>
      </c>
      <c r="D1099" s="40" t="s">
        <v>151</v>
      </c>
      <c r="E1099" s="40" t="s">
        <v>152</v>
      </c>
      <c r="F1099" s="62">
        <v>2500</v>
      </c>
      <c r="G1099" s="63">
        <v>57.02</v>
      </c>
      <c r="H1099" s="63">
        <v>44</v>
      </c>
      <c r="I1099" s="40">
        <v>25</v>
      </c>
      <c r="J1099" s="40">
        <v>25</v>
      </c>
      <c r="K1099" s="40" t="s">
        <v>127</v>
      </c>
      <c r="L1099" s="40" t="s">
        <v>128</v>
      </c>
      <c r="M1099" s="63">
        <f t="shared" si="17"/>
        <v>1.76</v>
      </c>
      <c r="N1099" s="64">
        <f>IF(M1099="","",IF(M1099&lt;Premissas!$C$8,Premissas!$E$7,IF(M1099&lt;Premissas!$C$9,Premissas!$E$8,IF(M1099&lt;Premissas!$C$10,Premissas!$E$9,IF(M1099&lt;Premissas!$C$11,Premissas!$E$10,IF(M1099&lt;Premissas!$C$12,Premissas!$E$11,Premissas!$E$12))))))</f>
        <v>500</v>
      </c>
      <c r="O1099" s="65">
        <f>IF(OR(N1099="",N1099=0),0,N1099/Premissas!$C$16)</f>
        <v>19.23076923076923</v>
      </c>
    </row>
    <row r="1100" spans="1:15" ht="15" customHeight="1">
      <c r="A1100" s="40">
        <v>8</v>
      </c>
      <c r="B1100" s="40">
        <v>409</v>
      </c>
      <c r="C1100" s="40" t="s">
        <v>21</v>
      </c>
      <c r="D1100" s="40" t="s">
        <v>153</v>
      </c>
      <c r="E1100" s="40" t="s">
        <v>154</v>
      </c>
      <c r="F1100" s="62">
        <v>9</v>
      </c>
      <c r="G1100" s="63">
        <v>0.38</v>
      </c>
      <c r="H1100" s="63">
        <v>24</v>
      </c>
      <c r="I1100" s="40">
        <v>22</v>
      </c>
      <c r="J1100" s="40">
        <v>22</v>
      </c>
      <c r="K1100" s="40" t="s">
        <v>127</v>
      </c>
      <c r="L1100" s="40" t="s">
        <v>128</v>
      </c>
      <c r="M1100" s="63">
        <f t="shared" si="17"/>
        <v>1.0909090909090908</v>
      </c>
      <c r="N1100" s="64">
        <f>IF(M1100="","",IF(M1100&lt;Premissas!$C$8,Premissas!$E$7,IF(M1100&lt;Premissas!$C$9,Premissas!$E$8,IF(M1100&lt;Premissas!$C$10,Premissas!$E$9,IF(M1100&lt;Premissas!$C$11,Premissas!$E$10,IF(M1100&lt;Premissas!$C$12,Premissas!$E$11,Premissas!$E$12))))))</f>
        <v>100</v>
      </c>
      <c r="O1100" s="65">
        <f>IF(OR(N1100="",N1100=0),0,N1100/Premissas!$C$16)</f>
        <v>3.8461538461538463</v>
      </c>
    </row>
    <row r="1101" spans="1:15" ht="15" customHeight="1">
      <c r="A1101" s="40">
        <v>8</v>
      </c>
      <c r="B1101" s="40">
        <v>409</v>
      </c>
      <c r="C1101" s="40" t="s">
        <v>20</v>
      </c>
      <c r="D1101" s="40" t="s">
        <v>153</v>
      </c>
      <c r="E1101" s="40" t="s">
        <v>154</v>
      </c>
      <c r="F1101" s="62">
        <v>91</v>
      </c>
      <c r="G1101" s="63">
        <v>1.53</v>
      </c>
      <c r="H1101" s="63">
        <v>59</v>
      </c>
      <c r="I1101" s="40">
        <v>25</v>
      </c>
      <c r="J1101" s="40">
        <v>25</v>
      </c>
      <c r="K1101" s="40" t="s">
        <v>127</v>
      </c>
      <c r="L1101" s="40" t="s">
        <v>128</v>
      </c>
      <c r="M1101" s="63">
        <f t="shared" si="17"/>
        <v>2.36</v>
      </c>
      <c r="N1101" s="64">
        <f>IF(M1101="","",IF(M1101&lt;Premissas!$C$8,Premissas!$E$7,IF(M1101&lt;Premissas!$C$9,Premissas!$E$8,IF(M1101&lt;Premissas!$C$10,Premissas!$E$9,IF(M1101&lt;Premissas!$C$11,Premissas!$E$10,IF(M1101&lt;Premissas!$C$12,Premissas!$E$11,Premissas!$E$12))))))</f>
        <v>750</v>
      </c>
      <c r="O1101" s="65">
        <f>IF(OR(N1101="",N1101=0),0,N1101/Premissas!$C$16)</f>
        <v>28.846153846153847</v>
      </c>
    </row>
    <row r="1102" spans="1:15" ht="15" customHeight="1">
      <c r="A1102" s="40">
        <v>8</v>
      </c>
      <c r="B1102" s="40">
        <v>409</v>
      </c>
      <c r="C1102" s="40" t="s">
        <v>19</v>
      </c>
      <c r="D1102" s="40" t="s">
        <v>1730</v>
      </c>
      <c r="E1102" s="40" t="s">
        <v>1731</v>
      </c>
      <c r="F1102" s="62">
        <v>188</v>
      </c>
      <c r="G1102" s="63">
        <v>9.66</v>
      </c>
      <c r="H1102" s="63">
        <v>19</v>
      </c>
      <c r="I1102" s="40">
        <v>24</v>
      </c>
      <c r="J1102" s="40">
        <v>24</v>
      </c>
      <c r="K1102" s="40" t="s">
        <v>127</v>
      </c>
      <c r="L1102" s="40" t="s">
        <v>128</v>
      </c>
      <c r="M1102" s="63">
        <f t="shared" si="17"/>
        <v>0.79166666666666663</v>
      </c>
      <c r="N1102" s="64">
        <f>IF(M1102="","",IF(M1102&lt;Premissas!$C$8,Premissas!$E$7,IF(M1102&lt;Premissas!$C$9,Premissas!$E$8,IF(M1102&lt;Premissas!$C$10,Premissas!$E$9,IF(M1102&lt;Premissas!$C$11,Premissas!$E$10,IF(M1102&lt;Premissas!$C$12,Premissas!$E$11,Premissas!$E$12))))))</f>
        <v>0</v>
      </c>
      <c r="O1102" s="65">
        <f>IF(OR(N1102="",N1102=0),0,N1102/Premissas!$C$16)</f>
        <v>0</v>
      </c>
    </row>
    <row r="1103" spans="1:15" ht="15" customHeight="1">
      <c r="A1103" s="40">
        <v>8</v>
      </c>
      <c r="B1103" s="40">
        <v>409</v>
      </c>
      <c r="C1103" s="40" t="s">
        <v>21</v>
      </c>
      <c r="D1103" s="40" t="s">
        <v>1732</v>
      </c>
      <c r="E1103" s="40" t="s">
        <v>1733</v>
      </c>
      <c r="F1103" s="62">
        <v>410</v>
      </c>
      <c r="G1103" s="63">
        <v>13.21</v>
      </c>
      <c r="H1103" s="63">
        <v>31</v>
      </c>
      <c r="I1103" s="40">
        <v>22</v>
      </c>
      <c r="J1103" s="40">
        <v>22</v>
      </c>
      <c r="K1103" s="40" t="s">
        <v>127</v>
      </c>
      <c r="L1103" s="40" t="s">
        <v>128</v>
      </c>
      <c r="M1103" s="63">
        <f t="shared" si="17"/>
        <v>1.4090909090909092</v>
      </c>
      <c r="N1103" s="64">
        <f>IF(M1103="","",IF(M1103&lt;Premissas!$C$8,Premissas!$E$7,IF(M1103&lt;Premissas!$C$9,Premissas!$E$8,IF(M1103&lt;Premissas!$C$10,Premissas!$E$9,IF(M1103&lt;Premissas!$C$11,Premissas!$E$10,IF(M1103&lt;Premissas!$C$12,Premissas!$E$11,Premissas!$E$12))))))</f>
        <v>350</v>
      </c>
      <c r="O1103" s="65">
        <f>IF(OR(N1103="",N1103=0),0,N1103/Premissas!$C$16)</f>
        <v>13.461538461538462</v>
      </c>
    </row>
    <row r="1104" spans="1:15" ht="15" customHeight="1">
      <c r="A1104" s="40">
        <v>8</v>
      </c>
      <c r="B1104" s="40">
        <v>409</v>
      </c>
      <c r="C1104" s="40" t="s">
        <v>20</v>
      </c>
      <c r="D1104" s="40" t="s">
        <v>1732</v>
      </c>
      <c r="E1104" s="40" t="s">
        <v>1733</v>
      </c>
      <c r="F1104" s="62">
        <v>2705</v>
      </c>
      <c r="G1104" s="63">
        <v>41.47</v>
      </c>
      <c r="H1104" s="63">
        <v>65</v>
      </c>
      <c r="I1104" s="40">
        <v>25</v>
      </c>
      <c r="J1104" s="40">
        <v>25</v>
      </c>
      <c r="K1104" s="40" t="s">
        <v>127</v>
      </c>
      <c r="L1104" s="40" t="s">
        <v>128</v>
      </c>
      <c r="M1104" s="63">
        <f t="shared" si="17"/>
        <v>2.6</v>
      </c>
      <c r="N1104" s="64">
        <f>IF(M1104="","",IF(M1104&lt;Premissas!$C$8,Premissas!$E$7,IF(M1104&lt;Premissas!$C$9,Premissas!$E$8,IF(M1104&lt;Premissas!$C$10,Premissas!$E$9,IF(M1104&lt;Premissas!$C$11,Premissas!$E$10,IF(M1104&lt;Premissas!$C$12,Premissas!$E$11,Premissas!$E$12))))))</f>
        <v>750</v>
      </c>
      <c r="O1104" s="65">
        <f>IF(OR(N1104="",N1104=0),0,N1104/Premissas!$C$16)</f>
        <v>28.846153846153847</v>
      </c>
    </row>
    <row r="1105" spans="1:15" ht="15" customHeight="1">
      <c r="A1105" s="40">
        <v>8</v>
      </c>
      <c r="B1105" s="40">
        <v>409</v>
      </c>
      <c r="C1105" s="40" t="s">
        <v>21</v>
      </c>
      <c r="D1105" s="40" t="s">
        <v>157</v>
      </c>
      <c r="E1105" s="40" t="s">
        <v>158</v>
      </c>
      <c r="F1105" s="62">
        <v>549</v>
      </c>
      <c r="G1105" s="63">
        <v>8.69</v>
      </c>
      <c r="H1105" s="63">
        <v>63</v>
      </c>
      <c r="I1105" s="40">
        <v>22</v>
      </c>
      <c r="J1105" s="40">
        <v>22</v>
      </c>
      <c r="K1105" s="40" t="s">
        <v>127</v>
      </c>
      <c r="L1105" s="40" t="s">
        <v>128</v>
      </c>
      <c r="M1105" s="63">
        <f t="shared" si="17"/>
        <v>2.8636363636363638</v>
      </c>
      <c r="N1105" s="64">
        <f>IF(M1105="","",IF(M1105&lt;Premissas!$C$8,Premissas!$E$7,IF(M1105&lt;Premissas!$C$9,Premissas!$E$8,IF(M1105&lt;Premissas!$C$10,Premissas!$E$9,IF(M1105&lt;Premissas!$C$11,Premissas!$E$10,IF(M1105&lt;Premissas!$C$12,Premissas!$E$11,Premissas!$E$12))))))</f>
        <v>750</v>
      </c>
      <c r="O1105" s="65">
        <f>IF(OR(N1105="",N1105=0),0,N1105/Premissas!$C$16)</f>
        <v>28.846153846153847</v>
      </c>
    </row>
    <row r="1106" spans="1:15" ht="15" customHeight="1">
      <c r="A1106" s="40">
        <v>8</v>
      </c>
      <c r="B1106" s="40">
        <v>409</v>
      </c>
      <c r="C1106" s="40" t="s">
        <v>20</v>
      </c>
      <c r="D1106" s="40" t="s">
        <v>157</v>
      </c>
      <c r="E1106" s="40" t="s">
        <v>158</v>
      </c>
      <c r="F1106" s="62">
        <v>1658</v>
      </c>
      <c r="G1106" s="63">
        <v>22.6</v>
      </c>
      <c r="H1106" s="63">
        <v>73</v>
      </c>
      <c r="I1106" s="40">
        <v>25</v>
      </c>
      <c r="J1106" s="40">
        <v>25</v>
      </c>
      <c r="K1106" s="40" t="s">
        <v>127</v>
      </c>
      <c r="L1106" s="40" t="s">
        <v>128</v>
      </c>
      <c r="M1106" s="63">
        <f t="shared" si="17"/>
        <v>2.92</v>
      </c>
      <c r="N1106" s="64">
        <f>IF(M1106="","",IF(M1106&lt;Premissas!$C$8,Premissas!$E$7,IF(M1106&lt;Premissas!$C$9,Premissas!$E$8,IF(M1106&lt;Premissas!$C$10,Premissas!$E$9,IF(M1106&lt;Premissas!$C$11,Premissas!$E$10,IF(M1106&lt;Premissas!$C$12,Premissas!$E$11,Premissas!$E$12))))))</f>
        <v>750</v>
      </c>
      <c r="O1106" s="65">
        <f>IF(OR(N1106="",N1106=0),0,N1106/Premissas!$C$16)</f>
        <v>28.846153846153847</v>
      </c>
    </row>
    <row r="1107" spans="1:15" ht="15" customHeight="1">
      <c r="A1107" s="40">
        <v>8</v>
      </c>
      <c r="B1107" s="40">
        <v>409</v>
      </c>
      <c r="C1107" s="40" t="s">
        <v>21</v>
      </c>
      <c r="D1107" s="40" t="s">
        <v>159</v>
      </c>
      <c r="E1107" s="40" t="s">
        <v>160</v>
      </c>
      <c r="F1107" s="62">
        <v>89</v>
      </c>
      <c r="G1107" s="63">
        <v>4.03</v>
      </c>
      <c r="H1107" s="63">
        <v>22</v>
      </c>
      <c r="I1107" s="40">
        <v>22</v>
      </c>
      <c r="J1107" s="40">
        <v>22</v>
      </c>
      <c r="K1107" s="40" t="s">
        <v>127</v>
      </c>
      <c r="L1107" s="40" t="s">
        <v>128</v>
      </c>
      <c r="M1107" s="63">
        <f t="shared" si="17"/>
        <v>1</v>
      </c>
      <c r="N1107" s="64">
        <f>IF(M1107="","",IF(M1107&lt;Premissas!$C$8,Premissas!$E$7,IF(M1107&lt;Premissas!$C$9,Premissas!$E$8,IF(M1107&lt;Premissas!$C$10,Premissas!$E$9,IF(M1107&lt;Premissas!$C$11,Premissas!$E$10,IF(M1107&lt;Premissas!$C$12,Premissas!$E$11,Premissas!$E$12))))))</f>
        <v>100</v>
      </c>
      <c r="O1107" s="65">
        <f>IF(OR(N1107="",N1107=0),0,N1107/Premissas!$C$16)</f>
        <v>3.8461538461538463</v>
      </c>
    </row>
    <row r="1108" spans="1:15" ht="15" customHeight="1">
      <c r="A1108" s="40">
        <v>8</v>
      </c>
      <c r="B1108" s="40">
        <v>409</v>
      </c>
      <c r="C1108" s="40" t="s">
        <v>20</v>
      </c>
      <c r="D1108" s="40" t="s">
        <v>159</v>
      </c>
      <c r="E1108" s="40" t="s">
        <v>160</v>
      </c>
      <c r="F1108" s="62">
        <v>2599</v>
      </c>
      <c r="G1108" s="63">
        <v>47.53</v>
      </c>
      <c r="H1108" s="63">
        <v>55</v>
      </c>
      <c r="I1108" s="40">
        <v>25</v>
      </c>
      <c r="J1108" s="40">
        <v>25</v>
      </c>
      <c r="K1108" s="40" t="s">
        <v>127</v>
      </c>
      <c r="L1108" s="40" t="s">
        <v>128</v>
      </c>
      <c r="M1108" s="63">
        <f t="shared" si="17"/>
        <v>2.2000000000000002</v>
      </c>
      <c r="N1108" s="64">
        <f>IF(M1108="","",IF(M1108&lt;Premissas!$C$8,Premissas!$E$7,IF(M1108&lt;Premissas!$C$9,Premissas!$E$8,IF(M1108&lt;Premissas!$C$10,Premissas!$E$9,IF(M1108&lt;Premissas!$C$11,Premissas!$E$10,IF(M1108&lt;Premissas!$C$12,Premissas!$E$11,Premissas!$E$12))))))</f>
        <v>750</v>
      </c>
      <c r="O1108" s="65">
        <f>IF(OR(N1108="",N1108=0),0,N1108/Premissas!$C$16)</f>
        <v>28.846153846153847</v>
      </c>
    </row>
    <row r="1109" spans="1:15" ht="15" customHeight="1">
      <c r="A1109" s="40">
        <v>8</v>
      </c>
      <c r="B1109" s="40">
        <v>409</v>
      </c>
      <c r="C1109" s="40" t="s">
        <v>19</v>
      </c>
      <c r="D1109" s="40" t="s">
        <v>161</v>
      </c>
      <c r="E1109" s="40" t="s">
        <v>162</v>
      </c>
      <c r="F1109" s="62">
        <v>547</v>
      </c>
      <c r="G1109" s="63">
        <v>16.829999999999998</v>
      </c>
      <c r="H1109" s="63">
        <v>33</v>
      </c>
      <c r="I1109" s="40">
        <v>24</v>
      </c>
      <c r="J1109" s="40">
        <v>24</v>
      </c>
      <c r="K1109" s="40" t="s">
        <v>127</v>
      </c>
      <c r="L1109" s="40" t="s">
        <v>128</v>
      </c>
      <c r="M1109" s="63">
        <f t="shared" si="17"/>
        <v>1.375</v>
      </c>
      <c r="N1109" s="64">
        <f>IF(M1109="","",IF(M1109&lt;Premissas!$C$8,Premissas!$E$7,IF(M1109&lt;Premissas!$C$9,Premissas!$E$8,IF(M1109&lt;Premissas!$C$10,Premissas!$E$9,IF(M1109&lt;Premissas!$C$11,Premissas!$E$10,IF(M1109&lt;Premissas!$C$12,Premissas!$E$11,Premissas!$E$12))))))</f>
        <v>200</v>
      </c>
      <c r="O1109" s="65">
        <f>IF(OR(N1109="",N1109=0),0,N1109/Premissas!$C$16)</f>
        <v>7.6923076923076925</v>
      </c>
    </row>
    <row r="1110" spans="1:15" ht="15" customHeight="1">
      <c r="A1110" s="40">
        <v>8</v>
      </c>
      <c r="B1110" s="40">
        <v>409</v>
      </c>
      <c r="C1110" s="40" t="s">
        <v>22</v>
      </c>
      <c r="D1110" s="40" t="s">
        <v>165</v>
      </c>
      <c r="E1110" s="40" t="s">
        <v>166</v>
      </c>
      <c r="F1110" s="62">
        <v>2773</v>
      </c>
      <c r="G1110" s="63">
        <v>52.45</v>
      </c>
      <c r="H1110" s="63">
        <v>53</v>
      </c>
      <c r="I1110" s="40">
        <v>25</v>
      </c>
      <c r="J1110" s="40">
        <v>25</v>
      </c>
      <c r="K1110" s="40" t="s">
        <v>127</v>
      </c>
      <c r="L1110" s="40" t="s">
        <v>128</v>
      </c>
      <c r="M1110" s="63">
        <f t="shared" si="17"/>
        <v>2.12</v>
      </c>
      <c r="N1110" s="64">
        <f>IF(M1110="","",IF(M1110&lt;Premissas!$C$8,Premissas!$E$7,IF(M1110&lt;Premissas!$C$9,Premissas!$E$8,IF(M1110&lt;Premissas!$C$10,Premissas!$E$9,IF(M1110&lt;Premissas!$C$11,Premissas!$E$10,IF(M1110&lt;Premissas!$C$12,Premissas!$E$11,Premissas!$E$12))))))</f>
        <v>750</v>
      </c>
      <c r="O1110" s="65">
        <f>IF(OR(N1110="",N1110=0),0,N1110/Premissas!$C$16)</f>
        <v>28.846153846153847</v>
      </c>
    </row>
    <row r="1111" spans="1:15" ht="15" customHeight="1">
      <c r="A1111" s="40">
        <v>8</v>
      </c>
      <c r="B1111" s="40">
        <v>409</v>
      </c>
      <c r="C1111" s="40" t="s">
        <v>21</v>
      </c>
      <c r="D1111" s="40" t="s">
        <v>167</v>
      </c>
      <c r="E1111" s="40" t="s">
        <v>168</v>
      </c>
      <c r="F1111" s="62">
        <v>39</v>
      </c>
      <c r="G1111" s="63">
        <v>1.39</v>
      </c>
      <c r="H1111" s="63">
        <v>28</v>
      </c>
      <c r="I1111" s="40">
        <v>22</v>
      </c>
      <c r="J1111" s="40">
        <v>22</v>
      </c>
      <c r="K1111" s="40" t="s">
        <v>127</v>
      </c>
      <c r="L1111" s="40" t="s">
        <v>128</v>
      </c>
      <c r="M1111" s="63">
        <f t="shared" si="17"/>
        <v>1.2727272727272727</v>
      </c>
      <c r="N1111" s="64">
        <f>IF(M1111="","",IF(M1111&lt;Premissas!$C$8,Premissas!$E$7,IF(M1111&lt;Premissas!$C$9,Premissas!$E$8,IF(M1111&lt;Premissas!$C$10,Premissas!$E$9,IF(M1111&lt;Premissas!$C$11,Premissas!$E$10,IF(M1111&lt;Premissas!$C$12,Premissas!$E$11,Premissas!$E$12))))))</f>
        <v>200</v>
      </c>
      <c r="O1111" s="65">
        <f>IF(OR(N1111="",N1111=0),0,N1111/Premissas!$C$16)</f>
        <v>7.6923076923076925</v>
      </c>
    </row>
    <row r="1112" spans="1:15" ht="15" customHeight="1">
      <c r="A1112" s="40">
        <v>8</v>
      </c>
      <c r="B1112" s="40">
        <v>409</v>
      </c>
      <c r="C1112" s="40" t="s">
        <v>20</v>
      </c>
      <c r="D1112" s="40" t="s">
        <v>167</v>
      </c>
      <c r="E1112" s="40" t="s">
        <v>168</v>
      </c>
      <c r="F1112" s="62">
        <v>2501</v>
      </c>
      <c r="G1112" s="63">
        <v>50.87</v>
      </c>
      <c r="H1112" s="63">
        <v>49</v>
      </c>
      <c r="I1112" s="40">
        <v>25</v>
      </c>
      <c r="J1112" s="40">
        <v>25</v>
      </c>
      <c r="K1112" s="40" t="s">
        <v>127</v>
      </c>
      <c r="L1112" s="40" t="s">
        <v>128</v>
      </c>
      <c r="M1112" s="63">
        <f t="shared" si="17"/>
        <v>1.96</v>
      </c>
      <c r="N1112" s="64">
        <f>IF(M1112="","",IF(M1112&lt;Premissas!$C$8,Premissas!$E$7,IF(M1112&lt;Premissas!$C$9,Premissas!$E$8,IF(M1112&lt;Premissas!$C$10,Premissas!$E$9,IF(M1112&lt;Premissas!$C$11,Premissas!$E$10,IF(M1112&lt;Premissas!$C$12,Premissas!$E$11,Premissas!$E$12))))))</f>
        <v>750</v>
      </c>
      <c r="O1112" s="65">
        <f>IF(OR(N1112="",N1112=0),0,N1112/Premissas!$C$16)</f>
        <v>28.846153846153847</v>
      </c>
    </row>
    <row r="1113" spans="1:15" ht="15" customHeight="1">
      <c r="A1113" s="40">
        <v>8</v>
      </c>
      <c r="B1113" s="40">
        <v>409</v>
      </c>
      <c r="C1113" s="40" t="s">
        <v>22</v>
      </c>
      <c r="D1113" s="40" t="s">
        <v>169</v>
      </c>
      <c r="E1113" s="40" t="s">
        <v>170</v>
      </c>
      <c r="F1113" s="62">
        <v>1755</v>
      </c>
      <c r="G1113" s="63">
        <v>56.65</v>
      </c>
      <c r="H1113" s="63">
        <v>31</v>
      </c>
      <c r="I1113" s="40">
        <v>25</v>
      </c>
      <c r="J1113" s="40">
        <v>25</v>
      </c>
      <c r="K1113" s="40" t="s">
        <v>127</v>
      </c>
      <c r="L1113" s="40" t="s">
        <v>128</v>
      </c>
      <c r="M1113" s="63">
        <f t="shared" si="17"/>
        <v>1.24</v>
      </c>
      <c r="N1113" s="64">
        <f>IF(M1113="","",IF(M1113&lt;Premissas!$C$8,Premissas!$E$7,IF(M1113&lt;Premissas!$C$9,Premissas!$E$8,IF(M1113&lt;Premissas!$C$10,Premissas!$E$9,IF(M1113&lt;Premissas!$C$11,Premissas!$E$10,IF(M1113&lt;Premissas!$C$12,Premissas!$E$11,Premissas!$E$12))))))</f>
        <v>200</v>
      </c>
      <c r="O1113" s="65">
        <f>IF(OR(N1113="",N1113=0),0,N1113/Premissas!$C$16)</f>
        <v>7.6923076923076925</v>
      </c>
    </row>
    <row r="1114" spans="1:15" ht="15" customHeight="1">
      <c r="A1114" s="40">
        <v>8</v>
      </c>
      <c r="B1114" s="40">
        <v>409</v>
      </c>
      <c r="C1114" s="40" t="s">
        <v>19</v>
      </c>
      <c r="D1114" s="40" t="s">
        <v>171</v>
      </c>
      <c r="E1114" s="40" t="s">
        <v>172</v>
      </c>
      <c r="F1114" s="62">
        <v>53</v>
      </c>
      <c r="G1114" s="63">
        <v>1.44</v>
      </c>
      <c r="H1114" s="63">
        <v>37</v>
      </c>
      <c r="I1114" s="40">
        <v>24</v>
      </c>
      <c r="J1114" s="40">
        <v>24</v>
      </c>
      <c r="K1114" s="40" t="s">
        <v>127</v>
      </c>
      <c r="L1114" s="40" t="s">
        <v>128</v>
      </c>
      <c r="M1114" s="63">
        <f t="shared" si="17"/>
        <v>1.5416666666666667</v>
      </c>
      <c r="N1114" s="64">
        <f>IF(M1114="","",IF(M1114&lt;Premissas!$C$8,Premissas!$E$7,IF(M1114&lt;Premissas!$C$9,Premissas!$E$8,IF(M1114&lt;Premissas!$C$10,Premissas!$E$9,IF(M1114&lt;Premissas!$C$11,Premissas!$E$10,IF(M1114&lt;Premissas!$C$12,Premissas!$E$11,Premissas!$E$12))))))</f>
        <v>350</v>
      </c>
      <c r="O1114" s="65">
        <f>IF(OR(N1114="",N1114=0),0,N1114/Premissas!$C$16)</f>
        <v>13.461538461538462</v>
      </c>
    </row>
    <row r="1115" spans="1:15" ht="15" customHeight="1">
      <c r="A1115" s="40">
        <v>8</v>
      </c>
      <c r="B1115" s="40">
        <v>409</v>
      </c>
      <c r="C1115" s="40" t="s">
        <v>21</v>
      </c>
      <c r="D1115" s="40" t="s">
        <v>171</v>
      </c>
      <c r="E1115" s="40" t="s">
        <v>172</v>
      </c>
      <c r="F1115" s="62">
        <v>135</v>
      </c>
      <c r="G1115" s="63">
        <v>14.66</v>
      </c>
      <c r="H1115" s="63">
        <v>9</v>
      </c>
      <c r="I1115" s="40">
        <v>22</v>
      </c>
      <c r="J1115" s="40">
        <v>22</v>
      </c>
      <c r="K1115" s="40" t="s">
        <v>127</v>
      </c>
      <c r="L1115" s="40" t="s">
        <v>128</v>
      </c>
      <c r="M1115" s="63">
        <f t="shared" si="17"/>
        <v>0.40909090909090912</v>
      </c>
      <c r="N1115" s="64">
        <f>IF(M1115="","",IF(M1115&lt;Premissas!$C$8,Premissas!$E$7,IF(M1115&lt;Premissas!$C$9,Premissas!$E$8,IF(M1115&lt;Premissas!$C$10,Premissas!$E$9,IF(M1115&lt;Premissas!$C$11,Premissas!$E$10,IF(M1115&lt;Premissas!$C$12,Premissas!$E$11,Premissas!$E$12))))))</f>
        <v>0</v>
      </c>
      <c r="O1115" s="65">
        <f>IF(OR(N1115="",N1115=0),0,N1115/Premissas!$C$16)</f>
        <v>0</v>
      </c>
    </row>
    <row r="1116" spans="1:15" ht="15" customHeight="1">
      <c r="A1116" s="40">
        <v>8</v>
      </c>
      <c r="B1116" s="40">
        <v>409</v>
      </c>
      <c r="C1116" s="40" t="s">
        <v>20</v>
      </c>
      <c r="D1116" s="40" t="s">
        <v>171</v>
      </c>
      <c r="E1116" s="40" t="s">
        <v>172</v>
      </c>
      <c r="F1116" s="62">
        <v>1160</v>
      </c>
      <c r="G1116" s="63">
        <v>55.59</v>
      </c>
      <c r="H1116" s="63">
        <v>21</v>
      </c>
      <c r="I1116" s="40">
        <v>25</v>
      </c>
      <c r="J1116" s="40">
        <v>25</v>
      </c>
      <c r="K1116" s="40" t="s">
        <v>127</v>
      </c>
      <c r="L1116" s="40" t="s">
        <v>128</v>
      </c>
      <c r="M1116" s="63">
        <f t="shared" si="17"/>
        <v>0.84</v>
      </c>
      <c r="N1116" s="64">
        <f>IF(M1116="","",IF(M1116&lt;Premissas!$C$8,Premissas!$E$7,IF(M1116&lt;Premissas!$C$9,Premissas!$E$8,IF(M1116&lt;Premissas!$C$10,Premissas!$E$9,IF(M1116&lt;Premissas!$C$11,Premissas!$E$10,IF(M1116&lt;Premissas!$C$12,Premissas!$E$11,Premissas!$E$12))))))</f>
        <v>0</v>
      </c>
      <c r="O1116" s="65">
        <f>IF(OR(N1116="",N1116=0),0,N1116/Premissas!$C$16)</f>
        <v>0</v>
      </c>
    </row>
    <row r="1117" spans="1:15" ht="15" customHeight="1">
      <c r="A1117" s="40">
        <v>8</v>
      </c>
      <c r="B1117" s="40">
        <v>409</v>
      </c>
      <c r="C1117" s="40" t="s">
        <v>22</v>
      </c>
      <c r="D1117" s="40" t="s">
        <v>173</v>
      </c>
      <c r="E1117" s="40" t="s">
        <v>174</v>
      </c>
      <c r="F1117" s="62">
        <v>1519</v>
      </c>
      <c r="G1117" s="63">
        <v>53.53</v>
      </c>
      <c r="H1117" s="63">
        <v>28</v>
      </c>
      <c r="I1117" s="40">
        <v>25</v>
      </c>
      <c r="J1117" s="40">
        <v>25</v>
      </c>
      <c r="K1117" s="40" t="s">
        <v>127</v>
      </c>
      <c r="L1117" s="40" t="s">
        <v>128</v>
      </c>
      <c r="M1117" s="63">
        <f t="shared" si="17"/>
        <v>1.1200000000000001</v>
      </c>
      <c r="N1117" s="64">
        <f>IF(M1117="","",IF(M1117&lt;Premissas!$C$8,Premissas!$E$7,IF(M1117&lt;Premissas!$C$9,Premissas!$E$8,IF(M1117&lt;Premissas!$C$10,Premissas!$E$9,IF(M1117&lt;Premissas!$C$11,Premissas!$E$10,IF(M1117&lt;Premissas!$C$12,Premissas!$E$11,Premissas!$E$12))))))</f>
        <v>100</v>
      </c>
      <c r="O1117" s="65">
        <f>IF(OR(N1117="",N1117=0),0,N1117/Premissas!$C$16)</f>
        <v>3.8461538461538463</v>
      </c>
    </row>
    <row r="1118" spans="1:15" ht="15" customHeight="1">
      <c r="A1118" s="40">
        <v>8</v>
      </c>
      <c r="B1118" s="40">
        <v>409</v>
      </c>
      <c r="C1118" s="40" t="s">
        <v>20</v>
      </c>
      <c r="D1118" s="40" t="s">
        <v>175</v>
      </c>
      <c r="E1118" s="40" t="s">
        <v>176</v>
      </c>
      <c r="F1118" s="62">
        <v>1027</v>
      </c>
      <c r="G1118" s="63">
        <v>26.87</v>
      </c>
      <c r="H1118" s="63">
        <v>38</v>
      </c>
      <c r="I1118" s="40">
        <v>25</v>
      </c>
      <c r="J1118" s="40">
        <v>25</v>
      </c>
      <c r="K1118" s="40" t="s">
        <v>127</v>
      </c>
      <c r="L1118" s="40" t="s">
        <v>128</v>
      </c>
      <c r="M1118" s="63">
        <f t="shared" si="17"/>
        <v>1.52</v>
      </c>
      <c r="N1118" s="64">
        <f>IF(M1118="","",IF(M1118&lt;Premissas!$C$8,Premissas!$E$7,IF(M1118&lt;Premissas!$C$9,Premissas!$E$8,IF(M1118&lt;Premissas!$C$10,Premissas!$E$9,IF(M1118&lt;Premissas!$C$11,Premissas!$E$10,IF(M1118&lt;Premissas!$C$12,Premissas!$E$11,Premissas!$E$12))))))</f>
        <v>350</v>
      </c>
      <c r="O1118" s="65">
        <f>IF(OR(N1118="",N1118=0),0,N1118/Premissas!$C$16)</f>
        <v>13.461538461538462</v>
      </c>
    </row>
    <row r="1119" spans="1:15" ht="15" customHeight="1">
      <c r="A1119" s="40">
        <v>8</v>
      </c>
      <c r="B1119" s="40">
        <v>409</v>
      </c>
      <c r="C1119" s="40" t="s">
        <v>19</v>
      </c>
      <c r="D1119" s="40" t="s">
        <v>177</v>
      </c>
      <c r="E1119" s="40" t="s">
        <v>178</v>
      </c>
      <c r="F1119" s="62">
        <v>56</v>
      </c>
      <c r="G1119" s="63">
        <v>1.29</v>
      </c>
      <c r="H1119" s="63">
        <v>43</v>
      </c>
      <c r="I1119" s="40">
        <v>24</v>
      </c>
      <c r="J1119" s="40">
        <v>24</v>
      </c>
      <c r="K1119" s="40" t="s">
        <v>127</v>
      </c>
      <c r="L1119" s="40" t="s">
        <v>128</v>
      </c>
      <c r="M1119" s="63">
        <f t="shared" si="17"/>
        <v>1.7916666666666667</v>
      </c>
      <c r="N1119" s="64">
        <f>IF(M1119="","",IF(M1119&lt;Premissas!$C$8,Premissas!$E$7,IF(M1119&lt;Premissas!$C$9,Premissas!$E$8,IF(M1119&lt;Premissas!$C$10,Premissas!$E$9,IF(M1119&lt;Premissas!$C$11,Premissas!$E$10,IF(M1119&lt;Premissas!$C$12,Premissas!$E$11,Premissas!$E$12))))))</f>
        <v>500</v>
      </c>
      <c r="O1119" s="65">
        <f>IF(OR(N1119="",N1119=0),0,N1119/Premissas!$C$16)</f>
        <v>19.23076923076923</v>
      </c>
    </row>
    <row r="1120" spans="1:15" ht="15" customHeight="1">
      <c r="A1120" s="40">
        <v>8</v>
      </c>
      <c r="B1120" s="40">
        <v>409</v>
      </c>
      <c r="C1120" s="40" t="s">
        <v>21</v>
      </c>
      <c r="D1120" s="40" t="s">
        <v>177</v>
      </c>
      <c r="E1120" s="40" t="s">
        <v>178</v>
      </c>
      <c r="F1120" s="62">
        <v>162</v>
      </c>
      <c r="G1120" s="63">
        <v>6.83</v>
      </c>
      <c r="H1120" s="63">
        <v>24</v>
      </c>
      <c r="I1120" s="40">
        <v>22</v>
      </c>
      <c r="J1120" s="40">
        <v>22</v>
      </c>
      <c r="K1120" s="40" t="s">
        <v>127</v>
      </c>
      <c r="L1120" s="40" t="s">
        <v>128</v>
      </c>
      <c r="M1120" s="63">
        <f t="shared" si="17"/>
        <v>1.0909090909090908</v>
      </c>
      <c r="N1120" s="64">
        <f>IF(M1120="","",IF(M1120&lt;Premissas!$C$8,Premissas!$E$7,IF(M1120&lt;Premissas!$C$9,Premissas!$E$8,IF(M1120&lt;Premissas!$C$10,Premissas!$E$9,IF(M1120&lt;Premissas!$C$11,Premissas!$E$10,IF(M1120&lt;Premissas!$C$12,Premissas!$E$11,Premissas!$E$12))))))</f>
        <v>100</v>
      </c>
      <c r="O1120" s="65">
        <f>IF(OR(N1120="",N1120=0),0,N1120/Premissas!$C$16)</f>
        <v>3.8461538461538463</v>
      </c>
    </row>
    <row r="1121" spans="1:15" ht="15" customHeight="1">
      <c r="A1121" s="40">
        <v>8</v>
      </c>
      <c r="B1121" s="40">
        <v>409</v>
      </c>
      <c r="C1121" s="40" t="s">
        <v>20</v>
      </c>
      <c r="D1121" s="40" t="s">
        <v>177</v>
      </c>
      <c r="E1121" s="40" t="s">
        <v>178</v>
      </c>
      <c r="F1121" s="62">
        <v>279</v>
      </c>
      <c r="G1121" s="63">
        <v>14.61</v>
      </c>
      <c r="H1121" s="63">
        <v>19</v>
      </c>
      <c r="I1121" s="40">
        <v>25</v>
      </c>
      <c r="J1121" s="40">
        <v>25</v>
      </c>
      <c r="K1121" s="40" t="s">
        <v>127</v>
      </c>
      <c r="L1121" s="40" t="s">
        <v>128</v>
      </c>
      <c r="M1121" s="63">
        <f t="shared" si="17"/>
        <v>0.76</v>
      </c>
      <c r="N1121" s="64">
        <f>IF(M1121="","",IF(M1121&lt;Premissas!$C$8,Premissas!$E$7,IF(M1121&lt;Premissas!$C$9,Premissas!$E$8,IF(M1121&lt;Premissas!$C$10,Premissas!$E$9,IF(M1121&lt;Premissas!$C$11,Premissas!$E$10,IF(M1121&lt;Premissas!$C$12,Premissas!$E$11,Premissas!$E$12))))))</f>
        <v>0</v>
      </c>
      <c r="O1121" s="65">
        <f>IF(OR(N1121="",N1121=0),0,N1121/Premissas!$C$16)</f>
        <v>0</v>
      </c>
    </row>
    <row r="1122" spans="1:15" ht="15" customHeight="1">
      <c r="A1122" s="40">
        <v>8</v>
      </c>
      <c r="B1122" s="40">
        <v>409</v>
      </c>
      <c r="C1122" s="40" t="s">
        <v>19</v>
      </c>
      <c r="D1122" s="40" t="s">
        <v>179</v>
      </c>
      <c r="E1122" s="40" t="s">
        <v>180</v>
      </c>
      <c r="F1122" s="62">
        <v>724</v>
      </c>
      <c r="G1122" s="63">
        <v>18.95</v>
      </c>
      <c r="H1122" s="63">
        <v>38</v>
      </c>
      <c r="I1122" s="40">
        <v>24</v>
      </c>
      <c r="J1122" s="40">
        <v>24</v>
      </c>
      <c r="K1122" s="40" t="s">
        <v>127</v>
      </c>
      <c r="L1122" s="40" t="s">
        <v>128</v>
      </c>
      <c r="M1122" s="63">
        <f t="shared" si="17"/>
        <v>1.5833333333333333</v>
      </c>
      <c r="N1122" s="64">
        <f>IF(M1122="","",IF(M1122&lt;Premissas!$C$8,Premissas!$E$7,IF(M1122&lt;Premissas!$C$9,Premissas!$E$8,IF(M1122&lt;Premissas!$C$10,Premissas!$E$9,IF(M1122&lt;Premissas!$C$11,Premissas!$E$10,IF(M1122&lt;Premissas!$C$12,Premissas!$E$11,Premissas!$E$12))))))</f>
        <v>350</v>
      </c>
      <c r="O1122" s="65">
        <f>IF(OR(N1122="",N1122=0),0,N1122/Premissas!$C$16)</f>
        <v>13.461538461538462</v>
      </c>
    </row>
    <row r="1123" spans="1:15" ht="15" customHeight="1">
      <c r="A1123" s="40">
        <v>8</v>
      </c>
      <c r="B1123" s="40">
        <v>409</v>
      </c>
      <c r="C1123" s="40" t="s">
        <v>22</v>
      </c>
      <c r="D1123" s="40" t="s">
        <v>181</v>
      </c>
      <c r="E1123" s="40" t="s">
        <v>182</v>
      </c>
      <c r="F1123" s="62">
        <v>2221</v>
      </c>
      <c r="G1123" s="63">
        <v>53.95</v>
      </c>
      <c r="H1123" s="63">
        <v>41</v>
      </c>
      <c r="I1123" s="40">
        <v>25</v>
      </c>
      <c r="J1123" s="40">
        <v>25</v>
      </c>
      <c r="K1123" s="40" t="s">
        <v>127</v>
      </c>
      <c r="L1123" s="40" t="s">
        <v>128</v>
      </c>
      <c r="M1123" s="63">
        <f t="shared" si="17"/>
        <v>1.64</v>
      </c>
      <c r="N1123" s="64">
        <f>IF(M1123="","",IF(M1123&lt;Premissas!$C$8,Premissas!$E$7,IF(M1123&lt;Premissas!$C$9,Premissas!$E$8,IF(M1123&lt;Premissas!$C$10,Premissas!$E$9,IF(M1123&lt;Premissas!$C$11,Premissas!$E$10,IF(M1123&lt;Premissas!$C$12,Premissas!$E$11,Premissas!$E$12))))))</f>
        <v>500</v>
      </c>
      <c r="O1123" s="65">
        <f>IF(OR(N1123="",N1123=0),0,N1123/Premissas!$C$16)</f>
        <v>19.23076923076923</v>
      </c>
    </row>
    <row r="1124" spans="1:15" ht="15" customHeight="1">
      <c r="A1124" s="40">
        <v>8</v>
      </c>
      <c r="B1124" s="40">
        <v>409</v>
      </c>
      <c r="C1124" s="40" t="s">
        <v>22</v>
      </c>
      <c r="D1124" s="40" t="s">
        <v>183</v>
      </c>
      <c r="E1124" s="40" t="s">
        <v>184</v>
      </c>
      <c r="F1124" s="62">
        <v>1852</v>
      </c>
      <c r="G1124" s="63">
        <v>43.75</v>
      </c>
      <c r="H1124" s="63">
        <v>42</v>
      </c>
      <c r="I1124" s="40">
        <v>25</v>
      </c>
      <c r="J1124" s="40">
        <v>25</v>
      </c>
      <c r="K1124" s="40" t="s">
        <v>127</v>
      </c>
      <c r="L1124" s="40" t="s">
        <v>128</v>
      </c>
      <c r="M1124" s="63">
        <f t="shared" si="17"/>
        <v>1.68</v>
      </c>
      <c r="N1124" s="64">
        <f>IF(M1124="","",IF(M1124&lt;Premissas!$C$8,Premissas!$E$7,IF(M1124&lt;Premissas!$C$9,Premissas!$E$8,IF(M1124&lt;Premissas!$C$10,Premissas!$E$9,IF(M1124&lt;Premissas!$C$11,Premissas!$E$10,IF(M1124&lt;Premissas!$C$12,Premissas!$E$11,Premissas!$E$12))))))</f>
        <v>500</v>
      </c>
      <c r="O1124" s="65">
        <f>IF(OR(N1124="",N1124=0),0,N1124/Premissas!$C$16)</f>
        <v>19.23076923076923</v>
      </c>
    </row>
    <row r="1125" spans="1:15" ht="15" customHeight="1">
      <c r="A1125" s="40">
        <v>8</v>
      </c>
      <c r="B1125" s="40">
        <v>409</v>
      </c>
      <c r="C1125" s="40" t="s">
        <v>21</v>
      </c>
      <c r="D1125" s="40" t="s">
        <v>185</v>
      </c>
      <c r="E1125" s="40" t="s">
        <v>186</v>
      </c>
      <c r="F1125" s="62">
        <v>157</v>
      </c>
      <c r="G1125" s="63">
        <v>6.44</v>
      </c>
      <c r="H1125" s="63">
        <v>24</v>
      </c>
      <c r="I1125" s="40">
        <v>22</v>
      </c>
      <c r="J1125" s="40">
        <v>22</v>
      </c>
      <c r="K1125" s="40" t="s">
        <v>127</v>
      </c>
      <c r="L1125" s="40" t="s">
        <v>128</v>
      </c>
      <c r="M1125" s="63">
        <f t="shared" si="17"/>
        <v>1.0909090909090908</v>
      </c>
      <c r="N1125" s="64">
        <f>IF(M1125="","",IF(M1125&lt;Premissas!$C$8,Premissas!$E$7,IF(M1125&lt;Premissas!$C$9,Premissas!$E$8,IF(M1125&lt;Premissas!$C$10,Premissas!$E$9,IF(M1125&lt;Premissas!$C$11,Premissas!$E$10,IF(M1125&lt;Premissas!$C$12,Premissas!$E$11,Premissas!$E$12))))))</f>
        <v>100</v>
      </c>
      <c r="O1125" s="65">
        <f>IF(OR(N1125="",N1125=0),0,N1125/Premissas!$C$16)</f>
        <v>3.8461538461538463</v>
      </c>
    </row>
    <row r="1126" spans="1:15" ht="15" customHeight="1">
      <c r="A1126" s="40">
        <v>8</v>
      </c>
      <c r="B1126" s="40">
        <v>409</v>
      </c>
      <c r="C1126" s="40" t="s">
        <v>21</v>
      </c>
      <c r="D1126" s="40" t="s">
        <v>187</v>
      </c>
      <c r="E1126" s="40" t="s">
        <v>188</v>
      </c>
      <c r="F1126" s="62">
        <v>10</v>
      </c>
      <c r="G1126" s="63">
        <v>1.84</v>
      </c>
      <c r="H1126" s="63">
        <v>5</v>
      </c>
      <c r="I1126" s="40">
        <v>22</v>
      </c>
      <c r="J1126" s="40">
        <v>22</v>
      </c>
      <c r="K1126" s="40" t="s">
        <v>127</v>
      </c>
      <c r="L1126" s="40" t="s">
        <v>128</v>
      </c>
      <c r="M1126" s="63">
        <f t="shared" si="17"/>
        <v>0.22727272727272727</v>
      </c>
      <c r="N1126" s="64">
        <f>IF(M1126="","",IF(M1126&lt;Premissas!$C$8,Premissas!$E$7,IF(M1126&lt;Premissas!$C$9,Premissas!$E$8,IF(M1126&lt;Premissas!$C$10,Premissas!$E$9,IF(M1126&lt;Premissas!$C$11,Premissas!$E$10,IF(M1126&lt;Premissas!$C$12,Premissas!$E$11,Premissas!$E$12))))))</f>
        <v>0</v>
      </c>
      <c r="O1126" s="65">
        <f>IF(OR(N1126="",N1126=0),0,N1126/Premissas!$C$16)</f>
        <v>0</v>
      </c>
    </row>
    <row r="1127" spans="1:15" ht="15" customHeight="1">
      <c r="A1127" s="40">
        <v>8</v>
      </c>
      <c r="B1127" s="40">
        <v>409</v>
      </c>
      <c r="C1127" s="40" t="s">
        <v>21</v>
      </c>
      <c r="D1127" s="40" t="s">
        <v>189</v>
      </c>
      <c r="E1127" s="40" t="s">
        <v>190</v>
      </c>
      <c r="F1127" s="62">
        <v>372</v>
      </c>
      <c r="G1127" s="63">
        <v>8.57</v>
      </c>
      <c r="H1127" s="63">
        <v>43</v>
      </c>
      <c r="I1127" s="40">
        <v>22</v>
      </c>
      <c r="J1127" s="40">
        <v>22</v>
      </c>
      <c r="K1127" s="40" t="s">
        <v>127</v>
      </c>
      <c r="L1127" s="40" t="s">
        <v>128</v>
      </c>
      <c r="M1127" s="63">
        <f t="shared" si="17"/>
        <v>1.9545454545454546</v>
      </c>
      <c r="N1127" s="64">
        <f>IF(M1127="","",IF(M1127&lt;Premissas!$C$8,Premissas!$E$7,IF(M1127&lt;Premissas!$C$9,Premissas!$E$8,IF(M1127&lt;Premissas!$C$10,Premissas!$E$9,IF(M1127&lt;Premissas!$C$11,Premissas!$E$10,IF(M1127&lt;Premissas!$C$12,Premissas!$E$11,Premissas!$E$12))))))</f>
        <v>750</v>
      </c>
      <c r="O1127" s="65">
        <f>IF(OR(N1127="",N1127=0),0,N1127/Premissas!$C$16)</f>
        <v>28.846153846153847</v>
      </c>
    </row>
    <row r="1128" spans="1:15" ht="15" customHeight="1">
      <c r="A1128" s="40">
        <v>8</v>
      </c>
      <c r="B1128" s="40">
        <v>409</v>
      </c>
      <c r="C1128" s="40" t="s">
        <v>20</v>
      </c>
      <c r="D1128" s="40" t="s">
        <v>189</v>
      </c>
      <c r="E1128" s="40" t="s">
        <v>190</v>
      </c>
      <c r="F1128" s="62">
        <v>1889</v>
      </c>
      <c r="G1128" s="63">
        <v>29.21</v>
      </c>
      <c r="H1128" s="63">
        <v>65</v>
      </c>
      <c r="I1128" s="40">
        <v>25</v>
      </c>
      <c r="J1128" s="40">
        <v>25</v>
      </c>
      <c r="K1128" s="40" t="s">
        <v>127</v>
      </c>
      <c r="L1128" s="40" t="s">
        <v>128</v>
      </c>
      <c r="M1128" s="63">
        <f t="shared" si="17"/>
        <v>2.6</v>
      </c>
      <c r="N1128" s="64">
        <f>IF(M1128="","",IF(M1128&lt;Premissas!$C$8,Premissas!$E$7,IF(M1128&lt;Premissas!$C$9,Premissas!$E$8,IF(M1128&lt;Premissas!$C$10,Premissas!$E$9,IF(M1128&lt;Premissas!$C$11,Premissas!$E$10,IF(M1128&lt;Premissas!$C$12,Premissas!$E$11,Premissas!$E$12))))))</f>
        <v>750</v>
      </c>
      <c r="O1128" s="65">
        <f>IF(OR(N1128="",N1128=0),0,N1128/Premissas!$C$16)</f>
        <v>28.846153846153847</v>
      </c>
    </row>
    <row r="1129" spans="1:15" ht="15" customHeight="1">
      <c r="A1129" s="40">
        <v>8</v>
      </c>
      <c r="B1129" s="40">
        <v>409</v>
      </c>
      <c r="C1129" s="40" t="s">
        <v>22</v>
      </c>
      <c r="D1129" s="40" t="s">
        <v>191</v>
      </c>
      <c r="E1129" s="40" t="s">
        <v>192</v>
      </c>
      <c r="F1129" s="62">
        <v>1865</v>
      </c>
      <c r="G1129" s="63">
        <v>42.04</v>
      </c>
      <c r="H1129" s="63">
        <v>44</v>
      </c>
      <c r="I1129" s="40">
        <v>25</v>
      </c>
      <c r="J1129" s="40">
        <v>25</v>
      </c>
      <c r="K1129" s="40" t="s">
        <v>127</v>
      </c>
      <c r="L1129" s="40" t="s">
        <v>128</v>
      </c>
      <c r="M1129" s="63">
        <f t="shared" si="17"/>
        <v>1.76</v>
      </c>
      <c r="N1129" s="64">
        <f>IF(M1129="","",IF(M1129&lt;Premissas!$C$8,Premissas!$E$7,IF(M1129&lt;Premissas!$C$9,Premissas!$E$8,IF(M1129&lt;Premissas!$C$10,Premissas!$E$9,IF(M1129&lt;Premissas!$C$11,Premissas!$E$10,IF(M1129&lt;Premissas!$C$12,Premissas!$E$11,Premissas!$E$12))))))</f>
        <v>500</v>
      </c>
      <c r="O1129" s="65">
        <f>IF(OR(N1129="",N1129=0),0,N1129/Premissas!$C$16)</f>
        <v>19.23076923076923</v>
      </c>
    </row>
    <row r="1130" spans="1:15" ht="15" customHeight="1">
      <c r="A1130" s="40">
        <v>8</v>
      </c>
      <c r="B1130" s="40">
        <v>409</v>
      </c>
      <c r="C1130" s="40" t="s">
        <v>22</v>
      </c>
      <c r="D1130" s="40" t="s">
        <v>1734</v>
      </c>
      <c r="E1130" s="40" t="s">
        <v>1735</v>
      </c>
      <c r="F1130" s="62">
        <v>1774</v>
      </c>
      <c r="G1130" s="63">
        <v>60.95</v>
      </c>
      <c r="H1130" s="63">
        <v>29</v>
      </c>
      <c r="I1130" s="40">
        <v>25</v>
      </c>
      <c r="J1130" s="40">
        <v>25</v>
      </c>
      <c r="K1130" s="40" t="s">
        <v>127</v>
      </c>
      <c r="L1130" s="40" t="s">
        <v>128</v>
      </c>
      <c r="M1130" s="63">
        <f t="shared" si="17"/>
        <v>1.1599999999999999</v>
      </c>
      <c r="N1130" s="64">
        <f>IF(M1130="","",IF(M1130&lt;Premissas!$C$8,Premissas!$E$7,IF(M1130&lt;Premissas!$C$9,Premissas!$E$8,IF(M1130&lt;Premissas!$C$10,Premissas!$E$9,IF(M1130&lt;Premissas!$C$11,Premissas!$E$10,IF(M1130&lt;Premissas!$C$12,Premissas!$E$11,Premissas!$E$12))))))</f>
        <v>100</v>
      </c>
      <c r="O1130" s="65">
        <f>IF(OR(N1130="",N1130=0),0,N1130/Premissas!$C$16)</f>
        <v>3.8461538461538463</v>
      </c>
    </row>
    <row r="1131" spans="1:15" ht="15" customHeight="1">
      <c r="A1131" s="40">
        <v>8</v>
      </c>
      <c r="B1131" s="40">
        <v>409</v>
      </c>
      <c r="C1131" s="40" t="s">
        <v>19</v>
      </c>
      <c r="D1131" s="40" t="s">
        <v>193</v>
      </c>
      <c r="E1131" s="40" t="s">
        <v>194</v>
      </c>
      <c r="F1131" s="62">
        <v>106</v>
      </c>
      <c r="G1131" s="63">
        <v>3.55</v>
      </c>
      <c r="H1131" s="63">
        <v>30</v>
      </c>
      <c r="I1131" s="40">
        <v>24</v>
      </c>
      <c r="J1131" s="40">
        <v>24</v>
      </c>
      <c r="K1131" s="40" t="s">
        <v>127</v>
      </c>
      <c r="L1131" s="40" t="s">
        <v>128</v>
      </c>
      <c r="M1131" s="63">
        <f t="shared" si="17"/>
        <v>1.25</v>
      </c>
      <c r="N1131" s="64">
        <f>IF(M1131="","",IF(M1131&lt;Premissas!$C$8,Premissas!$E$7,IF(M1131&lt;Premissas!$C$9,Premissas!$E$8,IF(M1131&lt;Premissas!$C$10,Premissas!$E$9,IF(M1131&lt;Premissas!$C$11,Premissas!$E$10,IF(M1131&lt;Premissas!$C$12,Premissas!$E$11,Premissas!$E$12))))))</f>
        <v>200</v>
      </c>
      <c r="O1131" s="65">
        <f>IF(OR(N1131="",N1131=0),0,N1131/Premissas!$C$16)</f>
        <v>7.6923076923076925</v>
      </c>
    </row>
    <row r="1132" spans="1:15" ht="15" customHeight="1">
      <c r="A1132" s="40">
        <v>8</v>
      </c>
      <c r="B1132" s="40">
        <v>409</v>
      </c>
      <c r="C1132" s="40" t="s">
        <v>21</v>
      </c>
      <c r="D1132" s="40" t="s">
        <v>193</v>
      </c>
      <c r="E1132" s="40" t="s">
        <v>194</v>
      </c>
      <c r="F1132" s="62">
        <v>235</v>
      </c>
      <c r="G1132" s="63">
        <v>25.96</v>
      </c>
      <c r="H1132" s="63">
        <v>9</v>
      </c>
      <c r="I1132" s="40">
        <v>22</v>
      </c>
      <c r="J1132" s="40">
        <v>22</v>
      </c>
      <c r="K1132" s="40" t="s">
        <v>127</v>
      </c>
      <c r="L1132" s="40" t="s">
        <v>128</v>
      </c>
      <c r="M1132" s="63">
        <f t="shared" si="17"/>
        <v>0.40909090909090912</v>
      </c>
      <c r="N1132" s="64">
        <f>IF(M1132="","",IF(M1132&lt;Premissas!$C$8,Premissas!$E$7,IF(M1132&lt;Premissas!$C$9,Premissas!$E$8,IF(M1132&lt;Premissas!$C$10,Premissas!$E$9,IF(M1132&lt;Premissas!$C$11,Premissas!$E$10,IF(M1132&lt;Premissas!$C$12,Premissas!$E$11,Premissas!$E$12))))))</f>
        <v>0</v>
      </c>
      <c r="O1132" s="65">
        <f>IF(OR(N1132="",N1132=0),0,N1132/Premissas!$C$16)</f>
        <v>0</v>
      </c>
    </row>
    <row r="1133" spans="1:15" ht="15" customHeight="1">
      <c r="A1133" s="40">
        <v>8</v>
      </c>
      <c r="B1133" s="40">
        <v>409</v>
      </c>
      <c r="C1133" s="40" t="s">
        <v>20</v>
      </c>
      <c r="D1133" s="40" t="s">
        <v>193</v>
      </c>
      <c r="E1133" s="40" t="s">
        <v>194</v>
      </c>
      <c r="F1133" s="62">
        <v>350</v>
      </c>
      <c r="G1133" s="63">
        <v>11.6</v>
      </c>
      <c r="H1133" s="63">
        <v>30</v>
      </c>
      <c r="I1133" s="40">
        <v>25</v>
      </c>
      <c r="J1133" s="40">
        <v>25</v>
      </c>
      <c r="K1133" s="40" t="s">
        <v>127</v>
      </c>
      <c r="L1133" s="40" t="s">
        <v>128</v>
      </c>
      <c r="M1133" s="63">
        <f t="shared" si="17"/>
        <v>1.2</v>
      </c>
      <c r="N1133" s="64">
        <f>IF(M1133="","",IF(M1133&lt;Premissas!$C$8,Premissas!$E$7,IF(M1133&lt;Premissas!$C$9,Premissas!$E$8,IF(M1133&lt;Premissas!$C$10,Premissas!$E$9,IF(M1133&lt;Premissas!$C$11,Premissas!$E$10,IF(M1133&lt;Premissas!$C$12,Premissas!$E$11,Premissas!$E$12))))))</f>
        <v>200</v>
      </c>
      <c r="O1133" s="65">
        <f>IF(OR(N1133="",N1133=0),0,N1133/Premissas!$C$16)</f>
        <v>7.6923076923076925</v>
      </c>
    </row>
    <row r="1134" spans="1:15" ht="15" customHeight="1">
      <c r="A1134" s="40">
        <v>8</v>
      </c>
      <c r="B1134" s="40">
        <v>409</v>
      </c>
      <c r="C1134" s="40" t="s">
        <v>19</v>
      </c>
      <c r="D1134" s="40" t="s">
        <v>195</v>
      </c>
      <c r="E1134" s="40" t="s">
        <v>196</v>
      </c>
      <c r="F1134" s="62">
        <v>676</v>
      </c>
      <c r="G1134" s="63">
        <v>13.48</v>
      </c>
      <c r="H1134" s="63">
        <v>50</v>
      </c>
      <c r="I1134" s="40">
        <v>24</v>
      </c>
      <c r="J1134" s="40">
        <v>24</v>
      </c>
      <c r="K1134" s="40" t="s">
        <v>127</v>
      </c>
      <c r="L1134" s="40" t="s">
        <v>128</v>
      </c>
      <c r="M1134" s="63">
        <f t="shared" si="17"/>
        <v>2.0833333333333335</v>
      </c>
      <c r="N1134" s="64">
        <f>IF(M1134="","",IF(M1134&lt;Premissas!$C$8,Premissas!$E$7,IF(M1134&lt;Premissas!$C$9,Premissas!$E$8,IF(M1134&lt;Premissas!$C$10,Premissas!$E$9,IF(M1134&lt;Premissas!$C$11,Premissas!$E$10,IF(M1134&lt;Premissas!$C$12,Premissas!$E$11,Premissas!$E$12))))))</f>
        <v>750</v>
      </c>
      <c r="O1134" s="65">
        <f>IF(OR(N1134="",N1134=0),0,N1134/Premissas!$C$16)</f>
        <v>28.846153846153847</v>
      </c>
    </row>
    <row r="1135" spans="1:15" ht="15" customHeight="1">
      <c r="A1135" s="40">
        <v>8</v>
      </c>
      <c r="B1135" s="40">
        <v>409</v>
      </c>
      <c r="C1135" s="40" t="s">
        <v>21</v>
      </c>
      <c r="D1135" s="40" t="s">
        <v>197</v>
      </c>
      <c r="E1135" s="40" t="s">
        <v>198</v>
      </c>
      <c r="F1135" s="62">
        <v>63</v>
      </c>
      <c r="G1135" s="63">
        <v>2.91</v>
      </c>
      <c r="H1135" s="63">
        <v>22</v>
      </c>
      <c r="I1135" s="40">
        <v>22</v>
      </c>
      <c r="J1135" s="40">
        <v>22</v>
      </c>
      <c r="K1135" s="40" t="s">
        <v>127</v>
      </c>
      <c r="L1135" s="40" t="s">
        <v>128</v>
      </c>
      <c r="M1135" s="63">
        <f t="shared" si="17"/>
        <v>1</v>
      </c>
      <c r="N1135" s="64">
        <f>IF(M1135="","",IF(M1135&lt;Premissas!$C$8,Premissas!$E$7,IF(M1135&lt;Premissas!$C$9,Premissas!$E$8,IF(M1135&lt;Premissas!$C$10,Premissas!$E$9,IF(M1135&lt;Premissas!$C$11,Premissas!$E$10,IF(M1135&lt;Premissas!$C$12,Premissas!$E$11,Premissas!$E$12))))))</f>
        <v>100</v>
      </c>
      <c r="O1135" s="65">
        <f>IF(OR(N1135="",N1135=0),0,N1135/Premissas!$C$16)</f>
        <v>3.8461538461538463</v>
      </c>
    </row>
    <row r="1136" spans="1:15" ht="15" customHeight="1">
      <c r="A1136" s="40">
        <v>8</v>
      </c>
      <c r="B1136" s="40">
        <v>409</v>
      </c>
      <c r="C1136" s="40" t="s">
        <v>20</v>
      </c>
      <c r="D1136" s="40" t="s">
        <v>197</v>
      </c>
      <c r="E1136" s="40" t="s">
        <v>198</v>
      </c>
      <c r="F1136" s="62">
        <v>1320</v>
      </c>
      <c r="G1136" s="63">
        <v>39.08</v>
      </c>
      <c r="H1136" s="63">
        <v>34</v>
      </c>
      <c r="I1136" s="40">
        <v>25</v>
      </c>
      <c r="J1136" s="40">
        <v>25</v>
      </c>
      <c r="K1136" s="40" t="s">
        <v>127</v>
      </c>
      <c r="L1136" s="40" t="s">
        <v>128</v>
      </c>
      <c r="M1136" s="63">
        <f t="shared" si="17"/>
        <v>1.36</v>
      </c>
      <c r="N1136" s="64">
        <f>IF(M1136="","",IF(M1136&lt;Premissas!$C$8,Premissas!$E$7,IF(M1136&lt;Premissas!$C$9,Premissas!$E$8,IF(M1136&lt;Premissas!$C$10,Premissas!$E$9,IF(M1136&lt;Premissas!$C$11,Premissas!$E$10,IF(M1136&lt;Premissas!$C$12,Premissas!$E$11,Premissas!$E$12))))))</f>
        <v>200</v>
      </c>
      <c r="O1136" s="65">
        <f>IF(OR(N1136="",N1136=0),0,N1136/Premissas!$C$16)</f>
        <v>7.6923076923076925</v>
      </c>
    </row>
    <row r="1137" spans="1:15" ht="15" customHeight="1">
      <c r="A1137" s="40">
        <v>8</v>
      </c>
      <c r="B1137" s="40">
        <v>409</v>
      </c>
      <c r="C1137" s="40" t="s">
        <v>19</v>
      </c>
      <c r="D1137" s="40" t="s">
        <v>199</v>
      </c>
      <c r="E1137" s="40" t="s">
        <v>200</v>
      </c>
      <c r="F1137" s="62">
        <v>207</v>
      </c>
      <c r="G1137" s="63">
        <v>8.5500000000000007</v>
      </c>
      <c r="H1137" s="63">
        <v>24</v>
      </c>
      <c r="I1137" s="40">
        <v>24</v>
      </c>
      <c r="J1137" s="40">
        <v>24</v>
      </c>
      <c r="K1137" s="40" t="s">
        <v>127</v>
      </c>
      <c r="L1137" s="40" t="s">
        <v>128</v>
      </c>
      <c r="M1137" s="63">
        <f t="shared" si="17"/>
        <v>1</v>
      </c>
      <c r="N1137" s="64">
        <f>IF(M1137="","",IF(M1137&lt;Premissas!$C$8,Premissas!$E$7,IF(M1137&lt;Premissas!$C$9,Premissas!$E$8,IF(M1137&lt;Premissas!$C$10,Premissas!$E$9,IF(M1137&lt;Premissas!$C$11,Premissas!$E$10,IF(M1137&lt;Premissas!$C$12,Premissas!$E$11,Premissas!$E$12))))))</f>
        <v>100</v>
      </c>
      <c r="O1137" s="65">
        <f>IF(OR(N1137="",N1137=0),0,N1137/Premissas!$C$16)</f>
        <v>3.8461538461538463</v>
      </c>
    </row>
    <row r="1138" spans="1:15" ht="15" customHeight="1">
      <c r="A1138" s="40">
        <v>8</v>
      </c>
      <c r="B1138" s="40">
        <v>409</v>
      </c>
      <c r="C1138" s="40" t="s">
        <v>22</v>
      </c>
      <c r="D1138" s="40" t="s">
        <v>201</v>
      </c>
      <c r="E1138" s="40" t="s">
        <v>202</v>
      </c>
      <c r="F1138" s="62">
        <v>1906</v>
      </c>
      <c r="G1138" s="63">
        <v>56.53</v>
      </c>
      <c r="H1138" s="63">
        <v>34</v>
      </c>
      <c r="I1138" s="40">
        <v>25</v>
      </c>
      <c r="J1138" s="40">
        <v>25</v>
      </c>
      <c r="K1138" s="40" t="s">
        <v>127</v>
      </c>
      <c r="L1138" s="40" t="s">
        <v>128</v>
      </c>
      <c r="M1138" s="63">
        <f t="shared" si="17"/>
        <v>1.36</v>
      </c>
      <c r="N1138" s="64">
        <f>IF(M1138="","",IF(M1138&lt;Premissas!$C$8,Premissas!$E$7,IF(M1138&lt;Premissas!$C$9,Premissas!$E$8,IF(M1138&lt;Premissas!$C$10,Premissas!$E$9,IF(M1138&lt;Premissas!$C$11,Premissas!$E$10,IF(M1138&lt;Premissas!$C$12,Premissas!$E$11,Premissas!$E$12))))))</f>
        <v>200</v>
      </c>
      <c r="O1138" s="65">
        <f>IF(OR(N1138="",N1138=0),0,N1138/Premissas!$C$16)</f>
        <v>7.6923076923076925</v>
      </c>
    </row>
    <row r="1139" spans="1:15" ht="15" customHeight="1">
      <c r="A1139" s="40">
        <v>8</v>
      </c>
      <c r="B1139" s="40">
        <v>409</v>
      </c>
      <c r="C1139" s="40" t="s">
        <v>19</v>
      </c>
      <c r="D1139" s="40" t="s">
        <v>203</v>
      </c>
      <c r="E1139" s="40" t="s">
        <v>204</v>
      </c>
      <c r="F1139" s="62">
        <v>42</v>
      </c>
      <c r="G1139" s="63">
        <v>6.41</v>
      </c>
      <c r="H1139" s="63">
        <v>7</v>
      </c>
      <c r="I1139" s="40">
        <v>24</v>
      </c>
      <c r="J1139" s="40">
        <v>24</v>
      </c>
      <c r="K1139" s="40" t="s">
        <v>127</v>
      </c>
      <c r="L1139" s="40" t="s">
        <v>128</v>
      </c>
      <c r="M1139" s="63">
        <f t="shared" si="17"/>
        <v>0.29166666666666669</v>
      </c>
      <c r="N1139" s="64">
        <f>IF(M1139="","",IF(M1139&lt;Premissas!$C$8,Premissas!$E$7,IF(M1139&lt;Premissas!$C$9,Premissas!$E$8,IF(M1139&lt;Premissas!$C$10,Premissas!$E$9,IF(M1139&lt;Premissas!$C$11,Premissas!$E$10,IF(M1139&lt;Premissas!$C$12,Premissas!$E$11,Premissas!$E$12))))))</f>
        <v>0</v>
      </c>
      <c r="O1139" s="65">
        <f>IF(OR(N1139="",N1139=0),0,N1139/Premissas!$C$16)</f>
        <v>0</v>
      </c>
    </row>
    <row r="1140" spans="1:15" ht="15" customHeight="1">
      <c r="A1140" s="40">
        <v>8</v>
      </c>
      <c r="B1140" s="40">
        <v>409</v>
      </c>
      <c r="C1140" s="40" t="s">
        <v>21</v>
      </c>
      <c r="D1140" s="40" t="s">
        <v>203</v>
      </c>
      <c r="E1140" s="40" t="s">
        <v>204</v>
      </c>
      <c r="F1140" s="62">
        <v>294</v>
      </c>
      <c r="G1140" s="63">
        <v>11.79</v>
      </c>
      <c r="H1140" s="63">
        <v>25</v>
      </c>
      <c r="I1140" s="40">
        <v>22</v>
      </c>
      <c r="J1140" s="40">
        <v>22</v>
      </c>
      <c r="K1140" s="40" t="s">
        <v>127</v>
      </c>
      <c r="L1140" s="40" t="s">
        <v>128</v>
      </c>
      <c r="M1140" s="63">
        <f t="shared" si="17"/>
        <v>1.1363636363636365</v>
      </c>
      <c r="N1140" s="64">
        <f>IF(M1140="","",IF(M1140&lt;Premissas!$C$8,Premissas!$E$7,IF(M1140&lt;Premissas!$C$9,Premissas!$E$8,IF(M1140&lt;Premissas!$C$10,Premissas!$E$9,IF(M1140&lt;Premissas!$C$11,Premissas!$E$10,IF(M1140&lt;Premissas!$C$12,Premissas!$E$11,Premissas!$E$12))))))</f>
        <v>100</v>
      </c>
      <c r="O1140" s="65">
        <f>IF(OR(N1140="",N1140=0),0,N1140/Premissas!$C$16)</f>
        <v>3.8461538461538463</v>
      </c>
    </row>
    <row r="1141" spans="1:15" ht="15" customHeight="1">
      <c r="A1141" s="40">
        <v>8</v>
      </c>
      <c r="B1141" s="40">
        <v>409</v>
      </c>
      <c r="C1141" s="40" t="s">
        <v>20</v>
      </c>
      <c r="D1141" s="40" t="s">
        <v>203</v>
      </c>
      <c r="E1141" s="40" t="s">
        <v>204</v>
      </c>
      <c r="F1141" s="62">
        <v>147</v>
      </c>
      <c r="G1141" s="63">
        <v>4.03</v>
      </c>
      <c r="H1141" s="63">
        <v>36</v>
      </c>
      <c r="I1141" s="40">
        <v>25</v>
      </c>
      <c r="J1141" s="40">
        <v>25</v>
      </c>
      <c r="K1141" s="40" t="s">
        <v>127</v>
      </c>
      <c r="L1141" s="40" t="s">
        <v>128</v>
      </c>
      <c r="M1141" s="63">
        <f t="shared" si="17"/>
        <v>1.44</v>
      </c>
      <c r="N1141" s="64">
        <f>IF(M1141="","",IF(M1141&lt;Premissas!$C$8,Premissas!$E$7,IF(M1141&lt;Premissas!$C$9,Premissas!$E$8,IF(M1141&lt;Premissas!$C$10,Premissas!$E$9,IF(M1141&lt;Premissas!$C$11,Premissas!$E$10,IF(M1141&lt;Premissas!$C$12,Premissas!$E$11,Premissas!$E$12))))))</f>
        <v>350</v>
      </c>
      <c r="O1141" s="65">
        <f>IF(OR(N1141="",N1141=0),0,N1141/Premissas!$C$16)</f>
        <v>13.461538461538462</v>
      </c>
    </row>
    <row r="1142" spans="1:15" ht="15" customHeight="1">
      <c r="A1142" s="40">
        <v>8</v>
      </c>
      <c r="B1142" s="40">
        <v>409</v>
      </c>
      <c r="C1142" s="40" t="s">
        <v>21</v>
      </c>
      <c r="D1142" s="40" t="s">
        <v>205</v>
      </c>
      <c r="E1142" s="40" t="s">
        <v>206</v>
      </c>
      <c r="F1142" s="62">
        <v>8</v>
      </c>
      <c r="G1142" s="63">
        <v>0.25</v>
      </c>
      <c r="H1142" s="63">
        <v>32</v>
      </c>
      <c r="I1142" s="40">
        <v>22</v>
      </c>
      <c r="J1142" s="40">
        <v>22</v>
      </c>
      <c r="K1142" s="40" t="s">
        <v>127</v>
      </c>
      <c r="L1142" s="40" t="s">
        <v>128</v>
      </c>
      <c r="M1142" s="63">
        <f t="shared" si="17"/>
        <v>1.4545454545454546</v>
      </c>
      <c r="N1142" s="64">
        <f>IF(M1142="","",IF(M1142&lt;Premissas!$C$8,Premissas!$E$7,IF(M1142&lt;Premissas!$C$9,Premissas!$E$8,IF(M1142&lt;Premissas!$C$10,Premissas!$E$9,IF(M1142&lt;Premissas!$C$11,Premissas!$E$10,IF(M1142&lt;Premissas!$C$12,Premissas!$E$11,Premissas!$E$12))))))</f>
        <v>350</v>
      </c>
      <c r="O1142" s="65">
        <f>IF(OR(N1142="",N1142=0),0,N1142/Premissas!$C$16)</f>
        <v>13.461538461538462</v>
      </c>
    </row>
    <row r="1143" spans="1:15" ht="15" customHeight="1">
      <c r="A1143" s="40">
        <v>8</v>
      </c>
      <c r="B1143" s="40">
        <v>409</v>
      </c>
      <c r="C1143" s="40" t="s">
        <v>20</v>
      </c>
      <c r="D1143" s="40" t="s">
        <v>205</v>
      </c>
      <c r="E1143" s="40" t="s">
        <v>206</v>
      </c>
      <c r="F1143" s="62">
        <v>14</v>
      </c>
      <c r="G1143" s="63">
        <v>9.23</v>
      </c>
      <c r="H1143" s="63">
        <v>2</v>
      </c>
      <c r="I1143" s="40">
        <v>25</v>
      </c>
      <c r="J1143" s="40">
        <v>25</v>
      </c>
      <c r="K1143" s="40" t="s">
        <v>127</v>
      </c>
      <c r="L1143" s="40" t="s">
        <v>128</v>
      </c>
      <c r="M1143" s="63">
        <f t="shared" si="17"/>
        <v>0.08</v>
      </c>
      <c r="N1143" s="64">
        <f>IF(M1143="","",IF(M1143&lt;Premissas!$C$8,Premissas!$E$7,IF(M1143&lt;Premissas!$C$9,Premissas!$E$8,IF(M1143&lt;Premissas!$C$10,Premissas!$E$9,IF(M1143&lt;Premissas!$C$11,Premissas!$E$10,IF(M1143&lt;Premissas!$C$12,Premissas!$E$11,Premissas!$E$12))))))</f>
        <v>0</v>
      </c>
      <c r="O1143" s="65">
        <f>IF(OR(N1143="",N1143=0),0,N1143/Premissas!$C$16)</f>
        <v>0</v>
      </c>
    </row>
    <row r="1144" spans="1:15" ht="15" customHeight="1">
      <c r="A1144" s="40">
        <v>8</v>
      </c>
      <c r="B1144" s="40">
        <v>409</v>
      </c>
      <c r="C1144" s="40" t="s">
        <v>21</v>
      </c>
      <c r="D1144" s="40" t="s">
        <v>207</v>
      </c>
      <c r="E1144" s="40" t="s">
        <v>208</v>
      </c>
      <c r="F1144" s="62">
        <v>102</v>
      </c>
      <c r="G1144" s="63">
        <v>3.73</v>
      </c>
      <c r="H1144" s="63">
        <v>27</v>
      </c>
      <c r="I1144" s="40">
        <v>22</v>
      </c>
      <c r="J1144" s="40">
        <v>22</v>
      </c>
      <c r="K1144" s="40" t="s">
        <v>127</v>
      </c>
      <c r="L1144" s="40" t="s">
        <v>128</v>
      </c>
      <c r="M1144" s="63">
        <f t="shared" si="17"/>
        <v>1.2272727272727273</v>
      </c>
      <c r="N1144" s="64">
        <f>IF(M1144="","",IF(M1144&lt;Premissas!$C$8,Premissas!$E$7,IF(M1144&lt;Premissas!$C$9,Premissas!$E$8,IF(M1144&lt;Premissas!$C$10,Premissas!$E$9,IF(M1144&lt;Premissas!$C$11,Premissas!$E$10,IF(M1144&lt;Premissas!$C$12,Premissas!$E$11,Premissas!$E$12))))))</f>
        <v>200</v>
      </c>
      <c r="O1144" s="65">
        <f>IF(OR(N1144="",N1144=0),0,N1144/Premissas!$C$16)</f>
        <v>7.6923076923076925</v>
      </c>
    </row>
    <row r="1145" spans="1:15" ht="15" customHeight="1">
      <c r="A1145" s="40">
        <v>8</v>
      </c>
      <c r="B1145" s="40">
        <v>409</v>
      </c>
      <c r="C1145" s="40" t="s">
        <v>21</v>
      </c>
      <c r="D1145" s="40" t="s">
        <v>209</v>
      </c>
      <c r="E1145" s="40" t="s">
        <v>210</v>
      </c>
      <c r="F1145" s="62">
        <v>46</v>
      </c>
      <c r="G1145" s="63">
        <v>3.81</v>
      </c>
      <c r="H1145" s="63">
        <v>12</v>
      </c>
      <c r="I1145" s="40">
        <v>22</v>
      </c>
      <c r="J1145" s="40">
        <v>22</v>
      </c>
      <c r="K1145" s="40" t="s">
        <v>127</v>
      </c>
      <c r="L1145" s="40" t="s">
        <v>128</v>
      </c>
      <c r="M1145" s="63">
        <f t="shared" si="17"/>
        <v>0.54545454545454541</v>
      </c>
      <c r="N1145" s="64">
        <f>IF(M1145="","",IF(M1145&lt;Premissas!$C$8,Premissas!$E$7,IF(M1145&lt;Premissas!$C$9,Premissas!$E$8,IF(M1145&lt;Premissas!$C$10,Premissas!$E$9,IF(M1145&lt;Premissas!$C$11,Premissas!$E$10,IF(M1145&lt;Premissas!$C$12,Premissas!$E$11,Premissas!$E$12))))))</f>
        <v>0</v>
      </c>
      <c r="O1145" s="65">
        <f>IF(OR(N1145="",N1145=0),0,N1145/Premissas!$C$16)</f>
        <v>0</v>
      </c>
    </row>
    <row r="1146" spans="1:15" ht="15" customHeight="1">
      <c r="A1146" s="40">
        <v>8</v>
      </c>
      <c r="B1146" s="40">
        <v>409</v>
      </c>
      <c r="C1146" s="40" t="s">
        <v>20</v>
      </c>
      <c r="D1146" s="40" t="s">
        <v>209</v>
      </c>
      <c r="E1146" s="40" t="s">
        <v>210</v>
      </c>
      <c r="F1146" s="62">
        <v>449</v>
      </c>
      <c r="G1146" s="63">
        <v>12.04</v>
      </c>
      <c r="H1146" s="63">
        <v>37</v>
      </c>
      <c r="I1146" s="40">
        <v>25</v>
      </c>
      <c r="J1146" s="40">
        <v>25</v>
      </c>
      <c r="K1146" s="40" t="s">
        <v>127</v>
      </c>
      <c r="L1146" s="40" t="s">
        <v>128</v>
      </c>
      <c r="M1146" s="63">
        <f t="shared" si="17"/>
        <v>1.48</v>
      </c>
      <c r="N1146" s="64">
        <f>IF(M1146="","",IF(M1146&lt;Premissas!$C$8,Premissas!$E$7,IF(M1146&lt;Premissas!$C$9,Premissas!$E$8,IF(M1146&lt;Premissas!$C$10,Premissas!$E$9,IF(M1146&lt;Premissas!$C$11,Premissas!$E$10,IF(M1146&lt;Premissas!$C$12,Premissas!$E$11,Premissas!$E$12))))))</f>
        <v>350</v>
      </c>
      <c r="O1146" s="65">
        <f>IF(OR(N1146="",N1146=0),0,N1146/Premissas!$C$16)</f>
        <v>13.461538461538462</v>
      </c>
    </row>
    <row r="1147" spans="1:15" ht="15" customHeight="1">
      <c r="A1147" s="40">
        <v>8</v>
      </c>
      <c r="B1147" s="40">
        <v>409</v>
      </c>
      <c r="C1147" s="40" t="s">
        <v>21</v>
      </c>
      <c r="D1147" s="40" t="s">
        <v>211</v>
      </c>
      <c r="E1147" s="40" t="s">
        <v>212</v>
      </c>
      <c r="F1147" s="62">
        <v>75</v>
      </c>
      <c r="G1147" s="63">
        <v>1.97</v>
      </c>
      <c r="H1147" s="63">
        <v>38</v>
      </c>
      <c r="I1147" s="40">
        <v>22</v>
      </c>
      <c r="J1147" s="40">
        <v>22</v>
      </c>
      <c r="K1147" s="40" t="s">
        <v>127</v>
      </c>
      <c r="L1147" s="40" t="s">
        <v>128</v>
      </c>
      <c r="M1147" s="63">
        <f t="shared" si="17"/>
        <v>1.7272727272727273</v>
      </c>
      <c r="N1147" s="64">
        <f>IF(M1147="","",IF(M1147&lt;Premissas!$C$8,Premissas!$E$7,IF(M1147&lt;Premissas!$C$9,Premissas!$E$8,IF(M1147&lt;Premissas!$C$10,Premissas!$E$9,IF(M1147&lt;Premissas!$C$11,Premissas!$E$10,IF(M1147&lt;Premissas!$C$12,Premissas!$E$11,Premissas!$E$12))))))</f>
        <v>500</v>
      </c>
      <c r="O1147" s="65">
        <f>IF(OR(N1147="",N1147=0),0,N1147/Premissas!$C$16)</f>
        <v>19.23076923076923</v>
      </c>
    </row>
    <row r="1148" spans="1:15" ht="15" customHeight="1">
      <c r="A1148" s="40">
        <v>8</v>
      </c>
      <c r="B1148" s="40">
        <v>409</v>
      </c>
      <c r="C1148" s="40" t="s">
        <v>21</v>
      </c>
      <c r="D1148" s="40" t="s">
        <v>213</v>
      </c>
      <c r="E1148" s="40" t="s">
        <v>214</v>
      </c>
      <c r="F1148" s="62">
        <v>1</v>
      </c>
      <c r="G1148" s="63">
        <v>0.03</v>
      </c>
      <c r="H1148" s="63">
        <v>33</v>
      </c>
      <c r="I1148" s="40">
        <v>22</v>
      </c>
      <c r="J1148" s="40">
        <v>22</v>
      </c>
      <c r="K1148" s="40" t="s">
        <v>127</v>
      </c>
      <c r="L1148" s="40" t="s">
        <v>128</v>
      </c>
      <c r="M1148" s="63">
        <f t="shared" si="17"/>
        <v>1.5</v>
      </c>
      <c r="N1148" s="64">
        <f>IF(M1148="","",IF(M1148&lt;Premissas!$C$8,Premissas!$E$7,IF(M1148&lt;Premissas!$C$9,Premissas!$E$8,IF(M1148&lt;Premissas!$C$10,Premissas!$E$9,IF(M1148&lt;Premissas!$C$11,Premissas!$E$10,IF(M1148&lt;Premissas!$C$12,Premissas!$E$11,Premissas!$E$12))))))</f>
        <v>350</v>
      </c>
      <c r="O1148" s="65">
        <f>IF(OR(N1148="",N1148=0),0,N1148/Premissas!$C$16)</f>
        <v>13.461538461538462</v>
      </c>
    </row>
    <row r="1149" spans="1:15" ht="15" customHeight="1">
      <c r="A1149" s="40">
        <v>8</v>
      </c>
      <c r="B1149" s="40">
        <v>409</v>
      </c>
      <c r="C1149" s="40" t="s">
        <v>21</v>
      </c>
      <c r="D1149" s="40" t="s">
        <v>215</v>
      </c>
      <c r="E1149" s="40" t="s">
        <v>216</v>
      </c>
      <c r="F1149" s="62">
        <v>50</v>
      </c>
      <c r="G1149" s="63">
        <v>2.21</v>
      </c>
      <c r="H1149" s="63">
        <v>23</v>
      </c>
      <c r="I1149" s="40">
        <v>22</v>
      </c>
      <c r="J1149" s="40">
        <v>22</v>
      </c>
      <c r="K1149" s="40" t="s">
        <v>127</v>
      </c>
      <c r="L1149" s="40" t="s">
        <v>128</v>
      </c>
      <c r="M1149" s="63">
        <f t="shared" si="17"/>
        <v>1.0454545454545454</v>
      </c>
      <c r="N1149" s="64">
        <f>IF(M1149="","",IF(M1149&lt;Premissas!$C$8,Premissas!$E$7,IF(M1149&lt;Premissas!$C$9,Premissas!$E$8,IF(M1149&lt;Premissas!$C$10,Premissas!$E$9,IF(M1149&lt;Premissas!$C$11,Premissas!$E$10,IF(M1149&lt;Premissas!$C$12,Premissas!$E$11,Premissas!$E$12))))))</f>
        <v>100</v>
      </c>
      <c r="O1149" s="65">
        <f>IF(OR(N1149="",N1149=0),0,N1149/Premissas!$C$16)</f>
        <v>3.8461538461538463</v>
      </c>
    </row>
    <row r="1150" spans="1:15" ht="15" customHeight="1">
      <c r="A1150" s="40">
        <v>8</v>
      </c>
      <c r="B1150" s="40">
        <v>409</v>
      </c>
      <c r="C1150" s="40" t="s">
        <v>21</v>
      </c>
      <c r="D1150" s="40" t="s">
        <v>217</v>
      </c>
      <c r="E1150" s="40" t="s">
        <v>218</v>
      </c>
      <c r="F1150" s="62">
        <v>61</v>
      </c>
      <c r="G1150" s="63">
        <v>11.32</v>
      </c>
      <c r="H1150" s="63">
        <v>5</v>
      </c>
      <c r="I1150" s="40">
        <v>22</v>
      </c>
      <c r="J1150" s="40">
        <v>22</v>
      </c>
      <c r="K1150" s="40" t="s">
        <v>127</v>
      </c>
      <c r="L1150" s="40" t="s">
        <v>128</v>
      </c>
      <c r="M1150" s="63">
        <f t="shared" si="17"/>
        <v>0.22727272727272727</v>
      </c>
      <c r="N1150" s="64">
        <f>IF(M1150="","",IF(M1150&lt;Premissas!$C$8,Premissas!$E$7,IF(M1150&lt;Premissas!$C$9,Premissas!$E$8,IF(M1150&lt;Premissas!$C$10,Premissas!$E$9,IF(M1150&lt;Premissas!$C$11,Premissas!$E$10,IF(M1150&lt;Premissas!$C$12,Premissas!$E$11,Premissas!$E$12))))))</f>
        <v>0</v>
      </c>
      <c r="O1150" s="65">
        <f>IF(OR(N1150="",N1150=0),0,N1150/Premissas!$C$16)</f>
        <v>0</v>
      </c>
    </row>
    <row r="1151" spans="1:15" ht="15" customHeight="1">
      <c r="A1151" s="40">
        <v>8</v>
      </c>
      <c r="B1151" s="40">
        <v>409</v>
      </c>
      <c r="C1151" s="40" t="s">
        <v>20</v>
      </c>
      <c r="D1151" s="40" t="s">
        <v>217</v>
      </c>
      <c r="E1151" s="40" t="s">
        <v>218</v>
      </c>
      <c r="F1151" s="62">
        <v>17</v>
      </c>
      <c r="G1151" s="63">
        <v>25.16</v>
      </c>
      <c r="H1151" s="63">
        <v>1</v>
      </c>
      <c r="I1151" s="40">
        <v>25</v>
      </c>
      <c r="J1151" s="40">
        <v>25</v>
      </c>
      <c r="K1151" s="40" t="s">
        <v>127</v>
      </c>
      <c r="L1151" s="40" t="s">
        <v>128</v>
      </c>
      <c r="M1151" s="63">
        <f t="shared" si="17"/>
        <v>0.04</v>
      </c>
      <c r="N1151" s="64">
        <f>IF(M1151="","",IF(M1151&lt;Premissas!$C$8,Premissas!$E$7,IF(M1151&lt;Premissas!$C$9,Premissas!$E$8,IF(M1151&lt;Premissas!$C$10,Premissas!$E$9,IF(M1151&lt;Premissas!$C$11,Premissas!$E$10,IF(M1151&lt;Premissas!$C$12,Premissas!$E$11,Premissas!$E$12))))))</f>
        <v>0</v>
      </c>
      <c r="O1151" s="65">
        <f>IF(OR(N1151="",N1151=0),0,N1151/Premissas!$C$16)</f>
        <v>0</v>
      </c>
    </row>
    <row r="1152" spans="1:15" ht="15" customHeight="1">
      <c r="A1152" s="40">
        <v>8</v>
      </c>
      <c r="B1152" s="40">
        <v>409</v>
      </c>
      <c r="C1152" s="40" t="s">
        <v>20</v>
      </c>
      <c r="D1152" s="40" t="s">
        <v>219</v>
      </c>
      <c r="E1152" s="40" t="s">
        <v>220</v>
      </c>
      <c r="F1152" s="62">
        <v>1027</v>
      </c>
      <c r="G1152" s="63">
        <v>33.1</v>
      </c>
      <c r="H1152" s="63">
        <v>31</v>
      </c>
      <c r="I1152" s="40">
        <v>25</v>
      </c>
      <c r="J1152" s="40">
        <v>25</v>
      </c>
      <c r="K1152" s="40" t="s">
        <v>127</v>
      </c>
      <c r="L1152" s="40" t="s">
        <v>128</v>
      </c>
      <c r="M1152" s="63">
        <f t="shared" si="17"/>
        <v>1.24</v>
      </c>
      <c r="N1152" s="64">
        <f>IF(M1152="","",IF(M1152&lt;Premissas!$C$8,Premissas!$E$7,IF(M1152&lt;Premissas!$C$9,Premissas!$E$8,IF(M1152&lt;Premissas!$C$10,Premissas!$E$9,IF(M1152&lt;Premissas!$C$11,Premissas!$E$10,IF(M1152&lt;Premissas!$C$12,Premissas!$E$11,Premissas!$E$12))))))</f>
        <v>200</v>
      </c>
      <c r="O1152" s="65">
        <f>IF(OR(N1152="",N1152=0),0,N1152/Premissas!$C$16)</f>
        <v>7.6923076923076925</v>
      </c>
    </row>
    <row r="1153" spans="1:15" ht="15" customHeight="1">
      <c r="A1153" s="40">
        <v>8</v>
      </c>
      <c r="B1153" s="40">
        <v>409</v>
      </c>
      <c r="C1153" s="40" t="s">
        <v>19</v>
      </c>
      <c r="D1153" s="40" t="s">
        <v>1736</v>
      </c>
      <c r="E1153" s="40" t="s">
        <v>1737</v>
      </c>
      <c r="F1153" s="62">
        <v>288</v>
      </c>
      <c r="G1153" s="63">
        <v>2.44</v>
      </c>
      <c r="H1153" s="63">
        <v>118</v>
      </c>
      <c r="I1153" s="40">
        <v>24</v>
      </c>
      <c r="J1153" s="40">
        <v>24</v>
      </c>
      <c r="K1153" s="40" t="s">
        <v>127</v>
      </c>
      <c r="L1153" s="40" t="s">
        <v>128</v>
      </c>
      <c r="M1153" s="63">
        <f t="shared" si="17"/>
        <v>4.916666666666667</v>
      </c>
      <c r="N1153" s="64">
        <f>IF(M1153="","",IF(M1153&lt;Premissas!$C$8,Premissas!$E$7,IF(M1153&lt;Premissas!$C$9,Premissas!$E$8,IF(M1153&lt;Premissas!$C$10,Premissas!$E$9,IF(M1153&lt;Premissas!$C$11,Premissas!$E$10,IF(M1153&lt;Premissas!$C$12,Premissas!$E$11,Premissas!$E$12))))))</f>
        <v>750</v>
      </c>
      <c r="O1153" s="65">
        <f>IF(OR(N1153="",N1153=0),0,N1153/Premissas!$C$16)</f>
        <v>28.846153846153847</v>
      </c>
    </row>
    <row r="1154" spans="1:15" ht="15" customHeight="1">
      <c r="A1154" s="40">
        <v>8</v>
      </c>
      <c r="B1154" s="40">
        <v>409</v>
      </c>
      <c r="C1154" s="40" t="s">
        <v>19</v>
      </c>
      <c r="D1154" s="40" t="s">
        <v>221</v>
      </c>
      <c r="E1154" s="40" t="s">
        <v>222</v>
      </c>
      <c r="F1154" s="62">
        <v>105</v>
      </c>
      <c r="G1154" s="63">
        <v>4.3899999999999997</v>
      </c>
      <c r="H1154" s="63">
        <v>24</v>
      </c>
      <c r="I1154" s="40">
        <v>24</v>
      </c>
      <c r="J1154" s="40">
        <v>24</v>
      </c>
      <c r="K1154" s="40" t="s">
        <v>127</v>
      </c>
      <c r="L1154" s="40" t="s">
        <v>128</v>
      </c>
      <c r="M1154" s="63">
        <f t="shared" ref="M1154:M1217" si="18">IF(OR(J1154="",J1154&lt;=0),"",H1154/J1154)</f>
        <v>1</v>
      </c>
      <c r="N1154" s="64">
        <f>IF(M1154="","",IF(M1154&lt;Premissas!$C$8,Premissas!$E$7,IF(M1154&lt;Premissas!$C$9,Premissas!$E$8,IF(M1154&lt;Premissas!$C$10,Premissas!$E$9,IF(M1154&lt;Premissas!$C$11,Premissas!$E$10,IF(M1154&lt;Premissas!$C$12,Premissas!$E$11,Premissas!$E$12))))))</f>
        <v>100</v>
      </c>
      <c r="O1154" s="65">
        <f>IF(OR(N1154="",N1154=0),0,N1154/Premissas!$C$16)</f>
        <v>3.8461538461538463</v>
      </c>
    </row>
    <row r="1155" spans="1:15" ht="15" customHeight="1">
      <c r="A1155" s="40">
        <v>8</v>
      </c>
      <c r="B1155" s="40">
        <v>409</v>
      </c>
      <c r="C1155" s="40" t="s">
        <v>22</v>
      </c>
      <c r="D1155" s="40" t="s">
        <v>223</v>
      </c>
      <c r="E1155" s="40" t="s">
        <v>224</v>
      </c>
      <c r="F1155" s="62">
        <v>2969</v>
      </c>
      <c r="G1155" s="63">
        <v>81.599999999999994</v>
      </c>
      <c r="H1155" s="63">
        <v>36</v>
      </c>
      <c r="I1155" s="40">
        <v>25</v>
      </c>
      <c r="J1155" s="40">
        <v>25</v>
      </c>
      <c r="K1155" s="40" t="s">
        <v>127</v>
      </c>
      <c r="L1155" s="40" t="s">
        <v>128</v>
      </c>
      <c r="M1155" s="63">
        <f t="shared" si="18"/>
        <v>1.44</v>
      </c>
      <c r="N1155" s="64">
        <f>IF(M1155="","",IF(M1155&lt;Premissas!$C$8,Premissas!$E$7,IF(M1155&lt;Premissas!$C$9,Premissas!$E$8,IF(M1155&lt;Premissas!$C$10,Premissas!$E$9,IF(M1155&lt;Premissas!$C$11,Premissas!$E$10,IF(M1155&lt;Premissas!$C$12,Premissas!$E$11,Premissas!$E$12))))))</f>
        <v>350</v>
      </c>
      <c r="O1155" s="65">
        <f>IF(OR(N1155="",N1155=0),0,N1155/Premissas!$C$16)</f>
        <v>13.461538461538462</v>
      </c>
    </row>
    <row r="1156" spans="1:15" ht="15" customHeight="1">
      <c r="A1156" s="40">
        <v>8</v>
      </c>
      <c r="B1156" s="40">
        <v>409</v>
      </c>
      <c r="C1156" s="40" t="s">
        <v>19</v>
      </c>
      <c r="D1156" s="40" t="s">
        <v>225</v>
      </c>
      <c r="E1156" s="40" t="s">
        <v>226</v>
      </c>
      <c r="F1156" s="62">
        <v>745</v>
      </c>
      <c r="G1156" s="63">
        <v>8.16</v>
      </c>
      <c r="H1156" s="63">
        <v>91</v>
      </c>
      <c r="I1156" s="40">
        <v>24</v>
      </c>
      <c r="J1156" s="40">
        <v>24</v>
      </c>
      <c r="K1156" s="40" t="s">
        <v>127</v>
      </c>
      <c r="L1156" s="40" t="s">
        <v>128</v>
      </c>
      <c r="M1156" s="63">
        <f t="shared" si="18"/>
        <v>3.7916666666666665</v>
      </c>
      <c r="N1156" s="64">
        <f>IF(M1156="","",IF(M1156&lt;Premissas!$C$8,Premissas!$E$7,IF(M1156&lt;Premissas!$C$9,Premissas!$E$8,IF(M1156&lt;Premissas!$C$10,Premissas!$E$9,IF(M1156&lt;Premissas!$C$11,Premissas!$E$10,IF(M1156&lt;Premissas!$C$12,Premissas!$E$11,Premissas!$E$12))))))</f>
        <v>750</v>
      </c>
      <c r="O1156" s="65">
        <f>IF(OR(N1156="",N1156=0),0,N1156/Premissas!$C$16)</f>
        <v>28.846153846153847</v>
      </c>
    </row>
    <row r="1157" spans="1:15" ht="15" customHeight="1">
      <c r="A1157" s="40">
        <v>8</v>
      </c>
      <c r="B1157" s="40">
        <v>409</v>
      </c>
      <c r="C1157" s="40" t="s">
        <v>19</v>
      </c>
      <c r="D1157" s="40" t="s">
        <v>229</v>
      </c>
      <c r="E1157" s="40" t="s">
        <v>230</v>
      </c>
      <c r="F1157" s="62">
        <v>526</v>
      </c>
      <c r="G1157" s="63">
        <v>7.1</v>
      </c>
      <c r="H1157" s="63">
        <v>74</v>
      </c>
      <c r="I1157" s="40">
        <v>24</v>
      </c>
      <c r="J1157" s="40">
        <v>24</v>
      </c>
      <c r="K1157" s="40" t="s">
        <v>127</v>
      </c>
      <c r="L1157" s="40" t="s">
        <v>128</v>
      </c>
      <c r="M1157" s="63">
        <f t="shared" si="18"/>
        <v>3.0833333333333335</v>
      </c>
      <c r="N1157" s="64">
        <f>IF(M1157="","",IF(M1157&lt;Premissas!$C$8,Premissas!$E$7,IF(M1157&lt;Premissas!$C$9,Premissas!$E$8,IF(M1157&lt;Premissas!$C$10,Premissas!$E$9,IF(M1157&lt;Premissas!$C$11,Premissas!$E$10,IF(M1157&lt;Premissas!$C$12,Premissas!$E$11,Premissas!$E$12))))))</f>
        <v>750</v>
      </c>
      <c r="O1157" s="65">
        <f>IF(OR(N1157="",N1157=0),0,N1157/Premissas!$C$16)</f>
        <v>28.846153846153847</v>
      </c>
    </row>
    <row r="1158" spans="1:15" ht="15" customHeight="1">
      <c r="A1158" s="40">
        <v>8</v>
      </c>
      <c r="B1158" s="40">
        <v>409</v>
      </c>
      <c r="C1158" s="40" t="s">
        <v>22</v>
      </c>
      <c r="D1158" s="40" t="s">
        <v>231</v>
      </c>
      <c r="E1158" s="40" t="s">
        <v>232</v>
      </c>
      <c r="F1158" s="62">
        <v>912</v>
      </c>
      <c r="G1158" s="63">
        <v>33.17</v>
      </c>
      <c r="H1158" s="63">
        <v>27</v>
      </c>
      <c r="I1158" s="40">
        <v>25</v>
      </c>
      <c r="J1158" s="40">
        <v>25</v>
      </c>
      <c r="K1158" s="40" t="s">
        <v>127</v>
      </c>
      <c r="L1158" s="40" t="s">
        <v>128</v>
      </c>
      <c r="M1158" s="63">
        <f t="shared" si="18"/>
        <v>1.08</v>
      </c>
      <c r="N1158" s="64">
        <f>IF(M1158="","",IF(M1158&lt;Premissas!$C$8,Premissas!$E$7,IF(M1158&lt;Premissas!$C$9,Premissas!$E$8,IF(M1158&lt;Premissas!$C$10,Premissas!$E$9,IF(M1158&lt;Premissas!$C$11,Premissas!$E$10,IF(M1158&lt;Premissas!$C$12,Premissas!$E$11,Premissas!$E$12))))))</f>
        <v>100</v>
      </c>
      <c r="O1158" s="65">
        <f>IF(OR(N1158="",N1158=0),0,N1158/Premissas!$C$16)</f>
        <v>3.8461538461538463</v>
      </c>
    </row>
    <row r="1159" spans="1:15" ht="15" customHeight="1">
      <c r="A1159" s="40">
        <v>8</v>
      </c>
      <c r="B1159" s="40">
        <v>409</v>
      </c>
      <c r="C1159" s="40" t="s">
        <v>21</v>
      </c>
      <c r="D1159" s="40" t="s">
        <v>233</v>
      </c>
      <c r="E1159" s="40" t="s">
        <v>234</v>
      </c>
      <c r="F1159" s="62">
        <v>1011</v>
      </c>
      <c r="G1159" s="63">
        <v>46.24</v>
      </c>
      <c r="H1159" s="63">
        <v>22</v>
      </c>
      <c r="I1159" s="40">
        <v>22</v>
      </c>
      <c r="J1159" s="40">
        <v>22</v>
      </c>
      <c r="K1159" s="40" t="s">
        <v>127</v>
      </c>
      <c r="L1159" s="40" t="s">
        <v>128</v>
      </c>
      <c r="M1159" s="63">
        <f t="shared" si="18"/>
        <v>1</v>
      </c>
      <c r="N1159" s="64">
        <f>IF(M1159="","",IF(M1159&lt;Premissas!$C$8,Premissas!$E$7,IF(M1159&lt;Premissas!$C$9,Premissas!$E$8,IF(M1159&lt;Premissas!$C$10,Premissas!$E$9,IF(M1159&lt;Premissas!$C$11,Premissas!$E$10,IF(M1159&lt;Premissas!$C$12,Premissas!$E$11,Premissas!$E$12))))))</f>
        <v>100</v>
      </c>
      <c r="O1159" s="65">
        <f>IF(OR(N1159="",N1159=0),0,N1159/Premissas!$C$16)</f>
        <v>3.8461538461538463</v>
      </c>
    </row>
    <row r="1160" spans="1:15" ht="15" customHeight="1">
      <c r="A1160" s="40">
        <v>8</v>
      </c>
      <c r="B1160" s="40">
        <v>409</v>
      </c>
      <c r="C1160" s="40" t="s">
        <v>22</v>
      </c>
      <c r="D1160" s="40" t="s">
        <v>235</v>
      </c>
      <c r="E1160" s="40" t="s">
        <v>236</v>
      </c>
      <c r="F1160" s="62">
        <v>2688</v>
      </c>
      <c r="G1160" s="63">
        <v>59.17</v>
      </c>
      <c r="H1160" s="63">
        <v>45</v>
      </c>
      <c r="I1160" s="40">
        <v>25</v>
      </c>
      <c r="J1160" s="40">
        <v>25</v>
      </c>
      <c r="K1160" s="40" t="s">
        <v>127</v>
      </c>
      <c r="L1160" s="40" t="s">
        <v>128</v>
      </c>
      <c r="M1160" s="63">
        <f t="shared" si="18"/>
        <v>1.8</v>
      </c>
      <c r="N1160" s="64">
        <f>IF(M1160="","",IF(M1160&lt;Premissas!$C$8,Premissas!$E$7,IF(M1160&lt;Premissas!$C$9,Premissas!$E$8,IF(M1160&lt;Premissas!$C$10,Premissas!$E$9,IF(M1160&lt;Premissas!$C$11,Premissas!$E$10,IF(M1160&lt;Premissas!$C$12,Premissas!$E$11,Premissas!$E$12))))))</f>
        <v>500</v>
      </c>
      <c r="O1160" s="65">
        <f>IF(OR(N1160="",N1160=0),0,N1160/Premissas!$C$16)</f>
        <v>19.23076923076923</v>
      </c>
    </row>
    <row r="1161" spans="1:15" ht="15" customHeight="1">
      <c r="A1161" s="40">
        <v>8</v>
      </c>
      <c r="B1161" s="40">
        <v>409</v>
      </c>
      <c r="C1161" s="40" t="s">
        <v>21</v>
      </c>
      <c r="D1161" s="40" t="s">
        <v>237</v>
      </c>
      <c r="E1161" s="40" t="s">
        <v>238</v>
      </c>
      <c r="F1161" s="62">
        <v>6</v>
      </c>
      <c r="G1161" s="63">
        <v>8.94</v>
      </c>
      <c r="H1161" s="63">
        <v>1</v>
      </c>
      <c r="I1161" s="40">
        <v>22</v>
      </c>
      <c r="J1161" s="40">
        <v>22</v>
      </c>
      <c r="K1161" s="40" t="s">
        <v>127</v>
      </c>
      <c r="L1161" s="40" t="s">
        <v>128</v>
      </c>
      <c r="M1161" s="63">
        <f t="shared" si="18"/>
        <v>4.5454545454545456E-2</v>
      </c>
      <c r="N1161" s="64">
        <f>IF(M1161="","",IF(M1161&lt;Premissas!$C$8,Premissas!$E$7,IF(M1161&lt;Premissas!$C$9,Premissas!$E$8,IF(M1161&lt;Premissas!$C$10,Premissas!$E$9,IF(M1161&lt;Premissas!$C$11,Premissas!$E$10,IF(M1161&lt;Premissas!$C$12,Premissas!$E$11,Premissas!$E$12))))))</f>
        <v>0</v>
      </c>
      <c r="O1161" s="65">
        <f>IF(OR(N1161="",N1161=0),0,N1161/Premissas!$C$16)</f>
        <v>0</v>
      </c>
    </row>
    <row r="1162" spans="1:15" ht="15" customHeight="1">
      <c r="A1162" s="40">
        <v>8</v>
      </c>
      <c r="B1162" s="40">
        <v>409</v>
      </c>
      <c r="C1162" s="40" t="s">
        <v>19</v>
      </c>
      <c r="D1162" s="40" t="s">
        <v>239</v>
      </c>
      <c r="E1162" s="40" t="s">
        <v>240</v>
      </c>
      <c r="F1162" s="62">
        <v>251</v>
      </c>
      <c r="G1162" s="63">
        <v>4.1500000000000004</v>
      </c>
      <c r="H1162" s="63">
        <v>60</v>
      </c>
      <c r="I1162" s="40">
        <v>24</v>
      </c>
      <c r="J1162" s="40">
        <v>24</v>
      </c>
      <c r="K1162" s="40" t="s">
        <v>127</v>
      </c>
      <c r="L1162" s="40" t="s">
        <v>128</v>
      </c>
      <c r="M1162" s="63">
        <f t="shared" si="18"/>
        <v>2.5</v>
      </c>
      <c r="N1162" s="64">
        <f>IF(M1162="","",IF(M1162&lt;Premissas!$C$8,Premissas!$E$7,IF(M1162&lt;Premissas!$C$9,Premissas!$E$8,IF(M1162&lt;Premissas!$C$10,Premissas!$E$9,IF(M1162&lt;Premissas!$C$11,Premissas!$E$10,IF(M1162&lt;Premissas!$C$12,Premissas!$E$11,Premissas!$E$12))))))</f>
        <v>750</v>
      </c>
      <c r="O1162" s="65">
        <f>IF(OR(N1162="",N1162=0),0,N1162/Premissas!$C$16)</f>
        <v>28.846153846153847</v>
      </c>
    </row>
    <row r="1163" spans="1:15" ht="15" customHeight="1">
      <c r="A1163" s="40">
        <v>8</v>
      </c>
      <c r="B1163" s="40">
        <v>409</v>
      </c>
      <c r="C1163" s="40" t="s">
        <v>22</v>
      </c>
      <c r="D1163" s="40" t="s">
        <v>241</v>
      </c>
      <c r="E1163" s="40" t="s">
        <v>242</v>
      </c>
      <c r="F1163" s="62">
        <v>2322</v>
      </c>
      <c r="G1163" s="63">
        <v>65.58</v>
      </c>
      <c r="H1163" s="63">
        <v>35</v>
      </c>
      <c r="I1163" s="40">
        <v>25</v>
      </c>
      <c r="J1163" s="40">
        <v>25</v>
      </c>
      <c r="K1163" s="40" t="s">
        <v>127</v>
      </c>
      <c r="L1163" s="40" t="s">
        <v>128</v>
      </c>
      <c r="M1163" s="63">
        <f t="shared" si="18"/>
        <v>1.4</v>
      </c>
      <c r="N1163" s="64">
        <f>IF(M1163="","",IF(M1163&lt;Premissas!$C$8,Premissas!$E$7,IF(M1163&lt;Premissas!$C$9,Premissas!$E$8,IF(M1163&lt;Premissas!$C$10,Premissas!$E$9,IF(M1163&lt;Premissas!$C$11,Premissas!$E$10,IF(M1163&lt;Premissas!$C$12,Premissas!$E$11,Premissas!$E$12))))))</f>
        <v>350</v>
      </c>
      <c r="O1163" s="65">
        <f>IF(OR(N1163="",N1163=0),0,N1163/Premissas!$C$16)</f>
        <v>13.461538461538462</v>
      </c>
    </row>
    <row r="1164" spans="1:15" ht="15" customHeight="1">
      <c r="A1164" s="40">
        <v>8</v>
      </c>
      <c r="B1164" s="40">
        <v>409</v>
      </c>
      <c r="C1164" s="40" t="s">
        <v>21</v>
      </c>
      <c r="D1164" s="40" t="s">
        <v>243</v>
      </c>
      <c r="E1164" s="40" t="s">
        <v>244</v>
      </c>
      <c r="F1164" s="62">
        <v>262</v>
      </c>
      <c r="G1164" s="63">
        <v>9.0399999999999991</v>
      </c>
      <c r="H1164" s="63">
        <v>29</v>
      </c>
      <c r="I1164" s="40">
        <v>22</v>
      </c>
      <c r="J1164" s="40">
        <v>22</v>
      </c>
      <c r="K1164" s="40" t="s">
        <v>127</v>
      </c>
      <c r="L1164" s="40" t="s">
        <v>128</v>
      </c>
      <c r="M1164" s="63">
        <f t="shared" si="18"/>
        <v>1.3181818181818181</v>
      </c>
      <c r="N1164" s="64">
        <f>IF(M1164="","",IF(M1164&lt;Premissas!$C$8,Premissas!$E$7,IF(M1164&lt;Premissas!$C$9,Premissas!$E$8,IF(M1164&lt;Premissas!$C$10,Premissas!$E$9,IF(M1164&lt;Premissas!$C$11,Premissas!$E$10,IF(M1164&lt;Premissas!$C$12,Premissas!$E$11,Premissas!$E$12))))))</f>
        <v>200</v>
      </c>
      <c r="O1164" s="65">
        <f>IF(OR(N1164="",N1164=0),0,N1164/Premissas!$C$16)</f>
        <v>7.6923076923076925</v>
      </c>
    </row>
    <row r="1165" spans="1:15" ht="15" customHeight="1">
      <c r="A1165" s="40">
        <v>8</v>
      </c>
      <c r="B1165" s="40">
        <v>409</v>
      </c>
      <c r="C1165" s="40" t="s">
        <v>20</v>
      </c>
      <c r="D1165" s="40" t="s">
        <v>243</v>
      </c>
      <c r="E1165" s="40" t="s">
        <v>244</v>
      </c>
      <c r="F1165" s="62">
        <v>1284</v>
      </c>
      <c r="G1165" s="63">
        <v>22.51</v>
      </c>
      <c r="H1165" s="63">
        <v>57</v>
      </c>
      <c r="I1165" s="40">
        <v>25</v>
      </c>
      <c r="J1165" s="40">
        <v>25</v>
      </c>
      <c r="K1165" s="40" t="s">
        <v>127</v>
      </c>
      <c r="L1165" s="40" t="s">
        <v>128</v>
      </c>
      <c r="M1165" s="63">
        <f t="shared" si="18"/>
        <v>2.2799999999999998</v>
      </c>
      <c r="N1165" s="64">
        <f>IF(M1165="","",IF(M1165&lt;Premissas!$C$8,Premissas!$E$7,IF(M1165&lt;Premissas!$C$9,Premissas!$E$8,IF(M1165&lt;Premissas!$C$10,Premissas!$E$9,IF(M1165&lt;Premissas!$C$11,Premissas!$E$10,IF(M1165&lt;Premissas!$C$12,Premissas!$E$11,Premissas!$E$12))))))</f>
        <v>750</v>
      </c>
      <c r="O1165" s="65">
        <f>IF(OR(N1165="",N1165=0),0,N1165/Premissas!$C$16)</f>
        <v>28.846153846153847</v>
      </c>
    </row>
    <row r="1166" spans="1:15" ht="15" customHeight="1">
      <c r="A1166" s="40">
        <v>8</v>
      </c>
      <c r="B1166" s="40">
        <v>409</v>
      </c>
      <c r="C1166" s="40" t="s">
        <v>22</v>
      </c>
      <c r="D1166" s="40" t="s">
        <v>245</v>
      </c>
      <c r="E1166" s="40" t="s">
        <v>246</v>
      </c>
      <c r="F1166" s="62">
        <v>2069</v>
      </c>
      <c r="G1166" s="63">
        <v>70.67</v>
      </c>
      <c r="H1166" s="63">
        <v>29</v>
      </c>
      <c r="I1166" s="40">
        <v>25</v>
      </c>
      <c r="J1166" s="40">
        <v>25</v>
      </c>
      <c r="K1166" s="40" t="s">
        <v>127</v>
      </c>
      <c r="L1166" s="40" t="s">
        <v>128</v>
      </c>
      <c r="M1166" s="63">
        <f t="shared" si="18"/>
        <v>1.1599999999999999</v>
      </c>
      <c r="N1166" s="64">
        <f>IF(M1166="","",IF(M1166&lt;Premissas!$C$8,Premissas!$E$7,IF(M1166&lt;Premissas!$C$9,Premissas!$E$8,IF(M1166&lt;Premissas!$C$10,Premissas!$E$9,IF(M1166&lt;Premissas!$C$11,Premissas!$E$10,IF(M1166&lt;Premissas!$C$12,Premissas!$E$11,Premissas!$E$12))))))</f>
        <v>100</v>
      </c>
      <c r="O1166" s="65">
        <f>IF(OR(N1166="",N1166=0),0,N1166/Premissas!$C$16)</f>
        <v>3.8461538461538463</v>
      </c>
    </row>
    <row r="1167" spans="1:15" ht="15" customHeight="1">
      <c r="A1167" s="40">
        <v>8</v>
      </c>
      <c r="B1167" s="40">
        <v>409</v>
      </c>
      <c r="C1167" s="40" t="s">
        <v>19</v>
      </c>
      <c r="D1167" s="40" t="s">
        <v>247</v>
      </c>
      <c r="E1167" s="40" t="s">
        <v>248</v>
      </c>
      <c r="F1167" s="62">
        <v>154</v>
      </c>
      <c r="G1167" s="63">
        <v>4.72</v>
      </c>
      <c r="H1167" s="63">
        <v>33</v>
      </c>
      <c r="I1167" s="40">
        <v>24</v>
      </c>
      <c r="J1167" s="40">
        <v>24</v>
      </c>
      <c r="K1167" s="40" t="s">
        <v>127</v>
      </c>
      <c r="L1167" s="40" t="s">
        <v>128</v>
      </c>
      <c r="M1167" s="63">
        <f t="shared" si="18"/>
        <v>1.375</v>
      </c>
      <c r="N1167" s="64">
        <f>IF(M1167="","",IF(M1167&lt;Premissas!$C$8,Premissas!$E$7,IF(M1167&lt;Premissas!$C$9,Premissas!$E$8,IF(M1167&lt;Premissas!$C$10,Premissas!$E$9,IF(M1167&lt;Premissas!$C$11,Premissas!$E$10,IF(M1167&lt;Premissas!$C$12,Premissas!$E$11,Premissas!$E$12))))))</f>
        <v>200</v>
      </c>
      <c r="O1167" s="65">
        <f>IF(OR(N1167="",N1167=0),0,N1167/Premissas!$C$16)</f>
        <v>7.6923076923076925</v>
      </c>
    </row>
    <row r="1168" spans="1:15" ht="15" customHeight="1">
      <c r="A1168" s="40">
        <v>8</v>
      </c>
      <c r="B1168" s="40">
        <v>409</v>
      </c>
      <c r="C1168" s="40" t="s">
        <v>21</v>
      </c>
      <c r="D1168" s="40" t="s">
        <v>249</v>
      </c>
      <c r="E1168" s="40" t="s">
        <v>250</v>
      </c>
      <c r="F1168" s="62">
        <v>72</v>
      </c>
      <c r="G1168" s="63">
        <v>2.06</v>
      </c>
      <c r="H1168" s="63">
        <v>35</v>
      </c>
      <c r="I1168" s="40">
        <v>22</v>
      </c>
      <c r="J1168" s="40">
        <v>22</v>
      </c>
      <c r="K1168" s="40" t="s">
        <v>127</v>
      </c>
      <c r="L1168" s="40" t="s">
        <v>128</v>
      </c>
      <c r="M1168" s="63">
        <f t="shared" si="18"/>
        <v>1.5909090909090908</v>
      </c>
      <c r="N1168" s="64">
        <f>IF(M1168="","",IF(M1168&lt;Premissas!$C$8,Premissas!$E$7,IF(M1168&lt;Premissas!$C$9,Premissas!$E$8,IF(M1168&lt;Premissas!$C$10,Premissas!$E$9,IF(M1168&lt;Premissas!$C$11,Premissas!$E$10,IF(M1168&lt;Premissas!$C$12,Premissas!$E$11,Premissas!$E$12))))))</f>
        <v>350</v>
      </c>
      <c r="O1168" s="65">
        <f>IF(OR(N1168="",N1168=0),0,N1168/Premissas!$C$16)</f>
        <v>13.461538461538462</v>
      </c>
    </row>
    <row r="1169" spans="1:15" ht="15" customHeight="1">
      <c r="A1169" s="40">
        <v>8</v>
      </c>
      <c r="B1169" s="40">
        <v>409</v>
      </c>
      <c r="C1169" s="40" t="s">
        <v>19</v>
      </c>
      <c r="D1169" s="40" t="s">
        <v>251</v>
      </c>
      <c r="E1169" s="40" t="s">
        <v>252</v>
      </c>
      <c r="F1169" s="62">
        <v>9</v>
      </c>
      <c r="G1169" s="63">
        <v>4.1900000000000004</v>
      </c>
      <c r="H1169" s="63">
        <v>2</v>
      </c>
      <c r="I1169" s="40">
        <v>24</v>
      </c>
      <c r="J1169" s="40">
        <v>24</v>
      </c>
      <c r="K1169" s="40" t="s">
        <v>127</v>
      </c>
      <c r="L1169" s="40" t="s">
        <v>128</v>
      </c>
      <c r="M1169" s="63">
        <f t="shared" si="18"/>
        <v>8.3333333333333329E-2</v>
      </c>
      <c r="N1169" s="64">
        <f>IF(M1169="","",IF(M1169&lt;Premissas!$C$8,Premissas!$E$7,IF(M1169&lt;Premissas!$C$9,Premissas!$E$8,IF(M1169&lt;Premissas!$C$10,Premissas!$E$9,IF(M1169&lt;Premissas!$C$11,Premissas!$E$10,IF(M1169&lt;Premissas!$C$12,Premissas!$E$11,Premissas!$E$12))))))</f>
        <v>0</v>
      </c>
      <c r="O1169" s="65">
        <f>IF(OR(N1169="",N1169=0),0,N1169/Premissas!$C$16)</f>
        <v>0</v>
      </c>
    </row>
    <row r="1170" spans="1:15" ht="15" customHeight="1">
      <c r="A1170" s="40">
        <v>8</v>
      </c>
      <c r="B1170" s="40">
        <v>409</v>
      </c>
      <c r="C1170" s="40" t="s">
        <v>19</v>
      </c>
      <c r="D1170" s="40" t="s">
        <v>253</v>
      </c>
      <c r="E1170" s="40" t="s">
        <v>254</v>
      </c>
      <c r="F1170" s="62">
        <v>107</v>
      </c>
      <c r="G1170" s="63">
        <v>1.69</v>
      </c>
      <c r="H1170" s="63">
        <v>63</v>
      </c>
      <c r="I1170" s="40">
        <v>24</v>
      </c>
      <c r="J1170" s="40">
        <v>24</v>
      </c>
      <c r="K1170" s="40" t="s">
        <v>127</v>
      </c>
      <c r="L1170" s="40" t="s">
        <v>128</v>
      </c>
      <c r="M1170" s="63">
        <f t="shared" si="18"/>
        <v>2.625</v>
      </c>
      <c r="N1170" s="64">
        <f>IF(M1170="","",IF(M1170&lt;Premissas!$C$8,Premissas!$E$7,IF(M1170&lt;Premissas!$C$9,Premissas!$E$8,IF(M1170&lt;Premissas!$C$10,Premissas!$E$9,IF(M1170&lt;Premissas!$C$11,Premissas!$E$10,IF(M1170&lt;Premissas!$C$12,Premissas!$E$11,Premissas!$E$12))))))</f>
        <v>750</v>
      </c>
      <c r="O1170" s="65">
        <f>IF(OR(N1170="",N1170=0),0,N1170/Premissas!$C$16)</f>
        <v>28.846153846153847</v>
      </c>
    </row>
    <row r="1171" spans="1:15" ht="15" customHeight="1">
      <c r="A1171" s="40">
        <v>8</v>
      </c>
      <c r="B1171" s="40">
        <v>409</v>
      </c>
      <c r="C1171" s="40" t="s">
        <v>21</v>
      </c>
      <c r="D1171" s="40" t="s">
        <v>253</v>
      </c>
      <c r="E1171" s="40" t="s">
        <v>254</v>
      </c>
      <c r="F1171" s="62">
        <v>63</v>
      </c>
      <c r="G1171" s="63">
        <v>2.56</v>
      </c>
      <c r="H1171" s="63">
        <v>25</v>
      </c>
      <c r="I1171" s="40">
        <v>22</v>
      </c>
      <c r="J1171" s="40">
        <v>22</v>
      </c>
      <c r="K1171" s="40" t="s">
        <v>127</v>
      </c>
      <c r="L1171" s="40" t="s">
        <v>128</v>
      </c>
      <c r="M1171" s="63">
        <f t="shared" si="18"/>
        <v>1.1363636363636365</v>
      </c>
      <c r="N1171" s="64">
        <f>IF(M1171="","",IF(M1171&lt;Premissas!$C$8,Premissas!$E$7,IF(M1171&lt;Premissas!$C$9,Premissas!$E$8,IF(M1171&lt;Premissas!$C$10,Premissas!$E$9,IF(M1171&lt;Premissas!$C$11,Premissas!$E$10,IF(M1171&lt;Premissas!$C$12,Premissas!$E$11,Premissas!$E$12))))))</f>
        <v>100</v>
      </c>
      <c r="O1171" s="65">
        <f>IF(OR(N1171="",N1171=0),0,N1171/Premissas!$C$16)</f>
        <v>3.8461538461538463</v>
      </c>
    </row>
    <row r="1172" spans="1:15" ht="15" customHeight="1">
      <c r="A1172" s="40">
        <v>8</v>
      </c>
      <c r="B1172" s="40">
        <v>409</v>
      </c>
      <c r="C1172" s="40" t="s">
        <v>20</v>
      </c>
      <c r="D1172" s="40" t="s">
        <v>253</v>
      </c>
      <c r="E1172" s="40" t="s">
        <v>254</v>
      </c>
      <c r="F1172" s="62">
        <v>982</v>
      </c>
      <c r="G1172" s="63">
        <v>36.049999999999997</v>
      </c>
      <c r="H1172" s="63">
        <v>27</v>
      </c>
      <c r="I1172" s="40">
        <v>25</v>
      </c>
      <c r="J1172" s="40">
        <v>25</v>
      </c>
      <c r="K1172" s="40" t="s">
        <v>127</v>
      </c>
      <c r="L1172" s="40" t="s">
        <v>128</v>
      </c>
      <c r="M1172" s="63">
        <f t="shared" si="18"/>
        <v>1.08</v>
      </c>
      <c r="N1172" s="64">
        <f>IF(M1172="","",IF(M1172&lt;Premissas!$C$8,Premissas!$E$7,IF(M1172&lt;Premissas!$C$9,Premissas!$E$8,IF(M1172&lt;Premissas!$C$10,Premissas!$E$9,IF(M1172&lt;Premissas!$C$11,Premissas!$E$10,IF(M1172&lt;Premissas!$C$12,Premissas!$E$11,Premissas!$E$12))))))</f>
        <v>100</v>
      </c>
      <c r="O1172" s="65">
        <f>IF(OR(N1172="",N1172=0),0,N1172/Premissas!$C$16)</f>
        <v>3.8461538461538463</v>
      </c>
    </row>
    <row r="1173" spans="1:15" ht="15" customHeight="1">
      <c r="A1173" s="40">
        <v>8</v>
      </c>
      <c r="B1173" s="40">
        <v>409</v>
      </c>
      <c r="C1173" s="40" t="s">
        <v>22</v>
      </c>
      <c r="D1173" s="40" t="s">
        <v>255</v>
      </c>
      <c r="E1173" s="40" t="s">
        <v>256</v>
      </c>
      <c r="F1173" s="62">
        <v>1751</v>
      </c>
      <c r="G1173" s="63">
        <v>39.659999999999997</v>
      </c>
      <c r="H1173" s="63">
        <v>44</v>
      </c>
      <c r="I1173" s="40">
        <v>25</v>
      </c>
      <c r="J1173" s="40">
        <v>25</v>
      </c>
      <c r="K1173" s="40" t="s">
        <v>127</v>
      </c>
      <c r="L1173" s="40" t="s">
        <v>128</v>
      </c>
      <c r="M1173" s="63">
        <f t="shared" si="18"/>
        <v>1.76</v>
      </c>
      <c r="N1173" s="64">
        <f>IF(M1173="","",IF(M1173&lt;Premissas!$C$8,Premissas!$E$7,IF(M1173&lt;Premissas!$C$9,Premissas!$E$8,IF(M1173&lt;Premissas!$C$10,Premissas!$E$9,IF(M1173&lt;Premissas!$C$11,Premissas!$E$10,IF(M1173&lt;Premissas!$C$12,Premissas!$E$11,Premissas!$E$12))))))</f>
        <v>500</v>
      </c>
      <c r="O1173" s="65">
        <f>IF(OR(N1173="",N1173=0),0,N1173/Premissas!$C$16)</f>
        <v>19.23076923076923</v>
      </c>
    </row>
    <row r="1174" spans="1:15" ht="15" customHeight="1">
      <c r="A1174" s="40">
        <v>8</v>
      </c>
      <c r="B1174" s="40">
        <v>409</v>
      </c>
      <c r="C1174" s="40" t="s">
        <v>21</v>
      </c>
      <c r="D1174" s="40" t="s">
        <v>257</v>
      </c>
      <c r="E1174" s="40" t="s">
        <v>258</v>
      </c>
      <c r="F1174" s="62">
        <v>79</v>
      </c>
      <c r="G1174" s="63">
        <v>1.86</v>
      </c>
      <c r="H1174" s="63">
        <v>42</v>
      </c>
      <c r="I1174" s="40">
        <v>22</v>
      </c>
      <c r="J1174" s="40">
        <v>22</v>
      </c>
      <c r="K1174" s="40" t="s">
        <v>127</v>
      </c>
      <c r="L1174" s="40" t="s">
        <v>128</v>
      </c>
      <c r="M1174" s="63">
        <f t="shared" si="18"/>
        <v>1.9090909090909092</v>
      </c>
      <c r="N1174" s="64">
        <f>IF(M1174="","",IF(M1174&lt;Premissas!$C$8,Premissas!$E$7,IF(M1174&lt;Premissas!$C$9,Premissas!$E$8,IF(M1174&lt;Premissas!$C$10,Premissas!$E$9,IF(M1174&lt;Premissas!$C$11,Premissas!$E$10,IF(M1174&lt;Premissas!$C$12,Premissas!$E$11,Premissas!$E$12))))))</f>
        <v>750</v>
      </c>
      <c r="O1174" s="65">
        <f>IF(OR(N1174="",N1174=0),0,N1174/Premissas!$C$16)</f>
        <v>28.846153846153847</v>
      </c>
    </row>
    <row r="1175" spans="1:15" ht="15" customHeight="1">
      <c r="A1175" s="40">
        <v>8</v>
      </c>
      <c r="B1175" s="40">
        <v>409</v>
      </c>
      <c r="C1175" s="40" t="s">
        <v>20</v>
      </c>
      <c r="D1175" s="40" t="s">
        <v>257</v>
      </c>
      <c r="E1175" s="40" t="s">
        <v>258</v>
      </c>
      <c r="F1175" s="62">
        <v>1408</v>
      </c>
      <c r="G1175" s="63">
        <v>43.53</v>
      </c>
      <c r="H1175" s="63">
        <v>32</v>
      </c>
      <c r="I1175" s="40">
        <v>25</v>
      </c>
      <c r="J1175" s="40">
        <v>25</v>
      </c>
      <c r="K1175" s="40" t="s">
        <v>127</v>
      </c>
      <c r="L1175" s="40" t="s">
        <v>128</v>
      </c>
      <c r="M1175" s="63">
        <f t="shared" si="18"/>
        <v>1.28</v>
      </c>
      <c r="N1175" s="64">
        <f>IF(M1175="","",IF(M1175&lt;Premissas!$C$8,Premissas!$E$7,IF(M1175&lt;Premissas!$C$9,Premissas!$E$8,IF(M1175&lt;Premissas!$C$10,Premissas!$E$9,IF(M1175&lt;Premissas!$C$11,Premissas!$E$10,IF(M1175&lt;Premissas!$C$12,Premissas!$E$11,Premissas!$E$12))))))</f>
        <v>200</v>
      </c>
      <c r="O1175" s="65">
        <f>IF(OR(N1175="",N1175=0),0,N1175/Premissas!$C$16)</f>
        <v>7.6923076923076925</v>
      </c>
    </row>
    <row r="1176" spans="1:15" ht="15" customHeight="1">
      <c r="A1176" s="40">
        <v>8</v>
      </c>
      <c r="B1176" s="40">
        <v>409</v>
      </c>
      <c r="C1176" s="40" t="s">
        <v>22</v>
      </c>
      <c r="D1176" s="40" t="s">
        <v>259</v>
      </c>
      <c r="E1176" s="40" t="s">
        <v>260</v>
      </c>
      <c r="F1176" s="62">
        <v>1803</v>
      </c>
      <c r="G1176" s="63">
        <v>55.73</v>
      </c>
      <c r="H1176" s="63">
        <v>32</v>
      </c>
      <c r="I1176" s="40">
        <v>25</v>
      </c>
      <c r="J1176" s="40">
        <v>25</v>
      </c>
      <c r="K1176" s="40" t="s">
        <v>127</v>
      </c>
      <c r="L1176" s="40" t="s">
        <v>128</v>
      </c>
      <c r="M1176" s="63">
        <f t="shared" si="18"/>
        <v>1.28</v>
      </c>
      <c r="N1176" s="64">
        <f>IF(M1176="","",IF(M1176&lt;Premissas!$C$8,Premissas!$E$7,IF(M1176&lt;Premissas!$C$9,Premissas!$E$8,IF(M1176&lt;Premissas!$C$10,Premissas!$E$9,IF(M1176&lt;Premissas!$C$11,Premissas!$E$10,IF(M1176&lt;Premissas!$C$12,Premissas!$E$11,Premissas!$E$12))))))</f>
        <v>200</v>
      </c>
      <c r="O1176" s="65">
        <f>IF(OR(N1176="",N1176=0),0,N1176/Premissas!$C$16)</f>
        <v>7.6923076923076925</v>
      </c>
    </row>
    <row r="1177" spans="1:15" ht="15" customHeight="1">
      <c r="A1177" s="40">
        <v>8</v>
      </c>
      <c r="B1177" s="40">
        <v>409</v>
      </c>
      <c r="C1177" s="40" t="s">
        <v>19</v>
      </c>
      <c r="D1177" s="40" t="s">
        <v>261</v>
      </c>
      <c r="E1177" s="40" t="s">
        <v>262</v>
      </c>
      <c r="F1177" s="62">
        <v>130</v>
      </c>
      <c r="G1177" s="63">
        <v>1.1499999999999999</v>
      </c>
      <c r="H1177" s="63">
        <v>113</v>
      </c>
      <c r="I1177" s="40">
        <v>24</v>
      </c>
      <c r="J1177" s="40">
        <v>24</v>
      </c>
      <c r="K1177" s="40" t="s">
        <v>127</v>
      </c>
      <c r="L1177" s="40" t="s">
        <v>128</v>
      </c>
      <c r="M1177" s="63">
        <f t="shared" si="18"/>
        <v>4.708333333333333</v>
      </c>
      <c r="N1177" s="64">
        <f>IF(M1177="","",IF(M1177&lt;Premissas!$C$8,Premissas!$E$7,IF(M1177&lt;Premissas!$C$9,Premissas!$E$8,IF(M1177&lt;Premissas!$C$10,Premissas!$E$9,IF(M1177&lt;Premissas!$C$11,Premissas!$E$10,IF(M1177&lt;Premissas!$C$12,Premissas!$E$11,Premissas!$E$12))))))</f>
        <v>750</v>
      </c>
      <c r="O1177" s="65">
        <f>IF(OR(N1177="",N1177=0),0,N1177/Premissas!$C$16)</f>
        <v>28.846153846153847</v>
      </c>
    </row>
    <row r="1178" spans="1:15" ht="15" customHeight="1">
      <c r="A1178" s="40">
        <v>8</v>
      </c>
      <c r="B1178" s="40">
        <v>409</v>
      </c>
      <c r="C1178" s="40" t="s">
        <v>21</v>
      </c>
      <c r="D1178" s="40" t="s">
        <v>263</v>
      </c>
      <c r="E1178" s="40" t="s">
        <v>264</v>
      </c>
      <c r="F1178" s="62">
        <v>888</v>
      </c>
      <c r="G1178" s="63">
        <v>27.78</v>
      </c>
      <c r="H1178" s="63">
        <v>32</v>
      </c>
      <c r="I1178" s="40">
        <v>22</v>
      </c>
      <c r="J1178" s="40">
        <v>22</v>
      </c>
      <c r="K1178" s="40" t="s">
        <v>127</v>
      </c>
      <c r="L1178" s="40" t="s">
        <v>128</v>
      </c>
      <c r="M1178" s="63">
        <f t="shared" si="18"/>
        <v>1.4545454545454546</v>
      </c>
      <c r="N1178" s="64">
        <f>IF(M1178="","",IF(M1178&lt;Premissas!$C$8,Premissas!$E$7,IF(M1178&lt;Premissas!$C$9,Premissas!$E$8,IF(M1178&lt;Premissas!$C$10,Premissas!$E$9,IF(M1178&lt;Premissas!$C$11,Premissas!$E$10,IF(M1178&lt;Premissas!$C$12,Premissas!$E$11,Premissas!$E$12))))))</f>
        <v>350</v>
      </c>
      <c r="O1178" s="65">
        <f>IF(OR(N1178="",N1178=0),0,N1178/Premissas!$C$16)</f>
        <v>13.461538461538462</v>
      </c>
    </row>
    <row r="1179" spans="1:15" ht="15" customHeight="1">
      <c r="A1179" s="40">
        <v>8</v>
      </c>
      <c r="B1179" s="40">
        <v>409</v>
      </c>
      <c r="C1179" s="40" t="s">
        <v>21</v>
      </c>
      <c r="D1179" s="40" t="s">
        <v>265</v>
      </c>
      <c r="E1179" s="40" t="s">
        <v>266</v>
      </c>
      <c r="F1179" s="62">
        <v>11</v>
      </c>
      <c r="G1179" s="63">
        <v>9.35</v>
      </c>
      <c r="H1179" s="63">
        <v>1</v>
      </c>
      <c r="I1179" s="40">
        <v>22</v>
      </c>
      <c r="J1179" s="40">
        <v>22</v>
      </c>
      <c r="K1179" s="40" t="s">
        <v>127</v>
      </c>
      <c r="L1179" s="40" t="s">
        <v>128</v>
      </c>
      <c r="M1179" s="63">
        <f t="shared" si="18"/>
        <v>4.5454545454545456E-2</v>
      </c>
      <c r="N1179" s="64">
        <f>IF(M1179="","",IF(M1179&lt;Premissas!$C$8,Premissas!$E$7,IF(M1179&lt;Premissas!$C$9,Premissas!$E$8,IF(M1179&lt;Premissas!$C$10,Premissas!$E$9,IF(M1179&lt;Premissas!$C$11,Premissas!$E$10,IF(M1179&lt;Premissas!$C$12,Premissas!$E$11,Premissas!$E$12))))))</f>
        <v>0</v>
      </c>
      <c r="O1179" s="65">
        <f>IF(OR(N1179="",N1179=0),0,N1179/Premissas!$C$16)</f>
        <v>0</v>
      </c>
    </row>
    <row r="1180" spans="1:15" ht="15" customHeight="1">
      <c r="A1180" s="40">
        <v>8</v>
      </c>
      <c r="B1180" s="40">
        <v>409</v>
      </c>
      <c r="C1180" s="40" t="s">
        <v>20</v>
      </c>
      <c r="D1180" s="40" t="s">
        <v>265</v>
      </c>
      <c r="E1180" s="40" t="s">
        <v>266</v>
      </c>
      <c r="F1180" s="62">
        <v>132</v>
      </c>
      <c r="G1180" s="63">
        <v>33.92</v>
      </c>
      <c r="H1180" s="63">
        <v>4</v>
      </c>
      <c r="I1180" s="40">
        <v>25</v>
      </c>
      <c r="J1180" s="40">
        <v>25</v>
      </c>
      <c r="K1180" s="40" t="s">
        <v>127</v>
      </c>
      <c r="L1180" s="40" t="s">
        <v>128</v>
      </c>
      <c r="M1180" s="63">
        <f t="shared" si="18"/>
        <v>0.16</v>
      </c>
      <c r="N1180" s="64">
        <f>IF(M1180="","",IF(M1180&lt;Premissas!$C$8,Premissas!$E$7,IF(M1180&lt;Premissas!$C$9,Premissas!$E$8,IF(M1180&lt;Premissas!$C$10,Premissas!$E$9,IF(M1180&lt;Premissas!$C$11,Premissas!$E$10,IF(M1180&lt;Premissas!$C$12,Premissas!$E$11,Premissas!$E$12))))))</f>
        <v>0</v>
      </c>
      <c r="O1180" s="65">
        <f>IF(OR(N1180="",N1180=0),0,N1180/Premissas!$C$16)</f>
        <v>0</v>
      </c>
    </row>
    <row r="1181" spans="1:15" ht="15" customHeight="1">
      <c r="A1181" s="40">
        <v>8</v>
      </c>
      <c r="B1181" s="40">
        <v>409</v>
      </c>
      <c r="C1181" s="40" t="s">
        <v>21</v>
      </c>
      <c r="D1181" s="40" t="s">
        <v>267</v>
      </c>
      <c r="E1181" s="40" t="s">
        <v>268</v>
      </c>
      <c r="F1181" s="62">
        <v>334</v>
      </c>
      <c r="G1181" s="63">
        <v>9.59</v>
      </c>
      <c r="H1181" s="63">
        <v>35</v>
      </c>
      <c r="I1181" s="40">
        <v>22</v>
      </c>
      <c r="J1181" s="40">
        <v>22</v>
      </c>
      <c r="K1181" s="40" t="s">
        <v>127</v>
      </c>
      <c r="L1181" s="40" t="s">
        <v>128</v>
      </c>
      <c r="M1181" s="63">
        <f t="shared" si="18"/>
        <v>1.5909090909090908</v>
      </c>
      <c r="N1181" s="64">
        <f>IF(M1181="","",IF(M1181&lt;Premissas!$C$8,Premissas!$E$7,IF(M1181&lt;Premissas!$C$9,Premissas!$E$8,IF(M1181&lt;Premissas!$C$10,Premissas!$E$9,IF(M1181&lt;Premissas!$C$11,Premissas!$E$10,IF(M1181&lt;Premissas!$C$12,Premissas!$E$11,Premissas!$E$12))))))</f>
        <v>350</v>
      </c>
      <c r="O1181" s="65">
        <f>IF(OR(N1181="",N1181=0),0,N1181/Premissas!$C$16)</f>
        <v>13.461538461538462</v>
      </c>
    </row>
    <row r="1182" spans="1:15" ht="15" customHeight="1">
      <c r="A1182" s="40">
        <v>8</v>
      </c>
      <c r="B1182" s="40">
        <v>409</v>
      </c>
      <c r="C1182" s="40" t="s">
        <v>20</v>
      </c>
      <c r="D1182" s="40" t="s">
        <v>267</v>
      </c>
      <c r="E1182" s="40" t="s">
        <v>268</v>
      </c>
      <c r="F1182" s="62">
        <v>67</v>
      </c>
      <c r="G1182" s="63">
        <v>0.06</v>
      </c>
      <c r="H1182" s="63">
        <v>1117</v>
      </c>
      <c r="I1182" s="40">
        <v>25</v>
      </c>
      <c r="J1182" s="40">
        <v>25</v>
      </c>
      <c r="K1182" s="40" t="s">
        <v>127</v>
      </c>
      <c r="L1182" s="40" t="s">
        <v>128</v>
      </c>
      <c r="M1182" s="63">
        <f t="shared" si="18"/>
        <v>44.68</v>
      </c>
      <c r="N1182" s="64">
        <f>IF(M1182="","",IF(M1182&lt;Premissas!$C$8,Premissas!$E$7,IF(M1182&lt;Premissas!$C$9,Premissas!$E$8,IF(M1182&lt;Premissas!$C$10,Premissas!$E$9,IF(M1182&lt;Premissas!$C$11,Premissas!$E$10,IF(M1182&lt;Premissas!$C$12,Premissas!$E$11,Premissas!$E$12))))))</f>
        <v>750</v>
      </c>
      <c r="O1182" s="65">
        <f>IF(OR(N1182="",N1182=0),0,N1182/Premissas!$C$16)</f>
        <v>28.846153846153847</v>
      </c>
    </row>
    <row r="1183" spans="1:15" ht="15" customHeight="1">
      <c r="A1183" s="40">
        <v>8</v>
      </c>
      <c r="B1183" s="40">
        <v>409</v>
      </c>
      <c r="C1183" s="40" t="s">
        <v>19</v>
      </c>
      <c r="D1183" s="40" t="s">
        <v>269</v>
      </c>
      <c r="E1183" s="40" t="s">
        <v>270</v>
      </c>
      <c r="F1183" s="62">
        <v>941</v>
      </c>
      <c r="G1183" s="63">
        <v>54.19</v>
      </c>
      <c r="H1183" s="63">
        <v>17</v>
      </c>
      <c r="I1183" s="40">
        <v>24</v>
      </c>
      <c r="J1183" s="40">
        <v>24</v>
      </c>
      <c r="K1183" s="40" t="s">
        <v>127</v>
      </c>
      <c r="L1183" s="40" t="s">
        <v>128</v>
      </c>
      <c r="M1183" s="63">
        <f t="shared" si="18"/>
        <v>0.70833333333333337</v>
      </c>
      <c r="N1183" s="64">
        <f>IF(M1183="","",IF(M1183&lt;Premissas!$C$8,Premissas!$E$7,IF(M1183&lt;Premissas!$C$9,Premissas!$E$8,IF(M1183&lt;Premissas!$C$10,Premissas!$E$9,IF(M1183&lt;Premissas!$C$11,Premissas!$E$10,IF(M1183&lt;Premissas!$C$12,Premissas!$E$11,Premissas!$E$12))))))</f>
        <v>0</v>
      </c>
      <c r="O1183" s="65">
        <f>IF(OR(N1183="",N1183=0),0,N1183/Premissas!$C$16)</f>
        <v>0</v>
      </c>
    </row>
    <row r="1184" spans="1:15" ht="15" customHeight="1">
      <c r="A1184" s="40">
        <v>8</v>
      </c>
      <c r="B1184" s="40">
        <v>409</v>
      </c>
      <c r="C1184" s="40" t="s">
        <v>19</v>
      </c>
      <c r="D1184" s="40" t="s">
        <v>271</v>
      </c>
      <c r="E1184" s="40" t="s">
        <v>272</v>
      </c>
      <c r="F1184" s="62">
        <v>82</v>
      </c>
      <c r="G1184" s="63">
        <v>16.73</v>
      </c>
      <c r="H1184" s="63">
        <v>5</v>
      </c>
      <c r="I1184" s="40">
        <v>24</v>
      </c>
      <c r="J1184" s="40">
        <v>24</v>
      </c>
      <c r="K1184" s="40" t="s">
        <v>127</v>
      </c>
      <c r="L1184" s="40" t="s">
        <v>128</v>
      </c>
      <c r="M1184" s="63">
        <f t="shared" si="18"/>
        <v>0.20833333333333334</v>
      </c>
      <c r="N1184" s="64">
        <f>IF(M1184="","",IF(M1184&lt;Premissas!$C$8,Premissas!$E$7,IF(M1184&lt;Premissas!$C$9,Premissas!$E$8,IF(M1184&lt;Premissas!$C$10,Premissas!$E$9,IF(M1184&lt;Premissas!$C$11,Premissas!$E$10,IF(M1184&lt;Premissas!$C$12,Premissas!$E$11,Premissas!$E$12))))))</f>
        <v>0</v>
      </c>
      <c r="O1184" s="65">
        <f>IF(OR(N1184="",N1184=0),0,N1184/Premissas!$C$16)</f>
        <v>0</v>
      </c>
    </row>
    <row r="1185" spans="1:15" ht="15" customHeight="1">
      <c r="A1185" s="40">
        <v>8</v>
      </c>
      <c r="B1185" s="40">
        <v>409</v>
      </c>
      <c r="C1185" s="40" t="s">
        <v>21</v>
      </c>
      <c r="D1185" s="40" t="s">
        <v>271</v>
      </c>
      <c r="E1185" s="40" t="s">
        <v>272</v>
      </c>
      <c r="F1185" s="62">
        <v>36</v>
      </c>
      <c r="G1185" s="63">
        <v>6.32</v>
      </c>
      <c r="H1185" s="63">
        <v>6</v>
      </c>
      <c r="I1185" s="40">
        <v>22</v>
      </c>
      <c r="J1185" s="40">
        <v>22</v>
      </c>
      <c r="K1185" s="40" t="s">
        <v>127</v>
      </c>
      <c r="L1185" s="40" t="s">
        <v>128</v>
      </c>
      <c r="M1185" s="63">
        <f t="shared" si="18"/>
        <v>0.27272727272727271</v>
      </c>
      <c r="N1185" s="64">
        <f>IF(M1185="","",IF(M1185&lt;Premissas!$C$8,Premissas!$E$7,IF(M1185&lt;Premissas!$C$9,Premissas!$E$8,IF(M1185&lt;Premissas!$C$10,Premissas!$E$9,IF(M1185&lt;Premissas!$C$11,Premissas!$E$10,IF(M1185&lt;Premissas!$C$12,Premissas!$E$11,Premissas!$E$12))))))</f>
        <v>0</v>
      </c>
      <c r="O1185" s="65">
        <f>IF(OR(N1185="",N1185=0),0,N1185/Premissas!$C$16)</f>
        <v>0</v>
      </c>
    </row>
    <row r="1186" spans="1:15" ht="15" customHeight="1">
      <c r="A1186" s="40">
        <v>8</v>
      </c>
      <c r="B1186" s="40">
        <v>409</v>
      </c>
      <c r="C1186" s="40" t="s">
        <v>20</v>
      </c>
      <c r="D1186" s="40" t="s">
        <v>271</v>
      </c>
      <c r="E1186" s="40" t="s">
        <v>272</v>
      </c>
      <c r="F1186" s="62">
        <v>18</v>
      </c>
      <c r="G1186" s="63">
        <v>1.91</v>
      </c>
      <c r="H1186" s="63">
        <v>9</v>
      </c>
      <c r="I1186" s="40">
        <v>25</v>
      </c>
      <c r="J1186" s="40">
        <v>25</v>
      </c>
      <c r="K1186" s="40" t="s">
        <v>127</v>
      </c>
      <c r="L1186" s="40" t="s">
        <v>128</v>
      </c>
      <c r="M1186" s="63">
        <f t="shared" si="18"/>
        <v>0.36</v>
      </c>
      <c r="N1186" s="64">
        <f>IF(M1186="","",IF(M1186&lt;Premissas!$C$8,Premissas!$E$7,IF(M1186&lt;Premissas!$C$9,Premissas!$E$8,IF(M1186&lt;Premissas!$C$10,Premissas!$E$9,IF(M1186&lt;Premissas!$C$11,Premissas!$E$10,IF(M1186&lt;Premissas!$C$12,Premissas!$E$11,Premissas!$E$12))))))</f>
        <v>0</v>
      </c>
      <c r="O1186" s="65">
        <f>IF(OR(N1186="",N1186=0),0,N1186/Premissas!$C$16)</f>
        <v>0</v>
      </c>
    </row>
    <row r="1187" spans="1:15" ht="15" customHeight="1">
      <c r="A1187" s="40">
        <v>8</v>
      </c>
      <c r="B1187" s="40">
        <v>409</v>
      </c>
      <c r="C1187" s="40" t="s">
        <v>21</v>
      </c>
      <c r="D1187" s="40" t="s">
        <v>273</v>
      </c>
      <c r="E1187" s="40" t="s">
        <v>274</v>
      </c>
      <c r="F1187" s="62">
        <v>14</v>
      </c>
      <c r="G1187" s="63">
        <v>0.21</v>
      </c>
      <c r="H1187" s="63">
        <v>67</v>
      </c>
      <c r="I1187" s="40">
        <v>22</v>
      </c>
      <c r="J1187" s="40">
        <v>22</v>
      </c>
      <c r="K1187" s="40" t="s">
        <v>127</v>
      </c>
      <c r="L1187" s="40" t="s">
        <v>128</v>
      </c>
      <c r="M1187" s="63">
        <f t="shared" si="18"/>
        <v>3.0454545454545454</v>
      </c>
      <c r="N1187" s="64">
        <f>IF(M1187="","",IF(M1187&lt;Premissas!$C$8,Premissas!$E$7,IF(M1187&lt;Premissas!$C$9,Premissas!$E$8,IF(M1187&lt;Premissas!$C$10,Premissas!$E$9,IF(M1187&lt;Premissas!$C$11,Premissas!$E$10,IF(M1187&lt;Premissas!$C$12,Premissas!$E$11,Premissas!$E$12))))))</f>
        <v>750</v>
      </c>
      <c r="O1187" s="65">
        <f>IF(OR(N1187="",N1187=0),0,N1187/Premissas!$C$16)</f>
        <v>28.846153846153847</v>
      </c>
    </row>
    <row r="1188" spans="1:15" ht="15" customHeight="1">
      <c r="A1188" s="40">
        <v>8</v>
      </c>
      <c r="B1188" s="40">
        <v>409</v>
      </c>
      <c r="C1188" s="40" t="s">
        <v>20</v>
      </c>
      <c r="D1188" s="40" t="s">
        <v>273</v>
      </c>
      <c r="E1188" s="40" t="s">
        <v>274</v>
      </c>
      <c r="F1188" s="62">
        <v>767</v>
      </c>
      <c r="G1188" s="63">
        <v>17.100000000000001</v>
      </c>
      <c r="H1188" s="63">
        <v>45</v>
      </c>
      <c r="I1188" s="40">
        <v>25</v>
      </c>
      <c r="J1188" s="40">
        <v>25</v>
      </c>
      <c r="K1188" s="40" t="s">
        <v>127</v>
      </c>
      <c r="L1188" s="40" t="s">
        <v>128</v>
      </c>
      <c r="M1188" s="63">
        <f t="shared" si="18"/>
        <v>1.8</v>
      </c>
      <c r="N1188" s="64">
        <f>IF(M1188="","",IF(M1188&lt;Premissas!$C$8,Premissas!$E$7,IF(M1188&lt;Premissas!$C$9,Premissas!$E$8,IF(M1188&lt;Premissas!$C$10,Premissas!$E$9,IF(M1188&lt;Premissas!$C$11,Premissas!$E$10,IF(M1188&lt;Premissas!$C$12,Premissas!$E$11,Premissas!$E$12))))))</f>
        <v>500</v>
      </c>
      <c r="O1188" s="65">
        <f>IF(OR(N1188="",N1188=0),0,N1188/Premissas!$C$16)</f>
        <v>19.23076923076923</v>
      </c>
    </row>
    <row r="1189" spans="1:15" ht="15" customHeight="1">
      <c r="A1189" s="40">
        <v>8</v>
      </c>
      <c r="B1189" s="40">
        <v>409</v>
      </c>
      <c r="C1189" s="40" t="s">
        <v>21</v>
      </c>
      <c r="D1189" s="40" t="s">
        <v>277</v>
      </c>
      <c r="E1189" s="40" t="s">
        <v>278</v>
      </c>
      <c r="F1189" s="62">
        <v>147</v>
      </c>
      <c r="G1189" s="63">
        <v>5.6</v>
      </c>
      <c r="H1189" s="63">
        <v>26</v>
      </c>
      <c r="I1189" s="40">
        <v>22</v>
      </c>
      <c r="J1189" s="40">
        <v>22</v>
      </c>
      <c r="K1189" s="40" t="s">
        <v>127</v>
      </c>
      <c r="L1189" s="40" t="s">
        <v>128</v>
      </c>
      <c r="M1189" s="63">
        <f t="shared" si="18"/>
        <v>1.1818181818181819</v>
      </c>
      <c r="N1189" s="64">
        <f>IF(M1189="","",IF(M1189&lt;Premissas!$C$8,Premissas!$E$7,IF(M1189&lt;Premissas!$C$9,Premissas!$E$8,IF(M1189&lt;Premissas!$C$10,Premissas!$E$9,IF(M1189&lt;Premissas!$C$11,Premissas!$E$10,IF(M1189&lt;Premissas!$C$12,Premissas!$E$11,Premissas!$E$12))))))</f>
        <v>100</v>
      </c>
      <c r="O1189" s="65">
        <f>IF(OR(N1189="",N1189=0),0,N1189/Premissas!$C$16)</f>
        <v>3.8461538461538463</v>
      </c>
    </row>
    <row r="1190" spans="1:15" ht="15" customHeight="1">
      <c r="A1190" s="40">
        <v>8</v>
      </c>
      <c r="B1190" s="40">
        <v>409</v>
      </c>
      <c r="C1190" s="40" t="s">
        <v>21</v>
      </c>
      <c r="D1190" s="40" t="s">
        <v>279</v>
      </c>
      <c r="E1190" s="40" t="s">
        <v>280</v>
      </c>
      <c r="F1190" s="62">
        <v>39</v>
      </c>
      <c r="G1190" s="63">
        <v>3.39</v>
      </c>
      <c r="H1190" s="63">
        <v>12</v>
      </c>
      <c r="I1190" s="40">
        <v>22</v>
      </c>
      <c r="J1190" s="40">
        <v>22</v>
      </c>
      <c r="K1190" s="40" t="s">
        <v>127</v>
      </c>
      <c r="L1190" s="40" t="s">
        <v>128</v>
      </c>
      <c r="M1190" s="63">
        <f t="shared" si="18"/>
        <v>0.54545454545454541</v>
      </c>
      <c r="N1190" s="64">
        <f>IF(M1190="","",IF(M1190&lt;Premissas!$C$8,Premissas!$E$7,IF(M1190&lt;Premissas!$C$9,Premissas!$E$8,IF(M1190&lt;Premissas!$C$10,Premissas!$E$9,IF(M1190&lt;Premissas!$C$11,Premissas!$E$10,IF(M1190&lt;Premissas!$C$12,Premissas!$E$11,Premissas!$E$12))))))</f>
        <v>0</v>
      </c>
      <c r="O1190" s="65">
        <f>IF(OR(N1190="",N1190=0),0,N1190/Premissas!$C$16)</f>
        <v>0</v>
      </c>
    </row>
    <row r="1191" spans="1:15" ht="15" customHeight="1">
      <c r="A1191" s="40">
        <v>8</v>
      </c>
      <c r="B1191" s="40">
        <v>409</v>
      </c>
      <c r="C1191" s="40" t="s">
        <v>21</v>
      </c>
      <c r="D1191" s="40" t="s">
        <v>281</v>
      </c>
      <c r="E1191" s="40" t="s">
        <v>282</v>
      </c>
      <c r="F1191" s="62">
        <v>140</v>
      </c>
      <c r="G1191" s="63">
        <v>3.6</v>
      </c>
      <c r="H1191" s="63">
        <v>39</v>
      </c>
      <c r="I1191" s="40">
        <v>22</v>
      </c>
      <c r="J1191" s="40">
        <v>22</v>
      </c>
      <c r="K1191" s="40" t="s">
        <v>127</v>
      </c>
      <c r="L1191" s="40" t="s">
        <v>128</v>
      </c>
      <c r="M1191" s="63">
        <f t="shared" si="18"/>
        <v>1.7727272727272727</v>
      </c>
      <c r="N1191" s="64">
        <f>IF(M1191="","",IF(M1191&lt;Premissas!$C$8,Premissas!$E$7,IF(M1191&lt;Premissas!$C$9,Premissas!$E$8,IF(M1191&lt;Premissas!$C$10,Premissas!$E$9,IF(M1191&lt;Premissas!$C$11,Premissas!$E$10,IF(M1191&lt;Premissas!$C$12,Premissas!$E$11,Premissas!$E$12))))))</f>
        <v>500</v>
      </c>
      <c r="O1191" s="65">
        <f>IF(OR(N1191="",N1191=0),0,N1191/Premissas!$C$16)</f>
        <v>19.23076923076923</v>
      </c>
    </row>
    <row r="1192" spans="1:15" ht="15" customHeight="1">
      <c r="A1192" s="40">
        <v>8</v>
      </c>
      <c r="B1192" s="40">
        <v>409</v>
      </c>
      <c r="C1192" s="40" t="s">
        <v>21</v>
      </c>
      <c r="D1192" s="40" t="s">
        <v>283</v>
      </c>
      <c r="E1192" s="40" t="s">
        <v>284</v>
      </c>
      <c r="F1192" s="62">
        <v>10</v>
      </c>
      <c r="G1192" s="63">
        <v>0.16</v>
      </c>
      <c r="H1192" s="63">
        <v>63</v>
      </c>
      <c r="I1192" s="40">
        <v>22</v>
      </c>
      <c r="J1192" s="40">
        <v>22</v>
      </c>
      <c r="K1192" s="40" t="s">
        <v>127</v>
      </c>
      <c r="L1192" s="40" t="s">
        <v>128</v>
      </c>
      <c r="M1192" s="63">
        <f t="shared" si="18"/>
        <v>2.8636363636363638</v>
      </c>
      <c r="N1192" s="64">
        <f>IF(M1192="","",IF(M1192&lt;Premissas!$C$8,Premissas!$E$7,IF(M1192&lt;Premissas!$C$9,Premissas!$E$8,IF(M1192&lt;Premissas!$C$10,Premissas!$E$9,IF(M1192&lt;Premissas!$C$11,Premissas!$E$10,IF(M1192&lt;Premissas!$C$12,Premissas!$E$11,Premissas!$E$12))))))</f>
        <v>750</v>
      </c>
      <c r="O1192" s="65">
        <f>IF(OR(N1192="",N1192=0),0,N1192/Premissas!$C$16)</f>
        <v>28.846153846153847</v>
      </c>
    </row>
    <row r="1193" spans="1:15" ht="15" customHeight="1">
      <c r="A1193" s="40">
        <v>8</v>
      </c>
      <c r="B1193" s="40">
        <v>409</v>
      </c>
      <c r="C1193" s="40" t="s">
        <v>21</v>
      </c>
      <c r="D1193" s="40" t="s">
        <v>1738</v>
      </c>
      <c r="E1193" s="40" t="s">
        <v>1739</v>
      </c>
      <c r="F1193" s="62">
        <v>7</v>
      </c>
      <c r="G1193" s="63">
        <v>1.38</v>
      </c>
      <c r="H1193" s="63">
        <v>5</v>
      </c>
      <c r="I1193" s="40">
        <v>22</v>
      </c>
      <c r="J1193" s="40">
        <v>22</v>
      </c>
      <c r="K1193" s="40" t="s">
        <v>127</v>
      </c>
      <c r="L1193" s="40" t="s">
        <v>128</v>
      </c>
      <c r="M1193" s="63">
        <f t="shared" si="18"/>
        <v>0.22727272727272727</v>
      </c>
      <c r="N1193" s="64">
        <f>IF(M1193="","",IF(M1193&lt;Premissas!$C$8,Premissas!$E$7,IF(M1193&lt;Premissas!$C$9,Premissas!$E$8,IF(M1193&lt;Premissas!$C$10,Premissas!$E$9,IF(M1193&lt;Premissas!$C$11,Premissas!$E$10,IF(M1193&lt;Premissas!$C$12,Premissas!$E$11,Premissas!$E$12))))))</f>
        <v>0</v>
      </c>
      <c r="O1193" s="65">
        <f>IF(OR(N1193="",N1193=0),0,N1193/Premissas!$C$16)</f>
        <v>0</v>
      </c>
    </row>
    <row r="1194" spans="1:15" ht="15" customHeight="1">
      <c r="A1194" s="40">
        <v>8</v>
      </c>
      <c r="B1194" s="40">
        <v>409</v>
      </c>
      <c r="C1194" s="40" t="s">
        <v>21</v>
      </c>
      <c r="D1194" s="40" t="s">
        <v>287</v>
      </c>
      <c r="E1194" s="40" t="s">
        <v>288</v>
      </c>
      <c r="F1194" s="62">
        <v>140</v>
      </c>
      <c r="G1194" s="63">
        <v>7.43</v>
      </c>
      <c r="H1194" s="63">
        <v>19</v>
      </c>
      <c r="I1194" s="40">
        <v>22</v>
      </c>
      <c r="J1194" s="40">
        <v>22</v>
      </c>
      <c r="K1194" s="40" t="s">
        <v>127</v>
      </c>
      <c r="L1194" s="40" t="s">
        <v>128</v>
      </c>
      <c r="M1194" s="63">
        <f t="shared" si="18"/>
        <v>0.86363636363636365</v>
      </c>
      <c r="N1194" s="64">
        <f>IF(M1194="","",IF(M1194&lt;Premissas!$C$8,Premissas!$E$7,IF(M1194&lt;Premissas!$C$9,Premissas!$E$8,IF(M1194&lt;Premissas!$C$10,Premissas!$E$9,IF(M1194&lt;Premissas!$C$11,Premissas!$E$10,IF(M1194&lt;Premissas!$C$12,Premissas!$E$11,Premissas!$E$12))))))</f>
        <v>0</v>
      </c>
      <c r="O1194" s="65">
        <f>IF(OR(N1194="",N1194=0),0,N1194/Premissas!$C$16)</f>
        <v>0</v>
      </c>
    </row>
    <row r="1195" spans="1:15" ht="15" customHeight="1">
      <c r="A1195" s="40">
        <v>8</v>
      </c>
      <c r="B1195" s="40">
        <v>409</v>
      </c>
      <c r="C1195" s="40" t="s">
        <v>21</v>
      </c>
      <c r="D1195" s="40" t="s">
        <v>289</v>
      </c>
      <c r="E1195" s="40" t="s">
        <v>290</v>
      </c>
      <c r="F1195" s="62">
        <v>16</v>
      </c>
      <c r="G1195" s="63">
        <v>2.64</v>
      </c>
      <c r="H1195" s="63">
        <v>6</v>
      </c>
      <c r="I1195" s="40">
        <v>22</v>
      </c>
      <c r="J1195" s="40">
        <v>22</v>
      </c>
      <c r="K1195" s="40" t="s">
        <v>127</v>
      </c>
      <c r="L1195" s="40" t="s">
        <v>128</v>
      </c>
      <c r="M1195" s="63">
        <f t="shared" si="18"/>
        <v>0.27272727272727271</v>
      </c>
      <c r="N1195" s="64">
        <f>IF(M1195="","",IF(M1195&lt;Premissas!$C$8,Premissas!$E$7,IF(M1195&lt;Premissas!$C$9,Premissas!$E$8,IF(M1195&lt;Premissas!$C$10,Premissas!$E$9,IF(M1195&lt;Premissas!$C$11,Premissas!$E$10,IF(M1195&lt;Premissas!$C$12,Premissas!$E$11,Premissas!$E$12))))))</f>
        <v>0</v>
      </c>
      <c r="O1195" s="65">
        <f>IF(OR(N1195="",N1195=0),0,N1195/Premissas!$C$16)</f>
        <v>0</v>
      </c>
    </row>
    <row r="1196" spans="1:15" ht="15" customHeight="1">
      <c r="A1196" s="40">
        <v>8</v>
      </c>
      <c r="B1196" s="40">
        <v>409</v>
      </c>
      <c r="C1196" s="40" t="s">
        <v>21</v>
      </c>
      <c r="D1196" s="40" t="s">
        <v>291</v>
      </c>
      <c r="E1196" s="40" t="s">
        <v>292</v>
      </c>
      <c r="F1196" s="62">
        <v>80</v>
      </c>
      <c r="G1196" s="63">
        <v>2.2400000000000002</v>
      </c>
      <c r="H1196" s="63">
        <v>36</v>
      </c>
      <c r="I1196" s="40">
        <v>22</v>
      </c>
      <c r="J1196" s="40">
        <v>22</v>
      </c>
      <c r="K1196" s="40" t="s">
        <v>127</v>
      </c>
      <c r="L1196" s="40" t="s">
        <v>128</v>
      </c>
      <c r="M1196" s="63">
        <f t="shared" si="18"/>
        <v>1.6363636363636365</v>
      </c>
      <c r="N1196" s="64">
        <f>IF(M1196="","",IF(M1196&lt;Premissas!$C$8,Premissas!$E$7,IF(M1196&lt;Premissas!$C$9,Premissas!$E$8,IF(M1196&lt;Premissas!$C$10,Premissas!$E$9,IF(M1196&lt;Premissas!$C$11,Premissas!$E$10,IF(M1196&lt;Premissas!$C$12,Premissas!$E$11,Premissas!$E$12))))))</f>
        <v>500</v>
      </c>
      <c r="O1196" s="65">
        <f>IF(OR(N1196="",N1196=0),0,N1196/Premissas!$C$16)</f>
        <v>19.23076923076923</v>
      </c>
    </row>
    <row r="1197" spans="1:15" ht="15" customHeight="1">
      <c r="A1197" s="40">
        <v>8</v>
      </c>
      <c r="B1197" s="40">
        <v>409</v>
      </c>
      <c r="C1197" s="40" t="s">
        <v>20</v>
      </c>
      <c r="D1197" s="40" t="s">
        <v>291</v>
      </c>
      <c r="E1197" s="40" t="s">
        <v>292</v>
      </c>
      <c r="F1197" s="62">
        <v>937</v>
      </c>
      <c r="G1197" s="63">
        <v>59.86</v>
      </c>
      <c r="H1197" s="63">
        <v>16</v>
      </c>
      <c r="I1197" s="40">
        <v>25</v>
      </c>
      <c r="J1197" s="40">
        <v>25</v>
      </c>
      <c r="K1197" s="40" t="s">
        <v>127</v>
      </c>
      <c r="L1197" s="40" t="s">
        <v>128</v>
      </c>
      <c r="M1197" s="63">
        <f t="shared" si="18"/>
        <v>0.64</v>
      </c>
      <c r="N1197" s="64">
        <f>IF(M1197="","",IF(M1197&lt;Premissas!$C$8,Premissas!$E$7,IF(M1197&lt;Premissas!$C$9,Premissas!$E$8,IF(M1197&lt;Premissas!$C$10,Premissas!$E$9,IF(M1197&lt;Premissas!$C$11,Premissas!$E$10,IF(M1197&lt;Premissas!$C$12,Premissas!$E$11,Premissas!$E$12))))))</f>
        <v>0</v>
      </c>
      <c r="O1197" s="65">
        <f>IF(OR(N1197="",N1197=0),0,N1197/Premissas!$C$16)</f>
        <v>0</v>
      </c>
    </row>
    <row r="1198" spans="1:15" ht="15" customHeight="1">
      <c r="A1198" s="40">
        <v>8</v>
      </c>
      <c r="B1198" s="40">
        <v>409</v>
      </c>
      <c r="C1198" s="40" t="s">
        <v>21</v>
      </c>
      <c r="D1198" s="40" t="s">
        <v>293</v>
      </c>
      <c r="E1198" s="40" t="s">
        <v>294</v>
      </c>
      <c r="F1198" s="62">
        <v>746</v>
      </c>
      <c r="G1198" s="63">
        <v>34.54</v>
      </c>
      <c r="H1198" s="63">
        <v>22</v>
      </c>
      <c r="I1198" s="40">
        <v>22</v>
      </c>
      <c r="J1198" s="40">
        <v>22</v>
      </c>
      <c r="K1198" s="40" t="s">
        <v>127</v>
      </c>
      <c r="L1198" s="40" t="s">
        <v>128</v>
      </c>
      <c r="M1198" s="63">
        <f t="shared" si="18"/>
        <v>1</v>
      </c>
      <c r="N1198" s="64">
        <f>IF(M1198="","",IF(M1198&lt;Premissas!$C$8,Premissas!$E$7,IF(M1198&lt;Premissas!$C$9,Premissas!$E$8,IF(M1198&lt;Premissas!$C$10,Premissas!$E$9,IF(M1198&lt;Premissas!$C$11,Premissas!$E$10,IF(M1198&lt;Premissas!$C$12,Premissas!$E$11,Premissas!$E$12))))))</f>
        <v>100</v>
      </c>
      <c r="O1198" s="65">
        <f>IF(OR(N1198="",N1198=0),0,N1198/Premissas!$C$16)</f>
        <v>3.8461538461538463</v>
      </c>
    </row>
    <row r="1199" spans="1:15" ht="15" customHeight="1">
      <c r="A1199" s="40">
        <v>8</v>
      </c>
      <c r="B1199" s="40">
        <v>409</v>
      </c>
      <c r="C1199" s="40" t="s">
        <v>19</v>
      </c>
      <c r="D1199" s="40" t="s">
        <v>295</v>
      </c>
      <c r="E1199" s="40" t="s">
        <v>296</v>
      </c>
      <c r="F1199" s="62">
        <v>327</v>
      </c>
      <c r="G1199" s="63">
        <v>6.13</v>
      </c>
      <c r="H1199" s="63">
        <v>53</v>
      </c>
      <c r="I1199" s="40">
        <v>24</v>
      </c>
      <c r="J1199" s="40">
        <v>24</v>
      </c>
      <c r="K1199" s="40" t="s">
        <v>127</v>
      </c>
      <c r="L1199" s="40" t="s">
        <v>128</v>
      </c>
      <c r="M1199" s="63">
        <f t="shared" si="18"/>
        <v>2.2083333333333335</v>
      </c>
      <c r="N1199" s="64">
        <f>IF(M1199="","",IF(M1199&lt;Premissas!$C$8,Premissas!$E$7,IF(M1199&lt;Premissas!$C$9,Premissas!$E$8,IF(M1199&lt;Premissas!$C$10,Premissas!$E$9,IF(M1199&lt;Premissas!$C$11,Premissas!$E$10,IF(M1199&lt;Premissas!$C$12,Premissas!$E$11,Premissas!$E$12))))))</f>
        <v>750</v>
      </c>
      <c r="O1199" s="65">
        <f>IF(OR(N1199="",N1199=0),0,N1199/Premissas!$C$16)</f>
        <v>28.846153846153847</v>
      </c>
    </row>
    <row r="1200" spans="1:15" ht="15" customHeight="1">
      <c r="A1200" s="40">
        <v>8</v>
      </c>
      <c r="B1200" s="40">
        <v>409</v>
      </c>
      <c r="C1200" s="40" t="s">
        <v>21</v>
      </c>
      <c r="D1200" s="40" t="s">
        <v>297</v>
      </c>
      <c r="E1200" s="40" t="s">
        <v>298</v>
      </c>
      <c r="F1200" s="62">
        <v>319</v>
      </c>
      <c r="G1200" s="63">
        <v>7.54</v>
      </c>
      <c r="H1200" s="63">
        <v>42</v>
      </c>
      <c r="I1200" s="40">
        <v>22</v>
      </c>
      <c r="J1200" s="40">
        <v>22</v>
      </c>
      <c r="K1200" s="40" t="s">
        <v>127</v>
      </c>
      <c r="L1200" s="40" t="s">
        <v>128</v>
      </c>
      <c r="M1200" s="63">
        <f t="shared" si="18"/>
        <v>1.9090909090909092</v>
      </c>
      <c r="N1200" s="64">
        <f>IF(M1200="","",IF(M1200&lt;Premissas!$C$8,Premissas!$E$7,IF(M1200&lt;Premissas!$C$9,Premissas!$E$8,IF(M1200&lt;Premissas!$C$10,Premissas!$E$9,IF(M1200&lt;Premissas!$C$11,Premissas!$E$10,IF(M1200&lt;Premissas!$C$12,Premissas!$E$11,Premissas!$E$12))))))</f>
        <v>750</v>
      </c>
      <c r="O1200" s="65">
        <f>IF(OR(N1200="",N1200=0),0,N1200/Premissas!$C$16)</f>
        <v>28.846153846153847</v>
      </c>
    </row>
    <row r="1201" spans="1:15" ht="15" customHeight="1">
      <c r="A1201" s="40">
        <v>8</v>
      </c>
      <c r="B1201" s="40">
        <v>409</v>
      </c>
      <c r="C1201" s="40" t="s">
        <v>19</v>
      </c>
      <c r="D1201" s="40" t="s">
        <v>299</v>
      </c>
      <c r="E1201" s="40" t="s">
        <v>300</v>
      </c>
      <c r="F1201" s="62">
        <v>611</v>
      </c>
      <c r="G1201" s="63">
        <v>14.96</v>
      </c>
      <c r="H1201" s="63">
        <v>41</v>
      </c>
      <c r="I1201" s="40">
        <v>24</v>
      </c>
      <c r="J1201" s="40">
        <v>24</v>
      </c>
      <c r="K1201" s="40" t="s">
        <v>127</v>
      </c>
      <c r="L1201" s="40" t="s">
        <v>128</v>
      </c>
      <c r="M1201" s="63">
        <f t="shared" si="18"/>
        <v>1.7083333333333333</v>
      </c>
      <c r="N1201" s="64">
        <f>IF(M1201="","",IF(M1201&lt;Premissas!$C$8,Premissas!$E$7,IF(M1201&lt;Premissas!$C$9,Premissas!$E$8,IF(M1201&lt;Premissas!$C$10,Premissas!$E$9,IF(M1201&lt;Premissas!$C$11,Premissas!$E$10,IF(M1201&lt;Premissas!$C$12,Premissas!$E$11,Premissas!$E$12))))))</f>
        <v>500</v>
      </c>
      <c r="O1201" s="65">
        <f>IF(OR(N1201="",N1201=0),0,N1201/Premissas!$C$16)</f>
        <v>19.23076923076923</v>
      </c>
    </row>
    <row r="1202" spans="1:15" ht="15" customHeight="1">
      <c r="A1202" s="40">
        <v>8</v>
      </c>
      <c r="B1202" s="40">
        <v>409</v>
      </c>
      <c r="C1202" s="40" t="s">
        <v>21</v>
      </c>
      <c r="D1202" s="40" t="s">
        <v>301</v>
      </c>
      <c r="E1202" s="40" t="s">
        <v>302</v>
      </c>
      <c r="F1202" s="62">
        <v>31</v>
      </c>
      <c r="G1202" s="63">
        <v>0.56000000000000005</v>
      </c>
      <c r="H1202" s="63">
        <v>55</v>
      </c>
      <c r="I1202" s="40">
        <v>22</v>
      </c>
      <c r="J1202" s="40">
        <v>22</v>
      </c>
      <c r="K1202" s="40" t="s">
        <v>127</v>
      </c>
      <c r="L1202" s="40" t="s">
        <v>128</v>
      </c>
      <c r="M1202" s="63">
        <f t="shared" si="18"/>
        <v>2.5</v>
      </c>
      <c r="N1202" s="64">
        <f>IF(M1202="","",IF(M1202&lt;Premissas!$C$8,Premissas!$E$7,IF(M1202&lt;Premissas!$C$9,Premissas!$E$8,IF(M1202&lt;Premissas!$C$10,Premissas!$E$9,IF(M1202&lt;Premissas!$C$11,Premissas!$E$10,IF(M1202&lt;Premissas!$C$12,Premissas!$E$11,Premissas!$E$12))))))</f>
        <v>750</v>
      </c>
      <c r="O1202" s="65">
        <f>IF(OR(N1202="",N1202=0),0,N1202/Premissas!$C$16)</f>
        <v>28.846153846153847</v>
      </c>
    </row>
    <row r="1203" spans="1:15" ht="15" customHeight="1">
      <c r="A1203" s="40">
        <v>8</v>
      </c>
      <c r="B1203" s="40">
        <v>409</v>
      </c>
      <c r="C1203" s="40" t="s">
        <v>20</v>
      </c>
      <c r="D1203" s="40" t="s">
        <v>301</v>
      </c>
      <c r="E1203" s="40" t="s">
        <v>302</v>
      </c>
      <c r="F1203" s="62">
        <v>1487</v>
      </c>
      <c r="G1203" s="63">
        <v>13.67</v>
      </c>
      <c r="H1203" s="63">
        <v>109</v>
      </c>
      <c r="I1203" s="40">
        <v>25</v>
      </c>
      <c r="J1203" s="40">
        <v>25</v>
      </c>
      <c r="K1203" s="40" t="s">
        <v>127</v>
      </c>
      <c r="L1203" s="40" t="s">
        <v>128</v>
      </c>
      <c r="M1203" s="63">
        <f t="shared" si="18"/>
        <v>4.3600000000000003</v>
      </c>
      <c r="N1203" s="64">
        <f>IF(M1203="","",IF(M1203&lt;Premissas!$C$8,Premissas!$E$7,IF(M1203&lt;Premissas!$C$9,Premissas!$E$8,IF(M1203&lt;Premissas!$C$10,Premissas!$E$9,IF(M1203&lt;Premissas!$C$11,Premissas!$E$10,IF(M1203&lt;Premissas!$C$12,Premissas!$E$11,Premissas!$E$12))))))</f>
        <v>750</v>
      </c>
      <c r="O1203" s="65">
        <f>IF(OR(N1203="",N1203=0),0,N1203/Premissas!$C$16)</f>
        <v>28.846153846153847</v>
      </c>
    </row>
    <row r="1204" spans="1:15" ht="15" customHeight="1">
      <c r="A1204" s="40">
        <v>8</v>
      </c>
      <c r="B1204" s="40">
        <v>409</v>
      </c>
      <c r="C1204" s="40" t="s">
        <v>21</v>
      </c>
      <c r="D1204" s="40" t="s">
        <v>303</v>
      </c>
      <c r="E1204" s="40" t="s">
        <v>304</v>
      </c>
      <c r="F1204" s="62">
        <v>19</v>
      </c>
      <c r="G1204" s="63">
        <v>3.44</v>
      </c>
      <c r="H1204" s="63">
        <v>6</v>
      </c>
      <c r="I1204" s="40">
        <v>22</v>
      </c>
      <c r="J1204" s="40">
        <v>22</v>
      </c>
      <c r="K1204" s="40" t="s">
        <v>127</v>
      </c>
      <c r="L1204" s="40" t="s">
        <v>128</v>
      </c>
      <c r="M1204" s="63">
        <f t="shared" si="18"/>
        <v>0.27272727272727271</v>
      </c>
      <c r="N1204" s="64">
        <f>IF(M1204="","",IF(M1204&lt;Premissas!$C$8,Premissas!$E$7,IF(M1204&lt;Premissas!$C$9,Premissas!$E$8,IF(M1204&lt;Premissas!$C$10,Premissas!$E$9,IF(M1204&lt;Premissas!$C$11,Premissas!$E$10,IF(M1204&lt;Premissas!$C$12,Premissas!$E$11,Premissas!$E$12))))))</f>
        <v>0</v>
      </c>
      <c r="O1204" s="65">
        <f>IF(OR(N1204="",N1204=0),0,N1204/Premissas!$C$16)</f>
        <v>0</v>
      </c>
    </row>
    <row r="1205" spans="1:15" ht="15" customHeight="1">
      <c r="A1205" s="40">
        <v>8</v>
      </c>
      <c r="B1205" s="40">
        <v>409</v>
      </c>
      <c r="C1205" s="40" t="s">
        <v>21</v>
      </c>
      <c r="D1205" s="40" t="s">
        <v>305</v>
      </c>
      <c r="E1205" s="40" t="s">
        <v>306</v>
      </c>
      <c r="F1205" s="62">
        <v>14</v>
      </c>
      <c r="G1205" s="63">
        <v>0.97</v>
      </c>
      <c r="H1205" s="63">
        <v>14</v>
      </c>
      <c r="I1205" s="40">
        <v>22</v>
      </c>
      <c r="J1205" s="40">
        <v>22</v>
      </c>
      <c r="K1205" s="40" t="s">
        <v>127</v>
      </c>
      <c r="L1205" s="40" t="s">
        <v>128</v>
      </c>
      <c r="M1205" s="63">
        <f t="shared" si="18"/>
        <v>0.63636363636363635</v>
      </c>
      <c r="N1205" s="64">
        <f>IF(M1205="","",IF(M1205&lt;Premissas!$C$8,Premissas!$E$7,IF(M1205&lt;Premissas!$C$9,Premissas!$E$8,IF(M1205&lt;Premissas!$C$10,Premissas!$E$9,IF(M1205&lt;Premissas!$C$11,Premissas!$E$10,IF(M1205&lt;Premissas!$C$12,Premissas!$E$11,Premissas!$E$12))))))</f>
        <v>0</v>
      </c>
      <c r="O1205" s="65">
        <f>IF(OR(N1205="",N1205=0),0,N1205/Premissas!$C$16)</f>
        <v>0</v>
      </c>
    </row>
    <row r="1206" spans="1:15" ht="15" customHeight="1">
      <c r="A1206" s="40">
        <v>8</v>
      </c>
      <c r="B1206" s="40">
        <v>409</v>
      </c>
      <c r="C1206" s="40" t="s">
        <v>21</v>
      </c>
      <c r="D1206" s="40" t="s">
        <v>307</v>
      </c>
      <c r="E1206" s="40" t="s">
        <v>308</v>
      </c>
      <c r="F1206" s="62">
        <v>11</v>
      </c>
      <c r="G1206" s="63">
        <v>4.03</v>
      </c>
      <c r="H1206" s="63">
        <v>3</v>
      </c>
      <c r="I1206" s="40">
        <v>22</v>
      </c>
      <c r="J1206" s="40">
        <v>22</v>
      </c>
      <c r="K1206" s="40" t="s">
        <v>127</v>
      </c>
      <c r="L1206" s="40" t="s">
        <v>128</v>
      </c>
      <c r="M1206" s="63">
        <f t="shared" si="18"/>
        <v>0.13636363636363635</v>
      </c>
      <c r="N1206" s="64">
        <f>IF(M1206="","",IF(M1206&lt;Premissas!$C$8,Premissas!$E$7,IF(M1206&lt;Premissas!$C$9,Premissas!$E$8,IF(M1206&lt;Premissas!$C$10,Premissas!$E$9,IF(M1206&lt;Premissas!$C$11,Premissas!$E$10,IF(M1206&lt;Premissas!$C$12,Premissas!$E$11,Premissas!$E$12))))))</f>
        <v>0</v>
      </c>
      <c r="O1206" s="65">
        <f>IF(OR(N1206="",N1206=0),0,N1206/Premissas!$C$16)</f>
        <v>0</v>
      </c>
    </row>
    <row r="1207" spans="1:15" ht="15" customHeight="1">
      <c r="A1207" s="40">
        <v>8</v>
      </c>
      <c r="B1207" s="40">
        <v>409</v>
      </c>
      <c r="C1207" s="40" t="s">
        <v>21</v>
      </c>
      <c r="D1207" s="40" t="s">
        <v>309</v>
      </c>
      <c r="E1207" s="40" t="s">
        <v>310</v>
      </c>
      <c r="F1207" s="62">
        <v>33</v>
      </c>
      <c r="G1207" s="63">
        <v>0.49</v>
      </c>
      <c r="H1207" s="63">
        <v>67</v>
      </c>
      <c r="I1207" s="40">
        <v>22</v>
      </c>
      <c r="J1207" s="40">
        <v>22</v>
      </c>
      <c r="K1207" s="40" t="s">
        <v>127</v>
      </c>
      <c r="L1207" s="40" t="s">
        <v>128</v>
      </c>
      <c r="M1207" s="63">
        <f t="shared" si="18"/>
        <v>3.0454545454545454</v>
      </c>
      <c r="N1207" s="64">
        <f>IF(M1207="","",IF(M1207&lt;Premissas!$C$8,Premissas!$E$7,IF(M1207&lt;Premissas!$C$9,Premissas!$E$8,IF(M1207&lt;Premissas!$C$10,Premissas!$E$9,IF(M1207&lt;Premissas!$C$11,Premissas!$E$10,IF(M1207&lt;Premissas!$C$12,Premissas!$E$11,Premissas!$E$12))))))</f>
        <v>750</v>
      </c>
      <c r="O1207" s="65">
        <f>IF(OR(N1207="",N1207=0),0,N1207/Premissas!$C$16)</f>
        <v>28.846153846153847</v>
      </c>
    </row>
    <row r="1208" spans="1:15" ht="15" customHeight="1">
      <c r="A1208" s="40">
        <v>8</v>
      </c>
      <c r="B1208" s="40">
        <v>409</v>
      </c>
      <c r="C1208" s="40" t="s">
        <v>21</v>
      </c>
      <c r="D1208" s="40" t="s">
        <v>311</v>
      </c>
      <c r="E1208" s="40" t="s">
        <v>312</v>
      </c>
      <c r="F1208" s="62">
        <v>4</v>
      </c>
      <c r="G1208" s="63">
        <v>0.95</v>
      </c>
      <c r="H1208" s="63">
        <v>4</v>
      </c>
      <c r="I1208" s="40">
        <v>22</v>
      </c>
      <c r="J1208" s="40">
        <v>22</v>
      </c>
      <c r="K1208" s="40" t="s">
        <v>127</v>
      </c>
      <c r="L1208" s="40" t="s">
        <v>128</v>
      </c>
      <c r="M1208" s="63">
        <f t="shared" si="18"/>
        <v>0.18181818181818182</v>
      </c>
      <c r="N1208" s="64">
        <f>IF(M1208="","",IF(M1208&lt;Premissas!$C$8,Premissas!$E$7,IF(M1208&lt;Premissas!$C$9,Premissas!$E$8,IF(M1208&lt;Premissas!$C$10,Premissas!$E$9,IF(M1208&lt;Premissas!$C$11,Premissas!$E$10,IF(M1208&lt;Premissas!$C$12,Premissas!$E$11,Premissas!$E$12))))))</f>
        <v>0</v>
      </c>
      <c r="O1208" s="65">
        <f>IF(OR(N1208="",N1208=0),0,N1208/Premissas!$C$16)</f>
        <v>0</v>
      </c>
    </row>
    <row r="1209" spans="1:15" ht="15" customHeight="1">
      <c r="A1209" s="40">
        <v>8</v>
      </c>
      <c r="B1209" s="40">
        <v>409</v>
      </c>
      <c r="C1209" s="40" t="s">
        <v>20</v>
      </c>
      <c r="D1209" s="40" t="s">
        <v>311</v>
      </c>
      <c r="E1209" s="40" t="s">
        <v>312</v>
      </c>
      <c r="F1209" s="62">
        <v>73</v>
      </c>
      <c r="G1209" s="63">
        <v>0.37</v>
      </c>
      <c r="H1209" s="63">
        <v>197</v>
      </c>
      <c r="I1209" s="40">
        <v>25</v>
      </c>
      <c r="J1209" s="40">
        <v>25</v>
      </c>
      <c r="K1209" s="40" t="s">
        <v>127</v>
      </c>
      <c r="L1209" s="40" t="s">
        <v>128</v>
      </c>
      <c r="M1209" s="63">
        <f t="shared" si="18"/>
        <v>7.88</v>
      </c>
      <c r="N1209" s="64">
        <f>IF(M1209="","",IF(M1209&lt;Premissas!$C$8,Premissas!$E$7,IF(M1209&lt;Premissas!$C$9,Premissas!$E$8,IF(M1209&lt;Premissas!$C$10,Premissas!$E$9,IF(M1209&lt;Premissas!$C$11,Premissas!$E$10,IF(M1209&lt;Premissas!$C$12,Premissas!$E$11,Premissas!$E$12))))))</f>
        <v>750</v>
      </c>
      <c r="O1209" s="65">
        <f>IF(OR(N1209="",N1209=0),0,N1209/Premissas!$C$16)</f>
        <v>28.846153846153847</v>
      </c>
    </row>
    <row r="1210" spans="1:15" ht="15" customHeight="1">
      <c r="A1210" s="40">
        <v>8</v>
      </c>
      <c r="B1210" s="40">
        <v>409</v>
      </c>
      <c r="C1210" s="40" t="s">
        <v>21</v>
      </c>
      <c r="D1210" s="40" t="s">
        <v>313</v>
      </c>
      <c r="E1210" s="40" t="s">
        <v>314</v>
      </c>
      <c r="F1210" s="62">
        <v>1088</v>
      </c>
      <c r="G1210" s="63">
        <v>24.61</v>
      </c>
      <c r="H1210" s="63">
        <v>44</v>
      </c>
      <c r="I1210" s="40">
        <v>22</v>
      </c>
      <c r="J1210" s="40">
        <v>22</v>
      </c>
      <c r="K1210" s="40" t="s">
        <v>127</v>
      </c>
      <c r="L1210" s="40" t="s">
        <v>128</v>
      </c>
      <c r="M1210" s="63">
        <f t="shared" si="18"/>
        <v>2</v>
      </c>
      <c r="N1210" s="64">
        <f>IF(M1210="","",IF(M1210&lt;Premissas!$C$8,Premissas!$E$7,IF(M1210&lt;Premissas!$C$9,Premissas!$E$8,IF(M1210&lt;Premissas!$C$10,Premissas!$E$9,IF(M1210&lt;Premissas!$C$11,Premissas!$E$10,IF(M1210&lt;Premissas!$C$12,Premissas!$E$11,Premissas!$E$12))))))</f>
        <v>750</v>
      </c>
      <c r="O1210" s="65">
        <f>IF(OR(N1210="",N1210=0),0,N1210/Premissas!$C$16)</f>
        <v>28.846153846153847</v>
      </c>
    </row>
    <row r="1211" spans="1:15" ht="15" customHeight="1">
      <c r="A1211" s="40">
        <v>8</v>
      </c>
      <c r="B1211" s="40">
        <v>409</v>
      </c>
      <c r="C1211" s="40" t="s">
        <v>21</v>
      </c>
      <c r="D1211" s="40" t="s">
        <v>315</v>
      </c>
      <c r="E1211" s="40" t="s">
        <v>316</v>
      </c>
      <c r="F1211" s="62">
        <v>24</v>
      </c>
      <c r="G1211" s="63">
        <v>0.99</v>
      </c>
      <c r="H1211" s="63">
        <v>24</v>
      </c>
      <c r="I1211" s="40">
        <v>22</v>
      </c>
      <c r="J1211" s="40">
        <v>22</v>
      </c>
      <c r="K1211" s="40" t="s">
        <v>127</v>
      </c>
      <c r="L1211" s="40" t="s">
        <v>128</v>
      </c>
      <c r="M1211" s="63">
        <f t="shared" si="18"/>
        <v>1.0909090909090908</v>
      </c>
      <c r="N1211" s="64">
        <f>IF(M1211="","",IF(M1211&lt;Premissas!$C$8,Premissas!$E$7,IF(M1211&lt;Premissas!$C$9,Premissas!$E$8,IF(M1211&lt;Premissas!$C$10,Premissas!$E$9,IF(M1211&lt;Premissas!$C$11,Premissas!$E$10,IF(M1211&lt;Premissas!$C$12,Premissas!$E$11,Premissas!$E$12))))))</f>
        <v>100</v>
      </c>
      <c r="O1211" s="65">
        <f>IF(OR(N1211="",N1211=0),0,N1211/Premissas!$C$16)</f>
        <v>3.8461538461538463</v>
      </c>
    </row>
    <row r="1212" spans="1:15" ht="15" customHeight="1">
      <c r="A1212" s="40">
        <v>8</v>
      </c>
      <c r="B1212" s="40">
        <v>409</v>
      </c>
      <c r="C1212" s="40" t="s">
        <v>21</v>
      </c>
      <c r="D1212" s="40" t="s">
        <v>317</v>
      </c>
      <c r="E1212" s="40" t="s">
        <v>318</v>
      </c>
      <c r="F1212" s="62">
        <v>16</v>
      </c>
      <c r="G1212" s="63">
        <v>1.19</v>
      </c>
      <c r="H1212" s="63">
        <v>13</v>
      </c>
      <c r="I1212" s="40">
        <v>22</v>
      </c>
      <c r="J1212" s="40">
        <v>22</v>
      </c>
      <c r="K1212" s="40" t="s">
        <v>127</v>
      </c>
      <c r="L1212" s="40" t="s">
        <v>128</v>
      </c>
      <c r="M1212" s="63">
        <f t="shared" si="18"/>
        <v>0.59090909090909094</v>
      </c>
      <c r="N1212" s="64">
        <f>IF(M1212="","",IF(M1212&lt;Premissas!$C$8,Premissas!$E$7,IF(M1212&lt;Premissas!$C$9,Premissas!$E$8,IF(M1212&lt;Premissas!$C$10,Premissas!$E$9,IF(M1212&lt;Premissas!$C$11,Premissas!$E$10,IF(M1212&lt;Premissas!$C$12,Premissas!$E$11,Premissas!$E$12))))))</f>
        <v>0</v>
      </c>
      <c r="O1212" s="65">
        <f>IF(OR(N1212="",N1212=0),0,N1212/Premissas!$C$16)</f>
        <v>0</v>
      </c>
    </row>
    <row r="1213" spans="1:15" ht="15" customHeight="1">
      <c r="A1213" s="40">
        <v>8</v>
      </c>
      <c r="B1213" s="40">
        <v>409</v>
      </c>
      <c r="C1213" s="40" t="s">
        <v>21</v>
      </c>
      <c r="D1213" s="40" t="s">
        <v>321</v>
      </c>
      <c r="E1213" s="40" t="s">
        <v>322</v>
      </c>
      <c r="F1213" s="62">
        <v>261</v>
      </c>
      <c r="G1213" s="63">
        <v>14.67</v>
      </c>
      <c r="H1213" s="63">
        <v>18</v>
      </c>
      <c r="I1213" s="40">
        <v>22</v>
      </c>
      <c r="J1213" s="40">
        <v>22</v>
      </c>
      <c r="K1213" s="40" t="s">
        <v>127</v>
      </c>
      <c r="L1213" s="40" t="s">
        <v>128</v>
      </c>
      <c r="M1213" s="63">
        <f t="shared" si="18"/>
        <v>0.81818181818181823</v>
      </c>
      <c r="N1213" s="64">
        <f>IF(M1213="","",IF(M1213&lt;Premissas!$C$8,Premissas!$E$7,IF(M1213&lt;Premissas!$C$9,Premissas!$E$8,IF(M1213&lt;Premissas!$C$10,Premissas!$E$9,IF(M1213&lt;Premissas!$C$11,Premissas!$E$10,IF(M1213&lt;Premissas!$C$12,Premissas!$E$11,Premissas!$E$12))))))</f>
        <v>0</v>
      </c>
      <c r="O1213" s="65">
        <f>IF(OR(N1213="",N1213=0),0,N1213/Premissas!$C$16)</f>
        <v>0</v>
      </c>
    </row>
    <row r="1214" spans="1:15" ht="15" customHeight="1">
      <c r="A1214" s="40">
        <v>8</v>
      </c>
      <c r="B1214" s="40">
        <v>409</v>
      </c>
      <c r="C1214" s="40" t="s">
        <v>20</v>
      </c>
      <c r="D1214" s="40" t="s">
        <v>321</v>
      </c>
      <c r="E1214" s="40" t="s">
        <v>322</v>
      </c>
      <c r="F1214" s="62">
        <v>11</v>
      </c>
      <c r="G1214" s="63">
        <v>6.69</v>
      </c>
      <c r="H1214" s="63">
        <v>2</v>
      </c>
      <c r="I1214" s="40">
        <v>25</v>
      </c>
      <c r="J1214" s="40">
        <v>25</v>
      </c>
      <c r="K1214" s="40" t="s">
        <v>127</v>
      </c>
      <c r="L1214" s="40" t="s">
        <v>128</v>
      </c>
      <c r="M1214" s="63">
        <f t="shared" si="18"/>
        <v>0.08</v>
      </c>
      <c r="N1214" s="64">
        <f>IF(M1214="","",IF(M1214&lt;Premissas!$C$8,Premissas!$E$7,IF(M1214&lt;Premissas!$C$9,Premissas!$E$8,IF(M1214&lt;Premissas!$C$10,Premissas!$E$9,IF(M1214&lt;Premissas!$C$11,Premissas!$E$10,IF(M1214&lt;Premissas!$C$12,Premissas!$E$11,Premissas!$E$12))))))</f>
        <v>0</v>
      </c>
      <c r="O1214" s="65">
        <f>IF(OR(N1214="",N1214=0),0,N1214/Premissas!$C$16)</f>
        <v>0</v>
      </c>
    </row>
    <row r="1215" spans="1:15" ht="15" customHeight="1">
      <c r="A1215" s="40">
        <v>8</v>
      </c>
      <c r="B1215" s="40">
        <v>409</v>
      </c>
      <c r="C1215" s="40" t="s">
        <v>21</v>
      </c>
      <c r="D1215" s="40" t="s">
        <v>323</v>
      </c>
      <c r="E1215" s="40" t="s">
        <v>324</v>
      </c>
      <c r="F1215" s="62">
        <v>55</v>
      </c>
      <c r="G1215" s="63">
        <v>9.3699999999999992</v>
      </c>
      <c r="H1215" s="63">
        <v>6</v>
      </c>
      <c r="I1215" s="40">
        <v>22</v>
      </c>
      <c r="J1215" s="40">
        <v>22</v>
      </c>
      <c r="K1215" s="40" t="s">
        <v>127</v>
      </c>
      <c r="L1215" s="40" t="s">
        <v>128</v>
      </c>
      <c r="M1215" s="63">
        <f t="shared" si="18"/>
        <v>0.27272727272727271</v>
      </c>
      <c r="N1215" s="64">
        <f>IF(M1215="","",IF(M1215&lt;Premissas!$C$8,Premissas!$E$7,IF(M1215&lt;Premissas!$C$9,Premissas!$E$8,IF(M1215&lt;Premissas!$C$10,Premissas!$E$9,IF(M1215&lt;Premissas!$C$11,Premissas!$E$10,IF(M1215&lt;Premissas!$C$12,Premissas!$E$11,Premissas!$E$12))))))</f>
        <v>0</v>
      </c>
      <c r="O1215" s="65">
        <f>IF(OR(N1215="",N1215=0),0,N1215/Premissas!$C$16)</f>
        <v>0</v>
      </c>
    </row>
    <row r="1216" spans="1:15" ht="15" customHeight="1">
      <c r="A1216" s="40">
        <v>8</v>
      </c>
      <c r="B1216" s="40">
        <v>409</v>
      </c>
      <c r="C1216" s="40" t="s">
        <v>21</v>
      </c>
      <c r="D1216" s="40" t="s">
        <v>325</v>
      </c>
      <c r="E1216" s="40" t="s">
        <v>326</v>
      </c>
      <c r="F1216" s="62">
        <v>2193</v>
      </c>
      <c r="G1216" s="63">
        <v>61.59</v>
      </c>
      <c r="H1216" s="63">
        <v>36</v>
      </c>
      <c r="I1216" s="40">
        <v>22</v>
      </c>
      <c r="J1216" s="40">
        <v>22</v>
      </c>
      <c r="K1216" s="40" t="s">
        <v>127</v>
      </c>
      <c r="L1216" s="40" t="s">
        <v>128</v>
      </c>
      <c r="M1216" s="63">
        <f t="shared" si="18"/>
        <v>1.6363636363636365</v>
      </c>
      <c r="N1216" s="64">
        <f>IF(M1216="","",IF(M1216&lt;Premissas!$C$8,Premissas!$E$7,IF(M1216&lt;Premissas!$C$9,Premissas!$E$8,IF(M1216&lt;Premissas!$C$10,Premissas!$E$9,IF(M1216&lt;Premissas!$C$11,Premissas!$E$10,IF(M1216&lt;Premissas!$C$12,Premissas!$E$11,Premissas!$E$12))))))</f>
        <v>500</v>
      </c>
      <c r="O1216" s="65">
        <f>IF(OR(N1216="",N1216=0),0,N1216/Premissas!$C$16)</f>
        <v>19.23076923076923</v>
      </c>
    </row>
    <row r="1217" spans="1:15" ht="15" customHeight="1">
      <c r="A1217" s="40">
        <v>8</v>
      </c>
      <c r="B1217" s="40">
        <v>409</v>
      </c>
      <c r="C1217" s="40" t="s">
        <v>21</v>
      </c>
      <c r="D1217" s="40" t="s">
        <v>1740</v>
      </c>
      <c r="E1217" s="40" t="s">
        <v>1741</v>
      </c>
      <c r="F1217" s="62">
        <v>1455</v>
      </c>
      <c r="G1217" s="63">
        <v>38.299999999999997</v>
      </c>
      <c r="H1217" s="63">
        <v>38</v>
      </c>
      <c r="I1217" s="40">
        <v>22</v>
      </c>
      <c r="J1217" s="40">
        <v>22</v>
      </c>
      <c r="K1217" s="40" t="s">
        <v>127</v>
      </c>
      <c r="L1217" s="40" t="s">
        <v>128</v>
      </c>
      <c r="M1217" s="63">
        <f t="shared" si="18"/>
        <v>1.7272727272727273</v>
      </c>
      <c r="N1217" s="64">
        <f>IF(M1217="","",IF(M1217&lt;Premissas!$C$8,Premissas!$E$7,IF(M1217&lt;Premissas!$C$9,Premissas!$E$8,IF(M1217&lt;Premissas!$C$10,Premissas!$E$9,IF(M1217&lt;Premissas!$C$11,Premissas!$E$10,IF(M1217&lt;Premissas!$C$12,Premissas!$E$11,Premissas!$E$12))))))</f>
        <v>500</v>
      </c>
      <c r="O1217" s="65">
        <f>IF(OR(N1217="",N1217=0),0,N1217/Premissas!$C$16)</f>
        <v>19.23076923076923</v>
      </c>
    </row>
    <row r="1218" spans="1:15" ht="15" customHeight="1">
      <c r="A1218" s="40">
        <v>8</v>
      </c>
      <c r="B1218" s="40">
        <v>409</v>
      </c>
      <c r="C1218" s="40" t="s">
        <v>21</v>
      </c>
      <c r="D1218" s="40" t="s">
        <v>327</v>
      </c>
      <c r="E1218" s="40" t="s">
        <v>328</v>
      </c>
      <c r="F1218" s="62">
        <v>6</v>
      </c>
      <c r="G1218" s="63">
        <v>2.5499999999999998</v>
      </c>
      <c r="H1218" s="63">
        <v>2</v>
      </c>
      <c r="I1218" s="40">
        <v>22</v>
      </c>
      <c r="J1218" s="40">
        <v>22</v>
      </c>
      <c r="K1218" s="40" t="s">
        <v>127</v>
      </c>
      <c r="L1218" s="40" t="s">
        <v>128</v>
      </c>
      <c r="M1218" s="63">
        <f t="shared" ref="M1218:M1281" si="19">IF(OR(J1218="",J1218&lt;=0),"",H1218/J1218)</f>
        <v>9.0909090909090912E-2</v>
      </c>
      <c r="N1218" s="64">
        <f>IF(M1218="","",IF(M1218&lt;Premissas!$C$8,Premissas!$E$7,IF(M1218&lt;Premissas!$C$9,Premissas!$E$8,IF(M1218&lt;Premissas!$C$10,Premissas!$E$9,IF(M1218&lt;Premissas!$C$11,Premissas!$E$10,IF(M1218&lt;Premissas!$C$12,Premissas!$E$11,Premissas!$E$12))))))</f>
        <v>0</v>
      </c>
      <c r="O1218" s="65">
        <f>IF(OR(N1218="",N1218=0),0,N1218/Premissas!$C$16)</f>
        <v>0</v>
      </c>
    </row>
    <row r="1219" spans="1:15" ht="15" customHeight="1">
      <c r="A1219" s="40">
        <v>8</v>
      </c>
      <c r="B1219" s="40">
        <v>409</v>
      </c>
      <c r="C1219" s="40" t="s">
        <v>20</v>
      </c>
      <c r="D1219" s="40" t="s">
        <v>327</v>
      </c>
      <c r="E1219" s="40" t="s">
        <v>328</v>
      </c>
      <c r="F1219" s="62">
        <v>1</v>
      </c>
      <c r="G1219" s="63">
        <v>1.3</v>
      </c>
      <c r="H1219" s="63">
        <v>1</v>
      </c>
      <c r="I1219" s="40">
        <v>25</v>
      </c>
      <c r="J1219" s="40">
        <v>25</v>
      </c>
      <c r="K1219" s="40" t="s">
        <v>127</v>
      </c>
      <c r="L1219" s="40" t="s">
        <v>128</v>
      </c>
      <c r="M1219" s="63">
        <f t="shared" si="19"/>
        <v>0.04</v>
      </c>
      <c r="N1219" s="64">
        <f>IF(M1219="","",IF(M1219&lt;Premissas!$C$8,Premissas!$E$7,IF(M1219&lt;Premissas!$C$9,Premissas!$E$8,IF(M1219&lt;Premissas!$C$10,Premissas!$E$9,IF(M1219&lt;Premissas!$C$11,Premissas!$E$10,IF(M1219&lt;Premissas!$C$12,Premissas!$E$11,Premissas!$E$12))))))</f>
        <v>0</v>
      </c>
      <c r="O1219" s="65">
        <f>IF(OR(N1219="",N1219=0),0,N1219/Premissas!$C$16)</f>
        <v>0</v>
      </c>
    </row>
    <row r="1220" spans="1:15" ht="15" customHeight="1">
      <c r="A1220" s="40">
        <v>8</v>
      </c>
      <c r="B1220" s="40">
        <v>409</v>
      </c>
      <c r="C1220" s="40" t="s">
        <v>19</v>
      </c>
      <c r="D1220" s="40" t="s">
        <v>333</v>
      </c>
      <c r="E1220" s="40" t="s">
        <v>334</v>
      </c>
      <c r="F1220" s="62">
        <v>174</v>
      </c>
      <c r="G1220" s="63">
        <v>0.68</v>
      </c>
      <c r="H1220" s="63">
        <v>256</v>
      </c>
      <c r="I1220" s="40">
        <v>24</v>
      </c>
      <c r="J1220" s="40">
        <v>24</v>
      </c>
      <c r="K1220" s="40" t="s">
        <v>127</v>
      </c>
      <c r="L1220" s="40" t="s">
        <v>128</v>
      </c>
      <c r="M1220" s="63">
        <f t="shared" si="19"/>
        <v>10.666666666666666</v>
      </c>
      <c r="N1220" s="64">
        <f>IF(M1220="","",IF(M1220&lt;Premissas!$C$8,Premissas!$E$7,IF(M1220&lt;Premissas!$C$9,Premissas!$E$8,IF(M1220&lt;Premissas!$C$10,Premissas!$E$9,IF(M1220&lt;Premissas!$C$11,Premissas!$E$10,IF(M1220&lt;Premissas!$C$12,Premissas!$E$11,Premissas!$E$12))))))</f>
        <v>750</v>
      </c>
      <c r="O1220" s="65">
        <f>IF(OR(N1220="",N1220=0),0,N1220/Premissas!$C$16)</f>
        <v>28.846153846153847</v>
      </c>
    </row>
    <row r="1221" spans="1:15" ht="15" customHeight="1">
      <c r="A1221" s="40">
        <v>8</v>
      </c>
      <c r="B1221" s="40">
        <v>409</v>
      </c>
      <c r="C1221" s="40" t="s">
        <v>19</v>
      </c>
      <c r="D1221" s="40" t="s">
        <v>335</v>
      </c>
      <c r="E1221" s="40" t="s">
        <v>336</v>
      </c>
      <c r="F1221" s="62">
        <v>830</v>
      </c>
      <c r="G1221" s="63">
        <v>24.81</v>
      </c>
      <c r="H1221" s="63">
        <v>33</v>
      </c>
      <c r="I1221" s="40">
        <v>24</v>
      </c>
      <c r="J1221" s="40">
        <v>24</v>
      </c>
      <c r="K1221" s="40" t="s">
        <v>127</v>
      </c>
      <c r="L1221" s="40" t="s">
        <v>128</v>
      </c>
      <c r="M1221" s="63">
        <f t="shared" si="19"/>
        <v>1.375</v>
      </c>
      <c r="N1221" s="64">
        <f>IF(M1221="","",IF(M1221&lt;Premissas!$C$8,Premissas!$E$7,IF(M1221&lt;Premissas!$C$9,Premissas!$E$8,IF(M1221&lt;Premissas!$C$10,Premissas!$E$9,IF(M1221&lt;Premissas!$C$11,Premissas!$E$10,IF(M1221&lt;Premissas!$C$12,Premissas!$E$11,Premissas!$E$12))))))</f>
        <v>200</v>
      </c>
      <c r="O1221" s="65">
        <f>IF(OR(N1221="",N1221=0),0,N1221/Premissas!$C$16)</f>
        <v>7.6923076923076925</v>
      </c>
    </row>
    <row r="1222" spans="1:15" ht="15" customHeight="1">
      <c r="A1222" s="40">
        <v>8</v>
      </c>
      <c r="B1222" s="40">
        <v>409</v>
      </c>
      <c r="C1222" s="40" t="s">
        <v>21</v>
      </c>
      <c r="D1222" s="40" t="s">
        <v>337</v>
      </c>
      <c r="E1222" s="40" t="s">
        <v>338</v>
      </c>
      <c r="F1222" s="62">
        <v>1090</v>
      </c>
      <c r="G1222" s="63">
        <v>35.5</v>
      </c>
      <c r="H1222" s="63">
        <v>31</v>
      </c>
      <c r="I1222" s="40">
        <v>22</v>
      </c>
      <c r="J1222" s="40">
        <v>22</v>
      </c>
      <c r="K1222" s="40" t="s">
        <v>127</v>
      </c>
      <c r="L1222" s="40" t="s">
        <v>128</v>
      </c>
      <c r="M1222" s="63">
        <f t="shared" si="19"/>
        <v>1.4090909090909092</v>
      </c>
      <c r="N1222" s="64">
        <f>IF(M1222="","",IF(M1222&lt;Premissas!$C$8,Premissas!$E$7,IF(M1222&lt;Premissas!$C$9,Premissas!$E$8,IF(M1222&lt;Premissas!$C$10,Premissas!$E$9,IF(M1222&lt;Premissas!$C$11,Premissas!$E$10,IF(M1222&lt;Premissas!$C$12,Premissas!$E$11,Premissas!$E$12))))))</f>
        <v>350</v>
      </c>
      <c r="O1222" s="65">
        <f>IF(OR(N1222="",N1222=0),0,N1222/Premissas!$C$16)</f>
        <v>13.461538461538462</v>
      </c>
    </row>
    <row r="1223" spans="1:15" ht="15" customHeight="1">
      <c r="A1223" s="40">
        <v>8</v>
      </c>
      <c r="B1223" s="40">
        <v>409</v>
      </c>
      <c r="C1223" s="40" t="s">
        <v>22</v>
      </c>
      <c r="D1223" s="40" t="s">
        <v>339</v>
      </c>
      <c r="E1223" s="40" t="s">
        <v>340</v>
      </c>
      <c r="F1223" s="62">
        <v>1545</v>
      </c>
      <c r="G1223" s="63">
        <v>35.1</v>
      </c>
      <c r="H1223" s="63">
        <v>44</v>
      </c>
      <c r="I1223" s="40">
        <v>25</v>
      </c>
      <c r="J1223" s="40">
        <v>25</v>
      </c>
      <c r="K1223" s="40" t="s">
        <v>127</v>
      </c>
      <c r="L1223" s="40" t="s">
        <v>128</v>
      </c>
      <c r="M1223" s="63">
        <f t="shared" si="19"/>
        <v>1.76</v>
      </c>
      <c r="N1223" s="64">
        <f>IF(M1223="","",IF(M1223&lt;Premissas!$C$8,Premissas!$E$7,IF(M1223&lt;Premissas!$C$9,Premissas!$E$8,IF(M1223&lt;Premissas!$C$10,Premissas!$E$9,IF(M1223&lt;Premissas!$C$11,Premissas!$E$10,IF(M1223&lt;Premissas!$C$12,Premissas!$E$11,Premissas!$E$12))))))</f>
        <v>500</v>
      </c>
      <c r="O1223" s="65">
        <f>IF(OR(N1223="",N1223=0),0,N1223/Premissas!$C$16)</f>
        <v>19.23076923076923</v>
      </c>
    </row>
    <row r="1224" spans="1:15" ht="15" customHeight="1">
      <c r="A1224" s="40">
        <v>8</v>
      </c>
      <c r="B1224" s="40">
        <v>409</v>
      </c>
      <c r="C1224" s="40" t="s">
        <v>19</v>
      </c>
      <c r="D1224" s="40" t="s">
        <v>341</v>
      </c>
      <c r="E1224" s="40" t="s">
        <v>342</v>
      </c>
      <c r="F1224" s="62">
        <v>549</v>
      </c>
      <c r="G1224" s="63">
        <v>24.23</v>
      </c>
      <c r="H1224" s="63">
        <v>23</v>
      </c>
      <c r="I1224" s="40">
        <v>24</v>
      </c>
      <c r="J1224" s="40">
        <v>24</v>
      </c>
      <c r="K1224" s="40" t="s">
        <v>127</v>
      </c>
      <c r="L1224" s="40" t="s">
        <v>128</v>
      </c>
      <c r="M1224" s="63">
        <f t="shared" si="19"/>
        <v>0.95833333333333337</v>
      </c>
      <c r="N1224" s="64">
        <f>IF(M1224="","",IF(M1224&lt;Premissas!$C$8,Premissas!$E$7,IF(M1224&lt;Premissas!$C$9,Premissas!$E$8,IF(M1224&lt;Premissas!$C$10,Premissas!$E$9,IF(M1224&lt;Premissas!$C$11,Premissas!$E$10,IF(M1224&lt;Premissas!$C$12,Premissas!$E$11,Premissas!$E$12))))))</f>
        <v>0</v>
      </c>
      <c r="O1224" s="65">
        <f>IF(OR(N1224="",N1224=0),0,N1224/Premissas!$C$16)</f>
        <v>0</v>
      </c>
    </row>
    <row r="1225" spans="1:15" ht="15" customHeight="1">
      <c r="A1225" s="40">
        <v>8</v>
      </c>
      <c r="B1225" s="40">
        <v>409</v>
      </c>
      <c r="C1225" s="40" t="s">
        <v>21</v>
      </c>
      <c r="D1225" s="40" t="s">
        <v>343</v>
      </c>
      <c r="E1225" s="40" t="s">
        <v>344</v>
      </c>
      <c r="F1225" s="62">
        <v>11</v>
      </c>
      <c r="G1225" s="63">
        <v>0.97</v>
      </c>
      <c r="H1225" s="63">
        <v>11</v>
      </c>
      <c r="I1225" s="40">
        <v>22</v>
      </c>
      <c r="J1225" s="40">
        <v>22</v>
      </c>
      <c r="K1225" s="40" t="s">
        <v>127</v>
      </c>
      <c r="L1225" s="40" t="s">
        <v>128</v>
      </c>
      <c r="M1225" s="63">
        <f t="shared" si="19"/>
        <v>0.5</v>
      </c>
      <c r="N1225" s="64">
        <f>IF(M1225="","",IF(M1225&lt;Premissas!$C$8,Premissas!$E$7,IF(M1225&lt;Premissas!$C$9,Premissas!$E$8,IF(M1225&lt;Premissas!$C$10,Premissas!$E$9,IF(M1225&lt;Premissas!$C$11,Premissas!$E$10,IF(M1225&lt;Premissas!$C$12,Premissas!$E$11,Premissas!$E$12))))))</f>
        <v>0</v>
      </c>
      <c r="O1225" s="65">
        <f>IF(OR(N1225="",N1225=0),0,N1225/Premissas!$C$16)</f>
        <v>0</v>
      </c>
    </row>
    <row r="1226" spans="1:15" ht="15" customHeight="1">
      <c r="A1226" s="40">
        <v>8</v>
      </c>
      <c r="B1226" s="40">
        <v>409</v>
      </c>
      <c r="C1226" s="40" t="s">
        <v>20</v>
      </c>
      <c r="D1226" s="40" t="s">
        <v>343</v>
      </c>
      <c r="E1226" s="40" t="s">
        <v>344</v>
      </c>
      <c r="F1226" s="62">
        <v>628</v>
      </c>
      <c r="G1226" s="63">
        <v>5.99</v>
      </c>
      <c r="H1226" s="63">
        <v>105</v>
      </c>
      <c r="I1226" s="40">
        <v>25</v>
      </c>
      <c r="J1226" s="40">
        <v>25</v>
      </c>
      <c r="K1226" s="40" t="s">
        <v>127</v>
      </c>
      <c r="L1226" s="40" t="s">
        <v>128</v>
      </c>
      <c r="M1226" s="63">
        <f t="shared" si="19"/>
        <v>4.2</v>
      </c>
      <c r="N1226" s="64">
        <f>IF(M1226="","",IF(M1226&lt;Premissas!$C$8,Premissas!$E$7,IF(M1226&lt;Premissas!$C$9,Premissas!$E$8,IF(M1226&lt;Premissas!$C$10,Premissas!$E$9,IF(M1226&lt;Premissas!$C$11,Premissas!$E$10,IF(M1226&lt;Premissas!$C$12,Premissas!$E$11,Premissas!$E$12))))))</f>
        <v>750</v>
      </c>
      <c r="O1226" s="65">
        <f>IF(OR(N1226="",N1226=0),0,N1226/Premissas!$C$16)</f>
        <v>28.846153846153847</v>
      </c>
    </row>
    <row r="1227" spans="1:15" ht="15" customHeight="1">
      <c r="A1227" s="40">
        <v>8</v>
      </c>
      <c r="B1227" s="40">
        <v>409</v>
      </c>
      <c r="C1227" s="40" t="s">
        <v>19</v>
      </c>
      <c r="D1227" s="40" t="s">
        <v>345</v>
      </c>
      <c r="E1227" s="40" t="s">
        <v>346</v>
      </c>
      <c r="F1227" s="62">
        <v>849</v>
      </c>
      <c r="G1227" s="63">
        <v>26.26</v>
      </c>
      <c r="H1227" s="63">
        <v>32</v>
      </c>
      <c r="I1227" s="40">
        <v>24</v>
      </c>
      <c r="J1227" s="40">
        <v>24</v>
      </c>
      <c r="K1227" s="40" t="s">
        <v>127</v>
      </c>
      <c r="L1227" s="40" t="s">
        <v>128</v>
      </c>
      <c r="M1227" s="63">
        <f t="shared" si="19"/>
        <v>1.3333333333333333</v>
      </c>
      <c r="N1227" s="64">
        <f>IF(M1227="","",IF(M1227&lt;Premissas!$C$8,Premissas!$E$7,IF(M1227&lt;Premissas!$C$9,Premissas!$E$8,IF(M1227&lt;Premissas!$C$10,Premissas!$E$9,IF(M1227&lt;Premissas!$C$11,Premissas!$E$10,IF(M1227&lt;Premissas!$C$12,Premissas!$E$11,Premissas!$E$12))))))</f>
        <v>200</v>
      </c>
      <c r="O1227" s="65">
        <f>IF(OR(N1227="",N1227=0),0,N1227/Premissas!$C$16)</f>
        <v>7.6923076923076925</v>
      </c>
    </row>
    <row r="1228" spans="1:15" ht="15" customHeight="1">
      <c r="A1228" s="40">
        <v>8</v>
      </c>
      <c r="B1228" s="40">
        <v>409</v>
      </c>
      <c r="C1228" s="40" t="s">
        <v>19</v>
      </c>
      <c r="D1228" s="40" t="s">
        <v>347</v>
      </c>
      <c r="E1228" s="40" t="s">
        <v>348</v>
      </c>
      <c r="F1228" s="62">
        <v>1</v>
      </c>
      <c r="G1228" s="63">
        <v>0.57999999999999996</v>
      </c>
      <c r="H1228" s="63">
        <v>2</v>
      </c>
      <c r="I1228" s="40">
        <v>24</v>
      </c>
      <c r="J1228" s="40">
        <v>24</v>
      </c>
      <c r="K1228" s="40" t="s">
        <v>127</v>
      </c>
      <c r="L1228" s="40" t="s">
        <v>128</v>
      </c>
      <c r="M1228" s="63">
        <f t="shared" si="19"/>
        <v>8.3333333333333329E-2</v>
      </c>
      <c r="N1228" s="64">
        <f>IF(M1228="","",IF(M1228&lt;Premissas!$C$8,Premissas!$E$7,IF(M1228&lt;Premissas!$C$9,Premissas!$E$8,IF(M1228&lt;Premissas!$C$10,Premissas!$E$9,IF(M1228&lt;Premissas!$C$11,Premissas!$E$10,IF(M1228&lt;Premissas!$C$12,Premissas!$E$11,Premissas!$E$12))))))</f>
        <v>0</v>
      </c>
      <c r="O1228" s="65">
        <f>IF(OR(N1228="",N1228=0),0,N1228/Premissas!$C$16)</f>
        <v>0</v>
      </c>
    </row>
    <row r="1229" spans="1:15" ht="15" customHeight="1">
      <c r="A1229" s="40">
        <v>8</v>
      </c>
      <c r="B1229" s="40">
        <v>409</v>
      </c>
      <c r="C1229" s="40" t="s">
        <v>21</v>
      </c>
      <c r="D1229" s="40" t="s">
        <v>347</v>
      </c>
      <c r="E1229" s="40" t="s">
        <v>348</v>
      </c>
      <c r="F1229" s="62">
        <v>120</v>
      </c>
      <c r="G1229" s="63">
        <v>11.35</v>
      </c>
      <c r="H1229" s="63">
        <v>11</v>
      </c>
      <c r="I1229" s="40">
        <v>22</v>
      </c>
      <c r="J1229" s="40">
        <v>22</v>
      </c>
      <c r="K1229" s="40" t="s">
        <v>127</v>
      </c>
      <c r="L1229" s="40" t="s">
        <v>128</v>
      </c>
      <c r="M1229" s="63">
        <f t="shared" si="19"/>
        <v>0.5</v>
      </c>
      <c r="N1229" s="64">
        <f>IF(M1229="","",IF(M1229&lt;Premissas!$C$8,Premissas!$E$7,IF(M1229&lt;Premissas!$C$9,Premissas!$E$8,IF(M1229&lt;Premissas!$C$10,Premissas!$E$9,IF(M1229&lt;Premissas!$C$11,Premissas!$E$10,IF(M1229&lt;Premissas!$C$12,Premissas!$E$11,Premissas!$E$12))))))</f>
        <v>0</v>
      </c>
      <c r="O1229" s="65">
        <f>IF(OR(N1229="",N1229=0),0,N1229/Premissas!$C$16)</f>
        <v>0</v>
      </c>
    </row>
    <row r="1230" spans="1:15" ht="15" customHeight="1">
      <c r="A1230" s="40">
        <v>8</v>
      </c>
      <c r="B1230" s="40">
        <v>409</v>
      </c>
      <c r="C1230" s="40" t="s">
        <v>19</v>
      </c>
      <c r="D1230" s="40" t="s">
        <v>349</v>
      </c>
      <c r="E1230" s="40" t="s">
        <v>350</v>
      </c>
      <c r="F1230" s="62">
        <v>1</v>
      </c>
      <c r="G1230" s="63">
        <v>1.53</v>
      </c>
      <c r="H1230" s="63">
        <v>1</v>
      </c>
      <c r="I1230" s="40">
        <v>24</v>
      </c>
      <c r="J1230" s="40">
        <v>24</v>
      </c>
      <c r="K1230" s="40" t="s">
        <v>127</v>
      </c>
      <c r="L1230" s="40" t="s">
        <v>128</v>
      </c>
      <c r="M1230" s="63">
        <f t="shared" si="19"/>
        <v>4.1666666666666664E-2</v>
      </c>
      <c r="N1230" s="64">
        <f>IF(M1230="","",IF(M1230&lt;Premissas!$C$8,Premissas!$E$7,IF(M1230&lt;Premissas!$C$9,Premissas!$E$8,IF(M1230&lt;Premissas!$C$10,Premissas!$E$9,IF(M1230&lt;Premissas!$C$11,Premissas!$E$10,IF(M1230&lt;Premissas!$C$12,Premissas!$E$11,Premissas!$E$12))))))</f>
        <v>0</v>
      </c>
      <c r="O1230" s="65">
        <f>IF(OR(N1230="",N1230=0),0,N1230/Premissas!$C$16)</f>
        <v>0</v>
      </c>
    </row>
    <row r="1231" spans="1:15" ht="15" customHeight="1">
      <c r="A1231" s="40">
        <v>8</v>
      </c>
      <c r="B1231" s="40">
        <v>409</v>
      </c>
      <c r="C1231" s="40" t="s">
        <v>21</v>
      </c>
      <c r="D1231" s="40" t="s">
        <v>349</v>
      </c>
      <c r="E1231" s="40" t="s">
        <v>350</v>
      </c>
      <c r="F1231" s="62">
        <v>4</v>
      </c>
      <c r="G1231" s="63">
        <v>0.21</v>
      </c>
      <c r="H1231" s="63">
        <v>19</v>
      </c>
      <c r="I1231" s="40">
        <v>22</v>
      </c>
      <c r="J1231" s="40">
        <v>22</v>
      </c>
      <c r="K1231" s="40" t="s">
        <v>127</v>
      </c>
      <c r="L1231" s="40" t="s">
        <v>128</v>
      </c>
      <c r="M1231" s="63">
        <f t="shared" si="19"/>
        <v>0.86363636363636365</v>
      </c>
      <c r="N1231" s="64">
        <f>IF(M1231="","",IF(M1231&lt;Premissas!$C$8,Premissas!$E$7,IF(M1231&lt;Premissas!$C$9,Premissas!$E$8,IF(M1231&lt;Premissas!$C$10,Premissas!$E$9,IF(M1231&lt;Premissas!$C$11,Premissas!$E$10,IF(M1231&lt;Premissas!$C$12,Premissas!$E$11,Premissas!$E$12))))))</f>
        <v>0</v>
      </c>
      <c r="O1231" s="65">
        <f>IF(OR(N1231="",N1231=0),0,N1231/Premissas!$C$16)</f>
        <v>0</v>
      </c>
    </row>
    <row r="1232" spans="1:15" ht="15" customHeight="1">
      <c r="A1232" s="40">
        <v>8</v>
      </c>
      <c r="B1232" s="40">
        <v>409</v>
      </c>
      <c r="C1232" s="40" t="s">
        <v>21</v>
      </c>
      <c r="D1232" s="40" t="s">
        <v>351</v>
      </c>
      <c r="E1232" s="40" t="s">
        <v>352</v>
      </c>
      <c r="F1232" s="62">
        <v>33</v>
      </c>
      <c r="G1232" s="63">
        <v>2.17</v>
      </c>
      <c r="H1232" s="63">
        <v>15</v>
      </c>
      <c r="I1232" s="40">
        <v>22</v>
      </c>
      <c r="J1232" s="40">
        <v>22</v>
      </c>
      <c r="K1232" s="40" t="s">
        <v>127</v>
      </c>
      <c r="L1232" s="40" t="s">
        <v>128</v>
      </c>
      <c r="M1232" s="63">
        <f t="shared" si="19"/>
        <v>0.68181818181818177</v>
      </c>
      <c r="N1232" s="64">
        <f>IF(M1232="","",IF(M1232&lt;Premissas!$C$8,Premissas!$E$7,IF(M1232&lt;Premissas!$C$9,Premissas!$E$8,IF(M1232&lt;Premissas!$C$10,Premissas!$E$9,IF(M1232&lt;Premissas!$C$11,Premissas!$E$10,IF(M1232&lt;Premissas!$C$12,Premissas!$E$11,Premissas!$E$12))))))</f>
        <v>0</v>
      </c>
      <c r="O1232" s="65">
        <f>IF(OR(N1232="",N1232=0),0,N1232/Premissas!$C$16)</f>
        <v>0</v>
      </c>
    </row>
    <row r="1233" spans="1:15" ht="15" customHeight="1">
      <c r="A1233" s="40">
        <v>8</v>
      </c>
      <c r="B1233" s="40">
        <v>409</v>
      </c>
      <c r="C1233" s="40" t="s">
        <v>21</v>
      </c>
      <c r="D1233" s="40" t="s">
        <v>353</v>
      </c>
      <c r="E1233" s="40" t="s">
        <v>354</v>
      </c>
      <c r="F1233" s="62">
        <v>98</v>
      </c>
      <c r="G1233" s="63">
        <v>10.15</v>
      </c>
      <c r="H1233" s="63">
        <v>10</v>
      </c>
      <c r="I1233" s="40">
        <v>22</v>
      </c>
      <c r="J1233" s="40">
        <v>22</v>
      </c>
      <c r="K1233" s="40" t="s">
        <v>127</v>
      </c>
      <c r="L1233" s="40" t="s">
        <v>128</v>
      </c>
      <c r="M1233" s="63">
        <f t="shared" si="19"/>
        <v>0.45454545454545453</v>
      </c>
      <c r="N1233" s="64">
        <f>IF(M1233="","",IF(M1233&lt;Premissas!$C$8,Premissas!$E$7,IF(M1233&lt;Premissas!$C$9,Premissas!$E$8,IF(M1233&lt;Premissas!$C$10,Premissas!$E$9,IF(M1233&lt;Premissas!$C$11,Premissas!$E$10,IF(M1233&lt;Premissas!$C$12,Premissas!$E$11,Premissas!$E$12))))))</f>
        <v>0</v>
      </c>
      <c r="O1233" s="65">
        <f>IF(OR(N1233="",N1233=0),0,N1233/Premissas!$C$16)</f>
        <v>0</v>
      </c>
    </row>
    <row r="1234" spans="1:15" ht="15" customHeight="1">
      <c r="A1234" s="40">
        <v>8</v>
      </c>
      <c r="B1234" s="40">
        <v>409</v>
      </c>
      <c r="C1234" s="40" t="s">
        <v>21</v>
      </c>
      <c r="D1234" s="40" t="s">
        <v>355</v>
      </c>
      <c r="E1234" s="40" t="s">
        <v>356</v>
      </c>
      <c r="F1234" s="62">
        <v>26</v>
      </c>
      <c r="G1234" s="63">
        <v>1.6</v>
      </c>
      <c r="H1234" s="63">
        <v>16</v>
      </c>
      <c r="I1234" s="40">
        <v>22</v>
      </c>
      <c r="J1234" s="40">
        <v>22</v>
      </c>
      <c r="K1234" s="40" t="s">
        <v>127</v>
      </c>
      <c r="L1234" s="40" t="s">
        <v>128</v>
      </c>
      <c r="M1234" s="63">
        <f t="shared" si="19"/>
        <v>0.72727272727272729</v>
      </c>
      <c r="N1234" s="64">
        <f>IF(M1234="","",IF(M1234&lt;Premissas!$C$8,Premissas!$E$7,IF(M1234&lt;Premissas!$C$9,Premissas!$E$8,IF(M1234&lt;Premissas!$C$10,Premissas!$E$9,IF(M1234&lt;Premissas!$C$11,Premissas!$E$10,IF(M1234&lt;Premissas!$C$12,Premissas!$E$11,Premissas!$E$12))))))</f>
        <v>0</v>
      </c>
      <c r="O1234" s="65">
        <f>IF(OR(N1234="",N1234=0),0,N1234/Premissas!$C$16)</f>
        <v>0</v>
      </c>
    </row>
    <row r="1235" spans="1:15" ht="15" customHeight="1">
      <c r="A1235" s="40">
        <v>8</v>
      </c>
      <c r="B1235" s="40">
        <v>409</v>
      </c>
      <c r="C1235" s="40" t="s">
        <v>21</v>
      </c>
      <c r="D1235" s="40" t="s">
        <v>1742</v>
      </c>
      <c r="E1235" s="40" t="s">
        <v>1743</v>
      </c>
      <c r="F1235" s="62">
        <v>51</v>
      </c>
      <c r="G1235" s="63">
        <v>5.62</v>
      </c>
      <c r="H1235" s="63">
        <v>9</v>
      </c>
      <c r="I1235" s="40">
        <v>22</v>
      </c>
      <c r="J1235" s="40">
        <v>22</v>
      </c>
      <c r="K1235" s="40" t="s">
        <v>127</v>
      </c>
      <c r="L1235" s="40" t="s">
        <v>128</v>
      </c>
      <c r="M1235" s="63">
        <f t="shared" si="19"/>
        <v>0.40909090909090912</v>
      </c>
      <c r="N1235" s="64">
        <f>IF(M1235="","",IF(M1235&lt;Premissas!$C$8,Premissas!$E$7,IF(M1235&lt;Premissas!$C$9,Premissas!$E$8,IF(M1235&lt;Premissas!$C$10,Premissas!$E$9,IF(M1235&lt;Premissas!$C$11,Premissas!$E$10,IF(M1235&lt;Premissas!$C$12,Premissas!$E$11,Premissas!$E$12))))))</f>
        <v>0</v>
      </c>
      <c r="O1235" s="65">
        <f>IF(OR(N1235="",N1235=0),0,N1235/Premissas!$C$16)</f>
        <v>0</v>
      </c>
    </row>
    <row r="1236" spans="1:15" ht="15" customHeight="1">
      <c r="A1236" s="40">
        <v>8</v>
      </c>
      <c r="B1236" s="40">
        <v>409</v>
      </c>
      <c r="C1236" s="40" t="s">
        <v>22</v>
      </c>
      <c r="D1236" s="40" t="s">
        <v>359</v>
      </c>
      <c r="E1236" s="40" t="s">
        <v>360</v>
      </c>
      <c r="F1236" s="62">
        <v>2813</v>
      </c>
      <c r="G1236" s="63">
        <v>77.13</v>
      </c>
      <c r="H1236" s="63">
        <v>36</v>
      </c>
      <c r="I1236" s="40">
        <v>25</v>
      </c>
      <c r="J1236" s="40">
        <v>25</v>
      </c>
      <c r="K1236" s="40" t="s">
        <v>127</v>
      </c>
      <c r="L1236" s="40" t="s">
        <v>128</v>
      </c>
      <c r="M1236" s="63">
        <f t="shared" si="19"/>
        <v>1.44</v>
      </c>
      <c r="N1236" s="64">
        <f>IF(M1236="","",IF(M1236&lt;Premissas!$C$8,Premissas!$E$7,IF(M1236&lt;Premissas!$C$9,Premissas!$E$8,IF(M1236&lt;Premissas!$C$10,Premissas!$E$9,IF(M1236&lt;Premissas!$C$11,Premissas!$E$10,IF(M1236&lt;Premissas!$C$12,Premissas!$E$11,Premissas!$E$12))))))</f>
        <v>350</v>
      </c>
      <c r="O1236" s="65">
        <f>IF(OR(N1236="",N1236=0),0,N1236/Premissas!$C$16)</f>
        <v>13.461538461538462</v>
      </c>
    </row>
    <row r="1237" spans="1:15" ht="15" customHeight="1">
      <c r="A1237" s="40">
        <v>8</v>
      </c>
      <c r="B1237" s="40">
        <v>409</v>
      </c>
      <c r="C1237" s="40" t="s">
        <v>19</v>
      </c>
      <c r="D1237" s="40" t="s">
        <v>361</v>
      </c>
      <c r="E1237" s="40" t="s">
        <v>362</v>
      </c>
      <c r="F1237" s="62">
        <v>295</v>
      </c>
      <c r="G1237" s="63">
        <v>3.56</v>
      </c>
      <c r="H1237" s="63">
        <v>83</v>
      </c>
      <c r="I1237" s="40">
        <v>24</v>
      </c>
      <c r="J1237" s="40">
        <v>24</v>
      </c>
      <c r="K1237" s="40" t="s">
        <v>127</v>
      </c>
      <c r="L1237" s="40" t="s">
        <v>128</v>
      </c>
      <c r="M1237" s="63">
        <f t="shared" si="19"/>
        <v>3.4583333333333335</v>
      </c>
      <c r="N1237" s="64">
        <f>IF(M1237="","",IF(M1237&lt;Premissas!$C$8,Premissas!$E$7,IF(M1237&lt;Premissas!$C$9,Premissas!$E$8,IF(M1237&lt;Premissas!$C$10,Premissas!$E$9,IF(M1237&lt;Premissas!$C$11,Premissas!$E$10,IF(M1237&lt;Premissas!$C$12,Premissas!$E$11,Premissas!$E$12))))))</f>
        <v>750</v>
      </c>
      <c r="O1237" s="65">
        <f>IF(OR(N1237="",N1237=0),0,N1237/Premissas!$C$16)</f>
        <v>28.846153846153847</v>
      </c>
    </row>
    <row r="1238" spans="1:15" ht="15" customHeight="1">
      <c r="A1238" s="40">
        <v>8</v>
      </c>
      <c r="B1238" s="40">
        <v>409</v>
      </c>
      <c r="C1238" s="40" t="s">
        <v>21</v>
      </c>
      <c r="D1238" s="40" t="s">
        <v>363</v>
      </c>
      <c r="E1238" s="40" t="s">
        <v>364</v>
      </c>
      <c r="F1238" s="62">
        <v>4</v>
      </c>
      <c r="G1238" s="63">
        <v>0.21</v>
      </c>
      <c r="H1238" s="63">
        <v>19</v>
      </c>
      <c r="I1238" s="40">
        <v>22</v>
      </c>
      <c r="J1238" s="40">
        <v>22</v>
      </c>
      <c r="K1238" s="40" t="s">
        <v>127</v>
      </c>
      <c r="L1238" s="40" t="s">
        <v>128</v>
      </c>
      <c r="M1238" s="63">
        <f t="shared" si="19"/>
        <v>0.86363636363636365</v>
      </c>
      <c r="N1238" s="64">
        <f>IF(M1238="","",IF(M1238&lt;Premissas!$C$8,Premissas!$E$7,IF(M1238&lt;Premissas!$C$9,Premissas!$E$8,IF(M1238&lt;Premissas!$C$10,Premissas!$E$9,IF(M1238&lt;Premissas!$C$11,Premissas!$E$10,IF(M1238&lt;Premissas!$C$12,Premissas!$E$11,Premissas!$E$12))))))</f>
        <v>0</v>
      </c>
      <c r="O1238" s="65">
        <f>IF(OR(N1238="",N1238=0),0,N1238/Premissas!$C$16)</f>
        <v>0</v>
      </c>
    </row>
    <row r="1239" spans="1:15" ht="15" customHeight="1">
      <c r="A1239" s="40">
        <v>8</v>
      </c>
      <c r="B1239" s="40">
        <v>409</v>
      </c>
      <c r="C1239" s="40" t="s">
        <v>21</v>
      </c>
      <c r="D1239" s="40" t="s">
        <v>367</v>
      </c>
      <c r="E1239" s="40" t="s">
        <v>368</v>
      </c>
      <c r="F1239" s="62">
        <v>11</v>
      </c>
      <c r="G1239" s="63">
        <v>1.6</v>
      </c>
      <c r="H1239" s="63">
        <v>7</v>
      </c>
      <c r="I1239" s="40">
        <v>22</v>
      </c>
      <c r="J1239" s="40">
        <v>22</v>
      </c>
      <c r="K1239" s="40" t="s">
        <v>127</v>
      </c>
      <c r="L1239" s="40" t="s">
        <v>128</v>
      </c>
      <c r="M1239" s="63">
        <f t="shared" si="19"/>
        <v>0.31818181818181818</v>
      </c>
      <c r="N1239" s="64">
        <f>IF(M1239="","",IF(M1239&lt;Premissas!$C$8,Premissas!$E$7,IF(M1239&lt;Premissas!$C$9,Premissas!$E$8,IF(M1239&lt;Premissas!$C$10,Premissas!$E$9,IF(M1239&lt;Premissas!$C$11,Premissas!$E$10,IF(M1239&lt;Premissas!$C$12,Premissas!$E$11,Premissas!$E$12))))))</f>
        <v>0</v>
      </c>
      <c r="O1239" s="65">
        <f>IF(OR(N1239="",N1239=0),0,N1239/Premissas!$C$16)</f>
        <v>0</v>
      </c>
    </row>
    <row r="1240" spans="1:15" ht="15" customHeight="1">
      <c r="A1240" s="40">
        <v>8</v>
      </c>
      <c r="B1240" s="40">
        <v>409</v>
      </c>
      <c r="C1240" s="40" t="s">
        <v>21</v>
      </c>
      <c r="D1240" s="40" t="s">
        <v>369</v>
      </c>
      <c r="E1240" s="40" t="s">
        <v>370</v>
      </c>
      <c r="F1240" s="62">
        <v>62</v>
      </c>
      <c r="G1240" s="63">
        <v>1.79</v>
      </c>
      <c r="H1240" s="63">
        <v>35</v>
      </c>
      <c r="I1240" s="40">
        <v>22</v>
      </c>
      <c r="J1240" s="40">
        <v>22</v>
      </c>
      <c r="K1240" s="40" t="s">
        <v>127</v>
      </c>
      <c r="L1240" s="40" t="s">
        <v>128</v>
      </c>
      <c r="M1240" s="63">
        <f t="shared" si="19"/>
        <v>1.5909090909090908</v>
      </c>
      <c r="N1240" s="64">
        <f>IF(M1240="","",IF(M1240&lt;Premissas!$C$8,Premissas!$E$7,IF(M1240&lt;Premissas!$C$9,Premissas!$E$8,IF(M1240&lt;Premissas!$C$10,Premissas!$E$9,IF(M1240&lt;Premissas!$C$11,Premissas!$E$10,IF(M1240&lt;Premissas!$C$12,Premissas!$E$11,Premissas!$E$12))))))</f>
        <v>350</v>
      </c>
      <c r="O1240" s="65">
        <f>IF(OR(N1240="",N1240=0),0,N1240/Premissas!$C$16)</f>
        <v>13.461538461538462</v>
      </c>
    </row>
    <row r="1241" spans="1:15" ht="15" customHeight="1">
      <c r="A1241" s="40">
        <v>8</v>
      </c>
      <c r="B1241" s="40">
        <v>409</v>
      </c>
      <c r="C1241" s="40" t="s">
        <v>21</v>
      </c>
      <c r="D1241" s="40" t="s">
        <v>1744</v>
      </c>
      <c r="E1241" s="40" t="s">
        <v>1745</v>
      </c>
      <c r="F1241" s="62">
        <v>18</v>
      </c>
      <c r="G1241" s="63">
        <v>2.04</v>
      </c>
      <c r="H1241" s="63">
        <v>9</v>
      </c>
      <c r="I1241" s="40">
        <v>22</v>
      </c>
      <c r="J1241" s="40">
        <v>22</v>
      </c>
      <c r="K1241" s="40" t="s">
        <v>127</v>
      </c>
      <c r="L1241" s="40" t="s">
        <v>128</v>
      </c>
      <c r="M1241" s="63">
        <f t="shared" si="19"/>
        <v>0.40909090909090912</v>
      </c>
      <c r="N1241" s="64">
        <f>IF(M1241="","",IF(M1241&lt;Premissas!$C$8,Premissas!$E$7,IF(M1241&lt;Premissas!$C$9,Premissas!$E$8,IF(M1241&lt;Premissas!$C$10,Premissas!$E$9,IF(M1241&lt;Premissas!$C$11,Premissas!$E$10,IF(M1241&lt;Premissas!$C$12,Premissas!$E$11,Premissas!$E$12))))))</f>
        <v>0</v>
      </c>
      <c r="O1241" s="65">
        <f>IF(OR(N1241="",N1241=0),0,N1241/Premissas!$C$16)</f>
        <v>0</v>
      </c>
    </row>
    <row r="1242" spans="1:15" ht="15" customHeight="1">
      <c r="A1242" s="40">
        <v>8</v>
      </c>
      <c r="B1242" s="40">
        <v>409</v>
      </c>
      <c r="C1242" s="40" t="s">
        <v>21</v>
      </c>
      <c r="D1242" s="40" t="s">
        <v>371</v>
      </c>
      <c r="E1242" s="40" t="s">
        <v>372</v>
      </c>
      <c r="F1242" s="62">
        <v>60</v>
      </c>
      <c r="G1242" s="63">
        <v>6.89</v>
      </c>
      <c r="H1242" s="63">
        <v>9</v>
      </c>
      <c r="I1242" s="40">
        <v>22</v>
      </c>
      <c r="J1242" s="40">
        <v>22</v>
      </c>
      <c r="K1242" s="40" t="s">
        <v>127</v>
      </c>
      <c r="L1242" s="40" t="s">
        <v>128</v>
      </c>
      <c r="M1242" s="63">
        <f t="shared" si="19"/>
        <v>0.40909090909090912</v>
      </c>
      <c r="N1242" s="64">
        <f>IF(M1242="","",IF(M1242&lt;Premissas!$C$8,Premissas!$E$7,IF(M1242&lt;Premissas!$C$9,Premissas!$E$8,IF(M1242&lt;Premissas!$C$10,Premissas!$E$9,IF(M1242&lt;Premissas!$C$11,Premissas!$E$10,IF(M1242&lt;Premissas!$C$12,Premissas!$E$11,Premissas!$E$12))))))</f>
        <v>0</v>
      </c>
      <c r="O1242" s="65">
        <f>IF(OR(N1242="",N1242=0),0,N1242/Premissas!$C$16)</f>
        <v>0</v>
      </c>
    </row>
    <row r="1243" spans="1:15" ht="15" customHeight="1">
      <c r="A1243" s="40">
        <v>8</v>
      </c>
      <c r="B1243" s="40">
        <v>409</v>
      </c>
      <c r="C1243" s="40" t="s">
        <v>21</v>
      </c>
      <c r="D1243" s="40" t="s">
        <v>375</v>
      </c>
      <c r="E1243" s="40" t="s">
        <v>376</v>
      </c>
      <c r="F1243" s="62">
        <v>203</v>
      </c>
      <c r="G1243" s="63">
        <v>9.14</v>
      </c>
      <c r="H1243" s="63">
        <v>22</v>
      </c>
      <c r="I1243" s="40">
        <v>22</v>
      </c>
      <c r="J1243" s="40">
        <v>22</v>
      </c>
      <c r="K1243" s="40" t="s">
        <v>127</v>
      </c>
      <c r="L1243" s="40" t="s">
        <v>128</v>
      </c>
      <c r="M1243" s="63">
        <f t="shared" si="19"/>
        <v>1</v>
      </c>
      <c r="N1243" s="64">
        <f>IF(M1243="","",IF(M1243&lt;Premissas!$C$8,Premissas!$E$7,IF(M1243&lt;Premissas!$C$9,Premissas!$E$8,IF(M1243&lt;Premissas!$C$10,Premissas!$E$9,IF(M1243&lt;Premissas!$C$11,Premissas!$E$10,IF(M1243&lt;Premissas!$C$12,Premissas!$E$11,Premissas!$E$12))))))</f>
        <v>100</v>
      </c>
      <c r="O1243" s="65">
        <f>IF(OR(N1243="",N1243=0),0,N1243/Premissas!$C$16)</f>
        <v>3.8461538461538463</v>
      </c>
    </row>
    <row r="1244" spans="1:15" ht="15" customHeight="1">
      <c r="A1244" s="40">
        <v>8</v>
      </c>
      <c r="B1244" s="40">
        <v>409</v>
      </c>
      <c r="C1244" s="40" t="s">
        <v>21</v>
      </c>
      <c r="D1244" s="40" t="s">
        <v>377</v>
      </c>
      <c r="E1244" s="40" t="s">
        <v>378</v>
      </c>
      <c r="F1244" s="62">
        <v>32</v>
      </c>
      <c r="G1244" s="63">
        <v>1</v>
      </c>
      <c r="H1244" s="63">
        <v>32</v>
      </c>
      <c r="I1244" s="40">
        <v>22</v>
      </c>
      <c r="J1244" s="40">
        <v>22</v>
      </c>
      <c r="K1244" s="40" t="s">
        <v>127</v>
      </c>
      <c r="L1244" s="40" t="s">
        <v>128</v>
      </c>
      <c r="M1244" s="63">
        <f t="shared" si="19"/>
        <v>1.4545454545454546</v>
      </c>
      <c r="N1244" s="64">
        <f>IF(M1244="","",IF(M1244&lt;Premissas!$C$8,Premissas!$E$7,IF(M1244&lt;Premissas!$C$9,Premissas!$E$8,IF(M1244&lt;Premissas!$C$10,Premissas!$E$9,IF(M1244&lt;Premissas!$C$11,Premissas!$E$10,IF(M1244&lt;Premissas!$C$12,Premissas!$E$11,Premissas!$E$12))))))</f>
        <v>350</v>
      </c>
      <c r="O1244" s="65">
        <f>IF(OR(N1244="",N1244=0),0,N1244/Premissas!$C$16)</f>
        <v>13.461538461538462</v>
      </c>
    </row>
    <row r="1245" spans="1:15" ht="15" customHeight="1">
      <c r="A1245" s="40">
        <v>8</v>
      </c>
      <c r="B1245" s="40">
        <v>409</v>
      </c>
      <c r="C1245" s="40" t="s">
        <v>21</v>
      </c>
      <c r="D1245" s="40" t="s">
        <v>379</v>
      </c>
      <c r="E1245" s="40" t="s">
        <v>380</v>
      </c>
      <c r="F1245" s="62">
        <v>16</v>
      </c>
      <c r="G1245" s="63">
        <v>1.29</v>
      </c>
      <c r="H1245" s="63">
        <v>12</v>
      </c>
      <c r="I1245" s="40">
        <v>22</v>
      </c>
      <c r="J1245" s="40">
        <v>22</v>
      </c>
      <c r="K1245" s="40" t="s">
        <v>127</v>
      </c>
      <c r="L1245" s="40" t="s">
        <v>128</v>
      </c>
      <c r="M1245" s="63">
        <f t="shared" si="19"/>
        <v>0.54545454545454541</v>
      </c>
      <c r="N1245" s="64">
        <f>IF(M1245="","",IF(M1245&lt;Premissas!$C$8,Premissas!$E$7,IF(M1245&lt;Premissas!$C$9,Premissas!$E$8,IF(M1245&lt;Premissas!$C$10,Premissas!$E$9,IF(M1245&lt;Premissas!$C$11,Premissas!$E$10,IF(M1245&lt;Premissas!$C$12,Premissas!$E$11,Premissas!$E$12))))))</f>
        <v>0</v>
      </c>
      <c r="O1245" s="65">
        <f>IF(OR(N1245="",N1245=0),0,N1245/Premissas!$C$16)</f>
        <v>0</v>
      </c>
    </row>
    <row r="1246" spans="1:15" ht="15" customHeight="1">
      <c r="A1246" s="40">
        <v>8</v>
      </c>
      <c r="B1246" s="40">
        <v>409</v>
      </c>
      <c r="C1246" s="40" t="s">
        <v>21</v>
      </c>
      <c r="D1246" s="40" t="s">
        <v>1746</v>
      </c>
      <c r="E1246" s="40" t="s">
        <v>1747</v>
      </c>
      <c r="F1246" s="62">
        <v>2</v>
      </c>
      <c r="G1246" s="63">
        <v>0.02</v>
      </c>
      <c r="H1246" s="63">
        <v>100</v>
      </c>
      <c r="I1246" s="40">
        <v>22</v>
      </c>
      <c r="J1246" s="40">
        <v>22</v>
      </c>
      <c r="K1246" s="40" t="s">
        <v>127</v>
      </c>
      <c r="L1246" s="40" t="s">
        <v>128</v>
      </c>
      <c r="M1246" s="63">
        <f t="shared" si="19"/>
        <v>4.5454545454545459</v>
      </c>
      <c r="N1246" s="64">
        <f>IF(M1246="","",IF(M1246&lt;Premissas!$C$8,Premissas!$E$7,IF(M1246&lt;Premissas!$C$9,Premissas!$E$8,IF(M1246&lt;Premissas!$C$10,Premissas!$E$9,IF(M1246&lt;Premissas!$C$11,Premissas!$E$10,IF(M1246&lt;Premissas!$C$12,Premissas!$E$11,Premissas!$E$12))))))</f>
        <v>750</v>
      </c>
      <c r="O1246" s="65">
        <f>IF(OR(N1246="",N1246=0),0,N1246/Premissas!$C$16)</f>
        <v>28.846153846153847</v>
      </c>
    </row>
    <row r="1247" spans="1:15" ht="15" customHeight="1">
      <c r="A1247" s="40">
        <v>8</v>
      </c>
      <c r="B1247" s="40">
        <v>409</v>
      </c>
      <c r="C1247" s="40" t="s">
        <v>19</v>
      </c>
      <c r="D1247" s="40" t="s">
        <v>381</v>
      </c>
      <c r="E1247" s="40" t="s">
        <v>382</v>
      </c>
      <c r="F1247" s="62">
        <v>104</v>
      </c>
      <c r="G1247" s="63">
        <v>4.1399999999999997</v>
      </c>
      <c r="H1247" s="63">
        <v>25</v>
      </c>
      <c r="I1247" s="40">
        <v>24</v>
      </c>
      <c r="J1247" s="40">
        <v>24</v>
      </c>
      <c r="K1247" s="40" t="s">
        <v>127</v>
      </c>
      <c r="L1247" s="40" t="s">
        <v>128</v>
      </c>
      <c r="M1247" s="63">
        <f t="shared" si="19"/>
        <v>1.0416666666666667</v>
      </c>
      <c r="N1247" s="64">
        <f>IF(M1247="","",IF(M1247&lt;Premissas!$C$8,Premissas!$E$7,IF(M1247&lt;Premissas!$C$9,Premissas!$E$8,IF(M1247&lt;Premissas!$C$10,Premissas!$E$9,IF(M1247&lt;Premissas!$C$11,Premissas!$E$10,IF(M1247&lt;Premissas!$C$12,Premissas!$E$11,Premissas!$E$12))))))</f>
        <v>100</v>
      </c>
      <c r="O1247" s="65">
        <f>IF(OR(N1247="",N1247=0),0,N1247/Premissas!$C$16)</f>
        <v>3.8461538461538463</v>
      </c>
    </row>
    <row r="1248" spans="1:15" ht="15" customHeight="1">
      <c r="A1248" s="40">
        <v>8</v>
      </c>
      <c r="B1248" s="40">
        <v>409</v>
      </c>
      <c r="C1248" s="40" t="s">
        <v>19</v>
      </c>
      <c r="D1248" s="40" t="s">
        <v>385</v>
      </c>
      <c r="E1248" s="40" t="s">
        <v>386</v>
      </c>
      <c r="F1248" s="62">
        <v>400</v>
      </c>
      <c r="G1248" s="63">
        <v>8.07</v>
      </c>
      <c r="H1248" s="63">
        <v>50</v>
      </c>
      <c r="I1248" s="40">
        <v>24</v>
      </c>
      <c r="J1248" s="40">
        <v>24</v>
      </c>
      <c r="K1248" s="40" t="s">
        <v>127</v>
      </c>
      <c r="L1248" s="40" t="s">
        <v>128</v>
      </c>
      <c r="M1248" s="63">
        <f t="shared" si="19"/>
        <v>2.0833333333333335</v>
      </c>
      <c r="N1248" s="64">
        <f>IF(M1248="","",IF(M1248&lt;Premissas!$C$8,Premissas!$E$7,IF(M1248&lt;Premissas!$C$9,Premissas!$E$8,IF(M1248&lt;Premissas!$C$10,Premissas!$E$9,IF(M1248&lt;Premissas!$C$11,Premissas!$E$10,IF(M1248&lt;Premissas!$C$12,Premissas!$E$11,Premissas!$E$12))))))</f>
        <v>750</v>
      </c>
      <c r="O1248" s="65">
        <f>IF(OR(N1248="",N1248=0),0,N1248/Premissas!$C$16)</f>
        <v>28.846153846153847</v>
      </c>
    </row>
    <row r="1249" spans="1:15" ht="15" customHeight="1">
      <c r="A1249" s="40">
        <v>8</v>
      </c>
      <c r="B1249" s="40">
        <v>409</v>
      </c>
      <c r="C1249" s="40" t="s">
        <v>19</v>
      </c>
      <c r="D1249" s="40" t="s">
        <v>387</v>
      </c>
      <c r="E1249" s="40" t="s">
        <v>388</v>
      </c>
      <c r="F1249" s="62">
        <v>84</v>
      </c>
      <c r="G1249" s="63">
        <v>12.7</v>
      </c>
      <c r="H1249" s="63">
        <v>7</v>
      </c>
      <c r="I1249" s="40">
        <v>24</v>
      </c>
      <c r="J1249" s="40">
        <v>24</v>
      </c>
      <c r="K1249" s="40" t="s">
        <v>127</v>
      </c>
      <c r="L1249" s="40" t="s">
        <v>128</v>
      </c>
      <c r="M1249" s="63">
        <f t="shared" si="19"/>
        <v>0.29166666666666669</v>
      </c>
      <c r="N1249" s="64">
        <f>IF(M1249="","",IF(M1249&lt;Premissas!$C$8,Premissas!$E$7,IF(M1249&lt;Premissas!$C$9,Premissas!$E$8,IF(M1249&lt;Premissas!$C$10,Premissas!$E$9,IF(M1249&lt;Premissas!$C$11,Premissas!$E$10,IF(M1249&lt;Premissas!$C$12,Premissas!$E$11,Premissas!$E$12))))))</f>
        <v>0</v>
      </c>
      <c r="O1249" s="65">
        <f>IF(OR(N1249="",N1249=0),0,N1249/Premissas!$C$16)</f>
        <v>0</v>
      </c>
    </row>
    <row r="1250" spans="1:15" ht="15" customHeight="1">
      <c r="A1250" s="40">
        <v>8</v>
      </c>
      <c r="B1250" s="40">
        <v>409</v>
      </c>
      <c r="C1250" s="40" t="s">
        <v>21</v>
      </c>
      <c r="D1250" s="40" t="s">
        <v>389</v>
      </c>
      <c r="E1250" s="40" t="s">
        <v>390</v>
      </c>
      <c r="F1250" s="62">
        <v>38</v>
      </c>
      <c r="G1250" s="63">
        <v>5.75</v>
      </c>
      <c r="H1250" s="63">
        <v>7</v>
      </c>
      <c r="I1250" s="40">
        <v>22</v>
      </c>
      <c r="J1250" s="40">
        <v>22</v>
      </c>
      <c r="K1250" s="40" t="s">
        <v>127</v>
      </c>
      <c r="L1250" s="40" t="s">
        <v>128</v>
      </c>
      <c r="M1250" s="63">
        <f t="shared" si="19"/>
        <v>0.31818181818181818</v>
      </c>
      <c r="N1250" s="64">
        <f>IF(M1250="","",IF(M1250&lt;Premissas!$C$8,Premissas!$E$7,IF(M1250&lt;Premissas!$C$9,Premissas!$E$8,IF(M1250&lt;Premissas!$C$10,Premissas!$E$9,IF(M1250&lt;Premissas!$C$11,Premissas!$E$10,IF(M1250&lt;Premissas!$C$12,Premissas!$E$11,Premissas!$E$12))))))</f>
        <v>0</v>
      </c>
      <c r="O1250" s="65">
        <f>IF(OR(N1250="",N1250=0),0,N1250/Premissas!$C$16)</f>
        <v>0</v>
      </c>
    </row>
    <row r="1251" spans="1:15" ht="15" customHeight="1">
      <c r="A1251" s="40">
        <v>8</v>
      </c>
      <c r="B1251" s="40">
        <v>409</v>
      </c>
      <c r="C1251" s="40" t="s">
        <v>20</v>
      </c>
      <c r="D1251" s="40" t="s">
        <v>391</v>
      </c>
      <c r="E1251" s="40" t="s">
        <v>392</v>
      </c>
      <c r="F1251" s="62">
        <v>178</v>
      </c>
      <c r="G1251" s="63">
        <v>30.16</v>
      </c>
      <c r="H1251" s="63">
        <v>6</v>
      </c>
      <c r="I1251" s="40">
        <v>25</v>
      </c>
      <c r="J1251" s="40">
        <v>25</v>
      </c>
      <c r="K1251" s="40" t="s">
        <v>127</v>
      </c>
      <c r="L1251" s="40" t="s">
        <v>128</v>
      </c>
      <c r="M1251" s="63">
        <f t="shared" si="19"/>
        <v>0.24</v>
      </c>
      <c r="N1251" s="64">
        <f>IF(M1251="","",IF(M1251&lt;Premissas!$C$8,Premissas!$E$7,IF(M1251&lt;Premissas!$C$9,Premissas!$E$8,IF(M1251&lt;Premissas!$C$10,Premissas!$E$9,IF(M1251&lt;Premissas!$C$11,Premissas!$E$10,IF(M1251&lt;Premissas!$C$12,Premissas!$E$11,Premissas!$E$12))))))</f>
        <v>0</v>
      </c>
      <c r="O1251" s="65">
        <f>IF(OR(N1251="",N1251=0),0,N1251/Premissas!$C$16)</f>
        <v>0</v>
      </c>
    </row>
    <row r="1252" spans="1:15" ht="15" customHeight="1">
      <c r="A1252" s="40">
        <v>8</v>
      </c>
      <c r="B1252" s="40">
        <v>409</v>
      </c>
      <c r="C1252" s="40" t="s">
        <v>20</v>
      </c>
      <c r="D1252" s="40" t="s">
        <v>1748</v>
      </c>
      <c r="E1252" s="40" t="s">
        <v>1749</v>
      </c>
      <c r="F1252" s="62">
        <v>81</v>
      </c>
      <c r="G1252" s="63">
        <v>16.91</v>
      </c>
      <c r="H1252" s="63">
        <v>5</v>
      </c>
      <c r="I1252" s="40">
        <v>25</v>
      </c>
      <c r="J1252" s="40">
        <v>25</v>
      </c>
      <c r="K1252" s="40" t="s">
        <v>127</v>
      </c>
      <c r="L1252" s="40" t="s">
        <v>128</v>
      </c>
      <c r="M1252" s="63">
        <f t="shared" si="19"/>
        <v>0.2</v>
      </c>
      <c r="N1252" s="64">
        <f>IF(M1252="","",IF(M1252&lt;Premissas!$C$8,Premissas!$E$7,IF(M1252&lt;Premissas!$C$9,Premissas!$E$8,IF(M1252&lt;Premissas!$C$10,Premissas!$E$9,IF(M1252&lt;Premissas!$C$11,Premissas!$E$10,IF(M1252&lt;Premissas!$C$12,Premissas!$E$11,Premissas!$E$12))))))</f>
        <v>0</v>
      </c>
      <c r="O1252" s="65">
        <f>IF(OR(N1252="",N1252=0),0,N1252/Premissas!$C$16)</f>
        <v>0</v>
      </c>
    </row>
    <row r="1253" spans="1:15" ht="15" customHeight="1">
      <c r="A1253" s="40">
        <v>8</v>
      </c>
      <c r="B1253" s="40">
        <v>409</v>
      </c>
      <c r="C1253" s="40" t="s">
        <v>20</v>
      </c>
      <c r="D1253" s="40" t="s">
        <v>1750</v>
      </c>
      <c r="E1253" s="40" t="s">
        <v>1751</v>
      </c>
      <c r="F1253" s="62">
        <v>184</v>
      </c>
      <c r="G1253" s="63">
        <v>5.81</v>
      </c>
      <c r="H1253" s="63">
        <v>32</v>
      </c>
      <c r="I1253" s="40">
        <v>25</v>
      </c>
      <c r="J1253" s="40">
        <v>25</v>
      </c>
      <c r="K1253" s="40" t="s">
        <v>127</v>
      </c>
      <c r="L1253" s="40" t="s">
        <v>128</v>
      </c>
      <c r="M1253" s="63">
        <f t="shared" si="19"/>
        <v>1.28</v>
      </c>
      <c r="N1253" s="64">
        <f>IF(M1253="","",IF(M1253&lt;Premissas!$C$8,Premissas!$E$7,IF(M1253&lt;Premissas!$C$9,Premissas!$E$8,IF(M1253&lt;Premissas!$C$10,Premissas!$E$9,IF(M1253&lt;Premissas!$C$11,Premissas!$E$10,IF(M1253&lt;Premissas!$C$12,Premissas!$E$11,Premissas!$E$12))))))</f>
        <v>200</v>
      </c>
      <c r="O1253" s="65">
        <f>IF(OR(N1253="",N1253=0),0,N1253/Premissas!$C$16)</f>
        <v>7.6923076923076925</v>
      </c>
    </row>
    <row r="1254" spans="1:15" ht="15" customHeight="1">
      <c r="A1254" s="40">
        <v>8</v>
      </c>
      <c r="B1254" s="40">
        <v>409</v>
      </c>
      <c r="C1254" s="40" t="s">
        <v>19</v>
      </c>
      <c r="D1254" s="40" t="s">
        <v>393</v>
      </c>
      <c r="E1254" s="40" t="s">
        <v>394</v>
      </c>
      <c r="F1254" s="62">
        <v>140</v>
      </c>
      <c r="G1254" s="63">
        <v>3</v>
      </c>
      <c r="H1254" s="63">
        <v>47</v>
      </c>
      <c r="I1254" s="40">
        <v>24</v>
      </c>
      <c r="J1254" s="40">
        <v>24</v>
      </c>
      <c r="K1254" s="40" t="s">
        <v>127</v>
      </c>
      <c r="L1254" s="40" t="s">
        <v>128</v>
      </c>
      <c r="M1254" s="63">
        <f t="shared" si="19"/>
        <v>1.9583333333333333</v>
      </c>
      <c r="N1254" s="64">
        <f>IF(M1254="","",IF(M1254&lt;Premissas!$C$8,Premissas!$E$7,IF(M1254&lt;Premissas!$C$9,Premissas!$E$8,IF(M1254&lt;Premissas!$C$10,Premissas!$E$9,IF(M1254&lt;Premissas!$C$11,Premissas!$E$10,IF(M1254&lt;Premissas!$C$12,Premissas!$E$11,Premissas!$E$12))))))</f>
        <v>750</v>
      </c>
      <c r="O1254" s="65">
        <f>IF(OR(N1254="",N1254=0),0,N1254/Premissas!$C$16)</f>
        <v>28.846153846153847</v>
      </c>
    </row>
    <row r="1255" spans="1:15" ht="15" customHeight="1">
      <c r="A1255" s="40">
        <v>8</v>
      </c>
      <c r="B1255" s="40">
        <v>409</v>
      </c>
      <c r="C1255" s="40" t="s">
        <v>20</v>
      </c>
      <c r="D1255" s="40" t="s">
        <v>395</v>
      </c>
      <c r="E1255" s="40" t="s">
        <v>396</v>
      </c>
      <c r="F1255" s="62">
        <v>421</v>
      </c>
      <c r="G1255" s="63">
        <v>55.97</v>
      </c>
      <c r="H1255" s="63">
        <v>8</v>
      </c>
      <c r="I1255" s="40">
        <v>25</v>
      </c>
      <c r="J1255" s="40">
        <v>25</v>
      </c>
      <c r="K1255" s="40" t="s">
        <v>127</v>
      </c>
      <c r="L1255" s="40" t="s">
        <v>128</v>
      </c>
      <c r="M1255" s="63">
        <f t="shared" si="19"/>
        <v>0.32</v>
      </c>
      <c r="N1255" s="64">
        <f>IF(M1255="","",IF(M1255&lt;Premissas!$C$8,Premissas!$E$7,IF(M1255&lt;Premissas!$C$9,Premissas!$E$8,IF(M1255&lt;Premissas!$C$10,Premissas!$E$9,IF(M1255&lt;Premissas!$C$11,Premissas!$E$10,IF(M1255&lt;Premissas!$C$12,Premissas!$E$11,Premissas!$E$12))))))</f>
        <v>0</v>
      </c>
      <c r="O1255" s="65">
        <f>IF(OR(N1255="",N1255=0),0,N1255/Premissas!$C$16)</f>
        <v>0</v>
      </c>
    </row>
    <row r="1256" spans="1:15" ht="15" customHeight="1">
      <c r="A1256" s="40">
        <v>8</v>
      </c>
      <c r="B1256" s="40">
        <v>409</v>
      </c>
      <c r="C1256" s="40" t="s">
        <v>22</v>
      </c>
      <c r="D1256" s="40" t="s">
        <v>397</v>
      </c>
      <c r="E1256" s="40" t="s">
        <v>398</v>
      </c>
      <c r="F1256" s="62">
        <v>1859</v>
      </c>
      <c r="G1256" s="63">
        <v>62.04</v>
      </c>
      <c r="H1256" s="63">
        <v>30</v>
      </c>
      <c r="I1256" s="40">
        <v>25</v>
      </c>
      <c r="J1256" s="40">
        <v>25</v>
      </c>
      <c r="K1256" s="40" t="s">
        <v>127</v>
      </c>
      <c r="L1256" s="40" t="s">
        <v>128</v>
      </c>
      <c r="M1256" s="63">
        <f t="shared" si="19"/>
        <v>1.2</v>
      </c>
      <c r="N1256" s="64">
        <f>IF(M1256="","",IF(M1256&lt;Premissas!$C$8,Premissas!$E$7,IF(M1256&lt;Premissas!$C$9,Premissas!$E$8,IF(M1256&lt;Premissas!$C$10,Premissas!$E$9,IF(M1256&lt;Premissas!$C$11,Premissas!$E$10,IF(M1256&lt;Premissas!$C$12,Premissas!$E$11,Premissas!$E$12))))))</f>
        <v>200</v>
      </c>
      <c r="O1256" s="65">
        <f>IF(OR(N1256="",N1256=0),0,N1256/Premissas!$C$16)</f>
        <v>7.6923076923076925</v>
      </c>
    </row>
    <row r="1257" spans="1:15" ht="15" customHeight="1">
      <c r="A1257" s="40">
        <v>8</v>
      </c>
      <c r="B1257" s="40">
        <v>409</v>
      </c>
      <c r="C1257" s="40" t="s">
        <v>21</v>
      </c>
      <c r="D1257" s="40" t="s">
        <v>399</v>
      </c>
      <c r="E1257" s="40" t="s">
        <v>400</v>
      </c>
      <c r="F1257" s="62">
        <v>84</v>
      </c>
      <c r="G1257" s="63">
        <v>5.7</v>
      </c>
      <c r="H1257" s="63">
        <v>15</v>
      </c>
      <c r="I1257" s="40">
        <v>22</v>
      </c>
      <c r="J1257" s="40">
        <v>22</v>
      </c>
      <c r="K1257" s="40" t="s">
        <v>127</v>
      </c>
      <c r="L1257" s="40" t="s">
        <v>128</v>
      </c>
      <c r="M1257" s="63">
        <f t="shared" si="19"/>
        <v>0.68181818181818177</v>
      </c>
      <c r="N1257" s="64">
        <f>IF(M1257="","",IF(M1257&lt;Premissas!$C$8,Premissas!$E$7,IF(M1257&lt;Premissas!$C$9,Premissas!$E$8,IF(M1257&lt;Premissas!$C$10,Premissas!$E$9,IF(M1257&lt;Premissas!$C$11,Premissas!$E$10,IF(M1257&lt;Premissas!$C$12,Premissas!$E$11,Premissas!$E$12))))))</f>
        <v>0</v>
      </c>
      <c r="O1257" s="65">
        <f>IF(OR(N1257="",N1257=0),0,N1257/Premissas!$C$16)</f>
        <v>0</v>
      </c>
    </row>
    <row r="1258" spans="1:15" ht="15" customHeight="1">
      <c r="A1258" s="40">
        <v>8</v>
      </c>
      <c r="B1258" s="40">
        <v>409</v>
      </c>
      <c r="C1258" s="40" t="s">
        <v>22</v>
      </c>
      <c r="D1258" s="40" t="s">
        <v>401</v>
      </c>
      <c r="E1258" s="40" t="s">
        <v>402</v>
      </c>
      <c r="F1258" s="62">
        <v>12</v>
      </c>
      <c r="G1258" s="63">
        <v>0.13</v>
      </c>
      <c r="H1258" s="63">
        <v>92</v>
      </c>
      <c r="I1258" s="40">
        <v>25</v>
      </c>
      <c r="J1258" s="40">
        <v>25</v>
      </c>
      <c r="K1258" s="40" t="s">
        <v>127</v>
      </c>
      <c r="L1258" s="40" t="s">
        <v>128</v>
      </c>
      <c r="M1258" s="63">
        <f t="shared" si="19"/>
        <v>3.68</v>
      </c>
      <c r="N1258" s="64">
        <f>IF(M1258="","",IF(M1258&lt;Premissas!$C$8,Premissas!$E$7,IF(M1258&lt;Premissas!$C$9,Premissas!$E$8,IF(M1258&lt;Premissas!$C$10,Premissas!$E$9,IF(M1258&lt;Premissas!$C$11,Premissas!$E$10,IF(M1258&lt;Premissas!$C$12,Premissas!$E$11,Premissas!$E$12))))))</f>
        <v>750</v>
      </c>
      <c r="O1258" s="65">
        <f>IF(OR(N1258="",N1258=0),0,N1258/Premissas!$C$16)</f>
        <v>28.846153846153847</v>
      </c>
    </row>
    <row r="1259" spans="1:15" ht="15" customHeight="1">
      <c r="A1259" s="40">
        <v>8</v>
      </c>
      <c r="B1259" s="40">
        <v>409</v>
      </c>
      <c r="C1259" s="40" t="s">
        <v>22</v>
      </c>
      <c r="D1259" s="40" t="s">
        <v>403</v>
      </c>
      <c r="E1259" s="40" t="s">
        <v>404</v>
      </c>
      <c r="F1259" s="62">
        <v>2307</v>
      </c>
      <c r="G1259" s="63">
        <v>50.66</v>
      </c>
      <c r="H1259" s="63">
        <v>46</v>
      </c>
      <c r="I1259" s="40">
        <v>25</v>
      </c>
      <c r="J1259" s="40">
        <v>25</v>
      </c>
      <c r="K1259" s="40" t="s">
        <v>127</v>
      </c>
      <c r="L1259" s="40" t="s">
        <v>128</v>
      </c>
      <c r="M1259" s="63">
        <f t="shared" si="19"/>
        <v>1.84</v>
      </c>
      <c r="N1259" s="64">
        <f>IF(M1259="","",IF(M1259&lt;Premissas!$C$8,Premissas!$E$7,IF(M1259&lt;Premissas!$C$9,Premissas!$E$8,IF(M1259&lt;Premissas!$C$10,Premissas!$E$9,IF(M1259&lt;Premissas!$C$11,Premissas!$E$10,IF(M1259&lt;Premissas!$C$12,Premissas!$E$11,Premissas!$E$12))))))</f>
        <v>500</v>
      </c>
      <c r="O1259" s="65">
        <f>IF(OR(N1259="",N1259=0),0,N1259/Premissas!$C$16)</f>
        <v>19.23076923076923</v>
      </c>
    </row>
    <row r="1260" spans="1:15" ht="15" customHeight="1">
      <c r="A1260" s="40">
        <v>8</v>
      </c>
      <c r="B1260" s="40">
        <v>409</v>
      </c>
      <c r="C1260" s="40" t="s">
        <v>22</v>
      </c>
      <c r="D1260" s="40" t="s">
        <v>405</v>
      </c>
      <c r="E1260" s="40" t="s">
        <v>406</v>
      </c>
      <c r="F1260" s="62">
        <v>1720</v>
      </c>
      <c r="G1260" s="63">
        <v>26.3</v>
      </c>
      <c r="H1260" s="63">
        <v>65</v>
      </c>
      <c r="I1260" s="40">
        <v>25</v>
      </c>
      <c r="J1260" s="40">
        <v>25</v>
      </c>
      <c r="K1260" s="40" t="s">
        <v>127</v>
      </c>
      <c r="L1260" s="40" t="s">
        <v>128</v>
      </c>
      <c r="M1260" s="63">
        <f t="shared" si="19"/>
        <v>2.6</v>
      </c>
      <c r="N1260" s="64">
        <f>IF(M1260="","",IF(M1260&lt;Premissas!$C$8,Premissas!$E$7,IF(M1260&lt;Premissas!$C$9,Premissas!$E$8,IF(M1260&lt;Premissas!$C$10,Premissas!$E$9,IF(M1260&lt;Premissas!$C$11,Premissas!$E$10,IF(M1260&lt;Premissas!$C$12,Premissas!$E$11,Premissas!$E$12))))))</f>
        <v>750</v>
      </c>
      <c r="O1260" s="65">
        <f>IF(OR(N1260="",N1260=0),0,N1260/Premissas!$C$16)</f>
        <v>28.846153846153847</v>
      </c>
    </row>
    <row r="1261" spans="1:15" ht="15" customHeight="1">
      <c r="A1261" s="40">
        <v>8</v>
      </c>
      <c r="B1261" s="40">
        <v>409</v>
      </c>
      <c r="C1261" s="40" t="s">
        <v>19</v>
      </c>
      <c r="D1261" s="40" t="s">
        <v>407</v>
      </c>
      <c r="E1261" s="40" t="s">
        <v>408</v>
      </c>
      <c r="F1261" s="62">
        <v>105</v>
      </c>
      <c r="G1261" s="63">
        <v>2.97</v>
      </c>
      <c r="H1261" s="63">
        <v>35</v>
      </c>
      <c r="I1261" s="40">
        <v>24</v>
      </c>
      <c r="J1261" s="40">
        <v>24</v>
      </c>
      <c r="K1261" s="40" t="s">
        <v>127</v>
      </c>
      <c r="L1261" s="40" t="s">
        <v>128</v>
      </c>
      <c r="M1261" s="63">
        <f t="shared" si="19"/>
        <v>1.4583333333333333</v>
      </c>
      <c r="N1261" s="64">
        <f>IF(M1261="","",IF(M1261&lt;Premissas!$C$8,Premissas!$E$7,IF(M1261&lt;Premissas!$C$9,Premissas!$E$8,IF(M1261&lt;Premissas!$C$10,Premissas!$E$9,IF(M1261&lt;Premissas!$C$11,Premissas!$E$10,IF(M1261&lt;Premissas!$C$12,Premissas!$E$11,Premissas!$E$12))))))</f>
        <v>350</v>
      </c>
      <c r="O1261" s="65">
        <f>IF(OR(N1261="",N1261=0),0,N1261/Premissas!$C$16)</f>
        <v>13.461538461538462</v>
      </c>
    </row>
    <row r="1262" spans="1:15" ht="15" customHeight="1">
      <c r="A1262" s="40">
        <v>8</v>
      </c>
      <c r="B1262" s="40">
        <v>409</v>
      </c>
      <c r="C1262" s="40" t="s">
        <v>19</v>
      </c>
      <c r="D1262" s="40" t="s">
        <v>409</v>
      </c>
      <c r="E1262" s="40" t="s">
        <v>410</v>
      </c>
      <c r="F1262" s="62">
        <v>363</v>
      </c>
      <c r="G1262" s="63">
        <v>3.49</v>
      </c>
      <c r="H1262" s="63">
        <v>104</v>
      </c>
      <c r="I1262" s="40">
        <v>24</v>
      </c>
      <c r="J1262" s="40">
        <v>24</v>
      </c>
      <c r="K1262" s="40" t="s">
        <v>127</v>
      </c>
      <c r="L1262" s="40" t="s">
        <v>128</v>
      </c>
      <c r="M1262" s="63">
        <f t="shared" si="19"/>
        <v>4.333333333333333</v>
      </c>
      <c r="N1262" s="64">
        <f>IF(M1262="","",IF(M1262&lt;Premissas!$C$8,Premissas!$E$7,IF(M1262&lt;Premissas!$C$9,Premissas!$E$8,IF(M1262&lt;Premissas!$C$10,Premissas!$E$9,IF(M1262&lt;Premissas!$C$11,Premissas!$E$10,IF(M1262&lt;Premissas!$C$12,Premissas!$E$11,Premissas!$E$12))))))</f>
        <v>750</v>
      </c>
      <c r="O1262" s="65">
        <f>IF(OR(N1262="",N1262=0),0,N1262/Premissas!$C$16)</f>
        <v>28.846153846153847</v>
      </c>
    </row>
    <row r="1263" spans="1:15" ht="15" customHeight="1">
      <c r="A1263" s="40">
        <v>8</v>
      </c>
      <c r="B1263" s="40">
        <v>409</v>
      </c>
      <c r="C1263" s="40" t="s">
        <v>20</v>
      </c>
      <c r="D1263" s="40" t="s">
        <v>411</v>
      </c>
      <c r="E1263" s="40" t="s">
        <v>412</v>
      </c>
      <c r="F1263" s="62">
        <v>934</v>
      </c>
      <c r="G1263" s="63">
        <v>30.81</v>
      </c>
      <c r="H1263" s="63">
        <v>30</v>
      </c>
      <c r="I1263" s="40">
        <v>25</v>
      </c>
      <c r="J1263" s="40">
        <v>25</v>
      </c>
      <c r="K1263" s="40" t="s">
        <v>127</v>
      </c>
      <c r="L1263" s="40" t="s">
        <v>128</v>
      </c>
      <c r="M1263" s="63">
        <f t="shared" si="19"/>
        <v>1.2</v>
      </c>
      <c r="N1263" s="64">
        <f>IF(M1263="","",IF(M1263&lt;Premissas!$C$8,Premissas!$E$7,IF(M1263&lt;Premissas!$C$9,Premissas!$E$8,IF(M1263&lt;Premissas!$C$10,Premissas!$E$9,IF(M1263&lt;Premissas!$C$11,Premissas!$E$10,IF(M1263&lt;Premissas!$C$12,Premissas!$E$11,Premissas!$E$12))))))</f>
        <v>200</v>
      </c>
      <c r="O1263" s="65">
        <f>IF(OR(N1263="",N1263=0),0,N1263/Premissas!$C$16)</f>
        <v>7.6923076923076925</v>
      </c>
    </row>
    <row r="1264" spans="1:15" ht="15" customHeight="1">
      <c r="A1264" s="40">
        <v>8</v>
      </c>
      <c r="B1264" s="40">
        <v>409</v>
      </c>
      <c r="C1264" s="40" t="s">
        <v>21</v>
      </c>
      <c r="D1264" s="40" t="s">
        <v>413</v>
      </c>
      <c r="E1264" s="40" t="s">
        <v>414</v>
      </c>
      <c r="F1264" s="62">
        <v>6</v>
      </c>
      <c r="G1264" s="63">
        <v>0.85</v>
      </c>
      <c r="H1264" s="63">
        <v>7</v>
      </c>
      <c r="I1264" s="40">
        <v>22</v>
      </c>
      <c r="J1264" s="40">
        <v>22</v>
      </c>
      <c r="K1264" s="40" t="s">
        <v>127</v>
      </c>
      <c r="L1264" s="40" t="s">
        <v>128</v>
      </c>
      <c r="M1264" s="63">
        <f t="shared" si="19"/>
        <v>0.31818181818181818</v>
      </c>
      <c r="N1264" s="64">
        <f>IF(M1264="","",IF(M1264&lt;Premissas!$C$8,Premissas!$E$7,IF(M1264&lt;Premissas!$C$9,Premissas!$E$8,IF(M1264&lt;Premissas!$C$10,Premissas!$E$9,IF(M1264&lt;Premissas!$C$11,Premissas!$E$10,IF(M1264&lt;Premissas!$C$12,Premissas!$E$11,Premissas!$E$12))))))</f>
        <v>0</v>
      </c>
      <c r="O1264" s="65">
        <f>IF(OR(N1264="",N1264=0),0,N1264/Premissas!$C$16)</f>
        <v>0</v>
      </c>
    </row>
    <row r="1265" spans="1:15" ht="15" customHeight="1">
      <c r="A1265" s="40">
        <v>8</v>
      </c>
      <c r="B1265" s="40">
        <v>409</v>
      </c>
      <c r="C1265" s="40" t="s">
        <v>19</v>
      </c>
      <c r="D1265" s="40" t="s">
        <v>415</v>
      </c>
      <c r="E1265" s="40" t="s">
        <v>416</v>
      </c>
      <c r="F1265" s="62">
        <v>413</v>
      </c>
      <c r="G1265" s="63">
        <v>4.41</v>
      </c>
      <c r="H1265" s="63">
        <v>94</v>
      </c>
      <c r="I1265" s="40">
        <v>24</v>
      </c>
      <c r="J1265" s="40">
        <v>24</v>
      </c>
      <c r="K1265" s="40" t="s">
        <v>127</v>
      </c>
      <c r="L1265" s="40" t="s">
        <v>128</v>
      </c>
      <c r="M1265" s="63">
        <f t="shared" si="19"/>
        <v>3.9166666666666665</v>
      </c>
      <c r="N1265" s="64">
        <f>IF(M1265="","",IF(M1265&lt;Premissas!$C$8,Premissas!$E$7,IF(M1265&lt;Premissas!$C$9,Premissas!$E$8,IF(M1265&lt;Premissas!$C$10,Premissas!$E$9,IF(M1265&lt;Premissas!$C$11,Premissas!$E$10,IF(M1265&lt;Premissas!$C$12,Premissas!$E$11,Premissas!$E$12))))))</f>
        <v>750</v>
      </c>
      <c r="O1265" s="65">
        <f>IF(OR(N1265="",N1265=0),0,N1265/Premissas!$C$16)</f>
        <v>28.846153846153847</v>
      </c>
    </row>
    <row r="1266" spans="1:15" ht="15" customHeight="1">
      <c r="A1266" s="40">
        <v>8</v>
      </c>
      <c r="B1266" s="40">
        <v>409</v>
      </c>
      <c r="C1266" s="40" t="s">
        <v>19</v>
      </c>
      <c r="D1266" s="40" t="s">
        <v>417</v>
      </c>
      <c r="E1266" s="40" t="s">
        <v>418</v>
      </c>
      <c r="F1266" s="62">
        <v>260</v>
      </c>
      <c r="G1266" s="63">
        <v>7.31</v>
      </c>
      <c r="H1266" s="63">
        <v>36</v>
      </c>
      <c r="I1266" s="40">
        <v>24</v>
      </c>
      <c r="J1266" s="40">
        <v>24</v>
      </c>
      <c r="K1266" s="40" t="s">
        <v>127</v>
      </c>
      <c r="L1266" s="40" t="s">
        <v>128</v>
      </c>
      <c r="M1266" s="63">
        <f t="shared" si="19"/>
        <v>1.5</v>
      </c>
      <c r="N1266" s="64">
        <f>IF(M1266="","",IF(M1266&lt;Premissas!$C$8,Premissas!$E$7,IF(M1266&lt;Premissas!$C$9,Premissas!$E$8,IF(M1266&lt;Premissas!$C$10,Premissas!$E$9,IF(M1266&lt;Premissas!$C$11,Premissas!$E$10,IF(M1266&lt;Premissas!$C$12,Premissas!$E$11,Premissas!$E$12))))))</f>
        <v>350</v>
      </c>
      <c r="O1266" s="65">
        <f>IF(OR(N1266="",N1266=0),0,N1266/Premissas!$C$16)</f>
        <v>13.461538461538462</v>
      </c>
    </row>
    <row r="1267" spans="1:15" ht="15" customHeight="1">
      <c r="A1267" s="40">
        <v>8</v>
      </c>
      <c r="B1267" s="40">
        <v>409</v>
      </c>
      <c r="C1267" s="40" t="s">
        <v>21</v>
      </c>
      <c r="D1267" s="40" t="s">
        <v>419</v>
      </c>
      <c r="E1267" s="40" t="s">
        <v>420</v>
      </c>
      <c r="F1267" s="62">
        <v>131</v>
      </c>
      <c r="G1267" s="63">
        <v>11.62</v>
      </c>
      <c r="H1267" s="63">
        <v>11</v>
      </c>
      <c r="I1267" s="40">
        <v>22</v>
      </c>
      <c r="J1267" s="40">
        <v>22</v>
      </c>
      <c r="K1267" s="40" t="s">
        <v>127</v>
      </c>
      <c r="L1267" s="40" t="s">
        <v>128</v>
      </c>
      <c r="M1267" s="63">
        <f t="shared" si="19"/>
        <v>0.5</v>
      </c>
      <c r="N1267" s="64">
        <f>IF(M1267="","",IF(M1267&lt;Premissas!$C$8,Premissas!$E$7,IF(M1267&lt;Premissas!$C$9,Premissas!$E$8,IF(M1267&lt;Premissas!$C$10,Premissas!$E$9,IF(M1267&lt;Premissas!$C$11,Premissas!$E$10,IF(M1267&lt;Premissas!$C$12,Premissas!$E$11,Premissas!$E$12))))))</f>
        <v>0</v>
      </c>
      <c r="O1267" s="65">
        <f>IF(OR(N1267="",N1267=0),0,N1267/Premissas!$C$16)</f>
        <v>0</v>
      </c>
    </row>
    <row r="1268" spans="1:15" ht="15" customHeight="1">
      <c r="A1268" s="40">
        <v>8</v>
      </c>
      <c r="B1268" s="40">
        <v>409</v>
      </c>
      <c r="C1268" s="40" t="s">
        <v>20</v>
      </c>
      <c r="D1268" s="40" t="s">
        <v>419</v>
      </c>
      <c r="E1268" s="40" t="s">
        <v>420</v>
      </c>
      <c r="F1268" s="62">
        <v>23</v>
      </c>
      <c r="G1268" s="63">
        <v>2.04</v>
      </c>
      <c r="H1268" s="63">
        <v>11</v>
      </c>
      <c r="I1268" s="40">
        <v>25</v>
      </c>
      <c r="J1268" s="40">
        <v>25</v>
      </c>
      <c r="K1268" s="40" t="s">
        <v>127</v>
      </c>
      <c r="L1268" s="40" t="s">
        <v>128</v>
      </c>
      <c r="M1268" s="63">
        <f t="shared" si="19"/>
        <v>0.44</v>
      </c>
      <c r="N1268" s="64">
        <f>IF(M1268="","",IF(M1268&lt;Premissas!$C$8,Premissas!$E$7,IF(M1268&lt;Premissas!$C$9,Premissas!$E$8,IF(M1268&lt;Premissas!$C$10,Premissas!$E$9,IF(M1268&lt;Premissas!$C$11,Premissas!$E$10,IF(M1268&lt;Premissas!$C$12,Premissas!$E$11,Premissas!$E$12))))))</f>
        <v>0</v>
      </c>
      <c r="O1268" s="65">
        <f>IF(OR(N1268="",N1268=0),0,N1268/Premissas!$C$16)</f>
        <v>0</v>
      </c>
    </row>
    <row r="1269" spans="1:15" ht="15" customHeight="1">
      <c r="A1269" s="40">
        <v>8</v>
      </c>
      <c r="B1269" s="40">
        <v>930</v>
      </c>
      <c r="C1269" s="40" t="s">
        <v>20</v>
      </c>
      <c r="D1269" s="40" t="s">
        <v>1350</v>
      </c>
      <c r="E1269" s="40" t="s">
        <v>1351</v>
      </c>
      <c r="F1269" s="62">
        <v>3214</v>
      </c>
      <c r="G1269" s="63">
        <v>119.91</v>
      </c>
      <c r="H1269" s="63">
        <v>27</v>
      </c>
      <c r="I1269" s="40"/>
      <c r="J1269" s="40">
        <v>17</v>
      </c>
      <c r="K1269" s="40" t="s">
        <v>677</v>
      </c>
      <c r="L1269" s="40" t="s">
        <v>128</v>
      </c>
      <c r="M1269" s="63">
        <f t="shared" si="19"/>
        <v>1.588235294117647</v>
      </c>
      <c r="N1269" s="64">
        <f>IF(M1269="","",IF(M1269&lt;Premissas!$C$8,Premissas!$E$7,IF(M1269&lt;Premissas!$C$9,Premissas!$E$8,IF(M1269&lt;Premissas!$C$10,Premissas!$E$9,IF(M1269&lt;Premissas!$C$11,Premissas!$E$10,IF(M1269&lt;Premissas!$C$12,Premissas!$E$11,Premissas!$E$12))))))</f>
        <v>350</v>
      </c>
      <c r="O1269" s="65">
        <f>IF(OR(N1269="",N1269=0),0,N1269/Premissas!$C$16)</f>
        <v>13.461538461538462</v>
      </c>
    </row>
    <row r="1270" spans="1:15" ht="15" customHeight="1">
      <c r="A1270" s="40">
        <v>8</v>
      </c>
      <c r="B1270" s="40">
        <v>930</v>
      </c>
      <c r="C1270" s="40" t="s">
        <v>22</v>
      </c>
      <c r="D1270" s="40" t="s">
        <v>1352</v>
      </c>
      <c r="E1270" s="40" t="s">
        <v>1353</v>
      </c>
      <c r="F1270" s="62">
        <v>864</v>
      </c>
      <c r="G1270" s="63">
        <v>71.77</v>
      </c>
      <c r="H1270" s="63">
        <v>12</v>
      </c>
      <c r="I1270" s="40"/>
      <c r="J1270" s="40">
        <v>20</v>
      </c>
      <c r="K1270" s="40" t="s">
        <v>677</v>
      </c>
      <c r="L1270" s="40" t="s">
        <v>128</v>
      </c>
      <c r="M1270" s="63">
        <f t="shared" si="19"/>
        <v>0.6</v>
      </c>
      <c r="N1270" s="64">
        <f>IF(M1270="","",IF(M1270&lt;Premissas!$C$8,Premissas!$E$7,IF(M1270&lt;Premissas!$C$9,Premissas!$E$8,IF(M1270&lt;Premissas!$C$10,Premissas!$E$9,IF(M1270&lt;Premissas!$C$11,Premissas!$E$10,IF(M1270&lt;Premissas!$C$12,Premissas!$E$11,Premissas!$E$12))))))</f>
        <v>0</v>
      </c>
      <c r="O1270" s="65">
        <f>IF(OR(N1270="",N1270=0),0,N1270/Premissas!$C$16)</f>
        <v>0</v>
      </c>
    </row>
    <row r="1271" spans="1:15" ht="15" customHeight="1">
      <c r="A1271" s="40">
        <v>8</v>
      </c>
      <c r="B1271" s="40">
        <v>930</v>
      </c>
      <c r="C1271" s="40" t="s">
        <v>21</v>
      </c>
      <c r="D1271" s="40" t="s">
        <v>1354</v>
      </c>
      <c r="E1271" s="40" t="s">
        <v>1355</v>
      </c>
      <c r="F1271" s="62">
        <v>583</v>
      </c>
      <c r="G1271" s="63">
        <v>38.409999999999997</v>
      </c>
      <c r="H1271" s="63">
        <v>15</v>
      </c>
      <c r="I1271" s="40"/>
      <c r="J1271" s="40">
        <v>16</v>
      </c>
      <c r="K1271" s="40" t="s">
        <v>677</v>
      </c>
      <c r="L1271" s="40" t="s">
        <v>128</v>
      </c>
      <c r="M1271" s="63">
        <f t="shared" si="19"/>
        <v>0.9375</v>
      </c>
      <c r="N1271" s="64">
        <f>IF(M1271="","",IF(M1271&lt;Premissas!$C$8,Premissas!$E$7,IF(M1271&lt;Premissas!$C$9,Premissas!$E$8,IF(M1271&lt;Premissas!$C$10,Premissas!$E$9,IF(M1271&lt;Premissas!$C$11,Premissas!$E$10,IF(M1271&lt;Premissas!$C$12,Premissas!$E$11,Premissas!$E$12))))))</f>
        <v>0</v>
      </c>
      <c r="O1271" s="65">
        <f>IF(OR(N1271="",N1271=0),0,N1271/Premissas!$C$16)</f>
        <v>0</v>
      </c>
    </row>
    <row r="1272" spans="1:15" ht="15" customHeight="1">
      <c r="A1272" s="40">
        <v>8</v>
      </c>
      <c r="B1272" s="40">
        <v>930</v>
      </c>
      <c r="C1272" s="40" t="s">
        <v>20</v>
      </c>
      <c r="D1272" s="40" t="s">
        <v>1356</v>
      </c>
      <c r="E1272" s="40" t="s">
        <v>1357</v>
      </c>
      <c r="F1272" s="62">
        <v>907</v>
      </c>
      <c r="G1272" s="63">
        <v>89.05</v>
      </c>
      <c r="H1272" s="63">
        <v>10</v>
      </c>
      <c r="I1272" s="40"/>
      <c r="J1272" s="40">
        <v>17</v>
      </c>
      <c r="K1272" s="40" t="s">
        <v>677</v>
      </c>
      <c r="L1272" s="40" t="s">
        <v>128</v>
      </c>
      <c r="M1272" s="63">
        <f t="shared" si="19"/>
        <v>0.58823529411764708</v>
      </c>
      <c r="N1272" s="64">
        <f>IF(M1272="","",IF(M1272&lt;Premissas!$C$8,Premissas!$E$7,IF(M1272&lt;Premissas!$C$9,Premissas!$E$8,IF(M1272&lt;Premissas!$C$10,Premissas!$E$9,IF(M1272&lt;Premissas!$C$11,Premissas!$E$10,IF(M1272&lt;Premissas!$C$12,Premissas!$E$11,Premissas!$E$12))))))</f>
        <v>0</v>
      </c>
      <c r="O1272" s="65">
        <f>IF(OR(N1272="",N1272=0),0,N1272/Premissas!$C$16)</f>
        <v>0</v>
      </c>
    </row>
    <row r="1273" spans="1:15" ht="15" customHeight="1">
      <c r="A1273" s="40">
        <v>8</v>
      </c>
      <c r="B1273" s="40">
        <v>930</v>
      </c>
      <c r="C1273" s="40" t="s">
        <v>22</v>
      </c>
      <c r="D1273" s="40" t="s">
        <v>1358</v>
      </c>
      <c r="E1273" s="40" t="s">
        <v>1359</v>
      </c>
      <c r="F1273" s="62">
        <v>2356</v>
      </c>
      <c r="G1273" s="63">
        <v>109.15</v>
      </c>
      <c r="H1273" s="63">
        <v>22</v>
      </c>
      <c r="I1273" s="40"/>
      <c r="J1273" s="40">
        <v>20</v>
      </c>
      <c r="K1273" s="40" t="s">
        <v>677</v>
      </c>
      <c r="L1273" s="40" t="s">
        <v>128</v>
      </c>
      <c r="M1273" s="63">
        <f t="shared" si="19"/>
        <v>1.1000000000000001</v>
      </c>
      <c r="N1273" s="64">
        <f>IF(M1273="","",IF(M1273&lt;Premissas!$C$8,Premissas!$E$7,IF(M1273&lt;Premissas!$C$9,Premissas!$E$8,IF(M1273&lt;Premissas!$C$10,Premissas!$E$9,IF(M1273&lt;Premissas!$C$11,Premissas!$E$10,IF(M1273&lt;Premissas!$C$12,Premissas!$E$11,Premissas!$E$12))))))</f>
        <v>100</v>
      </c>
      <c r="O1273" s="65">
        <f>IF(OR(N1273="",N1273=0),0,N1273/Premissas!$C$16)</f>
        <v>3.8461538461538463</v>
      </c>
    </row>
    <row r="1274" spans="1:15" ht="15" customHeight="1">
      <c r="A1274" s="40">
        <v>8</v>
      </c>
      <c r="B1274" s="40">
        <v>930</v>
      </c>
      <c r="C1274" s="40" t="s">
        <v>21</v>
      </c>
      <c r="D1274" s="40" t="s">
        <v>1360</v>
      </c>
      <c r="E1274" s="40" t="s">
        <v>1361</v>
      </c>
      <c r="F1274" s="62">
        <v>1</v>
      </c>
      <c r="G1274" s="63">
        <v>0.01</v>
      </c>
      <c r="H1274" s="63">
        <v>100</v>
      </c>
      <c r="I1274" s="40"/>
      <c r="J1274" s="40">
        <v>16</v>
      </c>
      <c r="K1274" s="40" t="s">
        <v>677</v>
      </c>
      <c r="L1274" s="40" t="s">
        <v>128</v>
      </c>
      <c r="M1274" s="63">
        <f t="shared" si="19"/>
        <v>6.25</v>
      </c>
      <c r="N1274" s="64">
        <f>IF(M1274="","",IF(M1274&lt;Premissas!$C$8,Premissas!$E$7,IF(M1274&lt;Premissas!$C$9,Premissas!$E$8,IF(M1274&lt;Premissas!$C$10,Premissas!$E$9,IF(M1274&lt;Premissas!$C$11,Premissas!$E$10,IF(M1274&lt;Premissas!$C$12,Premissas!$E$11,Premissas!$E$12))))))</f>
        <v>750</v>
      </c>
      <c r="O1274" s="65">
        <f>IF(OR(N1274="",N1274=0),0,N1274/Premissas!$C$16)</f>
        <v>28.846153846153847</v>
      </c>
    </row>
    <row r="1275" spans="1:15" ht="15" customHeight="1">
      <c r="A1275" s="40">
        <v>8</v>
      </c>
      <c r="B1275" s="40">
        <v>930</v>
      </c>
      <c r="C1275" s="40" t="s">
        <v>19</v>
      </c>
      <c r="D1275" s="40" t="s">
        <v>1362</v>
      </c>
      <c r="E1275" s="40" t="s">
        <v>1363</v>
      </c>
      <c r="F1275" s="62">
        <v>614</v>
      </c>
      <c r="G1275" s="63">
        <v>17.28</v>
      </c>
      <c r="H1275" s="63">
        <v>36</v>
      </c>
      <c r="I1275" s="40"/>
      <c r="J1275" s="40">
        <v>22</v>
      </c>
      <c r="K1275" s="40" t="s">
        <v>677</v>
      </c>
      <c r="L1275" s="40" t="s">
        <v>128</v>
      </c>
      <c r="M1275" s="63">
        <f t="shared" si="19"/>
        <v>1.6363636363636365</v>
      </c>
      <c r="N1275" s="64">
        <f>IF(M1275="","",IF(M1275&lt;Premissas!$C$8,Premissas!$E$7,IF(M1275&lt;Premissas!$C$9,Premissas!$E$8,IF(M1275&lt;Premissas!$C$10,Premissas!$E$9,IF(M1275&lt;Premissas!$C$11,Premissas!$E$10,IF(M1275&lt;Premissas!$C$12,Premissas!$E$11,Premissas!$E$12))))))</f>
        <v>500</v>
      </c>
      <c r="O1275" s="65">
        <f>IF(OR(N1275="",N1275=0),0,N1275/Premissas!$C$16)</f>
        <v>19.23076923076923</v>
      </c>
    </row>
    <row r="1276" spans="1:15" ht="15" customHeight="1">
      <c r="A1276" s="40">
        <v>8</v>
      </c>
      <c r="B1276" s="40">
        <v>930</v>
      </c>
      <c r="C1276" s="40" t="s">
        <v>20</v>
      </c>
      <c r="D1276" s="40" t="s">
        <v>1364</v>
      </c>
      <c r="E1276" s="40" t="s">
        <v>1365</v>
      </c>
      <c r="F1276" s="62">
        <v>2870</v>
      </c>
      <c r="G1276" s="63">
        <v>105.78</v>
      </c>
      <c r="H1276" s="63">
        <v>27</v>
      </c>
      <c r="I1276" s="40"/>
      <c r="J1276" s="40">
        <v>17</v>
      </c>
      <c r="K1276" s="40" t="s">
        <v>677</v>
      </c>
      <c r="L1276" s="40" t="s">
        <v>128</v>
      </c>
      <c r="M1276" s="63">
        <f t="shared" si="19"/>
        <v>1.588235294117647</v>
      </c>
      <c r="N1276" s="64">
        <f>IF(M1276="","",IF(M1276&lt;Premissas!$C$8,Premissas!$E$7,IF(M1276&lt;Premissas!$C$9,Premissas!$E$8,IF(M1276&lt;Premissas!$C$10,Premissas!$E$9,IF(M1276&lt;Premissas!$C$11,Premissas!$E$10,IF(M1276&lt;Premissas!$C$12,Premissas!$E$11,Premissas!$E$12))))))</f>
        <v>350</v>
      </c>
      <c r="O1276" s="65">
        <f>IF(OR(N1276="",N1276=0),0,N1276/Premissas!$C$16)</f>
        <v>13.461538461538462</v>
      </c>
    </row>
    <row r="1277" spans="1:15" ht="15" customHeight="1">
      <c r="A1277" s="40">
        <v>8</v>
      </c>
      <c r="B1277" s="40">
        <v>930</v>
      </c>
      <c r="C1277" s="40" t="s">
        <v>22</v>
      </c>
      <c r="D1277" s="40" t="s">
        <v>1366</v>
      </c>
      <c r="E1277" s="40" t="s">
        <v>1367</v>
      </c>
      <c r="F1277" s="62">
        <v>2637</v>
      </c>
      <c r="G1277" s="63">
        <v>101.09</v>
      </c>
      <c r="H1277" s="63">
        <v>26</v>
      </c>
      <c r="I1277" s="40"/>
      <c r="J1277" s="40">
        <v>20</v>
      </c>
      <c r="K1277" s="40" t="s">
        <v>677</v>
      </c>
      <c r="L1277" s="40" t="s">
        <v>128</v>
      </c>
      <c r="M1277" s="63">
        <f t="shared" si="19"/>
        <v>1.3</v>
      </c>
      <c r="N1277" s="64">
        <f>IF(M1277="","",IF(M1277&lt;Premissas!$C$8,Premissas!$E$7,IF(M1277&lt;Premissas!$C$9,Premissas!$E$8,IF(M1277&lt;Premissas!$C$10,Premissas!$E$9,IF(M1277&lt;Premissas!$C$11,Premissas!$E$10,IF(M1277&lt;Premissas!$C$12,Premissas!$E$11,Premissas!$E$12))))))</f>
        <v>200</v>
      </c>
      <c r="O1277" s="65">
        <f>IF(OR(N1277="",N1277=0),0,N1277/Premissas!$C$16)</f>
        <v>7.6923076923076925</v>
      </c>
    </row>
    <row r="1278" spans="1:15" ht="15" customHeight="1">
      <c r="A1278" s="40">
        <v>8</v>
      </c>
      <c r="B1278" s="40">
        <v>930</v>
      </c>
      <c r="C1278" s="40" t="s">
        <v>20</v>
      </c>
      <c r="D1278" s="40" t="s">
        <v>1374</v>
      </c>
      <c r="E1278" s="40" t="s">
        <v>1375</v>
      </c>
      <c r="F1278" s="62">
        <v>302</v>
      </c>
      <c r="G1278" s="63">
        <v>6.5</v>
      </c>
      <c r="H1278" s="63">
        <v>46</v>
      </c>
      <c r="I1278" s="40"/>
      <c r="J1278" s="40">
        <v>17</v>
      </c>
      <c r="K1278" s="40" t="s">
        <v>677</v>
      </c>
      <c r="L1278" s="40" t="s">
        <v>128</v>
      </c>
      <c r="M1278" s="63">
        <f t="shared" si="19"/>
        <v>2.7058823529411766</v>
      </c>
      <c r="N1278" s="64">
        <f>IF(M1278="","",IF(M1278&lt;Premissas!$C$8,Premissas!$E$7,IF(M1278&lt;Premissas!$C$9,Premissas!$E$8,IF(M1278&lt;Premissas!$C$10,Premissas!$E$9,IF(M1278&lt;Premissas!$C$11,Premissas!$E$10,IF(M1278&lt;Premissas!$C$12,Premissas!$E$11,Premissas!$E$12))))))</f>
        <v>750</v>
      </c>
      <c r="O1278" s="65">
        <f>IF(OR(N1278="",N1278=0),0,N1278/Premissas!$C$16)</f>
        <v>28.846153846153847</v>
      </c>
    </row>
    <row r="1279" spans="1:15" ht="15" customHeight="1">
      <c r="A1279" s="40">
        <v>8</v>
      </c>
      <c r="B1279" s="40">
        <v>930</v>
      </c>
      <c r="C1279" s="40" t="s">
        <v>20</v>
      </c>
      <c r="D1279" s="40" t="s">
        <v>1376</v>
      </c>
      <c r="E1279" s="40" t="s">
        <v>1377</v>
      </c>
      <c r="F1279" s="62">
        <v>242</v>
      </c>
      <c r="G1279" s="63">
        <v>5.6</v>
      </c>
      <c r="H1279" s="63">
        <v>43</v>
      </c>
      <c r="I1279" s="40"/>
      <c r="J1279" s="40">
        <v>17</v>
      </c>
      <c r="K1279" s="40" t="s">
        <v>677</v>
      </c>
      <c r="L1279" s="40" t="s">
        <v>128</v>
      </c>
      <c r="M1279" s="63">
        <f t="shared" si="19"/>
        <v>2.5294117647058822</v>
      </c>
      <c r="N1279" s="64">
        <f>IF(M1279="","",IF(M1279&lt;Premissas!$C$8,Premissas!$E$7,IF(M1279&lt;Premissas!$C$9,Premissas!$E$8,IF(M1279&lt;Premissas!$C$10,Premissas!$E$9,IF(M1279&lt;Premissas!$C$11,Premissas!$E$10,IF(M1279&lt;Premissas!$C$12,Premissas!$E$11,Premissas!$E$12))))))</f>
        <v>750</v>
      </c>
      <c r="O1279" s="65">
        <f>IF(OR(N1279="",N1279=0),0,N1279/Premissas!$C$16)</f>
        <v>28.846153846153847</v>
      </c>
    </row>
    <row r="1280" spans="1:15" ht="15" customHeight="1">
      <c r="A1280" s="40">
        <v>8</v>
      </c>
      <c r="B1280" s="40">
        <v>930</v>
      </c>
      <c r="C1280" s="40" t="s">
        <v>19</v>
      </c>
      <c r="D1280" s="40" t="s">
        <v>1378</v>
      </c>
      <c r="E1280" s="40" t="s">
        <v>1379</v>
      </c>
      <c r="F1280" s="62">
        <v>10</v>
      </c>
      <c r="G1280" s="63">
        <v>2.99</v>
      </c>
      <c r="H1280" s="63">
        <v>3</v>
      </c>
      <c r="I1280" s="40"/>
      <c r="J1280" s="40">
        <v>22</v>
      </c>
      <c r="K1280" s="40" t="s">
        <v>677</v>
      </c>
      <c r="L1280" s="40" t="s">
        <v>128</v>
      </c>
      <c r="M1280" s="63">
        <f t="shared" si="19"/>
        <v>0.13636363636363635</v>
      </c>
      <c r="N1280" s="64">
        <f>IF(M1280="","",IF(M1280&lt;Premissas!$C$8,Premissas!$E$7,IF(M1280&lt;Premissas!$C$9,Premissas!$E$8,IF(M1280&lt;Premissas!$C$10,Premissas!$E$9,IF(M1280&lt;Premissas!$C$11,Premissas!$E$10,IF(M1280&lt;Premissas!$C$12,Premissas!$E$11,Premissas!$E$12))))))</f>
        <v>0</v>
      </c>
      <c r="O1280" s="65">
        <f>IF(OR(N1280="",N1280=0),0,N1280/Premissas!$C$16)</f>
        <v>0</v>
      </c>
    </row>
    <row r="1281" spans="1:15" ht="15" customHeight="1">
      <c r="A1281" s="40">
        <v>8</v>
      </c>
      <c r="B1281" s="40">
        <v>930</v>
      </c>
      <c r="C1281" s="40" t="s">
        <v>20</v>
      </c>
      <c r="D1281" s="40" t="s">
        <v>1378</v>
      </c>
      <c r="E1281" s="40" t="s">
        <v>1379</v>
      </c>
      <c r="F1281" s="62">
        <v>231</v>
      </c>
      <c r="G1281" s="63">
        <v>27.38</v>
      </c>
      <c r="H1281" s="63">
        <v>8</v>
      </c>
      <c r="I1281" s="40"/>
      <c r="J1281" s="40">
        <v>17</v>
      </c>
      <c r="K1281" s="40" t="s">
        <v>677</v>
      </c>
      <c r="L1281" s="40" t="s">
        <v>128</v>
      </c>
      <c r="M1281" s="63">
        <f t="shared" si="19"/>
        <v>0.47058823529411764</v>
      </c>
      <c r="N1281" s="64">
        <f>IF(M1281="","",IF(M1281&lt;Premissas!$C$8,Premissas!$E$7,IF(M1281&lt;Premissas!$C$9,Premissas!$E$8,IF(M1281&lt;Premissas!$C$10,Premissas!$E$9,IF(M1281&lt;Premissas!$C$11,Premissas!$E$10,IF(M1281&lt;Premissas!$C$12,Premissas!$E$11,Premissas!$E$12))))))</f>
        <v>0</v>
      </c>
      <c r="O1281" s="65">
        <f>IF(OR(N1281="",N1281=0),0,N1281/Premissas!$C$16)</f>
        <v>0</v>
      </c>
    </row>
    <row r="1282" spans="1:15" ht="15" customHeight="1">
      <c r="A1282" s="40">
        <v>8</v>
      </c>
      <c r="B1282" s="40">
        <v>930</v>
      </c>
      <c r="C1282" s="40" t="s">
        <v>19</v>
      </c>
      <c r="D1282" s="40" t="s">
        <v>1380</v>
      </c>
      <c r="E1282" s="40" t="s">
        <v>1381</v>
      </c>
      <c r="F1282" s="62">
        <v>326</v>
      </c>
      <c r="G1282" s="63">
        <v>12.14</v>
      </c>
      <c r="H1282" s="63">
        <v>27</v>
      </c>
      <c r="I1282" s="40"/>
      <c r="J1282" s="40">
        <v>22</v>
      </c>
      <c r="K1282" s="40" t="s">
        <v>677</v>
      </c>
      <c r="L1282" s="40" t="s">
        <v>128</v>
      </c>
      <c r="M1282" s="63">
        <f t="shared" ref="M1282:M1345" si="20">IF(OR(J1282="",J1282&lt;=0),"",H1282/J1282)</f>
        <v>1.2272727272727273</v>
      </c>
      <c r="N1282" s="64">
        <f>IF(M1282="","",IF(M1282&lt;Premissas!$C$8,Premissas!$E$7,IF(M1282&lt;Premissas!$C$9,Premissas!$E$8,IF(M1282&lt;Premissas!$C$10,Premissas!$E$9,IF(M1282&lt;Premissas!$C$11,Premissas!$E$10,IF(M1282&lt;Premissas!$C$12,Premissas!$E$11,Premissas!$E$12))))))</f>
        <v>200</v>
      </c>
      <c r="O1282" s="65">
        <f>IF(OR(N1282="",N1282=0),0,N1282/Premissas!$C$16)</f>
        <v>7.6923076923076925</v>
      </c>
    </row>
    <row r="1283" spans="1:15" ht="15" customHeight="1">
      <c r="A1283" s="40">
        <v>8</v>
      </c>
      <c r="B1283" s="40">
        <v>930</v>
      </c>
      <c r="C1283" s="40" t="s">
        <v>20</v>
      </c>
      <c r="D1283" s="40" t="s">
        <v>1382</v>
      </c>
      <c r="E1283" s="40" t="s">
        <v>1383</v>
      </c>
      <c r="F1283" s="62">
        <v>3506</v>
      </c>
      <c r="G1283" s="63">
        <v>139.84</v>
      </c>
      <c r="H1283" s="63">
        <v>25</v>
      </c>
      <c r="I1283" s="40"/>
      <c r="J1283" s="40">
        <v>17</v>
      </c>
      <c r="K1283" s="40" t="s">
        <v>677</v>
      </c>
      <c r="L1283" s="40" t="s">
        <v>128</v>
      </c>
      <c r="M1283" s="63">
        <f t="shared" si="20"/>
        <v>1.4705882352941178</v>
      </c>
      <c r="N1283" s="64">
        <f>IF(M1283="","",IF(M1283&lt;Premissas!$C$8,Premissas!$E$7,IF(M1283&lt;Premissas!$C$9,Premissas!$E$8,IF(M1283&lt;Premissas!$C$10,Premissas!$E$9,IF(M1283&lt;Premissas!$C$11,Premissas!$E$10,IF(M1283&lt;Premissas!$C$12,Premissas!$E$11,Premissas!$E$12))))))</f>
        <v>350</v>
      </c>
      <c r="O1283" s="65">
        <f>IF(OR(N1283="",N1283=0),0,N1283/Premissas!$C$16)</f>
        <v>13.461538461538462</v>
      </c>
    </row>
    <row r="1284" spans="1:15" ht="15" customHeight="1">
      <c r="A1284" s="40">
        <v>8</v>
      </c>
      <c r="B1284" s="40">
        <v>930</v>
      </c>
      <c r="C1284" s="40" t="s">
        <v>22</v>
      </c>
      <c r="D1284" s="40" t="s">
        <v>1384</v>
      </c>
      <c r="E1284" s="40" t="s">
        <v>1385</v>
      </c>
      <c r="F1284" s="62">
        <v>1431</v>
      </c>
      <c r="G1284" s="63">
        <v>57.45</v>
      </c>
      <c r="H1284" s="63">
        <v>25</v>
      </c>
      <c r="I1284" s="40"/>
      <c r="J1284" s="40">
        <v>20</v>
      </c>
      <c r="K1284" s="40" t="s">
        <v>677</v>
      </c>
      <c r="L1284" s="40" t="s">
        <v>128</v>
      </c>
      <c r="M1284" s="63">
        <f t="shared" si="20"/>
        <v>1.25</v>
      </c>
      <c r="N1284" s="64">
        <f>IF(M1284="","",IF(M1284&lt;Premissas!$C$8,Premissas!$E$7,IF(M1284&lt;Premissas!$C$9,Premissas!$E$8,IF(M1284&lt;Premissas!$C$10,Premissas!$E$9,IF(M1284&lt;Premissas!$C$11,Premissas!$E$10,IF(M1284&lt;Premissas!$C$12,Premissas!$E$11,Premissas!$E$12))))))</f>
        <v>200</v>
      </c>
      <c r="O1284" s="65">
        <f>IF(OR(N1284="",N1284=0),0,N1284/Premissas!$C$16)</f>
        <v>7.6923076923076925</v>
      </c>
    </row>
    <row r="1285" spans="1:15" ht="15" customHeight="1">
      <c r="A1285" s="40">
        <v>8</v>
      </c>
      <c r="B1285" s="40">
        <v>930</v>
      </c>
      <c r="C1285" s="40" t="s">
        <v>21</v>
      </c>
      <c r="D1285" s="40" t="s">
        <v>1386</v>
      </c>
      <c r="E1285" s="40" t="s">
        <v>1387</v>
      </c>
      <c r="F1285" s="62">
        <v>363</v>
      </c>
      <c r="G1285" s="63">
        <v>16.8</v>
      </c>
      <c r="H1285" s="63">
        <v>22</v>
      </c>
      <c r="I1285" s="40"/>
      <c r="J1285" s="40">
        <v>16</v>
      </c>
      <c r="K1285" s="40" t="s">
        <v>677</v>
      </c>
      <c r="L1285" s="40" t="s">
        <v>128</v>
      </c>
      <c r="M1285" s="63">
        <f t="shared" si="20"/>
        <v>1.375</v>
      </c>
      <c r="N1285" s="64">
        <f>IF(M1285="","",IF(M1285&lt;Premissas!$C$8,Premissas!$E$7,IF(M1285&lt;Premissas!$C$9,Premissas!$E$8,IF(M1285&lt;Premissas!$C$10,Premissas!$E$9,IF(M1285&lt;Premissas!$C$11,Premissas!$E$10,IF(M1285&lt;Premissas!$C$12,Premissas!$E$11,Premissas!$E$12))))))</f>
        <v>200</v>
      </c>
      <c r="O1285" s="65">
        <f>IF(OR(N1285="",N1285=0),0,N1285/Premissas!$C$16)</f>
        <v>7.6923076923076925</v>
      </c>
    </row>
    <row r="1286" spans="1:15" ht="15" customHeight="1">
      <c r="A1286" s="40">
        <v>8</v>
      </c>
      <c r="B1286" s="40">
        <v>930</v>
      </c>
      <c r="C1286" s="40" t="s">
        <v>22</v>
      </c>
      <c r="D1286" s="40" t="s">
        <v>1388</v>
      </c>
      <c r="E1286" s="40" t="s">
        <v>1389</v>
      </c>
      <c r="F1286" s="62">
        <v>1459</v>
      </c>
      <c r="G1286" s="63">
        <v>59.17</v>
      </c>
      <c r="H1286" s="63">
        <v>25</v>
      </c>
      <c r="I1286" s="40"/>
      <c r="J1286" s="40">
        <v>20</v>
      </c>
      <c r="K1286" s="40" t="s">
        <v>677</v>
      </c>
      <c r="L1286" s="40" t="s">
        <v>128</v>
      </c>
      <c r="M1286" s="63">
        <f t="shared" si="20"/>
        <v>1.25</v>
      </c>
      <c r="N1286" s="64">
        <f>IF(M1286="","",IF(M1286&lt;Premissas!$C$8,Premissas!$E$7,IF(M1286&lt;Premissas!$C$9,Premissas!$E$8,IF(M1286&lt;Premissas!$C$10,Premissas!$E$9,IF(M1286&lt;Premissas!$C$11,Premissas!$E$10,IF(M1286&lt;Premissas!$C$12,Premissas!$E$11,Premissas!$E$12))))))</f>
        <v>200</v>
      </c>
      <c r="O1286" s="65">
        <f>IF(OR(N1286="",N1286=0),0,N1286/Premissas!$C$16)</f>
        <v>7.6923076923076925</v>
      </c>
    </row>
    <row r="1287" spans="1:15" ht="15" customHeight="1">
      <c r="A1287" s="40">
        <v>8</v>
      </c>
      <c r="B1287" s="40">
        <v>930</v>
      </c>
      <c r="C1287" s="40" t="s">
        <v>22</v>
      </c>
      <c r="D1287" s="40" t="s">
        <v>1390</v>
      </c>
      <c r="E1287" s="40" t="s">
        <v>1391</v>
      </c>
      <c r="F1287" s="62">
        <v>2269</v>
      </c>
      <c r="G1287" s="63">
        <v>88.32</v>
      </c>
      <c r="H1287" s="63">
        <v>26</v>
      </c>
      <c r="I1287" s="40"/>
      <c r="J1287" s="40">
        <v>20</v>
      </c>
      <c r="K1287" s="40" t="s">
        <v>677</v>
      </c>
      <c r="L1287" s="40" t="s">
        <v>128</v>
      </c>
      <c r="M1287" s="63">
        <f t="shared" si="20"/>
        <v>1.3</v>
      </c>
      <c r="N1287" s="64">
        <f>IF(M1287="","",IF(M1287&lt;Premissas!$C$8,Premissas!$E$7,IF(M1287&lt;Premissas!$C$9,Premissas!$E$8,IF(M1287&lt;Premissas!$C$10,Premissas!$E$9,IF(M1287&lt;Premissas!$C$11,Premissas!$E$10,IF(M1287&lt;Premissas!$C$12,Premissas!$E$11,Premissas!$E$12))))))</f>
        <v>200</v>
      </c>
      <c r="O1287" s="65">
        <f>IF(OR(N1287="",N1287=0),0,N1287/Premissas!$C$16)</f>
        <v>7.6923076923076925</v>
      </c>
    </row>
    <row r="1288" spans="1:15" ht="15" customHeight="1">
      <c r="A1288" s="40">
        <v>8</v>
      </c>
      <c r="B1288" s="40">
        <v>930</v>
      </c>
      <c r="C1288" s="40" t="s">
        <v>20</v>
      </c>
      <c r="D1288" s="40" t="s">
        <v>1390</v>
      </c>
      <c r="E1288" s="40" t="s">
        <v>1391</v>
      </c>
      <c r="F1288" s="62">
        <v>74</v>
      </c>
      <c r="G1288" s="63">
        <v>2.0099999999999998</v>
      </c>
      <c r="H1288" s="63">
        <v>37</v>
      </c>
      <c r="I1288" s="40"/>
      <c r="J1288" s="40">
        <v>17</v>
      </c>
      <c r="K1288" s="40" t="s">
        <v>677</v>
      </c>
      <c r="L1288" s="40" t="s">
        <v>128</v>
      </c>
      <c r="M1288" s="63">
        <f t="shared" si="20"/>
        <v>2.1764705882352939</v>
      </c>
      <c r="N1288" s="64">
        <f>IF(M1288="","",IF(M1288&lt;Premissas!$C$8,Premissas!$E$7,IF(M1288&lt;Premissas!$C$9,Premissas!$E$8,IF(M1288&lt;Premissas!$C$10,Premissas!$E$9,IF(M1288&lt;Premissas!$C$11,Premissas!$E$10,IF(M1288&lt;Premissas!$C$12,Premissas!$E$11,Premissas!$E$12))))))</f>
        <v>750</v>
      </c>
      <c r="O1288" s="65">
        <f>IF(OR(N1288="",N1288=0),0,N1288/Premissas!$C$16)</f>
        <v>28.846153846153847</v>
      </c>
    </row>
    <row r="1289" spans="1:15" ht="15" customHeight="1">
      <c r="A1289" s="40">
        <v>8</v>
      </c>
      <c r="B1289" s="40">
        <v>930</v>
      </c>
      <c r="C1289" s="40" t="s">
        <v>20</v>
      </c>
      <c r="D1289" s="40" t="s">
        <v>1392</v>
      </c>
      <c r="E1289" s="40" t="s">
        <v>1393</v>
      </c>
      <c r="F1289" s="62">
        <v>6393</v>
      </c>
      <c r="G1289" s="63">
        <v>147.30000000000001</v>
      </c>
      <c r="H1289" s="63">
        <v>43</v>
      </c>
      <c r="I1289" s="40"/>
      <c r="J1289" s="40">
        <v>17</v>
      </c>
      <c r="K1289" s="40" t="s">
        <v>677</v>
      </c>
      <c r="L1289" s="40" t="s">
        <v>128</v>
      </c>
      <c r="M1289" s="63">
        <f t="shared" si="20"/>
        <v>2.5294117647058822</v>
      </c>
      <c r="N1289" s="64">
        <f>IF(M1289="","",IF(M1289&lt;Premissas!$C$8,Premissas!$E$7,IF(M1289&lt;Premissas!$C$9,Premissas!$E$8,IF(M1289&lt;Premissas!$C$10,Premissas!$E$9,IF(M1289&lt;Premissas!$C$11,Premissas!$E$10,IF(M1289&lt;Premissas!$C$12,Premissas!$E$11,Premissas!$E$12))))))</f>
        <v>750</v>
      </c>
      <c r="O1289" s="65">
        <f>IF(OR(N1289="",N1289=0),0,N1289/Premissas!$C$16)</f>
        <v>28.846153846153847</v>
      </c>
    </row>
    <row r="1290" spans="1:15" ht="15" customHeight="1">
      <c r="A1290" s="40">
        <v>8</v>
      </c>
      <c r="B1290" s="40">
        <v>930</v>
      </c>
      <c r="C1290" s="40" t="s">
        <v>22</v>
      </c>
      <c r="D1290" s="40" t="s">
        <v>1394</v>
      </c>
      <c r="E1290" s="40" t="s">
        <v>1395</v>
      </c>
      <c r="F1290" s="62">
        <v>2120</v>
      </c>
      <c r="G1290" s="63">
        <v>67.69</v>
      </c>
      <c r="H1290" s="63">
        <v>31</v>
      </c>
      <c r="I1290" s="40"/>
      <c r="J1290" s="40">
        <v>20</v>
      </c>
      <c r="K1290" s="40" t="s">
        <v>677</v>
      </c>
      <c r="L1290" s="40" t="s">
        <v>128</v>
      </c>
      <c r="M1290" s="63">
        <f t="shared" si="20"/>
        <v>1.55</v>
      </c>
      <c r="N1290" s="64">
        <f>IF(M1290="","",IF(M1290&lt;Premissas!$C$8,Premissas!$E$7,IF(M1290&lt;Premissas!$C$9,Premissas!$E$8,IF(M1290&lt;Premissas!$C$10,Premissas!$E$9,IF(M1290&lt;Premissas!$C$11,Premissas!$E$10,IF(M1290&lt;Premissas!$C$12,Premissas!$E$11,Premissas!$E$12))))))</f>
        <v>350</v>
      </c>
      <c r="O1290" s="65">
        <f>IF(OR(N1290="",N1290=0),0,N1290/Premissas!$C$16)</f>
        <v>13.461538461538462</v>
      </c>
    </row>
    <row r="1291" spans="1:15" ht="15" customHeight="1">
      <c r="A1291" s="40">
        <v>8</v>
      </c>
      <c r="B1291" s="40">
        <v>930</v>
      </c>
      <c r="C1291" s="40" t="s">
        <v>21</v>
      </c>
      <c r="D1291" s="40" t="s">
        <v>1396</v>
      </c>
      <c r="E1291" s="40" t="s">
        <v>1397</v>
      </c>
      <c r="F1291" s="62">
        <v>1773</v>
      </c>
      <c r="G1291" s="63">
        <v>65.430000000000007</v>
      </c>
      <c r="H1291" s="63">
        <v>27</v>
      </c>
      <c r="I1291" s="40"/>
      <c r="J1291" s="40">
        <v>16</v>
      </c>
      <c r="K1291" s="40" t="s">
        <v>677</v>
      </c>
      <c r="L1291" s="40" t="s">
        <v>128</v>
      </c>
      <c r="M1291" s="63">
        <f t="shared" si="20"/>
        <v>1.6875</v>
      </c>
      <c r="N1291" s="64">
        <f>IF(M1291="","",IF(M1291&lt;Premissas!$C$8,Premissas!$E$7,IF(M1291&lt;Premissas!$C$9,Premissas!$E$8,IF(M1291&lt;Premissas!$C$10,Premissas!$E$9,IF(M1291&lt;Premissas!$C$11,Premissas!$E$10,IF(M1291&lt;Premissas!$C$12,Premissas!$E$11,Premissas!$E$12))))))</f>
        <v>500</v>
      </c>
      <c r="O1291" s="65">
        <f>IF(OR(N1291="",N1291=0),0,N1291/Premissas!$C$16)</f>
        <v>19.23076923076923</v>
      </c>
    </row>
    <row r="1292" spans="1:15" ht="15" customHeight="1">
      <c r="A1292" s="40">
        <v>8</v>
      </c>
      <c r="B1292" s="40">
        <v>930</v>
      </c>
      <c r="C1292" s="40" t="s">
        <v>20</v>
      </c>
      <c r="D1292" s="40" t="s">
        <v>1396</v>
      </c>
      <c r="E1292" s="40" t="s">
        <v>1397</v>
      </c>
      <c r="F1292" s="62">
        <v>32</v>
      </c>
      <c r="G1292" s="63">
        <v>0.4</v>
      </c>
      <c r="H1292" s="63">
        <v>80</v>
      </c>
      <c r="I1292" s="40"/>
      <c r="J1292" s="40">
        <v>17</v>
      </c>
      <c r="K1292" s="40" t="s">
        <v>677</v>
      </c>
      <c r="L1292" s="40" t="s">
        <v>128</v>
      </c>
      <c r="M1292" s="63">
        <f t="shared" si="20"/>
        <v>4.7058823529411766</v>
      </c>
      <c r="N1292" s="64">
        <f>IF(M1292="","",IF(M1292&lt;Premissas!$C$8,Premissas!$E$7,IF(M1292&lt;Premissas!$C$9,Premissas!$E$8,IF(M1292&lt;Premissas!$C$10,Premissas!$E$9,IF(M1292&lt;Premissas!$C$11,Premissas!$E$10,IF(M1292&lt;Premissas!$C$12,Premissas!$E$11,Premissas!$E$12))))))</f>
        <v>750</v>
      </c>
      <c r="O1292" s="65">
        <f>IF(OR(N1292="",N1292=0),0,N1292/Premissas!$C$16)</f>
        <v>28.846153846153847</v>
      </c>
    </row>
    <row r="1293" spans="1:15" ht="15" customHeight="1">
      <c r="A1293" s="40">
        <v>8</v>
      </c>
      <c r="B1293" s="40">
        <v>930</v>
      </c>
      <c r="C1293" s="40" t="s">
        <v>19</v>
      </c>
      <c r="D1293" s="40" t="s">
        <v>1398</v>
      </c>
      <c r="E1293" s="40" t="s">
        <v>1399</v>
      </c>
      <c r="F1293" s="62">
        <v>31</v>
      </c>
      <c r="G1293" s="63">
        <v>3.83</v>
      </c>
      <c r="H1293" s="63">
        <v>8</v>
      </c>
      <c r="I1293" s="40"/>
      <c r="J1293" s="40">
        <v>22</v>
      </c>
      <c r="K1293" s="40" t="s">
        <v>677</v>
      </c>
      <c r="L1293" s="40" t="s">
        <v>128</v>
      </c>
      <c r="M1293" s="63">
        <f t="shared" si="20"/>
        <v>0.36363636363636365</v>
      </c>
      <c r="N1293" s="64">
        <f>IF(M1293="","",IF(M1293&lt;Premissas!$C$8,Premissas!$E$7,IF(M1293&lt;Premissas!$C$9,Premissas!$E$8,IF(M1293&lt;Premissas!$C$10,Premissas!$E$9,IF(M1293&lt;Premissas!$C$11,Premissas!$E$10,IF(M1293&lt;Premissas!$C$12,Premissas!$E$11,Premissas!$E$12))))))</f>
        <v>0</v>
      </c>
      <c r="O1293" s="65">
        <f>IF(OR(N1293="",N1293=0),0,N1293/Premissas!$C$16)</f>
        <v>0</v>
      </c>
    </row>
    <row r="1294" spans="1:15" ht="15" customHeight="1">
      <c r="A1294" s="40">
        <v>8</v>
      </c>
      <c r="B1294" s="40">
        <v>930</v>
      </c>
      <c r="C1294" s="40" t="s">
        <v>22</v>
      </c>
      <c r="D1294" s="40" t="s">
        <v>1400</v>
      </c>
      <c r="E1294" s="40" t="s">
        <v>1401</v>
      </c>
      <c r="F1294" s="62">
        <v>1394</v>
      </c>
      <c r="G1294" s="63">
        <v>33.700000000000003</v>
      </c>
      <c r="H1294" s="63">
        <v>41</v>
      </c>
      <c r="I1294" s="40"/>
      <c r="J1294" s="40">
        <v>20</v>
      </c>
      <c r="K1294" s="40" t="s">
        <v>677</v>
      </c>
      <c r="L1294" s="40" t="s">
        <v>128</v>
      </c>
      <c r="M1294" s="63">
        <f t="shared" si="20"/>
        <v>2.0499999999999998</v>
      </c>
      <c r="N1294" s="64">
        <f>IF(M1294="","",IF(M1294&lt;Premissas!$C$8,Premissas!$E$7,IF(M1294&lt;Premissas!$C$9,Premissas!$E$8,IF(M1294&lt;Premissas!$C$10,Premissas!$E$9,IF(M1294&lt;Premissas!$C$11,Premissas!$E$10,IF(M1294&lt;Premissas!$C$12,Premissas!$E$11,Premissas!$E$12))))))</f>
        <v>750</v>
      </c>
      <c r="O1294" s="65">
        <f>IF(OR(N1294="",N1294=0),0,N1294/Premissas!$C$16)</f>
        <v>28.846153846153847</v>
      </c>
    </row>
    <row r="1295" spans="1:15" ht="15" customHeight="1">
      <c r="A1295" s="40">
        <v>8</v>
      </c>
      <c r="B1295" s="40">
        <v>930</v>
      </c>
      <c r="C1295" s="40" t="s">
        <v>22</v>
      </c>
      <c r="D1295" s="40" t="s">
        <v>1402</v>
      </c>
      <c r="E1295" s="40" t="s">
        <v>1403</v>
      </c>
      <c r="F1295" s="62">
        <v>1760</v>
      </c>
      <c r="G1295" s="63">
        <v>76.41</v>
      </c>
      <c r="H1295" s="63">
        <v>23</v>
      </c>
      <c r="I1295" s="40"/>
      <c r="J1295" s="40">
        <v>20</v>
      </c>
      <c r="K1295" s="40" t="s">
        <v>677</v>
      </c>
      <c r="L1295" s="40" t="s">
        <v>128</v>
      </c>
      <c r="M1295" s="63">
        <f t="shared" si="20"/>
        <v>1.1499999999999999</v>
      </c>
      <c r="N1295" s="64">
        <f>IF(M1295="","",IF(M1295&lt;Premissas!$C$8,Premissas!$E$7,IF(M1295&lt;Premissas!$C$9,Premissas!$E$8,IF(M1295&lt;Premissas!$C$10,Premissas!$E$9,IF(M1295&lt;Premissas!$C$11,Premissas!$E$10,IF(M1295&lt;Premissas!$C$12,Premissas!$E$11,Premissas!$E$12))))))</f>
        <v>100</v>
      </c>
      <c r="O1295" s="65">
        <f>IF(OR(N1295="",N1295=0),0,N1295/Premissas!$C$16)</f>
        <v>3.8461538461538463</v>
      </c>
    </row>
    <row r="1296" spans="1:15" ht="15" customHeight="1">
      <c r="A1296" s="40">
        <v>8</v>
      </c>
      <c r="B1296" s="40">
        <v>930</v>
      </c>
      <c r="C1296" s="40" t="s">
        <v>19</v>
      </c>
      <c r="D1296" s="40" t="s">
        <v>1404</v>
      </c>
      <c r="E1296" s="40" t="s">
        <v>1405</v>
      </c>
      <c r="F1296" s="62">
        <v>15</v>
      </c>
      <c r="G1296" s="63">
        <v>0.25</v>
      </c>
      <c r="H1296" s="63">
        <v>60</v>
      </c>
      <c r="I1296" s="40"/>
      <c r="J1296" s="40">
        <v>22</v>
      </c>
      <c r="K1296" s="40" t="s">
        <v>677</v>
      </c>
      <c r="L1296" s="40" t="s">
        <v>128</v>
      </c>
      <c r="M1296" s="63">
        <f t="shared" si="20"/>
        <v>2.7272727272727271</v>
      </c>
      <c r="N1296" s="64">
        <f>IF(M1296="","",IF(M1296&lt;Premissas!$C$8,Premissas!$E$7,IF(M1296&lt;Premissas!$C$9,Premissas!$E$8,IF(M1296&lt;Premissas!$C$10,Premissas!$E$9,IF(M1296&lt;Premissas!$C$11,Premissas!$E$10,IF(M1296&lt;Premissas!$C$12,Premissas!$E$11,Premissas!$E$12))))))</f>
        <v>750</v>
      </c>
      <c r="O1296" s="65">
        <f>IF(OR(N1296="",N1296=0),0,N1296/Premissas!$C$16)</f>
        <v>28.846153846153847</v>
      </c>
    </row>
    <row r="1297" spans="1:15" ht="15" customHeight="1">
      <c r="A1297" s="40">
        <v>8</v>
      </c>
      <c r="B1297" s="40">
        <v>930</v>
      </c>
      <c r="C1297" s="40" t="s">
        <v>20</v>
      </c>
      <c r="D1297" s="40" t="s">
        <v>1406</v>
      </c>
      <c r="E1297" s="40" t="s">
        <v>1407</v>
      </c>
      <c r="F1297" s="62">
        <v>4250</v>
      </c>
      <c r="G1297" s="63">
        <v>134.93</v>
      </c>
      <c r="H1297" s="63">
        <v>31</v>
      </c>
      <c r="I1297" s="40"/>
      <c r="J1297" s="40">
        <v>17</v>
      </c>
      <c r="K1297" s="40" t="s">
        <v>677</v>
      </c>
      <c r="L1297" s="40" t="s">
        <v>128</v>
      </c>
      <c r="M1297" s="63">
        <f t="shared" si="20"/>
        <v>1.8235294117647058</v>
      </c>
      <c r="N1297" s="64">
        <f>IF(M1297="","",IF(M1297&lt;Premissas!$C$8,Premissas!$E$7,IF(M1297&lt;Premissas!$C$9,Premissas!$E$8,IF(M1297&lt;Premissas!$C$10,Premissas!$E$9,IF(M1297&lt;Premissas!$C$11,Premissas!$E$10,IF(M1297&lt;Premissas!$C$12,Premissas!$E$11,Premissas!$E$12))))))</f>
        <v>500</v>
      </c>
      <c r="O1297" s="65">
        <f>IF(OR(N1297="",N1297=0),0,N1297/Premissas!$C$16)</f>
        <v>19.23076923076923</v>
      </c>
    </row>
    <row r="1298" spans="1:15" ht="15" customHeight="1">
      <c r="A1298" s="40">
        <v>8</v>
      </c>
      <c r="B1298" s="40">
        <v>930</v>
      </c>
      <c r="C1298" s="40" t="s">
        <v>22</v>
      </c>
      <c r="D1298" s="40" t="s">
        <v>1408</v>
      </c>
      <c r="E1298" s="40" t="s">
        <v>1409</v>
      </c>
      <c r="F1298" s="62">
        <v>363</v>
      </c>
      <c r="G1298" s="63">
        <v>32.6</v>
      </c>
      <c r="H1298" s="63">
        <v>11</v>
      </c>
      <c r="I1298" s="40"/>
      <c r="J1298" s="40">
        <v>20</v>
      </c>
      <c r="K1298" s="40" t="s">
        <v>677</v>
      </c>
      <c r="L1298" s="40" t="s">
        <v>128</v>
      </c>
      <c r="M1298" s="63">
        <f t="shared" si="20"/>
        <v>0.55000000000000004</v>
      </c>
      <c r="N1298" s="64">
        <f>IF(M1298="","",IF(M1298&lt;Premissas!$C$8,Premissas!$E$7,IF(M1298&lt;Premissas!$C$9,Premissas!$E$8,IF(M1298&lt;Premissas!$C$10,Premissas!$E$9,IF(M1298&lt;Premissas!$C$11,Premissas!$E$10,IF(M1298&lt;Premissas!$C$12,Premissas!$E$11,Premissas!$E$12))))))</f>
        <v>0</v>
      </c>
      <c r="O1298" s="65">
        <f>IF(OR(N1298="",N1298=0),0,N1298/Premissas!$C$16)</f>
        <v>0</v>
      </c>
    </row>
    <row r="1299" spans="1:15" ht="15" customHeight="1">
      <c r="A1299" s="40">
        <v>8</v>
      </c>
      <c r="B1299" s="40">
        <v>930</v>
      </c>
      <c r="C1299" s="40" t="s">
        <v>19</v>
      </c>
      <c r="D1299" s="40" t="s">
        <v>1408</v>
      </c>
      <c r="E1299" s="40" t="s">
        <v>1409</v>
      </c>
      <c r="F1299" s="62">
        <v>32</v>
      </c>
      <c r="G1299" s="63">
        <v>0.57999999999999996</v>
      </c>
      <c r="H1299" s="63">
        <v>55</v>
      </c>
      <c r="I1299" s="40"/>
      <c r="J1299" s="40">
        <v>22</v>
      </c>
      <c r="K1299" s="40" t="s">
        <v>677</v>
      </c>
      <c r="L1299" s="40" t="s">
        <v>128</v>
      </c>
      <c r="M1299" s="63">
        <f t="shared" si="20"/>
        <v>2.5</v>
      </c>
      <c r="N1299" s="64">
        <f>IF(M1299="","",IF(M1299&lt;Premissas!$C$8,Premissas!$E$7,IF(M1299&lt;Premissas!$C$9,Premissas!$E$8,IF(M1299&lt;Premissas!$C$10,Premissas!$E$9,IF(M1299&lt;Premissas!$C$11,Premissas!$E$10,IF(M1299&lt;Premissas!$C$12,Premissas!$E$11,Premissas!$E$12))))))</f>
        <v>750</v>
      </c>
      <c r="O1299" s="65">
        <f>IF(OR(N1299="",N1299=0),0,N1299/Premissas!$C$16)</f>
        <v>28.846153846153847</v>
      </c>
    </row>
    <row r="1300" spans="1:15" ht="15" customHeight="1">
      <c r="A1300" s="40">
        <v>8</v>
      </c>
      <c r="B1300" s="40">
        <v>930</v>
      </c>
      <c r="C1300" s="40" t="s">
        <v>20</v>
      </c>
      <c r="D1300" s="40" t="s">
        <v>1408</v>
      </c>
      <c r="E1300" s="40" t="s">
        <v>1409</v>
      </c>
      <c r="F1300" s="62">
        <v>5</v>
      </c>
      <c r="G1300" s="63">
        <v>0.5</v>
      </c>
      <c r="H1300" s="63">
        <v>10</v>
      </c>
      <c r="I1300" s="40"/>
      <c r="J1300" s="40">
        <v>17</v>
      </c>
      <c r="K1300" s="40" t="s">
        <v>677</v>
      </c>
      <c r="L1300" s="40" t="s">
        <v>128</v>
      </c>
      <c r="M1300" s="63">
        <f t="shared" si="20"/>
        <v>0.58823529411764708</v>
      </c>
      <c r="N1300" s="64">
        <f>IF(M1300="","",IF(M1300&lt;Premissas!$C$8,Premissas!$E$7,IF(M1300&lt;Premissas!$C$9,Premissas!$E$8,IF(M1300&lt;Premissas!$C$10,Premissas!$E$9,IF(M1300&lt;Premissas!$C$11,Premissas!$E$10,IF(M1300&lt;Premissas!$C$12,Premissas!$E$11,Premissas!$E$12))))))</f>
        <v>0</v>
      </c>
      <c r="O1300" s="65">
        <f>IF(OR(N1300="",N1300=0),0,N1300/Premissas!$C$16)</f>
        <v>0</v>
      </c>
    </row>
    <row r="1301" spans="1:15" ht="15" customHeight="1">
      <c r="A1301" s="40">
        <v>8</v>
      </c>
      <c r="B1301" s="40">
        <v>930</v>
      </c>
      <c r="C1301" s="40" t="s">
        <v>22</v>
      </c>
      <c r="D1301" s="40" t="s">
        <v>1412</v>
      </c>
      <c r="E1301" s="40" t="s">
        <v>1413</v>
      </c>
      <c r="F1301" s="62">
        <v>224</v>
      </c>
      <c r="G1301" s="63">
        <v>14.85</v>
      </c>
      <c r="H1301" s="63">
        <v>15</v>
      </c>
      <c r="I1301" s="40"/>
      <c r="J1301" s="40">
        <v>20</v>
      </c>
      <c r="K1301" s="40" t="s">
        <v>677</v>
      </c>
      <c r="L1301" s="40" t="s">
        <v>128</v>
      </c>
      <c r="M1301" s="63">
        <f t="shared" si="20"/>
        <v>0.75</v>
      </c>
      <c r="N1301" s="64">
        <f>IF(M1301="","",IF(M1301&lt;Premissas!$C$8,Premissas!$E$7,IF(M1301&lt;Premissas!$C$9,Premissas!$E$8,IF(M1301&lt;Premissas!$C$10,Premissas!$E$9,IF(M1301&lt;Premissas!$C$11,Premissas!$E$10,IF(M1301&lt;Premissas!$C$12,Premissas!$E$11,Premissas!$E$12))))))</f>
        <v>0</v>
      </c>
      <c r="O1301" s="65">
        <f>IF(OR(N1301="",N1301=0),0,N1301/Premissas!$C$16)</f>
        <v>0</v>
      </c>
    </row>
    <row r="1302" spans="1:15" ht="15" customHeight="1">
      <c r="A1302" s="40">
        <v>8</v>
      </c>
      <c r="B1302" s="40">
        <v>930</v>
      </c>
      <c r="C1302" s="40" t="s">
        <v>19</v>
      </c>
      <c r="D1302" s="40" t="s">
        <v>1414</v>
      </c>
      <c r="E1302" s="40" t="s">
        <v>1415</v>
      </c>
      <c r="F1302" s="62">
        <v>874</v>
      </c>
      <c r="G1302" s="63">
        <v>55.69</v>
      </c>
      <c r="H1302" s="63">
        <v>16</v>
      </c>
      <c r="I1302" s="40"/>
      <c r="J1302" s="40">
        <v>22</v>
      </c>
      <c r="K1302" s="40" t="s">
        <v>677</v>
      </c>
      <c r="L1302" s="40" t="s">
        <v>128</v>
      </c>
      <c r="M1302" s="63">
        <f t="shared" si="20"/>
        <v>0.72727272727272729</v>
      </c>
      <c r="N1302" s="64">
        <f>IF(M1302="","",IF(M1302&lt;Premissas!$C$8,Premissas!$E$7,IF(M1302&lt;Premissas!$C$9,Premissas!$E$8,IF(M1302&lt;Premissas!$C$10,Premissas!$E$9,IF(M1302&lt;Premissas!$C$11,Premissas!$E$10,IF(M1302&lt;Premissas!$C$12,Premissas!$E$11,Premissas!$E$12))))))</f>
        <v>0</v>
      </c>
      <c r="O1302" s="65">
        <f>IF(OR(N1302="",N1302=0),0,N1302/Premissas!$C$16)</f>
        <v>0</v>
      </c>
    </row>
    <row r="1303" spans="1:15" ht="15" customHeight="1">
      <c r="A1303" s="40">
        <v>8</v>
      </c>
      <c r="B1303" s="40">
        <v>930</v>
      </c>
      <c r="C1303" s="40" t="s">
        <v>21</v>
      </c>
      <c r="D1303" s="40" t="s">
        <v>1414</v>
      </c>
      <c r="E1303" s="40" t="s">
        <v>1415</v>
      </c>
      <c r="F1303" s="62">
        <v>23</v>
      </c>
      <c r="G1303" s="63">
        <v>0.9</v>
      </c>
      <c r="H1303" s="63">
        <v>26</v>
      </c>
      <c r="I1303" s="40"/>
      <c r="J1303" s="40">
        <v>16</v>
      </c>
      <c r="K1303" s="40" t="s">
        <v>677</v>
      </c>
      <c r="L1303" s="40" t="s">
        <v>128</v>
      </c>
      <c r="M1303" s="63">
        <f t="shared" si="20"/>
        <v>1.625</v>
      </c>
      <c r="N1303" s="64">
        <f>IF(M1303="","",IF(M1303&lt;Premissas!$C$8,Premissas!$E$7,IF(M1303&lt;Premissas!$C$9,Premissas!$E$8,IF(M1303&lt;Premissas!$C$10,Premissas!$E$9,IF(M1303&lt;Premissas!$C$11,Premissas!$E$10,IF(M1303&lt;Premissas!$C$12,Premissas!$E$11,Premissas!$E$12))))))</f>
        <v>500</v>
      </c>
      <c r="O1303" s="65">
        <f>IF(OR(N1303="",N1303=0),0,N1303/Premissas!$C$16)</f>
        <v>19.23076923076923</v>
      </c>
    </row>
    <row r="1304" spans="1:15" ht="15" customHeight="1">
      <c r="A1304" s="40">
        <v>8</v>
      </c>
      <c r="B1304" s="40">
        <v>930</v>
      </c>
      <c r="C1304" s="40" t="s">
        <v>22</v>
      </c>
      <c r="D1304" s="40" t="s">
        <v>1416</v>
      </c>
      <c r="E1304" s="40" t="s">
        <v>1417</v>
      </c>
      <c r="F1304" s="62">
        <v>735</v>
      </c>
      <c r="G1304" s="63">
        <v>78.56</v>
      </c>
      <c r="H1304" s="63">
        <v>9</v>
      </c>
      <c r="I1304" s="40"/>
      <c r="J1304" s="40">
        <v>20</v>
      </c>
      <c r="K1304" s="40" t="s">
        <v>677</v>
      </c>
      <c r="L1304" s="40" t="s">
        <v>128</v>
      </c>
      <c r="M1304" s="63">
        <f t="shared" si="20"/>
        <v>0.45</v>
      </c>
      <c r="N1304" s="64">
        <f>IF(M1304="","",IF(M1304&lt;Premissas!$C$8,Premissas!$E$7,IF(M1304&lt;Premissas!$C$9,Premissas!$E$8,IF(M1304&lt;Premissas!$C$10,Premissas!$E$9,IF(M1304&lt;Premissas!$C$11,Premissas!$E$10,IF(M1304&lt;Premissas!$C$12,Premissas!$E$11,Premissas!$E$12))))))</f>
        <v>0</v>
      </c>
      <c r="O1304" s="65">
        <f>IF(OR(N1304="",N1304=0),0,N1304/Premissas!$C$16)</f>
        <v>0</v>
      </c>
    </row>
    <row r="1305" spans="1:15" ht="15" customHeight="1">
      <c r="A1305" s="40">
        <v>8</v>
      </c>
      <c r="B1305" s="40">
        <v>930</v>
      </c>
      <c r="C1305" s="40" t="s">
        <v>19</v>
      </c>
      <c r="D1305" s="40" t="s">
        <v>1418</v>
      </c>
      <c r="E1305" s="40" t="s">
        <v>1419</v>
      </c>
      <c r="F1305" s="62">
        <v>64</v>
      </c>
      <c r="G1305" s="63">
        <v>3.25</v>
      </c>
      <c r="H1305" s="63">
        <v>20</v>
      </c>
      <c r="I1305" s="40"/>
      <c r="J1305" s="40">
        <v>22</v>
      </c>
      <c r="K1305" s="40" t="s">
        <v>677</v>
      </c>
      <c r="L1305" s="40" t="s">
        <v>128</v>
      </c>
      <c r="M1305" s="63">
        <f t="shared" si="20"/>
        <v>0.90909090909090906</v>
      </c>
      <c r="N1305" s="64">
        <f>IF(M1305="","",IF(M1305&lt;Premissas!$C$8,Premissas!$E$7,IF(M1305&lt;Premissas!$C$9,Premissas!$E$8,IF(M1305&lt;Premissas!$C$10,Premissas!$E$9,IF(M1305&lt;Premissas!$C$11,Premissas!$E$10,IF(M1305&lt;Premissas!$C$12,Premissas!$E$11,Premissas!$E$12))))))</f>
        <v>0</v>
      </c>
      <c r="O1305" s="65">
        <f>IF(OR(N1305="",N1305=0),0,N1305/Premissas!$C$16)</f>
        <v>0</v>
      </c>
    </row>
    <row r="1306" spans="1:15" ht="15" customHeight="1">
      <c r="A1306" s="40">
        <v>8</v>
      </c>
      <c r="B1306" s="40">
        <v>930</v>
      </c>
      <c r="C1306" s="40" t="s">
        <v>20</v>
      </c>
      <c r="D1306" s="40" t="s">
        <v>1420</v>
      </c>
      <c r="E1306" s="40" t="s">
        <v>1421</v>
      </c>
      <c r="F1306" s="62">
        <v>411</v>
      </c>
      <c r="G1306" s="63">
        <v>33.64</v>
      </c>
      <c r="H1306" s="63">
        <v>12</v>
      </c>
      <c r="I1306" s="40"/>
      <c r="J1306" s="40">
        <v>17</v>
      </c>
      <c r="K1306" s="40" t="s">
        <v>677</v>
      </c>
      <c r="L1306" s="40" t="s">
        <v>128</v>
      </c>
      <c r="M1306" s="63">
        <f t="shared" si="20"/>
        <v>0.70588235294117652</v>
      </c>
      <c r="N1306" s="64">
        <f>IF(M1306="","",IF(M1306&lt;Premissas!$C$8,Premissas!$E$7,IF(M1306&lt;Premissas!$C$9,Premissas!$E$8,IF(M1306&lt;Premissas!$C$10,Premissas!$E$9,IF(M1306&lt;Premissas!$C$11,Premissas!$E$10,IF(M1306&lt;Premissas!$C$12,Premissas!$E$11,Premissas!$E$12))))))</f>
        <v>0</v>
      </c>
      <c r="O1306" s="65">
        <f>IF(OR(N1306="",N1306=0),0,N1306/Premissas!$C$16)</f>
        <v>0</v>
      </c>
    </row>
    <row r="1307" spans="1:15" ht="15" customHeight="1">
      <c r="A1307" s="40">
        <v>8</v>
      </c>
      <c r="B1307" s="40">
        <v>930</v>
      </c>
      <c r="C1307" s="40" t="s">
        <v>22</v>
      </c>
      <c r="D1307" s="40" t="s">
        <v>1422</v>
      </c>
      <c r="E1307" s="40" t="s">
        <v>1423</v>
      </c>
      <c r="F1307" s="62">
        <v>3036</v>
      </c>
      <c r="G1307" s="63">
        <v>16.41</v>
      </c>
      <c r="H1307" s="63">
        <v>185</v>
      </c>
      <c r="I1307" s="40"/>
      <c r="J1307" s="40">
        <v>20</v>
      </c>
      <c r="K1307" s="40" t="s">
        <v>677</v>
      </c>
      <c r="L1307" s="40" t="s">
        <v>128</v>
      </c>
      <c r="M1307" s="63">
        <f t="shared" si="20"/>
        <v>9.25</v>
      </c>
      <c r="N1307" s="64">
        <f>IF(M1307="","",IF(M1307&lt;Premissas!$C$8,Premissas!$E$7,IF(M1307&lt;Premissas!$C$9,Premissas!$E$8,IF(M1307&lt;Premissas!$C$10,Premissas!$E$9,IF(M1307&lt;Premissas!$C$11,Premissas!$E$10,IF(M1307&lt;Premissas!$C$12,Premissas!$E$11,Premissas!$E$12))))))</f>
        <v>750</v>
      </c>
      <c r="O1307" s="65">
        <f>IF(OR(N1307="",N1307=0),0,N1307/Premissas!$C$16)</f>
        <v>28.846153846153847</v>
      </c>
    </row>
    <row r="1308" spans="1:15" ht="15" customHeight="1">
      <c r="A1308" s="40">
        <v>8</v>
      </c>
      <c r="B1308" s="40">
        <v>930</v>
      </c>
      <c r="C1308" s="40" t="s">
        <v>20</v>
      </c>
      <c r="D1308" s="40" t="s">
        <v>1424</v>
      </c>
      <c r="E1308" s="40" t="s">
        <v>1425</v>
      </c>
      <c r="F1308" s="62">
        <v>2786</v>
      </c>
      <c r="G1308" s="63">
        <v>87.54</v>
      </c>
      <c r="H1308" s="63">
        <v>32</v>
      </c>
      <c r="I1308" s="40"/>
      <c r="J1308" s="40">
        <v>17</v>
      </c>
      <c r="K1308" s="40" t="s">
        <v>677</v>
      </c>
      <c r="L1308" s="40" t="s">
        <v>128</v>
      </c>
      <c r="M1308" s="63">
        <f t="shared" si="20"/>
        <v>1.8823529411764706</v>
      </c>
      <c r="N1308" s="64">
        <f>IF(M1308="","",IF(M1308&lt;Premissas!$C$8,Premissas!$E$7,IF(M1308&lt;Premissas!$C$9,Premissas!$E$8,IF(M1308&lt;Premissas!$C$10,Premissas!$E$9,IF(M1308&lt;Premissas!$C$11,Premissas!$E$10,IF(M1308&lt;Premissas!$C$12,Premissas!$E$11,Premissas!$E$12))))))</f>
        <v>500</v>
      </c>
      <c r="O1308" s="65">
        <f>IF(OR(N1308="",N1308=0),0,N1308/Premissas!$C$16)</f>
        <v>19.23076923076923</v>
      </c>
    </row>
    <row r="1309" spans="1:15" ht="15" customHeight="1">
      <c r="A1309" s="40">
        <v>8</v>
      </c>
      <c r="B1309" s="40">
        <v>930</v>
      </c>
      <c r="C1309" s="40" t="s">
        <v>19</v>
      </c>
      <c r="D1309" s="40" t="s">
        <v>1752</v>
      </c>
      <c r="E1309" s="40" t="s">
        <v>1753</v>
      </c>
      <c r="F1309" s="62">
        <v>63</v>
      </c>
      <c r="G1309" s="63">
        <v>2.61</v>
      </c>
      <c r="H1309" s="63">
        <v>24</v>
      </c>
      <c r="I1309" s="40"/>
      <c r="J1309" s="40">
        <v>22</v>
      </c>
      <c r="K1309" s="40" t="s">
        <v>677</v>
      </c>
      <c r="L1309" s="40" t="s">
        <v>128</v>
      </c>
      <c r="M1309" s="63">
        <f t="shared" si="20"/>
        <v>1.0909090909090908</v>
      </c>
      <c r="N1309" s="64">
        <f>IF(M1309="","",IF(M1309&lt;Premissas!$C$8,Premissas!$E$7,IF(M1309&lt;Premissas!$C$9,Premissas!$E$8,IF(M1309&lt;Premissas!$C$10,Premissas!$E$9,IF(M1309&lt;Premissas!$C$11,Premissas!$E$10,IF(M1309&lt;Premissas!$C$12,Premissas!$E$11,Premissas!$E$12))))))</f>
        <v>100</v>
      </c>
      <c r="O1309" s="65">
        <f>IF(OR(N1309="",N1309=0),0,N1309/Premissas!$C$16)</f>
        <v>3.8461538461538463</v>
      </c>
    </row>
    <row r="1310" spans="1:15" ht="15" customHeight="1">
      <c r="A1310" s="40">
        <v>8</v>
      </c>
      <c r="B1310" s="40">
        <v>930</v>
      </c>
      <c r="C1310" s="40" t="s">
        <v>22</v>
      </c>
      <c r="D1310" s="40" t="s">
        <v>1754</v>
      </c>
      <c r="E1310" s="40" t="s">
        <v>1755</v>
      </c>
      <c r="F1310" s="62">
        <v>87</v>
      </c>
      <c r="G1310" s="63">
        <v>5.59</v>
      </c>
      <c r="H1310" s="63">
        <v>16</v>
      </c>
      <c r="I1310" s="40"/>
      <c r="J1310" s="40">
        <v>20</v>
      </c>
      <c r="K1310" s="40" t="s">
        <v>677</v>
      </c>
      <c r="L1310" s="40" t="s">
        <v>128</v>
      </c>
      <c r="M1310" s="63">
        <f t="shared" si="20"/>
        <v>0.8</v>
      </c>
      <c r="N1310" s="64">
        <f>IF(M1310="","",IF(M1310&lt;Premissas!$C$8,Premissas!$E$7,IF(M1310&lt;Premissas!$C$9,Premissas!$E$8,IF(M1310&lt;Premissas!$C$10,Premissas!$E$9,IF(M1310&lt;Premissas!$C$11,Premissas!$E$10,IF(M1310&lt;Premissas!$C$12,Premissas!$E$11,Premissas!$E$12))))))</f>
        <v>0</v>
      </c>
      <c r="O1310" s="65">
        <f>IF(OR(N1310="",N1310=0),0,N1310/Premissas!$C$16)</f>
        <v>0</v>
      </c>
    </row>
    <row r="1311" spans="1:15" ht="15" customHeight="1">
      <c r="A1311" s="40">
        <v>8</v>
      </c>
      <c r="B1311" s="40">
        <v>930</v>
      </c>
      <c r="C1311" s="40" t="s">
        <v>20</v>
      </c>
      <c r="D1311" s="40" t="s">
        <v>1428</v>
      </c>
      <c r="E1311" s="40" t="s">
        <v>1429</v>
      </c>
      <c r="F1311" s="62">
        <v>2887</v>
      </c>
      <c r="G1311" s="63">
        <v>141.74</v>
      </c>
      <c r="H1311" s="63">
        <v>20</v>
      </c>
      <c r="I1311" s="40"/>
      <c r="J1311" s="40">
        <v>17</v>
      </c>
      <c r="K1311" s="40" t="s">
        <v>677</v>
      </c>
      <c r="L1311" s="40" t="s">
        <v>128</v>
      </c>
      <c r="M1311" s="63">
        <f t="shared" si="20"/>
        <v>1.1764705882352942</v>
      </c>
      <c r="N1311" s="64">
        <f>IF(M1311="","",IF(M1311&lt;Premissas!$C$8,Premissas!$E$7,IF(M1311&lt;Premissas!$C$9,Premissas!$E$8,IF(M1311&lt;Premissas!$C$10,Premissas!$E$9,IF(M1311&lt;Premissas!$C$11,Premissas!$E$10,IF(M1311&lt;Premissas!$C$12,Premissas!$E$11,Premissas!$E$12))))))</f>
        <v>100</v>
      </c>
      <c r="O1311" s="65">
        <f>IF(OR(N1311="",N1311=0),0,N1311/Premissas!$C$16)</f>
        <v>3.8461538461538463</v>
      </c>
    </row>
    <row r="1312" spans="1:15" ht="15" customHeight="1">
      <c r="A1312" s="40">
        <v>8</v>
      </c>
      <c r="B1312" s="40">
        <v>930</v>
      </c>
      <c r="C1312" s="40" t="s">
        <v>19</v>
      </c>
      <c r="D1312" s="40" t="s">
        <v>1432</v>
      </c>
      <c r="E1312" s="40" t="s">
        <v>1433</v>
      </c>
      <c r="F1312" s="62">
        <v>79</v>
      </c>
      <c r="G1312" s="63">
        <v>1.1299999999999999</v>
      </c>
      <c r="H1312" s="63">
        <v>70</v>
      </c>
      <c r="I1312" s="40"/>
      <c r="J1312" s="40">
        <v>22</v>
      </c>
      <c r="K1312" s="40" t="s">
        <v>677</v>
      </c>
      <c r="L1312" s="40" t="s">
        <v>128</v>
      </c>
      <c r="M1312" s="63">
        <f t="shared" si="20"/>
        <v>3.1818181818181817</v>
      </c>
      <c r="N1312" s="64">
        <f>IF(M1312="","",IF(M1312&lt;Premissas!$C$8,Premissas!$E$7,IF(M1312&lt;Premissas!$C$9,Premissas!$E$8,IF(M1312&lt;Premissas!$C$10,Premissas!$E$9,IF(M1312&lt;Premissas!$C$11,Premissas!$E$10,IF(M1312&lt;Premissas!$C$12,Premissas!$E$11,Premissas!$E$12))))))</f>
        <v>750</v>
      </c>
      <c r="O1312" s="65">
        <f>IF(OR(N1312="",N1312=0),0,N1312/Premissas!$C$16)</f>
        <v>28.846153846153847</v>
      </c>
    </row>
    <row r="1313" spans="1:15" ht="15" customHeight="1">
      <c r="A1313" s="40">
        <v>8</v>
      </c>
      <c r="B1313" s="40">
        <v>930</v>
      </c>
      <c r="C1313" s="40" t="s">
        <v>21</v>
      </c>
      <c r="D1313" s="40" t="s">
        <v>1432</v>
      </c>
      <c r="E1313" s="40" t="s">
        <v>1433</v>
      </c>
      <c r="F1313" s="62">
        <v>696</v>
      </c>
      <c r="G1313" s="63">
        <v>31.79</v>
      </c>
      <c r="H1313" s="63">
        <v>22</v>
      </c>
      <c r="I1313" s="40"/>
      <c r="J1313" s="40">
        <v>16</v>
      </c>
      <c r="K1313" s="40" t="s">
        <v>677</v>
      </c>
      <c r="L1313" s="40" t="s">
        <v>128</v>
      </c>
      <c r="M1313" s="63">
        <f t="shared" si="20"/>
        <v>1.375</v>
      </c>
      <c r="N1313" s="64">
        <f>IF(M1313="","",IF(M1313&lt;Premissas!$C$8,Premissas!$E$7,IF(M1313&lt;Premissas!$C$9,Premissas!$E$8,IF(M1313&lt;Premissas!$C$10,Premissas!$E$9,IF(M1313&lt;Premissas!$C$11,Premissas!$E$10,IF(M1313&lt;Premissas!$C$12,Premissas!$E$11,Premissas!$E$12))))))</f>
        <v>200</v>
      </c>
      <c r="O1313" s="65">
        <f>IF(OR(N1313="",N1313=0),0,N1313/Premissas!$C$16)</f>
        <v>7.6923076923076925</v>
      </c>
    </row>
    <row r="1314" spans="1:15" ht="15" customHeight="1">
      <c r="A1314" s="40">
        <v>8</v>
      </c>
      <c r="B1314" s="40">
        <v>930</v>
      </c>
      <c r="C1314" s="40" t="s">
        <v>19</v>
      </c>
      <c r="D1314" s="40" t="s">
        <v>1434</v>
      </c>
      <c r="E1314" s="40" t="s">
        <v>1435</v>
      </c>
      <c r="F1314" s="62">
        <v>185</v>
      </c>
      <c r="G1314" s="63">
        <v>14.44</v>
      </c>
      <c r="H1314" s="63">
        <v>13</v>
      </c>
      <c r="I1314" s="40"/>
      <c r="J1314" s="40">
        <v>22</v>
      </c>
      <c r="K1314" s="40" t="s">
        <v>677</v>
      </c>
      <c r="L1314" s="40" t="s">
        <v>128</v>
      </c>
      <c r="M1314" s="63">
        <f t="shared" si="20"/>
        <v>0.59090909090909094</v>
      </c>
      <c r="N1314" s="64">
        <f>IF(M1314="","",IF(M1314&lt;Premissas!$C$8,Premissas!$E$7,IF(M1314&lt;Premissas!$C$9,Premissas!$E$8,IF(M1314&lt;Premissas!$C$10,Premissas!$E$9,IF(M1314&lt;Premissas!$C$11,Premissas!$E$10,IF(M1314&lt;Premissas!$C$12,Premissas!$E$11,Premissas!$E$12))))))</f>
        <v>0</v>
      </c>
      <c r="O1314" s="65">
        <f>IF(OR(N1314="",N1314=0),0,N1314/Premissas!$C$16)</f>
        <v>0</v>
      </c>
    </row>
    <row r="1315" spans="1:15" ht="15" customHeight="1">
      <c r="A1315" s="40">
        <v>8</v>
      </c>
      <c r="B1315" s="40">
        <v>930</v>
      </c>
      <c r="C1315" s="40" t="s">
        <v>21</v>
      </c>
      <c r="D1315" s="40" t="s">
        <v>1434</v>
      </c>
      <c r="E1315" s="40" t="s">
        <v>1435</v>
      </c>
      <c r="F1315" s="62">
        <v>62</v>
      </c>
      <c r="G1315" s="63">
        <v>3.74</v>
      </c>
      <c r="H1315" s="63">
        <v>17</v>
      </c>
      <c r="I1315" s="40"/>
      <c r="J1315" s="40">
        <v>16</v>
      </c>
      <c r="K1315" s="40" t="s">
        <v>677</v>
      </c>
      <c r="L1315" s="40" t="s">
        <v>128</v>
      </c>
      <c r="M1315" s="63">
        <f t="shared" si="20"/>
        <v>1.0625</v>
      </c>
      <c r="N1315" s="64">
        <f>IF(M1315="","",IF(M1315&lt;Premissas!$C$8,Premissas!$E$7,IF(M1315&lt;Premissas!$C$9,Premissas!$E$8,IF(M1315&lt;Premissas!$C$10,Premissas!$E$9,IF(M1315&lt;Premissas!$C$11,Premissas!$E$10,IF(M1315&lt;Premissas!$C$12,Premissas!$E$11,Premissas!$E$12))))))</f>
        <v>100</v>
      </c>
      <c r="O1315" s="65">
        <f>IF(OR(N1315="",N1315=0),0,N1315/Premissas!$C$16)</f>
        <v>3.8461538461538463</v>
      </c>
    </row>
    <row r="1316" spans="1:15" ht="15" customHeight="1">
      <c r="A1316" s="40">
        <v>8</v>
      </c>
      <c r="B1316" s="40">
        <v>930</v>
      </c>
      <c r="C1316" s="40" t="s">
        <v>19</v>
      </c>
      <c r="D1316" s="40" t="s">
        <v>1436</v>
      </c>
      <c r="E1316" s="40" t="s">
        <v>1437</v>
      </c>
      <c r="F1316" s="62">
        <v>46</v>
      </c>
      <c r="G1316" s="63">
        <v>1.53</v>
      </c>
      <c r="H1316" s="63">
        <v>30</v>
      </c>
      <c r="I1316" s="40"/>
      <c r="J1316" s="40">
        <v>22</v>
      </c>
      <c r="K1316" s="40" t="s">
        <v>677</v>
      </c>
      <c r="L1316" s="40" t="s">
        <v>128</v>
      </c>
      <c r="M1316" s="63">
        <f t="shared" si="20"/>
        <v>1.3636363636363635</v>
      </c>
      <c r="N1316" s="64">
        <f>IF(M1316="","",IF(M1316&lt;Premissas!$C$8,Premissas!$E$7,IF(M1316&lt;Premissas!$C$9,Premissas!$E$8,IF(M1316&lt;Premissas!$C$10,Premissas!$E$9,IF(M1316&lt;Premissas!$C$11,Premissas!$E$10,IF(M1316&lt;Premissas!$C$12,Premissas!$E$11,Premissas!$E$12))))))</f>
        <v>200</v>
      </c>
      <c r="O1316" s="65">
        <f>IF(OR(N1316="",N1316=0),0,N1316/Premissas!$C$16)</f>
        <v>7.6923076923076925</v>
      </c>
    </row>
    <row r="1317" spans="1:15" ht="15" customHeight="1">
      <c r="A1317" s="40">
        <v>8</v>
      </c>
      <c r="B1317" s="40">
        <v>930</v>
      </c>
      <c r="C1317" s="40" t="s">
        <v>22</v>
      </c>
      <c r="D1317" s="40" t="s">
        <v>1438</v>
      </c>
      <c r="E1317" s="40" t="s">
        <v>1439</v>
      </c>
      <c r="F1317" s="62">
        <v>1535</v>
      </c>
      <c r="G1317" s="63">
        <v>53.84</v>
      </c>
      <c r="H1317" s="63">
        <v>29</v>
      </c>
      <c r="I1317" s="40"/>
      <c r="J1317" s="40">
        <v>20</v>
      </c>
      <c r="K1317" s="40" t="s">
        <v>677</v>
      </c>
      <c r="L1317" s="40" t="s">
        <v>128</v>
      </c>
      <c r="M1317" s="63">
        <f t="shared" si="20"/>
        <v>1.45</v>
      </c>
      <c r="N1317" s="64">
        <f>IF(M1317="","",IF(M1317&lt;Premissas!$C$8,Premissas!$E$7,IF(M1317&lt;Premissas!$C$9,Premissas!$E$8,IF(M1317&lt;Premissas!$C$10,Premissas!$E$9,IF(M1317&lt;Premissas!$C$11,Premissas!$E$10,IF(M1317&lt;Premissas!$C$12,Premissas!$E$11,Premissas!$E$12))))))</f>
        <v>350</v>
      </c>
      <c r="O1317" s="65">
        <f>IF(OR(N1317="",N1317=0),0,N1317/Premissas!$C$16)</f>
        <v>13.461538461538462</v>
      </c>
    </row>
    <row r="1318" spans="1:15" ht="15" customHeight="1">
      <c r="A1318" s="40">
        <v>8</v>
      </c>
      <c r="B1318" s="40">
        <v>930</v>
      </c>
      <c r="C1318" s="40" t="s">
        <v>20</v>
      </c>
      <c r="D1318" s="40" t="s">
        <v>1438</v>
      </c>
      <c r="E1318" s="40" t="s">
        <v>1439</v>
      </c>
      <c r="F1318" s="62">
        <v>43</v>
      </c>
      <c r="G1318" s="63">
        <v>0.35</v>
      </c>
      <c r="H1318" s="63">
        <v>123</v>
      </c>
      <c r="I1318" s="40"/>
      <c r="J1318" s="40">
        <v>17</v>
      </c>
      <c r="K1318" s="40" t="s">
        <v>677</v>
      </c>
      <c r="L1318" s="40" t="s">
        <v>128</v>
      </c>
      <c r="M1318" s="63">
        <f t="shared" si="20"/>
        <v>7.2352941176470589</v>
      </c>
      <c r="N1318" s="64">
        <f>IF(M1318="","",IF(M1318&lt;Premissas!$C$8,Premissas!$E$7,IF(M1318&lt;Premissas!$C$9,Premissas!$E$8,IF(M1318&lt;Premissas!$C$10,Premissas!$E$9,IF(M1318&lt;Premissas!$C$11,Premissas!$E$10,IF(M1318&lt;Premissas!$C$12,Premissas!$E$11,Premissas!$E$12))))))</f>
        <v>750</v>
      </c>
      <c r="O1318" s="65">
        <f>IF(OR(N1318="",N1318=0),0,N1318/Premissas!$C$16)</f>
        <v>28.846153846153847</v>
      </c>
    </row>
    <row r="1319" spans="1:15" ht="15" customHeight="1">
      <c r="A1319" s="40">
        <v>8</v>
      </c>
      <c r="B1319" s="40">
        <v>930</v>
      </c>
      <c r="C1319" s="40" t="s">
        <v>21</v>
      </c>
      <c r="D1319" s="40" t="s">
        <v>1440</v>
      </c>
      <c r="E1319" s="40" t="s">
        <v>1441</v>
      </c>
      <c r="F1319" s="62">
        <v>173</v>
      </c>
      <c r="G1319" s="63">
        <v>2.64</v>
      </c>
      <c r="H1319" s="63">
        <v>66</v>
      </c>
      <c r="I1319" s="40"/>
      <c r="J1319" s="40">
        <v>16</v>
      </c>
      <c r="K1319" s="40" t="s">
        <v>677</v>
      </c>
      <c r="L1319" s="40" t="s">
        <v>128</v>
      </c>
      <c r="M1319" s="63">
        <f t="shared" si="20"/>
        <v>4.125</v>
      </c>
      <c r="N1319" s="64">
        <f>IF(M1319="","",IF(M1319&lt;Premissas!$C$8,Premissas!$E$7,IF(M1319&lt;Premissas!$C$9,Premissas!$E$8,IF(M1319&lt;Premissas!$C$10,Premissas!$E$9,IF(M1319&lt;Premissas!$C$11,Premissas!$E$10,IF(M1319&lt;Premissas!$C$12,Premissas!$E$11,Premissas!$E$12))))))</f>
        <v>750</v>
      </c>
      <c r="O1319" s="65">
        <f>IF(OR(N1319="",N1319=0),0,N1319/Premissas!$C$16)</f>
        <v>28.846153846153847</v>
      </c>
    </row>
    <row r="1320" spans="1:15" ht="15" customHeight="1">
      <c r="A1320" s="40">
        <v>8</v>
      </c>
      <c r="B1320" s="40">
        <v>930</v>
      </c>
      <c r="C1320" s="40" t="s">
        <v>21</v>
      </c>
      <c r="D1320" s="40" t="s">
        <v>1756</v>
      </c>
      <c r="E1320" s="40" t="s">
        <v>1757</v>
      </c>
      <c r="F1320" s="62">
        <v>4</v>
      </c>
      <c r="G1320" s="63">
        <v>6.07</v>
      </c>
      <c r="H1320" s="63">
        <v>1</v>
      </c>
      <c r="I1320" s="40"/>
      <c r="J1320" s="40">
        <v>16</v>
      </c>
      <c r="K1320" s="40" t="s">
        <v>677</v>
      </c>
      <c r="L1320" s="40" t="s">
        <v>128</v>
      </c>
      <c r="M1320" s="63">
        <f t="shared" si="20"/>
        <v>6.25E-2</v>
      </c>
      <c r="N1320" s="64">
        <f>IF(M1320="","",IF(M1320&lt;Premissas!$C$8,Premissas!$E$7,IF(M1320&lt;Premissas!$C$9,Premissas!$E$8,IF(M1320&lt;Premissas!$C$10,Premissas!$E$9,IF(M1320&lt;Premissas!$C$11,Premissas!$E$10,IF(M1320&lt;Premissas!$C$12,Premissas!$E$11,Premissas!$E$12))))))</f>
        <v>0</v>
      </c>
      <c r="O1320" s="65">
        <f>IF(OR(N1320="",N1320=0),0,N1320/Premissas!$C$16)</f>
        <v>0</v>
      </c>
    </row>
    <row r="1321" spans="1:15" ht="15" customHeight="1">
      <c r="A1321" s="40">
        <v>8</v>
      </c>
      <c r="B1321" s="40">
        <v>930</v>
      </c>
      <c r="C1321" s="40" t="s">
        <v>22</v>
      </c>
      <c r="D1321" s="40" t="s">
        <v>1444</v>
      </c>
      <c r="E1321" s="40" t="s">
        <v>1445</v>
      </c>
      <c r="F1321" s="62">
        <v>1350</v>
      </c>
      <c r="G1321" s="63">
        <v>49.74</v>
      </c>
      <c r="H1321" s="63">
        <v>27</v>
      </c>
      <c r="I1321" s="40"/>
      <c r="J1321" s="40">
        <v>20</v>
      </c>
      <c r="K1321" s="40" t="s">
        <v>677</v>
      </c>
      <c r="L1321" s="40" t="s">
        <v>128</v>
      </c>
      <c r="M1321" s="63">
        <f t="shared" si="20"/>
        <v>1.35</v>
      </c>
      <c r="N1321" s="64">
        <f>IF(M1321="","",IF(M1321&lt;Premissas!$C$8,Premissas!$E$7,IF(M1321&lt;Premissas!$C$9,Premissas!$E$8,IF(M1321&lt;Premissas!$C$10,Premissas!$E$9,IF(M1321&lt;Premissas!$C$11,Premissas!$E$10,IF(M1321&lt;Premissas!$C$12,Premissas!$E$11,Premissas!$E$12))))))</f>
        <v>200</v>
      </c>
      <c r="O1321" s="65">
        <f>IF(OR(N1321="",N1321=0),0,N1321/Premissas!$C$16)</f>
        <v>7.6923076923076925</v>
      </c>
    </row>
    <row r="1322" spans="1:15" ht="15" customHeight="1">
      <c r="A1322" s="40">
        <v>8</v>
      </c>
      <c r="B1322" s="40">
        <v>930</v>
      </c>
      <c r="C1322" s="40" t="s">
        <v>22</v>
      </c>
      <c r="D1322" s="40" t="s">
        <v>1448</v>
      </c>
      <c r="E1322" s="40" t="s">
        <v>1449</v>
      </c>
      <c r="F1322" s="62">
        <v>626</v>
      </c>
      <c r="G1322" s="63">
        <v>48.62</v>
      </c>
      <c r="H1322" s="63">
        <v>13</v>
      </c>
      <c r="I1322" s="40"/>
      <c r="J1322" s="40">
        <v>20</v>
      </c>
      <c r="K1322" s="40" t="s">
        <v>677</v>
      </c>
      <c r="L1322" s="40" t="s">
        <v>128</v>
      </c>
      <c r="M1322" s="63">
        <f t="shared" si="20"/>
        <v>0.65</v>
      </c>
      <c r="N1322" s="64">
        <f>IF(M1322="","",IF(M1322&lt;Premissas!$C$8,Premissas!$E$7,IF(M1322&lt;Premissas!$C$9,Premissas!$E$8,IF(M1322&lt;Premissas!$C$10,Premissas!$E$9,IF(M1322&lt;Premissas!$C$11,Premissas!$E$10,IF(M1322&lt;Premissas!$C$12,Premissas!$E$11,Premissas!$E$12))))))</f>
        <v>0</v>
      </c>
      <c r="O1322" s="65">
        <f>IF(OR(N1322="",N1322=0),0,N1322/Premissas!$C$16)</f>
        <v>0</v>
      </c>
    </row>
    <row r="1323" spans="1:15" ht="15" customHeight="1">
      <c r="A1323" s="40">
        <v>8</v>
      </c>
      <c r="B1323" s="40">
        <v>930</v>
      </c>
      <c r="C1323" s="40" t="s">
        <v>19</v>
      </c>
      <c r="D1323" s="40" t="s">
        <v>1450</v>
      </c>
      <c r="E1323" s="40" t="s">
        <v>1451</v>
      </c>
      <c r="F1323" s="62">
        <v>763</v>
      </c>
      <c r="G1323" s="63">
        <v>25.84</v>
      </c>
      <c r="H1323" s="63">
        <v>30</v>
      </c>
      <c r="I1323" s="40"/>
      <c r="J1323" s="40">
        <v>22</v>
      </c>
      <c r="K1323" s="40" t="s">
        <v>677</v>
      </c>
      <c r="L1323" s="40" t="s">
        <v>128</v>
      </c>
      <c r="M1323" s="63">
        <f t="shared" si="20"/>
        <v>1.3636363636363635</v>
      </c>
      <c r="N1323" s="64">
        <f>IF(M1323="","",IF(M1323&lt;Premissas!$C$8,Premissas!$E$7,IF(M1323&lt;Premissas!$C$9,Premissas!$E$8,IF(M1323&lt;Premissas!$C$10,Premissas!$E$9,IF(M1323&lt;Premissas!$C$11,Premissas!$E$10,IF(M1323&lt;Premissas!$C$12,Premissas!$E$11,Premissas!$E$12))))))</f>
        <v>200</v>
      </c>
      <c r="O1323" s="65">
        <f>IF(OR(N1323="",N1323=0),0,N1323/Premissas!$C$16)</f>
        <v>7.6923076923076925</v>
      </c>
    </row>
    <row r="1324" spans="1:15" ht="15" customHeight="1">
      <c r="A1324" s="40">
        <v>8</v>
      </c>
      <c r="B1324" s="40">
        <v>930</v>
      </c>
      <c r="C1324" s="40" t="s">
        <v>20</v>
      </c>
      <c r="D1324" s="40" t="s">
        <v>1450</v>
      </c>
      <c r="E1324" s="40" t="s">
        <v>1451</v>
      </c>
      <c r="F1324" s="62">
        <v>8</v>
      </c>
      <c r="G1324" s="63">
        <v>0.57999999999999996</v>
      </c>
      <c r="H1324" s="63">
        <v>14</v>
      </c>
      <c r="I1324" s="40"/>
      <c r="J1324" s="40">
        <v>17</v>
      </c>
      <c r="K1324" s="40" t="s">
        <v>677</v>
      </c>
      <c r="L1324" s="40" t="s">
        <v>128</v>
      </c>
      <c r="M1324" s="63">
        <f t="shared" si="20"/>
        <v>0.82352941176470584</v>
      </c>
      <c r="N1324" s="64">
        <f>IF(M1324="","",IF(M1324&lt;Premissas!$C$8,Premissas!$E$7,IF(M1324&lt;Premissas!$C$9,Premissas!$E$8,IF(M1324&lt;Premissas!$C$10,Premissas!$E$9,IF(M1324&lt;Premissas!$C$11,Premissas!$E$10,IF(M1324&lt;Premissas!$C$12,Premissas!$E$11,Premissas!$E$12))))))</f>
        <v>0</v>
      </c>
      <c r="O1324" s="65">
        <f>IF(OR(N1324="",N1324=0),0,N1324/Premissas!$C$16)</f>
        <v>0</v>
      </c>
    </row>
    <row r="1325" spans="1:15" ht="15" customHeight="1">
      <c r="A1325" s="40">
        <v>8</v>
      </c>
      <c r="B1325" s="40">
        <v>930</v>
      </c>
      <c r="C1325" s="40" t="s">
        <v>22</v>
      </c>
      <c r="D1325" s="40" t="s">
        <v>1452</v>
      </c>
      <c r="E1325" s="40" t="s">
        <v>1453</v>
      </c>
      <c r="F1325" s="62">
        <v>680</v>
      </c>
      <c r="G1325" s="63">
        <v>53.01</v>
      </c>
      <c r="H1325" s="63">
        <v>13</v>
      </c>
      <c r="I1325" s="40"/>
      <c r="J1325" s="40">
        <v>20</v>
      </c>
      <c r="K1325" s="40" t="s">
        <v>677</v>
      </c>
      <c r="L1325" s="40" t="s">
        <v>128</v>
      </c>
      <c r="M1325" s="63">
        <f t="shared" si="20"/>
        <v>0.65</v>
      </c>
      <c r="N1325" s="64">
        <f>IF(M1325="","",IF(M1325&lt;Premissas!$C$8,Premissas!$E$7,IF(M1325&lt;Premissas!$C$9,Premissas!$E$8,IF(M1325&lt;Premissas!$C$10,Premissas!$E$9,IF(M1325&lt;Premissas!$C$11,Premissas!$E$10,IF(M1325&lt;Premissas!$C$12,Premissas!$E$11,Premissas!$E$12))))))</f>
        <v>0</v>
      </c>
      <c r="O1325" s="65">
        <f>IF(OR(N1325="",N1325=0),0,N1325/Premissas!$C$16)</f>
        <v>0</v>
      </c>
    </row>
    <row r="1326" spans="1:15" ht="15" customHeight="1">
      <c r="A1326" s="40">
        <v>8</v>
      </c>
      <c r="B1326" s="40">
        <v>930</v>
      </c>
      <c r="C1326" s="40" t="s">
        <v>22</v>
      </c>
      <c r="D1326" s="40" t="s">
        <v>1454</v>
      </c>
      <c r="E1326" s="40" t="s">
        <v>1455</v>
      </c>
      <c r="F1326" s="62">
        <v>1326</v>
      </c>
      <c r="G1326" s="63">
        <v>25.37</v>
      </c>
      <c r="H1326" s="63">
        <v>52</v>
      </c>
      <c r="I1326" s="40"/>
      <c r="J1326" s="40">
        <v>20</v>
      </c>
      <c r="K1326" s="40" t="s">
        <v>677</v>
      </c>
      <c r="L1326" s="40" t="s">
        <v>128</v>
      </c>
      <c r="M1326" s="63">
        <f t="shared" si="20"/>
        <v>2.6</v>
      </c>
      <c r="N1326" s="64">
        <f>IF(M1326="","",IF(M1326&lt;Premissas!$C$8,Premissas!$E$7,IF(M1326&lt;Premissas!$C$9,Premissas!$E$8,IF(M1326&lt;Premissas!$C$10,Premissas!$E$9,IF(M1326&lt;Premissas!$C$11,Premissas!$E$10,IF(M1326&lt;Premissas!$C$12,Premissas!$E$11,Premissas!$E$12))))))</f>
        <v>750</v>
      </c>
      <c r="O1326" s="65">
        <f>IF(OR(N1326="",N1326=0),0,N1326/Premissas!$C$16)</f>
        <v>28.846153846153847</v>
      </c>
    </row>
    <row r="1327" spans="1:15" ht="15" customHeight="1">
      <c r="A1327" s="40">
        <v>8</v>
      </c>
      <c r="B1327" s="40">
        <v>930</v>
      </c>
      <c r="C1327" s="40" t="s">
        <v>21</v>
      </c>
      <c r="D1327" s="40" t="s">
        <v>1456</v>
      </c>
      <c r="E1327" s="40" t="s">
        <v>1457</v>
      </c>
      <c r="F1327" s="62">
        <v>3</v>
      </c>
      <c r="G1327" s="63">
        <v>3.93</v>
      </c>
      <c r="H1327" s="63">
        <v>1</v>
      </c>
      <c r="I1327" s="40"/>
      <c r="J1327" s="40">
        <v>16</v>
      </c>
      <c r="K1327" s="40" t="s">
        <v>677</v>
      </c>
      <c r="L1327" s="40" t="s">
        <v>128</v>
      </c>
      <c r="M1327" s="63">
        <f t="shared" si="20"/>
        <v>6.25E-2</v>
      </c>
      <c r="N1327" s="64">
        <f>IF(M1327="","",IF(M1327&lt;Premissas!$C$8,Premissas!$E$7,IF(M1327&lt;Premissas!$C$9,Premissas!$E$8,IF(M1327&lt;Premissas!$C$10,Premissas!$E$9,IF(M1327&lt;Premissas!$C$11,Premissas!$E$10,IF(M1327&lt;Premissas!$C$12,Premissas!$E$11,Premissas!$E$12))))))</f>
        <v>0</v>
      </c>
      <c r="O1327" s="65">
        <f>IF(OR(N1327="",N1327=0),0,N1327/Premissas!$C$16)</f>
        <v>0</v>
      </c>
    </row>
    <row r="1328" spans="1:15" ht="15" customHeight="1">
      <c r="A1328" s="40">
        <v>8</v>
      </c>
      <c r="B1328" s="40">
        <v>930</v>
      </c>
      <c r="C1328" s="40" t="s">
        <v>19</v>
      </c>
      <c r="D1328" s="40" t="s">
        <v>1458</v>
      </c>
      <c r="E1328" s="40" t="s">
        <v>1459</v>
      </c>
      <c r="F1328" s="62">
        <v>18</v>
      </c>
      <c r="G1328" s="63">
        <v>1.51</v>
      </c>
      <c r="H1328" s="63">
        <v>12</v>
      </c>
      <c r="I1328" s="40"/>
      <c r="J1328" s="40">
        <v>22</v>
      </c>
      <c r="K1328" s="40" t="s">
        <v>677</v>
      </c>
      <c r="L1328" s="40" t="s">
        <v>128</v>
      </c>
      <c r="M1328" s="63">
        <f t="shared" si="20"/>
        <v>0.54545454545454541</v>
      </c>
      <c r="N1328" s="64">
        <f>IF(M1328="","",IF(M1328&lt;Premissas!$C$8,Premissas!$E$7,IF(M1328&lt;Premissas!$C$9,Premissas!$E$8,IF(M1328&lt;Premissas!$C$10,Premissas!$E$9,IF(M1328&lt;Premissas!$C$11,Premissas!$E$10,IF(M1328&lt;Premissas!$C$12,Premissas!$E$11,Premissas!$E$12))))))</f>
        <v>0</v>
      </c>
      <c r="O1328" s="65">
        <f>IF(OR(N1328="",N1328=0),0,N1328/Premissas!$C$16)</f>
        <v>0</v>
      </c>
    </row>
    <row r="1329" spans="1:15" ht="15" customHeight="1">
      <c r="A1329" s="40">
        <v>8</v>
      </c>
      <c r="B1329" s="40">
        <v>930</v>
      </c>
      <c r="C1329" s="40" t="s">
        <v>20</v>
      </c>
      <c r="D1329" s="40" t="s">
        <v>1458</v>
      </c>
      <c r="E1329" s="40" t="s">
        <v>1459</v>
      </c>
      <c r="F1329" s="62">
        <v>4719</v>
      </c>
      <c r="G1329" s="63">
        <v>136.22</v>
      </c>
      <c r="H1329" s="63">
        <v>35</v>
      </c>
      <c r="I1329" s="40"/>
      <c r="J1329" s="40">
        <v>17</v>
      </c>
      <c r="K1329" s="40" t="s">
        <v>677</v>
      </c>
      <c r="L1329" s="40" t="s">
        <v>128</v>
      </c>
      <c r="M1329" s="63">
        <f t="shared" si="20"/>
        <v>2.0588235294117645</v>
      </c>
      <c r="N1329" s="64">
        <f>IF(M1329="","",IF(M1329&lt;Premissas!$C$8,Premissas!$E$7,IF(M1329&lt;Premissas!$C$9,Premissas!$E$8,IF(M1329&lt;Premissas!$C$10,Premissas!$E$9,IF(M1329&lt;Premissas!$C$11,Premissas!$E$10,IF(M1329&lt;Premissas!$C$12,Premissas!$E$11,Premissas!$E$12))))))</f>
        <v>750</v>
      </c>
      <c r="O1329" s="65">
        <f>IF(OR(N1329="",N1329=0),0,N1329/Premissas!$C$16)</f>
        <v>28.846153846153847</v>
      </c>
    </row>
    <row r="1330" spans="1:15" ht="15" customHeight="1">
      <c r="A1330" s="40">
        <v>8</v>
      </c>
      <c r="B1330" s="40">
        <v>930</v>
      </c>
      <c r="C1330" s="40" t="s">
        <v>19</v>
      </c>
      <c r="D1330" s="40" t="s">
        <v>1462</v>
      </c>
      <c r="E1330" s="40" t="s">
        <v>1463</v>
      </c>
      <c r="F1330" s="62">
        <v>105</v>
      </c>
      <c r="G1330" s="63">
        <v>11.14</v>
      </c>
      <c r="H1330" s="63">
        <v>9</v>
      </c>
      <c r="I1330" s="40"/>
      <c r="J1330" s="40">
        <v>22</v>
      </c>
      <c r="K1330" s="40" t="s">
        <v>677</v>
      </c>
      <c r="L1330" s="40" t="s">
        <v>128</v>
      </c>
      <c r="M1330" s="63">
        <f t="shared" si="20"/>
        <v>0.40909090909090912</v>
      </c>
      <c r="N1330" s="64">
        <f>IF(M1330="","",IF(M1330&lt;Premissas!$C$8,Premissas!$E$7,IF(M1330&lt;Premissas!$C$9,Premissas!$E$8,IF(M1330&lt;Premissas!$C$10,Premissas!$E$9,IF(M1330&lt;Premissas!$C$11,Premissas!$E$10,IF(M1330&lt;Premissas!$C$12,Premissas!$E$11,Premissas!$E$12))))))</f>
        <v>0</v>
      </c>
      <c r="O1330" s="65">
        <f>IF(OR(N1330="",N1330=0),0,N1330/Premissas!$C$16)</f>
        <v>0</v>
      </c>
    </row>
    <row r="1331" spans="1:15" ht="15" customHeight="1">
      <c r="A1331" s="40">
        <v>8</v>
      </c>
      <c r="B1331" s="40">
        <v>930</v>
      </c>
      <c r="C1331" s="40" t="s">
        <v>22</v>
      </c>
      <c r="D1331" s="40" t="s">
        <v>1464</v>
      </c>
      <c r="E1331" s="40" t="s">
        <v>1465</v>
      </c>
      <c r="F1331" s="62">
        <v>1134</v>
      </c>
      <c r="G1331" s="63">
        <v>37.58</v>
      </c>
      <c r="H1331" s="63">
        <v>30</v>
      </c>
      <c r="I1331" s="40"/>
      <c r="J1331" s="40">
        <v>20</v>
      </c>
      <c r="K1331" s="40" t="s">
        <v>677</v>
      </c>
      <c r="L1331" s="40" t="s">
        <v>128</v>
      </c>
      <c r="M1331" s="63">
        <f t="shared" si="20"/>
        <v>1.5</v>
      </c>
      <c r="N1331" s="64">
        <f>IF(M1331="","",IF(M1331&lt;Premissas!$C$8,Premissas!$E$7,IF(M1331&lt;Premissas!$C$9,Premissas!$E$8,IF(M1331&lt;Premissas!$C$10,Premissas!$E$9,IF(M1331&lt;Premissas!$C$11,Premissas!$E$10,IF(M1331&lt;Premissas!$C$12,Premissas!$E$11,Premissas!$E$12))))))</f>
        <v>350</v>
      </c>
      <c r="O1331" s="65">
        <f>IF(OR(N1331="",N1331=0),0,N1331/Premissas!$C$16)</f>
        <v>13.461538461538462</v>
      </c>
    </row>
    <row r="1332" spans="1:15" ht="15" customHeight="1">
      <c r="A1332" s="40">
        <v>8</v>
      </c>
      <c r="B1332" s="40">
        <v>930</v>
      </c>
      <c r="C1332" s="40" t="s">
        <v>19</v>
      </c>
      <c r="D1332" s="40" t="s">
        <v>1466</v>
      </c>
      <c r="E1332" s="40" t="s">
        <v>1467</v>
      </c>
      <c r="F1332" s="62">
        <v>489</v>
      </c>
      <c r="G1332" s="63">
        <v>24.84</v>
      </c>
      <c r="H1332" s="63">
        <v>20</v>
      </c>
      <c r="I1332" s="40"/>
      <c r="J1332" s="40">
        <v>22</v>
      </c>
      <c r="K1332" s="40" t="s">
        <v>677</v>
      </c>
      <c r="L1332" s="40" t="s">
        <v>128</v>
      </c>
      <c r="M1332" s="63">
        <f t="shared" si="20"/>
        <v>0.90909090909090906</v>
      </c>
      <c r="N1332" s="64">
        <f>IF(M1332="","",IF(M1332&lt;Premissas!$C$8,Premissas!$E$7,IF(M1332&lt;Premissas!$C$9,Premissas!$E$8,IF(M1332&lt;Premissas!$C$10,Premissas!$E$9,IF(M1332&lt;Premissas!$C$11,Premissas!$E$10,IF(M1332&lt;Premissas!$C$12,Premissas!$E$11,Premissas!$E$12))))))</f>
        <v>0</v>
      </c>
      <c r="O1332" s="65">
        <f>IF(OR(N1332="",N1332=0),0,N1332/Premissas!$C$16)</f>
        <v>0</v>
      </c>
    </row>
    <row r="1333" spans="1:15" ht="15" customHeight="1">
      <c r="A1333" s="40">
        <v>8</v>
      </c>
      <c r="B1333" s="40">
        <v>930</v>
      </c>
      <c r="C1333" s="40" t="s">
        <v>22</v>
      </c>
      <c r="D1333" s="40" t="s">
        <v>1470</v>
      </c>
      <c r="E1333" s="40" t="s">
        <v>1471</v>
      </c>
      <c r="F1333" s="62">
        <v>1460</v>
      </c>
      <c r="G1333" s="63">
        <v>28.29</v>
      </c>
      <c r="H1333" s="63">
        <v>52</v>
      </c>
      <c r="I1333" s="40"/>
      <c r="J1333" s="40">
        <v>20</v>
      </c>
      <c r="K1333" s="40" t="s">
        <v>677</v>
      </c>
      <c r="L1333" s="40" t="s">
        <v>128</v>
      </c>
      <c r="M1333" s="63">
        <f t="shared" si="20"/>
        <v>2.6</v>
      </c>
      <c r="N1333" s="64">
        <f>IF(M1333="","",IF(M1333&lt;Premissas!$C$8,Premissas!$E$7,IF(M1333&lt;Premissas!$C$9,Premissas!$E$8,IF(M1333&lt;Premissas!$C$10,Premissas!$E$9,IF(M1333&lt;Premissas!$C$11,Premissas!$E$10,IF(M1333&lt;Premissas!$C$12,Premissas!$E$11,Premissas!$E$12))))))</f>
        <v>750</v>
      </c>
      <c r="O1333" s="65">
        <f>IF(OR(N1333="",N1333=0),0,N1333/Premissas!$C$16)</f>
        <v>28.846153846153847</v>
      </c>
    </row>
    <row r="1334" spans="1:15" ht="15" customHeight="1">
      <c r="A1334" s="40">
        <v>8</v>
      </c>
      <c r="B1334" s="40">
        <v>930</v>
      </c>
      <c r="C1334" s="40" t="s">
        <v>19</v>
      </c>
      <c r="D1334" s="40" t="s">
        <v>1470</v>
      </c>
      <c r="E1334" s="40" t="s">
        <v>1471</v>
      </c>
      <c r="F1334" s="62">
        <v>27</v>
      </c>
      <c r="G1334" s="63">
        <v>0.88</v>
      </c>
      <c r="H1334" s="63">
        <v>31</v>
      </c>
      <c r="I1334" s="40"/>
      <c r="J1334" s="40">
        <v>22</v>
      </c>
      <c r="K1334" s="40" t="s">
        <v>677</v>
      </c>
      <c r="L1334" s="40" t="s">
        <v>128</v>
      </c>
      <c r="M1334" s="63">
        <f t="shared" si="20"/>
        <v>1.4090909090909092</v>
      </c>
      <c r="N1334" s="64">
        <f>IF(M1334="","",IF(M1334&lt;Premissas!$C$8,Premissas!$E$7,IF(M1334&lt;Premissas!$C$9,Premissas!$E$8,IF(M1334&lt;Premissas!$C$10,Premissas!$E$9,IF(M1334&lt;Premissas!$C$11,Premissas!$E$10,IF(M1334&lt;Premissas!$C$12,Premissas!$E$11,Premissas!$E$12))))))</f>
        <v>350</v>
      </c>
      <c r="O1334" s="65">
        <f>IF(OR(N1334="",N1334=0),0,N1334/Premissas!$C$16)</f>
        <v>13.461538461538462</v>
      </c>
    </row>
    <row r="1335" spans="1:15" ht="15" customHeight="1">
      <c r="A1335" s="40">
        <v>8</v>
      </c>
      <c r="B1335" s="40">
        <v>930</v>
      </c>
      <c r="C1335" s="40" t="s">
        <v>19</v>
      </c>
      <c r="D1335" s="40" t="s">
        <v>1472</v>
      </c>
      <c r="E1335" s="40" t="s">
        <v>1473</v>
      </c>
      <c r="F1335" s="62">
        <v>634</v>
      </c>
      <c r="G1335" s="63">
        <v>45</v>
      </c>
      <c r="H1335" s="63">
        <v>14</v>
      </c>
      <c r="I1335" s="40"/>
      <c r="J1335" s="40">
        <v>22</v>
      </c>
      <c r="K1335" s="40" t="s">
        <v>677</v>
      </c>
      <c r="L1335" s="40" t="s">
        <v>128</v>
      </c>
      <c r="M1335" s="63">
        <f t="shared" si="20"/>
        <v>0.63636363636363635</v>
      </c>
      <c r="N1335" s="64">
        <f>IF(M1335="","",IF(M1335&lt;Premissas!$C$8,Premissas!$E$7,IF(M1335&lt;Premissas!$C$9,Premissas!$E$8,IF(M1335&lt;Premissas!$C$10,Premissas!$E$9,IF(M1335&lt;Premissas!$C$11,Premissas!$E$10,IF(M1335&lt;Premissas!$C$12,Premissas!$E$11,Premissas!$E$12))))))</f>
        <v>0</v>
      </c>
      <c r="O1335" s="65">
        <f>IF(OR(N1335="",N1335=0),0,N1335/Premissas!$C$16)</f>
        <v>0</v>
      </c>
    </row>
    <row r="1336" spans="1:15" ht="15" customHeight="1">
      <c r="A1336" s="40">
        <v>8</v>
      </c>
      <c r="B1336" s="40">
        <v>930</v>
      </c>
      <c r="C1336" s="40" t="s">
        <v>19</v>
      </c>
      <c r="D1336" s="40" t="s">
        <v>1474</v>
      </c>
      <c r="E1336" s="40" t="s">
        <v>1475</v>
      </c>
      <c r="F1336" s="62">
        <v>151</v>
      </c>
      <c r="G1336" s="63">
        <v>12.16</v>
      </c>
      <c r="H1336" s="63">
        <v>12</v>
      </c>
      <c r="I1336" s="40"/>
      <c r="J1336" s="40">
        <v>22</v>
      </c>
      <c r="K1336" s="40" t="s">
        <v>677</v>
      </c>
      <c r="L1336" s="40" t="s">
        <v>128</v>
      </c>
      <c r="M1336" s="63">
        <f t="shared" si="20"/>
        <v>0.54545454545454541</v>
      </c>
      <c r="N1336" s="64">
        <f>IF(M1336="","",IF(M1336&lt;Premissas!$C$8,Premissas!$E$7,IF(M1336&lt;Premissas!$C$9,Premissas!$E$8,IF(M1336&lt;Premissas!$C$10,Premissas!$E$9,IF(M1336&lt;Premissas!$C$11,Premissas!$E$10,IF(M1336&lt;Premissas!$C$12,Premissas!$E$11,Premissas!$E$12))))))</f>
        <v>0</v>
      </c>
      <c r="O1336" s="65">
        <f>IF(OR(N1336="",N1336=0),0,N1336/Premissas!$C$16)</f>
        <v>0</v>
      </c>
    </row>
    <row r="1337" spans="1:15" ht="15" customHeight="1">
      <c r="A1337" s="40">
        <v>8</v>
      </c>
      <c r="B1337" s="40">
        <v>930</v>
      </c>
      <c r="C1337" s="40" t="s">
        <v>20</v>
      </c>
      <c r="D1337" s="40" t="s">
        <v>1476</v>
      </c>
      <c r="E1337" s="40" t="s">
        <v>1477</v>
      </c>
      <c r="F1337" s="62">
        <v>6372</v>
      </c>
      <c r="G1337" s="63">
        <v>78.48</v>
      </c>
      <c r="H1337" s="63">
        <v>81</v>
      </c>
      <c r="I1337" s="40"/>
      <c r="J1337" s="40">
        <v>17</v>
      </c>
      <c r="K1337" s="40" t="s">
        <v>677</v>
      </c>
      <c r="L1337" s="40" t="s">
        <v>128</v>
      </c>
      <c r="M1337" s="63">
        <f t="shared" si="20"/>
        <v>4.7647058823529411</v>
      </c>
      <c r="N1337" s="64">
        <f>IF(M1337="","",IF(M1337&lt;Premissas!$C$8,Premissas!$E$7,IF(M1337&lt;Premissas!$C$9,Premissas!$E$8,IF(M1337&lt;Premissas!$C$10,Premissas!$E$9,IF(M1337&lt;Premissas!$C$11,Premissas!$E$10,IF(M1337&lt;Premissas!$C$12,Premissas!$E$11,Premissas!$E$12))))))</f>
        <v>750</v>
      </c>
      <c r="O1337" s="65">
        <f>IF(OR(N1337="",N1337=0),0,N1337/Premissas!$C$16)</f>
        <v>28.846153846153847</v>
      </c>
    </row>
    <row r="1338" spans="1:15" ht="15" customHeight="1">
      <c r="A1338" s="40">
        <v>8</v>
      </c>
      <c r="B1338" s="40">
        <v>930</v>
      </c>
      <c r="C1338" s="40" t="s">
        <v>19</v>
      </c>
      <c r="D1338" s="40" t="s">
        <v>1478</v>
      </c>
      <c r="E1338" s="40" t="s">
        <v>1479</v>
      </c>
      <c r="F1338" s="62">
        <v>1005</v>
      </c>
      <c r="G1338" s="63">
        <v>31.22</v>
      </c>
      <c r="H1338" s="63">
        <v>32</v>
      </c>
      <c r="I1338" s="40"/>
      <c r="J1338" s="40">
        <v>22</v>
      </c>
      <c r="K1338" s="40" t="s">
        <v>677</v>
      </c>
      <c r="L1338" s="40" t="s">
        <v>128</v>
      </c>
      <c r="M1338" s="63">
        <f t="shared" si="20"/>
        <v>1.4545454545454546</v>
      </c>
      <c r="N1338" s="64">
        <f>IF(M1338="","",IF(M1338&lt;Premissas!$C$8,Premissas!$E$7,IF(M1338&lt;Premissas!$C$9,Premissas!$E$8,IF(M1338&lt;Premissas!$C$10,Premissas!$E$9,IF(M1338&lt;Premissas!$C$11,Premissas!$E$10,IF(M1338&lt;Premissas!$C$12,Premissas!$E$11,Premissas!$E$12))))))</f>
        <v>350</v>
      </c>
      <c r="O1338" s="65">
        <f>IF(OR(N1338="",N1338=0),0,N1338/Premissas!$C$16)</f>
        <v>13.461538461538462</v>
      </c>
    </row>
    <row r="1339" spans="1:15" ht="15" customHeight="1">
      <c r="A1339" s="40">
        <v>8</v>
      </c>
      <c r="B1339" s="40">
        <v>930</v>
      </c>
      <c r="C1339" s="40" t="s">
        <v>20</v>
      </c>
      <c r="D1339" s="40" t="s">
        <v>1478</v>
      </c>
      <c r="E1339" s="40" t="s">
        <v>1479</v>
      </c>
      <c r="F1339" s="62">
        <v>54</v>
      </c>
      <c r="G1339" s="63">
        <v>3.19</v>
      </c>
      <c r="H1339" s="63">
        <v>17</v>
      </c>
      <c r="I1339" s="40"/>
      <c r="J1339" s="40">
        <v>17</v>
      </c>
      <c r="K1339" s="40" t="s">
        <v>677</v>
      </c>
      <c r="L1339" s="40" t="s">
        <v>128</v>
      </c>
      <c r="M1339" s="63">
        <f t="shared" si="20"/>
        <v>1</v>
      </c>
      <c r="N1339" s="64">
        <f>IF(M1339="","",IF(M1339&lt;Premissas!$C$8,Premissas!$E$7,IF(M1339&lt;Premissas!$C$9,Premissas!$E$8,IF(M1339&lt;Premissas!$C$10,Premissas!$E$9,IF(M1339&lt;Premissas!$C$11,Premissas!$E$10,IF(M1339&lt;Premissas!$C$12,Premissas!$E$11,Premissas!$E$12))))))</f>
        <v>100</v>
      </c>
      <c r="O1339" s="65">
        <f>IF(OR(N1339="",N1339=0),0,N1339/Premissas!$C$16)</f>
        <v>3.8461538461538463</v>
      </c>
    </row>
    <row r="1340" spans="1:15" ht="15" customHeight="1">
      <c r="A1340" s="40">
        <v>8</v>
      </c>
      <c r="B1340" s="40">
        <v>930</v>
      </c>
      <c r="C1340" s="40" t="s">
        <v>21</v>
      </c>
      <c r="D1340" s="40" t="s">
        <v>1758</v>
      </c>
      <c r="E1340" s="40" t="s">
        <v>1759</v>
      </c>
      <c r="F1340" s="62">
        <v>3</v>
      </c>
      <c r="G1340" s="63">
        <v>0.05</v>
      </c>
      <c r="H1340" s="63">
        <v>60</v>
      </c>
      <c r="I1340" s="40"/>
      <c r="J1340" s="40">
        <v>16</v>
      </c>
      <c r="K1340" s="40" t="s">
        <v>677</v>
      </c>
      <c r="L1340" s="40" t="s">
        <v>128</v>
      </c>
      <c r="M1340" s="63">
        <f t="shared" si="20"/>
        <v>3.75</v>
      </c>
      <c r="N1340" s="64">
        <f>IF(M1340="","",IF(M1340&lt;Premissas!$C$8,Premissas!$E$7,IF(M1340&lt;Premissas!$C$9,Premissas!$E$8,IF(M1340&lt;Premissas!$C$10,Premissas!$E$9,IF(M1340&lt;Premissas!$C$11,Premissas!$E$10,IF(M1340&lt;Premissas!$C$12,Premissas!$E$11,Premissas!$E$12))))))</f>
        <v>750</v>
      </c>
      <c r="O1340" s="65">
        <f>IF(OR(N1340="",N1340=0),0,N1340/Premissas!$C$16)</f>
        <v>28.846153846153847</v>
      </c>
    </row>
    <row r="1341" spans="1:15" ht="15" customHeight="1">
      <c r="A1341" s="40">
        <v>8</v>
      </c>
      <c r="B1341" s="40">
        <v>930</v>
      </c>
      <c r="C1341" s="40" t="s">
        <v>21</v>
      </c>
      <c r="D1341" s="40" t="s">
        <v>1480</v>
      </c>
      <c r="E1341" s="40" t="s">
        <v>1481</v>
      </c>
      <c r="F1341" s="62">
        <v>1326</v>
      </c>
      <c r="G1341" s="63">
        <v>58.93</v>
      </c>
      <c r="H1341" s="63">
        <v>23</v>
      </c>
      <c r="I1341" s="40"/>
      <c r="J1341" s="40">
        <v>16</v>
      </c>
      <c r="K1341" s="40" t="s">
        <v>677</v>
      </c>
      <c r="L1341" s="40" t="s">
        <v>128</v>
      </c>
      <c r="M1341" s="63">
        <f t="shared" si="20"/>
        <v>1.4375</v>
      </c>
      <c r="N1341" s="64">
        <f>IF(M1341="","",IF(M1341&lt;Premissas!$C$8,Premissas!$E$7,IF(M1341&lt;Premissas!$C$9,Premissas!$E$8,IF(M1341&lt;Premissas!$C$10,Premissas!$E$9,IF(M1341&lt;Premissas!$C$11,Premissas!$E$10,IF(M1341&lt;Premissas!$C$12,Premissas!$E$11,Premissas!$E$12))))))</f>
        <v>350</v>
      </c>
      <c r="O1341" s="65">
        <f>IF(OR(N1341="",N1341=0),0,N1341/Premissas!$C$16)</f>
        <v>13.461538461538462</v>
      </c>
    </row>
    <row r="1342" spans="1:15" ht="15" customHeight="1">
      <c r="A1342" s="40">
        <v>8</v>
      </c>
      <c r="B1342" s="40">
        <v>930</v>
      </c>
      <c r="C1342" s="40" t="s">
        <v>20</v>
      </c>
      <c r="D1342" s="40" t="s">
        <v>1760</v>
      </c>
      <c r="E1342" s="40" t="s">
        <v>1761</v>
      </c>
      <c r="F1342" s="62">
        <v>197</v>
      </c>
      <c r="G1342" s="63">
        <v>5.04</v>
      </c>
      <c r="H1342" s="63">
        <v>39</v>
      </c>
      <c r="I1342" s="40"/>
      <c r="J1342" s="40">
        <v>17</v>
      </c>
      <c r="K1342" s="40" t="s">
        <v>677</v>
      </c>
      <c r="L1342" s="40" t="s">
        <v>128</v>
      </c>
      <c r="M1342" s="63">
        <f t="shared" si="20"/>
        <v>2.2941176470588234</v>
      </c>
      <c r="N1342" s="64">
        <f>IF(M1342="","",IF(M1342&lt;Premissas!$C$8,Premissas!$E$7,IF(M1342&lt;Premissas!$C$9,Premissas!$E$8,IF(M1342&lt;Premissas!$C$10,Premissas!$E$9,IF(M1342&lt;Premissas!$C$11,Premissas!$E$10,IF(M1342&lt;Premissas!$C$12,Premissas!$E$11,Premissas!$E$12))))))</f>
        <v>750</v>
      </c>
      <c r="O1342" s="65">
        <f>IF(OR(N1342="",N1342=0),0,N1342/Premissas!$C$16)</f>
        <v>28.846153846153847</v>
      </c>
    </row>
    <row r="1343" spans="1:15" ht="15" customHeight="1">
      <c r="A1343" s="40">
        <v>8</v>
      </c>
      <c r="B1343" s="40">
        <v>930</v>
      </c>
      <c r="C1343" s="40" t="s">
        <v>22</v>
      </c>
      <c r="D1343" s="40" t="s">
        <v>1482</v>
      </c>
      <c r="E1343" s="40" t="s">
        <v>1483</v>
      </c>
      <c r="F1343" s="62">
        <v>1268</v>
      </c>
      <c r="G1343" s="63">
        <v>70.849999999999994</v>
      </c>
      <c r="H1343" s="63">
        <v>18</v>
      </c>
      <c r="I1343" s="40"/>
      <c r="J1343" s="40">
        <v>20</v>
      </c>
      <c r="K1343" s="40" t="s">
        <v>677</v>
      </c>
      <c r="L1343" s="40" t="s">
        <v>128</v>
      </c>
      <c r="M1343" s="63">
        <f t="shared" si="20"/>
        <v>0.9</v>
      </c>
      <c r="N1343" s="64">
        <f>IF(M1343="","",IF(M1343&lt;Premissas!$C$8,Premissas!$E$7,IF(M1343&lt;Premissas!$C$9,Premissas!$E$8,IF(M1343&lt;Premissas!$C$10,Premissas!$E$9,IF(M1343&lt;Premissas!$C$11,Premissas!$E$10,IF(M1343&lt;Premissas!$C$12,Premissas!$E$11,Premissas!$E$12))))))</f>
        <v>0</v>
      </c>
      <c r="O1343" s="65">
        <f>IF(OR(N1343="",N1343=0),0,N1343/Premissas!$C$16)</f>
        <v>0</v>
      </c>
    </row>
    <row r="1344" spans="1:15" ht="15" customHeight="1">
      <c r="A1344" s="40">
        <v>8</v>
      </c>
      <c r="B1344" s="40">
        <v>930</v>
      </c>
      <c r="C1344" s="40" t="s">
        <v>19</v>
      </c>
      <c r="D1344" s="40" t="s">
        <v>1762</v>
      </c>
      <c r="E1344" s="40" t="s">
        <v>1763</v>
      </c>
      <c r="F1344" s="62">
        <v>52</v>
      </c>
      <c r="G1344" s="63">
        <v>1.58</v>
      </c>
      <c r="H1344" s="63">
        <v>33</v>
      </c>
      <c r="I1344" s="40"/>
      <c r="J1344" s="40">
        <v>22</v>
      </c>
      <c r="K1344" s="40" t="s">
        <v>677</v>
      </c>
      <c r="L1344" s="40" t="s">
        <v>128</v>
      </c>
      <c r="M1344" s="63">
        <f t="shared" si="20"/>
        <v>1.5</v>
      </c>
      <c r="N1344" s="64">
        <f>IF(M1344="","",IF(M1344&lt;Premissas!$C$8,Premissas!$E$7,IF(M1344&lt;Premissas!$C$9,Premissas!$E$8,IF(M1344&lt;Premissas!$C$10,Premissas!$E$9,IF(M1344&lt;Premissas!$C$11,Premissas!$E$10,IF(M1344&lt;Premissas!$C$12,Premissas!$E$11,Premissas!$E$12))))))</f>
        <v>350</v>
      </c>
      <c r="O1344" s="65">
        <f>IF(OR(N1344="",N1344=0),0,N1344/Premissas!$C$16)</f>
        <v>13.461538461538462</v>
      </c>
    </row>
    <row r="1345" spans="1:15" ht="15" customHeight="1">
      <c r="A1345" s="40">
        <v>8</v>
      </c>
      <c r="B1345" s="40">
        <v>930</v>
      </c>
      <c r="C1345" s="40" t="s">
        <v>21</v>
      </c>
      <c r="D1345" s="40" t="s">
        <v>1764</v>
      </c>
      <c r="E1345" s="40" t="s">
        <v>1765</v>
      </c>
      <c r="F1345" s="62">
        <v>8</v>
      </c>
      <c r="G1345" s="63">
        <v>0.38</v>
      </c>
      <c r="H1345" s="63">
        <v>21</v>
      </c>
      <c r="I1345" s="40"/>
      <c r="J1345" s="40">
        <v>16</v>
      </c>
      <c r="K1345" s="40" t="s">
        <v>677</v>
      </c>
      <c r="L1345" s="40" t="s">
        <v>128</v>
      </c>
      <c r="M1345" s="63">
        <f t="shared" si="20"/>
        <v>1.3125</v>
      </c>
      <c r="N1345" s="64">
        <f>IF(M1345="","",IF(M1345&lt;Premissas!$C$8,Premissas!$E$7,IF(M1345&lt;Premissas!$C$9,Premissas!$E$8,IF(M1345&lt;Premissas!$C$10,Premissas!$E$9,IF(M1345&lt;Premissas!$C$11,Premissas!$E$10,IF(M1345&lt;Premissas!$C$12,Premissas!$E$11,Premissas!$E$12))))))</f>
        <v>200</v>
      </c>
      <c r="O1345" s="65">
        <f>IF(OR(N1345="",N1345=0),0,N1345/Premissas!$C$16)</f>
        <v>7.6923076923076925</v>
      </c>
    </row>
    <row r="1346" spans="1:15" ht="15" customHeight="1">
      <c r="A1346" s="40">
        <v>8</v>
      </c>
      <c r="B1346" s="40">
        <v>930</v>
      </c>
      <c r="C1346" s="40" t="s">
        <v>19</v>
      </c>
      <c r="D1346" s="40" t="s">
        <v>1486</v>
      </c>
      <c r="E1346" s="40" t="s">
        <v>1487</v>
      </c>
      <c r="F1346" s="62">
        <v>57</v>
      </c>
      <c r="G1346" s="63">
        <v>5.51</v>
      </c>
      <c r="H1346" s="63">
        <v>10</v>
      </c>
      <c r="I1346" s="40"/>
      <c r="J1346" s="40">
        <v>22</v>
      </c>
      <c r="K1346" s="40" t="s">
        <v>677</v>
      </c>
      <c r="L1346" s="40" t="s">
        <v>128</v>
      </c>
      <c r="M1346" s="63">
        <f t="shared" ref="M1346:M1409" si="21">IF(OR(J1346="",J1346&lt;=0),"",H1346/J1346)</f>
        <v>0.45454545454545453</v>
      </c>
      <c r="N1346" s="64">
        <f>IF(M1346="","",IF(M1346&lt;Premissas!$C$8,Premissas!$E$7,IF(M1346&lt;Premissas!$C$9,Premissas!$E$8,IF(M1346&lt;Premissas!$C$10,Premissas!$E$9,IF(M1346&lt;Premissas!$C$11,Premissas!$E$10,IF(M1346&lt;Premissas!$C$12,Premissas!$E$11,Premissas!$E$12))))))</f>
        <v>0</v>
      </c>
      <c r="O1346" s="65">
        <f>IF(OR(N1346="",N1346=0),0,N1346/Premissas!$C$16)</f>
        <v>0</v>
      </c>
    </row>
    <row r="1347" spans="1:15" ht="15" customHeight="1">
      <c r="A1347" s="40">
        <v>8</v>
      </c>
      <c r="B1347" s="40">
        <v>930</v>
      </c>
      <c r="C1347" s="40" t="s">
        <v>19</v>
      </c>
      <c r="D1347" s="40" t="s">
        <v>1766</v>
      </c>
      <c r="E1347" s="40" t="s">
        <v>1767</v>
      </c>
      <c r="F1347" s="62">
        <v>121</v>
      </c>
      <c r="G1347" s="63">
        <v>12.34</v>
      </c>
      <c r="H1347" s="63">
        <v>10</v>
      </c>
      <c r="I1347" s="40"/>
      <c r="J1347" s="40">
        <v>22</v>
      </c>
      <c r="K1347" s="40" t="s">
        <v>677</v>
      </c>
      <c r="L1347" s="40" t="s">
        <v>128</v>
      </c>
      <c r="M1347" s="63">
        <f t="shared" si="21"/>
        <v>0.45454545454545453</v>
      </c>
      <c r="N1347" s="64">
        <f>IF(M1347="","",IF(M1347&lt;Premissas!$C$8,Premissas!$E$7,IF(M1347&lt;Premissas!$C$9,Premissas!$E$8,IF(M1347&lt;Premissas!$C$10,Premissas!$E$9,IF(M1347&lt;Premissas!$C$11,Premissas!$E$10,IF(M1347&lt;Premissas!$C$12,Premissas!$E$11,Premissas!$E$12))))))</f>
        <v>0</v>
      </c>
      <c r="O1347" s="65">
        <f>IF(OR(N1347="",N1347=0),0,N1347/Premissas!$C$16)</f>
        <v>0</v>
      </c>
    </row>
    <row r="1348" spans="1:15" ht="15" customHeight="1">
      <c r="A1348" s="40">
        <v>8</v>
      </c>
      <c r="B1348" s="40">
        <v>930</v>
      </c>
      <c r="C1348" s="40" t="s">
        <v>19</v>
      </c>
      <c r="D1348" s="40" t="s">
        <v>1768</v>
      </c>
      <c r="E1348" s="40" t="s">
        <v>1769</v>
      </c>
      <c r="F1348" s="62">
        <v>210</v>
      </c>
      <c r="G1348" s="63">
        <v>15.88</v>
      </c>
      <c r="H1348" s="63">
        <v>13</v>
      </c>
      <c r="I1348" s="40"/>
      <c r="J1348" s="40">
        <v>22</v>
      </c>
      <c r="K1348" s="40" t="s">
        <v>677</v>
      </c>
      <c r="L1348" s="40" t="s">
        <v>128</v>
      </c>
      <c r="M1348" s="63">
        <f t="shared" si="21"/>
        <v>0.59090909090909094</v>
      </c>
      <c r="N1348" s="64">
        <f>IF(M1348="","",IF(M1348&lt;Premissas!$C$8,Premissas!$E$7,IF(M1348&lt;Premissas!$C$9,Premissas!$E$8,IF(M1348&lt;Premissas!$C$10,Premissas!$E$9,IF(M1348&lt;Premissas!$C$11,Premissas!$E$10,IF(M1348&lt;Premissas!$C$12,Premissas!$E$11,Premissas!$E$12))))))</f>
        <v>0</v>
      </c>
      <c r="O1348" s="65">
        <f>IF(OR(N1348="",N1348=0),0,N1348/Premissas!$C$16)</f>
        <v>0</v>
      </c>
    </row>
    <row r="1349" spans="1:15" ht="15" customHeight="1">
      <c r="A1349" s="40">
        <v>8</v>
      </c>
      <c r="B1349" s="40">
        <v>930</v>
      </c>
      <c r="C1349" s="40" t="s">
        <v>20</v>
      </c>
      <c r="D1349" s="40" t="s">
        <v>1768</v>
      </c>
      <c r="E1349" s="40" t="s">
        <v>1769</v>
      </c>
      <c r="F1349" s="62">
        <v>49</v>
      </c>
      <c r="G1349" s="63">
        <v>2.76</v>
      </c>
      <c r="H1349" s="63">
        <v>18</v>
      </c>
      <c r="I1349" s="40"/>
      <c r="J1349" s="40">
        <v>17</v>
      </c>
      <c r="K1349" s="40" t="s">
        <v>677</v>
      </c>
      <c r="L1349" s="40" t="s">
        <v>128</v>
      </c>
      <c r="M1349" s="63">
        <f t="shared" si="21"/>
        <v>1.0588235294117647</v>
      </c>
      <c r="N1349" s="64">
        <f>IF(M1349="","",IF(M1349&lt;Premissas!$C$8,Premissas!$E$7,IF(M1349&lt;Premissas!$C$9,Premissas!$E$8,IF(M1349&lt;Premissas!$C$10,Premissas!$E$9,IF(M1349&lt;Premissas!$C$11,Premissas!$E$10,IF(M1349&lt;Premissas!$C$12,Premissas!$E$11,Premissas!$E$12))))))</f>
        <v>100</v>
      </c>
      <c r="O1349" s="65">
        <f>IF(OR(N1349="",N1349=0),0,N1349/Premissas!$C$16)</f>
        <v>3.8461538461538463</v>
      </c>
    </row>
    <row r="1350" spans="1:15" ht="15" customHeight="1">
      <c r="A1350" s="40">
        <v>8</v>
      </c>
      <c r="B1350" s="40">
        <v>930</v>
      </c>
      <c r="C1350" s="40" t="s">
        <v>19</v>
      </c>
      <c r="D1350" s="40" t="s">
        <v>1488</v>
      </c>
      <c r="E1350" s="40" t="s">
        <v>1489</v>
      </c>
      <c r="F1350" s="62">
        <v>45</v>
      </c>
      <c r="G1350" s="63">
        <v>3.54</v>
      </c>
      <c r="H1350" s="63">
        <v>13</v>
      </c>
      <c r="I1350" s="40"/>
      <c r="J1350" s="40">
        <v>22</v>
      </c>
      <c r="K1350" s="40" t="s">
        <v>677</v>
      </c>
      <c r="L1350" s="40" t="s">
        <v>128</v>
      </c>
      <c r="M1350" s="63">
        <f t="shared" si="21"/>
        <v>0.59090909090909094</v>
      </c>
      <c r="N1350" s="64">
        <f>IF(M1350="","",IF(M1350&lt;Premissas!$C$8,Premissas!$E$7,IF(M1350&lt;Premissas!$C$9,Premissas!$E$8,IF(M1350&lt;Premissas!$C$10,Premissas!$E$9,IF(M1350&lt;Premissas!$C$11,Premissas!$E$10,IF(M1350&lt;Premissas!$C$12,Premissas!$E$11,Premissas!$E$12))))))</f>
        <v>0</v>
      </c>
      <c r="O1350" s="65">
        <f>IF(OR(N1350="",N1350=0),0,N1350/Premissas!$C$16)</f>
        <v>0</v>
      </c>
    </row>
    <row r="1351" spans="1:15" ht="15" customHeight="1">
      <c r="A1351" s="40">
        <v>8</v>
      </c>
      <c r="B1351" s="40">
        <v>930</v>
      </c>
      <c r="C1351" s="40" t="s">
        <v>21</v>
      </c>
      <c r="D1351" s="40" t="s">
        <v>1490</v>
      </c>
      <c r="E1351" s="40" t="s">
        <v>1491</v>
      </c>
      <c r="F1351" s="62">
        <v>1326</v>
      </c>
      <c r="G1351" s="63">
        <v>33.17</v>
      </c>
      <c r="H1351" s="63">
        <v>40</v>
      </c>
      <c r="I1351" s="40"/>
      <c r="J1351" s="40">
        <v>16</v>
      </c>
      <c r="K1351" s="40" t="s">
        <v>677</v>
      </c>
      <c r="L1351" s="40" t="s">
        <v>128</v>
      </c>
      <c r="M1351" s="63">
        <f t="shared" si="21"/>
        <v>2.5</v>
      </c>
      <c r="N1351" s="64">
        <f>IF(M1351="","",IF(M1351&lt;Premissas!$C$8,Premissas!$E$7,IF(M1351&lt;Premissas!$C$9,Premissas!$E$8,IF(M1351&lt;Premissas!$C$10,Premissas!$E$9,IF(M1351&lt;Premissas!$C$11,Premissas!$E$10,IF(M1351&lt;Premissas!$C$12,Premissas!$E$11,Premissas!$E$12))))))</f>
        <v>750</v>
      </c>
      <c r="O1351" s="65">
        <f>IF(OR(N1351="",N1351=0),0,N1351/Premissas!$C$16)</f>
        <v>28.846153846153847</v>
      </c>
    </row>
    <row r="1352" spans="1:15" ht="15" customHeight="1">
      <c r="A1352" s="40">
        <v>8</v>
      </c>
      <c r="B1352" s="40">
        <v>930</v>
      </c>
      <c r="C1352" s="40" t="s">
        <v>20</v>
      </c>
      <c r="D1352" s="40" t="s">
        <v>1490</v>
      </c>
      <c r="E1352" s="40" t="s">
        <v>1491</v>
      </c>
      <c r="F1352" s="62">
        <v>1049</v>
      </c>
      <c r="G1352" s="63">
        <v>50.46</v>
      </c>
      <c r="H1352" s="63">
        <v>21</v>
      </c>
      <c r="I1352" s="40"/>
      <c r="J1352" s="40">
        <v>17</v>
      </c>
      <c r="K1352" s="40" t="s">
        <v>677</v>
      </c>
      <c r="L1352" s="40" t="s">
        <v>128</v>
      </c>
      <c r="M1352" s="63">
        <f t="shared" si="21"/>
        <v>1.2352941176470589</v>
      </c>
      <c r="N1352" s="64">
        <f>IF(M1352="","",IF(M1352&lt;Premissas!$C$8,Premissas!$E$7,IF(M1352&lt;Premissas!$C$9,Premissas!$E$8,IF(M1352&lt;Premissas!$C$10,Premissas!$E$9,IF(M1352&lt;Premissas!$C$11,Premissas!$E$10,IF(M1352&lt;Premissas!$C$12,Premissas!$E$11,Premissas!$E$12))))))</f>
        <v>200</v>
      </c>
      <c r="O1352" s="65">
        <f>IF(OR(N1352="",N1352=0),0,N1352/Premissas!$C$16)</f>
        <v>7.6923076923076925</v>
      </c>
    </row>
    <row r="1353" spans="1:15" ht="15" customHeight="1">
      <c r="A1353" s="40">
        <v>8</v>
      </c>
      <c r="B1353" s="40">
        <v>930</v>
      </c>
      <c r="C1353" s="40" t="s">
        <v>19</v>
      </c>
      <c r="D1353" s="40" t="s">
        <v>1492</v>
      </c>
      <c r="E1353" s="40" t="s">
        <v>1493</v>
      </c>
      <c r="F1353" s="62">
        <v>74</v>
      </c>
      <c r="G1353" s="63">
        <v>5.1100000000000003</v>
      </c>
      <c r="H1353" s="63">
        <v>14</v>
      </c>
      <c r="I1353" s="40"/>
      <c r="J1353" s="40">
        <v>22</v>
      </c>
      <c r="K1353" s="40" t="s">
        <v>677</v>
      </c>
      <c r="L1353" s="40" t="s">
        <v>128</v>
      </c>
      <c r="M1353" s="63">
        <f t="shared" si="21"/>
        <v>0.63636363636363635</v>
      </c>
      <c r="N1353" s="64">
        <f>IF(M1353="","",IF(M1353&lt;Premissas!$C$8,Premissas!$E$7,IF(M1353&lt;Premissas!$C$9,Premissas!$E$8,IF(M1353&lt;Premissas!$C$10,Premissas!$E$9,IF(M1353&lt;Premissas!$C$11,Premissas!$E$10,IF(M1353&lt;Premissas!$C$12,Premissas!$E$11,Premissas!$E$12))))))</f>
        <v>0</v>
      </c>
      <c r="O1353" s="65">
        <f>IF(OR(N1353="",N1353=0),0,N1353/Premissas!$C$16)</f>
        <v>0</v>
      </c>
    </row>
    <row r="1354" spans="1:15" ht="15" customHeight="1">
      <c r="A1354" s="40">
        <v>8</v>
      </c>
      <c r="B1354" s="40">
        <v>930</v>
      </c>
      <c r="C1354" s="40" t="s">
        <v>19</v>
      </c>
      <c r="D1354" s="40" t="s">
        <v>1494</v>
      </c>
      <c r="E1354" s="40" t="s">
        <v>1495</v>
      </c>
      <c r="F1354" s="62">
        <v>291</v>
      </c>
      <c r="G1354" s="63">
        <v>6.02</v>
      </c>
      <c r="H1354" s="63">
        <v>48</v>
      </c>
      <c r="I1354" s="40"/>
      <c r="J1354" s="40">
        <v>22</v>
      </c>
      <c r="K1354" s="40" t="s">
        <v>677</v>
      </c>
      <c r="L1354" s="40" t="s">
        <v>128</v>
      </c>
      <c r="M1354" s="63">
        <f t="shared" si="21"/>
        <v>2.1818181818181817</v>
      </c>
      <c r="N1354" s="64">
        <f>IF(M1354="","",IF(M1354&lt;Premissas!$C$8,Premissas!$E$7,IF(M1354&lt;Premissas!$C$9,Premissas!$E$8,IF(M1354&lt;Premissas!$C$10,Premissas!$E$9,IF(M1354&lt;Premissas!$C$11,Premissas!$E$10,IF(M1354&lt;Premissas!$C$12,Premissas!$E$11,Premissas!$E$12))))))</f>
        <v>750</v>
      </c>
      <c r="O1354" s="65">
        <f>IF(OR(N1354="",N1354=0),0,N1354/Premissas!$C$16)</f>
        <v>28.846153846153847</v>
      </c>
    </row>
    <row r="1355" spans="1:15" ht="15" customHeight="1">
      <c r="A1355" s="40">
        <v>8</v>
      </c>
      <c r="B1355" s="40">
        <v>930</v>
      </c>
      <c r="C1355" s="40" t="s">
        <v>20</v>
      </c>
      <c r="D1355" s="40" t="s">
        <v>1494</v>
      </c>
      <c r="E1355" s="40" t="s">
        <v>1495</v>
      </c>
      <c r="F1355" s="62">
        <v>127</v>
      </c>
      <c r="G1355" s="63">
        <v>6.67</v>
      </c>
      <c r="H1355" s="63">
        <v>19</v>
      </c>
      <c r="I1355" s="40"/>
      <c r="J1355" s="40">
        <v>17</v>
      </c>
      <c r="K1355" s="40" t="s">
        <v>677</v>
      </c>
      <c r="L1355" s="40" t="s">
        <v>128</v>
      </c>
      <c r="M1355" s="63">
        <f t="shared" si="21"/>
        <v>1.1176470588235294</v>
      </c>
      <c r="N1355" s="64">
        <f>IF(M1355="","",IF(M1355&lt;Premissas!$C$8,Premissas!$E$7,IF(M1355&lt;Premissas!$C$9,Premissas!$E$8,IF(M1355&lt;Premissas!$C$10,Premissas!$E$9,IF(M1355&lt;Premissas!$C$11,Premissas!$E$10,IF(M1355&lt;Premissas!$C$12,Premissas!$E$11,Premissas!$E$12))))))</f>
        <v>100</v>
      </c>
      <c r="O1355" s="65">
        <f>IF(OR(N1355="",N1355=0),0,N1355/Premissas!$C$16)</f>
        <v>3.8461538461538463</v>
      </c>
    </row>
    <row r="1356" spans="1:15" ht="15" customHeight="1">
      <c r="A1356" s="40">
        <v>8</v>
      </c>
      <c r="B1356" s="40">
        <v>930</v>
      </c>
      <c r="C1356" s="40" t="s">
        <v>19</v>
      </c>
      <c r="D1356" s="40" t="s">
        <v>1496</v>
      </c>
      <c r="E1356" s="40" t="s">
        <v>1497</v>
      </c>
      <c r="F1356" s="62">
        <v>630</v>
      </c>
      <c r="G1356" s="63">
        <v>34.82</v>
      </c>
      <c r="H1356" s="63">
        <v>18</v>
      </c>
      <c r="I1356" s="40"/>
      <c r="J1356" s="40">
        <v>22</v>
      </c>
      <c r="K1356" s="40" t="s">
        <v>677</v>
      </c>
      <c r="L1356" s="40" t="s">
        <v>128</v>
      </c>
      <c r="M1356" s="63">
        <f t="shared" si="21"/>
        <v>0.81818181818181823</v>
      </c>
      <c r="N1356" s="64">
        <f>IF(M1356="","",IF(M1356&lt;Premissas!$C$8,Premissas!$E$7,IF(M1356&lt;Premissas!$C$9,Premissas!$E$8,IF(M1356&lt;Premissas!$C$10,Premissas!$E$9,IF(M1356&lt;Premissas!$C$11,Premissas!$E$10,IF(M1356&lt;Premissas!$C$12,Premissas!$E$11,Premissas!$E$12))))))</f>
        <v>0</v>
      </c>
      <c r="O1356" s="65">
        <f>IF(OR(N1356="",N1356=0),0,N1356/Premissas!$C$16)</f>
        <v>0</v>
      </c>
    </row>
    <row r="1357" spans="1:15" ht="15" customHeight="1">
      <c r="A1357" s="40">
        <v>8</v>
      </c>
      <c r="B1357" s="40">
        <v>930</v>
      </c>
      <c r="C1357" s="40" t="s">
        <v>19</v>
      </c>
      <c r="D1357" s="40" t="s">
        <v>1498</v>
      </c>
      <c r="E1357" s="40" t="s">
        <v>1499</v>
      </c>
      <c r="F1357" s="62">
        <v>304</v>
      </c>
      <c r="G1357" s="63">
        <v>16.350000000000001</v>
      </c>
      <c r="H1357" s="63">
        <v>19</v>
      </c>
      <c r="I1357" s="40"/>
      <c r="J1357" s="40">
        <v>22</v>
      </c>
      <c r="K1357" s="40" t="s">
        <v>677</v>
      </c>
      <c r="L1357" s="40" t="s">
        <v>128</v>
      </c>
      <c r="M1357" s="63">
        <f t="shared" si="21"/>
        <v>0.86363636363636365</v>
      </c>
      <c r="N1357" s="64">
        <f>IF(M1357="","",IF(M1357&lt;Premissas!$C$8,Premissas!$E$7,IF(M1357&lt;Premissas!$C$9,Premissas!$E$8,IF(M1357&lt;Premissas!$C$10,Premissas!$E$9,IF(M1357&lt;Premissas!$C$11,Premissas!$E$10,IF(M1357&lt;Premissas!$C$12,Premissas!$E$11,Premissas!$E$12))))))</f>
        <v>0</v>
      </c>
      <c r="O1357" s="65">
        <f>IF(OR(N1357="",N1357=0),0,N1357/Premissas!$C$16)</f>
        <v>0</v>
      </c>
    </row>
    <row r="1358" spans="1:15" ht="15" customHeight="1">
      <c r="A1358" s="40">
        <v>8</v>
      </c>
      <c r="B1358" s="40">
        <v>930</v>
      </c>
      <c r="C1358" s="40" t="s">
        <v>20</v>
      </c>
      <c r="D1358" s="40" t="s">
        <v>1498</v>
      </c>
      <c r="E1358" s="40" t="s">
        <v>1499</v>
      </c>
      <c r="F1358" s="62">
        <v>523</v>
      </c>
      <c r="G1358" s="63">
        <v>7.36</v>
      </c>
      <c r="H1358" s="63">
        <v>71</v>
      </c>
      <c r="I1358" s="40"/>
      <c r="J1358" s="40">
        <v>17</v>
      </c>
      <c r="K1358" s="40" t="s">
        <v>677</v>
      </c>
      <c r="L1358" s="40" t="s">
        <v>128</v>
      </c>
      <c r="M1358" s="63">
        <f t="shared" si="21"/>
        <v>4.1764705882352944</v>
      </c>
      <c r="N1358" s="64">
        <f>IF(M1358="","",IF(M1358&lt;Premissas!$C$8,Premissas!$E$7,IF(M1358&lt;Premissas!$C$9,Premissas!$E$8,IF(M1358&lt;Premissas!$C$10,Premissas!$E$9,IF(M1358&lt;Premissas!$C$11,Premissas!$E$10,IF(M1358&lt;Premissas!$C$12,Premissas!$E$11,Premissas!$E$12))))))</f>
        <v>750</v>
      </c>
      <c r="O1358" s="65">
        <f>IF(OR(N1358="",N1358=0),0,N1358/Premissas!$C$16)</f>
        <v>28.846153846153847</v>
      </c>
    </row>
    <row r="1359" spans="1:15" ht="15" customHeight="1">
      <c r="A1359" s="40">
        <v>8</v>
      </c>
      <c r="B1359" s="40">
        <v>930</v>
      </c>
      <c r="C1359" s="40" t="s">
        <v>19</v>
      </c>
      <c r="D1359" s="40" t="s">
        <v>1504</v>
      </c>
      <c r="E1359" s="40" t="s">
        <v>1505</v>
      </c>
      <c r="F1359" s="62">
        <v>217</v>
      </c>
      <c r="G1359" s="63">
        <v>13.73</v>
      </c>
      <c r="H1359" s="63">
        <v>16</v>
      </c>
      <c r="I1359" s="40"/>
      <c r="J1359" s="40">
        <v>22</v>
      </c>
      <c r="K1359" s="40" t="s">
        <v>677</v>
      </c>
      <c r="L1359" s="40" t="s">
        <v>128</v>
      </c>
      <c r="M1359" s="63">
        <f t="shared" si="21"/>
        <v>0.72727272727272729</v>
      </c>
      <c r="N1359" s="64">
        <f>IF(M1359="","",IF(M1359&lt;Premissas!$C$8,Premissas!$E$7,IF(M1359&lt;Premissas!$C$9,Premissas!$E$8,IF(M1359&lt;Premissas!$C$10,Premissas!$E$9,IF(M1359&lt;Premissas!$C$11,Premissas!$E$10,IF(M1359&lt;Premissas!$C$12,Premissas!$E$11,Premissas!$E$12))))))</f>
        <v>0</v>
      </c>
      <c r="O1359" s="65">
        <f>IF(OR(N1359="",N1359=0),0,N1359/Premissas!$C$16)</f>
        <v>0</v>
      </c>
    </row>
    <row r="1360" spans="1:15" ht="15" customHeight="1">
      <c r="A1360" s="40">
        <v>8</v>
      </c>
      <c r="B1360" s="40">
        <v>930</v>
      </c>
      <c r="C1360" s="40" t="s">
        <v>19</v>
      </c>
      <c r="D1360" s="40" t="s">
        <v>1506</v>
      </c>
      <c r="E1360" s="40" t="s">
        <v>1507</v>
      </c>
      <c r="F1360" s="62">
        <v>1012</v>
      </c>
      <c r="G1360" s="63">
        <v>74.52</v>
      </c>
      <c r="H1360" s="63">
        <v>14</v>
      </c>
      <c r="I1360" s="40"/>
      <c r="J1360" s="40">
        <v>22</v>
      </c>
      <c r="K1360" s="40" t="s">
        <v>677</v>
      </c>
      <c r="L1360" s="40" t="s">
        <v>128</v>
      </c>
      <c r="M1360" s="63">
        <f t="shared" si="21"/>
        <v>0.63636363636363635</v>
      </c>
      <c r="N1360" s="64">
        <f>IF(M1360="","",IF(M1360&lt;Premissas!$C$8,Premissas!$E$7,IF(M1360&lt;Premissas!$C$9,Premissas!$E$8,IF(M1360&lt;Premissas!$C$10,Premissas!$E$9,IF(M1360&lt;Premissas!$C$11,Premissas!$E$10,IF(M1360&lt;Premissas!$C$12,Premissas!$E$11,Premissas!$E$12))))))</f>
        <v>0</v>
      </c>
      <c r="O1360" s="65">
        <f>IF(OR(N1360="",N1360=0),0,N1360/Premissas!$C$16)</f>
        <v>0</v>
      </c>
    </row>
    <row r="1361" spans="1:15" ht="15" customHeight="1">
      <c r="A1361" s="40">
        <v>8</v>
      </c>
      <c r="B1361" s="40">
        <v>930</v>
      </c>
      <c r="C1361" s="40" t="s">
        <v>22</v>
      </c>
      <c r="D1361" s="40" t="s">
        <v>1508</v>
      </c>
      <c r="E1361" s="40" t="s">
        <v>1509</v>
      </c>
      <c r="F1361" s="62">
        <v>1066</v>
      </c>
      <c r="G1361" s="63">
        <v>67.930000000000007</v>
      </c>
      <c r="H1361" s="63">
        <v>16</v>
      </c>
      <c r="I1361" s="40"/>
      <c r="J1361" s="40">
        <v>20</v>
      </c>
      <c r="K1361" s="40" t="s">
        <v>677</v>
      </c>
      <c r="L1361" s="40" t="s">
        <v>128</v>
      </c>
      <c r="M1361" s="63">
        <f t="shared" si="21"/>
        <v>0.8</v>
      </c>
      <c r="N1361" s="64">
        <f>IF(M1361="","",IF(M1361&lt;Premissas!$C$8,Premissas!$E$7,IF(M1361&lt;Premissas!$C$9,Premissas!$E$8,IF(M1361&lt;Premissas!$C$10,Premissas!$E$9,IF(M1361&lt;Premissas!$C$11,Premissas!$E$10,IF(M1361&lt;Premissas!$C$12,Premissas!$E$11,Premissas!$E$12))))))</f>
        <v>0</v>
      </c>
      <c r="O1361" s="65">
        <f>IF(OR(N1361="",N1361=0),0,N1361/Premissas!$C$16)</f>
        <v>0</v>
      </c>
    </row>
    <row r="1362" spans="1:15" ht="15" customHeight="1">
      <c r="A1362" s="40">
        <v>8</v>
      </c>
      <c r="B1362" s="40">
        <v>930</v>
      </c>
      <c r="C1362" s="40" t="s">
        <v>22</v>
      </c>
      <c r="D1362" s="40" t="s">
        <v>1510</v>
      </c>
      <c r="E1362" s="40" t="s">
        <v>1511</v>
      </c>
      <c r="F1362" s="62">
        <v>1514</v>
      </c>
      <c r="G1362" s="63">
        <v>64.099999999999994</v>
      </c>
      <c r="H1362" s="63">
        <v>24</v>
      </c>
      <c r="I1362" s="40"/>
      <c r="J1362" s="40">
        <v>20</v>
      </c>
      <c r="K1362" s="40" t="s">
        <v>677</v>
      </c>
      <c r="L1362" s="40" t="s">
        <v>128</v>
      </c>
      <c r="M1362" s="63">
        <f t="shared" si="21"/>
        <v>1.2</v>
      </c>
      <c r="N1362" s="64">
        <f>IF(M1362="","",IF(M1362&lt;Premissas!$C$8,Premissas!$E$7,IF(M1362&lt;Premissas!$C$9,Premissas!$E$8,IF(M1362&lt;Premissas!$C$10,Premissas!$E$9,IF(M1362&lt;Premissas!$C$11,Premissas!$E$10,IF(M1362&lt;Premissas!$C$12,Premissas!$E$11,Premissas!$E$12))))))</f>
        <v>200</v>
      </c>
      <c r="O1362" s="65">
        <f>IF(OR(N1362="",N1362=0),0,N1362/Premissas!$C$16)</f>
        <v>7.6923076923076925</v>
      </c>
    </row>
    <row r="1363" spans="1:15" ht="15" customHeight="1">
      <c r="A1363" s="40">
        <v>8</v>
      </c>
      <c r="B1363" s="40">
        <v>930</v>
      </c>
      <c r="C1363" s="40" t="s">
        <v>22</v>
      </c>
      <c r="D1363" s="40" t="s">
        <v>1514</v>
      </c>
      <c r="E1363" s="40" t="s">
        <v>1515</v>
      </c>
      <c r="F1363" s="62">
        <v>519</v>
      </c>
      <c r="G1363" s="63">
        <v>51.02</v>
      </c>
      <c r="H1363" s="63">
        <v>10</v>
      </c>
      <c r="I1363" s="40"/>
      <c r="J1363" s="40">
        <v>20</v>
      </c>
      <c r="K1363" s="40" t="s">
        <v>677</v>
      </c>
      <c r="L1363" s="40" t="s">
        <v>128</v>
      </c>
      <c r="M1363" s="63">
        <f t="shared" si="21"/>
        <v>0.5</v>
      </c>
      <c r="N1363" s="64">
        <f>IF(M1363="","",IF(M1363&lt;Premissas!$C$8,Premissas!$E$7,IF(M1363&lt;Premissas!$C$9,Premissas!$E$8,IF(M1363&lt;Premissas!$C$10,Premissas!$E$9,IF(M1363&lt;Premissas!$C$11,Premissas!$E$10,IF(M1363&lt;Premissas!$C$12,Premissas!$E$11,Premissas!$E$12))))))</f>
        <v>0</v>
      </c>
      <c r="O1363" s="65">
        <f>IF(OR(N1363="",N1363=0),0,N1363/Premissas!$C$16)</f>
        <v>0</v>
      </c>
    </row>
    <row r="1364" spans="1:15" ht="15" customHeight="1">
      <c r="A1364" s="40">
        <v>8</v>
      </c>
      <c r="B1364" s="40">
        <v>930</v>
      </c>
      <c r="C1364" s="40" t="s">
        <v>21</v>
      </c>
      <c r="D1364" s="40" t="s">
        <v>1518</v>
      </c>
      <c r="E1364" s="40" t="s">
        <v>1519</v>
      </c>
      <c r="F1364" s="62">
        <v>65</v>
      </c>
      <c r="G1364" s="63">
        <v>5.86</v>
      </c>
      <c r="H1364" s="63">
        <v>11</v>
      </c>
      <c r="I1364" s="40"/>
      <c r="J1364" s="40">
        <v>16</v>
      </c>
      <c r="K1364" s="40" t="s">
        <v>677</v>
      </c>
      <c r="L1364" s="40" t="s">
        <v>128</v>
      </c>
      <c r="M1364" s="63">
        <f t="shared" si="21"/>
        <v>0.6875</v>
      </c>
      <c r="N1364" s="64">
        <f>IF(M1364="","",IF(M1364&lt;Premissas!$C$8,Premissas!$E$7,IF(M1364&lt;Premissas!$C$9,Premissas!$E$8,IF(M1364&lt;Premissas!$C$10,Premissas!$E$9,IF(M1364&lt;Premissas!$C$11,Premissas!$E$10,IF(M1364&lt;Premissas!$C$12,Premissas!$E$11,Premissas!$E$12))))))</f>
        <v>0</v>
      </c>
      <c r="O1364" s="65">
        <f>IF(OR(N1364="",N1364=0),0,N1364/Premissas!$C$16)</f>
        <v>0</v>
      </c>
    </row>
    <row r="1365" spans="1:15" ht="15" customHeight="1">
      <c r="A1365" s="40">
        <v>8</v>
      </c>
      <c r="B1365" s="40">
        <v>930</v>
      </c>
      <c r="C1365" s="40" t="s">
        <v>21</v>
      </c>
      <c r="D1365" s="40" t="s">
        <v>1520</v>
      </c>
      <c r="E1365" s="40" t="s">
        <v>1521</v>
      </c>
      <c r="F1365" s="62">
        <v>22</v>
      </c>
      <c r="G1365" s="63">
        <v>11.72</v>
      </c>
      <c r="H1365" s="63">
        <v>2</v>
      </c>
      <c r="I1365" s="40"/>
      <c r="J1365" s="40">
        <v>16</v>
      </c>
      <c r="K1365" s="40" t="s">
        <v>677</v>
      </c>
      <c r="L1365" s="40" t="s">
        <v>128</v>
      </c>
      <c r="M1365" s="63">
        <f t="shared" si="21"/>
        <v>0.125</v>
      </c>
      <c r="N1365" s="64">
        <f>IF(M1365="","",IF(M1365&lt;Premissas!$C$8,Premissas!$E$7,IF(M1365&lt;Premissas!$C$9,Premissas!$E$8,IF(M1365&lt;Premissas!$C$10,Premissas!$E$9,IF(M1365&lt;Premissas!$C$11,Premissas!$E$10,IF(M1365&lt;Premissas!$C$12,Premissas!$E$11,Premissas!$E$12))))))</f>
        <v>0</v>
      </c>
      <c r="O1365" s="65">
        <f>IF(OR(N1365="",N1365=0),0,N1365/Premissas!$C$16)</f>
        <v>0</v>
      </c>
    </row>
    <row r="1366" spans="1:15" ht="15" customHeight="1">
      <c r="A1366" s="40">
        <v>8</v>
      </c>
      <c r="B1366" s="40">
        <v>930</v>
      </c>
      <c r="C1366" s="40" t="s">
        <v>19</v>
      </c>
      <c r="D1366" s="40" t="s">
        <v>1522</v>
      </c>
      <c r="E1366" s="40" t="s">
        <v>1523</v>
      </c>
      <c r="F1366" s="62">
        <v>447</v>
      </c>
      <c r="G1366" s="63">
        <v>13.5</v>
      </c>
      <c r="H1366" s="63">
        <v>33</v>
      </c>
      <c r="I1366" s="40"/>
      <c r="J1366" s="40">
        <v>22</v>
      </c>
      <c r="K1366" s="40" t="s">
        <v>677</v>
      </c>
      <c r="L1366" s="40" t="s">
        <v>128</v>
      </c>
      <c r="M1366" s="63">
        <f t="shared" si="21"/>
        <v>1.5</v>
      </c>
      <c r="N1366" s="64">
        <f>IF(M1366="","",IF(M1366&lt;Premissas!$C$8,Premissas!$E$7,IF(M1366&lt;Premissas!$C$9,Premissas!$E$8,IF(M1366&lt;Premissas!$C$10,Premissas!$E$9,IF(M1366&lt;Premissas!$C$11,Premissas!$E$10,IF(M1366&lt;Premissas!$C$12,Premissas!$E$11,Premissas!$E$12))))))</f>
        <v>350</v>
      </c>
      <c r="O1366" s="65">
        <f>IF(OR(N1366="",N1366=0),0,N1366/Premissas!$C$16)</f>
        <v>13.461538461538462</v>
      </c>
    </row>
    <row r="1367" spans="1:15" ht="15" customHeight="1">
      <c r="A1367" s="40">
        <v>8</v>
      </c>
      <c r="B1367" s="40">
        <v>930</v>
      </c>
      <c r="C1367" s="40" t="s">
        <v>22</v>
      </c>
      <c r="D1367" s="40" t="s">
        <v>1524</v>
      </c>
      <c r="E1367" s="40" t="s">
        <v>1525</v>
      </c>
      <c r="F1367" s="62">
        <v>1513</v>
      </c>
      <c r="G1367" s="63">
        <v>72.23</v>
      </c>
      <c r="H1367" s="63">
        <v>21</v>
      </c>
      <c r="I1367" s="40"/>
      <c r="J1367" s="40">
        <v>20</v>
      </c>
      <c r="K1367" s="40" t="s">
        <v>677</v>
      </c>
      <c r="L1367" s="40" t="s">
        <v>128</v>
      </c>
      <c r="M1367" s="63">
        <f t="shared" si="21"/>
        <v>1.05</v>
      </c>
      <c r="N1367" s="64">
        <f>IF(M1367="","",IF(M1367&lt;Premissas!$C$8,Premissas!$E$7,IF(M1367&lt;Premissas!$C$9,Premissas!$E$8,IF(M1367&lt;Premissas!$C$10,Premissas!$E$9,IF(M1367&lt;Premissas!$C$11,Premissas!$E$10,IF(M1367&lt;Premissas!$C$12,Premissas!$E$11,Premissas!$E$12))))))</f>
        <v>100</v>
      </c>
      <c r="O1367" s="65">
        <f>IF(OR(N1367="",N1367=0),0,N1367/Premissas!$C$16)</f>
        <v>3.8461538461538463</v>
      </c>
    </row>
    <row r="1368" spans="1:15" ht="15" customHeight="1">
      <c r="A1368" s="40">
        <v>8</v>
      </c>
      <c r="B1368" s="40">
        <v>930</v>
      </c>
      <c r="C1368" s="40" t="s">
        <v>19</v>
      </c>
      <c r="D1368" s="40" t="s">
        <v>1526</v>
      </c>
      <c r="E1368" s="40" t="s">
        <v>1527</v>
      </c>
      <c r="F1368" s="62">
        <v>2100</v>
      </c>
      <c r="G1368" s="63">
        <v>25.98</v>
      </c>
      <c r="H1368" s="63">
        <v>81</v>
      </c>
      <c r="I1368" s="40"/>
      <c r="J1368" s="40">
        <v>22</v>
      </c>
      <c r="K1368" s="40" t="s">
        <v>677</v>
      </c>
      <c r="L1368" s="40" t="s">
        <v>128</v>
      </c>
      <c r="M1368" s="63">
        <f t="shared" si="21"/>
        <v>3.6818181818181817</v>
      </c>
      <c r="N1368" s="64">
        <f>IF(M1368="","",IF(M1368&lt;Premissas!$C$8,Premissas!$E$7,IF(M1368&lt;Premissas!$C$9,Premissas!$E$8,IF(M1368&lt;Premissas!$C$10,Premissas!$E$9,IF(M1368&lt;Premissas!$C$11,Premissas!$E$10,IF(M1368&lt;Premissas!$C$12,Premissas!$E$11,Premissas!$E$12))))))</f>
        <v>750</v>
      </c>
      <c r="O1368" s="65">
        <f>IF(OR(N1368="",N1368=0),0,N1368/Premissas!$C$16)</f>
        <v>28.846153846153847</v>
      </c>
    </row>
    <row r="1369" spans="1:15" ht="15" customHeight="1">
      <c r="A1369" s="40">
        <v>8</v>
      </c>
      <c r="B1369" s="40">
        <v>930</v>
      </c>
      <c r="C1369" s="40" t="s">
        <v>19</v>
      </c>
      <c r="D1369" s="40" t="s">
        <v>1528</v>
      </c>
      <c r="E1369" s="40" t="s">
        <v>1529</v>
      </c>
      <c r="F1369" s="62">
        <v>284</v>
      </c>
      <c r="G1369" s="63">
        <v>13.36</v>
      </c>
      <c r="H1369" s="63">
        <v>21</v>
      </c>
      <c r="I1369" s="40"/>
      <c r="J1369" s="40">
        <v>22</v>
      </c>
      <c r="K1369" s="40" t="s">
        <v>677</v>
      </c>
      <c r="L1369" s="40" t="s">
        <v>128</v>
      </c>
      <c r="M1369" s="63">
        <f t="shared" si="21"/>
        <v>0.95454545454545459</v>
      </c>
      <c r="N1369" s="64">
        <f>IF(M1369="","",IF(M1369&lt;Premissas!$C$8,Premissas!$E$7,IF(M1369&lt;Premissas!$C$9,Premissas!$E$8,IF(M1369&lt;Premissas!$C$10,Premissas!$E$9,IF(M1369&lt;Premissas!$C$11,Premissas!$E$10,IF(M1369&lt;Premissas!$C$12,Premissas!$E$11,Premissas!$E$12))))))</f>
        <v>0</v>
      </c>
      <c r="O1369" s="65">
        <f>IF(OR(N1369="",N1369=0),0,N1369/Premissas!$C$16)</f>
        <v>0</v>
      </c>
    </row>
    <row r="1370" spans="1:15" ht="15" customHeight="1">
      <c r="A1370" s="40">
        <v>8</v>
      </c>
      <c r="B1370" s="40">
        <v>930</v>
      </c>
      <c r="C1370" s="40" t="s">
        <v>19</v>
      </c>
      <c r="D1370" s="40" t="s">
        <v>1532</v>
      </c>
      <c r="E1370" s="40" t="s">
        <v>1533</v>
      </c>
      <c r="F1370" s="62">
        <v>555</v>
      </c>
      <c r="G1370" s="63">
        <v>16.420000000000002</v>
      </c>
      <c r="H1370" s="63">
        <v>34</v>
      </c>
      <c r="I1370" s="40"/>
      <c r="J1370" s="40">
        <v>22</v>
      </c>
      <c r="K1370" s="40" t="s">
        <v>677</v>
      </c>
      <c r="L1370" s="40" t="s">
        <v>128</v>
      </c>
      <c r="M1370" s="63">
        <f t="shared" si="21"/>
        <v>1.5454545454545454</v>
      </c>
      <c r="N1370" s="64">
        <f>IF(M1370="","",IF(M1370&lt;Premissas!$C$8,Premissas!$E$7,IF(M1370&lt;Premissas!$C$9,Premissas!$E$8,IF(M1370&lt;Premissas!$C$10,Premissas!$E$9,IF(M1370&lt;Premissas!$C$11,Premissas!$E$10,IF(M1370&lt;Premissas!$C$12,Premissas!$E$11,Premissas!$E$12))))))</f>
        <v>350</v>
      </c>
      <c r="O1370" s="65">
        <f>IF(OR(N1370="",N1370=0),0,N1370/Premissas!$C$16)</f>
        <v>13.461538461538462</v>
      </c>
    </row>
    <row r="1371" spans="1:15" ht="15" customHeight="1">
      <c r="A1371" s="40">
        <v>8</v>
      </c>
      <c r="B1371" s="40">
        <v>930</v>
      </c>
      <c r="C1371" s="40" t="s">
        <v>22</v>
      </c>
      <c r="D1371" s="40" t="s">
        <v>1534</v>
      </c>
      <c r="E1371" s="40" t="s">
        <v>1535</v>
      </c>
      <c r="F1371" s="62">
        <v>659</v>
      </c>
      <c r="G1371" s="63">
        <v>71.84</v>
      </c>
      <c r="H1371" s="63">
        <v>9</v>
      </c>
      <c r="I1371" s="40"/>
      <c r="J1371" s="40">
        <v>20</v>
      </c>
      <c r="K1371" s="40" t="s">
        <v>677</v>
      </c>
      <c r="L1371" s="40" t="s">
        <v>128</v>
      </c>
      <c r="M1371" s="63">
        <f t="shared" si="21"/>
        <v>0.45</v>
      </c>
      <c r="N1371" s="64">
        <f>IF(M1371="","",IF(M1371&lt;Premissas!$C$8,Premissas!$E$7,IF(M1371&lt;Premissas!$C$9,Premissas!$E$8,IF(M1371&lt;Premissas!$C$10,Premissas!$E$9,IF(M1371&lt;Premissas!$C$11,Premissas!$E$10,IF(M1371&lt;Premissas!$C$12,Premissas!$E$11,Premissas!$E$12))))))</f>
        <v>0</v>
      </c>
      <c r="O1371" s="65">
        <f>IF(OR(N1371="",N1371=0),0,N1371/Premissas!$C$16)</f>
        <v>0</v>
      </c>
    </row>
    <row r="1372" spans="1:15" ht="15" customHeight="1">
      <c r="A1372" s="40">
        <v>8</v>
      </c>
      <c r="B1372" s="40">
        <v>930</v>
      </c>
      <c r="C1372" s="40" t="s">
        <v>19</v>
      </c>
      <c r="D1372" s="40" t="s">
        <v>1770</v>
      </c>
      <c r="E1372" s="40" t="s">
        <v>1771</v>
      </c>
      <c r="F1372" s="62">
        <v>545</v>
      </c>
      <c r="G1372" s="63">
        <v>45.47</v>
      </c>
      <c r="H1372" s="63">
        <v>12</v>
      </c>
      <c r="I1372" s="40"/>
      <c r="J1372" s="40">
        <v>22</v>
      </c>
      <c r="K1372" s="40" t="s">
        <v>677</v>
      </c>
      <c r="L1372" s="40" t="s">
        <v>128</v>
      </c>
      <c r="M1372" s="63">
        <f t="shared" si="21"/>
        <v>0.54545454545454541</v>
      </c>
      <c r="N1372" s="64">
        <f>IF(M1372="","",IF(M1372&lt;Premissas!$C$8,Premissas!$E$7,IF(M1372&lt;Premissas!$C$9,Premissas!$E$8,IF(M1372&lt;Premissas!$C$10,Premissas!$E$9,IF(M1372&lt;Premissas!$C$11,Premissas!$E$10,IF(M1372&lt;Premissas!$C$12,Premissas!$E$11,Premissas!$E$12))))))</f>
        <v>0</v>
      </c>
      <c r="O1372" s="65">
        <f>IF(OR(N1372="",N1372=0),0,N1372/Premissas!$C$16)</f>
        <v>0</v>
      </c>
    </row>
    <row r="1373" spans="1:15" ht="15" customHeight="1">
      <c r="A1373" s="40">
        <v>8</v>
      </c>
      <c r="B1373" s="40">
        <v>930</v>
      </c>
      <c r="C1373" s="40" t="s">
        <v>21</v>
      </c>
      <c r="D1373" s="40" t="s">
        <v>1540</v>
      </c>
      <c r="E1373" s="40" t="s">
        <v>1541</v>
      </c>
      <c r="F1373" s="62">
        <v>4674</v>
      </c>
      <c r="G1373" s="63">
        <v>64.180000000000007</v>
      </c>
      <c r="H1373" s="63">
        <v>73</v>
      </c>
      <c r="I1373" s="40"/>
      <c r="J1373" s="40">
        <v>16</v>
      </c>
      <c r="K1373" s="40" t="s">
        <v>677</v>
      </c>
      <c r="L1373" s="40" t="s">
        <v>128</v>
      </c>
      <c r="M1373" s="63">
        <f t="shared" si="21"/>
        <v>4.5625</v>
      </c>
      <c r="N1373" s="64">
        <f>IF(M1373="","",IF(M1373&lt;Premissas!$C$8,Premissas!$E$7,IF(M1373&lt;Premissas!$C$9,Premissas!$E$8,IF(M1373&lt;Premissas!$C$10,Premissas!$E$9,IF(M1373&lt;Premissas!$C$11,Premissas!$E$10,IF(M1373&lt;Premissas!$C$12,Premissas!$E$11,Premissas!$E$12))))))</f>
        <v>750</v>
      </c>
      <c r="O1373" s="65">
        <f>IF(OR(N1373="",N1373=0),0,N1373/Premissas!$C$16)</f>
        <v>28.846153846153847</v>
      </c>
    </row>
    <row r="1374" spans="1:15" ht="15" customHeight="1">
      <c r="A1374" s="40">
        <v>8</v>
      </c>
      <c r="B1374" s="40">
        <v>930</v>
      </c>
      <c r="C1374" s="40" t="s">
        <v>22</v>
      </c>
      <c r="D1374" s="40" t="s">
        <v>1772</v>
      </c>
      <c r="E1374" s="40" t="s">
        <v>1773</v>
      </c>
      <c r="F1374" s="62">
        <v>1084</v>
      </c>
      <c r="G1374" s="63">
        <v>40.18</v>
      </c>
      <c r="H1374" s="63">
        <v>27</v>
      </c>
      <c r="I1374" s="40"/>
      <c r="J1374" s="40">
        <v>20</v>
      </c>
      <c r="K1374" s="40" t="s">
        <v>677</v>
      </c>
      <c r="L1374" s="40" t="s">
        <v>128</v>
      </c>
      <c r="M1374" s="63">
        <f t="shared" si="21"/>
        <v>1.35</v>
      </c>
      <c r="N1374" s="64">
        <f>IF(M1374="","",IF(M1374&lt;Premissas!$C$8,Premissas!$E$7,IF(M1374&lt;Premissas!$C$9,Premissas!$E$8,IF(M1374&lt;Premissas!$C$10,Premissas!$E$9,IF(M1374&lt;Premissas!$C$11,Premissas!$E$10,IF(M1374&lt;Premissas!$C$12,Premissas!$E$11,Premissas!$E$12))))))</f>
        <v>200</v>
      </c>
      <c r="O1374" s="65">
        <f>IF(OR(N1374="",N1374=0),0,N1374/Premissas!$C$16)</f>
        <v>7.6923076923076925</v>
      </c>
    </row>
    <row r="1375" spans="1:15" ht="15" customHeight="1">
      <c r="A1375" s="40">
        <v>8</v>
      </c>
      <c r="B1375" s="40">
        <v>930</v>
      </c>
      <c r="C1375" s="40" t="s">
        <v>19</v>
      </c>
      <c r="D1375" s="40" t="s">
        <v>1542</v>
      </c>
      <c r="E1375" s="40" t="s">
        <v>1543</v>
      </c>
      <c r="F1375" s="62">
        <v>135</v>
      </c>
      <c r="G1375" s="63">
        <v>3.52</v>
      </c>
      <c r="H1375" s="63">
        <v>38</v>
      </c>
      <c r="I1375" s="40"/>
      <c r="J1375" s="40">
        <v>22</v>
      </c>
      <c r="K1375" s="40" t="s">
        <v>677</v>
      </c>
      <c r="L1375" s="40" t="s">
        <v>128</v>
      </c>
      <c r="M1375" s="63">
        <f t="shared" si="21"/>
        <v>1.7272727272727273</v>
      </c>
      <c r="N1375" s="64">
        <f>IF(M1375="","",IF(M1375&lt;Premissas!$C$8,Premissas!$E$7,IF(M1375&lt;Premissas!$C$9,Premissas!$E$8,IF(M1375&lt;Premissas!$C$10,Premissas!$E$9,IF(M1375&lt;Premissas!$C$11,Premissas!$E$10,IF(M1375&lt;Premissas!$C$12,Premissas!$E$11,Premissas!$E$12))))))</f>
        <v>500</v>
      </c>
      <c r="O1375" s="65">
        <f>IF(OR(N1375="",N1375=0),0,N1375/Premissas!$C$16)</f>
        <v>19.23076923076923</v>
      </c>
    </row>
    <row r="1376" spans="1:15" ht="15" customHeight="1">
      <c r="A1376" s="40">
        <v>8</v>
      </c>
      <c r="B1376" s="40">
        <v>930</v>
      </c>
      <c r="C1376" s="40" t="s">
        <v>19</v>
      </c>
      <c r="D1376" s="40" t="s">
        <v>1546</v>
      </c>
      <c r="E1376" s="40" t="s">
        <v>1547</v>
      </c>
      <c r="F1376" s="62">
        <v>864</v>
      </c>
      <c r="G1376" s="63">
        <v>15.17</v>
      </c>
      <c r="H1376" s="63">
        <v>57</v>
      </c>
      <c r="I1376" s="40"/>
      <c r="J1376" s="40">
        <v>22</v>
      </c>
      <c r="K1376" s="40" t="s">
        <v>677</v>
      </c>
      <c r="L1376" s="40" t="s">
        <v>128</v>
      </c>
      <c r="M1376" s="63">
        <f t="shared" si="21"/>
        <v>2.5909090909090908</v>
      </c>
      <c r="N1376" s="64">
        <f>IF(M1376="","",IF(M1376&lt;Premissas!$C$8,Premissas!$E$7,IF(M1376&lt;Premissas!$C$9,Premissas!$E$8,IF(M1376&lt;Premissas!$C$10,Premissas!$E$9,IF(M1376&lt;Premissas!$C$11,Premissas!$E$10,IF(M1376&lt;Premissas!$C$12,Premissas!$E$11,Premissas!$E$12))))))</f>
        <v>750</v>
      </c>
      <c r="O1376" s="65">
        <f>IF(OR(N1376="",N1376=0),0,N1376/Premissas!$C$16)</f>
        <v>28.846153846153847</v>
      </c>
    </row>
    <row r="1377" spans="1:15" ht="15" customHeight="1">
      <c r="A1377" s="40">
        <v>8</v>
      </c>
      <c r="B1377" s="40">
        <v>930</v>
      </c>
      <c r="C1377" s="40" t="s">
        <v>22</v>
      </c>
      <c r="D1377" s="40" t="s">
        <v>1548</v>
      </c>
      <c r="E1377" s="40" t="s">
        <v>1549</v>
      </c>
      <c r="F1377" s="62">
        <v>1011</v>
      </c>
      <c r="G1377" s="63">
        <v>51.8</v>
      </c>
      <c r="H1377" s="63">
        <v>20</v>
      </c>
      <c r="I1377" s="40"/>
      <c r="J1377" s="40">
        <v>20</v>
      </c>
      <c r="K1377" s="40" t="s">
        <v>677</v>
      </c>
      <c r="L1377" s="40" t="s">
        <v>128</v>
      </c>
      <c r="M1377" s="63">
        <f t="shared" si="21"/>
        <v>1</v>
      </c>
      <c r="N1377" s="64">
        <f>IF(M1377="","",IF(M1377&lt;Premissas!$C$8,Premissas!$E$7,IF(M1377&lt;Premissas!$C$9,Premissas!$E$8,IF(M1377&lt;Premissas!$C$10,Premissas!$E$9,IF(M1377&lt;Premissas!$C$11,Premissas!$E$10,IF(M1377&lt;Premissas!$C$12,Premissas!$E$11,Premissas!$E$12))))))</f>
        <v>100</v>
      </c>
      <c r="O1377" s="65">
        <f>IF(OR(N1377="",N1377=0),0,N1377/Premissas!$C$16)</f>
        <v>3.8461538461538463</v>
      </c>
    </row>
    <row r="1378" spans="1:15" ht="15" customHeight="1">
      <c r="A1378" s="40">
        <v>8</v>
      </c>
      <c r="B1378" s="40">
        <v>930</v>
      </c>
      <c r="C1378" s="40" t="s">
        <v>19</v>
      </c>
      <c r="D1378" s="40" t="s">
        <v>1550</v>
      </c>
      <c r="E1378" s="40" t="s">
        <v>1551</v>
      </c>
      <c r="F1378" s="62">
        <v>489</v>
      </c>
      <c r="G1378" s="63">
        <v>21.76</v>
      </c>
      <c r="H1378" s="63">
        <v>22</v>
      </c>
      <c r="I1378" s="40"/>
      <c r="J1378" s="40">
        <v>22</v>
      </c>
      <c r="K1378" s="40" t="s">
        <v>677</v>
      </c>
      <c r="L1378" s="40" t="s">
        <v>128</v>
      </c>
      <c r="M1378" s="63">
        <f t="shared" si="21"/>
        <v>1</v>
      </c>
      <c r="N1378" s="64">
        <f>IF(M1378="","",IF(M1378&lt;Premissas!$C$8,Premissas!$E$7,IF(M1378&lt;Premissas!$C$9,Premissas!$E$8,IF(M1378&lt;Premissas!$C$10,Premissas!$E$9,IF(M1378&lt;Premissas!$C$11,Premissas!$E$10,IF(M1378&lt;Premissas!$C$12,Premissas!$E$11,Premissas!$E$12))))))</f>
        <v>100</v>
      </c>
      <c r="O1378" s="65">
        <f>IF(OR(N1378="",N1378=0),0,N1378/Premissas!$C$16)</f>
        <v>3.8461538461538463</v>
      </c>
    </row>
    <row r="1379" spans="1:15" ht="15" customHeight="1">
      <c r="A1379" s="40">
        <v>8</v>
      </c>
      <c r="B1379" s="40">
        <v>930</v>
      </c>
      <c r="C1379" s="40" t="s">
        <v>22</v>
      </c>
      <c r="D1379" s="40" t="s">
        <v>1552</v>
      </c>
      <c r="E1379" s="40" t="s">
        <v>1553</v>
      </c>
      <c r="F1379" s="62">
        <v>439</v>
      </c>
      <c r="G1379" s="63">
        <v>86.09</v>
      </c>
      <c r="H1379" s="63">
        <v>5</v>
      </c>
      <c r="I1379" s="40"/>
      <c r="J1379" s="40">
        <v>20</v>
      </c>
      <c r="K1379" s="40" t="s">
        <v>677</v>
      </c>
      <c r="L1379" s="40" t="s">
        <v>128</v>
      </c>
      <c r="M1379" s="63">
        <f t="shared" si="21"/>
        <v>0.25</v>
      </c>
      <c r="N1379" s="64">
        <f>IF(M1379="","",IF(M1379&lt;Premissas!$C$8,Premissas!$E$7,IF(M1379&lt;Premissas!$C$9,Premissas!$E$8,IF(M1379&lt;Premissas!$C$10,Premissas!$E$9,IF(M1379&lt;Premissas!$C$11,Premissas!$E$10,IF(M1379&lt;Premissas!$C$12,Premissas!$E$11,Premissas!$E$12))))))</f>
        <v>0</v>
      </c>
      <c r="O1379" s="65">
        <f>IF(OR(N1379="",N1379=0),0,N1379/Premissas!$C$16)</f>
        <v>0</v>
      </c>
    </row>
    <row r="1380" spans="1:15" ht="15" customHeight="1">
      <c r="A1380" s="40">
        <v>8</v>
      </c>
      <c r="B1380" s="40">
        <v>930</v>
      </c>
      <c r="C1380" s="40" t="s">
        <v>21</v>
      </c>
      <c r="D1380" s="40" t="s">
        <v>1554</v>
      </c>
      <c r="E1380" s="40" t="s">
        <v>1555</v>
      </c>
      <c r="F1380" s="62">
        <v>13</v>
      </c>
      <c r="G1380" s="63">
        <v>0.27</v>
      </c>
      <c r="H1380" s="63">
        <v>48</v>
      </c>
      <c r="I1380" s="40"/>
      <c r="J1380" s="40">
        <v>16</v>
      </c>
      <c r="K1380" s="40" t="s">
        <v>677</v>
      </c>
      <c r="L1380" s="40" t="s">
        <v>128</v>
      </c>
      <c r="M1380" s="63">
        <f t="shared" si="21"/>
        <v>3</v>
      </c>
      <c r="N1380" s="64">
        <f>IF(M1380="","",IF(M1380&lt;Premissas!$C$8,Premissas!$E$7,IF(M1380&lt;Premissas!$C$9,Premissas!$E$8,IF(M1380&lt;Premissas!$C$10,Premissas!$E$9,IF(M1380&lt;Premissas!$C$11,Premissas!$E$10,IF(M1380&lt;Premissas!$C$12,Premissas!$E$11,Premissas!$E$12))))))</f>
        <v>750</v>
      </c>
      <c r="O1380" s="65">
        <f>IF(OR(N1380="",N1380=0),0,N1380/Premissas!$C$16)</f>
        <v>28.846153846153847</v>
      </c>
    </row>
    <row r="1381" spans="1:15" ht="15" customHeight="1">
      <c r="A1381" s="40">
        <v>8</v>
      </c>
      <c r="B1381" s="40">
        <v>930</v>
      </c>
      <c r="C1381" s="40" t="s">
        <v>20</v>
      </c>
      <c r="D1381" s="40" t="s">
        <v>1554</v>
      </c>
      <c r="E1381" s="40" t="s">
        <v>1555</v>
      </c>
      <c r="F1381" s="62">
        <v>1839</v>
      </c>
      <c r="G1381" s="63">
        <v>87.57</v>
      </c>
      <c r="H1381" s="63">
        <v>21</v>
      </c>
      <c r="I1381" s="40"/>
      <c r="J1381" s="40">
        <v>17</v>
      </c>
      <c r="K1381" s="40" t="s">
        <v>677</v>
      </c>
      <c r="L1381" s="40" t="s">
        <v>128</v>
      </c>
      <c r="M1381" s="63">
        <f t="shared" si="21"/>
        <v>1.2352941176470589</v>
      </c>
      <c r="N1381" s="64">
        <f>IF(M1381="","",IF(M1381&lt;Premissas!$C$8,Premissas!$E$7,IF(M1381&lt;Premissas!$C$9,Premissas!$E$8,IF(M1381&lt;Premissas!$C$10,Premissas!$E$9,IF(M1381&lt;Premissas!$C$11,Premissas!$E$10,IF(M1381&lt;Premissas!$C$12,Premissas!$E$11,Premissas!$E$12))))))</f>
        <v>200</v>
      </c>
      <c r="O1381" s="65">
        <f>IF(OR(N1381="",N1381=0),0,N1381/Premissas!$C$16)</f>
        <v>7.6923076923076925</v>
      </c>
    </row>
    <row r="1382" spans="1:15" ht="15" customHeight="1">
      <c r="A1382" s="40">
        <v>8</v>
      </c>
      <c r="B1382" s="40">
        <v>930</v>
      </c>
      <c r="C1382" s="40" t="s">
        <v>19</v>
      </c>
      <c r="D1382" s="40" t="s">
        <v>1556</v>
      </c>
      <c r="E1382" s="40" t="s">
        <v>1557</v>
      </c>
      <c r="F1382" s="62">
        <v>269</v>
      </c>
      <c r="G1382" s="63">
        <v>26.11</v>
      </c>
      <c r="H1382" s="63">
        <v>10</v>
      </c>
      <c r="I1382" s="40"/>
      <c r="J1382" s="40">
        <v>22</v>
      </c>
      <c r="K1382" s="40" t="s">
        <v>677</v>
      </c>
      <c r="L1382" s="40" t="s">
        <v>128</v>
      </c>
      <c r="M1382" s="63">
        <f t="shared" si="21"/>
        <v>0.45454545454545453</v>
      </c>
      <c r="N1382" s="64">
        <f>IF(M1382="","",IF(M1382&lt;Premissas!$C$8,Premissas!$E$7,IF(M1382&lt;Premissas!$C$9,Premissas!$E$8,IF(M1382&lt;Premissas!$C$10,Premissas!$E$9,IF(M1382&lt;Premissas!$C$11,Premissas!$E$10,IF(M1382&lt;Premissas!$C$12,Premissas!$E$11,Premissas!$E$12))))))</f>
        <v>0</v>
      </c>
      <c r="O1382" s="65">
        <f>IF(OR(N1382="",N1382=0),0,N1382/Premissas!$C$16)</f>
        <v>0</v>
      </c>
    </row>
    <row r="1383" spans="1:15" ht="15" customHeight="1">
      <c r="A1383" s="40">
        <v>8</v>
      </c>
      <c r="B1383" s="40">
        <v>930</v>
      </c>
      <c r="C1383" s="40" t="s">
        <v>21</v>
      </c>
      <c r="D1383" s="40" t="s">
        <v>1558</v>
      </c>
      <c r="E1383" s="40" t="s">
        <v>1559</v>
      </c>
      <c r="F1383" s="62">
        <v>84</v>
      </c>
      <c r="G1383" s="63">
        <v>3.73</v>
      </c>
      <c r="H1383" s="63">
        <v>23</v>
      </c>
      <c r="I1383" s="40"/>
      <c r="J1383" s="40">
        <v>16</v>
      </c>
      <c r="K1383" s="40" t="s">
        <v>677</v>
      </c>
      <c r="L1383" s="40" t="s">
        <v>128</v>
      </c>
      <c r="M1383" s="63">
        <f t="shared" si="21"/>
        <v>1.4375</v>
      </c>
      <c r="N1383" s="64">
        <f>IF(M1383="","",IF(M1383&lt;Premissas!$C$8,Premissas!$E$7,IF(M1383&lt;Premissas!$C$9,Premissas!$E$8,IF(M1383&lt;Premissas!$C$10,Premissas!$E$9,IF(M1383&lt;Premissas!$C$11,Premissas!$E$10,IF(M1383&lt;Premissas!$C$12,Premissas!$E$11,Premissas!$E$12))))))</f>
        <v>350</v>
      </c>
      <c r="O1383" s="65">
        <f>IF(OR(N1383="",N1383=0),0,N1383/Premissas!$C$16)</f>
        <v>13.461538461538462</v>
      </c>
    </row>
    <row r="1384" spans="1:15" ht="15" customHeight="1">
      <c r="A1384" s="40">
        <v>8</v>
      </c>
      <c r="B1384" s="40">
        <v>930</v>
      </c>
      <c r="C1384" s="40" t="s">
        <v>19</v>
      </c>
      <c r="D1384" s="40" t="s">
        <v>1566</v>
      </c>
      <c r="E1384" s="40" t="s">
        <v>1567</v>
      </c>
      <c r="F1384" s="62">
        <v>55</v>
      </c>
      <c r="G1384" s="63">
        <v>4.84</v>
      </c>
      <c r="H1384" s="63">
        <v>11</v>
      </c>
      <c r="I1384" s="40"/>
      <c r="J1384" s="40">
        <v>22</v>
      </c>
      <c r="K1384" s="40" t="s">
        <v>677</v>
      </c>
      <c r="L1384" s="40" t="s">
        <v>128</v>
      </c>
      <c r="M1384" s="63">
        <f t="shared" si="21"/>
        <v>0.5</v>
      </c>
      <c r="N1384" s="64">
        <f>IF(M1384="","",IF(M1384&lt;Premissas!$C$8,Premissas!$E$7,IF(M1384&lt;Premissas!$C$9,Premissas!$E$8,IF(M1384&lt;Premissas!$C$10,Premissas!$E$9,IF(M1384&lt;Premissas!$C$11,Premissas!$E$10,IF(M1384&lt;Premissas!$C$12,Premissas!$E$11,Premissas!$E$12))))))</f>
        <v>0</v>
      </c>
      <c r="O1384" s="65">
        <f>IF(OR(N1384="",N1384=0),0,N1384/Premissas!$C$16)</f>
        <v>0</v>
      </c>
    </row>
    <row r="1385" spans="1:15" ht="15" customHeight="1">
      <c r="A1385" s="40">
        <v>8</v>
      </c>
      <c r="B1385" s="40">
        <v>930</v>
      </c>
      <c r="C1385" s="40" t="s">
        <v>19</v>
      </c>
      <c r="D1385" s="40" t="s">
        <v>1568</v>
      </c>
      <c r="E1385" s="40" t="s">
        <v>1569</v>
      </c>
      <c r="F1385" s="62">
        <v>71</v>
      </c>
      <c r="G1385" s="63">
        <v>3.79</v>
      </c>
      <c r="H1385" s="63">
        <v>19</v>
      </c>
      <c r="I1385" s="40"/>
      <c r="J1385" s="40">
        <v>22</v>
      </c>
      <c r="K1385" s="40" t="s">
        <v>677</v>
      </c>
      <c r="L1385" s="40" t="s">
        <v>128</v>
      </c>
      <c r="M1385" s="63">
        <f t="shared" si="21"/>
        <v>0.86363636363636365</v>
      </c>
      <c r="N1385" s="64">
        <f>IF(M1385="","",IF(M1385&lt;Premissas!$C$8,Premissas!$E$7,IF(M1385&lt;Premissas!$C$9,Premissas!$E$8,IF(M1385&lt;Premissas!$C$10,Premissas!$E$9,IF(M1385&lt;Premissas!$C$11,Premissas!$E$10,IF(M1385&lt;Premissas!$C$12,Premissas!$E$11,Premissas!$E$12))))))</f>
        <v>0</v>
      </c>
      <c r="O1385" s="65">
        <f>IF(OR(N1385="",N1385=0),0,N1385/Premissas!$C$16)</f>
        <v>0</v>
      </c>
    </row>
    <row r="1386" spans="1:15" ht="15" customHeight="1">
      <c r="A1386" s="40">
        <v>8</v>
      </c>
      <c r="B1386" s="40">
        <v>930</v>
      </c>
      <c r="C1386" s="40" t="s">
        <v>21</v>
      </c>
      <c r="D1386" s="40" t="s">
        <v>1570</v>
      </c>
      <c r="E1386" s="40" t="s">
        <v>1571</v>
      </c>
      <c r="F1386" s="62">
        <v>2</v>
      </c>
      <c r="G1386" s="63">
        <v>7.0000000000000007E-2</v>
      </c>
      <c r="H1386" s="63">
        <v>29</v>
      </c>
      <c r="I1386" s="40"/>
      <c r="J1386" s="40">
        <v>16</v>
      </c>
      <c r="K1386" s="40" t="s">
        <v>677</v>
      </c>
      <c r="L1386" s="40" t="s">
        <v>128</v>
      </c>
      <c r="M1386" s="63">
        <f t="shared" si="21"/>
        <v>1.8125</v>
      </c>
      <c r="N1386" s="64">
        <f>IF(M1386="","",IF(M1386&lt;Premissas!$C$8,Premissas!$E$7,IF(M1386&lt;Premissas!$C$9,Premissas!$E$8,IF(M1386&lt;Premissas!$C$10,Premissas!$E$9,IF(M1386&lt;Premissas!$C$11,Premissas!$E$10,IF(M1386&lt;Premissas!$C$12,Premissas!$E$11,Premissas!$E$12))))))</f>
        <v>500</v>
      </c>
      <c r="O1386" s="65">
        <f>IF(OR(N1386="",N1386=0),0,N1386/Premissas!$C$16)</f>
        <v>19.23076923076923</v>
      </c>
    </row>
    <row r="1387" spans="1:15" ht="15" customHeight="1">
      <c r="A1387" s="40">
        <v>8</v>
      </c>
      <c r="B1387" s="40">
        <v>930</v>
      </c>
      <c r="C1387" s="40" t="s">
        <v>20</v>
      </c>
      <c r="D1387" s="40" t="s">
        <v>1570</v>
      </c>
      <c r="E1387" s="40" t="s">
        <v>1571</v>
      </c>
      <c r="F1387" s="62">
        <v>1</v>
      </c>
      <c r="G1387" s="63">
        <v>0.03</v>
      </c>
      <c r="H1387" s="63">
        <v>33</v>
      </c>
      <c r="I1387" s="40"/>
      <c r="J1387" s="40">
        <v>17</v>
      </c>
      <c r="K1387" s="40" t="s">
        <v>677</v>
      </c>
      <c r="L1387" s="40" t="s">
        <v>128</v>
      </c>
      <c r="M1387" s="63">
        <f t="shared" si="21"/>
        <v>1.9411764705882353</v>
      </c>
      <c r="N1387" s="64">
        <f>IF(M1387="","",IF(M1387&lt;Premissas!$C$8,Premissas!$E$7,IF(M1387&lt;Premissas!$C$9,Premissas!$E$8,IF(M1387&lt;Premissas!$C$10,Premissas!$E$9,IF(M1387&lt;Premissas!$C$11,Premissas!$E$10,IF(M1387&lt;Premissas!$C$12,Premissas!$E$11,Premissas!$E$12))))))</f>
        <v>750</v>
      </c>
      <c r="O1387" s="65">
        <f>IF(OR(N1387="",N1387=0),0,N1387/Premissas!$C$16)</f>
        <v>28.846153846153847</v>
      </c>
    </row>
    <row r="1388" spans="1:15" ht="15" customHeight="1">
      <c r="A1388" s="40">
        <v>8</v>
      </c>
      <c r="B1388" s="40">
        <v>930</v>
      </c>
      <c r="C1388" s="40" t="s">
        <v>19</v>
      </c>
      <c r="D1388" s="40" t="s">
        <v>1774</v>
      </c>
      <c r="E1388" s="40" t="s">
        <v>1775</v>
      </c>
      <c r="F1388" s="62">
        <v>15</v>
      </c>
      <c r="G1388" s="63">
        <v>7.05</v>
      </c>
      <c r="H1388" s="63">
        <v>2</v>
      </c>
      <c r="I1388" s="40"/>
      <c r="J1388" s="40">
        <v>22</v>
      </c>
      <c r="K1388" s="40" t="s">
        <v>677</v>
      </c>
      <c r="L1388" s="40" t="s">
        <v>128</v>
      </c>
      <c r="M1388" s="63">
        <f t="shared" si="21"/>
        <v>9.0909090909090912E-2</v>
      </c>
      <c r="N1388" s="64">
        <f>IF(M1388="","",IF(M1388&lt;Premissas!$C$8,Premissas!$E$7,IF(M1388&lt;Premissas!$C$9,Premissas!$E$8,IF(M1388&lt;Premissas!$C$10,Premissas!$E$9,IF(M1388&lt;Premissas!$C$11,Premissas!$E$10,IF(M1388&lt;Premissas!$C$12,Premissas!$E$11,Premissas!$E$12))))))</f>
        <v>0</v>
      </c>
      <c r="O1388" s="65">
        <f>IF(OR(N1388="",N1388=0),0,N1388/Premissas!$C$16)</f>
        <v>0</v>
      </c>
    </row>
    <row r="1389" spans="1:15" ht="15" customHeight="1">
      <c r="A1389" s="40">
        <v>8</v>
      </c>
      <c r="B1389" s="40">
        <v>930</v>
      </c>
      <c r="C1389" s="40" t="s">
        <v>19</v>
      </c>
      <c r="D1389" s="40" t="s">
        <v>1572</v>
      </c>
      <c r="E1389" s="40" t="s">
        <v>1573</v>
      </c>
      <c r="F1389" s="62">
        <v>208</v>
      </c>
      <c r="G1389" s="63">
        <v>18.93</v>
      </c>
      <c r="H1389" s="63">
        <v>11</v>
      </c>
      <c r="I1389" s="40"/>
      <c r="J1389" s="40">
        <v>22</v>
      </c>
      <c r="K1389" s="40" t="s">
        <v>677</v>
      </c>
      <c r="L1389" s="40" t="s">
        <v>128</v>
      </c>
      <c r="M1389" s="63">
        <f t="shared" si="21"/>
        <v>0.5</v>
      </c>
      <c r="N1389" s="64">
        <f>IF(M1389="","",IF(M1389&lt;Premissas!$C$8,Premissas!$E$7,IF(M1389&lt;Premissas!$C$9,Premissas!$E$8,IF(M1389&lt;Premissas!$C$10,Premissas!$E$9,IF(M1389&lt;Premissas!$C$11,Premissas!$E$10,IF(M1389&lt;Premissas!$C$12,Premissas!$E$11,Premissas!$E$12))))))</f>
        <v>0</v>
      </c>
      <c r="O1389" s="65">
        <f>IF(OR(N1389="",N1389=0),0,N1389/Premissas!$C$16)</f>
        <v>0</v>
      </c>
    </row>
    <row r="1390" spans="1:15" ht="15" customHeight="1">
      <c r="A1390" s="40">
        <v>8</v>
      </c>
      <c r="B1390" s="40">
        <v>930</v>
      </c>
      <c r="C1390" s="40" t="s">
        <v>22</v>
      </c>
      <c r="D1390" s="40" t="s">
        <v>1574</v>
      </c>
      <c r="E1390" s="40" t="s">
        <v>1575</v>
      </c>
      <c r="F1390" s="62">
        <v>690</v>
      </c>
      <c r="G1390" s="63">
        <v>55.07</v>
      </c>
      <c r="H1390" s="63">
        <v>13</v>
      </c>
      <c r="I1390" s="40"/>
      <c r="J1390" s="40">
        <v>20</v>
      </c>
      <c r="K1390" s="40" t="s">
        <v>677</v>
      </c>
      <c r="L1390" s="40" t="s">
        <v>128</v>
      </c>
      <c r="M1390" s="63">
        <f t="shared" si="21"/>
        <v>0.65</v>
      </c>
      <c r="N1390" s="64">
        <f>IF(M1390="","",IF(M1390&lt;Premissas!$C$8,Premissas!$E$7,IF(M1390&lt;Premissas!$C$9,Premissas!$E$8,IF(M1390&lt;Premissas!$C$10,Premissas!$E$9,IF(M1390&lt;Premissas!$C$11,Premissas!$E$10,IF(M1390&lt;Premissas!$C$12,Premissas!$E$11,Premissas!$E$12))))))</f>
        <v>0</v>
      </c>
      <c r="O1390" s="65">
        <f>IF(OR(N1390="",N1390=0),0,N1390/Premissas!$C$16)</f>
        <v>0</v>
      </c>
    </row>
    <row r="1391" spans="1:15" ht="15" customHeight="1">
      <c r="A1391" s="40">
        <v>8</v>
      </c>
      <c r="B1391" s="40">
        <v>930</v>
      </c>
      <c r="C1391" s="40" t="s">
        <v>19</v>
      </c>
      <c r="D1391" s="40" t="s">
        <v>1576</v>
      </c>
      <c r="E1391" s="40" t="s">
        <v>1577</v>
      </c>
      <c r="F1391" s="62">
        <v>188</v>
      </c>
      <c r="G1391" s="63">
        <v>11.84</v>
      </c>
      <c r="H1391" s="63">
        <v>16</v>
      </c>
      <c r="I1391" s="40"/>
      <c r="J1391" s="40">
        <v>22</v>
      </c>
      <c r="K1391" s="40" t="s">
        <v>677</v>
      </c>
      <c r="L1391" s="40" t="s">
        <v>128</v>
      </c>
      <c r="M1391" s="63">
        <f t="shared" si="21"/>
        <v>0.72727272727272729</v>
      </c>
      <c r="N1391" s="64">
        <f>IF(M1391="","",IF(M1391&lt;Premissas!$C$8,Premissas!$E$7,IF(M1391&lt;Premissas!$C$9,Premissas!$E$8,IF(M1391&lt;Premissas!$C$10,Premissas!$E$9,IF(M1391&lt;Premissas!$C$11,Premissas!$E$10,IF(M1391&lt;Premissas!$C$12,Premissas!$E$11,Premissas!$E$12))))))</f>
        <v>0</v>
      </c>
      <c r="O1391" s="65">
        <f>IF(OR(N1391="",N1391=0),0,N1391/Premissas!$C$16)</f>
        <v>0</v>
      </c>
    </row>
    <row r="1392" spans="1:15" ht="15" customHeight="1">
      <c r="A1392" s="40">
        <v>8</v>
      </c>
      <c r="B1392" s="40">
        <v>930</v>
      </c>
      <c r="C1392" s="40" t="s">
        <v>21</v>
      </c>
      <c r="D1392" s="40" t="s">
        <v>1578</v>
      </c>
      <c r="E1392" s="40" t="s">
        <v>1579</v>
      </c>
      <c r="F1392" s="62">
        <v>180</v>
      </c>
      <c r="G1392" s="63">
        <v>27.45</v>
      </c>
      <c r="H1392" s="63">
        <v>7</v>
      </c>
      <c r="I1392" s="40"/>
      <c r="J1392" s="40">
        <v>16</v>
      </c>
      <c r="K1392" s="40" t="s">
        <v>677</v>
      </c>
      <c r="L1392" s="40" t="s">
        <v>128</v>
      </c>
      <c r="M1392" s="63">
        <f t="shared" si="21"/>
        <v>0.4375</v>
      </c>
      <c r="N1392" s="64">
        <f>IF(M1392="","",IF(M1392&lt;Premissas!$C$8,Premissas!$E$7,IF(M1392&lt;Premissas!$C$9,Premissas!$E$8,IF(M1392&lt;Premissas!$C$10,Premissas!$E$9,IF(M1392&lt;Premissas!$C$11,Premissas!$E$10,IF(M1392&lt;Premissas!$C$12,Premissas!$E$11,Premissas!$E$12))))))</f>
        <v>0</v>
      </c>
      <c r="O1392" s="65">
        <f>IF(OR(N1392="",N1392=0),0,N1392/Premissas!$C$16)</f>
        <v>0</v>
      </c>
    </row>
    <row r="1393" spans="1:15" ht="15" customHeight="1">
      <c r="A1393" s="40">
        <v>8</v>
      </c>
      <c r="B1393" s="40">
        <v>930</v>
      </c>
      <c r="C1393" s="40" t="s">
        <v>21</v>
      </c>
      <c r="D1393" s="40" t="s">
        <v>1580</v>
      </c>
      <c r="E1393" s="40" t="s">
        <v>1581</v>
      </c>
      <c r="F1393" s="62">
        <v>1964</v>
      </c>
      <c r="G1393" s="63">
        <v>56.11</v>
      </c>
      <c r="H1393" s="63">
        <v>35</v>
      </c>
      <c r="I1393" s="40"/>
      <c r="J1393" s="40">
        <v>16</v>
      </c>
      <c r="K1393" s="40" t="s">
        <v>677</v>
      </c>
      <c r="L1393" s="40" t="s">
        <v>128</v>
      </c>
      <c r="M1393" s="63">
        <f t="shared" si="21"/>
        <v>2.1875</v>
      </c>
      <c r="N1393" s="64">
        <f>IF(M1393="","",IF(M1393&lt;Premissas!$C$8,Premissas!$E$7,IF(M1393&lt;Premissas!$C$9,Premissas!$E$8,IF(M1393&lt;Premissas!$C$10,Premissas!$E$9,IF(M1393&lt;Premissas!$C$11,Premissas!$E$10,IF(M1393&lt;Premissas!$C$12,Premissas!$E$11,Premissas!$E$12))))))</f>
        <v>750</v>
      </c>
      <c r="O1393" s="65">
        <f>IF(OR(N1393="",N1393=0),0,N1393/Premissas!$C$16)</f>
        <v>28.846153846153847</v>
      </c>
    </row>
    <row r="1394" spans="1:15" ht="15" customHeight="1">
      <c r="A1394" s="40">
        <v>8</v>
      </c>
      <c r="B1394" s="40">
        <v>930</v>
      </c>
      <c r="C1394" s="40" t="s">
        <v>19</v>
      </c>
      <c r="D1394" s="40" t="s">
        <v>1582</v>
      </c>
      <c r="E1394" s="40" t="s">
        <v>1583</v>
      </c>
      <c r="F1394" s="62">
        <v>694</v>
      </c>
      <c r="G1394" s="63">
        <v>56.32</v>
      </c>
      <c r="H1394" s="63">
        <v>12</v>
      </c>
      <c r="I1394" s="40"/>
      <c r="J1394" s="40">
        <v>22</v>
      </c>
      <c r="K1394" s="40" t="s">
        <v>677</v>
      </c>
      <c r="L1394" s="40" t="s">
        <v>128</v>
      </c>
      <c r="M1394" s="63">
        <f t="shared" si="21"/>
        <v>0.54545454545454541</v>
      </c>
      <c r="N1394" s="64">
        <f>IF(M1394="","",IF(M1394&lt;Premissas!$C$8,Premissas!$E$7,IF(M1394&lt;Premissas!$C$9,Premissas!$E$8,IF(M1394&lt;Premissas!$C$10,Premissas!$E$9,IF(M1394&lt;Premissas!$C$11,Premissas!$E$10,IF(M1394&lt;Premissas!$C$12,Premissas!$E$11,Premissas!$E$12))))))</f>
        <v>0</v>
      </c>
      <c r="O1394" s="65">
        <f>IF(OR(N1394="",N1394=0),0,N1394/Premissas!$C$16)</f>
        <v>0</v>
      </c>
    </row>
    <row r="1395" spans="1:15" ht="15" customHeight="1">
      <c r="A1395" s="40">
        <v>8</v>
      </c>
      <c r="B1395" s="40">
        <v>930</v>
      </c>
      <c r="C1395" s="40" t="s">
        <v>19</v>
      </c>
      <c r="D1395" s="40" t="s">
        <v>1584</v>
      </c>
      <c r="E1395" s="40" t="s">
        <v>1585</v>
      </c>
      <c r="F1395" s="62">
        <v>2262</v>
      </c>
      <c r="G1395" s="63">
        <v>34.340000000000003</v>
      </c>
      <c r="H1395" s="63">
        <v>66</v>
      </c>
      <c r="I1395" s="40"/>
      <c r="J1395" s="40">
        <v>22</v>
      </c>
      <c r="K1395" s="40" t="s">
        <v>677</v>
      </c>
      <c r="L1395" s="40" t="s">
        <v>128</v>
      </c>
      <c r="M1395" s="63">
        <f t="shared" si="21"/>
        <v>3</v>
      </c>
      <c r="N1395" s="64">
        <f>IF(M1395="","",IF(M1395&lt;Premissas!$C$8,Premissas!$E$7,IF(M1395&lt;Premissas!$C$9,Premissas!$E$8,IF(M1395&lt;Premissas!$C$10,Premissas!$E$9,IF(M1395&lt;Premissas!$C$11,Premissas!$E$10,IF(M1395&lt;Premissas!$C$12,Premissas!$E$11,Premissas!$E$12))))))</f>
        <v>750</v>
      </c>
      <c r="O1395" s="65">
        <f>IF(OR(N1395="",N1395=0),0,N1395/Premissas!$C$16)</f>
        <v>28.846153846153847</v>
      </c>
    </row>
    <row r="1396" spans="1:15" ht="15" customHeight="1">
      <c r="A1396" s="40">
        <v>8</v>
      </c>
      <c r="B1396" s="40">
        <v>930</v>
      </c>
      <c r="C1396" s="40" t="s">
        <v>19</v>
      </c>
      <c r="D1396" s="40" t="s">
        <v>1586</v>
      </c>
      <c r="E1396" s="40" t="s">
        <v>1587</v>
      </c>
      <c r="F1396" s="62">
        <v>37</v>
      </c>
      <c r="G1396" s="63">
        <v>0.22</v>
      </c>
      <c r="H1396" s="63">
        <v>168</v>
      </c>
      <c r="I1396" s="40"/>
      <c r="J1396" s="40">
        <v>22</v>
      </c>
      <c r="K1396" s="40" t="s">
        <v>677</v>
      </c>
      <c r="L1396" s="40" t="s">
        <v>128</v>
      </c>
      <c r="M1396" s="63">
        <f t="shared" si="21"/>
        <v>7.6363636363636367</v>
      </c>
      <c r="N1396" s="64">
        <f>IF(M1396="","",IF(M1396&lt;Premissas!$C$8,Premissas!$E$7,IF(M1396&lt;Premissas!$C$9,Premissas!$E$8,IF(M1396&lt;Premissas!$C$10,Premissas!$E$9,IF(M1396&lt;Premissas!$C$11,Premissas!$E$10,IF(M1396&lt;Premissas!$C$12,Premissas!$E$11,Premissas!$E$12))))))</f>
        <v>750</v>
      </c>
      <c r="O1396" s="65">
        <f>IF(OR(N1396="",N1396=0),0,N1396/Premissas!$C$16)</f>
        <v>28.846153846153847</v>
      </c>
    </row>
    <row r="1397" spans="1:15" ht="15" customHeight="1">
      <c r="A1397" s="40">
        <v>8</v>
      </c>
      <c r="B1397" s="40">
        <v>930</v>
      </c>
      <c r="C1397" s="40" t="s">
        <v>19</v>
      </c>
      <c r="D1397" s="40" t="s">
        <v>1588</v>
      </c>
      <c r="E1397" s="40" t="s">
        <v>1589</v>
      </c>
      <c r="F1397" s="62">
        <v>1407</v>
      </c>
      <c r="G1397" s="63">
        <v>18.91</v>
      </c>
      <c r="H1397" s="63">
        <v>74</v>
      </c>
      <c r="I1397" s="40"/>
      <c r="J1397" s="40">
        <v>22</v>
      </c>
      <c r="K1397" s="40" t="s">
        <v>677</v>
      </c>
      <c r="L1397" s="40" t="s">
        <v>128</v>
      </c>
      <c r="M1397" s="63">
        <f t="shared" si="21"/>
        <v>3.3636363636363638</v>
      </c>
      <c r="N1397" s="64">
        <f>IF(M1397="","",IF(M1397&lt;Premissas!$C$8,Premissas!$E$7,IF(M1397&lt;Premissas!$C$9,Premissas!$E$8,IF(M1397&lt;Premissas!$C$10,Premissas!$E$9,IF(M1397&lt;Premissas!$C$11,Premissas!$E$10,IF(M1397&lt;Premissas!$C$12,Premissas!$E$11,Premissas!$E$12))))))</f>
        <v>750</v>
      </c>
      <c r="O1397" s="65">
        <f>IF(OR(N1397="",N1397=0),0,N1397/Premissas!$C$16)</f>
        <v>28.846153846153847</v>
      </c>
    </row>
    <row r="1398" spans="1:15" ht="15" customHeight="1">
      <c r="A1398" s="40">
        <v>8</v>
      </c>
      <c r="B1398" s="40">
        <v>930</v>
      </c>
      <c r="C1398" s="40" t="s">
        <v>19</v>
      </c>
      <c r="D1398" s="40" t="s">
        <v>1590</v>
      </c>
      <c r="E1398" s="40" t="s">
        <v>1591</v>
      </c>
      <c r="F1398" s="62">
        <v>1520</v>
      </c>
      <c r="G1398" s="63">
        <v>25.1</v>
      </c>
      <c r="H1398" s="63">
        <v>61</v>
      </c>
      <c r="I1398" s="40"/>
      <c r="J1398" s="40">
        <v>22</v>
      </c>
      <c r="K1398" s="40" t="s">
        <v>677</v>
      </c>
      <c r="L1398" s="40" t="s">
        <v>128</v>
      </c>
      <c r="M1398" s="63">
        <f t="shared" si="21"/>
        <v>2.7727272727272729</v>
      </c>
      <c r="N1398" s="64">
        <f>IF(M1398="","",IF(M1398&lt;Premissas!$C$8,Premissas!$E$7,IF(M1398&lt;Premissas!$C$9,Premissas!$E$8,IF(M1398&lt;Premissas!$C$10,Premissas!$E$9,IF(M1398&lt;Premissas!$C$11,Premissas!$E$10,IF(M1398&lt;Premissas!$C$12,Premissas!$E$11,Premissas!$E$12))))))</f>
        <v>750</v>
      </c>
      <c r="O1398" s="65">
        <f>IF(OR(N1398="",N1398=0),0,N1398/Premissas!$C$16)</f>
        <v>28.846153846153847</v>
      </c>
    </row>
    <row r="1399" spans="1:15" ht="15" customHeight="1">
      <c r="A1399" s="40">
        <v>8</v>
      </c>
      <c r="B1399" s="40">
        <v>930</v>
      </c>
      <c r="C1399" s="40" t="s">
        <v>20</v>
      </c>
      <c r="D1399" s="40" t="s">
        <v>1592</v>
      </c>
      <c r="E1399" s="40" t="s">
        <v>1593</v>
      </c>
      <c r="F1399" s="62">
        <v>326</v>
      </c>
      <c r="G1399" s="63">
        <v>6.15</v>
      </c>
      <c r="H1399" s="63">
        <v>53</v>
      </c>
      <c r="I1399" s="40"/>
      <c r="J1399" s="40">
        <v>17</v>
      </c>
      <c r="K1399" s="40" t="s">
        <v>677</v>
      </c>
      <c r="L1399" s="40" t="s">
        <v>128</v>
      </c>
      <c r="M1399" s="63">
        <f t="shared" si="21"/>
        <v>3.1176470588235294</v>
      </c>
      <c r="N1399" s="64">
        <f>IF(M1399="","",IF(M1399&lt;Premissas!$C$8,Premissas!$E$7,IF(M1399&lt;Premissas!$C$9,Premissas!$E$8,IF(M1399&lt;Premissas!$C$10,Premissas!$E$9,IF(M1399&lt;Premissas!$C$11,Premissas!$E$10,IF(M1399&lt;Premissas!$C$12,Premissas!$E$11,Premissas!$E$12))))))</f>
        <v>750</v>
      </c>
      <c r="O1399" s="65">
        <f>IF(OR(N1399="",N1399=0),0,N1399/Premissas!$C$16)</f>
        <v>28.846153846153847</v>
      </c>
    </row>
    <row r="1400" spans="1:15" ht="15" customHeight="1">
      <c r="A1400" s="40">
        <v>8</v>
      </c>
      <c r="B1400" s="40">
        <v>930</v>
      </c>
      <c r="C1400" s="40" t="s">
        <v>21</v>
      </c>
      <c r="D1400" s="40" t="s">
        <v>1594</v>
      </c>
      <c r="E1400" s="40" t="s">
        <v>1595</v>
      </c>
      <c r="F1400" s="62">
        <v>86</v>
      </c>
      <c r="G1400" s="63">
        <v>8.24</v>
      </c>
      <c r="H1400" s="63">
        <v>10</v>
      </c>
      <c r="I1400" s="40"/>
      <c r="J1400" s="40">
        <v>16</v>
      </c>
      <c r="K1400" s="40" t="s">
        <v>677</v>
      </c>
      <c r="L1400" s="40" t="s">
        <v>128</v>
      </c>
      <c r="M1400" s="63">
        <f t="shared" si="21"/>
        <v>0.625</v>
      </c>
      <c r="N1400" s="64">
        <f>IF(M1400="","",IF(M1400&lt;Premissas!$C$8,Premissas!$E$7,IF(M1400&lt;Premissas!$C$9,Premissas!$E$8,IF(M1400&lt;Premissas!$C$10,Premissas!$E$9,IF(M1400&lt;Premissas!$C$11,Premissas!$E$10,IF(M1400&lt;Premissas!$C$12,Premissas!$E$11,Premissas!$E$12))))))</f>
        <v>0</v>
      </c>
      <c r="O1400" s="65">
        <f>IF(OR(N1400="",N1400=0),0,N1400/Premissas!$C$16)</f>
        <v>0</v>
      </c>
    </row>
    <row r="1401" spans="1:15" ht="15" customHeight="1">
      <c r="A1401" s="40">
        <v>8</v>
      </c>
      <c r="B1401" s="40">
        <v>930</v>
      </c>
      <c r="C1401" s="40" t="s">
        <v>19</v>
      </c>
      <c r="D1401" s="40" t="s">
        <v>1776</v>
      </c>
      <c r="E1401" s="40" t="s">
        <v>1777</v>
      </c>
      <c r="F1401" s="62">
        <v>33</v>
      </c>
      <c r="G1401" s="63">
        <v>4.76</v>
      </c>
      <c r="H1401" s="63">
        <v>7</v>
      </c>
      <c r="I1401" s="40"/>
      <c r="J1401" s="40">
        <v>22</v>
      </c>
      <c r="K1401" s="40" t="s">
        <v>677</v>
      </c>
      <c r="L1401" s="40" t="s">
        <v>128</v>
      </c>
      <c r="M1401" s="63">
        <f t="shared" si="21"/>
        <v>0.31818181818181818</v>
      </c>
      <c r="N1401" s="64">
        <f>IF(M1401="","",IF(M1401&lt;Premissas!$C$8,Premissas!$E$7,IF(M1401&lt;Premissas!$C$9,Premissas!$E$8,IF(M1401&lt;Premissas!$C$10,Premissas!$E$9,IF(M1401&lt;Premissas!$C$11,Premissas!$E$10,IF(M1401&lt;Premissas!$C$12,Premissas!$E$11,Premissas!$E$12))))))</f>
        <v>0</v>
      </c>
      <c r="O1401" s="65">
        <f>IF(OR(N1401="",N1401=0),0,N1401/Premissas!$C$16)</f>
        <v>0</v>
      </c>
    </row>
    <row r="1402" spans="1:15" ht="15" customHeight="1">
      <c r="A1402" s="40">
        <v>8</v>
      </c>
      <c r="B1402" s="40">
        <v>930</v>
      </c>
      <c r="C1402" s="40" t="s">
        <v>22</v>
      </c>
      <c r="D1402" s="40" t="s">
        <v>1596</v>
      </c>
      <c r="E1402" s="40" t="s">
        <v>1597</v>
      </c>
      <c r="F1402" s="62">
        <v>632</v>
      </c>
      <c r="G1402" s="63">
        <v>95.87</v>
      </c>
      <c r="H1402" s="63">
        <v>7</v>
      </c>
      <c r="I1402" s="40"/>
      <c r="J1402" s="40">
        <v>20</v>
      </c>
      <c r="K1402" s="40" t="s">
        <v>677</v>
      </c>
      <c r="L1402" s="40" t="s">
        <v>128</v>
      </c>
      <c r="M1402" s="63">
        <f t="shared" si="21"/>
        <v>0.35</v>
      </c>
      <c r="N1402" s="64">
        <f>IF(M1402="","",IF(M1402&lt;Premissas!$C$8,Premissas!$E$7,IF(M1402&lt;Premissas!$C$9,Premissas!$E$8,IF(M1402&lt;Premissas!$C$10,Premissas!$E$9,IF(M1402&lt;Premissas!$C$11,Premissas!$E$10,IF(M1402&lt;Premissas!$C$12,Premissas!$E$11,Premissas!$E$12))))))</f>
        <v>0</v>
      </c>
      <c r="O1402" s="65">
        <f>IF(OR(N1402="",N1402=0),0,N1402/Premissas!$C$16)</f>
        <v>0</v>
      </c>
    </row>
    <row r="1403" spans="1:15" ht="15" customHeight="1">
      <c r="A1403" s="40">
        <v>8</v>
      </c>
      <c r="B1403" s="40">
        <v>930</v>
      </c>
      <c r="C1403" s="40" t="s">
        <v>19</v>
      </c>
      <c r="D1403" s="40" t="s">
        <v>1778</v>
      </c>
      <c r="E1403" s="40" t="s">
        <v>1779</v>
      </c>
      <c r="F1403" s="62">
        <v>133</v>
      </c>
      <c r="G1403" s="63">
        <v>4.3499999999999996</v>
      </c>
      <c r="H1403" s="63">
        <v>31</v>
      </c>
      <c r="I1403" s="40"/>
      <c r="J1403" s="40">
        <v>22</v>
      </c>
      <c r="K1403" s="40" t="s">
        <v>677</v>
      </c>
      <c r="L1403" s="40" t="s">
        <v>128</v>
      </c>
      <c r="M1403" s="63">
        <f t="shared" si="21"/>
        <v>1.4090909090909092</v>
      </c>
      <c r="N1403" s="64">
        <f>IF(M1403="","",IF(M1403&lt;Premissas!$C$8,Premissas!$E$7,IF(M1403&lt;Premissas!$C$9,Premissas!$E$8,IF(M1403&lt;Premissas!$C$10,Premissas!$E$9,IF(M1403&lt;Premissas!$C$11,Premissas!$E$10,IF(M1403&lt;Premissas!$C$12,Premissas!$E$11,Premissas!$E$12))))))</f>
        <v>350</v>
      </c>
      <c r="O1403" s="65">
        <f>IF(OR(N1403="",N1403=0),0,N1403/Premissas!$C$16)</f>
        <v>13.461538461538462</v>
      </c>
    </row>
    <row r="1404" spans="1:15" ht="15" customHeight="1">
      <c r="A1404" s="40">
        <v>8</v>
      </c>
      <c r="B1404" s="40">
        <v>930</v>
      </c>
      <c r="C1404" s="40" t="s">
        <v>19</v>
      </c>
      <c r="D1404" s="40" t="s">
        <v>1598</v>
      </c>
      <c r="E1404" s="40" t="s">
        <v>1599</v>
      </c>
      <c r="F1404" s="62">
        <v>74</v>
      </c>
      <c r="G1404" s="63">
        <v>6.38</v>
      </c>
      <c r="H1404" s="63">
        <v>12</v>
      </c>
      <c r="I1404" s="40"/>
      <c r="J1404" s="40">
        <v>22</v>
      </c>
      <c r="K1404" s="40" t="s">
        <v>677</v>
      </c>
      <c r="L1404" s="40" t="s">
        <v>128</v>
      </c>
      <c r="M1404" s="63">
        <f t="shared" si="21"/>
        <v>0.54545454545454541</v>
      </c>
      <c r="N1404" s="64">
        <f>IF(M1404="","",IF(M1404&lt;Premissas!$C$8,Premissas!$E$7,IF(M1404&lt;Premissas!$C$9,Premissas!$E$8,IF(M1404&lt;Premissas!$C$10,Premissas!$E$9,IF(M1404&lt;Premissas!$C$11,Premissas!$E$10,IF(M1404&lt;Premissas!$C$12,Premissas!$E$11,Premissas!$E$12))))))</f>
        <v>0</v>
      </c>
      <c r="O1404" s="65">
        <f>IF(OR(N1404="",N1404=0),0,N1404/Premissas!$C$16)</f>
        <v>0</v>
      </c>
    </row>
    <row r="1405" spans="1:15" ht="15" customHeight="1">
      <c r="A1405" s="40">
        <v>8</v>
      </c>
      <c r="B1405" s="40">
        <v>930</v>
      </c>
      <c r="C1405" s="40" t="s">
        <v>20</v>
      </c>
      <c r="D1405" s="40" t="s">
        <v>1780</v>
      </c>
      <c r="E1405" s="40" t="s">
        <v>1781</v>
      </c>
      <c r="F1405" s="62">
        <v>47</v>
      </c>
      <c r="G1405" s="63">
        <v>2.81</v>
      </c>
      <c r="H1405" s="63">
        <v>17</v>
      </c>
      <c r="I1405" s="40"/>
      <c r="J1405" s="40">
        <v>17</v>
      </c>
      <c r="K1405" s="40" t="s">
        <v>677</v>
      </c>
      <c r="L1405" s="40" t="s">
        <v>128</v>
      </c>
      <c r="M1405" s="63">
        <f t="shared" si="21"/>
        <v>1</v>
      </c>
      <c r="N1405" s="64">
        <f>IF(M1405="","",IF(M1405&lt;Premissas!$C$8,Premissas!$E$7,IF(M1405&lt;Premissas!$C$9,Premissas!$E$8,IF(M1405&lt;Premissas!$C$10,Premissas!$E$9,IF(M1405&lt;Premissas!$C$11,Premissas!$E$10,IF(M1405&lt;Premissas!$C$12,Premissas!$E$11,Premissas!$E$12))))))</f>
        <v>100</v>
      </c>
      <c r="O1405" s="65">
        <f>IF(OR(N1405="",N1405=0),0,N1405/Premissas!$C$16)</f>
        <v>3.8461538461538463</v>
      </c>
    </row>
    <row r="1406" spans="1:15" ht="15" customHeight="1">
      <c r="A1406" s="40">
        <v>8</v>
      </c>
      <c r="B1406" s="40">
        <v>930</v>
      </c>
      <c r="C1406" s="40" t="s">
        <v>19</v>
      </c>
      <c r="D1406" s="40" t="s">
        <v>1600</v>
      </c>
      <c r="E1406" s="40" t="s">
        <v>1601</v>
      </c>
      <c r="F1406" s="62">
        <v>18</v>
      </c>
      <c r="G1406" s="63">
        <v>1.47</v>
      </c>
      <c r="H1406" s="63">
        <v>12</v>
      </c>
      <c r="I1406" s="40"/>
      <c r="J1406" s="40">
        <v>22</v>
      </c>
      <c r="K1406" s="40" t="s">
        <v>677</v>
      </c>
      <c r="L1406" s="40" t="s">
        <v>128</v>
      </c>
      <c r="M1406" s="63">
        <f t="shared" si="21"/>
        <v>0.54545454545454541</v>
      </c>
      <c r="N1406" s="64">
        <f>IF(M1406="","",IF(M1406&lt;Premissas!$C$8,Premissas!$E$7,IF(M1406&lt;Premissas!$C$9,Premissas!$E$8,IF(M1406&lt;Premissas!$C$10,Premissas!$E$9,IF(M1406&lt;Premissas!$C$11,Premissas!$E$10,IF(M1406&lt;Premissas!$C$12,Premissas!$E$11,Premissas!$E$12))))))</f>
        <v>0</v>
      </c>
      <c r="O1406" s="65">
        <f>IF(OR(N1406="",N1406=0),0,N1406/Premissas!$C$16)</f>
        <v>0</v>
      </c>
    </row>
    <row r="1407" spans="1:15" ht="15" customHeight="1">
      <c r="A1407" s="40">
        <v>8</v>
      </c>
      <c r="B1407" s="40">
        <v>930</v>
      </c>
      <c r="C1407" s="40" t="s">
        <v>20</v>
      </c>
      <c r="D1407" s="40" t="s">
        <v>1600</v>
      </c>
      <c r="E1407" s="40" t="s">
        <v>1601</v>
      </c>
      <c r="F1407" s="62">
        <v>91</v>
      </c>
      <c r="G1407" s="63">
        <v>8.48</v>
      </c>
      <c r="H1407" s="63">
        <v>11</v>
      </c>
      <c r="I1407" s="40"/>
      <c r="J1407" s="40">
        <v>17</v>
      </c>
      <c r="K1407" s="40" t="s">
        <v>677</v>
      </c>
      <c r="L1407" s="40" t="s">
        <v>128</v>
      </c>
      <c r="M1407" s="63">
        <f t="shared" si="21"/>
        <v>0.6470588235294118</v>
      </c>
      <c r="N1407" s="64">
        <f>IF(M1407="","",IF(M1407&lt;Premissas!$C$8,Premissas!$E$7,IF(M1407&lt;Premissas!$C$9,Premissas!$E$8,IF(M1407&lt;Premissas!$C$10,Premissas!$E$9,IF(M1407&lt;Premissas!$C$11,Premissas!$E$10,IF(M1407&lt;Premissas!$C$12,Premissas!$E$11,Premissas!$E$12))))))</f>
        <v>0</v>
      </c>
      <c r="O1407" s="65">
        <f>IF(OR(N1407="",N1407=0),0,N1407/Premissas!$C$16)</f>
        <v>0</v>
      </c>
    </row>
    <row r="1408" spans="1:15" ht="15" customHeight="1">
      <c r="A1408" s="40">
        <v>8</v>
      </c>
      <c r="B1408" s="40">
        <v>930</v>
      </c>
      <c r="C1408" s="40" t="s">
        <v>19</v>
      </c>
      <c r="D1408" s="40" t="s">
        <v>1602</v>
      </c>
      <c r="E1408" s="40" t="s">
        <v>1603</v>
      </c>
      <c r="F1408" s="62">
        <v>813</v>
      </c>
      <c r="G1408" s="63">
        <v>37.32</v>
      </c>
      <c r="H1408" s="63">
        <v>22</v>
      </c>
      <c r="I1408" s="40"/>
      <c r="J1408" s="40">
        <v>22</v>
      </c>
      <c r="K1408" s="40" t="s">
        <v>677</v>
      </c>
      <c r="L1408" s="40" t="s">
        <v>128</v>
      </c>
      <c r="M1408" s="63">
        <f t="shared" si="21"/>
        <v>1</v>
      </c>
      <c r="N1408" s="64">
        <f>IF(M1408="","",IF(M1408&lt;Premissas!$C$8,Premissas!$E$7,IF(M1408&lt;Premissas!$C$9,Premissas!$E$8,IF(M1408&lt;Premissas!$C$10,Premissas!$E$9,IF(M1408&lt;Premissas!$C$11,Premissas!$E$10,IF(M1408&lt;Premissas!$C$12,Premissas!$E$11,Premissas!$E$12))))))</f>
        <v>100</v>
      </c>
      <c r="O1408" s="65">
        <f>IF(OR(N1408="",N1408=0),0,N1408/Premissas!$C$16)</f>
        <v>3.8461538461538463</v>
      </c>
    </row>
    <row r="1409" spans="1:15" ht="15" customHeight="1">
      <c r="A1409" s="40">
        <v>8</v>
      </c>
      <c r="B1409" s="40">
        <v>930</v>
      </c>
      <c r="C1409" s="40" t="s">
        <v>19</v>
      </c>
      <c r="D1409" s="40" t="s">
        <v>1606</v>
      </c>
      <c r="E1409" s="40" t="s">
        <v>1607</v>
      </c>
      <c r="F1409" s="62">
        <v>2001</v>
      </c>
      <c r="G1409" s="63">
        <v>41.8</v>
      </c>
      <c r="H1409" s="63">
        <v>48</v>
      </c>
      <c r="I1409" s="40"/>
      <c r="J1409" s="40">
        <v>22</v>
      </c>
      <c r="K1409" s="40" t="s">
        <v>677</v>
      </c>
      <c r="L1409" s="40" t="s">
        <v>128</v>
      </c>
      <c r="M1409" s="63">
        <f t="shared" si="21"/>
        <v>2.1818181818181817</v>
      </c>
      <c r="N1409" s="64">
        <f>IF(M1409="","",IF(M1409&lt;Premissas!$C$8,Premissas!$E$7,IF(M1409&lt;Premissas!$C$9,Premissas!$E$8,IF(M1409&lt;Premissas!$C$10,Premissas!$E$9,IF(M1409&lt;Premissas!$C$11,Premissas!$E$10,IF(M1409&lt;Premissas!$C$12,Premissas!$E$11,Premissas!$E$12))))))</f>
        <v>750</v>
      </c>
      <c r="O1409" s="65">
        <f>IF(OR(N1409="",N1409=0),0,N1409/Premissas!$C$16)</f>
        <v>28.846153846153847</v>
      </c>
    </row>
    <row r="1410" spans="1:15" ht="15" customHeight="1">
      <c r="A1410" s="40">
        <v>8</v>
      </c>
      <c r="B1410" s="40">
        <v>930</v>
      </c>
      <c r="C1410" s="40" t="s">
        <v>19</v>
      </c>
      <c r="D1410" s="40" t="s">
        <v>1608</v>
      </c>
      <c r="E1410" s="40" t="s">
        <v>1609</v>
      </c>
      <c r="F1410" s="62">
        <v>772</v>
      </c>
      <c r="G1410" s="63">
        <v>28.85</v>
      </c>
      <c r="H1410" s="63">
        <v>27</v>
      </c>
      <c r="I1410" s="40"/>
      <c r="J1410" s="40">
        <v>22</v>
      </c>
      <c r="K1410" s="40" t="s">
        <v>677</v>
      </c>
      <c r="L1410" s="40" t="s">
        <v>128</v>
      </c>
      <c r="M1410" s="63">
        <f t="shared" ref="M1410:M1473" si="22">IF(OR(J1410="",J1410&lt;=0),"",H1410/J1410)</f>
        <v>1.2272727272727273</v>
      </c>
      <c r="N1410" s="64">
        <f>IF(M1410="","",IF(M1410&lt;Premissas!$C$8,Premissas!$E$7,IF(M1410&lt;Premissas!$C$9,Premissas!$E$8,IF(M1410&lt;Premissas!$C$10,Premissas!$E$9,IF(M1410&lt;Premissas!$C$11,Premissas!$E$10,IF(M1410&lt;Premissas!$C$12,Premissas!$E$11,Premissas!$E$12))))))</f>
        <v>200</v>
      </c>
      <c r="O1410" s="65">
        <f>IF(OR(N1410="",N1410=0),0,N1410/Premissas!$C$16)</f>
        <v>7.6923076923076925</v>
      </c>
    </row>
    <row r="1411" spans="1:15" ht="15" customHeight="1">
      <c r="A1411" s="40">
        <v>8</v>
      </c>
      <c r="B1411" s="40">
        <v>930</v>
      </c>
      <c r="C1411" s="40" t="s">
        <v>19</v>
      </c>
      <c r="D1411" s="40" t="s">
        <v>1610</v>
      </c>
      <c r="E1411" s="40" t="s">
        <v>1611</v>
      </c>
      <c r="F1411" s="62">
        <v>1265</v>
      </c>
      <c r="G1411" s="63">
        <v>91.66</v>
      </c>
      <c r="H1411" s="63">
        <v>14</v>
      </c>
      <c r="I1411" s="40"/>
      <c r="J1411" s="40">
        <v>22</v>
      </c>
      <c r="K1411" s="40" t="s">
        <v>677</v>
      </c>
      <c r="L1411" s="40" t="s">
        <v>128</v>
      </c>
      <c r="M1411" s="63">
        <f t="shared" si="22"/>
        <v>0.63636363636363635</v>
      </c>
      <c r="N1411" s="64">
        <f>IF(M1411="","",IF(M1411&lt;Premissas!$C$8,Premissas!$E$7,IF(M1411&lt;Premissas!$C$9,Premissas!$E$8,IF(M1411&lt;Premissas!$C$10,Premissas!$E$9,IF(M1411&lt;Premissas!$C$11,Premissas!$E$10,IF(M1411&lt;Premissas!$C$12,Premissas!$E$11,Premissas!$E$12))))))</f>
        <v>0</v>
      </c>
      <c r="O1411" s="65">
        <f>IF(OR(N1411="",N1411=0),0,N1411/Premissas!$C$16)</f>
        <v>0</v>
      </c>
    </row>
    <row r="1412" spans="1:15" ht="15" customHeight="1">
      <c r="A1412" s="40">
        <v>8</v>
      </c>
      <c r="B1412" s="40">
        <v>930</v>
      </c>
      <c r="C1412" s="40" t="s">
        <v>21</v>
      </c>
      <c r="D1412" s="40" t="s">
        <v>1612</v>
      </c>
      <c r="E1412" s="40" t="s">
        <v>1613</v>
      </c>
      <c r="F1412" s="62">
        <v>2538</v>
      </c>
      <c r="G1412" s="63">
        <v>65.97</v>
      </c>
      <c r="H1412" s="63">
        <v>38</v>
      </c>
      <c r="I1412" s="40"/>
      <c r="J1412" s="40">
        <v>16</v>
      </c>
      <c r="K1412" s="40" t="s">
        <v>677</v>
      </c>
      <c r="L1412" s="40" t="s">
        <v>128</v>
      </c>
      <c r="M1412" s="63">
        <f t="shared" si="22"/>
        <v>2.375</v>
      </c>
      <c r="N1412" s="64">
        <f>IF(M1412="","",IF(M1412&lt;Premissas!$C$8,Premissas!$E$7,IF(M1412&lt;Premissas!$C$9,Premissas!$E$8,IF(M1412&lt;Premissas!$C$10,Premissas!$E$9,IF(M1412&lt;Premissas!$C$11,Premissas!$E$10,IF(M1412&lt;Premissas!$C$12,Premissas!$E$11,Premissas!$E$12))))))</f>
        <v>750</v>
      </c>
      <c r="O1412" s="65">
        <f>IF(OR(N1412="",N1412=0),0,N1412/Premissas!$C$16)</f>
        <v>28.846153846153847</v>
      </c>
    </row>
    <row r="1413" spans="1:15" ht="15" customHeight="1">
      <c r="A1413" s="40">
        <v>8</v>
      </c>
      <c r="B1413" s="40">
        <v>930</v>
      </c>
      <c r="C1413" s="40" t="s">
        <v>19</v>
      </c>
      <c r="D1413" s="40" t="s">
        <v>1614</v>
      </c>
      <c r="E1413" s="40" t="s">
        <v>1615</v>
      </c>
      <c r="F1413" s="62">
        <v>131</v>
      </c>
      <c r="G1413" s="63">
        <v>2.17</v>
      </c>
      <c r="H1413" s="63">
        <v>60</v>
      </c>
      <c r="I1413" s="40"/>
      <c r="J1413" s="40">
        <v>22</v>
      </c>
      <c r="K1413" s="40" t="s">
        <v>677</v>
      </c>
      <c r="L1413" s="40" t="s">
        <v>128</v>
      </c>
      <c r="M1413" s="63">
        <f t="shared" si="22"/>
        <v>2.7272727272727271</v>
      </c>
      <c r="N1413" s="64">
        <f>IF(M1413="","",IF(M1413&lt;Premissas!$C$8,Premissas!$E$7,IF(M1413&lt;Premissas!$C$9,Premissas!$E$8,IF(M1413&lt;Premissas!$C$10,Premissas!$E$9,IF(M1413&lt;Premissas!$C$11,Premissas!$E$10,IF(M1413&lt;Premissas!$C$12,Premissas!$E$11,Premissas!$E$12))))))</f>
        <v>750</v>
      </c>
      <c r="O1413" s="65">
        <f>IF(OR(N1413="",N1413=0),0,N1413/Premissas!$C$16)</f>
        <v>28.846153846153847</v>
      </c>
    </row>
    <row r="1414" spans="1:15" ht="15" customHeight="1">
      <c r="A1414" s="40">
        <v>8</v>
      </c>
      <c r="B1414" s="40">
        <v>930</v>
      </c>
      <c r="C1414" s="40" t="s">
        <v>19</v>
      </c>
      <c r="D1414" s="40" t="s">
        <v>1616</v>
      </c>
      <c r="E1414" s="40" t="s">
        <v>1617</v>
      </c>
      <c r="F1414" s="62">
        <v>459</v>
      </c>
      <c r="G1414" s="63">
        <v>26.96</v>
      </c>
      <c r="H1414" s="63">
        <v>17</v>
      </c>
      <c r="I1414" s="40"/>
      <c r="J1414" s="40">
        <v>22</v>
      </c>
      <c r="K1414" s="40" t="s">
        <v>677</v>
      </c>
      <c r="L1414" s="40" t="s">
        <v>128</v>
      </c>
      <c r="M1414" s="63">
        <f t="shared" si="22"/>
        <v>0.77272727272727271</v>
      </c>
      <c r="N1414" s="64">
        <f>IF(M1414="","",IF(M1414&lt;Premissas!$C$8,Premissas!$E$7,IF(M1414&lt;Premissas!$C$9,Premissas!$E$8,IF(M1414&lt;Premissas!$C$10,Premissas!$E$9,IF(M1414&lt;Premissas!$C$11,Premissas!$E$10,IF(M1414&lt;Premissas!$C$12,Premissas!$E$11,Premissas!$E$12))))))</f>
        <v>0</v>
      </c>
      <c r="O1414" s="65">
        <f>IF(OR(N1414="",N1414=0),0,N1414/Premissas!$C$16)</f>
        <v>0</v>
      </c>
    </row>
    <row r="1415" spans="1:15" ht="15" customHeight="1">
      <c r="A1415" s="40">
        <v>8</v>
      </c>
      <c r="B1415" s="40">
        <v>930</v>
      </c>
      <c r="C1415" s="40" t="s">
        <v>19</v>
      </c>
      <c r="D1415" s="40" t="s">
        <v>1618</v>
      </c>
      <c r="E1415" s="40" t="s">
        <v>1619</v>
      </c>
      <c r="F1415" s="62">
        <v>203</v>
      </c>
      <c r="G1415" s="63">
        <v>4.49</v>
      </c>
      <c r="H1415" s="63">
        <v>45</v>
      </c>
      <c r="I1415" s="40"/>
      <c r="J1415" s="40">
        <v>22</v>
      </c>
      <c r="K1415" s="40" t="s">
        <v>677</v>
      </c>
      <c r="L1415" s="40" t="s">
        <v>128</v>
      </c>
      <c r="M1415" s="63">
        <f t="shared" si="22"/>
        <v>2.0454545454545454</v>
      </c>
      <c r="N1415" s="64">
        <f>IF(M1415="","",IF(M1415&lt;Premissas!$C$8,Premissas!$E$7,IF(M1415&lt;Premissas!$C$9,Premissas!$E$8,IF(M1415&lt;Premissas!$C$10,Premissas!$E$9,IF(M1415&lt;Premissas!$C$11,Premissas!$E$10,IF(M1415&lt;Premissas!$C$12,Premissas!$E$11,Premissas!$E$12))))))</f>
        <v>750</v>
      </c>
      <c r="O1415" s="65">
        <f>IF(OR(N1415="",N1415=0),0,N1415/Premissas!$C$16)</f>
        <v>28.846153846153847</v>
      </c>
    </row>
    <row r="1416" spans="1:15" ht="15" customHeight="1">
      <c r="A1416" s="40">
        <v>8</v>
      </c>
      <c r="B1416" s="40">
        <v>930</v>
      </c>
      <c r="C1416" s="40" t="s">
        <v>21</v>
      </c>
      <c r="D1416" s="40" t="s">
        <v>1618</v>
      </c>
      <c r="E1416" s="40" t="s">
        <v>1619</v>
      </c>
      <c r="F1416" s="62">
        <v>133</v>
      </c>
      <c r="G1416" s="63">
        <v>23.24</v>
      </c>
      <c r="H1416" s="63">
        <v>6</v>
      </c>
      <c r="I1416" s="40"/>
      <c r="J1416" s="40">
        <v>16</v>
      </c>
      <c r="K1416" s="40" t="s">
        <v>677</v>
      </c>
      <c r="L1416" s="40" t="s">
        <v>128</v>
      </c>
      <c r="M1416" s="63">
        <f t="shared" si="22"/>
        <v>0.375</v>
      </c>
      <c r="N1416" s="64">
        <f>IF(M1416="","",IF(M1416&lt;Premissas!$C$8,Premissas!$E$7,IF(M1416&lt;Premissas!$C$9,Premissas!$E$8,IF(M1416&lt;Premissas!$C$10,Premissas!$E$9,IF(M1416&lt;Premissas!$C$11,Premissas!$E$10,IF(M1416&lt;Premissas!$C$12,Premissas!$E$11,Premissas!$E$12))))))</f>
        <v>0</v>
      </c>
      <c r="O1416" s="65">
        <f>IF(OR(N1416="",N1416=0),0,N1416/Premissas!$C$16)</f>
        <v>0</v>
      </c>
    </row>
    <row r="1417" spans="1:15" ht="15" customHeight="1">
      <c r="A1417" s="40">
        <v>8</v>
      </c>
      <c r="B1417" s="40">
        <v>930</v>
      </c>
      <c r="C1417" s="40" t="s">
        <v>19</v>
      </c>
      <c r="D1417" s="40" t="s">
        <v>1620</v>
      </c>
      <c r="E1417" s="40" t="s">
        <v>1621</v>
      </c>
      <c r="F1417" s="62">
        <v>174</v>
      </c>
      <c r="G1417" s="63">
        <v>9</v>
      </c>
      <c r="H1417" s="63">
        <v>19</v>
      </c>
      <c r="I1417" s="40"/>
      <c r="J1417" s="40">
        <v>22</v>
      </c>
      <c r="K1417" s="40" t="s">
        <v>677</v>
      </c>
      <c r="L1417" s="40" t="s">
        <v>128</v>
      </c>
      <c r="M1417" s="63">
        <f t="shared" si="22"/>
        <v>0.86363636363636365</v>
      </c>
      <c r="N1417" s="64">
        <f>IF(M1417="","",IF(M1417&lt;Premissas!$C$8,Premissas!$E$7,IF(M1417&lt;Premissas!$C$9,Premissas!$E$8,IF(M1417&lt;Premissas!$C$10,Premissas!$E$9,IF(M1417&lt;Premissas!$C$11,Premissas!$E$10,IF(M1417&lt;Premissas!$C$12,Premissas!$E$11,Premissas!$E$12))))))</f>
        <v>0</v>
      </c>
      <c r="O1417" s="65">
        <f>IF(OR(N1417="",N1417=0),0,N1417/Premissas!$C$16)</f>
        <v>0</v>
      </c>
    </row>
    <row r="1418" spans="1:15" ht="15" customHeight="1">
      <c r="A1418" s="40">
        <v>8</v>
      </c>
      <c r="B1418" s="40">
        <v>930</v>
      </c>
      <c r="C1418" s="40" t="s">
        <v>19</v>
      </c>
      <c r="D1418" s="40" t="s">
        <v>1622</v>
      </c>
      <c r="E1418" s="40" t="s">
        <v>1623</v>
      </c>
      <c r="F1418" s="62">
        <v>374</v>
      </c>
      <c r="G1418" s="63">
        <v>25.08</v>
      </c>
      <c r="H1418" s="63">
        <v>15</v>
      </c>
      <c r="I1418" s="40"/>
      <c r="J1418" s="40">
        <v>22</v>
      </c>
      <c r="K1418" s="40" t="s">
        <v>677</v>
      </c>
      <c r="L1418" s="40" t="s">
        <v>128</v>
      </c>
      <c r="M1418" s="63">
        <f t="shared" si="22"/>
        <v>0.68181818181818177</v>
      </c>
      <c r="N1418" s="64">
        <f>IF(M1418="","",IF(M1418&lt;Premissas!$C$8,Premissas!$E$7,IF(M1418&lt;Premissas!$C$9,Premissas!$E$8,IF(M1418&lt;Premissas!$C$10,Premissas!$E$9,IF(M1418&lt;Premissas!$C$11,Premissas!$E$10,IF(M1418&lt;Premissas!$C$12,Premissas!$E$11,Premissas!$E$12))))))</f>
        <v>0</v>
      </c>
      <c r="O1418" s="65">
        <f>IF(OR(N1418="",N1418=0),0,N1418/Premissas!$C$16)</f>
        <v>0</v>
      </c>
    </row>
    <row r="1419" spans="1:15" ht="15" customHeight="1">
      <c r="A1419" s="40">
        <v>8</v>
      </c>
      <c r="B1419" s="40">
        <v>930</v>
      </c>
      <c r="C1419" s="40" t="s">
        <v>19</v>
      </c>
      <c r="D1419" s="40" t="s">
        <v>1782</v>
      </c>
      <c r="E1419" s="40" t="s">
        <v>1783</v>
      </c>
      <c r="F1419" s="62">
        <v>68</v>
      </c>
      <c r="G1419" s="63">
        <v>8.7200000000000006</v>
      </c>
      <c r="H1419" s="63">
        <v>8</v>
      </c>
      <c r="I1419" s="40"/>
      <c r="J1419" s="40">
        <v>22</v>
      </c>
      <c r="K1419" s="40" t="s">
        <v>677</v>
      </c>
      <c r="L1419" s="40" t="s">
        <v>128</v>
      </c>
      <c r="M1419" s="63">
        <f t="shared" si="22"/>
        <v>0.36363636363636365</v>
      </c>
      <c r="N1419" s="64">
        <f>IF(M1419="","",IF(M1419&lt;Premissas!$C$8,Premissas!$E$7,IF(M1419&lt;Premissas!$C$9,Premissas!$E$8,IF(M1419&lt;Premissas!$C$10,Premissas!$E$9,IF(M1419&lt;Premissas!$C$11,Premissas!$E$10,IF(M1419&lt;Premissas!$C$12,Premissas!$E$11,Premissas!$E$12))))))</f>
        <v>0</v>
      </c>
      <c r="O1419" s="65">
        <f>IF(OR(N1419="",N1419=0),0,N1419/Premissas!$C$16)</f>
        <v>0</v>
      </c>
    </row>
    <row r="1420" spans="1:15" ht="15" customHeight="1">
      <c r="A1420" s="40">
        <v>8</v>
      </c>
      <c r="B1420" s="40">
        <v>930</v>
      </c>
      <c r="C1420" s="40" t="s">
        <v>19</v>
      </c>
      <c r="D1420" s="40" t="s">
        <v>1624</v>
      </c>
      <c r="E1420" s="40" t="s">
        <v>1625</v>
      </c>
      <c r="F1420" s="62">
        <v>792</v>
      </c>
      <c r="G1420" s="63">
        <v>15.57</v>
      </c>
      <c r="H1420" s="63">
        <v>51</v>
      </c>
      <c r="I1420" s="40"/>
      <c r="J1420" s="40">
        <v>22</v>
      </c>
      <c r="K1420" s="40" t="s">
        <v>677</v>
      </c>
      <c r="L1420" s="40" t="s">
        <v>128</v>
      </c>
      <c r="M1420" s="63">
        <f t="shared" si="22"/>
        <v>2.3181818181818183</v>
      </c>
      <c r="N1420" s="64">
        <f>IF(M1420="","",IF(M1420&lt;Premissas!$C$8,Premissas!$E$7,IF(M1420&lt;Premissas!$C$9,Premissas!$E$8,IF(M1420&lt;Premissas!$C$10,Premissas!$E$9,IF(M1420&lt;Premissas!$C$11,Premissas!$E$10,IF(M1420&lt;Premissas!$C$12,Premissas!$E$11,Premissas!$E$12))))))</f>
        <v>750</v>
      </c>
      <c r="O1420" s="65">
        <f>IF(OR(N1420="",N1420=0),0,N1420/Premissas!$C$16)</f>
        <v>28.846153846153847</v>
      </c>
    </row>
    <row r="1421" spans="1:15" ht="15" customHeight="1">
      <c r="A1421" s="40">
        <v>8</v>
      </c>
      <c r="B1421" s="40">
        <v>930</v>
      </c>
      <c r="C1421" s="40" t="s">
        <v>19</v>
      </c>
      <c r="D1421" s="40" t="s">
        <v>1626</v>
      </c>
      <c r="E1421" s="40" t="s">
        <v>1627</v>
      </c>
      <c r="F1421" s="62">
        <v>2469</v>
      </c>
      <c r="G1421" s="63">
        <v>124.38</v>
      </c>
      <c r="H1421" s="63">
        <v>20</v>
      </c>
      <c r="I1421" s="40"/>
      <c r="J1421" s="40">
        <v>22</v>
      </c>
      <c r="K1421" s="40" t="s">
        <v>677</v>
      </c>
      <c r="L1421" s="40" t="s">
        <v>128</v>
      </c>
      <c r="M1421" s="63">
        <f t="shared" si="22"/>
        <v>0.90909090909090906</v>
      </c>
      <c r="N1421" s="64">
        <f>IF(M1421="","",IF(M1421&lt;Premissas!$C$8,Premissas!$E$7,IF(M1421&lt;Premissas!$C$9,Premissas!$E$8,IF(M1421&lt;Premissas!$C$10,Premissas!$E$9,IF(M1421&lt;Premissas!$C$11,Premissas!$E$10,IF(M1421&lt;Premissas!$C$12,Premissas!$E$11,Premissas!$E$12))))))</f>
        <v>0</v>
      </c>
      <c r="O1421" s="65">
        <f>IF(OR(N1421="",N1421=0),0,N1421/Premissas!$C$16)</f>
        <v>0</v>
      </c>
    </row>
    <row r="1422" spans="1:15" ht="15" customHeight="1">
      <c r="A1422" s="40">
        <v>8</v>
      </c>
      <c r="B1422" s="40">
        <v>930</v>
      </c>
      <c r="C1422" s="40" t="s">
        <v>19</v>
      </c>
      <c r="D1422" s="40" t="s">
        <v>1628</v>
      </c>
      <c r="E1422" s="40" t="s">
        <v>1629</v>
      </c>
      <c r="F1422" s="62">
        <v>33</v>
      </c>
      <c r="G1422" s="63">
        <v>1.23</v>
      </c>
      <c r="H1422" s="63">
        <v>27</v>
      </c>
      <c r="I1422" s="40"/>
      <c r="J1422" s="40">
        <v>22</v>
      </c>
      <c r="K1422" s="40" t="s">
        <v>677</v>
      </c>
      <c r="L1422" s="40" t="s">
        <v>128</v>
      </c>
      <c r="M1422" s="63">
        <f t="shared" si="22"/>
        <v>1.2272727272727273</v>
      </c>
      <c r="N1422" s="64">
        <f>IF(M1422="","",IF(M1422&lt;Premissas!$C$8,Premissas!$E$7,IF(M1422&lt;Premissas!$C$9,Premissas!$E$8,IF(M1422&lt;Premissas!$C$10,Premissas!$E$9,IF(M1422&lt;Premissas!$C$11,Premissas!$E$10,IF(M1422&lt;Premissas!$C$12,Premissas!$E$11,Premissas!$E$12))))))</f>
        <v>200</v>
      </c>
      <c r="O1422" s="65">
        <f>IF(OR(N1422="",N1422=0),0,N1422/Premissas!$C$16)</f>
        <v>7.6923076923076925</v>
      </c>
    </row>
    <row r="1423" spans="1:15" ht="15" customHeight="1">
      <c r="A1423" s="40">
        <v>8</v>
      </c>
      <c r="B1423" s="40">
        <v>930</v>
      </c>
      <c r="C1423" s="40" t="s">
        <v>22</v>
      </c>
      <c r="D1423" s="40" t="s">
        <v>1630</v>
      </c>
      <c r="E1423" s="40" t="s">
        <v>1631</v>
      </c>
      <c r="F1423" s="62">
        <v>2060</v>
      </c>
      <c r="G1423" s="63">
        <v>67.33</v>
      </c>
      <c r="H1423" s="63">
        <v>31</v>
      </c>
      <c r="I1423" s="40"/>
      <c r="J1423" s="40">
        <v>20</v>
      </c>
      <c r="K1423" s="40" t="s">
        <v>677</v>
      </c>
      <c r="L1423" s="40" t="s">
        <v>128</v>
      </c>
      <c r="M1423" s="63">
        <f t="shared" si="22"/>
        <v>1.55</v>
      </c>
      <c r="N1423" s="64">
        <f>IF(M1423="","",IF(M1423&lt;Premissas!$C$8,Premissas!$E$7,IF(M1423&lt;Premissas!$C$9,Premissas!$E$8,IF(M1423&lt;Premissas!$C$10,Premissas!$E$9,IF(M1423&lt;Premissas!$C$11,Premissas!$E$10,IF(M1423&lt;Premissas!$C$12,Premissas!$E$11,Premissas!$E$12))))))</f>
        <v>350</v>
      </c>
      <c r="O1423" s="65">
        <f>IF(OR(N1423="",N1423=0),0,N1423/Premissas!$C$16)</f>
        <v>13.461538461538462</v>
      </c>
    </row>
    <row r="1424" spans="1:15" ht="15" customHeight="1">
      <c r="A1424" s="40">
        <v>8</v>
      </c>
      <c r="B1424" s="40">
        <v>930</v>
      </c>
      <c r="C1424" s="40" t="s">
        <v>19</v>
      </c>
      <c r="D1424" s="40" t="s">
        <v>1632</v>
      </c>
      <c r="E1424" s="40" t="s">
        <v>1633</v>
      </c>
      <c r="F1424" s="62">
        <v>741</v>
      </c>
      <c r="G1424" s="63">
        <v>16.23</v>
      </c>
      <c r="H1424" s="63">
        <v>46</v>
      </c>
      <c r="I1424" s="40"/>
      <c r="J1424" s="40">
        <v>22</v>
      </c>
      <c r="K1424" s="40" t="s">
        <v>677</v>
      </c>
      <c r="L1424" s="40" t="s">
        <v>128</v>
      </c>
      <c r="M1424" s="63">
        <f t="shared" si="22"/>
        <v>2.0909090909090908</v>
      </c>
      <c r="N1424" s="64">
        <f>IF(M1424="","",IF(M1424&lt;Premissas!$C$8,Premissas!$E$7,IF(M1424&lt;Premissas!$C$9,Premissas!$E$8,IF(M1424&lt;Premissas!$C$10,Premissas!$E$9,IF(M1424&lt;Premissas!$C$11,Premissas!$E$10,IF(M1424&lt;Premissas!$C$12,Premissas!$E$11,Premissas!$E$12))))))</f>
        <v>750</v>
      </c>
      <c r="O1424" s="65">
        <f>IF(OR(N1424="",N1424=0),0,N1424/Premissas!$C$16)</f>
        <v>28.846153846153847</v>
      </c>
    </row>
    <row r="1425" spans="1:15" ht="15" customHeight="1">
      <c r="A1425" s="40">
        <v>8</v>
      </c>
      <c r="B1425" s="40">
        <v>930</v>
      </c>
      <c r="C1425" s="40" t="s">
        <v>21</v>
      </c>
      <c r="D1425" s="40" t="s">
        <v>1632</v>
      </c>
      <c r="E1425" s="40" t="s">
        <v>1633</v>
      </c>
      <c r="F1425" s="62">
        <v>42</v>
      </c>
      <c r="G1425" s="63">
        <v>1.19</v>
      </c>
      <c r="H1425" s="63">
        <v>35</v>
      </c>
      <c r="I1425" s="40"/>
      <c r="J1425" s="40">
        <v>16</v>
      </c>
      <c r="K1425" s="40" t="s">
        <v>677</v>
      </c>
      <c r="L1425" s="40" t="s">
        <v>128</v>
      </c>
      <c r="M1425" s="63">
        <f t="shared" si="22"/>
        <v>2.1875</v>
      </c>
      <c r="N1425" s="64">
        <f>IF(M1425="","",IF(M1425&lt;Premissas!$C$8,Premissas!$E$7,IF(M1425&lt;Premissas!$C$9,Premissas!$E$8,IF(M1425&lt;Premissas!$C$10,Premissas!$E$9,IF(M1425&lt;Premissas!$C$11,Premissas!$E$10,IF(M1425&lt;Premissas!$C$12,Premissas!$E$11,Premissas!$E$12))))))</f>
        <v>750</v>
      </c>
      <c r="O1425" s="65">
        <f>IF(OR(N1425="",N1425=0),0,N1425/Premissas!$C$16)</f>
        <v>28.846153846153847</v>
      </c>
    </row>
    <row r="1426" spans="1:15" ht="15" customHeight="1">
      <c r="A1426" s="40">
        <v>8</v>
      </c>
      <c r="B1426" s="40">
        <v>930</v>
      </c>
      <c r="C1426" s="40" t="s">
        <v>19</v>
      </c>
      <c r="D1426" s="40" t="s">
        <v>1784</v>
      </c>
      <c r="E1426" s="40" t="s">
        <v>1785</v>
      </c>
      <c r="F1426" s="62">
        <v>1</v>
      </c>
      <c r="G1426" s="63">
        <v>1.67</v>
      </c>
      <c r="H1426" s="63">
        <v>1</v>
      </c>
      <c r="I1426" s="40"/>
      <c r="J1426" s="40">
        <v>22</v>
      </c>
      <c r="K1426" s="40" t="s">
        <v>677</v>
      </c>
      <c r="L1426" s="40" t="s">
        <v>128</v>
      </c>
      <c r="M1426" s="63">
        <f t="shared" si="22"/>
        <v>4.5454545454545456E-2</v>
      </c>
      <c r="N1426" s="64">
        <f>IF(M1426="","",IF(M1426&lt;Premissas!$C$8,Premissas!$E$7,IF(M1426&lt;Premissas!$C$9,Premissas!$E$8,IF(M1426&lt;Premissas!$C$10,Premissas!$E$9,IF(M1426&lt;Premissas!$C$11,Premissas!$E$10,IF(M1426&lt;Premissas!$C$12,Premissas!$E$11,Premissas!$E$12))))))</f>
        <v>0</v>
      </c>
      <c r="O1426" s="65">
        <f>IF(OR(N1426="",N1426=0),0,N1426/Premissas!$C$16)</f>
        <v>0</v>
      </c>
    </row>
    <row r="1427" spans="1:15" ht="15" customHeight="1">
      <c r="A1427" s="40">
        <v>8</v>
      </c>
      <c r="B1427" s="40">
        <v>930</v>
      </c>
      <c r="C1427" s="40" t="s">
        <v>20</v>
      </c>
      <c r="D1427" s="40" t="s">
        <v>1636</v>
      </c>
      <c r="E1427" s="40" t="s">
        <v>1637</v>
      </c>
      <c r="F1427" s="62">
        <v>1829</v>
      </c>
      <c r="G1427" s="63">
        <v>62.86</v>
      </c>
      <c r="H1427" s="63">
        <v>29</v>
      </c>
      <c r="I1427" s="40"/>
      <c r="J1427" s="40">
        <v>17</v>
      </c>
      <c r="K1427" s="40" t="s">
        <v>677</v>
      </c>
      <c r="L1427" s="40" t="s">
        <v>128</v>
      </c>
      <c r="M1427" s="63">
        <f t="shared" si="22"/>
        <v>1.7058823529411764</v>
      </c>
      <c r="N1427" s="64">
        <f>IF(M1427="","",IF(M1427&lt;Premissas!$C$8,Premissas!$E$7,IF(M1427&lt;Premissas!$C$9,Premissas!$E$8,IF(M1427&lt;Premissas!$C$10,Premissas!$E$9,IF(M1427&lt;Premissas!$C$11,Premissas!$E$10,IF(M1427&lt;Premissas!$C$12,Premissas!$E$11,Premissas!$E$12))))))</f>
        <v>500</v>
      </c>
      <c r="O1427" s="65">
        <f>IF(OR(N1427="",N1427=0),0,N1427/Premissas!$C$16)</f>
        <v>19.23076923076923</v>
      </c>
    </row>
    <row r="1428" spans="1:15" ht="15" customHeight="1">
      <c r="A1428" s="40">
        <v>8</v>
      </c>
      <c r="B1428" s="40">
        <v>930</v>
      </c>
      <c r="C1428" s="40" t="s">
        <v>19</v>
      </c>
      <c r="D1428" s="40" t="s">
        <v>1638</v>
      </c>
      <c r="E1428" s="40" t="s">
        <v>1639</v>
      </c>
      <c r="F1428" s="62">
        <v>412</v>
      </c>
      <c r="G1428" s="63">
        <v>7.54</v>
      </c>
      <c r="H1428" s="63">
        <v>55</v>
      </c>
      <c r="I1428" s="40"/>
      <c r="J1428" s="40">
        <v>22</v>
      </c>
      <c r="K1428" s="40" t="s">
        <v>677</v>
      </c>
      <c r="L1428" s="40" t="s">
        <v>128</v>
      </c>
      <c r="M1428" s="63">
        <f t="shared" si="22"/>
        <v>2.5</v>
      </c>
      <c r="N1428" s="64">
        <f>IF(M1428="","",IF(M1428&lt;Premissas!$C$8,Premissas!$E$7,IF(M1428&lt;Premissas!$C$9,Premissas!$E$8,IF(M1428&lt;Premissas!$C$10,Premissas!$E$9,IF(M1428&lt;Premissas!$C$11,Premissas!$E$10,IF(M1428&lt;Premissas!$C$12,Premissas!$E$11,Premissas!$E$12))))))</f>
        <v>750</v>
      </c>
      <c r="O1428" s="65">
        <f>IF(OR(N1428="",N1428=0),0,N1428/Premissas!$C$16)</f>
        <v>28.846153846153847</v>
      </c>
    </row>
    <row r="1429" spans="1:15" ht="15" customHeight="1">
      <c r="A1429" s="40">
        <v>8</v>
      </c>
      <c r="B1429" s="40">
        <v>930</v>
      </c>
      <c r="C1429" s="40" t="s">
        <v>22</v>
      </c>
      <c r="D1429" s="40" t="s">
        <v>1640</v>
      </c>
      <c r="E1429" s="40" t="s">
        <v>1641</v>
      </c>
      <c r="F1429" s="62">
        <v>959</v>
      </c>
      <c r="G1429" s="63">
        <v>50.81</v>
      </c>
      <c r="H1429" s="63">
        <v>19</v>
      </c>
      <c r="I1429" s="40"/>
      <c r="J1429" s="40">
        <v>20</v>
      </c>
      <c r="K1429" s="40" t="s">
        <v>677</v>
      </c>
      <c r="L1429" s="40" t="s">
        <v>128</v>
      </c>
      <c r="M1429" s="63">
        <f t="shared" si="22"/>
        <v>0.95</v>
      </c>
      <c r="N1429" s="64">
        <f>IF(M1429="","",IF(M1429&lt;Premissas!$C$8,Premissas!$E$7,IF(M1429&lt;Premissas!$C$9,Premissas!$E$8,IF(M1429&lt;Premissas!$C$10,Premissas!$E$9,IF(M1429&lt;Premissas!$C$11,Premissas!$E$10,IF(M1429&lt;Premissas!$C$12,Premissas!$E$11,Premissas!$E$12))))))</f>
        <v>0</v>
      </c>
      <c r="O1429" s="65">
        <f>IF(OR(N1429="",N1429=0),0,N1429/Premissas!$C$16)</f>
        <v>0</v>
      </c>
    </row>
    <row r="1430" spans="1:15" ht="15" customHeight="1">
      <c r="A1430" s="40">
        <v>8</v>
      </c>
      <c r="B1430" s="40">
        <v>930</v>
      </c>
      <c r="C1430" s="40" t="s">
        <v>19</v>
      </c>
      <c r="D1430" s="40" t="s">
        <v>1642</v>
      </c>
      <c r="E1430" s="40" t="s">
        <v>1643</v>
      </c>
      <c r="F1430" s="62">
        <v>1450</v>
      </c>
      <c r="G1430" s="63">
        <v>27.2</v>
      </c>
      <c r="H1430" s="63">
        <v>53</v>
      </c>
      <c r="I1430" s="40"/>
      <c r="J1430" s="40">
        <v>22</v>
      </c>
      <c r="K1430" s="40" t="s">
        <v>677</v>
      </c>
      <c r="L1430" s="40" t="s">
        <v>128</v>
      </c>
      <c r="M1430" s="63">
        <f t="shared" si="22"/>
        <v>2.4090909090909092</v>
      </c>
      <c r="N1430" s="64">
        <f>IF(M1430="","",IF(M1430&lt;Premissas!$C$8,Premissas!$E$7,IF(M1430&lt;Premissas!$C$9,Premissas!$E$8,IF(M1430&lt;Premissas!$C$10,Premissas!$E$9,IF(M1430&lt;Premissas!$C$11,Premissas!$E$10,IF(M1430&lt;Premissas!$C$12,Premissas!$E$11,Premissas!$E$12))))))</f>
        <v>750</v>
      </c>
      <c r="O1430" s="65">
        <f>IF(OR(N1430="",N1430=0),0,N1430/Premissas!$C$16)</f>
        <v>28.846153846153847</v>
      </c>
    </row>
    <row r="1431" spans="1:15" ht="15" customHeight="1">
      <c r="A1431" s="40">
        <v>8</v>
      </c>
      <c r="B1431" s="40">
        <v>930</v>
      </c>
      <c r="C1431" s="40" t="s">
        <v>22</v>
      </c>
      <c r="D1431" s="40" t="s">
        <v>1644</v>
      </c>
      <c r="E1431" s="40" t="s">
        <v>1645</v>
      </c>
      <c r="F1431" s="62">
        <v>641</v>
      </c>
      <c r="G1431" s="63">
        <v>71.58</v>
      </c>
      <c r="H1431" s="63">
        <v>9</v>
      </c>
      <c r="I1431" s="40"/>
      <c r="J1431" s="40">
        <v>20</v>
      </c>
      <c r="K1431" s="40" t="s">
        <v>677</v>
      </c>
      <c r="L1431" s="40" t="s">
        <v>128</v>
      </c>
      <c r="M1431" s="63">
        <f t="shared" si="22"/>
        <v>0.45</v>
      </c>
      <c r="N1431" s="64">
        <f>IF(M1431="","",IF(M1431&lt;Premissas!$C$8,Premissas!$E$7,IF(M1431&lt;Premissas!$C$9,Premissas!$E$8,IF(M1431&lt;Premissas!$C$10,Premissas!$E$9,IF(M1431&lt;Premissas!$C$11,Premissas!$E$10,IF(M1431&lt;Premissas!$C$12,Premissas!$E$11,Premissas!$E$12))))))</f>
        <v>0</v>
      </c>
      <c r="O1431" s="65">
        <f>IF(OR(N1431="",N1431=0),0,N1431/Premissas!$C$16)</f>
        <v>0</v>
      </c>
    </row>
    <row r="1432" spans="1:15" ht="15" customHeight="1">
      <c r="A1432" s="40">
        <v>8</v>
      </c>
      <c r="B1432" s="40">
        <v>930</v>
      </c>
      <c r="C1432" s="40" t="s">
        <v>19</v>
      </c>
      <c r="D1432" s="40" t="s">
        <v>1786</v>
      </c>
      <c r="E1432" s="40" t="s">
        <v>1787</v>
      </c>
      <c r="F1432" s="62">
        <v>50</v>
      </c>
      <c r="G1432" s="63">
        <v>3.86</v>
      </c>
      <c r="H1432" s="63">
        <v>13</v>
      </c>
      <c r="I1432" s="40"/>
      <c r="J1432" s="40">
        <v>22</v>
      </c>
      <c r="K1432" s="40" t="s">
        <v>677</v>
      </c>
      <c r="L1432" s="40" t="s">
        <v>128</v>
      </c>
      <c r="M1432" s="63">
        <f t="shared" si="22"/>
        <v>0.59090909090909094</v>
      </c>
      <c r="N1432" s="64">
        <f>IF(M1432="","",IF(M1432&lt;Premissas!$C$8,Premissas!$E$7,IF(M1432&lt;Premissas!$C$9,Premissas!$E$8,IF(M1432&lt;Premissas!$C$10,Premissas!$E$9,IF(M1432&lt;Premissas!$C$11,Premissas!$E$10,IF(M1432&lt;Premissas!$C$12,Premissas!$E$11,Premissas!$E$12))))))</f>
        <v>0</v>
      </c>
      <c r="O1432" s="65">
        <f>IF(OR(N1432="",N1432=0),0,N1432/Premissas!$C$16)</f>
        <v>0</v>
      </c>
    </row>
    <row r="1433" spans="1:15" ht="15" customHeight="1">
      <c r="A1433" s="40">
        <v>8</v>
      </c>
      <c r="B1433" s="40">
        <v>930</v>
      </c>
      <c r="C1433" s="40" t="s">
        <v>19</v>
      </c>
      <c r="D1433" s="40" t="s">
        <v>1646</v>
      </c>
      <c r="E1433" s="40" t="s">
        <v>1647</v>
      </c>
      <c r="F1433" s="62">
        <v>1460</v>
      </c>
      <c r="G1433" s="63">
        <v>23.79</v>
      </c>
      <c r="H1433" s="63">
        <v>61</v>
      </c>
      <c r="I1433" s="40"/>
      <c r="J1433" s="40">
        <v>22</v>
      </c>
      <c r="K1433" s="40" t="s">
        <v>677</v>
      </c>
      <c r="L1433" s="40" t="s">
        <v>128</v>
      </c>
      <c r="M1433" s="63">
        <f t="shared" si="22"/>
        <v>2.7727272727272729</v>
      </c>
      <c r="N1433" s="64">
        <f>IF(M1433="","",IF(M1433&lt;Premissas!$C$8,Premissas!$E$7,IF(M1433&lt;Premissas!$C$9,Premissas!$E$8,IF(M1433&lt;Premissas!$C$10,Premissas!$E$9,IF(M1433&lt;Premissas!$C$11,Premissas!$E$10,IF(M1433&lt;Premissas!$C$12,Premissas!$E$11,Premissas!$E$12))))))</f>
        <v>750</v>
      </c>
      <c r="O1433" s="65">
        <f>IF(OR(N1433="",N1433=0),0,N1433/Premissas!$C$16)</f>
        <v>28.846153846153847</v>
      </c>
    </row>
    <row r="1434" spans="1:15" ht="15" customHeight="1">
      <c r="A1434" s="40">
        <v>8</v>
      </c>
      <c r="B1434" s="40">
        <v>930</v>
      </c>
      <c r="C1434" s="40" t="s">
        <v>19</v>
      </c>
      <c r="D1434" s="40" t="s">
        <v>1648</v>
      </c>
      <c r="E1434" s="40" t="s">
        <v>1649</v>
      </c>
      <c r="F1434" s="62">
        <v>517</v>
      </c>
      <c r="G1434" s="63">
        <v>16.02</v>
      </c>
      <c r="H1434" s="63">
        <v>32</v>
      </c>
      <c r="I1434" s="40"/>
      <c r="J1434" s="40">
        <v>22</v>
      </c>
      <c r="K1434" s="40" t="s">
        <v>677</v>
      </c>
      <c r="L1434" s="40" t="s">
        <v>128</v>
      </c>
      <c r="M1434" s="63">
        <f t="shared" si="22"/>
        <v>1.4545454545454546</v>
      </c>
      <c r="N1434" s="64">
        <f>IF(M1434="","",IF(M1434&lt;Premissas!$C$8,Premissas!$E$7,IF(M1434&lt;Premissas!$C$9,Premissas!$E$8,IF(M1434&lt;Premissas!$C$10,Premissas!$E$9,IF(M1434&lt;Premissas!$C$11,Premissas!$E$10,IF(M1434&lt;Premissas!$C$12,Premissas!$E$11,Premissas!$E$12))))))</f>
        <v>350</v>
      </c>
      <c r="O1434" s="65">
        <f>IF(OR(N1434="",N1434=0),0,N1434/Premissas!$C$16)</f>
        <v>13.461538461538462</v>
      </c>
    </row>
    <row r="1435" spans="1:15" ht="15" customHeight="1">
      <c r="A1435" s="40">
        <v>8</v>
      </c>
      <c r="B1435" s="40">
        <v>930</v>
      </c>
      <c r="C1435" s="40" t="s">
        <v>21</v>
      </c>
      <c r="D1435" s="40" t="s">
        <v>1650</v>
      </c>
      <c r="E1435" s="40" t="s">
        <v>1651</v>
      </c>
      <c r="F1435" s="62">
        <v>369</v>
      </c>
      <c r="G1435" s="63">
        <v>13.95</v>
      </c>
      <c r="H1435" s="63">
        <v>26</v>
      </c>
      <c r="I1435" s="40"/>
      <c r="J1435" s="40">
        <v>16</v>
      </c>
      <c r="K1435" s="40" t="s">
        <v>677</v>
      </c>
      <c r="L1435" s="40" t="s">
        <v>128</v>
      </c>
      <c r="M1435" s="63">
        <f t="shared" si="22"/>
        <v>1.625</v>
      </c>
      <c r="N1435" s="64">
        <f>IF(M1435="","",IF(M1435&lt;Premissas!$C$8,Premissas!$E$7,IF(M1435&lt;Premissas!$C$9,Premissas!$E$8,IF(M1435&lt;Premissas!$C$10,Premissas!$E$9,IF(M1435&lt;Premissas!$C$11,Premissas!$E$10,IF(M1435&lt;Premissas!$C$12,Premissas!$E$11,Premissas!$E$12))))))</f>
        <v>500</v>
      </c>
      <c r="O1435" s="65">
        <f>IF(OR(N1435="",N1435=0),0,N1435/Premissas!$C$16)</f>
        <v>19.23076923076923</v>
      </c>
    </row>
    <row r="1436" spans="1:15" ht="15" customHeight="1">
      <c r="A1436" s="40">
        <v>8</v>
      </c>
      <c r="B1436" s="40">
        <v>930</v>
      </c>
      <c r="C1436" s="40" t="s">
        <v>20</v>
      </c>
      <c r="D1436" s="40" t="s">
        <v>1652</v>
      </c>
      <c r="E1436" s="40" t="s">
        <v>1653</v>
      </c>
      <c r="F1436" s="62">
        <v>1599</v>
      </c>
      <c r="G1436" s="63">
        <v>73.37</v>
      </c>
      <c r="H1436" s="63">
        <v>22</v>
      </c>
      <c r="I1436" s="40"/>
      <c r="J1436" s="40">
        <v>17</v>
      </c>
      <c r="K1436" s="40" t="s">
        <v>677</v>
      </c>
      <c r="L1436" s="40" t="s">
        <v>128</v>
      </c>
      <c r="M1436" s="63">
        <f t="shared" si="22"/>
        <v>1.2941176470588236</v>
      </c>
      <c r="N1436" s="64">
        <f>IF(M1436="","",IF(M1436&lt;Premissas!$C$8,Premissas!$E$7,IF(M1436&lt;Premissas!$C$9,Premissas!$E$8,IF(M1436&lt;Premissas!$C$10,Premissas!$E$9,IF(M1436&lt;Premissas!$C$11,Premissas!$E$10,IF(M1436&lt;Premissas!$C$12,Premissas!$E$11,Premissas!$E$12))))))</f>
        <v>200</v>
      </c>
      <c r="O1436" s="65">
        <f>IF(OR(N1436="",N1436=0),0,N1436/Premissas!$C$16)</f>
        <v>7.6923076923076925</v>
      </c>
    </row>
    <row r="1437" spans="1:15" ht="15" customHeight="1">
      <c r="A1437" s="40">
        <v>8</v>
      </c>
      <c r="B1437" s="40">
        <v>930</v>
      </c>
      <c r="C1437" s="40" t="s">
        <v>19</v>
      </c>
      <c r="D1437" s="40" t="s">
        <v>1654</v>
      </c>
      <c r="E1437" s="40" t="s">
        <v>1655</v>
      </c>
      <c r="F1437" s="62">
        <v>1634</v>
      </c>
      <c r="G1437" s="63">
        <v>100.95</v>
      </c>
      <c r="H1437" s="63">
        <v>16</v>
      </c>
      <c r="I1437" s="40"/>
      <c r="J1437" s="40">
        <v>22</v>
      </c>
      <c r="K1437" s="40" t="s">
        <v>677</v>
      </c>
      <c r="L1437" s="40" t="s">
        <v>128</v>
      </c>
      <c r="M1437" s="63">
        <f t="shared" si="22"/>
        <v>0.72727272727272729</v>
      </c>
      <c r="N1437" s="64">
        <f>IF(M1437="","",IF(M1437&lt;Premissas!$C$8,Premissas!$E$7,IF(M1437&lt;Premissas!$C$9,Premissas!$E$8,IF(M1437&lt;Premissas!$C$10,Premissas!$E$9,IF(M1437&lt;Premissas!$C$11,Premissas!$E$10,IF(M1437&lt;Premissas!$C$12,Premissas!$E$11,Premissas!$E$12))))))</f>
        <v>0</v>
      </c>
      <c r="O1437" s="65">
        <f>IF(OR(N1437="",N1437=0),0,N1437/Premissas!$C$16)</f>
        <v>0</v>
      </c>
    </row>
    <row r="1438" spans="1:15" ht="15" customHeight="1">
      <c r="A1438" s="40">
        <v>8</v>
      </c>
      <c r="B1438" s="40">
        <v>930</v>
      </c>
      <c r="C1438" s="40" t="s">
        <v>19</v>
      </c>
      <c r="D1438" s="40" t="s">
        <v>1660</v>
      </c>
      <c r="E1438" s="40" t="s">
        <v>1661</v>
      </c>
      <c r="F1438" s="62">
        <v>1297</v>
      </c>
      <c r="G1438" s="63">
        <v>22.38</v>
      </c>
      <c r="H1438" s="63">
        <v>58</v>
      </c>
      <c r="I1438" s="40"/>
      <c r="J1438" s="40">
        <v>22</v>
      </c>
      <c r="K1438" s="40" t="s">
        <v>677</v>
      </c>
      <c r="L1438" s="40" t="s">
        <v>128</v>
      </c>
      <c r="M1438" s="63">
        <f t="shared" si="22"/>
        <v>2.6363636363636362</v>
      </c>
      <c r="N1438" s="64">
        <f>IF(M1438="","",IF(M1438&lt;Premissas!$C$8,Premissas!$E$7,IF(M1438&lt;Premissas!$C$9,Premissas!$E$8,IF(M1438&lt;Premissas!$C$10,Premissas!$E$9,IF(M1438&lt;Premissas!$C$11,Premissas!$E$10,IF(M1438&lt;Premissas!$C$12,Premissas!$E$11,Premissas!$E$12))))))</f>
        <v>750</v>
      </c>
      <c r="O1438" s="65">
        <f>IF(OR(N1438="",N1438=0),0,N1438/Premissas!$C$16)</f>
        <v>28.846153846153847</v>
      </c>
    </row>
    <row r="1439" spans="1:15" ht="15" customHeight="1">
      <c r="A1439" s="40">
        <v>8</v>
      </c>
      <c r="B1439" s="40">
        <v>930</v>
      </c>
      <c r="C1439" s="40" t="s">
        <v>19</v>
      </c>
      <c r="D1439" s="40" t="s">
        <v>1662</v>
      </c>
      <c r="E1439" s="40" t="s">
        <v>1663</v>
      </c>
      <c r="F1439" s="62">
        <v>758</v>
      </c>
      <c r="G1439" s="63">
        <v>18.84</v>
      </c>
      <c r="H1439" s="63">
        <v>40</v>
      </c>
      <c r="I1439" s="40"/>
      <c r="J1439" s="40">
        <v>22</v>
      </c>
      <c r="K1439" s="40" t="s">
        <v>677</v>
      </c>
      <c r="L1439" s="40" t="s">
        <v>128</v>
      </c>
      <c r="M1439" s="63">
        <f t="shared" si="22"/>
        <v>1.8181818181818181</v>
      </c>
      <c r="N1439" s="64">
        <f>IF(M1439="","",IF(M1439&lt;Premissas!$C$8,Premissas!$E$7,IF(M1439&lt;Premissas!$C$9,Premissas!$E$8,IF(M1439&lt;Premissas!$C$10,Premissas!$E$9,IF(M1439&lt;Premissas!$C$11,Premissas!$E$10,IF(M1439&lt;Premissas!$C$12,Premissas!$E$11,Premissas!$E$12))))))</f>
        <v>500</v>
      </c>
      <c r="O1439" s="65">
        <f>IF(OR(N1439="",N1439=0),0,N1439/Premissas!$C$16)</f>
        <v>19.23076923076923</v>
      </c>
    </row>
    <row r="1440" spans="1:15" ht="15" customHeight="1">
      <c r="A1440" s="40">
        <v>8</v>
      </c>
      <c r="B1440" s="40">
        <v>930</v>
      </c>
      <c r="C1440" s="40" t="s">
        <v>19</v>
      </c>
      <c r="D1440" s="40" t="s">
        <v>1664</v>
      </c>
      <c r="E1440" s="40" t="s">
        <v>1665</v>
      </c>
      <c r="F1440" s="62">
        <v>903</v>
      </c>
      <c r="G1440" s="63">
        <v>23.25</v>
      </c>
      <c r="H1440" s="63">
        <v>39</v>
      </c>
      <c r="I1440" s="40"/>
      <c r="J1440" s="40">
        <v>22</v>
      </c>
      <c r="K1440" s="40" t="s">
        <v>677</v>
      </c>
      <c r="L1440" s="40" t="s">
        <v>128</v>
      </c>
      <c r="M1440" s="63">
        <f t="shared" si="22"/>
        <v>1.7727272727272727</v>
      </c>
      <c r="N1440" s="64">
        <f>IF(M1440="","",IF(M1440&lt;Premissas!$C$8,Premissas!$E$7,IF(M1440&lt;Premissas!$C$9,Premissas!$E$8,IF(M1440&lt;Premissas!$C$10,Premissas!$E$9,IF(M1440&lt;Premissas!$C$11,Premissas!$E$10,IF(M1440&lt;Premissas!$C$12,Premissas!$E$11,Premissas!$E$12))))))</f>
        <v>500</v>
      </c>
      <c r="O1440" s="65">
        <f>IF(OR(N1440="",N1440=0),0,N1440/Premissas!$C$16)</f>
        <v>19.23076923076923</v>
      </c>
    </row>
    <row r="1441" spans="1:15" ht="15" customHeight="1">
      <c r="A1441" s="40">
        <v>8</v>
      </c>
      <c r="B1441" s="40">
        <v>930</v>
      </c>
      <c r="C1441" s="40" t="s">
        <v>19</v>
      </c>
      <c r="D1441" s="40" t="s">
        <v>1666</v>
      </c>
      <c r="E1441" s="40" t="s">
        <v>1667</v>
      </c>
      <c r="F1441" s="62">
        <v>1182</v>
      </c>
      <c r="G1441" s="63">
        <v>22.08</v>
      </c>
      <c r="H1441" s="63">
        <v>54</v>
      </c>
      <c r="I1441" s="40"/>
      <c r="J1441" s="40">
        <v>22</v>
      </c>
      <c r="K1441" s="40" t="s">
        <v>677</v>
      </c>
      <c r="L1441" s="40" t="s">
        <v>128</v>
      </c>
      <c r="M1441" s="63">
        <f t="shared" si="22"/>
        <v>2.4545454545454546</v>
      </c>
      <c r="N1441" s="64">
        <f>IF(M1441="","",IF(M1441&lt;Premissas!$C$8,Premissas!$E$7,IF(M1441&lt;Premissas!$C$9,Premissas!$E$8,IF(M1441&lt;Premissas!$C$10,Premissas!$E$9,IF(M1441&lt;Premissas!$C$11,Premissas!$E$10,IF(M1441&lt;Premissas!$C$12,Premissas!$E$11,Premissas!$E$12))))))</f>
        <v>750</v>
      </c>
      <c r="O1441" s="65">
        <f>IF(OR(N1441="",N1441=0),0,N1441/Premissas!$C$16)</f>
        <v>28.846153846153847</v>
      </c>
    </row>
    <row r="1442" spans="1:15" ht="15" customHeight="1">
      <c r="A1442" s="40">
        <v>8</v>
      </c>
      <c r="B1442" s="40">
        <v>930</v>
      </c>
      <c r="C1442" s="40" t="s">
        <v>19</v>
      </c>
      <c r="D1442" s="40" t="s">
        <v>1670</v>
      </c>
      <c r="E1442" s="40" t="s">
        <v>1671</v>
      </c>
      <c r="F1442" s="62">
        <v>371</v>
      </c>
      <c r="G1442" s="63">
        <v>47.03</v>
      </c>
      <c r="H1442" s="63">
        <v>8</v>
      </c>
      <c r="I1442" s="40"/>
      <c r="J1442" s="40">
        <v>22</v>
      </c>
      <c r="K1442" s="40" t="s">
        <v>677</v>
      </c>
      <c r="L1442" s="40" t="s">
        <v>128</v>
      </c>
      <c r="M1442" s="63">
        <f t="shared" si="22"/>
        <v>0.36363636363636365</v>
      </c>
      <c r="N1442" s="64">
        <f>IF(M1442="","",IF(M1442&lt;Premissas!$C$8,Premissas!$E$7,IF(M1442&lt;Premissas!$C$9,Premissas!$E$8,IF(M1442&lt;Premissas!$C$10,Premissas!$E$9,IF(M1442&lt;Premissas!$C$11,Premissas!$E$10,IF(M1442&lt;Premissas!$C$12,Premissas!$E$11,Premissas!$E$12))))))</f>
        <v>0</v>
      </c>
      <c r="O1442" s="65">
        <f>IF(OR(N1442="",N1442=0),0,N1442/Premissas!$C$16)</f>
        <v>0</v>
      </c>
    </row>
    <row r="1443" spans="1:15" ht="15" customHeight="1">
      <c r="A1443" s="40">
        <v>8</v>
      </c>
      <c r="B1443" s="40">
        <v>930</v>
      </c>
      <c r="C1443" s="40" t="s">
        <v>19</v>
      </c>
      <c r="D1443" s="40" t="s">
        <v>1672</v>
      </c>
      <c r="E1443" s="40" t="s">
        <v>1673</v>
      </c>
      <c r="F1443" s="62">
        <v>1524</v>
      </c>
      <c r="G1443" s="63">
        <v>29.46</v>
      </c>
      <c r="H1443" s="63">
        <v>52</v>
      </c>
      <c r="I1443" s="40"/>
      <c r="J1443" s="40">
        <v>22</v>
      </c>
      <c r="K1443" s="40" t="s">
        <v>677</v>
      </c>
      <c r="L1443" s="40" t="s">
        <v>128</v>
      </c>
      <c r="M1443" s="63">
        <f t="shared" si="22"/>
        <v>2.3636363636363638</v>
      </c>
      <c r="N1443" s="64">
        <f>IF(M1443="","",IF(M1443&lt;Premissas!$C$8,Premissas!$E$7,IF(M1443&lt;Premissas!$C$9,Premissas!$E$8,IF(M1443&lt;Premissas!$C$10,Premissas!$E$9,IF(M1443&lt;Premissas!$C$11,Premissas!$E$10,IF(M1443&lt;Premissas!$C$12,Premissas!$E$11,Premissas!$E$12))))))</f>
        <v>750</v>
      </c>
      <c r="O1443" s="65">
        <f>IF(OR(N1443="",N1443=0),0,N1443/Premissas!$C$16)</f>
        <v>28.846153846153847</v>
      </c>
    </row>
    <row r="1444" spans="1:15" ht="15" customHeight="1">
      <c r="A1444" s="40">
        <v>8</v>
      </c>
      <c r="B1444" s="40">
        <v>930</v>
      </c>
      <c r="C1444" s="40" t="s">
        <v>19</v>
      </c>
      <c r="D1444" s="40" t="s">
        <v>1788</v>
      </c>
      <c r="E1444" s="40" t="s">
        <v>1789</v>
      </c>
      <c r="F1444" s="62">
        <v>23</v>
      </c>
      <c r="G1444" s="63">
        <v>2</v>
      </c>
      <c r="H1444" s="63">
        <v>12</v>
      </c>
      <c r="I1444" s="40"/>
      <c r="J1444" s="40">
        <v>22</v>
      </c>
      <c r="K1444" s="40" t="s">
        <v>677</v>
      </c>
      <c r="L1444" s="40" t="s">
        <v>128</v>
      </c>
      <c r="M1444" s="63">
        <f t="shared" si="22"/>
        <v>0.54545454545454541</v>
      </c>
      <c r="N1444" s="64">
        <f>IF(M1444="","",IF(M1444&lt;Premissas!$C$8,Premissas!$E$7,IF(M1444&lt;Premissas!$C$9,Premissas!$E$8,IF(M1444&lt;Premissas!$C$10,Premissas!$E$9,IF(M1444&lt;Premissas!$C$11,Premissas!$E$10,IF(M1444&lt;Premissas!$C$12,Premissas!$E$11,Premissas!$E$12))))))</f>
        <v>0</v>
      </c>
      <c r="O1444" s="65">
        <f>IF(OR(N1444="",N1444=0),0,N1444/Premissas!$C$16)</f>
        <v>0</v>
      </c>
    </row>
    <row r="1445" spans="1:15" ht="15" customHeight="1">
      <c r="A1445" s="40">
        <v>8</v>
      </c>
      <c r="B1445" s="40">
        <v>930</v>
      </c>
      <c r="C1445" s="40" t="s">
        <v>21</v>
      </c>
      <c r="D1445" s="40" t="s">
        <v>1788</v>
      </c>
      <c r="E1445" s="40" t="s">
        <v>1789</v>
      </c>
      <c r="F1445" s="62">
        <v>31</v>
      </c>
      <c r="G1445" s="63">
        <v>0.68</v>
      </c>
      <c r="H1445" s="63">
        <v>46</v>
      </c>
      <c r="I1445" s="40"/>
      <c r="J1445" s="40">
        <v>16</v>
      </c>
      <c r="K1445" s="40" t="s">
        <v>677</v>
      </c>
      <c r="L1445" s="40" t="s">
        <v>128</v>
      </c>
      <c r="M1445" s="63">
        <f t="shared" si="22"/>
        <v>2.875</v>
      </c>
      <c r="N1445" s="64">
        <f>IF(M1445="","",IF(M1445&lt;Premissas!$C$8,Premissas!$E$7,IF(M1445&lt;Premissas!$C$9,Premissas!$E$8,IF(M1445&lt;Premissas!$C$10,Premissas!$E$9,IF(M1445&lt;Premissas!$C$11,Premissas!$E$10,IF(M1445&lt;Premissas!$C$12,Premissas!$E$11,Premissas!$E$12))))))</f>
        <v>750</v>
      </c>
      <c r="O1445" s="65">
        <f>IF(OR(N1445="",N1445=0),0,N1445/Premissas!$C$16)</f>
        <v>28.846153846153847</v>
      </c>
    </row>
    <row r="1446" spans="1:15" ht="15" customHeight="1">
      <c r="A1446" s="40">
        <v>8</v>
      </c>
      <c r="B1446" s="40">
        <v>930</v>
      </c>
      <c r="C1446" s="40" t="s">
        <v>19</v>
      </c>
      <c r="D1446" s="40" t="s">
        <v>1674</v>
      </c>
      <c r="E1446" s="40" t="s">
        <v>1675</v>
      </c>
      <c r="F1446" s="62">
        <v>1238</v>
      </c>
      <c r="G1446" s="63">
        <v>23.47</v>
      </c>
      <c r="H1446" s="63">
        <v>53</v>
      </c>
      <c r="I1446" s="40"/>
      <c r="J1446" s="40">
        <v>22</v>
      </c>
      <c r="K1446" s="40" t="s">
        <v>677</v>
      </c>
      <c r="L1446" s="40" t="s">
        <v>128</v>
      </c>
      <c r="M1446" s="63">
        <f t="shared" si="22"/>
        <v>2.4090909090909092</v>
      </c>
      <c r="N1446" s="64">
        <f>IF(M1446="","",IF(M1446&lt;Premissas!$C$8,Premissas!$E$7,IF(M1446&lt;Premissas!$C$9,Premissas!$E$8,IF(M1446&lt;Premissas!$C$10,Premissas!$E$9,IF(M1446&lt;Premissas!$C$11,Premissas!$E$10,IF(M1446&lt;Premissas!$C$12,Premissas!$E$11,Premissas!$E$12))))))</f>
        <v>750</v>
      </c>
      <c r="O1446" s="65">
        <f>IF(OR(N1446="",N1446=0),0,N1446/Premissas!$C$16)</f>
        <v>28.846153846153847</v>
      </c>
    </row>
    <row r="1447" spans="1:15" ht="15" customHeight="1">
      <c r="A1447" s="40">
        <v>8</v>
      </c>
      <c r="B1447" s="40">
        <v>930</v>
      </c>
      <c r="C1447" s="40" t="s">
        <v>19</v>
      </c>
      <c r="D1447" s="40" t="s">
        <v>1676</v>
      </c>
      <c r="E1447" s="40" t="s">
        <v>1677</v>
      </c>
      <c r="F1447" s="62">
        <v>1260</v>
      </c>
      <c r="G1447" s="63">
        <v>26.18</v>
      </c>
      <c r="H1447" s="63">
        <v>48</v>
      </c>
      <c r="I1447" s="40"/>
      <c r="J1447" s="40">
        <v>22</v>
      </c>
      <c r="K1447" s="40" t="s">
        <v>677</v>
      </c>
      <c r="L1447" s="40" t="s">
        <v>128</v>
      </c>
      <c r="M1447" s="63">
        <f t="shared" si="22"/>
        <v>2.1818181818181817</v>
      </c>
      <c r="N1447" s="64">
        <f>IF(M1447="","",IF(M1447&lt;Premissas!$C$8,Premissas!$E$7,IF(M1447&lt;Premissas!$C$9,Premissas!$E$8,IF(M1447&lt;Premissas!$C$10,Premissas!$E$9,IF(M1447&lt;Premissas!$C$11,Premissas!$E$10,IF(M1447&lt;Premissas!$C$12,Premissas!$E$11,Premissas!$E$12))))))</f>
        <v>750</v>
      </c>
      <c r="O1447" s="65">
        <f>IF(OR(N1447="",N1447=0),0,N1447/Premissas!$C$16)</f>
        <v>28.846153846153847</v>
      </c>
    </row>
    <row r="1448" spans="1:15" ht="15" customHeight="1">
      <c r="A1448" s="40">
        <v>8</v>
      </c>
      <c r="B1448" s="40">
        <v>930</v>
      </c>
      <c r="C1448" s="40" t="s">
        <v>21</v>
      </c>
      <c r="D1448" s="40" t="s">
        <v>1678</v>
      </c>
      <c r="E1448" s="40" t="s">
        <v>1679</v>
      </c>
      <c r="F1448" s="62">
        <v>949</v>
      </c>
      <c r="G1448" s="63">
        <v>26.28</v>
      </c>
      <c r="H1448" s="63">
        <v>36</v>
      </c>
      <c r="I1448" s="40"/>
      <c r="J1448" s="40">
        <v>16</v>
      </c>
      <c r="K1448" s="40" t="s">
        <v>677</v>
      </c>
      <c r="L1448" s="40" t="s">
        <v>128</v>
      </c>
      <c r="M1448" s="63">
        <f t="shared" si="22"/>
        <v>2.25</v>
      </c>
      <c r="N1448" s="64">
        <f>IF(M1448="","",IF(M1448&lt;Premissas!$C$8,Premissas!$E$7,IF(M1448&lt;Premissas!$C$9,Premissas!$E$8,IF(M1448&lt;Premissas!$C$10,Premissas!$E$9,IF(M1448&lt;Premissas!$C$11,Premissas!$E$10,IF(M1448&lt;Premissas!$C$12,Premissas!$E$11,Premissas!$E$12))))))</f>
        <v>750</v>
      </c>
      <c r="O1448" s="65">
        <f>IF(OR(N1448="",N1448=0),0,N1448/Premissas!$C$16)</f>
        <v>28.846153846153847</v>
      </c>
    </row>
    <row r="1449" spans="1:15" ht="15" customHeight="1">
      <c r="A1449" s="40">
        <v>8</v>
      </c>
      <c r="B1449" s="40">
        <v>930</v>
      </c>
      <c r="C1449" s="40" t="s">
        <v>20</v>
      </c>
      <c r="D1449" s="40" t="s">
        <v>1678</v>
      </c>
      <c r="E1449" s="40" t="s">
        <v>1679</v>
      </c>
      <c r="F1449" s="62">
        <v>484</v>
      </c>
      <c r="G1449" s="63">
        <v>30.31</v>
      </c>
      <c r="H1449" s="63">
        <v>16</v>
      </c>
      <c r="I1449" s="40"/>
      <c r="J1449" s="40">
        <v>17</v>
      </c>
      <c r="K1449" s="40" t="s">
        <v>677</v>
      </c>
      <c r="L1449" s="40" t="s">
        <v>128</v>
      </c>
      <c r="M1449" s="63">
        <f t="shared" si="22"/>
        <v>0.94117647058823528</v>
      </c>
      <c r="N1449" s="64">
        <f>IF(M1449="","",IF(M1449&lt;Premissas!$C$8,Premissas!$E$7,IF(M1449&lt;Premissas!$C$9,Premissas!$E$8,IF(M1449&lt;Premissas!$C$10,Premissas!$E$9,IF(M1449&lt;Premissas!$C$11,Premissas!$E$10,IF(M1449&lt;Premissas!$C$12,Premissas!$E$11,Premissas!$E$12))))))</f>
        <v>0</v>
      </c>
      <c r="O1449" s="65">
        <f>IF(OR(N1449="",N1449=0),0,N1449/Premissas!$C$16)</f>
        <v>0</v>
      </c>
    </row>
    <row r="1450" spans="1:15" ht="15" customHeight="1">
      <c r="A1450" s="40">
        <v>8</v>
      </c>
      <c r="B1450" s="40">
        <v>930</v>
      </c>
      <c r="C1450" s="40" t="s">
        <v>19</v>
      </c>
      <c r="D1450" s="40" t="s">
        <v>1680</v>
      </c>
      <c r="E1450" s="40" t="s">
        <v>1681</v>
      </c>
      <c r="F1450" s="62">
        <v>6</v>
      </c>
      <c r="G1450" s="63">
        <v>0.34</v>
      </c>
      <c r="H1450" s="63">
        <v>18</v>
      </c>
      <c r="I1450" s="40"/>
      <c r="J1450" s="40">
        <v>22</v>
      </c>
      <c r="K1450" s="40" t="s">
        <v>677</v>
      </c>
      <c r="L1450" s="40" t="s">
        <v>128</v>
      </c>
      <c r="M1450" s="63">
        <f t="shared" si="22"/>
        <v>0.81818181818181823</v>
      </c>
      <c r="N1450" s="64">
        <f>IF(M1450="","",IF(M1450&lt;Premissas!$C$8,Premissas!$E$7,IF(M1450&lt;Premissas!$C$9,Premissas!$E$8,IF(M1450&lt;Premissas!$C$10,Premissas!$E$9,IF(M1450&lt;Premissas!$C$11,Premissas!$E$10,IF(M1450&lt;Premissas!$C$12,Premissas!$E$11,Premissas!$E$12))))))</f>
        <v>0</v>
      </c>
      <c r="O1450" s="65">
        <f>IF(OR(N1450="",N1450=0),0,N1450/Premissas!$C$16)</f>
        <v>0</v>
      </c>
    </row>
    <row r="1451" spans="1:15" ht="15" customHeight="1">
      <c r="A1451" s="40">
        <v>8</v>
      </c>
      <c r="B1451" s="40">
        <v>930</v>
      </c>
      <c r="C1451" s="40" t="s">
        <v>19</v>
      </c>
      <c r="D1451" s="40" t="s">
        <v>1682</v>
      </c>
      <c r="E1451" s="40" t="s">
        <v>1683</v>
      </c>
      <c r="F1451" s="62">
        <v>457</v>
      </c>
      <c r="G1451" s="63">
        <v>50.99</v>
      </c>
      <c r="H1451" s="63">
        <v>9</v>
      </c>
      <c r="I1451" s="40"/>
      <c r="J1451" s="40">
        <v>22</v>
      </c>
      <c r="K1451" s="40" t="s">
        <v>677</v>
      </c>
      <c r="L1451" s="40" t="s">
        <v>128</v>
      </c>
      <c r="M1451" s="63">
        <f t="shared" si="22"/>
        <v>0.40909090909090912</v>
      </c>
      <c r="N1451" s="64">
        <f>IF(M1451="","",IF(M1451&lt;Premissas!$C$8,Premissas!$E$7,IF(M1451&lt;Premissas!$C$9,Premissas!$E$8,IF(M1451&lt;Premissas!$C$10,Premissas!$E$9,IF(M1451&lt;Premissas!$C$11,Premissas!$E$10,IF(M1451&lt;Premissas!$C$12,Premissas!$E$11,Premissas!$E$12))))))</f>
        <v>0</v>
      </c>
      <c r="O1451" s="65">
        <f>IF(OR(N1451="",N1451=0),0,N1451/Premissas!$C$16)</f>
        <v>0</v>
      </c>
    </row>
    <row r="1452" spans="1:15" ht="15" customHeight="1">
      <c r="A1452" s="40">
        <v>8</v>
      </c>
      <c r="B1452" s="40">
        <v>930</v>
      </c>
      <c r="C1452" s="40" t="s">
        <v>19</v>
      </c>
      <c r="D1452" s="40" t="s">
        <v>1686</v>
      </c>
      <c r="E1452" s="40" t="s">
        <v>1687</v>
      </c>
      <c r="F1452" s="62">
        <v>1092</v>
      </c>
      <c r="G1452" s="63">
        <v>101.92</v>
      </c>
      <c r="H1452" s="63">
        <v>11</v>
      </c>
      <c r="I1452" s="40"/>
      <c r="J1452" s="40">
        <v>22</v>
      </c>
      <c r="K1452" s="40" t="s">
        <v>677</v>
      </c>
      <c r="L1452" s="40" t="s">
        <v>128</v>
      </c>
      <c r="M1452" s="63">
        <f t="shared" si="22"/>
        <v>0.5</v>
      </c>
      <c r="N1452" s="64">
        <f>IF(M1452="","",IF(M1452&lt;Premissas!$C$8,Premissas!$E$7,IF(M1452&lt;Premissas!$C$9,Premissas!$E$8,IF(M1452&lt;Premissas!$C$10,Premissas!$E$9,IF(M1452&lt;Premissas!$C$11,Premissas!$E$10,IF(M1452&lt;Premissas!$C$12,Premissas!$E$11,Premissas!$E$12))))))</f>
        <v>0</v>
      </c>
      <c r="O1452" s="65">
        <f>IF(OR(N1452="",N1452=0),0,N1452/Premissas!$C$16)</f>
        <v>0</v>
      </c>
    </row>
    <row r="1453" spans="1:15" ht="15" customHeight="1">
      <c r="A1453" s="40">
        <v>8</v>
      </c>
      <c r="B1453" s="40">
        <v>930</v>
      </c>
      <c r="C1453" s="40" t="s">
        <v>21</v>
      </c>
      <c r="D1453" s="40" t="s">
        <v>1790</v>
      </c>
      <c r="E1453" s="40" t="s">
        <v>1791</v>
      </c>
      <c r="F1453" s="62">
        <v>19</v>
      </c>
      <c r="G1453" s="63">
        <v>5.53</v>
      </c>
      <c r="H1453" s="63">
        <v>3</v>
      </c>
      <c r="I1453" s="40"/>
      <c r="J1453" s="40">
        <v>16</v>
      </c>
      <c r="K1453" s="40" t="s">
        <v>677</v>
      </c>
      <c r="L1453" s="40" t="s">
        <v>128</v>
      </c>
      <c r="M1453" s="63">
        <f t="shared" si="22"/>
        <v>0.1875</v>
      </c>
      <c r="N1453" s="64">
        <f>IF(M1453="","",IF(M1453&lt;Premissas!$C$8,Premissas!$E$7,IF(M1453&lt;Premissas!$C$9,Premissas!$E$8,IF(M1453&lt;Premissas!$C$10,Premissas!$E$9,IF(M1453&lt;Premissas!$C$11,Premissas!$E$10,IF(M1453&lt;Premissas!$C$12,Premissas!$E$11,Premissas!$E$12))))))</f>
        <v>0</v>
      </c>
      <c r="O1453" s="65">
        <f>IF(OR(N1453="",N1453=0),0,N1453/Premissas!$C$16)</f>
        <v>0</v>
      </c>
    </row>
    <row r="1454" spans="1:15" ht="15" customHeight="1">
      <c r="A1454" s="40">
        <v>8</v>
      </c>
      <c r="B1454" s="40">
        <v>930</v>
      </c>
      <c r="C1454" s="40" t="s">
        <v>21</v>
      </c>
      <c r="D1454" s="40" t="s">
        <v>1792</v>
      </c>
      <c r="E1454" s="40" t="s">
        <v>1793</v>
      </c>
      <c r="F1454" s="62">
        <v>1</v>
      </c>
      <c r="G1454" s="63">
        <v>0.41</v>
      </c>
      <c r="H1454" s="63">
        <v>2</v>
      </c>
      <c r="I1454" s="40"/>
      <c r="J1454" s="40">
        <v>16</v>
      </c>
      <c r="K1454" s="40" t="s">
        <v>677</v>
      </c>
      <c r="L1454" s="40" t="s">
        <v>128</v>
      </c>
      <c r="M1454" s="63">
        <f t="shared" si="22"/>
        <v>0.125</v>
      </c>
      <c r="N1454" s="64">
        <f>IF(M1454="","",IF(M1454&lt;Premissas!$C$8,Premissas!$E$7,IF(M1454&lt;Premissas!$C$9,Premissas!$E$8,IF(M1454&lt;Premissas!$C$10,Premissas!$E$9,IF(M1454&lt;Premissas!$C$11,Premissas!$E$10,IF(M1454&lt;Premissas!$C$12,Premissas!$E$11,Premissas!$E$12))))))</f>
        <v>0</v>
      </c>
      <c r="O1454" s="65">
        <f>IF(OR(N1454="",N1454=0),0,N1454/Premissas!$C$16)</f>
        <v>0</v>
      </c>
    </row>
    <row r="1455" spans="1:15" ht="15" customHeight="1">
      <c r="A1455" s="40">
        <v>8</v>
      </c>
      <c r="B1455" s="40">
        <v>930</v>
      </c>
      <c r="C1455" s="40" t="s">
        <v>19</v>
      </c>
      <c r="D1455" s="40" t="s">
        <v>1794</v>
      </c>
      <c r="E1455" s="40" t="s">
        <v>1795</v>
      </c>
      <c r="F1455" s="62">
        <v>234</v>
      </c>
      <c r="G1455" s="63">
        <v>5.71</v>
      </c>
      <c r="H1455" s="63">
        <v>41</v>
      </c>
      <c r="I1455" s="40"/>
      <c r="J1455" s="40">
        <v>22</v>
      </c>
      <c r="K1455" s="40" t="s">
        <v>677</v>
      </c>
      <c r="L1455" s="40" t="s">
        <v>128</v>
      </c>
      <c r="M1455" s="63">
        <f t="shared" si="22"/>
        <v>1.8636363636363635</v>
      </c>
      <c r="N1455" s="64">
        <f>IF(M1455="","",IF(M1455&lt;Premissas!$C$8,Premissas!$E$7,IF(M1455&lt;Premissas!$C$9,Premissas!$E$8,IF(M1455&lt;Premissas!$C$10,Premissas!$E$9,IF(M1455&lt;Premissas!$C$11,Premissas!$E$10,IF(M1455&lt;Premissas!$C$12,Premissas!$E$11,Premissas!$E$12))))))</f>
        <v>500</v>
      </c>
      <c r="O1455" s="65">
        <f>IF(OR(N1455="",N1455=0),0,N1455/Premissas!$C$16)</f>
        <v>19.23076923076923</v>
      </c>
    </row>
    <row r="1456" spans="1:15" ht="15" customHeight="1">
      <c r="A1456" s="40">
        <v>8</v>
      </c>
      <c r="B1456" s="40">
        <v>930</v>
      </c>
      <c r="C1456" s="40" t="s">
        <v>20</v>
      </c>
      <c r="D1456" s="40" t="s">
        <v>1688</v>
      </c>
      <c r="E1456" s="40" t="s">
        <v>1689</v>
      </c>
      <c r="F1456" s="62">
        <v>1529</v>
      </c>
      <c r="G1456" s="63">
        <v>86.03</v>
      </c>
      <c r="H1456" s="63">
        <v>18</v>
      </c>
      <c r="I1456" s="40"/>
      <c r="J1456" s="40">
        <v>17</v>
      </c>
      <c r="K1456" s="40" t="s">
        <v>677</v>
      </c>
      <c r="L1456" s="40" t="s">
        <v>128</v>
      </c>
      <c r="M1456" s="63">
        <f t="shared" si="22"/>
        <v>1.0588235294117647</v>
      </c>
      <c r="N1456" s="64">
        <f>IF(M1456="","",IF(M1456&lt;Premissas!$C$8,Premissas!$E$7,IF(M1456&lt;Premissas!$C$9,Premissas!$E$8,IF(M1456&lt;Premissas!$C$10,Premissas!$E$9,IF(M1456&lt;Premissas!$C$11,Premissas!$E$10,IF(M1456&lt;Premissas!$C$12,Premissas!$E$11,Premissas!$E$12))))))</f>
        <v>100</v>
      </c>
      <c r="O1456" s="65">
        <f>IF(OR(N1456="",N1456=0),0,N1456/Premissas!$C$16)</f>
        <v>3.8461538461538463</v>
      </c>
    </row>
    <row r="1457" spans="1:15" ht="15" customHeight="1">
      <c r="A1457" s="40">
        <v>8</v>
      </c>
      <c r="B1457" s="40">
        <v>930</v>
      </c>
      <c r="C1457" s="40" t="s">
        <v>20</v>
      </c>
      <c r="D1457" s="40" t="s">
        <v>1796</v>
      </c>
      <c r="E1457" s="40" t="s">
        <v>1797</v>
      </c>
      <c r="F1457" s="62">
        <v>5</v>
      </c>
      <c r="G1457" s="63">
        <v>1.99</v>
      </c>
      <c r="H1457" s="63">
        <v>3</v>
      </c>
      <c r="I1457" s="40"/>
      <c r="J1457" s="40">
        <v>17</v>
      </c>
      <c r="K1457" s="40" t="s">
        <v>677</v>
      </c>
      <c r="L1457" s="40" t="s">
        <v>128</v>
      </c>
      <c r="M1457" s="63">
        <f t="shared" si="22"/>
        <v>0.17647058823529413</v>
      </c>
      <c r="N1457" s="64">
        <f>IF(M1457="","",IF(M1457&lt;Premissas!$C$8,Premissas!$E$7,IF(M1457&lt;Premissas!$C$9,Premissas!$E$8,IF(M1457&lt;Premissas!$C$10,Premissas!$E$9,IF(M1457&lt;Premissas!$C$11,Premissas!$E$10,IF(M1457&lt;Premissas!$C$12,Premissas!$E$11,Premissas!$E$12))))))</f>
        <v>0</v>
      </c>
      <c r="O1457" s="65">
        <f>IF(OR(N1457="",N1457=0),0,N1457/Premissas!$C$16)</f>
        <v>0</v>
      </c>
    </row>
    <row r="1458" spans="1:15" ht="15" customHeight="1">
      <c r="A1458" s="40">
        <v>8</v>
      </c>
      <c r="B1458" s="40">
        <v>930</v>
      </c>
      <c r="C1458" s="40" t="s">
        <v>21</v>
      </c>
      <c r="D1458" s="40" t="s">
        <v>1690</v>
      </c>
      <c r="E1458" s="40" t="s">
        <v>1691</v>
      </c>
      <c r="F1458" s="62">
        <v>12</v>
      </c>
      <c r="G1458" s="63">
        <v>1.28</v>
      </c>
      <c r="H1458" s="63">
        <v>9</v>
      </c>
      <c r="I1458" s="40"/>
      <c r="J1458" s="40">
        <v>16</v>
      </c>
      <c r="K1458" s="40" t="s">
        <v>677</v>
      </c>
      <c r="L1458" s="40" t="s">
        <v>128</v>
      </c>
      <c r="M1458" s="63">
        <f t="shared" si="22"/>
        <v>0.5625</v>
      </c>
      <c r="N1458" s="64">
        <f>IF(M1458="","",IF(M1458&lt;Premissas!$C$8,Premissas!$E$7,IF(M1458&lt;Premissas!$C$9,Premissas!$E$8,IF(M1458&lt;Premissas!$C$10,Premissas!$E$9,IF(M1458&lt;Premissas!$C$11,Premissas!$E$10,IF(M1458&lt;Premissas!$C$12,Premissas!$E$11,Premissas!$E$12))))))</f>
        <v>0</v>
      </c>
      <c r="O1458" s="65">
        <f>IF(OR(N1458="",N1458=0),0,N1458/Premissas!$C$16)</f>
        <v>0</v>
      </c>
    </row>
    <row r="1459" spans="1:15" ht="15" customHeight="1">
      <c r="A1459" s="40">
        <v>8</v>
      </c>
      <c r="B1459" s="40">
        <v>930</v>
      </c>
      <c r="C1459" s="40" t="s">
        <v>20</v>
      </c>
      <c r="D1459" s="40" t="s">
        <v>1690</v>
      </c>
      <c r="E1459" s="40" t="s">
        <v>1691</v>
      </c>
      <c r="F1459" s="62">
        <v>1729</v>
      </c>
      <c r="G1459" s="63">
        <v>128.66</v>
      </c>
      <c r="H1459" s="63">
        <v>13</v>
      </c>
      <c r="I1459" s="40"/>
      <c r="J1459" s="40">
        <v>17</v>
      </c>
      <c r="K1459" s="40" t="s">
        <v>677</v>
      </c>
      <c r="L1459" s="40" t="s">
        <v>128</v>
      </c>
      <c r="M1459" s="63">
        <f t="shared" si="22"/>
        <v>0.76470588235294112</v>
      </c>
      <c r="N1459" s="64">
        <f>IF(M1459="","",IF(M1459&lt;Premissas!$C$8,Premissas!$E$7,IF(M1459&lt;Premissas!$C$9,Premissas!$E$8,IF(M1459&lt;Premissas!$C$10,Premissas!$E$9,IF(M1459&lt;Premissas!$C$11,Premissas!$E$10,IF(M1459&lt;Premissas!$C$12,Premissas!$E$11,Premissas!$E$12))))))</f>
        <v>0</v>
      </c>
      <c r="O1459" s="65">
        <f>IF(OR(N1459="",N1459=0),0,N1459/Premissas!$C$16)</f>
        <v>0</v>
      </c>
    </row>
    <row r="1460" spans="1:15" ht="15" customHeight="1">
      <c r="A1460" s="40">
        <v>8</v>
      </c>
      <c r="B1460" s="40">
        <v>930</v>
      </c>
      <c r="C1460" s="40" t="s">
        <v>22</v>
      </c>
      <c r="D1460" s="40" t="s">
        <v>1694</v>
      </c>
      <c r="E1460" s="40" t="s">
        <v>1695</v>
      </c>
      <c r="F1460" s="62">
        <v>1844</v>
      </c>
      <c r="G1460" s="63">
        <v>26.68</v>
      </c>
      <c r="H1460" s="63">
        <v>69</v>
      </c>
      <c r="I1460" s="40"/>
      <c r="J1460" s="40">
        <v>20</v>
      </c>
      <c r="K1460" s="40" t="s">
        <v>677</v>
      </c>
      <c r="L1460" s="40" t="s">
        <v>128</v>
      </c>
      <c r="M1460" s="63">
        <f t="shared" si="22"/>
        <v>3.45</v>
      </c>
      <c r="N1460" s="64">
        <f>IF(M1460="","",IF(M1460&lt;Premissas!$C$8,Premissas!$E$7,IF(M1460&lt;Premissas!$C$9,Premissas!$E$8,IF(M1460&lt;Premissas!$C$10,Premissas!$E$9,IF(M1460&lt;Premissas!$C$11,Premissas!$E$10,IF(M1460&lt;Premissas!$C$12,Premissas!$E$11,Premissas!$E$12))))))</f>
        <v>750</v>
      </c>
      <c r="O1460" s="65">
        <f>IF(OR(N1460="",N1460=0),0,N1460/Premissas!$C$16)</f>
        <v>28.846153846153847</v>
      </c>
    </row>
    <row r="1461" spans="1:15" ht="15" customHeight="1">
      <c r="A1461" s="40">
        <v>8</v>
      </c>
      <c r="B1461" s="40">
        <v>930</v>
      </c>
      <c r="C1461" s="40" t="s">
        <v>20</v>
      </c>
      <c r="D1461" s="40" t="s">
        <v>1696</v>
      </c>
      <c r="E1461" s="40" t="s">
        <v>1697</v>
      </c>
      <c r="F1461" s="62">
        <v>3396</v>
      </c>
      <c r="G1461" s="63">
        <v>139.94999999999999</v>
      </c>
      <c r="H1461" s="63">
        <v>24</v>
      </c>
      <c r="I1461" s="40"/>
      <c r="J1461" s="40">
        <v>17</v>
      </c>
      <c r="K1461" s="40" t="s">
        <v>677</v>
      </c>
      <c r="L1461" s="40" t="s">
        <v>128</v>
      </c>
      <c r="M1461" s="63">
        <f t="shared" si="22"/>
        <v>1.411764705882353</v>
      </c>
      <c r="N1461" s="64">
        <f>IF(M1461="","",IF(M1461&lt;Premissas!$C$8,Premissas!$E$7,IF(M1461&lt;Premissas!$C$9,Premissas!$E$8,IF(M1461&lt;Premissas!$C$10,Premissas!$E$9,IF(M1461&lt;Premissas!$C$11,Premissas!$E$10,IF(M1461&lt;Premissas!$C$12,Premissas!$E$11,Premissas!$E$12))))))</f>
        <v>350</v>
      </c>
      <c r="O1461" s="65">
        <f>IF(OR(N1461="",N1461=0),0,N1461/Premissas!$C$16)</f>
        <v>13.461538461538462</v>
      </c>
    </row>
    <row r="1462" spans="1:15" ht="15" customHeight="1">
      <c r="A1462" s="40">
        <v>8</v>
      </c>
      <c r="B1462" s="40">
        <v>930</v>
      </c>
      <c r="C1462" s="40" t="s">
        <v>21</v>
      </c>
      <c r="D1462" s="40" t="s">
        <v>1698</v>
      </c>
      <c r="E1462" s="40" t="s">
        <v>1699</v>
      </c>
      <c r="F1462" s="62">
        <v>6</v>
      </c>
      <c r="G1462" s="63">
        <v>1.33</v>
      </c>
      <c r="H1462" s="63">
        <v>5</v>
      </c>
      <c r="I1462" s="40"/>
      <c r="J1462" s="40">
        <v>16</v>
      </c>
      <c r="K1462" s="40" t="s">
        <v>677</v>
      </c>
      <c r="L1462" s="40" t="s">
        <v>128</v>
      </c>
      <c r="M1462" s="63">
        <f t="shared" si="22"/>
        <v>0.3125</v>
      </c>
      <c r="N1462" s="64">
        <f>IF(M1462="","",IF(M1462&lt;Premissas!$C$8,Premissas!$E$7,IF(M1462&lt;Premissas!$C$9,Premissas!$E$8,IF(M1462&lt;Premissas!$C$10,Premissas!$E$9,IF(M1462&lt;Premissas!$C$11,Premissas!$E$10,IF(M1462&lt;Premissas!$C$12,Premissas!$E$11,Premissas!$E$12))))))</f>
        <v>0</v>
      </c>
      <c r="O1462" s="65">
        <f>IF(OR(N1462="",N1462=0),0,N1462/Premissas!$C$16)</f>
        <v>0</v>
      </c>
    </row>
    <row r="1463" spans="1:15" ht="15" customHeight="1">
      <c r="A1463" s="40">
        <v>8</v>
      </c>
      <c r="B1463" s="40">
        <v>930</v>
      </c>
      <c r="C1463" s="40" t="s">
        <v>22</v>
      </c>
      <c r="D1463" s="40" t="s">
        <v>1702</v>
      </c>
      <c r="E1463" s="40" t="s">
        <v>1703</v>
      </c>
      <c r="F1463" s="62">
        <v>2936</v>
      </c>
      <c r="G1463" s="63">
        <v>111.93</v>
      </c>
      <c r="H1463" s="63">
        <v>26</v>
      </c>
      <c r="I1463" s="40"/>
      <c r="J1463" s="40">
        <v>20</v>
      </c>
      <c r="K1463" s="40" t="s">
        <v>677</v>
      </c>
      <c r="L1463" s="40" t="s">
        <v>128</v>
      </c>
      <c r="M1463" s="63">
        <f t="shared" si="22"/>
        <v>1.3</v>
      </c>
      <c r="N1463" s="64">
        <f>IF(M1463="","",IF(M1463&lt;Premissas!$C$8,Premissas!$E$7,IF(M1463&lt;Premissas!$C$9,Premissas!$E$8,IF(M1463&lt;Premissas!$C$10,Premissas!$E$9,IF(M1463&lt;Premissas!$C$11,Premissas!$E$10,IF(M1463&lt;Premissas!$C$12,Premissas!$E$11,Premissas!$E$12))))))</f>
        <v>200</v>
      </c>
      <c r="O1463" s="65">
        <f>IF(OR(N1463="",N1463=0),0,N1463/Premissas!$C$16)</f>
        <v>7.6923076923076925</v>
      </c>
    </row>
    <row r="1464" spans="1:15" ht="15" customHeight="1">
      <c r="A1464" s="40">
        <v>8</v>
      </c>
      <c r="B1464" s="40">
        <v>1953</v>
      </c>
      <c r="C1464" s="40" t="s">
        <v>20</v>
      </c>
      <c r="D1464" s="40" t="s">
        <v>1798</v>
      </c>
      <c r="E1464" s="40" t="s">
        <v>1799</v>
      </c>
      <c r="F1464" s="62">
        <v>43</v>
      </c>
      <c r="G1464" s="63">
        <v>6</v>
      </c>
      <c r="H1464" s="63">
        <v>7</v>
      </c>
      <c r="I1464" s="40">
        <v>19</v>
      </c>
      <c r="J1464" s="40">
        <v>19</v>
      </c>
      <c r="K1464" s="40" t="s">
        <v>127</v>
      </c>
      <c r="L1464" s="40" t="s">
        <v>128</v>
      </c>
      <c r="M1464" s="63">
        <f t="shared" si="22"/>
        <v>0.36842105263157893</v>
      </c>
      <c r="N1464" s="64">
        <f>IF(M1464="","",IF(M1464&lt;Premissas!$C$8,Premissas!$E$7,IF(M1464&lt;Premissas!$C$9,Premissas!$E$8,IF(M1464&lt;Premissas!$C$10,Premissas!$E$9,IF(M1464&lt;Premissas!$C$11,Premissas!$E$10,IF(M1464&lt;Premissas!$C$12,Premissas!$E$11,Premissas!$E$12))))))</f>
        <v>0</v>
      </c>
      <c r="O1464" s="65">
        <f>IF(OR(N1464="",N1464=0),0,N1464/Premissas!$C$16)</f>
        <v>0</v>
      </c>
    </row>
    <row r="1465" spans="1:15" ht="15" customHeight="1">
      <c r="A1465" s="40">
        <v>8</v>
      </c>
      <c r="B1465" s="40">
        <v>1953</v>
      </c>
      <c r="C1465" s="40" t="s">
        <v>22</v>
      </c>
      <c r="D1465" s="40" t="s">
        <v>569</v>
      </c>
      <c r="E1465" s="40" t="s">
        <v>570</v>
      </c>
      <c r="F1465" s="62">
        <v>2</v>
      </c>
      <c r="G1465" s="63">
        <v>7.0000000000000007E-2</v>
      </c>
      <c r="H1465" s="63">
        <v>29</v>
      </c>
      <c r="I1465" s="40">
        <v>19</v>
      </c>
      <c r="J1465" s="40">
        <v>19</v>
      </c>
      <c r="K1465" s="40" t="s">
        <v>127</v>
      </c>
      <c r="L1465" s="40" t="s">
        <v>128</v>
      </c>
      <c r="M1465" s="63">
        <f t="shared" si="22"/>
        <v>1.5263157894736843</v>
      </c>
      <c r="N1465" s="64">
        <f>IF(M1465="","",IF(M1465&lt;Premissas!$C$8,Premissas!$E$7,IF(M1465&lt;Premissas!$C$9,Premissas!$E$8,IF(M1465&lt;Premissas!$C$10,Premissas!$E$9,IF(M1465&lt;Premissas!$C$11,Premissas!$E$10,IF(M1465&lt;Premissas!$C$12,Premissas!$E$11,Premissas!$E$12))))))</f>
        <v>350</v>
      </c>
      <c r="O1465" s="65">
        <f>IF(OR(N1465="",N1465=0),0,N1465/Premissas!$C$16)</f>
        <v>13.461538461538462</v>
      </c>
    </row>
    <row r="1466" spans="1:15" ht="15" customHeight="1">
      <c r="A1466" s="40">
        <v>8</v>
      </c>
      <c r="B1466" s="40">
        <v>1953</v>
      </c>
      <c r="C1466" s="40" t="s">
        <v>19</v>
      </c>
      <c r="D1466" s="40" t="s">
        <v>571</v>
      </c>
      <c r="E1466" s="40" t="s">
        <v>572</v>
      </c>
      <c r="F1466" s="62">
        <v>323</v>
      </c>
      <c r="G1466" s="63">
        <v>9.7100000000000009</v>
      </c>
      <c r="H1466" s="63">
        <v>33</v>
      </c>
      <c r="I1466" s="40">
        <v>18</v>
      </c>
      <c r="J1466" s="40">
        <v>18</v>
      </c>
      <c r="K1466" s="40" t="s">
        <v>127</v>
      </c>
      <c r="L1466" s="40" t="s">
        <v>128</v>
      </c>
      <c r="M1466" s="63">
        <f t="shared" si="22"/>
        <v>1.8333333333333333</v>
      </c>
      <c r="N1466" s="64">
        <f>IF(M1466="","",IF(M1466&lt;Premissas!$C$8,Premissas!$E$7,IF(M1466&lt;Premissas!$C$9,Premissas!$E$8,IF(M1466&lt;Premissas!$C$10,Premissas!$E$9,IF(M1466&lt;Premissas!$C$11,Premissas!$E$10,IF(M1466&lt;Premissas!$C$12,Premissas!$E$11,Premissas!$E$12))))))</f>
        <v>500</v>
      </c>
      <c r="O1466" s="65">
        <f>IF(OR(N1466="",N1466=0),0,N1466/Premissas!$C$16)</f>
        <v>19.23076923076923</v>
      </c>
    </row>
    <row r="1467" spans="1:15" ht="15" customHeight="1">
      <c r="A1467" s="40">
        <v>8</v>
      </c>
      <c r="B1467" s="40">
        <v>1953</v>
      </c>
      <c r="C1467" s="40" t="s">
        <v>20</v>
      </c>
      <c r="D1467" s="40" t="s">
        <v>571</v>
      </c>
      <c r="E1467" s="40" t="s">
        <v>572</v>
      </c>
      <c r="F1467" s="62">
        <v>124</v>
      </c>
      <c r="G1467" s="63">
        <v>2.31</v>
      </c>
      <c r="H1467" s="63">
        <v>54</v>
      </c>
      <c r="I1467" s="40">
        <v>19</v>
      </c>
      <c r="J1467" s="40">
        <v>19</v>
      </c>
      <c r="K1467" s="40" t="s">
        <v>127</v>
      </c>
      <c r="L1467" s="40" t="s">
        <v>128</v>
      </c>
      <c r="M1467" s="63">
        <f t="shared" si="22"/>
        <v>2.8421052631578947</v>
      </c>
      <c r="N1467" s="64">
        <f>IF(M1467="","",IF(M1467&lt;Premissas!$C$8,Premissas!$E$7,IF(M1467&lt;Premissas!$C$9,Premissas!$E$8,IF(M1467&lt;Premissas!$C$10,Premissas!$E$9,IF(M1467&lt;Premissas!$C$11,Premissas!$E$10,IF(M1467&lt;Premissas!$C$12,Premissas!$E$11,Premissas!$E$12))))))</f>
        <v>750</v>
      </c>
      <c r="O1467" s="65">
        <f>IF(OR(N1467="",N1467=0),0,N1467/Premissas!$C$16)</f>
        <v>28.846153846153847</v>
      </c>
    </row>
    <row r="1468" spans="1:15" ht="15" customHeight="1">
      <c r="A1468" s="40">
        <v>8</v>
      </c>
      <c r="B1468" s="40">
        <v>1953</v>
      </c>
      <c r="C1468" s="40" t="s">
        <v>22</v>
      </c>
      <c r="D1468" s="40" t="s">
        <v>573</v>
      </c>
      <c r="E1468" s="40" t="s">
        <v>574</v>
      </c>
      <c r="F1468" s="62">
        <v>3149</v>
      </c>
      <c r="G1468" s="63">
        <v>105.46</v>
      </c>
      <c r="H1468" s="63">
        <v>30</v>
      </c>
      <c r="I1468" s="40">
        <v>19</v>
      </c>
      <c r="J1468" s="40">
        <v>19</v>
      </c>
      <c r="K1468" s="40" t="s">
        <v>127</v>
      </c>
      <c r="L1468" s="40" t="s">
        <v>128</v>
      </c>
      <c r="M1468" s="63">
        <f t="shared" si="22"/>
        <v>1.5789473684210527</v>
      </c>
      <c r="N1468" s="64">
        <f>IF(M1468="","",IF(M1468&lt;Premissas!$C$8,Premissas!$E$7,IF(M1468&lt;Premissas!$C$9,Premissas!$E$8,IF(M1468&lt;Premissas!$C$10,Premissas!$E$9,IF(M1468&lt;Premissas!$C$11,Premissas!$E$10,IF(M1468&lt;Premissas!$C$12,Premissas!$E$11,Premissas!$E$12))))))</f>
        <v>350</v>
      </c>
      <c r="O1468" s="65">
        <f>IF(OR(N1468="",N1468=0),0,N1468/Premissas!$C$16)</f>
        <v>13.461538461538462</v>
      </c>
    </row>
    <row r="1469" spans="1:15" ht="15" customHeight="1">
      <c r="A1469" s="40">
        <v>8</v>
      </c>
      <c r="B1469" s="40">
        <v>1953</v>
      </c>
      <c r="C1469" s="40" t="s">
        <v>22</v>
      </c>
      <c r="D1469" s="40" t="s">
        <v>575</v>
      </c>
      <c r="E1469" s="40" t="s">
        <v>576</v>
      </c>
      <c r="F1469" s="62">
        <v>1345</v>
      </c>
      <c r="G1469" s="63">
        <v>18.34</v>
      </c>
      <c r="H1469" s="63">
        <v>73</v>
      </c>
      <c r="I1469" s="40">
        <v>19</v>
      </c>
      <c r="J1469" s="40">
        <v>19</v>
      </c>
      <c r="K1469" s="40" t="s">
        <v>127</v>
      </c>
      <c r="L1469" s="40" t="s">
        <v>128</v>
      </c>
      <c r="M1469" s="63">
        <f t="shared" si="22"/>
        <v>3.8421052631578947</v>
      </c>
      <c r="N1469" s="64">
        <f>IF(M1469="","",IF(M1469&lt;Premissas!$C$8,Premissas!$E$7,IF(M1469&lt;Premissas!$C$9,Premissas!$E$8,IF(M1469&lt;Premissas!$C$10,Premissas!$E$9,IF(M1469&lt;Premissas!$C$11,Premissas!$E$10,IF(M1469&lt;Premissas!$C$12,Premissas!$E$11,Premissas!$E$12))))))</f>
        <v>750</v>
      </c>
      <c r="O1469" s="65">
        <f>IF(OR(N1469="",N1469=0),0,N1469/Premissas!$C$16)</f>
        <v>28.846153846153847</v>
      </c>
    </row>
    <row r="1470" spans="1:15" ht="15" customHeight="1">
      <c r="A1470" s="40">
        <v>8</v>
      </c>
      <c r="B1470" s="40">
        <v>1953</v>
      </c>
      <c r="C1470" s="40" t="s">
        <v>22</v>
      </c>
      <c r="D1470" s="40" t="s">
        <v>577</v>
      </c>
      <c r="E1470" s="40" t="s">
        <v>578</v>
      </c>
      <c r="F1470" s="62">
        <v>1897</v>
      </c>
      <c r="G1470" s="63">
        <v>49.45</v>
      </c>
      <c r="H1470" s="63">
        <v>38</v>
      </c>
      <c r="I1470" s="40">
        <v>19</v>
      </c>
      <c r="J1470" s="40">
        <v>19</v>
      </c>
      <c r="K1470" s="40" t="s">
        <v>127</v>
      </c>
      <c r="L1470" s="40" t="s">
        <v>128</v>
      </c>
      <c r="M1470" s="63">
        <f t="shared" si="22"/>
        <v>2</v>
      </c>
      <c r="N1470" s="64">
        <f>IF(M1470="","",IF(M1470&lt;Premissas!$C$8,Premissas!$E$7,IF(M1470&lt;Premissas!$C$9,Premissas!$E$8,IF(M1470&lt;Premissas!$C$10,Premissas!$E$9,IF(M1470&lt;Premissas!$C$11,Premissas!$E$10,IF(M1470&lt;Premissas!$C$12,Premissas!$E$11,Premissas!$E$12))))))</f>
        <v>750</v>
      </c>
      <c r="O1470" s="65">
        <f>IF(OR(N1470="",N1470=0),0,N1470/Premissas!$C$16)</f>
        <v>28.846153846153847</v>
      </c>
    </row>
    <row r="1471" spans="1:15" ht="15" customHeight="1">
      <c r="A1471" s="40">
        <v>8</v>
      </c>
      <c r="B1471" s="40">
        <v>1953</v>
      </c>
      <c r="C1471" s="40" t="s">
        <v>22</v>
      </c>
      <c r="D1471" s="40" t="s">
        <v>579</v>
      </c>
      <c r="E1471" s="40" t="s">
        <v>580</v>
      </c>
      <c r="F1471" s="62">
        <v>1699</v>
      </c>
      <c r="G1471" s="63">
        <v>27.6</v>
      </c>
      <c r="H1471" s="63">
        <v>62</v>
      </c>
      <c r="I1471" s="40">
        <v>19</v>
      </c>
      <c r="J1471" s="40">
        <v>19</v>
      </c>
      <c r="K1471" s="40" t="s">
        <v>127</v>
      </c>
      <c r="L1471" s="40" t="s">
        <v>128</v>
      </c>
      <c r="M1471" s="63">
        <f t="shared" si="22"/>
        <v>3.263157894736842</v>
      </c>
      <c r="N1471" s="64">
        <f>IF(M1471="","",IF(M1471&lt;Premissas!$C$8,Premissas!$E$7,IF(M1471&lt;Premissas!$C$9,Premissas!$E$8,IF(M1471&lt;Premissas!$C$10,Premissas!$E$9,IF(M1471&lt;Premissas!$C$11,Premissas!$E$10,IF(M1471&lt;Premissas!$C$12,Premissas!$E$11,Premissas!$E$12))))))</f>
        <v>750</v>
      </c>
      <c r="O1471" s="65">
        <f>IF(OR(N1471="",N1471=0),0,N1471/Premissas!$C$16)</f>
        <v>28.846153846153847</v>
      </c>
    </row>
    <row r="1472" spans="1:15" ht="15" customHeight="1">
      <c r="A1472" s="40">
        <v>8</v>
      </c>
      <c r="B1472" s="40">
        <v>1953</v>
      </c>
      <c r="C1472" s="40" t="s">
        <v>20</v>
      </c>
      <c r="D1472" s="40" t="s">
        <v>579</v>
      </c>
      <c r="E1472" s="40" t="s">
        <v>580</v>
      </c>
      <c r="F1472" s="62">
        <v>1</v>
      </c>
      <c r="G1472" s="63">
        <v>1</v>
      </c>
      <c r="H1472" s="63">
        <v>1</v>
      </c>
      <c r="I1472" s="40">
        <v>19</v>
      </c>
      <c r="J1472" s="40">
        <v>19</v>
      </c>
      <c r="K1472" s="40" t="s">
        <v>127</v>
      </c>
      <c r="L1472" s="40" t="s">
        <v>128</v>
      </c>
      <c r="M1472" s="63">
        <f t="shared" si="22"/>
        <v>5.2631578947368418E-2</v>
      </c>
      <c r="N1472" s="64">
        <f>IF(M1472="","",IF(M1472&lt;Premissas!$C$8,Premissas!$E$7,IF(M1472&lt;Premissas!$C$9,Premissas!$E$8,IF(M1472&lt;Premissas!$C$10,Premissas!$E$9,IF(M1472&lt;Premissas!$C$11,Premissas!$E$10,IF(M1472&lt;Premissas!$C$12,Premissas!$E$11,Premissas!$E$12))))))</f>
        <v>0</v>
      </c>
      <c r="O1472" s="65">
        <f>IF(OR(N1472="",N1472=0),0,N1472/Premissas!$C$16)</f>
        <v>0</v>
      </c>
    </row>
    <row r="1473" spans="1:15" ht="15" customHeight="1">
      <c r="A1473" s="40">
        <v>8</v>
      </c>
      <c r="B1473" s="40">
        <v>1953</v>
      </c>
      <c r="C1473" s="40" t="s">
        <v>22</v>
      </c>
      <c r="D1473" s="40" t="s">
        <v>581</v>
      </c>
      <c r="E1473" s="40" t="s">
        <v>582</v>
      </c>
      <c r="F1473" s="62">
        <v>2295</v>
      </c>
      <c r="G1473" s="63">
        <v>55.66</v>
      </c>
      <c r="H1473" s="63">
        <v>41</v>
      </c>
      <c r="I1473" s="40">
        <v>19</v>
      </c>
      <c r="J1473" s="40">
        <v>19</v>
      </c>
      <c r="K1473" s="40" t="s">
        <v>127</v>
      </c>
      <c r="L1473" s="40" t="s">
        <v>128</v>
      </c>
      <c r="M1473" s="63">
        <f t="shared" si="22"/>
        <v>2.1578947368421053</v>
      </c>
      <c r="N1473" s="64">
        <f>IF(M1473="","",IF(M1473&lt;Premissas!$C$8,Premissas!$E$7,IF(M1473&lt;Premissas!$C$9,Premissas!$E$8,IF(M1473&lt;Premissas!$C$10,Premissas!$E$9,IF(M1473&lt;Premissas!$C$11,Premissas!$E$10,IF(M1473&lt;Premissas!$C$12,Premissas!$E$11,Premissas!$E$12))))))</f>
        <v>750</v>
      </c>
      <c r="O1473" s="65">
        <f>IF(OR(N1473="",N1473=0),0,N1473/Premissas!$C$16)</f>
        <v>28.846153846153847</v>
      </c>
    </row>
    <row r="1474" spans="1:15" ht="15" customHeight="1">
      <c r="A1474" s="40">
        <v>8</v>
      </c>
      <c r="B1474" s="40">
        <v>1953</v>
      </c>
      <c r="C1474" s="40" t="s">
        <v>22</v>
      </c>
      <c r="D1474" s="40" t="s">
        <v>583</v>
      </c>
      <c r="E1474" s="40" t="s">
        <v>584</v>
      </c>
      <c r="F1474" s="62">
        <v>1462</v>
      </c>
      <c r="G1474" s="63">
        <v>36.49</v>
      </c>
      <c r="H1474" s="63">
        <v>40</v>
      </c>
      <c r="I1474" s="40">
        <v>19</v>
      </c>
      <c r="J1474" s="40">
        <v>19</v>
      </c>
      <c r="K1474" s="40" t="s">
        <v>127</v>
      </c>
      <c r="L1474" s="40" t="s">
        <v>128</v>
      </c>
      <c r="M1474" s="63">
        <f t="shared" ref="M1474:M1537" si="23">IF(OR(J1474="",J1474&lt;=0),"",H1474/J1474)</f>
        <v>2.1052631578947367</v>
      </c>
      <c r="N1474" s="64">
        <f>IF(M1474="","",IF(M1474&lt;Premissas!$C$8,Premissas!$E$7,IF(M1474&lt;Premissas!$C$9,Premissas!$E$8,IF(M1474&lt;Premissas!$C$10,Premissas!$E$9,IF(M1474&lt;Premissas!$C$11,Premissas!$E$10,IF(M1474&lt;Premissas!$C$12,Premissas!$E$11,Premissas!$E$12))))))</f>
        <v>750</v>
      </c>
      <c r="O1474" s="65">
        <f>IF(OR(N1474="",N1474=0),0,N1474/Premissas!$C$16)</f>
        <v>28.846153846153847</v>
      </c>
    </row>
    <row r="1475" spans="1:15" ht="15" customHeight="1">
      <c r="A1475" s="40">
        <v>8</v>
      </c>
      <c r="B1475" s="40">
        <v>1953</v>
      </c>
      <c r="C1475" s="40" t="s">
        <v>20</v>
      </c>
      <c r="D1475" s="40" t="s">
        <v>583</v>
      </c>
      <c r="E1475" s="40" t="s">
        <v>584</v>
      </c>
      <c r="F1475" s="62">
        <v>114</v>
      </c>
      <c r="G1475" s="63">
        <v>2.5099999999999998</v>
      </c>
      <c r="H1475" s="63">
        <v>45</v>
      </c>
      <c r="I1475" s="40">
        <v>19</v>
      </c>
      <c r="J1475" s="40">
        <v>19</v>
      </c>
      <c r="K1475" s="40" t="s">
        <v>127</v>
      </c>
      <c r="L1475" s="40" t="s">
        <v>128</v>
      </c>
      <c r="M1475" s="63">
        <f t="shared" si="23"/>
        <v>2.3684210526315788</v>
      </c>
      <c r="N1475" s="64">
        <f>IF(M1475="","",IF(M1475&lt;Premissas!$C$8,Premissas!$E$7,IF(M1475&lt;Premissas!$C$9,Premissas!$E$8,IF(M1475&lt;Premissas!$C$10,Premissas!$E$9,IF(M1475&lt;Premissas!$C$11,Premissas!$E$10,IF(M1475&lt;Premissas!$C$12,Premissas!$E$11,Premissas!$E$12))))))</f>
        <v>750</v>
      </c>
      <c r="O1475" s="65">
        <f>IF(OR(N1475="",N1475=0),0,N1475/Premissas!$C$16)</f>
        <v>28.846153846153847</v>
      </c>
    </row>
    <row r="1476" spans="1:15" ht="15" customHeight="1">
      <c r="A1476" s="40">
        <v>8</v>
      </c>
      <c r="B1476" s="40">
        <v>1953</v>
      </c>
      <c r="C1476" s="40" t="s">
        <v>19</v>
      </c>
      <c r="D1476" s="40" t="s">
        <v>585</v>
      </c>
      <c r="E1476" s="40" t="s">
        <v>586</v>
      </c>
      <c r="F1476" s="62">
        <v>325</v>
      </c>
      <c r="G1476" s="63">
        <v>0.76</v>
      </c>
      <c r="H1476" s="63">
        <v>428</v>
      </c>
      <c r="I1476" s="40">
        <v>18</v>
      </c>
      <c r="J1476" s="40">
        <v>18</v>
      </c>
      <c r="K1476" s="40" t="s">
        <v>127</v>
      </c>
      <c r="L1476" s="40" t="s">
        <v>128</v>
      </c>
      <c r="M1476" s="63">
        <f t="shared" si="23"/>
        <v>23.777777777777779</v>
      </c>
      <c r="N1476" s="64">
        <f>IF(M1476="","",IF(M1476&lt;Premissas!$C$8,Premissas!$E$7,IF(M1476&lt;Premissas!$C$9,Premissas!$E$8,IF(M1476&lt;Premissas!$C$10,Premissas!$E$9,IF(M1476&lt;Premissas!$C$11,Premissas!$E$10,IF(M1476&lt;Premissas!$C$12,Premissas!$E$11,Premissas!$E$12))))))</f>
        <v>750</v>
      </c>
      <c r="O1476" s="65">
        <f>IF(OR(N1476="",N1476=0),0,N1476/Premissas!$C$16)</f>
        <v>28.846153846153847</v>
      </c>
    </row>
    <row r="1477" spans="1:15" ht="15" customHeight="1">
      <c r="A1477" s="40">
        <v>8</v>
      </c>
      <c r="B1477" s="40">
        <v>1953</v>
      </c>
      <c r="C1477" s="40" t="s">
        <v>20</v>
      </c>
      <c r="D1477" s="40" t="s">
        <v>585</v>
      </c>
      <c r="E1477" s="40" t="s">
        <v>586</v>
      </c>
      <c r="F1477" s="62">
        <v>2198</v>
      </c>
      <c r="G1477" s="63">
        <v>32.85</v>
      </c>
      <c r="H1477" s="63">
        <v>67</v>
      </c>
      <c r="I1477" s="40">
        <v>19</v>
      </c>
      <c r="J1477" s="40">
        <v>19</v>
      </c>
      <c r="K1477" s="40" t="s">
        <v>127</v>
      </c>
      <c r="L1477" s="40" t="s">
        <v>128</v>
      </c>
      <c r="M1477" s="63">
        <f t="shared" si="23"/>
        <v>3.5263157894736841</v>
      </c>
      <c r="N1477" s="64">
        <f>IF(M1477="","",IF(M1477&lt;Premissas!$C$8,Premissas!$E$7,IF(M1477&lt;Premissas!$C$9,Premissas!$E$8,IF(M1477&lt;Premissas!$C$10,Premissas!$E$9,IF(M1477&lt;Premissas!$C$11,Premissas!$E$10,IF(M1477&lt;Premissas!$C$12,Premissas!$E$11,Premissas!$E$12))))))</f>
        <v>750</v>
      </c>
      <c r="O1477" s="65">
        <f>IF(OR(N1477="",N1477=0),0,N1477/Premissas!$C$16)</f>
        <v>28.846153846153847</v>
      </c>
    </row>
    <row r="1478" spans="1:15" ht="15" customHeight="1">
      <c r="A1478" s="40">
        <v>8</v>
      </c>
      <c r="B1478" s="40">
        <v>1953</v>
      </c>
      <c r="C1478" s="40" t="s">
        <v>22</v>
      </c>
      <c r="D1478" s="40" t="s">
        <v>587</v>
      </c>
      <c r="E1478" s="40" t="s">
        <v>588</v>
      </c>
      <c r="F1478" s="62">
        <v>2597</v>
      </c>
      <c r="G1478" s="63">
        <v>58.49</v>
      </c>
      <c r="H1478" s="63">
        <v>44</v>
      </c>
      <c r="I1478" s="40">
        <v>19</v>
      </c>
      <c r="J1478" s="40">
        <v>19</v>
      </c>
      <c r="K1478" s="40" t="s">
        <v>127</v>
      </c>
      <c r="L1478" s="40" t="s">
        <v>128</v>
      </c>
      <c r="M1478" s="63">
        <f t="shared" si="23"/>
        <v>2.3157894736842106</v>
      </c>
      <c r="N1478" s="64">
        <f>IF(M1478="","",IF(M1478&lt;Premissas!$C$8,Premissas!$E$7,IF(M1478&lt;Premissas!$C$9,Premissas!$E$8,IF(M1478&lt;Premissas!$C$10,Premissas!$E$9,IF(M1478&lt;Premissas!$C$11,Premissas!$E$10,IF(M1478&lt;Premissas!$C$12,Premissas!$E$11,Premissas!$E$12))))))</f>
        <v>750</v>
      </c>
      <c r="O1478" s="65">
        <f>IF(OR(N1478="",N1478=0),0,N1478/Premissas!$C$16)</f>
        <v>28.846153846153847</v>
      </c>
    </row>
    <row r="1479" spans="1:15" ht="15" customHeight="1">
      <c r="A1479" s="40">
        <v>8</v>
      </c>
      <c r="B1479" s="40">
        <v>1953</v>
      </c>
      <c r="C1479" s="40" t="s">
        <v>21</v>
      </c>
      <c r="D1479" s="40" t="s">
        <v>589</v>
      </c>
      <c r="E1479" s="40" t="s">
        <v>590</v>
      </c>
      <c r="F1479" s="62">
        <v>1853</v>
      </c>
      <c r="G1479" s="63">
        <v>13.78</v>
      </c>
      <c r="H1479" s="63">
        <v>134</v>
      </c>
      <c r="I1479" s="40">
        <v>15</v>
      </c>
      <c r="J1479" s="40">
        <v>15</v>
      </c>
      <c r="K1479" s="40" t="s">
        <v>127</v>
      </c>
      <c r="L1479" s="40" t="s">
        <v>128</v>
      </c>
      <c r="M1479" s="63">
        <f t="shared" si="23"/>
        <v>8.9333333333333336</v>
      </c>
      <c r="N1479" s="64">
        <f>IF(M1479="","",IF(M1479&lt;Premissas!$C$8,Premissas!$E$7,IF(M1479&lt;Premissas!$C$9,Premissas!$E$8,IF(M1479&lt;Premissas!$C$10,Premissas!$E$9,IF(M1479&lt;Premissas!$C$11,Premissas!$E$10,IF(M1479&lt;Premissas!$C$12,Premissas!$E$11,Premissas!$E$12))))))</f>
        <v>750</v>
      </c>
      <c r="O1479" s="65">
        <f>IF(OR(N1479="",N1479=0),0,N1479/Premissas!$C$16)</f>
        <v>28.846153846153847</v>
      </c>
    </row>
    <row r="1480" spans="1:15" ht="15" customHeight="1">
      <c r="A1480" s="40">
        <v>8</v>
      </c>
      <c r="B1480" s="40">
        <v>1953</v>
      </c>
      <c r="C1480" s="40" t="s">
        <v>20</v>
      </c>
      <c r="D1480" s="40" t="s">
        <v>1800</v>
      </c>
      <c r="E1480" s="40" t="s">
        <v>1801</v>
      </c>
      <c r="F1480" s="62">
        <v>1</v>
      </c>
      <c r="G1480" s="63">
        <v>0.39</v>
      </c>
      <c r="H1480" s="63">
        <v>3</v>
      </c>
      <c r="I1480" s="40">
        <v>19</v>
      </c>
      <c r="J1480" s="40">
        <v>19</v>
      </c>
      <c r="K1480" s="40" t="s">
        <v>127</v>
      </c>
      <c r="L1480" s="40" t="s">
        <v>128</v>
      </c>
      <c r="M1480" s="63">
        <f t="shared" si="23"/>
        <v>0.15789473684210525</v>
      </c>
      <c r="N1480" s="64">
        <f>IF(M1480="","",IF(M1480&lt;Premissas!$C$8,Premissas!$E$7,IF(M1480&lt;Premissas!$C$9,Premissas!$E$8,IF(M1480&lt;Premissas!$C$10,Premissas!$E$9,IF(M1480&lt;Premissas!$C$11,Premissas!$E$10,IF(M1480&lt;Premissas!$C$12,Premissas!$E$11,Premissas!$E$12))))))</f>
        <v>0</v>
      </c>
      <c r="O1480" s="65">
        <f>IF(OR(N1480="",N1480=0),0,N1480/Premissas!$C$16)</f>
        <v>0</v>
      </c>
    </row>
    <row r="1481" spans="1:15" ht="15" customHeight="1">
      <c r="A1481" s="40">
        <v>8</v>
      </c>
      <c r="B1481" s="40">
        <v>1953</v>
      </c>
      <c r="C1481" s="40" t="s">
        <v>19</v>
      </c>
      <c r="D1481" s="40" t="s">
        <v>593</v>
      </c>
      <c r="E1481" s="40" t="s">
        <v>594</v>
      </c>
      <c r="F1481" s="62">
        <v>63</v>
      </c>
      <c r="G1481" s="63">
        <v>1.73</v>
      </c>
      <c r="H1481" s="63">
        <v>36</v>
      </c>
      <c r="I1481" s="40">
        <v>18</v>
      </c>
      <c r="J1481" s="40">
        <v>18</v>
      </c>
      <c r="K1481" s="40" t="s">
        <v>127</v>
      </c>
      <c r="L1481" s="40" t="s">
        <v>128</v>
      </c>
      <c r="M1481" s="63">
        <f t="shared" si="23"/>
        <v>2</v>
      </c>
      <c r="N1481" s="64">
        <f>IF(M1481="","",IF(M1481&lt;Premissas!$C$8,Premissas!$E$7,IF(M1481&lt;Premissas!$C$9,Premissas!$E$8,IF(M1481&lt;Premissas!$C$10,Premissas!$E$9,IF(M1481&lt;Premissas!$C$11,Premissas!$E$10,IF(M1481&lt;Premissas!$C$12,Premissas!$E$11,Premissas!$E$12))))))</f>
        <v>750</v>
      </c>
      <c r="O1481" s="65">
        <f>IF(OR(N1481="",N1481=0),0,N1481/Premissas!$C$16)</f>
        <v>28.846153846153847</v>
      </c>
    </row>
    <row r="1482" spans="1:15" ht="15" customHeight="1">
      <c r="A1482" s="40">
        <v>8</v>
      </c>
      <c r="B1482" s="40">
        <v>1953</v>
      </c>
      <c r="C1482" s="40" t="s">
        <v>20</v>
      </c>
      <c r="D1482" s="40" t="s">
        <v>593</v>
      </c>
      <c r="E1482" s="40" t="s">
        <v>594</v>
      </c>
      <c r="F1482" s="62">
        <v>479</v>
      </c>
      <c r="G1482" s="63">
        <v>12.52</v>
      </c>
      <c r="H1482" s="63">
        <v>38</v>
      </c>
      <c r="I1482" s="40">
        <v>19</v>
      </c>
      <c r="J1482" s="40">
        <v>19</v>
      </c>
      <c r="K1482" s="40" t="s">
        <v>127</v>
      </c>
      <c r="L1482" s="40" t="s">
        <v>128</v>
      </c>
      <c r="M1482" s="63">
        <f t="shared" si="23"/>
        <v>2</v>
      </c>
      <c r="N1482" s="64">
        <f>IF(M1482="","",IF(M1482&lt;Premissas!$C$8,Premissas!$E$7,IF(M1482&lt;Premissas!$C$9,Premissas!$E$8,IF(M1482&lt;Premissas!$C$10,Premissas!$E$9,IF(M1482&lt;Premissas!$C$11,Premissas!$E$10,IF(M1482&lt;Premissas!$C$12,Premissas!$E$11,Premissas!$E$12))))))</f>
        <v>750</v>
      </c>
      <c r="O1482" s="65">
        <f>IF(OR(N1482="",N1482=0),0,N1482/Premissas!$C$16)</f>
        <v>28.846153846153847</v>
      </c>
    </row>
    <row r="1483" spans="1:15" ht="15" customHeight="1">
      <c r="A1483" s="40">
        <v>8</v>
      </c>
      <c r="B1483" s="40">
        <v>1953</v>
      </c>
      <c r="C1483" s="40" t="s">
        <v>20</v>
      </c>
      <c r="D1483" s="40" t="s">
        <v>595</v>
      </c>
      <c r="E1483" s="40" t="s">
        <v>596</v>
      </c>
      <c r="F1483" s="62">
        <v>10</v>
      </c>
      <c r="G1483" s="63">
        <v>0.86</v>
      </c>
      <c r="H1483" s="63">
        <v>12</v>
      </c>
      <c r="I1483" s="40">
        <v>19</v>
      </c>
      <c r="J1483" s="40">
        <v>19</v>
      </c>
      <c r="K1483" s="40" t="s">
        <v>127</v>
      </c>
      <c r="L1483" s="40" t="s">
        <v>128</v>
      </c>
      <c r="M1483" s="63">
        <f t="shared" si="23"/>
        <v>0.63157894736842102</v>
      </c>
      <c r="N1483" s="64">
        <f>IF(M1483="","",IF(M1483&lt;Premissas!$C$8,Premissas!$E$7,IF(M1483&lt;Premissas!$C$9,Premissas!$E$8,IF(M1483&lt;Premissas!$C$10,Premissas!$E$9,IF(M1483&lt;Premissas!$C$11,Premissas!$E$10,IF(M1483&lt;Premissas!$C$12,Premissas!$E$11,Premissas!$E$12))))))</f>
        <v>0</v>
      </c>
      <c r="O1483" s="65">
        <f>IF(OR(N1483="",N1483=0),0,N1483/Premissas!$C$16)</f>
        <v>0</v>
      </c>
    </row>
    <row r="1484" spans="1:15" ht="15" customHeight="1">
      <c r="A1484" s="40">
        <v>8</v>
      </c>
      <c r="B1484" s="40">
        <v>1953</v>
      </c>
      <c r="C1484" s="40" t="s">
        <v>22</v>
      </c>
      <c r="D1484" s="40" t="s">
        <v>597</v>
      </c>
      <c r="E1484" s="40" t="s">
        <v>598</v>
      </c>
      <c r="F1484" s="62">
        <v>1228</v>
      </c>
      <c r="G1484" s="63">
        <v>41.51</v>
      </c>
      <c r="H1484" s="63">
        <v>30</v>
      </c>
      <c r="I1484" s="40">
        <v>19</v>
      </c>
      <c r="J1484" s="40">
        <v>19</v>
      </c>
      <c r="K1484" s="40" t="s">
        <v>127</v>
      </c>
      <c r="L1484" s="40" t="s">
        <v>128</v>
      </c>
      <c r="M1484" s="63">
        <f t="shared" si="23"/>
        <v>1.5789473684210527</v>
      </c>
      <c r="N1484" s="64">
        <f>IF(M1484="","",IF(M1484&lt;Premissas!$C$8,Premissas!$E$7,IF(M1484&lt;Premissas!$C$9,Premissas!$E$8,IF(M1484&lt;Premissas!$C$10,Premissas!$E$9,IF(M1484&lt;Premissas!$C$11,Premissas!$E$10,IF(M1484&lt;Premissas!$C$12,Premissas!$E$11,Premissas!$E$12))))))</f>
        <v>350</v>
      </c>
      <c r="O1484" s="65">
        <f>IF(OR(N1484="",N1484=0),0,N1484/Premissas!$C$16)</f>
        <v>13.461538461538462</v>
      </c>
    </row>
    <row r="1485" spans="1:15" ht="15" customHeight="1">
      <c r="A1485" s="40">
        <v>8</v>
      </c>
      <c r="B1485" s="40">
        <v>1953</v>
      </c>
      <c r="C1485" s="40" t="s">
        <v>22</v>
      </c>
      <c r="D1485" s="40" t="s">
        <v>599</v>
      </c>
      <c r="E1485" s="40" t="s">
        <v>600</v>
      </c>
      <c r="F1485" s="62">
        <v>1468</v>
      </c>
      <c r="G1485" s="63">
        <v>33.32</v>
      </c>
      <c r="H1485" s="63">
        <v>44</v>
      </c>
      <c r="I1485" s="40">
        <v>19</v>
      </c>
      <c r="J1485" s="40">
        <v>19</v>
      </c>
      <c r="K1485" s="40" t="s">
        <v>127</v>
      </c>
      <c r="L1485" s="40" t="s">
        <v>128</v>
      </c>
      <c r="M1485" s="63">
        <f t="shared" si="23"/>
        <v>2.3157894736842106</v>
      </c>
      <c r="N1485" s="64">
        <f>IF(M1485="","",IF(M1485&lt;Premissas!$C$8,Premissas!$E$7,IF(M1485&lt;Premissas!$C$9,Premissas!$E$8,IF(M1485&lt;Premissas!$C$10,Premissas!$E$9,IF(M1485&lt;Premissas!$C$11,Premissas!$E$10,IF(M1485&lt;Premissas!$C$12,Premissas!$E$11,Premissas!$E$12))))))</f>
        <v>750</v>
      </c>
      <c r="O1485" s="65">
        <f>IF(OR(N1485="",N1485=0),0,N1485/Premissas!$C$16)</f>
        <v>28.846153846153847</v>
      </c>
    </row>
    <row r="1486" spans="1:15" ht="15" customHeight="1">
      <c r="A1486" s="40">
        <v>8</v>
      </c>
      <c r="B1486" s="40">
        <v>1953</v>
      </c>
      <c r="C1486" s="40" t="s">
        <v>19</v>
      </c>
      <c r="D1486" s="40" t="s">
        <v>599</v>
      </c>
      <c r="E1486" s="40" t="s">
        <v>600</v>
      </c>
      <c r="F1486" s="62">
        <v>19</v>
      </c>
      <c r="G1486" s="63">
        <v>0.89</v>
      </c>
      <c r="H1486" s="63">
        <v>21</v>
      </c>
      <c r="I1486" s="40">
        <v>18</v>
      </c>
      <c r="J1486" s="40">
        <v>18</v>
      </c>
      <c r="K1486" s="40" t="s">
        <v>127</v>
      </c>
      <c r="L1486" s="40" t="s">
        <v>128</v>
      </c>
      <c r="M1486" s="63">
        <f t="shared" si="23"/>
        <v>1.1666666666666667</v>
      </c>
      <c r="N1486" s="64">
        <f>IF(M1486="","",IF(M1486&lt;Premissas!$C$8,Premissas!$E$7,IF(M1486&lt;Premissas!$C$9,Premissas!$E$8,IF(M1486&lt;Premissas!$C$10,Premissas!$E$9,IF(M1486&lt;Premissas!$C$11,Premissas!$E$10,IF(M1486&lt;Premissas!$C$12,Premissas!$E$11,Premissas!$E$12))))))</f>
        <v>100</v>
      </c>
      <c r="O1486" s="65">
        <f>IF(OR(N1486="",N1486=0),0,N1486/Premissas!$C$16)</f>
        <v>3.8461538461538463</v>
      </c>
    </row>
    <row r="1487" spans="1:15" ht="15" customHeight="1">
      <c r="A1487" s="40">
        <v>8</v>
      </c>
      <c r="B1487" s="40">
        <v>1953</v>
      </c>
      <c r="C1487" s="40" t="s">
        <v>21</v>
      </c>
      <c r="D1487" s="40" t="s">
        <v>601</v>
      </c>
      <c r="E1487" s="40" t="s">
        <v>602</v>
      </c>
      <c r="F1487" s="62">
        <v>1145</v>
      </c>
      <c r="G1487" s="63">
        <v>45.42</v>
      </c>
      <c r="H1487" s="63">
        <v>25</v>
      </c>
      <c r="I1487" s="40">
        <v>15</v>
      </c>
      <c r="J1487" s="40">
        <v>15</v>
      </c>
      <c r="K1487" s="40" t="s">
        <v>127</v>
      </c>
      <c r="L1487" s="40" t="s">
        <v>128</v>
      </c>
      <c r="M1487" s="63">
        <f t="shared" si="23"/>
        <v>1.6666666666666667</v>
      </c>
      <c r="N1487" s="64">
        <f>IF(M1487="","",IF(M1487&lt;Premissas!$C$8,Premissas!$E$7,IF(M1487&lt;Premissas!$C$9,Premissas!$E$8,IF(M1487&lt;Premissas!$C$10,Premissas!$E$9,IF(M1487&lt;Premissas!$C$11,Premissas!$E$10,IF(M1487&lt;Premissas!$C$12,Premissas!$E$11,Premissas!$E$12))))))</f>
        <v>500</v>
      </c>
      <c r="O1487" s="65">
        <f>IF(OR(N1487="",N1487=0),0,N1487/Premissas!$C$16)</f>
        <v>19.23076923076923</v>
      </c>
    </row>
    <row r="1488" spans="1:15" ht="15" customHeight="1">
      <c r="A1488" s="40">
        <v>8</v>
      </c>
      <c r="B1488" s="40">
        <v>1953</v>
      </c>
      <c r="C1488" s="40" t="s">
        <v>20</v>
      </c>
      <c r="D1488" s="40" t="s">
        <v>601</v>
      </c>
      <c r="E1488" s="40" t="s">
        <v>602</v>
      </c>
      <c r="F1488" s="62">
        <v>368</v>
      </c>
      <c r="G1488" s="63">
        <v>16.14</v>
      </c>
      <c r="H1488" s="63">
        <v>23</v>
      </c>
      <c r="I1488" s="40">
        <v>19</v>
      </c>
      <c r="J1488" s="40">
        <v>19</v>
      </c>
      <c r="K1488" s="40" t="s">
        <v>127</v>
      </c>
      <c r="L1488" s="40" t="s">
        <v>128</v>
      </c>
      <c r="M1488" s="63">
        <f t="shared" si="23"/>
        <v>1.2105263157894737</v>
      </c>
      <c r="N1488" s="64">
        <f>IF(M1488="","",IF(M1488&lt;Premissas!$C$8,Premissas!$E$7,IF(M1488&lt;Premissas!$C$9,Premissas!$E$8,IF(M1488&lt;Premissas!$C$10,Premissas!$E$9,IF(M1488&lt;Premissas!$C$11,Premissas!$E$10,IF(M1488&lt;Premissas!$C$12,Premissas!$E$11,Premissas!$E$12))))))</f>
        <v>200</v>
      </c>
      <c r="O1488" s="65">
        <f>IF(OR(N1488="",N1488=0),0,N1488/Premissas!$C$16)</f>
        <v>7.6923076923076925</v>
      </c>
    </row>
    <row r="1489" spans="1:15" ht="15" customHeight="1">
      <c r="A1489" s="40">
        <v>8</v>
      </c>
      <c r="B1489" s="40">
        <v>1953</v>
      </c>
      <c r="C1489" s="40" t="s">
        <v>19</v>
      </c>
      <c r="D1489" s="40" t="s">
        <v>605</v>
      </c>
      <c r="E1489" s="40" t="s">
        <v>606</v>
      </c>
      <c r="F1489" s="62">
        <v>45</v>
      </c>
      <c r="G1489" s="63">
        <v>6.14</v>
      </c>
      <c r="H1489" s="63">
        <v>7</v>
      </c>
      <c r="I1489" s="40">
        <v>18</v>
      </c>
      <c r="J1489" s="40">
        <v>18</v>
      </c>
      <c r="K1489" s="40" t="s">
        <v>127</v>
      </c>
      <c r="L1489" s="40" t="s">
        <v>128</v>
      </c>
      <c r="M1489" s="63">
        <f t="shared" si="23"/>
        <v>0.3888888888888889</v>
      </c>
      <c r="N1489" s="64">
        <f>IF(M1489="","",IF(M1489&lt;Premissas!$C$8,Premissas!$E$7,IF(M1489&lt;Premissas!$C$9,Premissas!$E$8,IF(M1489&lt;Premissas!$C$10,Premissas!$E$9,IF(M1489&lt;Premissas!$C$11,Premissas!$E$10,IF(M1489&lt;Premissas!$C$12,Premissas!$E$11,Premissas!$E$12))))))</f>
        <v>0</v>
      </c>
      <c r="O1489" s="65">
        <f>IF(OR(N1489="",N1489=0),0,N1489/Premissas!$C$16)</f>
        <v>0</v>
      </c>
    </row>
    <row r="1490" spans="1:15" ht="15" customHeight="1">
      <c r="A1490" s="40">
        <v>8</v>
      </c>
      <c r="B1490" s="40">
        <v>1953</v>
      </c>
      <c r="C1490" s="40" t="s">
        <v>21</v>
      </c>
      <c r="D1490" s="40" t="s">
        <v>605</v>
      </c>
      <c r="E1490" s="40" t="s">
        <v>606</v>
      </c>
      <c r="F1490" s="62">
        <v>224</v>
      </c>
      <c r="G1490" s="63">
        <v>22.66</v>
      </c>
      <c r="H1490" s="63">
        <v>10</v>
      </c>
      <c r="I1490" s="40">
        <v>15</v>
      </c>
      <c r="J1490" s="40">
        <v>15</v>
      </c>
      <c r="K1490" s="40" t="s">
        <v>127</v>
      </c>
      <c r="L1490" s="40" t="s">
        <v>128</v>
      </c>
      <c r="M1490" s="63">
        <f t="shared" si="23"/>
        <v>0.66666666666666663</v>
      </c>
      <c r="N1490" s="64">
        <f>IF(M1490="","",IF(M1490&lt;Premissas!$C$8,Premissas!$E$7,IF(M1490&lt;Premissas!$C$9,Premissas!$E$8,IF(M1490&lt;Premissas!$C$10,Premissas!$E$9,IF(M1490&lt;Premissas!$C$11,Premissas!$E$10,IF(M1490&lt;Premissas!$C$12,Premissas!$E$11,Premissas!$E$12))))))</f>
        <v>0</v>
      </c>
      <c r="O1490" s="65">
        <f>IF(OR(N1490="",N1490=0),0,N1490/Premissas!$C$16)</f>
        <v>0</v>
      </c>
    </row>
    <row r="1491" spans="1:15" ht="15" customHeight="1">
      <c r="A1491" s="40">
        <v>8</v>
      </c>
      <c r="B1491" s="40">
        <v>1953</v>
      </c>
      <c r="C1491" s="40" t="s">
        <v>19</v>
      </c>
      <c r="D1491" s="40" t="s">
        <v>609</v>
      </c>
      <c r="E1491" s="40" t="s">
        <v>610</v>
      </c>
      <c r="F1491" s="62">
        <v>272</v>
      </c>
      <c r="G1491" s="63">
        <v>4.5599999999999996</v>
      </c>
      <c r="H1491" s="63">
        <v>60</v>
      </c>
      <c r="I1491" s="40">
        <v>18</v>
      </c>
      <c r="J1491" s="40">
        <v>18</v>
      </c>
      <c r="K1491" s="40" t="s">
        <v>127</v>
      </c>
      <c r="L1491" s="40" t="s">
        <v>128</v>
      </c>
      <c r="M1491" s="63">
        <f t="shared" si="23"/>
        <v>3.3333333333333335</v>
      </c>
      <c r="N1491" s="64">
        <f>IF(M1491="","",IF(M1491&lt;Premissas!$C$8,Premissas!$E$7,IF(M1491&lt;Premissas!$C$9,Premissas!$E$8,IF(M1491&lt;Premissas!$C$10,Premissas!$E$9,IF(M1491&lt;Premissas!$C$11,Premissas!$E$10,IF(M1491&lt;Premissas!$C$12,Premissas!$E$11,Premissas!$E$12))))))</f>
        <v>750</v>
      </c>
      <c r="O1491" s="65">
        <f>IF(OR(N1491="",N1491=0),0,N1491/Premissas!$C$16)</f>
        <v>28.846153846153847</v>
      </c>
    </row>
    <row r="1492" spans="1:15" ht="15" customHeight="1">
      <c r="A1492" s="40">
        <v>8</v>
      </c>
      <c r="B1492" s="40">
        <v>1953</v>
      </c>
      <c r="C1492" s="40" t="s">
        <v>21</v>
      </c>
      <c r="D1492" s="40" t="s">
        <v>609</v>
      </c>
      <c r="E1492" s="40" t="s">
        <v>610</v>
      </c>
      <c r="F1492" s="62">
        <v>59</v>
      </c>
      <c r="G1492" s="63">
        <v>0.19</v>
      </c>
      <c r="H1492" s="63">
        <v>311</v>
      </c>
      <c r="I1492" s="40">
        <v>15</v>
      </c>
      <c r="J1492" s="40">
        <v>15</v>
      </c>
      <c r="K1492" s="40" t="s">
        <v>127</v>
      </c>
      <c r="L1492" s="40" t="s">
        <v>128</v>
      </c>
      <c r="M1492" s="63">
        <f t="shared" si="23"/>
        <v>20.733333333333334</v>
      </c>
      <c r="N1492" s="64">
        <f>IF(M1492="","",IF(M1492&lt;Premissas!$C$8,Premissas!$E$7,IF(M1492&lt;Premissas!$C$9,Premissas!$E$8,IF(M1492&lt;Premissas!$C$10,Premissas!$E$9,IF(M1492&lt;Premissas!$C$11,Premissas!$E$10,IF(M1492&lt;Premissas!$C$12,Premissas!$E$11,Premissas!$E$12))))))</f>
        <v>750</v>
      </c>
      <c r="O1492" s="65">
        <f>IF(OR(N1492="",N1492=0),0,N1492/Premissas!$C$16)</f>
        <v>28.846153846153847</v>
      </c>
    </row>
    <row r="1493" spans="1:15" ht="15" customHeight="1">
      <c r="A1493" s="40">
        <v>8</v>
      </c>
      <c r="B1493" s="40">
        <v>1953</v>
      </c>
      <c r="C1493" s="40" t="s">
        <v>20</v>
      </c>
      <c r="D1493" s="40" t="s">
        <v>609</v>
      </c>
      <c r="E1493" s="40" t="s">
        <v>610</v>
      </c>
      <c r="F1493" s="62">
        <v>1964</v>
      </c>
      <c r="G1493" s="63">
        <v>21.75</v>
      </c>
      <c r="H1493" s="63">
        <v>90</v>
      </c>
      <c r="I1493" s="40">
        <v>19</v>
      </c>
      <c r="J1493" s="40">
        <v>19</v>
      </c>
      <c r="K1493" s="40" t="s">
        <v>127</v>
      </c>
      <c r="L1493" s="40" t="s">
        <v>128</v>
      </c>
      <c r="M1493" s="63">
        <f t="shared" si="23"/>
        <v>4.7368421052631575</v>
      </c>
      <c r="N1493" s="64">
        <f>IF(M1493="","",IF(M1493&lt;Premissas!$C$8,Premissas!$E$7,IF(M1493&lt;Premissas!$C$9,Premissas!$E$8,IF(M1493&lt;Premissas!$C$10,Premissas!$E$9,IF(M1493&lt;Premissas!$C$11,Premissas!$E$10,IF(M1493&lt;Premissas!$C$12,Premissas!$E$11,Premissas!$E$12))))))</f>
        <v>750</v>
      </c>
      <c r="O1493" s="65">
        <f>IF(OR(N1493="",N1493=0),0,N1493/Premissas!$C$16)</f>
        <v>28.846153846153847</v>
      </c>
    </row>
    <row r="1494" spans="1:15" ht="15" customHeight="1">
      <c r="A1494" s="40">
        <v>8</v>
      </c>
      <c r="B1494" s="40">
        <v>1953</v>
      </c>
      <c r="C1494" s="40" t="s">
        <v>21</v>
      </c>
      <c r="D1494" s="40" t="s">
        <v>613</v>
      </c>
      <c r="E1494" s="40" t="s">
        <v>614</v>
      </c>
      <c r="F1494" s="62">
        <v>2172</v>
      </c>
      <c r="G1494" s="63">
        <v>105.82</v>
      </c>
      <c r="H1494" s="63">
        <v>21</v>
      </c>
      <c r="I1494" s="40">
        <v>15</v>
      </c>
      <c r="J1494" s="40">
        <v>15</v>
      </c>
      <c r="K1494" s="40" t="s">
        <v>127</v>
      </c>
      <c r="L1494" s="40" t="s">
        <v>128</v>
      </c>
      <c r="M1494" s="63">
        <f t="shared" si="23"/>
        <v>1.4</v>
      </c>
      <c r="N1494" s="64">
        <f>IF(M1494="","",IF(M1494&lt;Premissas!$C$8,Premissas!$E$7,IF(M1494&lt;Premissas!$C$9,Premissas!$E$8,IF(M1494&lt;Premissas!$C$10,Premissas!$E$9,IF(M1494&lt;Premissas!$C$11,Premissas!$E$10,IF(M1494&lt;Premissas!$C$12,Premissas!$E$11,Premissas!$E$12))))))</f>
        <v>350</v>
      </c>
      <c r="O1494" s="65">
        <f>IF(OR(N1494="",N1494=0),0,N1494/Premissas!$C$16)</f>
        <v>13.461538461538462</v>
      </c>
    </row>
    <row r="1495" spans="1:15" ht="15" customHeight="1">
      <c r="A1495" s="40">
        <v>8</v>
      </c>
      <c r="B1495" s="40">
        <v>1953</v>
      </c>
      <c r="C1495" s="40" t="s">
        <v>19</v>
      </c>
      <c r="D1495" s="40" t="s">
        <v>615</v>
      </c>
      <c r="E1495" s="40" t="s">
        <v>616</v>
      </c>
      <c r="F1495" s="62">
        <v>191</v>
      </c>
      <c r="G1495" s="63">
        <v>0.99</v>
      </c>
      <c r="H1495" s="63">
        <v>193</v>
      </c>
      <c r="I1495" s="40">
        <v>18</v>
      </c>
      <c r="J1495" s="40">
        <v>18</v>
      </c>
      <c r="K1495" s="40" t="s">
        <v>127</v>
      </c>
      <c r="L1495" s="40" t="s">
        <v>128</v>
      </c>
      <c r="M1495" s="63">
        <f t="shared" si="23"/>
        <v>10.722222222222221</v>
      </c>
      <c r="N1495" s="64">
        <f>IF(M1495="","",IF(M1495&lt;Premissas!$C$8,Premissas!$E$7,IF(M1495&lt;Premissas!$C$9,Premissas!$E$8,IF(M1495&lt;Premissas!$C$10,Premissas!$E$9,IF(M1495&lt;Premissas!$C$11,Premissas!$E$10,IF(M1495&lt;Premissas!$C$12,Premissas!$E$11,Premissas!$E$12))))))</f>
        <v>750</v>
      </c>
      <c r="O1495" s="65">
        <f>IF(OR(N1495="",N1495=0),0,N1495/Premissas!$C$16)</f>
        <v>28.846153846153847</v>
      </c>
    </row>
    <row r="1496" spans="1:15" ht="15" customHeight="1">
      <c r="A1496" s="40">
        <v>8</v>
      </c>
      <c r="B1496" s="40">
        <v>1953</v>
      </c>
      <c r="C1496" s="40" t="s">
        <v>21</v>
      </c>
      <c r="D1496" s="40" t="s">
        <v>615</v>
      </c>
      <c r="E1496" s="40" t="s">
        <v>616</v>
      </c>
      <c r="F1496" s="62">
        <v>13</v>
      </c>
      <c r="G1496" s="63">
        <v>0.86</v>
      </c>
      <c r="H1496" s="63">
        <v>15</v>
      </c>
      <c r="I1496" s="40">
        <v>15</v>
      </c>
      <c r="J1496" s="40">
        <v>15</v>
      </c>
      <c r="K1496" s="40" t="s">
        <v>127</v>
      </c>
      <c r="L1496" s="40" t="s">
        <v>128</v>
      </c>
      <c r="M1496" s="63">
        <f t="shared" si="23"/>
        <v>1</v>
      </c>
      <c r="N1496" s="64">
        <f>IF(M1496="","",IF(M1496&lt;Premissas!$C$8,Premissas!$E$7,IF(M1496&lt;Premissas!$C$9,Premissas!$E$8,IF(M1496&lt;Premissas!$C$10,Premissas!$E$9,IF(M1496&lt;Premissas!$C$11,Premissas!$E$10,IF(M1496&lt;Premissas!$C$12,Premissas!$E$11,Premissas!$E$12))))))</f>
        <v>100</v>
      </c>
      <c r="O1496" s="65">
        <f>IF(OR(N1496="",N1496=0),0,N1496/Premissas!$C$16)</f>
        <v>3.8461538461538463</v>
      </c>
    </row>
    <row r="1497" spans="1:15" ht="15" customHeight="1">
      <c r="A1497" s="40">
        <v>8</v>
      </c>
      <c r="B1497" s="40">
        <v>1953</v>
      </c>
      <c r="C1497" s="40" t="s">
        <v>20</v>
      </c>
      <c r="D1497" s="40" t="s">
        <v>615</v>
      </c>
      <c r="E1497" s="40" t="s">
        <v>616</v>
      </c>
      <c r="F1497" s="62">
        <v>2244</v>
      </c>
      <c r="G1497" s="63">
        <v>29.76</v>
      </c>
      <c r="H1497" s="63">
        <v>75</v>
      </c>
      <c r="I1497" s="40">
        <v>19</v>
      </c>
      <c r="J1497" s="40">
        <v>19</v>
      </c>
      <c r="K1497" s="40" t="s">
        <v>127</v>
      </c>
      <c r="L1497" s="40" t="s">
        <v>128</v>
      </c>
      <c r="M1497" s="63">
        <f t="shared" si="23"/>
        <v>3.9473684210526314</v>
      </c>
      <c r="N1497" s="64">
        <f>IF(M1497="","",IF(M1497&lt;Premissas!$C$8,Premissas!$E$7,IF(M1497&lt;Premissas!$C$9,Premissas!$E$8,IF(M1497&lt;Premissas!$C$10,Premissas!$E$9,IF(M1497&lt;Premissas!$C$11,Premissas!$E$10,IF(M1497&lt;Premissas!$C$12,Premissas!$E$11,Premissas!$E$12))))))</f>
        <v>750</v>
      </c>
      <c r="O1497" s="65">
        <f>IF(OR(N1497="",N1497=0),0,N1497/Premissas!$C$16)</f>
        <v>28.846153846153847</v>
      </c>
    </row>
    <row r="1498" spans="1:15" ht="15" customHeight="1">
      <c r="A1498" s="40">
        <v>8</v>
      </c>
      <c r="B1498" s="40">
        <v>1953</v>
      </c>
      <c r="C1498" s="40" t="s">
        <v>21</v>
      </c>
      <c r="D1498" s="40" t="s">
        <v>617</v>
      </c>
      <c r="E1498" s="40" t="s">
        <v>618</v>
      </c>
      <c r="F1498" s="62">
        <v>205</v>
      </c>
      <c r="G1498" s="63">
        <v>15.71</v>
      </c>
      <c r="H1498" s="63">
        <v>13</v>
      </c>
      <c r="I1498" s="40">
        <v>15</v>
      </c>
      <c r="J1498" s="40">
        <v>15</v>
      </c>
      <c r="K1498" s="40" t="s">
        <v>127</v>
      </c>
      <c r="L1498" s="40" t="s">
        <v>128</v>
      </c>
      <c r="M1498" s="63">
        <f t="shared" si="23"/>
        <v>0.8666666666666667</v>
      </c>
      <c r="N1498" s="64">
        <f>IF(M1498="","",IF(M1498&lt;Premissas!$C$8,Premissas!$E$7,IF(M1498&lt;Premissas!$C$9,Premissas!$E$8,IF(M1498&lt;Premissas!$C$10,Premissas!$E$9,IF(M1498&lt;Premissas!$C$11,Premissas!$E$10,IF(M1498&lt;Premissas!$C$12,Premissas!$E$11,Premissas!$E$12))))))</f>
        <v>0</v>
      </c>
      <c r="O1498" s="65">
        <f>IF(OR(N1498="",N1498=0),0,N1498/Premissas!$C$16)</f>
        <v>0</v>
      </c>
    </row>
    <row r="1499" spans="1:15" ht="15" customHeight="1">
      <c r="A1499" s="40">
        <v>8</v>
      </c>
      <c r="B1499" s="40">
        <v>1953</v>
      </c>
      <c r="C1499" s="40" t="s">
        <v>22</v>
      </c>
      <c r="D1499" s="40" t="s">
        <v>619</v>
      </c>
      <c r="E1499" s="40" t="s">
        <v>620</v>
      </c>
      <c r="F1499" s="62">
        <v>2263</v>
      </c>
      <c r="G1499" s="63">
        <v>54.09</v>
      </c>
      <c r="H1499" s="63">
        <v>42</v>
      </c>
      <c r="I1499" s="40">
        <v>19</v>
      </c>
      <c r="J1499" s="40">
        <v>19</v>
      </c>
      <c r="K1499" s="40" t="s">
        <v>127</v>
      </c>
      <c r="L1499" s="40" t="s">
        <v>128</v>
      </c>
      <c r="M1499" s="63">
        <f t="shared" si="23"/>
        <v>2.2105263157894739</v>
      </c>
      <c r="N1499" s="64">
        <f>IF(M1499="","",IF(M1499&lt;Premissas!$C$8,Premissas!$E$7,IF(M1499&lt;Premissas!$C$9,Premissas!$E$8,IF(M1499&lt;Premissas!$C$10,Premissas!$E$9,IF(M1499&lt;Premissas!$C$11,Premissas!$E$10,IF(M1499&lt;Premissas!$C$12,Premissas!$E$11,Premissas!$E$12))))))</f>
        <v>750</v>
      </c>
      <c r="O1499" s="65">
        <f>IF(OR(N1499="",N1499=0),0,N1499/Premissas!$C$16)</f>
        <v>28.846153846153847</v>
      </c>
    </row>
    <row r="1500" spans="1:15" ht="15" customHeight="1">
      <c r="A1500" s="40">
        <v>8</v>
      </c>
      <c r="B1500" s="40">
        <v>1953</v>
      </c>
      <c r="C1500" s="40" t="s">
        <v>19</v>
      </c>
      <c r="D1500" s="40" t="s">
        <v>621</v>
      </c>
      <c r="E1500" s="40" t="s">
        <v>622</v>
      </c>
      <c r="F1500" s="62">
        <v>1287</v>
      </c>
      <c r="G1500" s="63">
        <v>34.5</v>
      </c>
      <c r="H1500" s="63">
        <v>37</v>
      </c>
      <c r="I1500" s="40">
        <v>18</v>
      </c>
      <c r="J1500" s="40">
        <v>18</v>
      </c>
      <c r="K1500" s="40" t="s">
        <v>127</v>
      </c>
      <c r="L1500" s="40" t="s">
        <v>128</v>
      </c>
      <c r="M1500" s="63">
        <f t="shared" si="23"/>
        <v>2.0555555555555554</v>
      </c>
      <c r="N1500" s="64">
        <f>IF(M1500="","",IF(M1500&lt;Premissas!$C$8,Premissas!$E$7,IF(M1500&lt;Premissas!$C$9,Premissas!$E$8,IF(M1500&lt;Premissas!$C$10,Premissas!$E$9,IF(M1500&lt;Premissas!$C$11,Premissas!$E$10,IF(M1500&lt;Premissas!$C$12,Premissas!$E$11,Premissas!$E$12))))))</f>
        <v>750</v>
      </c>
      <c r="O1500" s="65">
        <f>IF(OR(N1500="",N1500=0),0,N1500/Premissas!$C$16)</f>
        <v>28.846153846153847</v>
      </c>
    </row>
    <row r="1501" spans="1:15" ht="15" customHeight="1">
      <c r="A1501" s="40">
        <v>8</v>
      </c>
      <c r="B1501" s="40">
        <v>1953</v>
      </c>
      <c r="C1501" s="40" t="s">
        <v>19</v>
      </c>
      <c r="D1501" s="40" t="s">
        <v>623</v>
      </c>
      <c r="E1501" s="40" t="s">
        <v>624</v>
      </c>
      <c r="F1501" s="62">
        <v>1785</v>
      </c>
      <c r="G1501" s="63">
        <v>20.79</v>
      </c>
      <c r="H1501" s="63">
        <v>86</v>
      </c>
      <c r="I1501" s="40">
        <v>18</v>
      </c>
      <c r="J1501" s="40">
        <v>18</v>
      </c>
      <c r="K1501" s="40" t="s">
        <v>127</v>
      </c>
      <c r="L1501" s="40" t="s">
        <v>128</v>
      </c>
      <c r="M1501" s="63">
        <f t="shared" si="23"/>
        <v>4.7777777777777777</v>
      </c>
      <c r="N1501" s="64">
        <f>IF(M1501="","",IF(M1501&lt;Premissas!$C$8,Premissas!$E$7,IF(M1501&lt;Premissas!$C$9,Premissas!$E$8,IF(M1501&lt;Premissas!$C$10,Premissas!$E$9,IF(M1501&lt;Premissas!$C$11,Premissas!$E$10,IF(M1501&lt;Premissas!$C$12,Premissas!$E$11,Premissas!$E$12))))))</f>
        <v>750</v>
      </c>
      <c r="O1501" s="65">
        <f>IF(OR(N1501="",N1501=0),0,N1501/Premissas!$C$16)</f>
        <v>28.846153846153847</v>
      </c>
    </row>
    <row r="1502" spans="1:15" ht="15" customHeight="1">
      <c r="A1502" s="40">
        <v>8</v>
      </c>
      <c r="B1502" s="40">
        <v>1953</v>
      </c>
      <c r="C1502" s="40" t="s">
        <v>19</v>
      </c>
      <c r="D1502" s="40" t="s">
        <v>1802</v>
      </c>
      <c r="E1502" s="40" t="s">
        <v>1803</v>
      </c>
      <c r="F1502" s="62">
        <v>840</v>
      </c>
      <c r="G1502" s="63">
        <v>19.170000000000002</v>
      </c>
      <c r="H1502" s="63">
        <v>44</v>
      </c>
      <c r="I1502" s="40">
        <v>18</v>
      </c>
      <c r="J1502" s="40">
        <v>18</v>
      </c>
      <c r="K1502" s="40" t="s">
        <v>127</v>
      </c>
      <c r="L1502" s="40" t="s">
        <v>128</v>
      </c>
      <c r="M1502" s="63">
        <f t="shared" si="23"/>
        <v>2.4444444444444446</v>
      </c>
      <c r="N1502" s="64">
        <f>IF(M1502="","",IF(M1502&lt;Premissas!$C$8,Premissas!$E$7,IF(M1502&lt;Premissas!$C$9,Premissas!$E$8,IF(M1502&lt;Premissas!$C$10,Premissas!$E$9,IF(M1502&lt;Premissas!$C$11,Premissas!$E$10,IF(M1502&lt;Premissas!$C$12,Premissas!$E$11,Premissas!$E$12))))))</f>
        <v>750</v>
      </c>
      <c r="O1502" s="65">
        <f>IF(OR(N1502="",N1502=0),0,N1502/Premissas!$C$16)</f>
        <v>28.846153846153847</v>
      </c>
    </row>
    <row r="1503" spans="1:15" ht="15" customHeight="1">
      <c r="A1503" s="40">
        <v>8</v>
      </c>
      <c r="B1503" s="40">
        <v>1953</v>
      </c>
      <c r="C1503" s="40" t="s">
        <v>22</v>
      </c>
      <c r="D1503" s="40" t="s">
        <v>625</v>
      </c>
      <c r="E1503" s="40" t="s">
        <v>626</v>
      </c>
      <c r="F1503" s="62">
        <v>1926</v>
      </c>
      <c r="G1503" s="63">
        <v>41.66</v>
      </c>
      <c r="H1503" s="63">
        <v>46</v>
      </c>
      <c r="I1503" s="40">
        <v>19</v>
      </c>
      <c r="J1503" s="40">
        <v>19</v>
      </c>
      <c r="K1503" s="40" t="s">
        <v>127</v>
      </c>
      <c r="L1503" s="40" t="s">
        <v>128</v>
      </c>
      <c r="M1503" s="63">
        <f t="shared" si="23"/>
        <v>2.4210526315789473</v>
      </c>
      <c r="N1503" s="64">
        <f>IF(M1503="","",IF(M1503&lt;Premissas!$C$8,Premissas!$E$7,IF(M1503&lt;Premissas!$C$9,Premissas!$E$8,IF(M1503&lt;Premissas!$C$10,Premissas!$E$9,IF(M1503&lt;Premissas!$C$11,Premissas!$E$10,IF(M1503&lt;Premissas!$C$12,Premissas!$E$11,Premissas!$E$12))))))</f>
        <v>750</v>
      </c>
      <c r="O1503" s="65">
        <f>IF(OR(N1503="",N1503=0),0,N1503/Premissas!$C$16)</f>
        <v>28.846153846153847</v>
      </c>
    </row>
    <row r="1504" spans="1:15" ht="15" customHeight="1">
      <c r="A1504" s="40">
        <v>8</v>
      </c>
      <c r="B1504" s="40">
        <v>1953</v>
      </c>
      <c r="C1504" s="40" t="s">
        <v>22</v>
      </c>
      <c r="D1504" s="40" t="s">
        <v>629</v>
      </c>
      <c r="E1504" s="40" t="s">
        <v>630</v>
      </c>
      <c r="F1504" s="62">
        <v>2037</v>
      </c>
      <c r="G1504" s="63">
        <v>47</v>
      </c>
      <c r="H1504" s="63">
        <v>43</v>
      </c>
      <c r="I1504" s="40">
        <v>19</v>
      </c>
      <c r="J1504" s="40">
        <v>19</v>
      </c>
      <c r="K1504" s="40" t="s">
        <v>127</v>
      </c>
      <c r="L1504" s="40" t="s">
        <v>128</v>
      </c>
      <c r="M1504" s="63">
        <f t="shared" si="23"/>
        <v>2.263157894736842</v>
      </c>
      <c r="N1504" s="64">
        <f>IF(M1504="","",IF(M1504&lt;Premissas!$C$8,Premissas!$E$7,IF(M1504&lt;Premissas!$C$9,Premissas!$E$8,IF(M1504&lt;Premissas!$C$10,Premissas!$E$9,IF(M1504&lt;Premissas!$C$11,Premissas!$E$10,IF(M1504&lt;Premissas!$C$12,Premissas!$E$11,Premissas!$E$12))))))</f>
        <v>750</v>
      </c>
      <c r="O1504" s="65">
        <f>IF(OR(N1504="",N1504=0),0,N1504/Premissas!$C$16)</f>
        <v>28.846153846153847</v>
      </c>
    </row>
    <row r="1505" spans="1:15" ht="15" customHeight="1">
      <c r="A1505" s="40">
        <v>8</v>
      </c>
      <c r="B1505" s="40">
        <v>1953</v>
      </c>
      <c r="C1505" s="40" t="s">
        <v>20</v>
      </c>
      <c r="D1505" s="40" t="s">
        <v>629</v>
      </c>
      <c r="E1505" s="40" t="s">
        <v>630</v>
      </c>
      <c r="F1505" s="62">
        <v>17</v>
      </c>
      <c r="G1505" s="63">
        <v>0.21</v>
      </c>
      <c r="H1505" s="63">
        <v>81</v>
      </c>
      <c r="I1505" s="40">
        <v>19</v>
      </c>
      <c r="J1505" s="40">
        <v>19</v>
      </c>
      <c r="K1505" s="40" t="s">
        <v>127</v>
      </c>
      <c r="L1505" s="40" t="s">
        <v>128</v>
      </c>
      <c r="M1505" s="63">
        <f t="shared" si="23"/>
        <v>4.2631578947368425</v>
      </c>
      <c r="N1505" s="64">
        <f>IF(M1505="","",IF(M1505&lt;Premissas!$C$8,Premissas!$E$7,IF(M1505&lt;Premissas!$C$9,Premissas!$E$8,IF(M1505&lt;Premissas!$C$10,Premissas!$E$9,IF(M1505&lt;Premissas!$C$11,Premissas!$E$10,IF(M1505&lt;Premissas!$C$12,Premissas!$E$11,Premissas!$E$12))))))</f>
        <v>750</v>
      </c>
      <c r="O1505" s="65">
        <f>IF(OR(N1505="",N1505=0),0,N1505/Premissas!$C$16)</f>
        <v>28.846153846153847</v>
      </c>
    </row>
    <row r="1506" spans="1:15" ht="15" customHeight="1">
      <c r="A1506" s="40">
        <v>8</v>
      </c>
      <c r="B1506" s="40">
        <v>1953</v>
      </c>
      <c r="C1506" s="40" t="s">
        <v>21</v>
      </c>
      <c r="D1506" s="40" t="s">
        <v>633</v>
      </c>
      <c r="E1506" s="40" t="s">
        <v>634</v>
      </c>
      <c r="F1506" s="62">
        <v>4061</v>
      </c>
      <c r="G1506" s="63">
        <v>122.08</v>
      </c>
      <c r="H1506" s="63">
        <v>33</v>
      </c>
      <c r="I1506" s="40">
        <v>15</v>
      </c>
      <c r="J1506" s="40">
        <v>15</v>
      </c>
      <c r="K1506" s="40" t="s">
        <v>127</v>
      </c>
      <c r="L1506" s="40" t="s">
        <v>128</v>
      </c>
      <c r="M1506" s="63">
        <f t="shared" si="23"/>
        <v>2.2000000000000002</v>
      </c>
      <c r="N1506" s="64">
        <f>IF(M1506="","",IF(M1506&lt;Premissas!$C$8,Premissas!$E$7,IF(M1506&lt;Premissas!$C$9,Premissas!$E$8,IF(M1506&lt;Premissas!$C$10,Premissas!$E$9,IF(M1506&lt;Premissas!$C$11,Premissas!$E$10,IF(M1506&lt;Premissas!$C$12,Premissas!$E$11,Premissas!$E$12))))))</f>
        <v>750</v>
      </c>
      <c r="O1506" s="65">
        <f>IF(OR(N1506="",N1506=0),0,N1506/Premissas!$C$16)</f>
        <v>28.846153846153847</v>
      </c>
    </row>
    <row r="1507" spans="1:15" ht="15" customHeight="1">
      <c r="A1507" s="40">
        <v>8</v>
      </c>
      <c r="B1507" s="40">
        <v>1953</v>
      </c>
      <c r="C1507" s="40" t="s">
        <v>20</v>
      </c>
      <c r="D1507" s="40" t="s">
        <v>633</v>
      </c>
      <c r="E1507" s="40" t="s">
        <v>634</v>
      </c>
      <c r="F1507" s="62">
        <v>41</v>
      </c>
      <c r="G1507" s="63">
        <v>1.22</v>
      </c>
      <c r="H1507" s="63">
        <v>34</v>
      </c>
      <c r="I1507" s="40">
        <v>19</v>
      </c>
      <c r="J1507" s="40">
        <v>19</v>
      </c>
      <c r="K1507" s="40" t="s">
        <v>127</v>
      </c>
      <c r="L1507" s="40" t="s">
        <v>128</v>
      </c>
      <c r="M1507" s="63">
        <f t="shared" si="23"/>
        <v>1.7894736842105263</v>
      </c>
      <c r="N1507" s="64">
        <f>IF(M1507="","",IF(M1507&lt;Premissas!$C$8,Premissas!$E$7,IF(M1507&lt;Premissas!$C$9,Premissas!$E$8,IF(M1507&lt;Premissas!$C$10,Premissas!$E$9,IF(M1507&lt;Premissas!$C$11,Premissas!$E$10,IF(M1507&lt;Premissas!$C$12,Premissas!$E$11,Premissas!$E$12))))))</f>
        <v>500</v>
      </c>
      <c r="O1507" s="65">
        <f>IF(OR(N1507="",N1507=0),0,N1507/Premissas!$C$16)</f>
        <v>19.23076923076923</v>
      </c>
    </row>
    <row r="1508" spans="1:15" ht="15" customHeight="1">
      <c r="A1508" s="40">
        <v>8</v>
      </c>
      <c r="B1508" s="40">
        <v>1953</v>
      </c>
      <c r="C1508" s="40" t="s">
        <v>19</v>
      </c>
      <c r="D1508" s="40" t="s">
        <v>635</v>
      </c>
      <c r="E1508" s="40" t="s">
        <v>636</v>
      </c>
      <c r="F1508" s="62">
        <v>769</v>
      </c>
      <c r="G1508" s="63">
        <v>14.87</v>
      </c>
      <c r="H1508" s="63">
        <v>52</v>
      </c>
      <c r="I1508" s="40">
        <v>18</v>
      </c>
      <c r="J1508" s="40">
        <v>18</v>
      </c>
      <c r="K1508" s="40" t="s">
        <v>127</v>
      </c>
      <c r="L1508" s="40" t="s">
        <v>128</v>
      </c>
      <c r="M1508" s="63">
        <f t="shared" si="23"/>
        <v>2.8888888888888888</v>
      </c>
      <c r="N1508" s="64">
        <f>IF(M1508="","",IF(M1508&lt;Premissas!$C$8,Premissas!$E$7,IF(M1508&lt;Premissas!$C$9,Premissas!$E$8,IF(M1508&lt;Premissas!$C$10,Premissas!$E$9,IF(M1508&lt;Premissas!$C$11,Premissas!$E$10,IF(M1508&lt;Premissas!$C$12,Premissas!$E$11,Premissas!$E$12))))))</f>
        <v>750</v>
      </c>
      <c r="O1508" s="65">
        <f>IF(OR(N1508="",N1508=0),0,N1508/Premissas!$C$16)</f>
        <v>28.846153846153847</v>
      </c>
    </row>
    <row r="1509" spans="1:15" ht="15" customHeight="1">
      <c r="A1509" s="40">
        <v>8</v>
      </c>
      <c r="B1509" s="40">
        <v>1953</v>
      </c>
      <c r="C1509" s="40" t="s">
        <v>21</v>
      </c>
      <c r="D1509" s="40" t="s">
        <v>635</v>
      </c>
      <c r="E1509" s="40" t="s">
        <v>636</v>
      </c>
      <c r="F1509" s="62">
        <v>9</v>
      </c>
      <c r="G1509" s="63">
        <v>0.88</v>
      </c>
      <c r="H1509" s="63">
        <v>10</v>
      </c>
      <c r="I1509" s="40">
        <v>15</v>
      </c>
      <c r="J1509" s="40">
        <v>15</v>
      </c>
      <c r="K1509" s="40" t="s">
        <v>127</v>
      </c>
      <c r="L1509" s="40" t="s">
        <v>128</v>
      </c>
      <c r="M1509" s="63">
        <f t="shared" si="23"/>
        <v>0.66666666666666663</v>
      </c>
      <c r="N1509" s="64">
        <f>IF(M1509="","",IF(M1509&lt;Premissas!$C$8,Premissas!$E$7,IF(M1509&lt;Premissas!$C$9,Premissas!$E$8,IF(M1509&lt;Premissas!$C$10,Premissas!$E$9,IF(M1509&lt;Premissas!$C$11,Premissas!$E$10,IF(M1509&lt;Premissas!$C$12,Premissas!$E$11,Premissas!$E$12))))))</f>
        <v>0</v>
      </c>
      <c r="O1509" s="65">
        <f>IF(OR(N1509="",N1509=0),0,N1509/Premissas!$C$16)</f>
        <v>0</v>
      </c>
    </row>
    <row r="1510" spans="1:15" ht="15" customHeight="1">
      <c r="A1510" s="40">
        <v>8</v>
      </c>
      <c r="B1510" s="40">
        <v>1953</v>
      </c>
      <c r="C1510" s="40" t="s">
        <v>20</v>
      </c>
      <c r="D1510" s="40" t="s">
        <v>635</v>
      </c>
      <c r="E1510" s="40" t="s">
        <v>636</v>
      </c>
      <c r="F1510" s="62">
        <v>299</v>
      </c>
      <c r="G1510" s="63">
        <v>20.14</v>
      </c>
      <c r="H1510" s="63">
        <v>15</v>
      </c>
      <c r="I1510" s="40">
        <v>19</v>
      </c>
      <c r="J1510" s="40">
        <v>19</v>
      </c>
      <c r="K1510" s="40" t="s">
        <v>127</v>
      </c>
      <c r="L1510" s="40" t="s">
        <v>128</v>
      </c>
      <c r="M1510" s="63">
        <f t="shared" si="23"/>
        <v>0.78947368421052633</v>
      </c>
      <c r="N1510" s="64">
        <f>IF(M1510="","",IF(M1510&lt;Premissas!$C$8,Premissas!$E$7,IF(M1510&lt;Premissas!$C$9,Premissas!$E$8,IF(M1510&lt;Premissas!$C$10,Premissas!$E$9,IF(M1510&lt;Premissas!$C$11,Premissas!$E$10,IF(M1510&lt;Premissas!$C$12,Premissas!$E$11,Premissas!$E$12))))))</f>
        <v>0</v>
      </c>
      <c r="O1510" s="65">
        <f>IF(OR(N1510="",N1510=0),0,N1510/Premissas!$C$16)</f>
        <v>0</v>
      </c>
    </row>
    <row r="1511" spans="1:15" ht="15" customHeight="1">
      <c r="A1511" s="40">
        <v>8</v>
      </c>
      <c r="B1511" s="40">
        <v>1953</v>
      </c>
      <c r="C1511" s="40" t="s">
        <v>21</v>
      </c>
      <c r="D1511" s="40" t="s">
        <v>637</v>
      </c>
      <c r="E1511" s="40" t="s">
        <v>638</v>
      </c>
      <c r="F1511" s="62">
        <v>3179</v>
      </c>
      <c r="G1511" s="63">
        <v>133.16</v>
      </c>
      <c r="H1511" s="63">
        <v>24</v>
      </c>
      <c r="I1511" s="40">
        <v>15</v>
      </c>
      <c r="J1511" s="40">
        <v>15</v>
      </c>
      <c r="K1511" s="40" t="s">
        <v>127</v>
      </c>
      <c r="L1511" s="40" t="s">
        <v>128</v>
      </c>
      <c r="M1511" s="63">
        <f t="shared" si="23"/>
        <v>1.6</v>
      </c>
      <c r="N1511" s="64">
        <f>IF(M1511="","",IF(M1511&lt;Premissas!$C$8,Premissas!$E$7,IF(M1511&lt;Premissas!$C$9,Premissas!$E$8,IF(M1511&lt;Premissas!$C$10,Premissas!$E$9,IF(M1511&lt;Premissas!$C$11,Premissas!$E$10,IF(M1511&lt;Premissas!$C$12,Premissas!$E$11,Premissas!$E$12))))))</f>
        <v>500</v>
      </c>
      <c r="O1511" s="65">
        <f>IF(OR(N1511="",N1511=0),0,N1511/Premissas!$C$16)</f>
        <v>19.23076923076923</v>
      </c>
    </row>
    <row r="1512" spans="1:15" ht="15" customHeight="1">
      <c r="A1512" s="40">
        <v>8</v>
      </c>
      <c r="B1512" s="40">
        <v>1953</v>
      </c>
      <c r="C1512" s="40" t="s">
        <v>22</v>
      </c>
      <c r="D1512" s="40" t="s">
        <v>641</v>
      </c>
      <c r="E1512" s="40" t="s">
        <v>642</v>
      </c>
      <c r="F1512" s="62">
        <v>1518</v>
      </c>
      <c r="G1512" s="63">
        <v>31.82</v>
      </c>
      <c r="H1512" s="63">
        <v>48</v>
      </c>
      <c r="I1512" s="40">
        <v>19</v>
      </c>
      <c r="J1512" s="40">
        <v>19</v>
      </c>
      <c r="K1512" s="40" t="s">
        <v>127</v>
      </c>
      <c r="L1512" s="40" t="s">
        <v>128</v>
      </c>
      <c r="M1512" s="63">
        <f t="shared" si="23"/>
        <v>2.5263157894736841</v>
      </c>
      <c r="N1512" s="64">
        <f>IF(M1512="","",IF(M1512&lt;Premissas!$C$8,Premissas!$E$7,IF(M1512&lt;Premissas!$C$9,Premissas!$E$8,IF(M1512&lt;Premissas!$C$10,Premissas!$E$9,IF(M1512&lt;Premissas!$C$11,Premissas!$E$10,IF(M1512&lt;Premissas!$C$12,Premissas!$E$11,Premissas!$E$12))))))</f>
        <v>750</v>
      </c>
      <c r="O1512" s="65">
        <f>IF(OR(N1512="",N1512=0),0,N1512/Premissas!$C$16)</f>
        <v>28.846153846153847</v>
      </c>
    </row>
    <row r="1513" spans="1:15" ht="15" customHeight="1">
      <c r="A1513" s="40">
        <v>8</v>
      </c>
      <c r="B1513" s="40">
        <v>1953</v>
      </c>
      <c r="C1513" s="40" t="s">
        <v>19</v>
      </c>
      <c r="D1513" s="40" t="s">
        <v>643</v>
      </c>
      <c r="E1513" s="40" t="s">
        <v>644</v>
      </c>
      <c r="F1513" s="62">
        <v>23</v>
      </c>
      <c r="G1513" s="63">
        <v>4.43</v>
      </c>
      <c r="H1513" s="63">
        <v>5</v>
      </c>
      <c r="I1513" s="40">
        <v>18</v>
      </c>
      <c r="J1513" s="40">
        <v>18</v>
      </c>
      <c r="K1513" s="40" t="s">
        <v>127</v>
      </c>
      <c r="L1513" s="40" t="s">
        <v>128</v>
      </c>
      <c r="M1513" s="63">
        <f t="shared" si="23"/>
        <v>0.27777777777777779</v>
      </c>
      <c r="N1513" s="64">
        <f>IF(M1513="","",IF(M1513&lt;Premissas!$C$8,Premissas!$E$7,IF(M1513&lt;Premissas!$C$9,Premissas!$E$8,IF(M1513&lt;Premissas!$C$10,Premissas!$E$9,IF(M1513&lt;Premissas!$C$11,Premissas!$E$10,IF(M1513&lt;Premissas!$C$12,Premissas!$E$11,Premissas!$E$12))))))</f>
        <v>0</v>
      </c>
      <c r="O1513" s="65">
        <f>IF(OR(N1513="",N1513=0),0,N1513/Premissas!$C$16)</f>
        <v>0</v>
      </c>
    </row>
    <row r="1514" spans="1:15" ht="15" customHeight="1">
      <c r="A1514" s="40">
        <v>8</v>
      </c>
      <c r="B1514" s="40">
        <v>1953</v>
      </c>
      <c r="C1514" s="40" t="s">
        <v>21</v>
      </c>
      <c r="D1514" s="40" t="s">
        <v>643</v>
      </c>
      <c r="E1514" s="40" t="s">
        <v>644</v>
      </c>
      <c r="F1514" s="62">
        <v>97</v>
      </c>
      <c r="G1514" s="63">
        <v>18.82</v>
      </c>
      <c r="H1514" s="63">
        <v>5</v>
      </c>
      <c r="I1514" s="40">
        <v>15</v>
      </c>
      <c r="J1514" s="40">
        <v>15</v>
      </c>
      <c r="K1514" s="40" t="s">
        <v>127</v>
      </c>
      <c r="L1514" s="40" t="s">
        <v>128</v>
      </c>
      <c r="M1514" s="63">
        <f t="shared" si="23"/>
        <v>0.33333333333333331</v>
      </c>
      <c r="N1514" s="64">
        <f>IF(M1514="","",IF(M1514&lt;Premissas!$C$8,Premissas!$E$7,IF(M1514&lt;Premissas!$C$9,Premissas!$E$8,IF(M1514&lt;Premissas!$C$10,Premissas!$E$9,IF(M1514&lt;Premissas!$C$11,Premissas!$E$10,IF(M1514&lt;Premissas!$C$12,Premissas!$E$11,Premissas!$E$12))))))</f>
        <v>0</v>
      </c>
      <c r="O1514" s="65">
        <f>IF(OR(N1514="",N1514=0),0,N1514/Premissas!$C$16)</f>
        <v>0</v>
      </c>
    </row>
    <row r="1515" spans="1:15" ht="15" customHeight="1">
      <c r="A1515" s="40">
        <v>8</v>
      </c>
      <c r="B1515" s="40">
        <v>1953</v>
      </c>
      <c r="C1515" s="40" t="s">
        <v>20</v>
      </c>
      <c r="D1515" s="40" t="s">
        <v>643</v>
      </c>
      <c r="E1515" s="40" t="s">
        <v>644</v>
      </c>
      <c r="F1515" s="62">
        <v>32</v>
      </c>
      <c r="G1515" s="63">
        <v>3.6</v>
      </c>
      <c r="H1515" s="63">
        <v>9</v>
      </c>
      <c r="I1515" s="40">
        <v>19</v>
      </c>
      <c r="J1515" s="40">
        <v>19</v>
      </c>
      <c r="K1515" s="40" t="s">
        <v>127</v>
      </c>
      <c r="L1515" s="40" t="s">
        <v>128</v>
      </c>
      <c r="M1515" s="63">
        <f t="shared" si="23"/>
        <v>0.47368421052631576</v>
      </c>
      <c r="N1515" s="64">
        <f>IF(M1515="","",IF(M1515&lt;Premissas!$C$8,Premissas!$E$7,IF(M1515&lt;Premissas!$C$9,Premissas!$E$8,IF(M1515&lt;Premissas!$C$10,Premissas!$E$9,IF(M1515&lt;Premissas!$C$11,Premissas!$E$10,IF(M1515&lt;Premissas!$C$12,Premissas!$E$11,Premissas!$E$12))))))</f>
        <v>0</v>
      </c>
      <c r="O1515" s="65">
        <f>IF(OR(N1515="",N1515=0),0,N1515/Premissas!$C$16)</f>
        <v>0</v>
      </c>
    </row>
    <row r="1516" spans="1:15" ht="15" customHeight="1">
      <c r="A1516" s="40">
        <v>8</v>
      </c>
      <c r="B1516" s="40">
        <v>1953</v>
      </c>
      <c r="C1516" s="40" t="s">
        <v>19</v>
      </c>
      <c r="D1516" s="40" t="s">
        <v>645</v>
      </c>
      <c r="E1516" s="40" t="s">
        <v>646</v>
      </c>
      <c r="F1516" s="62">
        <v>36</v>
      </c>
      <c r="G1516" s="63">
        <v>0.24</v>
      </c>
      <c r="H1516" s="63">
        <v>150</v>
      </c>
      <c r="I1516" s="40">
        <v>18</v>
      </c>
      <c r="J1516" s="40">
        <v>18</v>
      </c>
      <c r="K1516" s="40" t="s">
        <v>127</v>
      </c>
      <c r="L1516" s="40" t="s">
        <v>128</v>
      </c>
      <c r="M1516" s="63">
        <f t="shared" si="23"/>
        <v>8.3333333333333339</v>
      </c>
      <c r="N1516" s="64">
        <f>IF(M1516="","",IF(M1516&lt;Premissas!$C$8,Premissas!$E$7,IF(M1516&lt;Premissas!$C$9,Premissas!$E$8,IF(M1516&lt;Premissas!$C$10,Premissas!$E$9,IF(M1516&lt;Premissas!$C$11,Premissas!$E$10,IF(M1516&lt;Premissas!$C$12,Premissas!$E$11,Premissas!$E$12))))))</f>
        <v>750</v>
      </c>
      <c r="O1516" s="65">
        <f>IF(OR(N1516="",N1516=0),0,N1516/Premissas!$C$16)</f>
        <v>28.846153846153847</v>
      </c>
    </row>
    <row r="1517" spans="1:15" ht="15" customHeight="1">
      <c r="A1517" s="40">
        <v>8</v>
      </c>
      <c r="B1517" s="40">
        <v>1953</v>
      </c>
      <c r="C1517" s="40" t="s">
        <v>21</v>
      </c>
      <c r="D1517" s="40" t="s">
        <v>645</v>
      </c>
      <c r="E1517" s="40" t="s">
        <v>646</v>
      </c>
      <c r="F1517" s="62">
        <v>33</v>
      </c>
      <c r="G1517" s="63">
        <v>2.21</v>
      </c>
      <c r="H1517" s="63">
        <v>15</v>
      </c>
      <c r="I1517" s="40">
        <v>15</v>
      </c>
      <c r="J1517" s="40">
        <v>15</v>
      </c>
      <c r="K1517" s="40" t="s">
        <v>127</v>
      </c>
      <c r="L1517" s="40" t="s">
        <v>128</v>
      </c>
      <c r="M1517" s="63">
        <f t="shared" si="23"/>
        <v>1</v>
      </c>
      <c r="N1517" s="64">
        <f>IF(M1517="","",IF(M1517&lt;Premissas!$C$8,Premissas!$E$7,IF(M1517&lt;Premissas!$C$9,Premissas!$E$8,IF(M1517&lt;Premissas!$C$10,Premissas!$E$9,IF(M1517&lt;Premissas!$C$11,Premissas!$E$10,IF(M1517&lt;Premissas!$C$12,Premissas!$E$11,Premissas!$E$12))))))</f>
        <v>100</v>
      </c>
      <c r="O1517" s="65">
        <f>IF(OR(N1517="",N1517=0),0,N1517/Premissas!$C$16)</f>
        <v>3.8461538461538463</v>
      </c>
    </row>
    <row r="1518" spans="1:15" ht="15" customHeight="1">
      <c r="A1518" s="40">
        <v>8</v>
      </c>
      <c r="B1518" s="40">
        <v>1953</v>
      </c>
      <c r="C1518" s="40" t="s">
        <v>20</v>
      </c>
      <c r="D1518" s="40" t="s">
        <v>645</v>
      </c>
      <c r="E1518" s="40" t="s">
        <v>646</v>
      </c>
      <c r="F1518" s="62">
        <v>4474</v>
      </c>
      <c r="G1518" s="63">
        <v>50.98</v>
      </c>
      <c r="H1518" s="63">
        <v>88</v>
      </c>
      <c r="I1518" s="40">
        <v>19</v>
      </c>
      <c r="J1518" s="40">
        <v>19</v>
      </c>
      <c r="K1518" s="40" t="s">
        <v>127</v>
      </c>
      <c r="L1518" s="40" t="s">
        <v>128</v>
      </c>
      <c r="M1518" s="63">
        <f t="shared" si="23"/>
        <v>4.6315789473684212</v>
      </c>
      <c r="N1518" s="64">
        <f>IF(M1518="","",IF(M1518&lt;Premissas!$C$8,Premissas!$E$7,IF(M1518&lt;Premissas!$C$9,Premissas!$E$8,IF(M1518&lt;Premissas!$C$10,Premissas!$E$9,IF(M1518&lt;Premissas!$C$11,Premissas!$E$10,IF(M1518&lt;Premissas!$C$12,Premissas!$E$11,Premissas!$E$12))))))</f>
        <v>750</v>
      </c>
      <c r="O1518" s="65">
        <f>IF(OR(N1518="",N1518=0),0,N1518/Premissas!$C$16)</f>
        <v>28.846153846153847</v>
      </c>
    </row>
    <row r="1519" spans="1:15" ht="15" customHeight="1">
      <c r="A1519" s="40">
        <v>8</v>
      </c>
      <c r="B1519" s="40">
        <v>1953</v>
      </c>
      <c r="C1519" s="40" t="s">
        <v>20</v>
      </c>
      <c r="D1519" s="40" t="s">
        <v>647</v>
      </c>
      <c r="E1519" s="40" t="s">
        <v>648</v>
      </c>
      <c r="F1519" s="62">
        <v>850</v>
      </c>
      <c r="G1519" s="63">
        <v>20.399999999999999</v>
      </c>
      <c r="H1519" s="63">
        <v>42</v>
      </c>
      <c r="I1519" s="40">
        <v>19</v>
      </c>
      <c r="J1519" s="40">
        <v>19</v>
      </c>
      <c r="K1519" s="40" t="s">
        <v>127</v>
      </c>
      <c r="L1519" s="40" t="s">
        <v>128</v>
      </c>
      <c r="M1519" s="63">
        <f t="shared" si="23"/>
        <v>2.2105263157894739</v>
      </c>
      <c r="N1519" s="64">
        <f>IF(M1519="","",IF(M1519&lt;Premissas!$C$8,Premissas!$E$7,IF(M1519&lt;Premissas!$C$9,Premissas!$E$8,IF(M1519&lt;Premissas!$C$10,Premissas!$E$9,IF(M1519&lt;Premissas!$C$11,Premissas!$E$10,IF(M1519&lt;Premissas!$C$12,Premissas!$E$11,Premissas!$E$12))))))</f>
        <v>750</v>
      </c>
      <c r="O1519" s="65">
        <f>IF(OR(N1519="",N1519=0),0,N1519/Premissas!$C$16)</f>
        <v>28.846153846153847</v>
      </c>
    </row>
    <row r="1520" spans="1:15" ht="15" customHeight="1">
      <c r="A1520" s="40">
        <v>8</v>
      </c>
      <c r="B1520" s="40">
        <v>1953</v>
      </c>
      <c r="C1520" s="40" t="s">
        <v>21</v>
      </c>
      <c r="D1520" s="40" t="s">
        <v>649</v>
      </c>
      <c r="E1520" s="40" t="s">
        <v>650</v>
      </c>
      <c r="F1520" s="62">
        <v>133</v>
      </c>
      <c r="G1520" s="63">
        <v>3.96</v>
      </c>
      <c r="H1520" s="63">
        <v>34</v>
      </c>
      <c r="I1520" s="40">
        <v>15</v>
      </c>
      <c r="J1520" s="40">
        <v>15</v>
      </c>
      <c r="K1520" s="40" t="s">
        <v>127</v>
      </c>
      <c r="L1520" s="40" t="s">
        <v>128</v>
      </c>
      <c r="M1520" s="63">
        <f t="shared" si="23"/>
        <v>2.2666666666666666</v>
      </c>
      <c r="N1520" s="64">
        <f>IF(M1520="","",IF(M1520&lt;Premissas!$C$8,Premissas!$E$7,IF(M1520&lt;Premissas!$C$9,Premissas!$E$8,IF(M1520&lt;Premissas!$C$10,Premissas!$E$9,IF(M1520&lt;Premissas!$C$11,Premissas!$E$10,IF(M1520&lt;Premissas!$C$12,Premissas!$E$11,Premissas!$E$12))))))</f>
        <v>750</v>
      </c>
      <c r="O1520" s="65">
        <f>IF(OR(N1520="",N1520=0),0,N1520/Premissas!$C$16)</f>
        <v>28.846153846153847</v>
      </c>
    </row>
    <row r="1521" spans="1:15" ht="15" customHeight="1">
      <c r="A1521" s="40">
        <v>8</v>
      </c>
      <c r="B1521" s="40">
        <v>1953</v>
      </c>
      <c r="C1521" s="40" t="s">
        <v>20</v>
      </c>
      <c r="D1521" s="40" t="s">
        <v>649</v>
      </c>
      <c r="E1521" s="40" t="s">
        <v>650</v>
      </c>
      <c r="F1521" s="62">
        <v>94</v>
      </c>
      <c r="G1521" s="63">
        <v>3.36</v>
      </c>
      <c r="H1521" s="63">
        <v>28</v>
      </c>
      <c r="I1521" s="40">
        <v>19</v>
      </c>
      <c r="J1521" s="40">
        <v>19</v>
      </c>
      <c r="K1521" s="40" t="s">
        <v>127</v>
      </c>
      <c r="L1521" s="40" t="s">
        <v>128</v>
      </c>
      <c r="M1521" s="63">
        <f t="shared" si="23"/>
        <v>1.4736842105263157</v>
      </c>
      <c r="N1521" s="64">
        <f>IF(M1521="","",IF(M1521&lt;Premissas!$C$8,Premissas!$E$7,IF(M1521&lt;Premissas!$C$9,Premissas!$E$8,IF(M1521&lt;Premissas!$C$10,Premissas!$E$9,IF(M1521&lt;Premissas!$C$11,Premissas!$E$10,IF(M1521&lt;Premissas!$C$12,Premissas!$E$11,Premissas!$E$12))))))</f>
        <v>350</v>
      </c>
      <c r="O1521" s="65">
        <f>IF(OR(N1521="",N1521=0),0,N1521/Premissas!$C$16)</f>
        <v>13.461538461538462</v>
      </c>
    </row>
    <row r="1522" spans="1:15" ht="15" customHeight="1">
      <c r="A1522" s="40">
        <v>8</v>
      </c>
      <c r="B1522" s="40">
        <v>1953</v>
      </c>
      <c r="C1522" s="40" t="s">
        <v>20</v>
      </c>
      <c r="D1522" s="40" t="s">
        <v>651</v>
      </c>
      <c r="E1522" s="40" t="s">
        <v>652</v>
      </c>
      <c r="F1522" s="62">
        <v>230</v>
      </c>
      <c r="G1522" s="63">
        <v>10.06</v>
      </c>
      <c r="H1522" s="63">
        <v>23</v>
      </c>
      <c r="I1522" s="40">
        <v>19</v>
      </c>
      <c r="J1522" s="40">
        <v>19</v>
      </c>
      <c r="K1522" s="40" t="s">
        <v>127</v>
      </c>
      <c r="L1522" s="40" t="s">
        <v>128</v>
      </c>
      <c r="M1522" s="63">
        <f t="shared" si="23"/>
        <v>1.2105263157894737</v>
      </c>
      <c r="N1522" s="64">
        <f>IF(M1522="","",IF(M1522&lt;Premissas!$C$8,Premissas!$E$7,IF(M1522&lt;Premissas!$C$9,Premissas!$E$8,IF(M1522&lt;Premissas!$C$10,Premissas!$E$9,IF(M1522&lt;Premissas!$C$11,Premissas!$E$10,IF(M1522&lt;Premissas!$C$12,Premissas!$E$11,Premissas!$E$12))))))</f>
        <v>200</v>
      </c>
      <c r="O1522" s="65">
        <f>IF(OR(N1522="",N1522=0),0,N1522/Premissas!$C$16)</f>
        <v>7.6923076923076925</v>
      </c>
    </row>
    <row r="1523" spans="1:15" ht="15" customHeight="1">
      <c r="A1523" s="40">
        <v>8</v>
      </c>
      <c r="B1523" s="40">
        <v>1953</v>
      </c>
      <c r="C1523" s="40" t="s">
        <v>21</v>
      </c>
      <c r="D1523" s="40" t="s">
        <v>1804</v>
      </c>
      <c r="E1523" s="40" t="s">
        <v>1805</v>
      </c>
      <c r="F1523" s="62">
        <v>541</v>
      </c>
      <c r="G1523" s="63">
        <v>61.41</v>
      </c>
      <c r="H1523" s="63">
        <v>9</v>
      </c>
      <c r="I1523" s="40">
        <v>15</v>
      </c>
      <c r="J1523" s="40">
        <v>15</v>
      </c>
      <c r="K1523" s="40" t="s">
        <v>127</v>
      </c>
      <c r="L1523" s="40" t="s">
        <v>128</v>
      </c>
      <c r="M1523" s="63">
        <f t="shared" si="23"/>
        <v>0.6</v>
      </c>
      <c r="N1523" s="64">
        <f>IF(M1523="","",IF(M1523&lt;Premissas!$C$8,Premissas!$E$7,IF(M1523&lt;Premissas!$C$9,Premissas!$E$8,IF(M1523&lt;Premissas!$C$10,Premissas!$E$9,IF(M1523&lt;Premissas!$C$11,Premissas!$E$10,IF(M1523&lt;Premissas!$C$12,Premissas!$E$11,Premissas!$E$12))))))</f>
        <v>0</v>
      </c>
      <c r="O1523" s="65">
        <f>IF(OR(N1523="",N1523=0),0,N1523/Premissas!$C$16)</f>
        <v>0</v>
      </c>
    </row>
    <row r="1524" spans="1:15" ht="15" customHeight="1">
      <c r="A1524" s="40">
        <v>8</v>
      </c>
      <c r="B1524" s="40">
        <v>1953</v>
      </c>
      <c r="C1524" s="40" t="s">
        <v>20</v>
      </c>
      <c r="D1524" s="40" t="s">
        <v>1804</v>
      </c>
      <c r="E1524" s="40" t="s">
        <v>1805</v>
      </c>
      <c r="F1524" s="62">
        <v>3</v>
      </c>
      <c r="G1524" s="63">
        <v>0.49</v>
      </c>
      <c r="H1524" s="63">
        <v>6</v>
      </c>
      <c r="I1524" s="40">
        <v>19</v>
      </c>
      <c r="J1524" s="40">
        <v>19</v>
      </c>
      <c r="K1524" s="40" t="s">
        <v>127</v>
      </c>
      <c r="L1524" s="40" t="s">
        <v>128</v>
      </c>
      <c r="M1524" s="63">
        <f t="shared" si="23"/>
        <v>0.31578947368421051</v>
      </c>
      <c r="N1524" s="64">
        <f>IF(M1524="","",IF(M1524&lt;Premissas!$C$8,Premissas!$E$7,IF(M1524&lt;Premissas!$C$9,Premissas!$E$8,IF(M1524&lt;Premissas!$C$10,Premissas!$E$9,IF(M1524&lt;Premissas!$C$11,Premissas!$E$10,IF(M1524&lt;Premissas!$C$12,Premissas!$E$11,Premissas!$E$12))))))</f>
        <v>0</v>
      </c>
      <c r="O1524" s="65">
        <f>IF(OR(N1524="",N1524=0),0,N1524/Premissas!$C$16)</f>
        <v>0</v>
      </c>
    </row>
    <row r="1525" spans="1:15" ht="15" customHeight="1">
      <c r="A1525" s="40">
        <v>8</v>
      </c>
      <c r="B1525" s="40">
        <v>1953</v>
      </c>
      <c r="C1525" s="40" t="s">
        <v>21</v>
      </c>
      <c r="D1525" s="40" t="s">
        <v>1806</v>
      </c>
      <c r="E1525" s="40" t="s">
        <v>1807</v>
      </c>
      <c r="F1525" s="62">
        <v>27</v>
      </c>
      <c r="G1525" s="63">
        <v>9.3800000000000008</v>
      </c>
      <c r="H1525" s="63">
        <v>3</v>
      </c>
      <c r="I1525" s="40">
        <v>15</v>
      </c>
      <c r="J1525" s="40">
        <v>15</v>
      </c>
      <c r="K1525" s="40" t="s">
        <v>127</v>
      </c>
      <c r="L1525" s="40" t="s">
        <v>128</v>
      </c>
      <c r="M1525" s="63">
        <f t="shared" si="23"/>
        <v>0.2</v>
      </c>
      <c r="N1525" s="64">
        <f>IF(M1525="","",IF(M1525&lt;Premissas!$C$8,Premissas!$E$7,IF(M1525&lt;Premissas!$C$9,Premissas!$E$8,IF(M1525&lt;Premissas!$C$10,Premissas!$E$9,IF(M1525&lt;Premissas!$C$11,Premissas!$E$10,IF(M1525&lt;Premissas!$C$12,Premissas!$E$11,Premissas!$E$12))))))</f>
        <v>0</v>
      </c>
      <c r="O1525" s="65">
        <f>IF(OR(N1525="",N1525=0),0,N1525/Premissas!$C$16)</f>
        <v>0</v>
      </c>
    </row>
    <row r="1526" spans="1:15" ht="15" customHeight="1">
      <c r="A1526" s="40">
        <v>8</v>
      </c>
      <c r="B1526" s="40">
        <v>1953</v>
      </c>
      <c r="C1526" s="40" t="s">
        <v>20</v>
      </c>
      <c r="D1526" s="40" t="s">
        <v>1806</v>
      </c>
      <c r="E1526" s="40" t="s">
        <v>1807</v>
      </c>
      <c r="F1526" s="62">
        <v>319</v>
      </c>
      <c r="G1526" s="63">
        <v>14.89</v>
      </c>
      <c r="H1526" s="63">
        <v>21</v>
      </c>
      <c r="I1526" s="40">
        <v>19</v>
      </c>
      <c r="J1526" s="40">
        <v>19</v>
      </c>
      <c r="K1526" s="40" t="s">
        <v>127</v>
      </c>
      <c r="L1526" s="40" t="s">
        <v>128</v>
      </c>
      <c r="M1526" s="63">
        <f t="shared" si="23"/>
        <v>1.1052631578947369</v>
      </c>
      <c r="N1526" s="64">
        <f>IF(M1526="","",IF(M1526&lt;Premissas!$C$8,Premissas!$E$7,IF(M1526&lt;Premissas!$C$9,Premissas!$E$8,IF(M1526&lt;Premissas!$C$10,Premissas!$E$9,IF(M1526&lt;Premissas!$C$11,Premissas!$E$10,IF(M1526&lt;Premissas!$C$12,Premissas!$E$11,Premissas!$E$12))))))</f>
        <v>100</v>
      </c>
      <c r="O1526" s="65">
        <f>IF(OR(N1526="",N1526=0),0,N1526/Premissas!$C$16)</f>
        <v>3.8461538461538463</v>
      </c>
    </row>
    <row r="1527" spans="1:15" ht="15" customHeight="1">
      <c r="A1527" s="40">
        <v>8</v>
      </c>
      <c r="B1527" s="40">
        <v>1953</v>
      </c>
      <c r="C1527" s="40" t="s">
        <v>21</v>
      </c>
      <c r="D1527" s="40" t="s">
        <v>653</v>
      </c>
      <c r="E1527" s="40" t="s">
        <v>654</v>
      </c>
      <c r="F1527" s="62">
        <v>47</v>
      </c>
      <c r="G1527" s="63">
        <v>7.17</v>
      </c>
      <c r="H1527" s="63">
        <v>7</v>
      </c>
      <c r="I1527" s="40">
        <v>15</v>
      </c>
      <c r="J1527" s="40">
        <v>15</v>
      </c>
      <c r="K1527" s="40" t="s">
        <v>127</v>
      </c>
      <c r="L1527" s="40" t="s">
        <v>128</v>
      </c>
      <c r="M1527" s="63">
        <f t="shared" si="23"/>
        <v>0.46666666666666667</v>
      </c>
      <c r="N1527" s="64">
        <f>IF(M1527="","",IF(M1527&lt;Premissas!$C$8,Premissas!$E$7,IF(M1527&lt;Premissas!$C$9,Premissas!$E$8,IF(M1527&lt;Premissas!$C$10,Premissas!$E$9,IF(M1527&lt;Premissas!$C$11,Premissas!$E$10,IF(M1527&lt;Premissas!$C$12,Premissas!$E$11,Premissas!$E$12))))))</f>
        <v>0</v>
      </c>
      <c r="O1527" s="65">
        <f>IF(OR(N1527="",N1527=0),0,N1527/Premissas!$C$16)</f>
        <v>0</v>
      </c>
    </row>
    <row r="1528" spans="1:15" ht="15" customHeight="1">
      <c r="A1528" s="40">
        <v>8</v>
      </c>
      <c r="B1528" s="40">
        <v>1953</v>
      </c>
      <c r="C1528" s="40" t="s">
        <v>20</v>
      </c>
      <c r="D1528" s="40" t="s">
        <v>653</v>
      </c>
      <c r="E1528" s="40" t="s">
        <v>654</v>
      </c>
      <c r="F1528" s="62">
        <v>10</v>
      </c>
      <c r="G1528" s="63">
        <v>0.31</v>
      </c>
      <c r="H1528" s="63">
        <v>32</v>
      </c>
      <c r="I1528" s="40">
        <v>19</v>
      </c>
      <c r="J1528" s="40">
        <v>19</v>
      </c>
      <c r="K1528" s="40" t="s">
        <v>127</v>
      </c>
      <c r="L1528" s="40" t="s">
        <v>128</v>
      </c>
      <c r="M1528" s="63">
        <f t="shared" si="23"/>
        <v>1.6842105263157894</v>
      </c>
      <c r="N1528" s="64">
        <f>IF(M1528="","",IF(M1528&lt;Premissas!$C$8,Premissas!$E$7,IF(M1528&lt;Premissas!$C$9,Premissas!$E$8,IF(M1528&lt;Premissas!$C$10,Premissas!$E$9,IF(M1528&lt;Premissas!$C$11,Premissas!$E$10,IF(M1528&lt;Premissas!$C$12,Premissas!$E$11,Premissas!$E$12))))))</f>
        <v>500</v>
      </c>
      <c r="O1528" s="65">
        <f>IF(OR(N1528="",N1528=0),0,N1528/Premissas!$C$16)</f>
        <v>19.23076923076923</v>
      </c>
    </row>
    <row r="1529" spans="1:15" ht="15" customHeight="1">
      <c r="A1529" s="40">
        <v>8</v>
      </c>
      <c r="B1529" s="40">
        <v>1953</v>
      </c>
      <c r="C1529" s="40" t="s">
        <v>19</v>
      </c>
      <c r="D1529" s="40" t="s">
        <v>1808</v>
      </c>
      <c r="E1529" s="40" t="s">
        <v>1809</v>
      </c>
      <c r="F1529" s="62">
        <v>44</v>
      </c>
      <c r="G1529" s="63">
        <v>4.62</v>
      </c>
      <c r="H1529" s="63">
        <v>10</v>
      </c>
      <c r="I1529" s="40">
        <v>18</v>
      </c>
      <c r="J1529" s="40">
        <v>18</v>
      </c>
      <c r="K1529" s="40" t="s">
        <v>127</v>
      </c>
      <c r="L1529" s="40" t="s">
        <v>128</v>
      </c>
      <c r="M1529" s="63">
        <f t="shared" si="23"/>
        <v>0.55555555555555558</v>
      </c>
      <c r="N1529" s="64">
        <f>IF(M1529="","",IF(M1529&lt;Premissas!$C$8,Premissas!$E$7,IF(M1529&lt;Premissas!$C$9,Premissas!$E$8,IF(M1529&lt;Premissas!$C$10,Premissas!$E$9,IF(M1529&lt;Premissas!$C$11,Premissas!$E$10,IF(M1529&lt;Premissas!$C$12,Premissas!$E$11,Premissas!$E$12))))))</f>
        <v>0</v>
      </c>
      <c r="O1529" s="65">
        <f>IF(OR(N1529="",N1529=0),0,N1529/Premissas!$C$16)</f>
        <v>0</v>
      </c>
    </row>
    <row r="1530" spans="1:15" ht="15" customHeight="1">
      <c r="A1530" s="40">
        <v>8</v>
      </c>
      <c r="B1530" s="40">
        <v>1953</v>
      </c>
      <c r="C1530" s="40" t="s">
        <v>21</v>
      </c>
      <c r="D1530" s="40" t="s">
        <v>1810</v>
      </c>
      <c r="E1530" s="40" t="s">
        <v>1811</v>
      </c>
      <c r="F1530" s="62">
        <v>11</v>
      </c>
      <c r="G1530" s="63">
        <v>0.86</v>
      </c>
      <c r="H1530" s="63">
        <v>13</v>
      </c>
      <c r="I1530" s="40">
        <v>15</v>
      </c>
      <c r="J1530" s="40">
        <v>15</v>
      </c>
      <c r="K1530" s="40" t="s">
        <v>127</v>
      </c>
      <c r="L1530" s="40" t="s">
        <v>128</v>
      </c>
      <c r="M1530" s="63">
        <f t="shared" si="23"/>
        <v>0.8666666666666667</v>
      </c>
      <c r="N1530" s="64">
        <f>IF(M1530="","",IF(M1530&lt;Premissas!$C$8,Premissas!$E$7,IF(M1530&lt;Premissas!$C$9,Premissas!$E$8,IF(M1530&lt;Premissas!$C$10,Premissas!$E$9,IF(M1530&lt;Premissas!$C$11,Premissas!$E$10,IF(M1530&lt;Premissas!$C$12,Premissas!$E$11,Premissas!$E$12))))))</f>
        <v>0</v>
      </c>
      <c r="O1530" s="65">
        <f>IF(OR(N1530="",N1530=0),0,N1530/Premissas!$C$16)</f>
        <v>0</v>
      </c>
    </row>
    <row r="1531" spans="1:15" ht="15" customHeight="1">
      <c r="A1531" s="40">
        <v>8</v>
      </c>
      <c r="B1531" s="40">
        <v>1953</v>
      </c>
      <c r="C1531" s="40" t="s">
        <v>19</v>
      </c>
      <c r="D1531" s="40" t="s">
        <v>655</v>
      </c>
      <c r="E1531" s="40" t="s">
        <v>656</v>
      </c>
      <c r="F1531" s="62">
        <v>19</v>
      </c>
      <c r="G1531" s="63">
        <v>0.17</v>
      </c>
      <c r="H1531" s="63">
        <v>112</v>
      </c>
      <c r="I1531" s="40">
        <v>18</v>
      </c>
      <c r="J1531" s="40">
        <v>18</v>
      </c>
      <c r="K1531" s="40" t="s">
        <v>127</v>
      </c>
      <c r="L1531" s="40" t="s">
        <v>128</v>
      </c>
      <c r="M1531" s="63">
        <f t="shared" si="23"/>
        <v>6.2222222222222223</v>
      </c>
      <c r="N1531" s="64">
        <f>IF(M1531="","",IF(M1531&lt;Premissas!$C$8,Premissas!$E$7,IF(M1531&lt;Premissas!$C$9,Premissas!$E$8,IF(M1531&lt;Premissas!$C$10,Premissas!$E$9,IF(M1531&lt;Premissas!$C$11,Premissas!$E$10,IF(M1531&lt;Premissas!$C$12,Premissas!$E$11,Premissas!$E$12))))))</f>
        <v>750</v>
      </c>
      <c r="O1531" s="65">
        <f>IF(OR(N1531="",N1531=0),0,N1531/Premissas!$C$16)</f>
        <v>28.846153846153847</v>
      </c>
    </row>
    <row r="1532" spans="1:15" ht="15" customHeight="1">
      <c r="A1532" s="40">
        <v>8</v>
      </c>
      <c r="B1532" s="40">
        <v>1953</v>
      </c>
      <c r="C1532" s="40" t="s">
        <v>21</v>
      </c>
      <c r="D1532" s="40" t="s">
        <v>655</v>
      </c>
      <c r="E1532" s="40" t="s">
        <v>656</v>
      </c>
      <c r="F1532" s="62">
        <v>2</v>
      </c>
      <c r="G1532" s="63">
        <v>0.53</v>
      </c>
      <c r="H1532" s="63">
        <v>4</v>
      </c>
      <c r="I1532" s="40">
        <v>15</v>
      </c>
      <c r="J1532" s="40">
        <v>15</v>
      </c>
      <c r="K1532" s="40" t="s">
        <v>127</v>
      </c>
      <c r="L1532" s="40" t="s">
        <v>128</v>
      </c>
      <c r="M1532" s="63">
        <f t="shared" si="23"/>
        <v>0.26666666666666666</v>
      </c>
      <c r="N1532" s="64">
        <f>IF(M1532="","",IF(M1532&lt;Premissas!$C$8,Premissas!$E$7,IF(M1532&lt;Premissas!$C$9,Premissas!$E$8,IF(M1532&lt;Premissas!$C$10,Premissas!$E$9,IF(M1532&lt;Premissas!$C$11,Premissas!$E$10,IF(M1532&lt;Premissas!$C$12,Premissas!$E$11,Premissas!$E$12))))))</f>
        <v>0</v>
      </c>
      <c r="O1532" s="65">
        <f>IF(OR(N1532="",N1532=0),0,N1532/Premissas!$C$16)</f>
        <v>0</v>
      </c>
    </row>
    <row r="1533" spans="1:15" ht="15" customHeight="1">
      <c r="A1533" s="40">
        <v>8</v>
      </c>
      <c r="B1533" s="40">
        <v>1953</v>
      </c>
      <c r="C1533" s="40" t="s">
        <v>20</v>
      </c>
      <c r="D1533" s="40" t="s">
        <v>655</v>
      </c>
      <c r="E1533" s="40" t="s">
        <v>656</v>
      </c>
      <c r="F1533" s="62">
        <v>2195</v>
      </c>
      <c r="G1533" s="63">
        <v>41.6</v>
      </c>
      <c r="H1533" s="63">
        <v>53</v>
      </c>
      <c r="I1533" s="40">
        <v>19</v>
      </c>
      <c r="J1533" s="40">
        <v>19</v>
      </c>
      <c r="K1533" s="40" t="s">
        <v>127</v>
      </c>
      <c r="L1533" s="40" t="s">
        <v>128</v>
      </c>
      <c r="M1533" s="63">
        <f t="shared" si="23"/>
        <v>2.7894736842105261</v>
      </c>
      <c r="N1533" s="64">
        <f>IF(M1533="","",IF(M1533&lt;Premissas!$C$8,Premissas!$E$7,IF(M1533&lt;Premissas!$C$9,Premissas!$E$8,IF(M1533&lt;Premissas!$C$10,Premissas!$E$9,IF(M1533&lt;Premissas!$C$11,Premissas!$E$10,IF(M1533&lt;Premissas!$C$12,Premissas!$E$11,Premissas!$E$12))))))</f>
        <v>750</v>
      </c>
      <c r="O1533" s="65">
        <f>IF(OR(N1533="",N1533=0),0,N1533/Premissas!$C$16)</f>
        <v>28.846153846153847</v>
      </c>
    </row>
    <row r="1534" spans="1:15" ht="15" customHeight="1">
      <c r="A1534" s="40">
        <v>8</v>
      </c>
      <c r="B1534" s="40">
        <v>1953</v>
      </c>
      <c r="C1534" s="40" t="s">
        <v>19</v>
      </c>
      <c r="D1534" s="40" t="s">
        <v>659</v>
      </c>
      <c r="E1534" s="40" t="s">
        <v>660</v>
      </c>
      <c r="F1534" s="62">
        <v>1010</v>
      </c>
      <c r="G1534" s="63">
        <v>30.15</v>
      </c>
      <c r="H1534" s="63">
        <v>33</v>
      </c>
      <c r="I1534" s="40">
        <v>18</v>
      </c>
      <c r="J1534" s="40">
        <v>18</v>
      </c>
      <c r="K1534" s="40" t="s">
        <v>127</v>
      </c>
      <c r="L1534" s="40" t="s">
        <v>128</v>
      </c>
      <c r="M1534" s="63">
        <f t="shared" si="23"/>
        <v>1.8333333333333333</v>
      </c>
      <c r="N1534" s="64">
        <f>IF(M1534="","",IF(M1534&lt;Premissas!$C$8,Premissas!$E$7,IF(M1534&lt;Premissas!$C$9,Premissas!$E$8,IF(M1534&lt;Premissas!$C$10,Premissas!$E$9,IF(M1534&lt;Premissas!$C$11,Premissas!$E$10,IF(M1534&lt;Premissas!$C$12,Premissas!$E$11,Premissas!$E$12))))))</f>
        <v>500</v>
      </c>
      <c r="O1534" s="65">
        <f>IF(OR(N1534="",N1534=0),0,N1534/Premissas!$C$16)</f>
        <v>19.23076923076923</v>
      </c>
    </row>
    <row r="1535" spans="1:15" ht="15" customHeight="1">
      <c r="A1535" s="40">
        <v>8</v>
      </c>
      <c r="B1535" s="40">
        <v>1953</v>
      </c>
      <c r="C1535" s="40" t="s">
        <v>21</v>
      </c>
      <c r="D1535" s="40" t="s">
        <v>659</v>
      </c>
      <c r="E1535" s="40" t="s">
        <v>660</v>
      </c>
      <c r="F1535" s="62">
        <v>68</v>
      </c>
      <c r="G1535" s="63">
        <v>0.72</v>
      </c>
      <c r="H1535" s="63">
        <v>94</v>
      </c>
      <c r="I1535" s="40">
        <v>15</v>
      </c>
      <c r="J1535" s="40">
        <v>15</v>
      </c>
      <c r="K1535" s="40" t="s">
        <v>127</v>
      </c>
      <c r="L1535" s="40" t="s">
        <v>128</v>
      </c>
      <c r="M1535" s="63">
        <f t="shared" si="23"/>
        <v>6.2666666666666666</v>
      </c>
      <c r="N1535" s="64">
        <f>IF(M1535="","",IF(M1535&lt;Premissas!$C$8,Premissas!$E$7,IF(M1535&lt;Premissas!$C$9,Premissas!$E$8,IF(M1535&lt;Premissas!$C$10,Premissas!$E$9,IF(M1535&lt;Premissas!$C$11,Premissas!$E$10,IF(M1535&lt;Premissas!$C$12,Premissas!$E$11,Premissas!$E$12))))))</f>
        <v>750</v>
      </c>
      <c r="O1535" s="65">
        <f>IF(OR(N1535="",N1535=0),0,N1535/Premissas!$C$16)</f>
        <v>28.846153846153847</v>
      </c>
    </row>
    <row r="1536" spans="1:15" ht="15" customHeight="1">
      <c r="A1536" s="40">
        <v>8</v>
      </c>
      <c r="B1536" s="40">
        <v>1953</v>
      </c>
      <c r="C1536" s="40" t="s">
        <v>20</v>
      </c>
      <c r="D1536" s="40" t="s">
        <v>659</v>
      </c>
      <c r="E1536" s="40" t="s">
        <v>660</v>
      </c>
      <c r="F1536" s="62">
        <v>774</v>
      </c>
      <c r="G1536" s="63">
        <v>21.98</v>
      </c>
      <c r="H1536" s="63">
        <v>35</v>
      </c>
      <c r="I1536" s="40">
        <v>19</v>
      </c>
      <c r="J1536" s="40">
        <v>19</v>
      </c>
      <c r="K1536" s="40" t="s">
        <v>127</v>
      </c>
      <c r="L1536" s="40" t="s">
        <v>128</v>
      </c>
      <c r="M1536" s="63">
        <f t="shared" si="23"/>
        <v>1.8421052631578947</v>
      </c>
      <c r="N1536" s="64">
        <f>IF(M1536="","",IF(M1536&lt;Premissas!$C$8,Premissas!$E$7,IF(M1536&lt;Premissas!$C$9,Premissas!$E$8,IF(M1536&lt;Premissas!$C$10,Premissas!$E$9,IF(M1536&lt;Premissas!$C$11,Premissas!$E$10,IF(M1536&lt;Premissas!$C$12,Premissas!$E$11,Premissas!$E$12))))))</f>
        <v>500</v>
      </c>
      <c r="O1536" s="65">
        <f>IF(OR(N1536="",N1536=0),0,N1536/Premissas!$C$16)</f>
        <v>19.23076923076923</v>
      </c>
    </row>
    <row r="1537" spans="1:15" ht="15" customHeight="1">
      <c r="A1537" s="40">
        <v>8</v>
      </c>
      <c r="B1537" s="40">
        <v>1953</v>
      </c>
      <c r="C1537" s="40" t="s">
        <v>19</v>
      </c>
      <c r="D1537" s="40" t="s">
        <v>661</v>
      </c>
      <c r="E1537" s="40" t="s">
        <v>662</v>
      </c>
      <c r="F1537" s="62">
        <v>1317</v>
      </c>
      <c r="G1537" s="63">
        <v>19.12</v>
      </c>
      <c r="H1537" s="63">
        <v>69</v>
      </c>
      <c r="I1537" s="40">
        <v>18</v>
      </c>
      <c r="J1537" s="40">
        <v>18</v>
      </c>
      <c r="K1537" s="40" t="s">
        <v>127</v>
      </c>
      <c r="L1537" s="40" t="s">
        <v>128</v>
      </c>
      <c r="M1537" s="63">
        <f t="shared" si="23"/>
        <v>3.8333333333333335</v>
      </c>
      <c r="N1537" s="64">
        <f>IF(M1537="","",IF(M1537&lt;Premissas!$C$8,Premissas!$E$7,IF(M1537&lt;Premissas!$C$9,Premissas!$E$8,IF(M1537&lt;Premissas!$C$10,Premissas!$E$9,IF(M1537&lt;Premissas!$C$11,Premissas!$E$10,IF(M1537&lt;Premissas!$C$12,Premissas!$E$11,Premissas!$E$12))))))</f>
        <v>750</v>
      </c>
      <c r="O1537" s="65">
        <f>IF(OR(N1537="",N1537=0),0,N1537/Premissas!$C$16)</f>
        <v>28.846153846153847</v>
      </c>
    </row>
    <row r="1538" spans="1:15" ht="15" customHeight="1">
      <c r="A1538" s="40">
        <v>8</v>
      </c>
      <c r="B1538" s="40">
        <v>1953</v>
      </c>
      <c r="C1538" s="40" t="s">
        <v>22</v>
      </c>
      <c r="D1538" s="40" t="s">
        <v>663</v>
      </c>
      <c r="E1538" s="40" t="s">
        <v>664</v>
      </c>
      <c r="F1538" s="62">
        <v>1553</v>
      </c>
      <c r="G1538" s="63">
        <v>33.880000000000003</v>
      </c>
      <c r="H1538" s="63">
        <v>46</v>
      </c>
      <c r="I1538" s="40">
        <v>19</v>
      </c>
      <c r="J1538" s="40">
        <v>19</v>
      </c>
      <c r="K1538" s="40" t="s">
        <v>127</v>
      </c>
      <c r="L1538" s="40" t="s">
        <v>128</v>
      </c>
      <c r="M1538" s="63">
        <f t="shared" ref="M1538:M1601" si="24">IF(OR(J1538="",J1538&lt;=0),"",H1538/J1538)</f>
        <v>2.4210526315789473</v>
      </c>
      <c r="N1538" s="64">
        <f>IF(M1538="","",IF(M1538&lt;Premissas!$C$8,Premissas!$E$7,IF(M1538&lt;Premissas!$C$9,Premissas!$E$8,IF(M1538&lt;Premissas!$C$10,Premissas!$E$9,IF(M1538&lt;Premissas!$C$11,Premissas!$E$10,IF(M1538&lt;Premissas!$C$12,Premissas!$E$11,Premissas!$E$12))))))</f>
        <v>750</v>
      </c>
      <c r="O1538" s="65">
        <f>IF(OR(N1538="",N1538=0),0,N1538/Premissas!$C$16)</f>
        <v>28.846153846153847</v>
      </c>
    </row>
    <row r="1539" spans="1:15" ht="15" customHeight="1">
      <c r="A1539" s="40">
        <v>8</v>
      </c>
      <c r="B1539" s="40">
        <v>1953</v>
      </c>
      <c r="C1539" s="40" t="s">
        <v>19</v>
      </c>
      <c r="D1539" s="40" t="s">
        <v>665</v>
      </c>
      <c r="E1539" s="40" t="s">
        <v>666</v>
      </c>
      <c r="F1539" s="62">
        <v>903</v>
      </c>
      <c r="G1539" s="63">
        <v>37.880000000000003</v>
      </c>
      <c r="H1539" s="63">
        <v>24</v>
      </c>
      <c r="I1539" s="40">
        <v>18</v>
      </c>
      <c r="J1539" s="40">
        <v>18</v>
      </c>
      <c r="K1539" s="40" t="s">
        <v>127</v>
      </c>
      <c r="L1539" s="40" t="s">
        <v>128</v>
      </c>
      <c r="M1539" s="63">
        <f t="shared" si="24"/>
        <v>1.3333333333333333</v>
      </c>
      <c r="N1539" s="64">
        <f>IF(M1539="","",IF(M1539&lt;Premissas!$C$8,Premissas!$E$7,IF(M1539&lt;Premissas!$C$9,Premissas!$E$8,IF(M1539&lt;Premissas!$C$10,Premissas!$E$9,IF(M1539&lt;Premissas!$C$11,Premissas!$E$10,IF(M1539&lt;Premissas!$C$12,Premissas!$E$11,Premissas!$E$12))))))</f>
        <v>200</v>
      </c>
      <c r="O1539" s="65">
        <f>IF(OR(N1539="",N1539=0),0,N1539/Premissas!$C$16)</f>
        <v>7.6923076923076925</v>
      </c>
    </row>
    <row r="1540" spans="1:15" ht="15" customHeight="1">
      <c r="A1540" s="40">
        <v>8</v>
      </c>
      <c r="B1540" s="40">
        <v>1953</v>
      </c>
      <c r="C1540" s="40" t="s">
        <v>21</v>
      </c>
      <c r="D1540" s="40" t="s">
        <v>665</v>
      </c>
      <c r="E1540" s="40" t="s">
        <v>666</v>
      </c>
      <c r="F1540" s="62">
        <v>877</v>
      </c>
      <c r="G1540" s="63">
        <v>52.93</v>
      </c>
      <c r="H1540" s="63">
        <v>17</v>
      </c>
      <c r="I1540" s="40">
        <v>15</v>
      </c>
      <c r="J1540" s="40">
        <v>15</v>
      </c>
      <c r="K1540" s="40" t="s">
        <v>127</v>
      </c>
      <c r="L1540" s="40" t="s">
        <v>128</v>
      </c>
      <c r="M1540" s="63">
        <f t="shared" si="24"/>
        <v>1.1333333333333333</v>
      </c>
      <c r="N1540" s="64">
        <f>IF(M1540="","",IF(M1540&lt;Premissas!$C$8,Premissas!$E$7,IF(M1540&lt;Premissas!$C$9,Premissas!$E$8,IF(M1540&lt;Premissas!$C$10,Premissas!$E$9,IF(M1540&lt;Premissas!$C$11,Premissas!$E$10,IF(M1540&lt;Premissas!$C$12,Premissas!$E$11,Premissas!$E$12))))))</f>
        <v>100</v>
      </c>
      <c r="O1540" s="65">
        <f>IF(OR(N1540="",N1540=0),0,N1540/Premissas!$C$16)</f>
        <v>3.8461538461538463</v>
      </c>
    </row>
    <row r="1541" spans="1:15" ht="15" customHeight="1">
      <c r="A1541" s="40">
        <v>8</v>
      </c>
      <c r="B1541" s="40">
        <v>1953</v>
      </c>
      <c r="C1541" s="40" t="s">
        <v>20</v>
      </c>
      <c r="D1541" s="40" t="s">
        <v>665</v>
      </c>
      <c r="E1541" s="40" t="s">
        <v>666</v>
      </c>
      <c r="F1541" s="62">
        <v>98</v>
      </c>
      <c r="G1541" s="63">
        <v>1.93</v>
      </c>
      <c r="H1541" s="63">
        <v>51</v>
      </c>
      <c r="I1541" s="40">
        <v>19</v>
      </c>
      <c r="J1541" s="40">
        <v>19</v>
      </c>
      <c r="K1541" s="40" t="s">
        <v>127</v>
      </c>
      <c r="L1541" s="40" t="s">
        <v>128</v>
      </c>
      <c r="M1541" s="63">
        <f t="shared" si="24"/>
        <v>2.6842105263157894</v>
      </c>
      <c r="N1541" s="64">
        <f>IF(M1541="","",IF(M1541&lt;Premissas!$C$8,Premissas!$E$7,IF(M1541&lt;Premissas!$C$9,Premissas!$E$8,IF(M1541&lt;Premissas!$C$10,Premissas!$E$9,IF(M1541&lt;Premissas!$C$11,Premissas!$E$10,IF(M1541&lt;Premissas!$C$12,Premissas!$E$11,Premissas!$E$12))))))</f>
        <v>750</v>
      </c>
      <c r="O1541" s="65">
        <f>IF(OR(N1541="",N1541=0),0,N1541/Premissas!$C$16)</f>
        <v>28.846153846153847</v>
      </c>
    </row>
    <row r="1542" spans="1:15" ht="15" customHeight="1">
      <c r="A1542" s="40">
        <v>8</v>
      </c>
      <c r="B1542" s="40">
        <v>1953</v>
      </c>
      <c r="C1542" s="40" t="s">
        <v>19</v>
      </c>
      <c r="D1542" s="40" t="s">
        <v>667</v>
      </c>
      <c r="E1542" s="40" t="s">
        <v>668</v>
      </c>
      <c r="F1542" s="62">
        <v>1046</v>
      </c>
      <c r="G1542" s="63">
        <v>33.630000000000003</v>
      </c>
      <c r="H1542" s="63">
        <v>31</v>
      </c>
      <c r="I1542" s="40">
        <v>18</v>
      </c>
      <c r="J1542" s="40">
        <v>18</v>
      </c>
      <c r="K1542" s="40" t="s">
        <v>127</v>
      </c>
      <c r="L1542" s="40" t="s">
        <v>128</v>
      </c>
      <c r="M1542" s="63">
        <f t="shared" si="24"/>
        <v>1.7222222222222223</v>
      </c>
      <c r="N1542" s="64">
        <f>IF(M1542="","",IF(M1542&lt;Premissas!$C$8,Premissas!$E$7,IF(M1542&lt;Premissas!$C$9,Premissas!$E$8,IF(M1542&lt;Premissas!$C$10,Premissas!$E$9,IF(M1542&lt;Premissas!$C$11,Premissas!$E$10,IF(M1542&lt;Premissas!$C$12,Premissas!$E$11,Premissas!$E$12))))))</f>
        <v>500</v>
      </c>
      <c r="O1542" s="65">
        <f>IF(OR(N1542="",N1542=0),0,N1542/Premissas!$C$16)</f>
        <v>19.23076923076923</v>
      </c>
    </row>
    <row r="1543" spans="1:15" ht="15" customHeight="1">
      <c r="A1543" s="40">
        <v>8</v>
      </c>
      <c r="B1543" s="40">
        <v>1953</v>
      </c>
      <c r="C1543" s="40" t="s">
        <v>19</v>
      </c>
      <c r="D1543" s="40" t="s">
        <v>669</v>
      </c>
      <c r="E1543" s="40" t="s">
        <v>670</v>
      </c>
      <c r="F1543" s="62">
        <v>2</v>
      </c>
      <c r="G1543" s="63">
        <v>0.45</v>
      </c>
      <c r="H1543" s="63">
        <v>4</v>
      </c>
      <c r="I1543" s="40">
        <v>18</v>
      </c>
      <c r="J1543" s="40">
        <v>18</v>
      </c>
      <c r="K1543" s="40" t="s">
        <v>127</v>
      </c>
      <c r="L1543" s="40" t="s">
        <v>128</v>
      </c>
      <c r="M1543" s="63">
        <f t="shared" si="24"/>
        <v>0.22222222222222221</v>
      </c>
      <c r="N1543" s="64">
        <f>IF(M1543="","",IF(M1543&lt;Premissas!$C$8,Premissas!$E$7,IF(M1543&lt;Premissas!$C$9,Premissas!$E$8,IF(M1543&lt;Premissas!$C$10,Premissas!$E$9,IF(M1543&lt;Premissas!$C$11,Premissas!$E$10,IF(M1543&lt;Premissas!$C$12,Premissas!$E$11,Premissas!$E$12))))))</f>
        <v>0</v>
      </c>
      <c r="O1543" s="65">
        <f>IF(OR(N1543="",N1543=0),0,N1543/Premissas!$C$16)</f>
        <v>0</v>
      </c>
    </row>
    <row r="1544" spans="1:15" ht="15" customHeight="1">
      <c r="A1544" s="40">
        <v>8</v>
      </c>
      <c r="B1544" s="40">
        <v>1965</v>
      </c>
      <c r="C1544" s="40" t="s">
        <v>22</v>
      </c>
      <c r="D1544" s="40" t="s">
        <v>766</v>
      </c>
      <c r="E1544" s="40" t="s">
        <v>767</v>
      </c>
      <c r="F1544" s="62">
        <v>205</v>
      </c>
      <c r="G1544" s="63">
        <v>11.69</v>
      </c>
      <c r="H1544" s="63">
        <v>18</v>
      </c>
      <c r="I1544" s="40"/>
      <c r="J1544" s="40">
        <v>20</v>
      </c>
      <c r="K1544" s="40" t="s">
        <v>677</v>
      </c>
      <c r="L1544" s="40" t="s">
        <v>128</v>
      </c>
      <c r="M1544" s="63">
        <f t="shared" si="24"/>
        <v>0.9</v>
      </c>
      <c r="N1544" s="64">
        <f>IF(M1544="","",IF(M1544&lt;Premissas!$C$8,Premissas!$E$7,IF(M1544&lt;Premissas!$C$9,Premissas!$E$8,IF(M1544&lt;Premissas!$C$10,Premissas!$E$9,IF(M1544&lt;Premissas!$C$11,Premissas!$E$10,IF(M1544&lt;Premissas!$C$12,Premissas!$E$11,Premissas!$E$12))))))</f>
        <v>0</v>
      </c>
      <c r="O1544" s="65">
        <f>IF(OR(N1544="",N1544=0),0,N1544/Premissas!$C$16)</f>
        <v>0</v>
      </c>
    </row>
    <row r="1545" spans="1:15" ht="15" customHeight="1">
      <c r="A1545" s="40">
        <v>8</v>
      </c>
      <c r="B1545" s="40">
        <v>1965</v>
      </c>
      <c r="C1545" s="40" t="s">
        <v>22</v>
      </c>
      <c r="D1545" s="40" t="s">
        <v>768</v>
      </c>
      <c r="E1545" s="40" t="s">
        <v>769</v>
      </c>
      <c r="F1545" s="62">
        <v>2891</v>
      </c>
      <c r="G1545" s="63">
        <v>178.2</v>
      </c>
      <c r="H1545" s="63">
        <v>16</v>
      </c>
      <c r="I1545" s="40"/>
      <c r="J1545" s="40">
        <v>20</v>
      </c>
      <c r="K1545" s="40" t="s">
        <v>677</v>
      </c>
      <c r="L1545" s="40" t="s">
        <v>128</v>
      </c>
      <c r="M1545" s="63">
        <f t="shared" si="24"/>
        <v>0.8</v>
      </c>
      <c r="N1545" s="64">
        <f>IF(M1545="","",IF(M1545&lt;Premissas!$C$8,Premissas!$E$7,IF(M1545&lt;Premissas!$C$9,Premissas!$E$8,IF(M1545&lt;Premissas!$C$10,Premissas!$E$9,IF(M1545&lt;Premissas!$C$11,Premissas!$E$10,IF(M1545&lt;Premissas!$C$12,Premissas!$E$11,Premissas!$E$12))))))</f>
        <v>0</v>
      </c>
      <c r="O1545" s="65">
        <f>IF(OR(N1545="",N1545=0),0,N1545/Premissas!$C$16)</f>
        <v>0</v>
      </c>
    </row>
    <row r="1546" spans="1:15" ht="15" customHeight="1">
      <c r="A1546" s="40">
        <v>8</v>
      </c>
      <c r="B1546" s="40">
        <v>1965</v>
      </c>
      <c r="C1546" s="40" t="s">
        <v>22</v>
      </c>
      <c r="D1546" s="40" t="s">
        <v>770</v>
      </c>
      <c r="E1546" s="40" t="s">
        <v>771</v>
      </c>
      <c r="F1546" s="62">
        <v>2840</v>
      </c>
      <c r="G1546" s="63">
        <v>178.7</v>
      </c>
      <c r="H1546" s="63">
        <v>16</v>
      </c>
      <c r="I1546" s="40"/>
      <c r="J1546" s="40">
        <v>20</v>
      </c>
      <c r="K1546" s="40" t="s">
        <v>677</v>
      </c>
      <c r="L1546" s="40" t="s">
        <v>128</v>
      </c>
      <c r="M1546" s="63">
        <f t="shared" si="24"/>
        <v>0.8</v>
      </c>
      <c r="N1546" s="64">
        <f>IF(M1546="","",IF(M1546&lt;Premissas!$C$8,Premissas!$E$7,IF(M1546&lt;Premissas!$C$9,Premissas!$E$8,IF(M1546&lt;Premissas!$C$10,Premissas!$E$9,IF(M1546&lt;Premissas!$C$11,Premissas!$E$10,IF(M1546&lt;Premissas!$C$12,Premissas!$E$11,Premissas!$E$12))))))</f>
        <v>0</v>
      </c>
      <c r="O1546" s="65">
        <f>IF(OR(N1546="",N1546=0),0,N1546/Premissas!$C$16)</f>
        <v>0</v>
      </c>
    </row>
    <row r="1547" spans="1:15" ht="15" customHeight="1">
      <c r="A1547" s="40">
        <v>8</v>
      </c>
      <c r="B1547" s="40">
        <v>1965</v>
      </c>
      <c r="C1547" s="40" t="s">
        <v>21</v>
      </c>
      <c r="D1547" s="40" t="s">
        <v>772</v>
      </c>
      <c r="E1547" s="40" t="s">
        <v>773</v>
      </c>
      <c r="F1547" s="62">
        <v>6</v>
      </c>
      <c r="G1547" s="63">
        <v>0.32</v>
      </c>
      <c r="H1547" s="63">
        <v>19</v>
      </c>
      <c r="I1547" s="40"/>
      <c r="J1547" s="40">
        <v>16</v>
      </c>
      <c r="K1547" s="40" t="s">
        <v>677</v>
      </c>
      <c r="L1547" s="40" t="s">
        <v>128</v>
      </c>
      <c r="M1547" s="63">
        <f t="shared" si="24"/>
        <v>1.1875</v>
      </c>
      <c r="N1547" s="64">
        <f>IF(M1547="","",IF(M1547&lt;Premissas!$C$8,Premissas!$E$7,IF(M1547&lt;Premissas!$C$9,Premissas!$E$8,IF(M1547&lt;Premissas!$C$10,Premissas!$E$9,IF(M1547&lt;Premissas!$C$11,Premissas!$E$10,IF(M1547&lt;Premissas!$C$12,Premissas!$E$11,Premissas!$E$12))))))</f>
        <v>100</v>
      </c>
      <c r="O1547" s="65">
        <f>IF(OR(N1547="",N1547=0),0,N1547/Premissas!$C$16)</f>
        <v>3.8461538461538463</v>
      </c>
    </row>
    <row r="1548" spans="1:15" ht="15" customHeight="1">
      <c r="A1548" s="40">
        <v>8</v>
      </c>
      <c r="B1548" s="40">
        <v>1965</v>
      </c>
      <c r="C1548" s="40" t="s">
        <v>20</v>
      </c>
      <c r="D1548" s="40" t="s">
        <v>772</v>
      </c>
      <c r="E1548" s="40" t="s">
        <v>773</v>
      </c>
      <c r="F1548" s="62">
        <v>4695</v>
      </c>
      <c r="G1548" s="63">
        <v>161.83000000000001</v>
      </c>
      <c r="H1548" s="63">
        <v>29</v>
      </c>
      <c r="I1548" s="40"/>
      <c r="J1548" s="40">
        <v>17</v>
      </c>
      <c r="K1548" s="40" t="s">
        <v>677</v>
      </c>
      <c r="L1548" s="40" t="s">
        <v>128</v>
      </c>
      <c r="M1548" s="63">
        <f t="shared" si="24"/>
        <v>1.7058823529411764</v>
      </c>
      <c r="N1548" s="64">
        <f>IF(M1548="","",IF(M1548&lt;Premissas!$C$8,Premissas!$E$7,IF(M1548&lt;Premissas!$C$9,Premissas!$E$8,IF(M1548&lt;Premissas!$C$10,Premissas!$E$9,IF(M1548&lt;Premissas!$C$11,Premissas!$E$10,IF(M1548&lt;Premissas!$C$12,Premissas!$E$11,Premissas!$E$12))))))</f>
        <v>500</v>
      </c>
      <c r="O1548" s="65">
        <f>IF(OR(N1548="",N1548=0),0,N1548/Premissas!$C$16)</f>
        <v>19.23076923076923</v>
      </c>
    </row>
    <row r="1549" spans="1:15" ht="15" customHeight="1">
      <c r="A1549" s="40">
        <v>8</v>
      </c>
      <c r="B1549" s="40">
        <v>1965</v>
      </c>
      <c r="C1549" s="40" t="s">
        <v>22</v>
      </c>
      <c r="D1549" s="40" t="s">
        <v>776</v>
      </c>
      <c r="E1549" s="40" t="s">
        <v>777</v>
      </c>
      <c r="F1549" s="62">
        <v>1473</v>
      </c>
      <c r="G1549" s="63">
        <v>178.5</v>
      </c>
      <c r="H1549" s="63">
        <v>8</v>
      </c>
      <c r="I1549" s="40"/>
      <c r="J1549" s="40">
        <v>20</v>
      </c>
      <c r="K1549" s="40" t="s">
        <v>677</v>
      </c>
      <c r="L1549" s="40" t="s">
        <v>128</v>
      </c>
      <c r="M1549" s="63">
        <f t="shared" si="24"/>
        <v>0.4</v>
      </c>
      <c r="N1549" s="64">
        <f>IF(M1549="","",IF(M1549&lt;Premissas!$C$8,Premissas!$E$7,IF(M1549&lt;Premissas!$C$9,Premissas!$E$8,IF(M1549&lt;Premissas!$C$10,Premissas!$E$9,IF(M1549&lt;Premissas!$C$11,Premissas!$E$10,IF(M1549&lt;Premissas!$C$12,Premissas!$E$11,Premissas!$E$12))))))</f>
        <v>0</v>
      </c>
      <c r="O1549" s="65">
        <f>IF(OR(N1549="",N1549=0),0,N1549/Premissas!$C$16)</f>
        <v>0</v>
      </c>
    </row>
    <row r="1550" spans="1:15" ht="15" customHeight="1">
      <c r="A1550" s="40">
        <v>8</v>
      </c>
      <c r="B1550" s="40">
        <v>1965</v>
      </c>
      <c r="C1550" s="40" t="s">
        <v>22</v>
      </c>
      <c r="D1550" s="40" t="s">
        <v>778</v>
      </c>
      <c r="E1550" s="40" t="s">
        <v>779</v>
      </c>
      <c r="F1550" s="62">
        <v>306</v>
      </c>
      <c r="G1550" s="63">
        <v>26.02</v>
      </c>
      <c r="H1550" s="63">
        <v>12</v>
      </c>
      <c r="I1550" s="40"/>
      <c r="J1550" s="40">
        <v>20</v>
      </c>
      <c r="K1550" s="40" t="s">
        <v>677</v>
      </c>
      <c r="L1550" s="40" t="s">
        <v>128</v>
      </c>
      <c r="M1550" s="63">
        <f t="shared" si="24"/>
        <v>0.6</v>
      </c>
      <c r="N1550" s="64">
        <f>IF(M1550="","",IF(M1550&lt;Premissas!$C$8,Premissas!$E$7,IF(M1550&lt;Premissas!$C$9,Premissas!$E$8,IF(M1550&lt;Premissas!$C$10,Premissas!$E$9,IF(M1550&lt;Premissas!$C$11,Premissas!$E$10,IF(M1550&lt;Premissas!$C$12,Premissas!$E$11,Premissas!$E$12))))))</f>
        <v>0</v>
      </c>
      <c r="O1550" s="65">
        <f>IF(OR(N1550="",N1550=0),0,N1550/Premissas!$C$16)</f>
        <v>0</v>
      </c>
    </row>
    <row r="1551" spans="1:15" ht="15" customHeight="1">
      <c r="A1551" s="40">
        <v>8</v>
      </c>
      <c r="B1551" s="40">
        <v>1965</v>
      </c>
      <c r="C1551" s="40" t="s">
        <v>22</v>
      </c>
      <c r="D1551" s="40" t="s">
        <v>780</v>
      </c>
      <c r="E1551" s="40" t="s">
        <v>781</v>
      </c>
      <c r="F1551" s="62">
        <v>2136</v>
      </c>
      <c r="G1551" s="63">
        <v>162.18</v>
      </c>
      <c r="H1551" s="63">
        <v>13</v>
      </c>
      <c r="I1551" s="40"/>
      <c r="J1551" s="40">
        <v>20</v>
      </c>
      <c r="K1551" s="40" t="s">
        <v>677</v>
      </c>
      <c r="L1551" s="40" t="s">
        <v>128</v>
      </c>
      <c r="M1551" s="63">
        <f t="shared" si="24"/>
        <v>0.65</v>
      </c>
      <c r="N1551" s="64">
        <f>IF(M1551="","",IF(M1551&lt;Premissas!$C$8,Premissas!$E$7,IF(M1551&lt;Premissas!$C$9,Premissas!$E$8,IF(M1551&lt;Premissas!$C$10,Premissas!$E$9,IF(M1551&lt;Premissas!$C$11,Premissas!$E$10,IF(M1551&lt;Premissas!$C$12,Premissas!$E$11,Premissas!$E$12))))))</f>
        <v>0</v>
      </c>
      <c r="O1551" s="65">
        <f>IF(OR(N1551="",N1551=0),0,N1551/Premissas!$C$16)</f>
        <v>0</v>
      </c>
    </row>
    <row r="1552" spans="1:15" ht="15" customHeight="1">
      <c r="A1552" s="40">
        <v>8</v>
      </c>
      <c r="B1552" s="40">
        <v>1965</v>
      </c>
      <c r="C1552" s="40" t="s">
        <v>20</v>
      </c>
      <c r="D1552" s="40" t="s">
        <v>782</v>
      </c>
      <c r="E1552" s="40" t="s">
        <v>783</v>
      </c>
      <c r="F1552" s="62">
        <v>4388</v>
      </c>
      <c r="G1552" s="63">
        <v>113.26</v>
      </c>
      <c r="H1552" s="63">
        <v>39</v>
      </c>
      <c r="I1552" s="40"/>
      <c r="J1552" s="40">
        <v>17</v>
      </c>
      <c r="K1552" s="40" t="s">
        <v>677</v>
      </c>
      <c r="L1552" s="40" t="s">
        <v>128</v>
      </c>
      <c r="M1552" s="63">
        <f t="shared" si="24"/>
        <v>2.2941176470588234</v>
      </c>
      <c r="N1552" s="64">
        <f>IF(M1552="","",IF(M1552&lt;Premissas!$C$8,Premissas!$E$7,IF(M1552&lt;Premissas!$C$9,Premissas!$E$8,IF(M1552&lt;Premissas!$C$10,Premissas!$E$9,IF(M1552&lt;Premissas!$C$11,Premissas!$E$10,IF(M1552&lt;Premissas!$C$12,Premissas!$E$11,Premissas!$E$12))))))</f>
        <v>750</v>
      </c>
      <c r="O1552" s="65">
        <f>IF(OR(N1552="",N1552=0),0,N1552/Premissas!$C$16)</f>
        <v>28.846153846153847</v>
      </c>
    </row>
    <row r="1553" spans="1:15" ht="15" customHeight="1">
      <c r="A1553" s="40">
        <v>8</v>
      </c>
      <c r="B1553" s="40">
        <v>1965</v>
      </c>
      <c r="C1553" s="40" t="s">
        <v>21</v>
      </c>
      <c r="D1553" s="40" t="s">
        <v>784</v>
      </c>
      <c r="E1553" s="40" t="s">
        <v>785</v>
      </c>
      <c r="F1553" s="62">
        <v>28</v>
      </c>
      <c r="G1553" s="63">
        <v>20.010000000000002</v>
      </c>
      <c r="H1553" s="63">
        <v>1</v>
      </c>
      <c r="I1553" s="40"/>
      <c r="J1553" s="40">
        <v>16</v>
      </c>
      <c r="K1553" s="40" t="s">
        <v>677</v>
      </c>
      <c r="L1553" s="40" t="s">
        <v>128</v>
      </c>
      <c r="M1553" s="63">
        <f t="shared" si="24"/>
        <v>6.25E-2</v>
      </c>
      <c r="N1553" s="64">
        <f>IF(M1553="","",IF(M1553&lt;Premissas!$C$8,Premissas!$E$7,IF(M1553&lt;Premissas!$C$9,Premissas!$E$8,IF(M1553&lt;Premissas!$C$10,Premissas!$E$9,IF(M1553&lt;Premissas!$C$11,Premissas!$E$10,IF(M1553&lt;Premissas!$C$12,Premissas!$E$11,Premissas!$E$12))))))</f>
        <v>0</v>
      </c>
      <c r="O1553" s="65">
        <f>IF(OR(N1553="",N1553=0),0,N1553/Premissas!$C$16)</f>
        <v>0</v>
      </c>
    </row>
    <row r="1554" spans="1:15" ht="15" customHeight="1">
      <c r="A1554" s="40">
        <v>8</v>
      </c>
      <c r="B1554" s="40">
        <v>1965</v>
      </c>
      <c r="C1554" s="40" t="s">
        <v>22</v>
      </c>
      <c r="D1554" s="40" t="s">
        <v>786</v>
      </c>
      <c r="E1554" s="40" t="s">
        <v>787</v>
      </c>
      <c r="F1554" s="62">
        <v>2320</v>
      </c>
      <c r="G1554" s="63">
        <v>147.84</v>
      </c>
      <c r="H1554" s="63">
        <v>16</v>
      </c>
      <c r="I1554" s="40"/>
      <c r="J1554" s="40">
        <v>20</v>
      </c>
      <c r="K1554" s="40" t="s">
        <v>677</v>
      </c>
      <c r="L1554" s="40" t="s">
        <v>128</v>
      </c>
      <c r="M1554" s="63">
        <f t="shared" si="24"/>
        <v>0.8</v>
      </c>
      <c r="N1554" s="64">
        <f>IF(M1554="","",IF(M1554&lt;Premissas!$C$8,Premissas!$E$7,IF(M1554&lt;Premissas!$C$9,Premissas!$E$8,IF(M1554&lt;Premissas!$C$10,Premissas!$E$9,IF(M1554&lt;Premissas!$C$11,Premissas!$E$10,IF(M1554&lt;Premissas!$C$12,Premissas!$E$11,Premissas!$E$12))))))</f>
        <v>0</v>
      </c>
      <c r="O1554" s="65">
        <f>IF(OR(N1554="",N1554=0),0,N1554/Premissas!$C$16)</f>
        <v>0</v>
      </c>
    </row>
    <row r="1555" spans="1:15" ht="15" customHeight="1">
      <c r="A1555" s="40">
        <v>8</v>
      </c>
      <c r="B1555" s="40">
        <v>1965</v>
      </c>
      <c r="C1555" s="40" t="s">
        <v>22</v>
      </c>
      <c r="D1555" s="40" t="s">
        <v>1812</v>
      </c>
      <c r="E1555" s="40" t="s">
        <v>1813</v>
      </c>
      <c r="F1555" s="62">
        <v>901</v>
      </c>
      <c r="G1555" s="63">
        <v>124.26</v>
      </c>
      <c r="H1555" s="63">
        <v>7</v>
      </c>
      <c r="I1555" s="40"/>
      <c r="J1555" s="40">
        <v>20</v>
      </c>
      <c r="K1555" s="40" t="s">
        <v>677</v>
      </c>
      <c r="L1555" s="40" t="s">
        <v>128</v>
      </c>
      <c r="M1555" s="63">
        <f t="shared" si="24"/>
        <v>0.35</v>
      </c>
      <c r="N1555" s="64">
        <f>IF(M1555="","",IF(M1555&lt;Premissas!$C$8,Premissas!$E$7,IF(M1555&lt;Premissas!$C$9,Premissas!$E$8,IF(M1555&lt;Premissas!$C$10,Premissas!$E$9,IF(M1555&lt;Premissas!$C$11,Premissas!$E$10,IF(M1555&lt;Premissas!$C$12,Premissas!$E$11,Premissas!$E$12))))))</f>
        <v>0</v>
      </c>
      <c r="O1555" s="65">
        <f>IF(OR(N1555="",N1555=0),0,N1555/Premissas!$C$16)</f>
        <v>0</v>
      </c>
    </row>
    <row r="1556" spans="1:15" ht="15" customHeight="1">
      <c r="A1556" s="40">
        <v>8</v>
      </c>
      <c r="B1556" s="40">
        <v>1965</v>
      </c>
      <c r="C1556" s="40" t="s">
        <v>22</v>
      </c>
      <c r="D1556" s="40" t="s">
        <v>1814</v>
      </c>
      <c r="E1556" s="40" t="s">
        <v>1815</v>
      </c>
      <c r="F1556" s="62">
        <v>458</v>
      </c>
      <c r="G1556" s="63">
        <v>61.28</v>
      </c>
      <c r="H1556" s="63">
        <v>7</v>
      </c>
      <c r="I1556" s="40"/>
      <c r="J1556" s="40">
        <v>20</v>
      </c>
      <c r="K1556" s="40" t="s">
        <v>677</v>
      </c>
      <c r="L1556" s="40" t="s">
        <v>128</v>
      </c>
      <c r="M1556" s="63">
        <f t="shared" si="24"/>
        <v>0.35</v>
      </c>
      <c r="N1556" s="64">
        <f>IF(M1556="","",IF(M1556&lt;Premissas!$C$8,Premissas!$E$7,IF(M1556&lt;Premissas!$C$9,Premissas!$E$8,IF(M1556&lt;Premissas!$C$10,Premissas!$E$9,IF(M1556&lt;Premissas!$C$11,Premissas!$E$10,IF(M1556&lt;Premissas!$C$12,Premissas!$E$11,Premissas!$E$12))))))</f>
        <v>0</v>
      </c>
      <c r="O1556" s="65">
        <f>IF(OR(N1556="",N1556=0),0,N1556/Premissas!$C$16)</f>
        <v>0</v>
      </c>
    </row>
    <row r="1557" spans="1:15" ht="15" customHeight="1">
      <c r="A1557" s="40">
        <v>8</v>
      </c>
      <c r="B1557" s="40">
        <v>1965</v>
      </c>
      <c r="C1557" s="40" t="s">
        <v>22</v>
      </c>
      <c r="D1557" s="40" t="s">
        <v>788</v>
      </c>
      <c r="E1557" s="40" t="s">
        <v>789</v>
      </c>
      <c r="F1557" s="62">
        <v>1754</v>
      </c>
      <c r="G1557" s="63">
        <v>146.21</v>
      </c>
      <c r="H1557" s="63">
        <v>12</v>
      </c>
      <c r="I1557" s="40"/>
      <c r="J1557" s="40">
        <v>20</v>
      </c>
      <c r="K1557" s="40" t="s">
        <v>677</v>
      </c>
      <c r="L1557" s="40" t="s">
        <v>128</v>
      </c>
      <c r="M1557" s="63">
        <f t="shared" si="24"/>
        <v>0.6</v>
      </c>
      <c r="N1557" s="64">
        <f>IF(M1557="","",IF(M1557&lt;Premissas!$C$8,Premissas!$E$7,IF(M1557&lt;Premissas!$C$9,Premissas!$E$8,IF(M1557&lt;Premissas!$C$10,Premissas!$E$9,IF(M1557&lt;Premissas!$C$11,Premissas!$E$10,IF(M1557&lt;Premissas!$C$12,Premissas!$E$11,Premissas!$E$12))))))</f>
        <v>0</v>
      </c>
      <c r="O1557" s="65">
        <f>IF(OR(N1557="",N1557=0),0,N1557/Premissas!$C$16)</f>
        <v>0</v>
      </c>
    </row>
    <row r="1558" spans="1:15" ht="15" customHeight="1">
      <c r="A1558" s="40">
        <v>8</v>
      </c>
      <c r="B1558" s="40">
        <v>1965</v>
      </c>
      <c r="C1558" s="40" t="s">
        <v>22</v>
      </c>
      <c r="D1558" s="40" t="s">
        <v>790</v>
      </c>
      <c r="E1558" s="40" t="s">
        <v>791</v>
      </c>
      <c r="F1558" s="62">
        <v>3510</v>
      </c>
      <c r="G1558" s="63">
        <v>248.77</v>
      </c>
      <c r="H1558" s="63">
        <v>14</v>
      </c>
      <c r="I1558" s="40"/>
      <c r="J1558" s="40">
        <v>20</v>
      </c>
      <c r="K1558" s="40" t="s">
        <v>677</v>
      </c>
      <c r="L1558" s="40" t="s">
        <v>128</v>
      </c>
      <c r="M1558" s="63">
        <f t="shared" si="24"/>
        <v>0.7</v>
      </c>
      <c r="N1558" s="64">
        <f>IF(M1558="","",IF(M1558&lt;Premissas!$C$8,Premissas!$E$7,IF(M1558&lt;Premissas!$C$9,Premissas!$E$8,IF(M1558&lt;Premissas!$C$10,Premissas!$E$9,IF(M1558&lt;Premissas!$C$11,Premissas!$E$10,IF(M1558&lt;Premissas!$C$12,Premissas!$E$11,Premissas!$E$12))))))</f>
        <v>0</v>
      </c>
      <c r="O1558" s="65">
        <f>IF(OR(N1558="",N1558=0),0,N1558/Premissas!$C$16)</f>
        <v>0</v>
      </c>
    </row>
    <row r="1559" spans="1:15" ht="15" customHeight="1">
      <c r="A1559" s="40">
        <v>8</v>
      </c>
      <c r="B1559" s="40">
        <v>1965</v>
      </c>
      <c r="C1559" s="40" t="s">
        <v>22</v>
      </c>
      <c r="D1559" s="40" t="s">
        <v>792</v>
      </c>
      <c r="E1559" s="40" t="s">
        <v>793</v>
      </c>
      <c r="F1559" s="62">
        <v>1030</v>
      </c>
      <c r="G1559" s="63">
        <v>65.89</v>
      </c>
      <c r="H1559" s="63">
        <v>16</v>
      </c>
      <c r="I1559" s="40"/>
      <c r="J1559" s="40">
        <v>20</v>
      </c>
      <c r="K1559" s="40" t="s">
        <v>677</v>
      </c>
      <c r="L1559" s="40" t="s">
        <v>128</v>
      </c>
      <c r="M1559" s="63">
        <f t="shared" si="24"/>
        <v>0.8</v>
      </c>
      <c r="N1559" s="64">
        <f>IF(M1559="","",IF(M1559&lt;Premissas!$C$8,Premissas!$E$7,IF(M1559&lt;Premissas!$C$9,Premissas!$E$8,IF(M1559&lt;Premissas!$C$10,Premissas!$E$9,IF(M1559&lt;Premissas!$C$11,Premissas!$E$10,IF(M1559&lt;Premissas!$C$12,Premissas!$E$11,Premissas!$E$12))))))</f>
        <v>0</v>
      </c>
      <c r="O1559" s="65">
        <f>IF(OR(N1559="",N1559=0),0,N1559/Premissas!$C$16)</f>
        <v>0</v>
      </c>
    </row>
    <row r="1560" spans="1:15" ht="15" customHeight="1">
      <c r="A1560" s="40">
        <v>8</v>
      </c>
      <c r="B1560" s="40">
        <v>1965</v>
      </c>
      <c r="C1560" s="40" t="s">
        <v>22</v>
      </c>
      <c r="D1560" s="40" t="s">
        <v>794</v>
      </c>
      <c r="E1560" s="40" t="s">
        <v>795</v>
      </c>
      <c r="F1560" s="62">
        <v>4829</v>
      </c>
      <c r="G1560" s="63">
        <v>204.32</v>
      </c>
      <c r="H1560" s="63">
        <v>24</v>
      </c>
      <c r="I1560" s="40"/>
      <c r="J1560" s="40">
        <v>20</v>
      </c>
      <c r="K1560" s="40" t="s">
        <v>677</v>
      </c>
      <c r="L1560" s="40" t="s">
        <v>128</v>
      </c>
      <c r="M1560" s="63">
        <f t="shared" si="24"/>
        <v>1.2</v>
      </c>
      <c r="N1560" s="64">
        <f>IF(M1560="","",IF(M1560&lt;Premissas!$C$8,Premissas!$E$7,IF(M1560&lt;Premissas!$C$9,Premissas!$E$8,IF(M1560&lt;Premissas!$C$10,Premissas!$E$9,IF(M1560&lt;Premissas!$C$11,Premissas!$E$10,IF(M1560&lt;Premissas!$C$12,Premissas!$E$11,Premissas!$E$12))))))</f>
        <v>200</v>
      </c>
      <c r="O1560" s="65">
        <f>IF(OR(N1560="",N1560=0),0,N1560/Premissas!$C$16)</f>
        <v>7.6923076923076925</v>
      </c>
    </row>
    <row r="1561" spans="1:15" ht="15" customHeight="1">
      <c r="A1561" s="40">
        <v>8</v>
      </c>
      <c r="B1561" s="40">
        <v>1965</v>
      </c>
      <c r="C1561" s="40" t="s">
        <v>22</v>
      </c>
      <c r="D1561" s="40" t="s">
        <v>798</v>
      </c>
      <c r="E1561" s="40" t="s">
        <v>799</v>
      </c>
      <c r="F1561" s="62">
        <v>3072</v>
      </c>
      <c r="G1561" s="63">
        <v>223.2</v>
      </c>
      <c r="H1561" s="63">
        <v>14</v>
      </c>
      <c r="I1561" s="40"/>
      <c r="J1561" s="40">
        <v>20</v>
      </c>
      <c r="K1561" s="40" t="s">
        <v>677</v>
      </c>
      <c r="L1561" s="40" t="s">
        <v>128</v>
      </c>
      <c r="M1561" s="63">
        <f t="shared" si="24"/>
        <v>0.7</v>
      </c>
      <c r="N1561" s="64">
        <f>IF(M1561="","",IF(M1561&lt;Premissas!$C$8,Premissas!$E$7,IF(M1561&lt;Premissas!$C$9,Premissas!$E$8,IF(M1561&lt;Premissas!$C$10,Premissas!$E$9,IF(M1561&lt;Premissas!$C$11,Premissas!$E$10,IF(M1561&lt;Premissas!$C$12,Premissas!$E$11,Premissas!$E$12))))))</f>
        <v>0</v>
      </c>
      <c r="O1561" s="65">
        <f>IF(OR(N1561="",N1561=0),0,N1561/Premissas!$C$16)</f>
        <v>0</v>
      </c>
    </row>
    <row r="1562" spans="1:15" ht="15" customHeight="1">
      <c r="A1562" s="40">
        <v>8</v>
      </c>
      <c r="B1562" s="40">
        <v>1965</v>
      </c>
      <c r="C1562" s="40" t="s">
        <v>22</v>
      </c>
      <c r="D1562" s="40" t="s">
        <v>802</v>
      </c>
      <c r="E1562" s="40" t="s">
        <v>803</v>
      </c>
      <c r="F1562" s="62">
        <v>4978</v>
      </c>
      <c r="G1562" s="63">
        <v>204.34</v>
      </c>
      <c r="H1562" s="63">
        <v>24</v>
      </c>
      <c r="I1562" s="40"/>
      <c r="J1562" s="40">
        <v>20</v>
      </c>
      <c r="K1562" s="40" t="s">
        <v>677</v>
      </c>
      <c r="L1562" s="40" t="s">
        <v>128</v>
      </c>
      <c r="M1562" s="63">
        <f t="shared" si="24"/>
        <v>1.2</v>
      </c>
      <c r="N1562" s="64">
        <f>IF(M1562="","",IF(M1562&lt;Premissas!$C$8,Premissas!$E$7,IF(M1562&lt;Premissas!$C$9,Premissas!$E$8,IF(M1562&lt;Premissas!$C$10,Premissas!$E$9,IF(M1562&lt;Premissas!$C$11,Premissas!$E$10,IF(M1562&lt;Premissas!$C$12,Premissas!$E$11,Premissas!$E$12))))))</f>
        <v>200</v>
      </c>
      <c r="O1562" s="65">
        <f>IF(OR(N1562="",N1562=0),0,N1562/Premissas!$C$16)</f>
        <v>7.6923076923076925</v>
      </c>
    </row>
    <row r="1563" spans="1:15" ht="15" customHeight="1">
      <c r="A1563" s="40">
        <v>8</v>
      </c>
      <c r="B1563" s="40">
        <v>1965</v>
      </c>
      <c r="C1563" s="40" t="s">
        <v>20</v>
      </c>
      <c r="D1563" s="40" t="s">
        <v>804</v>
      </c>
      <c r="E1563" s="40" t="s">
        <v>805</v>
      </c>
      <c r="F1563" s="62">
        <v>3862</v>
      </c>
      <c r="G1563" s="63">
        <v>144.41</v>
      </c>
      <c r="H1563" s="63">
        <v>27</v>
      </c>
      <c r="I1563" s="40"/>
      <c r="J1563" s="40">
        <v>17</v>
      </c>
      <c r="K1563" s="40" t="s">
        <v>677</v>
      </c>
      <c r="L1563" s="40" t="s">
        <v>128</v>
      </c>
      <c r="M1563" s="63">
        <f t="shared" si="24"/>
        <v>1.588235294117647</v>
      </c>
      <c r="N1563" s="64">
        <f>IF(M1563="","",IF(M1563&lt;Premissas!$C$8,Premissas!$E$7,IF(M1563&lt;Premissas!$C$9,Premissas!$E$8,IF(M1563&lt;Premissas!$C$10,Premissas!$E$9,IF(M1563&lt;Premissas!$C$11,Premissas!$E$10,IF(M1563&lt;Premissas!$C$12,Premissas!$E$11,Premissas!$E$12))))))</f>
        <v>350</v>
      </c>
      <c r="O1563" s="65">
        <f>IF(OR(N1563="",N1563=0),0,N1563/Premissas!$C$16)</f>
        <v>13.461538461538462</v>
      </c>
    </row>
    <row r="1564" spans="1:15" ht="15" customHeight="1">
      <c r="A1564" s="40">
        <v>8</v>
      </c>
      <c r="B1564" s="40">
        <v>1965</v>
      </c>
      <c r="C1564" s="40" t="s">
        <v>22</v>
      </c>
      <c r="D1564" s="40" t="s">
        <v>806</v>
      </c>
      <c r="E1564" s="40" t="s">
        <v>807</v>
      </c>
      <c r="F1564" s="62">
        <v>2412</v>
      </c>
      <c r="G1564" s="63">
        <v>180.53</v>
      </c>
      <c r="H1564" s="63">
        <v>13</v>
      </c>
      <c r="I1564" s="40"/>
      <c r="J1564" s="40">
        <v>20</v>
      </c>
      <c r="K1564" s="40" t="s">
        <v>677</v>
      </c>
      <c r="L1564" s="40" t="s">
        <v>128</v>
      </c>
      <c r="M1564" s="63">
        <f t="shared" si="24"/>
        <v>0.65</v>
      </c>
      <c r="N1564" s="64">
        <f>IF(M1564="","",IF(M1564&lt;Premissas!$C$8,Premissas!$E$7,IF(M1564&lt;Premissas!$C$9,Premissas!$E$8,IF(M1564&lt;Premissas!$C$10,Premissas!$E$9,IF(M1564&lt;Premissas!$C$11,Premissas!$E$10,IF(M1564&lt;Premissas!$C$12,Premissas!$E$11,Premissas!$E$12))))))</f>
        <v>0</v>
      </c>
      <c r="O1564" s="65">
        <f>IF(OR(N1564="",N1564=0),0,N1564/Premissas!$C$16)</f>
        <v>0</v>
      </c>
    </row>
    <row r="1565" spans="1:15" ht="15" customHeight="1">
      <c r="A1565" s="40">
        <v>8</v>
      </c>
      <c r="B1565" s="40">
        <v>1965</v>
      </c>
      <c r="C1565" s="40" t="s">
        <v>22</v>
      </c>
      <c r="D1565" s="40" t="s">
        <v>810</v>
      </c>
      <c r="E1565" s="40" t="s">
        <v>811</v>
      </c>
      <c r="F1565" s="62">
        <v>2152</v>
      </c>
      <c r="G1565" s="63">
        <v>192.51</v>
      </c>
      <c r="H1565" s="63">
        <v>11</v>
      </c>
      <c r="I1565" s="40"/>
      <c r="J1565" s="40">
        <v>20</v>
      </c>
      <c r="K1565" s="40" t="s">
        <v>677</v>
      </c>
      <c r="L1565" s="40" t="s">
        <v>128</v>
      </c>
      <c r="M1565" s="63">
        <f t="shared" si="24"/>
        <v>0.55000000000000004</v>
      </c>
      <c r="N1565" s="64">
        <f>IF(M1565="","",IF(M1565&lt;Premissas!$C$8,Premissas!$E$7,IF(M1565&lt;Premissas!$C$9,Premissas!$E$8,IF(M1565&lt;Premissas!$C$10,Premissas!$E$9,IF(M1565&lt;Premissas!$C$11,Premissas!$E$10,IF(M1565&lt;Premissas!$C$12,Premissas!$E$11,Premissas!$E$12))))))</f>
        <v>0</v>
      </c>
      <c r="O1565" s="65">
        <f>IF(OR(N1565="",N1565=0),0,N1565/Premissas!$C$16)</f>
        <v>0</v>
      </c>
    </row>
    <row r="1566" spans="1:15" ht="15" customHeight="1">
      <c r="A1566" s="40">
        <v>8</v>
      </c>
      <c r="B1566" s="40">
        <v>1965</v>
      </c>
      <c r="C1566" s="40" t="s">
        <v>22</v>
      </c>
      <c r="D1566" s="40" t="s">
        <v>1816</v>
      </c>
      <c r="E1566" s="40" t="s">
        <v>1817</v>
      </c>
      <c r="F1566" s="62">
        <v>1212</v>
      </c>
      <c r="G1566" s="63">
        <v>145.15</v>
      </c>
      <c r="H1566" s="63">
        <v>8</v>
      </c>
      <c r="I1566" s="40"/>
      <c r="J1566" s="40">
        <v>20</v>
      </c>
      <c r="K1566" s="40" t="s">
        <v>677</v>
      </c>
      <c r="L1566" s="40" t="s">
        <v>128</v>
      </c>
      <c r="M1566" s="63">
        <f t="shared" si="24"/>
        <v>0.4</v>
      </c>
      <c r="N1566" s="64">
        <f>IF(M1566="","",IF(M1566&lt;Premissas!$C$8,Premissas!$E$7,IF(M1566&lt;Premissas!$C$9,Premissas!$E$8,IF(M1566&lt;Premissas!$C$10,Premissas!$E$9,IF(M1566&lt;Premissas!$C$11,Premissas!$E$10,IF(M1566&lt;Premissas!$C$12,Premissas!$E$11,Premissas!$E$12))))))</f>
        <v>0</v>
      </c>
      <c r="O1566" s="65">
        <f>IF(OR(N1566="",N1566=0),0,N1566/Premissas!$C$16)</f>
        <v>0</v>
      </c>
    </row>
    <row r="1567" spans="1:15" ht="15" customHeight="1">
      <c r="A1567" s="40">
        <v>8</v>
      </c>
      <c r="B1567" s="40">
        <v>1965</v>
      </c>
      <c r="C1567" s="40" t="s">
        <v>21</v>
      </c>
      <c r="D1567" s="40" t="s">
        <v>1818</v>
      </c>
      <c r="E1567" s="40" t="s">
        <v>1819</v>
      </c>
      <c r="F1567" s="62">
        <v>2</v>
      </c>
      <c r="G1567" s="63">
        <v>0.1</v>
      </c>
      <c r="H1567" s="63">
        <v>20</v>
      </c>
      <c r="I1567" s="40"/>
      <c r="J1567" s="40">
        <v>16</v>
      </c>
      <c r="K1567" s="40" t="s">
        <v>677</v>
      </c>
      <c r="L1567" s="40" t="s">
        <v>128</v>
      </c>
      <c r="M1567" s="63">
        <f t="shared" si="24"/>
        <v>1.25</v>
      </c>
      <c r="N1567" s="64">
        <f>IF(M1567="","",IF(M1567&lt;Premissas!$C$8,Premissas!$E$7,IF(M1567&lt;Premissas!$C$9,Premissas!$E$8,IF(M1567&lt;Premissas!$C$10,Premissas!$E$9,IF(M1567&lt;Premissas!$C$11,Premissas!$E$10,IF(M1567&lt;Premissas!$C$12,Premissas!$E$11,Premissas!$E$12))))))</f>
        <v>200</v>
      </c>
      <c r="O1567" s="65">
        <f>IF(OR(N1567="",N1567=0),0,N1567/Premissas!$C$16)</f>
        <v>7.6923076923076925</v>
      </c>
    </row>
    <row r="1568" spans="1:15" ht="15" customHeight="1">
      <c r="A1568" s="40">
        <v>8</v>
      </c>
      <c r="B1568" s="40">
        <v>1965</v>
      </c>
      <c r="C1568" s="40" t="s">
        <v>21</v>
      </c>
      <c r="D1568" s="40" t="s">
        <v>812</v>
      </c>
      <c r="E1568" s="40" t="s">
        <v>813</v>
      </c>
      <c r="F1568" s="62">
        <v>34</v>
      </c>
      <c r="G1568" s="63">
        <v>2.98</v>
      </c>
      <c r="H1568" s="63">
        <v>11</v>
      </c>
      <c r="I1568" s="40"/>
      <c r="J1568" s="40">
        <v>16</v>
      </c>
      <c r="K1568" s="40" t="s">
        <v>677</v>
      </c>
      <c r="L1568" s="40" t="s">
        <v>128</v>
      </c>
      <c r="M1568" s="63">
        <f t="shared" si="24"/>
        <v>0.6875</v>
      </c>
      <c r="N1568" s="64">
        <f>IF(M1568="","",IF(M1568&lt;Premissas!$C$8,Premissas!$E$7,IF(M1568&lt;Premissas!$C$9,Premissas!$E$8,IF(M1568&lt;Premissas!$C$10,Premissas!$E$9,IF(M1568&lt;Premissas!$C$11,Premissas!$E$10,IF(M1568&lt;Premissas!$C$12,Premissas!$E$11,Premissas!$E$12))))))</f>
        <v>0</v>
      </c>
      <c r="O1568" s="65">
        <f>IF(OR(N1568="",N1568=0),0,N1568/Premissas!$C$16)</f>
        <v>0</v>
      </c>
    </row>
    <row r="1569" spans="1:15" ht="15" customHeight="1">
      <c r="A1569" s="40">
        <v>8</v>
      </c>
      <c r="B1569" s="40">
        <v>1965</v>
      </c>
      <c r="C1569" s="40" t="s">
        <v>20</v>
      </c>
      <c r="D1569" s="40" t="s">
        <v>812</v>
      </c>
      <c r="E1569" s="40" t="s">
        <v>813</v>
      </c>
      <c r="F1569" s="62">
        <v>2909</v>
      </c>
      <c r="G1569" s="63">
        <v>123.86</v>
      </c>
      <c r="H1569" s="63">
        <v>23</v>
      </c>
      <c r="I1569" s="40"/>
      <c r="J1569" s="40">
        <v>17</v>
      </c>
      <c r="K1569" s="40" t="s">
        <v>677</v>
      </c>
      <c r="L1569" s="40" t="s">
        <v>128</v>
      </c>
      <c r="M1569" s="63">
        <f t="shared" si="24"/>
        <v>1.3529411764705883</v>
      </c>
      <c r="N1569" s="64">
        <f>IF(M1569="","",IF(M1569&lt;Premissas!$C$8,Premissas!$E$7,IF(M1569&lt;Premissas!$C$9,Premissas!$E$8,IF(M1569&lt;Premissas!$C$10,Premissas!$E$9,IF(M1569&lt;Premissas!$C$11,Premissas!$E$10,IF(M1569&lt;Premissas!$C$12,Premissas!$E$11,Premissas!$E$12))))))</f>
        <v>200</v>
      </c>
      <c r="O1569" s="65">
        <f>IF(OR(N1569="",N1569=0),0,N1569/Premissas!$C$16)</f>
        <v>7.6923076923076925</v>
      </c>
    </row>
    <row r="1570" spans="1:15" ht="15" customHeight="1">
      <c r="A1570" s="40">
        <v>8</v>
      </c>
      <c r="B1570" s="40">
        <v>1965</v>
      </c>
      <c r="C1570" s="40" t="s">
        <v>19</v>
      </c>
      <c r="D1570" s="40" t="s">
        <v>1820</v>
      </c>
      <c r="E1570" s="40" t="s">
        <v>1821</v>
      </c>
      <c r="F1570" s="62">
        <v>192</v>
      </c>
      <c r="G1570" s="63">
        <v>9.9600000000000009</v>
      </c>
      <c r="H1570" s="63">
        <v>19</v>
      </c>
      <c r="I1570" s="40"/>
      <c r="J1570" s="40">
        <v>22</v>
      </c>
      <c r="K1570" s="40" t="s">
        <v>677</v>
      </c>
      <c r="L1570" s="40" t="s">
        <v>128</v>
      </c>
      <c r="M1570" s="63">
        <f t="shared" si="24"/>
        <v>0.86363636363636365</v>
      </c>
      <c r="N1570" s="64">
        <f>IF(M1570="","",IF(M1570&lt;Premissas!$C$8,Premissas!$E$7,IF(M1570&lt;Premissas!$C$9,Premissas!$E$8,IF(M1570&lt;Premissas!$C$10,Premissas!$E$9,IF(M1570&lt;Premissas!$C$11,Premissas!$E$10,IF(M1570&lt;Premissas!$C$12,Premissas!$E$11,Premissas!$E$12))))))</f>
        <v>0</v>
      </c>
      <c r="O1570" s="65">
        <f>IF(OR(N1570="",N1570=0),0,N1570/Premissas!$C$16)</f>
        <v>0</v>
      </c>
    </row>
    <row r="1571" spans="1:15" ht="15" customHeight="1">
      <c r="A1571" s="40">
        <v>8</v>
      </c>
      <c r="B1571" s="40">
        <v>1965</v>
      </c>
      <c r="C1571" s="40" t="s">
        <v>20</v>
      </c>
      <c r="D1571" s="40" t="s">
        <v>814</v>
      </c>
      <c r="E1571" s="40" t="s">
        <v>815</v>
      </c>
      <c r="F1571" s="62">
        <v>153</v>
      </c>
      <c r="G1571" s="63">
        <v>20.010000000000002</v>
      </c>
      <c r="H1571" s="63">
        <v>8</v>
      </c>
      <c r="I1571" s="40"/>
      <c r="J1571" s="40">
        <v>17</v>
      </c>
      <c r="K1571" s="40" t="s">
        <v>677</v>
      </c>
      <c r="L1571" s="40" t="s">
        <v>128</v>
      </c>
      <c r="M1571" s="63">
        <f t="shared" si="24"/>
        <v>0.47058823529411764</v>
      </c>
      <c r="N1571" s="64">
        <f>IF(M1571="","",IF(M1571&lt;Premissas!$C$8,Premissas!$E$7,IF(M1571&lt;Premissas!$C$9,Premissas!$E$8,IF(M1571&lt;Premissas!$C$10,Premissas!$E$9,IF(M1571&lt;Premissas!$C$11,Premissas!$E$10,IF(M1571&lt;Premissas!$C$12,Premissas!$E$11,Premissas!$E$12))))))</f>
        <v>0</v>
      </c>
      <c r="O1571" s="65">
        <f>IF(OR(N1571="",N1571=0),0,N1571/Premissas!$C$16)</f>
        <v>0</v>
      </c>
    </row>
    <row r="1572" spans="1:15" ht="15" customHeight="1">
      <c r="A1572" s="40">
        <v>8</v>
      </c>
      <c r="B1572" s="40">
        <v>1965</v>
      </c>
      <c r="C1572" s="40" t="s">
        <v>22</v>
      </c>
      <c r="D1572" s="40" t="s">
        <v>816</v>
      </c>
      <c r="E1572" s="40" t="s">
        <v>817</v>
      </c>
      <c r="F1572" s="62">
        <v>57</v>
      </c>
      <c r="G1572" s="63">
        <v>9.52</v>
      </c>
      <c r="H1572" s="63">
        <v>6</v>
      </c>
      <c r="I1572" s="40"/>
      <c r="J1572" s="40">
        <v>20</v>
      </c>
      <c r="K1572" s="40" t="s">
        <v>677</v>
      </c>
      <c r="L1572" s="40" t="s">
        <v>128</v>
      </c>
      <c r="M1572" s="63">
        <f t="shared" si="24"/>
        <v>0.3</v>
      </c>
      <c r="N1572" s="64">
        <f>IF(M1572="","",IF(M1572&lt;Premissas!$C$8,Premissas!$E$7,IF(M1572&lt;Premissas!$C$9,Premissas!$E$8,IF(M1572&lt;Premissas!$C$10,Premissas!$E$9,IF(M1572&lt;Premissas!$C$11,Premissas!$E$10,IF(M1572&lt;Premissas!$C$12,Premissas!$E$11,Premissas!$E$12))))))</f>
        <v>0</v>
      </c>
      <c r="O1572" s="65">
        <f>IF(OR(N1572="",N1572=0),0,N1572/Premissas!$C$16)</f>
        <v>0</v>
      </c>
    </row>
    <row r="1573" spans="1:15" ht="15" customHeight="1">
      <c r="A1573" s="40">
        <v>8</v>
      </c>
      <c r="B1573" s="40">
        <v>1965</v>
      </c>
      <c r="C1573" s="40" t="s">
        <v>20</v>
      </c>
      <c r="D1573" s="40" t="s">
        <v>816</v>
      </c>
      <c r="E1573" s="40" t="s">
        <v>817</v>
      </c>
      <c r="F1573" s="62">
        <v>1</v>
      </c>
      <c r="G1573" s="63">
        <v>0.46</v>
      </c>
      <c r="H1573" s="63">
        <v>2</v>
      </c>
      <c r="I1573" s="40"/>
      <c r="J1573" s="40">
        <v>17</v>
      </c>
      <c r="K1573" s="40" t="s">
        <v>677</v>
      </c>
      <c r="L1573" s="40" t="s">
        <v>128</v>
      </c>
      <c r="M1573" s="63">
        <f t="shared" si="24"/>
        <v>0.11764705882352941</v>
      </c>
      <c r="N1573" s="64">
        <f>IF(M1573="","",IF(M1573&lt;Premissas!$C$8,Premissas!$E$7,IF(M1573&lt;Premissas!$C$9,Premissas!$E$8,IF(M1573&lt;Premissas!$C$10,Premissas!$E$9,IF(M1573&lt;Premissas!$C$11,Premissas!$E$10,IF(M1573&lt;Premissas!$C$12,Premissas!$E$11,Premissas!$E$12))))))</f>
        <v>0</v>
      </c>
      <c r="O1573" s="65">
        <f>IF(OR(N1573="",N1573=0),0,N1573/Premissas!$C$16)</f>
        <v>0</v>
      </c>
    </row>
    <row r="1574" spans="1:15" ht="15" customHeight="1">
      <c r="A1574" s="40">
        <v>8</v>
      </c>
      <c r="B1574" s="40">
        <v>1965</v>
      </c>
      <c r="C1574" s="40" t="s">
        <v>22</v>
      </c>
      <c r="D1574" s="40" t="s">
        <v>820</v>
      </c>
      <c r="E1574" s="40" t="s">
        <v>821</v>
      </c>
      <c r="F1574" s="62">
        <v>961</v>
      </c>
      <c r="G1574" s="63">
        <v>104.26</v>
      </c>
      <c r="H1574" s="63">
        <v>9</v>
      </c>
      <c r="I1574" s="40"/>
      <c r="J1574" s="40">
        <v>20</v>
      </c>
      <c r="K1574" s="40" t="s">
        <v>677</v>
      </c>
      <c r="L1574" s="40" t="s">
        <v>128</v>
      </c>
      <c r="M1574" s="63">
        <f t="shared" si="24"/>
        <v>0.45</v>
      </c>
      <c r="N1574" s="64">
        <f>IF(M1574="","",IF(M1574&lt;Premissas!$C$8,Premissas!$E$7,IF(M1574&lt;Premissas!$C$9,Premissas!$E$8,IF(M1574&lt;Premissas!$C$10,Premissas!$E$9,IF(M1574&lt;Premissas!$C$11,Premissas!$E$10,IF(M1574&lt;Premissas!$C$12,Premissas!$E$11,Premissas!$E$12))))))</f>
        <v>0</v>
      </c>
      <c r="O1574" s="65">
        <f>IF(OR(N1574="",N1574=0),0,N1574/Premissas!$C$16)</f>
        <v>0</v>
      </c>
    </row>
    <row r="1575" spans="1:15" ht="15" customHeight="1">
      <c r="A1575" s="40">
        <v>8</v>
      </c>
      <c r="B1575" s="40">
        <v>1965</v>
      </c>
      <c r="C1575" s="40" t="s">
        <v>20</v>
      </c>
      <c r="D1575" s="40" t="s">
        <v>824</v>
      </c>
      <c r="E1575" s="40" t="s">
        <v>825</v>
      </c>
      <c r="F1575" s="62">
        <v>785</v>
      </c>
      <c r="G1575" s="63">
        <v>89.69</v>
      </c>
      <c r="H1575" s="63">
        <v>9</v>
      </c>
      <c r="I1575" s="40"/>
      <c r="J1575" s="40">
        <v>17</v>
      </c>
      <c r="K1575" s="40" t="s">
        <v>677</v>
      </c>
      <c r="L1575" s="40" t="s">
        <v>128</v>
      </c>
      <c r="M1575" s="63">
        <f t="shared" si="24"/>
        <v>0.52941176470588236</v>
      </c>
      <c r="N1575" s="64">
        <f>IF(M1575="","",IF(M1575&lt;Premissas!$C$8,Premissas!$E$7,IF(M1575&lt;Premissas!$C$9,Premissas!$E$8,IF(M1575&lt;Premissas!$C$10,Premissas!$E$9,IF(M1575&lt;Premissas!$C$11,Premissas!$E$10,IF(M1575&lt;Premissas!$C$12,Premissas!$E$11,Premissas!$E$12))))))</f>
        <v>0</v>
      </c>
      <c r="O1575" s="65">
        <f>IF(OR(N1575="",N1575=0),0,N1575/Premissas!$C$16)</f>
        <v>0</v>
      </c>
    </row>
    <row r="1576" spans="1:15" ht="15" customHeight="1">
      <c r="A1576" s="40">
        <v>8</v>
      </c>
      <c r="B1576" s="40">
        <v>1965</v>
      </c>
      <c r="C1576" s="40" t="s">
        <v>22</v>
      </c>
      <c r="D1576" s="40" t="s">
        <v>826</v>
      </c>
      <c r="E1576" s="40" t="s">
        <v>827</v>
      </c>
      <c r="F1576" s="62">
        <v>1909</v>
      </c>
      <c r="G1576" s="63">
        <v>177.75</v>
      </c>
      <c r="H1576" s="63">
        <v>11</v>
      </c>
      <c r="I1576" s="40"/>
      <c r="J1576" s="40">
        <v>20</v>
      </c>
      <c r="K1576" s="40" t="s">
        <v>677</v>
      </c>
      <c r="L1576" s="40" t="s">
        <v>128</v>
      </c>
      <c r="M1576" s="63">
        <f t="shared" si="24"/>
        <v>0.55000000000000004</v>
      </c>
      <c r="N1576" s="64">
        <f>IF(M1576="","",IF(M1576&lt;Premissas!$C$8,Premissas!$E$7,IF(M1576&lt;Premissas!$C$9,Premissas!$E$8,IF(M1576&lt;Premissas!$C$10,Premissas!$E$9,IF(M1576&lt;Premissas!$C$11,Premissas!$E$10,IF(M1576&lt;Premissas!$C$12,Premissas!$E$11,Premissas!$E$12))))))</f>
        <v>0</v>
      </c>
      <c r="O1576" s="65">
        <f>IF(OR(N1576="",N1576=0),0,N1576/Premissas!$C$16)</f>
        <v>0</v>
      </c>
    </row>
    <row r="1577" spans="1:15" ht="15" customHeight="1">
      <c r="A1577" s="40">
        <v>8</v>
      </c>
      <c r="B1577" s="40">
        <v>1965</v>
      </c>
      <c r="C1577" s="40" t="s">
        <v>22</v>
      </c>
      <c r="D1577" s="40" t="s">
        <v>828</v>
      </c>
      <c r="E1577" s="40" t="s">
        <v>829</v>
      </c>
      <c r="F1577" s="62">
        <v>2709</v>
      </c>
      <c r="G1577" s="63">
        <v>159.88</v>
      </c>
      <c r="H1577" s="63">
        <v>17</v>
      </c>
      <c r="I1577" s="40"/>
      <c r="J1577" s="40">
        <v>20</v>
      </c>
      <c r="K1577" s="40" t="s">
        <v>677</v>
      </c>
      <c r="L1577" s="40" t="s">
        <v>128</v>
      </c>
      <c r="M1577" s="63">
        <f t="shared" si="24"/>
        <v>0.85</v>
      </c>
      <c r="N1577" s="64">
        <f>IF(M1577="","",IF(M1577&lt;Premissas!$C$8,Premissas!$E$7,IF(M1577&lt;Premissas!$C$9,Premissas!$E$8,IF(M1577&lt;Premissas!$C$10,Premissas!$E$9,IF(M1577&lt;Premissas!$C$11,Premissas!$E$10,IF(M1577&lt;Premissas!$C$12,Premissas!$E$11,Premissas!$E$12))))))</f>
        <v>0</v>
      </c>
      <c r="O1577" s="65">
        <f>IF(OR(N1577="",N1577=0),0,N1577/Premissas!$C$16)</f>
        <v>0</v>
      </c>
    </row>
    <row r="1578" spans="1:15" ht="15" customHeight="1">
      <c r="A1578" s="40">
        <v>8</v>
      </c>
      <c r="B1578" s="40">
        <v>1965</v>
      </c>
      <c r="C1578" s="40" t="s">
        <v>19</v>
      </c>
      <c r="D1578" s="40" t="s">
        <v>828</v>
      </c>
      <c r="E1578" s="40" t="s">
        <v>829</v>
      </c>
      <c r="F1578" s="62">
        <v>63</v>
      </c>
      <c r="G1578" s="63">
        <v>4.38</v>
      </c>
      <c r="H1578" s="63">
        <v>14</v>
      </c>
      <c r="I1578" s="40"/>
      <c r="J1578" s="40">
        <v>22</v>
      </c>
      <c r="K1578" s="40" t="s">
        <v>677</v>
      </c>
      <c r="L1578" s="40" t="s">
        <v>128</v>
      </c>
      <c r="M1578" s="63">
        <f t="shared" si="24"/>
        <v>0.63636363636363635</v>
      </c>
      <c r="N1578" s="64">
        <f>IF(M1578="","",IF(M1578&lt;Premissas!$C$8,Premissas!$E$7,IF(M1578&lt;Premissas!$C$9,Premissas!$E$8,IF(M1578&lt;Premissas!$C$10,Premissas!$E$9,IF(M1578&lt;Premissas!$C$11,Premissas!$E$10,IF(M1578&lt;Premissas!$C$12,Premissas!$E$11,Premissas!$E$12))))))</f>
        <v>0</v>
      </c>
      <c r="O1578" s="65">
        <f>IF(OR(N1578="",N1578=0),0,N1578/Premissas!$C$16)</f>
        <v>0</v>
      </c>
    </row>
    <row r="1579" spans="1:15" ht="15" customHeight="1">
      <c r="A1579" s="40">
        <v>8</v>
      </c>
      <c r="B1579" s="40">
        <v>1965</v>
      </c>
      <c r="C1579" s="40" t="s">
        <v>22</v>
      </c>
      <c r="D1579" s="40" t="s">
        <v>830</v>
      </c>
      <c r="E1579" s="40" t="s">
        <v>831</v>
      </c>
      <c r="F1579" s="62">
        <v>1430</v>
      </c>
      <c r="G1579" s="63">
        <v>160.38</v>
      </c>
      <c r="H1579" s="63">
        <v>9</v>
      </c>
      <c r="I1579" s="40"/>
      <c r="J1579" s="40">
        <v>20</v>
      </c>
      <c r="K1579" s="40" t="s">
        <v>677</v>
      </c>
      <c r="L1579" s="40" t="s">
        <v>128</v>
      </c>
      <c r="M1579" s="63">
        <f t="shared" si="24"/>
        <v>0.45</v>
      </c>
      <c r="N1579" s="64">
        <f>IF(M1579="","",IF(M1579&lt;Premissas!$C$8,Premissas!$E$7,IF(M1579&lt;Premissas!$C$9,Premissas!$E$8,IF(M1579&lt;Premissas!$C$10,Premissas!$E$9,IF(M1579&lt;Premissas!$C$11,Premissas!$E$10,IF(M1579&lt;Premissas!$C$12,Premissas!$E$11,Premissas!$E$12))))))</f>
        <v>0</v>
      </c>
      <c r="O1579" s="65">
        <f>IF(OR(N1579="",N1579=0),0,N1579/Premissas!$C$16)</f>
        <v>0</v>
      </c>
    </row>
    <row r="1580" spans="1:15" ht="15" customHeight="1">
      <c r="A1580" s="40">
        <v>8</v>
      </c>
      <c r="B1580" s="40">
        <v>1965</v>
      </c>
      <c r="C1580" s="40" t="s">
        <v>20</v>
      </c>
      <c r="D1580" s="40" t="s">
        <v>834</v>
      </c>
      <c r="E1580" s="40" t="s">
        <v>835</v>
      </c>
      <c r="F1580" s="62">
        <v>1095</v>
      </c>
      <c r="G1580" s="63">
        <v>113.3</v>
      </c>
      <c r="H1580" s="63">
        <v>10</v>
      </c>
      <c r="I1580" s="40"/>
      <c r="J1580" s="40">
        <v>17</v>
      </c>
      <c r="K1580" s="40" t="s">
        <v>677</v>
      </c>
      <c r="L1580" s="40" t="s">
        <v>128</v>
      </c>
      <c r="M1580" s="63">
        <f t="shared" si="24"/>
        <v>0.58823529411764708</v>
      </c>
      <c r="N1580" s="64">
        <f>IF(M1580="","",IF(M1580&lt;Premissas!$C$8,Premissas!$E$7,IF(M1580&lt;Premissas!$C$9,Premissas!$E$8,IF(M1580&lt;Premissas!$C$10,Premissas!$E$9,IF(M1580&lt;Premissas!$C$11,Premissas!$E$10,IF(M1580&lt;Premissas!$C$12,Premissas!$E$11,Premissas!$E$12))))))</f>
        <v>0</v>
      </c>
      <c r="O1580" s="65">
        <f>IF(OR(N1580="",N1580=0),0,N1580/Premissas!$C$16)</f>
        <v>0</v>
      </c>
    </row>
    <row r="1581" spans="1:15" ht="15" customHeight="1">
      <c r="A1581" s="40">
        <v>8</v>
      </c>
      <c r="B1581" s="40">
        <v>1965</v>
      </c>
      <c r="C1581" s="40" t="s">
        <v>19</v>
      </c>
      <c r="D1581" s="40" t="s">
        <v>836</v>
      </c>
      <c r="E1581" s="40" t="s">
        <v>837</v>
      </c>
      <c r="F1581" s="62">
        <v>103</v>
      </c>
      <c r="G1581" s="63">
        <v>32.15</v>
      </c>
      <c r="H1581" s="63">
        <v>3</v>
      </c>
      <c r="I1581" s="40"/>
      <c r="J1581" s="40">
        <v>22</v>
      </c>
      <c r="K1581" s="40" t="s">
        <v>677</v>
      </c>
      <c r="L1581" s="40" t="s">
        <v>128</v>
      </c>
      <c r="M1581" s="63">
        <f t="shared" si="24"/>
        <v>0.13636363636363635</v>
      </c>
      <c r="N1581" s="64">
        <f>IF(M1581="","",IF(M1581&lt;Premissas!$C$8,Premissas!$E$7,IF(M1581&lt;Premissas!$C$9,Premissas!$E$8,IF(M1581&lt;Premissas!$C$10,Premissas!$E$9,IF(M1581&lt;Premissas!$C$11,Premissas!$E$10,IF(M1581&lt;Premissas!$C$12,Premissas!$E$11,Premissas!$E$12))))))</f>
        <v>0</v>
      </c>
      <c r="O1581" s="65">
        <f>IF(OR(N1581="",N1581=0),0,N1581/Premissas!$C$16)</f>
        <v>0</v>
      </c>
    </row>
    <row r="1582" spans="1:15" ht="15" customHeight="1">
      <c r="A1582" s="40">
        <v>8</v>
      </c>
      <c r="B1582" s="40">
        <v>1965</v>
      </c>
      <c r="C1582" s="40" t="s">
        <v>22</v>
      </c>
      <c r="D1582" s="40" t="s">
        <v>838</v>
      </c>
      <c r="E1582" s="40" t="s">
        <v>839</v>
      </c>
      <c r="F1582" s="62">
        <v>2656</v>
      </c>
      <c r="G1582" s="63">
        <v>180.94</v>
      </c>
      <c r="H1582" s="63">
        <v>15</v>
      </c>
      <c r="I1582" s="40"/>
      <c r="J1582" s="40">
        <v>20</v>
      </c>
      <c r="K1582" s="40" t="s">
        <v>677</v>
      </c>
      <c r="L1582" s="40" t="s">
        <v>128</v>
      </c>
      <c r="M1582" s="63">
        <f t="shared" si="24"/>
        <v>0.75</v>
      </c>
      <c r="N1582" s="64">
        <f>IF(M1582="","",IF(M1582&lt;Premissas!$C$8,Premissas!$E$7,IF(M1582&lt;Premissas!$C$9,Premissas!$E$8,IF(M1582&lt;Premissas!$C$10,Premissas!$E$9,IF(M1582&lt;Premissas!$C$11,Premissas!$E$10,IF(M1582&lt;Premissas!$C$12,Premissas!$E$11,Premissas!$E$12))))))</f>
        <v>0</v>
      </c>
      <c r="O1582" s="65">
        <f>IF(OR(N1582="",N1582=0),0,N1582/Premissas!$C$16)</f>
        <v>0</v>
      </c>
    </row>
    <row r="1583" spans="1:15" ht="15" customHeight="1">
      <c r="A1583" s="40">
        <v>8</v>
      </c>
      <c r="B1583" s="40">
        <v>1965</v>
      </c>
      <c r="C1583" s="40" t="s">
        <v>22</v>
      </c>
      <c r="D1583" s="40" t="s">
        <v>840</v>
      </c>
      <c r="E1583" s="40" t="s">
        <v>841</v>
      </c>
      <c r="F1583" s="62">
        <v>1536</v>
      </c>
      <c r="G1583" s="63">
        <v>168.16</v>
      </c>
      <c r="H1583" s="63">
        <v>9</v>
      </c>
      <c r="I1583" s="40"/>
      <c r="J1583" s="40">
        <v>20</v>
      </c>
      <c r="K1583" s="40" t="s">
        <v>677</v>
      </c>
      <c r="L1583" s="40" t="s">
        <v>128</v>
      </c>
      <c r="M1583" s="63">
        <f t="shared" si="24"/>
        <v>0.45</v>
      </c>
      <c r="N1583" s="64">
        <f>IF(M1583="","",IF(M1583&lt;Premissas!$C$8,Premissas!$E$7,IF(M1583&lt;Premissas!$C$9,Premissas!$E$8,IF(M1583&lt;Premissas!$C$10,Premissas!$E$9,IF(M1583&lt;Premissas!$C$11,Premissas!$E$10,IF(M1583&lt;Premissas!$C$12,Premissas!$E$11,Premissas!$E$12))))))</f>
        <v>0</v>
      </c>
      <c r="O1583" s="65">
        <f>IF(OR(N1583="",N1583=0),0,N1583/Premissas!$C$16)</f>
        <v>0</v>
      </c>
    </row>
    <row r="1584" spans="1:15" ht="15" customHeight="1">
      <c r="A1584" s="40">
        <v>8</v>
      </c>
      <c r="B1584" s="40">
        <v>1965</v>
      </c>
      <c r="C1584" s="40" t="s">
        <v>22</v>
      </c>
      <c r="D1584" s="40" t="s">
        <v>842</v>
      </c>
      <c r="E1584" s="40" t="s">
        <v>843</v>
      </c>
      <c r="F1584" s="62">
        <v>2869</v>
      </c>
      <c r="G1584" s="63">
        <v>163.9</v>
      </c>
      <c r="H1584" s="63">
        <v>18</v>
      </c>
      <c r="I1584" s="40"/>
      <c r="J1584" s="40">
        <v>20</v>
      </c>
      <c r="K1584" s="40" t="s">
        <v>677</v>
      </c>
      <c r="L1584" s="40" t="s">
        <v>128</v>
      </c>
      <c r="M1584" s="63">
        <f t="shared" si="24"/>
        <v>0.9</v>
      </c>
      <c r="N1584" s="64">
        <f>IF(M1584="","",IF(M1584&lt;Premissas!$C$8,Premissas!$E$7,IF(M1584&lt;Premissas!$C$9,Premissas!$E$8,IF(M1584&lt;Premissas!$C$10,Premissas!$E$9,IF(M1584&lt;Premissas!$C$11,Premissas!$E$10,IF(M1584&lt;Premissas!$C$12,Premissas!$E$11,Premissas!$E$12))))))</f>
        <v>0</v>
      </c>
      <c r="O1584" s="65">
        <f>IF(OR(N1584="",N1584=0),0,N1584/Premissas!$C$16)</f>
        <v>0</v>
      </c>
    </row>
    <row r="1585" spans="1:15" ht="15" customHeight="1">
      <c r="A1585" s="40">
        <v>8</v>
      </c>
      <c r="B1585" s="40">
        <v>1965</v>
      </c>
      <c r="C1585" s="40" t="s">
        <v>20</v>
      </c>
      <c r="D1585" s="40" t="s">
        <v>844</v>
      </c>
      <c r="E1585" s="40" t="s">
        <v>845</v>
      </c>
      <c r="F1585" s="62">
        <v>1097</v>
      </c>
      <c r="G1585" s="63">
        <v>160.08000000000001</v>
      </c>
      <c r="H1585" s="63">
        <v>7</v>
      </c>
      <c r="I1585" s="40"/>
      <c r="J1585" s="40">
        <v>17</v>
      </c>
      <c r="K1585" s="40" t="s">
        <v>677</v>
      </c>
      <c r="L1585" s="40" t="s">
        <v>128</v>
      </c>
      <c r="M1585" s="63">
        <f t="shared" si="24"/>
        <v>0.41176470588235292</v>
      </c>
      <c r="N1585" s="64">
        <f>IF(M1585="","",IF(M1585&lt;Premissas!$C$8,Premissas!$E$7,IF(M1585&lt;Premissas!$C$9,Premissas!$E$8,IF(M1585&lt;Premissas!$C$10,Premissas!$E$9,IF(M1585&lt;Premissas!$C$11,Premissas!$E$10,IF(M1585&lt;Premissas!$C$12,Premissas!$E$11,Premissas!$E$12))))))</f>
        <v>0</v>
      </c>
      <c r="O1585" s="65">
        <f>IF(OR(N1585="",N1585=0),0,N1585/Premissas!$C$16)</f>
        <v>0</v>
      </c>
    </row>
    <row r="1586" spans="1:15" ht="15" customHeight="1">
      <c r="A1586" s="40">
        <v>8</v>
      </c>
      <c r="B1586" s="40">
        <v>1965</v>
      </c>
      <c r="C1586" s="40" t="s">
        <v>21</v>
      </c>
      <c r="D1586" s="40" t="s">
        <v>846</v>
      </c>
      <c r="E1586" s="40" t="s">
        <v>847</v>
      </c>
      <c r="F1586" s="62">
        <v>266</v>
      </c>
      <c r="G1586" s="63">
        <v>11.77</v>
      </c>
      <c r="H1586" s="63">
        <v>23</v>
      </c>
      <c r="I1586" s="40"/>
      <c r="J1586" s="40">
        <v>16</v>
      </c>
      <c r="K1586" s="40" t="s">
        <v>677</v>
      </c>
      <c r="L1586" s="40" t="s">
        <v>128</v>
      </c>
      <c r="M1586" s="63">
        <f t="shared" si="24"/>
        <v>1.4375</v>
      </c>
      <c r="N1586" s="64">
        <f>IF(M1586="","",IF(M1586&lt;Premissas!$C$8,Premissas!$E$7,IF(M1586&lt;Premissas!$C$9,Premissas!$E$8,IF(M1586&lt;Premissas!$C$10,Premissas!$E$9,IF(M1586&lt;Premissas!$C$11,Premissas!$E$10,IF(M1586&lt;Premissas!$C$12,Premissas!$E$11,Premissas!$E$12))))))</f>
        <v>350</v>
      </c>
      <c r="O1586" s="65">
        <f>IF(OR(N1586="",N1586=0),0,N1586/Premissas!$C$16)</f>
        <v>13.461538461538462</v>
      </c>
    </row>
    <row r="1587" spans="1:15" ht="15" customHeight="1">
      <c r="A1587" s="40">
        <v>8</v>
      </c>
      <c r="B1587" s="40">
        <v>1965</v>
      </c>
      <c r="C1587" s="40" t="s">
        <v>20</v>
      </c>
      <c r="D1587" s="40" t="s">
        <v>846</v>
      </c>
      <c r="E1587" s="40" t="s">
        <v>847</v>
      </c>
      <c r="F1587" s="62">
        <v>4347</v>
      </c>
      <c r="G1587" s="63">
        <v>132.01</v>
      </c>
      <c r="H1587" s="63">
        <v>33</v>
      </c>
      <c r="I1587" s="40"/>
      <c r="J1587" s="40">
        <v>17</v>
      </c>
      <c r="K1587" s="40" t="s">
        <v>677</v>
      </c>
      <c r="L1587" s="40" t="s">
        <v>128</v>
      </c>
      <c r="M1587" s="63">
        <f t="shared" si="24"/>
        <v>1.9411764705882353</v>
      </c>
      <c r="N1587" s="64">
        <f>IF(M1587="","",IF(M1587&lt;Premissas!$C$8,Premissas!$E$7,IF(M1587&lt;Premissas!$C$9,Premissas!$E$8,IF(M1587&lt;Premissas!$C$10,Premissas!$E$9,IF(M1587&lt;Premissas!$C$11,Premissas!$E$10,IF(M1587&lt;Premissas!$C$12,Premissas!$E$11,Premissas!$E$12))))))</f>
        <v>750</v>
      </c>
      <c r="O1587" s="65">
        <f>IF(OR(N1587="",N1587=0),0,N1587/Premissas!$C$16)</f>
        <v>28.846153846153847</v>
      </c>
    </row>
    <row r="1588" spans="1:15" ht="15" customHeight="1">
      <c r="A1588" s="40">
        <v>8</v>
      </c>
      <c r="B1588" s="40">
        <v>1965</v>
      </c>
      <c r="C1588" s="40" t="s">
        <v>22</v>
      </c>
      <c r="D1588" s="40" t="s">
        <v>850</v>
      </c>
      <c r="E1588" s="40" t="s">
        <v>851</v>
      </c>
      <c r="F1588" s="62">
        <v>1364</v>
      </c>
      <c r="G1588" s="63">
        <v>161.78</v>
      </c>
      <c r="H1588" s="63">
        <v>8</v>
      </c>
      <c r="I1588" s="40"/>
      <c r="J1588" s="40">
        <v>20</v>
      </c>
      <c r="K1588" s="40" t="s">
        <v>677</v>
      </c>
      <c r="L1588" s="40" t="s">
        <v>128</v>
      </c>
      <c r="M1588" s="63">
        <f t="shared" si="24"/>
        <v>0.4</v>
      </c>
      <c r="N1588" s="64">
        <f>IF(M1588="","",IF(M1588&lt;Premissas!$C$8,Premissas!$E$7,IF(M1588&lt;Premissas!$C$9,Premissas!$E$8,IF(M1588&lt;Premissas!$C$10,Premissas!$E$9,IF(M1588&lt;Premissas!$C$11,Premissas!$E$10,IF(M1588&lt;Premissas!$C$12,Premissas!$E$11,Premissas!$E$12))))))</f>
        <v>0</v>
      </c>
      <c r="O1588" s="65">
        <f>IF(OR(N1588="",N1588=0),0,N1588/Premissas!$C$16)</f>
        <v>0</v>
      </c>
    </row>
    <row r="1589" spans="1:15" ht="15" customHeight="1">
      <c r="A1589" s="40">
        <v>8</v>
      </c>
      <c r="B1589" s="40">
        <v>1965</v>
      </c>
      <c r="C1589" s="40" t="s">
        <v>22</v>
      </c>
      <c r="D1589" s="40" t="s">
        <v>852</v>
      </c>
      <c r="E1589" s="40" t="s">
        <v>853</v>
      </c>
      <c r="F1589" s="62">
        <v>1487</v>
      </c>
      <c r="G1589" s="63">
        <v>118.83</v>
      </c>
      <c r="H1589" s="63">
        <v>13</v>
      </c>
      <c r="I1589" s="40"/>
      <c r="J1589" s="40">
        <v>20</v>
      </c>
      <c r="K1589" s="40" t="s">
        <v>677</v>
      </c>
      <c r="L1589" s="40" t="s">
        <v>128</v>
      </c>
      <c r="M1589" s="63">
        <f t="shared" si="24"/>
        <v>0.65</v>
      </c>
      <c r="N1589" s="64">
        <f>IF(M1589="","",IF(M1589&lt;Premissas!$C$8,Premissas!$E$7,IF(M1589&lt;Premissas!$C$9,Premissas!$E$8,IF(M1589&lt;Premissas!$C$10,Premissas!$E$9,IF(M1589&lt;Premissas!$C$11,Premissas!$E$10,IF(M1589&lt;Premissas!$C$12,Premissas!$E$11,Premissas!$E$12))))))</f>
        <v>0</v>
      </c>
      <c r="O1589" s="65">
        <f>IF(OR(N1589="",N1589=0),0,N1589/Premissas!$C$16)</f>
        <v>0</v>
      </c>
    </row>
    <row r="1590" spans="1:15" ht="15" customHeight="1">
      <c r="A1590" s="40">
        <v>8</v>
      </c>
      <c r="B1590" s="40">
        <v>1965</v>
      </c>
      <c r="C1590" s="40" t="s">
        <v>22</v>
      </c>
      <c r="D1590" s="40" t="s">
        <v>854</v>
      </c>
      <c r="E1590" s="40" t="s">
        <v>855</v>
      </c>
      <c r="F1590" s="62">
        <v>2073</v>
      </c>
      <c r="G1590" s="63">
        <v>127.53</v>
      </c>
      <c r="H1590" s="63">
        <v>16</v>
      </c>
      <c r="I1590" s="40"/>
      <c r="J1590" s="40">
        <v>20</v>
      </c>
      <c r="K1590" s="40" t="s">
        <v>677</v>
      </c>
      <c r="L1590" s="40" t="s">
        <v>128</v>
      </c>
      <c r="M1590" s="63">
        <f t="shared" si="24"/>
        <v>0.8</v>
      </c>
      <c r="N1590" s="64">
        <f>IF(M1590="","",IF(M1590&lt;Premissas!$C$8,Premissas!$E$7,IF(M1590&lt;Premissas!$C$9,Premissas!$E$8,IF(M1590&lt;Premissas!$C$10,Premissas!$E$9,IF(M1590&lt;Premissas!$C$11,Premissas!$E$10,IF(M1590&lt;Premissas!$C$12,Premissas!$E$11,Premissas!$E$12))))))</f>
        <v>0</v>
      </c>
      <c r="O1590" s="65">
        <f>IF(OR(N1590="",N1590=0),0,N1590/Premissas!$C$16)</f>
        <v>0</v>
      </c>
    </row>
    <row r="1591" spans="1:15" ht="15" customHeight="1">
      <c r="A1591" s="40">
        <v>8</v>
      </c>
      <c r="B1591" s="40">
        <v>1965</v>
      </c>
      <c r="C1591" s="40" t="s">
        <v>21</v>
      </c>
      <c r="D1591" s="40" t="s">
        <v>856</v>
      </c>
      <c r="E1591" s="40" t="s">
        <v>857</v>
      </c>
      <c r="F1591" s="62">
        <v>270</v>
      </c>
      <c r="G1591" s="63">
        <v>50.53</v>
      </c>
      <c r="H1591" s="63">
        <v>5</v>
      </c>
      <c r="I1591" s="40"/>
      <c r="J1591" s="40">
        <v>16</v>
      </c>
      <c r="K1591" s="40" t="s">
        <v>677</v>
      </c>
      <c r="L1591" s="40" t="s">
        <v>128</v>
      </c>
      <c r="M1591" s="63">
        <f t="shared" si="24"/>
        <v>0.3125</v>
      </c>
      <c r="N1591" s="64">
        <f>IF(M1591="","",IF(M1591&lt;Premissas!$C$8,Premissas!$E$7,IF(M1591&lt;Premissas!$C$9,Premissas!$E$8,IF(M1591&lt;Premissas!$C$10,Premissas!$E$9,IF(M1591&lt;Premissas!$C$11,Premissas!$E$10,IF(M1591&lt;Premissas!$C$12,Premissas!$E$11,Premissas!$E$12))))))</f>
        <v>0</v>
      </c>
      <c r="O1591" s="65">
        <f>IF(OR(N1591="",N1591=0),0,N1591/Premissas!$C$16)</f>
        <v>0</v>
      </c>
    </row>
    <row r="1592" spans="1:15" ht="15" customHeight="1">
      <c r="A1592" s="40">
        <v>8</v>
      </c>
      <c r="B1592" s="40">
        <v>1965</v>
      </c>
      <c r="C1592" s="40" t="s">
        <v>20</v>
      </c>
      <c r="D1592" s="40" t="s">
        <v>856</v>
      </c>
      <c r="E1592" s="40" t="s">
        <v>857</v>
      </c>
      <c r="F1592" s="62">
        <v>42</v>
      </c>
      <c r="G1592" s="63">
        <v>0.65</v>
      </c>
      <c r="H1592" s="63">
        <v>65</v>
      </c>
      <c r="I1592" s="40"/>
      <c r="J1592" s="40">
        <v>17</v>
      </c>
      <c r="K1592" s="40" t="s">
        <v>677</v>
      </c>
      <c r="L1592" s="40" t="s">
        <v>128</v>
      </c>
      <c r="M1592" s="63">
        <f t="shared" si="24"/>
        <v>3.8235294117647061</v>
      </c>
      <c r="N1592" s="64">
        <f>IF(M1592="","",IF(M1592&lt;Premissas!$C$8,Premissas!$E$7,IF(M1592&lt;Premissas!$C$9,Premissas!$E$8,IF(M1592&lt;Premissas!$C$10,Premissas!$E$9,IF(M1592&lt;Premissas!$C$11,Premissas!$E$10,IF(M1592&lt;Premissas!$C$12,Premissas!$E$11,Premissas!$E$12))))))</f>
        <v>750</v>
      </c>
      <c r="O1592" s="65">
        <f>IF(OR(N1592="",N1592=0),0,N1592/Premissas!$C$16)</f>
        <v>28.846153846153847</v>
      </c>
    </row>
    <row r="1593" spans="1:15" ht="15" customHeight="1">
      <c r="A1593" s="40">
        <v>8</v>
      </c>
      <c r="B1593" s="40">
        <v>1965</v>
      </c>
      <c r="C1593" s="40" t="s">
        <v>19</v>
      </c>
      <c r="D1593" s="40" t="s">
        <v>858</v>
      </c>
      <c r="E1593" s="40" t="s">
        <v>859</v>
      </c>
      <c r="F1593" s="62">
        <v>177</v>
      </c>
      <c r="G1593" s="63">
        <v>26.04</v>
      </c>
      <c r="H1593" s="63">
        <v>7</v>
      </c>
      <c r="I1593" s="40"/>
      <c r="J1593" s="40">
        <v>22</v>
      </c>
      <c r="K1593" s="40" t="s">
        <v>677</v>
      </c>
      <c r="L1593" s="40" t="s">
        <v>128</v>
      </c>
      <c r="M1593" s="63">
        <f t="shared" si="24"/>
        <v>0.31818181818181818</v>
      </c>
      <c r="N1593" s="64">
        <f>IF(M1593="","",IF(M1593&lt;Premissas!$C$8,Premissas!$E$7,IF(M1593&lt;Premissas!$C$9,Premissas!$E$8,IF(M1593&lt;Premissas!$C$10,Premissas!$E$9,IF(M1593&lt;Premissas!$C$11,Premissas!$E$10,IF(M1593&lt;Premissas!$C$12,Premissas!$E$11,Premissas!$E$12))))))</f>
        <v>0</v>
      </c>
      <c r="O1593" s="65">
        <f>IF(OR(N1593="",N1593=0),0,N1593/Premissas!$C$16)</f>
        <v>0</v>
      </c>
    </row>
    <row r="1594" spans="1:15" ht="15" customHeight="1">
      <c r="A1594" s="40">
        <v>8</v>
      </c>
      <c r="B1594" s="40">
        <v>1965</v>
      </c>
      <c r="C1594" s="40" t="s">
        <v>22</v>
      </c>
      <c r="D1594" s="40" t="s">
        <v>862</v>
      </c>
      <c r="E1594" s="40" t="s">
        <v>863</v>
      </c>
      <c r="F1594" s="62">
        <v>2534</v>
      </c>
      <c r="G1594" s="63">
        <v>145.30000000000001</v>
      </c>
      <c r="H1594" s="63">
        <v>17</v>
      </c>
      <c r="I1594" s="40"/>
      <c r="J1594" s="40">
        <v>20</v>
      </c>
      <c r="K1594" s="40" t="s">
        <v>677</v>
      </c>
      <c r="L1594" s="40" t="s">
        <v>128</v>
      </c>
      <c r="M1594" s="63">
        <f t="shared" si="24"/>
        <v>0.85</v>
      </c>
      <c r="N1594" s="64">
        <f>IF(M1594="","",IF(M1594&lt;Premissas!$C$8,Premissas!$E$7,IF(M1594&lt;Premissas!$C$9,Premissas!$E$8,IF(M1594&lt;Premissas!$C$10,Premissas!$E$9,IF(M1594&lt;Premissas!$C$11,Premissas!$E$10,IF(M1594&lt;Premissas!$C$12,Premissas!$E$11,Premissas!$E$12))))))</f>
        <v>0</v>
      </c>
      <c r="O1594" s="65">
        <f>IF(OR(N1594="",N1594=0),0,N1594/Premissas!$C$16)</f>
        <v>0</v>
      </c>
    </row>
    <row r="1595" spans="1:15" ht="15" customHeight="1">
      <c r="A1595" s="40">
        <v>8</v>
      </c>
      <c r="B1595" s="40">
        <v>1965</v>
      </c>
      <c r="C1595" s="40" t="s">
        <v>22</v>
      </c>
      <c r="D1595" s="40" t="s">
        <v>864</v>
      </c>
      <c r="E1595" s="40" t="s">
        <v>865</v>
      </c>
      <c r="F1595" s="62">
        <v>1239</v>
      </c>
      <c r="G1595" s="63">
        <v>152.6</v>
      </c>
      <c r="H1595" s="63">
        <v>8</v>
      </c>
      <c r="I1595" s="40"/>
      <c r="J1595" s="40">
        <v>20</v>
      </c>
      <c r="K1595" s="40" t="s">
        <v>677</v>
      </c>
      <c r="L1595" s="40" t="s">
        <v>128</v>
      </c>
      <c r="M1595" s="63">
        <f t="shared" si="24"/>
        <v>0.4</v>
      </c>
      <c r="N1595" s="64">
        <f>IF(M1595="","",IF(M1595&lt;Premissas!$C$8,Premissas!$E$7,IF(M1595&lt;Premissas!$C$9,Premissas!$E$8,IF(M1595&lt;Premissas!$C$10,Premissas!$E$9,IF(M1595&lt;Premissas!$C$11,Premissas!$E$10,IF(M1595&lt;Premissas!$C$12,Premissas!$E$11,Premissas!$E$12))))))</f>
        <v>0</v>
      </c>
      <c r="O1595" s="65">
        <f>IF(OR(N1595="",N1595=0),0,N1595/Premissas!$C$16)</f>
        <v>0</v>
      </c>
    </row>
    <row r="1596" spans="1:15" ht="15" customHeight="1">
      <c r="A1596" s="40">
        <v>8</v>
      </c>
      <c r="B1596" s="40">
        <v>1965</v>
      </c>
      <c r="C1596" s="40" t="s">
        <v>22</v>
      </c>
      <c r="D1596" s="40" t="s">
        <v>866</v>
      </c>
      <c r="E1596" s="40" t="s">
        <v>867</v>
      </c>
      <c r="F1596" s="62">
        <v>2600</v>
      </c>
      <c r="G1596" s="63">
        <v>237.94</v>
      </c>
      <c r="H1596" s="63">
        <v>11</v>
      </c>
      <c r="I1596" s="40"/>
      <c r="J1596" s="40">
        <v>20</v>
      </c>
      <c r="K1596" s="40" t="s">
        <v>677</v>
      </c>
      <c r="L1596" s="40" t="s">
        <v>128</v>
      </c>
      <c r="M1596" s="63">
        <f t="shared" si="24"/>
        <v>0.55000000000000004</v>
      </c>
      <c r="N1596" s="64">
        <f>IF(M1596="","",IF(M1596&lt;Premissas!$C$8,Premissas!$E$7,IF(M1596&lt;Premissas!$C$9,Premissas!$E$8,IF(M1596&lt;Premissas!$C$10,Premissas!$E$9,IF(M1596&lt;Premissas!$C$11,Premissas!$E$10,IF(M1596&lt;Premissas!$C$12,Premissas!$E$11,Premissas!$E$12))))))</f>
        <v>0</v>
      </c>
      <c r="O1596" s="65">
        <f>IF(OR(N1596="",N1596=0),0,N1596/Premissas!$C$16)</f>
        <v>0</v>
      </c>
    </row>
    <row r="1597" spans="1:15" ht="15" customHeight="1">
      <c r="A1597" s="40">
        <v>8</v>
      </c>
      <c r="B1597" s="40">
        <v>1965</v>
      </c>
      <c r="C1597" s="40" t="s">
        <v>22</v>
      </c>
      <c r="D1597" s="40" t="s">
        <v>870</v>
      </c>
      <c r="E1597" s="40" t="s">
        <v>871</v>
      </c>
      <c r="F1597" s="62">
        <v>2748</v>
      </c>
      <c r="G1597" s="63">
        <v>215.36</v>
      </c>
      <c r="H1597" s="63">
        <v>13</v>
      </c>
      <c r="I1597" s="40"/>
      <c r="J1597" s="40">
        <v>20</v>
      </c>
      <c r="K1597" s="40" t="s">
        <v>677</v>
      </c>
      <c r="L1597" s="40" t="s">
        <v>128</v>
      </c>
      <c r="M1597" s="63">
        <f t="shared" si="24"/>
        <v>0.65</v>
      </c>
      <c r="N1597" s="64">
        <f>IF(M1597="","",IF(M1597&lt;Premissas!$C$8,Premissas!$E$7,IF(M1597&lt;Premissas!$C$9,Premissas!$E$8,IF(M1597&lt;Premissas!$C$10,Premissas!$E$9,IF(M1597&lt;Premissas!$C$11,Premissas!$E$10,IF(M1597&lt;Premissas!$C$12,Premissas!$E$11,Premissas!$E$12))))))</f>
        <v>0</v>
      </c>
      <c r="O1597" s="65">
        <f>IF(OR(N1597="",N1597=0),0,N1597/Premissas!$C$16)</f>
        <v>0</v>
      </c>
    </row>
    <row r="1598" spans="1:15" ht="15" customHeight="1">
      <c r="A1598" s="40">
        <v>8</v>
      </c>
      <c r="B1598" s="40">
        <v>1965</v>
      </c>
      <c r="C1598" s="40" t="s">
        <v>22</v>
      </c>
      <c r="D1598" s="40" t="s">
        <v>874</v>
      </c>
      <c r="E1598" s="40" t="s">
        <v>875</v>
      </c>
      <c r="F1598" s="62">
        <v>904</v>
      </c>
      <c r="G1598" s="63">
        <v>80.05</v>
      </c>
      <c r="H1598" s="63">
        <v>11</v>
      </c>
      <c r="I1598" s="40"/>
      <c r="J1598" s="40">
        <v>20</v>
      </c>
      <c r="K1598" s="40" t="s">
        <v>677</v>
      </c>
      <c r="L1598" s="40" t="s">
        <v>128</v>
      </c>
      <c r="M1598" s="63">
        <f t="shared" si="24"/>
        <v>0.55000000000000004</v>
      </c>
      <c r="N1598" s="64">
        <f>IF(M1598="","",IF(M1598&lt;Premissas!$C$8,Premissas!$E$7,IF(M1598&lt;Premissas!$C$9,Premissas!$E$8,IF(M1598&lt;Premissas!$C$10,Premissas!$E$9,IF(M1598&lt;Premissas!$C$11,Premissas!$E$10,IF(M1598&lt;Premissas!$C$12,Premissas!$E$11,Premissas!$E$12))))))</f>
        <v>0</v>
      </c>
      <c r="O1598" s="65">
        <f>IF(OR(N1598="",N1598=0),0,N1598/Premissas!$C$16)</f>
        <v>0</v>
      </c>
    </row>
    <row r="1599" spans="1:15" ht="15" customHeight="1">
      <c r="A1599" s="40">
        <v>8</v>
      </c>
      <c r="B1599" s="40">
        <v>1965</v>
      </c>
      <c r="C1599" s="40" t="s">
        <v>22</v>
      </c>
      <c r="D1599" s="40" t="s">
        <v>876</v>
      </c>
      <c r="E1599" s="40" t="s">
        <v>877</v>
      </c>
      <c r="F1599" s="62">
        <v>2089</v>
      </c>
      <c r="G1599" s="63">
        <v>189.44</v>
      </c>
      <c r="H1599" s="63">
        <v>11</v>
      </c>
      <c r="I1599" s="40"/>
      <c r="J1599" s="40">
        <v>20</v>
      </c>
      <c r="K1599" s="40" t="s">
        <v>677</v>
      </c>
      <c r="L1599" s="40" t="s">
        <v>128</v>
      </c>
      <c r="M1599" s="63">
        <f t="shared" si="24"/>
        <v>0.55000000000000004</v>
      </c>
      <c r="N1599" s="64">
        <f>IF(M1599="","",IF(M1599&lt;Premissas!$C$8,Premissas!$E$7,IF(M1599&lt;Premissas!$C$9,Premissas!$E$8,IF(M1599&lt;Premissas!$C$10,Premissas!$E$9,IF(M1599&lt;Premissas!$C$11,Premissas!$E$10,IF(M1599&lt;Premissas!$C$12,Premissas!$E$11,Premissas!$E$12))))))</f>
        <v>0</v>
      </c>
      <c r="O1599" s="65">
        <f>IF(OR(N1599="",N1599=0),0,N1599/Premissas!$C$16)</f>
        <v>0</v>
      </c>
    </row>
    <row r="1600" spans="1:15" ht="15" customHeight="1">
      <c r="A1600" s="40">
        <v>8</v>
      </c>
      <c r="B1600" s="40">
        <v>1965</v>
      </c>
      <c r="C1600" s="40" t="s">
        <v>22</v>
      </c>
      <c r="D1600" s="40" t="s">
        <v>878</v>
      </c>
      <c r="E1600" s="40" t="s">
        <v>879</v>
      </c>
      <c r="F1600" s="62">
        <v>1706</v>
      </c>
      <c r="G1600" s="63">
        <v>153.85</v>
      </c>
      <c r="H1600" s="63">
        <v>11</v>
      </c>
      <c r="I1600" s="40"/>
      <c r="J1600" s="40">
        <v>20</v>
      </c>
      <c r="K1600" s="40" t="s">
        <v>677</v>
      </c>
      <c r="L1600" s="40" t="s">
        <v>128</v>
      </c>
      <c r="M1600" s="63">
        <f t="shared" si="24"/>
        <v>0.55000000000000004</v>
      </c>
      <c r="N1600" s="64">
        <f>IF(M1600="","",IF(M1600&lt;Premissas!$C$8,Premissas!$E$7,IF(M1600&lt;Premissas!$C$9,Premissas!$E$8,IF(M1600&lt;Premissas!$C$10,Premissas!$E$9,IF(M1600&lt;Premissas!$C$11,Premissas!$E$10,IF(M1600&lt;Premissas!$C$12,Premissas!$E$11,Premissas!$E$12))))))</f>
        <v>0</v>
      </c>
      <c r="O1600" s="65">
        <f>IF(OR(N1600="",N1600=0),0,N1600/Premissas!$C$16)</f>
        <v>0</v>
      </c>
    </row>
    <row r="1601" spans="1:15" ht="15" customHeight="1">
      <c r="A1601" s="40">
        <v>8</v>
      </c>
      <c r="B1601" s="40">
        <v>1965</v>
      </c>
      <c r="C1601" s="40" t="s">
        <v>22</v>
      </c>
      <c r="D1601" s="40" t="s">
        <v>880</v>
      </c>
      <c r="E1601" s="40" t="s">
        <v>881</v>
      </c>
      <c r="F1601" s="62">
        <v>2871</v>
      </c>
      <c r="G1601" s="63">
        <v>241.24</v>
      </c>
      <c r="H1601" s="63">
        <v>12</v>
      </c>
      <c r="I1601" s="40"/>
      <c r="J1601" s="40">
        <v>20</v>
      </c>
      <c r="K1601" s="40" t="s">
        <v>677</v>
      </c>
      <c r="L1601" s="40" t="s">
        <v>128</v>
      </c>
      <c r="M1601" s="63">
        <f t="shared" si="24"/>
        <v>0.6</v>
      </c>
      <c r="N1601" s="64">
        <f>IF(M1601="","",IF(M1601&lt;Premissas!$C$8,Premissas!$E$7,IF(M1601&lt;Premissas!$C$9,Premissas!$E$8,IF(M1601&lt;Premissas!$C$10,Premissas!$E$9,IF(M1601&lt;Premissas!$C$11,Premissas!$E$10,IF(M1601&lt;Premissas!$C$12,Premissas!$E$11,Premissas!$E$12))))))</f>
        <v>0</v>
      </c>
      <c r="O1601" s="65">
        <f>IF(OR(N1601="",N1601=0),0,N1601/Premissas!$C$16)</f>
        <v>0</v>
      </c>
    </row>
    <row r="1602" spans="1:15" ht="15" customHeight="1">
      <c r="A1602" s="40">
        <v>8</v>
      </c>
      <c r="B1602" s="40">
        <v>1965</v>
      </c>
      <c r="C1602" s="40" t="s">
        <v>22</v>
      </c>
      <c r="D1602" s="40" t="s">
        <v>882</v>
      </c>
      <c r="E1602" s="40" t="s">
        <v>883</v>
      </c>
      <c r="F1602" s="62">
        <v>1341</v>
      </c>
      <c r="G1602" s="63">
        <v>156.47</v>
      </c>
      <c r="H1602" s="63">
        <v>9</v>
      </c>
      <c r="I1602" s="40"/>
      <c r="J1602" s="40">
        <v>20</v>
      </c>
      <c r="K1602" s="40" t="s">
        <v>677</v>
      </c>
      <c r="L1602" s="40" t="s">
        <v>128</v>
      </c>
      <c r="M1602" s="63">
        <f t="shared" ref="M1602:M1665" si="25">IF(OR(J1602="",J1602&lt;=0),"",H1602/J1602)</f>
        <v>0.45</v>
      </c>
      <c r="N1602" s="64">
        <f>IF(M1602="","",IF(M1602&lt;Premissas!$C$8,Premissas!$E$7,IF(M1602&lt;Premissas!$C$9,Premissas!$E$8,IF(M1602&lt;Premissas!$C$10,Premissas!$E$9,IF(M1602&lt;Premissas!$C$11,Premissas!$E$10,IF(M1602&lt;Premissas!$C$12,Premissas!$E$11,Premissas!$E$12))))))</f>
        <v>0</v>
      </c>
      <c r="O1602" s="65">
        <f>IF(OR(N1602="",N1602=0),0,N1602/Premissas!$C$16)</f>
        <v>0</v>
      </c>
    </row>
    <row r="1603" spans="1:15" ht="15" customHeight="1">
      <c r="A1603" s="40">
        <v>8</v>
      </c>
      <c r="B1603" s="40">
        <v>1965</v>
      </c>
      <c r="C1603" s="40" t="s">
        <v>19</v>
      </c>
      <c r="D1603" s="40" t="s">
        <v>884</v>
      </c>
      <c r="E1603" s="40" t="s">
        <v>885</v>
      </c>
      <c r="F1603" s="62">
        <v>200</v>
      </c>
      <c r="G1603" s="63">
        <v>4.5999999999999996</v>
      </c>
      <c r="H1603" s="63">
        <v>43</v>
      </c>
      <c r="I1603" s="40"/>
      <c r="J1603" s="40">
        <v>22</v>
      </c>
      <c r="K1603" s="40" t="s">
        <v>677</v>
      </c>
      <c r="L1603" s="40" t="s">
        <v>128</v>
      </c>
      <c r="M1603" s="63">
        <f t="shared" si="25"/>
        <v>1.9545454545454546</v>
      </c>
      <c r="N1603" s="64">
        <f>IF(M1603="","",IF(M1603&lt;Premissas!$C$8,Premissas!$E$7,IF(M1603&lt;Premissas!$C$9,Premissas!$E$8,IF(M1603&lt;Premissas!$C$10,Premissas!$E$9,IF(M1603&lt;Premissas!$C$11,Premissas!$E$10,IF(M1603&lt;Premissas!$C$12,Premissas!$E$11,Premissas!$E$12))))))</f>
        <v>750</v>
      </c>
      <c r="O1603" s="65">
        <f>IF(OR(N1603="",N1603=0),0,N1603/Premissas!$C$16)</f>
        <v>28.846153846153847</v>
      </c>
    </row>
    <row r="1604" spans="1:15" ht="15" customHeight="1">
      <c r="A1604" s="40">
        <v>8</v>
      </c>
      <c r="B1604" s="40">
        <v>1965</v>
      </c>
      <c r="C1604" s="40" t="s">
        <v>22</v>
      </c>
      <c r="D1604" s="40" t="s">
        <v>886</v>
      </c>
      <c r="E1604" s="40" t="s">
        <v>887</v>
      </c>
      <c r="F1604" s="62">
        <v>2125</v>
      </c>
      <c r="G1604" s="63">
        <v>154.86000000000001</v>
      </c>
      <c r="H1604" s="63">
        <v>14</v>
      </c>
      <c r="I1604" s="40"/>
      <c r="J1604" s="40">
        <v>20</v>
      </c>
      <c r="K1604" s="40" t="s">
        <v>677</v>
      </c>
      <c r="L1604" s="40" t="s">
        <v>128</v>
      </c>
      <c r="M1604" s="63">
        <f t="shared" si="25"/>
        <v>0.7</v>
      </c>
      <c r="N1604" s="64">
        <f>IF(M1604="","",IF(M1604&lt;Premissas!$C$8,Premissas!$E$7,IF(M1604&lt;Premissas!$C$9,Premissas!$E$8,IF(M1604&lt;Premissas!$C$10,Premissas!$E$9,IF(M1604&lt;Premissas!$C$11,Premissas!$E$10,IF(M1604&lt;Premissas!$C$12,Premissas!$E$11,Premissas!$E$12))))))</f>
        <v>0</v>
      </c>
      <c r="O1604" s="65">
        <f>IF(OR(N1604="",N1604=0),0,N1604/Premissas!$C$16)</f>
        <v>0</v>
      </c>
    </row>
    <row r="1605" spans="1:15" ht="15" customHeight="1">
      <c r="A1605" s="40">
        <v>8</v>
      </c>
      <c r="B1605" s="40">
        <v>1965</v>
      </c>
      <c r="C1605" s="40" t="s">
        <v>22</v>
      </c>
      <c r="D1605" s="40" t="s">
        <v>888</v>
      </c>
      <c r="E1605" s="40" t="s">
        <v>889</v>
      </c>
      <c r="F1605" s="62">
        <v>1017</v>
      </c>
      <c r="G1605" s="63">
        <v>135.93</v>
      </c>
      <c r="H1605" s="63">
        <v>7</v>
      </c>
      <c r="I1605" s="40"/>
      <c r="J1605" s="40">
        <v>20</v>
      </c>
      <c r="K1605" s="40" t="s">
        <v>677</v>
      </c>
      <c r="L1605" s="40" t="s">
        <v>128</v>
      </c>
      <c r="M1605" s="63">
        <f t="shared" si="25"/>
        <v>0.35</v>
      </c>
      <c r="N1605" s="64">
        <f>IF(M1605="","",IF(M1605&lt;Premissas!$C$8,Premissas!$E$7,IF(M1605&lt;Premissas!$C$9,Premissas!$E$8,IF(M1605&lt;Premissas!$C$10,Premissas!$E$9,IF(M1605&lt;Premissas!$C$11,Premissas!$E$10,IF(M1605&lt;Premissas!$C$12,Premissas!$E$11,Premissas!$E$12))))))</f>
        <v>0</v>
      </c>
      <c r="O1605" s="65">
        <f>IF(OR(N1605="",N1605=0),0,N1605/Premissas!$C$16)</f>
        <v>0</v>
      </c>
    </row>
    <row r="1606" spans="1:15" ht="15" customHeight="1">
      <c r="A1606" s="40">
        <v>8</v>
      </c>
      <c r="B1606" s="40">
        <v>1965</v>
      </c>
      <c r="C1606" s="40" t="s">
        <v>19</v>
      </c>
      <c r="D1606" s="40" t="s">
        <v>888</v>
      </c>
      <c r="E1606" s="40" t="s">
        <v>889</v>
      </c>
      <c r="F1606" s="62">
        <v>21</v>
      </c>
      <c r="G1606" s="63">
        <v>4.46</v>
      </c>
      <c r="H1606" s="63">
        <v>5</v>
      </c>
      <c r="I1606" s="40"/>
      <c r="J1606" s="40">
        <v>22</v>
      </c>
      <c r="K1606" s="40" t="s">
        <v>677</v>
      </c>
      <c r="L1606" s="40" t="s">
        <v>128</v>
      </c>
      <c r="M1606" s="63">
        <f t="shared" si="25"/>
        <v>0.22727272727272727</v>
      </c>
      <c r="N1606" s="64">
        <f>IF(M1606="","",IF(M1606&lt;Premissas!$C$8,Premissas!$E$7,IF(M1606&lt;Premissas!$C$9,Premissas!$E$8,IF(M1606&lt;Premissas!$C$10,Premissas!$E$9,IF(M1606&lt;Premissas!$C$11,Premissas!$E$10,IF(M1606&lt;Premissas!$C$12,Premissas!$E$11,Premissas!$E$12))))))</f>
        <v>0</v>
      </c>
      <c r="O1606" s="65">
        <f>IF(OR(N1606="",N1606=0),0,N1606/Premissas!$C$16)</f>
        <v>0</v>
      </c>
    </row>
    <row r="1607" spans="1:15" ht="15" customHeight="1">
      <c r="A1607" s="40">
        <v>8</v>
      </c>
      <c r="B1607" s="40">
        <v>1965</v>
      </c>
      <c r="C1607" s="40" t="s">
        <v>19</v>
      </c>
      <c r="D1607" s="40" t="s">
        <v>1822</v>
      </c>
      <c r="E1607" s="40" t="s">
        <v>1823</v>
      </c>
      <c r="F1607" s="62">
        <v>40</v>
      </c>
      <c r="G1607" s="63">
        <v>0.4</v>
      </c>
      <c r="H1607" s="63">
        <v>100</v>
      </c>
      <c r="I1607" s="40"/>
      <c r="J1607" s="40">
        <v>22</v>
      </c>
      <c r="K1607" s="40" t="s">
        <v>677</v>
      </c>
      <c r="L1607" s="40" t="s">
        <v>128</v>
      </c>
      <c r="M1607" s="63">
        <f t="shared" si="25"/>
        <v>4.5454545454545459</v>
      </c>
      <c r="N1607" s="64">
        <f>IF(M1607="","",IF(M1607&lt;Premissas!$C$8,Premissas!$E$7,IF(M1607&lt;Premissas!$C$9,Premissas!$E$8,IF(M1607&lt;Premissas!$C$10,Premissas!$E$9,IF(M1607&lt;Premissas!$C$11,Premissas!$E$10,IF(M1607&lt;Premissas!$C$12,Premissas!$E$11,Premissas!$E$12))))))</f>
        <v>750</v>
      </c>
      <c r="O1607" s="65">
        <f>IF(OR(N1607="",N1607=0),0,N1607/Premissas!$C$16)</f>
        <v>28.846153846153847</v>
      </c>
    </row>
    <row r="1608" spans="1:15" ht="15" customHeight="1">
      <c r="A1608" s="40">
        <v>8</v>
      </c>
      <c r="B1608" s="40">
        <v>1965</v>
      </c>
      <c r="C1608" s="40" t="s">
        <v>19</v>
      </c>
      <c r="D1608" s="40" t="s">
        <v>890</v>
      </c>
      <c r="E1608" s="40" t="s">
        <v>891</v>
      </c>
      <c r="F1608" s="62">
        <v>1768</v>
      </c>
      <c r="G1608" s="63">
        <v>60.72</v>
      </c>
      <c r="H1608" s="63">
        <v>29</v>
      </c>
      <c r="I1608" s="40"/>
      <c r="J1608" s="40">
        <v>22</v>
      </c>
      <c r="K1608" s="40" t="s">
        <v>677</v>
      </c>
      <c r="L1608" s="40" t="s">
        <v>128</v>
      </c>
      <c r="M1608" s="63">
        <f t="shared" si="25"/>
        <v>1.3181818181818181</v>
      </c>
      <c r="N1608" s="64">
        <f>IF(M1608="","",IF(M1608&lt;Premissas!$C$8,Premissas!$E$7,IF(M1608&lt;Premissas!$C$9,Premissas!$E$8,IF(M1608&lt;Premissas!$C$10,Premissas!$E$9,IF(M1608&lt;Premissas!$C$11,Premissas!$E$10,IF(M1608&lt;Premissas!$C$12,Premissas!$E$11,Premissas!$E$12))))))</f>
        <v>200</v>
      </c>
      <c r="O1608" s="65">
        <f>IF(OR(N1608="",N1608=0),0,N1608/Premissas!$C$16)</f>
        <v>7.6923076923076925</v>
      </c>
    </row>
    <row r="1609" spans="1:15" ht="15" customHeight="1">
      <c r="A1609" s="40">
        <v>8</v>
      </c>
      <c r="B1609" s="40">
        <v>1965</v>
      </c>
      <c r="C1609" s="40" t="s">
        <v>22</v>
      </c>
      <c r="D1609" s="40" t="s">
        <v>892</v>
      </c>
      <c r="E1609" s="40" t="s">
        <v>893</v>
      </c>
      <c r="F1609" s="62">
        <v>1376</v>
      </c>
      <c r="G1609" s="63">
        <v>153.72</v>
      </c>
      <c r="H1609" s="63">
        <v>9</v>
      </c>
      <c r="I1609" s="40"/>
      <c r="J1609" s="40">
        <v>20</v>
      </c>
      <c r="K1609" s="40" t="s">
        <v>677</v>
      </c>
      <c r="L1609" s="40" t="s">
        <v>128</v>
      </c>
      <c r="M1609" s="63">
        <f t="shared" si="25"/>
        <v>0.45</v>
      </c>
      <c r="N1609" s="64">
        <f>IF(M1609="","",IF(M1609&lt;Premissas!$C$8,Premissas!$E$7,IF(M1609&lt;Premissas!$C$9,Premissas!$E$8,IF(M1609&lt;Premissas!$C$10,Premissas!$E$9,IF(M1609&lt;Premissas!$C$11,Premissas!$E$10,IF(M1609&lt;Premissas!$C$12,Premissas!$E$11,Premissas!$E$12))))))</f>
        <v>0</v>
      </c>
      <c r="O1609" s="65">
        <f>IF(OR(N1609="",N1609=0),0,N1609/Premissas!$C$16)</f>
        <v>0</v>
      </c>
    </row>
    <row r="1610" spans="1:15" ht="15" customHeight="1">
      <c r="A1610" s="40">
        <v>8</v>
      </c>
      <c r="B1610" s="40">
        <v>1965</v>
      </c>
      <c r="C1610" s="40" t="s">
        <v>22</v>
      </c>
      <c r="D1610" s="40" t="s">
        <v>894</v>
      </c>
      <c r="E1610" s="40" t="s">
        <v>895</v>
      </c>
      <c r="F1610" s="62">
        <v>2561</v>
      </c>
      <c r="G1610" s="63">
        <v>164.23</v>
      </c>
      <c r="H1610" s="63">
        <v>16</v>
      </c>
      <c r="I1610" s="40"/>
      <c r="J1610" s="40">
        <v>20</v>
      </c>
      <c r="K1610" s="40" t="s">
        <v>677</v>
      </c>
      <c r="L1610" s="40" t="s">
        <v>128</v>
      </c>
      <c r="M1610" s="63">
        <f t="shared" si="25"/>
        <v>0.8</v>
      </c>
      <c r="N1610" s="64">
        <f>IF(M1610="","",IF(M1610&lt;Premissas!$C$8,Premissas!$E$7,IF(M1610&lt;Premissas!$C$9,Premissas!$E$8,IF(M1610&lt;Premissas!$C$10,Premissas!$E$9,IF(M1610&lt;Premissas!$C$11,Premissas!$E$10,IF(M1610&lt;Premissas!$C$12,Premissas!$E$11,Premissas!$E$12))))))</f>
        <v>0</v>
      </c>
      <c r="O1610" s="65">
        <f>IF(OR(N1610="",N1610=0),0,N1610/Premissas!$C$16)</f>
        <v>0</v>
      </c>
    </row>
    <row r="1611" spans="1:15" ht="15" customHeight="1">
      <c r="A1611" s="40">
        <v>8</v>
      </c>
      <c r="B1611" s="40">
        <v>1965</v>
      </c>
      <c r="C1611" s="40" t="s">
        <v>22</v>
      </c>
      <c r="D1611" s="40" t="s">
        <v>896</v>
      </c>
      <c r="E1611" s="40" t="s">
        <v>897</v>
      </c>
      <c r="F1611" s="62">
        <v>875</v>
      </c>
      <c r="G1611" s="63">
        <v>170.86</v>
      </c>
      <c r="H1611" s="63">
        <v>5</v>
      </c>
      <c r="I1611" s="40"/>
      <c r="J1611" s="40">
        <v>20</v>
      </c>
      <c r="K1611" s="40" t="s">
        <v>677</v>
      </c>
      <c r="L1611" s="40" t="s">
        <v>128</v>
      </c>
      <c r="M1611" s="63">
        <f t="shared" si="25"/>
        <v>0.25</v>
      </c>
      <c r="N1611" s="64">
        <f>IF(M1611="","",IF(M1611&lt;Premissas!$C$8,Premissas!$E$7,IF(M1611&lt;Premissas!$C$9,Premissas!$E$8,IF(M1611&lt;Premissas!$C$10,Premissas!$E$9,IF(M1611&lt;Premissas!$C$11,Premissas!$E$10,IF(M1611&lt;Premissas!$C$12,Premissas!$E$11,Premissas!$E$12))))))</f>
        <v>0</v>
      </c>
      <c r="O1611" s="65">
        <f>IF(OR(N1611="",N1611=0),0,N1611/Premissas!$C$16)</f>
        <v>0</v>
      </c>
    </row>
    <row r="1612" spans="1:15" ht="15" customHeight="1">
      <c r="A1612" s="40">
        <v>8</v>
      </c>
      <c r="B1612" s="40">
        <v>1965</v>
      </c>
      <c r="C1612" s="40" t="s">
        <v>21</v>
      </c>
      <c r="D1612" s="40" t="s">
        <v>898</v>
      </c>
      <c r="E1612" s="40" t="s">
        <v>899</v>
      </c>
      <c r="F1612" s="62">
        <v>2524</v>
      </c>
      <c r="G1612" s="63">
        <v>164.08</v>
      </c>
      <c r="H1612" s="63">
        <v>15</v>
      </c>
      <c r="I1612" s="40"/>
      <c r="J1612" s="40">
        <v>16</v>
      </c>
      <c r="K1612" s="40" t="s">
        <v>677</v>
      </c>
      <c r="L1612" s="40" t="s">
        <v>128</v>
      </c>
      <c r="M1612" s="63">
        <f t="shared" si="25"/>
        <v>0.9375</v>
      </c>
      <c r="N1612" s="64">
        <f>IF(M1612="","",IF(M1612&lt;Premissas!$C$8,Premissas!$E$7,IF(M1612&lt;Premissas!$C$9,Premissas!$E$8,IF(M1612&lt;Premissas!$C$10,Premissas!$E$9,IF(M1612&lt;Premissas!$C$11,Premissas!$E$10,IF(M1612&lt;Premissas!$C$12,Premissas!$E$11,Premissas!$E$12))))))</f>
        <v>0</v>
      </c>
      <c r="O1612" s="65">
        <f>IF(OR(N1612="",N1612=0),0,N1612/Premissas!$C$16)</f>
        <v>0</v>
      </c>
    </row>
    <row r="1613" spans="1:15" ht="15" customHeight="1">
      <c r="A1613" s="40">
        <v>8</v>
      </c>
      <c r="B1613" s="40">
        <v>1965</v>
      </c>
      <c r="C1613" s="40" t="s">
        <v>22</v>
      </c>
      <c r="D1613" s="40" t="s">
        <v>900</v>
      </c>
      <c r="E1613" s="40" t="s">
        <v>901</v>
      </c>
      <c r="F1613" s="62">
        <v>1264</v>
      </c>
      <c r="G1613" s="63">
        <v>184.21</v>
      </c>
      <c r="H1613" s="63">
        <v>7</v>
      </c>
      <c r="I1613" s="40"/>
      <c r="J1613" s="40">
        <v>20</v>
      </c>
      <c r="K1613" s="40" t="s">
        <v>677</v>
      </c>
      <c r="L1613" s="40" t="s">
        <v>128</v>
      </c>
      <c r="M1613" s="63">
        <f t="shared" si="25"/>
        <v>0.35</v>
      </c>
      <c r="N1613" s="64">
        <f>IF(M1613="","",IF(M1613&lt;Premissas!$C$8,Premissas!$E$7,IF(M1613&lt;Premissas!$C$9,Premissas!$E$8,IF(M1613&lt;Premissas!$C$10,Premissas!$E$9,IF(M1613&lt;Premissas!$C$11,Premissas!$E$10,IF(M1613&lt;Premissas!$C$12,Premissas!$E$11,Premissas!$E$12))))))</f>
        <v>0</v>
      </c>
      <c r="O1613" s="65">
        <f>IF(OR(N1613="",N1613=0),0,N1613/Premissas!$C$16)</f>
        <v>0</v>
      </c>
    </row>
    <row r="1614" spans="1:15" ht="15" customHeight="1">
      <c r="A1614" s="40">
        <v>8</v>
      </c>
      <c r="B1614" s="40">
        <v>1965</v>
      </c>
      <c r="C1614" s="40" t="s">
        <v>22</v>
      </c>
      <c r="D1614" s="40" t="s">
        <v>904</v>
      </c>
      <c r="E1614" s="40" t="s">
        <v>905</v>
      </c>
      <c r="F1614" s="62">
        <v>2425</v>
      </c>
      <c r="G1614" s="63">
        <v>233.79</v>
      </c>
      <c r="H1614" s="63">
        <v>10</v>
      </c>
      <c r="I1614" s="40"/>
      <c r="J1614" s="40">
        <v>20</v>
      </c>
      <c r="K1614" s="40" t="s">
        <v>677</v>
      </c>
      <c r="L1614" s="40" t="s">
        <v>128</v>
      </c>
      <c r="M1614" s="63">
        <f t="shared" si="25"/>
        <v>0.5</v>
      </c>
      <c r="N1614" s="64">
        <f>IF(M1614="","",IF(M1614&lt;Premissas!$C$8,Premissas!$E$7,IF(M1614&lt;Premissas!$C$9,Premissas!$E$8,IF(M1614&lt;Premissas!$C$10,Premissas!$E$9,IF(M1614&lt;Premissas!$C$11,Premissas!$E$10,IF(M1614&lt;Premissas!$C$12,Premissas!$E$11,Premissas!$E$12))))))</f>
        <v>0</v>
      </c>
      <c r="O1614" s="65">
        <f>IF(OR(N1614="",N1614=0),0,N1614/Premissas!$C$16)</f>
        <v>0</v>
      </c>
    </row>
    <row r="1615" spans="1:15" ht="15" customHeight="1">
      <c r="A1615" s="40">
        <v>8</v>
      </c>
      <c r="B1615" s="40">
        <v>1965</v>
      </c>
      <c r="C1615" s="40" t="s">
        <v>22</v>
      </c>
      <c r="D1615" s="40" t="s">
        <v>906</v>
      </c>
      <c r="E1615" s="40" t="s">
        <v>907</v>
      </c>
      <c r="F1615" s="62">
        <v>2696</v>
      </c>
      <c r="G1615" s="63">
        <v>268.56</v>
      </c>
      <c r="H1615" s="63">
        <v>10</v>
      </c>
      <c r="I1615" s="40"/>
      <c r="J1615" s="40">
        <v>20</v>
      </c>
      <c r="K1615" s="40" t="s">
        <v>677</v>
      </c>
      <c r="L1615" s="40" t="s">
        <v>128</v>
      </c>
      <c r="M1615" s="63">
        <f t="shared" si="25"/>
        <v>0.5</v>
      </c>
      <c r="N1615" s="64">
        <f>IF(M1615="","",IF(M1615&lt;Premissas!$C$8,Premissas!$E$7,IF(M1615&lt;Premissas!$C$9,Premissas!$E$8,IF(M1615&lt;Premissas!$C$10,Premissas!$E$9,IF(M1615&lt;Premissas!$C$11,Premissas!$E$10,IF(M1615&lt;Premissas!$C$12,Premissas!$E$11,Premissas!$E$12))))))</f>
        <v>0</v>
      </c>
      <c r="O1615" s="65">
        <f>IF(OR(N1615="",N1615=0),0,N1615/Premissas!$C$16)</f>
        <v>0</v>
      </c>
    </row>
    <row r="1616" spans="1:15" ht="15" customHeight="1">
      <c r="A1616" s="40">
        <v>8</v>
      </c>
      <c r="B1616" s="40">
        <v>1965</v>
      </c>
      <c r="C1616" s="40" t="s">
        <v>21</v>
      </c>
      <c r="D1616" s="40" t="s">
        <v>908</v>
      </c>
      <c r="E1616" s="40" t="s">
        <v>909</v>
      </c>
      <c r="F1616" s="62">
        <v>5</v>
      </c>
      <c r="G1616" s="63">
        <v>0.26</v>
      </c>
      <c r="H1616" s="63">
        <v>19</v>
      </c>
      <c r="I1616" s="40"/>
      <c r="J1616" s="40">
        <v>16</v>
      </c>
      <c r="K1616" s="40" t="s">
        <v>677</v>
      </c>
      <c r="L1616" s="40" t="s">
        <v>128</v>
      </c>
      <c r="M1616" s="63">
        <f t="shared" si="25"/>
        <v>1.1875</v>
      </c>
      <c r="N1616" s="64">
        <f>IF(M1616="","",IF(M1616&lt;Premissas!$C$8,Premissas!$E$7,IF(M1616&lt;Premissas!$C$9,Premissas!$E$8,IF(M1616&lt;Premissas!$C$10,Premissas!$E$9,IF(M1616&lt;Premissas!$C$11,Premissas!$E$10,IF(M1616&lt;Premissas!$C$12,Premissas!$E$11,Premissas!$E$12))))))</f>
        <v>100</v>
      </c>
      <c r="O1616" s="65">
        <f>IF(OR(N1616="",N1616=0),0,N1616/Premissas!$C$16)</f>
        <v>3.8461538461538463</v>
      </c>
    </row>
    <row r="1617" spans="1:15" ht="15" customHeight="1">
      <c r="A1617" s="40">
        <v>8</v>
      </c>
      <c r="B1617" s="40">
        <v>1965</v>
      </c>
      <c r="C1617" s="40" t="s">
        <v>20</v>
      </c>
      <c r="D1617" s="40" t="s">
        <v>908</v>
      </c>
      <c r="E1617" s="40" t="s">
        <v>909</v>
      </c>
      <c r="F1617" s="62">
        <v>5547</v>
      </c>
      <c r="G1617" s="63">
        <v>139.99</v>
      </c>
      <c r="H1617" s="63">
        <v>40</v>
      </c>
      <c r="I1617" s="40"/>
      <c r="J1617" s="40">
        <v>17</v>
      </c>
      <c r="K1617" s="40" t="s">
        <v>677</v>
      </c>
      <c r="L1617" s="40" t="s">
        <v>128</v>
      </c>
      <c r="M1617" s="63">
        <f t="shared" si="25"/>
        <v>2.3529411764705883</v>
      </c>
      <c r="N1617" s="64">
        <f>IF(M1617="","",IF(M1617&lt;Premissas!$C$8,Premissas!$E$7,IF(M1617&lt;Premissas!$C$9,Premissas!$E$8,IF(M1617&lt;Premissas!$C$10,Premissas!$E$9,IF(M1617&lt;Premissas!$C$11,Premissas!$E$10,IF(M1617&lt;Premissas!$C$12,Premissas!$E$11,Premissas!$E$12))))))</f>
        <v>750</v>
      </c>
      <c r="O1617" s="65">
        <f>IF(OR(N1617="",N1617=0),0,N1617/Premissas!$C$16)</f>
        <v>28.846153846153847</v>
      </c>
    </row>
    <row r="1618" spans="1:15" ht="15" customHeight="1">
      <c r="A1618" s="40">
        <v>8</v>
      </c>
      <c r="B1618" s="40">
        <v>1965</v>
      </c>
      <c r="C1618" s="40" t="s">
        <v>22</v>
      </c>
      <c r="D1618" s="40" t="s">
        <v>910</v>
      </c>
      <c r="E1618" s="40" t="s">
        <v>911</v>
      </c>
      <c r="F1618" s="62">
        <v>2371</v>
      </c>
      <c r="G1618" s="63">
        <v>146.63999999999999</v>
      </c>
      <c r="H1618" s="63">
        <v>16</v>
      </c>
      <c r="I1618" s="40"/>
      <c r="J1618" s="40">
        <v>20</v>
      </c>
      <c r="K1618" s="40" t="s">
        <v>677</v>
      </c>
      <c r="L1618" s="40" t="s">
        <v>128</v>
      </c>
      <c r="M1618" s="63">
        <f t="shared" si="25"/>
        <v>0.8</v>
      </c>
      <c r="N1618" s="64">
        <f>IF(M1618="","",IF(M1618&lt;Premissas!$C$8,Premissas!$E$7,IF(M1618&lt;Premissas!$C$9,Premissas!$E$8,IF(M1618&lt;Premissas!$C$10,Premissas!$E$9,IF(M1618&lt;Premissas!$C$11,Premissas!$E$10,IF(M1618&lt;Premissas!$C$12,Premissas!$E$11,Premissas!$E$12))))))</f>
        <v>0</v>
      </c>
      <c r="O1618" s="65">
        <f>IF(OR(N1618="",N1618=0),0,N1618/Premissas!$C$16)</f>
        <v>0</v>
      </c>
    </row>
    <row r="1619" spans="1:15" ht="15" customHeight="1">
      <c r="A1619" s="40">
        <v>8</v>
      </c>
      <c r="B1619" s="40">
        <v>1965</v>
      </c>
      <c r="C1619" s="40" t="s">
        <v>22</v>
      </c>
      <c r="D1619" s="40" t="s">
        <v>912</v>
      </c>
      <c r="E1619" s="40" t="s">
        <v>913</v>
      </c>
      <c r="F1619" s="62">
        <v>611</v>
      </c>
      <c r="G1619" s="63">
        <v>91.05</v>
      </c>
      <c r="H1619" s="63">
        <v>7</v>
      </c>
      <c r="I1619" s="40"/>
      <c r="J1619" s="40">
        <v>20</v>
      </c>
      <c r="K1619" s="40" t="s">
        <v>677</v>
      </c>
      <c r="L1619" s="40" t="s">
        <v>128</v>
      </c>
      <c r="M1619" s="63">
        <f t="shared" si="25"/>
        <v>0.35</v>
      </c>
      <c r="N1619" s="64">
        <f>IF(M1619="","",IF(M1619&lt;Premissas!$C$8,Premissas!$E$7,IF(M1619&lt;Premissas!$C$9,Premissas!$E$8,IF(M1619&lt;Premissas!$C$10,Premissas!$E$9,IF(M1619&lt;Premissas!$C$11,Premissas!$E$10,IF(M1619&lt;Premissas!$C$12,Premissas!$E$11,Premissas!$E$12))))))</f>
        <v>0</v>
      </c>
      <c r="O1619" s="65">
        <f>IF(OR(N1619="",N1619=0),0,N1619/Premissas!$C$16)</f>
        <v>0</v>
      </c>
    </row>
    <row r="1620" spans="1:15" ht="15" customHeight="1">
      <c r="A1620" s="40">
        <v>8</v>
      </c>
      <c r="B1620" s="40">
        <v>1965</v>
      </c>
      <c r="C1620" s="40" t="s">
        <v>19</v>
      </c>
      <c r="D1620" s="40" t="s">
        <v>914</v>
      </c>
      <c r="E1620" s="40" t="s">
        <v>915</v>
      </c>
      <c r="F1620" s="62">
        <v>125</v>
      </c>
      <c r="G1620" s="63">
        <v>21.4</v>
      </c>
      <c r="H1620" s="63">
        <v>6</v>
      </c>
      <c r="I1620" s="40"/>
      <c r="J1620" s="40">
        <v>22</v>
      </c>
      <c r="K1620" s="40" t="s">
        <v>677</v>
      </c>
      <c r="L1620" s="40" t="s">
        <v>128</v>
      </c>
      <c r="M1620" s="63">
        <f t="shared" si="25"/>
        <v>0.27272727272727271</v>
      </c>
      <c r="N1620" s="64">
        <f>IF(M1620="","",IF(M1620&lt;Premissas!$C$8,Premissas!$E$7,IF(M1620&lt;Premissas!$C$9,Premissas!$E$8,IF(M1620&lt;Premissas!$C$10,Premissas!$E$9,IF(M1620&lt;Premissas!$C$11,Premissas!$E$10,IF(M1620&lt;Premissas!$C$12,Premissas!$E$11,Premissas!$E$12))))))</f>
        <v>0</v>
      </c>
      <c r="O1620" s="65">
        <f>IF(OR(N1620="",N1620=0),0,N1620/Premissas!$C$16)</f>
        <v>0</v>
      </c>
    </row>
    <row r="1621" spans="1:15" ht="15" customHeight="1">
      <c r="A1621" s="40">
        <v>8</v>
      </c>
      <c r="B1621" s="40">
        <v>1965</v>
      </c>
      <c r="C1621" s="40" t="s">
        <v>19</v>
      </c>
      <c r="D1621" s="40" t="s">
        <v>916</v>
      </c>
      <c r="E1621" s="40" t="s">
        <v>917</v>
      </c>
      <c r="F1621" s="62">
        <v>239</v>
      </c>
      <c r="G1621" s="63">
        <v>14.74</v>
      </c>
      <c r="H1621" s="63">
        <v>16</v>
      </c>
      <c r="I1621" s="40"/>
      <c r="J1621" s="40">
        <v>22</v>
      </c>
      <c r="K1621" s="40" t="s">
        <v>677</v>
      </c>
      <c r="L1621" s="40" t="s">
        <v>128</v>
      </c>
      <c r="M1621" s="63">
        <f t="shared" si="25"/>
        <v>0.72727272727272729</v>
      </c>
      <c r="N1621" s="64">
        <f>IF(M1621="","",IF(M1621&lt;Premissas!$C$8,Premissas!$E$7,IF(M1621&lt;Premissas!$C$9,Premissas!$E$8,IF(M1621&lt;Premissas!$C$10,Premissas!$E$9,IF(M1621&lt;Premissas!$C$11,Premissas!$E$10,IF(M1621&lt;Premissas!$C$12,Premissas!$E$11,Premissas!$E$12))))))</f>
        <v>0</v>
      </c>
      <c r="O1621" s="65">
        <f>IF(OR(N1621="",N1621=0),0,N1621/Premissas!$C$16)</f>
        <v>0</v>
      </c>
    </row>
    <row r="1622" spans="1:15" ht="15" customHeight="1">
      <c r="A1622" s="40">
        <v>8</v>
      </c>
      <c r="B1622" s="40">
        <v>1965</v>
      </c>
      <c r="C1622" s="40" t="s">
        <v>19</v>
      </c>
      <c r="D1622" s="40" t="s">
        <v>918</v>
      </c>
      <c r="E1622" s="40" t="s">
        <v>919</v>
      </c>
      <c r="F1622" s="62">
        <v>443</v>
      </c>
      <c r="G1622" s="63">
        <v>13.87</v>
      </c>
      <c r="H1622" s="63">
        <v>32</v>
      </c>
      <c r="I1622" s="40"/>
      <c r="J1622" s="40">
        <v>22</v>
      </c>
      <c r="K1622" s="40" t="s">
        <v>677</v>
      </c>
      <c r="L1622" s="40" t="s">
        <v>128</v>
      </c>
      <c r="M1622" s="63">
        <f t="shared" si="25"/>
        <v>1.4545454545454546</v>
      </c>
      <c r="N1622" s="64">
        <f>IF(M1622="","",IF(M1622&lt;Premissas!$C$8,Premissas!$E$7,IF(M1622&lt;Premissas!$C$9,Premissas!$E$8,IF(M1622&lt;Premissas!$C$10,Premissas!$E$9,IF(M1622&lt;Premissas!$C$11,Premissas!$E$10,IF(M1622&lt;Premissas!$C$12,Premissas!$E$11,Premissas!$E$12))))))</f>
        <v>350</v>
      </c>
      <c r="O1622" s="65">
        <f>IF(OR(N1622="",N1622=0),0,N1622/Premissas!$C$16)</f>
        <v>13.461538461538462</v>
      </c>
    </row>
    <row r="1623" spans="1:15" ht="15" customHeight="1">
      <c r="A1623" s="40">
        <v>8</v>
      </c>
      <c r="B1623" s="40">
        <v>1965</v>
      </c>
      <c r="C1623" s="40" t="s">
        <v>20</v>
      </c>
      <c r="D1623" s="40" t="s">
        <v>920</v>
      </c>
      <c r="E1623" s="40" t="s">
        <v>921</v>
      </c>
      <c r="F1623" s="62">
        <v>3746</v>
      </c>
      <c r="G1623" s="63">
        <v>171.88</v>
      </c>
      <c r="H1623" s="63">
        <v>22</v>
      </c>
      <c r="I1623" s="40"/>
      <c r="J1623" s="40">
        <v>17</v>
      </c>
      <c r="K1623" s="40" t="s">
        <v>677</v>
      </c>
      <c r="L1623" s="40" t="s">
        <v>128</v>
      </c>
      <c r="M1623" s="63">
        <f t="shared" si="25"/>
        <v>1.2941176470588236</v>
      </c>
      <c r="N1623" s="64">
        <f>IF(M1623="","",IF(M1623&lt;Premissas!$C$8,Premissas!$E$7,IF(M1623&lt;Premissas!$C$9,Premissas!$E$8,IF(M1623&lt;Premissas!$C$10,Premissas!$E$9,IF(M1623&lt;Premissas!$C$11,Premissas!$E$10,IF(M1623&lt;Premissas!$C$12,Premissas!$E$11,Premissas!$E$12))))))</f>
        <v>200</v>
      </c>
      <c r="O1623" s="65">
        <f>IF(OR(N1623="",N1623=0),0,N1623/Premissas!$C$16)</f>
        <v>7.6923076923076925</v>
      </c>
    </row>
    <row r="1624" spans="1:15" ht="15" customHeight="1">
      <c r="A1624" s="40">
        <v>8</v>
      </c>
      <c r="B1624" s="40">
        <v>1965</v>
      </c>
      <c r="C1624" s="40" t="s">
        <v>22</v>
      </c>
      <c r="D1624" s="40" t="s">
        <v>922</v>
      </c>
      <c r="E1624" s="40" t="s">
        <v>923</v>
      </c>
      <c r="F1624" s="62">
        <v>1081</v>
      </c>
      <c r="G1624" s="63">
        <v>165.07</v>
      </c>
      <c r="H1624" s="63">
        <v>7</v>
      </c>
      <c r="I1624" s="40"/>
      <c r="J1624" s="40">
        <v>20</v>
      </c>
      <c r="K1624" s="40" t="s">
        <v>677</v>
      </c>
      <c r="L1624" s="40" t="s">
        <v>128</v>
      </c>
      <c r="M1624" s="63">
        <f t="shared" si="25"/>
        <v>0.35</v>
      </c>
      <c r="N1624" s="64">
        <f>IF(M1624="","",IF(M1624&lt;Premissas!$C$8,Premissas!$E$7,IF(M1624&lt;Premissas!$C$9,Premissas!$E$8,IF(M1624&lt;Premissas!$C$10,Premissas!$E$9,IF(M1624&lt;Premissas!$C$11,Premissas!$E$10,IF(M1624&lt;Premissas!$C$12,Premissas!$E$11,Premissas!$E$12))))))</f>
        <v>0</v>
      </c>
      <c r="O1624" s="65">
        <f>IF(OR(N1624="",N1624=0),0,N1624/Premissas!$C$16)</f>
        <v>0</v>
      </c>
    </row>
    <row r="1625" spans="1:15" ht="15" customHeight="1">
      <c r="A1625" s="40">
        <v>8</v>
      </c>
      <c r="B1625" s="40">
        <v>1965</v>
      </c>
      <c r="C1625" s="40" t="s">
        <v>21</v>
      </c>
      <c r="D1625" s="40" t="s">
        <v>926</v>
      </c>
      <c r="E1625" s="40" t="s">
        <v>927</v>
      </c>
      <c r="F1625" s="62">
        <v>2405</v>
      </c>
      <c r="G1625" s="63">
        <v>121.91</v>
      </c>
      <c r="H1625" s="63">
        <v>20</v>
      </c>
      <c r="I1625" s="40"/>
      <c r="J1625" s="40">
        <v>16</v>
      </c>
      <c r="K1625" s="40" t="s">
        <v>677</v>
      </c>
      <c r="L1625" s="40" t="s">
        <v>128</v>
      </c>
      <c r="M1625" s="63">
        <f t="shared" si="25"/>
        <v>1.25</v>
      </c>
      <c r="N1625" s="64">
        <f>IF(M1625="","",IF(M1625&lt;Premissas!$C$8,Premissas!$E$7,IF(M1625&lt;Premissas!$C$9,Premissas!$E$8,IF(M1625&lt;Premissas!$C$10,Premissas!$E$9,IF(M1625&lt;Premissas!$C$11,Premissas!$E$10,IF(M1625&lt;Premissas!$C$12,Premissas!$E$11,Premissas!$E$12))))))</f>
        <v>200</v>
      </c>
      <c r="O1625" s="65">
        <f>IF(OR(N1625="",N1625=0),0,N1625/Premissas!$C$16)</f>
        <v>7.6923076923076925</v>
      </c>
    </row>
    <row r="1626" spans="1:15" ht="15" customHeight="1">
      <c r="A1626" s="40">
        <v>8</v>
      </c>
      <c r="B1626" s="40">
        <v>1965</v>
      </c>
      <c r="C1626" s="40" t="s">
        <v>19</v>
      </c>
      <c r="D1626" s="40" t="s">
        <v>1824</v>
      </c>
      <c r="E1626" s="40" t="s">
        <v>1825</v>
      </c>
      <c r="F1626" s="62">
        <v>69</v>
      </c>
      <c r="G1626" s="63">
        <v>12.84</v>
      </c>
      <c r="H1626" s="63">
        <v>5</v>
      </c>
      <c r="I1626" s="40"/>
      <c r="J1626" s="40">
        <v>22</v>
      </c>
      <c r="K1626" s="40" t="s">
        <v>677</v>
      </c>
      <c r="L1626" s="40" t="s">
        <v>128</v>
      </c>
      <c r="M1626" s="63">
        <f t="shared" si="25"/>
        <v>0.22727272727272727</v>
      </c>
      <c r="N1626" s="64">
        <f>IF(M1626="","",IF(M1626&lt;Premissas!$C$8,Premissas!$E$7,IF(M1626&lt;Premissas!$C$9,Premissas!$E$8,IF(M1626&lt;Premissas!$C$10,Premissas!$E$9,IF(M1626&lt;Premissas!$C$11,Premissas!$E$10,IF(M1626&lt;Premissas!$C$12,Premissas!$E$11,Premissas!$E$12))))))</f>
        <v>0</v>
      </c>
      <c r="O1626" s="65">
        <f>IF(OR(N1626="",N1626=0),0,N1626/Premissas!$C$16)</f>
        <v>0</v>
      </c>
    </row>
    <row r="1627" spans="1:15" ht="15" customHeight="1">
      <c r="A1627" s="40">
        <v>8</v>
      </c>
      <c r="B1627" s="40">
        <v>1965</v>
      </c>
      <c r="C1627" s="40" t="s">
        <v>22</v>
      </c>
      <c r="D1627" s="40" t="s">
        <v>928</v>
      </c>
      <c r="E1627" s="40" t="s">
        <v>929</v>
      </c>
      <c r="F1627" s="62">
        <v>1775</v>
      </c>
      <c r="G1627" s="63">
        <v>153.31</v>
      </c>
      <c r="H1627" s="63">
        <v>12</v>
      </c>
      <c r="I1627" s="40"/>
      <c r="J1627" s="40">
        <v>20</v>
      </c>
      <c r="K1627" s="40" t="s">
        <v>677</v>
      </c>
      <c r="L1627" s="40" t="s">
        <v>128</v>
      </c>
      <c r="M1627" s="63">
        <f t="shared" si="25"/>
        <v>0.6</v>
      </c>
      <c r="N1627" s="64">
        <f>IF(M1627="","",IF(M1627&lt;Premissas!$C$8,Premissas!$E$7,IF(M1627&lt;Premissas!$C$9,Premissas!$E$8,IF(M1627&lt;Premissas!$C$10,Premissas!$E$9,IF(M1627&lt;Premissas!$C$11,Premissas!$E$10,IF(M1627&lt;Premissas!$C$12,Premissas!$E$11,Premissas!$E$12))))))</f>
        <v>0</v>
      </c>
      <c r="O1627" s="65">
        <f>IF(OR(N1627="",N1627=0),0,N1627/Premissas!$C$16)</f>
        <v>0</v>
      </c>
    </row>
    <row r="1628" spans="1:15" ht="15" customHeight="1">
      <c r="A1628" s="40">
        <v>8</v>
      </c>
      <c r="B1628" s="40">
        <v>1965</v>
      </c>
      <c r="C1628" s="40" t="s">
        <v>22</v>
      </c>
      <c r="D1628" s="40" t="s">
        <v>934</v>
      </c>
      <c r="E1628" s="40" t="s">
        <v>935</v>
      </c>
      <c r="F1628" s="62">
        <v>1772</v>
      </c>
      <c r="G1628" s="63">
        <v>197.07</v>
      </c>
      <c r="H1628" s="63">
        <v>9</v>
      </c>
      <c r="I1628" s="40"/>
      <c r="J1628" s="40">
        <v>20</v>
      </c>
      <c r="K1628" s="40" t="s">
        <v>677</v>
      </c>
      <c r="L1628" s="40" t="s">
        <v>128</v>
      </c>
      <c r="M1628" s="63">
        <f t="shared" si="25"/>
        <v>0.45</v>
      </c>
      <c r="N1628" s="64">
        <f>IF(M1628="","",IF(M1628&lt;Premissas!$C$8,Premissas!$E$7,IF(M1628&lt;Premissas!$C$9,Premissas!$E$8,IF(M1628&lt;Premissas!$C$10,Premissas!$E$9,IF(M1628&lt;Premissas!$C$11,Premissas!$E$10,IF(M1628&lt;Premissas!$C$12,Premissas!$E$11,Premissas!$E$12))))))</f>
        <v>0</v>
      </c>
      <c r="O1628" s="65">
        <f>IF(OR(N1628="",N1628=0),0,N1628/Premissas!$C$16)</f>
        <v>0</v>
      </c>
    </row>
    <row r="1629" spans="1:15" ht="15" customHeight="1">
      <c r="A1629" s="40">
        <v>8</v>
      </c>
      <c r="B1629" s="40">
        <v>1965</v>
      </c>
      <c r="C1629" s="40" t="s">
        <v>22</v>
      </c>
      <c r="D1629" s="40" t="s">
        <v>936</v>
      </c>
      <c r="E1629" s="40" t="s">
        <v>937</v>
      </c>
      <c r="F1629" s="62">
        <v>1306</v>
      </c>
      <c r="G1629" s="63">
        <v>104.83</v>
      </c>
      <c r="H1629" s="63">
        <v>12</v>
      </c>
      <c r="I1629" s="40"/>
      <c r="J1629" s="40">
        <v>20</v>
      </c>
      <c r="K1629" s="40" t="s">
        <v>677</v>
      </c>
      <c r="L1629" s="40" t="s">
        <v>128</v>
      </c>
      <c r="M1629" s="63">
        <f t="shared" si="25"/>
        <v>0.6</v>
      </c>
      <c r="N1629" s="64">
        <f>IF(M1629="","",IF(M1629&lt;Premissas!$C$8,Premissas!$E$7,IF(M1629&lt;Premissas!$C$9,Premissas!$E$8,IF(M1629&lt;Premissas!$C$10,Premissas!$E$9,IF(M1629&lt;Premissas!$C$11,Premissas!$E$10,IF(M1629&lt;Premissas!$C$12,Premissas!$E$11,Premissas!$E$12))))))</f>
        <v>0</v>
      </c>
      <c r="O1629" s="65">
        <f>IF(OR(N1629="",N1629=0),0,N1629/Premissas!$C$16)</f>
        <v>0</v>
      </c>
    </row>
    <row r="1630" spans="1:15" ht="15" customHeight="1">
      <c r="A1630" s="40">
        <v>8</v>
      </c>
      <c r="B1630" s="40">
        <v>1965</v>
      </c>
      <c r="C1630" s="40" t="s">
        <v>21</v>
      </c>
      <c r="D1630" s="40" t="s">
        <v>938</v>
      </c>
      <c r="E1630" s="40" t="s">
        <v>939</v>
      </c>
      <c r="F1630" s="62">
        <v>2</v>
      </c>
      <c r="G1630" s="63">
        <v>0.6</v>
      </c>
      <c r="H1630" s="63">
        <v>3</v>
      </c>
      <c r="I1630" s="40"/>
      <c r="J1630" s="40">
        <v>16</v>
      </c>
      <c r="K1630" s="40" t="s">
        <v>677</v>
      </c>
      <c r="L1630" s="40" t="s">
        <v>128</v>
      </c>
      <c r="M1630" s="63">
        <f t="shared" si="25"/>
        <v>0.1875</v>
      </c>
      <c r="N1630" s="64">
        <f>IF(M1630="","",IF(M1630&lt;Premissas!$C$8,Premissas!$E$7,IF(M1630&lt;Premissas!$C$9,Premissas!$E$8,IF(M1630&lt;Premissas!$C$10,Premissas!$E$9,IF(M1630&lt;Premissas!$C$11,Premissas!$E$10,IF(M1630&lt;Premissas!$C$12,Premissas!$E$11,Premissas!$E$12))))))</f>
        <v>0</v>
      </c>
      <c r="O1630" s="65">
        <f>IF(OR(N1630="",N1630=0),0,N1630/Premissas!$C$16)</f>
        <v>0</v>
      </c>
    </row>
    <row r="1631" spans="1:15" ht="15" customHeight="1">
      <c r="A1631" s="40">
        <v>8</v>
      </c>
      <c r="B1631" s="40">
        <v>1965</v>
      </c>
      <c r="C1631" s="40" t="s">
        <v>20</v>
      </c>
      <c r="D1631" s="40" t="s">
        <v>938</v>
      </c>
      <c r="E1631" s="40" t="s">
        <v>939</v>
      </c>
      <c r="F1631" s="62">
        <v>3600</v>
      </c>
      <c r="G1631" s="63">
        <v>159.26</v>
      </c>
      <c r="H1631" s="63">
        <v>23</v>
      </c>
      <c r="I1631" s="40"/>
      <c r="J1631" s="40">
        <v>17</v>
      </c>
      <c r="K1631" s="40" t="s">
        <v>677</v>
      </c>
      <c r="L1631" s="40" t="s">
        <v>128</v>
      </c>
      <c r="M1631" s="63">
        <f t="shared" si="25"/>
        <v>1.3529411764705883</v>
      </c>
      <c r="N1631" s="64">
        <f>IF(M1631="","",IF(M1631&lt;Premissas!$C$8,Premissas!$E$7,IF(M1631&lt;Premissas!$C$9,Premissas!$E$8,IF(M1631&lt;Premissas!$C$10,Premissas!$E$9,IF(M1631&lt;Premissas!$C$11,Premissas!$E$10,IF(M1631&lt;Premissas!$C$12,Premissas!$E$11,Premissas!$E$12))))))</f>
        <v>200</v>
      </c>
      <c r="O1631" s="65">
        <f>IF(OR(N1631="",N1631=0),0,N1631/Premissas!$C$16)</f>
        <v>7.6923076923076925</v>
      </c>
    </row>
    <row r="1632" spans="1:15" ht="15" customHeight="1">
      <c r="A1632" s="40">
        <v>8</v>
      </c>
      <c r="B1632" s="40">
        <v>1965</v>
      </c>
      <c r="C1632" s="40" t="s">
        <v>22</v>
      </c>
      <c r="D1632" s="40" t="s">
        <v>940</v>
      </c>
      <c r="E1632" s="40" t="s">
        <v>941</v>
      </c>
      <c r="F1632" s="62">
        <v>71</v>
      </c>
      <c r="G1632" s="63">
        <v>14.95</v>
      </c>
      <c r="H1632" s="63">
        <v>5</v>
      </c>
      <c r="I1632" s="40"/>
      <c r="J1632" s="40">
        <v>20</v>
      </c>
      <c r="K1632" s="40" t="s">
        <v>677</v>
      </c>
      <c r="L1632" s="40" t="s">
        <v>128</v>
      </c>
      <c r="M1632" s="63">
        <f t="shared" si="25"/>
        <v>0.25</v>
      </c>
      <c r="N1632" s="64">
        <f>IF(M1632="","",IF(M1632&lt;Premissas!$C$8,Premissas!$E$7,IF(M1632&lt;Premissas!$C$9,Premissas!$E$8,IF(M1632&lt;Premissas!$C$10,Premissas!$E$9,IF(M1632&lt;Premissas!$C$11,Premissas!$E$10,IF(M1632&lt;Premissas!$C$12,Premissas!$E$11,Premissas!$E$12))))))</f>
        <v>0</v>
      </c>
      <c r="O1632" s="65">
        <f>IF(OR(N1632="",N1632=0),0,N1632/Premissas!$C$16)</f>
        <v>0</v>
      </c>
    </row>
    <row r="1633" spans="1:15" ht="15" customHeight="1">
      <c r="A1633" s="40">
        <v>8</v>
      </c>
      <c r="B1633" s="40">
        <v>1965</v>
      </c>
      <c r="C1633" s="40" t="s">
        <v>21</v>
      </c>
      <c r="D1633" s="40" t="s">
        <v>1826</v>
      </c>
      <c r="E1633" s="40" t="s">
        <v>1827</v>
      </c>
      <c r="F1633" s="62">
        <v>170</v>
      </c>
      <c r="G1633" s="63">
        <v>28.43</v>
      </c>
      <c r="H1633" s="63">
        <v>6</v>
      </c>
      <c r="I1633" s="40"/>
      <c r="J1633" s="40">
        <v>16</v>
      </c>
      <c r="K1633" s="40" t="s">
        <v>677</v>
      </c>
      <c r="L1633" s="40" t="s">
        <v>128</v>
      </c>
      <c r="M1633" s="63">
        <f t="shared" si="25"/>
        <v>0.375</v>
      </c>
      <c r="N1633" s="64">
        <f>IF(M1633="","",IF(M1633&lt;Premissas!$C$8,Premissas!$E$7,IF(M1633&lt;Premissas!$C$9,Premissas!$E$8,IF(M1633&lt;Premissas!$C$10,Premissas!$E$9,IF(M1633&lt;Premissas!$C$11,Premissas!$E$10,IF(M1633&lt;Premissas!$C$12,Premissas!$E$11,Premissas!$E$12))))))</f>
        <v>0</v>
      </c>
      <c r="O1633" s="65">
        <f>IF(OR(N1633="",N1633=0),0,N1633/Premissas!$C$16)</f>
        <v>0</v>
      </c>
    </row>
    <row r="1634" spans="1:15" ht="15" customHeight="1">
      <c r="A1634" s="40">
        <v>8</v>
      </c>
      <c r="B1634" s="40">
        <v>1965</v>
      </c>
      <c r="C1634" s="40" t="s">
        <v>20</v>
      </c>
      <c r="D1634" s="40" t="s">
        <v>1826</v>
      </c>
      <c r="E1634" s="40" t="s">
        <v>1827</v>
      </c>
      <c r="F1634" s="62">
        <v>4</v>
      </c>
      <c r="G1634" s="63">
        <v>3.72</v>
      </c>
      <c r="H1634" s="63">
        <v>1</v>
      </c>
      <c r="I1634" s="40"/>
      <c r="J1634" s="40">
        <v>17</v>
      </c>
      <c r="K1634" s="40" t="s">
        <v>677</v>
      </c>
      <c r="L1634" s="40" t="s">
        <v>128</v>
      </c>
      <c r="M1634" s="63">
        <f t="shared" si="25"/>
        <v>5.8823529411764705E-2</v>
      </c>
      <c r="N1634" s="64">
        <f>IF(M1634="","",IF(M1634&lt;Premissas!$C$8,Premissas!$E$7,IF(M1634&lt;Premissas!$C$9,Premissas!$E$8,IF(M1634&lt;Premissas!$C$10,Premissas!$E$9,IF(M1634&lt;Premissas!$C$11,Premissas!$E$10,IF(M1634&lt;Premissas!$C$12,Premissas!$E$11,Premissas!$E$12))))))</f>
        <v>0</v>
      </c>
      <c r="O1634" s="65">
        <f>IF(OR(N1634="",N1634=0),0,N1634/Premissas!$C$16)</f>
        <v>0</v>
      </c>
    </row>
    <row r="1635" spans="1:15" ht="15" customHeight="1">
      <c r="A1635" s="40">
        <v>8</v>
      </c>
      <c r="B1635" s="40">
        <v>1965</v>
      </c>
      <c r="C1635" s="40" t="s">
        <v>21</v>
      </c>
      <c r="D1635" s="40" t="s">
        <v>942</v>
      </c>
      <c r="E1635" s="40" t="s">
        <v>943</v>
      </c>
      <c r="F1635" s="62">
        <v>2168</v>
      </c>
      <c r="G1635" s="63">
        <v>114.39</v>
      </c>
      <c r="H1635" s="63">
        <v>19</v>
      </c>
      <c r="I1635" s="40"/>
      <c r="J1635" s="40">
        <v>16</v>
      </c>
      <c r="K1635" s="40" t="s">
        <v>677</v>
      </c>
      <c r="L1635" s="40" t="s">
        <v>128</v>
      </c>
      <c r="M1635" s="63">
        <f t="shared" si="25"/>
        <v>1.1875</v>
      </c>
      <c r="N1635" s="64">
        <f>IF(M1635="","",IF(M1635&lt;Premissas!$C$8,Premissas!$E$7,IF(M1635&lt;Premissas!$C$9,Premissas!$E$8,IF(M1635&lt;Premissas!$C$10,Premissas!$E$9,IF(M1635&lt;Premissas!$C$11,Premissas!$E$10,IF(M1635&lt;Premissas!$C$12,Premissas!$E$11,Premissas!$E$12))))))</f>
        <v>100</v>
      </c>
      <c r="O1635" s="65">
        <f>IF(OR(N1635="",N1635=0),0,N1635/Premissas!$C$16)</f>
        <v>3.8461538461538463</v>
      </c>
    </row>
    <row r="1636" spans="1:15" ht="15" customHeight="1">
      <c r="A1636" s="40">
        <v>8</v>
      </c>
      <c r="B1636" s="40">
        <v>1965</v>
      </c>
      <c r="C1636" s="40" t="s">
        <v>22</v>
      </c>
      <c r="D1636" s="40" t="s">
        <v>944</v>
      </c>
      <c r="E1636" s="40" t="s">
        <v>945</v>
      </c>
      <c r="F1636" s="62">
        <v>583</v>
      </c>
      <c r="G1636" s="63">
        <v>86.04</v>
      </c>
      <c r="H1636" s="63">
        <v>7</v>
      </c>
      <c r="I1636" s="40"/>
      <c r="J1636" s="40">
        <v>20</v>
      </c>
      <c r="K1636" s="40" t="s">
        <v>677</v>
      </c>
      <c r="L1636" s="40" t="s">
        <v>128</v>
      </c>
      <c r="M1636" s="63">
        <f t="shared" si="25"/>
        <v>0.35</v>
      </c>
      <c r="N1636" s="64">
        <f>IF(M1636="","",IF(M1636&lt;Premissas!$C$8,Premissas!$E$7,IF(M1636&lt;Premissas!$C$9,Premissas!$E$8,IF(M1636&lt;Premissas!$C$10,Premissas!$E$9,IF(M1636&lt;Premissas!$C$11,Premissas!$E$10,IF(M1636&lt;Premissas!$C$12,Premissas!$E$11,Premissas!$E$12))))))</f>
        <v>0</v>
      </c>
      <c r="O1636" s="65">
        <f>IF(OR(N1636="",N1636=0),0,N1636/Premissas!$C$16)</f>
        <v>0</v>
      </c>
    </row>
    <row r="1637" spans="1:15" ht="15" customHeight="1">
      <c r="A1637" s="40">
        <v>8</v>
      </c>
      <c r="B1637" s="40">
        <v>1965</v>
      </c>
      <c r="C1637" s="40" t="s">
        <v>22</v>
      </c>
      <c r="D1637" s="40" t="s">
        <v>946</v>
      </c>
      <c r="E1637" s="40" t="s">
        <v>947</v>
      </c>
      <c r="F1637" s="62">
        <v>37</v>
      </c>
      <c r="G1637" s="63">
        <v>21.8</v>
      </c>
      <c r="H1637" s="63">
        <v>2</v>
      </c>
      <c r="I1637" s="40"/>
      <c r="J1637" s="40">
        <v>20</v>
      </c>
      <c r="K1637" s="40" t="s">
        <v>677</v>
      </c>
      <c r="L1637" s="40" t="s">
        <v>128</v>
      </c>
      <c r="M1637" s="63">
        <f t="shared" si="25"/>
        <v>0.1</v>
      </c>
      <c r="N1637" s="64">
        <f>IF(M1637="","",IF(M1637&lt;Premissas!$C$8,Premissas!$E$7,IF(M1637&lt;Premissas!$C$9,Premissas!$E$8,IF(M1637&lt;Premissas!$C$10,Premissas!$E$9,IF(M1637&lt;Premissas!$C$11,Premissas!$E$10,IF(M1637&lt;Premissas!$C$12,Premissas!$E$11,Premissas!$E$12))))))</f>
        <v>0</v>
      </c>
      <c r="O1637" s="65">
        <f>IF(OR(N1637="",N1637=0),0,N1637/Premissas!$C$16)</f>
        <v>0</v>
      </c>
    </row>
    <row r="1638" spans="1:15" ht="15" customHeight="1">
      <c r="A1638" s="40">
        <v>8</v>
      </c>
      <c r="B1638" s="40">
        <v>1965</v>
      </c>
      <c r="C1638" s="40" t="s">
        <v>19</v>
      </c>
      <c r="D1638" s="40" t="s">
        <v>1828</v>
      </c>
      <c r="E1638" s="40" t="s">
        <v>1829</v>
      </c>
      <c r="F1638" s="62">
        <v>358</v>
      </c>
      <c r="G1638" s="63">
        <v>15.62</v>
      </c>
      <c r="H1638" s="63">
        <v>23</v>
      </c>
      <c r="I1638" s="40"/>
      <c r="J1638" s="40">
        <v>22</v>
      </c>
      <c r="K1638" s="40" t="s">
        <v>677</v>
      </c>
      <c r="L1638" s="40" t="s">
        <v>128</v>
      </c>
      <c r="M1638" s="63">
        <f t="shared" si="25"/>
        <v>1.0454545454545454</v>
      </c>
      <c r="N1638" s="64">
        <f>IF(M1638="","",IF(M1638&lt;Premissas!$C$8,Premissas!$E$7,IF(M1638&lt;Premissas!$C$9,Premissas!$E$8,IF(M1638&lt;Premissas!$C$10,Premissas!$E$9,IF(M1638&lt;Premissas!$C$11,Premissas!$E$10,IF(M1638&lt;Premissas!$C$12,Premissas!$E$11,Premissas!$E$12))))))</f>
        <v>100</v>
      </c>
      <c r="O1638" s="65">
        <f>IF(OR(N1638="",N1638=0),0,N1638/Premissas!$C$16)</f>
        <v>3.8461538461538463</v>
      </c>
    </row>
    <row r="1639" spans="1:15" ht="15" customHeight="1">
      <c r="A1639" s="40">
        <v>8</v>
      </c>
      <c r="B1639" s="40">
        <v>1965</v>
      </c>
      <c r="C1639" s="40" t="s">
        <v>19</v>
      </c>
      <c r="D1639" s="40" t="s">
        <v>950</v>
      </c>
      <c r="E1639" s="40" t="s">
        <v>951</v>
      </c>
      <c r="F1639" s="62">
        <v>1115</v>
      </c>
      <c r="G1639" s="63">
        <v>52.95</v>
      </c>
      <c r="H1639" s="63">
        <v>21</v>
      </c>
      <c r="I1639" s="40"/>
      <c r="J1639" s="40">
        <v>22</v>
      </c>
      <c r="K1639" s="40" t="s">
        <v>677</v>
      </c>
      <c r="L1639" s="40" t="s">
        <v>128</v>
      </c>
      <c r="M1639" s="63">
        <f t="shared" si="25"/>
        <v>0.95454545454545459</v>
      </c>
      <c r="N1639" s="64">
        <f>IF(M1639="","",IF(M1639&lt;Premissas!$C$8,Premissas!$E$7,IF(M1639&lt;Premissas!$C$9,Premissas!$E$8,IF(M1639&lt;Premissas!$C$10,Premissas!$E$9,IF(M1639&lt;Premissas!$C$11,Premissas!$E$10,IF(M1639&lt;Premissas!$C$12,Premissas!$E$11,Premissas!$E$12))))))</f>
        <v>0</v>
      </c>
      <c r="O1639" s="65">
        <f>IF(OR(N1639="",N1639=0),0,N1639/Premissas!$C$16)</f>
        <v>0</v>
      </c>
    </row>
    <row r="1640" spans="1:15" ht="15" customHeight="1">
      <c r="A1640" s="40">
        <v>8</v>
      </c>
      <c r="B1640" s="40">
        <v>1965</v>
      </c>
      <c r="C1640" s="40" t="s">
        <v>22</v>
      </c>
      <c r="D1640" s="40" t="s">
        <v>952</v>
      </c>
      <c r="E1640" s="40" t="s">
        <v>953</v>
      </c>
      <c r="F1640" s="62">
        <v>1941</v>
      </c>
      <c r="G1640" s="63">
        <v>143.41</v>
      </c>
      <c r="H1640" s="63">
        <v>14</v>
      </c>
      <c r="I1640" s="40"/>
      <c r="J1640" s="40">
        <v>20</v>
      </c>
      <c r="K1640" s="40" t="s">
        <v>677</v>
      </c>
      <c r="L1640" s="40" t="s">
        <v>128</v>
      </c>
      <c r="M1640" s="63">
        <f t="shared" si="25"/>
        <v>0.7</v>
      </c>
      <c r="N1640" s="64">
        <f>IF(M1640="","",IF(M1640&lt;Premissas!$C$8,Premissas!$E$7,IF(M1640&lt;Premissas!$C$9,Premissas!$E$8,IF(M1640&lt;Premissas!$C$10,Premissas!$E$9,IF(M1640&lt;Premissas!$C$11,Premissas!$E$10,IF(M1640&lt;Premissas!$C$12,Premissas!$E$11,Premissas!$E$12))))))</f>
        <v>0</v>
      </c>
      <c r="O1640" s="65">
        <f>IF(OR(N1640="",N1640=0),0,N1640/Premissas!$C$16)</f>
        <v>0</v>
      </c>
    </row>
    <row r="1641" spans="1:15" ht="15" customHeight="1">
      <c r="A1641" s="40">
        <v>8</v>
      </c>
      <c r="B1641" s="40">
        <v>1965</v>
      </c>
      <c r="C1641" s="40" t="s">
        <v>22</v>
      </c>
      <c r="D1641" s="40" t="s">
        <v>954</v>
      </c>
      <c r="E1641" s="40" t="s">
        <v>955</v>
      </c>
      <c r="F1641" s="62">
        <v>1790</v>
      </c>
      <c r="G1641" s="63">
        <v>212.91</v>
      </c>
      <c r="H1641" s="63">
        <v>8</v>
      </c>
      <c r="I1641" s="40"/>
      <c r="J1641" s="40">
        <v>20</v>
      </c>
      <c r="K1641" s="40" t="s">
        <v>677</v>
      </c>
      <c r="L1641" s="40" t="s">
        <v>128</v>
      </c>
      <c r="M1641" s="63">
        <f t="shared" si="25"/>
        <v>0.4</v>
      </c>
      <c r="N1641" s="64">
        <f>IF(M1641="","",IF(M1641&lt;Premissas!$C$8,Premissas!$E$7,IF(M1641&lt;Premissas!$C$9,Premissas!$E$8,IF(M1641&lt;Premissas!$C$10,Premissas!$E$9,IF(M1641&lt;Premissas!$C$11,Premissas!$E$10,IF(M1641&lt;Premissas!$C$12,Premissas!$E$11,Premissas!$E$12))))))</f>
        <v>0</v>
      </c>
      <c r="O1641" s="65">
        <f>IF(OR(N1641="",N1641=0),0,N1641/Premissas!$C$16)</f>
        <v>0</v>
      </c>
    </row>
    <row r="1642" spans="1:15" ht="15" customHeight="1">
      <c r="A1642" s="40">
        <v>8</v>
      </c>
      <c r="B1642" s="40">
        <v>1965</v>
      </c>
      <c r="C1642" s="40" t="s">
        <v>19</v>
      </c>
      <c r="D1642" s="40" t="s">
        <v>956</v>
      </c>
      <c r="E1642" s="40" t="s">
        <v>957</v>
      </c>
      <c r="F1642" s="62">
        <v>600</v>
      </c>
      <c r="G1642" s="63">
        <v>34.24</v>
      </c>
      <c r="H1642" s="63">
        <v>18</v>
      </c>
      <c r="I1642" s="40"/>
      <c r="J1642" s="40">
        <v>22</v>
      </c>
      <c r="K1642" s="40" t="s">
        <v>677</v>
      </c>
      <c r="L1642" s="40" t="s">
        <v>128</v>
      </c>
      <c r="M1642" s="63">
        <f t="shared" si="25"/>
        <v>0.81818181818181823</v>
      </c>
      <c r="N1642" s="64">
        <f>IF(M1642="","",IF(M1642&lt;Premissas!$C$8,Premissas!$E$7,IF(M1642&lt;Premissas!$C$9,Premissas!$E$8,IF(M1642&lt;Premissas!$C$10,Premissas!$E$9,IF(M1642&lt;Premissas!$C$11,Premissas!$E$10,IF(M1642&lt;Premissas!$C$12,Premissas!$E$11,Premissas!$E$12))))))</f>
        <v>0</v>
      </c>
      <c r="O1642" s="65">
        <f>IF(OR(N1642="",N1642=0),0,N1642/Premissas!$C$16)</f>
        <v>0</v>
      </c>
    </row>
    <row r="1643" spans="1:15" ht="15" customHeight="1">
      <c r="A1643" s="40">
        <v>8</v>
      </c>
      <c r="B1643" s="40">
        <v>1965</v>
      </c>
      <c r="C1643" s="40" t="s">
        <v>19</v>
      </c>
      <c r="D1643" s="40" t="s">
        <v>958</v>
      </c>
      <c r="E1643" s="40" t="s">
        <v>959</v>
      </c>
      <c r="F1643" s="62">
        <v>1069</v>
      </c>
      <c r="G1643" s="63">
        <v>62.85</v>
      </c>
      <c r="H1643" s="63">
        <v>17</v>
      </c>
      <c r="I1643" s="40"/>
      <c r="J1643" s="40">
        <v>22</v>
      </c>
      <c r="K1643" s="40" t="s">
        <v>677</v>
      </c>
      <c r="L1643" s="40" t="s">
        <v>128</v>
      </c>
      <c r="M1643" s="63">
        <f t="shared" si="25"/>
        <v>0.77272727272727271</v>
      </c>
      <c r="N1643" s="64">
        <f>IF(M1643="","",IF(M1643&lt;Premissas!$C$8,Premissas!$E$7,IF(M1643&lt;Premissas!$C$9,Premissas!$E$8,IF(M1643&lt;Premissas!$C$10,Premissas!$E$9,IF(M1643&lt;Premissas!$C$11,Premissas!$E$10,IF(M1643&lt;Premissas!$C$12,Premissas!$E$11,Premissas!$E$12))))))</f>
        <v>0</v>
      </c>
      <c r="O1643" s="65">
        <f>IF(OR(N1643="",N1643=0),0,N1643/Premissas!$C$16)</f>
        <v>0</v>
      </c>
    </row>
    <row r="1644" spans="1:15" ht="15" customHeight="1">
      <c r="A1644" s="40">
        <v>8</v>
      </c>
      <c r="B1644" s="40">
        <v>1965</v>
      </c>
      <c r="C1644" s="40" t="s">
        <v>22</v>
      </c>
      <c r="D1644" s="40" t="s">
        <v>1830</v>
      </c>
      <c r="E1644" s="40" t="s">
        <v>1831</v>
      </c>
      <c r="F1644" s="62">
        <v>1265</v>
      </c>
      <c r="G1644" s="63">
        <v>178.73</v>
      </c>
      <c r="H1644" s="63">
        <v>7</v>
      </c>
      <c r="I1644" s="40"/>
      <c r="J1644" s="40">
        <v>20</v>
      </c>
      <c r="K1644" s="40" t="s">
        <v>677</v>
      </c>
      <c r="L1644" s="40" t="s">
        <v>128</v>
      </c>
      <c r="M1644" s="63">
        <f t="shared" si="25"/>
        <v>0.35</v>
      </c>
      <c r="N1644" s="64">
        <f>IF(M1644="","",IF(M1644&lt;Premissas!$C$8,Premissas!$E$7,IF(M1644&lt;Premissas!$C$9,Premissas!$E$8,IF(M1644&lt;Premissas!$C$10,Premissas!$E$9,IF(M1644&lt;Premissas!$C$11,Premissas!$E$10,IF(M1644&lt;Premissas!$C$12,Premissas!$E$11,Premissas!$E$12))))))</f>
        <v>0</v>
      </c>
      <c r="O1644" s="65">
        <f>IF(OR(N1644="",N1644=0),0,N1644/Premissas!$C$16)</f>
        <v>0</v>
      </c>
    </row>
    <row r="1645" spans="1:15" ht="15" customHeight="1">
      <c r="A1645" s="40">
        <v>8</v>
      </c>
      <c r="B1645" s="40">
        <v>1965</v>
      </c>
      <c r="C1645" s="40" t="s">
        <v>19</v>
      </c>
      <c r="D1645" s="40" t="s">
        <v>960</v>
      </c>
      <c r="E1645" s="40" t="s">
        <v>961</v>
      </c>
      <c r="F1645" s="62">
        <v>196</v>
      </c>
      <c r="G1645" s="63">
        <v>16.43</v>
      </c>
      <c r="H1645" s="63">
        <v>12</v>
      </c>
      <c r="I1645" s="40"/>
      <c r="J1645" s="40">
        <v>22</v>
      </c>
      <c r="K1645" s="40" t="s">
        <v>677</v>
      </c>
      <c r="L1645" s="40" t="s">
        <v>128</v>
      </c>
      <c r="M1645" s="63">
        <f t="shared" si="25"/>
        <v>0.54545454545454541</v>
      </c>
      <c r="N1645" s="64">
        <f>IF(M1645="","",IF(M1645&lt;Premissas!$C$8,Premissas!$E$7,IF(M1645&lt;Premissas!$C$9,Premissas!$E$8,IF(M1645&lt;Premissas!$C$10,Premissas!$E$9,IF(M1645&lt;Premissas!$C$11,Premissas!$E$10,IF(M1645&lt;Premissas!$C$12,Premissas!$E$11,Premissas!$E$12))))))</f>
        <v>0</v>
      </c>
      <c r="O1645" s="65">
        <f>IF(OR(N1645="",N1645=0),0,N1645/Premissas!$C$16)</f>
        <v>0</v>
      </c>
    </row>
    <row r="1646" spans="1:15" ht="15" customHeight="1">
      <c r="A1646" s="40">
        <v>8</v>
      </c>
      <c r="B1646" s="40">
        <v>1965</v>
      </c>
      <c r="C1646" s="40" t="s">
        <v>20</v>
      </c>
      <c r="D1646" s="40" t="s">
        <v>960</v>
      </c>
      <c r="E1646" s="40" t="s">
        <v>961</v>
      </c>
      <c r="F1646" s="62">
        <v>1</v>
      </c>
      <c r="G1646" s="63">
        <v>0.68</v>
      </c>
      <c r="H1646" s="63">
        <v>1</v>
      </c>
      <c r="I1646" s="40"/>
      <c r="J1646" s="40">
        <v>17</v>
      </c>
      <c r="K1646" s="40" t="s">
        <v>677</v>
      </c>
      <c r="L1646" s="40" t="s">
        <v>128</v>
      </c>
      <c r="M1646" s="63">
        <f t="shared" si="25"/>
        <v>5.8823529411764705E-2</v>
      </c>
      <c r="N1646" s="64">
        <f>IF(M1646="","",IF(M1646&lt;Premissas!$C$8,Premissas!$E$7,IF(M1646&lt;Premissas!$C$9,Premissas!$E$8,IF(M1646&lt;Premissas!$C$10,Premissas!$E$9,IF(M1646&lt;Premissas!$C$11,Premissas!$E$10,IF(M1646&lt;Premissas!$C$12,Premissas!$E$11,Premissas!$E$12))))))</f>
        <v>0</v>
      </c>
      <c r="O1646" s="65">
        <f>IF(OR(N1646="",N1646=0),0,N1646/Premissas!$C$16)</f>
        <v>0</v>
      </c>
    </row>
    <row r="1647" spans="1:15" ht="15" customHeight="1">
      <c r="A1647" s="40">
        <v>8</v>
      </c>
      <c r="B1647" s="40">
        <v>1965</v>
      </c>
      <c r="C1647" s="40" t="s">
        <v>22</v>
      </c>
      <c r="D1647" s="40" t="s">
        <v>962</v>
      </c>
      <c r="E1647" s="40" t="s">
        <v>963</v>
      </c>
      <c r="F1647" s="62">
        <v>1942</v>
      </c>
      <c r="G1647" s="63">
        <v>152.94</v>
      </c>
      <c r="H1647" s="63">
        <v>13</v>
      </c>
      <c r="I1647" s="40"/>
      <c r="J1647" s="40">
        <v>20</v>
      </c>
      <c r="K1647" s="40" t="s">
        <v>677</v>
      </c>
      <c r="L1647" s="40" t="s">
        <v>128</v>
      </c>
      <c r="M1647" s="63">
        <f t="shared" si="25"/>
        <v>0.65</v>
      </c>
      <c r="N1647" s="64">
        <f>IF(M1647="","",IF(M1647&lt;Premissas!$C$8,Premissas!$E$7,IF(M1647&lt;Premissas!$C$9,Premissas!$E$8,IF(M1647&lt;Premissas!$C$10,Premissas!$E$9,IF(M1647&lt;Premissas!$C$11,Premissas!$E$10,IF(M1647&lt;Premissas!$C$12,Premissas!$E$11,Premissas!$E$12))))))</f>
        <v>0</v>
      </c>
      <c r="O1647" s="65">
        <f>IF(OR(N1647="",N1647=0),0,N1647/Premissas!$C$16)</f>
        <v>0</v>
      </c>
    </row>
    <row r="1648" spans="1:15" ht="15" customHeight="1">
      <c r="A1648" s="40">
        <v>8</v>
      </c>
      <c r="B1648" s="40">
        <v>1965</v>
      </c>
      <c r="C1648" s="40" t="s">
        <v>19</v>
      </c>
      <c r="D1648" s="40" t="s">
        <v>964</v>
      </c>
      <c r="E1648" s="40" t="s">
        <v>965</v>
      </c>
      <c r="F1648" s="62">
        <v>149</v>
      </c>
      <c r="G1648" s="63">
        <v>19.14</v>
      </c>
      <c r="H1648" s="63">
        <v>8</v>
      </c>
      <c r="I1648" s="40"/>
      <c r="J1648" s="40">
        <v>22</v>
      </c>
      <c r="K1648" s="40" t="s">
        <v>677</v>
      </c>
      <c r="L1648" s="40" t="s">
        <v>128</v>
      </c>
      <c r="M1648" s="63">
        <f t="shared" si="25"/>
        <v>0.36363636363636365</v>
      </c>
      <c r="N1648" s="64">
        <f>IF(M1648="","",IF(M1648&lt;Premissas!$C$8,Premissas!$E$7,IF(M1648&lt;Premissas!$C$9,Premissas!$E$8,IF(M1648&lt;Premissas!$C$10,Premissas!$E$9,IF(M1648&lt;Premissas!$C$11,Premissas!$E$10,IF(M1648&lt;Premissas!$C$12,Premissas!$E$11,Premissas!$E$12))))))</f>
        <v>0</v>
      </c>
      <c r="O1648" s="65">
        <f>IF(OR(N1648="",N1648=0),0,N1648/Premissas!$C$16)</f>
        <v>0</v>
      </c>
    </row>
    <row r="1649" spans="1:15" ht="15" customHeight="1">
      <c r="A1649" s="40">
        <v>8</v>
      </c>
      <c r="B1649" s="40">
        <v>1965</v>
      </c>
      <c r="C1649" s="40" t="s">
        <v>22</v>
      </c>
      <c r="D1649" s="40" t="s">
        <v>972</v>
      </c>
      <c r="E1649" s="40" t="s">
        <v>973</v>
      </c>
      <c r="F1649" s="62">
        <v>3754</v>
      </c>
      <c r="G1649" s="63">
        <v>199.57</v>
      </c>
      <c r="H1649" s="63">
        <v>19</v>
      </c>
      <c r="I1649" s="40"/>
      <c r="J1649" s="40">
        <v>20</v>
      </c>
      <c r="K1649" s="40" t="s">
        <v>677</v>
      </c>
      <c r="L1649" s="40" t="s">
        <v>128</v>
      </c>
      <c r="M1649" s="63">
        <f t="shared" si="25"/>
        <v>0.95</v>
      </c>
      <c r="N1649" s="64">
        <f>IF(M1649="","",IF(M1649&lt;Premissas!$C$8,Premissas!$E$7,IF(M1649&lt;Premissas!$C$9,Premissas!$E$8,IF(M1649&lt;Premissas!$C$10,Premissas!$E$9,IF(M1649&lt;Premissas!$C$11,Premissas!$E$10,IF(M1649&lt;Premissas!$C$12,Premissas!$E$11,Premissas!$E$12))))))</f>
        <v>0</v>
      </c>
      <c r="O1649" s="65">
        <f>IF(OR(N1649="",N1649=0),0,N1649/Premissas!$C$16)</f>
        <v>0</v>
      </c>
    </row>
    <row r="1650" spans="1:15" ht="15" customHeight="1">
      <c r="A1650" s="40">
        <v>8</v>
      </c>
      <c r="B1650" s="40">
        <v>1965</v>
      </c>
      <c r="C1650" s="40" t="s">
        <v>19</v>
      </c>
      <c r="D1650" s="40" t="s">
        <v>974</v>
      </c>
      <c r="E1650" s="40" t="s">
        <v>975</v>
      </c>
      <c r="F1650" s="62">
        <v>2791</v>
      </c>
      <c r="G1650" s="63">
        <v>56.42</v>
      </c>
      <c r="H1650" s="63">
        <v>49</v>
      </c>
      <c r="I1650" s="40"/>
      <c r="J1650" s="40">
        <v>22</v>
      </c>
      <c r="K1650" s="40" t="s">
        <v>677</v>
      </c>
      <c r="L1650" s="40" t="s">
        <v>128</v>
      </c>
      <c r="M1650" s="63">
        <f t="shared" si="25"/>
        <v>2.2272727272727271</v>
      </c>
      <c r="N1650" s="64">
        <f>IF(M1650="","",IF(M1650&lt;Premissas!$C$8,Premissas!$E$7,IF(M1650&lt;Premissas!$C$9,Premissas!$E$8,IF(M1650&lt;Premissas!$C$10,Premissas!$E$9,IF(M1650&lt;Premissas!$C$11,Premissas!$E$10,IF(M1650&lt;Premissas!$C$12,Premissas!$E$11,Premissas!$E$12))))))</f>
        <v>750</v>
      </c>
      <c r="O1650" s="65">
        <f>IF(OR(N1650="",N1650=0),0,N1650/Premissas!$C$16)</f>
        <v>28.846153846153847</v>
      </c>
    </row>
    <row r="1651" spans="1:15" ht="15" customHeight="1">
      <c r="A1651" s="40">
        <v>8</v>
      </c>
      <c r="B1651" s="40">
        <v>1965</v>
      </c>
      <c r="C1651" s="40" t="s">
        <v>21</v>
      </c>
      <c r="D1651" s="40" t="s">
        <v>974</v>
      </c>
      <c r="E1651" s="40" t="s">
        <v>975</v>
      </c>
      <c r="F1651" s="62">
        <v>3</v>
      </c>
      <c r="G1651" s="63">
        <v>0.22</v>
      </c>
      <c r="H1651" s="63">
        <v>14</v>
      </c>
      <c r="I1651" s="40"/>
      <c r="J1651" s="40">
        <v>16</v>
      </c>
      <c r="K1651" s="40" t="s">
        <v>677</v>
      </c>
      <c r="L1651" s="40" t="s">
        <v>128</v>
      </c>
      <c r="M1651" s="63">
        <f t="shared" si="25"/>
        <v>0.875</v>
      </c>
      <c r="N1651" s="64">
        <f>IF(M1651="","",IF(M1651&lt;Premissas!$C$8,Premissas!$E$7,IF(M1651&lt;Premissas!$C$9,Premissas!$E$8,IF(M1651&lt;Premissas!$C$10,Premissas!$E$9,IF(M1651&lt;Premissas!$C$11,Premissas!$E$10,IF(M1651&lt;Premissas!$C$12,Premissas!$E$11,Premissas!$E$12))))))</f>
        <v>0</v>
      </c>
      <c r="O1651" s="65">
        <f>IF(OR(N1651="",N1651=0),0,N1651/Premissas!$C$16)</f>
        <v>0</v>
      </c>
    </row>
    <row r="1652" spans="1:15" ht="15" customHeight="1">
      <c r="A1652" s="40">
        <v>8</v>
      </c>
      <c r="B1652" s="40">
        <v>1965</v>
      </c>
      <c r="C1652" s="40" t="s">
        <v>22</v>
      </c>
      <c r="D1652" s="40" t="s">
        <v>976</v>
      </c>
      <c r="E1652" s="40" t="s">
        <v>977</v>
      </c>
      <c r="F1652" s="62">
        <v>1933</v>
      </c>
      <c r="G1652" s="63">
        <v>206.02</v>
      </c>
      <c r="H1652" s="63">
        <v>9</v>
      </c>
      <c r="I1652" s="40"/>
      <c r="J1652" s="40">
        <v>20</v>
      </c>
      <c r="K1652" s="40" t="s">
        <v>677</v>
      </c>
      <c r="L1652" s="40" t="s">
        <v>128</v>
      </c>
      <c r="M1652" s="63">
        <f t="shared" si="25"/>
        <v>0.45</v>
      </c>
      <c r="N1652" s="64">
        <f>IF(M1652="","",IF(M1652&lt;Premissas!$C$8,Premissas!$E$7,IF(M1652&lt;Premissas!$C$9,Premissas!$E$8,IF(M1652&lt;Premissas!$C$10,Premissas!$E$9,IF(M1652&lt;Premissas!$C$11,Premissas!$E$10,IF(M1652&lt;Premissas!$C$12,Premissas!$E$11,Premissas!$E$12))))))</f>
        <v>0</v>
      </c>
      <c r="O1652" s="65">
        <f>IF(OR(N1652="",N1652=0),0,N1652/Premissas!$C$16)</f>
        <v>0</v>
      </c>
    </row>
    <row r="1653" spans="1:15" ht="15" customHeight="1">
      <c r="A1653" s="40">
        <v>8</v>
      </c>
      <c r="B1653" s="40">
        <v>1965</v>
      </c>
      <c r="C1653" s="40" t="s">
        <v>20</v>
      </c>
      <c r="D1653" s="40" t="s">
        <v>1832</v>
      </c>
      <c r="E1653" s="40" t="s">
        <v>1833</v>
      </c>
      <c r="F1653" s="62">
        <v>10</v>
      </c>
      <c r="G1653" s="63">
        <v>0.19</v>
      </c>
      <c r="H1653" s="63">
        <v>53</v>
      </c>
      <c r="I1653" s="40"/>
      <c r="J1653" s="40">
        <v>17</v>
      </c>
      <c r="K1653" s="40" t="s">
        <v>677</v>
      </c>
      <c r="L1653" s="40" t="s">
        <v>128</v>
      </c>
      <c r="M1653" s="63">
        <f t="shared" si="25"/>
        <v>3.1176470588235294</v>
      </c>
      <c r="N1653" s="64">
        <f>IF(M1653="","",IF(M1653&lt;Premissas!$C$8,Premissas!$E$7,IF(M1653&lt;Premissas!$C$9,Premissas!$E$8,IF(M1653&lt;Premissas!$C$10,Premissas!$E$9,IF(M1653&lt;Premissas!$C$11,Premissas!$E$10,IF(M1653&lt;Premissas!$C$12,Premissas!$E$11,Premissas!$E$12))))))</f>
        <v>750</v>
      </c>
      <c r="O1653" s="65">
        <f>IF(OR(N1653="",N1653=0),0,N1653/Premissas!$C$16)</f>
        <v>28.846153846153847</v>
      </c>
    </row>
    <row r="1654" spans="1:15" ht="15" customHeight="1">
      <c r="A1654" s="40">
        <v>8</v>
      </c>
      <c r="B1654" s="40">
        <v>1965</v>
      </c>
      <c r="C1654" s="40" t="s">
        <v>22</v>
      </c>
      <c r="D1654" s="40" t="s">
        <v>980</v>
      </c>
      <c r="E1654" s="40" t="s">
        <v>981</v>
      </c>
      <c r="F1654" s="62">
        <v>5159</v>
      </c>
      <c r="G1654" s="63">
        <v>168.47</v>
      </c>
      <c r="H1654" s="63">
        <v>31</v>
      </c>
      <c r="I1654" s="40"/>
      <c r="J1654" s="40">
        <v>20</v>
      </c>
      <c r="K1654" s="40" t="s">
        <v>677</v>
      </c>
      <c r="L1654" s="40" t="s">
        <v>128</v>
      </c>
      <c r="M1654" s="63">
        <f t="shared" si="25"/>
        <v>1.55</v>
      </c>
      <c r="N1654" s="64">
        <f>IF(M1654="","",IF(M1654&lt;Premissas!$C$8,Premissas!$E$7,IF(M1654&lt;Premissas!$C$9,Premissas!$E$8,IF(M1654&lt;Premissas!$C$10,Premissas!$E$9,IF(M1654&lt;Premissas!$C$11,Premissas!$E$10,IF(M1654&lt;Premissas!$C$12,Premissas!$E$11,Premissas!$E$12))))))</f>
        <v>350</v>
      </c>
      <c r="O1654" s="65">
        <f>IF(OR(N1654="",N1654=0),0,N1654/Premissas!$C$16)</f>
        <v>13.461538461538462</v>
      </c>
    </row>
    <row r="1655" spans="1:15" ht="15" customHeight="1">
      <c r="A1655" s="40">
        <v>8</v>
      </c>
      <c r="B1655" s="40">
        <v>1965</v>
      </c>
      <c r="C1655" s="40" t="s">
        <v>19</v>
      </c>
      <c r="D1655" s="40" t="s">
        <v>984</v>
      </c>
      <c r="E1655" s="40" t="s">
        <v>985</v>
      </c>
      <c r="F1655" s="62">
        <v>1980</v>
      </c>
      <c r="G1655" s="63">
        <v>55.45</v>
      </c>
      <c r="H1655" s="63">
        <v>36</v>
      </c>
      <c r="I1655" s="40"/>
      <c r="J1655" s="40">
        <v>22</v>
      </c>
      <c r="K1655" s="40" t="s">
        <v>677</v>
      </c>
      <c r="L1655" s="40" t="s">
        <v>128</v>
      </c>
      <c r="M1655" s="63">
        <f t="shared" si="25"/>
        <v>1.6363636363636365</v>
      </c>
      <c r="N1655" s="64">
        <f>IF(M1655="","",IF(M1655&lt;Premissas!$C$8,Premissas!$E$7,IF(M1655&lt;Premissas!$C$9,Premissas!$E$8,IF(M1655&lt;Premissas!$C$10,Premissas!$E$9,IF(M1655&lt;Premissas!$C$11,Premissas!$E$10,IF(M1655&lt;Premissas!$C$12,Premissas!$E$11,Premissas!$E$12))))))</f>
        <v>500</v>
      </c>
      <c r="O1655" s="65">
        <f>IF(OR(N1655="",N1655=0),0,N1655/Premissas!$C$16)</f>
        <v>19.23076923076923</v>
      </c>
    </row>
    <row r="1656" spans="1:15" ht="15" customHeight="1">
      <c r="A1656" s="40">
        <v>8</v>
      </c>
      <c r="B1656" s="40">
        <v>1965</v>
      </c>
      <c r="C1656" s="40" t="s">
        <v>21</v>
      </c>
      <c r="D1656" s="40" t="s">
        <v>984</v>
      </c>
      <c r="E1656" s="40" t="s">
        <v>985</v>
      </c>
      <c r="F1656" s="62">
        <v>2</v>
      </c>
      <c r="G1656" s="63">
        <v>0.57999999999999996</v>
      </c>
      <c r="H1656" s="63">
        <v>3</v>
      </c>
      <c r="I1656" s="40"/>
      <c r="J1656" s="40">
        <v>16</v>
      </c>
      <c r="K1656" s="40" t="s">
        <v>677</v>
      </c>
      <c r="L1656" s="40" t="s">
        <v>128</v>
      </c>
      <c r="M1656" s="63">
        <f t="shared" si="25"/>
        <v>0.1875</v>
      </c>
      <c r="N1656" s="64">
        <f>IF(M1656="","",IF(M1656&lt;Premissas!$C$8,Premissas!$E$7,IF(M1656&lt;Premissas!$C$9,Premissas!$E$8,IF(M1656&lt;Premissas!$C$10,Premissas!$E$9,IF(M1656&lt;Premissas!$C$11,Premissas!$E$10,IF(M1656&lt;Premissas!$C$12,Premissas!$E$11,Premissas!$E$12))))))</f>
        <v>0</v>
      </c>
      <c r="O1656" s="65">
        <f>IF(OR(N1656="",N1656=0),0,N1656/Premissas!$C$16)</f>
        <v>0</v>
      </c>
    </row>
    <row r="1657" spans="1:15" ht="15" customHeight="1">
      <c r="A1657" s="40">
        <v>8</v>
      </c>
      <c r="B1657" s="40">
        <v>1965</v>
      </c>
      <c r="C1657" s="40" t="s">
        <v>21</v>
      </c>
      <c r="D1657" s="40" t="s">
        <v>988</v>
      </c>
      <c r="E1657" s="40" t="s">
        <v>989</v>
      </c>
      <c r="F1657" s="62">
        <v>100</v>
      </c>
      <c r="G1657" s="63">
        <v>103.74</v>
      </c>
      <c r="H1657" s="63">
        <v>1</v>
      </c>
      <c r="I1657" s="40"/>
      <c r="J1657" s="40">
        <v>16</v>
      </c>
      <c r="K1657" s="40" t="s">
        <v>677</v>
      </c>
      <c r="L1657" s="40" t="s">
        <v>128</v>
      </c>
      <c r="M1657" s="63">
        <f t="shared" si="25"/>
        <v>6.25E-2</v>
      </c>
      <c r="N1657" s="64">
        <f>IF(M1657="","",IF(M1657&lt;Premissas!$C$8,Premissas!$E$7,IF(M1657&lt;Premissas!$C$9,Premissas!$E$8,IF(M1657&lt;Premissas!$C$10,Premissas!$E$9,IF(M1657&lt;Premissas!$C$11,Premissas!$E$10,IF(M1657&lt;Premissas!$C$12,Premissas!$E$11,Premissas!$E$12))))))</f>
        <v>0</v>
      </c>
      <c r="O1657" s="65">
        <f>IF(OR(N1657="",N1657=0),0,N1657/Premissas!$C$16)</f>
        <v>0</v>
      </c>
    </row>
    <row r="1658" spans="1:15" ht="15" customHeight="1">
      <c r="A1658" s="40">
        <v>8</v>
      </c>
      <c r="B1658" s="40">
        <v>1965</v>
      </c>
      <c r="C1658" s="40" t="s">
        <v>22</v>
      </c>
      <c r="D1658" s="40" t="s">
        <v>992</v>
      </c>
      <c r="E1658" s="40" t="s">
        <v>993</v>
      </c>
      <c r="F1658" s="62">
        <v>1053</v>
      </c>
      <c r="G1658" s="63">
        <v>176.92</v>
      </c>
      <c r="H1658" s="63">
        <v>6</v>
      </c>
      <c r="I1658" s="40"/>
      <c r="J1658" s="40">
        <v>20</v>
      </c>
      <c r="K1658" s="40" t="s">
        <v>677</v>
      </c>
      <c r="L1658" s="40" t="s">
        <v>128</v>
      </c>
      <c r="M1658" s="63">
        <f t="shared" si="25"/>
        <v>0.3</v>
      </c>
      <c r="N1658" s="64">
        <f>IF(M1658="","",IF(M1658&lt;Premissas!$C$8,Premissas!$E$7,IF(M1658&lt;Premissas!$C$9,Premissas!$E$8,IF(M1658&lt;Premissas!$C$10,Premissas!$E$9,IF(M1658&lt;Premissas!$C$11,Premissas!$E$10,IF(M1658&lt;Premissas!$C$12,Premissas!$E$11,Premissas!$E$12))))))</f>
        <v>0</v>
      </c>
      <c r="O1658" s="65">
        <f>IF(OR(N1658="",N1658=0),0,N1658/Premissas!$C$16)</f>
        <v>0</v>
      </c>
    </row>
    <row r="1659" spans="1:15" ht="15" customHeight="1">
      <c r="A1659" s="40">
        <v>8</v>
      </c>
      <c r="B1659" s="40">
        <v>1965</v>
      </c>
      <c r="C1659" s="40" t="s">
        <v>19</v>
      </c>
      <c r="D1659" s="40" t="s">
        <v>994</v>
      </c>
      <c r="E1659" s="40" t="s">
        <v>995</v>
      </c>
      <c r="F1659" s="62">
        <v>206</v>
      </c>
      <c r="G1659" s="63">
        <v>34.29</v>
      </c>
      <c r="H1659" s="63">
        <v>6</v>
      </c>
      <c r="I1659" s="40"/>
      <c r="J1659" s="40">
        <v>22</v>
      </c>
      <c r="K1659" s="40" t="s">
        <v>677</v>
      </c>
      <c r="L1659" s="40" t="s">
        <v>128</v>
      </c>
      <c r="M1659" s="63">
        <f t="shared" si="25"/>
        <v>0.27272727272727271</v>
      </c>
      <c r="N1659" s="64">
        <f>IF(M1659="","",IF(M1659&lt;Premissas!$C$8,Premissas!$E$7,IF(M1659&lt;Premissas!$C$9,Premissas!$E$8,IF(M1659&lt;Premissas!$C$10,Premissas!$E$9,IF(M1659&lt;Premissas!$C$11,Premissas!$E$10,IF(M1659&lt;Premissas!$C$12,Premissas!$E$11,Premissas!$E$12))))))</f>
        <v>0</v>
      </c>
      <c r="O1659" s="65">
        <f>IF(OR(N1659="",N1659=0),0,N1659/Premissas!$C$16)</f>
        <v>0</v>
      </c>
    </row>
    <row r="1660" spans="1:15" ht="15" customHeight="1">
      <c r="A1660" s="40">
        <v>8</v>
      </c>
      <c r="B1660" s="40">
        <v>1965</v>
      </c>
      <c r="C1660" s="40" t="s">
        <v>21</v>
      </c>
      <c r="D1660" s="40" t="s">
        <v>1834</v>
      </c>
      <c r="E1660" s="40" t="s">
        <v>1835</v>
      </c>
      <c r="F1660" s="62">
        <v>480</v>
      </c>
      <c r="G1660" s="63">
        <v>24.47</v>
      </c>
      <c r="H1660" s="63">
        <v>20</v>
      </c>
      <c r="I1660" s="40"/>
      <c r="J1660" s="40">
        <v>16</v>
      </c>
      <c r="K1660" s="40" t="s">
        <v>677</v>
      </c>
      <c r="L1660" s="40" t="s">
        <v>128</v>
      </c>
      <c r="M1660" s="63">
        <f t="shared" si="25"/>
        <v>1.25</v>
      </c>
      <c r="N1660" s="64">
        <f>IF(M1660="","",IF(M1660&lt;Premissas!$C$8,Premissas!$E$7,IF(M1660&lt;Premissas!$C$9,Premissas!$E$8,IF(M1660&lt;Premissas!$C$10,Premissas!$E$9,IF(M1660&lt;Premissas!$C$11,Premissas!$E$10,IF(M1660&lt;Premissas!$C$12,Premissas!$E$11,Premissas!$E$12))))))</f>
        <v>200</v>
      </c>
      <c r="O1660" s="65">
        <f>IF(OR(N1660="",N1660=0),0,N1660/Premissas!$C$16)</f>
        <v>7.6923076923076925</v>
      </c>
    </row>
    <row r="1661" spans="1:15" ht="15" customHeight="1">
      <c r="A1661" s="40">
        <v>8</v>
      </c>
      <c r="B1661" s="40">
        <v>1965</v>
      </c>
      <c r="C1661" s="40" t="s">
        <v>21</v>
      </c>
      <c r="D1661" s="40" t="s">
        <v>1836</v>
      </c>
      <c r="E1661" s="40" t="s">
        <v>1837</v>
      </c>
      <c r="F1661" s="62">
        <v>7</v>
      </c>
      <c r="G1661" s="63">
        <v>8.23</v>
      </c>
      <c r="H1661" s="63">
        <v>1</v>
      </c>
      <c r="I1661" s="40"/>
      <c r="J1661" s="40">
        <v>16</v>
      </c>
      <c r="K1661" s="40" t="s">
        <v>677</v>
      </c>
      <c r="L1661" s="40" t="s">
        <v>128</v>
      </c>
      <c r="M1661" s="63">
        <f t="shared" si="25"/>
        <v>6.25E-2</v>
      </c>
      <c r="N1661" s="64">
        <f>IF(M1661="","",IF(M1661&lt;Premissas!$C$8,Premissas!$E$7,IF(M1661&lt;Premissas!$C$9,Premissas!$E$8,IF(M1661&lt;Premissas!$C$10,Premissas!$E$9,IF(M1661&lt;Premissas!$C$11,Premissas!$E$10,IF(M1661&lt;Premissas!$C$12,Premissas!$E$11,Premissas!$E$12))))))</f>
        <v>0</v>
      </c>
      <c r="O1661" s="65">
        <f>IF(OR(N1661="",N1661=0),0,N1661/Premissas!$C$16)</f>
        <v>0</v>
      </c>
    </row>
    <row r="1662" spans="1:15" ht="15" customHeight="1">
      <c r="A1662" s="40">
        <v>8</v>
      </c>
      <c r="B1662" s="40">
        <v>1965</v>
      </c>
      <c r="C1662" s="40" t="s">
        <v>20</v>
      </c>
      <c r="D1662" s="40" t="s">
        <v>1836</v>
      </c>
      <c r="E1662" s="40" t="s">
        <v>1837</v>
      </c>
      <c r="F1662" s="62">
        <v>7</v>
      </c>
      <c r="G1662" s="63">
        <v>8.7100000000000009</v>
      </c>
      <c r="H1662" s="63">
        <v>1</v>
      </c>
      <c r="I1662" s="40"/>
      <c r="J1662" s="40">
        <v>17</v>
      </c>
      <c r="K1662" s="40" t="s">
        <v>677</v>
      </c>
      <c r="L1662" s="40" t="s">
        <v>128</v>
      </c>
      <c r="M1662" s="63">
        <f t="shared" si="25"/>
        <v>5.8823529411764705E-2</v>
      </c>
      <c r="N1662" s="64">
        <f>IF(M1662="","",IF(M1662&lt;Premissas!$C$8,Premissas!$E$7,IF(M1662&lt;Premissas!$C$9,Premissas!$E$8,IF(M1662&lt;Premissas!$C$10,Premissas!$E$9,IF(M1662&lt;Premissas!$C$11,Premissas!$E$10,IF(M1662&lt;Premissas!$C$12,Premissas!$E$11,Premissas!$E$12))))))</f>
        <v>0</v>
      </c>
      <c r="O1662" s="65">
        <f>IF(OR(N1662="",N1662=0),0,N1662/Premissas!$C$16)</f>
        <v>0</v>
      </c>
    </row>
    <row r="1663" spans="1:15" ht="15" customHeight="1">
      <c r="A1663" s="40">
        <v>8</v>
      </c>
      <c r="B1663" s="40">
        <v>1965</v>
      </c>
      <c r="C1663" s="40" t="s">
        <v>19</v>
      </c>
      <c r="D1663" s="40" t="s">
        <v>1838</v>
      </c>
      <c r="E1663" s="40" t="s">
        <v>1839</v>
      </c>
      <c r="F1663" s="62">
        <v>99</v>
      </c>
      <c r="G1663" s="63">
        <v>11.03</v>
      </c>
      <c r="H1663" s="63">
        <v>9</v>
      </c>
      <c r="I1663" s="40"/>
      <c r="J1663" s="40">
        <v>22</v>
      </c>
      <c r="K1663" s="40" t="s">
        <v>677</v>
      </c>
      <c r="L1663" s="40" t="s">
        <v>128</v>
      </c>
      <c r="M1663" s="63">
        <f t="shared" si="25"/>
        <v>0.40909090909090912</v>
      </c>
      <c r="N1663" s="64">
        <f>IF(M1663="","",IF(M1663&lt;Premissas!$C$8,Premissas!$E$7,IF(M1663&lt;Premissas!$C$9,Premissas!$E$8,IF(M1663&lt;Premissas!$C$10,Premissas!$E$9,IF(M1663&lt;Premissas!$C$11,Premissas!$E$10,IF(M1663&lt;Premissas!$C$12,Premissas!$E$11,Premissas!$E$12))))))</f>
        <v>0</v>
      </c>
      <c r="O1663" s="65">
        <f>IF(OR(N1663="",N1663=0),0,N1663/Premissas!$C$16)</f>
        <v>0</v>
      </c>
    </row>
    <row r="1664" spans="1:15" ht="15" customHeight="1">
      <c r="A1664" s="40">
        <v>8</v>
      </c>
      <c r="B1664" s="40">
        <v>1965</v>
      </c>
      <c r="C1664" s="40" t="s">
        <v>21</v>
      </c>
      <c r="D1664" s="40" t="s">
        <v>998</v>
      </c>
      <c r="E1664" s="40" t="s">
        <v>999</v>
      </c>
      <c r="F1664" s="62">
        <v>211</v>
      </c>
      <c r="G1664" s="63">
        <v>23.41</v>
      </c>
      <c r="H1664" s="63">
        <v>9</v>
      </c>
      <c r="I1664" s="40"/>
      <c r="J1664" s="40">
        <v>16</v>
      </c>
      <c r="K1664" s="40" t="s">
        <v>677</v>
      </c>
      <c r="L1664" s="40" t="s">
        <v>128</v>
      </c>
      <c r="M1664" s="63">
        <f t="shared" si="25"/>
        <v>0.5625</v>
      </c>
      <c r="N1664" s="64">
        <f>IF(M1664="","",IF(M1664&lt;Premissas!$C$8,Premissas!$E$7,IF(M1664&lt;Premissas!$C$9,Premissas!$E$8,IF(M1664&lt;Premissas!$C$10,Premissas!$E$9,IF(M1664&lt;Premissas!$C$11,Premissas!$E$10,IF(M1664&lt;Premissas!$C$12,Premissas!$E$11,Premissas!$E$12))))))</f>
        <v>0</v>
      </c>
      <c r="O1664" s="65">
        <f>IF(OR(N1664="",N1664=0),0,N1664/Premissas!$C$16)</f>
        <v>0</v>
      </c>
    </row>
    <row r="1665" spans="1:15" ht="15" customHeight="1">
      <c r="A1665" s="40">
        <v>8</v>
      </c>
      <c r="B1665" s="40">
        <v>1965</v>
      </c>
      <c r="C1665" s="40" t="s">
        <v>19</v>
      </c>
      <c r="D1665" s="40" t="s">
        <v>1002</v>
      </c>
      <c r="E1665" s="40" t="s">
        <v>1003</v>
      </c>
      <c r="F1665" s="62">
        <v>21</v>
      </c>
      <c r="G1665" s="63">
        <v>2.1800000000000002</v>
      </c>
      <c r="H1665" s="63">
        <v>10</v>
      </c>
      <c r="I1665" s="40"/>
      <c r="J1665" s="40">
        <v>22</v>
      </c>
      <c r="K1665" s="40" t="s">
        <v>677</v>
      </c>
      <c r="L1665" s="40" t="s">
        <v>128</v>
      </c>
      <c r="M1665" s="63">
        <f t="shared" si="25"/>
        <v>0.45454545454545453</v>
      </c>
      <c r="N1665" s="64">
        <f>IF(M1665="","",IF(M1665&lt;Premissas!$C$8,Premissas!$E$7,IF(M1665&lt;Premissas!$C$9,Premissas!$E$8,IF(M1665&lt;Premissas!$C$10,Premissas!$E$9,IF(M1665&lt;Premissas!$C$11,Premissas!$E$10,IF(M1665&lt;Premissas!$C$12,Premissas!$E$11,Premissas!$E$12))))))</f>
        <v>0</v>
      </c>
      <c r="O1665" s="65">
        <f>IF(OR(N1665="",N1665=0),0,N1665/Premissas!$C$16)</f>
        <v>0</v>
      </c>
    </row>
    <row r="1666" spans="1:15" ht="15" customHeight="1">
      <c r="A1666" s="40">
        <v>8</v>
      </c>
      <c r="B1666" s="40">
        <v>1965</v>
      </c>
      <c r="C1666" s="40" t="s">
        <v>19</v>
      </c>
      <c r="D1666" s="40" t="s">
        <v>1004</v>
      </c>
      <c r="E1666" s="40" t="s">
        <v>1005</v>
      </c>
      <c r="F1666" s="62">
        <v>100</v>
      </c>
      <c r="G1666" s="63">
        <v>5.41</v>
      </c>
      <c r="H1666" s="63">
        <v>18</v>
      </c>
      <c r="I1666" s="40"/>
      <c r="J1666" s="40">
        <v>22</v>
      </c>
      <c r="K1666" s="40" t="s">
        <v>677</v>
      </c>
      <c r="L1666" s="40" t="s">
        <v>128</v>
      </c>
      <c r="M1666" s="63">
        <f t="shared" ref="M1666:M1729" si="26">IF(OR(J1666="",J1666&lt;=0),"",H1666/J1666)</f>
        <v>0.81818181818181823</v>
      </c>
      <c r="N1666" s="64">
        <f>IF(M1666="","",IF(M1666&lt;Premissas!$C$8,Premissas!$E$7,IF(M1666&lt;Premissas!$C$9,Premissas!$E$8,IF(M1666&lt;Premissas!$C$10,Premissas!$E$9,IF(M1666&lt;Premissas!$C$11,Premissas!$E$10,IF(M1666&lt;Premissas!$C$12,Premissas!$E$11,Premissas!$E$12))))))</f>
        <v>0</v>
      </c>
      <c r="O1666" s="65">
        <f>IF(OR(N1666="",N1666=0),0,N1666/Premissas!$C$16)</f>
        <v>0</v>
      </c>
    </row>
    <row r="1667" spans="1:15" ht="15" customHeight="1">
      <c r="A1667" s="40">
        <v>8</v>
      </c>
      <c r="B1667" s="40">
        <v>1965</v>
      </c>
      <c r="C1667" s="40" t="s">
        <v>22</v>
      </c>
      <c r="D1667" s="40" t="s">
        <v>1840</v>
      </c>
      <c r="E1667" s="40" t="s">
        <v>1841</v>
      </c>
      <c r="F1667" s="62">
        <v>1861</v>
      </c>
      <c r="G1667" s="63">
        <v>179.63</v>
      </c>
      <c r="H1667" s="63">
        <v>10</v>
      </c>
      <c r="I1667" s="40"/>
      <c r="J1667" s="40">
        <v>20</v>
      </c>
      <c r="K1667" s="40" t="s">
        <v>677</v>
      </c>
      <c r="L1667" s="40" t="s">
        <v>128</v>
      </c>
      <c r="M1667" s="63">
        <f t="shared" si="26"/>
        <v>0.5</v>
      </c>
      <c r="N1667" s="64">
        <f>IF(M1667="","",IF(M1667&lt;Premissas!$C$8,Premissas!$E$7,IF(M1667&lt;Premissas!$C$9,Premissas!$E$8,IF(M1667&lt;Premissas!$C$10,Premissas!$E$9,IF(M1667&lt;Premissas!$C$11,Premissas!$E$10,IF(M1667&lt;Premissas!$C$12,Premissas!$E$11,Premissas!$E$12))))))</f>
        <v>0</v>
      </c>
      <c r="O1667" s="65">
        <f>IF(OR(N1667="",N1667=0),0,N1667/Premissas!$C$16)</f>
        <v>0</v>
      </c>
    </row>
    <row r="1668" spans="1:15" ht="15" customHeight="1">
      <c r="A1668" s="40">
        <v>8</v>
      </c>
      <c r="B1668" s="40">
        <v>1965</v>
      </c>
      <c r="C1668" s="40" t="s">
        <v>22</v>
      </c>
      <c r="D1668" s="40" t="s">
        <v>1006</v>
      </c>
      <c r="E1668" s="40" t="s">
        <v>1007</v>
      </c>
      <c r="F1668" s="62">
        <v>1723</v>
      </c>
      <c r="G1668" s="63">
        <v>160.74</v>
      </c>
      <c r="H1668" s="63">
        <v>11</v>
      </c>
      <c r="I1668" s="40"/>
      <c r="J1668" s="40">
        <v>20</v>
      </c>
      <c r="K1668" s="40" t="s">
        <v>677</v>
      </c>
      <c r="L1668" s="40" t="s">
        <v>128</v>
      </c>
      <c r="M1668" s="63">
        <f t="shared" si="26"/>
        <v>0.55000000000000004</v>
      </c>
      <c r="N1668" s="64">
        <f>IF(M1668="","",IF(M1668&lt;Premissas!$C$8,Premissas!$E$7,IF(M1668&lt;Premissas!$C$9,Premissas!$E$8,IF(M1668&lt;Premissas!$C$10,Premissas!$E$9,IF(M1668&lt;Premissas!$C$11,Premissas!$E$10,IF(M1668&lt;Premissas!$C$12,Premissas!$E$11,Premissas!$E$12))))))</f>
        <v>0</v>
      </c>
      <c r="O1668" s="65">
        <f>IF(OR(N1668="",N1668=0),0,N1668/Premissas!$C$16)</f>
        <v>0</v>
      </c>
    </row>
    <row r="1669" spans="1:15" ht="15" customHeight="1">
      <c r="A1669" s="40">
        <v>8</v>
      </c>
      <c r="B1669" s="40">
        <v>1965</v>
      </c>
      <c r="C1669" s="40" t="s">
        <v>19</v>
      </c>
      <c r="D1669" s="40" t="s">
        <v>1008</v>
      </c>
      <c r="E1669" s="40" t="s">
        <v>1009</v>
      </c>
      <c r="F1669" s="62">
        <v>197</v>
      </c>
      <c r="G1669" s="63">
        <v>18.43</v>
      </c>
      <c r="H1669" s="63">
        <v>11</v>
      </c>
      <c r="I1669" s="40"/>
      <c r="J1669" s="40">
        <v>22</v>
      </c>
      <c r="K1669" s="40" t="s">
        <v>677</v>
      </c>
      <c r="L1669" s="40" t="s">
        <v>128</v>
      </c>
      <c r="M1669" s="63">
        <f t="shared" si="26"/>
        <v>0.5</v>
      </c>
      <c r="N1669" s="64">
        <f>IF(M1669="","",IF(M1669&lt;Premissas!$C$8,Premissas!$E$7,IF(M1669&lt;Premissas!$C$9,Premissas!$E$8,IF(M1669&lt;Premissas!$C$10,Premissas!$E$9,IF(M1669&lt;Premissas!$C$11,Premissas!$E$10,IF(M1669&lt;Premissas!$C$12,Premissas!$E$11,Premissas!$E$12))))))</f>
        <v>0</v>
      </c>
      <c r="O1669" s="65">
        <f>IF(OR(N1669="",N1669=0),0,N1669/Premissas!$C$16)</f>
        <v>0</v>
      </c>
    </row>
    <row r="1670" spans="1:15" ht="15" customHeight="1">
      <c r="A1670" s="40">
        <v>8</v>
      </c>
      <c r="B1670" s="40">
        <v>1965</v>
      </c>
      <c r="C1670" s="40" t="s">
        <v>22</v>
      </c>
      <c r="D1670" s="40" t="s">
        <v>1010</v>
      </c>
      <c r="E1670" s="40" t="s">
        <v>1011</v>
      </c>
      <c r="F1670" s="62">
        <v>2098</v>
      </c>
      <c r="G1670" s="63">
        <v>145.57</v>
      </c>
      <c r="H1670" s="63">
        <v>14</v>
      </c>
      <c r="I1670" s="40"/>
      <c r="J1670" s="40">
        <v>20</v>
      </c>
      <c r="K1670" s="40" t="s">
        <v>677</v>
      </c>
      <c r="L1670" s="40" t="s">
        <v>128</v>
      </c>
      <c r="M1670" s="63">
        <f t="shared" si="26"/>
        <v>0.7</v>
      </c>
      <c r="N1670" s="64">
        <f>IF(M1670="","",IF(M1670&lt;Premissas!$C$8,Premissas!$E$7,IF(M1670&lt;Premissas!$C$9,Premissas!$E$8,IF(M1670&lt;Premissas!$C$10,Premissas!$E$9,IF(M1670&lt;Premissas!$C$11,Premissas!$E$10,IF(M1670&lt;Premissas!$C$12,Premissas!$E$11,Premissas!$E$12))))))</f>
        <v>0</v>
      </c>
      <c r="O1670" s="65">
        <f>IF(OR(N1670="",N1670=0),0,N1670/Premissas!$C$16)</f>
        <v>0</v>
      </c>
    </row>
    <row r="1671" spans="1:15" ht="15" customHeight="1">
      <c r="A1671" s="40">
        <v>8</v>
      </c>
      <c r="B1671" s="40">
        <v>1965</v>
      </c>
      <c r="C1671" s="40" t="s">
        <v>19</v>
      </c>
      <c r="D1671" s="40" t="s">
        <v>1012</v>
      </c>
      <c r="E1671" s="40" t="s">
        <v>1013</v>
      </c>
      <c r="F1671" s="62">
        <v>393</v>
      </c>
      <c r="G1671" s="63">
        <v>49.77</v>
      </c>
      <c r="H1671" s="63">
        <v>8</v>
      </c>
      <c r="I1671" s="40"/>
      <c r="J1671" s="40">
        <v>22</v>
      </c>
      <c r="K1671" s="40" t="s">
        <v>677</v>
      </c>
      <c r="L1671" s="40" t="s">
        <v>128</v>
      </c>
      <c r="M1671" s="63">
        <f t="shared" si="26"/>
        <v>0.36363636363636365</v>
      </c>
      <c r="N1671" s="64">
        <f>IF(M1671="","",IF(M1671&lt;Premissas!$C$8,Premissas!$E$7,IF(M1671&lt;Premissas!$C$9,Premissas!$E$8,IF(M1671&lt;Premissas!$C$10,Premissas!$E$9,IF(M1671&lt;Premissas!$C$11,Premissas!$E$10,IF(M1671&lt;Premissas!$C$12,Premissas!$E$11,Premissas!$E$12))))))</f>
        <v>0</v>
      </c>
      <c r="O1671" s="65">
        <f>IF(OR(N1671="",N1671=0),0,N1671/Premissas!$C$16)</f>
        <v>0</v>
      </c>
    </row>
    <row r="1672" spans="1:15" ht="15" customHeight="1">
      <c r="A1672" s="40">
        <v>8</v>
      </c>
      <c r="B1672" s="40">
        <v>1965</v>
      </c>
      <c r="C1672" s="40" t="s">
        <v>19</v>
      </c>
      <c r="D1672" s="40" t="s">
        <v>1014</v>
      </c>
      <c r="E1672" s="40" t="s">
        <v>1015</v>
      </c>
      <c r="F1672" s="62">
        <v>260</v>
      </c>
      <c r="G1672" s="63">
        <v>7.5</v>
      </c>
      <c r="H1672" s="63">
        <v>35</v>
      </c>
      <c r="I1672" s="40"/>
      <c r="J1672" s="40">
        <v>22</v>
      </c>
      <c r="K1672" s="40" t="s">
        <v>677</v>
      </c>
      <c r="L1672" s="40" t="s">
        <v>128</v>
      </c>
      <c r="M1672" s="63">
        <f t="shared" si="26"/>
        <v>1.5909090909090908</v>
      </c>
      <c r="N1672" s="64">
        <f>IF(M1672="","",IF(M1672&lt;Premissas!$C$8,Premissas!$E$7,IF(M1672&lt;Premissas!$C$9,Premissas!$E$8,IF(M1672&lt;Premissas!$C$10,Premissas!$E$9,IF(M1672&lt;Premissas!$C$11,Premissas!$E$10,IF(M1672&lt;Premissas!$C$12,Premissas!$E$11,Premissas!$E$12))))))</f>
        <v>350</v>
      </c>
      <c r="O1672" s="65">
        <f>IF(OR(N1672="",N1672=0),0,N1672/Premissas!$C$16)</f>
        <v>13.461538461538462</v>
      </c>
    </row>
    <row r="1673" spans="1:15" ht="15" customHeight="1">
      <c r="A1673" s="40">
        <v>8</v>
      </c>
      <c r="B1673" s="40">
        <v>1965</v>
      </c>
      <c r="C1673" s="40" t="s">
        <v>19</v>
      </c>
      <c r="D1673" s="40" t="s">
        <v>1016</v>
      </c>
      <c r="E1673" s="40" t="s">
        <v>1017</v>
      </c>
      <c r="F1673" s="62">
        <v>209</v>
      </c>
      <c r="G1673" s="63">
        <v>38.450000000000003</v>
      </c>
      <c r="H1673" s="63">
        <v>5</v>
      </c>
      <c r="I1673" s="40"/>
      <c r="J1673" s="40">
        <v>22</v>
      </c>
      <c r="K1673" s="40" t="s">
        <v>677</v>
      </c>
      <c r="L1673" s="40" t="s">
        <v>128</v>
      </c>
      <c r="M1673" s="63">
        <f t="shared" si="26"/>
        <v>0.22727272727272727</v>
      </c>
      <c r="N1673" s="64">
        <f>IF(M1673="","",IF(M1673&lt;Premissas!$C$8,Premissas!$E$7,IF(M1673&lt;Premissas!$C$9,Premissas!$E$8,IF(M1673&lt;Premissas!$C$10,Premissas!$E$9,IF(M1673&lt;Premissas!$C$11,Premissas!$E$10,IF(M1673&lt;Premissas!$C$12,Premissas!$E$11,Premissas!$E$12))))))</f>
        <v>0</v>
      </c>
      <c r="O1673" s="65">
        <f>IF(OR(N1673="",N1673=0),0,N1673/Premissas!$C$16)</f>
        <v>0</v>
      </c>
    </row>
    <row r="1674" spans="1:15" ht="15" customHeight="1">
      <c r="A1674" s="40">
        <v>8</v>
      </c>
      <c r="B1674" s="40">
        <v>1965</v>
      </c>
      <c r="C1674" s="40" t="s">
        <v>22</v>
      </c>
      <c r="D1674" s="40" t="s">
        <v>1018</v>
      </c>
      <c r="E1674" s="40" t="s">
        <v>1019</v>
      </c>
      <c r="F1674" s="62">
        <v>3775</v>
      </c>
      <c r="G1674" s="63">
        <v>142.28</v>
      </c>
      <c r="H1674" s="63">
        <v>27</v>
      </c>
      <c r="I1674" s="40"/>
      <c r="J1674" s="40">
        <v>20</v>
      </c>
      <c r="K1674" s="40" t="s">
        <v>677</v>
      </c>
      <c r="L1674" s="40" t="s">
        <v>128</v>
      </c>
      <c r="M1674" s="63">
        <f t="shared" si="26"/>
        <v>1.35</v>
      </c>
      <c r="N1674" s="64">
        <f>IF(M1674="","",IF(M1674&lt;Premissas!$C$8,Premissas!$E$7,IF(M1674&lt;Premissas!$C$9,Premissas!$E$8,IF(M1674&lt;Premissas!$C$10,Premissas!$E$9,IF(M1674&lt;Premissas!$C$11,Premissas!$E$10,IF(M1674&lt;Premissas!$C$12,Premissas!$E$11,Premissas!$E$12))))))</f>
        <v>200</v>
      </c>
      <c r="O1674" s="65">
        <f>IF(OR(N1674="",N1674=0),0,N1674/Premissas!$C$16)</f>
        <v>7.6923076923076925</v>
      </c>
    </row>
    <row r="1675" spans="1:15" ht="15" customHeight="1">
      <c r="A1675" s="40">
        <v>8</v>
      </c>
      <c r="B1675" s="40">
        <v>1965</v>
      </c>
      <c r="C1675" s="40" t="s">
        <v>20</v>
      </c>
      <c r="D1675" s="40" t="s">
        <v>1842</v>
      </c>
      <c r="E1675" s="40" t="s">
        <v>1843</v>
      </c>
      <c r="F1675" s="62">
        <v>41</v>
      </c>
      <c r="G1675" s="63">
        <v>6.67</v>
      </c>
      <c r="H1675" s="63">
        <v>6</v>
      </c>
      <c r="I1675" s="40"/>
      <c r="J1675" s="40">
        <v>17</v>
      </c>
      <c r="K1675" s="40" t="s">
        <v>677</v>
      </c>
      <c r="L1675" s="40" t="s">
        <v>128</v>
      </c>
      <c r="M1675" s="63">
        <f t="shared" si="26"/>
        <v>0.35294117647058826</v>
      </c>
      <c r="N1675" s="64">
        <f>IF(M1675="","",IF(M1675&lt;Premissas!$C$8,Premissas!$E$7,IF(M1675&lt;Premissas!$C$9,Premissas!$E$8,IF(M1675&lt;Premissas!$C$10,Premissas!$E$9,IF(M1675&lt;Premissas!$C$11,Premissas!$E$10,IF(M1675&lt;Premissas!$C$12,Premissas!$E$11,Premissas!$E$12))))))</f>
        <v>0</v>
      </c>
      <c r="O1675" s="65">
        <f>IF(OR(N1675="",N1675=0),0,N1675/Premissas!$C$16)</f>
        <v>0</v>
      </c>
    </row>
    <row r="1676" spans="1:15" ht="15" customHeight="1">
      <c r="A1676" s="40">
        <v>8</v>
      </c>
      <c r="B1676" s="40">
        <v>1965</v>
      </c>
      <c r="C1676" s="40" t="s">
        <v>21</v>
      </c>
      <c r="D1676" s="40" t="s">
        <v>1022</v>
      </c>
      <c r="E1676" s="40" t="s">
        <v>1023</v>
      </c>
      <c r="F1676" s="62">
        <v>409</v>
      </c>
      <c r="G1676" s="63">
        <v>31.32</v>
      </c>
      <c r="H1676" s="63">
        <v>13</v>
      </c>
      <c r="I1676" s="40"/>
      <c r="J1676" s="40">
        <v>16</v>
      </c>
      <c r="K1676" s="40" t="s">
        <v>677</v>
      </c>
      <c r="L1676" s="40" t="s">
        <v>128</v>
      </c>
      <c r="M1676" s="63">
        <f t="shared" si="26"/>
        <v>0.8125</v>
      </c>
      <c r="N1676" s="64">
        <f>IF(M1676="","",IF(M1676&lt;Premissas!$C$8,Premissas!$E$7,IF(M1676&lt;Premissas!$C$9,Premissas!$E$8,IF(M1676&lt;Premissas!$C$10,Premissas!$E$9,IF(M1676&lt;Premissas!$C$11,Premissas!$E$10,IF(M1676&lt;Premissas!$C$12,Premissas!$E$11,Premissas!$E$12))))))</f>
        <v>0</v>
      </c>
      <c r="O1676" s="65">
        <f>IF(OR(N1676="",N1676=0),0,N1676/Premissas!$C$16)</f>
        <v>0</v>
      </c>
    </row>
    <row r="1677" spans="1:15" ht="15" customHeight="1">
      <c r="A1677" s="40">
        <v>8</v>
      </c>
      <c r="B1677" s="40">
        <v>1965</v>
      </c>
      <c r="C1677" s="40" t="s">
        <v>19</v>
      </c>
      <c r="D1677" s="40" t="s">
        <v>1844</v>
      </c>
      <c r="E1677" s="40" t="s">
        <v>1845</v>
      </c>
      <c r="F1677" s="62">
        <v>498</v>
      </c>
      <c r="G1677" s="63">
        <v>20.73</v>
      </c>
      <c r="H1677" s="63">
        <v>24</v>
      </c>
      <c r="I1677" s="40"/>
      <c r="J1677" s="40">
        <v>22</v>
      </c>
      <c r="K1677" s="40" t="s">
        <v>677</v>
      </c>
      <c r="L1677" s="40" t="s">
        <v>128</v>
      </c>
      <c r="M1677" s="63">
        <f t="shared" si="26"/>
        <v>1.0909090909090908</v>
      </c>
      <c r="N1677" s="64">
        <f>IF(M1677="","",IF(M1677&lt;Premissas!$C$8,Premissas!$E$7,IF(M1677&lt;Premissas!$C$9,Premissas!$E$8,IF(M1677&lt;Premissas!$C$10,Premissas!$E$9,IF(M1677&lt;Premissas!$C$11,Premissas!$E$10,IF(M1677&lt;Premissas!$C$12,Premissas!$E$11,Premissas!$E$12))))))</f>
        <v>100</v>
      </c>
      <c r="O1677" s="65">
        <f>IF(OR(N1677="",N1677=0),0,N1677/Premissas!$C$16)</f>
        <v>3.8461538461538463</v>
      </c>
    </row>
    <row r="1678" spans="1:15" ht="15" customHeight="1">
      <c r="A1678" s="40">
        <v>8</v>
      </c>
      <c r="B1678" s="40">
        <v>1965</v>
      </c>
      <c r="C1678" s="40" t="s">
        <v>19</v>
      </c>
      <c r="D1678" s="40" t="s">
        <v>1026</v>
      </c>
      <c r="E1678" s="40" t="s">
        <v>1027</v>
      </c>
      <c r="F1678" s="62">
        <v>811</v>
      </c>
      <c r="G1678" s="63">
        <v>24.56</v>
      </c>
      <c r="H1678" s="63">
        <v>33</v>
      </c>
      <c r="I1678" s="40"/>
      <c r="J1678" s="40">
        <v>22</v>
      </c>
      <c r="K1678" s="40" t="s">
        <v>677</v>
      </c>
      <c r="L1678" s="40" t="s">
        <v>128</v>
      </c>
      <c r="M1678" s="63">
        <f t="shared" si="26"/>
        <v>1.5</v>
      </c>
      <c r="N1678" s="64">
        <f>IF(M1678="","",IF(M1678&lt;Premissas!$C$8,Premissas!$E$7,IF(M1678&lt;Premissas!$C$9,Premissas!$E$8,IF(M1678&lt;Premissas!$C$10,Premissas!$E$9,IF(M1678&lt;Premissas!$C$11,Premissas!$E$10,IF(M1678&lt;Premissas!$C$12,Premissas!$E$11,Premissas!$E$12))))))</f>
        <v>350</v>
      </c>
      <c r="O1678" s="65">
        <f>IF(OR(N1678="",N1678=0),0,N1678/Premissas!$C$16)</f>
        <v>13.461538461538462</v>
      </c>
    </row>
    <row r="1679" spans="1:15" ht="15" customHeight="1">
      <c r="A1679" s="40">
        <v>8</v>
      </c>
      <c r="B1679" s="40">
        <v>1965</v>
      </c>
      <c r="C1679" s="40" t="s">
        <v>19</v>
      </c>
      <c r="D1679" s="40" t="s">
        <v>1846</v>
      </c>
      <c r="E1679" s="40" t="s">
        <v>1847</v>
      </c>
      <c r="F1679" s="62">
        <v>535</v>
      </c>
      <c r="G1679" s="63">
        <v>36.1</v>
      </c>
      <c r="H1679" s="63">
        <v>15</v>
      </c>
      <c r="I1679" s="40"/>
      <c r="J1679" s="40">
        <v>22</v>
      </c>
      <c r="K1679" s="40" t="s">
        <v>677</v>
      </c>
      <c r="L1679" s="40" t="s">
        <v>128</v>
      </c>
      <c r="M1679" s="63">
        <f t="shared" si="26"/>
        <v>0.68181818181818177</v>
      </c>
      <c r="N1679" s="64">
        <f>IF(M1679="","",IF(M1679&lt;Premissas!$C$8,Premissas!$E$7,IF(M1679&lt;Premissas!$C$9,Premissas!$E$8,IF(M1679&lt;Premissas!$C$10,Premissas!$E$9,IF(M1679&lt;Premissas!$C$11,Premissas!$E$10,IF(M1679&lt;Premissas!$C$12,Premissas!$E$11,Premissas!$E$12))))))</f>
        <v>0</v>
      </c>
      <c r="O1679" s="65">
        <f>IF(OR(N1679="",N1679=0),0,N1679/Premissas!$C$16)</f>
        <v>0</v>
      </c>
    </row>
    <row r="1680" spans="1:15" ht="15" customHeight="1">
      <c r="A1680" s="40">
        <v>8</v>
      </c>
      <c r="B1680" s="40">
        <v>1965</v>
      </c>
      <c r="C1680" s="40" t="s">
        <v>21</v>
      </c>
      <c r="D1680" s="40" t="s">
        <v>1030</v>
      </c>
      <c r="E1680" s="40" t="s">
        <v>1031</v>
      </c>
      <c r="F1680" s="62">
        <v>121</v>
      </c>
      <c r="G1680" s="63">
        <v>17.010000000000002</v>
      </c>
      <c r="H1680" s="63">
        <v>7</v>
      </c>
      <c r="I1680" s="40"/>
      <c r="J1680" s="40">
        <v>16</v>
      </c>
      <c r="K1680" s="40" t="s">
        <v>677</v>
      </c>
      <c r="L1680" s="40" t="s">
        <v>128</v>
      </c>
      <c r="M1680" s="63">
        <f t="shared" si="26"/>
        <v>0.4375</v>
      </c>
      <c r="N1680" s="64">
        <f>IF(M1680="","",IF(M1680&lt;Premissas!$C$8,Premissas!$E$7,IF(M1680&lt;Premissas!$C$9,Premissas!$E$8,IF(M1680&lt;Premissas!$C$10,Premissas!$E$9,IF(M1680&lt;Premissas!$C$11,Premissas!$E$10,IF(M1680&lt;Premissas!$C$12,Premissas!$E$11,Premissas!$E$12))))))</f>
        <v>0</v>
      </c>
      <c r="O1680" s="65">
        <f>IF(OR(N1680="",N1680=0),0,N1680/Premissas!$C$16)</f>
        <v>0</v>
      </c>
    </row>
    <row r="1681" spans="1:15" ht="15" customHeight="1">
      <c r="A1681" s="40">
        <v>8</v>
      </c>
      <c r="B1681" s="40">
        <v>1965</v>
      </c>
      <c r="C1681" s="40" t="s">
        <v>21</v>
      </c>
      <c r="D1681" s="40" t="s">
        <v>1032</v>
      </c>
      <c r="E1681" s="40" t="s">
        <v>1033</v>
      </c>
      <c r="F1681" s="62">
        <v>2643</v>
      </c>
      <c r="G1681" s="63">
        <v>142.58000000000001</v>
      </c>
      <c r="H1681" s="63">
        <v>19</v>
      </c>
      <c r="I1681" s="40"/>
      <c r="J1681" s="40">
        <v>16</v>
      </c>
      <c r="K1681" s="40" t="s">
        <v>677</v>
      </c>
      <c r="L1681" s="40" t="s">
        <v>128</v>
      </c>
      <c r="M1681" s="63">
        <f t="shared" si="26"/>
        <v>1.1875</v>
      </c>
      <c r="N1681" s="64">
        <f>IF(M1681="","",IF(M1681&lt;Premissas!$C$8,Premissas!$E$7,IF(M1681&lt;Premissas!$C$9,Premissas!$E$8,IF(M1681&lt;Premissas!$C$10,Premissas!$E$9,IF(M1681&lt;Premissas!$C$11,Premissas!$E$10,IF(M1681&lt;Premissas!$C$12,Premissas!$E$11,Premissas!$E$12))))))</f>
        <v>100</v>
      </c>
      <c r="O1681" s="65">
        <f>IF(OR(N1681="",N1681=0),0,N1681/Premissas!$C$16)</f>
        <v>3.8461538461538463</v>
      </c>
    </row>
    <row r="1682" spans="1:15" ht="15" customHeight="1">
      <c r="A1682" s="40">
        <v>8</v>
      </c>
      <c r="B1682" s="40">
        <v>1965</v>
      </c>
      <c r="C1682" s="40" t="s">
        <v>19</v>
      </c>
      <c r="D1682" s="40" t="s">
        <v>1036</v>
      </c>
      <c r="E1682" s="40" t="s">
        <v>1037</v>
      </c>
      <c r="F1682" s="62">
        <v>1804</v>
      </c>
      <c r="G1682" s="63">
        <v>103.57</v>
      </c>
      <c r="H1682" s="63">
        <v>17</v>
      </c>
      <c r="I1682" s="40"/>
      <c r="J1682" s="40">
        <v>22</v>
      </c>
      <c r="K1682" s="40" t="s">
        <v>677</v>
      </c>
      <c r="L1682" s="40" t="s">
        <v>128</v>
      </c>
      <c r="M1682" s="63">
        <f t="shared" si="26"/>
        <v>0.77272727272727271</v>
      </c>
      <c r="N1682" s="64">
        <f>IF(M1682="","",IF(M1682&lt;Premissas!$C$8,Premissas!$E$7,IF(M1682&lt;Premissas!$C$9,Premissas!$E$8,IF(M1682&lt;Premissas!$C$10,Premissas!$E$9,IF(M1682&lt;Premissas!$C$11,Premissas!$E$10,IF(M1682&lt;Premissas!$C$12,Premissas!$E$11,Premissas!$E$12))))))</f>
        <v>0</v>
      </c>
      <c r="O1682" s="65">
        <f>IF(OR(N1682="",N1682=0),0,N1682/Premissas!$C$16)</f>
        <v>0</v>
      </c>
    </row>
    <row r="1683" spans="1:15" ht="15" customHeight="1">
      <c r="A1683" s="40">
        <v>8</v>
      </c>
      <c r="B1683" s="40">
        <v>1965</v>
      </c>
      <c r="C1683" s="40" t="s">
        <v>21</v>
      </c>
      <c r="D1683" s="40" t="s">
        <v>1038</v>
      </c>
      <c r="E1683" s="40" t="s">
        <v>1039</v>
      </c>
      <c r="F1683" s="62">
        <v>2630</v>
      </c>
      <c r="G1683" s="63">
        <v>99.59</v>
      </c>
      <c r="H1683" s="63">
        <v>26</v>
      </c>
      <c r="I1683" s="40"/>
      <c r="J1683" s="40">
        <v>16</v>
      </c>
      <c r="K1683" s="40" t="s">
        <v>677</v>
      </c>
      <c r="L1683" s="40" t="s">
        <v>128</v>
      </c>
      <c r="M1683" s="63">
        <f t="shared" si="26"/>
        <v>1.625</v>
      </c>
      <c r="N1683" s="64">
        <f>IF(M1683="","",IF(M1683&lt;Premissas!$C$8,Premissas!$E$7,IF(M1683&lt;Premissas!$C$9,Premissas!$E$8,IF(M1683&lt;Premissas!$C$10,Premissas!$E$9,IF(M1683&lt;Premissas!$C$11,Premissas!$E$10,IF(M1683&lt;Premissas!$C$12,Premissas!$E$11,Premissas!$E$12))))))</f>
        <v>500</v>
      </c>
      <c r="O1683" s="65">
        <f>IF(OR(N1683="",N1683=0),0,N1683/Premissas!$C$16)</f>
        <v>19.23076923076923</v>
      </c>
    </row>
    <row r="1684" spans="1:15" ht="15" customHeight="1">
      <c r="A1684" s="40">
        <v>8</v>
      </c>
      <c r="B1684" s="40">
        <v>1965</v>
      </c>
      <c r="C1684" s="40" t="s">
        <v>19</v>
      </c>
      <c r="D1684" s="40" t="s">
        <v>1040</v>
      </c>
      <c r="E1684" s="40" t="s">
        <v>1041</v>
      </c>
      <c r="F1684" s="62">
        <v>175</v>
      </c>
      <c r="G1684" s="63">
        <v>36.28</v>
      </c>
      <c r="H1684" s="63">
        <v>5</v>
      </c>
      <c r="I1684" s="40"/>
      <c r="J1684" s="40">
        <v>22</v>
      </c>
      <c r="K1684" s="40" t="s">
        <v>677</v>
      </c>
      <c r="L1684" s="40" t="s">
        <v>128</v>
      </c>
      <c r="M1684" s="63">
        <f t="shared" si="26"/>
        <v>0.22727272727272727</v>
      </c>
      <c r="N1684" s="64">
        <f>IF(M1684="","",IF(M1684&lt;Premissas!$C$8,Premissas!$E$7,IF(M1684&lt;Premissas!$C$9,Premissas!$E$8,IF(M1684&lt;Premissas!$C$10,Premissas!$E$9,IF(M1684&lt;Premissas!$C$11,Premissas!$E$10,IF(M1684&lt;Premissas!$C$12,Premissas!$E$11,Premissas!$E$12))))))</f>
        <v>0</v>
      </c>
      <c r="O1684" s="65">
        <f>IF(OR(N1684="",N1684=0),0,N1684/Premissas!$C$16)</f>
        <v>0</v>
      </c>
    </row>
    <row r="1685" spans="1:15" ht="15" customHeight="1">
      <c r="A1685" s="40">
        <v>8</v>
      </c>
      <c r="B1685" s="40">
        <v>1965</v>
      </c>
      <c r="C1685" s="40" t="s">
        <v>21</v>
      </c>
      <c r="D1685" s="40" t="s">
        <v>1042</v>
      </c>
      <c r="E1685" s="40" t="s">
        <v>1043</v>
      </c>
      <c r="F1685" s="62">
        <v>2</v>
      </c>
      <c r="G1685" s="63">
        <v>1.57</v>
      </c>
      <c r="H1685" s="63">
        <v>1</v>
      </c>
      <c r="I1685" s="40"/>
      <c r="J1685" s="40">
        <v>16</v>
      </c>
      <c r="K1685" s="40" t="s">
        <v>677</v>
      </c>
      <c r="L1685" s="40" t="s">
        <v>128</v>
      </c>
      <c r="M1685" s="63">
        <f t="shared" si="26"/>
        <v>6.25E-2</v>
      </c>
      <c r="N1685" s="64">
        <f>IF(M1685="","",IF(M1685&lt;Premissas!$C$8,Premissas!$E$7,IF(M1685&lt;Premissas!$C$9,Premissas!$E$8,IF(M1685&lt;Premissas!$C$10,Premissas!$E$9,IF(M1685&lt;Premissas!$C$11,Premissas!$E$10,IF(M1685&lt;Premissas!$C$12,Premissas!$E$11,Premissas!$E$12))))))</f>
        <v>0</v>
      </c>
      <c r="O1685" s="65">
        <f>IF(OR(N1685="",N1685=0),0,N1685/Premissas!$C$16)</f>
        <v>0</v>
      </c>
    </row>
    <row r="1686" spans="1:15" ht="15" customHeight="1">
      <c r="A1686" s="40">
        <v>8</v>
      </c>
      <c r="B1686" s="40">
        <v>1965</v>
      </c>
      <c r="C1686" s="40" t="s">
        <v>20</v>
      </c>
      <c r="D1686" s="40" t="s">
        <v>1042</v>
      </c>
      <c r="E1686" s="40" t="s">
        <v>1043</v>
      </c>
      <c r="F1686" s="62">
        <v>2498</v>
      </c>
      <c r="G1686" s="63">
        <v>164.31</v>
      </c>
      <c r="H1686" s="63">
        <v>15</v>
      </c>
      <c r="I1686" s="40"/>
      <c r="J1686" s="40">
        <v>17</v>
      </c>
      <c r="K1686" s="40" t="s">
        <v>677</v>
      </c>
      <c r="L1686" s="40" t="s">
        <v>128</v>
      </c>
      <c r="M1686" s="63">
        <f t="shared" si="26"/>
        <v>0.88235294117647056</v>
      </c>
      <c r="N1686" s="64">
        <f>IF(M1686="","",IF(M1686&lt;Premissas!$C$8,Premissas!$E$7,IF(M1686&lt;Premissas!$C$9,Premissas!$E$8,IF(M1686&lt;Premissas!$C$10,Premissas!$E$9,IF(M1686&lt;Premissas!$C$11,Premissas!$E$10,IF(M1686&lt;Premissas!$C$12,Premissas!$E$11,Premissas!$E$12))))))</f>
        <v>0</v>
      </c>
      <c r="O1686" s="65">
        <f>IF(OR(N1686="",N1686=0),0,N1686/Premissas!$C$16)</f>
        <v>0</v>
      </c>
    </row>
    <row r="1687" spans="1:15" ht="15" customHeight="1">
      <c r="A1687" s="40">
        <v>8</v>
      </c>
      <c r="B1687" s="40">
        <v>1965</v>
      </c>
      <c r="C1687" s="40" t="s">
        <v>19</v>
      </c>
      <c r="D1687" s="40" t="s">
        <v>1044</v>
      </c>
      <c r="E1687" s="40" t="s">
        <v>1045</v>
      </c>
      <c r="F1687" s="62">
        <v>1746</v>
      </c>
      <c r="G1687" s="63">
        <v>66.84</v>
      </c>
      <c r="H1687" s="63">
        <v>26</v>
      </c>
      <c r="I1687" s="40"/>
      <c r="J1687" s="40">
        <v>22</v>
      </c>
      <c r="K1687" s="40" t="s">
        <v>677</v>
      </c>
      <c r="L1687" s="40" t="s">
        <v>128</v>
      </c>
      <c r="M1687" s="63">
        <f t="shared" si="26"/>
        <v>1.1818181818181819</v>
      </c>
      <c r="N1687" s="64">
        <f>IF(M1687="","",IF(M1687&lt;Premissas!$C$8,Premissas!$E$7,IF(M1687&lt;Premissas!$C$9,Premissas!$E$8,IF(M1687&lt;Premissas!$C$10,Premissas!$E$9,IF(M1687&lt;Premissas!$C$11,Premissas!$E$10,IF(M1687&lt;Premissas!$C$12,Premissas!$E$11,Premissas!$E$12))))))</f>
        <v>100</v>
      </c>
      <c r="O1687" s="65">
        <f>IF(OR(N1687="",N1687=0),0,N1687/Premissas!$C$16)</f>
        <v>3.8461538461538463</v>
      </c>
    </row>
    <row r="1688" spans="1:15" ht="15" customHeight="1">
      <c r="A1688" s="40">
        <v>8</v>
      </c>
      <c r="B1688" s="40">
        <v>1965</v>
      </c>
      <c r="C1688" s="40" t="s">
        <v>20</v>
      </c>
      <c r="D1688" s="40" t="s">
        <v>1044</v>
      </c>
      <c r="E1688" s="40" t="s">
        <v>1045</v>
      </c>
      <c r="F1688" s="62">
        <v>19</v>
      </c>
      <c r="G1688" s="63">
        <v>0.19</v>
      </c>
      <c r="H1688" s="63">
        <v>100</v>
      </c>
      <c r="I1688" s="40"/>
      <c r="J1688" s="40">
        <v>17</v>
      </c>
      <c r="K1688" s="40" t="s">
        <v>677</v>
      </c>
      <c r="L1688" s="40" t="s">
        <v>128</v>
      </c>
      <c r="M1688" s="63">
        <f t="shared" si="26"/>
        <v>5.882352941176471</v>
      </c>
      <c r="N1688" s="64">
        <f>IF(M1688="","",IF(M1688&lt;Premissas!$C$8,Premissas!$E$7,IF(M1688&lt;Premissas!$C$9,Premissas!$E$8,IF(M1688&lt;Premissas!$C$10,Premissas!$E$9,IF(M1688&lt;Premissas!$C$11,Premissas!$E$10,IF(M1688&lt;Premissas!$C$12,Premissas!$E$11,Premissas!$E$12))))))</f>
        <v>750</v>
      </c>
      <c r="O1688" s="65">
        <f>IF(OR(N1688="",N1688=0),0,N1688/Premissas!$C$16)</f>
        <v>28.846153846153847</v>
      </c>
    </row>
    <row r="1689" spans="1:15" ht="15" customHeight="1">
      <c r="A1689" s="40">
        <v>8</v>
      </c>
      <c r="B1689" s="40">
        <v>1965</v>
      </c>
      <c r="C1689" s="40" t="s">
        <v>21</v>
      </c>
      <c r="D1689" s="40" t="s">
        <v>1046</v>
      </c>
      <c r="E1689" s="40" t="s">
        <v>1047</v>
      </c>
      <c r="F1689" s="62">
        <v>970</v>
      </c>
      <c r="G1689" s="63">
        <v>74.650000000000006</v>
      </c>
      <c r="H1689" s="63">
        <v>13</v>
      </c>
      <c r="I1689" s="40"/>
      <c r="J1689" s="40">
        <v>16</v>
      </c>
      <c r="K1689" s="40" t="s">
        <v>677</v>
      </c>
      <c r="L1689" s="40" t="s">
        <v>128</v>
      </c>
      <c r="M1689" s="63">
        <f t="shared" si="26"/>
        <v>0.8125</v>
      </c>
      <c r="N1689" s="64">
        <f>IF(M1689="","",IF(M1689&lt;Premissas!$C$8,Premissas!$E$7,IF(M1689&lt;Premissas!$C$9,Premissas!$E$8,IF(M1689&lt;Premissas!$C$10,Premissas!$E$9,IF(M1689&lt;Premissas!$C$11,Premissas!$E$10,IF(M1689&lt;Premissas!$C$12,Premissas!$E$11,Premissas!$E$12))))))</f>
        <v>0</v>
      </c>
      <c r="O1689" s="65">
        <f>IF(OR(N1689="",N1689=0),0,N1689/Premissas!$C$16)</f>
        <v>0</v>
      </c>
    </row>
    <row r="1690" spans="1:15" ht="15" customHeight="1">
      <c r="A1690" s="40">
        <v>8</v>
      </c>
      <c r="B1690" s="40">
        <v>1965</v>
      </c>
      <c r="C1690" s="40" t="s">
        <v>20</v>
      </c>
      <c r="D1690" s="40" t="s">
        <v>1046</v>
      </c>
      <c r="E1690" s="40" t="s">
        <v>1047</v>
      </c>
      <c r="F1690" s="62">
        <v>2505</v>
      </c>
      <c r="G1690" s="63">
        <v>107.97</v>
      </c>
      <c r="H1690" s="63">
        <v>23</v>
      </c>
      <c r="I1690" s="40"/>
      <c r="J1690" s="40">
        <v>17</v>
      </c>
      <c r="K1690" s="40" t="s">
        <v>677</v>
      </c>
      <c r="L1690" s="40" t="s">
        <v>128</v>
      </c>
      <c r="M1690" s="63">
        <f t="shared" si="26"/>
        <v>1.3529411764705883</v>
      </c>
      <c r="N1690" s="64">
        <f>IF(M1690="","",IF(M1690&lt;Premissas!$C$8,Premissas!$E$7,IF(M1690&lt;Premissas!$C$9,Premissas!$E$8,IF(M1690&lt;Premissas!$C$10,Premissas!$E$9,IF(M1690&lt;Premissas!$C$11,Premissas!$E$10,IF(M1690&lt;Premissas!$C$12,Premissas!$E$11,Premissas!$E$12))))))</f>
        <v>200</v>
      </c>
      <c r="O1690" s="65">
        <f>IF(OR(N1690="",N1690=0),0,N1690/Premissas!$C$16)</f>
        <v>7.6923076923076925</v>
      </c>
    </row>
    <row r="1691" spans="1:15" ht="15" customHeight="1">
      <c r="A1691" s="40">
        <v>8</v>
      </c>
      <c r="B1691" s="40">
        <v>1965</v>
      </c>
      <c r="C1691" s="40" t="s">
        <v>21</v>
      </c>
      <c r="D1691" s="40" t="s">
        <v>1048</v>
      </c>
      <c r="E1691" s="40" t="s">
        <v>1049</v>
      </c>
      <c r="F1691" s="62">
        <v>1393</v>
      </c>
      <c r="G1691" s="63">
        <v>115.12</v>
      </c>
      <c r="H1691" s="63">
        <v>12</v>
      </c>
      <c r="I1691" s="40"/>
      <c r="J1691" s="40">
        <v>16</v>
      </c>
      <c r="K1691" s="40" t="s">
        <v>677</v>
      </c>
      <c r="L1691" s="40" t="s">
        <v>128</v>
      </c>
      <c r="M1691" s="63">
        <f t="shared" si="26"/>
        <v>0.75</v>
      </c>
      <c r="N1691" s="64">
        <f>IF(M1691="","",IF(M1691&lt;Premissas!$C$8,Premissas!$E$7,IF(M1691&lt;Premissas!$C$9,Premissas!$E$8,IF(M1691&lt;Premissas!$C$10,Premissas!$E$9,IF(M1691&lt;Premissas!$C$11,Premissas!$E$10,IF(M1691&lt;Premissas!$C$12,Premissas!$E$11,Premissas!$E$12))))))</f>
        <v>0</v>
      </c>
      <c r="O1691" s="65">
        <f>IF(OR(N1691="",N1691=0),0,N1691/Premissas!$C$16)</f>
        <v>0</v>
      </c>
    </row>
    <row r="1692" spans="1:15" ht="15" customHeight="1">
      <c r="A1692" s="40">
        <v>8</v>
      </c>
      <c r="B1692" s="40">
        <v>1965</v>
      </c>
      <c r="C1692" s="40" t="s">
        <v>21</v>
      </c>
      <c r="D1692" s="40" t="s">
        <v>1050</v>
      </c>
      <c r="E1692" s="40" t="s">
        <v>1051</v>
      </c>
      <c r="F1692" s="62">
        <v>2964</v>
      </c>
      <c r="G1692" s="63">
        <v>138.5</v>
      </c>
      <c r="H1692" s="63">
        <v>21</v>
      </c>
      <c r="I1692" s="40"/>
      <c r="J1692" s="40">
        <v>16</v>
      </c>
      <c r="K1692" s="40" t="s">
        <v>677</v>
      </c>
      <c r="L1692" s="40" t="s">
        <v>128</v>
      </c>
      <c r="M1692" s="63">
        <f t="shared" si="26"/>
        <v>1.3125</v>
      </c>
      <c r="N1692" s="64">
        <f>IF(M1692="","",IF(M1692&lt;Premissas!$C$8,Premissas!$E$7,IF(M1692&lt;Premissas!$C$9,Premissas!$E$8,IF(M1692&lt;Premissas!$C$10,Premissas!$E$9,IF(M1692&lt;Premissas!$C$11,Premissas!$E$10,IF(M1692&lt;Premissas!$C$12,Premissas!$E$11,Premissas!$E$12))))))</f>
        <v>200</v>
      </c>
      <c r="O1692" s="65">
        <f>IF(OR(N1692="",N1692=0),0,N1692/Premissas!$C$16)</f>
        <v>7.6923076923076925</v>
      </c>
    </row>
    <row r="1693" spans="1:15" ht="15" customHeight="1">
      <c r="A1693" s="40">
        <v>8</v>
      </c>
      <c r="B1693" s="40">
        <v>1965</v>
      </c>
      <c r="C1693" s="40" t="s">
        <v>19</v>
      </c>
      <c r="D1693" s="40" t="s">
        <v>1052</v>
      </c>
      <c r="E1693" s="40" t="s">
        <v>1053</v>
      </c>
      <c r="F1693" s="62">
        <v>493</v>
      </c>
      <c r="G1693" s="63">
        <v>14.35</v>
      </c>
      <c r="H1693" s="63">
        <v>34</v>
      </c>
      <c r="I1693" s="40"/>
      <c r="J1693" s="40">
        <v>22</v>
      </c>
      <c r="K1693" s="40" t="s">
        <v>677</v>
      </c>
      <c r="L1693" s="40" t="s">
        <v>128</v>
      </c>
      <c r="M1693" s="63">
        <f t="shared" si="26"/>
        <v>1.5454545454545454</v>
      </c>
      <c r="N1693" s="64">
        <f>IF(M1693="","",IF(M1693&lt;Premissas!$C$8,Premissas!$E$7,IF(M1693&lt;Premissas!$C$9,Premissas!$E$8,IF(M1693&lt;Premissas!$C$10,Premissas!$E$9,IF(M1693&lt;Premissas!$C$11,Premissas!$E$10,IF(M1693&lt;Premissas!$C$12,Premissas!$E$11,Premissas!$E$12))))))</f>
        <v>350</v>
      </c>
      <c r="O1693" s="65">
        <f>IF(OR(N1693="",N1693=0),0,N1693/Premissas!$C$16)</f>
        <v>13.461538461538462</v>
      </c>
    </row>
    <row r="1694" spans="1:15" ht="15" customHeight="1">
      <c r="A1694" s="40">
        <v>8</v>
      </c>
      <c r="B1694" s="40">
        <v>1965</v>
      </c>
      <c r="C1694" s="40" t="s">
        <v>21</v>
      </c>
      <c r="D1694" s="40" t="s">
        <v>1054</v>
      </c>
      <c r="E1694" s="40" t="s">
        <v>1055</v>
      </c>
      <c r="F1694" s="62">
        <v>3675</v>
      </c>
      <c r="G1694" s="63">
        <v>124.73</v>
      </c>
      <c r="H1694" s="63">
        <v>29</v>
      </c>
      <c r="I1694" s="40"/>
      <c r="J1694" s="40">
        <v>16</v>
      </c>
      <c r="K1694" s="40" t="s">
        <v>677</v>
      </c>
      <c r="L1694" s="40" t="s">
        <v>128</v>
      </c>
      <c r="M1694" s="63">
        <f t="shared" si="26"/>
        <v>1.8125</v>
      </c>
      <c r="N1694" s="64">
        <f>IF(M1694="","",IF(M1694&lt;Premissas!$C$8,Premissas!$E$7,IF(M1694&lt;Premissas!$C$9,Premissas!$E$8,IF(M1694&lt;Premissas!$C$10,Premissas!$E$9,IF(M1694&lt;Premissas!$C$11,Premissas!$E$10,IF(M1694&lt;Premissas!$C$12,Premissas!$E$11,Premissas!$E$12))))))</f>
        <v>500</v>
      </c>
      <c r="O1694" s="65">
        <f>IF(OR(N1694="",N1694=0),0,N1694/Premissas!$C$16)</f>
        <v>19.23076923076923</v>
      </c>
    </row>
    <row r="1695" spans="1:15" ht="15" customHeight="1">
      <c r="A1695" s="40">
        <v>8</v>
      </c>
      <c r="B1695" s="40">
        <v>1965</v>
      </c>
      <c r="C1695" s="40" t="s">
        <v>20</v>
      </c>
      <c r="D1695" s="40" t="s">
        <v>1056</v>
      </c>
      <c r="E1695" s="40" t="s">
        <v>1057</v>
      </c>
      <c r="F1695" s="62">
        <v>108</v>
      </c>
      <c r="G1695" s="63">
        <v>6.67</v>
      </c>
      <c r="H1695" s="63">
        <v>16</v>
      </c>
      <c r="I1695" s="40"/>
      <c r="J1695" s="40">
        <v>17</v>
      </c>
      <c r="K1695" s="40" t="s">
        <v>677</v>
      </c>
      <c r="L1695" s="40" t="s">
        <v>128</v>
      </c>
      <c r="M1695" s="63">
        <f t="shared" si="26"/>
        <v>0.94117647058823528</v>
      </c>
      <c r="N1695" s="64">
        <f>IF(M1695="","",IF(M1695&lt;Premissas!$C$8,Premissas!$E$7,IF(M1695&lt;Premissas!$C$9,Premissas!$E$8,IF(M1695&lt;Premissas!$C$10,Premissas!$E$9,IF(M1695&lt;Premissas!$C$11,Premissas!$E$10,IF(M1695&lt;Premissas!$C$12,Premissas!$E$11,Premissas!$E$12))))))</f>
        <v>0</v>
      </c>
      <c r="O1695" s="65">
        <f>IF(OR(N1695="",N1695=0),0,N1695/Premissas!$C$16)</f>
        <v>0</v>
      </c>
    </row>
    <row r="1696" spans="1:15" ht="15" customHeight="1">
      <c r="A1696" s="40">
        <v>8</v>
      </c>
      <c r="B1696" s="40">
        <v>1965</v>
      </c>
      <c r="C1696" s="40" t="s">
        <v>21</v>
      </c>
      <c r="D1696" s="40" t="s">
        <v>1058</v>
      </c>
      <c r="E1696" s="40" t="s">
        <v>1059</v>
      </c>
      <c r="F1696" s="62">
        <v>2</v>
      </c>
      <c r="G1696" s="63">
        <v>1.33</v>
      </c>
      <c r="H1696" s="63">
        <v>2</v>
      </c>
      <c r="I1696" s="40"/>
      <c r="J1696" s="40">
        <v>16</v>
      </c>
      <c r="K1696" s="40" t="s">
        <v>677</v>
      </c>
      <c r="L1696" s="40" t="s">
        <v>128</v>
      </c>
      <c r="M1696" s="63">
        <f t="shared" si="26"/>
        <v>0.125</v>
      </c>
      <c r="N1696" s="64">
        <f>IF(M1696="","",IF(M1696&lt;Premissas!$C$8,Premissas!$E$7,IF(M1696&lt;Premissas!$C$9,Premissas!$E$8,IF(M1696&lt;Premissas!$C$10,Premissas!$E$9,IF(M1696&lt;Premissas!$C$11,Premissas!$E$10,IF(M1696&lt;Premissas!$C$12,Premissas!$E$11,Premissas!$E$12))))))</f>
        <v>0</v>
      </c>
      <c r="O1696" s="65">
        <f>IF(OR(N1696="",N1696=0),0,N1696/Premissas!$C$16)</f>
        <v>0</v>
      </c>
    </row>
    <row r="1697" spans="1:15" ht="15" customHeight="1">
      <c r="A1697" s="40">
        <v>8</v>
      </c>
      <c r="B1697" s="40">
        <v>1965</v>
      </c>
      <c r="C1697" s="40" t="s">
        <v>19</v>
      </c>
      <c r="D1697" s="40" t="s">
        <v>1060</v>
      </c>
      <c r="E1697" s="40" t="s">
        <v>1061</v>
      </c>
      <c r="F1697" s="62">
        <v>438</v>
      </c>
      <c r="G1697" s="63">
        <v>39.81</v>
      </c>
      <c r="H1697" s="63">
        <v>11</v>
      </c>
      <c r="I1697" s="40"/>
      <c r="J1697" s="40">
        <v>22</v>
      </c>
      <c r="K1697" s="40" t="s">
        <v>677</v>
      </c>
      <c r="L1697" s="40" t="s">
        <v>128</v>
      </c>
      <c r="M1697" s="63">
        <f t="shared" si="26"/>
        <v>0.5</v>
      </c>
      <c r="N1697" s="64">
        <f>IF(M1697="","",IF(M1697&lt;Premissas!$C$8,Premissas!$E$7,IF(M1697&lt;Premissas!$C$9,Premissas!$E$8,IF(M1697&lt;Premissas!$C$10,Premissas!$E$9,IF(M1697&lt;Premissas!$C$11,Premissas!$E$10,IF(M1697&lt;Premissas!$C$12,Premissas!$E$11,Premissas!$E$12))))))</f>
        <v>0</v>
      </c>
      <c r="O1697" s="65">
        <f>IF(OR(N1697="",N1697=0),0,N1697/Premissas!$C$16)</f>
        <v>0</v>
      </c>
    </row>
    <row r="1698" spans="1:15" ht="15" customHeight="1">
      <c r="A1698" s="40">
        <v>8</v>
      </c>
      <c r="B1698" s="40">
        <v>1965</v>
      </c>
      <c r="C1698" s="40" t="s">
        <v>21</v>
      </c>
      <c r="D1698" s="40" t="s">
        <v>1062</v>
      </c>
      <c r="E1698" s="40" t="s">
        <v>1063</v>
      </c>
      <c r="F1698" s="62">
        <v>369</v>
      </c>
      <c r="G1698" s="63">
        <v>16.47</v>
      </c>
      <c r="H1698" s="63">
        <v>22</v>
      </c>
      <c r="I1698" s="40"/>
      <c r="J1698" s="40">
        <v>16</v>
      </c>
      <c r="K1698" s="40" t="s">
        <v>677</v>
      </c>
      <c r="L1698" s="40" t="s">
        <v>128</v>
      </c>
      <c r="M1698" s="63">
        <f t="shared" si="26"/>
        <v>1.375</v>
      </c>
      <c r="N1698" s="64">
        <f>IF(M1698="","",IF(M1698&lt;Premissas!$C$8,Premissas!$E$7,IF(M1698&lt;Premissas!$C$9,Premissas!$E$8,IF(M1698&lt;Premissas!$C$10,Premissas!$E$9,IF(M1698&lt;Premissas!$C$11,Premissas!$E$10,IF(M1698&lt;Premissas!$C$12,Premissas!$E$11,Premissas!$E$12))))))</f>
        <v>200</v>
      </c>
      <c r="O1698" s="65">
        <f>IF(OR(N1698="",N1698=0),0,N1698/Premissas!$C$16)</f>
        <v>7.6923076923076925</v>
      </c>
    </row>
    <row r="1699" spans="1:15" ht="15" customHeight="1">
      <c r="A1699" s="40">
        <v>8</v>
      </c>
      <c r="B1699" s="40">
        <v>1965</v>
      </c>
      <c r="C1699" s="40" t="s">
        <v>21</v>
      </c>
      <c r="D1699" s="40" t="s">
        <v>1064</v>
      </c>
      <c r="E1699" s="40" t="s">
        <v>1065</v>
      </c>
      <c r="F1699" s="62">
        <v>183</v>
      </c>
      <c r="G1699" s="63">
        <v>35.83</v>
      </c>
      <c r="H1699" s="63">
        <v>5</v>
      </c>
      <c r="I1699" s="40"/>
      <c r="J1699" s="40">
        <v>16</v>
      </c>
      <c r="K1699" s="40" t="s">
        <v>677</v>
      </c>
      <c r="L1699" s="40" t="s">
        <v>128</v>
      </c>
      <c r="M1699" s="63">
        <f t="shared" si="26"/>
        <v>0.3125</v>
      </c>
      <c r="N1699" s="64">
        <f>IF(M1699="","",IF(M1699&lt;Premissas!$C$8,Premissas!$E$7,IF(M1699&lt;Premissas!$C$9,Premissas!$E$8,IF(M1699&lt;Premissas!$C$10,Premissas!$E$9,IF(M1699&lt;Premissas!$C$11,Premissas!$E$10,IF(M1699&lt;Premissas!$C$12,Premissas!$E$11,Premissas!$E$12))))))</f>
        <v>0</v>
      </c>
      <c r="O1699" s="65">
        <f>IF(OR(N1699="",N1699=0),0,N1699/Premissas!$C$16)</f>
        <v>0</v>
      </c>
    </row>
    <row r="1700" spans="1:15" ht="15" customHeight="1">
      <c r="A1700" s="40">
        <v>8</v>
      </c>
      <c r="B1700" s="40">
        <v>1965</v>
      </c>
      <c r="C1700" s="40" t="s">
        <v>21</v>
      </c>
      <c r="D1700" s="40" t="s">
        <v>1066</v>
      </c>
      <c r="E1700" s="40" t="s">
        <v>1067</v>
      </c>
      <c r="F1700" s="62">
        <v>823</v>
      </c>
      <c r="G1700" s="63">
        <v>48.57</v>
      </c>
      <c r="H1700" s="63">
        <v>17</v>
      </c>
      <c r="I1700" s="40"/>
      <c r="J1700" s="40">
        <v>16</v>
      </c>
      <c r="K1700" s="40" t="s">
        <v>677</v>
      </c>
      <c r="L1700" s="40" t="s">
        <v>128</v>
      </c>
      <c r="M1700" s="63">
        <f t="shared" si="26"/>
        <v>1.0625</v>
      </c>
      <c r="N1700" s="64">
        <f>IF(M1700="","",IF(M1700&lt;Premissas!$C$8,Premissas!$E$7,IF(M1700&lt;Premissas!$C$9,Premissas!$E$8,IF(M1700&lt;Premissas!$C$10,Premissas!$E$9,IF(M1700&lt;Premissas!$C$11,Premissas!$E$10,IF(M1700&lt;Premissas!$C$12,Premissas!$E$11,Premissas!$E$12))))))</f>
        <v>100</v>
      </c>
      <c r="O1700" s="65">
        <f>IF(OR(N1700="",N1700=0),0,N1700/Premissas!$C$16)</f>
        <v>3.8461538461538463</v>
      </c>
    </row>
    <row r="1701" spans="1:15" ht="15" customHeight="1">
      <c r="A1701" s="40">
        <v>8</v>
      </c>
      <c r="B1701" s="40">
        <v>1965</v>
      </c>
      <c r="C1701" s="40" t="s">
        <v>20</v>
      </c>
      <c r="D1701" s="40" t="s">
        <v>1066</v>
      </c>
      <c r="E1701" s="40" t="s">
        <v>1067</v>
      </c>
      <c r="F1701" s="62">
        <v>3757</v>
      </c>
      <c r="G1701" s="63">
        <v>121.04</v>
      </c>
      <c r="H1701" s="63">
        <v>31</v>
      </c>
      <c r="I1701" s="40"/>
      <c r="J1701" s="40">
        <v>17</v>
      </c>
      <c r="K1701" s="40" t="s">
        <v>677</v>
      </c>
      <c r="L1701" s="40" t="s">
        <v>128</v>
      </c>
      <c r="M1701" s="63">
        <f t="shared" si="26"/>
        <v>1.8235294117647058</v>
      </c>
      <c r="N1701" s="64">
        <f>IF(M1701="","",IF(M1701&lt;Premissas!$C$8,Premissas!$E$7,IF(M1701&lt;Premissas!$C$9,Premissas!$E$8,IF(M1701&lt;Premissas!$C$10,Premissas!$E$9,IF(M1701&lt;Premissas!$C$11,Premissas!$E$10,IF(M1701&lt;Premissas!$C$12,Premissas!$E$11,Premissas!$E$12))))))</f>
        <v>500</v>
      </c>
      <c r="O1701" s="65">
        <f>IF(OR(N1701="",N1701=0),0,N1701/Premissas!$C$16)</f>
        <v>19.23076923076923</v>
      </c>
    </row>
    <row r="1702" spans="1:15" ht="15" customHeight="1">
      <c r="A1702" s="40">
        <v>8</v>
      </c>
      <c r="B1702" s="40">
        <v>1965</v>
      </c>
      <c r="C1702" s="40" t="s">
        <v>21</v>
      </c>
      <c r="D1702" s="40" t="s">
        <v>1070</v>
      </c>
      <c r="E1702" s="40" t="s">
        <v>1071</v>
      </c>
      <c r="F1702" s="62">
        <v>137</v>
      </c>
      <c r="G1702" s="63">
        <v>19.28</v>
      </c>
      <c r="H1702" s="63">
        <v>7</v>
      </c>
      <c r="I1702" s="40"/>
      <c r="J1702" s="40">
        <v>16</v>
      </c>
      <c r="K1702" s="40" t="s">
        <v>677</v>
      </c>
      <c r="L1702" s="40" t="s">
        <v>128</v>
      </c>
      <c r="M1702" s="63">
        <f t="shared" si="26"/>
        <v>0.4375</v>
      </c>
      <c r="N1702" s="64">
        <f>IF(M1702="","",IF(M1702&lt;Premissas!$C$8,Premissas!$E$7,IF(M1702&lt;Premissas!$C$9,Premissas!$E$8,IF(M1702&lt;Premissas!$C$10,Premissas!$E$9,IF(M1702&lt;Premissas!$C$11,Premissas!$E$10,IF(M1702&lt;Premissas!$C$12,Premissas!$E$11,Premissas!$E$12))))))</f>
        <v>0</v>
      </c>
      <c r="O1702" s="65">
        <f>IF(OR(N1702="",N1702=0),0,N1702/Premissas!$C$16)</f>
        <v>0</v>
      </c>
    </row>
    <row r="1703" spans="1:15" ht="15" customHeight="1">
      <c r="A1703" s="40">
        <v>8</v>
      </c>
      <c r="B1703" s="40">
        <v>1965</v>
      </c>
      <c r="C1703" s="40" t="s">
        <v>19</v>
      </c>
      <c r="D1703" s="40" t="s">
        <v>1072</v>
      </c>
      <c r="E1703" s="40" t="s">
        <v>1073</v>
      </c>
      <c r="F1703" s="62">
        <v>1090</v>
      </c>
      <c r="G1703" s="63">
        <v>117.3</v>
      </c>
      <c r="H1703" s="63">
        <v>9</v>
      </c>
      <c r="I1703" s="40"/>
      <c r="J1703" s="40">
        <v>22</v>
      </c>
      <c r="K1703" s="40" t="s">
        <v>677</v>
      </c>
      <c r="L1703" s="40" t="s">
        <v>128</v>
      </c>
      <c r="M1703" s="63">
        <f t="shared" si="26"/>
        <v>0.40909090909090912</v>
      </c>
      <c r="N1703" s="64">
        <f>IF(M1703="","",IF(M1703&lt;Premissas!$C$8,Premissas!$E$7,IF(M1703&lt;Premissas!$C$9,Premissas!$E$8,IF(M1703&lt;Premissas!$C$10,Premissas!$E$9,IF(M1703&lt;Premissas!$C$11,Premissas!$E$10,IF(M1703&lt;Premissas!$C$12,Premissas!$E$11,Premissas!$E$12))))))</f>
        <v>0</v>
      </c>
      <c r="O1703" s="65">
        <f>IF(OR(N1703="",N1703=0),0,N1703/Premissas!$C$16)</f>
        <v>0</v>
      </c>
    </row>
    <row r="1704" spans="1:15" ht="15" customHeight="1">
      <c r="A1704" s="40">
        <v>8</v>
      </c>
      <c r="B1704" s="40">
        <v>1965</v>
      </c>
      <c r="C1704" s="40" t="s">
        <v>21</v>
      </c>
      <c r="D1704" s="40" t="s">
        <v>1074</v>
      </c>
      <c r="E1704" s="40" t="s">
        <v>1075</v>
      </c>
      <c r="F1704" s="62">
        <v>2492</v>
      </c>
      <c r="G1704" s="63">
        <v>133.11000000000001</v>
      </c>
      <c r="H1704" s="63">
        <v>19</v>
      </c>
      <c r="I1704" s="40"/>
      <c r="J1704" s="40">
        <v>16</v>
      </c>
      <c r="K1704" s="40" t="s">
        <v>677</v>
      </c>
      <c r="L1704" s="40" t="s">
        <v>128</v>
      </c>
      <c r="M1704" s="63">
        <f t="shared" si="26"/>
        <v>1.1875</v>
      </c>
      <c r="N1704" s="64">
        <f>IF(M1704="","",IF(M1704&lt;Premissas!$C$8,Premissas!$E$7,IF(M1704&lt;Premissas!$C$9,Premissas!$E$8,IF(M1704&lt;Premissas!$C$10,Premissas!$E$9,IF(M1704&lt;Premissas!$C$11,Premissas!$E$10,IF(M1704&lt;Premissas!$C$12,Premissas!$E$11,Premissas!$E$12))))))</f>
        <v>100</v>
      </c>
      <c r="O1704" s="65">
        <f>IF(OR(N1704="",N1704=0),0,N1704/Premissas!$C$16)</f>
        <v>3.8461538461538463</v>
      </c>
    </row>
    <row r="1705" spans="1:15" ht="15" customHeight="1">
      <c r="A1705" s="40">
        <v>8</v>
      </c>
      <c r="B1705" s="40">
        <v>1965</v>
      </c>
      <c r="C1705" s="40" t="s">
        <v>19</v>
      </c>
      <c r="D1705" s="40" t="s">
        <v>1076</v>
      </c>
      <c r="E1705" s="40" t="s">
        <v>1077</v>
      </c>
      <c r="F1705" s="62">
        <v>271</v>
      </c>
      <c r="G1705" s="63">
        <v>21.99</v>
      </c>
      <c r="H1705" s="63">
        <v>12</v>
      </c>
      <c r="I1705" s="40"/>
      <c r="J1705" s="40">
        <v>22</v>
      </c>
      <c r="K1705" s="40" t="s">
        <v>677</v>
      </c>
      <c r="L1705" s="40" t="s">
        <v>128</v>
      </c>
      <c r="M1705" s="63">
        <f t="shared" si="26"/>
        <v>0.54545454545454541</v>
      </c>
      <c r="N1705" s="64">
        <f>IF(M1705="","",IF(M1705&lt;Premissas!$C$8,Premissas!$E$7,IF(M1705&lt;Premissas!$C$9,Premissas!$E$8,IF(M1705&lt;Premissas!$C$10,Premissas!$E$9,IF(M1705&lt;Premissas!$C$11,Premissas!$E$10,IF(M1705&lt;Premissas!$C$12,Premissas!$E$11,Premissas!$E$12))))))</f>
        <v>0</v>
      </c>
      <c r="O1705" s="65">
        <f>IF(OR(N1705="",N1705=0),0,N1705/Premissas!$C$16)</f>
        <v>0</v>
      </c>
    </row>
    <row r="1706" spans="1:15" ht="15" customHeight="1">
      <c r="A1706" s="40">
        <v>8</v>
      </c>
      <c r="B1706" s="40">
        <v>1965</v>
      </c>
      <c r="C1706" s="40" t="s">
        <v>19</v>
      </c>
      <c r="D1706" s="40" t="s">
        <v>1086</v>
      </c>
      <c r="E1706" s="40" t="s">
        <v>1087</v>
      </c>
      <c r="F1706" s="62">
        <v>811</v>
      </c>
      <c r="G1706" s="63">
        <v>41.8</v>
      </c>
      <c r="H1706" s="63">
        <v>19</v>
      </c>
      <c r="I1706" s="40"/>
      <c r="J1706" s="40">
        <v>22</v>
      </c>
      <c r="K1706" s="40" t="s">
        <v>677</v>
      </c>
      <c r="L1706" s="40" t="s">
        <v>128</v>
      </c>
      <c r="M1706" s="63">
        <f t="shared" si="26"/>
        <v>0.86363636363636365</v>
      </c>
      <c r="N1706" s="64">
        <f>IF(M1706="","",IF(M1706&lt;Premissas!$C$8,Premissas!$E$7,IF(M1706&lt;Premissas!$C$9,Premissas!$E$8,IF(M1706&lt;Premissas!$C$10,Premissas!$E$9,IF(M1706&lt;Premissas!$C$11,Premissas!$E$10,IF(M1706&lt;Premissas!$C$12,Premissas!$E$11,Premissas!$E$12))))))</f>
        <v>0</v>
      </c>
      <c r="O1706" s="65">
        <f>IF(OR(N1706="",N1706=0),0,N1706/Premissas!$C$16)</f>
        <v>0</v>
      </c>
    </row>
    <row r="1707" spans="1:15" ht="15" customHeight="1">
      <c r="A1707" s="40">
        <v>8</v>
      </c>
      <c r="B1707" s="40">
        <v>1965</v>
      </c>
      <c r="C1707" s="40" t="s">
        <v>21</v>
      </c>
      <c r="D1707" s="40" t="s">
        <v>1092</v>
      </c>
      <c r="E1707" s="40" t="s">
        <v>1093</v>
      </c>
      <c r="F1707" s="62">
        <v>220</v>
      </c>
      <c r="G1707" s="63">
        <v>13.22</v>
      </c>
      <c r="H1707" s="63">
        <v>17</v>
      </c>
      <c r="I1707" s="40"/>
      <c r="J1707" s="40">
        <v>16</v>
      </c>
      <c r="K1707" s="40" t="s">
        <v>677</v>
      </c>
      <c r="L1707" s="40" t="s">
        <v>128</v>
      </c>
      <c r="M1707" s="63">
        <f t="shared" si="26"/>
        <v>1.0625</v>
      </c>
      <c r="N1707" s="64">
        <f>IF(M1707="","",IF(M1707&lt;Premissas!$C$8,Premissas!$E$7,IF(M1707&lt;Premissas!$C$9,Premissas!$E$8,IF(M1707&lt;Premissas!$C$10,Premissas!$E$9,IF(M1707&lt;Premissas!$C$11,Premissas!$E$10,IF(M1707&lt;Premissas!$C$12,Premissas!$E$11,Premissas!$E$12))))))</f>
        <v>100</v>
      </c>
      <c r="O1707" s="65">
        <f>IF(OR(N1707="",N1707=0),0,N1707/Premissas!$C$16)</f>
        <v>3.8461538461538463</v>
      </c>
    </row>
    <row r="1708" spans="1:15" ht="15" customHeight="1">
      <c r="A1708" s="40">
        <v>8</v>
      </c>
      <c r="B1708" s="40">
        <v>1965</v>
      </c>
      <c r="C1708" s="40" t="s">
        <v>20</v>
      </c>
      <c r="D1708" s="40" t="s">
        <v>1092</v>
      </c>
      <c r="E1708" s="40" t="s">
        <v>1093</v>
      </c>
      <c r="F1708" s="62">
        <v>6664</v>
      </c>
      <c r="G1708" s="63">
        <v>143.31</v>
      </c>
      <c r="H1708" s="63">
        <v>47</v>
      </c>
      <c r="I1708" s="40"/>
      <c r="J1708" s="40">
        <v>17</v>
      </c>
      <c r="K1708" s="40" t="s">
        <v>677</v>
      </c>
      <c r="L1708" s="40" t="s">
        <v>128</v>
      </c>
      <c r="M1708" s="63">
        <f t="shared" si="26"/>
        <v>2.7647058823529411</v>
      </c>
      <c r="N1708" s="64">
        <f>IF(M1708="","",IF(M1708&lt;Premissas!$C$8,Premissas!$E$7,IF(M1708&lt;Premissas!$C$9,Premissas!$E$8,IF(M1708&lt;Premissas!$C$10,Premissas!$E$9,IF(M1708&lt;Premissas!$C$11,Premissas!$E$10,IF(M1708&lt;Premissas!$C$12,Premissas!$E$11,Premissas!$E$12))))))</f>
        <v>750</v>
      </c>
      <c r="O1708" s="65">
        <f>IF(OR(N1708="",N1708=0),0,N1708/Premissas!$C$16)</f>
        <v>28.846153846153847</v>
      </c>
    </row>
    <row r="1709" spans="1:15" ht="15" customHeight="1">
      <c r="A1709" s="40">
        <v>8</v>
      </c>
      <c r="B1709" s="40">
        <v>1965</v>
      </c>
      <c r="C1709" s="40" t="s">
        <v>19</v>
      </c>
      <c r="D1709" s="40" t="s">
        <v>1848</v>
      </c>
      <c r="E1709" s="40" t="s">
        <v>1849</v>
      </c>
      <c r="F1709" s="62">
        <v>368</v>
      </c>
      <c r="G1709" s="63">
        <v>14.06</v>
      </c>
      <c r="H1709" s="63">
        <v>26</v>
      </c>
      <c r="I1709" s="40"/>
      <c r="J1709" s="40">
        <v>22</v>
      </c>
      <c r="K1709" s="40" t="s">
        <v>677</v>
      </c>
      <c r="L1709" s="40" t="s">
        <v>128</v>
      </c>
      <c r="M1709" s="63">
        <f t="shared" si="26"/>
        <v>1.1818181818181819</v>
      </c>
      <c r="N1709" s="64">
        <f>IF(M1709="","",IF(M1709&lt;Premissas!$C$8,Premissas!$E$7,IF(M1709&lt;Premissas!$C$9,Premissas!$E$8,IF(M1709&lt;Premissas!$C$10,Premissas!$E$9,IF(M1709&lt;Premissas!$C$11,Premissas!$E$10,IF(M1709&lt;Premissas!$C$12,Premissas!$E$11,Premissas!$E$12))))))</f>
        <v>100</v>
      </c>
      <c r="O1709" s="65">
        <f>IF(OR(N1709="",N1709=0),0,N1709/Premissas!$C$16)</f>
        <v>3.8461538461538463</v>
      </c>
    </row>
    <row r="1710" spans="1:15" ht="15" customHeight="1">
      <c r="A1710" s="40">
        <v>8</v>
      </c>
      <c r="B1710" s="40">
        <v>1965</v>
      </c>
      <c r="C1710" s="40" t="s">
        <v>22</v>
      </c>
      <c r="D1710" s="40" t="s">
        <v>1096</v>
      </c>
      <c r="E1710" s="40" t="s">
        <v>1097</v>
      </c>
      <c r="F1710" s="62">
        <v>1723</v>
      </c>
      <c r="G1710" s="63">
        <v>145.66999999999999</v>
      </c>
      <c r="H1710" s="63">
        <v>12</v>
      </c>
      <c r="I1710" s="40"/>
      <c r="J1710" s="40">
        <v>20</v>
      </c>
      <c r="K1710" s="40" t="s">
        <v>677</v>
      </c>
      <c r="L1710" s="40" t="s">
        <v>128</v>
      </c>
      <c r="M1710" s="63">
        <f t="shared" si="26"/>
        <v>0.6</v>
      </c>
      <c r="N1710" s="64">
        <f>IF(M1710="","",IF(M1710&lt;Premissas!$C$8,Premissas!$E$7,IF(M1710&lt;Premissas!$C$9,Premissas!$E$8,IF(M1710&lt;Premissas!$C$10,Premissas!$E$9,IF(M1710&lt;Premissas!$C$11,Premissas!$E$10,IF(M1710&lt;Premissas!$C$12,Premissas!$E$11,Premissas!$E$12))))))</f>
        <v>0</v>
      </c>
      <c r="O1710" s="65">
        <f>IF(OR(N1710="",N1710=0),0,N1710/Premissas!$C$16)</f>
        <v>0</v>
      </c>
    </row>
    <row r="1711" spans="1:15" ht="15" customHeight="1">
      <c r="A1711" s="40">
        <v>8</v>
      </c>
      <c r="B1711" s="40">
        <v>1965</v>
      </c>
      <c r="C1711" s="40" t="s">
        <v>21</v>
      </c>
      <c r="D1711" s="40" t="s">
        <v>1850</v>
      </c>
      <c r="E1711" s="40" t="s">
        <v>1851</v>
      </c>
      <c r="F1711" s="62">
        <v>128</v>
      </c>
      <c r="G1711" s="63">
        <v>13.34</v>
      </c>
      <c r="H1711" s="63">
        <v>10</v>
      </c>
      <c r="I1711" s="40"/>
      <c r="J1711" s="40">
        <v>16</v>
      </c>
      <c r="K1711" s="40" t="s">
        <v>677</v>
      </c>
      <c r="L1711" s="40" t="s">
        <v>128</v>
      </c>
      <c r="M1711" s="63">
        <f t="shared" si="26"/>
        <v>0.625</v>
      </c>
      <c r="N1711" s="64">
        <f>IF(M1711="","",IF(M1711&lt;Premissas!$C$8,Premissas!$E$7,IF(M1711&lt;Premissas!$C$9,Premissas!$E$8,IF(M1711&lt;Premissas!$C$10,Premissas!$E$9,IF(M1711&lt;Premissas!$C$11,Premissas!$E$10,IF(M1711&lt;Premissas!$C$12,Premissas!$E$11,Premissas!$E$12))))))</f>
        <v>0</v>
      </c>
      <c r="O1711" s="65">
        <f>IF(OR(N1711="",N1711=0),0,N1711/Premissas!$C$16)</f>
        <v>0</v>
      </c>
    </row>
    <row r="1712" spans="1:15" ht="15" customHeight="1">
      <c r="A1712" s="40">
        <v>8</v>
      </c>
      <c r="B1712" s="40">
        <v>1965</v>
      </c>
      <c r="C1712" s="40" t="s">
        <v>20</v>
      </c>
      <c r="D1712" s="40" t="s">
        <v>1850</v>
      </c>
      <c r="E1712" s="40" t="s">
        <v>1851</v>
      </c>
      <c r="F1712" s="62">
        <v>32</v>
      </c>
      <c r="G1712" s="63">
        <v>6.7</v>
      </c>
      <c r="H1712" s="63">
        <v>5</v>
      </c>
      <c r="I1712" s="40"/>
      <c r="J1712" s="40">
        <v>17</v>
      </c>
      <c r="K1712" s="40" t="s">
        <v>677</v>
      </c>
      <c r="L1712" s="40" t="s">
        <v>128</v>
      </c>
      <c r="M1712" s="63">
        <f t="shared" si="26"/>
        <v>0.29411764705882354</v>
      </c>
      <c r="N1712" s="64">
        <f>IF(M1712="","",IF(M1712&lt;Premissas!$C$8,Premissas!$E$7,IF(M1712&lt;Premissas!$C$9,Premissas!$E$8,IF(M1712&lt;Premissas!$C$10,Premissas!$E$9,IF(M1712&lt;Premissas!$C$11,Premissas!$E$10,IF(M1712&lt;Premissas!$C$12,Premissas!$E$11,Premissas!$E$12))))))</f>
        <v>0</v>
      </c>
      <c r="O1712" s="65">
        <f>IF(OR(N1712="",N1712=0),0,N1712/Premissas!$C$16)</f>
        <v>0</v>
      </c>
    </row>
    <row r="1713" spans="1:15" ht="15" customHeight="1">
      <c r="A1713" s="40">
        <v>8</v>
      </c>
      <c r="B1713" s="40">
        <v>1965</v>
      </c>
      <c r="C1713" s="40" t="s">
        <v>19</v>
      </c>
      <c r="D1713" s="40" t="s">
        <v>1098</v>
      </c>
      <c r="E1713" s="40" t="s">
        <v>1099</v>
      </c>
      <c r="F1713" s="62">
        <v>1286</v>
      </c>
      <c r="G1713" s="63">
        <v>85.92</v>
      </c>
      <c r="H1713" s="63">
        <v>15</v>
      </c>
      <c r="I1713" s="40"/>
      <c r="J1713" s="40">
        <v>22</v>
      </c>
      <c r="K1713" s="40" t="s">
        <v>677</v>
      </c>
      <c r="L1713" s="40" t="s">
        <v>128</v>
      </c>
      <c r="M1713" s="63">
        <f t="shared" si="26"/>
        <v>0.68181818181818177</v>
      </c>
      <c r="N1713" s="64">
        <f>IF(M1713="","",IF(M1713&lt;Premissas!$C$8,Premissas!$E$7,IF(M1713&lt;Premissas!$C$9,Premissas!$E$8,IF(M1713&lt;Premissas!$C$10,Premissas!$E$9,IF(M1713&lt;Premissas!$C$11,Premissas!$E$10,IF(M1713&lt;Premissas!$C$12,Premissas!$E$11,Premissas!$E$12))))))</f>
        <v>0</v>
      </c>
      <c r="O1713" s="65">
        <f>IF(OR(N1713="",N1713=0),0,N1713/Premissas!$C$16)</f>
        <v>0</v>
      </c>
    </row>
    <row r="1714" spans="1:15" ht="15" customHeight="1">
      <c r="A1714" s="40">
        <v>8</v>
      </c>
      <c r="B1714" s="40">
        <v>1965</v>
      </c>
      <c r="C1714" s="40" t="s">
        <v>19</v>
      </c>
      <c r="D1714" s="40" t="s">
        <v>1100</v>
      </c>
      <c r="E1714" s="40" t="s">
        <v>1101</v>
      </c>
      <c r="F1714" s="62">
        <v>166</v>
      </c>
      <c r="G1714" s="63">
        <v>7.72</v>
      </c>
      <c r="H1714" s="63">
        <v>22</v>
      </c>
      <c r="I1714" s="40"/>
      <c r="J1714" s="40">
        <v>22</v>
      </c>
      <c r="K1714" s="40" t="s">
        <v>677</v>
      </c>
      <c r="L1714" s="40" t="s">
        <v>128</v>
      </c>
      <c r="M1714" s="63">
        <f t="shared" si="26"/>
        <v>1</v>
      </c>
      <c r="N1714" s="64">
        <f>IF(M1714="","",IF(M1714&lt;Premissas!$C$8,Premissas!$E$7,IF(M1714&lt;Premissas!$C$9,Premissas!$E$8,IF(M1714&lt;Premissas!$C$10,Premissas!$E$9,IF(M1714&lt;Premissas!$C$11,Premissas!$E$10,IF(M1714&lt;Premissas!$C$12,Premissas!$E$11,Premissas!$E$12))))))</f>
        <v>100</v>
      </c>
      <c r="O1714" s="65">
        <f>IF(OR(N1714="",N1714=0),0,N1714/Premissas!$C$16)</f>
        <v>3.8461538461538463</v>
      </c>
    </row>
    <row r="1715" spans="1:15" ht="15" customHeight="1">
      <c r="A1715" s="40">
        <v>8</v>
      </c>
      <c r="B1715" s="40">
        <v>1965</v>
      </c>
      <c r="C1715" s="40" t="s">
        <v>19</v>
      </c>
      <c r="D1715" s="40" t="s">
        <v>1104</v>
      </c>
      <c r="E1715" s="40" t="s">
        <v>1105</v>
      </c>
      <c r="F1715" s="62">
        <v>1238</v>
      </c>
      <c r="G1715" s="63">
        <v>54.66</v>
      </c>
      <c r="H1715" s="63">
        <v>23</v>
      </c>
      <c r="I1715" s="40"/>
      <c r="J1715" s="40">
        <v>22</v>
      </c>
      <c r="K1715" s="40" t="s">
        <v>677</v>
      </c>
      <c r="L1715" s="40" t="s">
        <v>128</v>
      </c>
      <c r="M1715" s="63">
        <f t="shared" si="26"/>
        <v>1.0454545454545454</v>
      </c>
      <c r="N1715" s="64">
        <f>IF(M1715="","",IF(M1715&lt;Premissas!$C$8,Premissas!$E$7,IF(M1715&lt;Premissas!$C$9,Premissas!$E$8,IF(M1715&lt;Premissas!$C$10,Premissas!$E$9,IF(M1715&lt;Premissas!$C$11,Premissas!$E$10,IF(M1715&lt;Premissas!$C$12,Premissas!$E$11,Premissas!$E$12))))))</f>
        <v>100</v>
      </c>
      <c r="O1715" s="65">
        <f>IF(OR(N1715="",N1715=0),0,N1715/Premissas!$C$16)</f>
        <v>3.8461538461538463</v>
      </c>
    </row>
    <row r="1716" spans="1:15" ht="15" customHeight="1">
      <c r="A1716" s="40">
        <v>8</v>
      </c>
      <c r="B1716" s="40">
        <v>1965</v>
      </c>
      <c r="C1716" s="40" t="s">
        <v>20</v>
      </c>
      <c r="D1716" s="40" t="s">
        <v>1106</v>
      </c>
      <c r="E1716" s="40" t="s">
        <v>1107</v>
      </c>
      <c r="F1716" s="62">
        <v>5346</v>
      </c>
      <c r="G1716" s="63">
        <v>143.94999999999999</v>
      </c>
      <c r="H1716" s="63">
        <v>37</v>
      </c>
      <c r="I1716" s="40"/>
      <c r="J1716" s="40">
        <v>17</v>
      </c>
      <c r="K1716" s="40" t="s">
        <v>677</v>
      </c>
      <c r="L1716" s="40" t="s">
        <v>128</v>
      </c>
      <c r="M1716" s="63">
        <f t="shared" si="26"/>
        <v>2.1764705882352939</v>
      </c>
      <c r="N1716" s="64">
        <f>IF(M1716="","",IF(M1716&lt;Premissas!$C$8,Premissas!$E$7,IF(M1716&lt;Premissas!$C$9,Premissas!$E$8,IF(M1716&lt;Premissas!$C$10,Premissas!$E$9,IF(M1716&lt;Premissas!$C$11,Premissas!$E$10,IF(M1716&lt;Premissas!$C$12,Premissas!$E$11,Premissas!$E$12))))))</f>
        <v>750</v>
      </c>
      <c r="O1716" s="65">
        <f>IF(OR(N1716="",N1716=0),0,N1716/Premissas!$C$16)</f>
        <v>28.846153846153847</v>
      </c>
    </row>
    <row r="1717" spans="1:15" ht="15" customHeight="1">
      <c r="A1717" s="40">
        <v>8</v>
      </c>
      <c r="B1717" s="40">
        <v>1965</v>
      </c>
      <c r="C1717" s="40" t="s">
        <v>19</v>
      </c>
      <c r="D1717" s="40" t="s">
        <v>1108</v>
      </c>
      <c r="E1717" s="40" t="s">
        <v>1109</v>
      </c>
      <c r="F1717" s="62">
        <v>1760</v>
      </c>
      <c r="G1717" s="63">
        <v>62.71</v>
      </c>
      <c r="H1717" s="63">
        <v>28</v>
      </c>
      <c r="I1717" s="40"/>
      <c r="J1717" s="40">
        <v>22</v>
      </c>
      <c r="K1717" s="40" t="s">
        <v>677</v>
      </c>
      <c r="L1717" s="40" t="s">
        <v>128</v>
      </c>
      <c r="M1717" s="63">
        <f t="shared" si="26"/>
        <v>1.2727272727272727</v>
      </c>
      <c r="N1717" s="64">
        <f>IF(M1717="","",IF(M1717&lt;Premissas!$C$8,Premissas!$E$7,IF(M1717&lt;Premissas!$C$9,Premissas!$E$8,IF(M1717&lt;Premissas!$C$10,Premissas!$E$9,IF(M1717&lt;Premissas!$C$11,Premissas!$E$10,IF(M1717&lt;Premissas!$C$12,Premissas!$E$11,Premissas!$E$12))))))</f>
        <v>200</v>
      </c>
      <c r="O1717" s="65">
        <f>IF(OR(N1717="",N1717=0),0,N1717/Premissas!$C$16)</f>
        <v>7.6923076923076925</v>
      </c>
    </row>
    <row r="1718" spans="1:15" ht="15" customHeight="1">
      <c r="A1718" s="40">
        <v>8</v>
      </c>
      <c r="B1718" s="40">
        <v>1965</v>
      </c>
      <c r="C1718" s="40" t="s">
        <v>20</v>
      </c>
      <c r="D1718" s="40" t="s">
        <v>1110</v>
      </c>
      <c r="E1718" s="40" t="s">
        <v>1111</v>
      </c>
      <c r="F1718" s="62">
        <v>2123</v>
      </c>
      <c r="G1718" s="63">
        <v>125.37</v>
      </c>
      <c r="H1718" s="63">
        <v>17</v>
      </c>
      <c r="I1718" s="40"/>
      <c r="J1718" s="40">
        <v>17</v>
      </c>
      <c r="K1718" s="40" t="s">
        <v>677</v>
      </c>
      <c r="L1718" s="40" t="s">
        <v>128</v>
      </c>
      <c r="M1718" s="63">
        <f t="shared" si="26"/>
        <v>1</v>
      </c>
      <c r="N1718" s="64">
        <f>IF(M1718="","",IF(M1718&lt;Premissas!$C$8,Premissas!$E$7,IF(M1718&lt;Premissas!$C$9,Premissas!$E$8,IF(M1718&lt;Premissas!$C$10,Premissas!$E$9,IF(M1718&lt;Premissas!$C$11,Premissas!$E$10,IF(M1718&lt;Premissas!$C$12,Premissas!$E$11,Premissas!$E$12))))))</f>
        <v>100</v>
      </c>
      <c r="O1718" s="65">
        <f>IF(OR(N1718="",N1718=0),0,N1718/Premissas!$C$16)</f>
        <v>3.8461538461538463</v>
      </c>
    </row>
    <row r="1719" spans="1:15" ht="15" customHeight="1">
      <c r="A1719" s="40">
        <v>8</v>
      </c>
      <c r="B1719" s="40">
        <v>1965</v>
      </c>
      <c r="C1719" s="40" t="s">
        <v>19</v>
      </c>
      <c r="D1719" s="40" t="s">
        <v>1852</v>
      </c>
      <c r="E1719" s="40" t="s">
        <v>1853</v>
      </c>
      <c r="F1719" s="62">
        <v>758</v>
      </c>
      <c r="G1719" s="63">
        <v>74.84</v>
      </c>
      <c r="H1719" s="63">
        <v>10</v>
      </c>
      <c r="I1719" s="40"/>
      <c r="J1719" s="40">
        <v>22</v>
      </c>
      <c r="K1719" s="40" t="s">
        <v>677</v>
      </c>
      <c r="L1719" s="40" t="s">
        <v>128</v>
      </c>
      <c r="M1719" s="63">
        <f t="shared" si="26"/>
        <v>0.45454545454545453</v>
      </c>
      <c r="N1719" s="64">
        <f>IF(M1719="","",IF(M1719&lt;Premissas!$C$8,Premissas!$E$7,IF(M1719&lt;Premissas!$C$9,Premissas!$E$8,IF(M1719&lt;Premissas!$C$10,Premissas!$E$9,IF(M1719&lt;Premissas!$C$11,Premissas!$E$10,IF(M1719&lt;Premissas!$C$12,Premissas!$E$11,Premissas!$E$12))))))</f>
        <v>0</v>
      </c>
      <c r="O1719" s="65">
        <f>IF(OR(N1719="",N1719=0),0,N1719/Premissas!$C$16)</f>
        <v>0</v>
      </c>
    </row>
    <row r="1720" spans="1:15" ht="15" customHeight="1">
      <c r="A1720" s="40">
        <v>8</v>
      </c>
      <c r="B1720" s="40">
        <v>1965</v>
      </c>
      <c r="C1720" s="40" t="s">
        <v>20</v>
      </c>
      <c r="D1720" s="40" t="s">
        <v>1854</v>
      </c>
      <c r="E1720" s="40" t="s">
        <v>1855</v>
      </c>
      <c r="F1720" s="62">
        <v>96</v>
      </c>
      <c r="G1720" s="63">
        <v>10.28</v>
      </c>
      <c r="H1720" s="63">
        <v>9</v>
      </c>
      <c r="I1720" s="40"/>
      <c r="J1720" s="40">
        <v>17</v>
      </c>
      <c r="K1720" s="40" t="s">
        <v>677</v>
      </c>
      <c r="L1720" s="40" t="s">
        <v>128</v>
      </c>
      <c r="M1720" s="63">
        <f t="shared" si="26"/>
        <v>0.52941176470588236</v>
      </c>
      <c r="N1720" s="64">
        <f>IF(M1720="","",IF(M1720&lt;Premissas!$C$8,Premissas!$E$7,IF(M1720&lt;Premissas!$C$9,Premissas!$E$8,IF(M1720&lt;Premissas!$C$10,Premissas!$E$9,IF(M1720&lt;Premissas!$C$11,Premissas!$E$10,IF(M1720&lt;Premissas!$C$12,Premissas!$E$11,Premissas!$E$12))))))</f>
        <v>0</v>
      </c>
      <c r="O1720" s="65">
        <f>IF(OR(N1720="",N1720=0),0,N1720/Premissas!$C$16)</f>
        <v>0</v>
      </c>
    </row>
    <row r="1721" spans="1:15" ht="15" customHeight="1">
      <c r="A1721" s="40">
        <v>8</v>
      </c>
      <c r="B1721" s="40">
        <v>1965</v>
      </c>
      <c r="C1721" s="40" t="s">
        <v>21</v>
      </c>
      <c r="D1721" s="40" t="s">
        <v>1114</v>
      </c>
      <c r="E1721" s="40" t="s">
        <v>1115</v>
      </c>
      <c r="F1721" s="62">
        <v>1530</v>
      </c>
      <c r="G1721" s="63">
        <v>88.37</v>
      </c>
      <c r="H1721" s="63">
        <v>17</v>
      </c>
      <c r="I1721" s="40"/>
      <c r="J1721" s="40">
        <v>16</v>
      </c>
      <c r="K1721" s="40" t="s">
        <v>677</v>
      </c>
      <c r="L1721" s="40" t="s">
        <v>128</v>
      </c>
      <c r="M1721" s="63">
        <f t="shared" si="26"/>
        <v>1.0625</v>
      </c>
      <c r="N1721" s="64">
        <f>IF(M1721="","",IF(M1721&lt;Premissas!$C$8,Premissas!$E$7,IF(M1721&lt;Premissas!$C$9,Premissas!$E$8,IF(M1721&lt;Premissas!$C$10,Premissas!$E$9,IF(M1721&lt;Premissas!$C$11,Premissas!$E$10,IF(M1721&lt;Premissas!$C$12,Premissas!$E$11,Premissas!$E$12))))))</f>
        <v>100</v>
      </c>
      <c r="O1721" s="65">
        <f>IF(OR(N1721="",N1721=0),0,N1721/Premissas!$C$16)</f>
        <v>3.8461538461538463</v>
      </c>
    </row>
    <row r="1722" spans="1:15" ht="15" customHeight="1">
      <c r="A1722" s="40">
        <v>8</v>
      </c>
      <c r="B1722" s="40">
        <v>1965</v>
      </c>
      <c r="C1722" s="40" t="s">
        <v>21</v>
      </c>
      <c r="D1722" s="40" t="s">
        <v>1116</v>
      </c>
      <c r="E1722" s="40" t="s">
        <v>1117</v>
      </c>
      <c r="F1722" s="62">
        <v>36</v>
      </c>
      <c r="G1722" s="63">
        <v>3.3</v>
      </c>
      <c r="H1722" s="63">
        <v>11</v>
      </c>
      <c r="I1722" s="40"/>
      <c r="J1722" s="40">
        <v>16</v>
      </c>
      <c r="K1722" s="40" t="s">
        <v>677</v>
      </c>
      <c r="L1722" s="40" t="s">
        <v>128</v>
      </c>
      <c r="M1722" s="63">
        <f t="shared" si="26"/>
        <v>0.6875</v>
      </c>
      <c r="N1722" s="64">
        <f>IF(M1722="","",IF(M1722&lt;Premissas!$C$8,Premissas!$E$7,IF(M1722&lt;Premissas!$C$9,Premissas!$E$8,IF(M1722&lt;Premissas!$C$10,Premissas!$E$9,IF(M1722&lt;Premissas!$C$11,Premissas!$E$10,IF(M1722&lt;Premissas!$C$12,Premissas!$E$11,Premissas!$E$12))))))</f>
        <v>0</v>
      </c>
      <c r="O1722" s="65">
        <f>IF(OR(N1722="",N1722=0),0,N1722/Premissas!$C$16)</f>
        <v>0</v>
      </c>
    </row>
    <row r="1723" spans="1:15" ht="15" customHeight="1">
      <c r="A1723" s="40">
        <v>8</v>
      </c>
      <c r="B1723" s="40">
        <v>1965</v>
      </c>
      <c r="C1723" s="40" t="s">
        <v>21</v>
      </c>
      <c r="D1723" s="40" t="s">
        <v>1118</v>
      </c>
      <c r="E1723" s="40" t="s">
        <v>1119</v>
      </c>
      <c r="F1723" s="62">
        <v>215</v>
      </c>
      <c r="G1723" s="63">
        <v>27.68</v>
      </c>
      <c r="H1723" s="63">
        <v>8</v>
      </c>
      <c r="I1723" s="40"/>
      <c r="J1723" s="40">
        <v>16</v>
      </c>
      <c r="K1723" s="40" t="s">
        <v>677</v>
      </c>
      <c r="L1723" s="40" t="s">
        <v>128</v>
      </c>
      <c r="M1723" s="63">
        <f t="shared" si="26"/>
        <v>0.5</v>
      </c>
      <c r="N1723" s="64">
        <f>IF(M1723="","",IF(M1723&lt;Premissas!$C$8,Premissas!$E$7,IF(M1723&lt;Premissas!$C$9,Premissas!$E$8,IF(M1723&lt;Premissas!$C$10,Premissas!$E$9,IF(M1723&lt;Premissas!$C$11,Premissas!$E$10,IF(M1723&lt;Premissas!$C$12,Premissas!$E$11,Premissas!$E$12))))))</f>
        <v>0</v>
      </c>
      <c r="O1723" s="65">
        <f>IF(OR(N1723="",N1723=0),0,N1723/Premissas!$C$16)</f>
        <v>0</v>
      </c>
    </row>
    <row r="1724" spans="1:15" ht="15" customHeight="1">
      <c r="A1724" s="40">
        <v>8</v>
      </c>
      <c r="B1724" s="40">
        <v>1965</v>
      </c>
      <c r="C1724" s="40" t="s">
        <v>21</v>
      </c>
      <c r="D1724" s="40" t="s">
        <v>1122</v>
      </c>
      <c r="E1724" s="40" t="s">
        <v>1123</v>
      </c>
      <c r="F1724" s="62">
        <v>483</v>
      </c>
      <c r="G1724" s="63">
        <v>24.66</v>
      </c>
      <c r="H1724" s="63">
        <v>20</v>
      </c>
      <c r="I1724" s="40"/>
      <c r="J1724" s="40">
        <v>16</v>
      </c>
      <c r="K1724" s="40" t="s">
        <v>677</v>
      </c>
      <c r="L1724" s="40" t="s">
        <v>128</v>
      </c>
      <c r="M1724" s="63">
        <f t="shared" si="26"/>
        <v>1.25</v>
      </c>
      <c r="N1724" s="64">
        <f>IF(M1724="","",IF(M1724&lt;Premissas!$C$8,Premissas!$E$7,IF(M1724&lt;Premissas!$C$9,Premissas!$E$8,IF(M1724&lt;Premissas!$C$10,Premissas!$E$9,IF(M1724&lt;Premissas!$C$11,Premissas!$E$10,IF(M1724&lt;Premissas!$C$12,Premissas!$E$11,Premissas!$E$12))))))</f>
        <v>200</v>
      </c>
      <c r="O1724" s="65">
        <f>IF(OR(N1724="",N1724=0),0,N1724/Premissas!$C$16)</f>
        <v>7.6923076923076925</v>
      </c>
    </row>
    <row r="1725" spans="1:15" ht="15" customHeight="1">
      <c r="A1725" s="40">
        <v>8</v>
      </c>
      <c r="B1725" s="40">
        <v>1965</v>
      </c>
      <c r="C1725" s="40" t="s">
        <v>21</v>
      </c>
      <c r="D1725" s="40" t="s">
        <v>1126</v>
      </c>
      <c r="E1725" s="40" t="s">
        <v>1127</v>
      </c>
      <c r="F1725" s="62">
        <v>1154</v>
      </c>
      <c r="G1725" s="63">
        <v>100.45</v>
      </c>
      <c r="H1725" s="63">
        <v>11</v>
      </c>
      <c r="I1725" s="40"/>
      <c r="J1725" s="40">
        <v>16</v>
      </c>
      <c r="K1725" s="40" t="s">
        <v>677</v>
      </c>
      <c r="L1725" s="40" t="s">
        <v>128</v>
      </c>
      <c r="M1725" s="63">
        <f t="shared" si="26"/>
        <v>0.6875</v>
      </c>
      <c r="N1725" s="64">
        <f>IF(M1725="","",IF(M1725&lt;Premissas!$C$8,Premissas!$E$7,IF(M1725&lt;Premissas!$C$9,Premissas!$E$8,IF(M1725&lt;Premissas!$C$10,Premissas!$E$9,IF(M1725&lt;Premissas!$C$11,Premissas!$E$10,IF(M1725&lt;Premissas!$C$12,Premissas!$E$11,Premissas!$E$12))))))</f>
        <v>0</v>
      </c>
      <c r="O1725" s="65">
        <f>IF(OR(N1725="",N1725=0),0,N1725/Premissas!$C$16)</f>
        <v>0</v>
      </c>
    </row>
    <row r="1726" spans="1:15" ht="15" customHeight="1">
      <c r="A1726" s="40">
        <v>8</v>
      </c>
      <c r="B1726" s="40">
        <v>1965</v>
      </c>
      <c r="C1726" s="40" t="s">
        <v>22</v>
      </c>
      <c r="D1726" s="40" t="s">
        <v>1128</v>
      </c>
      <c r="E1726" s="40" t="s">
        <v>1129</v>
      </c>
      <c r="F1726" s="62">
        <v>1758</v>
      </c>
      <c r="G1726" s="63">
        <v>152.72</v>
      </c>
      <c r="H1726" s="63">
        <v>12</v>
      </c>
      <c r="I1726" s="40"/>
      <c r="J1726" s="40">
        <v>20</v>
      </c>
      <c r="K1726" s="40" t="s">
        <v>677</v>
      </c>
      <c r="L1726" s="40" t="s">
        <v>128</v>
      </c>
      <c r="M1726" s="63">
        <f t="shared" si="26"/>
        <v>0.6</v>
      </c>
      <c r="N1726" s="64">
        <f>IF(M1726="","",IF(M1726&lt;Premissas!$C$8,Premissas!$E$7,IF(M1726&lt;Premissas!$C$9,Premissas!$E$8,IF(M1726&lt;Premissas!$C$10,Premissas!$E$9,IF(M1726&lt;Premissas!$C$11,Premissas!$E$10,IF(M1726&lt;Premissas!$C$12,Premissas!$E$11,Premissas!$E$12))))))</f>
        <v>0</v>
      </c>
      <c r="O1726" s="65">
        <f>IF(OR(N1726="",N1726=0),0,N1726/Premissas!$C$16)</f>
        <v>0</v>
      </c>
    </row>
    <row r="1727" spans="1:15" ht="15" customHeight="1">
      <c r="A1727" s="40">
        <v>8</v>
      </c>
      <c r="B1727" s="40">
        <v>1965</v>
      </c>
      <c r="C1727" s="40" t="s">
        <v>21</v>
      </c>
      <c r="D1727" s="40" t="s">
        <v>1130</v>
      </c>
      <c r="E1727" s="40" t="s">
        <v>1131</v>
      </c>
      <c r="F1727" s="62">
        <v>2257</v>
      </c>
      <c r="G1727" s="63">
        <v>114.8</v>
      </c>
      <c r="H1727" s="63">
        <v>20</v>
      </c>
      <c r="I1727" s="40"/>
      <c r="J1727" s="40">
        <v>16</v>
      </c>
      <c r="K1727" s="40" t="s">
        <v>677</v>
      </c>
      <c r="L1727" s="40" t="s">
        <v>128</v>
      </c>
      <c r="M1727" s="63">
        <f t="shared" si="26"/>
        <v>1.25</v>
      </c>
      <c r="N1727" s="64">
        <f>IF(M1727="","",IF(M1727&lt;Premissas!$C$8,Premissas!$E$7,IF(M1727&lt;Premissas!$C$9,Premissas!$E$8,IF(M1727&lt;Premissas!$C$10,Premissas!$E$9,IF(M1727&lt;Premissas!$C$11,Premissas!$E$10,IF(M1727&lt;Premissas!$C$12,Premissas!$E$11,Premissas!$E$12))))))</f>
        <v>200</v>
      </c>
      <c r="O1727" s="65">
        <f>IF(OR(N1727="",N1727=0),0,N1727/Premissas!$C$16)</f>
        <v>7.6923076923076925</v>
      </c>
    </row>
    <row r="1728" spans="1:15" ht="15" customHeight="1">
      <c r="A1728" s="40">
        <v>8</v>
      </c>
      <c r="B1728" s="40">
        <v>1965</v>
      </c>
      <c r="C1728" s="40" t="s">
        <v>21</v>
      </c>
      <c r="D1728" s="40" t="s">
        <v>1134</v>
      </c>
      <c r="E1728" s="40" t="s">
        <v>1135</v>
      </c>
      <c r="F1728" s="62">
        <v>862</v>
      </c>
      <c r="G1728" s="63">
        <v>30.09</v>
      </c>
      <c r="H1728" s="63">
        <v>29</v>
      </c>
      <c r="I1728" s="40"/>
      <c r="J1728" s="40">
        <v>16</v>
      </c>
      <c r="K1728" s="40" t="s">
        <v>677</v>
      </c>
      <c r="L1728" s="40" t="s">
        <v>128</v>
      </c>
      <c r="M1728" s="63">
        <f t="shared" si="26"/>
        <v>1.8125</v>
      </c>
      <c r="N1728" s="64">
        <f>IF(M1728="","",IF(M1728&lt;Premissas!$C$8,Premissas!$E$7,IF(M1728&lt;Premissas!$C$9,Premissas!$E$8,IF(M1728&lt;Premissas!$C$10,Premissas!$E$9,IF(M1728&lt;Premissas!$C$11,Premissas!$E$10,IF(M1728&lt;Premissas!$C$12,Premissas!$E$11,Premissas!$E$12))))))</f>
        <v>500</v>
      </c>
      <c r="O1728" s="65">
        <f>IF(OR(N1728="",N1728=0),0,N1728/Premissas!$C$16)</f>
        <v>19.23076923076923</v>
      </c>
    </row>
    <row r="1729" spans="1:15" ht="15" customHeight="1">
      <c r="A1729" s="40">
        <v>8</v>
      </c>
      <c r="B1729" s="40">
        <v>1965</v>
      </c>
      <c r="C1729" s="40" t="s">
        <v>21</v>
      </c>
      <c r="D1729" s="40" t="s">
        <v>1136</v>
      </c>
      <c r="E1729" s="40" t="s">
        <v>1137</v>
      </c>
      <c r="F1729" s="62">
        <v>3103</v>
      </c>
      <c r="G1729" s="63">
        <v>174.78</v>
      </c>
      <c r="H1729" s="63">
        <v>18</v>
      </c>
      <c r="I1729" s="40"/>
      <c r="J1729" s="40">
        <v>16</v>
      </c>
      <c r="K1729" s="40" t="s">
        <v>677</v>
      </c>
      <c r="L1729" s="40" t="s">
        <v>128</v>
      </c>
      <c r="M1729" s="63">
        <f t="shared" si="26"/>
        <v>1.125</v>
      </c>
      <c r="N1729" s="64">
        <f>IF(M1729="","",IF(M1729&lt;Premissas!$C$8,Premissas!$E$7,IF(M1729&lt;Premissas!$C$9,Premissas!$E$8,IF(M1729&lt;Premissas!$C$10,Premissas!$E$9,IF(M1729&lt;Premissas!$C$11,Premissas!$E$10,IF(M1729&lt;Premissas!$C$12,Premissas!$E$11,Premissas!$E$12))))))</f>
        <v>100</v>
      </c>
      <c r="O1729" s="65">
        <f>IF(OR(N1729="",N1729=0),0,N1729/Premissas!$C$16)</f>
        <v>3.8461538461538463</v>
      </c>
    </row>
    <row r="1730" spans="1:15" ht="15" customHeight="1">
      <c r="A1730" s="40">
        <v>8</v>
      </c>
      <c r="B1730" s="40">
        <v>1965</v>
      </c>
      <c r="C1730" s="40" t="s">
        <v>19</v>
      </c>
      <c r="D1730" s="40" t="s">
        <v>1856</v>
      </c>
      <c r="E1730" s="40" t="s">
        <v>1857</v>
      </c>
      <c r="F1730" s="62">
        <v>360</v>
      </c>
      <c r="G1730" s="63">
        <v>53.69</v>
      </c>
      <c r="H1730" s="63">
        <v>7</v>
      </c>
      <c r="I1730" s="40"/>
      <c r="J1730" s="40">
        <v>22</v>
      </c>
      <c r="K1730" s="40" t="s">
        <v>677</v>
      </c>
      <c r="L1730" s="40" t="s">
        <v>128</v>
      </c>
      <c r="M1730" s="63">
        <f t="shared" ref="M1730:M1793" si="27">IF(OR(J1730="",J1730&lt;=0),"",H1730/J1730)</f>
        <v>0.31818181818181818</v>
      </c>
      <c r="N1730" s="64">
        <f>IF(M1730="","",IF(M1730&lt;Premissas!$C$8,Premissas!$E$7,IF(M1730&lt;Premissas!$C$9,Premissas!$E$8,IF(M1730&lt;Premissas!$C$10,Premissas!$E$9,IF(M1730&lt;Premissas!$C$11,Premissas!$E$10,IF(M1730&lt;Premissas!$C$12,Premissas!$E$11,Premissas!$E$12))))))</f>
        <v>0</v>
      </c>
      <c r="O1730" s="65">
        <f>IF(OR(N1730="",N1730=0),0,N1730/Premissas!$C$16)</f>
        <v>0</v>
      </c>
    </row>
    <row r="1731" spans="1:15" ht="15" customHeight="1">
      <c r="A1731" s="40">
        <v>8</v>
      </c>
      <c r="B1731" s="40">
        <v>1965</v>
      </c>
      <c r="C1731" s="40" t="s">
        <v>21</v>
      </c>
      <c r="D1731" s="40" t="s">
        <v>1138</v>
      </c>
      <c r="E1731" s="40" t="s">
        <v>1139</v>
      </c>
      <c r="F1731" s="62">
        <v>2057</v>
      </c>
      <c r="G1731" s="63">
        <v>138.66999999999999</v>
      </c>
      <c r="H1731" s="63">
        <v>15</v>
      </c>
      <c r="I1731" s="40"/>
      <c r="J1731" s="40">
        <v>16</v>
      </c>
      <c r="K1731" s="40" t="s">
        <v>677</v>
      </c>
      <c r="L1731" s="40" t="s">
        <v>128</v>
      </c>
      <c r="M1731" s="63">
        <f t="shared" si="27"/>
        <v>0.9375</v>
      </c>
      <c r="N1731" s="64">
        <f>IF(M1731="","",IF(M1731&lt;Premissas!$C$8,Premissas!$E$7,IF(M1731&lt;Premissas!$C$9,Premissas!$E$8,IF(M1731&lt;Premissas!$C$10,Premissas!$E$9,IF(M1731&lt;Premissas!$C$11,Premissas!$E$10,IF(M1731&lt;Premissas!$C$12,Premissas!$E$11,Premissas!$E$12))))))</f>
        <v>0</v>
      </c>
      <c r="O1731" s="65">
        <f>IF(OR(N1731="",N1731=0),0,N1731/Premissas!$C$16)</f>
        <v>0</v>
      </c>
    </row>
    <row r="1732" spans="1:15" ht="15" customHeight="1">
      <c r="A1732" s="40">
        <v>8</v>
      </c>
      <c r="B1732" s="40">
        <v>1965</v>
      </c>
      <c r="C1732" s="40" t="s">
        <v>20</v>
      </c>
      <c r="D1732" s="40" t="s">
        <v>1138</v>
      </c>
      <c r="E1732" s="40" t="s">
        <v>1139</v>
      </c>
      <c r="F1732" s="62">
        <v>8</v>
      </c>
      <c r="G1732" s="63">
        <v>6.67</v>
      </c>
      <c r="H1732" s="63">
        <v>1</v>
      </c>
      <c r="I1732" s="40"/>
      <c r="J1732" s="40">
        <v>17</v>
      </c>
      <c r="K1732" s="40" t="s">
        <v>677</v>
      </c>
      <c r="L1732" s="40" t="s">
        <v>128</v>
      </c>
      <c r="M1732" s="63">
        <f t="shared" si="27"/>
        <v>5.8823529411764705E-2</v>
      </c>
      <c r="N1732" s="64">
        <f>IF(M1732="","",IF(M1732&lt;Premissas!$C$8,Premissas!$E$7,IF(M1732&lt;Premissas!$C$9,Premissas!$E$8,IF(M1732&lt;Premissas!$C$10,Premissas!$E$9,IF(M1732&lt;Premissas!$C$11,Premissas!$E$10,IF(M1732&lt;Premissas!$C$12,Premissas!$E$11,Premissas!$E$12))))))</f>
        <v>0</v>
      </c>
      <c r="O1732" s="65">
        <f>IF(OR(N1732="",N1732=0),0,N1732/Premissas!$C$16)</f>
        <v>0</v>
      </c>
    </row>
    <row r="1733" spans="1:15" ht="15" customHeight="1">
      <c r="A1733" s="40">
        <v>8</v>
      </c>
      <c r="B1733" s="40">
        <v>1965</v>
      </c>
      <c r="C1733" s="40" t="s">
        <v>19</v>
      </c>
      <c r="D1733" s="40" t="s">
        <v>1140</v>
      </c>
      <c r="E1733" s="40" t="s">
        <v>1141</v>
      </c>
      <c r="F1733" s="62">
        <v>1213</v>
      </c>
      <c r="G1733" s="63">
        <v>89.44</v>
      </c>
      <c r="H1733" s="63">
        <v>14</v>
      </c>
      <c r="I1733" s="40"/>
      <c r="J1733" s="40">
        <v>22</v>
      </c>
      <c r="K1733" s="40" t="s">
        <v>677</v>
      </c>
      <c r="L1733" s="40" t="s">
        <v>128</v>
      </c>
      <c r="M1733" s="63">
        <f t="shared" si="27"/>
        <v>0.63636363636363635</v>
      </c>
      <c r="N1733" s="64">
        <f>IF(M1733="","",IF(M1733&lt;Premissas!$C$8,Premissas!$E$7,IF(M1733&lt;Premissas!$C$9,Premissas!$E$8,IF(M1733&lt;Premissas!$C$10,Premissas!$E$9,IF(M1733&lt;Premissas!$C$11,Premissas!$E$10,IF(M1733&lt;Premissas!$C$12,Premissas!$E$11,Premissas!$E$12))))))</f>
        <v>0</v>
      </c>
      <c r="O1733" s="65">
        <f>IF(OR(N1733="",N1733=0),0,N1733/Premissas!$C$16)</f>
        <v>0</v>
      </c>
    </row>
    <row r="1734" spans="1:15" ht="15" customHeight="1">
      <c r="A1734" s="40">
        <v>8</v>
      </c>
      <c r="B1734" s="40">
        <v>1965</v>
      </c>
      <c r="C1734" s="40" t="s">
        <v>21</v>
      </c>
      <c r="D1734" s="40" t="s">
        <v>1140</v>
      </c>
      <c r="E1734" s="40" t="s">
        <v>1141</v>
      </c>
      <c r="F1734" s="62">
        <v>121</v>
      </c>
      <c r="G1734" s="63">
        <v>1.18</v>
      </c>
      <c r="H1734" s="63">
        <v>103</v>
      </c>
      <c r="I1734" s="40"/>
      <c r="J1734" s="40">
        <v>16</v>
      </c>
      <c r="K1734" s="40" t="s">
        <v>677</v>
      </c>
      <c r="L1734" s="40" t="s">
        <v>128</v>
      </c>
      <c r="M1734" s="63">
        <f t="shared" si="27"/>
        <v>6.4375</v>
      </c>
      <c r="N1734" s="64">
        <f>IF(M1734="","",IF(M1734&lt;Premissas!$C$8,Premissas!$E$7,IF(M1734&lt;Premissas!$C$9,Premissas!$E$8,IF(M1734&lt;Premissas!$C$10,Premissas!$E$9,IF(M1734&lt;Premissas!$C$11,Premissas!$E$10,IF(M1734&lt;Premissas!$C$12,Premissas!$E$11,Premissas!$E$12))))))</f>
        <v>750</v>
      </c>
      <c r="O1734" s="65">
        <f>IF(OR(N1734="",N1734=0),0,N1734/Premissas!$C$16)</f>
        <v>28.846153846153847</v>
      </c>
    </row>
    <row r="1735" spans="1:15" ht="15" customHeight="1">
      <c r="A1735" s="40">
        <v>8</v>
      </c>
      <c r="B1735" s="40">
        <v>1965</v>
      </c>
      <c r="C1735" s="40" t="s">
        <v>21</v>
      </c>
      <c r="D1735" s="40" t="s">
        <v>1142</v>
      </c>
      <c r="E1735" s="40" t="s">
        <v>1143</v>
      </c>
      <c r="F1735" s="62">
        <v>2374</v>
      </c>
      <c r="G1735" s="63">
        <v>110.94</v>
      </c>
      <c r="H1735" s="63">
        <v>21</v>
      </c>
      <c r="I1735" s="40"/>
      <c r="J1735" s="40">
        <v>16</v>
      </c>
      <c r="K1735" s="40" t="s">
        <v>677</v>
      </c>
      <c r="L1735" s="40" t="s">
        <v>128</v>
      </c>
      <c r="M1735" s="63">
        <f t="shared" si="27"/>
        <v>1.3125</v>
      </c>
      <c r="N1735" s="64">
        <f>IF(M1735="","",IF(M1735&lt;Premissas!$C$8,Premissas!$E$7,IF(M1735&lt;Premissas!$C$9,Premissas!$E$8,IF(M1735&lt;Premissas!$C$10,Premissas!$E$9,IF(M1735&lt;Premissas!$C$11,Premissas!$E$10,IF(M1735&lt;Premissas!$C$12,Premissas!$E$11,Premissas!$E$12))))))</f>
        <v>200</v>
      </c>
      <c r="O1735" s="65">
        <f>IF(OR(N1735="",N1735=0),0,N1735/Premissas!$C$16)</f>
        <v>7.6923076923076925</v>
      </c>
    </row>
    <row r="1736" spans="1:15" ht="15" customHeight="1">
      <c r="A1736" s="40">
        <v>8</v>
      </c>
      <c r="B1736" s="40">
        <v>1965</v>
      </c>
      <c r="C1736" s="40" t="s">
        <v>21</v>
      </c>
      <c r="D1736" s="40" t="s">
        <v>1148</v>
      </c>
      <c r="E1736" s="40" t="s">
        <v>1149</v>
      </c>
      <c r="F1736" s="62">
        <v>1686</v>
      </c>
      <c r="G1736" s="63">
        <v>130.69999999999999</v>
      </c>
      <c r="H1736" s="63">
        <v>13</v>
      </c>
      <c r="I1736" s="40"/>
      <c r="J1736" s="40">
        <v>16</v>
      </c>
      <c r="K1736" s="40" t="s">
        <v>677</v>
      </c>
      <c r="L1736" s="40" t="s">
        <v>128</v>
      </c>
      <c r="M1736" s="63">
        <f t="shared" si="27"/>
        <v>0.8125</v>
      </c>
      <c r="N1736" s="64">
        <f>IF(M1736="","",IF(M1736&lt;Premissas!$C$8,Premissas!$E$7,IF(M1736&lt;Premissas!$C$9,Premissas!$E$8,IF(M1736&lt;Premissas!$C$10,Premissas!$E$9,IF(M1736&lt;Premissas!$C$11,Premissas!$E$10,IF(M1736&lt;Premissas!$C$12,Premissas!$E$11,Premissas!$E$12))))))</f>
        <v>0</v>
      </c>
      <c r="O1736" s="65">
        <f>IF(OR(N1736="",N1736=0),0,N1736/Premissas!$C$16)</f>
        <v>0</v>
      </c>
    </row>
    <row r="1737" spans="1:15" ht="15" customHeight="1">
      <c r="A1737" s="40">
        <v>8</v>
      </c>
      <c r="B1737" s="40">
        <v>1965</v>
      </c>
      <c r="C1737" s="40" t="s">
        <v>20</v>
      </c>
      <c r="D1737" s="40" t="s">
        <v>1148</v>
      </c>
      <c r="E1737" s="40" t="s">
        <v>1149</v>
      </c>
      <c r="F1737" s="62">
        <v>2</v>
      </c>
      <c r="G1737" s="63">
        <v>0.21</v>
      </c>
      <c r="H1737" s="63">
        <v>10</v>
      </c>
      <c r="I1737" s="40"/>
      <c r="J1737" s="40">
        <v>17</v>
      </c>
      <c r="K1737" s="40" t="s">
        <v>677</v>
      </c>
      <c r="L1737" s="40" t="s">
        <v>128</v>
      </c>
      <c r="M1737" s="63">
        <f t="shared" si="27"/>
        <v>0.58823529411764708</v>
      </c>
      <c r="N1737" s="64">
        <f>IF(M1737="","",IF(M1737&lt;Premissas!$C$8,Premissas!$E$7,IF(M1737&lt;Premissas!$C$9,Premissas!$E$8,IF(M1737&lt;Premissas!$C$10,Premissas!$E$9,IF(M1737&lt;Premissas!$C$11,Premissas!$E$10,IF(M1737&lt;Premissas!$C$12,Premissas!$E$11,Premissas!$E$12))))))</f>
        <v>0</v>
      </c>
      <c r="O1737" s="65">
        <f>IF(OR(N1737="",N1737=0),0,N1737/Premissas!$C$16)</f>
        <v>0</v>
      </c>
    </row>
    <row r="1738" spans="1:15" ht="15" customHeight="1">
      <c r="A1738" s="40">
        <v>8</v>
      </c>
      <c r="B1738" s="40">
        <v>1965</v>
      </c>
      <c r="C1738" s="40" t="s">
        <v>21</v>
      </c>
      <c r="D1738" s="40" t="s">
        <v>1858</v>
      </c>
      <c r="E1738" s="40" t="s">
        <v>1859</v>
      </c>
      <c r="F1738" s="62">
        <v>29</v>
      </c>
      <c r="G1738" s="63">
        <v>7.88</v>
      </c>
      <c r="H1738" s="63">
        <v>4</v>
      </c>
      <c r="I1738" s="40"/>
      <c r="J1738" s="40">
        <v>16</v>
      </c>
      <c r="K1738" s="40" t="s">
        <v>677</v>
      </c>
      <c r="L1738" s="40" t="s">
        <v>128</v>
      </c>
      <c r="M1738" s="63">
        <f t="shared" si="27"/>
        <v>0.25</v>
      </c>
      <c r="N1738" s="64">
        <f>IF(M1738="","",IF(M1738&lt;Premissas!$C$8,Premissas!$E$7,IF(M1738&lt;Premissas!$C$9,Premissas!$E$8,IF(M1738&lt;Premissas!$C$10,Premissas!$E$9,IF(M1738&lt;Premissas!$C$11,Premissas!$E$10,IF(M1738&lt;Premissas!$C$12,Premissas!$E$11,Premissas!$E$12))))))</f>
        <v>0</v>
      </c>
      <c r="O1738" s="65">
        <f>IF(OR(N1738="",N1738=0),0,N1738/Premissas!$C$16)</f>
        <v>0</v>
      </c>
    </row>
    <row r="1739" spans="1:15" ht="15" customHeight="1">
      <c r="A1739" s="40">
        <v>8</v>
      </c>
      <c r="B1739" s="40">
        <v>1965</v>
      </c>
      <c r="C1739" s="40" t="s">
        <v>22</v>
      </c>
      <c r="D1739" s="40" t="s">
        <v>1150</v>
      </c>
      <c r="E1739" s="40" t="s">
        <v>1151</v>
      </c>
      <c r="F1739" s="62">
        <v>1153</v>
      </c>
      <c r="G1739" s="63">
        <v>162.32</v>
      </c>
      <c r="H1739" s="63">
        <v>7</v>
      </c>
      <c r="I1739" s="40"/>
      <c r="J1739" s="40">
        <v>20</v>
      </c>
      <c r="K1739" s="40" t="s">
        <v>677</v>
      </c>
      <c r="L1739" s="40" t="s">
        <v>128</v>
      </c>
      <c r="M1739" s="63">
        <f t="shared" si="27"/>
        <v>0.35</v>
      </c>
      <c r="N1739" s="64">
        <f>IF(M1739="","",IF(M1739&lt;Premissas!$C$8,Premissas!$E$7,IF(M1739&lt;Premissas!$C$9,Premissas!$E$8,IF(M1739&lt;Premissas!$C$10,Premissas!$E$9,IF(M1739&lt;Premissas!$C$11,Premissas!$E$10,IF(M1739&lt;Premissas!$C$12,Premissas!$E$11,Premissas!$E$12))))))</f>
        <v>0</v>
      </c>
      <c r="O1739" s="65">
        <f>IF(OR(N1739="",N1739=0),0,N1739/Premissas!$C$16)</f>
        <v>0</v>
      </c>
    </row>
    <row r="1740" spans="1:15" ht="15" customHeight="1">
      <c r="A1740" s="40">
        <v>8</v>
      </c>
      <c r="B1740" s="40">
        <v>1965</v>
      </c>
      <c r="C1740" s="40" t="s">
        <v>21</v>
      </c>
      <c r="D1740" s="40" t="s">
        <v>1152</v>
      </c>
      <c r="E1740" s="40" t="s">
        <v>1153</v>
      </c>
      <c r="F1740" s="62">
        <v>2264</v>
      </c>
      <c r="G1740" s="63">
        <v>123</v>
      </c>
      <c r="H1740" s="63">
        <v>18</v>
      </c>
      <c r="I1740" s="40"/>
      <c r="J1740" s="40">
        <v>16</v>
      </c>
      <c r="K1740" s="40" t="s">
        <v>677</v>
      </c>
      <c r="L1740" s="40" t="s">
        <v>128</v>
      </c>
      <c r="M1740" s="63">
        <f t="shared" si="27"/>
        <v>1.125</v>
      </c>
      <c r="N1740" s="64">
        <f>IF(M1740="","",IF(M1740&lt;Premissas!$C$8,Premissas!$E$7,IF(M1740&lt;Premissas!$C$9,Premissas!$E$8,IF(M1740&lt;Premissas!$C$10,Premissas!$E$9,IF(M1740&lt;Premissas!$C$11,Premissas!$E$10,IF(M1740&lt;Premissas!$C$12,Premissas!$E$11,Premissas!$E$12))))))</f>
        <v>100</v>
      </c>
      <c r="O1740" s="65">
        <f>IF(OR(N1740="",N1740=0),0,N1740/Premissas!$C$16)</f>
        <v>3.8461538461538463</v>
      </c>
    </row>
    <row r="1741" spans="1:15" ht="15" customHeight="1">
      <c r="A1741" s="40">
        <v>8</v>
      </c>
      <c r="B1741" s="40">
        <v>1965</v>
      </c>
      <c r="C1741" s="40" t="s">
        <v>19</v>
      </c>
      <c r="D1741" s="40" t="s">
        <v>1154</v>
      </c>
      <c r="E1741" s="40" t="s">
        <v>1155</v>
      </c>
      <c r="F1741" s="62">
        <v>2161</v>
      </c>
      <c r="G1741" s="63">
        <v>98.25</v>
      </c>
      <c r="H1741" s="63">
        <v>22</v>
      </c>
      <c r="I1741" s="40"/>
      <c r="J1741" s="40">
        <v>22</v>
      </c>
      <c r="K1741" s="40" t="s">
        <v>677</v>
      </c>
      <c r="L1741" s="40" t="s">
        <v>128</v>
      </c>
      <c r="M1741" s="63">
        <f t="shared" si="27"/>
        <v>1</v>
      </c>
      <c r="N1741" s="64">
        <f>IF(M1741="","",IF(M1741&lt;Premissas!$C$8,Premissas!$E$7,IF(M1741&lt;Premissas!$C$9,Premissas!$E$8,IF(M1741&lt;Premissas!$C$10,Premissas!$E$9,IF(M1741&lt;Premissas!$C$11,Premissas!$E$10,IF(M1741&lt;Premissas!$C$12,Premissas!$E$11,Premissas!$E$12))))))</f>
        <v>100</v>
      </c>
      <c r="O1741" s="65">
        <f>IF(OR(N1741="",N1741=0),0,N1741/Premissas!$C$16)</f>
        <v>3.8461538461538463</v>
      </c>
    </row>
    <row r="1742" spans="1:15" ht="15" customHeight="1">
      <c r="A1742" s="40">
        <v>8</v>
      </c>
      <c r="B1742" s="40">
        <v>1965</v>
      </c>
      <c r="C1742" s="40" t="s">
        <v>21</v>
      </c>
      <c r="D1742" s="40" t="s">
        <v>1156</v>
      </c>
      <c r="E1742" s="40" t="s">
        <v>1157</v>
      </c>
      <c r="F1742" s="62">
        <v>3074</v>
      </c>
      <c r="G1742" s="63">
        <v>121.21</v>
      </c>
      <c r="H1742" s="63">
        <v>25</v>
      </c>
      <c r="I1742" s="40"/>
      <c r="J1742" s="40">
        <v>16</v>
      </c>
      <c r="K1742" s="40" t="s">
        <v>677</v>
      </c>
      <c r="L1742" s="40" t="s">
        <v>128</v>
      </c>
      <c r="M1742" s="63">
        <f t="shared" si="27"/>
        <v>1.5625</v>
      </c>
      <c r="N1742" s="64">
        <f>IF(M1742="","",IF(M1742&lt;Premissas!$C$8,Premissas!$E$7,IF(M1742&lt;Premissas!$C$9,Premissas!$E$8,IF(M1742&lt;Premissas!$C$10,Premissas!$E$9,IF(M1742&lt;Premissas!$C$11,Premissas!$E$10,IF(M1742&lt;Premissas!$C$12,Premissas!$E$11,Premissas!$E$12))))))</f>
        <v>350</v>
      </c>
      <c r="O1742" s="65">
        <f>IF(OR(N1742="",N1742=0),0,N1742/Premissas!$C$16)</f>
        <v>13.461538461538462</v>
      </c>
    </row>
    <row r="1743" spans="1:15" ht="15" customHeight="1">
      <c r="A1743" s="40">
        <v>8</v>
      </c>
      <c r="B1743" s="40">
        <v>1965</v>
      </c>
      <c r="C1743" s="40" t="s">
        <v>19</v>
      </c>
      <c r="D1743" s="40" t="s">
        <v>1860</v>
      </c>
      <c r="E1743" s="40" t="s">
        <v>1861</v>
      </c>
      <c r="F1743" s="62">
        <v>1626</v>
      </c>
      <c r="G1743" s="63">
        <v>122.88</v>
      </c>
      <c r="H1743" s="63">
        <v>13</v>
      </c>
      <c r="I1743" s="40"/>
      <c r="J1743" s="40">
        <v>22</v>
      </c>
      <c r="K1743" s="40" t="s">
        <v>677</v>
      </c>
      <c r="L1743" s="40" t="s">
        <v>128</v>
      </c>
      <c r="M1743" s="63">
        <f t="shared" si="27"/>
        <v>0.59090909090909094</v>
      </c>
      <c r="N1743" s="64">
        <f>IF(M1743="","",IF(M1743&lt;Premissas!$C$8,Premissas!$E$7,IF(M1743&lt;Premissas!$C$9,Premissas!$E$8,IF(M1743&lt;Premissas!$C$10,Premissas!$E$9,IF(M1743&lt;Premissas!$C$11,Premissas!$E$10,IF(M1743&lt;Premissas!$C$12,Premissas!$E$11,Premissas!$E$12))))))</f>
        <v>0</v>
      </c>
      <c r="O1743" s="65">
        <f>IF(OR(N1743="",N1743=0),0,N1743/Premissas!$C$16)</f>
        <v>0</v>
      </c>
    </row>
    <row r="1744" spans="1:15" ht="15" customHeight="1">
      <c r="A1744" s="40">
        <v>8</v>
      </c>
      <c r="B1744" s="40">
        <v>1965</v>
      </c>
      <c r="C1744" s="40" t="s">
        <v>21</v>
      </c>
      <c r="D1744" s="40" t="s">
        <v>1162</v>
      </c>
      <c r="E1744" s="40" t="s">
        <v>1163</v>
      </c>
      <c r="F1744" s="62">
        <v>481</v>
      </c>
      <c r="G1744" s="63">
        <v>53.84</v>
      </c>
      <c r="H1744" s="63">
        <v>9</v>
      </c>
      <c r="I1744" s="40"/>
      <c r="J1744" s="40">
        <v>16</v>
      </c>
      <c r="K1744" s="40" t="s">
        <v>677</v>
      </c>
      <c r="L1744" s="40" t="s">
        <v>128</v>
      </c>
      <c r="M1744" s="63">
        <f t="shared" si="27"/>
        <v>0.5625</v>
      </c>
      <c r="N1744" s="64">
        <f>IF(M1744="","",IF(M1744&lt;Premissas!$C$8,Premissas!$E$7,IF(M1744&lt;Premissas!$C$9,Premissas!$E$8,IF(M1744&lt;Premissas!$C$10,Premissas!$E$9,IF(M1744&lt;Premissas!$C$11,Premissas!$E$10,IF(M1744&lt;Premissas!$C$12,Premissas!$E$11,Premissas!$E$12))))))</f>
        <v>0</v>
      </c>
      <c r="O1744" s="65">
        <f>IF(OR(N1744="",N1744=0),0,N1744/Premissas!$C$16)</f>
        <v>0</v>
      </c>
    </row>
    <row r="1745" spans="1:15" ht="15" customHeight="1">
      <c r="A1745" s="40">
        <v>8</v>
      </c>
      <c r="B1745" s="40">
        <v>1965</v>
      </c>
      <c r="C1745" s="40" t="s">
        <v>21</v>
      </c>
      <c r="D1745" s="40" t="s">
        <v>1164</v>
      </c>
      <c r="E1745" s="40" t="s">
        <v>1165</v>
      </c>
      <c r="F1745" s="62">
        <v>2644</v>
      </c>
      <c r="G1745" s="63">
        <v>118.69</v>
      </c>
      <c r="H1745" s="63">
        <v>22</v>
      </c>
      <c r="I1745" s="40"/>
      <c r="J1745" s="40">
        <v>16</v>
      </c>
      <c r="K1745" s="40" t="s">
        <v>677</v>
      </c>
      <c r="L1745" s="40" t="s">
        <v>128</v>
      </c>
      <c r="M1745" s="63">
        <f t="shared" si="27"/>
        <v>1.375</v>
      </c>
      <c r="N1745" s="64">
        <f>IF(M1745="","",IF(M1745&lt;Premissas!$C$8,Premissas!$E$7,IF(M1745&lt;Premissas!$C$9,Premissas!$E$8,IF(M1745&lt;Premissas!$C$10,Premissas!$E$9,IF(M1745&lt;Premissas!$C$11,Premissas!$E$10,IF(M1745&lt;Premissas!$C$12,Premissas!$E$11,Premissas!$E$12))))))</f>
        <v>200</v>
      </c>
      <c r="O1745" s="65">
        <f>IF(OR(N1745="",N1745=0),0,N1745/Premissas!$C$16)</f>
        <v>7.6923076923076925</v>
      </c>
    </row>
    <row r="1746" spans="1:15" ht="15" customHeight="1">
      <c r="A1746" s="40">
        <v>8</v>
      </c>
      <c r="B1746" s="40">
        <v>1965</v>
      </c>
      <c r="C1746" s="40" t="s">
        <v>19</v>
      </c>
      <c r="D1746" s="40" t="s">
        <v>1166</v>
      </c>
      <c r="E1746" s="40" t="s">
        <v>1167</v>
      </c>
      <c r="F1746" s="62">
        <v>742</v>
      </c>
      <c r="G1746" s="63">
        <v>90.1</v>
      </c>
      <c r="H1746" s="63">
        <v>8</v>
      </c>
      <c r="I1746" s="40"/>
      <c r="J1746" s="40">
        <v>22</v>
      </c>
      <c r="K1746" s="40" t="s">
        <v>677</v>
      </c>
      <c r="L1746" s="40" t="s">
        <v>128</v>
      </c>
      <c r="M1746" s="63">
        <f t="shared" si="27"/>
        <v>0.36363636363636365</v>
      </c>
      <c r="N1746" s="64">
        <f>IF(M1746="","",IF(M1746&lt;Premissas!$C$8,Premissas!$E$7,IF(M1746&lt;Premissas!$C$9,Premissas!$E$8,IF(M1746&lt;Premissas!$C$10,Premissas!$E$9,IF(M1746&lt;Premissas!$C$11,Premissas!$E$10,IF(M1746&lt;Premissas!$C$12,Premissas!$E$11,Premissas!$E$12))))))</f>
        <v>0</v>
      </c>
      <c r="O1746" s="65">
        <f>IF(OR(N1746="",N1746=0),0,N1746/Premissas!$C$16)</f>
        <v>0</v>
      </c>
    </row>
    <row r="1747" spans="1:15" ht="15" customHeight="1">
      <c r="A1747" s="40">
        <v>8</v>
      </c>
      <c r="B1747" s="40">
        <v>1965</v>
      </c>
      <c r="C1747" s="40" t="s">
        <v>19</v>
      </c>
      <c r="D1747" s="40" t="s">
        <v>1168</v>
      </c>
      <c r="E1747" s="40" t="s">
        <v>1169</v>
      </c>
      <c r="F1747" s="62">
        <v>121</v>
      </c>
      <c r="G1747" s="63">
        <v>5.49</v>
      </c>
      <c r="H1747" s="63">
        <v>22</v>
      </c>
      <c r="I1747" s="40"/>
      <c r="J1747" s="40">
        <v>22</v>
      </c>
      <c r="K1747" s="40" t="s">
        <v>677</v>
      </c>
      <c r="L1747" s="40" t="s">
        <v>128</v>
      </c>
      <c r="M1747" s="63">
        <f t="shared" si="27"/>
        <v>1</v>
      </c>
      <c r="N1747" s="64">
        <f>IF(M1747="","",IF(M1747&lt;Premissas!$C$8,Premissas!$E$7,IF(M1747&lt;Premissas!$C$9,Premissas!$E$8,IF(M1747&lt;Premissas!$C$10,Premissas!$E$9,IF(M1747&lt;Premissas!$C$11,Premissas!$E$10,IF(M1747&lt;Premissas!$C$12,Premissas!$E$11,Premissas!$E$12))))))</f>
        <v>100</v>
      </c>
      <c r="O1747" s="65">
        <f>IF(OR(N1747="",N1747=0),0,N1747/Premissas!$C$16)</f>
        <v>3.8461538461538463</v>
      </c>
    </row>
    <row r="1748" spans="1:15" ht="15" customHeight="1">
      <c r="A1748" s="40">
        <v>8</v>
      </c>
      <c r="B1748" s="40">
        <v>1965</v>
      </c>
      <c r="C1748" s="40" t="s">
        <v>19</v>
      </c>
      <c r="D1748" s="40" t="s">
        <v>1174</v>
      </c>
      <c r="E1748" s="40" t="s">
        <v>1175</v>
      </c>
      <c r="F1748" s="62">
        <v>1790</v>
      </c>
      <c r="G1748" s="63">
        <v>134.93</v>
      </c>
      <c r="H1748" s="63">
        <v>13</v>
      </c>
      <c r="I1748" s="40"/>
      <c r="J1748" s="40">
        <v>22</v>
      </c>
      <c r="K1748" s="40" t="s">
        <v>677</v>
      </c>
      <c r="L1748" s="40" t="s">
        <v>128</v>
      </c>
      <c r="M1748" s="63">
        <f t="shared" si="27"/>
        <v>0.59090909090909094</v>
      </c>
      <c r="N1748" s="64">
        <f>IF(M1748="","",IF(M1748&lt;Premissas!$C$8,Premissas!$E$7,IF(M1748&lt;Premissas!$C$9,Premissas!$E$8,IF(M1748&lt;Premissas!$C$10,Premissas!$E$9,IF(M1748&lt;Premissas!$C$11,Premissas!$E$10,IF(M1748&lt;Premissas!$C$12,Premissas!$E$11,Premissas!$E$12))))))</f>
        <v>0</v>
      </c>
      <c r="O1748" s="65">
        <f>IF(OR(N1748="",N1748=0),0,N1748/Premissas!$C$16)</f>
        <v>0</v>
      </c>
    </row>
    <row r="1749" spans="1:15" ht="15" customHeight="1">
      <c r="A1749" s="40">
        <v>8</v>
      </c>
      <c r="B1749" s="40">
        <v>1965</v>
      </c>
      <c r="C1749" s="40" t="s">
        <v>19</v>
      </c>
      <c r="D1749" s="40" t="s">
        <v>1180</v>
      </c>
      <c r="E1749" s="40" t="s">
        <v>1181</v>
      </c>
      <c r="F1749" s="62">
        <v>2051</v>
      </c>
      <c r="G1749" s="63">
        <v>62.37</v>
      </c>
      <c r="H1749" s="63">
        <v>33</v>
      </c>
      <c r="I1749" s="40"/>
      <c r="J1749" s="40">
        <v>22</v>
      </c>
      <c r="K1749" s="40" t="s">
        <v>677</v>
      </c>
      <c r="L1749" s="40" t="s">
        <v>128</v>
      </c>
      <c r="M1749" s="63">
        <f t="shared" si="27"/>
        <v>1.5</v>
      </c>
      <c r="N1749" s="64">
        <f>IF(M1749="","",IF(M1749&lt;Premissas!$C$8,Premissas!$E$7,IF(M1749&lt;Premissas!$C$9,Premissas!$E$8,IF(M1749&lt;Premissas!$C$10,Premissas!$E$9,IF(M1749&lt;Premissas!$C$11,Premissas!$E$10,IF(M1749&lt;Premissas!$C$12,Premissas!$E$11,Premissas!$E$12))))))</f>
        <v>350</v>
      </c>
      <c r="O1749" s="65">
        <f>IF(OR(N1749="",N1749=0),0,N1749/Premissas!$C$16)</f>
        <v>13.461538461538462</v>
      </c>
    </row>
    <row r="1750" spans="1:15" ht="15" customHeight="1">
      <c r="A1750" s="40">
        <v>8</v>
      </c>
      <c r="B1750" s="40">
        <v>1965</v>
      </c>
      <c r="C1750" s="40" t="s">
        <v>21</v>
      </c>
      <c r="D1750" s="40" t="s">
        <v>1184</v>
      </c>
      <c r="E1750" s="40" t="s">
        <v>1185</v>
      </c>
      <c r="F1750" s="62">
        <v>18</v>
      </c>
      <c r="G1750" s="63">
        <v>9.74</v>
      </c>
      <c r="H1750" s="63">
        <v>2</v>
      </c>
      <c r="I1750" s="40"/>
      <c r="J1750" s="40">
        <v>16</v>
      </c>
      <c r="K1750" s="40" t="s">
        <v>677</v>
      </c>
      <c r="L1750" s="40" t="s">
        <v>128</v>
      </c>
      <c r="M1750" s="63">
        <f t="shared" si="27"/>
        <v>0.125</v>
      </c>
      <c r="N1750" s="64">
        <f>IF(M1750="","",IF(M1750&lt;Premissas!$C$8,Premissas!$E$7,IF(M1750&lt;Premissas!$C$9,Premissas!$E$8,IF(M1750&lt;Premissas!$C$10,Premissas!$E$9,IF(M1750&lt;Premissas!$C$11,Premissas!$E$10,IF(M1750&lt;Premissas!$C$12,Premissas!$E$11,Premissas!$E$12))))))</f>
        <v>0</v>
      </c>
      <c r="O1750" s="65">
        <f>IF(OR(N1750="",N1750=0),0,N1750/Premissas!$C$16)</f>
        <v>0</v>
      </c>
    </row>
    <row r="1751" spans="1:15" ht="15" customHeight="1">
      <c r="A1751" s="40">
        <v>8</v>
      </c>
      <c r="B1751" s="40">
        <v>1965</v>
      </c>
      <c r="C1751" s="40" t="s">
        <v>19</v>
      </c>
      <c r="D1751" s="40" t="s">
        <v>1186</v>
      </c>
      <c r="E1751" s="40" t="s">
        <v>1187</v>
      </c>
      <c r="F1751" s="62">
        <v>1074</v>
      </c>
      <c r="G1751" s="63">
        <v>52.57</v>
      </c>
      <c r="H1751" s="63">
        <v>20</v>
      </c>
      <c r="I1751" s="40"/>
      <c r="J1751" s="40">
        <v>22</v>
      </c>
      <c r="K1751" s="40" t="s">
        <v>677</v>
      </c>
      <c r="L1751" s="40" t="s">
        <v>128</v>
      </c>
      <c r="M1751" s="63">
        <f t="shared" si="27"/>
        <v>0.90909090909090906</v>
      </c>
      <c r="N1751" s="64">
        <f>IF(M1751="","",IF(M1751&lt;Premissas!$C$8,Premissas!$E$7,IF(M1751&lt;Premissas!$C$9,Premissas!$E$8,IF(M1751&lt;Premissas!$C$10,Premissas!$E$9,IF(M1751&lt;Premissas!$C$11,Premissas!$E$10,IF(M1751&lt;Premissas!$C$12,Premissas!$E$11,Premissas!$E$12))))))</f>
        <v>0</v>
      </c>
      <c r="O1751" s="65">
        <f>IF(OR(N1751="",N1751=0),0,N1751/Premissas!$C$16)</f>
        <v>0</v>
      </c>
    </row>
    <row r="1752" spans="1:15" ht="15" customHeight="1">
      <c r="A1752" s="40">
        <v>8</v>
      </c>
      <c r="B1752" s="40">
        <v>1965</v>
      </c>
      <c r="C1752" s="40" t="s">
        <v>19</v>
      </c>
      <c r="D1752" s="40" t="s">
        <v>1190</v>
      </c>
      <c r="E1752" s="40" t="s">
        <v>1191</v>
      </c>
      <c r="F1752" s="62">
        <v>749</v>
      </c>
      <c r="G1752" s="63">
        <v>64.47</v>
      </c>
      <c r="H1752" s="63">
        <v>12</v>
      </c>
      <c r="I1752" s="40"/>
      <c r="J1752" s="40">
        <v>22</v>
      </c>
      <c r="K1752" s="40" t="s">
        <v>677</v>
      </c>
      <c r="L1752" s="40" t="s">
        <v>128</v>
      </c>
      <c r="M1752" s="63">
        <f t="shared" si="27"/>
        <v>0.54545454545454541</v>
      </c>
      <c r="N1752" s="64">
        <f>IF(M1752="","",IF(M1752&lt;Premissas!$C$8,Premissas!$E$7,IF(M1752&lt;Premissas!$C$9,Premissas!$E$8,IF(M1752&lt;Premissas!$C$10,Premissas!$E$9,IF(M1752&lt;Premissas!$C$11,Premissas!$E$10,IF(M1752&lt;Premissas!$C$12,Premissas!$E$11,Premissas!$E$12))))))</f>
        <v>0</v>
      </c>
      <c r="O1752" s="65">
        <f>IF(OR(N1752="",N1752=0),0,N1752/Premissas!$C$16)</f>
        <v>0</v>
      </c>
    </row>
    <row r="1753" spans="1:15" ht="15" customHeight="1">
      <c r="A1753" s="40">
        <v>8</v>
      </c>
      <c r="B1753" s="40">
        <v>1965</v>
      </c>
      <c r="C1753" s="40" t="s">
        <v>19</v>
      </c>
      <c r="D1753" s="40" t="s">
        <v>1192</v>
      </c>
      <c r="E1753" s="40" t="s">
        <v>1193</v>
      </c>
      <c r="F1753" s="62">
        <v>545</v>
      </c>
      <c r="G1753" s="63">
        <v>39.729999999999997</v>
      </c>
      <c r="H1753" s="63">
        <v>14</v>
      </c>
      <c r="I1753" s="40"/>
      <c r="J1753" s="40">
        <v>22</v>
      </c>
      <c r="K1753" s="40" t="s">
        <v>677</v>
      </c>
      <c r="L1753" s="40" t="s">
        <v>128</v>
      </c>
      <c r="M1753" s="63">
        <f t="shared" si="27"/>
        <v>0.63636363636363635</v>
      </c>
      <c r="N1753" s="64">
        <f>IF(M1753="","",IF(M1753&lt;Premissas!$C$8,Premissas!$E$7,IF(M1753&lt;Premissas!$C$9,Premissas!$E$8,IF(M1753&lt;Premissas!$C$10,Premissas!$E$9,IF(M1753&lt;Premissas!$C$11,Premissas!$E$10,IF(M1753&lt;Premissas!$C$12,Premissas!$E$11,Premissas!$E$12))))))</f>
        <v>0</v>
      </c>
      <c r="O1753" s="65">
        <f>IF(OR(N1753="",N1753=0),0,N1753/Premissas!$C$16)</f>
        <v>0</v>
      </c>
    </row>
    <row r="1754" spans="1:15" ht="15" customHeight="1">
      <c r="A1754" s="40">
        <v>8</v>
      </c>
      <c r="B1754" s="40">
        <v>1965</v>
      </c>
      <c r="C1754" s="40" t="s">
        <v>21</v>
      </c>
      <c r="D1754" s="40" t="s">
        <v>1192</v>
      </c>
      <c r="E1754" s="40" t="s">
        <v>1193</v>
      </c>
      <c r="F1754" s="62">
        <v>24</v>
      </c>
      <c r="G1754" s="63">
        <v>1.68</v>
      </c>
      <c r="H1754" s="63">
        <v>14</v>
      </c>
      <c r="I1754" s="40"/>
      <c r="J1754" s="40">
        <v>16</v>
      </c>
      <c r="K1754" s="40" t="s">
        <v>677</v>
      </c>
      <c r="L1754" s="40" t="s">
        <v>128</v>
      </c>
      <c r="M1754" s="63">
        <f t="shared" si="27"/>
        <v>0.875</v>
      </c>
      <c r="N1754" s="64">
        <f>IF(M1754="","",IF(M1754&lt;Premissas!$C$8,Premissas!$E$7,IF(M1754&lt;Premissas!$C$9,Premissas!$E$8,IF(M1754&lt;Premissas!$C$10,Premissas!$E$9,IF(M1754&lt;Premissas!$C$11,Premissas!$E$10,IF(M1754&lt;Premissas!$C$12,Premissas!$E$11,Premissas!$E$12))))))</f>
        <v>0</v>
      </c>
      <c r="O1754" s="65">
        <f>IF(OR(N1754="",N1754=0),0,N1754/Premissas!$C$16)</f>
        <v>0</v>
      </c>
    </row>
    <row r="1755" spans="1:15" ht="15" customHeight="1">
      <c r="A1755" s="40">
        <v>8</v>
      </c>
      <c r="B1755" s="40">
        <v>1965</v>
      </c>
      <c r="C1755" s="40" t="s">
        <v>21</v>
      </c>
      <c r="D1755" s="40" t="s">
        <v>1194</v>
      </c>
      <c r="E1755" s="40" t="s">
        <v>1195</v>
      </c>
      <c r="F1755" s="62">
        <v>2269</v>
      </c>
      <c r="G1755" s="63">
        <v>121.12</v>
      </c>
      <c r="H1755" s="63">
        <v>19</v>
      </c>
      <c r="I1755" s="40"/>
      <c r="J1755" s="40">
        <v>16</v>
      </c>
      <c r="K1755" s="40" t="s">
        <v>677</v>
      </c>
      <c r="L1755" s="40" t="s">
        <v>128</v>
      </c>
      <c r="M1755" s="63">
        <f t="shared" si="27"/>
        <v>1.1875</v>
      </c>
      <c r="N1755" s="64">
        <f>IF(M1755="","",IF(M1755&lt;Premissas!$C$8,Premissas!$E$7,IF(M1755&lt;Premissas!$C$9,Premissas!$E$8,IF(M1755&lt;Premissas!$C$10,Premissas!$E$9,IF(M1755&lt;Premissas!$C$11,Premissas!$E$10,IF(M1755&lt;Premissas!$C$12,Premissas!$E$11,Premissas!$E$12))))))</f>
        <v>100</v>
      </c>
      <c r="O1755" s="65">
        <f>IF(OR(N1755="",N1755=0),0,N1755/Premissas!$C$16)</f>
        <v>3.8461538461538463</v>
      </c>
    </row>
    <row r="1756" spans="1:15" ht="15" customHeight="1">
      <c r="A1756" s="40">
        <v>8</v>
      </c>
      <c r="B1756" s="40">
        <v>1965</v>
      </c>
      <c r="C1756" s="40" t="s">
        <v>21</v>
      </c>
      <c r="D1756" s="40" t="s">
        <v>1202</v>
      </c>
      <c r="E1756" s="40" t="s">
        <v>1203</v>
      </c>
      <c r="F1756" s="62">
        <v>2298</v>
      </c>
      <c r="G1756" s="63">
        <v>119.89</v>
      </c>
      <c r="H1756" s="63">
        <v>19</v>
      </c>
      <c r="I1756" s="40"/>
      <c r="J1756" s="40">
        <v>16</v>
      </c>
      <c r="K1756" s="40" t="s">
        <v>677</v>
      </c>
      <c r="L1756" s="40" t="s">
        <v>128</v>
      </c>
      <c r="M1756" s="63">
        <f t="shared" si="27"/>
        <v>1.1875</v>
      </c>
      <c r="N1756" s="64">
        <f>IF(M1756="","",IF(M1756&lt;Premissas!$C$8,Premissas!$E$7,IF(M1756&lt;Premissas!$C$9,Premissas!$E$8,IF(M1756&lt;Premissas!$C$10,Premissas!$E$9,IF(M1756&lt;Premissas!$C$11,Premissas!$E$10,IF(M1756&lt;Premissas!$C$12,Premissas!$E$11,Premissas!$E$12))))))</f>
        <v>100</v>
      </c>
      <c r="O1756" s="65">
        <f>IF(OR(N1756="",N1756=0),0,N1756/Premissas!$C$16)</f>
        <v>3.8461538461538463</v>
      </c>
    </row>
    <row r="1757" spans="1:15" ht="15" customHeight="1">
      <c r="A1757" s="40">
        <v>8</v>
      </c>
      <c r="B1757" s="40">
        <v>1965</v>
      </c>
      <c r="C1757" s="40" t="s">
        <v>19</v>
      </c>
      <c r="D1757" s="40" t="s">
        <v>1204</v>
      </c>
      <c r="E1757" s="40" t="s">
        <v>1205</v>
      </c>
      <c r="F1757" s="62">
        <v>527</v>
      </c>
      <c r="G1757" s="63">
        <v>78.8</v>
      </c>
      <c r="H1757" s="63">
        <v>7</v>
      </c>
      <c r="I1757" s="40"/>
      <c r="J1757" s="40">
        <v>22</v>
      </c>
      <c r="K1757" s="40" t="s">
        <v>677</v>
      </c>
      <c r="L1757" s="40" t="s">
        <v>128</v>
      </c>
      <c r="M1757" s="63">
        <f t="shared" si="27"/>
        <v>0.31818181818181818</v>
      </c>
      <c r="N1757" s="64">
        <f>IF(M1757="","",IF(M1757&lt;Premissas!$C$8,Premissas!$E$7,IF(M1757&lt;Premissas!$C$9,Premissas!$E$8,IF(M1757&lt;Premissas!$C$10,Premissas!$E$9,IF(M1757&lt;Premissas!$C$11,Premissas!$E$10,IF(M1757&lt;Premissas!$C$12,Premissas!$E$11,Premissas!$E$12))))))</f>
        <v>0</v>
      </c>
      <c r="O1757" s="65">
        <f>IF(OR(N1757="",N1757=0),0,N1757/Premissas!$C$16)</f>
        <v>0</v>
      </c>
    </row>
    <row r="1758" spans="1:15" ht="15" customHeight="1">
      <c r="A1758" s="40">
        <v>8</v>
      </c>
      <c r="B1758" s="40">
        <v>1965</v>
      </c>
      <c r="C1758" s="40" t="s">
        <v>19</v>
      </c>
      <c r="D1758" s="40" t="s">
        <v>1206</v>
      </c>
      <c r="E1758" s="40" t="s">
        <v>1207</v>
      </c>
      <c r="F1758" s="62">
        <v>165</v>
      </c>
      <c r="G1758" s="63">
        <v>21.56</v>
      </c>
      <c r="H1758" s="63">
        <v>8</v>
      </c>
      <c r="I1758" s="40"/>
      <c r="J1758" s="40">
        <v>22</v>
      </c>
      <c r="K1758" s="40" t="s">
        <v>677</v>
      </c>
      <c r="L1758" s="40" t="s">
        <v>128</v>
      </c>
      <c r="M1758" s="63">
        <f t="shared" si="27"/>
        <v>0.36363636363636365</v>
      </c>
      <c r="N1758" s="64">
        <f>IF(M1758="","",IF(M1758&lt;Premissas!$C$8,Premissas!$E$7,IF(M1758&lt;Premissas!$C$9,Premissas!$E$8,IF(M1758&lt;Premissas!$C$10,Premissas!$E$9,IF(M1758&lt;Premissas!$C$11,Premissas!$E$10,IF(M1758&lt;Premissas!$C$12,Premissas!$E$11,Premissas!$E$12))))))</f>
        <v>0</v>
      </c>
      <c r="O1758" s="65">
        <f>IF(OR(N1758="",N1758=0),0,N1758/Premissas!$C$16)</f>
        <v>0</v>
      </c>
    </row>
    <row r="1759" spans="1:15" ht="15" customHeight="1">
      <c r="A1759" s="40">
        <v>8</v>
      </c>
      <c r="B1759" s="40">
        <v>1965</v>
      </c>
      <c r="C1759" s="40" t="s">
        <v>19</v>
      </c>
      <c r="D1759" s="40" t="s">
        <v>1208</v>
      </c>
      <c r="E1759" s="40" t="s">
        <v>1209</v>
      </c>
      <c r="F1759" s="62">
        <v>425</v>
      </c>
      <c r="G1759" s="63">
        <v>33.46</v>
      </c>
      <c r="H1759" s="63">
        <v>13</v>
      </c>
      <c r="I1759" s="40"/>
      <c r="J1759" s="40">
        <v>22</v>
      </c>
      <c r="K1759" s="40" t="s">
        <v>677</v>
      </c>
      <c r="L1759" s="40" t="s">
        <v>128</v>
      </c>
      <c r="M1759" s="63">
        <f t="shared" si="27"/>
        <v>0.59090909090909094</v>
      </c>
      <c r="N1759" s="64">
        <f>IF(M1759="","",IF(M1759&lt;Premissas!$C$8,Premissas!$E$7,IF(M1759&lt;Premissas!$C$9,Premissas!$E$8,IF(M1759&lt;Premissas!$C$10,Premissas!$E$9,IF(M1759&lt;Premissas!$C$11,Premissas!$E$10,IF(M1759&lt;Premissas!$C$12,Premissas!$E$11,Premissas!$E$12))))))</f>
        <v>0</v>
      </c>
      <c r="O1759" s="65">
        <f>IF(OR(N1759="",N1759=0),0,N1759/Premissas!$C$16)</f>
        <v>0</v>
      </c>
    </row>
    <row r="1760" spans="1:15" ht="15" customHeight="1">
      <c r="A1760" s="40">
        <v>8</v>
      </c>
      <c r="B1760" s="40">
        <v>1965</v>
      </c>
      <c r="C1760" s="40" t="s">
        <v>21</v>
      </c>
      <c r="D1760" s="40" t="s">
        <v>1212</v>
      </c>
      <c r="E1760" s="40" t="s">
        <v>1213</v>
      </c>
      <c r="F1760" s="62">
        <v>20</v>
      </c>
      <c r="G1760" s="63">
        <v>10.1</v>
      </c>
      <c r="H1760" s="63">
        <v>2</v>
      </c>
      <c r="I1760" s="40"/>
      <c r="J1760" s="40">
        <v>16</v>
      </c>
      <c r="K1760" s="40" t="s">
        <v>677</v>
      </c>
      <c r="L1760" s="40" t="s">
        <v>128</v>
      </c>
      <c r="M1760" s="63">
        <f t="shared" si="27"/>
        <v>0.125</v>
      </c>
      <c r="N1760" s="64">
        <f>IF(M1760="","",IF(M1760&lt;Premissas!$C$8,Premissas!$E$7,IF(M1760&lt;Premissas!$C$9,Premissas!$E$8,IF(M1760&lt;Premissas!$C$10,Premissas!$E$9,IF(M1760&lt;Premissas!$C$11,Premissas!$E$10,IF(M1760&lt;Premissas!$C$12,Premissas!$E$11,Premissas!$E$12))))))</f>
        <v>0</v>
      </c>
      <c r="O1760" s="65">
        <f>IF(OR(N1760="",N1760=0),0,N1760/Premissas!$C$16)</f>
        <v>0</v>
      </c>
    </row>
    <row r="1761" spans="1:15" ht="15" customHeight="1">
      <c r="A1761" s="40">
        <v>8</v>
      </c>
      <c r="B1761" s="40">
        <v>1965</v>
      </c>
      <c r="C1761" s="40" t="s">
        <v>20</v>
      </c>
      <c r="D1761" s="40" t="s">
        <v>1212</v>
      </c>
      <c r="E1761" s="40" t="s">
        <v>1213</v>
      </c>
      <c r="F1761" s="62">
        <v>3460</v>
      </c>
      <c r="G1761" s="63">
        <v>151.05000000000001</v>
      </c>
      <c r="H1761" s="63">
        <v>23</v>
      </c>
      <c r="I1761" s="40"/>
      <c r="J1761" s="40">
        <v>17</v>
      </c>
      <c r="K1761" s="40" t="s">
        <v>677</v>
      </c>
      <c r="L1761" s="40" t="s">
        <v>128</v>
      </c>
      <c r="M1761" s="63">
        <f t="shared" si="27"/>
        <v>1.3529411764705883</v>
      </c>
      <c r="N1761" s="64">
        <f>IF(M1761="","",IF(M1761&lt;Premissas!$C$8,Premissas!$E$7,IF(M1761&lt;Premissas!$C$9,Premissas!$E$8,IF(M1761&lt;Premissas!$C$10,Premissas!$E$9,IF(M1761&lt;Premissas!$C$11,Premissas!$E$10,IF(M1761&lt;Premissas!$C$12,Premissas!$E$11,Premissas!$E$12))))))</f>
        <v>200</v>
      </c>
      <c r="O1761" s="65">
        <f>IF(OR(N1761="",N1761=0),0,N1761/Premissas!$C$16)</f>
        <v>7.6923076923076925</v>
      </c>
    </row>
    <row r="1762" spans="1:15" ht="15" customHeight="1">
      <c r="A1762" s="40">
        <v>8</v>
      </c>
      <c r="B1762" s="40">
        <v>1965</v>
      </c>
      <c r="C1762" s="40" t="s">
        <v>19</v>
      </c>
      <c r="D1762" s="40" t="s">
        <v>1862</v>
      </c>
      <c r="E1762" s="40" t="s">
        <v>1863</v>
      </c>
      <c r="F1762" s="62">
        <v>482</v>
      </c>
      <c r="G1762" s="63">
        <v>24.73</v>
      </c>
      <c r="H1762" s="63">
        <v>19</v>
      </c>
      <c r="I1762" s="40"/>
      <c r="J1762" s="40">
        <v>22</v>
      </c>
      <c r="K1762" s="40" t="s">
        <v>677</v>
      </c>
      <c r="L1762" s="40" t="s">
        <v>128</v>
      </c>
      <c r="M1762" s="63">
        <f t="shared" si="27"/>
        <v>0.86363636363636365</v>
      </c>
      <c r="N1762" s="64">
        <f>IF(M1762="","",IF(M1762&lt;Premissas!$C$8,Premissas!$E$7,IF(M1762&lt;Premissas!$C$9,Premissas!$E$8,IF(M1762&lt;Premissas!$C$10,Premissas!$E$9,IF(M1762&lt;Premissas!$C$11,Premissas!$E$10,IF(M1762&lt;Premissas!$C$12,Premissas!$E$11,Premissas!$E$12))))))</f>
        <v>0</v>
      </c>
      <c r="O1762" s="65">
        <f>IF(OR(N1762="",N1762=0),0,N1762/Premissas!$C$16)</f>
        <v>0</v>
      </c>
    </row>
    <row r="1763" spans="1:15" ht="15" customHeight="1">
      <c r="A1763" s="40">
        <v>8</v>
      </c>
      <c r="B1763" s="40">
        <v>1965</v>
      </c>
      <c r="C1763" s="40" t="s">
        <v>21</v>
      </c>
      <c r="D1763" s="40" t="s">
        <v>1214</v>
      </c>
      <c r="E1763" s="40" t="s">
        <v>1215</v>
      </c>
      <c r="F1763" s="62">
        <v>306</v>
      </c>
      <c r="G1763" s="63">
        <v>31.52</v>
      </c>
      <c r="H1763" s="63">
        <v>10</v>
      </c>
      <c r="I1763" s="40"/>
      <c r="J1763" s="40">
        <v>16</v>
      </c>
      <c r="K1763" s="40" t="s">
        <v>677</v>
      </c>
      <c r="L1763" s="40" t="s">
        <v>128</v>
      </c>
      <c r="M1763" s="63">
        <f t="shared" si="27"/>
        <v>0.625</v>
      </c>
      <c r="N1763" s="64">
        <f>IF(M1763="","",IF(M1763&lt;Premissas!$C$8,Premissas!$E$7,IF(M1763&lt;Premissas!$C$9,Premissas!$E$8,IF(M1763&lt;Premissas!$C$10,Premissas!$E$9,IF(M1763&lt;Premissas!$C$11,Premissas!$E$10,IF(M1763&lt;Premissas!$C$12,Premissas!$E$11,Premissas!$E$12))))))</f>
        <v>0</v>
      </c>
      <c r="O1763" s="65">
        <f>IF(OR(N1763="",N1763=0),0,N1763/Premissas!$C$16)</f>
        <v>0</v>
      </c>
    </row>
    <row r="1764" spans="1:15" ht="15" customHeight="1">
      <c r="A1764" s="40">
        <v>8</v>
      </c>
      <c r="B1764" s="40">
        <v>1965</v>
      </c>
      <c r="C1764" s="40" t="s">
        <v>21</v>
      </c>
      <c r="D1764" s="40" t="s">
        <v>1216</v>
      </c>
      <c r="E1764" s="40" t="s">
        <v>1217</v>
      </c>
      <c r="F1764" s="62">
        <v>1393</v>
      </c>
      <c r="G1764" s="63">
        <v>57.19</v>
      </c>
      <c r="H1764" s="63">
        <v>24</v>
      </c>
      <c r="I1764" s="40"/>
      <c r="J1764" s="40">
        <v>16</v>
      </c>
      <c r="K1764" s="40" t="s">
        <v>677</v>
      </c>
      <c r="L1764" s="40" t="s">
        <v>128</v>
      </c>
      <c r="M1764" s="63">
        <f t="shared" si="27"/>
        <v>1.5</v>
      </c>
      <c r="N1764" s="64">
        <f>IF(M1764="","",IF(M1764&lt;Premissas!$C$8,Premissas!$E$7,IF(M1764&lt;Premissas!$C$9,Premissas!$E$8,IF(M1764&lt;Premissas!$C$10,Premissas!$E$9,IF(M1764&lt;Premissas!$C$11,Premissas!$E$10,IF(M1764&lt;Premissas!$C$12,Premissas!$E$11,Premissas!$E$12))))))</f>
        <v>350</v>
      </c>
      <c r="O1764" s="65">
        <f>IF(OR(N1764="",N1764=0),0,N1764/Premissas!$C$16)</f>
        <v>13.461538461538462</v>
      </c>
    </row>
    <row r="1765" spans="1:15" ht="15" customHeight="1">
      <c r="A1765" s="40">
        <v>8</v>
      </c>
      <c r="B1765" s="40">
        <v>1965</v>
      </c>
      <c r="C1765" s="40" t="s">
        <v>19</v>
      </c>
      <c r="D1765" s="40" t="s">
        <v>1218</v>
      </c>
      <c r="E1765" s="40" t="s">
        <v>1219</v>
      </c>
      <c r="F1765" s="62">
        <v>391</v>
      </c>
      <c r="G1765" s="63">
        <v>38.369999999999997</v>
      </c>
      <c r="H1765" s="63">
        <v>10</v>
      </c>
      <c r="I1765" s="40"/>
      <c r="J1765" s="40">
        <v>22</v>
      </c>
      <c r="K1765" s="40" t="s">
        <v>677</v>
      </c>
      <c r="L1765" s="40" t="s">
        <v>128</v>
      </c>
      <c r="M1765" s="63">
        <f t="shared" si="27"/>
        <v>0.45454545454545453</v>
      </c>
      <c r="N1765" s="64">
        <f>IF(M1765="","",IF(M1765&lt;Premissas!$C$8,Premissas!$E$7,IF(M1765&lt;Premissas!$C$9,Premissas!$E$8,IF(M1765&lt;Premissas!$C$10,Premissas!$E$9,IF(M1765&lt;Premissas!$C$11,Premissas!$E$10,IF(M1765&lt;Premissas!$C$12,Premissas!$E$11,Premissas!$E$12))))))</f>
        <v>0</v>
      </c>
      <c r="O1765" s="65">
        <f>IF(OR(N1765="",N1765=0),0,N1765/Premissas!$C$16)</f>
        <v>0</v>
      </c>
    </row>
    <row r="1766" spans="1:15" ht="15" customHeight="1">
      <c r="A1766" s="40">
        <v>8</v>
      </c>
      <c r="B1766" s="40">
        <v>1965</v>
      </c>
      <c r="C1766" s="40" t="s">
        <v>21</v>
      </c>
      <c r="D1766" s="40" t="s">
        <v>1220</v>
      </c>
      <c r="E1766" s="40" t="s">
        <v>1221</v>
      </c>
      <c r="F1766" s="62">
        <v>2496</v>
      </c>
      <c r="G1766" s="63">
        <v>115.2</v>
      </c>
      <c r="H1766" s="63">
        <v>22</v>
      </c>
      <c r="I1766" s="40"/>
      <c r="J1766" s="40">
        <v>16</v>
      </c>
      <c r="K1766" s="40" t="s">
        <v>677</v>
      </c>
      <c r="L1766" s="40" t="s">
        <v>128</v>
      </c>
      <c r="M1766" s="63">
        <f t="shared" si="27"/>
        <v>1.375</v>
      </c>
      <c r="N1766" s="64">
        <f>IF(M1766="","",IF(M1766&lt;Premissas!$C$8,Premissas!$E$7,IF(M1766&lt;Premissas!$C$9,Premissas!$E$8,IF(M1766&lt;Premissas!$C$10,Premissas!$E$9,IF(M1766&lt;Premissas!$C$11,Premissas!$E$10,IF(M1766&lt;Premissas!$C$12,Premissas!$E$11,Premissas!$E$12))))))</f>
        <v>200</v>
      </c>
      <c r="O1766" s="65">
        <f>IF(OR(N1766="",N1766=0),0,N1766/Premissas!$C$16)</f>
        <v>7.6923076923076925</v>
      </c>
    </row>
    <row r="1767" spans="1:15" ht="15" customHeight="1">
      <c r="A1767" s="40">
        <v>8</v>
      </c>
      <c r="B1767" s="40">
        <v>1965</v>
      </c>
      <c r="C1767" s="40" t="s">
        <v>19</v>
      </c>
      <c r="D1767" s="40" t="s">
        <v>1864</v>
      </c>
      <c r="E1767" s="40" t="s">
        <v>1865</v>
      </c>
      <c r="F1767" s="62">
        <v>492</v>
      </c>
      <c r="G1767" s="63">
        <v>64.44</v>
      </c>
      <c r="H1767" s="63">
        <v>8</v>
      </c>
      <c r="I1767" s="40"/>
      <c r="J1767" s="40">
        <v>22</v>
      </c>
      <c r="K1767" s="40" t="s">
        <v>677</v>
      </c>
      <c r="L1767" s="40" t="s">
        <v>128</v>
      </c>
      <c r="M1767" s="63">
        <f t="shared" si="27"/>
        <v>0.36363636363636365</v>
      </c>
      <c r="N1767" s="64">
        <f>IF(M1767="","",IF(M1767&lt;Premissas!$C$8,Premissas!$E$7,IF(M1767&lt;Premissas!$C$9,Premissas!$E$8,IF(M1767&lt;Premissas!$C$10,Premissas!$E$9,IF(M1767&lt;Premissas!$C$11,Premissas!$E$10,IF(M1767&lt;Premissas!$C$12,Premissas!$E$11,Premissas!$E$12))))))</f>
        <v>0</v>
      </c>
      <c r="O1767" s="65">
        <f>IF(OR(N1767="",N1767=0),0,N1767/Premissas!$C$16)</f>
        <v>0</v>
      </c>
    </row>
    <row r="1768" spans="1:15" ht="15" customHeight="1">
      <c r="A1768" s="40">
        <v>8</v>
      </c>
      <c r="B1768" s="40">
        <v>1965</v>
      </c>
      <c r="C1768" s="40" t="s">
        <v>21</v>
      </c>
      <c r="D1768" s="40" t="s">
        <v>1864</v>
      </c>
      <c r="E1768" s="40" t="s">
        <v>1865</v>
      </c>
      <c r="F1768" s="62">
        <v>47</v>
      </c>
      <c r="G1768" s="63">
        <v>1.82</v>
      </c>
      <c r="H1768" s="63">
        <v>26</v>
      </c>
      <c r="I1768" s="40"/>
      <c r="J1768" s="40">
        <v>16</v>
      </c>
      <c r="K1768" s="40" t="s">
        <v>677</v>
      </c>
      <c r="L1768" s="40" t="s">
        <v>128</v>
      </c>
      <c r="M1768" s="63">
        <f t="shared" si="27"/>
        <v>1.625</v>
      </c>
      <c r="N1768" s="64">
        <f>IF(M1768="","",IF(M1768&lt;Premissas!$C$8,Premissas!$E$7,IF(M1768&lt;Premissas!$C$9,Premissas!$E$8,IF(M1768&lt;Premissas!$C$10,Premissas!$E$9,IF(M1768&lt;Premissas!$C$11,Premissas!$E$10,IF(M1768&lt;Premissas!$C$12,Premissas!$E$11,Premissas!$E$12))))))</f>
        <v>500</v>
      </c>
      <c r="O1768" s="65">
        <f>IF(OR(N1768="",N1768=0),0,N1768/Premissas!$C$16)</f>
        <v>19.23076923076923</v>
      </c>
    </row>
    <row r="1769" spans="1:15" ht="15" customHeight="1">
      <c r="A1769" s="40">
        <v>8</v>
      </c>
      <c r="B1769" s="40">
        <v>1965</v>
      </c>
      <c r="C1769" s="40" t="s">
        <v>21</v>
      </c>
      <c r="D1769" s="40" t="s">
        <v>1222</v>
      </c>
      <c r="E1769" s="40" t="s">
        <v>1223</v>
      </c>
      <c r="F1769" s="62">
        <v>121</v>
      </c>
      <c r="G1769" s="63">
        <v>6.57</v>
      </c>
      <c r="H1769" s="63">
        <v>18</v>
      </c>
      <c r="I1769" s="40"/>
      <c r="J1769" s="40">
        <v>16</v>
      </c>
      <c r="K1769" s="40" t="s">
        <v>677</v>
      </c>
      <c r="L1769" s="40" t="s">
        <v>128</v>
      </c>
      <c r="M1769" s="63">
        <f t="shared" si="27"/>
        <v>1.125</v>
      </c>
      <c r="N1769" s="64">
        <f>IF(M1769="","",IF(M1769&lt;Premissas!$C$8,Premissas!$E$7,IF(M1769&lt;Premissas!$C$9,Premissas!$E$8,IF(M1769&lt;Premissas!$C$10,Premissas!$E$9,IF(M1769&lt;Premissas!$C$11,Premissas!$E$10,IF(M1769&lt;Premissas!$C$12,Premissas!$E$11,Premissas!$E$12))))))</f>
        <v>100</v>
      </c>
      <c r="O1769" s="65">
        <f>IF(OR(N1769="",N1769=0),0,N1769/Premissas!$C$16)</f>
        <v>3.8461538461538463</v>
      </c>
    </row>
    <row r="1770" spans="1:15" ht="15" customHeight="1">
      <c r="A1770" s="40">
        <v>8</v>
      </c>
      <c r="B1770" s="40">
        <v>1965</v>
      </c>
      <c r="C1770" s="40" t="s">
        <v>20</v>
      </c>
      <c r="D1770" s="40" t="s">
        <v>1866</v>
      </c>
      <c r="E1770" s="40" t="s">
        <v>1867</v>
      </c>
      <c r="F1770" s="62">
        <v>87</v>
      </c>
      <c r="G1770" s="63">
        <v>0.62</v>
      </c>
      <c r="H1770" s="63">
        <v>140</v>
      </c>
      <c r="I1770" s="40"/>
      <c r="J1770" s="40">
        <v>17</v>
      </c>
      <c r="K1770" s="40" t="s">
        <v>677</v>
      </c>
      <c r="L1770" s="40" t="s">
        <v>128</v>
      </c>
      <c r="M1770" s="63">
        <f t="shared" si="27"/>
        <v>8.235294117647058</v>
      </c>
      <c r="N1770" s="64">
        <f>IF(M1770="","",IF(M1770&lt;Premissas!$C$8,Premissas!$E$7,IF(M1770&lt;Premissas!$C$9,Premissas!$E$8,IF(M1770&lt;Premissas!$C$10,Premissas!$E$9,IF(M1770&lt;Premissas!$C$11,Premissas!$E$10,IF(M1770&lt;Premissas!$C$12,Premissas!$E$11,Premissas!$E$12))))))</f>
        <v>750</v>
      </c>
      <c r="O1770" s="65">
        <f>IF(OR(N1770="",N1770=0),0,N1770/Premissas!$C$16)</f>
        <v>28.846153846153847</v>
      </c>
    </row>
    <row r="1771" spans="1:15" ht="15" customHeight="1">
      <c r="A1771" s="40">
        <v>8</v>
      </c>
      <c r="B1771" s="40">
        <v>1965</v>
      </c>
      <c r="C1771" s="40" t="s">
        <v>21</v>
      </c>
      <c r="D1771" s="40" t="s">
        <v>1224</v>
      </c>
      <c r="E1771" s="40" t="s">
        <v>1225</v>
      </c>
      <c r="F1771" s="62">
        <v>2836</v>
      </c>
      <c r="G1771" s="63">
        <v>138.61000000000001</v>
      </c>
      <c r="H1771" s="63">
        <v>20</v>
      </c>
      <c r="I1771" s="40"/>
      <c r="J1771" s="40">
        <v>16</v>
      </c>
      <c r="K1771" s="40" t="s">
        <v>677</v>
      </c>
      <c r="L1771" s="40" t="s">
        <v>128</v>
      </c>
      <c r="M1771" s="63">
        <f t="shared" si="27"/>
        <v>1.25</v>
      </c>
      <c r="N1771" s="64">
        <f>IF(M1771="","",IF(M1771&lt;Premissas!$C$8,Premissas!$E$7,IF(M1771&lt;Premissas!$C$9,Premissas!$E$8,IF(M1771&lt;Premissas!$C$10,Premissas!$E$9,IF(M1771&lt;Premissas!$C$11,Premissas!$E$10,IF(M1771&lt;Premissas!$C$12,Premissas!$E$11,Premissas!$E$12))))))</f>
        <v>200</v>
      </c>
      <c r="O1771" s="65">
        <f>IF(OR(N1771="",N1771=0),0,N1771/Premissas!$C$16)</f>
        <v>7.6923076923076925</v>
      </c>
    </row>
    <row r="1772" spans="1:15" ht="15" customHeight="1">
      <c r="A1772" s="40">
        <v>8</v>
      </c>
      <c r="B1772" s="40">
        <v>1965</v>
      </c>
      <c r="C1772" s="40" t="s">
        <v>21</v>
      </c>
      <c r="D1772" s="40" t="s">
        <v>1868</v>
      </c>
      <c r="E1772" s="40" t="s">
        <v>1869</v>
      </c>
      <c r="F1772" s="62">
        <v>20</v>
      </c>
      <c r="G1772" s="63">
        <v>7.12</v>
      </c>
      <c r="H1772" s="63">
        <v>3</v>
      </c>
      <c r="I1772" s="40"/>
      <c r="J1772" s="40">
        <v>16</v>
      </c>
      <c r="K1772" s="40" t="s">
        <v>677</v>
      </c>
      <c r="L1772" s="40" t="s">
        <v>128</v>
      </c>
      <c r="M1772" s="63">
        <f t="shared" si="27"/>
        <v>0.1875</v>
      </c>
      <c r="N1772" s="64">
        <f>IF(M1772="","",IF(M1772&lt;Premissas!$C$8,Premissas!$E$7,IF(M1772&lt;Premissas!$C$9,Premissas!$E$8,IF(M1772&lt;Premissas!$C$10,Premissas!$E$9,IF(M1772&lt;Premissas!$C$11,Premissas!$E$10,IF(M1772&lt;Premissas!$C$12,Premissas!$E$11,Premissas!$E$12))))))</f>
        <v>0</v>
      </c>
      <c r="O1772" s="65">
        <f>IF(OR(N1772="",N1772=0),0,N1772/Premissas!$C$16)</f>
        <v>0</v>
      </c>
    </row>
    <row r="1773" spans="1:15" ht="15" customHeight="1">
      <c r="A1773" s="40">
        <v>8</v>
      </c>
      <c r="B1773" s="40">
        <v>1965</v>
      </c>
      <c r="C1773" s="40" t="s">
        <v>21</v>
      </c>
      <c r="D1773" s="40" t="s">
        <v>1226</v>
      </c>
      <c r="E1773" s="40" t="s">
        <v>1227</v>
      </c>
      <c r="F1773" s="62">
        <v>1959</v>
      </c>
      <c r="G1773" s="63">
        <v>139.26</v>
      </c>
      <c r="H1773" s="63">
        <v>14</v>
      </c>
      <c r="I1773" s="40"/>
      <c r="J1773" s="40">
        <v>16</v>
      </c>
      <c r="K1773" s="40" t="s">
        <v>677</v>
      </c>
      <c r="L1773" s="40" t="s">
        <v>128</v>
      </c>
      <c r="M1773" s="63">
        <f t="shared" si="27"/>
        <v>0.875</v>
      </c>
      <c r="N1773" s="64">
        <f>IF(M1773="","",IF(M1773&lt;Premissas!$C$8,Premissas!$E$7,IF(M1773&lt;Premissas!$C$9,Premissas!$E$8,IF(M1773&lt;Premissas!$C$10,Premissas!$E$9,IF(M1773&lt;Premissas!$C$11,Premissas!$E$10,IF(M1773&lt;Premissas!$C$12,Premissas!$E$11,Premissas!$E$12))))))</f>
        <v>0</v>
      </c>
      <c r="O1773" s="65">
        <f>IF(OR(N1773="",N1773=0),0,N1773/Premissas!$C$16)</f>
        <v>0</v>
      </c>
    </row>
    <row r="1774" spans="1:15" ht="15" customHeight="1">
      <c r="A1774" s="40">
        <v>8</v>
      </c>
      <c r="B1774" s="40">
        <v>1965</v>
      </c>
      <c r="C1774" s="40" t="s">
        <v>19</v>
      </c>
      <c r="D1774" s="40" t="s">
        <v>1228</v>
      </c>
      <c r="E1774" s="40" t="s">
        <v>1229</v>
      </c>
      <c r="F1774" s="62">
        <v>1093</v>
      </c>
      <c r="G1774" s="63">
        <v>98.54</v>
      </c>
      <c r="H1774" s="63">
        <v>11</v>
      </c>
      <c r="I1774" s="40"/>
      <c r="J1774" s="40">
        <v>22</v>
      </c>
      <c r="K1774" s="40" t="s">
        <v>677</v>
      </c>
      <c r="L1774" s="40" t="s">
        <v>128</v>
      </c>
      <c r="M1774" s="63">
        <f t="shared" si="27"/>
        <v>0.5</v>
      </c>
      <c r="N1774" s="64">
        <f>IF(M1774="","",IF(M1774&lt;Premissas!$C$8,Premissas!$E$7,IF(M1774&lt;Premissas!$C$9,Premissas!$E$8,IF(M1774&lt;Premissas!$C$10,Premissas!$E$9,IF(M1774&lt;Premissas!$C$11,Premissas!$E$10,IF(M1774&lt;Premissas!$C$12,Premissas!$E$11,Premissas!$E$12))))))</f>
        <v>0</v>
      </c>
      <c r="O1774" s="65">
        <f>IF(OR(N1774="",N1774=0),0,N1774/Premissas!$C$16)</f>
        <v>0</v>
      </c>
    </row>
    <row r="1775" spans="1:15" ht="15" customHeight="1">
      <c r="A1775" s="40">
        <v>8</v>
      </c>
      <c r="B1775" s="40">
        <v>1965</v>
      </c>
      <c r="C1775" s="40" t="s">
        <v>21</v>
      </c>
      <c r="D1775" s="40" t="s">
        <v>1228</v>
      </c>
      <c r="E1775" s="40" t="s">
        <v>1229</v>
      </c>
      <c r="F1775" s="62">
        <v>46</v>
      </c>
      <c r="G1775" s="63">
        <v>0.37</v>
      </c>
      <c r="H1775" s="63">
        <v>124</v>
      </c>
      <c r="I1775" s="40"/>
      <c r="J1775" s="40">
        <v>16</v>
      </c>
      <c r="K1775" s="40" t="s">
        <v>677</v>
      </c>
      <c r="L1775" s="40" t="s">
        <v>128</v>
      </c>
      <c r="M1775" s="63">
        <f t="shared" si="27"/>
        <v>7.75</v>
      </c>
      <c r="N1775" s="64">
        <f>IF(M1775="","",IF(M1775&lt;Premissas!$C$8,Premissas!$E$7,IF(M1775&lt;Premissas!$C$9,Premissas!$E$8,IF(M1775&lt;Premissas!$C$10,Premissas!$E$9,IF(M1775&lt;Premissas!$C$11,Premissas!$E$10,IF(M1775&lt;Premissas!$C$12,Premissas!$E$11,Premissas!$E$12))))))</f>
        <v>750</v>
      </c>
      <c r="O1775" s="65">
        <f>IF(OR(N1775="",N1775=0),0,N1775/Premissas!$C$16)</f>
        <v>28.846153846153847</v>
      </c>
    </row>
    <row r="1776" spans="1:15" ht="15" customHeight="1">
      <c r="A1776" s="40">
        <v>8</v>
      </c>
      <c r="B1776" s="40">
        <v>1965</v>
      </c>
      <c r="C1776" s="40" t="s">
        <v>21</v>
      </c>
      <c r="D1776" s="40" t="s">
        <v>1232</v>
      </c>
      <c r="E1776" s="40" t="s">
        <v>1233</v>
      </c>
      <c r="F1776" s="62">
        <v>1579</v>
      </c>
      <c r="G1776" s="63">
        <v>128.9</v>
      </c>
      <c r="H1776" s="63">
        <v>12</v>
      </c>
      <c r="I1776" s="40"/>
      <c r="J1776" s="40">
        <v>16</v>
      </c>
      <c r="K1776" s="40" t="s">
        <v>677</v>
      </c>
      <c r="L1776" s="40" t="s">
        <v>128</v>
      </c>
      <c r="M1776" s="63">
        <f t="shared" si="27"/>
        <v>0.75</v>
      </c>
      <c r="N1776" s="64">
        <f>IF(M1776="","",IF(M1776&lt;Premissas!$C$8,Premissas!$E$7,IF(M1776&lt;Premissas!$C$9,Premissas!$E$8,IF(M1776&lt;Premissas!$C$10,Premissas!$E$9,IF(M1776&lt;Premissas!$C$11,Premissas!$E$10,IF(M1776&lt;Premissas!$C$12,Premissas!$E$11,Premissas!$E$12))))))</f>
        <v>0</v>
      </c>
      <c r="O1776" s="65">
        <f>IF(OR(N1776="",N1776=0),0,N1776/Premissas!$C$16)</f>
        <v>0</v>
      </c>
    </row>
    <row r="1777" spans="1:15" ht="15" customHeight="1">
      <c r="A1777" s="40">
        <v>8</v>
      </c>
      <c r="B1777" s="40">
        <v>1965</v>
      </c>
      <c r="C1777" s="40" t="s">
        <v>20</v>
      </c>
      <c r="D1777" s="40" t="s">
        <v>1232</v>
      </c>
      <c r="E1777" s="40" t="s">
        <v>1233</v>
      </c>
      <c r="F1777" s="62">
        <v>19</v>
      </c>
      <c r="G1777" s="63">
        <v>4.6500000000000004</v>
      </c>
      <c r="H1777" s="63">
        <v>4</v>
      </c>
      <c r="I1777" s="40"/>
      <c r="J1777" s="40">
        <v>17</v>
      </c>
      <c r="K1777" s="40" t="s">
        <v>677</v>
      </c>
      <c r="L1777" s="40" t="s">
        <v>128</v>
      </c>
      <c r="M1777" s="63">
        <f t="shared" si="27"/>
        <v>0.23529411764705882</v>
      </c>
      <c r="N1777" s="64">
        <f>IF(M1777="","",IF(M1777&lt;Premissas!$C$8,Premissas!$E$7,IF(M1777&lt;Premissas!$C$9,Premissas!$E$8,IF(M1777&lt;Premissas!$C$10,Premissas!$E$9,IF(M1777&lt;Premissas!$C$11,Premissas!$E$10,IF(M1777&lt;Premissas!$C$12,Premissas!$E$11,Premissas!$E$12))))))</f>
        <v>0</v>
      </c>
      <c r="O1777" s="65">
        <f>IF(OR(N1777="",N1777=0),0,N1777/Premissas!$C$16)</f>
        <v>0</v>
      </c>
    </row>
    <row r="1778" spans="1:15" ht="15" customHeight="1">
      <c r="A1778" s="40">
        <v>8</v>
      </c>
      <c r="B1778" s="40">
        <v>1965</v>
      </c>
      <c r="C1778" s="40" t="s">
        <v>21</v>
      </c>
      <c r="D1778" s="40" t="s">
        <v>1234</v>
      </c>
      <c r="E1778" s="40" t="s">
        <v>1235</v>
      </c>
      <c r="F1778" s="62">
        <v>925</v>
      </c>
      <c r="G1778" s="63">
        <v>52.74</v>
      </c>
      <c r="H1778" s="63">
        <v>18</v>
      </c>
      <c r="I1778" s="40"/>
      <c r="J1778" s="40">
        <v>16</v>
      </c>
      <c r="K1778" s="40" t="s">
        <v>677</v>
      </c>
      <c r="L1778" s="40" t="s">
        <v>128</v>
      </c>
      <c r="M1778" s="63">
        <f t="shared" si="27"/>
        <v>1.125</v>
      </c>
      <c r="N1778" s="64">
        <f>IF(M1778="","",IF(M1778&lt;Premissas!$C$8,Premissas!$E$7,IF(M1778&lt;Premissas!$C$9,Premissas!$E$8,IF(M1778&lt;Premissas!$C$10,Premissas!$E$9,IF(M1778&lt;Premissas!$C$11,Premissas!$E$10,IF(M1778&lt;Premissas!$C$12,Premissas!$E$11,Premissas!$E$12))))))</f>
        <v>100</v>
      </c>
      <c r="O1778" s="65">
        <f>IF(OR(N1778="",N1778=0),0,N1778/Premissas!$C$16)</f>
        <v>3.8461538461538463</v>
      </c>
    </row>
    <row r="1779" spans="1:15" ht="15" customHeight="1">
      <c r="A1779" s="40">
        <v>8</v>
      </c>
      <c r="B1779" s="40">
        <v>1965</v>
      </c>
      <c r="C1779" s="40" t="s">
        <v>21</v>
      </c>
      <c r="D1779" s="40" t="s">
        <v>1236</v>
      </c>
      <c r="E1779" s="40" t="s">
        <v>1237</v>
      </c>
      <c r="F1779" s="62">
        <v>1</v>
      </c>
      <c r="G1779" s="63">
        <v>0.05</v>
      </c>
      <c r="H1779" s="63">
        <v>20</v>
      </c>
      <c r="I1779" s="40"/>
      <c r="J1779" s="40">
        <v>16</v>
      </c>
      <c r="K1779" s="40" t="s">
        <v>677</v>
      </c>
      <c r="L1779" s="40" t="s">
        <v>128</v>
      </c>
      <c r="M1779" s="63">
        <f t="shared" si="27"/>
        <v>1.25</v>
      </c>
      <c r="N1779" s="64">
        <f>IF(M1779="","",IF(M1779&lt;Premissas!$C$8,Premissas!$E$7,IF(M1779&lt;Premissas!$C$9,Premissas!$E$8,IF(M1779&lt;Premissas!$C$10,Premissas!$E$9,IF(M1779&lt;Premissas!$C$11,Premissas!$E$10,IF(M1779&lt;Premissas!$C$12,Premissas!$E$11,Premissas!$E$12))))))</f>
        <v>200</v>
      </c>
      <c r="O1779" s="65">
        <f>IF(OR(N1779="",N1779=0),0,N1779/Premissas!$C$16)</f>
        <v>7.6923076923076925</v>
      </c>
    </row>
    <row r="1780" spans="1:15" ht="15" customHeight="1">
      <c r="A1780" s="40">
        <v>8</v>
      </c>
      <c r="B1780" s="40">
        <v>1965</v>
      </c>
      <c r="C1780" s="40" t="s">
        <v>19</v>
      </c>
      <c r="D1780" s="40" t="s">
        <v>1240</v>
      </c>
      <c r="E1780" s="40" t="s">
        <v>1241</v>
      </c>
      <c r="F1780" s="62">
        <v>818</v>
      </c>
      <c r="G1780" s="63">
        <v>65.3</v>
      </c>
      <c r="H1780" s="63">
        <v>13</v>
      </c>
      <c r="I1780" s="40"/>
      <c r="J1780" s="40">
        <v>22</v>
      </c>
      <c r="K1780" s="40" t="s">
        <v>677</v>
      </c>
      <c r="L1780" s="40" t="s">
        <v>128</v>
      </c>
      <c r="M1780" s="63">
        <f t="shared" si="27"/>
        <v>0.59090909090909094</v>
      </c>
      <c r="N1780" s="64">
        <f>IF(M1780="","",IF(M1780&lt;Premissas!$C$8,Premissas!$E$7,IF(M1780&lt;Premissas!$C$9,Premissas!$E$8,IF(M1780&lt;Premissas!$C$10,Premissas!$E$9,IF(M1780&lt;Premissas!$C$11,Premissas!$E$10,IF(M1780&lt;Premissas!$C$12,Premissas!$E$11,Premissas!$E$12))))))</f>
        <v>0</v>
      </c>
      <c r="O1780" s="65">
        <f>IF(OR(N1780="",N1780=0),0,N1780/Premissas!$C$16)</f>
        <v>0</v>
      </c>
    </row>
    <row r="1781" spans="1:15" ht="15" customHeight="1">
      <c r="A1781" s="40">
        <v>8</v>
      </c>
      <c r="B1781" s="40">
        <v>1965</v>
      </c>
      <c r="C1781" s="40" t="s">
        <v>19</v>
      </c>
      <c r="D1781" s="40" t="s">
        <v>1244</v>
      </c>
      <c r="E1781" s="40" t="s">
        <v>1245</v>
      </c>
      <c r="F1781" s="62">
        <v>353</v>
      </c>
      <c r="G1781" s="63">
        <v>10.49</v>
      </c>
      <c r="H1781" s="63">
        <v>34</v>
      </c>
      <c r="I1781" s="40"/>
      <c r="J1781" s="40">
        <v>22</v>
      </c>
      <c r="K1781" s="40" t="s">
        <v>677</v>
      </c>
      <c r="L1781" s="40" t="s">
        <v>128</v>
      </c>
      <c r="M1781" s="63">
        <f t="shared" si="27"/>
        <v>1.5454545454545454</v>
      </c>
      <c r="N1781" s="64">
        <f>IF(M1781="","",IF(M1781&lt;Premissas!$C$8,Premissas!$E$7,IF(M1781&lt;Premissas!$C$9,Premissas!$E$8,IF(M1781&lt;Premissas!$C$10,Premissas!$E$9,IF(M1781&lt;Premissas!$C$11,Premissas!$E$10,IF(M1781&lt;Premissas!$C$12,Premissas!$E$11,Premissas!$E$12))))))</f>
        <v>350</v>
      </c>
      <c r="O1781" s="65">
        <f>IF(OR(N1781="",N1781=0),0,N1781/Premissas!$C$16)</f>
        <v>13.461538461538462</v>
      </c>
    </row>
    <row r="1782" spans="1:15" ht="15" customHeight="1">
      <c r="A1782" s="40">
        <v>8</v>
      </c>
      <c r="B1782" s="40">
        <v>1965</v>
      </c>
      <c r="C1782" s="40" t="s">
        <v>21</v>
      </c>
      <c r="D1782" s="40" t="s">
        <v>1870</v>
      </c>
      <c r="E1782" s="40" t="s">
        <v>1871</v>
      </c>
      <c r="F1782" s="62">
        <v>183</v>
      </c>
      <c r="G1782" s="63">
        <v>7.97</v>
      </c>
      <c r="H1782" s="63">
        <v>23</v>
      </c>
      <c r="I1782" s="40"/>
      <c r="J1782" s="40">
        <v>16</v>
      </c>
      <c r="K1782" s="40" t="s">
        <v>677</v>
      </c>
      <c r="L1782" s="40" t="s">
        <v>128</v>
      </c>
      <c r="M1782" s="63">
        <f t="shared" si="27"/>
        <v>1.4375</v>
      </c>
      <c r="N1782" s="64">
        <f>IF(M1782="","",IF(M1782&lt;Premissas!$C$8,Premissas!$E$7,IF(M1782&lt;Premissas!$C$9,Premissas!$E$8,IF(M1782&lt;Premissas!$C$10,Premissas!$E$9,IF(M1782&lt;Premissas!$C$11,Premissas!$E$10,IF(M1782&lt;Premissas!$C$12,Premissas!$E$11,Premissas!$E$12))))))</f>
        <v>350</v>
      </c>
      <c r="O1782" s="65">
        <f>IF(OR(N1782="",N1782=0),0,N1782/Premissas!$C$16)</f>
        <v>13.461538461538462</v>
      </c>
    </row>
    <row r="1783" spans="1:15" ht="15" customHeight="1">
      <c r="A1783" s="40">
        <v>8</v>
      </c>
      <c r="B1783" s="40">
        <v>1965</v>
      </c>
      <c r="C1783" s="40" t="s">
        <v>19</v>
      </c>
      <c r="D1783" s="40" t="s">
        <v>1252</v>
      </c>
      <c r="E1783" s="40" t="s">
        <v>1253</v>
      </c>
      <c r="F1783" s="62">
        <v>58</v>
      </c>
      <c r="G1783" s="63">
        <v>4.9000000000000004</v>
      </c>
      <c r="H1783" s="63">
        <v>12</v>
      </c>
      <c r="I1783" s="40"/>
      <c r="J1783" s="40">
        <v>22</v>
      </c>
      <c r="K1783" s="40" t="s">
        <v>677</v>
      </c>
      <c r="L1783" s="40" t="s">
        <v>128</v>
      </c>
      <c r="M1783" s="63">
        <f t="shared" si="27"/>
        <v>0.54545454545454541</v>
      </c>
      <c r="N1783" s="64">
        <f>IF(M1783="","",IF(M1783&lt;Premissas!$C$8,Premissas!$E$7,IF(M1783&lt;Premissas!$C$9,Premissas!$E$8,IF(M1783&lt;Premissas!$C$10,Premissas!$E$9,IF(M1783&lt;Premissas!$C$11,Premissas!$E$10,IF(M1783&lt;Premissas!$C$12,Premissas!$E$11,Premissas!$E$12))))))</f>
        <v>0</v>
      </c>
      <c r="O1783" s="65">
        <f>IF(OR(N1783="",N1783=0),0,N1783/Premissas!$C$16)</f>
        <v>0</v>
      </c>
    </row>
    <row r="1784" spans="1:15" ht="15" customHeight="1">
      <c r="A1784" s="40">
        <v>8</v>
      </c>
      <c r="B1784" s="40">
        <v>1965</v>
      </c>
      <c r="C1784" s="40" t="s">
        <v>21</v>
      </c>
      <c r="D1784" s="40" t="s">
        <v>1252</v>
      </c>
      <c r="E1784" s="40" t="s">
        <v>1253</v>
      </c>
      <c r="F1784" s="62">
        <v>2</v>
      </c>
      <c r="G1784" s="63">
        <v>1.36</v>
      </c>
      <c r="H1784" s="63">
        <v>1</v>
      </c>
      <c r="I1784" s="40"/>
      <c r="J1784" s="40">
        <v>16</v>
      </c>
      <c r="K1784" s="40" t="s">
        <v>677</v>
      </c>
      <c r="L1784" s="40" t="s">
        <v>128</v>
      </c>
      <c r="M1784" s="63">
        <f t="shared" si="27"/>
        <v>6.25E-2</v>
      </c>
      <c r="N1784" s="64">
        <f>IF(M1784="","",IF(M1784&lt;Premissas!$C$8,Premissas!$E$7,IF(M1784&lt;Premissas!$C$9,Premissas!$E$8,IF(M1784&lt;Premissas!$C$10,Premissas!$E$9,IF(M1784&lt;Premissas!$C$11,Premissas!$E$10,IF(M1784&lt;Premissas!$C$12,Premissas!$E$11,Premissas!$E$12))))))</f>
        <v>0</v>
      </c>
      <c r="O1784" s="65">
        <f>IF(OR(N1784="",N1784=0),0,N1784/Premissas!$C$16)</f>
        <v>0</v>
      </c>
    </row>
    <row r="1785" spans="1:15" ht="15" customHeight="1">
      <c r="A1785" s="40">
        <v>8</v>
      </c>
      <c r="B1785" s="40">
        <v>1965</v>
      </c>
      <c r="C1785" s="40" t="s">
        <v>19</v>
      </c>
      <c r="D1785" s="40" t="s">
        <v>1872</v>
      </c>
      <c r="E1785" s="40" t="s">
        <v>1873</v>
      </c>
      <c r="F1785" s="62">
        <v>2</v>
      </c>
      <c r="G1785" s="63">
        <v>1.26</v>
      </c>
      <c r="H1785" s="63">
        <v>2</v>
      </c>
      <c r="I1785" s="40"/>
      <c r="J1785" s="40">
        <v>22</v>
      </c>
      <c r="K1785" s="40" t="s">
        <v>677</v>
      </c>
      <c r="L1785" s="40" t="s">
        <v>128</v>
      </c>
      <c r="M1785" s="63">
        <f t="shared" si="27"/>
        <v>9.0909090909090912E-2</v>
      </c>
      <c r="N1785" s="64">
        <f>IF(M1785="","",IF(M1785&lt;Premissas!$C$8,Premissas!$E$7,IF(M1785&lt;Premissas!$C$9,Premissas!$E$8,IF(M1785&lt;Premissas!$C$10,Premissas!$E$9,IF(M1785&lt;Premissas!$C$11,Premissas!$E$10,IF(M1785&lt;Premissas!$C$12,Premissas!$E$11,Premissas!$E$12))))))</f>
        <v>0</v>
      </c>
      <c r="O1785" s="65">
        <f>IF(OR(N1785="",N1785=0),0,N1785/Premissas!$C$16)</f>
        <v>0</v>
      </c>
    </row>
    <row r="1786" spans="1:15" ht="15" customHeight="1">
      <c r="A1786" s="40">
        <v>8</v>
      </c>
      <c r="B1786" s="40">
        <v>1965</v>
      </c>
      <c r="C1786" s="40" t="s">
        <v>21</v>
      </c>
      <c r="D1786" s="40" t="s">
        <v>1874</v>
      </c>
      <c r="E1786" s="40" t="s">
        <v>1875</v>
      </c>
      <c r="F1786" s="62">
        <v>1974</v>
      </c>
      <c r="G1786" s="63">
        <v>121.15</v>
      </c>
      <c r="H1786" s="63">
        <v>16</v>
      </c>
      <c r="I1786" s="40"/>
      <c r="J1786" s="40">
        <v>16</v>
      </c>
      <c r="K1786" s="40" t="s">
        <v>677</v>
      </c>
      <c r="L1786" s="40" t="s">
        <v>128</v>
      </c>
      <c r="M1786" s="63">
        <f t="shared" si="27"/>
        <v>1</v>
      </c>
      <c r="N1786" s="64">
        <f>IF(M1786="","",IF(M1786&lt;Premissas!$C$8,Premissas!$E$7,IF(M1786&lt;Premissas!$C$9,Premissas!$E$8,IF(M1786&lt;Premissas!$C$10,Premissas!$E$9,IF(M1786&lt;Premissas!$C$11,Premissas!$E$10,IF(M1786&lt;Premissas!$C$12,Premissas!$E$11,Premissas!$E$12))))))</f>
        <v>100</v>
      </c>
      <c r="O1786" s="65">
        <f>IF(OR(N1786="",N1786=0),0,N1786/Premissas!$C$16)</f>
        <v>3.8461538461538463</v>
      </c>
    </row>
    <row r="1787" spans="1:15" ht="15" customHeight="1">
      <c r="A1787" s="40">
        <v>8</v>
      </c>
      <c r="B1787" s="40">
        <v>1965</v>
      </c>
      <c r="C1787" s="40" t="s">
        <v>21</v>
      </c>
      <c r="D1787" s="40" t="s">
        <v>1876</v>
      </c>
      <c r="E1787" s="40" t="s">
        <v>1877</v>
      </c>
      <c r="F1787" s="62">
        <v>1625</v>
      </c>
      <c r="G1787" s="63">
        <v>113.62</v>
      </c>
      <c r="H1787" s="63">
        <v>14</v>
      </c>
      <c r="I1787" s="40"/>
      <c r="J1787" s="40">
        <v>16</v>
      </c>
      <c r="K1787" s="40" t="s">
        <v>677</v>
      </c>
      <c r="L1787" s="40" t="s">
        <v>128</v>
      </c>
      <c r="M1787" s="63">
        <f t="shared" si="27"/>
        <v>0.875</v>
      </c>
      <c r="N1787" s="64">
        <f>IF(M1787="","",IF(M1787&lt;Premissas!$C$8,Premissas!$E$7,IF(M1787&lt;Premissas!$C$9,Premissas!$E$8,IF(M1787&lt;Premissas!$C$10,Premissas!$E$9,IF(M1787&lt;Premissas!$C$11,Premissas!$E$10,IF(M1787&lt;Premissas!$C$12,Premissas!$E$11,Premissas!$E$12))))))</f>
        <v>0</v>
      </c>
      <c r="O1787" s="65">
        <f>IF(OR(N1787="",N1787=0),0,N1787/Premissas!$C$16)</f>
        <v>0</v>
      </c>
    </row>
    <row r="1788" spans="1:15" ht="15" customHeight="1">
      <c r="A1788" s="40">
        <v>8</v>
      </c>
      <c r="B1788" s="40">
        <v>1965</v>
      </c>
      <c r="C1788" s="40" t="s">
        <v>21</v>
      </c>
      <c r="D1788" s="40" t="s">
        <v>1256</v>
      </c>
      <c r="E1788" s="40" t="s">
        <v>1257</v>
      </c>
      <c r="F1788" s="62">
        <v>82</v>
      </c>
      <c r="G1788" s="63">
        <v>5.96</v>
      </c>
      <c r="H1788" s="63">
        <v>14</v>
      </c>
      <c r="I1788" s="40"/>
      <c r="J1788" s="40">
        <v>16</v>
      </c>
      <c r="K1788" s="40" t="s">
        <v>677</v>
      </c>
      <c r="L1788" s="40" t="s">
        <v>128</v>
      </c>
      <c r="M1788" s="63">
        <f t="shared" si="27"/>
        <v>0.875</v>
      </c>
      <c r="N1788" s="64">
        <f>IF(M1788="","",IF(M1788&lt;Premissas!$C$8,Premissas!$E$7,IF(M1788&lt;Premissas!$C$9,Premissas!$E$8,IF(M1788&lt;Premissas!$C$10,Premissas!$E$9,IF(M1788&lt;Premissas!$C$11,Premissas!$E$10,IF(M1788&lt;Premissas!$C$12,Premissas!$E$11,Premissas!$E$12))))))</f>
        <v>0</v>
      </c>
      <c r="O1788" s="65">
        <f>IF(OR(N1788="",N1788=0),0,N1788/Premissas!$C$16)</f>
        <v>0</v>
      </c>
    </row>
    <row r="1789" spans="1:15" ht="15" customHeight="1">
      <c r="A1789" s="40">
        <v>8</v>
      </c>
      <c r="B1789" s="40">
        <v>1965</v>
      </c>
      <c r="C1789" s="40" t="s">
        <v>19</v>
      </c>
      <c r="D1789" s="40" t="s">
        <v>1258</v>
      </c>
      <c r="E1789" s="40" t="s">
        <v>1259</v>
      </c>
      <c r="F1789" s="62">
        <v>52</v>
      </c>
      <c r="G1789" s="63">
        <v>17.5</v>
      </c>
      <c r="H1789" s="63">
        <v>3</v>
      </c>
      <c r="I1789" s="40"/>
      <c r="J1789" s="40">
        <v>22</v>
      </c>
      <c r="K1789" s="40" t="s">
        <v>677</v>
      </c>
      <c r="L1789" s="40" t="s">
        <v>128</v>
      </c>
      <c r="M1789" s="63">
        <f t="shared" si="27"/>
        <v>0.13636363636363635</v>
      </c>
      <c r="N1789" s="64">
        <f>IF(M1789="","",IF(M1789&lt;Premissas!$C$8,Premissas!$E$7,IF(M1789&lt;Premissas!$C$9,Premissas!$E$8,IF(M1789&lt;Premissas!$C$10,Premissas!$E$9,IF(M1789&lt;Premissas!$C$11,Premissas!$E$10,IF(M1789&lt;Premissas!$C$12,Premissas!$E$11,Premissas!$E$12))))))</f>
        <v>0</v>
      </c>
      <c r="O1789" s="65">
        <f>IF(OR(N1789="",N1789=0),0,N1789/Premissas!$C$16)</f>
        <v>0</v>
      </c>
    </row>
    <row r="1790" spans="1:15" ht="15" customHeight="1">
      <c r="A1790" s="40">
        <v>8</v>
      </c>
      <c r="B1790" s="40">
        <v>1965</v>
      </c>
      <c r="C1790" s="40" t="s">
        <v>22</v>
      </c>
      <c r="D1790" s="40" t="s">
        <v>1260</v>
      </c>
      <c r="E1790" s="40" t="s">
        <v>1261</v>
      </c>
      <c r="F1790" s="62">
        <v>1416</v>
      </c>
      <c r="G1790" s="63">
        <v>180.69</v>
      </c>
      <c r="H1790" s="63">
        <v>8</v>
      </c>
      <c r="I1790" s="40"/>
      <c r="J1790" s="40">
        <v>20</v>
      </c>
      <c r="K1790" s="40" t="s">
        <v>677</v>
      </c>
      <c r="L1790" s="40" t="s">
        <v>128</v>
      </c>
      <c r="M1790" s="63">
        <f t="shared" si="27"/>
        <v>0.4</v>
      </c>
      <c r="N1790" s="64">
        <f>IF(M1790="","",IF(M1790&lt;Premissas!$C$8,Premissas!$E$7,IF(M1790&lt;Premissas!$C$9,Premissas!$E$8,IF(M1790&lt;Premissas!$C$10,Premissas!$E$9,IF(M1790&lt;Premissas!$C$11,Premissas!$E$10,IF(M1790&lt;Premissas!$C$12,Premissas!$E$11,Premissas!$E$12))))))</f>
        <v>0</v>
      </c>
      <c r="O1790" s="65">
        <f>IF(OR(N1790="",N1790=0),0,N1790/Premissas!$C$16)</f>
        <v>0</v>
      </c>
    </row>
    <row r="1791" spans="1:15" ht="15" customHeight="1">
      <c r="A1791" s="40">
        <v>8</v>
      </c>
      <c r="B1791" s="40">
        <v>1965</v>
      </c>
      <c r="C1791" s="40" t="s">
        <v>21</v>
      </c>
      <c r="D1791" s="40" t="s">
        <v>1878</v>
      </c>
      <c r="E1791" s="40" t="s">
        <v>1879</v>
      </c>
      <c r="F1791" s="62">
        <v>49</v>
      </c>
      <c r="G1791" s="63">
        <v>36.840000000000003</v>
      </c>
      <c r="H1791" s="63">
        <v>1</v>
      </c>
      <c r="I1791" s="40"/>
      <c r="J1791" s="40">
        <v>16</v>
      </c>
      <c r="K1791" s="40" t="s">
        <v>677</v>
      </c>
      <c r="L1791" s="40" t="s">
        <v>128</v>
      </c>
      <c r="M1791" s="63">
        <f t="shared" si="27"/>
        <v>6.25E-2</v>
      </c>
      <c r="N1791" s="64">
        <f>IF(M1791="","",IF(M1791&lt;Premissas!$C$8,Premissas!$E$7,IF(M1791&lt;Premissas!$C$9,Premissas!$E$8,IF(M1791&lt;Premissas!$C$10,Premissas!$E$9,IF(M1791&lt;Premissas!$C$11,Premissas!$E$10,IF(M1791&lt;Premissas!$C$12,Premissas!$E$11,Premissas!$E$12))))))</f>
        <v>0</v>
      </c>
      <c r="O1791" s="65">
        <f>IF(OR(N1791="",N1791=0),0,N1791/Premissas!$C$16)</f>
        <v>0</v>
      </c>
    </row>
    <row r="1792" spans="1:15" ht="15" customHeight="1">
      <c r="A1792" s="40">
        <v>8</v>
      </c>
      <c r="B1792" s="40">
        <v>1965</v>
      </c>
      <c r="C1792" s="40" t="s">
        <v>21</v>
      </c>
      <c r="D1792" s="40" t="s">
        <v>1264</v>
      </c>
      <c r="E1792" s="40" t="s">
        <v>1265</v>
      </c>
      <c r="F1792" s="62">
        <v>2373</v>
      </c>
      <c r="G1792" s="63">
        <v>147.97999999999999</v>
      </c>
      <c r="H1792" s="63">
        <v>16</v>
      </c>
      <c r="I1792" s="40"/>
      <c r="J1792" s="40">
        <v>16</v>
      </c>
      <c r="K1792" s="40" t="s">
        <v>677</v>
      </c>
      <c r="L1792" s="40" t="s">
        <v>128</v>
      </c>
      <c r="M1792" s="63">
        <f t="shared" si="27"/>
        <v>1</v>
      </c>
      <c r="N1792" s="64">
        <f>IF(M1792="","",IF(M1792&lt;Premissas!$C$8,Premissas!$E$7,IF(M1792&lt;Premissas!$C$9,Premissas!$E$8,IF(M1792&lt;Premissas!$C$10,Premissas!$E$9,IF(M1792&lt;Premissas!$C$11,Premissas!$E$10,IF(M1792&lt;Premissas!$C$12,Premissas!$E$11,Premissas!$E$12))))))</f>
        <v>100</v>
      </c>
      <c r="O1792" s="65">
        <f>IF(OR(N1792="",N1792=0),0,N1792/Premissas!$C$16)</f>
        <v>3.8461538461538463</v>
      </c>
    </row>
    <row r="1793" spans="1:15" ht="15" customHeight="1">
      <c r="A1793" s="40">
        <v>8</v>
      </c>
      <c r="B1793" s="40">
        <v>1965</v>
      </c>
      <c r="C1793" s="40" t="s">
        <v>20</v>
      </c>
      <c r="D1793" s="40" t="s">
        <v>1264</v>
      </c>
      <c r="E1793" s="40" t="s">
        <v>1265</v>
      </c>
      <c r="F1793" s="62">
        <v>1</v>
      </c>
      <c r="G1793" s="63">
        <v>1.18</v>
      </c>
      <c r="H1793" s="63">
        <v>1</v>
      </c>
      <c r="I1793" s="40"/>
      <c r="J1793" s="40">
        <v>17</v>
      </c>
      <c r="K1793" s="40" t="s">
        <v>677</v>
      </c>
      <c r="L1793" s="40" t="s">
        <v>128</v>
      </c>
      <c r="M1793" s="63">
        <f t="shared" si="27"/>
        <v>5.8823529411764705E-2</v>
      </c>
      <c r="N1793" s="64">
        <f>IF(M1793="","",IF(M1793&lt;Premissas!$C$8,Premissas!$E$7,IF(M1793&lt;Premissas!$C$9,Premissas!$E$8,IF(M1793&lt;Premissas!$C$10,Premissas!$E$9,IF(M1793&lt;Premissas!$C$11,Premissas!$E$10,IF(M1793&lt;Premissas!$C$12,Premissas!$E$11,Premissas!$E$12))))))</f>
        <v>0</v>
      </c>
      <c r="O1793" s="65">
        <f>IF(OR(N1793="",N1793=0),0,N1793/Premissas!$C$16)</f>
        <v>0</v>
      </c>
    </row>
    <row r="1794" spans="1:15" ht="15" customHeight="1">
      <c r="A1794" s="40">
        <v>8</v>
      </c>
      <c r="B1794" s="40">
        <v>1965</v>
      </c>
      <c r="C1794" s="40" t="s">
        <v>19</v>
      </c>
      <c r="D1794" s="40" t="s">
        <v>1266</v>
      </c>
      <c r="E1794" s="40" t="s">
        <v>1267</v>
      </c>
      <c r="F1794" s="62">
        <v>1846</v>
      </c>
      <c r="G1794" s="63">
        <v>72.02</v>
      </c>
      <c r="H1794" s="63">
        <v>26</v>
      </c>
      <c r="I1794" s="40"/>
      <c r="J1794" s="40">
        <v>22</v>
      </c>
      <c r="K1794" s="40" t="s">
        <v>677</v>
      </c>
      <c r="L1794" s="40" t="s">
        <v>128</v>
      </c>
      <c r="M1794" s="63">
        <f t="shared" ref="M1794:M1857" si="28">IF(OR(J1794="",J1794&lt;=0),"",H1794/J1794)</f>
        <v>1.1818181818181819</v>
      </c>
      <c r="N1794" s="64">
        <f>IF(M1794="","",IF(M1794&lt;Premissas!$C$8,Premissas!$E$7,IF(M1794&lt;Premissas!$C$9,Premissas!$E$8,IF(M1794&lt;Premissas!$C$10,Premissas!$E$9,IF(M1794&lt;Premissas!$C$11,Premissas!$E$10,IF(M1794&lt;Premissas!$C$12,Premissas!$E$11,Premissas!$E$12))))))</f>
        <v>100</v>
      </c>
      <c r="O1794" s="65">
        <f>IF(OR(N1794="",N1794=0),0,N1794/Premissas!$C$16)</f>
        <v>3.8461538461538463</v>
      </c>
    </row>
    <row r="1795" spans="1:15" ht="15" customHeight="1">
      <c r="A1795" s="40">
        <v>8</v>
      </c>
      <c r="B1795" s="40">
        <v>1965</v>
      </c>
      <c r="C1795" s="40" t="s">
        <v>20</v>
      </c>
      <c r="D1795" s="40" t="s">
        <v>1880</v>
      </c>
      <c r="E1795" s="40" t="s">
        <v>1881</v>
      </c>
      <c r="F1795" s="62">
        <v>360</v>
      </c>
      <c r="G1795" s="63">
        <v>35.22</v>
      </c>
      <c r="H1795" s="63">
        <v>10</v>
      </c>
      <c r="I1795" s="40"/>
      <c r="J1795" s="40">
        <v>17</v>
      </c>
      <c r="K1795" s="40" t="s">
        <v>677</v>
      </c>
      <c r="L1795" s="40" t="s">
        <v>128</v>
      </c>
      <c r="M1795" s="63">
        <f t="shared" si="28"/>
        <v>0.58823529411764708</v>
      </c>
      <c r="N1795" s="64">
        <f>IF(M1795="","",IF(M1795&lt;Premissas!$C$8,Premissas!$E$7,IF(M1795&lt;Premissas!$C$9,Premissas!$E$8,IF(M1795&lt;Premissas!$C$10,Premissas!$E$9,IF(M1795&lt;Premissas!$C$11,Premissas!$E$10,IF(M1795&lt;Premissas!$C$12,Premissas!$E$11,Premissas!$E$12))))))</f>
        <v>0</v>
      </c>
      <c r="O1795" s="65">
        <f>IF(OR(N1795="",N1795=0),0,N1795/Premissas!$C$16)</f>
        <v>0</v>
      </c>
    </row>
    <row r="1796" spans="1:15" ht="15" customHeight="1">
      <c r="A1796" s="40">
        <v>8</v>
      </c>
      <c r="B1796" s="40">
        <v>1965</v>
      </c>
      <c r="C1796" s="40" t="s">
        <v>19</v>
      </c>
      <c r="D1796" s="40" t="s">
        <v>1270</v>
      </c>
      <c r="E1796" s="40" t="s">
        <v>1271</v>
      </c>
      <c r="F1796" s="62">
        <v>1484</v>
      </c>
      <c r="G1796" s="63">
        <v>129.81</v>
      </c>
      <c r="H1796" s="63">
        <v>11</v>
      </c>
      <c r="I1796" s="40"/>
      <c r="J1796" s="40">
        <v>22</v>
      </c>
      <c r="K1796" s="40" t="s">
        <v>677</v>
      </c>
      <c r="L1796" s="40" t="s">
        <v>128</v>
      </c>
      <c r="M1796" s="63">
        <f t="shared" si="28"/>
        <v>0.5</v>
      </c>
      <c r="N1796" s="64">
        <f>IF(M1796="","",IF(M1796&lt;Premissas!$C$8,Premissas!$E$7,IF(M1796&lt;Premissas!$C$9,Premissas!$E$8,IF(M1796&lt;Premissas!$C$10,Premissas!$E$9,IF(M1796&lt;Premissas!$C$11,Premissas!$E$10,IF(M1796&lt;Premissas!$C$12,Premissas!$E$11,Premissas!$E$12))))))</f>
        <v>0</v>
      </c>
      <c r="O1796" s="65">
        <f>IF(OR(N1796="",N1796=0),0,N1796/Premissas!$C$16)</f>
        <v>0</v>
      </c>
    </row>
    <row r="1797" spans="1:15" ht="15" customHeight="1">
      <c r="A1797" s="40">
        <v>8</v>
      </c>
      <c r="B1797" s="40">
        <v>1965</v>
      </c>
      <c r="C1797" s="40" t="s">
        <v>21</v>
      </c>
      <c r="D1797" s="40" t="s">
        <v>1272</v>
      </c>
      <c r="E1797" s="40" t="s">
        <v>1273</v>
      </c>
      <c r="F1797" s="62">
        <v>5</v>
      </c>
      <c r="G1797" s="63">
        <v>3.33</v>
      </c>
      <c r="H1797" s="63">
        <v>2</v>
      </c>
      <c r="I1797" s="40"/>
      <c r="J1797" s="40">
        <v>16</v>
      </c>
      <c r="K1797" s="40" t="s">
        <v>677</v>
      </c>
      <c r="L1797" s="40" t="s">
        <v>128</v>
      </c>
      <c r="M1797" s="63">
        <f t="shared" si="28"/>
        <v>0.125</v>
      </c>
      <c r="N1797" s="64">
        <f>IF(M1797="","",IF(M1797&lt;Premissas!$C$8,Premissas!$E$7,IF(M1797&lt;Premissas!$C$9,Premissas!$E$8,IF(M1797&lt;Premissas!$C$10,Premissas!$E$9,IF(M1797&lt;Premissas!$C$11,Premissas!$E$10,IF(M1797&lt;Premissas!$C$12,Premissas!$E$11,Premissas!$E$12))))))</f>
        <v>0</v>
      </c>
      <c r="O1797" s="65">
        <f>IF(OR(N1797="",N1797=0),0,N1797/Premissas!$C$16)</f>
        <v>0</v>
      </c>
    </row>
    <row r="1798" spans="1:15" ht="15" customHeight="1">
      <c r="A1798" s="40">
        <v>8</v>
      </c>
      <c r="B1798" s="40">
        <v>1965</v>
      </c>
      <c r="C1798" s="40" t="s">
        <v>21</v>
      </c>
      <c r="D1798" s="40" t="s">
        <v>1274</v>
      </c>
      <c r="E1798" s="40" t="s">
        <v>1275</v>
      </c>
      <c r="F1798" s="62">
        <v>620</v>
      </c>
      <c r="G1798" s="63">
        <v>54.56</v>
      </c>
      <c r="H1798" s="63">
        <v>11</v>
      </c>
      <c r="I1798" s="40"/>
      <c r="J1798" s="40">
        <v>16</v>
      </c>
      <c r="K1798" s="40" t="s">
        <v>677</v>
      </c>
      <c r="L1798" s="40" t="s">
        <v>128</v>
      </c>
      <c r="M1798" s="63">
        <f t="shared" si="28"/>
        <v>0.6875</v>
      </c>
      <c r="N1798" s="64">
        <f>IF(M1798="","",IF(M1798&lt;Premissas!$C$8,Premissas!$E$7,IF(M1798&lt;Premissas!$C$9,Premissas!$E$8,IF(M1798&lt;Premissas!$C$10,Premissas!$E$9,IF(M1798&lt;Premissas!$C$11,Premissas!$E$10,IF(M1798&lt;Premissas!$C$12,Premissas!$E$11,Premissas!$E$12))))))</f>
        <v>0</v>
      </c>
      <c r="O1798" s="65">
        <f>IF(OR(N1798="",N1798=0),0,N1798/Premissas!$C$16)</f>
        <v>0</v>
      </c>
    </row>
    <row r="1799" spans="1:15" ht="15" customHeight="1">
      <c r="A1799" s="40">
        <v>8</v>
      </c>
      <c r="B1799" s="40">
        <v>1965</v>
      </c>
      <c r="C1799" s="40" t="s">
        <v>21</v>
      </c>
      <c r="D1799" s="40" t="s">
        <v>1276</v>
      </c>
      <c r="E1799" s="40" t="s">
        <v>1277</v>
      </c>
      <c r="F1799" s="62">
        <v>2232</v>
      </c>
      <c r="G1799" s="63">
        <v>110.34</v>
      </c>
      <c r="H1799" s="63">
        <v>20</v>
      </c>
      <c r="I1799" s="40"/>
      <c r="J1799" s="40">
        <v>16</v>
      </c>
      <c r="K1799" s="40" t="s">
        <v>677</v>
      </c>
      <c r="L1799" s="40" t="s">
        <v>128</v>
      </c>
      <c r="M1799" s="63">
        <f t="shared" si="28"/>
        <v>1.25</v>
      </c>
      <c r="N1799" s="64">
        <f>IF(M1799="","",IF(M1799&lt;Premissas!$C$8,Premissas!$E$7,IF(M1799&lt;Premissas!$C$9,Premissas!$E$8,IF(M1799&lt;Premissas!$C$10,Premissas!$E$9,IF(M1799&lt;Premissas!$C$11,Premissas!$E$10,IF(M1799&lt;Premissas!$C$12,Premissas!$E$11,Premissas!$E$12))))))</f>
        <v>200</v>
      </c>
      <c r="O1799" s="65">
        <f>IF(OR(N1799="",N1799=0),0,N1799/Premissas!$C$16)</f>
        <v>7.6923076923076925</v>
      </c>
    </row>
    <row r="1800" spans="1:15" ht="15" customHeight="1">
      <c r="A1800" s="40">
        <v>8</v>
      </c>
      <c r="B1800" s="40">
        <v>1965</v>
      </c>
      <c r="C1800" s="40" t="s">
        <v>21</v>
      </c>
      <c r="D1800" s="40" t="s">
        <v>1882</v>
      </c>
      <c r="E1800" s="40" t="s">
        <v>1883</v>
      </c>
      <c r="F1800" s="62">
        <v>8</v>
      </c>
      <c r="G1800" s="63">
        <v>6.67</v>
      </c>
      <c r="H1800" s="63">
        <v>1</v>
      </c>
      <c r="I1800" s="40"/>
      <c r="J1800" s="40">
        <v>16</v>
      </c>
      <c r="K1800" s="40" t="s">
        <v>677</v>
      </c>
      <c r="L1800" s="40" t="s">
        <v>128</v>
      </c>
      <c r="M1800" s="63">
        <f t="shared" si="28"/>
        <v>6.25E-2</v>
      </c>
      <c r="N1800" s="64">
        <f>IF(M1800="","",IF(M1800&lt;Premissas!$C$8,Premissas!$E$7,IF(M1800&lt;Premissas!$C$9,Premissas!$E$8,IF(M1800&lt;Premissas!$C$10,Premissas!$E$9,IF(M1800&lt;Premissas!$C$11,Premissas!$E$10,IF(M1800&lt;Premissas!$C$12,Premissas!$E$11,Premissas!$E$12))))))</f>
        <v>0</v>
      </c>
      <c r="O1800" s="65">
        <f>IF(OR(N1800="",N1800=0),0,N1800/Premissas!$C$16)</f>
        <v>0</v>
      </c>
    </row>
    <row r="1801" spans="1:15" ht="15" customHeight="1">
      <c r="A1801" s="40">
        <v>8</v>
      </c>
      <c r="B1801" s="40">
        <v>1965</v>
      </c>
      <c r="C1801" s="40" t="s">
        <v>19</v>
      </c>
      <c r="D1801" s="40" t="s">
        <v>1278</v>
      </c>
      <c r="E1801" s="40" t="s">
        <v>1279</v>
      </c>
      <c r="F1801" s="62">
        <v>1598</v>
      </c>
      <c r="G1801" s="63">
        <v>69.86</v>
      </c>
      <c r="H1801" s="63">
        <v>23</v>
      </c>
      <c r="I1801" s="40"/>
      <c r="J1801" s="40">
        <v>22</v>
      </c>
      <c r="K1801" s="40" t="s">
        <v>677</v>
      </c>
      <c r="L1801" s="40" t="s">
        <v>128</v>
      </c>
      <c r="M1801" s="63">
        <f t="shared" si="28"/>
        <v>1.0454545454545454</v>
      </c>
      <c r="N1801" s="64">
        <f>IF(M1801="","",IF(M1801&lt;Premissas!$C$8,Premissas!$E$7,IF(M1801&lt;Premissas!$C$9,Premissas!$E$8,IF(M1801&lt;Premissas!$C$10,Premissas!$E$9,IF(M1801&lt;Premissas!$C$11,Premissas!$E$10,IF(M1801&lt;Premissas!$C$12,Premissas!$E$11,Premissas!$E$12))))))</f>
        <v>100</v>
      </c>
      <c r="O1801" s="65">
        <f>IF(OR(N1801="",N1801=0),0,N1801/Premissas!$C$16)</f>
        <v>3.8461538461538463</v>
      </c>
    </row>
    <row r="1802" spans="1:15" ht="15" customHeight="1">
      <c r="A1802" s="40">
        <v>8</v>
      </c>
      <c r="B1802" s="40">
        <v>1965</v>
      </c>
      <c r="C1802" s="40" t="s">
        <v>19</v>
      </c>
      <c r="D1802" s="40" t="s">
        <v>1280</v>
      </c>
      <c r="E1802" s="40" t="s">
        <v>1281</v>
      </c>
      <c r="F1802" s="62">
        <v>157</v>
      </c>
      <c r="G1802" s="63">
        <v>13.59</v>
      </c>
      <c r="H1802" s="63">
        <v>12</v>
      </c>
      <c r="I1802" s="40"/>
      <c r="J1802" s="40">
        <v>22</v>
      </c>
      <c r="K1802" s="40" t="s">
        <v>677</v>
      </c>
      <c r="L1802" s="40" t="s">
        <v>128</v>
      </c>
      <c r="M1802" s="63">
        <f t="shared" si="28"/>
        <v>0.54545454545454541</v>
      </c>
      <c r="N1802" s="64">
        <f>IF(M1802="","",IF(M1802&lt;Premissas!$C$8,Premissas!$E$7,IF(M1802&lt;Premissas!$C$9,Premissas!$E$8,IF(M1802&lt;Premissas!$C$10,Premissas!$E$9,IF(M1802&lt;Premissas!$C$11,Premissas!$E$10,IF(M1802&lt;Premissas!$C$12,Premissas!$E$11,Premissas!$E$12))))))</f>
        <v>0</v>
      </c>
      <c r="O1802" s="65">
        <f>IF(OR(N1802="",N1802=0),0,N1802/Premissas!$C$16)</f>
        <v>0</v>
      </c>
    </row>
    <row r="1803" spans="1:15" ht="15" customHeight="1">
      <c r="A1803" s="40">
        <v>8</v>
      </c>
      <c r="B1803" s="40">
        <v>1965</v>
      </c>
      <c r="C1803" s="40" t="s">
        <v>20</v>
      </c>
      <c r="D1803" s="40" t="s">
        <v>1280</v>
      </c>
      <c r="E1803" s="40" t="s">
        <v>1281</v>
      </c>
      <c r="F1803" s="62">
        <v>234</v>
      </c>
      <c r="G1803" s="63">
        <v>2.94</v>
      </c>
      <c r="H1803" s="63">
        <v>80</v>
      </c>
      <c r="I1803" s="40"/>
      <c r="J1803" s="40">
        <v>17</v>
      </c>
      <c r="K1803" s="40" t="s">
        <v>677</v>
      </c>
      <c r="L1803" s="40" t="s">
        <v>128</v>
      </c>
      <c r="M1803" s="63">
        <f t="shared" si="28"/>
        <v>4.7058823529411766</v>
      </c>
      <c r="N1803" s="64">
        <f>IF(M1803="","",IF(M1803&lt;Premissas!$C$8,Premissas!$E$7,IF(M1803&lt;Premissas!$C$9,Premissas!$E$8,IF(M1803&lt;Premissas!$C$10,Premissas!$E$9,IF(M1803&lt;Premissas!$C$11,Premissas!$E$10,IF(M1803&lt;Premissas!$C$12,Premissas!$E$11,Premissas!$E$12))))))</f>
        <v>750</v>
      </c>
      <c r="O1803" s="65">
        <f>IF(OR(N1803="",N1803=0),0,N1803/Premissas!$C$16)</f>
        <v>28.846153846153847</v>
      </c>
    </row>
    <row r="1804" spans="1:15" ht="15" customHeight="1">
      <c r="A1804" s="40">
        <v>8</v>
      </c>
      <c r="B1804" s="40">
        <v>1965</v>
      </c>
      <c r="C1804" s="40" t="s">
        <v>19</v>
      </c>
      <c r="D1804" s="40" t="s">
        <v>1884</v>
      </c>
      <c r="E1804" s="40" t="s">
        <v>1885</v>
      </c>
      <c r="F1804" s="62">
        <v>850</v>
      </c>
      <c r="G1804" s="63">
        <v>116.18</v>
      </c>
      <c r="H1804" s="63">
        <v>7</v>
      </c>
      <c r="I1804" s="40"/>
      <c r="J1804" s="40">
        <v>22</v>
      </c>
      <c r="K1804" s="40" t="s">
        <v>677</v>
      </c>
      <c r="L1804" s="40" t="s">
        <v>128</v>
      </c>
      <c r="M1804" s="63">
        <f t="shared" si="28"/>
        <v>0.31818181818181818</v>
      </c>
      <c r="N1804" s="64">
        <f>IF(M1804="","",IF(M1804&lt;Premissas!$C$8,Premissas!$E$7,IF(M1804&lt;Premissas!$C$9,Premissas!$E$8,IF(M1804&lt;Premissas!$C$10,Premissas!$E$9,IF(M1804&lt;Premissas!$C$11,Premissas!$E$10,IF(M1804&lt;Premissas!$C$12,Premissas!$E$11,Premissas!$E$12))))))</f>
        <v>0</v>
      </c>
      <c r="O1804" s="65">
        <f>IF(OR(N1804="",N1804=0),0,N1804/Premissas!$C$16)</f>
        <v>0</v>
      </c>
    </row>
    <row r="1805" spans="1:15" ht="15" customHeight="1">
      <c r="A1805" s="40">
        <v>8</v>
      </c>
      <c r="B1805" s="40">
        <v>1965</v>
      </c>
      <c r="C1805" s="40" t="s">
        <v>21</v>
      </c>
      <c r="D1805" s="40" t="s">
        <v>1282</v>
      </c>
      <c r="E1805" s="40" t="s">
        <v>1283</v>
      </c>
      <c r="F1805" s="62">
        <v>1440</v>
      </c>
      <c r="G1805" s="63">
        <v>86.44</v>
      </c>
      <c r="H1805" s="63">
        <v>17</v>
      </c>
      <c r="I1805" s="40"/>
      <c r="J1805" s="40">
        <v>16</v>
      </c>
      <c r="K1805" s="40" t="s">
        <v>677</v>
      </c>
      <c r="L1805" s="40" t="s">
        <v>128</v>
      </c>
      <c r="M1805" s="63">
        <f t="shared" si="28"/>
        <v>1.0625</v>
      </c>
      <c r="N1805" s="64">
        <f>IF(M1805="","",IF(M1805&lt;Premissas!$C$8,Premissas!$E$7,IF(M1805&lt;Premissas!$C$9,Premissas!$E$8,IF(M1805&lt;Premissas!$C$10,Premissas!$E$9,IF(M1805&lt;Premissas!$C$11,Premissas!$E$10,IF(M1805&lt;Premissas!$C$12,Premissas!$E$11,Premissas!$E$12))))))</f>
        <v>100</v>
      </c>
      <c r="O1805" s="65">
        <f>IF(OR(N1805="",N1805=0),0,N1805/Premissas!$C$16)</f>
        <v>3.8461538461538463</v>
      </c>
    </row>
    <row r="1806" spans="1:15" ht="15" customHeight="1">
      <c r="A1806" s="40">
        <v>8</v>
      </c>
      <c r="B1806" s="40">
        <v>1965</v>
      </c>
      <c r="C1806" s="40" t="s">
        <v>19</v>
      </c>
      <c r="D1806" s="40" t="s">
        <v>1286</v>
      </c>
      <c r="E1806" s="40" t="s">
        <v>1287</v>
      </c>
      <c r="F1806" s="62">
        <v>144</v>
      </c>
      <c r="G1806" s="63">
        <v>12.18</v>
      </c>
      <c r="H1806" s="63">
        <v>12</v>
      </c>
      <c r="I1806" s="40"/>
      <c r="J1806" s="40">
        <v>22</v>
      </c>
      <c r="K1806" s="40" t="s">
        <v>677</v>
      </c>
      <c r="L1806" s="40" t="s">
        <v>128</v>
      </c>
      <c r="M1806" s="63">
        <f t="shared" si="28"/>
        <v>0.54545454545454541</v>
      </c>
      <c r="N1806" s="64">
        <f>IF(M1806="","",IF(M1806&lt;Premissas!$C$8,Premissas!$E$7,IF(M1806&lt;Premissas!$C$9,Premissas!$E$8,IF(M1806&lt;Premissas!$C$10,Premissas!$E$9,IF(M1806&lt;Premissas!$C$11,Premissas!$E$10,IF(M1806&lt;Premissas!$C$12,Premissas!$E$11,Premissas!$E$12))))))</f>
        <v>0</v>
      </c>
      <c r="O1806" s="65">
        <f>IF(OR(N1806="",N1806=0),0,N1806/Premissas!$C$16)</f>
        <v>0</v>
      </c>
    </row>
    <row r="1807" spans="1:15" ht="15" customHeight="1">
      <c r="A1807" s="40">
        <v>8</v>
      </c>
      <c r="B1807" s="40">
        <v>1965</v>
      </c>
      <c r="C1807" s="40" t="s">
        <v>21</v>
      </c>
      <c r="D1807" s="40" t="s">
        <v>1286</v>
      </c>
      <c r="E1807" s="40" t="s">
        <v>1287</v>
      </c>
      <c r="F1807" s="62">
        <v>21</v>
      </c>
      <c r="G1807" s="63">
        <v>15.98</v>
      </c>
      <c r="H1807" s="63">
        <v>1</v>
      </c>
      <c r="I1807" s="40"/>
      <c r="J1807" s="40">
        <v>16</v>
      </c>
      <c r="K1807" s="40" t="s">
        <v>677</v>
      </c>
      <c r="L1807" s="40" t="s">
        <v>128</v>
      </c>
      <c r="M1807" s="63">
        <f t="shared" si="28"/>
        <v>6.25E-2</v>
      </c>
      <c r="N1807" s="64">
        <f>IF(M1807="","",IF(M1807&lt;Premissas!$C$8,Premissas!$E$7,IF(M1807&lt;Premissas!$C$9,Premissas!$E$8,IF(M1807&lt;Premissas!$C$10,Premissas!$E$9,IF(M1807&lt;Premissas!$C$11,Premissas!$E$10,IF(M1807&lt;Premissas!$C$12,Premissas!$E$11,Premissas!$E$12))))))</f>
        <v>0</v>
      </c>
      <c r="O1807" s="65">
        <f>IF(OR(N1807="",N1807=0),0,N1807/Premissas!$C$16)</f>
        <v>0</v>
      </c>
    </row>
    <row r="1808" spans="1:15" ht="15" customHeight="1">
      <c r="A1808" s="40">
        <v>8</v>
      </c>
      <c r="B1808" s="40">
        <v>1965</v>
      </c>
      <c r="C1808" s="40" t="s">
        <v>19</v>
      </c>
      <c r="D1808" s="40" t="s">
        <v>1288</v>
      </c>
      <c r="E1808" s="40" t="s">
        <v>1289</v>
      </c>
      <c r="F1808" s="62">
        <v>1304</v>
      </c>
      <c r="G1808" s="63">
        <v>59.19</v>
      </c>
      <c r="H1808" s="63">
        <v>22</v>
      </c>
      <c r="I1808" s="40"/>
      <c r="J1808" s="40">
        <v>22</v>
      </c>
      <c r="K1808" s="40" t="s">
        <v>677</v>
      </c>
      <c r="L1808" s="40" t="s">
        <v>128</v>
      </c>
      <c r="M1808" s="63">
        <f t="shared" si="28"/>
        <v>1</v>
      </c>
      <c r="N1808" s="64">
        <f>IF(M1808="","",IF(M1808&lt;Premissas!$C$8,Premissas!$E$7,IF(M1808&lt;Premissas!$C$9,Premissas!$E$8,IF(M1808&lt;Premissas!$C$10,Premissas!$E$9,IF(M1808&lt;Premissas!$C$11,Premissas!$E$10,IF(M1808&lt;Premissas!$C$12,Premissas!$E$11,Premissas!$E$12))))))</f>
        <v>100</v>
      </c>
      <c r="O1808" s="65">
        <f>IF(OR(N1808="",N1808=0),0,N1808/Premissas!$C$16)</f>
        <v>3.8461538461538463</v>
      </c>
    </row>
    <row r="1809" spans="1:15" ht="15" customHeight="1">
      <c r="A1809" s="40">
        <v>8</v>
      </c>
      <c r="B1809" s="40">
        <v>1965</v>
      </c>
      <c r="C1809" s="40" t="s">
        <v>21</v>
      </c>
      <c r="D1809" s="40" t="s">
        <v>1886</v>
      </c>
      <c r="E1809" s="40" t="s">
        <v>1887</v>
      </c>
      <c r="F1809" s="62">
        <v>2614</v>
      </c>
      <c r="G1809" s="63">
        <v>110.32</v>
      </c>
      <c r="H1809" s="63">
        <v>24</v>
      </c>
      <c r="I1809" s="40"/>
      <c r="J1809" s="40">
        <v>16</v>
      </c>
      <c r="K1809" s="40" t="s">
        <v>677</v>
      </c>
      <c r="L1809" s="40" t="s">
        <v>128</v>
      </c>
      <c r="M1809" s="63">
        <f t="shared" si="28"/>
        <v>1.5</v>
      </c>
      <c r="N1809" s="64">
        <f>IF(M1809="","",IF(M1809&lt;Premissas!$C$8,Premissas!$E$7,IF(M1809&lt;Premissas!$C$9,Premissas!$E$8,IF(M1809&lt;Premissas!$C$10,Premissas!$E$9,IF(M1809&lt;Premissas!$C$11,Premissas!$E$10,IF(M1809&lt;Premissas!$C$12,Premissas!$E$11,Premissas!$E$12))))))</f>
        <v>350</v>
      </c>
      <c r="O1809" s="65">
        <f>IF(OR(N1809="",N1809=0),0,N1809/Premissas!$C$16)</f>
        <v>13.461538461538462</v>
      </c>
    </row>
    <row r="1810" spans="1:15" ht="15" customHeight="1">
      <c r="A1810" s="40">
        <v>8</v>
      </c>
      <c r="B1810" s="40">
        <v>1965</v>
      </c>
      <c r="C1810" s="40" t="s">
        <v>19</v>
      </c>
      <c r="D1810" s="40" t="s">
        <v>1290</v>
      </c>
      <c r="E1810" s="40" t="s">
        <v>1291</v>
      </c>
      <c r="F1810" s="62">
        <v>4</v>
      </c>
      <c r="G1810" s="63">
        <v>0.02</v>
      </c>
      <c r="H1810" s="63">
        <v>200</v>
      </c>
      <c r="I1810" s="40"/>
      <c r="J1810" s="40">
        <v>22</v>
      </c>
      <c r="K1810" s="40" t="s">
        <v>677</v>
      </c>
      <c r="L1810" s="40" t="s">
        <v>128</v>
      </c>
      <c r="M1810" s="63">
        <f t="shared" si="28"/>
        <v>9.0909090909090917</v>
      </c>
      <c r="N1810" s="64">
        <f>IF(M1810="","",IF(M1810&lt;Premissas!$C$8,Premissas!$E$7,IF(M1810&lt;Premissas!$C$9,Premissas!$E$8,IF(M1810&lt;Premissas!$C$10,Premissas!$E$9,IF(M1810&lt;Premissas!$C$11,Premissas!$E$10,IF(M1810&lt;Premissas!$C$12,Premissas!$E$11,Premissas!$E$12))))))</f>
        <v>750</v>
      </c>
      <c r="O1810" s="65">
        <f>IF(OR(N1810="",N1810=0),0,N1810/Premissas!$C$16)</f>
        <v>28.846153846153847</v>
      </c>
    </row>
    <row r="1811" spans="1:15" ht="15" customHeight="1">
      <c r="A1811" s="40">
        <v>8</v>
      </c>
      <c r="B1811" s="40">
        <v>1965</v>
      </c>
      <c r="C1811" s="40" t="s">
        <v>20</v>
      </c>
      <c r="D1811" s="40" t="s">
        <v>1290</v>
      </c>
      <c r="E1811" s="40" t="s">
        <v>1291</v>
      </c>
      <c r="F1811" s="62">
        <v>3333</v>
      </c>
      <c r="G1811" s="63">
        <v>33.020000000000003</v>
      </c>
      <c r="H1811" s="63">
        <v>101</v>
      </c>
      <c r="I1811" s="40"/>
      <c r="J1811" s="40">
        <v>17</v>
      </c>
      <c r="K1811" s="40" t="s">
        <v>677</v>
      </c>
      <c r="L1811" s="40" t="s">
        <v>128</v>
      </c>
      <c r="M1811" s="63">
        <f t="shared" si="28"/>
        <v>5.9411764705882355</v>
      </c>
      <c r="N1811" s="64">
        <f>IF(M1811="","",IF(M1811&lt;Premissas!$C$8,Premissas!$E$7,IF(M1811&lt;Premissas!$C$9,Premissas!$E$8,IF(M1811&lt;Premissas!$C$10,Premissas!$E$9,IF(M1811&lt;Premissas!$C$11,Premissas!$E$10,IF(M1811&lt;Premissas!$C$12,Premissas!$E$11,Premissas!$E$12))))))</f>
        <v>750</v>
      </c>
      <c r="O1811" s="65">
        <f>IF(OR(N1811="",N1811=0),0,N1811/Premissas!$C$16)</f>
        <v>28.846153846153847</v>
      </c>
    </row>
    <row r="1812" spans="1:15" ht="15" customHeight="1">
      <c r="A1812" s="40">
        <v>8</v>
      </c>
      <c r="B1812" s="40">
        <v>1965</v>
      </c>
      <c r="C1812" s="40" t="s">
        <v>21</v>
      </c>
      <c r="D1812" s="40" t="s">
        <v>1888</v>
      </c>
      <c r="E1812" s="40" t="s">
        <v>1889</v>
      </c>
      <c r="F1812" s="62">
        <v>229</v>
      </c>
      <c r="G1812" s="63">
        <v>18.22</v>
      </c>
      <c r="H1812" s="63">
        <v>13</v>
      </c>
      <c r="I1812" s="40"/>
      <c r="J1812" s="40">
        <v>16</v>
      </c>
      <c r="K1812" s="40" t="s">
        <v>677</v>
      </c>
      <c r="L1812" s="40" t="s">
        <v>128</v>
      </c>
      <c r="M1812" s="63">
        <f t="shared" si="28"/>
        <v>0.8125</v>
      </c>
      <c r="N1812" s="64">
        <f>IF(M1812="","",IF(M1812&lt;Premissas!$C$8,Premissas!$E$7,IF(M1812&lt;Premissas!$C$9,Premissas!$E$8,IF(M1812&lt;Premissas!$C$10,Premissas!$E$9,IF(M1812&lt;Premissas!$C$11,Premissas!$E$10,IF(M1812&lt;Premissas!$C$12,Premissas!$E$11,Premissas!$E$12))))))</f>
        <v>0</v>
      </c>
      <c r="O1812" s="65">
        <f>IF(OR(N1812="",N1812=0),0,N1812/Premissas!$C$16)</f>
        <v>0</v>
      </c>
    </row>
    <row r="1813" spans="1:15" ht="15" customHeight="1">
      <c r="A1813" s="40">
        <v>8</v>
      </c>
      <c r="B1813" s="40">
        <v>1965</v>
      </c>
      <c r="C1813" s="40" t="s">
        <v>21</v>
      </c>
      <c r="D1813" s="40" t="s">
        <v>1292</v>
      </c>
      <c r="E1813" s="40" t="s">
        <v>1293</v>
      </c>
      <c r="F1813" s="62">
        <v>4</v>
      </c>
      <c r="G1813" s="63">
        <v>1.7</v>
      </c>
      <c r="H1813" s="63">
        <v>2</v>
      </c>
      <c r="I1813" s="40"/>
      <c r="J1813" s="40">
        <v>16</v>
      </c>
      <c r="K1813" s="40" t="s">
        <v>677</v>
      </c>
      <c r="L1813" s="40" t="s">
        <v>128</v>
      </c>
      <c r="M1813" s="63">
        <f t="shared" si="28"/>
        <v>0.125</v>
      </c>
      <c r="N1813" s="64">
        <f>IF(M1813="","",IF(M1813&lt;Premissas!$C$8,Premissas!$E$7,IF(M1813&lt;Premissas!$C$9,Premissas!$E$8,IF(M1813&lt;Premissas!$C$10,Premissas!$E$9,IF(M1813&lt;Premissas!$C$11,Premissas!$E$10,IF(M1813&lt;Premissas!$C$12,Premissas!$E$11,Premissas!$E$12))))))</f>
        <v>0</v>
      </c>
      <c r="O1813" s="65">
        <f>IF(OR(N1813="",N1813=0),0,N1813/Premissas!$C$16)</f>
        <v>0</v>
      </c>
    </row>
    <row r="1814" spans="1:15" ht="15" customHeight="1">
      <c r="A1814" s="40">
        <v>8</v>
      </c>
      <c r="B1814" s="40">
        <v>1965</v>
      </c>
      <c r="C1814" s="40" t="s">
        <v>19</v>
      </c>
      <c r="D1814" s="40" t="s">
        <v>1294</v>
      </c>
      <c r="E1814" s="40" t="s">
        <v>1295</v>
      </c>
      <c r="F1814" s="62">
        <v>718</v>
      </c>
      <c r="G1814" s="63">
        <v>56.67</v>
      </c>
      <c r="H1814" s="63">
        <v>13</v>
      </c>
      <c r="I1814" s="40"/>
      <c r="J1814" s="40">
        <v>22</v>
      </c>
      <c r="K1814" s="40" t="s">
        <v>677</v>
      </c>
      <c r="L1814" s="40" t="s">
        <v>128</v>
      </c>
      <c r="M1814" s="63">
        <f t="shared" si="28"/>
        <v>0.59090909090909094</v>
      </c>
      <c r="N1814" s="64">
        <f>IF(M1814="","",IF(M1814&lt;Premissas!$C$8,Premissas!$E$7,IF(M1814&lt;Premissas!$C$9,Premissas!$E$8,IF(M1814&lt;Premissas!$C$10,Premissas!$E$9,IF(M1814&lt;Premissas!$C$11,Premissas!$E$10,IF(M1814&lt;Premissas!$C$12,Premissas!$E$11,Premissas!$E$12))))))</f>
        <v>0</v>
      </c>
      <c r="O1814" s="65">
        <f>IF(OR(N1814="",N1814=0),0,N1814/Premissas!$C$16)</f>
        <v>0</v>
      </c>
    </row>
    <row r="1815" spans="1:15" ht="15" customHeight="1">
      <c r="A1815" s="40">
        <v>8</v>
      </c>
      <c r="B1815" s="40">
        <v>1965</v>
      </c>
      <c r="C1815" s="40" t="s">
        <v>19</v>
      </c>
      <c r="D1815" s="40" t="s">
        <v>1890</v>
      </c>
      <c r="E1815" s="40" t="s">
        <v>1891</v>
      </c>
      <c r="F1815" s="62">
        <v>105</v>
      </c>
      <c r="G1815" s="63">
        <v>7.46</v>
      </c>
      <c r="H1815" s="63">
        <v>14</v>
      </c>
      <c r="I1815" s="40"/>
      <c r="J1815" s="40">
        <v>22</v>
      </c>
      <c r="K1815" s="40" t="s">
        <v>677</v>
      </c>
      <c r="L1815" s="40" t="s">
        <v>128</v>
      </c>
      <c r="M1815" s="63">
        <f t="shared" si="28"/>
        <v>0.63636363636363635</v>
      </c>
      <c r="N1815" s="64">
        <f>IF(M1815="","",IF(M1815&lt;Premissas!$C$8,Premissas!$E$7,IF(M1815&lt;Premissas!$C$9,Premissas!$E$8,IF(M1815&lt;Premissas!$C$10,Premissas!$E$9,IF(M1815&lt;Premissas!$C$11,Premissas!$E$10,IF(M1815&lt;Premissas!$C$12,Premissas!$E$11,Premissas!$E$12))))))</f>
        <v>0</v>
      </c>
      <c r="O1815" s="65">
        <f>IF(OR(N1815="",N1815=0),0,N1815/Premissas!$C$16)</f>
        <v>0</v>
      </c>
    </row>
    <row r="1816" spans="1:15" ht="15" customHeight="1">
      <c r="A1816" s="40">
        <v>8</v>
      </c>
      <c r="B1816" s="40">
        <v>1965</v>
      </c>
      <c r="C1816" s="40" t="s">
        <v>20</v>
      </c>
      <c r="D1816" s="40" t="s">
        <v>1890</v>
      </c>
      <c r="E1816" s="40" t="s">
        <v>1891</v>
      </c>
      <c r="F1816" s="62">
        <v>1275</v>
      </c>
      <c r="G1816" s="63">
        <v>17.07</v>
      </c>
      <c r="H1816" s="63">
        <v>75</v>
      </c>
      <c r="I1816" s="40"/>
      <c r="J1816" s="40">
        <v>17</v>
      </c>
      <c r="K1816" s="40" t="s">
        <v>677</v>
      </c>
      <c r="L1816" s="40" t="s">
        <v>128</v>
      </c>
      <c r="M1816" s="63">
        <f t="shared" si="28"/>
        <v>4.4117647058823533</v>
      </c>
      <c r="N1816" s="64">
        <f>IF(M1816="","",IF(M1816&lt;Premissas!$C$8,Premissas!$E$7,IF(M1816&lt;Premissas!$C$9,Premissas!$E$8,IF(M1816&lt;Premissas!$C$10,Premissas!$E$9,IF(M1816&lt;Premissas!$C$11,Premissas!$E$10,IF(M1816&lt;Premissas!$C$12,Premissas!$E$11,Premissas!$E$12))))))</f>
        <v>750</v>
      </c>
      <c r="O1816" s="65">
        <f>IF(OR(N1816="",N1816=0),0,N1816/Premissas!$C$16)</f>
        <v>28.846153846153847</v>
      </c>
    </row>
    <row r="1817" spans="1:15" ht="15" customHeight="1">
      <c r="A1817" s="40">
        <v>8</v>
      </c>
      <c r="B1817" s="40">
        <v>1965</v>
      </c>
      <c r="C1817" s="40" t="s">
        <v>19</v>
      </c>
      <c r="D1817" s="40" t="s">
        <v>1298</v>
      </c>
      <c r="E1817" s="40" t="s">
        <v>1299</v>
      </c>
      <c r="F1817" s="62">
        <v>641</v>
      </c>
      <c r="G1817" s="63">
        <v>26.84</v>
      </c>
      <c r="H1817" s="63">
        <v>24</v>
      </c>
      <c r="I1817" s="40"/>
      <c r="J1817" s="40">
        <v>22</v>
      </c>
      <c r="K1817" s="40" t="s">
        <v>677</v>
      </c>
      <c r="L1817" s="40" t="s">
        <v>128</v>
      </c>
      <c r="M1817" s="63">
        <f t="shared" si="28"/>
        <v>1.0909090909090908</v>
      </c>
      <c r="N1817" s="64">
        <f>IF(M1817="","",IF(M1817&lt;Premissas!$C$8,Premissas!$E$7,IF(M1817&lt;Premissas!$C$9,Premissas!$E$8,IF(M1817&lt;Premissas!$C$10,Premissas!$E$9,IF(M1817&lt;Premissas!$C$11,Premissas!$E$10,IF(M1817&lt;Premissas!$C$12,Premissas!$E$11,Premissas!$E$12))))))</f>
        <v>100</v>
      </c>
      <c r="O1817" s="65">
        <f>IF(OR(N1817="",N1817=0),0,N1817/Premissas!$C$16)</f>
        <v>3.8461538461538463</v>
      </c>
    </row>
    <row r="1818" spans="1:15" ht="15" customHeight="1">
      <c r="A1818" s="40">
        <v>8</v>
      </c>
      <c r="B1818" s="40">
        <v>1965</v>
      </c>
      <c r="C1818" s="40" t="s">
        <v>21</v>
      </c>
      <c r="D1818" s="40" t="s">
        <v>1298</v>
      </c>
      <c r="E1818" s="40" t="s">
        <v>1299</v>
      </c>
      <c r="F1818" s="62">
        <v>4</v>
      </c>
      <c r="G1818" s="63">
        <v>0.57999999999999996</v>
      </c>
      <c r="H1818" s="63">
        <v>7</v>
      </c>
      <c r="I1818" s="40"/>
      <c r="J1818" s="40">
        <v>16</v>
      </c>
      <c r="K1818" s="40" t="s">
        <v>677</v>
      </c>
      <c r="L1818" s="40" t="s">
        <v>128</v>
      </c>
      <c r="M1818" s="63">
        <f t="shared" si="28"/>
        <v>0.4375</v>
      </c>
      <c r="N1818" s="64">
        <f>IF(M1818="","",IF(M1818&lt;Premissas!$C$8,Premissas!$E$7,IF(M1818&lt;Premissas!$C$9,Premissas!$E$8,IF(M1818&lt;Premissas!$C$10,Premissas!$E$9,IF(M1818&lt;Premissas!$C$11,Premissas!$E$10,IF(M1818&lt;Premissas!$C$12,Premissas!$E$11,Premissas!$E$12))))))</f>
        <v>0</v>
      </c>
      <c r="O1818" s="65">
        <f>IF(OR(N1818="",N1818=0),0,N1818/Premissas!$C$16)</f>
        <v>0</v>
      </c>
    </row>
    <row r="1819" spans="1:15" ht="15" customHeight="1">
      <c r="A1819" s="40">
        <v>8</v>
      </c>
      <c r="B1819" s="40">
        <v>1965</v>
      </c>
      <c r="C1819" s="40" t="s">
        <v>20</v>
      </c>
      <c r="D1819" s="40" t="s">
        <v>1892</v>
      </c>
      <c r="E1819" s="40" t="s">
        <v>1893</v>
      </c>
      <c r="F1819" s="62">
        <v>1</v>
      </c>
      <c r="G1819" s="63">
        <v>1.56</v>
      </c>
      <c r="H1819" s="63">
        <v>1</v>
      </c>
      <c r="I1819" s="40"/>
      <c r="J1819" s="40">
        <v>17</v>
      </c>
      <c r="K1819" s="40" t="s">
        <v>677</v>
      </c>
      <c r="L1819" s="40" t="s">
        <v>128</v>
      </c>
      <c r="M1819" s="63">
        <f t="shared" si="28"/>
        <v>5.8823529411764705E-2</v>
      </c>
      <c r="N1819" s="64">
        <f>IF(M1819="","",IF(M1819&lt;Premissas!$C$8,Premissas!$E$7,IF(M1819&lt;Premissas!$C$9,Premissas!$E$8,IF(M1819&lt;Premissas!$C$10,Premissas!$E$9,IF(M1819&lt;Premissas!$C$11,Premissas!$E$10,IF(M1819&lt;Premissas!$C$12,Premissas!$E$11,Premissas!$E$12))))))</f>
        <v>0</v>
      </c>
      <c r="O1819" s="65">
        <f>IF(OR(N1819="",N1819=0),0,N1819/Premissas!$C$16)</f>
        <v>0</v>
      </c>
    </row>
    <row r="1820" spans="1:15" ht="15" customHeight="1">
      <c r="A1820" s="40">
        <v>8</v>
      </c>
      <c r="B1820" s="40">
        <v>1965</v>
      </c>
      <c r="C1820" s="40" t="s">
        <v>21</v>
      </c>
      <c r="D1820" s="40" t="s">
        <v>1894</v>
      </c>
      <c r="E1820" s="40" t="s">
        <v>1895</v>
      </c>
      <c r="F1820" s="62">
        <v>352</v>
      </c>
      <c r="G1820" s="63">
        <v>45.34</v>
      </c>
      <c r="H1820" s="63">
        <v>8</v>
      </c>
      <c r="I1820" s="40"/>
      <c r="J1820" s="40">
        <v>16</v>
      </c>
      <c r="K1820" s="40" t="s">
        <v>677</v>
      </c>
      <c r="L1820" s="40" t="s">
        <v>128</v>
      </c>
      <c r="M1820" s="63">
        <f t="shared" si="28"/>
        <v>0.5</v>
      </c>
      <c r="N1820" s="64">
        <f>IF(M1820="","",IF(M1820&lt;Premissas!$C$8,Premissas!$E$7,IF(M1820&lt;Premissas!$C$9,Premissas!$E$8,IF(M1820&lt;Premissas!$C$10,Premissas!$E$9,IF(M1820&lt;Premissas!$C$11,Premissas!$E$10,IF(M1820&lt;Premissas!$C$12,Premissas!$E$11,Premissas!$E$12))))))</f>
        <v>0</v>
      </c>
      <c r="O1820" s="65">
        <f>IF(OR(N1820="",N1820=0),0,N1820/Premissas!$C$16)</f>
        <v>0</v>
      </c>
    </row>
    <row r="1821" spans="1:15" ht="15" customHeight="1">
      <c r="A1821" s="40">
        <v>8</v>
      </c>
      <c r="B1821" s="40">
        <v>1965</v>
      </c>
      <c r="C1821" s="40" t="s">
        <v>19</v>
      </c>
      <c r="D1821" s="40" t="s">
        <v>1302</v>
      </c>
      <c r="E1821" s="40" t="s">
        <v>1303</v>
      </c>
      <c r="F1821" s="62">
        <v>1009</v>
      </c>
      <c r="G1821" s="63">
        <v>58.13</v>
      </c>
      <c r="H1821" s="63">
        <v>17</v>
      </c>
      <c r="I1821" s="40"/>
      <c r="J1821" s="40">
        <v>22</v>
      </c>
      <c r="K1821" s="40" t="s">
        <v>677</v>
      </c>
      <c r="L1821" s="40" t="s">
        <v>128</v>
      </c>
      <c r="M1821" s="63">
        <f t="shared" si="28"/>
        <v>0.77272727272727271</v>
      </c>
      <c r="N1821" s="64">
        <f>IF(M1821="","",IF(M1821&lt;Premissas!$C$8,Premissas!$E$7,IF(M1821&lt;Premissas!$C$9,Premissas!$E$8,IF(M1821&lt;Premissas!$C$10,Premissas!$E$9,IF(M1821&lt;Premissas!$C$11,Premissas!$E$10,IF(M1821&lt;Premissas!$C$12,Premissas!$E$11,Premissas!$E$12))))))</f>
        <v>0</v>
      </c>
      <c r="O1821" s="65">
        <f>IF(OR(N1821="",N1821=0),0,N1821/Premissas!$C$16)</f>
        <v>0</v>
      </c>
    </row>
    <row r="1822" spans="1:15" ht="15" customHeight="1">
      <c r="A1822" s="40">
        <v>8</v>
      </c>
      <c r="B1822" s="40">
        <v>1965</v>
      </c>
      <c r="C1822" s="40" t="s">
        <v>21</v>
      </c>
      <c r="D1822" s="40" t="s">
        <v>1896</v>
      </c>
      <c r="E1822" s="40" t="s">
        <v>1897</v>
      </c>
      <c r="F1822" s="62">
        <v>2</v>
      </c>
      <c r="G1822" s="63">
        <v>2.08</v>
      </c>
      <c r="H1822" s="63">
        <v>1</v>
      </c>
      <c r="I1822" s="40"/>
      <c r="J1822" s="40">
        <v>16</v>
      </c>
      <c r="K1822" s="40" t="s">
        <v>677</v>
      </c>
      <c r="L1822" s="40" t="s">
        <v>128</v>
      </c>
      <c r="M1822" s="63">
        <f t="shared" si="28"/>
        <v>6.25E-2</v>
      </c>
      <c r="N1822" s="64">
        <f>IF(M1822="","",IF(M1822&lt;Premissas!$C$8,Premissas!$E$7,IF(M1822&lt;Premissas!$C$9,Premissas!$E$8,IF(M1822&lt;Premissas!$C$10,Premissas!$E$9,IF(M1822&lt;Premissas!$C$11,Premissas!$E$10,IF(M1822&lt;Premissas!$C$12,Premissas!$E$11,Premissas!$E$12))))))</f>
        <v>0</v>
      </c>
      <c r="O1822" s="65">
        <f>IF(OR(N1822="",N1822=0),0,N1822/Premissas!$C$16)</f>
        <v>0</v>
      </c>
    </row>
    <row r="1823" spans="1:15" ht="15" customHeight="1">
      <c r="A1823" s="40">
        <v>8</v>
      </c>
      <c r="B1823" s="40">
        <v>1965</v>
      </c>
      <c r="C1823" s="40" t="s">
        <v>21</v>
      </c>
      <c r="D1823" s="40" t="s">
        <v>1898</v>
      </c>
      <c r="E1823" s="40" t="s">
        <v>1899</v>
      </c>
      <c r="F1823" s="62">
        <v>271</v>
      </c>
      <c r="G1823" s="63">
        <v>31.74</v>
      </c>
      <c r="H1823" s="63">
        <v>9</v>
      </c>
      <c r="I1823" s="40"/>
      <c r="J1823" s="40">
        <v>16</v>
      </c>
      <c r="K1823" s="40" t="s">
        <v>677</v>
      </c>
      <c r="L1823" s="40" t="s">
        <v>128</v>
      </c>
      <c r="M1823" s="63">
        <f t="shared" si="28"/>
        <v>0.5625</v>
      </c>
      <c r="N1823" s="64">
        <f>IF(M1823="","",IF(M1823&lt;Premissas!$C$8,Premissas!$E$7,IF(M1823&lt;Premissas!$C$9,Premissas!$E$8,IF(M1823&lt;Premissas!$C$10,Premissas!$E$9,IF(M1823&lt;Premissas!$C$11,Premissas!$E$10,IF(M1823&lt;Premissas!$C$12,Premissas!$E$11,Premissas!$E$12))))))</f>
        <v>0</v>
      </c>
      <c r="O1823" s="65">
        <f>IF(OR(N1823="",N1823=0),0,N1823/Premissas!$C$16)</f>
        <v>0</v>
      </c>
    </row>
    <row r="1824" spans="1:15" ht="15" customHeight="1">
      <c r="A1824" s="40">
        <v>8</v>
      </c>
      <c r="B1824" s="40">
        <v>1965</v>
      </c>
      <c r="C1824" s="40" t="s">
        <v>20</v>
      </c>
      <c r="D1824" s="40" t="s">
        <v>1898</v>
      </c>
      <c r="E1824" s="40" t="s">
        <v>1899</v>
      </c>
      <c r="F1824" s="62">
        <v>116</v>
      </c>
      <c r="G1824" s="63">
        <v>5.22</v>
      </c>
      <c r="H1824" s="63">
        <v>22</v>
      </c>
      <c r="I1824" s="40"/>
      <c r="J1824" s="40">
        <v>17</v>
      </c>
      <c r="K1824" s="40" t="s">
        <v>677</v>
      </c>
      <c r="L1824" s="40" t="s">
        <v>128</v>
      </c>
      <c r="M1824" s="63">
        <f t="shared" si="28"/>
        <v>1.2941176470588236</v>
      </c>
      <c r="N1824" s="64">
        <f>IF(M1824="","",IF(M1824&lt;Premissas!$C$8,Premissas!$E$7,IF(M1824&lt;Premissas!$C$9,Premissas!$E$8,IF(M1824&lt;Premissas!$C$10,Premissas!$E$9,IF(M1824&lt;Premissas!$C$11,Premissas!$E$10,IF(M1824&lt;Premissas!$C$12,Premissas!$E$11,Premissas!$E$12))))))</f>
        <v>200</v>
      </c>
      <c r="O1824" s="65">
        <f>IF(OR(N1824="",N1824=0),0,N1824/Premissas!$C$16)</f>
        <v>7.6923076923076925</v>
      </c>
    </row>
    <row r="1825" spans="1:15" ht="15" customHeight="1">
      <c r="A1825" s="40">
        <v>8</v>
      </c>
      <c r="B1825" s="40">
        <v>1965</v>
      </c>
      <c r="C1825" s="40" t="s">
        <v>21</v>
      </c>
      <c r="D1825" s="40" t="s">
        <v>1900</v>
      </c>
      <c r="E1825" s="40" t="s">
        <v>1901</v>
      </c>
      <c r="F1825" s="62">
        <v>154</v>
      </c>
      <c r="G1825" s="63">
        <v>12.6</v>
      </c>
      <c r="H1825" s="63">
        <v>12</v>
      </c>
      <c r="I1825" s="40"/>
      <c r="J1825" s="40">
        <v>16</v>
      </c>
      <c r="K1825" s="40" t="s">
        <v>677</v>
      </c>
      <c r="L1825" s="40" t="s">
        <v>128</v>
      </c>
      <c r="M1825" s="63">
        <f t="shared" si="28"/>
        <v>0.75</v>
      </c>
      <c r="N1825" s="64">
        <f>IF(M1825="","",IF(M1825&lt;Premissas!$C$8,Premissas!$E$7,IF(M1825&lt;Premissas!$C$9,Premissas!$E$8,IF(M1825&lt;Premissas!$C$10,Premissas!$E$9,IF(M1825&lt;Premissas!$C$11,Premissas!$E$10,IF(M1825&lt;Premissas!$C$12,Premissas!$E$11,Premissas!$E$12))))))</f>
        <v>0</v>
      </c>
      <c r="O1825" s="65">
        <f>IF(OR(N1825="",N1825=0),0,N1825/Premissas!$C$16)</f>
        <v>0</v>
      </c>
    </row>
    <row r="1826" spans="1:15" ht="15" customHeight="1">
      <c r="A1826" s="40">
        <v>8</v>
      </c>
      <c r="B1826" s="40">
        <v>1965</v>
      </c>
      <c r="C1826" s="40" t="s">
        <v>19</v>
      </c>
      <c r="D1826" s="40" t="s">
        <v>1306</v>
      </c>
      <c r="E1826" s="40" t="s">
        <v>1307</v>
      </c>
      <c r="F1826" s="62">
        <v>771</v>
      </c>
      <c r="G1826" s="63">
        <v>30</v>
      </c>
      <c r="H1826" s="63">
        <v>26</v>
      </c>
      <c r="I1826" s="40"/>
      <c r="J1826" s="40">
        <v>22</v>
      </c>
      <c r="K1826" s="40" t="s">
        <v>677</v>
      </c>
      <c r="L1826" s="40" t="s">
        <v>128</v>
      </c>
      <c r="M1826" s="63">
        <f t="shared" si="28"/>
        <v>1.1818181818181819</v>
      </c>
      <c r="N1826" s="64">
        <f>IF(M1826="","",IF(M1826&lt;Premissas!$C$8,Premissas!$E$7,IF(M1826&lt;Premissas!$C$9,Premissas!$E$8,IF(M1826&lt;Premissas!$C$10,Premissas!$E$9,IF(M1826&lt;Premissas!$C$11,Premissas!$E$10,IF(M1826&lt;Premissas!$C$12,Premissas!$E$11,Premissas!$E$12))))))</f>
        <v>100</v>
      </c>
      <c r="O1826" s="65">
        <f>IF(OR(N1826="",N1826=0),0,N1826/Premissas!$C$16)</f>
        <v>3.8461538461538463</v>
      </c>
    </row>
    <row r="1827" spans="1:15" ht="15" customHeight="1">
      <c r="A1827" s="40">
        <v>8</v>
      </c>
      <c r="B1827" s="40">
        <v>1965</v>
      </c>
      <c r="C1827" s="40" t="s">
        <v>20</v>
      </c>
      <c r="D1827" s="40" t="s">
        <v>1306</v>
      </c>
      <c r="E1827" s="40" t="s">
        <v>1307</v>
      </c>
      <c r="F1827" s="62">
        <v>446</v>
      </c>
      <c r="G1827" s="63">
        <v>8.5299999999999994</v>
      </c>
      <c r="H1827" s="63">
        <v>52</v>
      </c>
      <c r="I1827" s="40"/>
      <c r="J1827" s="40">
        <v>17</v>
      </c>
      <c r="K1827" s="40" t="s">
        <v>677</v>
      </c>
      <c r="L1827" s="40" t="s">
        <v>128</v>
      </c>
      <c r="M1827" s="63">
        <f t="shared" si="28"/>
        <v>3.0588235294117645</v>
      </c>
      <c r="N1827" s="64">
        <f>IF(M1827="","",IF(M1827&lt;Premissas!$C$8,Premissas!$E$7,IF(M1827&lt;Premissas!$C$9,Premissas!$E$8,IF(M1827&lt;Premissas!$C$10,Premissas!$E$9,IF(M1827&lt;Premissas!$C$11,Premissas!$E$10,IF(M1827&lt;Premissas!$C$12,Premissas!$E$11,Premissas!$E$12))))))</f>
        <v>750</v>
      </c>
      <c r="O1827" s="65">
        <f>IF(OR(N1827="",N1827=0),0,N1827/Premissas!$C$16)</f>
        <v>28.846153846153847</v>
      </c>
    </row>
    <row r="1828" spans="1:15" ht="15" customHeight="1">
      <c r="A1828" s="40">
        <v>8</v>
      </c>
      <c r="B1828" s="40">
        <v>1965</v>
      </c>
      <c r="C1828" s="40" t="s">
        <v>21</v>
      </c>
      <c r="D1828" s="40" t="s">
        <v>1308</v>
      </c>
      <c r="E1828" s="40" t="s">
        <v>1309</v>
      </c>
      <c r="F1828" s="62">
        <v>88</v>
      </c>
      <c r="G1828" s="63">
        <v>1.47</v>
      </c>
      <c r="H1828" s="63">
        <v>60</v>
      </c>
      <c r="I1828" s="40"/>
      <c r="J1828" s="40">
        <v>16</v>
      </c>
      <c r="K1828" s="40" t="s">
        <v>677</v>
      </c>
      <c r="L1828" s="40" t="s">
        <v>128</v>
      </c>
      <c r="M1828" s="63">
        <f t="shared" si="28"/>
        <v>3.75</v>
      </c>
      <c r="N1828" s="64">
        <f>IF(M1828="","",IF(M1828&lt;Premissas!$C$8,Premissas!$E$7,IF(M1828&lt;Premissas!$C$9,Premissas!$E$8,IF(M1828&lt;Premissas!$C$10,Premissas!$E$9,IF(M1828&lt;Premissas!$C$11,Premissas!$E$10,IF(M1828&lt;Premissas!$C$12,Premissas!$E$11,Premissas!$E$12))))))</f>
        <v>750</v>
      </c>
      <c r="O1828" s="65">
        <f>IF(OR(N1828="",N1828=0),0,N1828/Premissas!$C$16)</f>
        <v>28.846153846153847</v>
      </c>
    </row>
    <row r="1829" spans="1:15" ht="15" customHeight="1">
      <c r="A1829" s="40">
        <v>8</v>
      </c>
      <c r="B1829" s="40">
        <v>1965</v>
      </c>
      <c r="C1829" s="40" t="s">
        <v>20</v>
      </c>
      <c r="D1829" s="40" t="s">
        <v>1308</v>
      </c>
      <c r="E1829" s="40" t="s">
        <v>1309</v>
      </c>
      <c r="F1829" s="62">
        <v>4910</v>
      </c>
      <c r="G1829" s="63">
        <v>149.54</v>
      </c>
      <c r="H1829" s="63">
        <v>33</v>
      </c>
      <c r="I1829" s="40"/>
      <c r="J1829" s="40">
        <v>17</v>
      </c>
      <c r="K1829" s="40" t="s">
        <v>677</v>
      </c>
      <c r="L1829" s="40" t="s">
        <v>128</v>
      </c>
      <c r="M1829" s="63">
        <f t="shared" si="28"/>
        <v>1.9411764705882353</v>
      </c>
      <c r="N1829" s="64">
        <f>IF(M1829="","",IF(M1829&lt;Premissas!$C$8,Premissas!$E$7,IF(M1829&lt;Premissas!$C$9,Premissas!$E$8,IF(M1829&lt;Premissas!$C$10,Premissas!$E$9,IF(M1829&lt;Premissas!$C$11,Premissas!$E$10,IF(M1829&lt;Premissas!$C$12,Premissas!$E$11,Premissas!$E$12))))))</f>
        <v>750</v>
      </c>
      <c r="O1829" s="65">
        <f>IF(OR(N1829="",N1829=0),0,N1829/Premissas!$C$16)</f>
        <v>28.846153846153847</v>
      </c>
    </row>
    <row r="1830" spans="1:15" ht="15" customHeight="1">
      <c r="A1830" s="40">
        <v>8</v>
      </c>
      <c r="B1830" s="40">
        <v>1965</v>
      </c>
      <c r="C1830" s="40" t="s">
        <v>21</v>
      </c>
      <c r="D1830" s="40" t="s">
        <v>1902</v>
      </c>
      <c r="E1830" s="40" t="s">
        <v>1903</v>
      </c>
      <c r="F1830" s="62">
        <v>103</v>
      </c>
      <c r="G1830" s="63">
        <v>6.45</v>
      </c>
      <c r="H1830" s="63">
        <v>16</v>
      </c>
      <c r="I1830" s="40"/>
      <c r="J1830" s="40">
        <v>16</v>
      </c>
      <c r="K1830" s="40" t="s">
        <v>677</v>
      </c>
      <c r="L1830" s="40" t="s">
        <v>128</v>
      </c>
      <c r="M1830" s="63">
        <f t="shared" si="28"/>
        <v>1</v>
      </c>
      <c r="N1830" s="64">
        <f>IF(M1830="","",IF(M1830&lt;Premissas!$C$8,Premissas!$E$7,IF(M1830&lt;Premissas!$C$9,Premissas!$E$8,IF(M1830&lt;Premissas!$C$10,Premissas!$E$9,IF(M1830&lt;Premissas!$C$11,Premissas!$E$10,IF(M1830&lt;Premissas!$C$12,Premissas!$E$11,Premissas!$E$12))))))</f>
        <v>100</v>
      </c>
      <c r="O1830" s="65">
        <f>IF(OR(N1830="",N1830=0),0,N1830/Premissas!$C$16)</f>
        <v>3.8461538461538463</v>
      </c>
    </row>
    <row r="1831" spans="1:15" ht="15" customHeight="1">
      <c r="A1831" s="40">
        <v>8</v>
      </c>
      <c r="B1831" s="40">
        <v>1965</v>
      </c>
      <c r="C1831" s="40" t="s">
        <v>22</v>
      </c>
      <c r="D1831" s="40" t="s">
        <v>1312</v>
      </c>
      <c r="E1831" s="40" t="s">
        <v>1313</v>
      </c>
      <c r="F1831" s="62">
        <v>21</v>
      </c>
      <c r="G1831" s="63">
        <v>6.49</v>
      </c>
      <c r="H1831" s="63">
        <v>3</v>
      </c>
      <c r="I1831" s="40"/>
      <c r="J1831" s="40">
        <v>20</v>
      </c>
      <c r="K1831" s="40" t="s">
        <v>677</v>
      </c>
      <c r="L1831" s="40" t="s">
        <v>128</v>
      </c>
      <c r="M1831" s="63">
        <f t="shared" si="28"/>
        <v>0.15</v>
      </c>
      <c r="N1831" s="64">
        <f>IF(M1831="","",IF(M1831&lt;Premissas!$C$8,Premissas!$E$7,IF(M1831&lt;Premissas!$C$9,Premissas!$E$8,IF(M1831&lt;Premissas!$C$10,Premissas!$E$9,IF(M1831&lt;Premissas!$C$11,Premissas!$E$10,IF(M1831&lt;Premissas!$C$12,Premissas!$E$11,Premissas!$E$12))))))</f>
        <v>0</v>
      </c>
      <c r="O1831" s="65">
        <f>IF(OR(N1831="",N1831=0),0,N1831/Premissas!$C$16)</f>
        <v>0</v>
      </c>
    </row>
    <row r="1832" spans="1:15" ht="15" customHeight="1">
      <c r="A1832" s="40">
        <v>8</v>
      </c>
      <c r="B1832" s="40">
        <v>1965</v>
      </c>
      <c r="C1832" s="40" t="s">
        <v>21</v>
      </c>
      <c r="D1832" s="40" t="s">
        <v>1904</v>
      </c>
      <c r="E1832" s="40" t="s">
        <v>1905</v>
      </c>
      <c r="F1832" s="62">
        <v>91</v>
      </c>
      <c r="G1832" s="63">
        <v>2.88</v>
      </c>
      <c r="H1832" s="63">
        <v>32</v>
      </c>
      <c r="I1832" s="40"/>
      <c r="J1832" s="40">
        <v>16</v>
      </c>
      <c r="K1832" s="40" t="s">
        <v>677</v>
      </c>
      <c r="L1832" s="40" t="s">
        <v>128</v>
      </c>
      <c r="M1832" s="63">
        <f t="shared" si="28"/>
        <v>2</v>
      </c>
      <c r="N1832" s="64">
        <f>IF(M1832="","",IF(M1832&lt;Premissas!$C$8,Premissas!$E$7,IF(M1832&lt;Premissas!$C$9,Premissas!$E$8,IF(M1832&lt;Premissas!$C$10,Premissas!$E$9,IF(M1832&lt;Premissas!$C$11,Premissas!$E$10,IF(M1832&lt;Premissas!$C$12,Premissas!$E$11,Premissas!$E$12))))))</f>
        <v>750</v>
      </c>
      <c r="O1832" s="65">
        <f>IF(OR(N1832="",N1832=0),0,N1832/Premissas!$C$16)</f>
        <v>28.846153846153847</v>
      </c>
    </row>
    <row r="1833" spans="1:15" ht="15" customHeight="1">
      <c r="A1833" s="40">
        <v>8</v>
      </c>
      <c r="B1833" s="40">
        <v>1965</v>
      </c>
      <c r="C1833" s="40" t="s">
        <v>21</v>
      </c>
      <c r="D1833" s="40" t="s">
        <v>1906</v>
      </c>
      <c r="E1833" s="40" t="s">
        <v>1907</v>
      </c>
      <c r="F1833" s="62">
        <v>247</v>
      </c>
      <c r="G1833" s="63">
        <v>39.119999999999997</v>
      </c>
      <c r="H1833" s="63">
        <v>6</v>
      </c>
      <c r="I1833" s="40"/>
      <c r="J1833" s="40">
        <v>16</v>
      </c>
      <c r="K1833" s="40" t="s">
        <v>677</v>
      </c>
      <c r="L1833" s="40" t="s">
        <v>128</v>
      </c>
      <c r="M1833" s="63">
        <f t="shared" si="28"/>
        <v>0.375</v>
      </c>
      <c r="N1833" s="64">
        <f>IF(M1833="","",IF(M1833&lt;Premissas!$C$8,Premissas!$E$7,IF(M1833&lt;Premissas!$C$9,Premissas!$E$8,IF(M1833&lt;Premissas!$C$10,Premissas!$E$9,IF(M1833&lt;Premissas!$C$11,Premissas!$E$10,IF(M1833&lt;Premissas!$C$12,Premissas!$E$11,Premissas!$E$12))))))</f>
        <v>0</v>
      </c>
      <c r="O1833" s="65">
        <f>IF(OR(N1833="",N1833=0),0,N1833/Premissas!$C$16)</f>
        <v>0</v>
      </c>
    </row>
    <row r="1834" spans="1:15" ht="15" customHeight="1">
      <c r="A1834" s="40">
        <v>8</v>
      </c>
      <c r="B1834" s="40">
        <v>1965</v>
      </c>
      <c r="C1834" s="40" t="s">
        <v>19</v>
      </c>
      <c r="D1834" s="40" t="s">
        <v>1908</v>
      </c>
      <c r="E1834" s="40" t="s">
        <v>1909</v>
      </c>
      <c r="F1834" s="62">
        <v>11</v>
      </c>
      <c r="G1834" s="63">
        <v>4.2300000000000004</v>
      </c>
      <c r="H1834" s="63">
        <v>3</v>
      </c>
      <c r="I1834" s="40"/>
      <c r="J1834" s="40">
        <v>22</v>
      </c>
      <c r="K1834" s="40" t="s">
        <v>677</v>
      </c>
      <c r="L1834" s="40" t="s">
        <v>128</v>
      </c>
      <c r="M1834" s="63">
        <f t="shared" si="28"/>
        <v>0.13636363636363635</v>
      </c>
      <c r="N1834" s="64">
        <f>IF(M1834="","",IF(M1834&lt;Premissas!$C$8,Premissas!$E$7,IF(M1834&lt;Premissas!$C$9,Premissas!$E$8,IF(M1834&lt;Premissas!$C$10,Premissas!$E$9,IF(M1834&lt;Premissas!$C$11,Premissas!$E$10,IF(M1834&lt;Premissas!$C$12,Premissas!$E$11,Premissas!$E$12))))))</f>
        <v>0</v>
      </c>
      <c r="O1834" s="65">
        <f>IF(OR(N1834="",N1834=0),0,N1834/Premissas!$C$16)</f>
        <v>0</v>
      </c>
    </row>
    <row r="1835" spans="1:15" ht="15" customHeight="1">
      <c r="A1835" s="40">
        <v>8</v>
      </c>
      <c r="B1835" s="40">
        <v>1965</v>
      </c>
      <c r="C1835" s="40" t="s">
        <v>22</v>
      </c>
      <c r="D1835" s="40" t="s">
        <v>1320</v>
      </c>
      <c r="E1835" s="40" t="s">
        <v>1321</v>
      </c>
      <c r="F1835" s="62">
        <v>2303</v>
      </c>
      <c r="G1835" s="63">
        <v>218.82</v>
      </c>
      <c r="H1835" s="63">
        <v>11</v>
      </c>
      <c r="I1835" s="40"/>
      <c r="J1835" s="40">
        <v>20</v>
      </c>
      <c r="K1835" s="40" t="s">
        <v>677</v>
      </c>
      <c r="L1835" s="40" t="s">
        <v>128</v>
      </c>
      <c r="M1835" s="63">
        <f t="shared" si="28"/>
        <v>0.55000000000000004</v>
      </c>
      <c r="N1835" s="64">
        <f>IF(M1835="","",IF(M1835&lt;Premissas!$C$8,Premissas!$E$7,IF(M1835&lt;Premissas!$C$9,Premissas!$E$8,IF(M1835&lt;Premissas!$C$10,Premissas!$E$9,IF(M1835&lt;Premissas!$C$11,Premissas!$E$10,IF(M1835&lt;Premissas!$C$12,Premissas!$E$11,Premissas!$E$12))))))</f>
        <v>0</v>
      </c>
      <c r="O1835" s="65">
        <f>IF(OR(N1835="",N1835=0),0,N1835/Premissas!$C$16)</f>
        <v>0</v>
      </c>
    </row>
    <row r="1836" spans="1:15" ht="15" customHeight="1">
      <c r="A1836" s="40">
        <v>8</v>
      </c>
      <c r="B1836" s="40">
        <v>1965</v>
      </c>
      <c r="C1836" s="40" t="s">
        <v>22</v>
      </c>
      <c r="D1836" s="40" t="s">
        <v>1322</v>
      </c>
      <c r="E1836" s="40" t="s">
        <v>1323</v>
      </c>
      <c r="F1836" s="62">
        <v>3133</v>
      </c>
      <c r="G1836" s="63">
        <v>177.06</v>
      </c>
      <c r="H1836" s="63">
        <v>18</v>
      </c>
      <c r="I1836" s="40"/>
      <c r="J1836" s="40">
        <v>20</v>
      </c>
      <c r="K1836" s="40" t="s">
        <v>677</v>
      </c>
      <c r="L1836" s="40" t="s">
        <v>128</v>
      </c>
      <c r="M1836" s="63">
        <f t="shared" si="28"/>
        <v>0.9</v>
      </c>
      <c r="N1836" s="64">
        <f>IF(M1836="","",IF(M1836&lt;Premissas!$C$8,Premissas!$E$7,IF(M1836&lt;Premissas!$C$9,Premissas!$E$8,IF(M1836&lt;Premissas!$C$10,Premissas!$E$9,IF(M1836&lt;Premissas!$C$11,Premissas!$E$10,IF(M1836&lt;Premissas!$C$12,Premissas!$E$11,Premissas!$E$12))))))</f>
        <v>0</v>
      </c>
      <c r="O1836" s="65">
        <f>IF(OR(N1836="",N1836=0),0,N1836/Premissas!$C$16)</f>
        <v>0</v>
      </c>
    </row>
    <row r="1837" spans="1:15" ht="15" customHeight="1">
      <c r="A1837" s="40">
        <v>8</v>
      </c>
      <c r="B1837" s="40">
        <v>1965</v>
      </c>
      <c r="C1837" s="40" t="s">
        <v>20</v>
      </c>
      <c r="D1837" s="40" t="s">
        <v>1324</v>
      </c>
      <c r="E1837" s="40" t="s">
        <v>1325</v>
      </c>
      <c r="F1837" s="62">
        <v>4024</v>
      </c>
      <c r="G1837" s="63">
        <v>75.459999999999994</v>
      </c>
      <c r="H1837" s="63">
        <v>53</v>
      </c>
      <c r="I1837" s="40"/>
      <c r="J1837" s="40">
        <v>17</v>
      </c>
      <c r="K1837" s="40" t="s">
        <v>677</v>
      </c>
      <c r="L1837" s="40" t="s">
        <v>128</v>
      </c>
      <c r="M1837" s="63">
        <f t="shared" si="28"/>
        <v>3.1176470588235294</v>
      </c>
      <c r="N1837" s="64">
        <f>IF(M1837="","",IF(M1837&lt;Premissas!$C$8,Premissas!$E$7,IF(M1837&lt;Premissas!$C$9,Premissas!$E$8,IF(M1837&lt;Premissas!$C$10,Premissas!$E$9,IF(M1837&lt;Premissas!$C$11,Premissas!$E$10,IF(M1837&lt;Premissas!$C$12,Premissas!$E$11,Premissas!$E$12))))))</f>
        <v>750</v>
      </c>
      <c r="O1837" s="65">
        <f>IF(OR(N1837="",N1837=0),0,N1837/Premissas!$C$16)</f>
        <v>28.846153846153847</v>
      </c>
    </row>
    <row r="1838" spans="1:15" ht="15" customHeight="1">
      <c r="A1838" s="40">
        <v>8</v>
      </c>
      <c r="B1838" s="40">
        <v>1965</v>
      </c>
      <c r="C1838" s="40" t="s">
        <v>21</v>
      </c>
      <c r="D1838" s="40" t="s">
        <v>1910</v>
      </c>
      <c r="E1838" s="40" t="s">
        <v>1911</v>
      </c>
      <c r="F1838" s="62">
        <v>404</v>
      </c>
      <c r="G1838" s="63">
        <v>39.22</v>
      </c>
      <c r="H1838" s="63">
        <v>10</v>
      </c>
      <c r="I1838" s="40"/>
      <c r="J1838" s="40">
        <v>16</v>
      </c>
      <c r="K1838" s="40" t="s">
        <v>677</v>
      </c>
      <c r="L1838" s="40" t="s">
        <v>128</v>
      </c>
      <c r="M1838" s="63">
        <f t="shared" si="28"/>
        <v>0.625</v>
      </c>
      <c r="N1838" s="64">
        <f>IF(M1838="","",IF(M1838&lt;Premissas!$C$8,Premissas!$E$7,IF(M1838&lt;Premissas!$C$9,Premissas!$E$8,IF(M1838&lt;Premissas!$C$10,Premissas!$E$9,IF(M1838&lt;Premissas!$C$11,Premissas!$E$10,IF(M1838&lt;Premissas!$C$12,Premissas!$E$11,Premissas!$E$12))))))</f>
        <v>0</v>
      </c>
      <c r="O1838" s="65">
        <f>IF(OR(N1838="",N1838=0),0,N1838/Premissas!$C$16)</f>
        <v>0</v>
      </c>
    </row>
    <row r="1839" spans="1:15" ht="15" customHeight="1">
      <c r="A1839" s="40">
        <v>8</v>
      </c>
      <c r="B1839" s="40">
        <v>1965</v>
      </c>
      <c r="C1839" s="40" t="s">
        <v>20</v>
      </c>
      <c r="D1839" s="40" t="s">
        <v>1910</v>
      </c>
      <c r="E1839" s="40" t="s">
        <v>1911</v>
      </c>
      <c r="F1839" s="62">
        <v>792</v>
      </c>
      <c r="G1839" s="63">
        <v>69.08</v>
      </c>
      <c r="H1839" s="63">
        <v>11</v>
      </c>
      <c r="I1839" s="40"/>
      <c r="J1839" s="40">
        <v>17</v>
      </c>
      <c r="K1839" s="40" t="s">
        <v>677</v>
      </c>
      <c r="L1839" s="40" t="s">
        <v>128</v>
      </c>
      <c r="M1839" s="63">
        <f t="shared" si="28"/>
        <v>0.6470588235294118</v>
      </c>
      <c r="N1839" s="64">
        <f>IF(M1839="","",IF(M1839&lt;Premissas!$C$8,Premissas!$E$7,IF(M1839&lt;Premissas!$C$9,Premissas!$E$8,IF(M1839&lt;Premissas!$C$10,Premissas!$E$9,IF(M1839&lt;Premissas!$C$11,Premissas!$E$10,IF(M1839&lt;Premissas!$C$12,Premissas!$E$11,Premissas!$E$12))))))</f>
        <v>0</v>
      </c>
      <c r="O1839" s="65">
        <f>IF(OR(N1839="",N1839=0),0,N1839/Premissas!$C$16)</f>
        <v>0</v>
      </c>
    </row>
    <row r="1840" spans="1:15" ht="15" customHeight="1">
      <c r="A1840" s="40">
        <v>8</v>
      </c>
      <c r="B1840" s="40">
        <v>1965</v>
      </c>
      <c r="C1840" s="40" t="s">
        <v>22</v>
      </c>
      <c r="D1840" s="40" t="s">
        <v>1326</v>
      </c>
      <c r="E1840" s="40" t="s">
        <v>1327</v>
      </c>
      <c r="F1840" s="62">
        <v>1225</v>
      </c>
      <c r="G1840" s="63">
        <v>162.1</v>
      </c>
      <c r="H1840" s="63">
        <v>8</v>
      </c>
      <c r="I1840" s="40"/>
      <c r="J1840" s="40">
        <v>20</v>
      </c>
      <c r="K1840" s="40" t="s">
        <v>677</v>
      </c>
      <c r="L1840" s="40" t="s">
        <v>128</v>
      </c>
      <c r="M1840" s="63">
        <f t="shared" si="28"/>
        <v>0.4</v>
      </c>
      <c r="N1840" s="64">
        <f>IF(M1840="","",IF(M1840&lt;Premissas!$C$8,Premissas!$E$7,IF(M1840&lt;Premissas!$C$9,Premissas!$E$8,IF(M1840&lt;Premissas!$C$10,Premissas!$E$9,IF(M1840&lt;Premissas!$C$11,Premissas!$E$10,IF(M1840&lt;Premissas!$C$12,Premissas!$E$11,Premissas!$E$12))))))</f>
        <v>0</v>
      </c>
      <c r="O1840" s="65">
        <f>IF(OR(N1840="",N1840=0),0,N1840/Premissas!$C$16)</f>
        <v>0</v>
      </c>
    </row>
    <row r="1841" spans="1:15" ht="15" customHeight="1">
      <c r="A1841" s="40">
        <v>8</v>
      </c>
      <c r="B1841" s="40">
        <v>1965</v>
      </c>
      <c r="C1841" s="40" t="s">
        <v>20</v>
      </c>
      <c r="D1841" s="40" t="s">
        <v>1328</v>
      </c>
      <c r="E1841" s="40" t="s">
        <v>1329</v>
      </c>
      <c r="F1841" s="62">
        <v>1878</v>
      </c>
      <c r="G1841" s="63">
        <v>124.89</v>
      </c>
      <c r="H1841" s="63">
        <v>15</v>
      </c>
      <c r="I1841" s="40"/>
      <c r="J1841" s="40">
        <v>17</v>
      </c>
      <c r="K1841" s="40" t="s">
        <v>677</v>
      </c>
      <c r="L1841" s="40" t="s">
        <v>128</v>
      </c>
      <c r="M1841" s="63">
        <f t="shared" si="28"/>
        <v>0.88235294117647056</v>
      </c>
      <c r="N1841" s="64">
        <f>IF(M1841="","",IF(M1841&lt;Premissas!$C$8,Premissas!$E$7,IF(M1841&lt;Premissas!$C$9,Premissas!$E$8,IF(M1841&lt;Premissas!$C$10,Premissas!$E$9,IF(M1841&lt;Premissas!$C$11,Premissas!$E$10,IF(M1841&lt;Premissas!$C$12,Premissas!$E$11,Premissas!$E$12))))))</f>
        <v>0</v>
      </c>
      <c r="O1841" s="65">
        <f>IF(OR(N1841="",N1841=0),0,N1841/Premissas!$C$16)</f>
        <v>0</v>
      </c>
    </row>
    <row r="1842" spans="1:15" ht="15" customHeight="1">
      <c r="A1842" s="40">
        <v>8</v>
      </c>
      <c r="B1842" s="40">
        <v>1965</v>
      </c>
      <c r="C1842" s="40" t="s">
        <v>19</v>
      </c>
      <c r="D1842" s="40" t="s">
        <v>1912</v>
      </c>
      <c r="E1842" s="40" t="s">
        <v>1913</v>
      </c>
      <c r="F1842" s="62">
        <v>3</v>
      </c>
      <c r="G1842" s="63">
        <v>0.24</v>
      </c>
      <c r="H1842" s="63">
        <v>13</v>
      </c>
      <c r="I1842" s="40"/>
      <c r="J1842" s="40">
        <v>22</v>
      </c>
      <c r="K1842" s="40" t="s">
        <v>677</v>
      </c>
      <c r="L1842" s="40" t="s">
        <v>128</v>
      </c>
      <c r="M1842" s="63">
        <f t="shared" si="28"/>
        <v>0.59090909090909094</v>
      </c>
      <c r="N1842" s="64">
        <f>IF(M1842="","",IF(M1842&lt;Premissas!$C$8,Premissas!$E$7,IF(M1842&lt;Premissas!$C$9,Premissas!$E$8,IF(M1842&lt;Premissas!$C$10,Premissas!$E$9,IF(M1842&lt;Premissas!$C$11,Premissas!$E$10,IF(M1842&lt;Premissas!$C$12,Premissas!$E$11,Premissas!$E$12))))))</f>
        <v>0</v>
      </c>
      <c r="O1842" s="65">
        <f>IF(OR(N1842="",N1842=0),0,N1842/Premissas!$C$16)</f>
        <v>0</v>
      </c>
    </row>
    <row r="1843" spans="1:15" ht="15" customHeight="1">
      <c r="A1843" s="40">
        <v>8</v>
      </c>
      <c r="B1843" s="40">
        <v>1965</v>
      </c>
      <c r="C1843" s="40" t="s">
        <v>19</v>
      </c>
      <c r="D1843" s="40" t="s">
        <v>1330</v>
      </c>
      <c r="E1843" s="40" t="s">
        <v>1331</v>
      </c>
      <c r="F1843" s="62">
        <v>162</v>
      </c>
      <c r="G1843" s="63">
        <v>18.02</v>
      </c>
      <c r="H1843" s="63">
        <v>9</v>
      </c>
      <c r="I1843" s="40"/>
      <c r="J1843" s="40">
        <v>22</v>
      </c>
      <c r="K1843" s="40" t="s">
        <v>677</v>
      </c>
      <c r="L1843" s="40" t="s">
        <v>128</v>
      </c>
      <c r="M1843" s="63">
        <f t="shared" si="28"/>
        <v>0.40909090909090912</v>
      </c>
      <c r="N1843" s="64">
        <f>IF(M1843="","",IF(M1843&lt;Premissas!$C$8,Premissas!$E$7,IF(M1843&lt;Premissas!$C$9,Premissas!$E$8,IF(M1843&lt;Premissas!$C$10,Premissas!$E$9,IF(M1843&lt;Premissas!$C$11,Premissas!$E$10,IF(M1843&lt;Premissas!$C$12,Premissas!$E$11,Premissas!$E$12))))))</f>
        <v>0</v>
      </c>
      <c r="O1843" s="65">
        <f>IF(OR(N1843="",N1843=0),0,N1843/Premissas!$C$16)</f>
        <v>0</v>
      </c>
    </row>
    <row r="1844" spans="1:15" ht="15" customHeight="1">
      <c r="A1844" s="40">
        <v>8</v>
      </c>
      <c r="B1844" s="40">
        <v>1965</v>
      </c>
      <c r="C1844" s="40" t="s">
        <v>20</v>
      </c>
      <c r="D1844" s="40" t="s">
        <v>1332</v>
      </c>
      <c r="E1844" s="40" t="s">
        <v>1333</v>
      </c>
      <c r="F1844" s="62">
        <v>3480</v>
      </c>
      <c r="G1844" s="63">
        <v>177.59</v>
      </c>
      <c r="H1844" s="63">
        <v>20</v>
      </c>
      <c r="I1844" s="40"/>
      <c r="J1844" s="40">
        <v>17</v>
      </c>
      <c r="K1844" s="40" t="s">
        <v>677</v>
      </c>
      <c r="L1844" s="40" t="s">
        <v>128</v>
      </c>
      <c r="M1844" s="63">
        <f t="shared" si="28"/>
        <v>1.1764705882352942</v>
      </c>
      <c r="N1844" s="64">
        <f>IF(M1844="","",IF(M1844&lt;Premissas!$C$8,Premissas!$E$7,IF(M1844&lt;Premissas!$C$9,Premissas!$E$8,IF(M1844&lt;Premissas!$C$10,Premissas!$E$9,IF(M1844&lt;Premissas!$C$11,Premissas!$E$10,IF(M1844&lt;Premissas!$C$12,Premissas!$E$11,Premissas!$E$12))))))</f>
        <v>100</v>
      </c>
      <c r="O1844" s="65">
        <f>IF(OR(N1844="",N1844=0),0,N1844/Premissas!$C$16)</f>
        <v>3.8461538461538463</v>
      </c>
    </row>
    <row r="1845" spans="1:15" ht="15" customHeight="1">
      <c r="A1845" s="40">
        <v>8</v>
      </c>
      <c r="B1845" s="40">
        <v>1965</v>
      </c>
      <c r="C1845" s="40" t="s">
        <v>20</v>
      </c>
      <c r="D1845" s="40" t="s">
        <v>1334</v>
      </c>
      <c r="E1845" s="40" t="s">
        <v>1335</v>
      </c>
      <c r="F1845" s="62">
        <v>481</v>
      </c>
      <c r="G1845" s="63">
        <v>13</v>
      </c>
      <c r="H1845" s="63">
        <v>37</v>
      </c>
      <c r="I1845" s="40"/>
      <c r="J1845" s="40">
        <v>17</v>
      </c>
      <c r="K1845" s="40" t="s">
        <v>677</v>
      </c>
      <c r="L1845" s="40" t="s">
        <v>128</v>
      </c>
      <c r="M1845" s="63">
        <f t="shared" si="28"/>
        <v>2.1764705882352939</v>
      </c>
      <c r="N1845" s="64">
        <f>IF(M1845="","",IF(M1845&lt;Premissas!$C$8,Premissas!$E$7,IF(M1845&lt;Premissas!$C$9,Premissas!$E$8,IF(M1845&lt;Premissas!$C$10,Premissas!$E$9,IF(M1845&lt;Premissas!$C$11,Premissas!$E$10,IF(M1845&lt;Premissas!$C$12,Premissas!$E$11,Premissas!$E$12))))))</f>
        <v>750</v>
      </c>
      <c r="O1845" s="65">
        <f>IF(OR(N1845="",N1845=0),0,N1845/Premissas!$C$16)</f>
        <v>28.846153846153847</v>
      </c>
    </row>
    <row r="1846" spans="1:15" ht="15" customHeight="1">
      <c r="A1846" s="40">
        <v>8</v>
      </c>
      <c r="B1846" s="40">
        <v>1965</v>
      </c>
      <c r="C1846" s="40" t="s">
        <v>22</v>
      </c>
      <c r="D1846" s="40" t="s">
        <v>1336</v>
      </c>
      <c r="E1846" s="40" t="s">
        <v>1337</v>
      </c>
      <c r="F1846" s="62">
        <v>2572</v>
      </c>
      <c r="G1846" s="63">
        <v>203.62</v>
      </c>
      <c r="H1846" s="63">
        <v>13</v>
      </c>
      <c r="I1846" s="40"/>
      <c r="J1846" s="40">
        <v>20</v>
      </c>
      <c r="K1846" s="40" t="s">
        <v>677</v>
      </c>
      <c r="L1846" s="40" t="s">
        <v>128</v>
      </c>
      <c r="M1846" s="63">
        <f t="shared" si="28"/>
        <v>0.65</v>
      </c>
      <c r="N1846" s="64">
        <f>IF(M1846="","",IF(M1846&lt;Premissas!$C$8,Premissas!$E$7,IF(M1846&lt;Premissas!$C$9,Premissas!$E$8,IF(M1846&lt;Premissas!$C$10,Premissas!$E$9,IF(M1846&lt;Premissas!$C$11,Premissas!$E$10,IF(M1846&lt;Premissas!$C$12,Premissas!$E$11,Premissas!$E$12))))))</f>
        <v>0</v>
      </c>
      <c r="O1846" s="65">
        <f>IF(OR(N1846="",N1846=0),0,N1846/Premissas!$C$16)</f>
        <v>0</v>
      </c>
    </row>
    <row r="1847" spans="1:15" ht="15" customHeight="1">
      <c r="A1847" s="40">
        <v>8</v>
      </c>
      <c r="B1847" s="40">
        <v>1965</v>
      </c>
      <c r="C1847" s="40" t="s">
        <v>19</v>
      </c>
      <c r="D1847" s="40" t="s">
        <v>1338</v>
      </c>
      <c r="E1847" s="40" t="s">
        <v>1339</v>
      </c>
      <c r="F1847" s="62">
        <v>111</v>
      </c>
      <c r="G1847" s="63">
        <v>20.66</v>
      </c>
      <c r="H1847" s="63">
        <v>5</v>
      </c>
      <c r="I1847" s="40"/>
      <c r="J1847" s="40">
        <v>22</v>
      </c>
      <c r="K1847" s="40" t="s">
        <v>677</v>
      </c>
      <c r="L1847" s="40" t="s">
        <v>128</v>
      </c>
      <c r="M1847" s="63">
        <f t="shared" si="28"/>
        <v>0.22727272727272727</v>
      </c>
      <c r="N1847" s="64">
        <f>IF(M1847="","",IF(M1847&lt;Premissas!$C$8,Premissas!$E$7,IF(M1847&lt;Premissas!$C$9,Premissas!$E$8,IF(M1847&lt;Premissas!$C$10,Premissas!$E$9,IF(M1847&lt;Premissas!$C$11,Premissas!$E$10,IF(M1847&lt;Premissas!$C$12,Premissas!$E$11,Premissas!$E$12))))))</f>
        <v>0</v>
      </c>
      <c r="O1847" s="65">
        <f>IF(OR(N1847="",N1847=0),0,N1847/Premissas!$C$16)</f>
        <v>0</v>
      </c>
    </row>
    <row r="1848" spans="1:15" ht="15" customHeight="1">
      <c r="A1848" s="40">
        <v>8</v>
      </c>
      <c r="B1848" s="40">
        <v>1965</v>
      </c>
      <c r="C1848" s="40" t="s">
        <v>22</v>
      </c>
      <c r="D1848" s="40" t="s">
        <v>1340</v>
      </c>
      <c r="E1848" s="40" t="s">
        <v>1341</v>
      </c>
      <c r="F1848" s="62">
        <v>1246</v>
      </c>
      <c r="G1848" s="63">
        <v>164.13</v>
      </c>
      <c r="H1848" s="63">
        <v>8</v>
      </c>
      <c r="I1848" s="40"/>
      <c r="J1848" s="40">
        <v>20</v>
      </c>
      <c r="K1848" s="40" t="s">
        <v>677</v>
      </c>
      <c r="L1848" s="40" t="s">
        <v>128</v>
      </c>
      <c r="M1848" s="63">
        <f t="shared" si="28"/>
        <v>0.4</v>
      </c>
      <c r="N1848" s="64">
        <f>IF(M1848="","",IF(M1848&lt;Premissas!$C$8,Premissas!$E$7,IF(M1848&lt;Premissas!$C$9,Premissas!$E$8,IF(M1848&lt;Premissas!$C$10,Premissas!$E$9,IF(M1848&lt;Premissas!$C$11,Premissas!$E$10,IF(M1848&lt;Premissas!$C$12,Premissas!$E$11,Premissas!$E$12))))))</f>
        <v>0</v>
      </c>
      <c r="O1848" s="65">
        <f>IF(OR(N1848="",N1848=0),0,N1848/Premissas!$C$16)</f>
        <v>0</v>
      </c>
    </row>
    <row r="1849" spans="1:15" ht="15" customHeight="1">
      <c r="A1849" s="40">
        <v>8</v>
      </c>
      <c r="B1849" s="40">
        <v>1965</v>
      </c>
      <c r="C1849" s="40" t="s">
        <v>22</v>
      </c>
      <c r="D1849" s="40" t="s">
        <v>1344</v>
      </c>
      <c r="E1849" s="40" t="s">
        <v>1345</v>
      </c>
      <c r="F1849" s="62">
        <v>205</v>
      </c>
      <c r="G1849" s="63">
        <v>36.380000000000003</v>
      </c>
      <c r="H1849" s="63">
        <v>6</v>
      </c>
      <c r="I1849" s="40"/>
      <c r="J1849" s="40">
        <v>20</v>
      </c>
      <c r="K1849" s="40" t="s">
        <v>677</v>
      </c>
      <c r="L1849" s="40" t="s">
        <v>128</v>
      </c>
      <c r="M1849" s="63">
        <f t="shared" si="28"/>
        <v>0.3</v>
      </c>
      <c r="N1849" s="64">
        <f>IF(M1849="","",IF(M1849&lt;Premissas!$C$8,Premissas!$E$7,IF(M1849&lt;Premissas!$C$9,Premissas!$E$8,IF(M1849&lt;Premissas!$C$10,Premissas!$E$9,IF(M1849&lt;Premissas!$C$11,Premissas!$E$10,IF(M1849&lt;Premissas!$C$12,Premissas!$E$11,Premissas!$E$12))))))</f>
        <v>0</v>
      </c>
      <c r="O1849" s="65">
        <f>IF(OR(N1849="",N1849=0),0,N1849/Premissas!$C$16)</f>
        <v>0</v>
      </c>
    </row>
    <row r="1850" spans="1:15" ht="15" customHeight="1">
      <c r="A1850" s="40">
        <v>8</v>
      </c>
      <c r="B1850" s="40">
        <v>1965</v>
      </c>
      <c r="C1850" s="40" t="s">
        <v>22</v>
      </c>
      <c r="D1850" s="40" t="s">
        <v>1346</v>
      </c>
      <c r="E1850" s="40" t="s">
        <v>1347</v>
      </c>
      <c r="F1850" s="62">
        <v>96</v>
      </c>
      <c r="G1850" s="63">
        <v>13.3</v>
      </c>
      <c r="H1850" s="63">
        <v>7</v>
      </c>
      <c r="I1850" s="40"/>
      <c r="J1850" s="40">
        <v>20</v>
      </c>
      <c r="K1850" s="40" t="s">
        <v>677</v>
      </c>
      <c r="L1850" s="40" t="s">
        <v>128</v>
      </c>
      <c r="M1850" s="63">
        <f t="shared" si="28"/>
        <v>0.35</v>
      </c>
      <c r="N1850" s="64">
        <f>IF(M1850="","",IF(M1850&lt;Premissas!$C$8,Premissas!$E$7,IF(M1850&lt;Premissas!$C$9,Premissas!$E$8,IF(M1850&lt;Premissas!$C$10,Premissas!$E$9,IF(M1850&lt;Premissas!$C$11,Premissas!$E$10,IF(M1850&lt;Premissas!$C$12,Premissas!$E$11,Premissas!$E$12))))))</f>
        <v>0</v>
      </c>
      <c r="O1850" s="65">
        <f>IF(OR(N1850="",N1850=0),0,N1850/Premissas!$C$16)</f>
        <v>0</v>
      </c>
    </row>
    <row r="1851" spans="1:15" ht="15" customHeight="1">
      <c r="A1851" s="40">
        <v>8</v>
      </c>
      <c r="B1851" s="40">
        <v>1965</v>
      </c>
      <c r="C1851" s="40" t="s">
        <v>20</v>
      </c>
      <c r="D1851" s="40" t="s">
        <v>1348</v>
      </c>
      <c r="E1851" s="40" t="s">
        <v>1349</v>
      </c>
      <c r="F1851" s="62">
        <v>255</v>
      </c>
      <c r="G1851" s="63">
        <v>6.61</v>
      </c>
      <c r="H1851" s="63">
        <v>39</v>
      </c>
      <c r="I1851" s="40"/>
      <c r="J1851" s="40">
        <v>17</v>
      </c>
      <c r="K1851" s="40" t="s">
        <v>677</v>
      </c>
      <c r="L1851" s="40" t="s">
        <v>128</v>
      </c>
      <c r="M1851" s="63">
        <f t="shared" si="28"/>
        <v>2.2941176470588234</v>
      </c>
      <c r="N1851" s="64">
        <f>IF(M1851="","",IF(M1851&lt;Premissas!$C$8,Premissas!$E$7,IF(M1851&lt;Premissas!$C$9,Premissas!$E$8,IF(M1851&lt;Premissas!$C$10,Premissas!$E$9,IF(M1851&lt;Premissas!$C$11,Premissas!$E$10,IF(M1851&lt;Premissas!$C$12,Premissas!$E$11,Premissas!$E$12))))))</f>
        <v>750</v>
      </c>
      <c r="O1851" s="65">
        <f>IF(OR(N1851="",N1851=0),0,N1851/Premissas!$C$16)</f>
        <v>28.846153846153847</v>
      </c>
    </row>
    <row r="1852" spans="1:15" ht="15" customHeight="1">
      <c r="A1852" s="40">
        <v>8</v>
      </c>
      <c r="B1852" s="40">
        <v>1974</v>
      </c>
      <c r="C1852" s="40" t="s">
        <v>22</v>
      </c>
      <c r="D1852" s="40" t="s">
        <v>671</v>
      </c>
      <c r="E1852" s="40" t="s">
        <v>672</v>
      </c>
      <c r="F1852" s="62">
        <v>21</v>
      </c>
      <c r="G1852" s="63">
        <v>1.78</v>
      </c>
      <c r="H1852" s="63">
        <v>12</v>
      </c>
      <c r="I1852" s="40">
        <v>9</v>
      </c>
      <c r="J1852" s="40">
        <v>9</v>
      </c>
      <c r="K1852" s="40" t="s">
        <v>127</v>
      </c>
      <c r="L1852" s="40" t="s">
        <v>128</v>
      </c>
      <c r="M1852" s="63">
        <f t="shared" si="28"/>
        <v>1.3333333333333333</v>
      </c>
      <c r="N1852" s="64">
        <f>IF(M1852="","",IF(M1852&lt;Premissas!$C$8,Premissas!$E$7,IF(M1852&lt;Premissas!$C$9,Premissas!$E$8,IF(M1852&lt;Premissas!$C$10,Premissas!$E$9,IF(M1852&lt;Premissas!$C$11,Premissas!$E$10,IF(M1852&lt;Premissas!$C$12,Premissas!$E$11,Premissas!$E$12))))))</f>
        <v>200</v>
      </c>
      <c r="O1852" s="65">
        <f>IF(OR(N1852="",N1852=0),0,N1852/Premissas!$C$16)</f>
        <v>7.6923076923076925</v>
      </c>
    </row>
    <row r="1853" spans="1:15" ht="15" customHeight="1">
      <c r="A1853" s="40">
        <v>8</v>
      </c>
      <c r="B1853" s="40">
        <v>1974</v>
      </c>
      <c r="C1853" s="40" t="s">
        <v>19</v>
      </c>
      <c r="D1853" s="40" t="s">
        <v>675</v>
      </c>
      <c r="E1853" s="40" t="s">
        <v>676</v>
      </c>
      <c r="F1853" s="62">
        <v>113</v>
      </c>
      <c r="G1853" s="63">
        <v>2.14</v>
      </c>
      <c r="H1853" s="63">
        <v>53</v>
      </c>
      <c r="I1853" s="40"/>
      <c r="J1853" s="40">
        <v>22</v>
      </c>
      <c r="K1853" s="40" t="s">
        <v>677</v>
      </c>
      <c r="L1853" s="40" t="s">
        <v>128</v>
      </c>
      <c r="M1853" s="63">
        <f t="shared" si="28"/>
        <v>2.4090909090909092</v>
      </c>
      <c r="N1853" s="64">
        <f>IF(M1853="","",IF(M1853&lt;Premissas!$C$8,Premissas!$E$7,IF(M1853&lt;Premissas!$C$9,Premissas!$E$8,IF(M1853&lt;Premissas!$C$10,Premissas!$E$9,IF(M1853&lt;Premissas!$C$11,Premissas!$E$10,IF(M1853&lt;Premissas!$C$12,Premissas!$E$11,Premissas!$E$12))))))</f>
        <v>750</v>
      </c>
      <c r="O1853" s="65">
        <f>IF(OR(N1853="",N1853=0),0,N1853/Premissas!$C$16)</f>
        <v>28.846153846153847</v>
      </c>
    </row>
    <row r="1854" spans="1:15" ht="15" customHeight="1">
      <c r="A1854" s="40">
        <v>8</v>
      </c>
      <c r="B1854" s="40">
        <v>1974</v>
      </c>
      <c r="C1854" s="40" t="s">
        <v>21</v>
      </c>
      <c r="D1854" s="40" t="s">
        <v>675</v>
      </c>
      <c r="E1854" s="40" t="s">
        <v>676</v>
      </c>
      <c r="F1854" s="62">
        <v>137</v>
      </c>
      <c r="G1854" s="63">
        <v>2.0299999999999998</v>
      </c>
      <c r="H1854" s="63">
        <v>67</v>
      </c>
      <c r="I1854" s="40"/>
      <c r="J1854" s="40">
        <v>16</v>
      </c>
      <c r="K1854" s="40" t="s">
        <v>677</v>
      </c>
      <c r="L1854" s="40" t="s">
        <v>128</v>
      </c>
      <c r="M1854" s="63">
        <f t="shared" si="28"/>
        <v>4.1875</v>
      </c>
      <c r="N1854" s="64">
        <f>IF(M1854="","",IF(M1854&lt;Premissas!$C$8,Premissas!$E$7,IF(M1854&lt;Premissas!$C$9,Premissas!$E$8,IF(M1854&lt;Premissas!$C$10,Premissas!$E$9,IF(M1854&lt;Premissas!$C$11,Premissas!$E$10,IF(M1854&lt;Premissas!$C$12,Premissas!$E$11,Premissas!$E$12))))))</f>
        <v>750</v>
      </c>
      <c r="O1854" s="65">
        <f>IF(OR(N1854="",N1854=0),0,N1854/Premissas!$C$16)</f>
        <v>28.846153846153847</v>
      </c>
    </row>
    <row r="1855" spans="1:15" ht="15" customHeight="1">
      <c r="A1855" s="40">
        <v>8</v>
      </c>
      <c r="B1855" s="40">
        <v>1974</v>
      </c>
      <c r="C1855" s="40" t="s">
        <v>20</v>
      </c>
      <c r="D1855" s="40" t="s">
        <v>675</v>
      </c>
      <c r="E1855" s="40" t="s">
        <v>676</v>
      </c>
      <c r="F1855" s="62">
        <v>1086</v>
      </c>
      <c r="G1855" s="63">
        <v>17.57</v>
      </c>
      <c r="H1855" s="63">
        <v>62</v>
      </c>
      <c r="I1855" s="40">
        <v>41</v>
      </c>
      <c r="J1855" s="40">
        <v>41</v>
      </c>
      <c r="K1855" s="40" t="s">
        <v>127</v>
      </c>
      <c r="L1855" s="40" t="s">
        <v>128</v>
      </c>
      <c r="M1855" s="63">
        <f t="shared" si="28"/>
        <v>1.5121951219512195</v>
      </c>
      <c r="N1855" s="64">
        <f>IF(M1855="","",IF(M1855&lt;Premissas!$C$8,Premissas!$E$7,IF(M1855&lt;Premissas!$C$9,Premissas!$E$8,IF(M1855&lt;Premissas!$C$10,Premissas!$E$9,IF(M1855&lt;Premissas!$C$11,Premissas!$E$10,IF(M1855&lt;Premissas!$C$12,Premissas!$E$11,Premissas!$E$12))))))</f>
        <v>350</v>
      </c>
      <c r="O1855" s="65">
        <f>IF(OR(N1855="",N1855=0),0,N1855/Premissas!$C$16)</f>
        <v>13.461538461538462</v>
      </c>
    </row>
    <row r="1856" spans="1:15" ht="15" customHeight="1">
      <c r="A1856" s="40">
        <v>8</v>
      </c>
      <c r="B1856" s="40">
        <v>1974</v>
      </c>
      <c r="C1856" s="40" t="s">
        <v>22</v>
      </c>
      <c r="D1856" s="40" t="s">
        <v>678</v>
      </c>
      <c r="E1856" s="40" t="s">
        <v>679</v>
      </c>
      <c r="F1856" s="62">
        <v>1828</v>
      </c>
      <c r="G1856" s="63">
        <v>70.95</v>
      </c>
      <c r="H1856" s="63">
        <v>26</v>
      </c>
      <c r="I1856" s="40">
        <v>9</v>
      </c>
      <c r="J1856" s="40">
        <v>9</v>
      </c>
      <c r="K1856" s="40" t="s">
        <v>127</v>
      </c>
      <c r="L1856" s="40" t="s">
        <v>128</v>
      </c>
      <c r="M1856" s="63">
        <f t="shared" si="28"/>
        <v>2.8888888888888888</v>
      </c>
      <c r="N1856" s="64">
        <f>IF(M1856="","",IF(M1856&lt;Premissas!$C$8,Premissas!$E$7,IF(M1856&lt;Premissas!$C$9,Premissas!$E$8,IF(M1856&lt;Premissas!$C$10,Premissas!$E$9,IF(M1856&lt;Premissas!$C$11,Premissas!$E$10,IF(M1856&lt;Premissas!$C$12,Premissas!$E$11,Premissas!$E$12))))))</f>
        <v>750</v>
      </c>
      <c r="O1856" s="65">
        <f>IF(OR(N1856="",N1856=0),0,N1856/Premissas!$C$16)</f>
        <v>28.846153846153847</v>
      </c>
    </row>
    <row r="1857" spans="1:15" ht="15" customHeight="1">
      <c r="A1857" s="40">
        <v>8</v>
      </c>
      <c r="B1857" s="40">
        <v>1974</v>
      </c>
      <c r="C1857" s="40" t="s">
        <v>22</v>
      </c>
      <c r="D1857" s="40" t="s">
        <v>680</v>
      </c>
      <c r="E1857" s="40" t="s">
        <v>681</v>
      </c>
      <c r="F1857" s="62">
        <v>1703</v>
      </c>
      <c r="G1857" s="63">
        <v>51.41</v>
      </c>
      <c r="H1857" s="63">
        <v>33</v>
      </c>
      <c r="I1857" s="40">
        <v>9</v>
      </c>
      <c r="J1857" s="40">
        <v>9</v>
      </c>
      <c r="K1857" s="40" t="s">
        <v>127</v>
      </c>
      <c r="L1857" s="40" t="s">
        <v>128</v>
      </c>
      <c r="M1857" s="63">
        <f t="shared" si="28"/>
        <v>3.6666666666666665</v>
      </c>
      <c r="N1857" s="64">
        <f>IF(M1857="","",IF(M1857&lt;Premissas!$C$8,Premissas!$E$7,IF(M1857&lt;Premissas!$C$9,Premissas!$E$8,IF(M1857&lt;Premissas!$C$10,Premissas!$E$9,IF(M1857&lt;Premissas!$C$11,Premissas!$E$10,IF(M1857&lt;Premissas!$C$12,Premissas!$E$11,Premissas!$E$12))))))</f>
        <v>750</v>
      </c>
      <c r="O1857" s="65">
        <f>IF(OR(N1857="",N1857=0),0,N1857/Premissas!$C$16)</f>
        <v>28.846153846153847</v>
      </c>
    </row>
    <row r="1858" spans="1:15" ht="15" customHeight="1">
      <c r="A1858" s="40">
        <v>8</v>
      </c>
      <c r="B1858" s="40">
        <v>1974</v>
      </c>
      <c r="C1858" s="40" t="s">
        <v>22</v>
      </c>
      <c r="D1858" s="40" t="s">
        <v>682</v>
      </c>
      <c r="E1858" s="40" t="s">
        <v>683</v>
      </c>
      <c r="F1858" s="62">
        <v>1544</v>
      </c>
      <c r="G1858" s="63">
        <v>53.51</v>
      </c>
      <c r="H1858" s="63">
        <v>29</v>
      </c>
      <c r="I1858" s="40">
        <v>9</v>
      </c>
      <c r="J1858" s="40">
        <v>9</v>
      </c>
      <c r="K1858" s="40" t="s">
        <v>127</v>
      </c>
      <c r="L1858" s="40" t="s">
        <v>128</v>
      </c>
      <c r="M1858" s="63">
        <f t="shared" ref="M1858:M1921" si="29">IF(OR(J1858="",J1858&lt;=0),"",H1858/J1858)</f>
        <v>3.2222222222222223</v>
      </c>
      <c r="N1858" s="64">
        <f>IF(M1858="","",IF(M1858&lt;Premissas!$C$8,Premissas!$E$7,IF(M1858&lt;Premissas!$C$9,Premissas!$E$8,IF(M1858&lt;Premissas!$C$10,Premissas!$E$9,IF(M1858&lt;Premissas!$C$11,Premissas!$E$10,IF(M1858&lt;Premissas!$C$12,Premissas!$E$11,Premissas!$E$12))))))</f>
        <v>750</v>
      </c>
      <c r="O1858" s="65">
        <f>IF(OR(N1858="",N1858=0),0,N1858/Premissas!$C$16)</f>
        <v>28.846153846153847</v>
      </c>
    </row>
    <row r="1859" spans="1:15" ht="15" customHeight="1">
      <c r="A1859" s="40">
        <v>8</v>
      </c>
      <c r="B1859" s="40">
        <v>1974</v>
      </c>
      <c r="C1859" s="40" t="s">
        <v>21</v>
      </c>
      <c r="D1859" s="40" t="s">
        <v>1914</v>
      </c>
      <c r="E1859" s="40" t="s">
        <v>1915</v>
      </c>
      <c r="F1859" s="62">
        <v>14</v>
      </c>
      <c r="G1859" s="63">
        <v>5.93</v>
      </c>
      <c r="H1859" s="63">
        <v>2</v>
      </c>
      <c r="I1859" s="40"/>
      <c r="J1859" s="40">
        <v>16</v>
      </c>
      <c r="K1859" s="40" t="s">
        <v>677</v>
      </c>
      <c r="L1859" s="40" t="s">
        <v>128</v>
      </c>
      <c r="M1859" s="63">
        <f t="shared" si="29"/>
        <v>0.125</v>
      </c>
      <c r="N1859" s="64">
        <f>IF(M1859="","",IF(M1859&lt;Premissas!$C$8,Premissas!$E$7,IF(M1859&lt;Premissas!$C$9,Premissas!$E$8,IF(M1859&lt;Premissas!$C$10,Premissas!$E$9,IF(M1859&lt;Premissas!$C$11,Premissas!$E$10,IF(M1859&lt;Premissas!$C$12,Premissas!$E$11,Premissas!$E$12))))))</f>
        <v>0</v>
      </c>
      <c r="O1859" s="65">
        <f>IF(OR(N1859="",N1859=0),0,N1859/Premissas!$C$16)</f>
        <v>0</v>
      </c>
    </row>
    <row r="1860" spans="1:15" ht="15" customHeight="1">
      <c r="A1860" s="40">
        <v>8</v>
      </c>
      <c r="B1860" s="40">
        <v>1974</v>
      </c>
      <c r="C1860" s="40" t="s">
        <v>20</v>
      </c>
      <c r="D1860" s="40" t="s">
        <v>1914</v>
      </c>
      <c r="E1860" s="40" t="s">
        <v>1915</v>
      </c>
      <c r="F1860" s="62">
        <v>2</v>
      </c>
      <c r="G1860" s="63">
        <v>3.35</v>
      </c>
      <c r="H1860" s="63">
        <v>1</v>
      </c>
      <c r="I1860" s="40">
        <v>41</v>
      </c>
      <c r="J1860" s="40">
        <v>41</v>
      </c>
      <c r="K1860" s="40" t="s">
        <v>127</v>
      </c>
      <c r="L1860" s="40" t="s">
        <v>128</v>
      </c>
      <c r="M1860" s="63">
        <f t="shared" si="29"/>
        <v>2.4390243902439025E-2</v>
      </c>
      <c r="N1860" s="64">
        <f>IF(M1860="","",IF(M1860&lt;Premissas!$C$8,Premissas!$E$7,IF(M1860&lt;Premissas!$C$9,Premissas!$E$8,IF(M1860&lt;Premissas!$C$10,Premissas!$E$9,IF(M1860&lt;Premissas!$C$11,Premissas!$E$10,IF(M1860&lt;Premissas!$C$12,Premissas!$E$11,Premissas!$E$12))))))</f>
        <v>0</v>
      </c>
      <c r="O1860" s="65">
        <f>IF(OR(N1860="",N1860=0),0,N1860/Premissas!$C$16)</f>
        <v>0</v>
      </c>
    </row>
    <row r="1861" spans="1:15" ht="15" customHeight="1">
      <c r="A1861" s="40">
        <v>8</v>
      </c>
      <c r="B1861" s="40">
        <v>1974</v>
      </c>
      <c r="C1861" s="40" t="s">
        <v>22</v>
      </c>
      <c r="D1861" s="40" t="s">
        <v>686</v>
      </c>
      <c r="E1861" s="40" t="s">
        <v>687</v>
      </c>
      <c r="F1861" s="62">
        <v>2136</v>
      </c>
      <c r="G1861" s="63">
        <v>75.14</v>
      </c>
      <c r="H1861" s="63">
        <v>28</v>
      </c>
      <c r="I1861" s="40">
        <v>9</v>
      </c>
      <c r="J1861" s="40">
        <v>9</v>
      </c>
      <c r="K1861" s="40" t="s">
        <v>127</v>
      </c>
      <c r="L1861" s="40" t="s">
        <v>128</v>
      </c>
      <c r="M1861" s="63">
        <f t="shared" si="29"/>
        <v>3.1111111111111112</v>
      </c>
      <c r="N1861" s="64">
        <f>IF(M1861="","",IF(M1861&lt;Premissas!$C$8,Premissas!$E$7,IF(M1861&lt;Premissas!$C$9,Premissas!$E$8,IF(M1861&lt;Premissas!$C$10,Premissas!$E$9,IF(M1861&lt;Premissas!$C$11,Premissas!$E$10,IF(M1861&lt;Premissas!$C$12,Premissas!$E$11,Premissas!$E$12))))))</f>
        <v>750</v>
      </c>
      <c r="O1861" s="65">
        <f>IF(OR(N1861="",N1861=0),0,N1861/Premissas!$C$16)</f>
        <v>28.846153846153847</v>
      </c>
    </row>
    <row r="1862" spans="1:15" ht="15" customHeight="1">
      <c r="A1862" s="40">
        <v>8</v>
      </c>
      <c r="B1862" s="40">
        <v>1974</v>
      </c>
      <c r="C1862" s="40" t="s">
        <v>19</v>
      </c>
      <c r="D1862" s="40" t="s">
        <v>688</v>
      </c>
      <c r="E1862" s="40" t="s">
        <v>689</v>
      </c>
      <c r="F1862" s="62">
        <v>158</v>
      </c>
      <c r="G1862" s="63">
        <v>12.89</v>
      </c>
      <c r="H1862" s="63">
        <v>12</v>
      </c>
      <c r="I1862" s="40"/>
      <c r="J1862" s="40">
        <v>22</v>
      </c>
      <c r="K1862" s="40" t="s">
        <v>677</v>
      </c>
      <c r="L1862" s="40" t="s">
        <v>128</v>
      </c>
      <c r="M1862" s="63">
        <f t="shared" si="29"/>
        <v>0.54545454545454541</v>
      </c>
      <c r="N1862" s="64">
        <f>IF(M1862="","",IF(M1862&lt;Premissas!$C$8,Premissas!$E$7,IF(M1862&lt;Premissas!$C$9,Premissas!$E$8,IF(M1862&lt;Premissas!$C$10,Premissas!$E$9,IF(M1862&lt;Premissas!$C$11,Premissas!$E$10,IF(M1862&lt;Premissas!$C$12,Premissas!$E$11,Premissas!$E$12))))))</f>
        <v>0</v>
      </c>
      <c r="O1862" s="65">
        <f>IF(OR(N1862="",N1862=0),0,N1862/Premissas!$C$16)</f>
        <v>0</v>
      </c>
    </row>
    <row r="1863" spans="1:15" ht="15" customHeight="1">
      <c r="A1863" s="40">
        <v>8</v>
      </c>
      <c r="B1863" s="40">
        <v>1974</v>
      </c>
      <c r="C1863" s="40" t="s">
        <v>21</v>
      </c>
      <c r="D1863" s="40" t="s">
        <v>688</v>
      </c>
      <c r="E1863" s="40" t="s">
        <v>689</v>
      </c>
      <c r="F1863" s="62">
        <v>12</v>
      </c>
      <c r="G1863" s="63">
        <v>0.56999999999999995</v>
      </c>
      <c r="H1863" s="63">
        <v>21</v>
      </c>
      <c r="I1863" s="40"/>
      <c r="J1863" s="40">
        <v>16</v>
      </c>
      <c r="K1863" s="40" t="s">
        <v>677</v>
      </c>
      <c r="L1863" s="40" t="s">
        <v>128</v>
      </c>
      <c r="M1863" s="63">
        <f t="shared" si="29"/>
        <v>1.3125</v>
      </c>
      <c r="N1863" s="64">
        <f>IF(M1863="","",IF(M1863&lt;Premissas!$C$8,Premissas!$E$7,IF(M1863&lt;Premissas!$C$9,Premissas!$E$8,IF(M1863&lt;Premissas!$C$10,Premissas!$E$9,IF(M1863&lt;Premissas!$C$11,Premissas!$E$10,IF(M1863&lt;Premissas!$C$12,Premissas!$E$11,Premissas!$E$12))))))</f>
        <v>200</v>
      </c>
      <c r="O1863" s="65">
        <f>IF(OR(N1863="",N1863=0),0,N1863/Premissas!$C$16)</f>
        <v>7.6923076923076925</v>
      </c>
    </row>
    <row r="1864" spans="1:15" ht="15" customHeight="1">
      <c r="A1864" s="40">
        <v>8</v>
      </c>
      <c r="B1864" s="40">
        <v>1974</v>
      </c>
      <c r="C1864" s="40" t="s">
        <v>20</v>
      </c>
      <c r="D1864" s="40" t="s">
        <v>688</v>
      </c>
      <c r="E1864" s="40" t="s">
        <v>689</v>
      </c>
      <c r="F1864" s="62">
        <v>1950</v>
      </c>
      <c r="G1864" s="63">
        <v>38.6</v>
      </c>
      <c r="H1864" s="63">
        <v>51</v>
      </c>
      <c r="I1864" s="40">
        <v>41</v>
      </c>
      <c r="J1864" s="40">
        <v>41</v>
      </c>
      <c r="K1864" s="40" t="s">
        <v>127</v>
      </c>
      <c r="L1864" s="40" t="s">
        <v>128</v>
      </c>
      <c r="M1864" s="63">
        <f t="shared" si="29"/>
        <v>1.2439024390243902</v>
      </c>
      <c r="N1864" s="64">
        <f>IF(M1864="","",IF(M1864&lt;Premissas!$C$8,Premissas!$E$7,IF(M1864&lt;Premissas!$C$9,Premissas!$E$8,IF(M1864&lt;Premissas!$C$10,Premissas!$E$9,IF(M1864&lt;Premissas!$C$11,Premissas!$E$10,IF(M1864&lt;Premissas!$C$12,Premissas!$E$11,Premissas!$E$12))))))</f>
        <v>200</v>
      </c>
      <c r="O1864" s="65">
        <f>IF(OR(N1864="",N1864=0),0,N1864/Premissas!$C$16)</f>
        <v>7.6923076923076925</v>
      </c>
    </row>
    <row r="1865" spans="1:15" ht="15" customHeight="1">
      <c r="A1865" s="40">
        <v>8</v>
      </c>
      <c r="B1865" s="40">
        <v>1974</v>
      </c>
      <c r="C1865" s="40" t="s">
        <v>22</v>
      </c>
      <c r="D1865" s="40" t="s">
        <v>690</v>
      </c>
      <c r="E1865" s="40" t="s">
        <v>691</v>
      </c>
      <c r="F1865" s="62">
        <v>1161</v>
      </c>
      <c r="G1865" s="63">
        <v>47.1</v>
      </c>
      <c r="H1865" s="63">
        <v>25</v>
      </c>
      <c r="I1865" s="40">
        <v>9</v>
      </c>
      <c r="J1865" s="40">
        <v>9</v>
      </c>
      <c r="K1865" s="40" t="s">
        <v>127</v>
      </c>
      <c r="L1865" s="40" t="s">
        <v>128</v>
      </c>
      <c r="M1865" s="63">
        <f t="shared" si="29"/>
        <v>2.7777777777777777</v>
      </c>
      <c r="N1865" s="64">
        <f>IF(M1865="","",IF(M1865&lt;Premissas!$C$8,Premissas!$E$7,IF(M1865&lt;Premissas!$C$9,Premissas!$E$8,IF(M1865&lt;Premissas!$C$10,Premissas!$E$9,IF(M1865&lt;Premissas!$C$11,Premissas!$E$10,IF(M1865&lt;Premissas!$C$12,Premissas!$E$11,Premissas!$E$12))))))</f>
        <v>750</v>
      </c>
      <c r="O1865" s="65">
        <f>IF(OR(N1865="",N1865=0),0,N1865/Premissas!$C$16)</f>
        <v>28.846153846153847</v>
      </c>
    </row>
    <row r="1866" spans="1:15" ht="15" customHeight="1">
      <c r="A1866" s="40">
        <v>8</v>
      </c>
      <c r="B1866" s="40">
        <v>1974</v>
      </c>
      <c r="C1866" s="40" t="s">
        <v>19</v>
      </c>
      <c r="D1866" s="40" t="s">
        <v>692</v>
      </c>
      <c r="E1866" s="40" t="s">
        <v>693</v>
      </c>
      <c r="F1866" s="62">
        <v>289</v>
      </c>
      <c r="G1866" s="63">
        <v>10.51</v>
      </c>
      <c r="H1866" s="63">
        <v>27</v>
      </c>
      <c r="I1866" s="40"/>
      <c r="J1866" s="40">
        <v>22</v>
      </c>
      <c r="K1866" s="40" t="s">
        <v>677</v>
      </c>
      <c r="L1866" s="40" t="s">
        <v>128</v>
      </c>
      <c r="M1866" s="63">
        <f t="shared" si="29"/>
        <v>1.2272727272727273</v>
      </c>
      <c r="N1866" s="64">
        <f>IF(M1866="","",IF(M1866&lt;Premissas!$C$8,Premissas!$E$7,IF(M1866&lt;Premissas!$C$9,Premissas!$E$8,IF(M1866&lt;Premissas!$C$10,Premissas!$E$9,IF(M1866&lt;Premissas!$C$11,Premissas!$E$10,IF(M1866&lt;Premissas!$C$12,Premissas!$E$11,Premissas!$E$12))))))</f>
        <v>200</v>
      </c>
      <c r="O1866" s="65">
        <f>IF(OR(N1866="",N1866=0),0,N1866/Premissas!$C$16)</f>
        <v>7.6923076923076925</v>
      </c>
    </row>
    <row r="1867" spans="1:15" ht="15" customHeight="1">
      <c r="A1867" s="40">
        <v>8</v>
      </c>
      <c r="B1867" s="40">
        <v>1974</v>
      </c>
      <c r="C1867" s="40" t="s">
        <v>21</v>
      </c>
      <c r="D1867" s="40" t="s">
        <v>692</v>
      </c>
      <c r="E1867" s="40" t="s">
        <v>693</v>
      </c>
      <c r="F1867" s="62">
        <v>114</v>
      </c>
      <c r="G1867" s="63">
        <v>3.98</v>
      </c>
      <c r="H1867" s="63">
        <v>29</v>
      </c>
      <c r="I1867" s="40"/>
      <c r="J1867" s="40">
        <v>16</v>
      </c>
      <c r="K1867" s="40" t="s">
        <v>677</v>
      </c>
      <c r="L1867" s="40" t="s">
        <v>128</v>
      </c>
      <c r="M1867" s="63">
        <f t="shared" si="29"/>
        <v>1.8125</v>
      </c>
      <c r="N1867" s="64">
        <f>IF(M1867="","",IF(M1867&lt;Premissas!$C$8,Premissas!$E$7,IF(M1867&lt;Premissas!$C$9,Premissas!$E$8,IF(M1867&lt;Premissas!$C$10,Premissas!$E$9,IF(M1867&lt;Premissas!$C$11,Premissas!$E$10,IF(M1867&lt;Premissas!$C$12,Premissas!$E$11,Premissas!$E$12))))))</f>
        <v>500</v>
      </c>
      <c r="O1867" s="65">
        <f>IF(OR(N1867="",N1867=0),0,N1867/Premissas!$C$16)</f>
        <v>19.23076923076923</v>
      </c>
    </row>
    <row r="1868" spans="1:15" ht="15" customHeight="1">
      <c r="A1868" s="40">
        <v>8</v>
      </c>
      <c r="B1868" s="40">
        <v>1974</v>
      </c>
      <c r="C1868" s="40" t="s">
        <v>20</v>
      </c>
      <c r="D1868" s="40" t="s">
        <v>692</v>
      </c>
      <c r="E1868" s="40" t="s">
        <v>693</v>
      </c>
      <c r="F1868" s="62">
        <v>897</v>
      </c>
      <c r="G1868" s="63">
        <v>29.2</v>
      </c>
      <c r="H1868" s="63">
        <v>31</v>
      </c>
      <c r="I1868" s="40">
        <v>41</v>
      </c>
      <c r="J1868" s="40">
        <v>41</v>
      </c>
      <c r="K1868" s="40" t="s">
        <v>127</v>
      </c>
      <c r="L1868" s="40" t="s">
        <v>128</v>
      </c>
      <c r="M1868" s="63">
        <f t="shared" si="29"/>
        <v>0.75609756097560976</v>
      </c>
      <c r="N1868" s="64">
        <f>IF(M1868="","",IF(M1868&lt;Premissas!$C$8,Premissas!$E$7,IF(M1868&lt;Premissas!$C$9,Premissas!$E$8,IF(M1868&lt;Premissas!$C$10,Premissas!$E$9,IF(M1868&lt;Premissas!$C$11,Premissas!$E$10,IF(M1868&lt;Premissas!$C$12,Premissas!$E$11,Premissas!$E$12))))))</f>
        <v>0</v>
      </c>
      <c r="O1868" s="65">
        <f>IF(OR(N1868="",N1868=0),0,N1868/Premissas!$C$16)</f>
        <v>0</v>
      </c>
    </row>
    <row r="1869" spans="1:15" ht="15" customHeight="1">
      <c r="A1869" s="40">
        <v>8</v>
      </c>
      <c r="B1869" s="40">
        <v>1974</v>
      </c>
      <c r="C1869" s="40" t="s">
        <v>19</v>
      </c>
      <c r="D1869" s="40" t="s">
        <v>694</v>
      </c>
      <c r="E1869" s="40" t="s">
        <v>695</v>
      </c>
      <c r="F1869" s="62">
        <v>1151</v>
      </c>
      <c r="G1869" s="63">
        <v>15.63</v>
      </c>
      <c r="H1869" s="63">
        <v>74</v>
      </c>
      <c r="I1869" s="40"/>
      <c r="J1869" s="40">
        <v>22</v>
      </c>
      <c r="K1869" s="40" t="s">
        <v>677</v>
      </c>
      <c r="L1869" s="40" t="s">
        <v>128</v>
      </c>
      <c r="M1869" s="63">
        <f t="shared" si="29"/>
        <v>3.3636363636363638</v>
      </c>
      <c r="N1869" s="64">
        <f>IF(M1869="","",IF(M1869&lt;Premissas!$C$8,Premissas!$E$7,IF(M1869&lt;Premissas!$C$9,Premissas!$E$8,IF(M1869&lt;Premissas!$C$10,Premissas!$E$9,IF(M1869&lt;Premissas!$C$11,Premissas!$E$10,IF(M1869&lt;Premissas!$C$12,Premissas!$E$11,Premissas!$E$12))))))</f>
        <v>750</v>
      </c>
      <c r="O1869" s="65">
        <f>IF(OR(N1869="",N1869=0),0,N1869/Premissas!$C$16)</f>
        <v>28.846153846153847</v>
      </c>
    </row>
    <row r="1870" spans="1:15" ht="15" customHeight="1">
      <c r="A1870" s="40">
        <v>8</v>
      </c>
      <c r="B1870" s="40">
        <v>1974</v>
      </c>
      <c r="C1870" s="40" t="s">
        <v>21</v>
      </c>
      <c r="D1870" s="40" t="s">
        <v>694</v>
      </c>
      <c r="E1870" s="40" t="s">
        <v>695</v>
      </c>
      <c r="F1870" s="62">
        <v>4</v>
      </c>
      <c r="G1870" s="63">
        <v>0.03</v>
      </c>
      <c r="H1870" s="63">
        <v>133</v>
      </c>
      <c r="I1870" s="40"/>
      <c r="J1870" s="40">
        <v>16</v>
      </c>
      <c r="K1870" s="40" t="s">
        <v>677</v>
      </c>
      <c r="L1870" s="40" t="s">
        <v>128</v>
      </c>
      <c r="M1870" s="63">
        <f t="shared" si="29"/>
        <v>8.3125</v>
      </c>
      <c r="N1870" s="64">
        <f>IF(M1870="","",IF(M1870&lt;Premissas!$C$8,Premissas!$E$7,IF(M1870&lt;Premissas!$C$9,Premissas!$E$8,IF(M1870&lt;Premissas!$C$10,Premissas!$E$9,IF(M1870&lt;Premissas!$C$11,Premissas!$E$10,IF(M1870&lt;Premissas!$C$12,Premissas!$E$11,Premissas!$E$12))))))</f>
        <v>750</v>
      </c>
      <c r="O1870" s="65">
        <f>IF(OR(N1870="",N1870=0),0,N1870/Premissas!$C$16)</f>
        <v>28.846153846153847</v>
      </c>
    </row>
    <row r="1871" spans="1:15" ht="15" customHeight="1">
      <c r="A1871" s="40">
        <v>8</v>
      </c>
      <c r="B1871" s="40">
        <v>1974</v>
      </c>
      <c r="C1871" s="40" t="s">
        <v>19</v>
      </c>
      <c r="D1871" s="40" t="s">
        <v>698</v>
      </c>
      <c r="E1871" s="40" t="s">
        <v>699</v>
      </c>
      <c r="F1871" s="62">
        <v>102</v>
      </c>
      <c r="G1871" s="63">
        <v>0.91</v>
      </c>
      <c r="H1871" s="63">
        <v>112</v>
      </c>
      <c r="I1871" s="40"/>
      <c r="J1871" s="40">
        <v>22</v>
      </c>
      <c r="K1871" s="40" t="s">
        <v>677</v>
      </c>
      <c r="L1871" s="40" t="s">
        <v>128</v>
      </c>
      <c r="M1871" s="63">
        <f t="shared" si="29"/>
        <v>5.0909090909090908</v>
      </c>
      <c r="N1871" s="64">
        <f>IF(M1871="","",IF(M1871&lt;Premissas!$C$8,Premissas!$E$7,IF(M1871&lt;Premissas!$C$9,Premissas!$E$8,IF(M1871&lt;Premissas!$C$10,Premissas!$E$9,IF(M1871&lt;Premissas!$C$11,Premissas!$E$10,IF(M1871&lt;Premissas!$C$12,Premissas!$E$11,Premissas!$E$12))))))</f>
        <v>750</v>
      </c>
      <c r="O1871" s="65">
        <f>IF(OR(N1871="",N1871=0),0,N1871/Premissas!$C$16)</f>
        <v>28.846153846153847</v>
      </c>
    </row>
    <row r="1872" spans="1:15" ht="15" customHeight="1">
      <c r="A1872" s="40">
        <v>8</v>
      </c>
      <c r="B1872" s="40">
        <v>1974</v>
      </c>
      <c r="C1872" s="40" t="s">
        <v>21</v>
      </c>
      <c r="D1872" s="40" t="s">
        <v>698</v>
      </c>
      <c r="E1872" s="40" t="s">
        <v>699</v>
      </c>
      <c r="F1872" s="62">
        <v>39</v>
      </c>
      <c r="G1872" s="63">
        <v>1.89</v>
      </c>
      <c r="H1872" s="63">
        <v>21</v>
      </c>
      <c r="I1872" s="40"/>
      <c r="J1872" s="40">
        <v>16</v>
      </c>
      <c r="K1872" s="40" t="s">
        <v>677</v>
      </c>
      <c r="L1872" s="40" t="s">
        <v>128</v>
      </c>
      <c r="M1872" s="63">
        <f t="shared" si="29"/>
        <v>1.3125</v>
      </c>
      <c r="N1872" s="64">
        <f>IF(M1872="","",IF(M1872&lt;Premissas!$C$8,Premissas!$E$7,IF(M1872&lt;Premissas!$C$9,Premissas!$E$8,IF(M1872&lt;Premissas!$C$10,Premissas!$E$9,IF(M1872&lt;Premissas!$C$11,Premissas!$E$10,IF(M1872&lt;Premissas!$C$12,Premissas!$E$11,Premissas!$E$12))))))</f>
        <v>200</v>
      </c>
      <c r="O1872" s="65">
        <f>IF(OR(N1872="",N1872=0),0,N1872/Premissas!$C$16)</f>
        <v>7.6923076923076925</v>
      </c>
    </row>
    <row r="1873" spans="1:15" ht="15" customHeight="1">
      <c r="A1873" s="40">
        <v>8</v>
      </c>
      <c r="B1873" s="40">
        <v>1974</v>
      </c>
      <c r="C1873" s="40" t="s">
        <v>20</v>
      </c>
      <c r="D1873" s="40" t="s">
        <v>698</v>
      </c>
      <c r="E1873" s="40" t="s">
        <v>699</v>
      </c>
      <c r="F1873" s="62">
        <v>473</v>
      </c>
      <c r="G1873" s="63">
        <v>7.19</v>
      </c>
      <c r="H1873" s="63">
        <v>66</v>
      </c>
      <c r="I1873" s="40">
        <v>41</v>
      </c>
      <c r="J1873" s="40">
        <v>41</v>
      </c>
      <c r="K1873" s="40" t="s">
        <v>127</v>
      </c>
      <c r="L1873" s="40" t="s">
        <v>128</v>
      </c>
      <c r="M1873" s="63">
        <f t="shared" si="29"/>
        <v>1.6097560975609757</v>
      </c>
      <c r="N1873" s="64">
        <f>IF(M1873="","",IF(M1873&lt;Premissas!$C$8,Premissas!$E$7,IF(M1873&lt;Premissas!$C$9,Premissas!$E$8,IF(M1873&lt;Premissas!$C$10,Premissas!$E$9,IF(M1873&lt;Premissas!$C$11,Premissas!$E$10,IF(M1873&lt;Premissas!$C$12,Premissas!$E$11,Premissas!$E$12))))))</f>
        <v>500</v>
      </c>
      <c r="O1873" s="65">
        <f>IF(OR(N1873="",N1873=0),0,N1873/Premissas!$C$16)</f>
        <v>19.23076923076923</v>
      </c>
    </row>
    <row r="1874" spans="1:15" ht="15" customHeight="1">
      <c r="A1874" s="40">
        <v>8</v>
      </c>
      <c r="B1874" s="40">
        <v>1974</v>
      </c>
      <c r="C1874" s="40" t="s">
        <v>22</v>
      </c>
      <c r="D1874" s="40" t="s">
        <v>700</v>
      </c>
      <c r="E1874" s="40" t="s">
        <v>701</v>
      </c>
      <c r="F1874" s="62">
        <v>1519</v>
      </c>
      <c r="G1874" s="63">
        <v>59.88</v>
      </c>
      <c r="H1874" s="63">
        <v>25</v>
      </c>
      <c r="I1874" s="40">
        <v>9</v>
      </c>
      <c r="J1874" s="40">
        <v>9</v>
      </c>
      <c r="K1874" s="40" t="s">
        <v>127</v>
      </c>
      <c r="L1874" s="40" t="s">
        <v>128</v>
      </c>
      <c r="M1874" s="63">
        <f t="shared" si="29"/>
        <v>2.7777777777777777</v>
      </c>
      <c r="N1874" s="64">
        <f>IF(M1874="","",IF(M1874&lt;Premissas!$C$8,Premissas!$E$7,IF(M1874&lt;Premissas!$C$9,Premissas!$E$8,IF(M1874&lt;Premissas!$C$10,Premissas!$E$9,IF(M1874&lt;Premissas!$C$11,Premissas!$E$10,IF(M1874&lt;Premissas!$C$12,Premissas!$E$11,Premissas!$E$12))))))</f>
        <v>750</v>
      </c>
      <c r="O1874" s="65">
        <f>IF(OR(N1874="",N1874=0),0,N1874/Premissas!$C$16)</f>
        <v>28.846153846153847</v>
      </c>
    </row>
    <row r="1875" spans="1:15" ht="15" customHeight="1">
      <c r="A1875" s="40">
        <v>8</v>
      </c>
      <c r="B1875" s="40">
        <v>1974</v>
      </c>
      <c r="C1875" s="40" t="s">
        <v>21</v>
      </c>
      <c r="D1875" s="40" t="s">
        <v>702</v>
      </c>
      <c r="E1875" s="40" t="s">
        <v>703</v>
      </c>
      <c r="F1875" s="62">
        <v>59</v>
      </c>
      <c r="G1875" s="63">
        <v>2.68</v>
      </c>
      <c r="H1875" s="63">
        <v>22</v>
      </c>
      <c r="I1875" s="40"/>
      <c r="J1875" s="40">
        <v>16</v>
      </c>
      <c r="K1875" s="40" t="s">
        <v>677</v>
      </c>
      <c r="L1875" s="40" t="s">
        <v>128</v>
      </c>
      <c r="M1875" s="63">
        <f t="shared" si="29"/>
        <v>1.375</v>
      </c>
      <c r="N1875" s="64">
        <f>IF(M1875="","",IF(M1875&lt;Premissas!$C$8,Premissas!$E$7,IF(M1875&lt;Premissas!$C$9,Premissas!$E$8,IF(M1875&lt;Premissas!$C$10,Premissas!$E$9,IF(M1875&lt;Premissas!$C$11,Premissas!$E$10,IF(M1875&lt;Premissas!$C$12,Premissas!$E$11,Premissas!$E$12))))))</f>
        <v>200</v>
      </c>
      <c r="O1875" s="65">
        <f>IF(OR(N1875="",N1875=0),0,N1875/Premissas!$C$16)</f>
        <v>7.6923076923076925</v>
      </c>
    </row>
    <row r="1876" spans="1:15" ht="15" customHeight="1">
      <c r="A1876" s="40">
        <v>8</v>
      </c>
      <c r="B1876" s="40">
        <v>1974</v>
      </c>
      <c r="C1876" s="40" t="s">
        <v>21</v>
      </c>
      <c r="D1876" s="40" t="s">
        <v>704</v>
      </c>
      <c r="E1876" s="40" t="s">
        <v>705</v>
      </c>
      <c r="F1876" s="62">
        <v>355</v>
      </c>
      <c r="G1876" s="63">
        <v>16.71</v>
      </c>
      <c r="H1876" s="63">
        <v>21</v>
      </c>
      <c r="I1876" s="40"/>
      <c r="J1876" s="40">
        <v>16</v>
      </c>
      <c r="K1876" s="40" t="s">
        <v>677</v>
      </c>
      <c r="L1876" s="40" t="s">
        <v>128</v>
      </c>
      <c r="M1876" s="63">
        <f t="shared" si="29"/>
        <v>1.3125</v>
      </c>
      <c r="N1876" s="64">
        <f>IF(M1876="","",IF(M1876&lt;Premissas!$C$8,Premissas!$E$7,IF(M1876&lt;Premissas!$C$9,Premissas!$E$8,IF(M1876&lt;Premissas!$C$10,Premissas!$E$9,IF(M1876&lt;Premissas!$C$11,Premissas!$E$10,IF(M1876&lt;Premissas!$C$12,Premissas!$E$11,Premissas!$E$12))))))</f>
        <v>200</v>
      </c>
      <c r="O1876" s="65">
        <f>IF(OR(N1876="",N1876=0),0,N1876/Premissas!$C$16)</f>
        <v>7.6923076923076925</v>
      </c>
    </row>
    <row r="1877" spans="1:15" ht="15" customHeight="1">
      <c r="A1877" s="40">
        <v>8</v>
      </c>
      <c r="B1877" s="40">
        <v>1974</v>
      </c>
      <c r="C1877" s="40" t="s">
        <v>19</v>
      </c>
      <c r="D1877" s="40" t="s">
        <v>706</v>
      </c>
      <c r="E1877" s="40" t="s">
        <v>707</v>
      </c>
      <c r="F1877" s="62">
        <v>59</v>
      </c>
      <c r="G1877" s="63">
        <v>1.89</v>
      </c>
      <c r="H1877" s="63">
        <v>31</v>
      </c>
      <c r="I1877" s="40"/>
      <c r="J1877" s="40">
        <v>22</v>
      </c>
      <c r="K1877" s="40" t="s">
        <v>677</v>
      </c>
      <c r="L1877" s="40" t="s">
        <v>128</v>
      </c>
      <c r="M1877" s="63">
        <f t="shared" si="29"/>
        <v>1.4090909090909092</v>
      </c>
      <c r="N1877" s="64">
        <f>IF(M1877="","",IF(M1877&lt;Premissas!$C$8,Premissas!$E$7,IF(M1877&lt;Premissas!$C$9,Premissas!$E$8,IF(M1877&lt;Premissas!$C$10,Premissas!$E$9,IF(M1877&lt;Premissas!$C$11,Premissas!$E$10,IF(M1877&lt;Premissas!$C$12,Premissas!$E$11,Premissas!$E$12))))))</f>
        <v>350</v>
      </c>
      <c r="O1877" s="65">
        <f>IF(OR(N1877="",N1877=0),0,N1877/Premissas!$C$16)</f>
        <v>13.461538461538462</v>
      </c>
    </row>
    <row r="1878" spans="1:15" ht="15" customHeight="1">
      <c r="A1878" s="40">
        <v>8</v>
      </c>
      <c r="B1878" s="40">
        <v>1974</v>
      </c>
      <c r="C1878" s="40" t="s">
        <v>21</v>
      </c>
      <c r="D1878" s="40" t="s">
        <v>706</v>
      </c>
      <c r="E1878" s="40" t="s">
        <v>707</v>
      </c>
      <c r="F1878" s="62">
        <v>259</v>
      </c>
      <c r="G1878" s="63">
        <v>8.16</v>
      </c>
      <c r="H1878" s="63">
        <v>32</v>
      </c>
      <c r="I1878" s="40"/>
      <c r="J1878" s="40">
        <v>16</v>
      </c>
      <c r="K1878" s="40" t="s">
        <v>677</v>
      </c>
      <c r="L1878" s="40" t="s">
        <v>128</v>
      </c>
      <c r="M1878" s="63">
        <f t="shared" si="29"/>
        <v>2</v>
      </c>
      <c r="N1878" s="64">
        <f>IF(M1878="","",IF(M1878&lt;Premissas!$C$8,Premissas!$E$7,IF(M1878&lt;Premissas!$C$9,Premissas!$E$8,IF(M1878&lt;Premissas!$C$10,Premissas!$E$9,IF(M1878&lt;Premissas!$C$11,Premissas!$E$10,IF(M1878&lt;Premissas!$C$12,Premissas!$E$11,Premissas!$E$12))))))</f>
        <v>750</v>
      </c>
      <c r="O1878" s="65">
        <f>IF(OR(N1878="",N1878=0),0,N1878/Premissas!$C$16)</f>
        <v>28.846153846153847</v>
      </c>
    </row>
    <row r="1879" spans="1:15" ht="15" customHeight="1">
      <c r="A1879" s="40">
        <v>8</v>
      </c>
      <c r="B1879" s="40">
        <v>1974</v>
      </c>
      <c r="C1879" s="40" t="s">
        <v>20</v>
      </c>
      <c r="D1879" s="40" t="s">
        <v>706</v>
      </c>
      <c r="E1879" s="40" t="s">
        <v>707</v>
      </c>
      <c r="F1879" s="62">
        <v>2623</v>
      </c>
      <c r="G1879" s="63">
        <v>38.96</v>
      </c>
      <c r="H1879" s="63">
        <v>67</v>
      </c>
      <c r="I1879" s="40">
        <v>41</v>
      </c>
      <c r="J1879" s="40">
        <v>41</v>
      </c>
      <c r="K1879" s="40" t="s">
        <v>127</v>
      </c>
      <c r="L1879" s="40" t="s">
        <v>128</v>
      </c>
      <c r="M1879" s="63">
        <f t="shared" si="29"/>
        <v>1.6341463414634145</v>
      </c>
      <c r="N1879" s="64">
        <f>IF(M1879="","",IF(M1879&lt;Premissas!$C$8,Premissas!$E$7,IF(M1879&lt;Premissas!$C$9,Premissas!$E$8,IF(M1879&lt;Premissas!$C$10,Premissas!$E$9,IF(M1879&lt;Premissas!$C$11,Premissas!$E$10,IF(M1879&lt;Premissas!$C$12,Premissas!$E$11,Premissas!$E$12))))))</f>
        <v>500</v>
      </c>
      <c r="O1879" s="65">
        <f>IF(OR(N1879="",N1879=0),0,N1879/Premissas!$C$16)</f>
        <v>19.23076923076923</v>
      </c>
    </row>
    <row r="1880" spans="1:15" ht="15" customHeight="1">
      <c r="A1880" s="40">
        <v>8</v>
      </c>
      <c r="B1880" s="40">
        <v>1974</v>
      </c>
      <c r="C1880" s="40" t="s">
        <v>19</v>
      </c>
      <c r="D1880" s="40" t="s">
        <v>708</v>
      </c>
      <c r="E1880" s="40" t="s">
        <v>709</v>
      </c>
      <c r="F1880" s="62">
        <v>15</v>
      </c>
      <c r="G1880" s="63">
        <v>0.28999999999999998</v>
      </c>
      <c r="H1880" s="63">
        <v>52</v>
      </c>
      <c r="I1880" s="40"/>
      <c r="J1880" s="40">
        <v>22</v>
      </c>
      <c r="K1880" s="40" t="s">
        <v>677</v>
      </c>
      <c r="L1880" s="40" t="s">
        <v>128</v>
      </c>
      <c r="M1880" s="63">
        <f t="shared" si="29"/>
        <v>2.3636363636363638</v>
      </c>
      <c r="N1880" s="64">
        <f>IF(M1880="","",IF(M1880&lt;Premissas!$C$8,Premissas!$E$7,IF(M1880&lt;Premissas!$C$9,Premissas!$E$8,IF(M1880&lt;Premissas!$C$10,Premissas!$E$9,IF(M1880&lt;Premissas!$C$11,Premissas!$E$10,IF(M1880&lt;Premissas!$C$12,Premissas!$E$11,Premissas!$E$12))))))</f>
        <v>750</v>
      </c>
      <c r="O1880" s="65">
        <f>IF(OR(N1880="",N1880=0),0,N1880/Premissas!$C$16)</f>
        <v>28.846153846153847</v>
      </c>
    </row>
    <row r="1881" spans="1:15" ht="15" customHeight="1">
      <c r="A1881" s="40">
        <v>8</v>
      </c>
      <c r="B1881" s="40">
        <v>1974</v>
      </c>
      <c r="C1881" s="40" t="s">
        <v>21</v>
      </c>
      <c r="D1881" s="40" t="s">
        <v>708</v>
      </c>
      <c r="E1881" s="40" t="s">
        <v>709</v>
      </c>
      <c r="F1881" s="62">
        <v>768</v>
      </c>
      <c r="G1881" s="63">
        <v>15.09</v>
      </c>
      <c r="H1881" s="63">
        <v>51</v>
      </c>
      <c r="I1881" s="40"/>
      <c r="J1881" s="40">
        <v>16</v>
      </c>
      <c r="K1881" s="40" t="s">
        <v>677</v>
      </c>
      <c r="L1881" s="40" t="s">
        <v>128</v>
      </c>
      <c r="M1881" s="63">
        <f t="shared" si="29"/>
        <v>3.1875</v>
      </c>
      <c r="N1881" s="64">
        <f>IF(M1881="","",IF(M1881&lt;Premissas!$C$8,Premissas!$E$7,IF(M1881&lt;Premissas!$C$9,Premissas!$E$8,IF(M1881&lt;Premissas!$C$10,Premissas!$E$9,IF(M1881&lt;Premissas!$C$11,Premissas!$E$10,IF(M1881&lt;Premissas!$C$12,Premissas!$E$11,Premissas!$E$12))))))</f>
        <v>750</v>
      </c>
      <c r="O1881" s="65">
        <f>IF(OR(N1881="",N1881=0),0,N1881/Premissas!$C$16)</f>
        <v>28.846153846153847</v>
      </c>
    </row>
    <row r="1882" spans="1:15" ht="15" customHeight="1">
      <c r="A1882" s="40">
        <v>8</v>
      </c>
      <c r="B1882" s="40">
        <v>1974</v>
      </c>
      <c r="C1882" s="40" t="s">
        <v>20</v>
      </c>
      <c r="D1882" s="40" t="s">
        <v>708</v>
      </c>
      <c r="E1882" s="40" t="s">
        <v>709</v>
      </c>
      <c r="F1882" s="62">
        <v>1635</v>
      </c>
      <c r="G1882" s="63">
        <v>11.91</v>
      </c>
      <c r="H1882" s="63">
        <v>137</v>
      </c>
      <c r="I1882" s="40">
        <v>41</v>
      </c>
      <c r="J1882" s="40">
        <v>41</v>
      </c>
      <c r="K1882" s="40" t="s">
        <v>127</v>
      </c>
      <c r="L1882" s="40" t="s">
        <v>128</v>
      </c>
      <c r="M1882" s="63">
        <f t="shared" si="29"/>
        <v>3.3414634146341462</v>
      </c>
      <c r="N1882" s="64">
        <f>IF(M1882="","",IF(M1882&lt;Premissas!$C$8,Premissas!$E$7,IF(M1882&lt;Premissas!$C$9,Premissas!$E$8,IF(M1882&lt;Premissas!$C$10,Premissas!$E$9,IF(M1882&lt;Premissas!$C$11,Premissas!$E$10,IF(M1882&lt;Premissas!$C$12,Premissas!$E$11,Premissas!$E$12))))))</f>
        <v>750</v>
      </c>
      <c r="O1882" s="65">
        <f>IF(OR(N1882="",N1882=0),0,N1882/Premissas!$C$16)</f>
        <v>28.846153846153847</v>
      </c>
    </row>
    <row r="1883" spans="1:15" ht="15" customHeight="1">
      <c r="A1883" s="40">
        <v>8</v>
      </c>
      <c r="B1883" s="40">
        <v>1974</v>
      </c>
      <c r="C1883" s="40" t="s">
        <v>21</v>
      </c>
      <c r="D1883" s="40" t="s">
        <v>712</v>
      </c>
      <c r="E1883" s="40" t="s">
        <v>713</v>
      </c>
      <c r="F1883" s="62">
        <v>27</v>
      </c>
      <c r="G1883" s="63">
        <v>1.86</v>
      </c>
      <c r="H1883" s="63">
        <v>15</v>
      </c>
      <c r="I1883" s="40"/>
      <c r="J1883" s="40">
        <v>16</v>
      </c>
      <c r="K1883" s="40" t="s">
        <v>677</v>
      </c>
      <c r="L1883" s="40" t="s">
        <v>128</v>
      </c>
      <c r="M1883" s="63">
        <f t="shared" si="29"/>
        <v>0.9375</v>
      </c>
      <c r="N1883" s="64">
        <f>IF(M1883="","",IF(M1883&lt;Premissas!$C$8,Premissas!$E$7,IF(M1883&lt;Premissas!$C$9,Premissas!$E$8,IF(M1883&lt;Premissas!$C$10,Premissas!$E$9,IF(M1883&lt;Premissas!$C$11,Premissas!$E$10,IF(M1883&lt;Premissas!$C$12,Premissas!$E$11,Premissas!$E$12))))))</f>
        <v>0</v>
      </c>
      <c r="O1883" s="65">
        <f>IF(OR(N1883="",N1883=0),0,N1883/Premissas!$C$16)</f>
        <v>0</v>
      </c>
    </row>
    <row r="1884" spans="1:15" ht="15" customHeight="1">
      <c r="A1884" s="40">
        <v>8</v>
      </c>
      <c r="B1884" s="40">
        <v>1974</v>
      </c>
      <c r="C1884" s="40" t="s">
        <v>21</v>
      </c>
      <c r="D1884" s="40" t="s">
        <v>714</v>
      </c>
      <c r="E1884" s="40" t="s">
        <v>715</v>
      </c>
      <c r="F1884" s="62">
        <v>387</v>
      </c>
      <c r="G1884" s="63">
        <v>9.83</v>
      </c>
      <c r="H1884" s="63">
        <v>39</v>
      </c>
      <c r="I1884" s="40"/>
      <c r="J1884" s="40">
        <v>16</v>
      </c>
      <c r="K1884" s="40" t="s">
        <v>677</v>
      </c>
      <c r="L1884" s="40" t="s">
        <v>128</v>
      </c>
      <c r="M1884" s="63">
        <f t="shared" si="29"/>
        <v>2.4375</v>
      </c>
      <c r="N1884" s="64">
        <f>IF(M1884="","",IF(M1884&lt;Premissas!$C$8,Premissas!$E$7,IF(M1884&lt;Premissas!$C$9,Premissas!$E$8,IF(M1884&lt;Premissas!$C$10,Premissas!$E$9,IF(M1884&lt;Premissas!$C$11,Premissas!$E$10,IF(M1884&lt;Premissas!$C$12,Premissas!$E$11,Premissas!$E$12))))))</f>
        <v>750</v>
      </c>
      <c r="O1884" s="65">
        <f>IF(OR(N1884="",N1884=0),0,N1884/Premissas!$C$16)</f>
        <v>28.846153846153847</v>
      </c>
    </row>
    <row r="1885" spans="1:15" ht="15" customHeight="1">
      <c r="A1885" s="40">
        <v>8</v>
      </c>
      <c r="B1885" s="40">
        <v>1974</v>
      </c>
      <c r="C1885" s="40" t="s">
        <v>21</v>
      </c>
      <c r="D1885" s="40" t="s">
        <v>716</v>
      </c>
      <c r="E1885" s="40" t="s">
        <v>717</v>
      </c>
      <c r="F1885" s="62">
        <v>262</v>
      </c>
      <c r="G1885" s="63">
        <v>12.22</v>
      </c>
      <c r="H1885" s="63">
        <v>21</v>
      </c>
      <c r="I1885" s="40"/>
      <c r="J1885" s="40">
        <v>16</v>
      </c>
      <c r="K1885" s="40" t="s">
        <v>677</v>
      </c>
      <c r="L1885" s="40" t="s">
        <v>128</v>
      </c>
      <c r="M1885" s="63">
        <f t="shared" si="29"/>
        <v>1.3125</v>
      </c>
      <c r="N1885" s="64">
        <f>IF(M1885="","",IF(M1885&lt;Premissas!$C$8,Premissas!$E$7,IF(M1885&lt;Premissas!$C$9,Premissas!$E$8,IF(M1885&lt;Premissas!$C$10,Premissas!$E$9,IF(M1885&lt;Premissas!$C$11,Premissas!$E$10,IF(M1885&lt;Premissas!$C$12,Premissas!$E$11,Premissas!$E$12))))))</f>
        <v>200</v>
      </c>
      <c r="O1885" s="65">
        <f>IF(OR(N1885="",N1885=0),0,N1885/Premissas!$C$16)</f>
        <v>7.6923076923076925</v>
      </c>
    </row>
    <row r="1886" spans="1:15" ht="15" customHeight="1">
      <c r="A1886" s="40">
        <v>8</v>
      </c>
      <c r="B1886" s="40">
        <v>1974</v>
      </c>
      <c r="C1886" s="40" t="s">
        <v>19</v>
      </c>
      <c r="D1886" s="40" t="s">
        <v>718</v>
      </c>
      <c r="E1886" s="40" t="s">
        <v>719</v>
      </c>
      <c r="F1886" s="62">
        <v>134</v>
      </c>
      <c r="G1886" s="63">
        <v>2.33</v>
      </c>
      <c r="H1886" s="63">
        <v>58</v>
      </c>
      <c r="I1886" s="40"/>
      <c r="J1886" s="40">
        <v>22</v>
      </c>
      <c r="K1886" s="40" t="s">
        <v>677</v>
      </c>
      <c r="L1886" s="40" t="s">
        <v>128</v>
      </c>
      <c r="M1886" s="63">
        <f t="shared" si="29"/>
        <v>2.6363636363636362</v>
      </c>
      <c r="N1886" s="64">
        <f>IF(M1886="","",IF(M1886&lt;Premissas!$C$8,Premissas!$E$7,IF(M1886&lt;Premissas!$C$9,Premissas!$E$8,IF(M1886&lt;Premissas!$C$10,Premissas!$E$9,IF(M1886&lt;Premissas!$C$11,Premissas!$E$10,IF(M1886&lt;Premissas!$C$12,Premissas!$E$11,Premissas!$E$12))))))</f>
        <v>750</v>
      </c>
      <c r="O1886" s="65">
        <f>IF(OR(N1886="",N1886=0),0,N1886/Premissas!$C$16)</f>
        <v>28.846153846153847</v>
      </c>
    </row>
    <row r="1887" spans="1:15" ht="15" customHeight="1">
      <c r="A1887" s="40">
        <v>8</v>
      </c>
      <c r="B1887" s="40">
        <v>1974</v>
      </c>
      <c r="C1887" s="40" t="s">
        <v>21</v>
      </c>
      <c r="D1887" s="40" t="s">
        <v>718</v>
      </c>
      <c r="E1887" s="40" t="s">
        <v>719</v>
      </c>
      <c r="F1887" s="62">
        <v>234</v>
      </c>
      <c r="G1887" s="63">
        <v>4.8499999999999996</v>
      </c>
      <c r="H1887" s="63">
        <v>48</v>
      </c>
      <c r="I1887" s="40"/>
      <c r="J1887" s="40">
        <v>16</v>
      </c>
      <c r="K1887" s="40" t="s">
        <v>677</v>
      </c>
      <c r="L1887" s="40" t="s">
        <v>128</v>
      </c>
      <c r="M1887" s="63">
        <f t="shared" si="29"/>
        <v>3</v>
      </c>
      <c r="N1887" s="64">
        <f>IF(M1887="","",IF(M1887&lt;Premissas!$C$8,Premissas!$E$7,IF(M1887&lt;Premissas!$C$9,Premissas!$E$8,IF(M1887&lt;Premissas!$C$10,Premissas!$E$9,IF(M1887&lt;Premissas!$C$11,Premissas!$E$10,IF(M1887&lt;Premissas!$C$12,Premissas!$E$11,Premissas!$E$12))))))</f>
        <v>750</v>
      </c>
      <c r="O1887" s="65">
        <f>IF(OR(N1887="",N1887=0),0,N1887/Premissas!$C$16)</f>
        <v>28.846153846153847</v>
      </c>
    </row>
    <row r="1888" spans="1:15" ht="15" customHeight="1">
      <c r="A1888" s="40">
        <v>8</v>
      </c>
      <c r="B1888" s="40">
        <v>1974</v>
      </c>
      <c r="C1888" s="40" t="s">
        <v>19</v>
      </c>
      <c r="D1888" s="40" t="s">
        <v>720</v>
      </c>
      <c r="E1888" s="40" t="s">
        <v>721</v>
      </c>
      <c r="F1888" s="62">
        <v>296</v>
      </c>
      <c r="G1888" s="63">
        <v>7.2</v>
      </c>
      <c r="H1888" s="63">
        <v>41</v>
      </c>
      <c r="I1888" s="40"/>
      <c r="J1888" s="40">
        <v>22</v>
      </c>
      <c r="K1888" s="40" t="s">
        <v>677</v>
      </c>
      <c r="L1888" s="40" t="s">
        <v>128</v>
      </c>
      <c r="M1888" s="63">
        <f t="shared" si="29"/>
        <v>1.8636363636363635</v>
      </c>
      <c r="N1888" s="64">
        <f>IF(M1888="","",IF(M1888&lt;Premissas!$C$8,Premissas!$E$7,IF(M1888&lt;Premissas!$C$9,Premissas!$E$8,IF(M1888&lt;Premissas!$C$10,Premissas!$E$9,IF(M1888&lt;Premissas!$C$11,Premissas!$E$10,IF(M1888&lt;Premissas!$C$12,Premissas!$E$11,Premissas!$E$12))))))</f>
        <v>500</v>
      </c>
      <c r="O1888" s="65">
        <f>IF(OR(N1888="",N1888=0),0,N1888/Premissas!$C$16)</f>
        <v>19.23076923076923</v>
      </c>
    </row>
    <row r="1889" spans="1:15" ht="15" customHeight="1">
      <c r="A1889" s="40">
        <v>8</v>
      </c>
      <c r="B1889" s="40">
        <v>1974</v>
      </c>
      <c r="C1889" s="40" t="s">
        <v>21</v>
      </c>
      <c r="D1889" s="40" t="s">
        <v>720</v>
      </c>
      <c r="E1889" s="40" t="s">
        <v>721</v>
      </c>
      <c r="F1889" s="62">
        <v>7</v>
      </c>
      <c r="G1889" s="63">
        <v>0.45</v>
      </c>
      <c r="H1889" s="63">
        <v>16</v>
      </c>
      <c r="I1889" s="40"/>
      <c r="J1889" s="40">
        <v>16</v>
      </c>
      <c r="K1889" s="40" t="s">
        <v>677</v>
      </c>
      <c r="L1889" s="40" t="s">
        <v>128</v>
      </c>
      <c r="M1889" s="63">
        <f t="shared" si="29"/>
        <v>1</v>
      </c>
      <c r="N1889" s="64">
        <f>IF(M1889="","",IF(M1889&lt;Premissas!$C$8,Premissas!$E$7,IF(M1889&lt;Premissas!$C$9,Premissas!$E$8,IF(M1889&lt;Premissas!$C$10,Premissas!$E$9,IF(M1889&lt;Premissas!$C$11,Premissas!$E$10,IF(M1889&lt;Premissas!$C$12,Premissas!$E$11,Premissas!$E$12))))))</f>
        <v>100</v>
      </c>
      <c r="O1889" s="65">
        <f>IF(OR(N1889="",N1889=0),0,N1889/Premissas!$C$16)</f>
        <v>3.8461538461538463</v>
      </c>
    </row>
    <row r="1890" spans="1:15" ht="15" customHeight="1">
      <c r="A1890" s="40">
        <v>8</v>
      </c>
      <c r="B1890" s="40">
        <v>1974</v>
      </c>
      <c r="C1890" s="40" t="s">
        <v>21</v>
      </c>
      <c r="D1890" s="40" t="s">
        <v>724</v>
      </c>
      <c r="E1890" s="40" t="s">
        <v>725</v>
      </c>
      <c r="F1890" s="62">
        <v>367</v>
      </c>
      <c r="G1890" s="63">
        <v>13.45</v>
      </c>
      <c r="H1890" s="63">
        <v>27</v>
      </c>
      <c r="I1890" s="40"/>
      <c r="J1890" s="40">
        <v>16</v>
      </c>
      <c r="K1890" s="40" t="s">
        <v>677</v>
      </c>
      <c r="L1890" s="40" t="s">
        <v>128</v>
      </c>
      <c r="M1890" s="63">
        <f t="shared" si="29"/>
        <v>1.6875</v>
      </c>
      <c r="N1890" s="64">
        <f>IF(M1890="","",IF(M1890&lt;Premissas!$C$8,Premissas!$E$7,IF(M1890&lt;Premissas!$C$9,Premissas!$E$8,IF(M1890&lt;Premissas!$C$10,Premissas!$E$9,IF(M1890&lt;Premissas!$C$11,Premissas!$E$10,IF(M1890&lt;Premissas!$C$12,Premissas!$E$11,Premissas!$E$12))))))</f>
        <v>500</v>
      </c>
      <c r="O1890" s="65">
        <f>IF(OR(N1890="",N1890=0),0,N1890/Premissas!$C$16)</f>
        <v>19.23076923076923</v>
      </c>
    </row>
    <row r="1891" spans="1:15" ht="15" customHeight="1">
      <c r="A1891" s="40">
        <v>8</v>
      </c>
      <c r="B1891" s="40">
        <v>1974</v>
      </c>
      <c r="C1891" s="40" t="s">
        <v>21</v>
      </c>
      <c r="D1891" s="40" t="s">
        <v>726</v>
      </c>
      <c r="E1891" s="40" t="s">
        <v>727</v>
      </c>
      <c r="F1891" s="62">
        <v>17</v>
      </c>
      <c r="G1891" s="63">
        <v>0.55000000000000004</v>
      </c>
      <c r="H1891" s="63">
        <v>31</v>
      </c>
      <c r="I1891" s="40"/>
      <c r="J1891" s="40">
        <v>16</v>
      </c>
      <c r="K1891" s="40" t="s">
        <v>677</v>
      </c>
      <c r="L1891" s="40" t="s">
        <v>128</v>
      </c>
      <c r="M1891" s="63">
        <f t="shared" si="29"/>
        <v>1.9375</v>
      </c>
      <c r="N1891" s="64">
        <f>IF(M1891="","",IF(M1891&lt;Premissas!$C$8,Premissas!$E$7,IF(M1891&lt;Premissas!$C$9,Premissas!$E$8,IF(M1891&lt;Premissas!$C$10,Premissas!$E$9,IF(M1891&lt;Premissas!$C$11,Premissas!$E$10,IF(M1891&lt;Premissas!$C$12,Premissas!$E$11,Premissas!$E$12))))))</f>
        <v>750</v>
      </c>
      <c r="O1891" s="65">
        <f>IF(OR(N1891="",N1891=0),0,N1891/Premissas!$C$16)</f>
        <v>28.846153846153847</v>
      </c>
    </row>
    <row r="1892" spans="1:15" ht="15" customHeight="1">
      <c r="A1892" s="40">
        <v>8</v>
      </c>
      <c r="B1892" s="40">
        <v>1974</v>
      </c>
      <c r="C1892" s="40" t="s">
        <v>21</v>
      </c>
      <c r="D1892" s="40" t="s">
        <v>728</v>
      </c>
      <c r="E1892" s="40" t="s">
        <v>729</v>
      </c>
      <c r="F1892" s="62">
        <v>202</v>
      </c>
      <c r="G1892" s="63">
        <v>4.09</v>
      </c>
      <c r="H1892" s="63">
        <v>49</v>
      </c>
      <c r="I1892" s="40"/>
      <c r="J1892" s="40">
        <v>16</v>
      </c>
      <c r="K1892" s="40" t="s">
        <v>677</v>
      </c>
      <c r="L1892" s="40" t="s">
        <v>128</v>
      </c>
      <c r="M1892" s="63">
        <f t="shared" si="29"/>
        <v>3.0625</v>
      </c>
      <c r="N1892" s="64">
        <f>IF(M1892="","",IF(M1892&lt;Premissas!$C$8,Premissas!$E$7,IF(M1892&lt;Premissas!$C$9,Premissas!$E$8,IF(M1892&lt;Premissas!$C$10,Premissas!$E$9,IF(M1892&lt;Premissas!$C$11,Premissas!$E$10,IF(M1892&lt;Premissas!$C$12,Premissas!$E$11,Premissas!$E$12))))))</f>
        <v>750</v>
      </c>
      <c r="O1892" s="65">
        <f>IF(OR(N1892="",N1892=0),0,N1892/Premissas!$C$16)</f>
        <v>28.846153846153847</v>
      </c>
    </row>
    <row r="1893" spans="1:15" ht="15" customHeight="1">
      <c r="A1893" s="40">
        <v>8</v>
      </c>
      <c r="B1893" s="40">
        <v>1974</v>
      </c>
      <c r="C1893" s="40" t="s">
        <v>20</v>
      </c>
      <c r="D1893" s="40" t="s">
        <v>728</v>
      </c>
      <c r="E1893" s="40" t="s">
        <v>729</v>
      </c>
      <c r="F1893" s="62">
        <v>12</v>
      </c>
      <c r="G1893" s="63">
        <v>1.1100000000000001</v>
      </c>
      <c r="H1893" s="63">
        <v>11</v>
      </c>
      <c r="I1893" s="40">
        <v>41</v>
      </c>
      <c r="J1893" s="40">
        <v>41</v>
      </c>
      <c r="K1893" s="40" t="s">
        <v>127</v>
      </c>
      <c r="L1893" s="40" t="s">
        <v>128</v>
      </c>
      <c r="M1893" s="63">
        <f t="shared" si="29"/>
        <v>0.26829268292682928</v>
      </c>
      <c r="N1893" s="64">
        <f>IF(M1893="","",IF(M1893&lt;Premissas!$C$8,Premissas!$E$7,IF(M1893&lt;Premissas!$C$9,Premissas!$E$8,IF(M1893&lt;Premissas!$C$10,Premissas!$E$9,IF(M1893&lt;Premissas!$C$11,Premissas!$E$10,IF(M1893&lt;Premissas!$C$12,Premissas!$E$11,Premissas!$E$12))))))</f>
        <v>0</v>
      </c>
      <c r="O1893" s="65">
        <f>IF(OR(N1893="",N1893=0),0,N1893/Premissas!$C$16)</f>
        <v>0</v>
      </c>
    </row>
    <row r="1894" spans="1:15" ht="15" customHeight="1">
      <c r="A1894" s="40">
        <v>8</v>
      </c>
      <c r="B1894" s="40">
        <v>1974</v>
      </c>
      <c r="C1894" s="40" t="s">
        <v>21</v>
      </c>
      <c r="D1894" s="40" t="s">
        <v>730</v>
      </c>
      <c r="E1894" s="40" t="s">
        <v>731</v>
      </c>
      <c r="F1894" s="62">
        <v>414</v>
      </c>
      <c r="G1894" s="63">
        <v>11.75</v>
      </c>
      <c r="H1894" s="63">
        <v>35</v>
      </c>
      <c r="I1894" s="40"/>
      <c r="J1894" s="40">
        <v>16</v>
      </c>
      <c r="K1894" s="40" t="s">
        <v>677</v>
      </c>
      <c r="L1894" s="40" t="s">
        <v>128</v>
      </c>
      <c r="M1894" s="63">
        <f t="shared" si="29"/>
        <v>2.1875</v>
      </c>
      <c r="N1894" s="64">
        <f>IF(M1894="","",IF(M1894&lt;Premissas!$C$8,Premissas!$E$7,IF(M1894&lt;Premissas!$C$9,Premissas!$E$8,IF(M1894&lt;Premissas!$C$10,Premissas!$E$9,IF(M1894&lt;Premissas!$C$11,Premissas!$E$10,IF(M1894&lt;Premissas!$C$12,Premissas!$E$11,Premissas!$E$12))))))</f>
        <v>750</v>
      </c>
      <c r="O1894" s="65">
        <f>IF(OR(N1894="",N1894=0),0,N1894/Premissas!$C$16)</f>
        <v>28.846153846153847</v>
      </c>
    </row>
    <row r="1895" spans="1:15" ht="15" customHeight="1">
      <c r="A1895" s="40">
        <v>8</v>
      </c>
      <c r="B1895" s="40">
        <v>1979</v>
      </c>
      <c r="C1895" s="40" t="s">
        <v>22</v>
      </c>
      <c r="D1895" s="40" t="s">
        <v>1916</v>
      </c>
      <c r="E1895" s="40" t="s">
        <v>1917</v>
      </c>
      <c r="F1895" s="62">
        <v>31</v>
      </c>
      <c r="G1895" s="63">
        <v>0.98</v>
      </c>
      <c r="H1895" s="63">
        <v>32</v>
      </c>
      <c r="I1895" s="40">
        <v>18</v>
      </c>
      <c r="J1895" s="40">
        <v>18</v>
      </c>
      <c r="K1895" s="40" t="s">
        <v>127</v>
      </c>
      <c r="L1895" s="40" t="s">
        <v>128</v>
      </c>
      <c r="M1895" s="63">
        <f t="shared" si="29"/>
        <v>1.7777777777777777</v>
      </c>
      <c r="N1895" s="64">
        <f>IF(M1895="","",IF(M1895&lt;Premissas!$C$8,Premissas!$E$7,IF(M1895&lt;Premissas!$C$9,Premissas!$E$8,IF(M1895&lt;Premissas!$C$10,Premissas!$E$9,IF(M1895&lt;Premissas!$C$11,Premissas!$E$10,IF(M1895&lt;Premissas!$C$12,Premissas!$E$11,Premissas!$E$12))))))</f>
        <v>500</v>
      </c>
      <c r="O1895" s="65">
        <f>IF(OR(N1895="",N1895=0),0,N1895/Premissas!$C$16)</f>
        <v>19.23076923076923</v>
      </c>
    </row>
    <row r="1896" spans="1:15" ht="15" customHeight="1">
      <c r="A1896" s="40">
        <v>8</v>
      </c>
      <c r="B1896" s="40">
        <v>1979</v>
      </c>
      <c r="C1896" s="40" t="s">
        <v>22</v>
      </c>
      <c r="D1896" s="40" t="s">
        <v>732</v>
      </c>
      <c r="E1896" s="40" t="s">
        <v>733</v>
      </c>
      <c r="F1896" s="62">
        <v>3304</v>
      </c>
      <c r="G1896" s="63">
        <v>142.32</v>
      </c>
      <c r="H1896" s="63">
        <v>23</v>
      </c>
      <c r="I1896" s="40">
        <v>18</v>
      </c>
      <c r="J1896" s="40">
        <v>18</v>
      </c>
      <c r="K1896" s="40" t="s">
        <v>127</v>
      </c>
      <c r="L1896" s="40" t="s">
        <v>128</v>
      </c>
      <c r="M1896" s="63">
        <f t="shared" si="29"/>
        <v>1.2777777777777777</v>
      </c>
      <c r="N1896" s="64">
        <f>IF(M1896="","",IF(M1896&lt;Premissas!$C$8,Premissas!$E$7,IF(M1896&lt;Premissas!$C$9,Premissas!$E$8,IF(M1896&lt;Premissas!$C$10,Premissas!$E$9,IF(M1896&lt;Premissas!$C$11,Premissas!$E$10,IF(M1896&lt;Premissas!$C$12,Premissas!$E$11,Premissas!$E$12))))))</f>
        <v>200</v>
      </c>
      <c r="O1896" s="65">
        <f>IF(OR(N1896="",N1896=0),0,N1896/Premissas!$C$16)</f>
        <v>7.6923076923076925</v>
      </c>
    </row>
    <row r="1897" spans="1:15" ht="15" customHeight="1">
      <c r="A1897" s="40">
        <v>8</v>
      </c>
      <c r="B1897" s="40">
        <v>1979</v>
      </c>
      <c r="C1897" s="40" t="s">
        <v>22</v>
      </c>
      <c r="D1897" s="40" t="s">
        <v>734</v>
      </c>
      <c r="E1897" s="40" t="s">
        <v>735</v>
      </c>
      <c r="F1897" s="62">
        <v>1639</v>
      </c>
      <c r="G1897" s="63">
        <v>63.84</v>
      </c>
      <c r="H1897" s="63">
        <v>26</v>
      </c>
      <c r="I1897" s="40">
        <v>18</v>
      </c>
      <c r="J1897" s="40">
        <v>18</v>
      </c>
      <c r="K1897" s="40" t="s">
        <v>127</v>
      </c>
      <c r="L1897" s="40" t="s">
        <v>128</v>
      </c>
      <c r="M1897" s="63">
        <f t="shared" si="29"/>
        <v>1.4444444444444444</v>
      </c>
      <c r="N1897" s="64">
        <f>IF(M1897="","",IF(M1897&lt;Premissas!$C$8,Premissas!$E$7,IF(M1897&lt;Premissas!$C$9,Premissas!$E$8,IF(M1897&lt;Premissas!$C$10,Premissas!$E$9,IF(M1897&lt;Premissas!$C$11,Premissas!$E$10,IF(M1897&lt;Premissas!$C$12,Premissas!$E$11,Premissas!$E$12))))))</f>
        <v>350</v>
      </c>
      <c r="O1897" s="65">
        <f>IF(OR(N1897="",N1897=0),0,N1897/Premissas!$C$16)</f>
        <v>13.461538461538462</v>
      </c>
    </row>
    <row r="1898" spans="1:15" ht="15" customHeight="1">
      <c r="A1898" s="40">
        <v>8</v>
      </c>
      <c r="B1898" s="40">
        <v>1979</v>
      </c>
      <c r="C1898" s="40" t="s">
        <v>20</v>
      </c>
      <c r="D1898" s="40" t="s">
        <v>734</v>
      </c>
      <c r="E1898" s="40" t="s">
        <v>735</v>
      </c>
      <c r="F1898" s="62">
        <v>32</v>
      </c>
      <c r="G1898" s="63">
        <v>2.83</v>
      </c>
      <c r="H1898" s="63">
        <v>11</v>
      </c>
      <c r="I1898" s="40">
        <v>35</v>
      </c>
      <c r="J1898" s="40">
        <v>35</v>
      </c>
      <c r="K1898" s="40" t="s">
        <v>127</v>
      </c>
      <c r="L1898" s="40" t="s">
        <v>128</v>
      </c>
      <c r="M1898" s="63">
        <f t="shared" si="29"/>
        <v>0.31428571428571428</v>
      </c>
      <c r="N1898" s="64">
        <f>IF(M1898="","",IF(M1898&lt;Premissas!$C$8,Premissas!$E$7,IF(M1898&lt;Premissas!$C$9,Premissas!$E$8,IF(M1898&lt;Premissas!$C$10,Premissas!$E$9,IF(M1898&lt;Premissas!$C$11,Premissas!$E$10,IF(M1898&lt;Premissas!$C$12,Premissas!$E$11,Premissas!$E$12))))))</f>
        <v>0</v>
      </c>
      <c r="O1898" s="65">
        <f>IF(OR(N1898="",N1898=0),0,N1898/Premissas!$C$16)</f>
        <v>0</v>
      </c>
    </row>
    <row r="1899" spans="1:15" ht="15" customHeight="1">
      <c r="A1899" s="40">
        <v>8</v>
      </c>
      <c r="B1899" s="40">
        <v>1979</v>
      </c>
      <c r="C1899" s="40" t="s">
        <v>20</v>
      </c>
      <c r="D1899" s="40" t="s">
        <v>736</v>
      </c>
      <c r="E1899" s="40" t="s">
        <v>737</v>
      </c>
      <c r="F1899" s="62">
        <v>2626</v>
      </c>
      <c r="G1899" s="63">
        <v>83.85</v>
      </c>
      <c r="H1899" s="63">
        <v>31</v>
      </c>
      <c r="I1899" s="40">
        <v>35</v>
      </c>
      <c r="J1899" s="40">
        <v>35</v>
      </c>
      <c r="K1899" s="40" t="s">
        <v>127</v>
      </c>
      <c r="L1899" s="40" t="s">
        <v>128</v>
      </c>
      <c r="M1899" s="63">
        <f t="shared" si="29"/>
        <v>0.88571428571428568</v>
      </c>
      <c r="N1899" s="64">
        <f>IF(M1899="","",IF(M1899&lt;Premissas!$C$8,Premissas!$E$7,IF(M1899&lt;Premissas!$C$9,Premissas!$E$8,IF(M1899&lt;Premissas!$C$10,Premissas!$E$9,IF(M1899&lt;Premissas!$C$11,Premissas!$E$10,IF(M1899&lt;Premissas!$C$12,Premissas!$E$11,Premissas!$E$12))))))</f>
        <v>0</v>
      </c>
      <c r="O1899" s="65">
        <f>IF(OR(N1899="",N1899=0),0,N1899/Premissas!$C$16)</f>
        <v>0</v>
      </c>
    </row>
    <row r="1900" spans="1:15" ht="15" customHeight="1">
      <c r="A1900" s="40">
        <v>8</v>
      </c>
      <c r="B1900" s="40">
        <v>1979</v>
      </c>
      <c r="C1900" s="40" t="s">
        <v>22</v>
      </c>
      <c r="D1900" s="40" t="s">
        <v>738</v>
      </c>
      <c r="E1900" s="40" t="s">
        <v>739</v>
      </c>
      <c r="F1900" s="62">
        <v>592</v>
      </c>
      <c r="G1900" s="63">
        <v>37.79</v>
      </c>
      <c r="H1900" s="63">
        <v>16</v>
      </c>
      <c r="I1900" s="40">
        <v>18</v>
      </c>
      <c r="J1900" s="40">
        <v>18</v>
      </c>
      <c r="K1900" s="40" t="s">
        <v>127</v>
      </c>
      <c r="L1900" s="40" t="s">
        <v>128</v>
      </c>
      <c r="M1900" s="63">
        <f t="shared" si="29"/>
        <v>0.88888888888888884</v>
      </c>
      <c r="N1900" s="64">
        <f>IF(M1900="","",IF(M1900&lt;Premissas!$C$8,Premissas!$E$7,IF(M1900&lt;Premissas!$C$9,Premissas!$E$8,IF(M1900&lt;Premissas!$C$10,Premissas!$E$9,IF(M1900&lt;Premissas!$C$11,Premissas!$E$10,IF(M1900&lt;Premissas!$C$12,Premissas!$E$11,Premissas!$E$12))))))</f>
        <v>0</v>
      </c>
      <c r="O1900" s="65">
        <f>IF(OR(N1900="",N1900=0),0,N1900/Premissas!$C$16)</f>
        <v>0</v>
      </c>
    </row>
    <row r="1901" spans="1:15" ht="15" customHeight="1">
      <c r="A1901" s="40">
        <v>8</v>
      </c>
      <c r="B1901" s="40">
        <v>1979</v>
      </c>
      <c r="C1901" s="40" t="s">
        <v>19</v>
      </c>
      <c r="D1901" s="40" t="s">
        <v>738</v>
      </c>
      <c r="E1901" s="40" t="s">
        <v>739</v>
      </c>
      <c r="F1901" s="62">
        <v>6800</v>
      </c>
      <c r="G1901" s="63">
        <v>116.23</v>
      </c>
      <c r="H1901" s="63">
        <v>59</v>
      </c>
      <c r="I1901" s="40"/>
      <c r="J1901" s="40">
        <v>22</v>
      </c>
      <c r="K1901" s="40" t="s">
        <v>677</v>
      </c>
      <c r="L1901" s="40" t="s">
        <v>128</v>
      </c>
      <c r="M1901" s="63">
        <f t="shared" si="29"/>
        <v>2.6818181818181817</v>
      </c>
      <c r="N1901" s="64">
        <f>IF(M1901="","",IF(M1901&lt;Premissas!$C$8,Premissas!$E$7,IF(M1901&lt;Premissas!$C$9,Premissas!$E$8,IF(M1901&lt;Premissas!$C$10,Premissas!$E$9,IF(M1901&lt;Premissas!$C$11,Premissas!$E$10,IF(M1901&lt;Premissas!$C$12,Premissas!$E$11,Premissas!$E$12))))))</f>
        <v>750</v>
      </c>
      <c r="O1901" s="65">
        <f>IF(OR(N1901="",N1901=0),0,N1901/Premissas!$C$16)</f>
        <v>28.846153846153847</v>
      </c>
    </row>
    <row r="1902" spans="1:15" ht="15" customHeight="1">
      <c r="A1902" s="40">
        <v>8</v>
      </c>
      <c r="B1902" s="40">
        <v>1979</v>
      </c>
      <c r="C1902" s="40" t="s">
        <v>19</v>
      </c>
      <c r="D1902" s="40" t="s">
        <v>740</v>
      </c>
      <c r="E1902" s="40" t="s">
        <v>741</v>
      </c>
      <c r="F1902" s="62">
        <v>519</v>
      </c>
      <c r="G1902" s="63">
        <v>13.65</v>
      </c>
      <c r="H1902" s="63">
        <v>38</v>
      </c>
      <c r="I1902" s="40"/>
      <c r="J1902" s="40">
        <v>22</v>
      </c>
      <c r="K1902" s="40" t="s">
        <v>677</v>
      </c>
      <c r="L1902" s="40" t="s">
        <v>128</v>
      </c>
      <c r="M1902" s="63">
        <f t="shared" si="29"/>
        <v>1.7272727272727273</v>
      </c>
      <c r="N1902" s="64">
        <f>IF(M1902="","",IF(M1902&lt;Premissas!$C$8,Premissas!$E$7,IF(M1902&lt;Premissas!$C$9,Premissas!$E$8,IF(M1902&lt;Premissas!$C$10,Premissas!$E$9,IF(M1902&lt;Premissas!$C$11,Premissas!$E$10,IF(M1902&lt;Premissas!$C$12,Premissas!$E$11,Premissas!$E$12))))))</f>
        <v>500</v>
      </c>
      <c r="O1902" s="65">
        <f>IF(OR(N1902="",N1902=0),0,N1902/Premissas!$C$16)</f>
        <v>19.23076923076923</v>
      </c>
    </row>
    <row r="1903" spans="1:15" ht="15" customHeight="1">
      <c r="A1903" s="40">
        <v>8</v>
      </c>
      <c r="B1903" s="40">
        <v>1979</v>
      </c>
      <c r="C1903" s="40" t="s">
        <v>21</v>
      </c>
      <c r="D1903" s="40" t="s">
        <v>740</v>
      </c>
      <c r="E1903" s="40" t="s">
        <v>741</v>
      </c>
      <c r="F1903" s="62">
        <v>188</v>
      </c>
      <c r="G1903" s="63">
        <v>7.7</v>
      </c>
      <c r="H1903" s="63">
        <v>24</v>
      </c>
      <c r="I1903" s="40"/>
      <c r="J1903" s="40">
        <v>16</v>
      </c>
      <c r="K1903" s="40" t="s">
        <v>677</v>
      </c>
      <c r="L1903" s="40" t="s">
        <v>128</v>
      </c>
      <c r="M1903" s="63">
        <f t="shared" si="29"/>
        <v>1.5</v>
      </c>
      <c r="N1903" s="64">
        <f>IF(M1903="","",IF(M1903&lt;Premissas!$C$8,Premissas!$E$7,IF(M1903&lt;Premissas!$C$9,Premissas!$E$8,IF(M1903&lt;Premissas!$C$10,Premissas!$E$9,IF(M1903&lt;Premissas!$C$11,Premissas!$E$10,IF(M1903&lt;Premissas!$C$12,Premissas!$E$11,Premissas!$E$12))))))</f>
        <v>350</v>
      </c>
      <c r="O1903" s="65">
        <f>IF(OR(N1903="",N1903=0),0,N1903/Premissas!$C$16)</f>
        <v>13.461538461538462</v>
      </c>
    </row>
    <row r="1904" spans="1:15" ht="15" customHeight="1">
      <c r="A1904" s="40">
        <v>8</v>
      </c>
      <c r="B1904" s="40">
        <v>1979</v>
      </c>
      <c r="C1904" s="40" t="s">
        <v>20</v>
      </c>
      <c r="D1904" s="40" t="s">
        <v>740</v>
      </c>
      <c r="E1904" s="40" t="s">
        <v>741</v>
      </c>
      <c r="F1904" s="62">
        <v>998</v>
      </c>
      <c r="G1904" s="63">
        <v>15.02</v>
      </c>
      <c r="H1904" s="63">
        <v>66</v>
      </c>
      <c r="I1904" s="40">
        <v>35</v>
      </c>
      <c r="J1904" s="40">
        <v>35</v>
      </c>
      <c r="K1904" s="40" t="s">
        <v>127</v>
      </c>
      <c r="L1904" s="40" t="s">
        <v>128</v>
      </c>
      <c r="M1904" s="63">
        <f t="shared" si="29"/>
        <v>1.8857142857142857</v>
      </c>
      <c r="N1904" s="64">
        <f>IF(M1904="","",IF(M1904&lt;Premissas!$C$8,Premissas!$E$7,IF(M1904&lt;Premissas!$C$9,Premissas!$E$8,IF(M1904&lt;Premissas!$C$10,Premissas!$E$9,IF(M1904&lt;Premissas!$C$11,Premissas!$E$10,IF(M1904&lt;Premissas!$C$12,Premissas!$E$11,Premissas!$E$12))))))</f>
        <v>500</v>
      </c>
      <c r="O1904" s="65">
        <f>IF(OR(N1904="",N1904=0),0,N1904/Premissas!$C$16)</f>
        <v>19.23076923076923</v>
      </c>
    </row>
    <row r="1905" spans="1:15" ht="15" customHeight="1">
      <c r="A1905" s="40">
        <v>8</v>
      </c>
      <c r="B1905" s="40">
        <v>1979</v>
      </c>
      <c r="C1905" s="40" t="s">
        <v>20</v>
      </c>
      <c r="D1905" s="40" t="s">
        <v>1918</v>
      </c>
      <c r="E1905" s="40" t="s">
        <v>1919</v>
      </c>
      <c r="F1905" s="62">
        <v>3</v>
      </c>
      <c r="G1905" s="63">
        <v>2.4700000000000002</v>
      </c>
      <c r="H1905" s="63">
        <v>1</v>
      </c>
      <c r="I1905" s="40">
        <v>35</v>
      </c>
      <c r="J1905" s="40">
        <v>35</v>
      </c>
      <c r="K1905" s="40" t="s">
        <v>127</v>
      </c>
      <c r="L1905" s="40" t="s">
        <v>128</v>
      </c>
      <c r="M1905" s="63">
        <f t="shared" si="29"/>
        <v>2.8571428571428571E-2</v>
      </c>
      <c r="N1905" s="64">
        <f>IF(M1905="","",IF(M1905&lt;Premissas!$C$8,Premissas!$E$7,IF(M1905&lt;Premissas!$C$9,Premissas!$E$8,IF(M1905&lt;Premissas!$C$10,Premissas!$E$9,IF(M1905&lt;Premissas!$C$11,Premissas!$E$10,IF(M1905&lt;Premissas!$C$12,Premissas!$E$11,Premissas!$E$12))))))</f>
        <v>0</v>
      </c>
      <c r="O1905" s="65">
        <f>IF(OR(N1905="",N1905=0),0,N1905/Premissas!$C$16)</f>
        <v>0</v>
      </c>
    </row>
    <row r="1906" spans="1:15" ht="15" customHeight="1">
      <c r="A1906" s="40">
        <v>8</v>
      </c>
      <c r="B1906" s="40">
        <v>1979</v>
      </c>
      <c r="C1906" s="40" t="s">
        <v>19</v>
      </c>
      <c r="D1906" s="40" t="s">
        <v>742</v>
      </c>
      <c r="E1906" s="40" t="s">
        <v>743</v>
      </c>
      <c r="F1906" s="62">
        <v>67</v>
      </c>
      <c r="G1906" s="63">
        <v>2</v>
      </c>
      <c r="H1906" s="63">
        <v>34</v>
      </c>
      <c r="I1906" s="40"/>
      <c r="J1906" s="40">
        <v>22</v>
      </c>
      <c r="K1906" s="40" t="s">
        <v>677</v>
      </c>
      <c r="L1906" s="40" t="s">
        <v>128</v>
      </c>
      <c r="M1906" s="63">
        <f t="shared" si="29"/>
        <v>1.5454545454545454</v>
      </c>
      <c r="N1906" s="64">
        <f>IF(M1906="","",IF(M1906&lt;Premissas!$C$8,Premissas!$E$7,IF(M1906&lt;Premissas!$C$9,Premissas!$E$8,IF(M1906&lt;Premissas!$C$10,Premissas!$E$9,IF(M1906&lt;Premissas!$C$11,Premissas!$E$10,IF(M1906&lt;Premissas!$C$12,Premissas!$E$11,Premissas!$E$12))))))</f>
        <v>350</v>
      </c>
      <c r="O1906" s="65">
        <f>IF(OR(N1906="",N1906=0),0,N1906/Premissas!$C$16)</f>
        <v>13.461538461538462</v>
      </c>
    </row>
    <row r="1907" spans="1:15" ht="15" customHeight="1">
      <c r="A1907" s="40">
        <v>8</v>
      </c>
      <c r="B1907" s="40">
        <v>1979</v>
      </c>
      <c r="C1907" s="40" t="s">
        <v>21</v>
      </c>
      <c r="D1907" s="40" t="s">
        <v>742</v>
      </c>
      <c r="E1907" s="40" t="s">
        <v>743</v>
      </c>
      <c r="F1907" s="62">
        <v>322</v>
      </c>
      <c r="G1907" s="63">
        <v>13.78</v>
      </c>
      <c r="H1907" s="63">
        <v>23</v>
      </c>
      <c r="I1907" s="40"/>
      <c r="J1907" s="40">
        <v>16</v>
      </c>
      <c r="K1907" s="40" t="s">
        <v>677</v>
      </c>
      <c r="L1907" s="40" t="s">
        <v>128</v>
      </c>
      <c r="M1907" s="63">
        <f t="shared" si="29"/>
        <v>1.4375</v>
      </c>
      <c r="N1907" s="64">
        <f>IF(M1907="","",IF(M1907&lt;Premissas!$C$8,Premissas!$E$7,IF(M1907&lt;Premissas!$C$9,Premissas!$E$8,IF(M1907&lt;Premissas!$C$10,Premissas!$E$9,IF(M1907&lt;Premissas!$C$11,Premissas!$E$10,IF(M1907&lt;Premissas!$C$12,Premissas!$E$11,Premissas!$E$12))))))</f>
        <v>350</v>
      </c>
      <c r="O1907" s="65">
        <f>IF(OR(N1907="",N1907=0),0,N1907/Premissas!$C$16)</f>
        <v>13.461538461538462</v>
      </c>
    </row>
    <row r="1908" spans="1:15" ht="15" customHeight="1">
      <c r="A1908" s="40">
        <v>8</v>
      </c>
      <c r="B1908" s="40">
        <v>1979</v>
      </c>
      <c r="C1908" s="40" t="s">
        <v>20</v>
      </c>
      <c r="D1908" s="40" t="s">
        <v>742</v>
      </c>
      <c r="E1908" s="40" t="s">
        <v>743</v>
      </c>
      <c r="F1908" s="62">
        <v>109</v>
      </c>
      <c r="G1908" s="63">
        <v>4.0599999999999996</v>
      </c>
      <c r="H1908" s="63">
        <v>27</v>
      </c>
      <c r="I1908" s="40">
        <v>35</v>
      </c>
      <c r="J1908" s="40">
        <v>35</v>
      </c>
      <c r="K1908" s="40" t="s">
        <v>127</v>
      </c>
      <c r="L1908" s="40" t="s">
        <v>128</v>
      </c>
      <c r="M1908" s="63">
        <f t="shared" si="29"/>
        <v>0.77142857142857146</v>
      </c>
      <c r="N1908" s="64">
        <f>IF(M1908="","",IF(M1908&lt;Premissas!$C$8,Premissas!$E$7,IF(M1908&lt;Premissas!$C$9,Premissas!$E$8,IF(M1908&lt;Premissas!$C$10,Premissas!$E$9,IF(M1908&lt;Premissas!$C$11,Premissas!$E$10,IF(M1908&lt;Premissas!$C$12,Premissas!$E$11,Premissas!$E$12))))))</f>
        <v>0</v>
      </c>
      <c r="O1908" s="65">
        <f>IF(OR(N1908="",N1908=0),0,N1908/Premissas!$C$16)</f>
        <v>0</v>
      </c>
    </row>
    <row r="1909" spans="1:15" ht="15" customHeight="1">
      <c r="A1909" s="40">
        <v>8</v>
      </c>
      <c r="B1909" s="40">
        <v>1979</v>
      </c>
      <c r="C1909" s="40" t="s">
        <v>22</v>
      </c>
      <c r="D1909" s="40" t="s">
        <v>744</v>
      </c>
      <c r="E1909" s="40" t="s">
        <v>745</v>
      </c>
      <c r="F1909" s="62">
        <v>2634</v>
      </c>
      <c r="G1909" s="63">
        <v>63.06</v>
      </c>
      <c r="H1909" s="63">
        <v>42</v>
      </c>
      <c r="I1909" s="40">
        <v>18</v>
      </c>
      <c r="J1909" s="40">
        <v>18</v>
      </c>
      <c r="K1909" s="40" t="s">
        <v>127</v>
      </c>
      <c r="L1909" s="40" t="s">
        <v>128</v>
      </c>
      <c r="M1909" s="63">
        <f t="shared" si="29"/>
        <v>2.3333333333333335</v>
      </c>
      <c r="N1909" s="64">
        <f>IF(M1909="","",IF(M1909&lt;Premissas!$C$8,Premissas!$E$7,IF(M1909&lt;Premissas!$C$9,Premissas!$E$8,IF(M1909&lt;Premissas!$C$10,Premissas!$E$9,IF(M1909&lt;Premissas!$C$11,Premissas!$E$10,IF(M1909&lt;Premissas!$C$12,Premissas!$E$11,Premissas!$E$12))))))</f>
        <v>750</v>
      </c>
      <c r="O1909" s="65">
        <f>IF(OR(N1909="",N1909=0),0,N1909/Premissas!$C$16)</f>
        <v>28.846153846153847</v>
      </c>
    </row>
    <row r="1910" spans="1:15" ht="15" customHeight="1">
      <c r="A1910" s="40">
        <v>8</v>
      </c>
      <c r="B1910" s="40">
        <v>1979</v>
      </c>
      <c r="C1910" s="40" t="s">
        <v>21</v>
      </c>
      <c r="D1910" s="40" t="s">
        <v>746</v>
      </c>
      <c r="E1910" s="40" t="s">
        <v>747</v>
      </c>
      <c r="F1910" s="62">
        <v>143</v>
      </c>
      <c r="G1910" s="63">
        <v>36.01</v>
      </c>
      <c r="H1910" s="63">
        <v>4</v>
      </c>
      <c r="I1910" s="40"/>
      <c r="J1910" s="40">
        <v>16</v>
      </c>
      <c r="K1910" s="40" t="s">
        <v>677</v>
      </c>
      <c r="L1910" s="40" t="s">
        <v>128</v>
      </c>
      <c r="M1910" s="63">
        <f t="shared" si="29"/>
        <v>0.25</v>
      </c>
      <c r="N1910" s="64">
        <f>IF(M1910="","",IF(M1910&lt;Premissas!$C$8,Premissas!$E$7,IF(M1910&lt;Premissas!$C$9,Premissas!$E$8,IF(M1910&lt;Premissas!$C$10,Premissas!$E$9,IF(M1910&lt;Premissas!$C$11,Premissas!$E$10,IF(M1910&lt;Premissas!$C$12,Premissas!$E$11,Premissas!$E$12))))))</f>
        <v>0</v>
      </c>
      <c r="O1910" s="65">
        <f>IF(OR(N1910="",N1910=0),0,N1910/Premissas!$C$16)</f>
        <v>0</v>
      </c>
    </row>
    <row r="1911" spans="1:15" ht="15" customHeight="1">
      <c r="A1911" s="40">
        <v>8</v>
      </c>
      <c r="B1911" s="40">
        <v>1979</v>
      </c>
      <c r="C1911" s="40" t="s">
        <v>19</v>
      </c>
      <c r="D1911" s="40" t="s">
        <v>748</v>
      </c>
      <c r="E1911" s="40" t="s">
        <v>749</v>
      </c>
      <c r="F1911" s="62">
        <v>288</v>
      </c>
      <c r="G1911" s="63">
        <v>11.69</v>
      </c>
      <c r="H1911" s="63">
        <v>25</v>
      </c>
      <c r="I1911" s="40"/>
      <c r="J1911" s="40">
        <v>22</v>
      </c>
      <c r="K1911" s="40" t="s">
        <v>677</v>
      </c>
      <c r="L1911" s="40" t="s">
        <v>128</v>
      </c>
      <c r="M1911" s="63">
        <f t="shared" si="29"/>
        <v>1.1363636363636365</v>
      </c>
      <c r="N1911" s="64">
        <f>IF(M1911="","",IF(M1911&lt;Premissas!$C$8,Premissas!$E$7,IF(M1911&lt;Premissas!$C$9,Premissas!$E$8,IF(M1911&lt;Premissas!$C$10,Premissas!$E$9,IF(M1911&lt;Premissas!$C$11,Premissas!$E$10,IF(M1911&lt;Premissas!$C$12,Premissas!$E$11,Premissas!$E$12))))))</f>
        <v>100</v>
      </c>
      <c r="O1911" s="65">
        <f>IF(OR(N1911="",N1911=0),0,N1911/Premissas!$C$16)</f>
        <v>3.8461538461538463</v>
      </c>
    </row>
    <row r="1912" spans="1:15" ht="15" customHeight="1">
      <c r="A1912" s="40">
        <v>8</v>
      </c>
      <c r="B1912" s="40">
        <v>1979</v>
      </c>
      <c r="C1912" s="40" t="s">
        <v>21</v>
      </c>
      <c r="D1912" s="40" t="s">
        <v>748</v>
      </c>
      <c r="E1912" s="40" t="s">
        <v>749</v>
      </c>
      <c r="F1912" s="62">
        <v>604</v>
      </c>
      <c r="G1912" s="63">
        <v>56.14</v>
      </c>
      <c r="H1912" s="63">
        <v>11</v>
      </c>
      <c r="I1912" s="40"/>
      <c r="J1912" s="40">
        <v>16</v>
      </c>
      <c r="K1912" s="40" t="s">
        <v>677</v>
      </c>
      <c r="L1912" s="40" t="s">
        <v>128</v>
      </c>
      <c r="M1912" s="63">
        <f t="shared" si="29"/>
        <v>0.6875</v>
      </c>
      <c r="N1912" s="64">
        <f>IF(M1912="","",IF(M1912&lt;Premissas!$C$8,Premissas!$E$7,IF(M1912&lt;Premissas!$C$9,Premissas!$E$8,IF(M1912&lt;Premissas!$C$10,Premissas!$E$9,IF(M1912&lt;Premissas!$C$11,Premissas!$E$10,IF(M1912&lt;Premissas!$C$12,Premissas!$E$11,Premissas!$E$12))))))</f>
        <v>0</v>
      </c>
      <c r="O1912" s="65">
        <f>IF(OR(N1912="",N1912=0),0,N1912/Premissas!$C$16)</f>
        <v>0</v>
      </c>
    </row>
    <row r="1913" spans="1:15" ht="15" customHeight="1">
      <c r="A1913" s="40">
        <v>8</v>
      </c>
      <c r="B1913" s="40">
        <v>1979</v>
      </c>
      <c r="C1913" s="40" t="s">
        <v>20</v>
      </c>
      <c r="D1913" s="40" t="s">
        <v>748</v>
      </c>
      <c r="E1913" s="40" t="s">
        <v>749</v>
      </c>
      <c r="F1913" s="62">
        <v>70</v>
      </c>
      <c r="G1913" s="63">
        <v>2.95</v>
      </c>
      <c r="H1913" s="63">
        <v>24</v>
      </c>
      <c r="I1913" s="40">
        <v>35</v>
      </c>
      <c r="J1913" s="40">
        <v>35</v>
      </c>
      <c r="K1913" s="40" t="s">
        <v>127</v>
      </c>
      <c r="L1913" s="40" t="s">
        <v>128</v>
      </c>
      <c r="M1913" s="63">
        <f t="shared" si="29"/>
        <v>0.68571428571428572</v>
      </c>
      <c r="N1913" s="64">
        <f>IF(M1913="","",IF(M1913&lt;Premissas!$C$8,Premissas!$E$7,IF(M1913&lt;Premissas!$C$9,Premissas!$E$8,IF(M1913&lt;Premissas!$C$10,Premissas!$E$9,IF(M1913&lt;Premissas!$C$11,Premissas!$E$10,IF(M1913&lt;Premissas!$C$12,Premissas!$E$11,Premissas!$E$12))))))</f>
        <v>0</v>
      </c>
      <c r="O1913" s="65">
        <f>IF(OR(N1913="",N1913=0),0,N1913/Premissas!$C$16)</f>
        <v>0</v>
      </c>
    </row>
    <row r="1914" spans="1:15" ht="15" customHeight="1">
      <c r="A1914" s="40">
        <v>8</v>
      </c>
      <c r="B1914" s="40">
        <v>1979</v>
      </c>
      <c r="C1914" s="40" t="s">
        <v>19</v>
      </c>
      <c r="D1914" s="40" t="s">
        <v>750</v>
      </c>
      <c r="E1914" s="40" t="s">
        <v>751</v>
      </c>
      <c r="F1914" s="62">
        <v>1840</v>
      </c>
      <c r="G1914" s="63">
        <v>80.87</v>
      </c>
      <c r="H1914" s="63">
        <v>23</v>
      </c>
      <c r="I1914" s="40"/>
      <c r="J1914" s="40">
        <v>22</v>
      </c>
      <c r="K1914" s="40" t="s">
        <v>677</v>
      </c>
      <c r="L1914" s="40" t="s">
        <v>128</v>
      </c>
      <c r="M1914" s="63">
        <f t="shared" si="29"/>
        <v>1.0454545454545454</v>
      </c>
      <c r="N1914" s="64">
        <f>IF(M1914="","",IF(M1914&lt;Premissas!$C$8,Premissas!$E$7,IF(M1914&lt;Premissas!$C$9,Premissas!$E$8,IF(M1914&lt;Premissas!$C$10,Premissas!$E$9,IF(M1914&lt;Premissas!$C$11,Premissas!$E$10,IF(M1914&lt;Premissas!$C$12,Premissas!$E$11,Premissas!$E$12))))))</f>
        <v>100</v>
      </c>
      <c r="O1914" s="65">
        <f>IF(OR(N1914="",N1914=0),0,N1914/Premissas!$C$16)</f>
        <v>3.8461538461538463</v>
      </c>
    </row>
    <row r="1915" spans="1:15" ht="15" customHeight="1">
      <c r="A1915" s="40">
        <v>8</v>
      </c>
      <c r="B1915" s="40">
        <v>1979</v>
      </c>
      <c r="C1915" s="40" t="s">
        <v>21</v>
      </c>
      <c r="D1915" s="40" t="s">
        <v>750</v>
      </c>
      <c r="E1915" s="40" t="s">
        <v>751</v>
      </c>
      <c r="F1915" s="62">
        <v>49</v>
      </c>
      <c r="G1915" s="63">
        <v>11.21</v>
      </c>
      <c r="H1915" s="63">
        <v>4</v>
      </c>
      <c r="I1915" s="40"/>
      <c r="J1915" s="40">
        <v>16</v>
      </c>
      <c r="K1915" s="40" t="s">
        <v>677</v>
      </c>
      <c r="L1915" s="40" t="s">
        <v>128</v>
      </c>
      <c r="M1915" s="63">
        <f t="shared" si="29"/>
        <v>0.25</v>
      </c>
      <c r="N1915" s="64">
        <f>IF(M1915="","",IF(M1915&lt;Premissas!$C$8,Premissas!$E$7,IF(M1915&lt;Premissas!$C$9,Premissas!$E$8,IF(M1915&lt;Premissas!$C$10,Premissas!$E$9,IF(M1915&lt;Premissas!$C$11,Premissas!$E$10,IF(M1915&lt;Premissas!$C$12,Premissas!$E$11,Premissas!$E$12))))))</f>
        <v>0</v>
      </c>
      <c r="O1915" s="65">
        <f>IF(OR(N1915="",N1915=0),0,N1915/Premissas!$C$16)</f>
        <v>0</v>
      </c>
    </row>
    <row r="1916" spans="1:15" ht="15" customHeight="1">
      <c r="A1916" s="40">
        <v>8</v>
      </c>
      <c r="B1916" s="40">
        <v>1979</v>
      </c>
      <c r="C1916" s="40" t="s">
        <v>20</v>
      </c>
      <c r="D1916" s="40" t="s">
        <v>750</v>
      </c>
      <c r="E1916" s="40" t="s">
        <v>751</v>
      </c>
      <c r="F1916" s="62">
        <v>66</v>
      </c>
      <c r="G1916" s="63">
        <v>1.89</v>
      </c>
      <c r="H1916" s="63">
        <v>35</v>
      </c>
      <c r="I1916" s="40">
        <v>35</v>
      </c>
      <c r="J1916" s="40">
        <v>35</v>
      </c>
      <c r="K1916" s="40" t="s">
        <v>127</v>
      </c>
      <c r="L1916" s="40" t="s">
        <v>128</v>
      </c>
      <c r="M1916" s="63">
        <f t="shared" si="29"/>
        <v>1</v>
      </c>
      <c r="N1916" s="64">
        <f>IF(M1916="","",IF(M1916&lt;Premissas!$C$8,Premissas!$E$7,IF(M1916&lt;Premissas!$C$9,Premissas!$E$8,IF(M1916&lt;Premissas!$C$10,Premissas!$E$9,IF(M1916&lt;Premissas!$C$11,Premissas!$E$10,IF(M1916&lt;Premissas!$C$12,Premissas!$E$11,Premissas!$E$12))))))</f>
        <v>100</v>
      </c>
      <c r="O1916" s="65">
        <f>IF(OR(N1916="",N1916=0),0,N1916/Premissas!$C$16)</f>
        <v>3.8461538461538463</v>
      </c>
    </row>
    <row r="1917" spans="1:15" ht="15" customHeight="1">
      <c r="A1917" s="40">
        <v>8</v>
      </c>
      <c r="B1917" s="40">
        <v>1979</v>
      </c>
      <c r="C1917" s="40" t="s">
        <v>21</v>
      </c>
      <c r="D1917" s="40" t="s">
        <v>1920</v>
      </c>
      <c r="E1917" s="40" t="s">
        <v>1921</v>
      </c>
      <c r="F1917" s="62">
        <v>58</v>
      </c>
      <c r="G1917" s="63">
        <v>6.61</v>
      </c>
      <c r="H1917" s="63">
        <v>9</v>
      </c>
      <c r="I1917" s="40"/>
      <c r="J1917" s="40">
        <v>16</v>
      </c>
      <c r="K1917" s="40" t="s">
        <v>677</v>
      </c>
      <c r="L1917" s="40" t="s">
        <v>128</v>
      </c>
      <c r="M1917" s="63">
        <f t="shared" si="29"/>
        <v>0.5625</v>
      </c>
      <c r="N1917" s="64">
        <f>IF(M1917="","",IF(M1917&lt;Premissas!$C$8,Premissas!$E$7,IF(M1917&lt;Premissas!$C$9,Premissas!$E$8,IF(M1917&lt;Premissas!$C$10,Premissas!$E$9,IF(M1917&lt;Premissas!$C$11,Premissas!$E$10,IF(M1917&lt;Premissas!$C$12,Premissas!$E$11,Premissas!$E$12))))))</f>
        <v>0</v>
      </c>
      <c r="O1917" s="65">
        <f>IF(OR(N1917="",N1917=0),0,N1917/Premissas!$C$16)</f>
        <v>0</v>
      </c>
    </row>
    <row r="1918" spans="1:15" ht="15" customHeight="1">
      <c r="A1918" s="40">
        <v>8</v>
      </c>
      <c r="B1918" s="40">
        <v>1979</v>
      </c>
      <c r="C1918" s="40" t="s">
        <v>21</v>
      </c>
      <c r="D1918" s="40" t="s">
        <v>752</v>
      </c>
      <c r="E1918" s="40" t="s">
        <v>753</v>
      </c>
      <c r="F1918" s="62">
        <v>41</v>
      </c>
      <c r="G1918" s="63">
        <v>3.09</v>
      </c>
      <c r="H1918" s="63">
        <v>13</v>
      </c>
      <c r="I1918" s="40"/>
      <c r="J1918" s="40">
        <v>16</v>
      </c>
      <c r="K1918" s="40" t="s">
        <v>677</v>
      </c>
      <c r="L1918" s="40" t="s">
        <v>128</v>
      </c>
      <c r="M1918" s="63">
        <f t="shared" si="29"/>
        <v>0.8125</v>
      </c>
      <c r="N1918" s="64">
        <f>IF(M1918="","",IF(M1918&lt;Premissas!$C$8,Premissas!$E$7,IF(M1918&lt;Premissas!$C$9,Premissas!$E$8,IF(M1918&lt;Premissas!$C$10,Premissas!$E$9,IF(M1918&lt;Premissas!$C$11,Premissas!$E$10,IF(M1918&lt;Premissas!$C$12,Premissas!$E$11,Premissas!$E$12))))))</f>
        <v>0</v>
      </c>
      <c r="O1918" s="65">
        <f>IF(OR(N1918="",N1918=0),0,N1918/Premissas!$C$16)</f>
        <v>0</v>
      </c>
    </row>
    <row r="1919" spans="1:15" ht="15" customHeight="1">
      <c r="A1919" s="40">
        <v>8</v>
      </c>
      <c r="B1919" s="40">
        <v>1979</v>
      </c>
      <c r="C1919" s="40" t="s">
        <v>19</v>
      </c>
      <c r="D1919" s="40" t="s">
        <v>756</v>
      </c>
      <c r="E1919" s="40" t="s">
        <v>757</v>
      </c>
      <c r="F1919" s="62">
        <v>101</v>
      </c>
      <c r="G1919" s="63">
        <v>4.4000000000000004</v>
      </c>
      <c r="H1919" s="63">
        <v>23</v>
      </c>
      <c r="I1919" s="40"/>
      <c r="J1919" s="40">
        <v>22</v>
      </c>
      <c r="K1919" s="40" t="s">
        <v>677</v>
      </c>
      <c r="L1919" s="40" t="s">
        <v>128</v>
      </c>
      <c r="M1919" s="63">
        <f t="shared" si="29"/>
        <v>1.0454545454545454</v>
      </c>
      <c r="N1919" s="64">
        <f>IF(M1919="","",IF(M1919&lt;Premissas!$C$8,Premissas!$E$7,IF(M1919&lt;Premissas!$C$9,Premissas!$E$8,IF(M1919&lt;Premissas!$C$10,Premissas!$E$9,IF(M1919&lt;Premissas!$C$11,Premissas!$E$10,IF(M1919&lt;Premissas!$C$12,Premissas!$E$11,Premissas!$E$12))))))</f>
        <v>100</v>
      </c>
      <c r="O1919" s="65">
        <f>IF(OR(N1919="",N1919=0),0,N1919/Premissas!$C$16)</f>
        <v>3.8461538461538463</v>
      </c>
    </row>
    <row r="1920" spans="1:15" ht="15" customHeight="1">
      <c r="A1920" s="40">
        <v>8</v>
      </c>
      <c r="B1920" s="40">
        <v>1979</v>
      </c>
      <c r="C1920" s="40" t="s">
        <v>19</v>
      </c>
      <c r="D1920" s="40" t="s">
        <v>758</v>
      </c>
      <c r="E1920" s="40" t="s">
        <v>759</v>
      </c>
      <c r="F1920" s="62">
        <v>235</v>
      </c>
      <c r="G1920" s="63">
        <v>18.23</v>
      </c>
      <c r="H1920" s="63">
        <v>13</v>
      </c>
      <c r="I1920" s="40"/>
      <c r="J1920" s="40">
        <v>22</v>
      </c>
      <c r="K1920" s="40" t="s">
        <v>677</v>
      </c>
      <c r="L1920" s="40" t="s">
        <v>128</v>
      </c>
      <c r="M1920" s="63">
        <f t="shared" si="29"/>
        <v>0.59090909090909094</v>
      </c>
      <c r="N1920" s="64">
        <f>IF(M1920="","",IF(M1920&lt;Premissas!$C$8,Premissas!$E$7,IF(M1920&lt;Premissas!$C$9,Premissas!$E$8,IF(M1920&lt;Premissas!$C$10,Premissas!$E$9,IF(M1920&lt;Premissas!$C$11,Premissas!$E$10,IF(M1920&lt;Premissas!$C$12,Premissas!$E$11,Premissas!$E$12))))))</f>
        <v>0</v>
      </c>
      <c r="O1920" s="65">
        <f>IF(OR(N1920="",N1920=0),0,N1920/Premissas!$C$16)</f>
        <v>0</v>
      </c>
    </row>
    <row r="1921" spans="1:15" ht="15" customHeight="1">
      <c r="A1921" s="40">
        <v>8</v>
      </c>
      <c r="B1921" s="40">
        <v>1979</v>
      </c>
      <c r="C1921" s="40" t="s">
        <v>21</v>
      </c>
      <c r="D1921" s="40" t="s">
        <v>758</v>
      </c>
      <c r="E1921" s="40" t="s">
        <v>759</v>
      </c>
      <c r="F1921" s="62">
        <v>63</v>
      </c>
      <c r="G1921" s="63">
        <v>2.2400000000000002</v>
      </c>
      <c r="H1921" s="63">
        <v>28</v>
      </c>
      <c r="I1921" s="40"/>
      <c r="J1921" s="40">
        <v>16</v>
      </c>
      <c r="K1921" s="40" t="s">
        <v>677</v>
      </c>
      <c r="L1921" s="40" t="s">
        <v>128</v>
      </c>
      <c r="M1921" s="63">
        <f t="shared" si="29"/>
        <v>1.75</v>
      </c>
      <c r="N1921" s="64">
        <f>IF(M1921="","",IF(M1921&lt;Premissas!$C$8,Premissas!$E$7,IF(M1921&lt;Premissas!$C$9,Premissas!$E$8,IF(M1921&lt;Premissas!$C$10,Premissas!$E$9,IF(M1921&lt;Premissas!$C$11,Premissas!$E$10,IF(M1921&lt;Premissas!$C$12,Premissas!$E$11,Premissas!$E$12))))))</f>
        <v>500</v>
      </c>
      <c r="O1921" s="65">
        <f>IF(OR(N1921="",N1921=0),0,N1921/Premissas!$C$16)</f>
        <v>19.23076923076923</v>
      </c>
    </row>
    <row r="1922" spans="1:15" ht="15" customHeight="1">
      <c r="A1922" s="40">
        <v>8</v>
      </c>
      <c r="B1922" s="40">
        <v>1979</v>
      </c>
      <c r="C1922" s="40" t="s">
        <v>20</v>
      </c>
      <c r="D1922" s="40" t="s">
        <v>758</v>
      </c>
      <c r="E1922" s="40" t="s">
        <v>759</v>
      </c>
      <c r="F1922" s="62">
        <v>111</v>
      </c>
      <c r="G1922" s="63">
        <v>0.32</v>
      </c>
      <c r="H1922" s="63">
        <v>347</v>
      </c>
      <c r="I1922" s="40">
        <v>35</v>
      </c>
      <c r="J1922" s="40">
        <v>35</v>
      </c>
      <c r="K1922" s="40" t="s">
        <v>127</v>
      </c>
      <c r="L1922" s="40" t="s">
        <v>128</v>
      </c>
      <c r="M1922" s="63">
        <f t="shared" ref="M1922:M1985" si="30">IF(OR(J1922="",J1922&lt;=0),"",H1922/J1922)</f>
        <v>9.9142857142857146</v>
      </c>
      <c r="N1922" s="64">
        <f>IF(M1922="","",IF(M1922&lt;Premissas!$C$8,Premissas!$E$7,IF(M1922&lt;Premissas!$C$9,Premissas!$E$8,IF(M1922&lt;Premissas!$C$10,Premissas!$E$9,IF(M1922&lt;Premissas!$C$11,Premissas!$E$10,IF(M1922&lt;Premissas!$C$12,Premissas!$E$11,Premissas!$E$12))))))</f>
        <v>750</v>
      </c>
      <c r="O1922" s="65">
        <f>IF(OR(N1922="",N1922=0),0,N1922/Premissas!$C$16)</f>
        <v>28.846153846153847</v>
      </c>
    </row>
    <row r="1923" spans="1:15" ht="15" customHeight="1">
      <c r="A1923" s="40">
        <v>8</v>
      </c>
      <c r="B1923" s="40">
        <v>1979</v>
      </c>
      <c r="C1923" s="40" t="s">
        <v>20</v>
      </c>
      <c r="D1923" s="40" t="s">
        <v>760</v>
      </c>
      <c r="E1923" s="40" t="s">
        <v>761</v>
      </c>
      <c r="F1923" s="62">
        <v>2352</v>
      </c>
      <c r="G1923" s="63">
        <v>89.78</v>
      </c>
      <c r="H1923" s="63">
        <v>26</v>
      </c>
      <c r="I1923" s="40">
        <v>35</v>
      </c>
      <c r="J1923" s="40">
        <v>35</v>
      </c>
      <c r="K1923" s="40" t="s">
        <v>127</v>
      </c>
      <c r="L1923" s="40" t="s">
        <v>128</v>
      </c>
      <c r="M1923" s="63">
        <f t="shared" si="30"/>
        <v>0.74285714285714288</v>
      </c>
      <c r="N1923" s="64">
        <f>IF(M1923="","",IF(M1923&lt;Premissas!$C$8,Premissas!$E$7,IF(M1923&lt;Premissas!$C$9,Premissas!$E$8,IF(M1923&lt;Premissas!$C$10,Premissas!$E$9,IF(M1923&lt;Premissas!$C$11,Premissas!$E$10,IF(M1923&lt;Premissas!$C$12,Premissas!$E$11,Premissas!$E$12))))))</f>
        <v>0</v>
      </c>
      <c r="O1923" s="65">
        <f>IF(OR(N1923="",N1923=0),0,N1923/Premissas!$C$16)</f>
        <v>0</v>
      </c>
    </row>
    <row r="1924" spans="1:15" ht="15" customHeight="1">
      <c r="A1924" s="40">
        <v>8</v>
      </c>
      <c r="B1924" s="40">
        <v>1979</v>
      </c>
      <c r="C1924" s="40" t="s">
        <v>21</v>
      </c>
      <c r="D1924" s="40" t="s">
        <v>762</v>
      </c>
      <c r="E1924" s="40" t="s">
        <v>763</v>
      </c>
      <c r="F1924" s="62">
        <v>14</v>
      </c>
      <c r="G1924" s="63">
        <v>16.36</v>
      </c>
      <c r="H1924" s="63">
        <v>1</v>
      </c>
      <c r="I1924" s="40"/>
      <c r="J1924" s="40">
        <v>16</v>
      </c>
      <c r="K1924" s="40" t="s">
        <v>677</v>
      </c>
      <c r="L1924" s="40" t="s">
        <v>128</v>
      </c>
      <c r="M1924" s="63">
        <f t="shared" si="30"/>
        <v>6.25E-2</v>
      </c>
      <c r="N1924" s="64">
        <f>IF(M1924="","",IF(M1924&lt;Premissas!$C$8,Premissas!$E$7,IF(M1924&lt;Premissas!$C$9,Premissas!$E$8,IF(M1924&lt;Premissas!$C$10,Premissas!$E$9,IF(M1924&lt;Premissas!$C$11,Premissas!$E$10,IF(M1924&lt;Premissas!$C$12,Premissas!$E$11,Premissas!$E$12))))))</f>
        <v>0</v>
      </c>
      <c r="O1924" s="65">
        <f>IF(OR(N1924="",N1924=0),0,N1924/Premissas!$C$16)</f>
        <v>0</v>
      </c>
    </row>
    <row r="1925" spans="1:15" ht="15" customHeight="1">
      <c r="A1925" s="40">
        <v>8</v>
      </c>
      <c r="B1925" s="40">
        <v>1979</v>
      </c>
      <c r="C1925" s="40" t="s">
        <v>22</v>
      </c>
      <c r="D1925" s="40" t="s">
        <v>764</v>
      </c>
      <c r="E1925" s="40" t="s">
        <v>765</v>
      </c>
      <c r="F1925" s="62">
        <v>1843</v>
      </c>
      <c r="G1925" s="63">
        <v>90.24</v>
      </c>
      <c r="H1925" s="63">
        <v>20</v>
      </c>
      <c r="I1925" s="40">
        <v>18</v>
      </c>
      <c r="J1925" s="40">
        <v>18</v>
      </c>
      <c r="K1925" s="40" t="s">
        <v>127</v>
      </c>
      <c r="L1925" s="40" t="s">
        <v>128</v>
      </c>
      <c r="M1925" s="63">
        <f t="shared" si="30"/>
        <v>1.1111111111111112</v>
      </c>
      <c r="N1925" s="64">
        <f>IF(M1925="","",IF(M1925&lt;Premissas!$C$8,Premissas!$E$7,IF(M1925&lt;Premissas!$C$9,Premissas!$E$8,IF(M1925&lt;Premissas!$C$10,Premissas!$E$9,IF(M1925&lt;Premissas!$C$11,Premissas!$E$10,IF(M1925&lt;Premissas!$C$12,Premissas!$E$11,Premissas!$E$12))))))</f>
        <v>100</v>
      </c>
      <c r="O1925" s="65">
        <f>IF(OR(N1925="",N1925=0),0,N1925/Premissas!$C$16)</f>
        <v>3.8461538461538463</v>
      </c>
    </row>
    <row r="1926" spans="1:15" ht="15" customHeight="1">
      <c r="A1926" s="40">
        <v>8</v>
      </c>
      <c r="B1926" s="40">
        <v>7801</v>
      </c>
      <c r="C1926" s="40" t="s">
        <v>22</v>
      </c>
      <c r="D1926" s="40" t="s">
        <v>766</v>
      </c>
      <c r="E1926" s="40" t="s">
        <v>767</v>
      </c>
      <c r="F1926" s="62">
        <v>205</v>
      </c>
      <c r="G1926" s="63">
        <v>11.69</v>
      </c>
      <c r="H1926" s="63">
        <v>18</v>
      </c>
      <c r="I1926" s="40"/>
      <c r="J1926" s="40">
        <v>20</v>
      </c>
      <c r="K1926" s="40" t="s">
        <v>677</v>
      </c>
      <c r="L1926" s="40" t="s">
        <v>128</v>
      </c>
      <c r="M1926" s="63">
        <f t="shared" si="30"/>
        <v>0.9</v>
      </c>
      <c r="N1926" s="64">
        <f>IF(M1926="","",IF(M1926&lt;Premissas!$C$8,Premissas!$E$7,IF(M1926&lt;Premissas!$C$9,Premissas!$E$8,IF(M1926&lt;Premissas!$C$10,Premissas!$E$9,IF(M1926&lt;Premissas!$C$11,Premissas!$E$10,IF(M1926&lt;Premissas!$C$12,Premissas!$E$11,Premissas!$E$12))))))</f>
        <v>0</v>
      </c>
      <c r="O1926" s="65">
        <f>IF(OR(N1926="",N1926=0),0,N1926/Premissas!$C$16)</f>
        <v>0</v>
      </c>
    </row>
    <row r="1927" spans="1:15" ht="15" customHeight="1">
      <c r="A1927" s="40">
        <v>8</v>
      </c>
      <c r="B1927" s="40">
        <v>7801</v>
      </c>
      <c r="C1927" s="40" t="s">
        <v>22</v>
      </c>
      <c r="D1927" s="40" t="s">
        <v>768</v>
      </c>
      <c r="E1927" s="40" t="s">
        <v>769</v>
      </c>
      <c r="F1927" s="62">
        <v>2891</v>
      </c>
      <c r="G1927" s="63">
        <v>178.2</v>
      </c>
      <c r="H1927" s="63">
        <v>16</v>
      </c>
      <c r="I1927" s="40"/>
      <c r="J1927" s="40">
        <v>20</v>
      </c>
      <c r="K1927" s="40" t="s">
        <v>677</v>
      </c>
      <c r="L1927" s="40" t="s">
        <v>128</v>
      </c>
      <c r="M1927" s="63">
        <f t="shared" si="30"/>
        <v>0.8</v>
      </c>
      <c r="N1927" s="64">
        <f>IF(M1927="","",IF(M1927&lt;Premissas!$C$8,Premissas!$E$7,IF(M1927&lt;Premissas!$C$9,Premissas!$E$8,IF(M1927&lt;Premissas!$C$10,Premissas!$E$9,IF(M1927&lt;Premissas!$C$11,Premissas!$E$10,IF(M1927&lt;Premissas!$C$12,Premissas!$E$11,Premissas!$E$12))))))</f>
        <v>0</v>
      </c>
      <c r="O1927" s="65">
        <f>IF(OR(N1927="",N1927=0),0,N1927/Premissas!$C$16)</f>
        <v>0</v>
      </c>
    </row>
    <row r="1928" spans="1:15" ht="15" customHeight="1">
      <c r="A1928" s="40">
        <v>8</v>
      </c>
      <c r="B1928" s="40">
        <v>7801</v>
      </c>
      <c r="C1928" s="40" t="s">
        <v>22</v>
      </c>
      <c r="D1928" s="40" t="s">
        <v>770</v>
      </c>
      <c r="E1928" s="40" t="s">
        <v>771</v>
      </c>
      <c r="F1928" s="62">
        <v>2840</v>
      </c>
      <c r="G1928" s="63">
        <v>178.7</v>
      </c>
      <c r="H1928" s="63">
        <v>16</v>
      </c>
      <c r="I1928" s="40"/>
      <c r="J1928" s="40">
        <v>20</v>
      </c>
      <c r="K1928" s="40" t="s">
        <v>677</v>
      </c>
      <c r="L1928" s="40" t="s">
        <v>128</v>
      </c>
      <c r="M1928" s="63">
        <f t="shared" si="30"/>
        <v>0.8</v>
      </c>
      <c r="N1928" s="64">
        <f>IF(M1928="","",IF(M1928&lt;Premissas!$C$8,Premissas!$E$7,IF(M1928&lt;Premissas!$C$9,Premissas!$E$8,IF(M1928&lt;Premissas!$C$10,Premissas!$E$9,IF(M1928&lt;Premissas!$C$11,Premissas!$E$10,IF(M1928&lt;Premissas!$C$12,Premissas!$E$11,Premissas!$E$12))))))</f>
        <v>0</v>
      </c>
      <c r="O1928" s="65">
        <f>IF(OR(N1928="",N1928=0),0,N1928/Premissas!$C$16)</f>
        <v>0</v>
      </c>
    </row>
    <row r="1929" spans="1:15" ht="15" customHeight="1">
      <c r="A1929" s="40">
        <v>8</v>
      </c>
      <c r="B1929" s="40">
        <v>7801</v>
      </c>
      <c r="C1929" s="40" t="s">
        <v>21</v>
      </c>
      <c r="D1929" s="40" t="s">
        <v>772</v>
      </c>
      <c r="E1929" s="40" t="s">
        <v>773</v>
      </c>
      <c r="F1929" s="62">
        <v>6</v>
      </c>
      <c r="G1929" s="63">
        <v>0.32</v>
      </c>
      <c r="H1929" s="63">
        <v>19</v>
      </c>
      <c r="I1929" s="40"/>
      <c r="J1929" s="40">
        <v>16</v>
      </c>
      <c r="K1929" s="40" t="s">
        <v>677</v>
      </c>
      <c r="L1929" s="40" t="s">
        <v>128</v>
      </c>
      <c r="M1929" s="63">
        <f t="shared" si="30"/>
        <v>1.1875</v>
      </c>
      <c r="N1929" s="64">
        <f>IF(M1929="","",IF(M1929&lt;Premissas!$C$8,Premissas!$E$7,IF(M1929&lt;Premissas!$C$9,Premissas!$E$8,IF(M1929&lt;Premissas!$C$10,Premissas!$E$9,IF(M1929&lt;Premissas!$C$11,Premissas!$E$10,IF(M1929&lt;Premissas!$C$12,Premissas!$E$11,Premissas!$E$12))))))</f>
        <v>100</v>
      </c>
      <c r="O1929" s="65">
        <f>IF(OR(N1929="",N1929=0),0,N1929/Premissas!$C$16)</f>
        <v>3.8461538461538463</v>
      </c>
    </row>
    <row r="1930" spans="1:15" ht="15" customHeight="1">
      <c r="A1930" s="40">
        <v>8</v>
      </c>
      <c r="B1930" s="40">
        <v>7801</v>
      </c>
      <c r="C1930" s="40" t="s">
        <v>20</v>
      </c>
      <c r="D1930" s="40" t="s">
        <v>772</v>
      </c>
      <c r="E1930" s="40" t="s">
        <v>773</v>
      </c>
      <c r="F1930" s="62">
        <v>4695</v>
      </c>
      <c r="G1930" s="63">
        <v>161.83000000000001</v>
      </c>
      <c r="H1930" s="63">
        <v>29</v>
      </c>
      <c r="I1930" s="40"/>
      <c r="J1930" s="40">
        <v>17</v>
      </c>
      <c r="K1930" s="40" t="s">
        <v>677</v>
      </c>
      <c r="L1930" s="40" t="s">
        <v>128</v>
      </c>
      <c r="M1930" s="63">
        <f t="shared" si="30"/>
        <v>1.7058823529411764</v>
      </c>
      <c r="N1930" s="64">
        <f>IF(M1930="","",IF(M1930&lt;Premissas!$C$8,Premissas!$E$7,IF(M1930&lt;Premissas!$C$9,Premissas!$E$8,IF(M1930&lt;Premissas!$C$10,Premissas!$E$9,IF(M1930&lt;Premissas!$C$11,Premissas!$E$10,IF(M1930&lt;Premissas!$C$12,Premissas!$E$11,Premissas!$E$12))))))</f>
        <v>500</v>
      </c>
      <c r="O1930" s="65">
        <f>IF(OR(N1930="",N1930=0),0,N1930/Premissas!$C$16)</f>
        <v>19.23076923076923</v>
      </c>
    </row>
    <row r="1931" spans="1:15" ht="15" customHeight="1">
      <c r="A1931" s="40">
        <v>8</v>
      </c>
      <c r="B1931" s="40">
        <v>7801</v>
      </c>
      <c r="C1931" s="40" t="s">
        <v>22</v>
      </c>
      <c r="D1931" s="40" t="s">
        <v>776</v>
      </c>
      <c r="E1931" s="40" t="s">
        <v>777</v>
      </c>
      <c r="F1931" s="62">
        <v>1473</v>
      </c>
      <c r="G1931" s="63">
        <v>178.5</v>
      </c>
      <c r="H1931" s="63">
        <v>8</v>
      </c>
      <c r="I1931" s="40"/>
      <c r="J1931" s="40">
        <v>20</v>
      </c>
      <c r="K1931" s="40" t="s">
        <v>677</v>
      </c>
      <c r="L1931" s="40" t="s">
        <v>128</v>
      </c>
      <c r="M1931" s="63">
        <f t="shared" si="30"/>
        <v>0.4</v>
      </c>
      <c r="N1931" s="64">
        <f>IF(M1931="","",IF(M1931&lt;Premissas!$C$8,Premissas!$E$7,IF(M1931&lt;Premissas!$C$9,Premissas!$E$8,IF(M1931&lt;Premissas!$C$10,Premissas!$E$9,IF(M1931&lt;Premissas!$C$11,Premissas!$E$10,IF(M1931&lt;Premissas!$C$12,Premissas!$E$11,Premissas!$E$12))))))</f>
        <v>0</v>
      </c>
      <c r="O1931" s="65">
        <f>IF(OR(N1931="",N1931=0),0,N1931/Premissas!$C$16)</f>
        <v>0</v>
      </c>
    </row>
    <row r="1932" spans="1:15" ht="15" customHeight="1">
      <c r="A1932" s="40">
        <v>8</v>
      </c>
      <c r="B1932" s="40">
        <v>7801</v>
      </c>
      <c r="C1932" s="40" t="s">
        <v>22</v>
      </c>
      <c r="D1932" s="40" t="s">
        <v>778</v>
      </c>
      <c r="E1932" s="40" t="s">
        <v>779</v>
      </c>
      <c r="F1932" s="62">
        <v>306</v>
      </c>
      <c r="G1932" s="63">
        <v>26.02</v>
      </c>
      <c r="H1932" s="63">
        <v>12</v>
      </c>
      <c r="I1932" s="40"/>
      <c r="J1932" s="40">
        <v>20</v>
      </c>
      <c r="K1932" s="40" t="s">
        <v>677</v>
      </c>
      <c r="L1932" s="40" t="s">
        <v>128</v>
      </c>
      <c r="M1932" s="63">
        <f t="shared" si="30"/>
        <v>0.6</v>
      </c>
      <c r="N1932" s="64">
        <f>IF(M1932="","",IF(M1932&lt;Premissas!$C$8,Premissas!$E$7,IF(M1932&lt;Premissas!$C$9,Premissas!$E$8,IF(M1932&lt;Premissas!$C$10,Premissas!$E$9,IF(M1932&lt;Premissas!$C$11,Premissas!$E$10,IF(M1932&lt;Premissas!$C$12,Premissas!$E$11,Premissas!$E$12))))))</f>
        <v>0</v>
      </c>
      <c r="O1932" s="65">
        <f>IF(OR(N1932="",N1932=0),0,N1932/Premissas!$C$16)</f>
        <v>0</v>
      </c>
    </row>
    <row r="1933" spans="1:15" ht="15" customHeight="1">
      <c r="A1933" s="40">
        <v>8</v>
      </c>
      <c r="B1933" s="40">
        <v>7801</v>
      </c>
      <c r="C1933" s="40" t="s">
        <v>22</v>
      </c>
      <c r="D1933" s="40" t="s">
        <v>780</v>
      </c>
      <c r="E1933" s="40" t="s">
        <v>781</v>
      </c>
      <c r="F1933" s="62">
        <v>2136</v>
      </c>
      <c r="G1933" s="63">
        <v>162.18</v>
      </c>
      <c r="H1933" s="63">
        <v>13</v>
      </c>
      <c r="I1933" s="40"/>
      <c r="J1933" s="40">
        <v>20</v>
      </c>
      <c r="K1933" s="40" t="s">
        <v>677</v>
      </c>
      <c r="L1933" s="40" t="s">
        <v>128</v>
      </c>
      <c r="M1933" s="63">
        <f t="shared" si="30"/>
        <v>0.65</v>
      </c>
      <c r="N1933" s="64">
        <f>IF(M1933="","",IF(M1933&lt;Premissas!$C$8,Premissas!$E$7,IF(M1933&lt;Premissas!$C$9,Premissas!$E$8,IF(M1933&lt;Premissas!$C$10,Premissas!$E$9,IF(M1933&lt;Premissas!$C$11,Premissas!$E$10,IF(M1933&lt;Premissas!$C$12,Premissas!$E$11,Premissas!$E$12))))))</f>
        <v>0</v>
      </c>
      <c r="O1933" s="65">
        <f>IF(OR(N1933="",N1933=0),0,N1933/Premissas!$C$16)</f>
        <v>0</v>
      </c>
    </row>
    <row r="1934" spans="1:15" ht="15" customHeight="1">
      <c r="A1934" s="40">
        <v>8</v>
      </c>
      <c r="B1934" s="40">
        <v>7801</v>
      </c>
      <c r="C1934" s="40" t="s">
        <v>20</v>
      </c>
      <c r="D1934" s="40" t="s">
        <v>782</v>
      </c>
      <c r="E1934" s="40" t="s">
        <v>783</v>
      </c>
      <c r="F1934" s="62">
        <v>4388</v>
      </c>
      <c r="G1934" s="63">
        <v>113.26</v>
      </c>
      <c r="H1934" s="63">
        <v>39</v>
      </c>
      <c r="I1934" s="40"/>
      <c r="J1934" s="40">
        <v>17</v>
      </c>
      <c r="K1934" s="40" t="s">
        <v>677</v>
      </c>
      <c r="L1934" s="40" t="s">
        <v>128</v>
      </c>
      <c r="M1934" s="63">
        <f t="shared" si="30"/>
        <v>2.2941176470588234</v>
      </c>
      <c r="N1934" s="64">
        <f>IF(M1934="","",IF(M1934&lt;Premissas!$C$8,Premissas!$E$7,IF(M1934&lt;Premissas!$C$9,Premissas!$E$8,IF(M1934&lt;Premissas!$C$10,Premissas!$E$9,IF(M1934&lt;Premissas!$C$11,Premissas!$E$10,IF(M1934&lt;Premissas!$C$12,Premissas!$E$11,Premissas!$E$12))))))</f>
        <v>750</v>
      </c>
      <c r="O1934" s="65">
        <f>IF(OR(N1934="",N1934=0),0,N1934/Premissas!$C$16)</f>
        <v>28.846153846153847</v>
      </c>
    </row>
    <row r="1935" spans="1:15" ht="15" customHeight="1">
      <c r="A1935" s="40">
        <v>8</v>
      </c>
      <c r="B1935" s="40">
        <v>7801</v>
      </c>
      <c r="C1935" s="40" t="s">
        <v>21</v>
      </c>
      <c r="D1935" s="40" t="s">
        <v>784</v>
      </c>
      <c r="E1935" s="40" t="s">
        <v>785</v>
      </c>
      <c r="F1935" s="62">
        <v>28</v>
      </c>
      <c r="G1935" s="63">
        <v>20.010000000000002</v>
      </c>
      <c r="H1935" s="63">
        <v>1</v>
      </c>
      <c r="I1935" s="40"/>
      <c r="J1935" s="40">
        <v>16</v>
      </c>
      <c r="K1935" s="40" t="s">
        <v>677</v>
      </c>
      <c r="L1935" s="40" t="s">
        <v>128</v>
      </c>
      <c r="M1935" s="63">
        <f t="shared" si="30"/>
        <v>6.25E-2</v>
      </c>
      <c r="N1935" s="64">
        <f>IF(M1935="","",IF(M1935&lt;Premissas!$C$8,Premissas!$E$7,IF(M1935&lt;Premissas!$C$9,Premissas!$E$8,IF(M1935&lt;Premissas!$C$10,Premissas!$E$9,IF(M1935&lt;Premissas!$C$11,Premissas!$E$10,IF(M1935&lt;Premissas!$C$12,Premissas!$E$11,Premissas!$E$12))))))</f>
        <v>0</v>
      </c>
      <c r="O1935" s="65">
        <f>IF(OR(N1935="",N1935=0),0,N1935/Premissas!$C$16)</f>
        <v>0</v>
      </c>
    </row>
    <row r="1936" spans="1:15" ht="15" customHeight="1">
      <c r="A1936" s="40">
        <v>8</v>
      </c>
      <c r="B1936" s="40">
        <v>7801</v>
      </c>
      <c r="C1936" s="40" t="s">
        <v>22</v>
      </c>
      <c r="D1936" s="40" t="s">
        <v>786</v>
      </c>
      <c r="E1936" s="40" t="s">
        <v>787</v>
      </c>
      <c r="F1936" s="62">
        <v>2320</v>
      </c>
      <c r="G1936" s="63">
        <v>147.84</v>
      </c>
      <c r="H1936" s="63">
        <v>16</v>
      </c>
      <c r="I1936" s="40"/>
      <c r="J1936" s="40">
        <v>20</v>
      </c>
      <c r="K1936" s="40" t="s">
        <v>677</v>
      </c>
      <c r="L1936" s="40" t="s">
        <v>128</v>
      </c>
      <c r="M1936" s="63">
        <f t="shared" si="30"/>
        <v>0.8</v>
      </c>
      <c r="N1936" s="64">
        <f>IF(M1936="","",IF(M1936&lt;Premissas!$C$8,Premissas!$E$7,IF(M1936&lt;Premissas!$C$9,Premissas!$E$8,IF(M1936&lt;Premissas!$C$10,Premissas!$E$9,IF(M1936&lt;Premissas!$C$11,Premissas!$E$10,IF(M1936&lt;Premissas!$C$12,Premissas!$E$11,Premissas!$E$12))))))</f>
        <v>0</v>
      </c>
      <c r="O1936" s="65">
        <f>IF(OR(N1936="",N1936=0),0,N1936/Premissas!$C$16)</f>
        <v>0</v>
      </c>
    </row>
    <row r="1937" spans="1:15" ht="15" customHeight="1">
      <c r="A1937" s="40">
        <v>8</v>
      </c>
      <c r="B1937" s="40">
        <v>7801</v>
      </c>
      <c r="C1937" s="40" t="s">
        <v>22</v>
      </c>
      <c r="D1937" s="40" t="s">
        <v>1812</v>
      </c>
      <c r="E1937" s="40" t="s">
        <v>1813</v>
      </c>
      <c r="F1937" s="62">
        <v>901</v>
      </c>
      <c r="G1937" s="63">
        <v>124.26</v>
      </c>
      <c r="H1937" s="63">
        <v>7</v>
      </c>
      <c r="I1937" s="40"/>
      <c r="J1937" s="40">
        <v>20</v>
      </c>
      <c r="K1937" s="40" t="s">
        <v>677</v>
      </c>
      <c r="L1937" s="40" t="s">
        <v>128</v>
      </c>
      <c r="M1937" s="63">
        <f t="shared" si="30"/>
        <v>0.35</v>
      </c>
      <c r="N1937" s="64">
        <f>IF(M1937="","",IF(M1937&lt;Premissas!$C$8,Premissas!$E$7,IF(M1937&lt;Premissas!$C$9,Premissas!$E$8,IF(M1937&lt;Premissas!$C$10,Premissas!$E$9,IF(M1937&lt;Premissas!$C$11,Premissas!$E$10,IF(M1937&lt;Premissas!$C$12,Premissas!$E$11,Premissas!$E$12))))))</f>
        <v>0</v>
      </c>
      <c r="O1937" s="65">
        <f>IF(OR(N1937="",N1937=0),0,N1937/Premissas!$C$16)</f>
        <v>0</v>
      </c>
    </row>
    <row r="1938" spans="1:15" ht="15" customHeight="1">
      <c r="A1938" s="40">
        <v>8</v>
      </c>
      <c r="B1938" s="40">
        <v>7801</v>
      </c>
      <c r="C1938" s="40" t="s">
        <v>22</v>
      </c>
      <c r="D1938" s="40" t="s">
        <v>1814</v>
      </c>
      <c r="E1938" s="40" t="s">
        <v>1815</v>
      </c>
      <c r="F1938" s="62">
        <v>458</v>
      </c>
      <c r="G1938" s="63">
        <v>61.28</v>
      </c>
      <c r="H1938" s="63">
        <v>7</v>
      </c>
      <c r="I1938" s="40"/>
      <c r="J1938" s="40">
        <v>20</v>
      </c>
      <c r="K1938" s="40" t="s">
        <v>677</v>
      </c>
      <c r="L1938" s="40" t="s">
        <v>128</v>
      </c>
      <c r="M1938" s="63">
        <f t="shared" si="30"/>
        <v>0.35</v>
      </c>
      <c r="N1938" s="64">
        <f>IF(M1938="","",IF(M1938&lt;Premissas!$C$8,Premissas!$E$7,IF(M1938&lt;Premissas!$C$9,Premissas!$E$8,IF(M1938&lt;Premissas!$C$10,Premissas!$E$9,IF(M1938&lt;Premissas!$C$11,Premissas!$E$10,IF(M1938&lt;Premissas!$C$12,Premissas!$E$11,Premissas!$E$12))))))</f>
        <v>0</v>
      </c>
      <c r="O1938" s="65">
        <f>IF(OR(N1938="",N1938=0),0,N1938/Premissas!$C$16)</f>
        <v>0</v>
      </c>
    </row>
    <row r="1939" spans="1:15" ht="15" customHeight="1">
      <c r="A1939" s="40">
        <v>8</v>
      </c>
      <c r="B1939" s="40">
        <v>7801</v>
      </c>
      <c r="C1939" s="40" t="s">
        <v>22</v>
      </c>
      <c r="D1939" s="40" t="s">
        <v>788</v>
      </c>
      <c r="E1939" s="40" t="s">
        <v>789</v>
      </c>
      <c r="F1939" s="62">
        <v>1754</v>
      </c>
      <c r="G1939" s="63">
        <v>146.21</v>
      </c>
      <c r="H1939" s="63">
        <v>12</v>
      </c>
      <c r="I1939" s="40"/>
      <c r="J1939" s="40">
        <v>20</v>
      </c>
      <c r="K1939" s="40" t="s">
        <v>677</v>
      </c>
      <c r="L1939" s="40" t="s">
        <v>128</v>
      </c>
      <c r="M1939" s="63">
        <f t="shared" si="30"/>
        <v>0.6</v>
      </c>
      <c r="N1939" s="64">
        <f>IF(M1939="","",IF(M1939&lt;Premissas!$C$8,Premissas!$E$7,IF(M1939&lt;Premissas!$C$9,Premissas!$E$8,IF(M1939&lt;Premissas!$C$10,Premissas!$E$9,IF(M1939&lt;Premissas!$C$11,Premissas!$E$10,IF(M1939&lt;Premissas!$C$12,Premissas!$E$11,Premissas!$E$12))))))</f>
        <v>0</v>
      </c>
      <c r="O1939" s="65">
        <f>IF(OR(N1939="",N1939=0),0,N1939/Premissas!$C$16)</f>
        <v>0</v>
      </c>
    </row>
    <row r="1940" spans="1:15" ht="15" customHeight="1">
      <c r="A1940" s="40">
        <v>8</v>
      </c>
      <c r="B1940" s="40">
        <v>7801</v>
      </c>
      <c r="C1940" s="40" t="s">
        <v>22</v>
      </c>
      <c r="D1940" s="40" t="s">
        <v>790</v>
      </c>
      <c r="E1940" s="40" t="s">
        <v>791</v>
      </c>
      <c r="F1940" s="62">
        <v>3510</v>
      </c>
      <c r="G1940" s="63">
        <v>248.77</v>
      </c>
      <c r="H1940" s="63">
        <v>14</v>
      </c>
      <c r="I1940" s="40"/>
      <c r="J1940" s="40">
        <v>20</v>
      </c>
      <c r="K1940" s="40" t="s">
        <v>677</v>
      </c>
      <c r="L1940" s="40" t="s">
        <v>128</v>
      </c>
      <c r="M1940" s="63">
        <f t="shared" si="30"/>
        <v>0.7</v>
      </c>
      <c r="N1940" s="64">
        <f>IF(M1940="","",IF(M1940&lt;Premissas!$C$8,Premissas!$E$7,IF(M1940&lt;Premissas!$C$9,Premissas!$E$8,IF(M1940&lt;Premissas!$C$10,Premissas!$E$9,IF(M1940&lt;Premissas!$C$11,Premissas!$E$10,IF(M1940&lt;Premissas!$C$12,Premissas!$E$11,Premissas!$E$12))))))</f>
        <v>0</v>
      </c>
      <c r="O1940" s="65">
        <f>IF(OR(N1940="",N1940=0),0,N1940/Premissas!$C$16)</f>
        <v>0</v>
      </c>
    </row>
    <row r="1941" spans="1:15" ht="15" customHeight="1">
      <c r="A1941" s="40">
        <v>8</v>
      </c>
      <c r="B1941" s="40">
        <v>7801</v>
      </c>
      <c r="C1941" s="40" t="s">
        <v>22</v>
      </c>
      <c r="D1941" s="40" t="s">
        <v>792</v>
      </c>
      <c r="E1941" s="40" t="s">
        <v>793</v>
      </c>
      <c r="F1941" s="62">
        <v>1030</v>
      </c>
      <c r="G1941" s="63">
        <v>65.89</v>
      </c>
      <c r="H1941" s="63">
        <v>16</v>
      </c>
      <c r="I1941" s="40"/>
      <c r="J1941" s="40">
        <v>20</v>
      </c>
      <c r="K1941" s="40" t="s">
        <v>677</v>
      </c>
      <c r="L1941" s="40" t="s">
        <v>128</v>
      </c>
      <c r="M1941" s="63">
        <f t="shared" si="30"/>
        <v>0.8</v>
      </c>
      <c r="N1941" s="64">
        <f>IF(M1941="","",IF(M1941&lt;Premissas!$C$8,Premissas!$E$7,IF(M1941&lt;Premissas!$C$9,Premissas!$E$8,IF(M1941&lt;Premissas!$C$10,Premissas!$E$9,IF(M1941&lt;Premissas!$C$11,Premissas!$E$10,IF(M1941&lt;Premissas!$C$12,Premissas!$E$11,Premissas!$E$12))))))</f>
        <v>0</v>
      </c>
      <c r="O1941" s="65">
        <f>IF(OR(N1941="",N1941=0),0,N1941/Premissas!$C$16)</f>
        <v>0</v>
      </c>
    </row>
    <row r="1942" spans="1:15" ht="15" customHeight="1">
      <c r="A1942" s="40">
        <v>8</v>
      </c>
      <c r="B1942" s="40">
        <v>7801</v>
      </c>
      <c r="C1942" s="40" t="s">
        <v>22</v>
      </c>
      <c r="D1942" s="40" t="s">
        <v>794</v>
      </c>
      <c r="E1942" s="40" t="s">
        <v>795</v>
      </c>
      <c r="F1942" s="62">
        <v>4829</v>
      </c>
      <c r="G1942" s="63">
        <v>204.32</v>
      </c>
      <c r="H1942" s="63">
        <v>24</v>
      </c>
      <c r="I1942" s="40"/>
      <c r="J1942" s="40">
        <v>20</v>
      </c>
      <c r="K1942" s="40" t="s">
        <v>677</v>
      </c>
      <c r="L1942" s="40" t="s">
        <v>128</v>
      </c>
      <c r="M1942" s="63">
        <f t="shared" si="30"/>
        <v>1.2</v>
      </c>
      <c r="N1942" s="64">
        <f>IF(M1942="","",IF(M1942&lt;Premissas!$C$8,Premissas!$E$7,IF(M1942&lt;Premissas!$C$9,Premissas!$E$8,IF(M1942&lt;Premissas!$C$10,Premissas!$E$9,IF(M1942&lt;Premissas!$C$11,Premissas!$E$10,IF(M1942&lt;Premissas!$C$12,Premissas!$E$11,Premissas!$E$12))))))</f>
        <v>200</v>
      </c>
      <c r="O1942" s="65">
        <f>IF(OR(N1942="",N1942=0),0,N1942/Premissas!$C$16)</f>
        <v>7.6923076923076925</v>
      </c>
    </row>
    <row r="1943" spans="1:15" ht="15" customHeight="1">
      <c r="A1943" s="40">
        <v>8</v>
      </c>
      <c r="B1943" s="40">
        <v>7801</v>
      </c>
      <c r="C1943" s="40" t="s">
        <v>22</v>
      </c>
      <c r="D1943" s="40" t="s">
        <v>798</v>
      </c>
      <c r="E1943" s="40" t="s">
        <v>799</v>
      </c>
      <c r="F1943" s="62">
        <v>3072</v>
      </c>
      <c r="G1943" s="63">
        <v>223.2</v>
      </c>
      <c r="H1943" s="63">
        <v>14</v>
      </c>
      <c r="I1943" s="40"/>
      <c r="J1943" s="40">
        <v>20</v>
      </c>
      <c r="K1943" s="40" t="s">
        <v>677</v>
      </c>
      <c r="L1943" s="40" t="s">
        <v>128</v>
      </c>
      <c r="M1943" s="63">
        <f t="shared" si="30"/>
        <v>0.7</v>
      </c>
      <c r="N1943" s="64">
        <f>IF(M1943="","",IF(M1943&lt;Premissas!$C$8,Premissas!$E$7,IF(M1943&lt;Premissas!$C$9,Premissas!$E$8,IF(M1943&lt;Premissas!$C$10,Premissas!$E$9,IF(M1943&lt;Premissas!$C$11,Premissas!$E$10,IF(M1943&lt;Premissas!$C$12,Premissas!$E$11,Premissas!$E$12))))))</f>
        <v>0</v>
      </c>
      <c r="O1943" s="65">
        <f>IF(OR(N1943="",N1943=0),0,N1943/Premissas!$C$16)</f>
        <v>0</v>
      </c>
    </row>
    <row r="1944" spans="1:15" ht="15" customHeight="1">
      <c r="A1944" s="40">
        <v>8</v>
      </c>
      <c r="B1944" s="40">
        <v>7801</v>
      </c>
      <c r="C1944" s="40" t="s">
        <v>22</v>
      </c>
      <c r="D1944" s="40" t="s">
        <v>800</v>
      </c>
      <c r="E1944" s="40" t="s">
        <v>801</v>
      </c>
      <c r="F1944" s="62">
        <v>1385</v>
      </c>
      <c r="G1944" s="63">
        <v>161.75</v>
      </c>
      <c r="H1944" s="63">
        <v>9</v>
      </c>
      <c r="I1944" s="40"/>
      <c r="J1944" s="40">
        <v>20</v>
      </c>
      <c r="K1944" s="40" t="s">
        <v>677</v>
      </c>
      <c r="L1944" s="40" t="s">
        <v>128</v>
      </c>
      <c r="M1944" s="63">
        <f t="shared" si="30"/>
        <v>0.45</v>
      </c>
      <c r="N1944" s="64">
        <f>IF(M1944="","",IF(M1944&lt;Premissas!$C$8,Premissas!$E$7,IF(M1944&lt;Premissas!$C$9,Premissas!$E$8,IF(M1944&lt;Premissas!$C$10,Premissas!$E$9,IF(M1944&lt;Premissas!$C$11,Premissas!$E$10,IF(M1944&lt;Premissas!$C$12,Premissas!$E$11,Premissas!$E$12))))))</f>
        <v>0</v>
      </c>
      <c r="O1944" s="65">
        <f>IF(OR(N1944="",N1944=0),0,N1944/Premissas!$C$16)</f>
        <v>0</v>
      </c>
    </row>
    <row r="1945" spans="1:15" ht="15" customHeight="1">
      <c r="A1945" s="40">
        <v>8</v>
      </c>
      <c r="B1945" s="40">
        <v>7801</v>
      </c>
      <c r="C1945" s="40" t="s">
        <v>22</v>
      </c>
      <c r="D1945" s="40" t="s">
        <v>802</v>
      </c>
      <c r="E1945" s="40" t="s">
        <v>803</v>
      </c>
      <c r="F1945" s="62">
        <v>4978</v>
      </c>
      <c r="G1945" s="63">
        <v>204.34</v>
      </c>
      <c r="H1945" s="63">
        <v>24</v>
      </c>
      <c r="I1945" s="40"/>
      <c r="J1945" s="40">
        <v>20</v>
      </c>
      <c r="K1945" s="40" t="s">
        <v>677</v>
      </c>
      <c r="L1945" s="40" t="s">
        <v>128</v>
      </c>
      <c r="M1945" s="63">
        <f t="shared" si="30"/>
        <v>1.2</v>
      </c>
      <c r="N1945" s="64">
        <f>IF(M1945="","",IF(M1945&lt;Premissas!$C$8,Premissas!$E$7,IF(M1945&lt;Premissas!$C$9,Premissas!$E$8,IF(M1945&lt;Premissas!$C$10,Premissas!$E$9,IF(M1945&lt;Premissas!$C$11,Premissas!$E$10,IF(M1945&lt;Premissas!$C$12,Premissas!$E$11,Premissas!$E$12))))))</f>
        <v>200</v>
      </c>
      <c r="O1945" s="65">
        <f>IF(OR(N1945="",N1945=0),0,N1945/Premissas!$C$16)</f>
        <v>7.6923076923076925</v>
      </c>
    </row>
    <row r="1946" spans="1:15" ht="15" customHeight="1">
      <c r="A1946" s="40">
        <v>8</v>
      </c>
      <c r="B1946" s="40">
        <v>7801</v>
      </c>
      <c r="C1946" s="40" t="s">
        <v>20</v>
      </c>
      <c r="D1946" s="40" t="s">
        <v>804</v>
      </c>
      <c r="E1946" s="40" t="s">
        <v>805</v>
      </c>
      <c r="F1946" s="62">
        <v>3862</v>
      </c>
      <c r="G1946" s="63">
        <v>144.41</v>
      </c>
      <c r="H1946" s="63">
        <v>27</v>
      </c>
      <c r="I1946" s="40"/>
      <c r="J1946" s="40">
        <v>17</v>
      </c>
      <c r="K1946" s="40" t="s">
        <v>677</v>
      </c>
      <c r="L1946" s="40" t="s">
        <v>128</v>
      </c>
      <c r="M1946" s="63">
        <f t="shared" si="30"/>
        <v>1.588235294117647</v>
      </c>
      <c r="N1946" s="64">
        <f>IF(M1946="","",IF(M1946&lt;Premissas!$C$8,Premissas!$E$7,IF(M1946&lt;Premissas!$C$9,Premissas!$E$8,IF(M1946&lt;Premissas!$C$10,Premissas!$E$9,IF(M1946&lt;Premissas!$C$11,Premissas!$E$10,IF(M1946&lt;Premissas!$C$12,Premissas!$E$11,Premissas!$E$12))))))</f>
        <v>350</v>
      </c>
      <c r="O1946" s="65">
        <f>IF(OR(N1946="",N1946=0),0,N1946/Premissas!$C$16)</f>
        <v>13.461538461538462</v>
      </c>
    </row>
    <row r="1947" spans="1:15" ht="15" customHeight="1">
      <c r="A1947" s="40">
        <v>8</v>
      </c>
      <c r="B1947" s="40">
        <v>7801</v>
      </c>
      <c r="C1947" s="40" t="s">
        <v>22</v>
      </c>
      <c r="D1947" s="40" t="s">
        <v>806</v>
      </c>
      <c r="E1947" s="40" t="s">
        <v>807</v>
      </c>
      <c r="F1947" s="62">
        <v>2412</v>
      </c>
      <c r="G1947" s="63">
        <v>180.53</v>
      </c>
      <c r="H1947" s="63">
        <v>13</v>
      </c>
      <c r="I1947" s="40"/>
      <c r="J1947" s="40">
        <v>20</v>
      </c>
      <c r="K1947" s="40" t="s">
        <v>677</v>
      </c>
      <c r="L1947" s="40" t="s">
        <v>128</v>
      </c>
      <c r="M1947" s="63">
        <f t="shared" si="30"/>
        <v>0.65</v>
      </c>
      <c r="N1947" s="64">
        <f>IF(M1947="","",IF(M1947&lt;Premissas!$C$8,Premissas!$E$7,IF(M1947&lt;Premissas!$C$9,Premissas!$E$8,IF(M1947&lt;Premissas!$C$10,Premissas!$E$9,IF(M1947&lt;Premissas!$C$11,Premissas!$E$10,IF(M1947&lt;Premissas!$C$12,Premissas!$E$11,Premissas!$E$12))))))</f>
        <v>0</v>
      </c>
      <c r="O1947" s="65">
        <f>IF(OR(N1947="",N1947=0),0,N1947/Premissas!$C$16)</f>
        <v>0</v>
      </c>
    </row>
    <row r="1948" spans="1:15" ht="15" customHeight="1">
      <c r="A1948" s="40">
        <v>8</v>
      </c>
      <c r="B1948" s="40">
        <v>7801</v>
      </c>
      <c r="C1948" s="40" t="s">
        <v>22</v>
      </c>
      <c r="D1948" s="40" t="s">
        <v>808</v>
      </c>
      <c r="E1948" s="40" t="s">
        <v>809</v>
      </c>
      <c r="F1948" s="62">
        <v>1130</v>
      </c>
      <c r="G1948" s="63">
        <v>82.57</v>
      </c>
      <c r="H1948" s="63">
        <v>14</v>
      </c>
      <c r="I1948" s="40"/>
      <c r="J1948" s="40">
        <v>20</v>
      </c>
      <c r="K1948" s="40" t="s">
        <v>677</v>
      </c>
      <c r="L1948" s="40" t="s">
        <v>128</v>
      </c>
      <c r="M1948" s="63">
        <f t="shared" si="30"/>
        <v>0.7</v>
      </c>
      <c r="N1948" s="64">
        <f>IF(M1948="","",IF(M1948&lt;Premissas!$C$8,Premissas!$E$7,IF(M1948&lt;Premissas!$C$9,Premissas!$E$8,IF(M1948&lt;Premissas!$C$10,Premissas!$E$9,IF(M1948&lt;Premissas!$C$11,Premissas!$E$10,IF(M1948&lt;Premissas!$C$12,Premissas!$E$11,Premissas!$E$12))))))</f>
        <v>0</v>
      </c>
      <c r="O1948" s="65">
        <f>IF(OR(N1948="",N1948=0),0,N1948/Premissas!$C$16)</f>
        <v>0</v>
      </c>
    </row>
    <row r="1949" spans="1:15" ht="15" customHeight="1">
      <c r="A1949" s="40">
        <v>8</v>
      </c>
      <c r="B1949" s="40">
        <v>7801</v>
      </c>
      <c r="C1949" s="40" t="s">
        <v>22</v>
      </c>
      <c r="D1949" s="40" t="s">
        <v>810</v>
      </c>
      <c r="E1949" s="40" t="s">
        <v>811</v>
      </c>
      <c r="F1949" s="62">
        <v>2152</v>
      </c>
      <c r="G1949" s="63">
        <v>192.51</v>
      </c>
      <c r="H1949" s="63">
        <v>11</v>
      </c>
      <c r="I1949" s="40"/>
      <c r="J1949" s="40">
        <v>20</v>
      </c>
      <c r="K1949" s="40" t="s">
        <v>677</v>
      </c>
      <c r="L1949" s="40" t="s">
        <v>128</v>
      </c>
      <c r="M1949" s="63">
        <f t="shared" si="30"/>
        <v>0.55000000000000004</v>
      </c>
      <c r="N1949" s="64">
        <f>IF(M1949="","",IF(M1949&lt;Premissas!$C$8,Premissas!$E$7,IF(M1949&lt;Premissas!$C$9,Premissas!$E$8,IF(M1949&lt;Premissas!$C$10,Premissas!$E$9,IF(M1949&lt;Premissas!$C$11,Premissas!$E$10,IF(M1949&lt;Premissas!$C$12,Premissas!$E$11,Premissas!$E$12))))))</f>
        <v>0</v>
      </c>
      <c r="O1949" s="65">
        <f>IF(OR(N1949="",N1949=0),0,N1949/Premissas!$C$16)</f>
        <v>0</v>
      </c>
    </row>
    <row r="1950" spans="1:15" ht="15" customHeight="1">
      <c r="A1950" s="40">
        <v>8</v>
      </c>
      <c r="B1950" s="40">
        <v>7801</v>
      </c>
      <c r="C1950" s="40" t="s">
        <v>22</v>
      </c>
      <c r="D1950" s="40" t="s">
        <v>1816</v>
      </c>
      <c r="E1950" s="40" t="s">
        <v>1817</v>
      </c>
      <c r="F1950" s="62">
        <v>1212</v>
      </c>
      <c r="G1950" s="63">
        <v>145.15</v>
      </c>
      <c r="H1950" s="63">
        <v>8</v>
      </c>
      <c r="I1950" s="40"/>
      <c r="J1950" s="40">
        <v>20</v>
      </c>
      <c r="K1950" s="40" t="s">
        <v>677</v>
      </c>
      <c r="L1950" s="40" t="s">
        <v>128</v>
      </c>
      <c r="M1950" s="63">
        <f t="shared" si="30"/>
        <v>0.4</v>
      </c>
      <c r="N1950" s="64">
        <f>IF(M1950="","",IF(M1950&lt;Premissas!$C$8,Premissas!$E$7,IF(M1950&lt;Premissas!$C$9,Premissas!$E$8,IF(M1950&lt;Premissas!$C$10,Premissas!$E$9,IF(M1950&lt;Premissas!$C$11,Premissas!$E$10,IF(M1950&lt;Premissas!$C$12,Premissas!$E$11,Premissas!$E$12))))))</f>
        <v>0</v>
      </c>
      <c r="O1950" s="65">
        <f>IF(OR(N1950="",N1950=0),0,N1950/Premissas!$C$16)</f>
        <v>0</v>
      </c>
    </row>
    <row r="1951" spans="1:15" ht="15" customHeight="1">
      <c r="A1951" s="40">
        <v>8</v>
      </c>
      <c r="B1951" s="40">
        <v>7801</v>
      </c>
      <c r="C1951" s="40" t="s">
        <v>21</v>
      </c>
      <c r="D1951" s="40" t="s">
        <v>1818</v>
      </c>
      <c r="E1951" s="40" t="s">
        <v>1819</v>
      </c>
      <c r="F1951" s="62">
        <v>2</v>
      </c>
      <c r="G1951" s="63">
        <v>0.1</v>
      </c>
      <c r="H1951" s="63">
        <v>20</v>
      </c>
      <c r="I1951" s="40"/>
      <c r="J1951" s="40">
        <v>16</v>
      </c>
      <c r="K1951" s="40" t="s">
        <v>677</v>
      </c>
      <c r="L1951" s="40" t="s">
        <v>128</v>
      </c>
      <c r="M1951" s="63">
        <f t="shared" si="30"/>
        <v>1.25</v>
      </c>
      <c r="N1951" s="64">
        <f>IF(M1951="","",IF(M1951&lt;Premissas!$C$8,Premissas!$E$7,IF(M1951&lt;Premissas!$C$9,Premissas!$E$8,IF(M1951&lt;Premissas!$C$10,Premissas!$E$9,IF(M1951&lt;Premissas!$C$11,Premissas!$E$10,IF(M1951&lt;Premissas!$C$12,Premissas!$E$11,Premissas!$E$12))))))</f>
        <v>200</v>
      </c>
      <c r="O1951" s="65">
        <f>IF(OR(N1951="",N1951=0),0,N1951/Premissas!$C$16)</f>
        <v>7.6923076923076925</v>
      </c>
    </row>
    <row r="1952" spans="1:15" ht="15" customHeight="1">
      <c r="A1952" s="40">
        <v>8</v>
      </c>
      <c r="B1952" s="40">
        <v>7801</v>
      </c>
      <c r="C1952" s="40" t="s">
        <v>21</v>
      </c>
      <c r="D1952" s="40" t="s">
        <v>812</v>
      </c>
      <c r="E1952" s="40" t="s">
        <v>813</v>
      </c>
      <c r="F1952" s="62">
        <v>34</v>
      </c>
      <c r="G1952" s="63">
        <v>2.98</v>
      </c>
      <c r="H1952" s="63">
        <v>11</v>
      </c>
      <c r="I1952" s="40"/>
      <c r="J1952" s="40">
        <v>16</v>
      </c>
      <c r="K1952" s="40" t="s">
        <v>677</v>
      </c>
      <c r="L1952" s="40" t="s">
        <v>128</v>
      </c>
      <c r="M1952" s="63">
        <f t="shared" si="30"/>
        <v>0.6875</v>
      </c>
      <c r="N1952" s="64">
        <f>IF(M1952="","",IF(M1952&lt;Premissas!$C$8,Premissas!$E$7,IF(M1952&lt;Premissas!$C$9,Premissas!$E$8,IF(M1952&lt;Premissas!$C$10,Premissas!$E$9,IF(M1952&lt;Premissas!$C$11,Premissas!$E$10,IF(M1952&lt;Premissas!$C$12,Premissas!$E$11,Premissas!$E$12))))))</f>
        <v>0</v>
      </c>
      <c r="O1952" s="65">
        <f>IF(OR(N1952="",N1952=0),0,N1952/Premissas!$C$16)</f>
        <v>0</v>
      </c>
    </row>
    <row r="1953" spans="1:15" ht="15" customHeight="1">
      <c r="A1953" s="40">
        <v>8</v>
      </c>
      <c r="B1953" s="40">
        <v>7801</v>
      </c>
      <c r="C1953" s="40" t="s">
        <v>20</v>
      </c>
      <c r="D1953" s="40" t="s">
        <v>812</v>
      </c>
      <c r="E1953" s="40" t="s">
        <v>813</v>
      </c>
      <c r="F1953" s="62">
        <v>2909</v>
      </c>
      <c r="G1953" s="63">
        <v>123.86</v>
      </c>
      <c r="H1953" s="63">
        <v>23</v>
      </c>
      <c r="I1953" s="40"/>
      <c r="J1953" s="40">
        <v>17</v>
      </c>
      <c r="K1953" s="40" t="s">
        <v>677</v>
      </c>
      <c r="L1953" s="40" t="s">
        <v>128</v>
      </c>
      <c r="M1953" s="63">
        <f t="shared" si="30"/>
        <v>1.3529411764705883</v>
      </c>
      <c r="N1953" s="64">
        <f>IF(M1953="","",IF(M1953&lt;Premissas!$C$8,Premissas!$E$7,IF(M1953&lt;Premissas!$C$9,Premissas!$E$8,IF(M1953&lt;Premissas!$C$10,Premissas!$E$9,IF(M1953&lt;Premissas!$C$11,Premissas!$E$10,IF(M1953&lt;Premissas!$C$12,Premissas!$E$11,Premissas!$E$12))))))</f>
        <v>200</v>
      </c>
      <c r="O1953" s="65">
        <f>IF(OR(N1953="",N1953=0),0,N1953/Premissas!$C$16)</f>
        <v>7.6923076923076925</v>
      </c>
    </row>
    <row r="1954" spans="1:15" ht="15" customHeight="1">
      <c r="A1954" s="40">
        <v>8</v>
      </c>
      <c r="B1954" s="40">
        <v>7801</v>
      </c>
      <c r="C1954" s="40" t="s">
        <v>19</v>
      </c>
      <c r="D1954" s="40" t="s">
        <v>1820</v>
      </c>
      <c r="E1954" s="40" t="s">
        <v>1821</v>
      </c>
      <c r="F1954" s="62">
        <v>192</v>
      </c>
      <c r="G1954" s="63">
        <v>9.9600000000000009</v>
      </c>
      <c r="H1954" s="63">
        <v>19</v>
      </c>
      <c r="I1954" s="40"/>
      <c r="J1954" s="40">
        <v>22</v>
      </c>
      <c r="K1954" s="40" t="s">
        <v>677</v>
      </c>
      <c r="L1954" s="40" t="s">
        <v>128</v>
      </c>
      <c r="M1954" s="63">
        <f t="shared" si="30"/>
        <v>0.86363636363636365</v>
      </c>
      <c r="N1954" s="64">
        <f>IF(M1954="","",IF(M1954&lt;Premissas!$C$8,Premissas!$E$7,IF(M1954&lt;Premissas!$C$9,Premissas!$E$8,IF(M1954&lt;Premissas!$C$10,Premissas!$E$9,IF(M1954&lt;Premissas!$C$11,Premissas!$E$10,IF(M1954&lt;Premissas!$C$12,Premissas!$E$11,Premissas!$E$12))))))</f>
        <v>0</v>
      </c>
      <c r="O1954" s="65">
        <f>IF(OR(N1954="",N1954=0),0,N1954/Premissas!$C$16)</f>
        <v>0</v>
      </c>
    </row>
    <row r="1955" spans="1:15" ht="15" customHeight="1">
      <c r="A1955" s="40">
        <v>8</v>
      </c>
      <c r="B1955" s="40">
        <v>7801</v>
      </c>
      <c r="C1955" s="40" t="s">
        <v>20</v>
      </c>
      <c r="D1955" s="40" t="s">
        <v>814</v>
      </c>
      <c r="E1955" s="40" t="s">
        <v>815</v>
      </c>
      <c r="F1955" s="62">
        <v>153</v>
      </c>
      <c r="G1955" s="63">
        <v>20.010000000000002</v>
      </c>
      <c r="H1955" s="63">
        <v>8</v>
      </c>
      <c r="I1955" s="40"/>
      <c r="J1955" s="40">
        <v>17</v>
      </c>
      <c r="K1955" s="40" t="s">
        <v>677</v>
      </c>
      <c r="L1955" s="40" t="s">
        <v>128</v>
      </c>
      <c r="M1955" s="63">
        <f t="shared" si="30"/>
        <v>0.47058823529411764</v>
      </c>
      <c r="N1955" s="64">
        <f>IF(M1955="","",IF(M1955&lt;Premissas!$C$8,Premissas!$E$7,IF(M1955&lt;Premissas!$C$9,Premissas!$E$8,IF(M1955&lt;Premissas!$C$10,Premissas!$E$9,IF(M1955&lt;Premissas!$C$11,Premissas!$E$10,IF(M1955&lt;Premissas!$C$12,Premissas!$E$11,Premissas!$E$12))))))</f>
        <v>0</v>
      </c>
      <c r="O1955" s="65">
        <f>IF(OR(N1955="",N1955=0),0,N1955/Premissas!$C$16)</f>
        <v>0</v>
      </c>
    </row>
    <row r="1956" spans="1:15" ht="15" customHeight="1">
      <c r="A1956" s="40">
        <v>8</v>
      </c>
      <c r="B1956" s="40">
        <v>7801</v>
      </c>
      <c r="C1956" s="40" t="s">
        <v>22</v>
      </c>
      <c r="D1956" s="40" t="s">
        <v>816</v>
      </c>
      <c r="E1956" s="40" t="s">
        <v>817</v>
      </c>
      <c r="F1956" s="62">
        <v>57</v>
      </c>
      <c r="G1956" s="63">
        <v>9.52</v>
      </c>
      <c r="H1956" s="63">
        <v>6</v>
      </c>
      <c r="I1956" s="40"/>
      <c r="J1956" s="40">
        <v>20</v>
      </c>
      <c r="K1956" s="40" t="s">
        <v>677</v>
      </c>
      <c r="L1956" s="40" t="s">
        <v>128</v>
      </c>
      <c r="M1956" s="63">
        <f t="shared" si="30"/>
        <v>0.3</v>
      </c>
      <c r="N1956" s="64">
        <f>IF(M1956="","",IF(M1956&lt;Premissas!$C$8,Premissas!$E$7,IF(M1956&lt;Premissas!$C$9,Premissas!$E$8,IF(M1956&lt;Premissas!$C$10,Premissas!$E$9,IF(M1956&lt;Premissas!$C$11,Premissas!$E$10,IF(M1956&lt;Premissas!$C$12,Premissas!$E$11,Premissas!$E$12))))))</f>
        <v>0</v>
      </c>
      <c r="O1956" s="65">
        <f>IF(OR(N1956="",N1956=0),0,N1956/Premissas!$C$16)</f>
        <v>0</v>
      </c>
    </row>
    <row r="1957" spans="1:15" ht="15" customHeight="1">
      <c r="A1957" s="40">
        <v>8</v>
      </c>
      <c r="B1957" s="40">
        <v>7801</v>
      </c>
      <c r="C1957" s="40" t="s">
        <v>20</v>
      </c>
      <c r="D1957" s="40" t="s">
        <v>816</v>
      </c>
      <c r="E1957" s="40" t="s">
        <v>817</v>
      </c>
      <c r="F1957" s="62">
        <v>1</v>
      </c>
      <c r="G1957" s="63">
        <v>0.46</v>
      </c>
      <c r="H1957" s="63">
        <v>2</v>
      </c>
      <c r="I1957" s="40"/>
      <c r="J1957" s="40">
        <v>17</v>
      </c>
      <c r="K1957" s="40" t="s">
        <v>677</v>
      </c>
      <c r="L1957" s="40" t="s">
        <v>128</v>
      </c>
      <c r="M1957" s="63">
        <f t="shared" si="30"/>
        <v>0.11764705882352941</v>
      </c>
      <c r="N1957" s="64">
        <f>IF(M1957="","",IF(M1957&lt;Premissas!$C$8,Premissas!$E$7,IF(M1957&lt;Premissas!$C$9,Premissas!$E$8,IF(M1957&lt;Premissas!$C$10,Premissas!$E$9,IF(M1957&lt;Premissas!$C$11,Premissas!$E$10,IF(M1957&lt;Premissas!$C$12,Premissas!$E$11,Premissas!$E$12))))))</f>
        <v>0</v>
      </c>
      <c r="O1957" s="65">
        <f>IF(OR(N1957="",N1957=0),0,N1957/Premissas!$C$16)</f>
        <v>0</v>
      </c>
    </row>
    <row r="1958" spans="1:15" ht="15" customHeight="1">
      <c r="A1958" s="40">
        <v>8</v>
      </c>
      <c r="B1958" s="40">
        <v>7801</v>
      </c>
      <c r="C1958" s="40" t="s">
        <v>19</v>
      </c>
      <c r="D1958" s="40" t="s">
        <v>818</v>
      </c>
      <c r="E1958" s="40" t="s">
        <v>819</v>
      </c>
      <c r="F1958" s="62">
        <v>711</v>
      </c>
      <c r="G1958" s="63">
        <v>63.06</v>
      </c>
      <c r="H1958" s="63">
        <v>11</v>
      </c>
      <c r="I1958" s="40"/>
      <c r="J1958" s="40">
        <v>22</v>
      </c>
      <c r="K1958" s="40" t="s">
        <v>677</v>
      </c>
      <c r="L1958" s="40" t="s">
        <v>128</v>
      </c>
      <c r="M1958" s="63">
        <f t="shared" si="30"/>
        <v>0.5</v>
      </c>
      <c r="N1958" s="64">
        <f>IF(M1958="","",IF(M1958&lt;Premissas!$C$8,Premissas!$E$7,IF(M1958&lt;Premissas!$C$9,Premissas!$E$8,IF(M1958&lt;Premissas!$C$10,Premissas!$E$9,IF(M1958&lt;Premissas!$C$11,Premissas!$E$10,IF(M1958&lt;Premissas!$C$12,Premissas!$E$11,Premissas!$E$12))))))</f>
        <v>0</v>
      </c>
      <c r="O1958" s="65">
        <f>IF(OR(N1958="",N1958=0),0,N1958/Premissas!$C$16)</f>
        <v>0</v>
      </c>
    </row>
    <row r="1959" spans="1:15" ht="15" customHeight="1">
      <c r="A1959" s="40">
        <v>8</v>
      </c>
      <c r="B1959" s="40">
        <v>7801</v>
      </c>
      <c r="C1959" s="40" t="s">
        <v>21</v>
      </c>
      <c r="D1959" s="40" t="s">
        <v>818</v>
      </c>
      <c r="E1959" s="40" t="s">
        <v>819</v>
      </c>
      <c r="F1959" s="62">
        <v>30</v>
      </c>
      <c r="G1959" s="63">
        <v>21.56</v>
      </c>
      <c r="H1959" s="63">
        <v>1</v>
      </c>
      <c r="I1959" s="40"/>
      <c r="J1959" s="40">
        <v>16</v>
      </c>
      <c r="K1959" s="40" t="s">
        <v>677</v>
      </c>
      <c r="L1959" s="40" t="s">
        <v>128</v>
      </c>
      <c r="M1959" s="63">
        <f t="shared" si="30"/>
        <v>6.25E-2</v>
      </c>
      <c r="N1959" s="64">
        <f>IF(M1959="","",IF(M1959&lt;Premissas!$C$8,Premissas!$E$7,IF(M1959&lt;Premissas!$C$9,Premissas!$E$8,IF(M1959&lt;Premissas!$C$10,Premissas!$E$9,IF(M1959&lt;Premissas!$C$11,Premissas!$E$10,IF(M1959&lt;Premissas!$C$12,Premissas!$E$11,Premissas!$E$12))))))</f>
        <v>0</v>
      </c>
      <c r="O1959" s="65">
        <f>IF(OR(N1959="",N1959=0),0,N1959/Premissas!$C$16)</f>
        <v>0</v>
      </c>
    </row>
    <row r="1960" spans="1:15" ht="15" customHeight="1">
      <c r="A1960" s="40">
        <v>8</v>
      </c>
      <c r="B1960" s="40">
        <v>7801</v>
      </c>
      <c r="C1960" s="40" t="s">
        <v>22</v>
      </c>
      <c r="D1960" s="40" t="s">
        <v>820</v>
      </c>
      <c r="E1960" s="40" t="s">
        <v>821</v>
      </c>
      <c r="F1960" s="62">
        <v>961</v>
      </c>
      <c r="G1960" s="63">
        <v>104.26</v>
      </c>
      <c r="H1960" s="63">
        <v>9</v>
      </c>
      <c r="I1960" s="40"/>
      <c r="J1960" s="40">
        <v>20</v>
      </c>
      <c r="K1960" s="40" t="s">
        <v>677</v>
      </c>
      <c r="L1960" s="40" t="s">
        <v>128</v>
      </c>
      <c r="M1960" s="63">
        <f t="shared" si="30"/>
        <v>0.45</v>
      </c>
      <c r="N1960" s="64">
        <f>IF(M1960="","",IF(M1960&lt;Premissas!$C$8,Premissas!$E$7,IF(M1960&lt;Premissas!$C$9,Premissas!$E$8,IF(M1960&lt;Premissas!$C$10,Premissas!$E$9,IF(M1960&lt;Premissas!$C$11,Premissas!$E$10,IF(M1960&lt;Premissas!$C$12,Premissas!$E$11,Premissas!$E$12))))))</f>
        <v>0</v>
      </c>
      <c r="O1960" s="65">
        <f>IF(OR(N1960="",N1960=0),0,N1960/Premissas!$C$16)</f>
        <v>0</v>
      </c>
    </row>
    <row r="1961" spans="1:15" ht="15" customHeight="1">
      <c r="A1961" s="40">
        <v>8</v>
      </c>
      <c r="B1961" s="40">
        <v>7801</v>
      </c>
      <c r="C1961" s="40" t="s">
        <v>22</v>
      </c>
      <c r="D1961" s="40" t="s">
        <v>822</v>
      </c>
      <c r="E1961" s="40" t="s">
        <v>823</v>
      </c>
      <c r="F1961" s="62">
        <v>2948</v>
      </c>
      <c r="G1961" s="63">
        <v>209.02</v>
      </c>
      <c r="H1961" s="63">
        <v>14</v>
      </c>
      <c r="I1961" s="40"/>
      <c r="J1961" s="40">
        <v>20</v>
      </c>
      <c r="K1961" s="40" t="s">
        <v>677</v>
      </c>
      <c r="L1961" s="40" t="s">
        <v>128</v>
      </c>
      <c r="M1961" s="63">
        <f t="shared" si="30"/>
        <v>0.7</v>
      </c>
      <c r="N1961" s="64">
        <f>IF(M1961="","",IF(M1961&lt;Premissas!$C$8,Premissas!$E$7,IF(M1961&lt;Premissas!$C$9,Premissas!$E$8,IF(M1961&lt;Premissas!$C$10,Premissas!$E$9,IF(M1961&lt;Premissas!$C$11,Premissas!$E$10,IF(M1961&lt;Premissas!$C$12,Premissas!$E$11,Premissas!$E$12))))))</f>
        <v>0</v>
      </c>
      <c r="O1961" s="65">
        <f>IF(OR(N1961="",N1961=0),0,N1961/Premissas!$C$16)</f>
        <v>0</v>
      </c>
    </row>
    <row r="1962" spans="1:15" ht="15" customHeight="1">
      <c r="A1962" s="40">
        <v>8</v>
      </c>
      <c r="B1962" s="40">
        <v>7801</v>
      </c>
      <c r="C1962" s="40" t="s">
        <v>20</v>
      </c>
      <c r="D1962" s="40" t="s">
        <v>824</v>
      </c>
      <c r="E1962" s="40" t="s">
        <v>825</v>
      </c>
      <c r="F1962" s="62">
        <v>785</v>
      </c>
      <c r="G1962" s="63">
        <v>89.69</v>
      </c>
      <c r="H1962" s="63">
        <v>9</v>
      </c>
      <c r="I1962" s="40"/>
      <c r="J1962" s="40">
        <v>17</v>
      </c>
      <c r="K1962" s="40" t="s">
        <v>677</v>
      </c>
      <c r="L1962" s="40" t="s">
        <v>128</v>
      </c>
      <c r="M1962" s="63">
        <f t="shared" si="30"/>
        <v>0.52941176470588236</v>
      </c>
      <c r="N1962" s="64">
        <f>IF(M1962="","",IF(M1962&lt;Premissas!$C$8,Premissas!$E$7,IF(M1962&lt;Premissas!$C$9,Premissas!$E$8,IF(M1962&lt;Premissas!$C$10,Premissas!$E$9,IF(M1962&lt;Premissas!$C$11,Premissas!$E$10,IF(M1962&lt;Premissas!$C$12,Premissas!$E$11,Premissas!$E$12))))))</f>
        <v>0</v>
      </c>
      <c r="O1962" s="65">
        <f>IF(OR(N1962="",N1962=0),0,N1962/Premissas!$C$16)</f>
        <v>0</v>
      </c>
    </row>
    <row r="1963" spans="1:15" ht="15" customHeight="1">
      <c r="A1963" s="40">
        <v>8</v>
      </c>
      <c r="B1963" s="40">
        <v>7801</v>
      </c>
      <c r="C1963" s="40" t="s">
        <v>22</v>
      </c>
      <c r="D1963" s="40" t="s">
        <v>826</v>
      </c>
      <c r="E1963" s="40" t="s">
        <v>827</v>
      </c>
      <c r="F1963" s="62">
        <v>1909</v>
      </c>
      <c r="G1963" s="63">
        <v>177.75</v>
      </c>
      <c r="H1963" s="63">
        <v>11</v>
      </c>
      <c r="I1963" s="40"/>
      <c r="J1963" s="40">
        <v>20</v>
      </c>
      <c r="K1963" s="40" t="s">
        <v>677</v>
      </c>
      <c r="L1963" s="40" t="s">
        <v>128</v>
      </c>
      <c r="M1963" s="63">
        <f t="shared" si="30"/>
        <v>0.55000000000000004</v>
      </c>
      <c r="N1963" s="64">
        <f>IF(M1963="","",IF(M1963&lt;Premissas!$C$8,Premissas!$E$7,IF(M1963&lt;Premissas!$C$9,Premissas!$E$8,IF(M1963&lt;Premissas!$C$10,Premissas!$E$9,IF(M1963&lt;Premissas!$C$11,Premissas!$E$10,IF(M1963&lt;Premissas!$C$12,Premissas!$E$11,Premissas!$E$12))))))</f>
        <v>0</v>
      </c>
      <c r="O1963" s="65">
        <f>IF(OR(N1963="",N1963=0),0,N1963/Premissas!$C$16)</f>
        <v>0</v>
      </c>
    </row>
    <row r="1964" spans="1:15" ht="15" customHeight="1">
      <c r="A1964" s="40">
        <v>8</v>
      </c>
      <c r="B1964" s="40">
        <v>7801</v>
      </c>
      <c r="C1964" s="40" t="s">
        <v>22</v>
      </c>
      <c r="D1964" s="40" t="s">
        <v>828</v>
      </c>
      <c r="E1964" s="40" t="s">
        <v>829</v>
      </c>
      <c r="F1964" s="62">
        <v>2709</v>
      </c>
      <c r="G1964" s="63">
        <v>159.88</v>
      </c>
      <c r="H1964" s="63">
        <v>17</v>
      </c>
      <c r="I1964" s="40"/>
      <c r="J1964" s="40">
        <v>20</v>
      </c>
      <c r="K1964" s="40" t="s">
        <v>677</v>
      </c>
      <c r="L1964" s="40" t="s">
        <v>128</v>
      </c>
      <c r="M1964" s="63">
        <f t="shared" si="30"/>
        <v>0.85</v>
      </c>
      <c r="N1964" s="64">
        <f>IF(M1964="","",IF(M1964&lt;Premissas!$C$8,Premissas!$E$7,IF(M1964&lt;Premissas!$C$9,Premissas!$E$8,IF(M1964&lt;Premissas!$C$10,Premissas!$E$9,IF(M1964&lt;Premissas!$C$11,Premissas!$E$10,IF(M1964&lt;Premissas!$C$12,Premissas!$E$11,Premissas!$E$12))))))</f>
        <v>0</v>
      </c>
      <c r="O1964" s="65">
        <f>IF(OR(N1964="",N1964=0),0,N1964/Premissas!$C$16)</f>
        <v>0</v>
      </c>
    </row>
    <row r="1965" spans="1:15" ht="15" customHeight="1">
      <c r="A1965" s="40">
        <v>8</v>
      </c>
      <c r="B1965" s="40">
        <v>7801</v>
      </c>
      <c r="C1965" s="40" t="s">
        <v>19</v>
      </c>
      <c r="D1965" s="40" t="s">
        <v>828</v>
      </c>
      <c r="E1965" s="40" t="s">
        <v>829</v>
      </c>
      <c r="F1965" s="62">
        <v>63</v>
      </c>
      <c r="G1965" s="63">
        <v>4.38</v>
      </c>
      <c r="H1965" s="63">
        <v>14</v>
      </c>
      <c r="I1965" s="40"/>
      <c r="J1965" s="40">
        <v>22</v>
      </c>
      <c r="K1965" s="40" t="s">
        <v>677</v>
      </c>
      <c r="L1965" s="40" t="s">
        <v>128</v>
      </c>
      <c r="M1965" s="63">
        <f t="shared" si="30"/>
        <v>0.63636363636363635</v>
      </c>
      <c r="N1965" s="64">
        <f>IF(M1965="","",IF(M1965&lt;Premissas!$C$8,Premissas!$E$7,IF(M1965&lt;Premissas!$C$9,Premissas!$E$8,IF(M1965&lt;Premissas!$C$10,Premissas!$E$9,IF(M1965&lt;Premissas!$C$11,Premissas!$E$10,IF(M1965&lt;Premissas!$C$12,Premissas!$E$11,Premissas!$E$12))))))</f>
        <v>0</v>
      </c>
      <c r="O1965" s="65">
        <f>IF(OR(N1965="",N1965=0),0,N1965/Premissas!$C$16)</f>
        <v>0</v>
      </c>
    </row>
    <row r="1966" spans="1:15" ht="15" customHeight="1">
      <c r="A1966" s="40">
        <v>8</v>
      </c>
      <c r="B1966" s="40">
        <v>7801</v>
      </c>
      <c r="C1966" s="40" t="s">
        <v>22</v>
      </c>
      <c r="D1966" s="40" t="s">
        <v>830</v>
      </c>
      <c r="E1966" s="40" t="s">
        <v>831</v>
      </c>
      <c r="F1966" s="62">
        <v>1430</v>
      </c>
      <c r="G1966" s="63">
        <v>160.38</v>
      </c>
      <c r="H1966" s="63">
        <v>9</v>
      </c>
      <c r="I1966" s="40"/>
      <c r="J1966" s="40">
        <v>20</v>
      </c>
      <c r="K1966" s="40" t="s">
        <v>677</v>
      </c>
      <c r="L1966" s="40" t="s">
        <v>128</v>
      </c>
      <c r="M1966" s="63">
        <f t="shared" si="30"/>
        <v>0.45</v>
      </c>
      <c r="N1966" s="64">
        <f>IF(M1966="","",IF(M1966&lt;Premissas!$C$8,Premissas!$E$7,IF(M1966&lt;Premissas!$C$9,Premissas!$E$8,IF(M1966&lt;Premissas!$C$10,Premissas!$E$9,IF(M1966&lt;Premissas!$C$11,Premissas!$E$10,IF(M1966&lt;Premissas!$C$12,Premissas!$E$11,Premissas!$E$12))))))</f>
        <v>0</v>
      </c>
      <c r="O1966" s="65">
        <f>IF(OR(N1966="",N1966=0),0,N1966/Premissas!$C$16)</f>
        <v>0</v>
      </c>
    </row>
    <row r="1967" spans="1:15" ht="15" customHeight="1">
      <c r="A1967" s="40">
        <v>8</v>
      </c>
      <c r="B1967" s="40">
        <v>7801</v>
      </c>
      <c r="C1967" s="40" t="s">
        <v>22</v>
      </c>
      <c r="D1967" s="40" t="s">
        <v>832</v>
      </c>
      <c r="E1967" s="40" t="s">
        <v>833</v>
      </c>
      <c r="F1967" s="62">
        <v>1422</v>
      </c>
      <c r="G1967" s="63">
        <v>194</v>
      </c>
      <c r="H1967" s="63">
        <v>7</v>
      </c>
      <c r="I1967" s="40"/>
      <c r="J1967" s="40">
        <v>20</v>
      </c>
      <c r="K1967" s="40" t="s">
        <v>677</v>
      </c>
      <c r="L1967" s="40" t="s">
        <v>128</v>
      </c>
      <c r="M1967" s="63">
        <f t="shared" si="30"/>
        <v>0.35</v>
      </c>
      <c r="N1967" s="64">
        <f>IF(M1967="","",IF(M1967&lt;Premissas!$C$8,Premissas!$E$7,IF(M1967&lt;Premissas!$C$9,Premissas!$E$8,IF(M1967&lt;Premissas!$C$10,Premissas!$E$9,IF(M1967&lt;Premissas!$C$11,Premissas!$E$10,IF(M1967&lt;Premissas!$C$12,Premissas!$E$11,Premissas!$E$12))))))</f>
        <v>0</v>
      </c>
      <c r="O1967" s="65">
        <f>IF(OR(N1967="",N1967=0),0,N1967/Premissas!$C$16)</f>
        <v>0</v>
      </c>
    </row>
    <row r="1968" spans="1:15" ht="15" customHeight="1">
      <c r="A1968" s="40">
        <v>8</v>
      </c>
      <c r="B1968" s="40">
        <v>7801</v>
      </c>
      <c r="C1968" s="40" t="s">
        <v>20</v>
      </c>
      <c r="D1968" s="40" t="s">
        <v>834</v>
      </c>
      <c r="E1968" s="40" t="s">
        <v>835</v>
      </c>
      <c r="F1968" s="62">
        <v>1095</v>
      </c>
      <c r="G1968" s="63">
        <v>113.3</v>
      </c>
      <c r="H1968" s="63">
        <v>10</v>
      </c>
      <c r="I1968" s="40"/>
      <c r="J1968" s="40">
        <v>17</v>
      </c>
      <c r="K1968" s="40" t="s">
        <v>677</v>
      </c>
      <c r="L1968" s="40" t="s">
        <v>128</v>
      </c>
      <c r="M1968" s="63">
        <f t="shared" si="30"/>
        <v>0.58823529411764708</v>
      </c>
      <c r="N1968" s="64">
        <f>IF(M1968="","",IF(M1968&lt;Premissas!$C$8,Premissas!$E$7,IF(M1968&lt;Premissas!$C$9,Premissas!$E$8,IF(M1968&lt;Premissas!$C$10,Premissas!$E$9,IF(M1968&lt;Premissas!$C$11,Premissas!$E$10,IF(M1968&lt;Premissas!$C$12,Premissas!$E$11,Premissas!$E$12))))))</f>
        <v>0</v>
      </c>
      <c r="O1968" s="65">
        <f>IF(OR(N1968="",N1968=0),0,N1968/Premissas!$C$16)</f>
        <v>0</v>
      </c>
    </row>
    <row r="1969" spans="1:15" ht="15" customHeight="1">
      <c r="A1969" s="40">
        <v>8</v>
      </c>
      <c r="B1969" s="40">
        <v>7801</v>
      </c>
      <c r="C1969" s="40" t="s">
        <v>19</v>
      </c>
      <c r="D1969" s="40" t="s">
        <v>836</v>
      </c>
      <c r="E1969" s="40" t="s">
        <v>837</v>
      </c>
      <c r="F1969" s="62">
        <v>103</v>
      </c>
      <c r="G1969" s="63">
        <v>32.15</v>
      </c>
      <c r="H1969" s="63">
        <v>3</v>
      </c>
      <c r="I1969" s="40"/>
      <c r="J1969" s="40">
        <v>22</v>
      </c>
      <c r="K1969" s="40" t="s">
        <v>677</v>
      </c>
      <c r="L1969" s="40" t="s">
        <v>128</v>
      </c>
      <c r="M1969" s="63">
        <f t="shared" si="30"/>
        <v>0.13636363636363635</v>
      </c>
      <c r="N1969" s="64">
        <f>IF(M1969="","",IF(M1969&lt;Premissas!$C$8,Premissas!$E$7,IF(M1969&lt;Premissas!$C$9,Premissas!$E$8,IF(M1969&lt;Premissas!$C$10,Premissas!$E$9,IF(M1969&lt;Premissas!$C$11,Premissas!$E$10,IF(M1969&lt;Premissas!$C$12,Premissas!$E$11,Premissas!$E$12))))))</f>
        <v>0</v>
      </c>
      <c r="O1969" s="65">
        <f>IF(OR(N1969="",N1969=0),0,N1969/Premissas!$C$16)</f>
        <v>0</v>
      </c>
    </row>
    <row r="1970" spans="1:15" ht="15" customHeight="1">
      <c r="A1970" s="40">
        <v>8</v>
      </c>
      <c r="B1970" s="40">
        <v>7801</v>
      </c>
      <c r="C1970" s="40" t="s">
        <v>22</v>
      </c>
      <c r="D1970" s="40" t="s">
        <v>838</v>
      </c>
      <c r="E1970" s="40" t="s">
        <v>839</v>
      </c>
      <c r="F1970" s="62">
        <v>2656</v>
      </c>
      <c r="G1970" s="63">
        <v>180.94</v>
      </c>
      <c r="H1970" s="63">
        <v>15</v>
      </c>
      <c r="I1970" s="40"/>
      <c r="J1970" s="40">
        <v>20</v>
      </c>
      <c r="K1970" s="40" t="s">
        <v>677</v>
      </c>
      <c r="L1970" s="40" t="s">
        <v>128</v>
      </c>
      <c r="M1970" s="63">
        <f t="shared" si="30"/>
        <v>0.75</v>
      </c>
      <c r="N1970" s="64">
        <f>IF(M1970="","",IF(M1970&lt;Premissas!$C$8,Premissas!$E$7,IF(M1970&lt;Premissas!$C$9,Premissas!$E$8,IF(M1970&lt;Premissas!$C$10,Premissas!$E$9,IF(M1970&lt;Premissas!$C$11,Premissas!$E$10,IF(M1970&lt;Premissas!$C$12,Premissas!$E$11,Premissas!$E$12))))))</f>
        <v>0</v>
      </c>
      <c r="O1970" s="65">
        <f>IF(OR(N1970="",N1970=0),0,N1970/Premissas!$C$16)</f>
        <v>0</v>
      </c>
    </row>
    <row r="1971" spans="1:15" ht="15" customHeight="1">
      <c r="A1971" s="40">
        <v>8</v>
      </c>
      <c r="B1971" s="40">
        <v>7801</v>
      </c>
      <c r="C1971" s="40" t="s">
        <v>22</v>
      </c>
      <c r="D1971" s="40" t="s">
        <v>840</v>
      </c>
      <c r="E1971" s="40" t="s">
        <v>841</v>
      </c>
      <c r="F1971" s="62">
        <v>1536</v>
      </c>
      <c r="G1971" s="63">
        <v>168.16</v>
      </c>
      <c r="H1971" s="63">
        <v>9</v>
      </c>
      <c r="I1971" s="40"/>
      <c r="J1971" s="40">
        <v>20</v>
      </c>
      <c r="K1971" s="40" t="s">
        <v>677</v>
      </c>
      <c r="L1971" s="40" t="s">
        <v>128</v>
      </c>
      <c r="M1971" s="63">
        <f t="shared" si="30"/>
        <v>0.45</v>
      </c>
      <c r="N1971" s="64">
        <f>IF(M1971="","",IF(M1971&lt;Premissas!$C$8,Premissas!$E$7,IF(M1971&lt;Premissas!$C$9,Premissas!$E$8,IF(M1971&lt;Premissas!$C$10,Premissas!$E$9,IF(M1971&lt;Premissas!$C$11,Premissas!$E$10,IF(M1971&lt;Premissas!$C$12,Premissas!$E$11,Premissas!$E$12))))))</f>
        <v>0</v>
      </c>
      <c r="O1971" s="65">
        <f>IF(OR(N1971="",N1971=0),0,N1971/Premissas!$C$16)</f>
        <v>0</v>
      </c>
    </row>
    <row r="1972" spans="1:15" ht="15" customHeight="1">
      <c r="A1972" s="40">
        <v>8</v>
      </c>
      <c r="B1972" s="40">
        <v>7801</v>
      </c>
      <c r="C1972" s="40" t="s">
        <v>22</v>
      </c>
      <c r="D1972" s="40" t="s">
        <v>842</v>
      </c>
      <c r="E1972" s="40" t="s">
        <v>843</v>
      </c>
      <c r="F1972" s="62">
        <v>2869</v>
      </c>
      <c r="G1972" s="63">
        <v>163.9</v>
      </c>
      <c r="H1972" s="63">
        <v>18</v>
      </c>
      <c r="I1972" s="40"/>
      <c r="J1972" s="40">
        <v>20</v>
      </c>
      <c r="K1972" s="40" t="s">
        <v>677</v>
      </c>
      <c r="L1972" s="40" t="s">
        <v>128</v>
      </c>
      <c r="M1972" s="63">
        <f t="shared" si="30"/>
        <v>0.9</v>
      </c>
      <c r="N1972" s="64">
        <f>IF(M1972="","",IF(M1972&lt;Premissas!$C$8,Premissas!$E$7,IF(M1972&lt;Premissas!$C$9,Premissas!$E$8,IF(M1972&lt;Premissas!$C$10,Premissas!$E$9,IF(M1972&lt;Premissas!$C$11,Premissas!$E$10,IF(M1972&lt;Premissas!$C$12,Premissas!$E$11,Premissas!$E$12))))))</f>
        <v>0</v>
      </c>
      <c r="O1972" s="65">
        <f>IF(OR(N1972="",N1972=0),0,N1972/Premissas!$C$16)</f>
        <v>0</v>
      </c>
    </row>
    <row r="1973" spans="1:15" ht="15" customHeight="1">
      <c r="A1973" s="40">
        <v>8</v>
      </c>
      <c r="B1973" s="40">
        <v>7801</v>
      </c>
      <c r="C1973" s="40" t="s">
        <v>20</v>
      </c>
      <c r="D1973" s="40" t="s">
        <v>844</v>
      </c>
      <c r="E1973" s="40" t="s">
        <v>845</v>
      </c>
      <c r="F1973" s="62">
        <v>1097</v>
      </c>
      <c r="G1973" s="63">
        <v>160.08000000000001</v>
      </c>
      <c r="H1973" s="63">
        <v>7</v>
      </c>
      <c r="I1973" s="40"/>
      <c r="J1973" s="40">
        <v>17</v>
      </c>
      <c r="K1973" s="40" t="s">
        <v>677</v>
      </c>
      <c r="L1973" s="40" t="s">
        <v>128</v>
      </c>
      <c r="M1973" s="63">
        <f t="shared" si="30"/>
        <v>0.41176470588235292</v>
      </c>
      <c r="N1973" s="64">
        <f>IF(M1973="","",IF(M1973&lt;Premissas!$C$8,Premissas!$E$7,IF(M1973&lt;Premissas!$C$9,Premissas!$E$8,IF(M1973&lt;Premissas!$C$10,Premissas!$E$9,IF(M1973&lt;Premissas!$C$11,Premissas!$E$10,IF(M1973&lt;Premissas!$C$12,Premissas!$E$11,Premissas!$E$12))))))</f>
        <v>0</v>
      </c>
      <c r="O1973" s="65">
        <f>IF(OR(N1973="",N1973=0),0,N1973/Premissas!$C$16)</f>
        <v>0</v>
      </c>
    </row>
    <row r="1974" spans="1:15" ht="15" customHeight="1">
      <c r="A1974" s="40">
        <v>8</v>
      </c>
      <c r="B1974" s="40">
        <v>7801</v>
      </c>
      <c r="C1974" s="40" t="s">
        <v>21</v>
      </c>
      <c r="D1974" s="40" t="s">
        <v>846</v>
      </c>
      <c r="E1974" s="40" t="s">
        <v>847</v>
      </c>
      <c r="F1974" s="62">
        <v>266</v>
      </c>
      <c r="G1974" s="63">
        <v>11.77</v>
      </c>
      <c r="H1974" s="63">
        <v>23</v>
      </c>
      <c r="I1974" s="40"/>
      <c r="J1974" s="40">
        <v>16</v>
      </c>
      <c r="K1974" s="40" t="s">
        <v>677</v>
      </c>
      <c r="L1974" s="40" t="s">
        <v>128</v>
      </c>
      <c r="M1974" s="63">
        <f t="shared" si="30"/>
        <v>1.4375</v>
      </c>
      <c r="N1974" s="64">
        <f>IF(M1974="","",IF(M1974&lt;Premissas!$C$8,Premissas!$E$7,IF(M1974&lt;Premissas!$C$9,Premissas!$E$8,IF(M1974&lt;Premissas!$C$10,Premissas!$E$9,IF(M1974&lt;Premissas!$C$11,Premissas!$E$10,IF(M1974&lt;Premissas!$C$12,Premissas!$E$11,Premissas!$E$12))))))</f>
        <v>350</v>
      </c>
      <c r="O1974" s="65">
        <f>IF(OR(N1974="",N1974=0),0,N1974/Premissas!$C$16)</f>
        <v>13.461538461538462</v>
      </c>
    </row>
    <row r="1975" spans="1:15" ht="15" customHeight="1">
      <c r="A1975" s="40">
        <v>8</v>
      </c>
      <c r="B1975" s="40">
        <v>7801</v>
      </c>
      <c r="C1975" s="40" t="s">
        <v>20</v>
      </c>
      <c r="D1975" s="40" t="s">
        <v>846</v>
      </c>
      <c r="E1975" s="40" t="s">
        <v>847</v>
      </c>
      <c r="F1975" s="62">
        <v>4347</v>
      </c>
      <c r="G1975" s="63">
        <v>132.01</v>
      </c>
      <c r="H1975" s="63">
        <v>33</v>
      </c>
      <c r="I1975" s="40"/>
      <c r="J1975" s="40">
        <v>17</v>
      </c>
      <c r="K1975" s="40" t="s">
        <v>677</v>
      </c>
      <c r="L1975" s="40" t="s">
        <v>128</v>
      </c>
      <c r="M1975" s="63">
        <f t="shared" si="30"/>
        <v>1.9411764705882353</v>
      </c>
      <c r="N1975" s="64">
        <f>IF(M1975="","",IF(M1975&lt;Premissas!$C$8,Premissas!$E$7,IF(M1975&lt;Premissas!$C$9,Premissas!$E$8,IF(M1975&lt;Premissas!$C$10,Premissas!$E$9,IF(M1975&lt;Premissas!$C$11,Premissas!$E$10,IF(M1975&lt;Premissas!$C$12,Premissas!$E$11,Premissas!$E$12))))))</f>
        <v>750</v>
      </c>
      <c r="O1975" s="65">
        <f>IF(OR(N1975="",N1975=0),0,N1975/Premissas!$C$16)</f>
        <v>28.846153846153847</v>
      </c>
    </row>
    <row r="1976" spans="1:15" ht="15" customHeight="1">
      <c r="A1976" s="40">
        <v>8</v>
      </c>
      <c r="B1976" s="40">
        <v>7801</v>
      </c>
      <c r="C1976" s="40" t="s">
        <v>22</v>
      </c>
      <c r="D1976" s="40" t="s">
        <v>848</v>
      </c>
      <c r="E1976" s="40" t="s">
        <v>849</v>
      </c>
      <c r="F1976" s="62">
        <v>4675</v>
      </c>
      <c r="G1976" s="63">
        <v>156.77000000000001</v>
      </c>
      <c r="H1976" s="63">
        <v>30</v>
      </c>
      <c r="I1976" s="40"/>
      <c r="J1976" s="40">
        <v>20</v>
      </c>
      <c r="K1976" s="40" t="s">
        <v>677</v>
      </c>
      <c r="L1976" s="40" t="s">
        <v>128</v>
      </c>
      <c r="M1976" s="63">
        <f t="shared" si="30"/>
        <v>1.5</v>
      </c>
      <c r="N1976" s="64">
        <f>IF(M1976="","",IF(M1976&lt;Premissas!$C$8,Premissas!$E$7,IF(M1976&lt;Premissas!$C$9,Premissas!$E$8,IF(M1976&lt;Premissas!$C$10,Premissas!$E$9,IF(M1976&lt;Premissas!$C$11,Premissas!$E$10,IF(M1976&lt;Premissas!$C$12,Premissas!$E$11,Premissas!$E$12))))))</f>
        <v>350</v>
      </c>
      <c r="O1976" s="65">
        <f>IF(OR(N1976="",N1976=0),0,N1976/Premissas!$C$16)</f>
        <v>13.461538461538462</v>
      </c>
    </row>
    <row r="1977" spans="1:15" ht="15" customHeight="1">
      <c r="A1977" s="40">
        <v>8</v>
      </c>
      <c r="B1977" s="40">
        <v>7801</v>
      </c>
      <c r="C1977" s="40" t="s">
        <v>22</v>
      </c>
      <c r="D1977" s="40" t="s">
        <v>850</v>
      </c>
      <c r="E1977" s="40" t="s">
        <v>851</v>
      </c>
      <c r="F1977" s="62">
        <v>1364</v>
      </c>
      <c r="G1977" s="63">
        <v>161.78</v>
      </c>
      <c r="H1977" s="63">
        <v>8</v>
      </c>
      <c r="I1977" s="40"/>
      <c r="J1977" s="40">
        <v>20</v>
      </c>
      <c r="K1977" s="40" t="s">
        <v>677</v>
      </c>
      <c r="L1977" s="40" t="s">
        <v>128</v>
      </c>
      <c r="M1977" s="63">
        <f t="shared" si="30"/>
        <v>0.4</v>
      </c>
      <c r="N1977" s="64">
        <f>IF(M1977="","",IF(M1977&lt;Premissas!$C$8,Premissas!$E$7,IF(M1977&lt;Premissas!$C$9,Premissas!$E$8,IF(M1977&lt;Premissas!$C$10,Premissas!$E$9,IF(M1977&lt;Premissas!$C$11,Premissas!$E$10,IF(M1977&lt;Premissas!$C$12,Premissas!$E$11,Premissas!$E$12))))))</f>
        <v>0</v>
      </c>
      <c r="O1977" s="65">
        <f>IF(OR(N1977="",N1977=0),0,N1977/Premissas!$C$16)</f>
        <v>0</v>
      </c>
    </row>
    <row r="1978" spans="1:15" ht="15" customHeight="1">
      <c r="A1978" s="40">
        <v>8</v>
      </c>
      <c r="B1978" s="40">
        <v>7801</v>
      </c>
      <c r="C1978" s="40" t="s">
        <v>22</v>
      </c>
      <c r="D1978" s="40" t="s">
        <v>852</v>
      </c>
      <c r="E1978" s="40" t="s">
        <v>853</v>
      </c>
      <c r="F1978" s="62">
        <v>1487</v>
      </c>
      <c r="G1978" s="63">
        <v>118.83</v>
      </c>
      <c r="H1978" s="63">
        <v>13</v>
      </c>
      <c r="I1978" s="40"/>
      <c r="J1978" s="40">
        <v>20</v>
      </c>
      <c r="K1978" s="40" t="s">
        <v>677</v>
      </c>
      <c r="L1978" s="40" t="s">
        <v>128</v>
      </c>
      <c r="M1978" s="63">
        <f t="shared" si="30"/>
        <v>0.65</v>
      </c>
      <c r="N1978" s="64">
        <f>IF(M1978="","",IF(M1978&lt;Premissas!$C$8,Premissas!$E$7,IF(M1978&lt;Premissas!$C$9,Premissas!$E$8,IF(M1978&lt;Premissas!$C$10,Premissas!$E$9,IF(M1978&lt;Premissas!$C$11,Premissas!$E$10,IF(M1978&lt;Premissas!$C$12,Premissas!$E$11,Premissas!$E$12))))))</f>
        <v>0</v>
      </c>
      <c r="O1978" s="65">
        <f>IF(OR(N1978="",N1978=0),0,N1978/Premissas!$C$16)</f>
        <v>0</v>
      </c>
    </row>
    <row r="1979" spans="1:15" ht="15" customHeight="1">
      <c r="A1979" s="40">
        <v>8</v>
      </c>
      <c r="B1979" s="40">
        <v>7801</v>
      </c>
      <c r="C1979" s="40" t="s">
        <v>22</v>
      </c>
      <c r="D1979" s="40" t="s">
        <v>854</v>
      </c>
      <c r="E1979" s="40" t="s">
        <v>855</v>
      </c>
      <c r="F1979" s="62">
        <v>2073</v>
      </c>
      <c r="G1979" s="63">
        <v>127.53</v>
      </c>
      <c r="H1979" s="63">
        <v>16</v>
      </c>
      <c r="I1979" s="40"/>
      <c r="J1979" s="40">
        <v>20</v>
      </c>
      <c r="K1979" s="40" t="s">
        <v>677</v>
      </c>
      <c r="L1979" s="40" t="s">
        <v>128</v>
      </c>
      <c r="M1979" s="63">
        <f t="shared" si="30"/>
        <v>0.8</v>
      </c>
      <c r="N1979" s="64">
        <f>IF(M1979="","",IF(M1979&lt;Premissas!$C$8,Premissas!$E$7,IF(M1979&lt;Premissas!$C$9,Premissas!$E$8,IF(M1979&lt;Premissas!$C$10,Premissas!$E$9,IF(M1979&lt;Premissas!$C$11,Premissas!$E$10,IF(M1979&lt;Premissas!$C$12,Premissas!$E$11,Premissas!$E$12))))))</f>
        <v>0</v>
      </c>
      <c r="O1979" s="65">
        <f>IF(OR(N1979="",N1979=0),0,N1979/Premissas!$C$16)</f>
        <v>0</v>
      </c>
    </row>
    <row r="1980" spans="1:15" ht="15" customHeight="1">
      <c r="A1980" s="40">
        <v>8</v>
      </c>
      <c r="B1980" s="40">
        <v>7801</v>
      </c>
      <c r="C1980" s="40" t="s">
        <v>21</v>
      </c>
      <c r="D1980" s="40" t="s">
        <v>856</v>
      </c>
      <c r="E1980" s="40" t="s">
        <v>857</v>
      </c>
      <c r="F1980" s="62">
        <v>270</v>
      </c>
      <c r="G1980" s="63">
        <v>50.53</v>
      </c>
      <c r="H1980" s="63">
        <v>5</v>
      </c>
      <c r="I1980" s="40"/>
      <c r="J1980" s="40">
        <v>16</v>
      </c>
      <c r="K1980" s="40" t="s">
        <v>677</v>
      </c>
      <c r="L1980" s="40" t="s">
        <v>128</v>
      </c>
      <c r="M1980" s="63">
        <f t="shared" si="30"/>
        <v>0.3125</v>
      </c>
      <c r="N1980" s="64">
        <f>IF(M1980="","",IF(M1980&lt;Premissas!$C$8,Premissas!$E$7,IF(M1980&lt;Premissas!$C$9,Premissas!$E$8,IF(M1980&lt;Premissas!$C$10,Premissas!$E$9,IF(M1980&lt;Premissas!$C$11,Premissas!$E$10,IF(M1980&lt;Premissas!$C$12,Premissas!$E$11,Premissas!$E$12))))))</f>
        <v>0</v>
      </c>
      <c r="O1980" s="65">
        <f>IF(OR(N1980="",N1980=0),0,N1980/Premissas!$C$16)</f>
        <v>0</v>
      </c>
    </row>
    <row r="1981" spans="1:15" ht="15" customHeight="1">
      <c r="A1981" s="40">
        <v>8</v>
      </c>
      <c r="B1981" s="40">
        <v>7801</v>
      </c>
      <c r="C1981" s="40" t="s">
        <v>20</v>
      </c>
      <c r="D1981" s="40" t="s">
        <v>856</v>
      </c>
      <c r="E1981" s="40" t="s">
        <v>857</v>
      </c>
      <c r="F1981" s="62">
        <v>42</v>
      </c>
      <c r="G1981" s="63">
        <v>0.65</v>
      </c>
      <c r="H1981" s="63">
        <v>65</v>
      </c>
      <c r="I1981" s="40"/>
      <c r="J1981" s="40">
        <v>17</v>
      </c>
      <c r="K1981" s="40" t="s">
        <v>677</v>
      </c>
      <c r="L1981" s="40" t="s">
        <v>128</v>
      </c>
      <c r="M1981" s="63">
        <f t="shared" si="30"/>
        <v>3.8235294117647061</v>
      </c>
      <c r="N1981" s="64">
        <f>IF(M1981="","",IF(M1981&lt;Premissas!$C$8,Premissas!$E$7,IF(M1981&lt;Premissas!$C$9,Premissas!$E$8,IF(M1981&lt;Premissas!$C$10,Premissas!$E$9,IF(M1981&lt;Premissas!$C$11,Premissas!$E$10,IF(M1981&lt;Premissas!$C$12,Premissas!$E$11,Premissas!$E$12))))))</f>
        <v>750</v>
      </c>
      <c r="O1981" s="65">
        <f>IF(OR(N1981="",N1981=0),0,N1981/Premissas!$C$16)</f>
        <v>28.846153846153847</v>
      </c>
    </row>
    <row r="1982" spans="1:15" ht="15" customHeight="1">
      <c r="A1982" s="40">
        <v>8</v>
      </c>
      <c r="B1982" s="40">
        <v>7801</v>
      </c>
      <c r="C1982" s="40" t="s">
        <v>19</v>
      </c>
      <c r="D1982" s="40" t="s">
        <v>858</v>
      </c>
      <c r="E1982" s="40" t="s">
        <v>859</v>
      </c>
      <c r="F1982" s="62">
        <v>177</v>
      </c>
      <c r="G1982" s="63">
        <v>26.04</v>
      </c>
      <c r="H1982" s="63">
        <v>7</v>
      </c>
      <c r="I1982" s="40"/>
      <c r="J1982" s="40">
        <v>22</v>
      </c>
      <c r="K1982" s="40" t="s">
        <v>677</v>
      </c>
      <c r="L1982" s="40" t="s">
        <v>128</v>
      </c>
      <c r="M1982" s="63">
        <f t="shared" si="30"/>
        <v>0.31818181818181818</v>
      </c>
      <c r="N1982" s="64">
        <f>IF(M1982="","",IF(M1982&lt;Premissas!$C$8,Premissas!$E$7,IF(M1982&lt;Premissas!$C$9,Premissas!$E$8,IF(M1982&lt;Premissas!$C$10,Premissas!$E$9,IF(M1982&lt;Premissas!$C$11,Premissas!$E$10,IF(M1982&lt;Premissas!$C$12,Premissas!$E$11,Premissas!$E$12))))))</f>
        <v>0</v>
      </c>
      <c r="O1982" s="65">
        <f>IF(OR(N1982="",N1982=0),0,N1982/Premissas!$C$16)</f>
        <v>0</v>
      </c>
    </row>
    <row r="1983" spans="1:15" ht="15" customHeight="1">
      <c r="A1983" s="40">
        <v>8</v>
      </c>
      <c r="B1983" s="40">
        <v>7801</v>
      </c>
      <c r="C1983" s="40" t="s">
        <v>22</v>
      </c>
      <c r="D1983" s="40" t="s">
        <v>860</v>
      </c>
      <c r="E1983" s="40" t="s">
        <v>861</v>
      </c>
      <c r="F1983" s="62">
        <v>33</v>
      </c>
      <c r="G1983" s="63">
        <v>10.07</v>
      </c>
      <c r="H1983" s="63">
        <v>3</v>
      </c>
      <c r="I1983" s="40"/>
      <c r="J1983" s="40">
        <v>20</v>
      </c>
      <c r="K1983" s="40" t="s">
        <v>677</v>
      </c>
      <c r="L1983" s="40" t="s">
        <v>128</v>
      </c>
      <c r="M1983" s="63">
        <f t="shared" si="30"/>
        <v>0.15</v>
      </c>
      <c r="N1983" s="64">
        <f>IF(M1983="","",IF(M1983&lt;Premissas!$C$8,Premissas!$E$7,IF(M1983&lt;Premissas!$C$9,Premissas!$E$8,IF(M1983&lt;Premissas!$C$10,Premissas!$E$9,IF(M1983&lt;Premissas!$C$11,Premissas!$E$10,IF(M1983&lt;Premissas!$C$12,Premissas!$E$11,Premissas!$E$12))))))</f>
        <v>0</v>
      </c>
      <c r="O1983" s="65">
        <f>IF(OR(N1983="",N1983=0),0,N1983/Premissas!$C$16)</f>
        <v>0</v>
      </c>
    </row>
    <row r="1984" spans="1:15" ht="15" customHeight="1">
      <c r="A1984" s="40">
        <v>8</v>
      </c>
      <c r="B1984" s="40">
        <v>7801</v>
      </c>
      <c r="C1984" s="40" t="s">
        <v>22</v>
      </c>
      <c r="D1984" s="40" t="s">
        <v>862</v>
      </c>
      <c r="E1984" s="40" t="s">
        <v>863</v>
      </c>
      <c r="F1984" s="62">
        <v>2534</v>
      </c>
      <c r="G1984" s="63">
        <v>145.30000000000001</v>
      </c>
      <c r="H1984" s="63">
        <v>17</v>
      </c>
      <c r="I1984" s="40"/>
      <c r="J1984" s="40">
        <v>20</v>
      </c>
      <c r="K1984" s="40" t="s">
        <v>677</v>
      </c>
      <c r="L1984" s="40" t="s">
        <v>128</v>
      </c>
      <c r="M1984" s="63">
        <f t="shared" si="30"/>
        <v>0.85</v>
      </c>
      <c r="N1984" s="64">
        <f>IF(M1984="","",IF(M1984&lt;Premissas!$C$8,Premissas!$E$7,IF(M1984&lt;Premissas!$C$9,Premissas!$E$8,IF(M1984&lt;Premissas!$C$10,Premissas!$E$9,IF(M1984&lt;Premissas!$C$11,Premissas!$E$10,IF(M1984&lt;Premissas!$C$12,Premissas!$E$11,Premissas!$E$12))))))</f>
        <v>0</v>
      </c>
      <c r="O1984" s="65">
        <f>IF(OR(N1984="",N1984=0),0,N1984/Premissas!$C$16)</f>
        <v>0</v>
      </c>
    </row>
    <row r="1985" spans="1:15" ht="15" customHeight="1">
      <c r="A1985" s="40">
        <v>8</v>
      </c>
      <c r="B1985" s="40">
        <v>7801</v>
      </c>
      <c r="C1985" s="40" t="s">
        <v>22</v>
      </c>
      <c r="D1985" s="40" t="s">
        <v>864</v>
      </c>
      <c r="E1985" s="40" t="s">
        <v>865</v>
      </c>
      <c r="F1985" s="62">
        <v>1239</v>
      </c>
      <c r="G1985" s="63">
        <v>152.6</v>
      </c>
      <c r="H1985" s="63">
        <v>8</v>
      </c>
      <c r="I1985" s="40"/>
      <c r="J1985" s="40">
        <v>20</v>
      </c>
      <c r="K1985" s="40" t="s">
        <v>677</v>
      </c>
      <c r="L1985" s="40" t="s">
        <v>128</v>
      </c>
      <c r="M1985" s="63">
        <f t="shared" si="30"/>
        <v>0.4</v>
      </c>
      <c r="N1985" s="64">
        <f>IF(M1985="","",IF(M1985&lt;Premissas!$C$8,Premissas!$E$7,IF(M1985&lt;Premissas!$C$9,Premissas!$E$8,IF(M1985&lt;Premissas!$C$10,Premissas!$E$9,IF(M1985&lt;Premissas!$C$11,Premissas!$E$10,IF(M1985&lt;Premissas!$C$12,Premissas!$E$11,Premissas!$E$12))))))</f>
        <v>0</v>
      </c>
      <c r="O1985" s="65">
        <f>IF(OR(N1985="",N1985=0),0,N1985/Premissas!$C$16)</f>
        <v>0</v>
      </c>
    </row>
    <row r="1986" spans="1:15" ht="15" customHeight="1">
      <c r="A1986" s="40">
        <v>8</v>
      </c>
      <c r="B1986" s="40">
        <v>7801</v>
      </c>
      <c r="C1986" s="40" t="s">
        <v>22</v>
      </c>
      <c r="D1986" s="40" t="s">
        <v>866</v>
      </c>
      <c r="E1986" s="40" t="s">
        <v>867</v>
      </c>
      <c r="F1986" s="62">
        <v>2600</v>
      </c>
      <c r="G1986" s="63">
        <v>237.94</v>
      </c>
      <c r="H1986" s="63">
        <v>11</v>
      </c>
      <c r="I1986" s="40"/>
      <c r="J1986" s="40">
        <v>20</v>
      </c>
      <c r="K1986" s="40" t="s">
        <v>677</v>
      </c>
      <c r="L1986" s="40" t="s">
        <v>128</v>
      </c>
      <c r="M1986" s="63">
        <f t="shared" ref="M1986:M2049" si="31">IF(OR(J1986="",J1986&lt;=0),"",H1986/J1986)</f>
        <v>0.55000000000000004</v>
      </c>
      <c r="N1986" s="64">
        <f>IF(M1986="","",IF(M1986&lt;Premissas!$C$8,Premissas!$E$7,IF(M1986&lt;Premissas!$C$9,Premissas!$E$8,IF(M1986&lt;Premissas!$C$10,Premissas!$E$9,IF(M1986&lt;Premissas!$C$11,Premissas!$E$10,IF(M1986&lt;Premissas!$C$12,Premissas!$E$11,Premissas!$E$12))))))</f>
        <v>0</v>
      </c>
      <c r="O1986" s="65">
        <f>IF(OR(N1986="",N1986=0),0,N1986/Premissas!$C$16)</f>
        <v>0</v>
      </c>
    </row>
    <row r="1987" spans="1:15" ht="15" customHeight="1">
      <c r="A1987" s="40">
        <v>8</v>
      </c>
      <c r="B1987" s="40">
        <v>7801</v>
      </c>
      <c r="C1987" s="40" t="s">
        <v>22</v>
      </c>
      <c r="D1987" s="40" t="s">
        <v>870</v>
      </c>
      <c r="E1987" s="40" t="s">
        <v>871</v>
      </c>
      <c r="F1987" s="62">
        <v>2748</v>
      </c>
      <c r="G1987" s="63">
        <v>215.36</v>
      </c>
      <c r="H1987" s="63">
        <v>13</v>
      </c>
      <c r="I1987" s="40"/>
      <c r="J1987" s="40">
        <v>20</v>
      </c>
      <c r="K1987" s="40" t="s">
        <v>677</v>
      </c>
      <c r="L1987" s="40" t="s">
        <v>128</v>
      </c>
      <c r="M1987" s="63">
        <f t="shared" si="31"/>
        <v>0.65</v>
      </c>
      <c r="N1987" s="64">
        <f>IF(M1987="","",IF(M1987&lt;Premissas!$C$8,Premissas!$E$7,IF(M1987&lt;Premissas!$C$9,Premissas!$E$8,IF(M1987&lt;Premissas!$C$10,Premissas!$E$9,IF(M1987&lt;Premissas!$C$11,Premissas!$E$10,IF(M1987&lt;Premissas!$C$12,Premissas!$E$11,Premissas!$E$12))))))</f>
        <v>0</v>
      </c>
      <c r="O1987" s="65">
        <f>IF(OR(N1987="",N1987=0),0,N1987/Premissas!$C$16)</f>
        <v>0</v>
      </c>
    </row>
    <row r="1988" spans="1:15" ht="15" customHeight="1">
      <c r="A1988" s="40">
        <v>8</v>
      </c>
      <c r="B1988" s="40">
        <v>7801</v>
      </c>
      <c r="C1988" s="40" t="s">
        <v>22</v>
      </c>
      <c r="D1988" s="40" t="s">
        <v>872</v>
      </c>
      <c r="E1988" s="40" t="s">
        <v>873</v>
      </c>
      <c r="F1988" s="62">
        <v>1643</v>
      </c>
      <c r="G1988" s="63">
        <v>181.26</v>
      </c>
      <c r="H1988" s="63">
        <v>9</v>
      </c>
      <c r="I1988" s="40"/>
      <c r="J1988" s="40">
        <v>20</v>
      </c>
      <c r="K1988" s="40" t="s">
        <v>677</v>
      </c>
      <c r="L1988" s="40" t="s">
        <v>128</v>
      </c>
      <c r="M1988" s="63">
        <f t="shared" si="31"/>
        <v>0.45</v>
      </c>
      <c r="N1988" s="64">
        <f>IF(M1988="","",IF(M1988&lt;Premissas!$C$8,Premissas!$E$7,IF(M1988&lt;Premissas!$C$9,Premissas!$E$8,IF(M1988&lt;Premissas!$C$10,Premissas!$E$9,IF(M1988&lt;Premissas!$C$11,Premissas!$E$10,IF(M1988&lt;Premissas!$C$12,Premissas!$E$11,Premissas!$E$12))))))</f>
        <v>0</v>
      </c>
      <c r="O1988" s="65">
        <f>IF(OR(N1988="",N1988=0),0,N1988/Premissas!$C$16)</f>
        <v>0</v>
      </c>
    </row>
    <row r="1989" spans="1:15" ht="15" customHeight="1">
      <c r="A1989" s="40">
        <v>8</v>
      </c>
      <c r="B1989" s="40">
        <v>7801</v>
      </c>
      <c r="C1989" s="40" t="s">
        <v>22</v>
      </c>
      <c r="D1989" s="40" t="s">
        <v>874</v>
      </c>
      <c r="E1989" s="40" t="s">
        <v>875</v>
      </c>
      <c r="F1989" s="62">
        <v>904</v>
      </c>
      <c r="G1989" s="63">
        <v>80.05</v>
      </c>
      <c r="H1989" s="63">
        <v>11</v>
      </c>
      <c r="I1989" s="40"/>
      <c r="J1989" s="40">
        <v>20</v>
      </c>
      <c r="K1989" s="40" t="s">
        <v>677</v>
      </c>
      <c r="L1989" s="40" t="s">
        <v>128</v>
      </c>
      <c r="M1989" s="63">
        <f t="shared" si="31"/>
        <v>0.55000000000000004</v>
      </c>
      <c r="N1989" s="64">
        <f>IF(M1989="","",IF(M1989&lt;Premissas!$C$8,Premissas!$E$7,IF(M1989&lt;Premissas!$C$9,Premissas!$E$8,IF(M1989&lt;Premissas!$C$10,Premissas!$E$9,IF(M1989&lt;Premissas!$C$11,Premissas!$E$10,IF(M1989&lt;Premissas!$C$12,Premissas!$E$11,Premissas!$E$12))))))</f>
        <v>0</v>
      </c>
      <c r="O1989" s="65">
        <f>IF(OR(N1989="",N1989=0),0,N1989/Premissas!$C$16)</f>
        <v>0</v>
      </c>
    </row>
    <row r="1990" spans="1:15" ht="15" customHeight="1">
      <c r="A1990" s="40">
        <v>8</v>
      </c>
      <c r="B1990" s="40">
        <v>7801</v>
      </c>
      <c r="C1990" s="40" t="s">
        <v>22</v>
      </c>
      <c r="D1990" s="40" t="s">
        <v>876</v>
      </c>
      <c r="E1990" s="40" t="s">
        <v>877</v>
      </c>
      <c r="F1990" s="62">
        <v>2089</v>
      </c>
      <c r="G1990" s="63">
        <v>189.44</v>
      </c>
      <c r="H1990" s="63">
        <v>11</v>
      </c>
      <c r="I1990" s="40"/>
      <c r="J1990" s="40">
        <v>20</v>
      </c>
      <c r="K1990" s="40" t="s">
        <v>677</v>
      </c>
      <c r="L1990" s="40" t="s">
        <v>128</v>
      </c>
      <c r="M1990" s="63">
        <f t="shared" si="31"/>
        <v>0.55000000000000004</v>
      </c>
      <c r="N1990" s="64">
        <f>IF(M1990="","",IF(M1990&lt;Premissas!$C$8,Premissas!$E$7,IF(M1990&lt;Premissas!$C$9,Premissas!$E$8,IF(M1990&lt;Premissas!$C$10,Premissas!$E$9,IF(M1990&lt;Premissas!$C$11,Premissas!$E$10,IF(M1990&lt;Premissas!$C$12,Premissas!$E$11,Premissas!$E$12))))))</f>
        <v>0</v>
      </c>
      <c r="O1990" s="65">
        <f>IF(OR(N1990="",N1990=0),0,N1990/Premissas!$C$16)</f>
        <v>0</v>
      </c>
    </row>
    <row r="1991" spans="1:15" ht="15" customHeight="1">
      <c r="A1991" s="40">
        <v>8</v>
      </c>
      <c r="B1991" s="40">
        <v>7801</v>
      </c>
      <c r="C1991" s="40" t="s">
        <v>22</v>
      </c>
      <c r="D1991" s="40" t="s">
        <v>878</v>
      </c>
      <c r="E1991" s="40" t="s">
        <v>879</v>
      </c>
      <c r="F1991" s="62">
        <v>1706</v>
      </c>
      <c r="G1991" s="63">
        <v>153.85</v>
      </c>
      <c r="H1991" s="63">
        <v>11</v>
      </c>
      <c r="I1991" s="40"/>
      <c r="J1991" s="40">
        <v>20</v>
      </c>
      <c r="K1991" s="40" t="s">
        <v>677</v>
      </c>
      <c r="L1991" s="40" t="s">
        <v>128</v>
      </c>
      <c r="M1991" s="63">
        <f t="shared" si="31"/>
        <v>0.55000000000000004</v>
      </c>
      <c r="N1991" s="64">
        <f>IF(M1991="","",IF(M1991&lt;Premissas!$C$8,Premissas!$E$7,IF(M1991&lt;Premissas!$C$9,Premissas!$E$8,IF(M1991&lt;Premissas!$C$10,Premissas!$E$9,IF(M1991&lt;Premissas!$C$11,Premissas!$E$10,IF(M1991&lt;Premissas!$C$12,Premissas!$E$11,Premissas!$E$12))))))</f>
        <v>0</v>
      </c>
      <c r="O1991" s="65">
        <f>IF(OR(N1991="",N1991=0),0,N1991/Premissas!$C$16)</f>
        <v>0</v>
      </c>
    </row>
    <row r="1992" spans="1:15" ht="15" customHeight="1">
      <c r="A1992" s="40">
        <v>8</v>
      </c>
      <c r="B1992" s="40">
        <v>7801</v>
      </c>
      <c r="C1992" s="40" t="s">
        <v>22</v>
      </c>
      <c r="D1992" s="40" t="s">
        <v>880</v>
      </c>
      <c r="E1992" s="40" t="s">
        <v>881</v>
      </c>
      <c r="F1992" s="62">
        <v>2871</v>
      </c>
      <c r="G1992" s="63">
        <v>241.24</v>
      </c>
      <c r="H1992" s="63">
        <v>12</v>
      </c>
      <c r="I1992" s="40"/>
      <c r="J1992" s="40">
        <v>20</v>
      </c>
      <c r="K1992" s="40" t="s">
        <v>677</v>
      </c>
      <c r="L1992" s="40" t="s">
        <v>128</v>
      </c>
      <c r="M1992" s="63">
        <f t="shared" si="31"/>
        <v>0.6</v>
      </c>
      <c r="N1992" s="64">
        <f>IF(M1992="","",IF(M1992&lt;Premissas!$C$8,Premissas!$E$7,IF(M1992&lt;Premissas!$C$9,Premissas!$E$8,IF(M1992&lt;Premissas!$C$10,Premissas!$E$9,IF(M1992&lt;Premissas!$C$11,Premissas!$E$10,IF(M1992&lt;Premissas!$C$12,Premissas!$E$11,Premissas!$E$12))))))</f>
        <v>0</v>
      </c>
      <c r="O1992" s="65">
        <f>IF(OR(N1992="",N1992=0),0,N1992/Premissas!$C$16)</f>
        <v>0</v>
      </c>
    </row>
    <row r="1993" spans="1:15" ht="15" customHeight="1">
      <c r="A1993" s="40">
        <v>8</v>
      </c>
      <c r="B1993" s="40">
        <v>7801</v>
      </c>
      <c r="C1993" s="40" t="s">
        <v>22</v>
      </c>
      <c r="D1993" s="40" t="s">
        <v>882</v>
      </c>
      <c r="E1993" s="40" t="s">
        <v>883</v>
      </c>
      <c r="F1993" s="62">
        <v>1341</v>
      </c>
      <c r="G1993" s="63">
        <v>156.47</v>
      </c>
      <c r="H1993" s="63">
        <v>9</v>
      </c>
      <c r="I1993" s="40"/>
      <c r="J1993" s="40">
        <v>20</v>
      </c>
      <c r="K1993" s="40" t="s">
        <v>677</v>
      </c>
      <c r="L1993" s="40" t="s">
        <v>128</v>
      </c>
      <c r="M1993" s="63">
        <f t="shared" si="31"/>
        <v>0.45</v>
      </c>
      <c r="N1993" s="64">
        <f>IF(M1993="","",IF(M1993&lt;Premissas!$C$8,Premissas!$E$7,IF(M1993&lt;Premissas!$C$9,Premissas!$E$8,IF(M1993&lt;Premissas!$C$10,Premissas!$E$9,IF(M1993&lt;Premissas!$C$11,Premissas!$E$10,IF(M1993&lt;Premissas!$C$12,Premissas!$E$11,Premissas!$E$12))))))</f>
        <v>0</v>
      </c>
      <c r="O1993" s="65">
        <f>IF(OR(N1993="",N1993=0),0,N1993/Premissas!$C$16)</f>
        <v>0</v>
      </c>
    </row>
    <row r="1994" spans="1:15" ht="15" customHeight="1">
      <c r="A1994" s="40">
        <v>8</v>
      </c>
      <c r="B1994" s="40">
        <v>7801</v>
      </c>
      <c r="C1994" s="40" t="s">
        <v>19</v>
      </c>
      <c r="D1994" s="40" t="s">
        <v>884</v>
      </c>
      <c r="E1994" s="40" t="s">
        <v>885</v>
      </c>
      <c r="F1994" s="62">
        <v>200</v>
      </c>
      <c r="G1994" s="63">
        <v>4.5999999999999996</v>
      </c>
      <c r="H1994" s="63">
        <v>43</v>
      </c>
      <c r="I1994" s="40"/>
      <c r="J1994" s="40">
        <v>22</v>
      </c>
      <c r="K1994" s="40" t="s">
        <v>677</v>
      </c>
      <c r="L1994" s="40" t="s">
        <v>128</v>
      </c>
      <c r="M1994" s="63">
        <f t="shared" si="31"/>
        <v>1.9545454545454546</v>
      </c>
      <c r="N1994" s="64">
        <f>IF(M1994="","",IF(M1994&lt;Premissas!$C$8,Premissas!$E$7,IF(M1994&lt;Premissas!$C$9,Premissas!$E$8,IF(M1994&lt;Premissas!$C$10,Premissas!$E$9,IF(M1994&lt;Premissas!$C$11,Premissas!$E$10,IF(M1994&lt;Premissas!$C$12,Premissas!$E$11,Premissas!$E$12))))))</f>
        <v>750</v>
      </c>
      <c r="O1994" s="65">
        <f>IF(OR(N1994="",N1994=0),0,N1994/Premissas!$C$16)</f>
        <v>28.846153846153847</v>
      </c>
    </row>
    <row r="1995" spans="1:15" ht="15" customHeight="1">
      <c r="A1995" s="40">
        <v>8</v>
      </c>
      <c r="B1995" s="40">
        <v>7801</v>
      </c>
      <c r="C1995" s="40" t="s">
        <v>22</v>
      </c>
      <c r="D1995" s="40" t="s">
        <v>886</v>
      </c>
      <c r="E1995" s="40" t="s">
        <v>887</v>
      </c>
      <c r="F1995" s="62">
        <v>2125</v>
      </c>
      <c r="G1995" s="63">
        <v>154.86000000000001</v>
      </c>
      <c r="H1995" s="63">
        <v>14</v>
      </c>
      <c r="I1995" s="40"/>
      <c r="J1995" s="40">
        <v>20</v>
      </c>
      <c r="K1995" s="40" t="s">
        <v>677</v>
      </c>
      <c r="L1995" s="40" t="s">
        <v>128</v>
      </c>
      <c r="M1995" s="63">
        <f t="shared" si="31"/>
        <v>0.7</v>
      </c>
      <c r="N1995" s="64">
        <f>IF(M1995="","",IF(M1995&lt;Premissas!$C$8,Premissas!$E$7,IF(M1995&lt;Premissas!$C$9,Premissas!$E$8,IF(M1995&lt;Premissas!$C$10,Premissas!$E$9,IF(M1995&lt;Premissas!$C$11,Premissas!$E$10,IF(M1995&lt;Premissas!$C$12,Premissas!$E$11,Premissas!$E$12))))))</f>
        <v>0</v>
      </c>
      <c r="O1995" s="65">
        <f>IF(OR(N1995="",N1995=0),0,N1995/Premissas!$C$16)</f>
        <v>0</v>
      </c>
    </row>
    <row r="1996" spans="1:15" ht="15" customHeight="1">
      <c r="A1996" s="40">
        <v>8</v>
      </c>
      <c r="B1996" s="40">
        <v>7801</v>
      </c>
      <c r="C1996" s="40" t="s">
        <v>22</v>
      </c>
      <c r="D1996" s="40" t="s">
        <v>888</v>
      </c>
      <c r="E1996" s="40" t="s">
        <v>889</v>
      </c>
      <c r="F1996" s="62">
        <v>1017</v>
      </c>
      <c r="G1996" s="63">
        <v>135.93</v>
      </c>
      <c r="H1996" s="63">
        <v>7</v>
      </c>
      <c r="I1996" s="40"/>
      <c r="J1996" s="40">
        <v>20</v>
      </c>
      <c r="K1996" s="40" t="s">
        <v>677</v>
      </c>
      <c r="L1996" s="40" t="s">
        <v>128</v>
      </c>
      <c r="M1996" s="63">
        <f t="shared" si="31"/>
        <v>0.35</v>
      </c>
      <c r="N1996" s="64">
        <f>IF(M1996="","",IF(M1996&lt;Premissas!$C$8,Premissas!$E$7,IF(M1996&lt;Premissas!$C$9,Premissas!$E$8,IF(M1996&lt;Premissas!$C$10,Premissas!$E$9,IF(M1996&lt;Premissas!$C$11,Premissas!$E$10,IF(M1996&lt;Premissas!$C$12,Premissas!$E$11,Premissas!$E$12))))))</f>
        <v>0</v>
      </c>
      <c r="O1996" s="65">
        <f>IF(OR(N1996="",N1996=0),0,N1996/Premissas!$C$16)</f>
        <v>0</v>
      </c>
    </row>
    <row r="1997" spans="1:15" ht="15" customHeight="1">
      <c r="A1997" s="40">
        <v>8</v>
      </c>
      <c r="B1997" s="40">
        <v>7801</v>
      </c>
      <c r="C1997" s="40" t="s">
        <v>19</v>
      </c>
      <c r="D1997" s="40" t="s">
        <v>888</v>
      </c>
      <c r="E1997" s="40" t="s">
        <v>889</v>
      </c>
      <c r="F1997" s="62">
        <v>21</v>
      </c>
      <c r="G1997" s="63">
        <v>4.46</v>
      </c>
      <c r="H1997" s="63">
        <v>5</v>
      </c>
      <c r="I1997" s="40"/>
      <c r="J1997" s="40">
        <v>22</v>
      </c>
      <c r="K1997" s="40" t="s">
        <v>677</v>
      </c>
      <c r="L1997" s="40" t="s">
        <v>128</v>
      </c>
      <c r="M1997" s="63">
        <f t="shared" si="31"/>
        <v>0.22727272727272727</v>
      </c>
      <c r="N1997" s="64">
        <f>IF(M1997="","",IF(M1997&lt;Premissas!$C$8,Premissas!$E$7,IF(M1997&lt;Premissas!$C$9,Premissas!$E$8,IF(M1997&lt;Premissas!$C$10,Premissas!$E$9,IF(M1997&lt;Premissas!$C$11,Premissas!$E$10,IF(M1997&lt;Premissas!$C$12,Premissas!$E$11,Premissas!$E$12))))))</f>
        <v>0</v>
      </c>
      <c r="O1997" s="65">
        <f>IF(OR(N1997="",N1997=0),0,N1997/Premissas!$C$16)</f>
        <v>0</v>
      </c>
    </row>
    <row r="1998" spans="1:15" ht="15" customHeight="1">
      <c r="A1998" s="40">
        <v>8</v>
      </c>
      <c r="B1998" s="40">
        <v>7801</v>
      </c>
      <c r="C1998" s="40" t="s">
        <v>19</v>
      </c>
      <c r="D1998" s="40" t="s">
        <v>1822</v>
      </c>
      <c r="E1998" s="40" t="s">
        <v>1823</v>
      </c>
      <c r="F1998" s="62">
        <v>40</v>
      </c>
      <c r="G1998" s="63">
        <v>0.4</v>
      </c>
      <c r="H1998" s="63">
        <v>100</v>
      </c>
      <c r="I1998" s="40"/>
      <c r="J1998" s="40">
        <v>22</v>
      </c>
      <c r="K1998" s="40" t="s">
        <v>677</v>
      </c>
      <c r="L1998" s="40" t="s">
        <v>128</v>
      </c>
      <c r="M1998" s="63">
        <f t="shared" si="31"/>
        <v>4.5454545454545459</v>
      </c>
      <c r="N1998" s="64">
        <f>IF(M1998="","",IF(M1998&lt;Premissas!$C$8,Premissas!$E$7,IF(M1998&lt;Premissas!$C$9,Premissas!$E$8,IF(M1998&lt;Premissas!$C$10,Premissas!$E$9,IF(M1998&lt;Premissas!$C$11,Premissas!$E$10,IF(M1998&lt;Premissas!$C$12,Premissas!$E$11,Premissas!$E$12))))))</f>
        <v>750</v>
      </c>
      <c r="O1998" s="65">
        <f>IF(OR(N1998="",N1998=0),0,N1998/Premissas!$C$16)</f>
        <v>28.846153846153847</v>
      </c>
    </row>
    <row r="1999" spans="1:15" ht="15" customHeight="1">
      <c r="A1999" s="40">
        <v>8</v>
      </c>
      <c r="B1999" s="40">
        <v>7801</v>
      </c>
      <c r="C1999" s="40" t="s">
        <v>19</v>
      </c>
      <c r="D1999" s="40" t="s">
        <v>890</v>
      </c>
      <c r="E1999" s="40" t="s">
        <v>891</v>
      </c>
      <c r="F1999" s="62">
        <v>1768</v>
      </c>
      <c r="G1999" s="63">
        <v>60.72</v>
      </c>
      <c r="H1999" s="63">
        <v>29</v>
      </c>
      <c r="I1999" s="40"/>
      <c r="J1999" s="40">
        <v>22</v>
      </c>
      <c r="K1999" s="40" t="s">
        <v>677</v>
      </c>
      <c r="L1999" s="40" t="s">
        <v>128</v>
      </c>
      <c r="M1999" s="63">
        <f t="shared" si="31"/>
        <v>1.3181818181818181</v>
      </c>
      <c r="N1999" s="64">
        <f>IF(M1999="","",IF(M1999&lt;Premissas!$C$8,Premissas!$E$7,IF(M1999&lt;Premissas!$C$9,Premissas!$E$8,IF(M1999&lt;Premissas!$C$10,Premissas!$E$9,IF(M1999&lt;Premissas!$C$11,Premissas!$E$10,IF(M1999&lt;Premissas!$C$12,Premissas!$E$11,Premissas!$E$12))))))</f>
        <v>200</v>
      </c>
      <c r="O1999" s="65">
        <f>IF(OR(N1999="",N1999=0),0,N1999/Premissas!$C$16)</f>
        <v>7.6923076923076925</v>
      </c>
    </row>
    <row r="2000" spans="1:15" ht="15" customHeight="1">
      <c r="A2000" s="40">
        <v>8</v>
      </c>
      <c r="B2000" s="40">
        <v>7801</v>
      </c>
      <c r="C2000" s="40" t="s">
        <v>22</v>
      </c>
      <c r="D2000" s="40" t="s">
        <v>892</v>
      </c>
      <c r="E2000" s="40" t="s">
        <v>893</v>
      </c>
      <c r="F2000" s="62">
        <v>1376</v>
      </c>
      <c r="G2000" s="63">
        <v>153.72</v>
      </c>
      <c r="H2000" s="63">
        <v>9</v>
      </c>
      <c r="I2000" s="40"/>
      <c r="J2000" s="40">
        <v>20</v>
      </c>
      <c r="K2000" s="40" t="s">
        <v>677</v>
      </c>
      <c r="L2000" s="40" t="s">
        <v>128</v>
      </c>
      <c r="M2000" s="63">
        <f t="shared" si="31"/>
        <v>0.45</v>
      </c>
      <c r="N2000" s="64">
        <f>IF(M2000="","",IF(M2000&lt;Premissas!$C$8,Premissas!$E$7,IF(M2000&lt;Premissas!$C$9,Premissas!$E$8,IF(M2000&lt;Premissas!$C$10,Premissas!$E$9,IF(M2000&lt;Premissas!$C$11,Premissas!$E$10,IF(M2000&lt;Premissas!$C$12,Premissas!$E$11,Premissas!$E$12))))))</f>
        <v>0</v>
      </c>
      <c r="O2000" s="65">
        <f>IF(OR(N2000="",N2000=0),0,N2000/Premissas!$C$16)</f>
        <v>0</v>
      </c>
    </row>
    <row r="2001" spans="1:15" ht="15" customHeight="1">
      <c r="A2001" s="40">
        <v>8</v>
      </c>
      <c r="B2001" s="40">
        <v>7801</v>
      </c>
      <c r="C2001" s="40" t="s">
        <v>22</v>
      </c>
      <c r="D2001" s="40" t="s">
        <v>894</v>
      </c>
      <c r="E2001" s="40" t="s">
        <v>895</v>
      </c>
      <c r="F2001" s="62">
        <v>2561</v>
      </c>
      <c r="G2001" s="63">
        <v>164.23</v>
      </c>
      <c r="H2001" s="63">
        <v>16</v>
      </c>
      <c r="I2001" s="40"/>
      <c r="J2001" s="40">
        <v>20</v>
      </c>
      <c r="K2001" s="40" t="s">
        <v>677</v>
      </c>
      <c r="L2001" s="40" t="s">
        <v>128</v>
      </c>
      <c r="M2001" s="63">
        <f t="shared" si="31"/>
        <v>0.8</v>
      </c>
      <c r="N2001" s="64">
        <f>IF(M2001="","",IF(M2001&lt;Premissas!$C$8,Premissas!$E$7,IF(M2001&lt;Premissas!$C$9,Premissas!$E$8,IF(M2001&lt;Premissas!$C$10,Premissas!$E$9,IF(M2001&lt;Premissas!$C$11,Premissas!$E$10,IF(M2001&lt;Premissas!$C$12,Premissas!$E$11,Premissas!$E$12))))))</f>
        <v>0</v>
      </c>
      <c r="O2001" s="65">
        <f>IF(OR(N2001="",N2001=0),0,N2001/Premissas!$C$16)</f>
        <v>0</v>
      </c>
    </row>
    <row r="2002" spans="1:15" ht="15" customHeight="1">
      <c r="A2002" s="40">
        <v>8</v>
      </c>
      <c r="B2002" s="40">
        <v>7801</v>
      </c>
      <c r="C2002" s="40" t="s">
        <v>22</v>
      </c>
      <c r="D2002" s="40" t="s">
        <v>896</v>
      </c>
      <c r="E2002" s="40" t="s">
        <v>897</v>
      </c>
      <c r="F2002" s="62">
        <v>875</v>
      </c>
      <c r="G2002" s="63">
        <v>170.86</v>
      </c>
      <c r="H2002" s="63">
        <v>5</v>
      </c>
      <c r="I2002" s="40"/>
      <c r="J2002" s="40">
        <v>20</v>
      </c>
      <c r="K2002" s="40" t="s">
        <v>677</v>
      </c>
      <c r="L2002" s="40" t="s">
        <v>128</v>
      </c>
      <c r="M2002" s="63">
        <f t="shared" si="31"/>
        <v>0.25</v>
      </c>
      <c r="N2002" s="64">
        <f>IF(M2002="","",IF(M2002&lt;Premissas!$C$8,Premissas!$E$7,IF(M2002&lt;Premissas!$C$9,Premissas!$E$8,IF(M2002&lt;Premissas!$C$10,Premissas!$E$9,IF(M2002&lt;Premissas!$C$11,Premissas!$E$10,IF(M2002&lt;Premissas!$C$12,Premissas!$E$11,Premissas!$E$12))))))</f>
        <v>0</v>
      </c>
      <c r="O2002" s="65">
        <f>IF(OR(N2002="",N2002=0),0,N2002/Premissas!$C$16)</f>
        <v>0</v>
      </c>
    </row>
    <row r="2003" spans="1:15" ht="15" customHeight="1">
      <c r="A2003" s="40">
        <v>8</v>
      </c>
      <c r="B2003" s="40">
        <v>7801</v>
      </c>
      <c r="C2003" s="40" t="s">
        <v>21</v>
      </c>
      <c r="D2003" s="40" t="s">
        <v>898</v>
      </c>
      <c r="E2003" s="40" t="s">
        <v>899</v>
      </c>
      <c r="F2003" s="62">
        <v>2524</v>
      </c>
      <c r="G2003" s="63">
        <v>164.08</v>
      </c>
      <c r="H2003" s="63">
        <v>15</v>
      </c>
      <c r="I2003" s="40"/>
      <c r="J2003" s="40">
        <v>16</v>
      </c>
      <c r="K2003" s="40" t="s">
        <v>677</v>
      </c>
      <c r="L2003" s="40" t="s">
        <v>128</v>
      </c>
      <c r="M2003" s="63">
        <f t="shared" si="31"/>
        <v>0.9375</v>
      </c>
      <c r="N2003" s="64">
        <f>IF(M2003="","",IF(M2003&lt;Premissas!$C$8,Premissas!$E$7,IF(M2003&lt;Premissas!$C$9,Premissas!$E$8,IF(M2003&lt;Premissas!$C$10,Premissas!$E$9,IF(M2003&lt;Premissas!$C$11,Premissas!$E$10,IF(M2003&lt;Premissas!$C$12,Premissas!$E$11,Premissas!$E$12))))))</f>
        <v>0</v>
      </c>
      <c r="O2003" s="65">
        <f>IF(OR(N2003="",N2003=0),0,N2003/Premissas!$C$16)</f>
        <v>0</v>
      </c>
    </row>
    <row r="2004" spans="1:15" ht="15" customHeight="1">
      <c r="A2004" s="40">
        <v>8</v>
      </c>
      <c r="B2004" s="40">
        <v>7801</v>
      </c>
      <c r="C2004" s="40" t="s">
        <v>22</v>
      </c>
      <c r="D2004" s="40" t="s">
        <v>900</v>
      </c>
      <c r="E2004" s="40" t="s">
        <v>901</v>
      </c>
      <c r="F2004" s="62">
        <v>1264</v>
      </c>
      <c r="G2004" s="63">
        <v>184.21</v>
      </c>
      <c r="H2004" s="63">
        <v>7</v>
      </c>
      <c r="I2004" s="40"/>
      <c r="J2004" s="40">
        <v>20</v>
      </c>
      <c r="K2004" s="40" t="s">
        <v>677</v>
      </c>
      <c r="L2004" s="40" t="s">
        <v>128</v>
      </c>
      <c r="M2004" s="63">
        <f t="shared" si="31"/>
        <v>0.35</v>
      </c>
      <c r="N2004" s="64">
        <f>IF(M2004="","",IF(M2004&lt;Premissas!$C$8,Premissas!$E$7,IF(M2004&lt;Premissas!$C$9,Premissas!$E$8,IF(M2004&lt;Premissas!$C$10,Premissas!$E$9,IF(M2004&lt;Premissas!$C$11,Premissas!$E$10,IF(M2004&lt;Premissas!$C$12,Premissas!$E$11,Premissas!$E$12))))))</f>
        <v>0</v>
      </c>
      <c r="O2004" s="65">
        <f>IF(OR(N2004="",N2004=0),0,N2004/Premissas!$C$16)</f>
        <v>0</v>
      </c>
    </row>
    <row r="2005" spans="1:15" ht="15" customHeight="1">
      <c r="A2005" s="40">
        <v>8</v>
      </c>
      <c r="B2005" s="40">
        <v>7801</v>
      </c>
      <c r="C2005" s="40" t="s">
        <v>22</v>
      </c>
      <c r="D2005" s="40" t="s">
        <v>904</v>
      </c>
      <c r="E2005" s="40" t="s">
        <v>905</v>
      </c>
      <c r="F2005" s="62">
        <v>2425</v>
      </c>
      <c r="G2005" s="63">
        <v>233.79</v>
      </c>
      <c r="H2005" s="63">
        <v>10</v>
      </c>
      <c r="I2005" s="40"/>
      <c r="J2005" s="40">
        <v>20</v>
      </c>
      <c r="K2005" s="40" t="s">
        <v>677</v>
      </c>
      <c r="L2005" s="40" t="s">
        <v>128</v>
      </c>
      <c r="M2005" s="63">
        <f t="shared" si="31"/>
        <v>0.5</v>
      </c>
      <c r="N2005" s="64">
        <f>IF(M2005="","",IF(M2005&lt;Premissas!$C$8,Premissas!$E$7,IF(M2005&lt;Premissas!$C$9,Premissas!$E$8,IF(M2005&lt;Premissas!$C$10,Premissas!$E$9,IF(M2005&lt;Premissas!$C$11,Premissas!$E$10,IF(M2005&lt;Premissas!$C$12,Premissas!$E$11,Premissas!$E$12))))))</f>
        <v>0</v>
      </c>
      <c r="O2005" s="65">
        <f>IF(OR(N2005="",N2005=0),0,N2005/Premissas!$C$16)</f>
        <v>0</v>
      </c>
    </row>
    <row r="2006" spans="1:15" ht="15" customHeight="1">
      <c r="A2006" s="40">
        <v>8</v>
      </c>
      <c r="B2006" s="40">
        <v>7801</v>
      </c>
      <c r="C2006" s="40" t="s">
        <v>22</v>
      </c>
      <c r="D2006" s="40" t="s">
        <v>906</v>
      </c>
      <c r="E2006" s="40" t="s">
        <v>907</v>
      </c>
      <c r="F2006" s="62">
        <v>2696</v>
      </c>
      <c r="G2006" s="63">
        <v>268.56</v>
      </c>
      <c r="H2006" s="63">
        <v>10</v>
      </c>
      <c r="I2006" s="40"/>
      <c r="J2006" s="40">
        <v>20</v>
      </c>
      <c r="K2006" s="40" t="s">
        <v>677</v>
      </c>
      <c r="L2006" s="40" t="s">
        <v>128</v>
      </c>
      <c r="M2006" s="63">
        <f t="shared" si="31"/>
        <v>0.5</v>
      </c>
      <c r="N2006" s="64">
        <f>IF(M2006="","",IF(M2006&lt;Premissas!$C$8,Premissas!$E$7,IF(M2006&lt;Premissas!$C$9,Premissas!$E$8,IF(M2006&lt;Premissas!$C$10,Premissas!$E$9,IF(M2006&lt;Premissas!$C$11,Premissas!$E$10,IF(M2006&lt;Premissas!$C$12,Premissas!$E$11,Premissas!$E$12))))))</f>
        <v>0</v>
      </c>
      <c r="O2006" s="65">
        <f>IF(OR(N2006="",N2006=0),0,N2006/Premissas!$C$16)</f>
        <v>0</v>
      </c>
    </row>
    <row r="2007" spans="1:15" ht="15" customHeight="1">
      <c r="A2007" s="40">
        <v>8</v>
      </c>
      <c r="B2007" s="40">
        <v>7801</v>
      </c>
      <c r="C2007" s="40" t="s">
        <v>21</v>
      </c>
      <c r="D2007" s="40" t="s">
        <v>908</v>
      </c>
      <c r="E2007" s="40" t="s">
        <v>909</v>
      </c>
      <c r="F2007" s="62">
        <v>5</v>
      </c>
      <c r="G2007" s="63">
        <v>0.26</v>
      </c>
      <c r="H2007" s="63">
        <v>19</v>
      </c>
      <c r="I2007" s="40"/>
      <c r="J2007" s="40">
        <v>16</v>
      </c>
      <c r="K2007" s="40" t="s">
        <v>677</v>
      </c>
      <c r="L2007" s="40" t="s">
        <v>128</v>
      </c>
      <c r="M2007" s="63">
        <f t="shared" si="31"/>
        <v>1.1875</v>
      </c>
      <c r="N2007" s="64">
        <f>IF(M2007="","",IF(M2007&lt;Premissas!$C$8,Premissas!$E$7,IF(M2007&lt;Premissas!$C$9,Premissas!$E$8,IF(M2007&lt;Premissas!$C$10,Premissas!$E$9,IF(M2007&lt;Premissas!$C$11,Premissas!$E$10,IF(M2007&lt;Premissas!$C$12,Premissas!$E$11,Premissas!$E$12))))))</f>
        <v>100</v>
      </c>
      <c r="O2007" s="65">
        <f>IF(OR(N2007="",N2007=0),0,N2007/Premissas!$C$16)</f>
        <v>3.8461538461538463</v>
      </c>
    </row>
    <row r="2008" spans="1:15" ht="15" customHeight="1">
      <c r="A2008" s="40">
        <v>8</v>
      </c>
      <c r="B2008" s="40">
        <v>7801</v>
      </c>
      <c r="C2008" s="40" t="s">
        <v>20</v>
      </c>
      <c r="D2008" s="40" t="s">
        <v>908</v>
      </c>
      <c r="E2008" s="40" t="s">
        <v>909</v>
      </c>
      <c r="F2008" s="62">
        <v>5547</v>
      </c>
      <c r="G2008" s="63">
        <v>139.99</v>
      </c>
      <c r="H2008" s="63">
        <v>40</v>
      </c>
      <c r="I2008" s="40"/>
      <c r="J2008" s="40">
        <v>17</v>
      </c>
      <c r="K2008" s="40" t="s">
        <v>677</v>
      </c>
      <c r="L2008" s="40" t="s">
        <v>128</v>
      </c>
      <c r="M2008" s="63">
        <f t="shared" si="31"/>
        <v>2.3529411764705883</v>
      </c>
      <c r="N2008" s="64">
        <f>IF(M2008="","",IF(M2008&lt;Premissas!$C$8,Premissas!$E$7,IF(M2008&lt;Premissas!$C$9,Premissas!$E$8,IF(M2008&lt;Premissas!$C$10,Premissas!$E$9,IF(M2008&lt;Premissas!$C$11,Premissas!$E$10,IF(M2008&lt;Premissas!$C$12,Premissas!$E$11,Premissas!$E$12))))))</f>
        <v>750</v>
      </c>
      <c r="O2008" s="65">
        <f>IF(OR(N2008="",N2008=0),0,N2008/Premissas!$C$16)</f>
        <v>28.846153846153847</v>
      </c>
    </row>
    <row r="2009" spans="1:15" ht="15" customHeight="1">
      <c r="A2009" s="40">
        <v>8</v>
      </c>
      <c r="B2009" s="40">
        <v>7801</v>
      </c>
      <c r="C2009" s="40" t="s">
        <v>22</v>
      </c>
      <c r="D2009" s="40" t="s">
        <v>910</v>
      </c>
      <c r="E2009" s="40" t="s">
        <v>911</v>
      </c>
      <c r="F2009" s="62">
        <v>2371</v>
      </c>
      <c r="G2009" s="63">
        <v>146.63999999999999</v>
      </c>
      <c r="H2009" s="63">
        <v>16</v>
      </c>
      <c r="I2009" s="40"/>
      <c r="J2009" s="40">
        <v>20</v>
      </c>
      <c r="K2009" s="40" t="s">
        <v>677</v>
      </c>
      <c r="L2009" s="40" t="s">
        <v>128</v>
      </c>
      <c r="M2009" s="63">
        <f t="shared" si="31"/>
        <v>0.8</v>
      </c>
      <c r="N2009" s="64">
        <f>IF(M2009="","",IF(M2009&lt;Premissas!$C$8,Premissas!$E$7,IF(M2009&lt;Premissas!$C$9,Premissas!$E$8,IF(M2009&lt;Premissas!$C$10,Premissas!$E$9,IF(M2009&lt;Premissas!$C$11,Premissas!$E$10,IF(M2009&lt;Premissas!$C$12,Premissas!$E$11,Premissas!$E$12))))))</f>
        <v>0</v>
      </c>
      <c r="O2009" s="65">
        <f>IF(OR(N2009="",N2009=0),0,N2009/Premissas!$C$16)</f>
        <v>0</v>
      </c>
    </row>
    <row r="2010" spans="1:15" ht="15" customHeight="1">
      <c r="A2010" s="40">
        <v>8</v>
      </c>
      <c r="B2010" s="40">
        <v>7801</v>
      </c>
      <c r="C2010" s="40" t="s">
        <v>22</v>
      </c>
      <c r="D2010" s="40" t="s">
        <v>912</v>
      </c>
      <c r="E2010" s="40" t="s">
        <v>913</v>
      </c>
      <c r="F2010" s="62">
        <v>611</v>
      </c>
      <c r="G2010" s="63">
        <v>91.05</v>
      </c>
      <c r="H2010" s="63">
        <v>7</v>
      </c>
      <c r="I2010" s="40"/>
      <c r="J2010" s="40">
        <v>20</v>
      </c>
      <c r="K2010" s="40" t="s">
        <v>677</v>
      </c>
      <c r="L2010" s="40" t="s">
        <v>128</v>
      </c>
      <c r="M2010" s="63">
        <f t="shared" si="31"/>
        <v>0.35</v>
      </c>
      <c r="N2010" s="64">
        <f>IF(M2010="","",IF(M2010&lt;Premissas!$C$8,Premissas!$E$7,IF(M2010&lt;Premissas!$C$9,Premissas!$E$8,IF(M2010&lt;Premissas!$C$10,Premissas!$E$9,IF(M2010&lt;Premissas!$C$11,Premissas!$E$10,IF(M2010&lt;Premissas!$C$12,Premissas!$E$11,Premissas!$E$12))))))</f>
        <v>0</v>
      </c>
      <c r="O2010" s="65">
        <f>IF(OR(N2010="",N2010=0),0,N2010/Premissas!$C$16)</f>
        <v>0</v>
      </c>
    </row>
    <row r="2011" spans="1:15" ht="15" customHeight="1">
      <c r="A2011" s="40">
        <v>8</v>
      </c>
      <c r="B2011" s="40">
        <v>7801</v>
      </c>
      <c r="C2011" s="40" t="s">
        <v>19</v>
      </c>
      <c r="D2011" s="40" t="s">
        <v>914</v>
      </c>
      <c r="E2011" s="40" t="s">
        <v>915</v>
      </c>
      <c r="F2011" s="62">
        <v>125</v>
      </c>
      <c r="G2011" s="63">
        <v>21.4</v>
      </c>
      <c r="H2011" s="63">
        <v>6</v>
      </c>
      <c r="I2011" s="40"/>
      <c r="J2011" s="40">
        <v>22</v>
      </c>
      <c r="K2011" s="40" t="s">
        <v>677</v>
      </c>
      <c r="L2011" s="40" t="s">
        <v>128</v>
      </c>
      <c r="M2011" s="63">
        <f t="shared" si="31"/>
        <v>0.27272727272727271</v>
      </c>
      <c r="N2011" s="64">
        <f>IF(M2011="","",IF(M2011&lt;Premissas!$C$8,Premissas!$E$7,IF(M2011&lt;Premissas!$C$9,Premissas!$E$8,IF(M2011&lt;Premissas!$C$10,Premissas!$E$9,IF(M2011&lt;Premissas!$C$11,Premissas!$E$10,IF(M2011&lt;Premissas!$C$12,Premissas!$E$11,Premissas!$E$12))))))</f>
        <v>0</v>
      </c>
      <c r="O2011" s="65">
        <f>IF(OR(N2011="",N2011=0),0,N2011/Premissas!$C$16)</f>
        <v>0</v>
      </c>
    </row>
    <row r="2012" spans="1:15" ht="15" customHeight="1">
      <c r="A2012" s="40">
        <v>8</v>
      </c>
      <c r="B2012" s="40">
        <v>7801</v>
      </c>
      <c r="C2012" s="40" t="s">
        <v>19</v>
      </c>
      <c r="D2012" s="40" t="s">
        <v>916</v>
      </c>
      <c r="E2012" s="40" t="s">
        <v>917</v>
      </c>
      <c r="F2012" s="62">
        <v>239</v>
      </c>
      <c r="G2012" s="63">
        <v>14.74</v>
      </c>
      <c r="H2012" s="63">
        <v>16</v>
      </c>
      <c r="I2012" s="40"/>
      <c r="J2012" s="40">
        <v>22</v>
      </c>
      <c r="K2012" s="40" t="s">
        <v>677</v>
      </c>
      <c r="L2012" s="40" t="s">
        <v>128</v>
      </c>
      <c r="M2012" s="63">
        <f t="shared" si="31"/>
        <v>0.72727272727272729</v>
      </c>
      <c r="N2012" s="64">
        <f>IF(M2012="","",IF(M2012&lt;Premissas!$C$8,Premissas!$E$7,IF(M2012&lt;Premissas!$C$9,Premissas!$E$8,IF(M2012&lt;Premissas!$C$10,Premissas!$E$9,IF(M2012&lt;Premissas!$C$11,Premissas!$E$10,IF(M2012&lt;Premissas!$C$12,Premissas!$E$11,Premissas!$E$12))))))</f>
        <v>0</v>
      </c>
      <c r="O2012" s="65">
        <f>IF(OR(N2012="",N2012=0),0,N2012/Premissas!$C$16)</f>
        <v>0</v>
      </c>
    </row>
    <row r="2013" spans="1:15" ht="15" customHeight="1">
      <c r="A2013" s="40">
        <v>8</v>
      </c>
      <c r="B2013" s="40">
        <v>7801</v>
      </c>
      <c r="C2013" s="40" t="s">
        <v>19</v>
      </c>
      <c r="D2013" s="40" t="s">
        <v>918</v>
      </c>
      <c r="E2013" s="40" t="s">
        <v>919</v>
      </c>
      <c r="F2013" s="62">
        <v>443</v>
      </c>
      <c r="G2013" s="63">
        <v>13.87</v>
      </c>
      <c r="H2013" s="63">
        <v>32</v>
      </c>
      <c r="I2013" s="40"/>
      <c r="J2013" s="40">
        <v>22</v>
      </c>
      <c r="K2013" s="40" t="s">
        <v>677</v>
      </c>
      <c r="L2013" s="40" t="s">
        <v>128</v>
      </c>
      <c r="M2013" s="63">
        <f t="shared" si="31"/>
        <v>1.4545454545454546</v>
      </c>
      <c r="N2013" s="64">
        <f>IF(M2013="","",IF(M2013&lt;Premissas!$C$8,Premissas!$E$7,IF(M2013&lt;Premissas!$C$9,Premissas!$E$8,IF(M2013&lt;Premissas!$C$10,Premissas!$E$9,IF(M2013&lt;Premissas!$C$11,Premissas!$E$10,IF(M2013&lt;Premissas!$C$12,Premissas!$E$11,Premissas!$E$12))))))</f>
        <v>350</v>
      </c>
      <c r="O2013" s="65">
        <f>IF(OR(N2013="",N2013=0),0,N2013/Premissas!$C$16)</f>
        <v>13.461538461538462</v>
      </c>
    </row>
    <row r="2014" spans="1:15" ht="15" customHeight="1">
      <c r="A2014" s="40">
        <v>8</v>
      </c>
      <c r="B2014" s="40">
        <v>7801</v>
      </c>
      <c r="C2014" s="40" t="s">
        <v>20</v>
      </c>
      <c r="D2014" s="40" t="s">
        <v>920</v>
      </c>
      <c r="E2014" s="40" t="s">
        <v>921</v>
      </c>
      <c r="F2014" s="62">
        <v>3746</v>
      </c>
      <c r="G2014" s="63">
        <v>171.88</v>
      </c>
      <c r="H2014" s="63">
        <v>22</v>
      </c>
      <c r="I2014" s="40"/>
      <c r="J2014" s="40">
        <v>17</v>
      </c>
      <c r="K2014" s="40" t="s">
        <v>677</v>
      </c>
      <c r="L2014" s="40" t="s">
        <v>128</v>
      </c>
      <c r="M2014" s="63">
        <f t="shared" si="31"/>
        <v>1.2941176470588236</v>
      </c>
      <c r="N2014" s="64">
        <f>IF(M2014="","",IF(M2014&lt;Premissas!$C$8,Premissas!$E$7,IF(M2014&lt;Premissas!$C$9,Premissas!$E$8,IF(M2014&lt;Premissas!$C$10,Premissas!$E$9,IF(M2014&lt;Premissas!$C$11,Premissas!$E$10,IF(M2014&lt;Premissas!$C$12,Premissas!$E$11,Premissas!$E$12))))))</f>
        <v>200</v>
      </c>
      <c r="O2014" s="65">
        <f>IF(OR(N2014="",N2014=0),0,N2014/Premissas!$C$16)</f>
        <v>7.6923076923076925</v>
      </c>
    </row>
    <row r="2015" spans="1:15" ht="15" customHeight="1">
      <c r="A2015" s="40">
        <v>8</v>
      </c>
      <c r="B2015" s="40">
        <v>7801</v>
      </c>
      <c r="C2015" s="40" t="s">
        <v>22</v>
      </c>
      <c r="D2015" s="40" t="s">
        <v>922</v>
      </c>
      <c r="E2015" s="40" t="s">
        <v>923</v>
      </c>
      <c r="F2015" s="62">
        <v>1081</v>
      </c>
      <c r="G2015" s="63">
        <v>165.07</v>
      </c>
      <c r="H2015" s="63">
        <v>7</v>
      </c>
      <c r="I2015" s="40"/>
      <c r="J2015" s="40">
        <v>20</v>
      </c>
      <c r="K2015" s="40" t="s">
        <v>677</v>
      </c>
      <c r="L2015" s="40" t="s">
        <v>128</v>
      </c>
      <c r="M2015" s="63">
        <f t="shared" si="31"/>
        <v>0.35</v>
      </c>
      <c r="N2015" s="64">
        <f>IF(M2015="","",IF(M2015&lt;Premissas!$C$8,Premissas!$E$7,IF(M2015&lt;Premissas!$C$9,Premissas!$E$8,IF(M2015&lt;Premissas!$C$10,Premissas!$E$9,IF(M2015&lt;Premissas!$C$11,Premissas!$E$10,IF(M2015&lt;Premissas!$C$12,Premissas!$E$11,Premissas!$E$12))))))</f>
        <v>0</v>
      </c>
      <c r="O2015" s="65">
        <f>IF(OR(N2015="",N2015=0),0,N2015/Premissas!$C$16)</f>
        <v>0</v>
      </c>
    </row>
    <row r="2016" spans="1:15" ht="15" customHeight="1">
      <c r="A2016" s="40">
        <v>8</v>
      </c>
      <c r="B2016" s="40">
        <v>7801</v>
      </c>
      <c r="C2016" s="40" t="s">
        <v>21</v>
      </c>
      <c r="D2016" s="40" t="s">
        <v>926</v>
      </c>
      <c r="E2016" s="40" t="s">
        <v>927</v>
      </c>
      <c r="F2016" s="62">
        <v>2405</v>
      </c>
      <c r="G2016" s="63">
        <v>121.91</v>
      </c>
      <c r="H2016" s="63">
        <v>20</v>
      </c>
      <c r="I2016" s="40"/>
      <c r="J2016" s="40">
        <v>16</v>
      </c>
      <c r="K2016" s="40" t="s">
        <v>677</v>
      </c>
      <c r="L2016" s="40" t="s">
        <v>128</v>
      </c>
      <c r="M2016" s="63">
        <f t="shared" si="31"/>
        <v>1.25</v>
      </c>
      <c r="N2016" s="64">
        <f>IF(M2016="","",IF(M2016&lt;Premissas!$C$8,Premissas!$E$7,IF(M2016&lt;Premissas!$C$9,Premissas!$E$8,IF(M2016&lt;Premissas!$C$10,Premissas!$E$9,IF(M2016&lt;Premissas!$C$11,Premissas!$E$10,IF(M2016&lt;Premissas!$C$12,Premissas!$E$11,Premissas!$E$12))))))</f>
        <v>200</v>
      </c>
      <c r="O2016" s="65">
        <f>IF(OR(N2016="",N2016=0),0,N2016/Premissas!$C$16)</f>
        <v>7.6923076923076925</v>
      </c>
    </row>
    <row r="2017" spans="1:15" ht="15" customHeight="1">
      <c r="A2017" s="40">
        <v>8</v>
      </c>
      <c r="B2017" s="40">
        <v>7801</v>
      </c>
      <c r="C2017" s="40" t="s">
        <v>19</v>
      </c>
      <c r="D2017" s="40" t="s">
        <v>1824</v>
      </c>
      <c r="E2017" s="40" t="s">
        <v>1825</v>
      </c>
      <c r="F2017" s="62">
        <v>69</v>
      </c>
      <c r="G2017" s="63">
        <v>12.84</v>
      </c>
      <c r="H2017" s="63">
        <v>5</v>
      </c>
      <c r="I2017" s="40"/>
      <c r="J2017" s="40">
        <v>22</v>
      </c>
      <c r="K2017" s="40" t="s">
        <v>677</v>
      </c>
      <c r="L2017" s="40" t="s">
        <v>128</v>
      </c>
      <c r="M2017" s="63">
        <f t="shared" si="31"/>
        <v>0.22727272727272727</v>
      </c>
      <c r="N2017" s="64">
        <f>IF(M2017="","",IF(M2017&lt;Premissas!$C$8,Premissas!$E$7,IF(M2017&lt;Premissas!$C$9,Premissas!$E$8,IF(M2017&lt;Premissas!$C$10,Premissas!$E$9,IF(M2017&lt;Premissas!$C$11,Premissas!$E$10,IF(M2017&lt;Premissas!$C$12,Premissas!$E$11,Premissas!$E$12))))))</f>
        <v>0</v>
      </c>
      <c r="O2017" s="65">
        <f>IF(OR(N2017="",N2017=0),0,N2017/Premissas!$C$16)</f>
        <v>0</v>
      </c>
    </row>
    <row r="2018" spans="1:15" ht="15" customHeight="1">
      <c r="A2018" s="40">
        <v>8</v>
      </c>
      <c r="B2018" s="40">
        <v>7801</v>
      </c>
      <c r="C2018" s="40" t="s">
        <v>22</v>
      </c>
      <c r="D2018" s="40" t="s">
        <v>928</v>
      </c>
      <c r="E2018" s="40" t="s">
        <v>929</v>
      </c>
      <c r="F2018" s="62">
        <v>1775</v>
      </c>
      <c r="G2018" s="63">
        <v>153.31</v>
      </c>
      <c r="H2018" s="63">
        <v>12</v>
      </c>
      <c r="I2018" s="40"/>
      <c r="J2018" s="40">
        <v>20</v>
      </c>
      <c r="K2018" s="40" t="s">
        <v>677</v>
      </c>
      <c r="L2018" s="40" t="s">
        <v>128</v>
      </c>
      <c r="M2018" s="63">
        <f t="shared" si="31"/>
        <v>0.6</v>
      </c>
      <c r="N2018" s="64">
        <f>IF(M2018="","",IF(M2018&lt;Premissas!$C$8,Premissas!$E$7,IF(M2018&lt;Premissas!$C$9,Premissas!$E$8,IF(M2018&lt;Premissas!$C$10,Premissas!$E$9,IF(M2018&lt;Premissas!$C$11,Premissas!$E$10,IF(M2018&lt;Premissas!$C$12,Premissas!$E$11,Premissas!$E$12))))))</f>
        <v>0</v>
      </c>
      <c r="O2018" s="65">
        <f>IF(OR(N2018="",N2018=0),0,N2018/Premissas!$C$16)</f>
        <v>0</v>
      </c>
    </row>
    <row r="2019" spans="1:15" ht="15" customHeight="1">
      <c r="A2019" s="40">
        <v>8</v>
      </c>
      <c r="B2019" s="40">
        <v>7801</v>
      </c>
      <c r="C2019" s="40" t="s">
        <v>21</v>
      </c>
      <c r="D2019" s="40" t="s">
        <v>930</v>
      </c>
      <c r="E2019" s="40" t="s">
        <v>931</v>
      </c>
      <c r="F2019" s="62">
        <v>793</v>
      </c>
      <c r="G2019" s="63">
        <v>47.64</v>
      </c>
      <c r="H2019" s="63">
        <v>17</v>
      </c>
      <c r="I2019" s="40"/>
      <c r="J2019" s="40">
        <v>16</v>
      </c>
      <c r="K2019" s="40" t="s">
        <v>677</v>
      </c>
      <c r="L2019" s="40" t="s">
        <v>128</v>
      </c>
      <c r="M2019" s="63">
        <f t="shared" si="31"/>
        <v>1.0625</v>
      </c>
      <c r="N2019" s="64">
        <f>IF(M2019="","",IF(M2019&lt;Premissas!$C$8,Premissas!$E$7,IF(M2019&lt;Premissas!$C$9,Premissas!$E$8,IF(M2019&lt;Premissas!$C$10,Premissas!$E$9,IF(M2019&lt;Premissas!$C$11,Premissas!$E$10,IF(M2019&lt;Premissas!$C$12,Premissas!$E$11,Premissas!$E$12))))))</f>
        <v>100</v>
      </c>
      <c r="O2019" s="65">
        <f>IF(OR(N2019="",N2019=0),0,N2019/Premissas!$C$16)</f>
        <v>3.8461538461538463</v>
      </c>
    </row>
    <row r="2020" spans="1:15" ht="15" customHeight="1">
      <c r="A2020" s="40">
        <v>8</v>
      </c>
      <c r="B2020" s="40">
        <v>7801</v>
      </c>
      <c r="C2020" s="40" t="s">
        <v>20</v>
      </c>
      <c r="D2020" s="40" t="s">
        <v>930</v>
      </c>
      <c r="E2020" s="40" t="s">
        <v>931</v>
      </c>
      <c r="F2020" s="62">
        <v>1726</v>
      </c>
      <c r="G2020" s="63">
        <v>69.180000000000007</v>
      </c>
      <c r="H2020" s="63">
        <v>25</v>
      </c>
      <c r="I2020" s="40"/>
      <c r="J2020" s="40">
        <v>17</v>
      </c>
      <c r="K2020" s="40" t="s">
        <v>677</v>
      </c>
      <c r="L2020" s="40" t="s">
        <v>128</v>
      </c>
      <c r="M2020" s="63">
        <f t="shared" si="31"/>
        <v>1.4705882352941178</v>
      </c>
      <c r="N2020" s="64">
        <f>IF(M2020="","",IF(M2020&lt;Premissas!$C$8,Premissas!$E$7,IF(M2020&lt;Premissas!$C$9,Premissas!$E$8,IF(M2020&lt;Premissas!$C$10,Premissas!$E$9,IF(M2020&lt;Premissas!$C$11,Premissas!$E$10,IF(M2020&lt;Premissas!$C$12,Premissas!$E$11,Premissas!$E$12))))))</f>
        <v>350</v>
      </c>
      <c r="O2020" s="65">
        <f>IF(OR(N2020="",N2020=0),0,N2020/Premissas!$C$16)</f>
        <v>13.461538461538462</v>
      </c>
    </row>
    <row r="2021" spans="1:15" ht="15" customHeight="1">
      <c r="A2021" s="40">
        <v>8</v>
      </c>
      <c r="B2021" s="40">
        <v>7801</v>
      </c>
      <c r="C2021" s="40" t="s">
        <v>21</v>
      </c>
      <c r="D2021" s="40" t="s">
        <v>932</v>
      </c>
      <c r="E2021" s="40" t="s">
        <v>933</v>
      </c>
      <c r="F2021" s="62">
        <v>43</v>
      </c>
      <c r="G2021" s="63">
        <v>13.37</v>
      </c>
      <c r="H2021" s="63">
        <v>3</v>
      </c>
      <c r="I2021" s="40"/>
      <c r="J2021" s="40">
        <v>16</v>
      </c>
      <c r="K2021" s="40" t="s">
        <v>677</v>
      </c>
      <c r="L2021" s="40" t="s">
        <v>128</v>
      </c>
      <c r="M2021" s="63">
        <f t="shared" si="31"/>
        <v>0.1875</v>
      </c>
      <c r="N2021" s="64">
        <f>IF(M2021="","",IF(M2021&lt;Premissas!$C$8,Premissas!$E$7,IF(M2021&lt;Premissas!$C$9,Premissas!$E$8,IF(M2021&lt;Premissas!$C$10,Premissas!$E$9,IF(M2021&lt;Premissas!$C$11,Premissas!$E$10,IF(M2021&lt;Premissas!$C$12,Premissas!$E$11,Premissas!$E$12))))))</f>
        <v>0</v>
      </c>
      <c r="O2021" s="65">
        <f>IF(OR(N2021="",N2021=0),0,N2021/Premissas!$C$16)</f>
        <v>0</v>
      </c>
    </row>
    <row r="2022" spans="1:15" ht="15" customHeight="1">
      <c r="A2022" s="40">
        <v>8</v>
      </c>
      <c r="B2022" s="40">
        <v>7801</v>
      </c>
      <c r="C2022" s="40" t="s">
        <v>20</v>
      </c>
      <c r="D2022" s="40" t="s">
        <v>932</v>
      </c>
      <c r="E2022" s="40" t="s">
        <v>933</v>
      </c>
      <c r="F2022" s="62">
        <v>351</v>
      </c>
      <c r="G2022" s="63">
        <v>39.79</v>
      </c>
      <c r="H2022" s="63">
        <v>9</v>
      </c>
      <c r="I2022" s="40"/>
      <c r="J2022" s="40">
        <v>17</v>
      </c>
      <c r="K2022" s="40" t="s">
        <v>677</v>
      </c>
      <c r="L2022" s="40" t="s">
        <v>128</v>
      </c>
      <c r="M2022" s="63">
        <f t="shared" si="31"/>
        <v>0.52941176470588236</v>
      </c>
      <c r="N2022" s="64">
        <f>IF(M2022="","",IF(M2022&lt;Premissas!$C$8,Premissas!$E$7,IF(M2022&lt;Premissas!$C$9,Premissas!$E$8,IF(M2022&lt;Premissas!$C$10,Premissas!$E$9,IF(M2022&lt;Premissas!$C$11,Premissas!$E$10,IF(M2022&lt;Premissas!$C$12,Premissas!$E$11,Premissas!$E$12))))))</f>
        <v>0</v>
      </c>
      <c r="O2022" s="65">
        <f>IF(OR(N2022="",N2022=0),0,N2022/Premissas!$C$16)</f>
        <v>0</v>
      </c>
    </row>
    <row r="2023" spans="1:15" ht="15" customHeight="1">
      <c r="A2023" s="40">
        <v>8</v>
      </c>
      <c r="B2023" s="40">
        <v>7801</v>
      </c>
      <c r="C2023" s="40" t="s">
        <v>22</v>
      </c>
      <c r="D2023" s="40" t="s">
        <v>934</v>
      </c>
      <c r="E2023" s="40" t="s">
        <v>935</v>
      </c>
      <c r="F2023" s="62">
        <v>1772</v>
      </c>
      <c r="G2023" s="63">
        <v>197.07</v>
      </c>
      <c r="H2023" s="63">
        <v>9</v>
      </c>
      <c r="I2023" s="40"/>
      <c r="J2023" s="40">
        <v>20</v>
      </c>
      <c r="K2023" s="40" t="s">
        <v>677</v>
      </c>
      <c r="L2023" s="40" t="s">
        <v>128</v>
      </c>
      <c r="M2023" s="63">
        <f t="shared" si="31"/>
        <v>0.45</v>
      </c>
      <c r="N2023" s="64">
        <f>IF(M2023="","",IF(M2023&lt;Premissas!$C$8,Premissas!$E$7,IF(M2023&lt;Premissas!$C$9,Premissas!$E$8,IF(M2023&lt;Premissas!$C$10,Premissas!$E$9,IF(M2023&lt;Premissas!$C$11,Premissas!$E$10,IF(M2023&lt;Premissas!$C$12,Premissas!$E$11,Premissas!$E$12))))))</f>
        <v>0</v>
      </c>
      <c r="O2023" s="65">
        <f>IF(OR(N2023="",N2023=0),0,N2023/Premissas!$C$16)</f>
        <v>0</v>
      </c>
    </row>
    <row r="2024" spans="1:15" ht="15" customHeight="1">
      <c r="A2024" s="40">
        <v>8</v>
      </c>
      <c r="B2024" s="40">
        <v>7801</v>
      </c>
      <c r="C2024" s="40" t="s">
        <v>22</v>
      </c>
      <c r="D2024" s="40" t="s">
        <v>936</v>
      </c>
      <c r="E2024" s="40" t="s">
        <v>937</v>
      </c>
      <c r="F2024" s="62">
        <v>1306</v>
      </c>
      <c r="G2024" s="63">
        <v>104.83</v>
      </c>
      <c r="H2024" s="63">
        <v>12</v>
      </c>
      <c r="I2024" s="40"/>
      <c r="J2024" s="40">
        <v>20</v>
      </c>
      <c r="K2024" s="40" t="s">
        <v>677</v>
      </c>
      <c r="L2024" s="40" t="s">
        <v>128</v>
      </c>
      <c r="M2024" s="63">
        <f t="shared" si="31"/>
        <v>0.6</v>
      </c>
      <c r="N2024" s="64">
        <f>IF(M2024="","",IF(M2024&lt;Premissas!$C$8,Premissas!$E$7,IF(M2024&lt;Premissas!$C$9,Premissas!$E$8,IF(M2024&lt;Premissas!$C$10,Premissas!$E$9,IF(M2024&lt;Premissas!$C$11,Premissas!$E$10,IF(M2024&lt;Premissas!$C$12,Premissas!$E$11,Premissas!$E$12))))))</f>
        <v>0</v>
      </c>
      <c r="O2024" s="65">
        <f>IF(OR(N2024="",N2024=0),0,N2024/Premissas!$C$16)</f>
        <v>0</v>
      </c>
    </row>
    <row r="2025" spans="1:15" ht="15" customHeight="1">
      <c r="A2025" s="40">
        <v>8</v>
      </c>
      <c r="B2025" s="40">
        <v>7801</v>
      </c>
      <c r="C2025" s="40" t="s">
        <v>21</v>
      </c>
      <c r="D2025" s="40" t="s">
        <v>938</v>
      </c>
      <c r="E2025" s="40" t="s">
        <v>939</v>
      </c>
      <c r="F2025" s="62">
        <v>2</v>
      </c>
      <c r="G2025" s="63">
        <v>0.6</v>
      </c>
      <c r="H2025" s="63">
        <v>3</v>
      </c>
      <c r="I2025" s="40"/>
      <c r="J2025" s="40">
        <v>16</v>
      </c>
      <c r="K2025" s="40" t="s">
        <v>677</v>
      </c>
      <c r="L2025" s="40" t="s">
        <v>128</v>
      </c>
      <c r="M2025" s="63">
        <f t="shared" si="31"/>
        <v>0.1875</v>
      </c>
      <c r="N2025" s="64">
        <f>IF(M2025="","",IF(M2025&lt;Premissas!$C$8,Premissas!$E$7,IF(M2025&lt;Premissas!$C$9,Premissas!$E$8,IF(M2025&lt;Premissas!$C$10,Premissas!$E$9,IF(M2025&lt;Premissas!$C$11,Premissas!$E$10,IF(M2025&lt;Premissas!$C$12,Premissas!$E$11,Premissas!$E$12))))))</f>
        <v>0</v>
      </c>
      <c r="O2025" s="65">
        <f>IF(OR(N2025="",N2025=0),0,N2025/Premissas!$C$16)</f>
        <v>0</v>
      </c>
    </row>
    <row r="2026" spans="1:15" ht="15" customHeight="1">
      <c r="A2026" s="40">
        <v>8</v>
      </c>
      <c r="B2026" s="40">
        <v>7801</v>
      </c>
      <c r="C2026" s="40" t="s">
        <v>20</v>
      </c>
      <c r="D2026" s="40" t="s">
        <v>938</v>
      </c>
      <c r="E2026" s="40" t="s">
        <v>939</v>
      </c>
      <c r="F2026" s="62">
        <v>3600</v>
      </c>
      <c r="G2026" s="63">
        <v>159.26</v>
      </c>
      <c r="H2026" s="63">
        <v>23</v>
      </c>
      <c r="I2026" s="40"/>
      <c r="J2026" s="40">
        <v>17</v>
      </c>
      <c r="K2026" s="40" t="s">
        <v>677</v>
      </c>
      <c r="L2026" s="40" t="s">
        <v>128</v>
      </c>
      <c r="M2026" s="63">
        <f t="shared" si="31"/>
        <v>1.3529411764705883</v>
      </c>
      <c r="N2026" s="64">
        <f>IF(M2026="","",IF(M2026&lt;Premissas!$C$8,Premissas!$E$7,IF(M2026&lt;Premissas!$C$9,Premissas!$E$8,IF(M2026&lt;Premissas!$C$10,Premissas!$E$9,IF(M2026&lt;Premissas!$C$11,Premissas!$E$10,IF(M2026&lt;Premissas!$C$12,Premissas!$E$11,Premissas!$E$12))))))</f>
        <v>200</v>
      </c>
      <c r="O2026" s="65">
        <f>IF(OR(N2026="",N2026=0),0,N2026/Premissas!$C$16)</f>
        <v>7.6923076923076925</v>
      </c>
    </row>
    <row r="2027" spans="1:15" ht="15" customHeight="1">
      <c r="A2027" s="40">
        <v>8</v>
      </c>
      <c r="B2027" s="40">
        <v>7801</v>
      </c>
      <c r="C2027" s="40" t="s">
        <v>22</v>
      </c>
      <c r="D2027" s="40" t="s">
        <v>940</v>
      </c>
      <c r="E2027" s="40" t="s">
        <v>941</v>
      </c>
      <c r="F2027" s="62">
        <v>71</v>
      </c>
      <c r="G2027" s="63">
        <v>14.95</v>
      </c>
      <c r="H2027" s="63">
        <v>5</v>
      </c>
      <c r="I2027" s="40"/>
      <c r="J2027" s="40">
        <v>20</v>
      </c>
      <c r="K2027" s="40" t="s">
        <v>677</v>
      </c>
      <c r="L2027" s="40" t="s">
        <v>128</v>
      </c>
      <c r="M2027" s="63">
        <f t="shared" si="31"/>
        <v>0.25</v>
      </c>
      <c r="N2027" s="64">
        <f>IF(M2027="","",IF(M2027&lt;Premissas!$C$8,Premissas!$E$7,IF(M2027&lt;Premissas!$C$9,Premissas!$E$8,IF(M2027&lt;Premissas!$C$10,Premissas!$E$9,IF(M2027&lt;Premissas!$C$11,Premissas!$E$10,IF(M2027&lt;Premissas!$C$12,Premissas!$E$11,Premissas!$E$12))))))</f>
        <v>0</v>
      </c>
      <c r="O2027" s="65">
        <f>IF(OR(N2027="",N2027=0),0,N2027/Premissas!$C$16)</f>
        <v>0</v>
      </c>
    </row>
    <row r="2028" spans="1:15" ht="15" customHeight="1">
      <c r="A2028" s="40">
        <v>8</v>
      </c>
      <c r="B2028" s="40">
        <v>7801</v>
      </c>
      <c r="C2028" s="40" t="s">
        <v>21</v>
      </c>
      <c r="D2028" s="40" t="s">
        <v>1826</v>
      </c>
      <c r="E2028" s="40" t="s">
        <v>1827</v>
      </c>
      <c r="F2028" s="62">
        <v>170</v>
      </c>
      <c r="G2028" s="63">
        <v>28.43</v>
      </c>
      <c r="H2028" s="63">
        <v>6</v>
      </c>
      <c r="I2028" s="40"/>
      <c r="J2028" s="40">
        <v>16</v>
      </c>
      <c r="K2028" s="40" t="s">
        <v>677</v>
      </c>
      <c r="L2028" s="40" t="s">
        <v>128</v>
      </c>
      <c r="M2028" s="63">
        <f t="shared" si="31"/>
        <v>0.375</v>
      </c>
      <c r="N2028" s="64">
        <f>IF(M2028="","",IF(M2028&lt;Premissas!$C$8,Premissas!$E$7,IF(M2028&lt;Premissas!$C$9,Premissas!$E$8,IF(M2028&lt;Premissas!$C$10,Premissas!$E$9,IF(M2028&lt;Premissas!$C$11,Premissas!$E$10,IF(M2028&lt;Premissas!$C$12,Premissas!$E$11,Premissas!$E$12))))))</f>
        <v>0</v>
      </c>
      <c r="O2028" s="65">
        <f>IF(OR(N2028="",N2028=0),0,N2028/Premissas!$C$16)</f>
        <v>0</v>
      </c>
    </row>
    <row r="2029" spans="1:15" ht="15" customHeight="1">
      <c r="A2029" s="40">
        <v>8</v>
      </c>
      <c r="B2029" s="40">
        <v>7801</v>
      </c>
      <c r="C2029" s="40" t="s">
        <v>20</v>
      </c>
      <c r="D2029" s="40" t="s">
        <v>1826</v>
      </c>
      <c r="E2029" s="40" t="s">
        <v>1827</v>
      </c>
      <c r="F2029" s="62">
        <v>4</v>
      </c>
      <c r="G2029" s="63">
        <v>3.72</v>
      </c>
      <c r="H2029" s="63">
        <v>1</v>
      </c>
      <c r="I2029" s="40"/>
      <c r="J2029" s="40">
        <v>17</v>
      </c>
      <c r="K2029" s="40" t="s">
        <v>677</v>
      </c>
      <c r="L2029" s="40" t="s">
        <v>128</v>
      </c>
      <c r="M2029" s="63">
        <f t="shared" si="31"/>
        <v>5.8823529411764705E-2</v>
      </c>
      <c r="N2029" s="64">
        <f>IF(M2029="","",IF(M2029&lt;Premissas!$C$8,Premissas!$E$7,IF(M2029&lt;Premissas!$C$9,Premissas!$E$8,IF(M2029&lt;Premissas!$C$10,Premissas!$E$9,IF(M2029&lt;Premissas!$C$11,Premissas!$E$10,IF(M2029&lt;Premissas!$C$12,Premissas!$E$11,Premissas!$E$12))))))</f>
        <v>0</v>
      </c>
      <c r="O2029" s="65">
        <f>IF(OR(N2029="",N2029=0),0,N2029/Premissas!$C$16)</f>
        <v>0</v>
      </c>
    </row>
    <row r="2030" spans="1:15" ht="15" customHeight="1">
      <c r="A2030" s="40">
        <v>8</v>
      </c>
      <c r="B2030" s="40">
        <v>7801</v>
      </c>
      <c r="C2030" s="40" t="s">
        <v>22</v>
      </c>
      <c r="D2030" s="40" t="s">
        <v>1922</v>
      </c>
      <c r="E2030" s="40" t="s">
        <v>1923</v>
      </c>
      <c r="F2030" s="62">
        <v>1582</v>
      </c>
      <c r="G2030" s="63">
        <v>113.13</v>
      </c>
      <c r="H2030" s="63">
        <v>14</v>
      </c>
      <c r="I2030" s="40"/>
      <c r="J2030" s="40">
        <v>20</v>
      </c>
      <c r="K2030" s="40" t="s">
        <v>677</v>
      </c>
      <c r="L2030" s="40" t="s">
        <v>128</v>
      </c>
      <c r="M2030" s="63">
        <f t="shared" si="31"/>
        <v>0.7</v>
      </c>
      <c r="N2030" s="64">
        <f>IF(M2030="","",IF(M2030&lt;Premissas!$C$8,Premissas!$E$7,IF(M2030&lt;Premissas!$C$9,Premissas!$E$8,IF(M2030&lt;Premissas!$C$10,Premissas!$E$9,IF(M2030&lt;Premissas!$C$11,Premissas!$E$10,IF(M2030&lt;Premissas!$C$12,Premissas!$E$11,Premissas!$E$12))))))</f>
        <v>0</v>
      </c>
      <c r="O2030" s="65">
        <f>IF(OR(N2030="",N2030=0),0,N2030/Premissas!$C$16)</f>
        <v>0</v>
      </c>
    </row>
    <row r="2031" spans="1:15" ht="15" customHeight="1">
      <c r="A2031" s="40">
        <v>8</v>
      </c>
      <c r="B2031" s="40">
        <v>7801</v>
      </c>
      <c r="C2031" s="40" t="s">
        <v>21</v>
      </c>
      <c r="D2031" s="40" t="s">
        <v>942</v>
      </c>
      <c r="E2031" s="40" t="s">
        <v>943</v>
      </c>
      <c r="F2031" s="62">
        <v>2168</v>
      </c>
      <c r="G2031" s="63">
        <v>114.39</v>
      </c>
      <c r="H2031" s="63">
        <v>19</v>
      </c>
      <c r="I2031" s="40"/>
      <c r="J2031" s="40">
        <v>16</v>
      </c>
      <c r="K2031" s="40" t="s">
        <v>677</v>
      </c>
      <c r="L2031" s="40" t="s">
        <v>128</v>
      </c>
      <c r="M2031" s="63">
        <f t="shared" si="31"/>
        <v>1.1875</v>
      </c>
      <c r="N2031" s="64">
        <f>IF(M2031="","",IF(M2031&lt;Premissas!$C$8,Premissas!$E$7,IF(M2031&lt;Premissas!$C$9,Premissas!$E$8,IF(M2031&lt;Premissas!$C$10,Premissas!$E$9,IF(M2031&lt;Premissas!$C$11,Premissas!$E$10,IF(M2031&lt;Premissas!$C$12,Premissas!$E$11,Premissas!$E$12))))))</f>
        <v>100</v>
      </c>
      <c r="O2031" s="65">
        <f>IF(OR(N2031="",N2031=0),0,N2031/Premissas!$C$16)</f>
        <v>3.8461538461538463</v>
      </c>
    </row>
    <row r="2032" spans="1:15" ht="15" customHeight="1">
      <c r="A2032" s="40">
        <v>8</v>
      </c>
      <c r="B2032" s="40">
        <v>7801</v>
      </c>
      <c r="C2032" s="40" t="s">
        <v>22</v>
      </c>
      <c r="D2032" s="40" t="s">
        <v>944</v>
      </c>
      <c r="E2032" s="40" t="s">
        <v>945</v>
      </c>
      <c r="F2032" s="62">
        <v>583</v>
      </c>
      <c r="G2032" s="63">
        <v>86.04</v>
      </c>
      <c r="H2032" s="63">
        <v>7</v>
      </c>
      <c r="I2032" s="40"/>
      <c r="J2032" s="40">
        <v>20</v>
      </c>
      <c r="K2032" s="40" t="s">
        <v>677</v>
      </c>
      <c r="L2032" s="40" t="s">
        <v>128</v>
      </c>
      <c r="M2032" s="63">
        <f t="shared" si="31"/>
        <v>0.35</v>
      </c>
      <c r="N2032" s="64">
        <f>IF(M2032="","",IF(M2032&lt;Premissas!$C$8,Premissas!$E$7,IF(M2032&lt;Premissas!$C$9,Premissas!$E$8,IF(M2032&lt;Premissas!$C$10,Premissas!$E$9,IF(M2032&lt;Premissas!$C$11,Premissas!$E$10,IF(M2032&lt;Premissas!$C$12,Premissas!$E$11,Premissas!$E$12))))))</f>
        <v>0</v>
      </c>
      <c r="O2032" s="65">
        <f>IF(OR(N2032="",N2032=0),0,N2032/Premissas!$C$16)</f>
        <v>0</v>
      </c>
    </row>
    <row r="2033" spans="1:15" ht="15" customHeight="1">
      <c r="A2033" s="40">
        <v>8</v>
      </c>
      <c r="B2033" s="40">
        <v>7801</v>
      </c>
      <c r="C2033" s="40" t="s">
        <v>22</v>
      </c>
      <c r="D2033" s="40" t="s">
        <v>946</v>
      </c>
      <c r="E2033" s="40" t="s">
        <v>947</v>
      </c>
      <c r="F2033" s="62">
        <v>37</v>
      </c>
      <c r="G2033" s="63">
        <v>21.8</v>
      </c>
      <c r="H2033" s="63">
        <v>2</v>
      </c>
      <c r="I2033" s="40"/>
      <c r="J2033" s="40">
        <v>20</v>
      </c>
      <c r="K2033" s="40" t="s">
        <v>677</v>
      </c>
      <c r="L2033" s="40" t="s">
        <v>128</v>
      </c>
      <c r="M2033" s="63">
        <f t="shared" si="31"/>
        <v>0.1</v>
      </c>
      <c r="N2033" s="64">
        <f>IF(M2033="","",IF(M2033&lt;Premissas!$C$8,Premissas!$E$7,IF(M2033&lt;Premissas!$C$9,Premissas!$E$8,IF(M2033&lt;Premissas!$C$10,Premissas!$E$9,IF(M2033&lt;Premissas!$C$11,Premissas!$E$10,IF(M2033&lt;Premissas!$C$12,Premissas!$E$11,Premissas!$E$12))))))</f>
        <v>0</v>
      </c>
      <c r="O2033" s="65">
        <f>IF(OR(N2033="",N2033=0),0,N2033/Premissas!$C$16)</f>
        <v>0</v>
      </c>
    </row>
    <row r="2034" spans="1:15" ht="15" customHeight="1">
      <c r="A2034" s="40">
        <v>8</v>
      </c>
      <c r="B2034" s="40">
        <v>7801</v>
      </c>
      <c r="C2034" s="40" t="s">
        <v>21</v>
      </c>
      <c r="D2034" s="40" t="s">
        <v>948</v>
      </c>
      <c r="E2034" s="40" t="s">
        <v>949</v>
      </c>
      <c r="F2034" s="62">
        <v>187</v>
      </c>
      <c r="G2034" s="63">
        <v>27.58</v>
      </c>
      <c r="H2034" s="63">
        <v>7</v>
      </c>
      <c r="I2034" s="40"/>
      <c r="J2034" s="40">
        <v>16</v>
      </c>
      <c r="K2034" s="40" t="s">
        <v>677</v>
      </c>
      <c r="L2034" s="40" t="s">
        <v>128</v>
      </c>
      <c r="M2034" s="63">
        <f t="shared" si="31"/>
        <v>0.4375</v>
      </c>
      <c r="N2034" s="64">
        <f>IF(M2034="","",IF(M2034&lt;Premissas!$C$8,Premissas!$E$7,IF(M2034&lt;Premissas!$C$9,Premissas!$E$8,IF(M2034&lt;Premissas!$C$10,Premissas!$E$9,IF(M2034&lt;Premissas!$C$11,Premissas!$E$10,IF(M2034&lt;Premissas!$C$12,Premissas!$E$11,Premissas!$E$12))))))</f>
        <v>0</v>
      </c>
      <c r="O2034" s="65">
        <f>IF(OR(N2034="",N2034=0),0,N2034/Premissas!$C$16)</f>
        <v>0</v>
      </c>
    </row>
    <row r="2035" spans="1:15" ht="15" customHeight="1">
      <c r="A2035" s="40">
        <v>8</v>
      </c>
      <c r="B2035" s="40">
        <v>7801</v>
      </c>
      <c r="C2035" s="40" t="s">
        <v>20</v>
      </c>
      <c r="D2035" s="40" t="s">
        <v>948</v>
      </c>
      <c r="E2035" s="40" t="s">
        <v>949</v>
      </c>
      <c r="F2035" s="62">
        <v>4301</v>
      </c>
      <c r="G2035" s="63">
        <v>147.71</v>
      </c>
      <c r="H2035" s="63">
        <v>29</v>
      </c>
      <c r="I2035" s="40"/>
      <c r="J2035" s="40">
        <v>17</v>
      </c>
      <c r="K2035" s="40" t="s">
        <v>677</v>
      </c>
      <c r="L2035" s="40" t="s">
        <v>128</v>
      </c>
      <c r="M2035" s="63">
        <f t="shared" si="31"/>
        <v>1.7058823529411764</v>
      </c>
      <c r="N2035" s="64">
        <f>IF(M2035="","",IF(M2035&lt;Premissas!$C$8,Premissas!$E$7,IF(M2035&lt;Premissas!$C$9,Premissas!$E$8,IF(M2035&lt;Premissas!$C$10,Premissas!$E$9,IF(M2035&lt;Premissas!$C$11,Premissas!$E$10,IF(M2035&lt;Premissas!$C$12,Premissas!$E$11,Premissas!$E$12))))))</f>
        <v>500</v>
      </c>
      <c r="O2035" s="65">
        <f>IF(OR(N2035="",N2035=0),0,N2035/Premissas!$C$16)</f>
        <v>19.23076923076923</v>
      </c>
    </row>
    <row r="2036" spans="1:15" ht="15" customHeight="1">
      <c r="A2036" s="40">
        <v>8</v>
      </c>
      <c r="B2036" s="40">
        <v>7801</v>
      </c>
      <c r="C2036" s="40" t="s">
        <v>19</v>
      </c>
      <c r="D2036" s="40" t="s">
        <v>1828</v>
      </c>
      <c r="E2036" s="40" t="s">
        <v>1829</v>
      </c>
      <c r="F2036" s="62">
        <v>358</v>
      </c>
      <c r="G2036" s="63">
        <v>15.62</v>
      </c>
      <c r="H2036" s="63">
        <v>23</v>
      </c>
      <c r="I2036" s="40"/>
      <c r="J2036" s="40">
        <v>22</v>
      </c>
      <c r="K2036" s="40" t="s">
        <v>677</v>
      </c>
      <c r="L2036" s="40" t="s">
        <v>128</v>
      </c>
      <c r="M2036" s="63">
        <f t="shared" si="31"/>
        <v>1.0454545454545454</v>
      </c>
      <c r="N2036" s="64">
        <f>IF(M2036="","",IF(M2036&lt;Premissas!$C$8,Premissas!$E$7,IF(M2036&lt;Premissas!$C$9,Premissas!$E$8,IF(M2036&lt;Premissas!$C$10,Premissas!$E$9,IF(M2036&lt;Premissas!$C$11,Premissas!$E$10,IF(M2036&lt;Premissas!$C$12,Premissas!$E$11,Premissas!$E$12))))))</f>
        <v>100</v>
      </c>
      <c r="O2036" s="65">
        <f>IF(OR(N2036="",N2036=0),0,N2036/Premissas!$C$16)</f>
        <v>3.8461538461538463</v>
      </c>
    </row>
    <row r="2037" spans="1:15" ht="15" customHeight="1">
      <c r="A2037" s="40">
        <v>8</v>
      </c>
      <c r="B2037" s="40">
        <v>7801</v>
      </c>
      <c r="C2037" s="40" t="s">
        <v>19</v>
      </c>
      <c r="D2037" s="40" t="s">
        <v>950</v>
      </c>
      <c r="E2037" s="40" t="s">
        <v>951</v>
      </c>
      <c r="F2037" s="62">
        <v>1115</v>
      </c>
      <c r="G2037" s="63">
        <v>52.95</v>
      </c>
      <c r="H2037" s="63">
        <v>21</v>
      </c>
      <c r="I2037" s="40"/>
      <c r="J2037" s="40">
        <v>22</v>
      </c>
      <c r="K2037" s="40" t="s">
        <v>677</v>
      </c>
      <c r="L2037" s="40" t="s">
        <v>128</v>
      </c>
      <c r="M2037" s="63">
        <f t="shared" si="31"/>
        <v>0.95454545454545459</v>
      </c>
      <c r="N2037" s="64">
        <f>IF(M2037="","",IF(M2037&lt;Premissas!$C$8,Premissas!$E$7,IF(M2037&lt;Premissas!$C$9,Premissas!$E$8,IF(M2037&lt;Premissas!$C$10,Premissas!$E$9,IF(M2037&lt;Premissas!$C$11,Premissas!$E$10,IF(M2037&lt;Premissas!$C$12,Premissas!$E$11,Premissas!$E$12))))))</f>
        <v>0</v>
      </c>
      <c r="O2037" s="65">
        <f>IF(OR(N2037="",N2037=0),0,N2037/Premissas!$C$16)</f>
        <v>0</v>
      </c>
    </row>
    <row r="2038" spans="1:15" ht="15" customHeight="1">
      <c r="A2038" s="40">
        <v>8</v>
      </c>
      <c r="B2038" s="40">
        <v>7801</v>
      </c>
      <c r="C2038" s="40" t="s">
        <v>22</v>
      </c>
      <c r="D2038" s="40" t="s">
        <v>952</v>
      </c>
      <c r="E2038" s="40" t="s">
        <v>953</v>
      </c>
      <c r="F2038" s="62">
        <v>1941</v>
      </c>
      <c r="G2038" s="63">
        <v>143.41</v>
      </c>
      <c r="H2038" s="63">
        <v>14</v>
      </c>
      <c r="I2038" s="40"/>
      <c r="J2038" s="40">
        <v>20</v>
      </c>
      <c r="K2038" s="40" t="s">
        <v>677</v>
      </c>
      <c r="L2038" s="40" t="s">
        <v>128</v>
      </c>
      <c r="M2038" s="63">
        <f t="shared" si="31"/>
        <v>0.7</v>
      </c>
      <c r="N2038" s="64">
        <f>IF(M2038="","",IF(M2038&lt;Premissas!$C$8,Premissas!$E$7,IF(M2038&lt;Premissas!$C$9,Premissas!$E$8,IF(M2038&lt;Premissas!$C$10,Premissas!$E$9,IF(M2038&lt;Premissas!$C$11,Premissas!$E$10,IF(M2038&lt;Premissas!$C$12,Premissas!$E$11,Premissas!$E$12))))))</f>
        <v>0</v>
      </c>
      <c r="O2038" s="65">
        <f>IF(OR(N2038="",N2038=0),0,N2038/Premissas!$C$16)</f>
        <v>0</v>
      </c>
    </row>
    <row r="2039" spans="1:15" ht="15" customHeight="1">
      <c r="A2039" s="40">
        <v>8</v>
      </c>
      <c r="B2039" s="40">
        <v>7801</v>
      </c>
      <c r="C2039" s="40" t="s">
        <v>22</v>
      </c>
      <c r="D2039" s="40" t="s">
        <v>954</v>
      </c>
      <c r="E2039" s="40" t="s">
        <v>955</v>
      </c>
      <c r="F2039" s="62">
        <v>1790</v>
      </c>
      <c r="G2039" s="63">
        <v>212.91</v>
      </c>
      <c r="H2039" s="63">
        <v>8</v>
      </c>
      <c r="I2039" s="40"/>
      <c r="J2039" s="40">
        <v>20</v>
      </c>
      <c r="K2039" s="40" t="s">
        <v>677</v>
      </c>
      <c r="L2039" s="40" t="s">
        <v>128</v>
      </c>
      <c r="M2039" s="63">
        <f t="shared" si="31"/>
        <v>0.4</v>
      </c>
      <c r="N2039" s="64">
        <f>IF(M2039="","",IF(M2039&lt;Premissas!$C$8,Premissas!$E$7,IF(M2039&lt;Premissas!$C$9,Premissas!$E$8,IF(M2039&lt;Premissas!$C$10,Premissas!$E$9,IF(M2039&lt;Premissas!$C$11,Premissas!$E$10,IF(M2039&lt;Premissas!$C$12,Premissas!$E$11,Premissas!$E$12))))))</f>
        <v>0</v>
      </c>
      <c r="O2039" s="65">
        <f>IF(OR(N2039="",N2039=0),0,N2039/Premissas!$C$16)</f>
        <v>0</v>
      </c>
    </row>
    <row r="2040" spans="1:15" ht="15" customHeight="1">
      <c r="A2040" s="40">
        <v>8</v>
      </c>
      <c r="B2040" s="40">
        <v>7801</v>
      </c>
      <c r="C2040" s="40" t="s">
        <v>19</v>
      </c>
      <c r="D2040" s="40" t="s">
        <v>956</v>
      </c>
      <c r="E2040" s="40" t="s">
        <v>957</v>
      </c>
      <c r="F2040" s="62">
        <v>600</v>
      </c>
      <c r="G2040" s="63">
        <v>34.24</v>
      </c>
      <c r="H2040" s="63">
        <v>18</v>
      </c>
      <c r="I2040" s="40"/>
      <c r="J2040" s="40">
        <v>22</v>
      </c>
      <c r="K2040" s="40" t="s">
        <v>677</v>
      </c>
      <c r="L2040" s="40" t="s">
        <v>128</v>
      </c>
      <c r="M2040" s="63">
        <f t="shared" si="31"/>
        <v>0.81818181818181823</v>
      </c>
      <c r="N2040" s="64">
        <f>IF(M2040="","",IF(M2040&lt;Premissas!$C$8,Premissas!$E$7,IF(M2040&lt;Premissas!$C$9,Premissas!$E$8,IF(M2040&lt;Premissas!$C$10,Premissas!$E$9,IF(M2040&lt;Premissas!$C$11,Premissas!$E$10,IF(M2040&lt;Premissas!$C$12,Premissas!$E$11,Premissas!$E$12))))))</f>
        <v>0</v>
      </c>
      <c r="O2040" s="65">
        <f>IF(OR(N2040="",N2040=0),0,N2040/Premissas!$C$16)</f>
        <v>0</v>
      </c>
    </row>
    <row r="2041" spans="1:15" ht="15" customHeight="1">
      <c r="A2041" s="40">
        <v>8</v>
      </c>
      <c r="B2041" s="40">
        <v>7801</v>
      </c>
      <c r="C2041" s="40" t="s">
        <v>19</v>
      </c>
      <c r="D2041" s="40" t="s">
        <v>958</v>
      </c>
      <c r="E2041" s="40" t="s">
        <v>959</v>
      </c>
      <c r="F2041" s="62">
        <v>1069</v>
      </c>
      <c r="G2041" s="63">
        <v>62.85</v>
      </c>
      <c r="H2041" s="63">
        <v>17</v>
      </c>
      <c r="I2041" s="40"/>
      <c r="J2041" s="40">
        <v>22</v>
      </c>
      <c r="K2041" s="40" t="s">
        <v>677</v>
      </c>
      <c r="L2041" s="40" t="s">
        <v>128</v>
      </c>
      <c r="M2041" s="63">
        <f t="shared" si="31"/>
        <v>0.77272727272727271</v>
      </c>
      <c r="N2041" s="64">
        <f>IF(M2041="","",IF(M2041&lt;Premissas!$C$8,Premissas!$E$7,IF(M2041&lt;Premissas!$C$9,Premissas!$E$8,IF(M2041&lt;Premissas!$C$10,Premissas!$E$9,IF(M2041&lt;Premissas!$C$11,Premissas!$E$10,IF(M2041&lt;Premissas!$C$12,Premissas!$E$11,Premissas!$E$12))))))</f>
        <v>0</v>
      </c>
      <c r="O2041" s="65">
        <f>IF(OR(N2041="",N2041=0),0,N2041/Premissas!$C$16)</f>
        <v>0</v>
      </c>
    </row>
    <row r="2042" spans="1:15" ht="15" customHeight="1">
      <c r="A2042" s="40">
        <v>8</v>
      </c>
      <c r="B2042" s="40">
        <v>7801</v>
      </c>
      <c r="C2042" s="40" t="s">
        <v>22</v>
      </c>
      <c r="D2042" s="40" t="s">
        <v>1830</v>
      </c>
      <c r="E2042" s="40" t="s">
        <v>1831</v>
      </c>
      <c r="F2042" s="62">
        <v>1265</v>
      </c>
      <c r="G2042" s="63">
        <v>178.73</v>
      </c>
      <c r="H2042" s="63">
        <v>7</v>
      </c>
      <c r="I2042" s="40"/>
      <c r="J2042" s="40">
        <v>20</v>
      </c>
      <c r="K2042" s="40" t="s">
        <v>677</v>
      </c>
      <c r="L2042" s="40" t="s">
        <v>128</v>
      </c>
      <c r="M2042" s="63">
        <f t="shared" si="31"/>
        <v>0.35</v>
      </c>
      <c r="N2042" s="64">
        <f>IF(M2042="","",IF(M2042&lt;Premissas!$C$8,Premissas!$E$7,IF(M2042&lt;Premissas!$C$9,Premissas!$E$8,IF(M2042&lt;Premissas!$C$10,Premissas!$E$9,IF(M2042&lt;Premissas!$C$11,Premissas!$E$10,IF(M2042&lt;Premissas!$C$12,Premissas!$E$11,Premissas!$E$12))))))</f>
        <v>0</v>
      </c>
      <c r="O2042" s="65">
        <f>IF(OR(N2042="",N2042=0),0,N2042/Premissas!$C$16)</f>
        <v>0</v>
      </c>
    </row>
    <row r="2043" spans="1:15" ht="15" customHeight="1">
      <c r="A2043" s="40">
        <v>8</v>
      </c>
      <c r="B2043" s="40">
        <v>7801</v>
      </c>
      <c r="C2043" s="40" t="s">
        <v>19</v>
      </c>
      <c r="D2043" s="40" t="s">
        <v>960</v>
      </c>
      <c r="E2043" s="40" t="s">
        <v>961</v>
      </c>
      <c r="F2043" s="62">
        <v>196</v>
      </c>
      <c r="G2043" s="63">
        <v>16.43</v>
      </c>
      <c r="H2043" s="63">
        <v>12</v>
      </c>
      <c r="I2043" s="40"/>
      <c r="J2043" s="40">
        <v>22</v>
      </c>
      <c r="K2043" s="40" t="s">
        <v>677</v>
      </c>
      <c r="L2043" s="40" t="s">
        <v>128</v>
      </c>
      <c r="M2043" s="63">
        <f t="shared" si="31"/>
        <v>0.54545454545454541</v>
      </c>
      <c r="N2043" s="64">
        <f>IF(M2043="","",IF(M2043&lt;Premissas!$C$8,Premissas!$E$7,IF(M2043&lt;Premissas!$C$9,Premissas!$E$8,IF(M2043&lt;Premissas!$C$10,Premissas!$E$9,IF(M2043&lt;Premissas!$C$11,Premissas!$E$10,IF(M2043&lt;Premissas!$C$12,Premissas!$E$11,Premissas!$E$12))))))</f>
        <v>0</v>
      </c>
      <c r="O2043" s="65">
        <f>IF(OR(N2043="",N2043=0),0,N2043/Premissas!$C$16)</f>
        <v>0</v>
      </c>
    </row>
    <row r="2044" spans="1:15" ht="15" customHeight="1">
      <c r="A2044" s="40">
        <v>8</v>
      </c>
      <c r="B2044" s="40">
        <v>7801</v>
      </c>
      <c r="C2044" s="40" t="s">
        <v>20</v>
      </c>
      <c r="D2044" s="40" t="s">
        <v>960</v>
      </c>
      <c r="E2044" s="40" t="s">
        <v>961</v>
      </c>
      <c r="F2044" s="62">
        <v>1</v>
      </c>
      <c r="G2044" s="63">
        <v>0.68</v>
      </c>
      <c r="H2044" s="63">
        <v>1</v>
      </c>
      <c r="I2044" s="40"/>
      <c r="J2044" s="40">
        <v>17</v>
      </c>
      <c r="K2044" s="40" t="s">
        <v>677</v>
      </c>
      <c r="L2044" s="40" t="s">
        <v>128</v>
      </c>
      <c r="M2044" s="63">
        <f t="shared" si="31"/>
        <v>5.8823529411764705E-2</v>
      </c>
      <c r="N2044" s="64">
        <f>IF(M2044="","",IF(M2044&lt;Premissas!$C$8,Premissas!$E$7,IF(M2044&lt;Premissas!$C$9,Premissas!$E$8,IF(M2044&lt;Premissas!$C$10,Premissas!$E$9,IF(M2044&lt;Premissas!$C$11,Premissas!$E$10,IF(M2044&lt;Premissas!$C$12,Premissas!$E$11,Premissas!$E$12))))))</f>
        <v>0</v>
      </c>
      <c r="O2044" s="65">
        <f>IF(OR(N2044="",N2044=0),0,N2044/Premissas!$C$16)</f>
        <v>0</v>
      </c>
    </row>
    <row r="2045" spans="1:15" ht="15" customHeight="1">
      <c r="A2045" s="40">
        <v>8</v>
      </c>
      <c r="B2045" s="40">
        <v>7801</v>
      </c>
      <c r="C2045" s="40" t="s">
        <v>22</v>
      </c>
      <c r="D2045" s="40" t="s">
        <v>962</v>
      </c>
      <c r="E2045" s="40" t="s">
        <v>963</v>
      </c>
      <c r="F2045" s="62">
        <v>1942</v>
      </c>
      <c r="G2045" s="63">
        <v>152.94</v>
      </c>
      <c r="H2045" s="63">
        <v>13</v>
      </c>
      <c r="I2045" s="40"/>
      <c r="J2045" s="40">
        <v>20</v>
      </c>
      <c r="K2045" s="40" t="s">
        <v>677</v>
      </c>
      <c r="L2045" s="40" t="s">
        <v>128</v>
      </c>
      <c r="M2045" s="63">
        <f t="shared" si="31"/>
        <v>0.65</v>
      </c>
      <c r="N2045" s="64">
        <f>IF(M2045="","",IF(M2045&lt;Premissas!$C$8,Premissas!$E$7,IF(M2045&lt;Premissas!$C$9,Premissas!$E$8,IF(M2045&lt;Premissas!$C$10,Premissas!$E$9,IF(M2045&lt;Premissas!$C$11,Premissas!$E$10,IF(M2045&lt;Premissas!$C$12,Premissas!$E$11,Premissas!$E$12))))))</f>
        <v>0</v>
      </c>
      <c r="O2045" s="65">
        <f>IF(OR(N2045="",N2045=0),0,N2045/Premissas!$C$16)</f>
        <v>0</v>
      </c>
    </row>
    <row r="2046" spans="1:15" ht="15" customHeight="1">
      <c r="A2046" s="40">
        <v>8</v>
      </c>
      <c r="B2046" s="40">
        <v>7801</v>
      </c>
      <c r="C2046" s="40" t="s">
        <v>19</v>
      </c>
      <c r="D2046" s="40" t="s">
        <v>964</v>
      </c>
      <c r="E2046" s="40" t="s">
        <v>965</v>
      </c>
      <c r="F2046" s="62">
        <v>149</v>
      </c>
      <c r="G2046" s="63">
        <v>19.14</v>
      </c>
      <c r="H2046" s="63">
        <v>8</v>
      </c>
      <c r="I2046" s="40"/>
      <c r="J2046" s="40">
        <v>22</v>
      </c>
      <c r="K2046" s="40" t="s">
        <v>677</v>
      </c>
      <c r="L2046" s="40" t="s">
        <v>128</v>
      </c>
      <c r="M2046" s="63">
        <f t="shared" si="31"/>
        <v>0.36363636363636365</v>
      </c>
      <c r="N2046" s="64">
        <f>IF(M2046="","",IF(M2046&lt;Premissas!$C$8,Premissas!$E$7,IF(M2046&lt;Premissas!$C$9,Premissas!$E$8,IF(M2046&lt;Premissas!$C$10,Premissas!$E$9,IF(M2046&lt;Premissas!$C$11,Premissas!$E$10,IF(M2046&lt;Premissas!$C$12,Premissas!$E$11,Premissas!$E$12))))))</f>
        <v>0</v>
      </c>
      <c r="O2046" s="65">
        <f>IF(OR(N2046="",N2046=0),0,N2046/Premissas!$C$16)</f>
        <v>0</v>
      </c>
    </row>
    <row r="2047" spans="1:15" ht="15" customHeight="1">
      <c r="A2047" s="40">
        <v>8</v>
      </c>
      <c r="B2047" s="40">
        <v>7801</v>
      </c>
      <c r="C2047" s="40" t="s">
        <v>22</v>
      </c>
      <c r="D2047" s="40" t="s">
        <v>972</v>
      </c>
      <c r="E2047" s="40" t="s">
        <v>973</v>
      </c>
      <c r="F2047" s="62">
        <v>3754</v>
      </c>
      <c r="G2047" s="63">
        <v>199.57</v>
      </c>
      <c r="H2047" s="63">
        <v>19</v>
      </c>
      <c r="I2047" s="40"/>
      <c r="J2047" s="40">
        <v>20</v>
      </c>
      <c r="K2047" s="40" t="s">
        <v>677</v>
      </c>
      <c r="L2047" s="40" t="s">
        <v>128</v>
      </c>
      <c r="M2047" s="63">
        <f t="shared" si="31"/>
        <v>0.95</v>
      </c>
      <c r="N2047" s="64">
        <f>IF(M2047="","",IF(M2047&lt;Premissas!$C$8,Premissas!$E$7,IF(M2047&lt;Premissas!$C$9,Premissas!$E$8,IF(M2047&lt;Premissas!$C$10,Premissas!$E$9,IF(M2047&lt;Premissas!$C$11,Premissas!$E$10,IF(M2047&lt;Premissas!$C$12,Premissas!$E$11,Premissas!$E$12))))))</f>
        <v>0</v>
      </c>
      <c r="O2047" s="65">
        <f>IF(OR(N2047="",N2047=0),0,N2047/Premissas!$C$16)</f>
        <v>0</v>
      </c>
    </row>
    <row r="2048" spans="1:15" ht="15" customHeight="1">
      <c r="A2048" s="40">
        <v>8</v>
      </c>
      <c r="B2048" s="40">
        <v>7801</v>
      </c>
      <c r="C2048" s="40" t="s">
        <v>19</v>
      </c>
      <c r="D2048" s="40" t="s">
        <v>974</v>
      </c>
      <c r="E2048" s="40" t="s">
        <v>975</v>
      </c>
      <c r="F2048" s="62">
        <v>2791</v>
      </c>
      <c r="G2048" s="63">
        <v>56.42</v>
      </c>
      <c r="H2048" s="63">
        <v>49</v>
      </c>
      <c r="I2048" s="40"/>
      <c r="J2048" s="40">
        <v>22</v>
      </c>
      <c r="K2048" s="40" t="s">
        <v>677</v>
      </c>
      <c r="L2048" s="40" t="s">
        <v>128</v>
      </c>
      <c r="M2048" s="63">
        <f t="shared" si="31"/>
        <v>2.2272727272727271</v>
      </c>
      <c r="N2048" s="64">
        <f>IF(M2048="","",IF(M2048&lt;Premissas!$C$8,Premissas!$E$7,IF(M2048&lt;Premissas!$C$9,Premissas!$E$8,IF(M2048&lt;Premissas!$C$10,Premissas!$E$9,IF(M2048&lt;Premissas!$C$11,Premissas!$E$10,IF(M2048&lt;Premissas!$C$12,Premissas!$E$11,Premissas!$E$12))))))</f>
        <v>750</v>
      </c>
      <c r="O2048" s="65">
        <f>IF(OR(N2048="",N2048=0),0,N2048/Premissas!$C$16)</f>
        <v>28.846153846153847</v>
      </c>
    </row>
    <row r="2049" spans="1:15" ht="15" customHeight="1">
      <c r="A2049" s="40">
        <v>8</v>
      </c>
      <c r="B2049" s="40">
        <v>7801</v>
      </c>
      <c r="C2049" s="40" t="s">
        <v>21</v>
      </c>
      <c r="D2049" s="40" t="s">
        <v>974</v>
      </c>
      <c r="E2049" s="40" t="s">
        <v>975</v>
      </c>
      <c r="F2049" s="62">
        <v>3</v>
      </c>
      <c r="G2049" s="63">
        <v>0.22</v>
      </c>
      <c r="H2049" s="63">
        <v>14</v>
      </c>
      <c r="I2049" s="40"/>
      <c r="J2049" s="40">
        <v>16</v>
      </c>
      <c r="K2049" s="40" t="s">
        <v>677</v>
      </c>
      <c r="L2049" s="40" t="s">
        <v>128</v>
      </c>
      <c r="M2049" s="63">
        <f t="shared" si="31"/>
        <v>0.875</v>
      </c>
      <c r="N2049" s="64">
        <f>IF(M2049="","",IF(M2049&lt;Premissas!$C$8,Premissas!$E$7,IF(M2049&lt;Premissas!$C$9,Premissas!$E$8,IF(M2049&lt;Premissas!$C$10,Premissas!$E$9,IF(M2049&lt;Premissas!$C$11,Premissas!$E$10,IF(M2049&lt;Premissas!$C$12,Premissas!$E$11,Premissas!$E$12))))))</f>
        <v>0</v>
      </c>
      <c r="O2049" s="65">
        <f>IF(OR(N2049="",N2049=0),0,N2049/Premissas!$C$16)</f>
        <v>0</v>
      </c>
    </row>
    <row r="2050" spans="1:15" ht="15" customHeight="1">
      <c r="A2050" s="40">
        <v>8</v>
      </c>
      <c r="B2050" s="40">
        <v>7801</v>
      </c>
      <c r="C2050" s="40" t="s">
        <v>22</v>
      </c>
      <c r="D2050" s="40" t="s">
        <v>976</v>
      </c>
      <c r="E2050" s="40" t="s">
        <v>977</v>
      </c>
      <c r="F2050" s="62">
        <v>1933</v>
      </c>
      <c r="G2050" s="63">
        <v>206.02</v>
      </c>
      <c r="H2050" s="63">
        <v>9</v>
      </c>
      <c r="I2050" s="40"/>
      <c r="J2050" s="40">
        <v>20</v>
      </c>
      <c r="K2050" s="40" t="s">
        <v>677</v>
      </c>
      <c r="L2050" s="40" t="s">
        <v>128</v>
      </c>
      <c r="M2050" s="63">
        <f t="shared" ref="M2050:M2113" si="32">IF(OR(J2050="",J2050&lt;=0),"",H2050/J2050)</f>
        <v>0.45</v>
      </c>
      <c r="N2050" s="64">
        <f>IF(M2050="","",IF(M2050&lt;Premissas!$C$8,Premissas!$E$7,IF(M2050&lt;Premissas!$C$9,Premissas!$E$8,IF(M2050&lt;Premissas!$C$10,Premissas!$E$9,IF(M2050&lt;Premissas!$C$11,Premissas!$E$10,IF(M2050&lt;Premissas!$C$12,Premissas!$E$11,Premissas!$E$12))))))</f>
        <v>0</v>
      </c>
      <c r="O2050" s="65">
        <f>IF(OR(N2050="",N2050=0),0,N2050/Premissas!$C$16)</f>
        <v>0</v>
      </c>
    </row>
    <row r="2051" spans="1:15" ht="15" customHeight="1">
      <c r="A2051" s="40">
        <v>8</v>
      </c>
      <c r="B2051" s="40">
        <v>7801</v>
      </c>
      <c r="C2051" s="40" t="s">
        <v>19</v>
      </c>
      <c r="D2051" s="40" t="s">
        <v>978</v>
      </c>
      <c r="E2051" s="40" t="s">
        <v>979</v>
      </c>
      <c r="F2051" s="62">
        <v>3</v>
      </c>
      <c r="G2051" s="63">
        <v>1.5</v>
      </c>
      <c r="H2051" s="63">
        <v>2</v>
      </c>
      <c r="I2051" s="40"/>
      <c r="J2051" s="40">
        <v>22</v>
      </c>
      <c r="K2051" s="40" t="s">
        <v>677</v>
      </c>
      <c r="L2051" s="40" t="s">
        <v>128</v>
      </c>
      <c r="M2051" s="63">
        <f t="shared" si="32"/>
        <v>9.0909090909090912E-2</v>
      </c>
      <c r="N2051" s="64">
        <f>IF(M2051="","",IF(M2051&lt;Premissas!$C$8,Premissas!$E$7,IF(M2051&lt;Premissas!$C$9,Premissas!$E$8,IF(M2051&lt;Premissas!$C$10,Premissas!$E$9,IF(M2051&lt;Premissas!$C$11,Premissas!$E$10,IF(M2051&lt;Premissas!$C$12,Premissas!$E$11,Premissas!$E$12))))))</f>
        <v>0</v>
      </c>
      <c r="O2051" s="65">
        <f>IF(OR(N2051="",N2051=0),0,N2051/Premissas!$C$16)</f>
        <v>0</v>
      </c>
    </row>
    <row r="2052" spans="1:15" ht="15" customHeight="1">
      <c r="A2052" s="40">
        <v>8</v>
      </c>
      <c r="B2052" s="40">
        <v>7801</v>
      </c>
      <c r="C2052" s="40" t="s">
        <v>21</v>
      </c>
      <c r="D2052" s="40" t="s">
        <v>978</v>
      </c>
      <c r="E2052" s="40" t="s">
        <v>979</v>
      </c>
      <c r="F2052" s="62">
        <v>46</v>
      </c>
      <c r="G2052" s="63">
        <v>21.53</v>
      </c>
      <c r="H2052" s="63">
        <v>2</v>
      </c>
      <c r="I2052" s="40"/>
      <c r="J2052" s="40">
        <v>16</v>
      </c>
      <c r="K2052" s="40" t="s">
        <v>677</v>
      </c>
      <c r="L2052" s="40" t="s">
        <v>128</v>
      </c>
      <c r="M2052" s="63">
        <f t="shared" si="32"/>
        <v>0.125</v>
      </c>
      <c r="N2052" s="64">
        <f>IF(M2052="","",IF(M2052&lt;Premissas!$C$8,Premissas!$E$7,IF(M2052&lt;Premissas!$C$9,Premissas!$E$8,IF(M2052&lt;Premissas!$C$10,Premissas!$E$9,IF(M2052&lt;Premissas!$C$11,Premissas!$E$10,IF(M2052&lt;Premissas!$C$12,Premissas!$E$11,Premissas!$E$12))))))</f>
        <v>0</v>
      </c>
      <c r="O2052" s="65">
        <f>IF(OR(N2052="",N2052=0),0,N2052/Premissas!$C$16)</f>
        <v>0</v>
      </c>
    </row>
    <row r="2053" spans="1:15" ht="15" customHeight="1">
      <c r="A2053" s="40">
        <v>8</v>
      </c>
      <c r="B2053" s="40">
        <v>7801</v>
      </c>
      <c r="C2053" s="40" t="s">
        <v>20</v>
      </c>
      <c r="D2053" s="40" t="s">
        <v>978</v>
      </c>
      <c r="E2053" s="40" t="s">
        <v>979</v>
      </c>
      <c r="F2053" s="62">
        <v>331</v>
      </c>
      <c r="G2053" s="63">
        <v>26.56</v>
      </c>
      <c r="H2053" s="63">
        <v>12</v>
      </c>
      <c r="I2053" s="40"/>
      <c r="J2053" s="40">
        <v>17</v>
      </c>
      <c r="K2053" s="40" t="s">
        <v>677</v>
      </c>
      <c r="L2053" s="40" t="s">
        <v>128</v>
      </c>
      <c r="M2053" s="63">
        <f t="shared" si="32"/>
        <v>0.70588235294117652</v>
      </c>
      <c r="N2053" s="64">
        <f>IF(M2053="","",IF(M2053&lt;Premissas!$C$8,Premissas!$E$7,IF(M2053&lt;Premissas!$C$9,Premissas!$E$8,IF(M2053&lt;Premissas!$C$10,Premissas!$E$9,IF(M2053&lt;Premissas!$C$11,Premissas!$E$10,IF(M2053&lt;Premissas!$C$12,Premissas!$E$11,Premissas!$E$12))))))</f>
        <v>0</v>
      </c>
      <c r="O2053" s="65">
        <f>IF(OR(N2053="",N2053=0),0,N2053/Premissas!$C$16)</f>
        <v>0</v>
      </c>
    </row>
    <row r="2054" spans="1:15" ht="15" customHeight="1">
      <c r="A2054" s="40">
        <v>8</v>
      </c>
      <c r="B2054" s="40">
        <v>7801</v>
      </c>
      <c r="C2054" s="40" t="s">
        <v>20</v>
      </c>
      <c r="D2054" s="40" t="s">
        <v>1924</v>
      </c>
      <c r="E2054" s="40" t="s">
        <v>1925</v>
      </c>
      <c r="F2054" s="62">
        <v>3</v>
      </c>
      <c r="G2054" s="63">
        <v>1.62</v>
      </c>
      <c r="H2054" s="63">
        <v>2</v>
      </c>
      <c r="I2054" s="40"/>
      <c r="J2054" s="40">
        <v>17</v>
      </c>
      <c r="K2054" s="40" t="s">
        <v>677</v>
      </c>
      <c r="L2054" s="40" t="s">
        <v>128</v>
      </c>
      <c r="M2054" s="63">
        <f t="shared" si="32"/>
        <v>0.11764705882352941</v>
      </c>
      <c r="N2054" s="64">
        <f>IF(M2054="","",IF(M2054&lt;Premissas!$C$8,Premissas!$E$7,IF(M2054&lt;Premissas!$C$9,Premissas!$E$8,IF(M2054&lt;Premissas!$C$10,Premissas!$E$9,IF(M2054&lt;Premissas!$C$11,Premissas!$E$10,IF(M2054&lt;Premissas!$C$12,Premissas!$E$11,Premissas!$E$12))))))</f>
        <v>0</v>
      </c>
      <c r="O2054" s="65">
        <f>IF(OR(N2054="",N2054=0),0,N2054/Premissas!$C$16)</f>
        <v>0</v>
      </c>
    </row>
    <row r="2055" spans="1:15" ht="15" customHeight="1">
      <c r="A2055" s="40">
        <v>8</v>
      </c>
      <c r="B2055" s="40">
        <v>7801</v>
      </c>
      <c r="C2055" s="40" t="s">
        <v>20</v>
      </c>
      <c r="D2055" s="40" t="s">
        <v>1832</v>
      </c>
      <c r="E2055" s="40" t="s">
        <v>1833</v>
      </c>
      <c r="F2055" s="62">
        <v>10</v>
      </c>
      <c r="G2055" s="63">
        <v>0.19</v>
      </c>
      <c r="H2055" s="63">
        <v>53</v>
      </c>
      <c r="I2055" s="40"/>
      <c r="J2055" s="40">
        <v>17</v>
      </c>
      <c r="K2055" s="40" t="s">
        <v>677</v>
      </c>
      <c r="L2055" s="40" t="s">
        <v>128</v>
      </c>
      <c r="M2055" s="63">
        <f t="shared" si="32"/>
        <v>3.1176470588235294</v>
      </c>
      <c r="N2055" s="64">
        <f>IF(M2055="","",IF(M2055&lt;Premissas!$C$8,Premissas!$E$7,IF(M2055&lt;Premissas!$C$9,Premissas!$E$8,IF(M2055&lt;Premissas!$C$10,Premissas!$E$9,IF(M2055&lt;Premissas!$C$11,Premissas!$E$10,IF(M2055&lt;Premissas!$C$12,Premissas!$E$11,Premissas!$E$12))))))</f>
        <v>750</v>
      </c>
      <c r="O2055" s="65">
        <f>IF(OR(N2055="",N2055=0),0,N2055/Premissas!$C$16)</f>
        <v>28.846153846153847</v>
      </c>
    </row>
    <row r="2056" spans="1:15" ht="15" customHeight="1">
      <c r="A2056" s="40">
        <v>8</v>
      </c>
      <c r="B2056" s="40">
        <v>7801</v>
      </c>
      <c r="C2056" s="40" t="s">
        <v>22</v>
      </c>
      <c r="D2056" s="40" t="s">
        <v>980</v>
      </c>
      <c r="E2056" s="40" t="s">
        <v>981</v>
      </c>
      <c r="F2056" s="62">
        <v>5159</v>
      </c>
      <c r="G2056" s="63">
        <v>168.47</v>
      </c>
      <c r="H2056" s="63">
        <v>31</v>
      </c>
      <c r="I2056" s="40"/>
      <c r="J2056" s="40">
        <v>20</v>
      </c>
      <c r="K2056" s="40" t="s">
        <v>677</v>
      </c>
      <c r="L2056" s="40" t="s">
        <v>128</v>
      </c>
      <c r="M2056" s="63">
        <f t="shared" si="32"/>
        <v>1.55</v>
      </c>
      <c r="N2056" s="64">
        <f>IF(M2056="","",IF(M2056&lt;Premissas!$C$8,Premissas!$E$7,IF(M2056&lt;Premissas!$C$9,Premissas!$E$8,IF(M2056&lt;Premissas!$C$10,Premissas!$E$9,IF(M2056&lt;Premissas!$C$11,Premissas!$E$10,IF(M2056&lt;Premissas!$C$12,Premissas!$E$11,Premissas!$E$12))))))</f>
        <v>350</v>
      </c>
      <c r="O2056" s="65">
        <f>IF(OR(N2056="",N2056=0),0,N2056/Premissas!$C$16)</f>
        <v>13.461538461538462</v>
      </c>
    </row>
    <row r="2057" spans="1:15" ht="15" customHeight="1">
      <c r="A2057" s="40">
        <v>8</v>
      </c>
      <c r="B2057" s="40">
        <v>7801</v>
      </c>
      <c r="C2057" s="40" t="s">
        <v>19</v>
      </c>
      <c r="D2057" s="40" t="s">
        <v>984</v>
      </c>
      <c r="E2057" s="40" t="s">
        <v>985</v>
      </c>
      <c r="F2057" s="62">
        <v>1980</v>
      </c>
      <c r="G2057" s="63">
        <v>55.45</v>
      </c>
      <c r="H2057" s="63">
        <v>36</v>
      </c>
      <c r="I2057" s="40"/>
      <c r="J2057" s="40">
        <v>22</v>
      </c>
      <c r="K2057" s="40" t="s">
        <v>677</v>
      </c>
      <c r="L2057" s="40" t="s">
        <v>128</v>
      </c>
      <c r="M2057" s="63">
        <f t="shared" si="32"/>
        <v>1.6363636363636365</v>
      </c>
      <c r="N2057" s="64">
        <f>IF(M2057="","",IF(M2057&lt;Premissas!$C$8,Premissas!$E$7,IF(M2057&lt;Premissas!$C$9,Premissas!$E$8,IF(M2057&lt;Premissas!$C$10,Premissas!$E$9,IF(M2057&lt;Premissas!$C$11,Premissas!$E$10,IF(M2057&lt;Premissas!$C$12,Premissas!$E$11,Premissas!$E$12))))))</f>
        <v>500</v>
      </c>
      <c r="O2057" s="65">
        <f>IF(OR(N2057="",N2057=0),0,N2057/Premissas!$C$16)</f>
        <v>19.23076923076923</v>
      </c>
    </row>
    <row r="2058" spans="1:15" ht="15" customHeight="1">
      <c r="A2058" s="40">
        <v>8</v>
      </c>
      <c r="B2058" s="40">
        <v>7801</v>
      </c>
      <c r="C2058" s="40" t="s">
        <v>21</v>
      </c>
      <c r="D2058" s="40" t="s">
        <v>984</v>
      </c>
      <c r="E2058" s="40" t="s">
        <v>985</v>
      </c>
      <c r="F2058" s="62">
        <v>2</v>
      </c>
      <c r="G2058" s="63">
        <v>0.57999999999999996</v>
      </c>
      <c r="H2058" s="63">
        <v>3</v>
      </c>
      <c r="I2058" s="40"/>
      <c r="J2058" s="40">
        <v>16</v>
      </c>
      <c r="K2058" s="40" t="s">
        <v>677</v>
      </c>
      <c r="L2058" s="40" t="s">
        <v>128</v>
      </c>
      <c r="M2058" s="63">
        <f t="shared" si="32"/>
        <v>0.1875</v>
      </c>
      <c r="N2058" s="64">
        <f>IF(M2058="","",IF(M2058&lt;Premissas!$C$8,Premissas!$E$7,IF(M2058&lt;Premissas!$C$9,Premissas!$E$8,IF(M2058&lt;Premissas!$C$10,Premissas!$E$9,IF(M2058&lt;Premissas!$C$11,Premissas!$E$10,IF(M2058&lt;Premissas!$C$12,Premissas!$E$11,Premissas!$E$12))))))</f>
        <v>0</v>
      </c>
      <c r="O2058" s="65">
        <f>IF(OR(N2058="",N2058=0),0,N2058/Premissas!$C$16)</f>
        <v>0</v>
      </c>
    </row>
    <row r="2059" spans="1:15" ht="15" customHeight="1">
      <c r="A2059" s="40">
        <v>8</v>
      </c>
      <c r="B2059" s="40">
        <v>7801</v>
      </c>
      <c r="C2059" s="40" t="s">
        <v>19</v>
      </c>
      <c r="D2059" s="40" t="s">
        <v>986</v>
      </c>
      <c r="E2059" s="40" t="s">
        <v>987</v>
      </c>
      <c r="F2059" s="62">
        <v>839</v>
      </c>
      <c r="G2059" s="63">
        <v>63.45</v>
      </c>
      <c r="H2059" s="63">
        <v>13</v>
      </c>
      <c r="I2059" s="40"/>
      <c r="J2059" s="40">
        <v>22</v>
      </c>
      <c r="K2059" s="40" t="s">
        <v>677</v>
      </c>
      <c r="L2059" s="40" t="s">
        <v>128</v>
      </c>
      <c r="M2059" s="63">
        <f t="shared" si="32"/>
        <v>0.59090909090909094</v>
      </c>
      <c r="N2059" s="64">
        <f>IF(M2059="","",IF(M2059&lt;Premissas!$C$8,Premissas!$E$7,IF(M2059&lt;Premissas!$C$9,Premissas!$E$8,IF(M2059&lt;Premissas!$C$10,Premissas!$E$9,IF(M2059&lt;Premissas!$C$11,Premissas!$E$10,IF(M2059&lt;Premissas!$C$12,Premissas!$E$11,Premissas!$E$12))))))</f>
        <v>0</v>
      </c>
      <c r="O2059" s="65">
        <f>IF(OR(N2059="",N2059=0),0,N2059/Premissas!$C$16)</f>
        <v>0</v>
      </c>
    </row>
    <row r="2060" spans="1:15" ht="15" customHeight="1">
      <c r="A2060" s="40">
        <v>8</v>
      </c>
      <c r="B2060" s="40">
        <v>7801</v>
      </c>
      <c r="C2060" s="40" t="s">
        <v>21</v>
      </c>
      <c r="D2060" s="40" t="s">
        <v>988</v>
      </c>
      <c r="E2060" s="40" t="s">
        <v>989</v>
      </c>
      <c r="F2060" s="62">
        <v>100</v>
      </c>
      <c r="G2060" s="63">
        <v>103.74</v>
      </c>
      <c r="H2060" s="63">
        <v>1</v>
      </c>
      <c r="I2060" s="40"/>
      <c r="J2060" s="40">
        <v>16</v>
      </c>
      <c r="K2060" s="40" t="s">
        <v>677</v>
      </c>
      <c r="L2060" s="40" t="s">
        <v>128</v>
      </c>
      <c r="M2060" s="63">
        <f t="shared" si="32"/>
        <v>6.25E-2</v>
      </c>
      <c r="N2060" s="64">
        <f>IF(M2060="","",IF(M2060&lt;Premissas!$C$8,Premissas!$E$7,IF(M2060&lt;Premissas!$C$9,Premissas!$E$8,IF(M2060&lt;Premissas!$C$10,Premissas!$E$9,IF(M2060&lt;Premissas!$C$11,Premissas!$E$10,IF(M2060&lt;Premissas!$C$12,Premissas!$E$11,Premissas!$E$12))))))</f>
        <v>0</v>
      </c>
      <c r="O2060" s="65">
        <f>IF(OR(N2060="",N2060=0),0,N2060/Premissas!$C$16)</f>
        <v>0</v>
      </c>
    </row>
    <row r="2061" spans="1:15" ht="15" customHeight="1">
      <c r="A2061" s="40">
        <v>8</v>
      </c>
      <c r="B2061" s="40">
        <v>7801</v>
      </c>
      <c r="C2061" s="40" t="s">
        <v>22</v>
      </c>
      <c r="D2061" s="40" t="s">
        <v>992</v>
      </c>
      <c r="E2061" s="40" t="s">
        <v>993</v>
      </c>
      <c r="F2061" s="62">
        <v>1053</v>
      </c>
      <c r="G2061" s="63">
        <v>176.92</v>
      </c>
      <c r="H2061" s="63">
        <v>6</v>
      </c>
      <c r="I2061" s="40"/>
      <c r="J2061" s="40">
        <v>20</v>
      </c>
      <c r="K2061" s="40" t="s">
        <v>677</v>
      </c>
      <c r="L2061" s="40" t="s">
        <v>128</v>
      </c>
      <c r="M2061" s="63">
        <f t="shared" si="32"/>
        <v>0.3</v>
      </c>
      <c r="N2061" s="64">
        <f>IF(M2061="","",IF(M2061&lt;Premissas!$C$8,Premissas!$E$7,IF(M2061&lt;Premissas!$C$9,Premissas!$E$8,IF(M2061&lt;Premissas!$C$10,Premissas!$E$9,IF(M2061&lt;Premissas!$C$11,Premissas!$E$10,IF(M2061&lt;Premissas!$C$12,Premissas!$E$11,Premissas!$E$12))))))</f>
        <v>0</v>
      </c>
      <c r="O2061" s="65">
        <f>IF(OR(N2061="",N2061=0),0,N2061/Premissas!$C$16)</f>
        <v>0</v>
      </c>
    </row>
    <row r="2062" spans="1:15" ht="15" customHeight="1">
      <c r="A2062" s="40">
        <v>8</v>
      </c>
      <c r="B2062" s="40">
        <v>7801</v>
      </c>
      <c r="C2062" s="40" t="s">
        <v>19</v>
      </c>
      <c r="D2062" s="40" t="s">
        <v>994</v>
      </c>
      <c r="E2062" s="40" t="s">
        <v>995</v>
      </c>
      <c r="F2062" s="62">
        <v>206</v>
      </c>
      <c r="G2062" s="63">
        <v>34.29</v>
      </c>
      <c r="H2062" s="63">
        <v>6</v>
      </c>
      <c r="I2062" s="40"/>
      <c r="J2062" s="40">
        <v>22</v>
      </c>
      <c r="K2062" s="40" t="s">
        <v>677</v>
      </c>
      <c r="L2062" s="40" t="s">
        <v>128</v>
      </c>
      <c r="M2062" s="63">
        <f t="shared" si="32"/>
        <v>0.27272727272727271</v>
      </c>
      <c r="N2062" s="64">
        <f>IF(M2062="","",IF(M2062&lt;Premissas!$C$8,Premissas!$E$7,IF(M2062&lt;Premissas!$C$9,Premissas!$E$8,IF(M2062&lt;Premissas!$C$10,Premissas!$E$9,IF(M2062&lt;Premissas!$C$11,Premissas!$E$10,IF(M2062&lt;Premissas!$C$12,Premissas!$E$11,Premissas!$E$12))))))</f>
        <v>0</v>
      </c>
      <c r="O2062" s="65">
        <f>IF(OR(N2062="",N2062=0),0,N2062/Premissas!$C$16)</f>
        <v>0</v>
      </c>
    </row>
    <row r="2063" spans="1:15" ht="15" customHeight="1">
      <c r="A2063" s="40">
        <v>8</v>
      </c>
      <c r="B2063" s="40">
        <v>7801</v>
      </c>
      <c r="C2063" s="40" t="s">
        <v>21</v>
      </c>
      <c r="D2063" s="40" t="s">
        <v>1834</v>
      </c>
      <c r="E2063" s="40" t="s">
        <v>1835</v>
      </c>
      <c r="F2063" s="62">
        <v>480</v>
      </c>
      <c r="G2063" s="63">
        <v>24.47</v>
      </c>
      <c r="H2063" s="63">
        <v>20</v>
      </c>
      <c r="I2063" s="40"/>
      <c r="J2063" s="40">
        <v>16</v>
      </c>
      <c r="K2063" s="40" t="s">
        <v>677</v>
      </c>
      <c r="L2063" s="40" t="s">
        <v>128</v>
      </c>
      <c r="M2063" s="63">
        <f t="shared" si="32"/>
        <v>1.25</v>
      </c>
      <c r="N2063" s="64">
        <f>IF(M2063="","",IF(M2063&lt;Premissas!$C$8,Premissas!$E$7,IF(M2063&lt;Premissas!$C$9,Premissas!$E$8,IF(M2063&lt;Premissas!$C$10,Premissas!$E$9,IF(M2063&lt;Premissas!$C$11,Premissas!$E$10,IF(M2063&lt;Premissas!$C$12,Premissas!$E$11,Premissas!$E$12))))))</f>
        <v>200</v>
      </c>
      <c r="O2063" s="65">
        <f>IF(OR(N2063="",N2063=0),0,N2063/Premissas!$C$16)</f>
        <v>7.6923076923076925</v>
      </c>
    </row>
    <row r="2064" spans="1:15" ht="15" customHeight="1">
      <c r="A2064" s="40">
        <v>8</v>
      </c>
      <c r="B2064" s="40">
        <v>7801</v>
      </c>
      <c r="C2064" s="40" t="s">
        <v>21</v>
      </c>
      <c r="D2064" s="40" t="s">
        <v>1836</v>
      </c>
      <c r="E2064" s="40" t="s">
        <v>1837</v>
      </c>
      <c r="F2064" s="62">
        <v>7</v>
      </c>
      <c r="G2064" s="63">
        <v>8.23</v>
      </c>
      <c r="H2064" s="63">
        <v>1</v>
      </c>
      <c r="I2064" s="40"/>
      <c r="J2064" s="40">
        <v>16</v>
      </c>
      <c r="K2064" s="40" t="s">
        <v>677</v>
      </c>
      <c r="L2064" s="40" t="s">
        <v>128</v>
      </c>
      <c r="M2064" s="63">
        <f t="shared" si="32"/>
        <v>6.25E-2</v>
      </c>
      <c r="N2064" s="64">
        <f>IF(M2064="","",IF(M2064&lt;Premissas!$C$8,Premissas!$E$7,IF(M2064&lt;Premissas!$C$9,Premissas!$E$8,IF(M2064&lt;Premissas!$C$10,Premissas!$E$9,IF(M2064&lt;Premissas!$C$11,Premissas!$E$10,IF(M2064&lt;Premissas!$C$12,Premissas!$E$11,Premissas!$E$12))))))</f>
        <v>0</v>
      </c>
      <c r="O2064" s="65">
        <f>IF(OR(N2064="",N2064=0),0,N2064/Premissas!$C$16)</f>
        <v>0</v>
      </c>
    </row>
    <row r="2065" spans="1:15" ht="15" customHeight="1">
      <c r="A2065" s="40">
        <v>8</v>
      </c>
      <c r="B2065" s="40">
        <v>7801</v>
      </c>
      <c r="C2065" s="40" t="s">
        <v>20</v>
      </c>
      <c r="D2065" s="40" t="s">
        <v>1836</v>
      </c>
      <c r="E2065" s="40" t="s">
        <v>1837</v>
      </c>
      <c r="F2065" s="62">
        <v>7</v>
      </c>
      <c r="G2065" s="63">
        <v>8.7100000000000009</v>
      </c>
      <c r="H2065" s="63">
        <v>1</v>
      </c>
      <c r="I2065" s="40"/>
      <c r="J2065" s="40">
        <v>17</v>
      </c>
      <c r="K2065" s="40" t="s">
        <v>677</v>
      </c>
      <c r="L2065" s="40" t="s">
        <v>128</v>
      </c>
      <c r="M2065" s="63">
        <f t="shared" si="32"/>
        <v>5.8823529411764705E-2</v>
      </c>
      <c r="N2065" s="64">
        <f>IF(M2065="","",IF(M2065&lt;Premissas!$C$8,Premissas!$E$7,IF(M2065&lt;Premissas!$C$9,Premissas!$E$8,IF(M2065&lt;Premissas!$C$10,Premissas!$E$9,IF(M2065&lt;Premissas!$C$11,Premissas!$E$10,IF(M2065&lt;Premissas!$C$12,Premissas!$E$11,Premissas!$E$12))))))</f>
        <v>0</v>
      </c>
      <c r="O2065" s="65">
        <f>IF(OR(N2065="",N2065=0),0,N2065/Premissas!$C$16)</f>
        <v>0</v>
      </c>
    </row>
    <row r="2066" spans="1:15" ht="15" customHeight="1">
      <c r="A2066" s="40">
        <v>8</v>
      </c>
      <c r="B2066" s="40">
        <v>7801</v>
      </c>
      <c r="C2066" s="40" t="s">
        <v>19</v>
      </c>
      <c r="D2066" s="40" t="s">
        <v>1838</v>
      </c>
      <c r="E2066" s="40" t="s">
        <v>1839</v>
      </c>
      <c r="F2066" s="62">
        <v>99</v>
      </c>
      <c r="G2066" s="63">
        <v>11.03</v>
      </c>
      <c r="H2066" s="63">
        <v>9</v>
      </c>
      <c r="I2066" s="40"/>
      <c r="J2066" s="40">
        <v>22</v>
      </c>
      <c r="K2066" s="40" t="s">
        <v>677</v>
      </c>
      <c r="L2066" s="40" t="s">
        <v>128</v>
      </c>
      <c r="M2066" s="63">
        <f t="shared" si="32"/>
        <v>0.40909090909090912</v>
      </c>
      <c r="N2066" s="64">
        <f>IF(M2066="","",IF(M2066&lt;Premissas!$C$8,Premissas!$E$7,IF(M2066&lt;Premissas!$C$9,Premissas!$E$8,IF(M2066&lt;Premissas!$C$10,Premissas!$E$9,IF(M2066&lt;Premissas!$C$11,Premissas!$E$10,IF(M2066&lt;Premissas!$C$12,Premissas!$E$11,Premissas!$E$12))))))</f>
        <v>0</v>
      </c>
      <c r="O2066" s="65">
        <f>IF(OR(N2066="",N2066=0),0,N2066/Premissas!$C$16)</f>
        <v>0</v>
      </c>
    </row>
    <row r="2067" spans="1:15" ht="15" customHeight="1">
      <c r="A2067" s="40">
        <v>8</v>
      </c>
      <c r="B2067" s="40">
        <v>7801</v>
      </c>
      <c r="C2067" s="40" t="s">
        <v>21</v>
      </c>
      <c r="D2067" s="40" t="s">
        <v>998</v>
      </c>
      <c r="E2067" s="40" t="s">
        <v>999</v>
      </c>
      <c r="F2067" s="62">
        <v>211</v>
      </c>
      <c r="G2067" s="63">
        <v>23.41</v>
      </c>
      <c r="H2067" s="63">
        <v>9</v>
      </c>
      <c r="I2067" s="40"/>
      <c r="J2067" s="40">
        <v>16</v>
      </c>
      <c r="K2067" s="40" t="s">
        <v>677</v>
      </c>
      <c r="L2067" s="40" t="s">
        <v>128</v>
      </c>
      <c r="M2067" s="63">
        <f t="shared" si="32"/>
        <v>0.5625</v>
      </c>
      <c r="N2067" s="64">
        <f>IF(M2067="","",IF(M2067&lt;Premissas!$C$8,Premissas!$E$7,IF(M2067&lt;Premissas!$C$9,Premissas!$E$8,IF(M2067&lt;Premissas!$C$10,Premissas!$E$9,IF(M2067&lt;Premissas!$C$11,Premissas!$E$10,IF(M2067&lt;Premissas!$C$12,Premissas!$E$11,Premissas!$E$12))))))</f>
        <v>0</v>
      </c>
      <c r="O2067" s="65">
        <f>IF(OR(N2067="",N2067=0),0,N2067/Premissas!$C$16)</f>
        <v>0</v>
      </c>
    </row>
    <row r="2068" spans="1:15" ht="15" customHeight="1">
      <c r="A2068" s="40">
        <v>8</v>
      </c>
      <c r="B2068" s="40">
        <v>7801</v>
      </c>
      <c r="C2068" s="40" t="s">
        <v>19</v>
      </c>
      <c r="D2068" s="40" t="s">
        <v>1002</v>
      </c>
      <c r="E2068" s="40" t="s">
        <v>1003</v>
      </c>
      <c r="F2068" s="62">
        <v>21</v>
      </c>
      <c r="G2068" s="63">
        <v>2.1800000000000002</v>
      </c>
      <c r="H2068" s="63">
        <v>10</v>
      </c>
      <c r="I2068" s="40"/>
      <c r="J2068" s="40">
        <v>22</v>
      </c>
      <c r="K2068" s="40" t="s">
        <v>677</v>
      </c>
      <c r="L2068" s="40" t="s">
        <v>128</v>
      </c>
      <c r="M2068" s="63">
        <f t="shared" si="32"/>
        <v>0.45454545454545453</v>
      </c>
      <c r="N2068" s="64">
        <f>IF(M2068="","",IF(M2068&lt;Premissas!$C$8,Premissas!$E$7,IF(M2068&lt;Premissas!$C$9,Premissas!$E$8,IF(M2068&lt;Premissas!$C$10,Premissas!$E$9,IF(M2068&lt;Premissas!$C$11,Premissas!$E$10,IF(M2068&lt;Premissas!$C$12,Premissas!$E$11,Premissas!$E$12))))))</f>
        <v>0</v>
      </c>
      <c r="O2068" s="65">
        <f>IF(OR(N2068="",N2068=0),0,N2068/Premissas!$C$16)</f>
        <v>0</v>
      </c>
    </row>
    <row r="2069" spans="1:15" ht="15" customHeight="1">
      <c r="A2069" s="40">
        <v>8</v>
      </c>
      <c r="B2069" s="40">
        <v>7801</v>
      </c>
      <c r="C2069" s="40" t="s">
        <v>19</v>
      </c>
      <c r="D2069" s="40" t="s">
        <v>1004</v>
      </c>
      <c r="E2069" s="40" t="s">
        <v>1005</v>
      </c>
      <c r="F2069" s="62">
        <v>100</v>
      </c>
      <c r="G2069" s="63">
        <v>5.41</v>
      </c>
      <c r="H2069" s="63">
        <v>18</v>
      </c>
      <c r="I2069" s="40"/>
      <c r="J2069" s="40">
        <v>22</v>
      </c>
      <c r="K2069" s="40" t="s">
        <v>677</v>
      </c>
      <c r="L2069" s="40" t="s">
        <v>128</v>
      </c>
      <c r="M2069" s="63">
        <f t="shared" si="32"/>
        <v>0.81818181818181823</v>
      </c>
      <c r="N2069" s="64">
        <f>IF(M2069="","",IF(M2069&lt;Premissas!$C$8,Premissas!$E$7,IF(M2069&lt;Premissas!$C$9,Premissas!$E$8,IF(M2069&lt;Premissas!$C$10,Premissas!$E$9,IF(M2069&lt;Premissas!$C$11,Premissas!$E$10,IF(M2069&lt;Premissas!$C$12,Premissas!$E$11,Premissas!$E$12))))))</f>
        <v>0</v>
      </c>
      <c r="O2069" s="65">
        <f>IF(OR(N2069="",N2069=0),0,N2069/Premissas!$C$16)</f>
        <v>0</v>
      </c>
    </row>
    <row r="2070" spans="1:15" ht="15" customHeight="1">
      <c r="A2070" s="40">
        <v>8</v>
      </c>
      <c r="B2070" s="40">
        <v>7801</v>
      </c>
      <c r="C2070" s="40" t="s">
        <v>22</v>
      </c>
      <c r="D2070" s="40" t="s">
        <v>1840</v>
      </c>
      <c r="E2070" s="40" t="s">
        <v>1841</v>
      </c>
      <c r="F2070" s="62">
        <v>1861</v>
      </c>
      <c r="G2070" s="63">
        <v>179.63</v>
      </c>
      <c r="H2070" s="63">
        <v>10</v>
      </c>
      <c r="I2070" s="40"/>
      <c r="J2070" s="40">
        <v>20</v>
      </c>
      <c r="K2070" s="40" t="s">
        <v>677</v>
      </c>
      <c r="L2070" s="40" t="s">
        <v>128</v>
      </c>
      <c r="M2070" s="63">
        <f t="shared" si="32"/>
        <v>0.5</v>
      </c>
      <c r="N2070" s="64">
        <f>IF(M2070="","",IF(M2070&lt;Premissas!$C$8,Premissas!$E$7,IF(M2070&lt;Premissas!$C$9,Premissas!$E$8,IF(M2070&lt;Premissas!$C$10,Premissas!$E$9,IF(M2070&lt;Premissas!$C$11,Premissas!$E$10,IF(M2070&lt;Premissas!$C$12,Premissas!$E$11,Premissas!$E$12))))))</f>
        <v>0</v>
      </c>
      <c r="O2070" s="65">
        <f>IF(OR(N2070="",N2070=0),0,N2070/Premissas!$C$16)</f>
        <v>0</v>
      </c>
    </row>
    <row r="2071" spans="1:15" ht="15" customHeight="1">
      <c r="A2071" s="40">
        <v>8</v>
      </c>
      <c r="B2071" s="40">
        <v>7801</v>
      </c>
      <c r="C2071" s="40" t="s">
        <v>22</v>
      </c>
      <c r="D2071" s="40" t="s">
        <v>1006</v>
      </c>
      <c r="E2071" s="40" t="s">
        <v>1007</v>
      </c>
      <c r="F2071" s="62">
        <v>1723</v>
      </c>
      <c r="G2071" s="63">
        <v>160.74</v>
      </c>
      <c r="H2071" s="63">
        <v>11</v>
      </c>
      <c r="I2071" s="40"/>
      <c r="J2071" s="40">
        <v>20</v>
      </c>
      <c r="K2071" s="40" t="s">
        <v>677</v>
      </c>
      <c r="L2071" s="40" t="s">
        <v>128</v>
      </c>
      <c r="M2071" s="63">
        <f t="shared" si="32"/>
        <v>0.55000000000000004</v>
      </c>
      <c r="N2071" s="64">
        <f>IF(M2071="","",IF(M2071&lt;Premissas!$C$8,Premissas!$E$7,IF(M2071&lt;Premissas!$C$9,Premissas!$E$8,IF(M2071&lt;Premissas!$C$10,Premissas!$E$9,IF(M2071&lt;Premissas!$C$11,Premissas!$E$10,IF(M2071&lt;Premissas!$C$12,Premissas!$E$11,Premissas!$E$12))))))</f>
        <v>0</v>
      </c>
      <c r="O2071" s="65">
        <f>IF(OR(N2071="",N2071=0),0,N2071/Premissas!$C$16)</f>
        <v>0</v>
      </c>
    </row>
    <row r="2072" spans="1:15" ht="15" customHeight="1">
      <c r="A2072" s="40">
        <v>8</v>
      </c>
      <c r="B2072" s="40">
        <v>7801</v>
      </c>
      <c r="C2072" s="40" t="s">
        <v>19</v>
      </c>
      <c r="D2072" s="40" t="s">
        <v>1008</v>
      </c>
      <c r="E2072" s="40" t="s">
        <v>1009</v>
      </c>
      <c r="F2072" s="62">
        <v>197</v>
      </c>
      <c r="G2072" s="63">
        <v>18.43</v>
      </c>
      <c r="H2072" s="63">
        <v>11</v>
      </c>
      <c r="I2072" s="40"/>
      <c r="J2072" s="40">
        <v>22</v>
      </c>
      <c r="K2072" s="40" t="s">
        <v>677</v>
      </c>
      <c r="L2072" s="40" t="s">
        <v>128</v>
      </c>
      <c r="M2072" s="63">
        <f t="shared" si="32"/>
        <v>0.5</v>
      </c>
      <c r="N2072" s="64">
        <f>IF(M2072="","",IF(M2072&lt;Premissas!$C$8,Premissas!$E$7,IF(M2072&lt;Premissas!$C$9,Premissas!$E$8,IF(M2072&lt;Premissas!$C$10,Premissas!$E$9,IF(M2072&lt;Premissas!$C$11,Premissas!$E$10,IF(M2072&lt;Premissas!$C$12,Premissas!$E$11,Premissas!$E$12))))))</f>
        <v>0</v>
      </c>
      <c r="O2072" s="65">
        <f>IF(OR(N2072="",N2072=0),0,N2072/Premissas!$C$16)</f>
        <v>0</v>
      </c>
    </row>
    <row r="2073" spans="1:15" ht="15" customHeight="1">
      <c r="A2073" s="40">
        <v>8</v>
      </c>
      <c r="B2073" s="40">
        <v>7801</v>
      </c>
      <c r="C2073" s="40" t="s">
        <v>22</v>
      </c>
      <c r="D2073" s="40" t="s">
        <v>1010</v>
      </c>
      <c r="E2073" s="40" t="s">
        <v>1011</v>
      </c>
      <c r="F2073" s="62">
        <v>2098</v>
      </c>
      <c r="G2073" s="63">
        <v>145.57</v>
      </c>
      <c r="H2073" s="63">
        <v>14</v>
      </c>
      <c r="I2073" s="40"/>
      <c r="J2073" s="40">
        <v>20</v>
      </c>
      <c r="K2073" s="40" t="s">
        <v>677</v>
      </c>
      <c r="L2073" s="40" t="s">
        <v>128</v>
      </c>
      <c r="M2073" s="63">
        <f t="shared" si="32"/>
        <v>0.7</v>
      </c>
      <c r="N2073" s="64">
        <f>IF(M2073="","",IF(M2073&lt;Premissas!$C$8,Premissas!$E$7,IF(M2073&lt;Premissas!$C$9,Premissas!$E$8,IF(M2073&lt;Premissas!$C$10,Premissas!$E$9,IF(M2073&lt;Premissas!$C$11,Premissas!$E$10,IF(M2073&lt;Premissas!$C$12,Premissas!$E$11,Premissas!$E$12))))))</f>
        <v>0</v>
      </c>
      <c r="O2073" s="65">
        <f>IF(OR(N2073="",N2073=0),0,N2073/Premissas!$C$16)</f>
        <v>0</v>
      </c>
    </row>
    <row r="2074" spans="1:15" ht="15" customHeight="1">
      <c r="A2074" s="40">
        <v>8</v>
      </c>
      <c r="B2074" s="40">
        <v>7801</v>
      </c>
      <c r="C2074" s="40" t="s">
        <v>19</v>
      </c>
      <c r="D2074" s="40" t="s">
        <v>1012</v>
      </c>
      <c r="E2074" s="40" t="s">
        <v>1013</v>
      </c>
      <c r="F2074" s="62">
        <v>393</v>
      </c>
      <c r="G2074" s="63">
        <v>49.77</v>
      </c>
      <c r="H2074" s="63">
        <v>8</v>
      </c>
      <c r="I2074" s="40"/>
      <c r="J2074" s="40">
        <v>22</v>
      </c>
      <c r="K2074" s="40" t="s">
        <v>677</v>
      </c>
      <c r="L2074" s="40" t="s">
        <v>128</v>
      </c>
      <c r="M2074" s="63">
        <f t="shared" si="32"/>
        <v>0.36363636363636365</v>
      </c>
      <c r="N2074" s="64">
        <f>IF(M2074="","",IF(M2074&lt;Premissas!$C$8,Premissas!$E$7,IF(M2074&lt;Premissas!$C$9,Premissas!$E$8,IF(M2074&lt;Premissas!$C$10,Premissas!$E$9,IF(M2074&lt;Premissas!$C$11,Premissas!$E$10,IF(M2074&lt;Premissas!$C$12,Premissas!$E$11,Premissas!$E$12))))))</f>
        <v>0</v>
      </c>
      <c r="O2074" s="65">
        <f>IF(OR(N2074="",N2074=0),0,N2074/Premissas!$C$16)</f>
        <v>0</v>
      </c>
    </row>
    <row r="2075" spans="1:15" ht="15" customHeight="1">
      <c r="A2075" s="40">
        <v>8</v>
      </c>
      <c r="B2075" s="40">
        <v>7801</v>
      </c>
      <c r="C2075" s="40" t="s">
        <v>19</v>
      </c>
      <c r="D2075" s="40" t="s">
        <v>1014</v>
      </c>
      <c r="E2075" s="40" t="s">
        <v>1015</v>
      </c>
      <c r="F2075" s="62">
        <v>260</v>
      </c>
      <c r="G2075" s="63">
        <v>7.5</v>
      </c>
      <c r="H2075" s="63">
        <v>35</v>
      </c>
      <c r="I2075" s="40"/>
      <c r="J2075" s="40">
        <v>22</v>
      </c>
      <c r="K2075" s="40" t="s">
        <v>677</v>
      </c>
      <c r="L2075" s="40" t="s">
        <v>128</v>
      </c>
      <c r="M2075" s="63">
        <f t="shared" si="32"/>
        <v>1.5909090909090908</v>
      </c>
      <c r="N2075" s="64">
        <f>IF(M2075="","",IF(M2075&lt;Premissas!$C$8,Premissas!$E$7,IF(M2075&lt;Premissas!$C$9,Premissas!$E$8,IF(M2075&lt;Premissas!$C$10,Premissas!$E$9,IF(M2075&lt;Premissas!$C$11,Premissas!$E$10,IF(M2075&lt;Premissas!$C$12,Premissas!$E$11,Premissas!$E$12))))))</f>
        <v>350</v>
      </c>
      <c r="O2075" s="65">
        <f>IF(OR(N2075="",N2075=0),0,N2075/Premissas!$C$16)</f>
        <v>13.461538461538462</v>
      </c>
    </row>
    <row r="2076" spans="1:15" ht="15" customHeight="1">
      <c r="A2076" s="40">
        <v>8</v>
      </c>
      <c r="B2076" s="40">
        <v>7801</v>
      </c>
      <c r="C2076" s="40" t="s">
        <v>19</v>
      </c>
      <c r="D2076" s="40" t="s">
        <v>1016</v>
      </c>
      <c r="E2076" s="40" t="s">
        <v>1017</v>
      </c>
      <c r="F2076" s="62">
        <v>209</v>
      </c>
      <c r="G2076" s="63">
        <v>38.450000000000003</v>
      </c>
      <c r="H2076" s="63">
        <v>5</v>
      </c>
      <c r="I2076" s="40"/>
      <c r="J2076" s="40">
        <v>22</v>
      </c>
      <c r="K2076" s="40" t="s">
        <v>677</v>
      </c>
      <c r="L2076" s="40" t="s">
        <v>128</v>
      </c>
      <c r="M2076" s="63">
        <f t="shared" si="32"/>
        <v>0.22727272727272727</v>
      </c>
      <c r="N2076" s="64">
        <f>IF(M2076="","",IF(M2076&lt;Premissas!$C$8,Premissas!$E$7,IF(M2076&lt;Premissas!$C$9,Premissas!$E$8,IF(M2076&lt;Premissas!$C$10,Premissas!$E$9,IF(M2076&lt;Premissas!$C$11,Premissas!$E$10,IF(M2076&lt;Premissas!$C$12,Premissas!$E$11,Premissas!$E$12))))))</f>
        <v>0</v>
      </c>
      <c r="O2076" s="65">
        <f>IF(OR(N2076="",N2076=0),0,N2076/Premissas!$C$16)</f>
        <v>0</v>
      </c>
    </row>
    <row r="2077" spans="1:15" ht="15" customHeight="1">
      <c r="A2077" s="40">
        <v>8</v>
      </c>
      <c r="B2077" s="40">
        <v>7801</v>
      </c>
      <c r="C2077" s="40" t="s">
        <v>22</v>
      </c>
      <c r="D2077" s="40" t="s">
        <v>1018</v>
      </c>
      <c r="E2077" s="40" t="s">
        <v>1019</v>
      </c>
      <c r="F2077" s="62">
        <v>3775</v>
      </c>
      <c r="G2077" s="63">
        <v>142.28</v>
      </c>
      <c r="H2077" s="63">
        <v>27</v>
      </c>
      <c r="I2077" s="40"/>
      <c r="J2077" s="40">
        <v>20</v>
      </c>
      <c r="K2077" s="40" t="s">
        <v>677</v>
      </c>
      <c r="L2077" s="40" t="s">
        <v>128</v>
      </c>
      <c r="M2077" s="63">
        <f t="shared" si="32"/>
        <v>1.35</v>
      </c>
      <c r="N2077" s="64">
        <f>IF(M2077="","",IF(M2077&lt;Premissas!$C$8,Premissas!$E$7,IF(M2077&lt;Premissas!$C$9,Premissas!$E$8,IF(M2077&lt;Premissas!$C$10,Premissas!$E$9,IF(M2077&lt;Premissas!$C$11,Premissas!$E$10,IF(M2077&lt;Premissas!$C$12,Premissas!$E$11,Premissas!$E$12))))))</f>
        <v>200</v>
      </c>
      <c r="O2077" s="65">
        <f>IF(OR(N2077="",N2077=0),0,N2077/Premissas!$C$16)</f>
        <v>7.6923076923076925</v>
      </c>
    </row>
    <row r="2078" spans="1:15" ht="15" customHeight="1">
      <c r="A2078" s="40">
        <v>8</v>
      </c>
      <c r="B2078" s="40">
        <v>7801</v>
      </c>
      <c r="C2078" s="40" t="s">
        <v>19</v>
      </c>
      <c r="D2078" s="40" t="s">
        <v>1020</v>
      </c>
      <c r="E2078" s="40" t="s">
        <v>1021</v>
      </c>
      <c r="F2078" s="62">
        <v>31</v>
      </c>
      <c r="G2078" s="63">
        <v>11.22</v>
      </c>
      <c r="H2078" s="63">
        <v>3</v>
      </c>
      <c r="I2078" s="40"/>
      <c r="J2078" s="40">
        <v>22</v>
      </c>
      <c r="K2078" s="40" t="s">
        <v>677</v>
      </c>
      <c r="L2078" s="40" t="s">
        <v>128</v>
      </c>
      <c r="M2078" s="63">
        <f t="shared" si="32"/>
        <v>0.13636363636363635</v>
      </c>
      <c r="N2078" s="64">
        <f>IF(M2078="","",IF(M2078&lt;Premissas!$C$8,Premissas!$E$7,IF(M2078&lt;Premissas!$C$9,Premissas!$E$8,IF(M2078&lt;Premissas!$C$10,Premissas!$E$9,IF(M2078&lt;Premissas!$C$11,Premissas!$E$10,IF(M2078&lt;Premissas!$C$12,Premissas!$E$11,Premissas!$E$12))))))</f>
        <v>0</v>
      </c>
      <c r="O2078" s="65">
        <f>IF(OR(N2078="",N2078=0),0,N2078/Premissas!$C$16)</f>
        <v>0</v>
      </c>
    </row>
    <row r="2079" spans="1:15" ht="15" customHeight="1">
      <c r="A2079" s="40">
        <v>8</v>
      </c>
      <c r="B2079" s="40">
        <v>7801</v>
      </c>
      <c r="C2079" s="40" t="s">
        <v>20</v>
      </c>
      <c r="D2079" s="40" t="s">
        <v>1842</v>
      </c>
      <c r="E2079" s="40" t="s">
        <v>1843</v>
      </c>
      <c r="F2079" s="62">
        <v>41</v>
      </c>
      <c r="G2079" s="63">
        <v>6.67</v>
      </c>
      <c r="H2079" s="63">
        <v>6</v>
      </c>
      <c r="I2079" s="40"/>
      <c r="J2079" s="40">
        <v>17</v>
      </c>
      <c r="K2079" s="40" t="s">
        <v>677</v>
      </c>
      <c r="L2079" s="40" t="s">
        <v>128</v>
      </c>
      <c r="M2079" s="63">
        <f t="shared" si="32"/>
        <v>0.35294117647058826</v>
      </c>
      <c r="N2079" s="64">
        <f>IF(M2079="","",IF(M2079&lt;Premissas!$C$8,Premissas!$E$7,IF(M2079&lt;Premissas!$C$9,Premissas!$E$8,IF(M2079&lt;Premissas!$C$10,Premissas!$E$9,IF(M2079&lt;Premissas!$C$11,Premissas!$E$10,IF(M2079&lt;Premissas!$C$12,Premissas!$E$11,Premissas!$E$12))))))</f>
        <v>0</v>
      </c>
      <c r="O2079" s="65">
        <f>IF(OR(N2079="",N2079=0),0,N2079/Premissas!$C$16)</f>
        <v>0</v>
      </c>
    </row>
    <row r="2080" spans="1:15" ht="15" customHeight="1">
      <c r="A2080" s="40">
        <v>8</v>
      </c>
      <c r="B2080" s="40">
        <v>7801</v>
      </c>
      <c r="C2080" s="40" t="s">
        <v>21</v>
      </c>
      <c r="D2080" s="40" t="s">
        <v>1022</v>
      </c>
      <c r="E2080" s="40" t="s">
        <v>1023</v>
      </c>
      <c r="F2080" s="62">
        <v>409</v>
      </c>
      <c r="G2080" s="63">
        <v>31.32</v>
      </c>
      <c r="H2080" s="63">
        <v>13</v>
      </c>
      <c r="I2080" s="40"/>
      <c r="J2080" s="40">
        <v>16</v>
      </c>
      <c r="K2080" s="40" t="s">
        <v>677</v>
      </c>
      <c r="L2080" s="40" t="s">
        <v>128</v>
      </c>
      <c r="M2080" s="63">
        <f t="shared" si="32"/>
        <v>0.8125</v>
      </c>
      <c r="N2080" s="64">
        <f>IF(M2080="","",IF(M2080&lt;Premissas!$C$8,Premissas!$E$7,IF(M2080&lt;Premissas!$C$9,Premissas!$E$8,IF(M2080&lt;Premissas!$C$10,Premissas!$E$9,IF(M2080&lt;Premissas!$C$11,Premissas!$E$10,IF(M2080&lt;Premissas!$C$12,Premissas!$E$11,Premissas!$E$12))))))</f>
        <v>0</v>
      </c>
      <c r="O2080" s="65">
        <f>IF(OR(N2080="",N2080=0),0,N2080/Premissas!$C$16)</f>
        <v>0</v>
      </c>
    </row>
    <row r="2081" spans="1:15" ht="15" customHeight="1">
      <c r="A2081" s="40">
        <v>8</v>
      </c>
      <c r="B2081" s="40">
        <v>7801</v>
      </c>
      <c r="C2081" s="40" t="s">
        <v>19</v>
      </c>
      <c r="D2081" s="40" t="s">
        <v>1844</v>
      </c>
      <c r="E2081" s="40" t="s">
        <v>1845</v>
      </c>
      <c r="F2081" s="62">
        <v>498</v>
      </c>
      <c r="G2081" s="63">
        <v>20.73</v>
      </c>
      <c r="H2081" s="63">
        <v>24</v>
      </c>
      <c r="I2081" s="40"/>
      <c r="J2081" s="40">
        <v>22</v>
      </c>
      <c r="K2081" s="40" t="s">
        <v>677</v>
      </c>
      <c r="L2081" s="40" t="s">
        <v>128</v>
      </c>
      <c r="M2081" s="63">
        <f t="shared" si="32"/>
        <v>1.0909090909090908</v>
      </c>
      <c r="N2081" s="64">
        <f>IF(M2081="","",IF(M2081&lt;Premissas!$C$8,Premissas!$E$7,IF(M2081&lt;Premissas!$C$9,Premissas!$E$8,IF(M2081&lt;Premissas!$C$10,Premissas!$E$9,IF(M2081&lt;Premissas!$C$11,Premissas!$E$10,IF(M2081&lt;Premissas!$C$12,Premissas!$E$11,Premissas!$E$12))))))</f>
        <v>100</v>
      </c>
      <c r="O2081" s="65">
        <f>IF(OR(N2081="",N2081=0),0,N2081/Premissas!$C$16)</f>
        <v>3.8461538461538463</v>
      </c>
    </row>
    <row r="2082" spans="1:15" ht="15" customHeight="1">
      <c r="A2082" s="40">
        <v>8</v>
      </c>
      <c r="B2082" s="40">
        <v>7801</v>
      </c>
      <c r="C2082" s="40" t="s">
        <v>19</v>
      </c>
      <c r="D2082" s="40" t="s">
        <v>1026</v>
      </c>
      <c r="E2082" s="40" t="s">
        <v>1027</v>
      </c>
      <c r="F2082" s="62">
        <v>811</v>
      </c>
      <c r="G2082" s="63">
        <v>24.56</v>
      </c>
      <c r="H2082" s="63">
        <v>33</v>
      </c>
      <c r="I2082" s="40"/>
      <c r="J2082" s="40">
        <v>22</v>
      </c>
      <c r="K2082" s="40" t="s">
        <v>677</v>
      </c>
      <c r="L2082" s="40" t="s">
        <v>128</v>
      </c>
      <c r="M2082" s="63">
        <f t="shared" si="32"/>
        <v>1.5</v>
      </c>
      <c r="N2082" s="64">
        <f>IF(M2082="","",IF(M2082&lt;Premissas!$C$8,Premissas!$E$7,IF(M2082&lt;Premissas!$C$9,Premissas!$E$8,IF(M2082&lt;Premissas!$C$10,Premissas!$E$9,IF(M2082&lt;Premissas!$C$11,Premissas!$E$10,IF(M2082&lt;Premissas!$C$12,Premissas!$E$11,Premissas!$E$12))))))</f>
        <v>350</v>
      </c>
      <c r="O2082" s="65">
        <f>IF(OR(N2082="",N2082=0),0,N2082/Premissas!$C$16)</f>
        <v>13.461538461538462</v>
      </c>
    </row>
    <row r="2083" spans="1:15" ht="15" customHeight="1">
      <c r="A2083" s="40">
        <v>8</v>
      </c>
      <c r="B2083" s="40">
        <v>7801</v>
      </c>
      <c r="C2083" s="40" t="s">
        <v>19</v>
      </c>
      <c r="D2083" s="40" t="s">
        <v>1846</v>
      </c>
      <c r="E2083" s="40" t="s">
        <v>1847</v>
      </c>
      <c r="F2083" s="62">
        <v>535</v>
      </c>
      <c r="G2083" s="63">
        <v>36.1</v>
      </c>
      <c r="H2083" s="63">
        <v>15</v>
      </c>
      <c r="I2083" s="40"/>
      <c r="J2083" s="40">
        <v>22</v>
      </c>
      <c r="K2083" s="40" t="s">
        <v>677</v>
      </c>
      <c r="L2083" s="40" t="s">
        <v>128</v>
      </c>
      <c r="M2083" s="63">
        <f t="shared" si="32"/>
        <v>0.68181818181818177</v>
      </c>
      <c r="N2083" s="64">
        <f>IF(M2083="","",IF(M2083&lt;Premissas!$C$8,Premissas!$E$7,IF(M2083&lt;Premissas!$C$9,Premissas!$E$8,IF(M2083&lt;Premissas!$C$10,Premissas!$E$9,IF(M2083&lt;Premissas!$C$11,Premissas!$E$10,IF(M2083&lt;Premissas!$C$12,Premissas!$E$11,Premissas!$E$12))))))</f>
        <v>0</v>
      </c>
      <c r="O2083" s="65">
        <f>IF(OR(N2083="",N2083=0),0,N2083/Premissas!$C$16)</f>
        <v>0</v>
      </c>
    </row>
    <row r="2084" spans="1:15" ht="15" customHeight="1">
      <c r="A2084" s="40">
        <v>8</v>
      </c>
      <c r="B2084" s="40">
        <v>7801</v>
      </c>
      <c r="C2084" s="40" t="s">
        <v>21</v>
      </c>
      <c r="D2084" s="40" t="s">
        <v>1030</v>
      </c>
      <c r="E2084" s="40" t="s">
        <v>1031</v>
      </c>
      <c r="F2084" s="62">
        <v>121</v>
      </c>
      <c r="G2084" s="63">
        <v>17.010000000000002</v>
      </c>
      <c r="H2084" s="63">
        <v>7</v>
      </c>
      <c r="I2084" s="40"/>
      <c r="J2084" s="40">
        <v>16</v>
      </c>
      <c r="K2084" s="40" t="s">
        <v>677</v>
      </c>
      <c r="L2084" s="40" t="s">
        <v>128</v>
      </c>
      <c r="M2084" s="63">
        <f t="shared" si="32"/>
        <v>0.4375</v>
      </c>
      <c r="N2084" s="64">
        <f>IF(M2084="","",IF(M2084&lt;Premissas!$C$8,Premissas!$E$7,IF(M2084&lt;Premissas!$C$9,Premissas!$E$8,IF(M2084&lt;Premissas!$C$10,Premissas!$E$9,IF(M2084&lt;Premissas!$C$11,Premissas!$E$10,IF(M2084&lt;Premissas!$C$12,Premissas!$E$11,Premissas!$E$12))))))</f>
        <v>0</v>
      </c>
      <c r="O2084" s="65">
        <f>IF(OR(N2084="",N2084=0),0,N2084/Premissas!$C$16)</f>
        <v>0</v>
      </c>
    </row>
    <row r="2085" spans="1:15" ht="15" customHeight="1">
      <c r="A2085" s="40">
        <v>8</v>
      </c>
      <c r="B2085" s="40">
        <v>7801</v>
      </c>
      <c r="C2085" s="40" t="s">
        <v>21</v>
      </c>
      <c r="D2085" s="40" t="s">
        <v>1032</v>
      </c>
      <c r="E2085" s="40" t="s">
        <v>1033</v>
      </c>
      <c r="F2085" s="62">
        <v>2643</v>
      </c>
      <c r="G2085" s="63">
        <v>142.58000000000001</v>
      </c>
      <c r="H2085" s="63">
        <v>19</v>
      </c>
      <c r="I2085" s="40"/>
      <c r="J2085" s="40">
        <v>16</v>
      </c>
      <c r="K2085" s="40" t="s">
        <v>677</v>
      </c>
      <c r="L2085" s="40" t="s">
        <v>128</v>
      </c>
      <c r="M2085" s="63">
        <f t="shared" si="32"/>
        <v>1.1875</v>
      </c>
      <c r="N2085" s="64">
        <f>IF(M2085="","",IF(M2085&lt;Premissas!$C$8,Premissas!$E$7,IF(M2085&lt;Premissas!$C$9,Premissas!$E$8,IF(M2085&lt;Premissas!$C$10,Premissas!$E$9,IF(M2085&lt;Premissas!$C$11,Premissas!$E$10,IF(M2085&lt;Premissas!$C$12,Premissas!$E$11,Premissas!$E$12))))))</f>
        <v>100</v>
      </c>
      <c r="O2085" s="65">
        <f>IF(OR(N2085="",N2085=0),0,N2085/Premissas!$C$16)</f>
        <v>3.8461538461538463</v>
      </c>
    </row>
    <row r="2086" spans="1:15" ht="15" customHeight="1">
      <c r="A2086" s="40">
        <v>8</v>
      </c>
      <c r="B2086" s="40">
        <v>7801</v>
      </c>
      <c r="C2086" s="40" t="s">
        <v>19</v>
      </c>
      <c r="D2086" s="40" t="s">
        <v>1034</v>
      </c>
      <c r="E2086" s="40" t="s">
        <v>1035</v>
      </c>
      <c r="F2086" s="62">
        <v>614</v>
      </c>
      <c r="G2086" s="63">
        <v>60.14</v>
      </c>
      <c r="H2086" s="63">
        <v>10</v>
      </c>
      <c r="I2086" s="40"/>
      <c r="J2086" s="40">
        <v>22</v>
      </c>
      <c r="K2086" s="40" t="s">
        <v>677</v>
      </c>
      <c r="L2086" s="40" t="s">
        <v>128</v>
      </c>
      <c r="M2086" s="63">
        <f t="shared" si="32"/>
        <v>0.45454545454545453</v>
      </c>
      <c r="N2086" s="64">
        <f>IF(M2086="","",IF(M2086&lt;Premissas!$C$8,Premissas!$E$7,IF(M2086&lt;Premissas!$C$9,Premissas!$E$8,IF(M2086&lt;Premissas!$C$10,Premissas!$E$9,IF(M2086&lt;Premissas!$C$11,Premissas!$E$10,IF(M2086&lt;Premissas!$C$12,Premissas!$E$11,Premissas!$E$12))))))</f>
        <v>0</v>
      </c>
      <c r="O2086" s="65">
        <f>IF(OR(N2086="",N2086=0),0,N2086/Premissas!$C$16)</f>
        <v>0</v>
      </c>
    </row>
    <row r="2087" spans="1:15" ht="15" customHeight="1">
      <c r="A2087" s="40">
        <v>8</v>
      </c>
      <c r="B2087" s="40">
        <v>7801</v>
      </c>
      <c r="C2087" s="40" t="s">
        <v>21</v>
      </c>
      <c r="D2087" s="40" t="s">
        <v>1034</v>
      </c>
      <c r="E2087" s="40" t="s">
        <v>1035</v>
      </c>
      <c r="F2087" s="62">
        <v>7</v>
      </c>
      <c r="G2087" s="63">
        <v>8.4700000000000006</v>
      </c>
      <c r="H2087" s="63">
        <v>1</v>
      </c>
      <c r="I2087" s="40"/>
      <c r="J2087" s="40">
        <v>16</v>
      </c>
      <c r="K2087" s="40" t="s">
        <v>677</v>
      </c>
      <c r="L2087" s="40" t="s">
        <v>128</v>
      </c>
      <c r="M2087" s="63">
        <f t="shared" si="32"/>
        <v>6.25E-2</v>
      </c>
      <c r="N2087" s="64">
        <f>IF(M2087="","",IF(M2087&lt;Premissas!$C$8,Premissas!$E$7,IF(M2087&lt;Premissas!$C$9,Premissas!$E$8,IF(M2087&lt;Premissas!$C$10,Premissas!$E$9,IF(M2087&lt;Premissas!$C$11,Premissas!$E$10,IF(M2087&lt;Premissas!$C$12,Premissas!$E$11,Premissas!$E$12))))))</f>
        <v>0</v>
      </c>
      <c r="O2087" s="65">
        <f>IF(OR(N2087="",N2087=0),0,N2087/Premissas!$C$16)</f>
        <v>0</v>
      </c>
    </row>
    <row r="2088" spans="1:15" ht="15" customHeight="1">
      <c r="A2088" s="40">
        <v>8</v>
      </c>
      <c r="B2088" s="40">
        <v>7801</v>
      </c>
      <c r="C2088" s="40" t="s">
        <v>20</v>
      </c>
      <c r="D2088" s="40" t="s">
        <v>1034</v>
      </c>
      <c r="E2088" s="40" t="s">
        <v>1035</v>
      </c>
      <c r="F2088" s="62">
        <v>5</v>
      </c>
      <c r="G2088" s="63">
        <v>6.12</v>
      </c>
      <c r="H2088" s="63">
        <v>1</v>
      </c>
      <c r="I2088" s="40"/>
      <c r="J2088" s="40">
        <v>17</v>
      </c>
      <c r="K2088" s="40" t="s">
        <v>677</v>
      </c>
      <c r="L2088" s="40" t="s">
        <v>128</v>
      </c>
      <c r="M2088" s="63">
        <f t="shared" si="32"/>
        <v>5.8823529411764705E-2</v>
      </c>
      <c r="N2088" s="64">
        <f>IF(M2088="","",IF(M2088&lt;Premissas!$C$8,Premissas!$E$7,IF(M2088&lt;Premissas!$C$9,Premissas!$E$8,IF(M2088&lt;Premissas!$C$10,Premissas!$E$9,IF(M2088&lt;Premissas!$C$11,Premissas!$E$10,IF(M2088&lt;Premissas!$C$12,Premissas!$E$11,Premissas!$E$12))))))</f>
        <v>0</v>
      </c>
      <c r="O2088" s="65">
        <f>IF(OR(N2088="",N2088=0),0,N2088/Premissas!$C$16)</f>
        <v>0</v>
      </c>
    </row>
    <row r="2089" spans="1:15" ht="15" customHeight="1">
      <c r="A2089" s="40">
        <v>8</v>
      </c>
      <c r="B2089" s="40">
        <v>7801</v>
      </c>
      <c r="C2089" s="40" t="s">
        <v>19</v>
      </c>
      <c r="D2089" s="40" t="s">
        <v>1036</v>
      </c>
      <c r="E2089" s="40" t="s">
        <v>1037</v>
      </c>
      <c r="F2089" s="62">
        <v>1804</v>
      </c>
      <c r="G2089" s="63">
        <v>103.57</v>
      </c>
      <c r="H2089" s="63">
        <v>17</v>
      </c>
      <c r="I2089" s="40"/>
      <c r="J2089" s="40">
        <v>22</v>
      </c>
      <c r="K2089" s="40" t="s">
        <v>677</v>
      </c>
      <c r="L2089" s="40" t="s">
        <v>128</v>
      </c>
      <c r="M2089" s="63">
        <f t="shared" si="32"/>
        <v>0.77272727272727271</v>
      </c>
      <c r="N2089" s="64">
        <f>IF(M2089="","",IF(M2089&lt;Premissas!$C$8,Premissas!$E$7,IF(M2089&lt;Premissas!$C$9,Premissas!$E$8,IF(M2089&lt;Premissas!$C$10,Premissas!$E$9,IF(M2089&lt;Premissas!$C$11,Premissas!$E$10,IF(M2089&lt;Premissas!$C$12,Premissas!$E$11,Premissas!$E$12))))))</f>
        <v>0</v>
      </c>
      <c r="O2089" s="65">
        <f>IF(OR(N2089="",N2089=0),0,N2089/Premissas!$C$16)</f>
        <v>0</v>
      </c>
    </row>
    <row r="2090" spans="1:15" ht="15" customHeight="1">
      <c r="A2090" s="40">
        <v>8</v>
      </c>
      <c r="B2090" s="40">
        <v>7801</v>
      </c>
      <c r="C2090" s="40" t="s">
        <v>21</v>
      </c>
      <c r="D2090" s="40" t="s">
        <v>1038</v>
      </c>
      <c r="E2090" s="40" t="s">
        <v>1039</v>
      </c>
      <c r="F2090" s="62">
        <v>2630</v>
      </c>
      <c r="G2090" s="63">
        <v>99.59</v>
      </c>
      <c r="H2090" s="63">
        <v>26</v>
      </c>
      <c r="I2090" s="40"/>
      <c r="J2090" s="40">
        <v>16</v>
      </c>
      <c r="K2090" s="40" t="s">
        <v>677</v>
      </c>
      <c r="L2090" s="40" t="s">
        <v>128</v>
      </c>
      <c r="M2090" s="63">
        <f t="shared" si="32"/>
        <v>1.625</v>
      </c>
      <c r="N2090" s="64">
        <f>IF(M2090="","",IF(M2090&lt;Premissas!$C$8,Premissas!$E$7,IF(M2090&lt;Premissas!$C$9,Premissas!$E$8,IF(M2090&lt;Premissas!$C$10,Premissas!$E$9,IF(M2090&lt;Premissas!$C$11,Premissas!$E$10,IF(M2090&lt;Premissas!$C$12,Premissas!$E$11,Premissas!$E$12))))))</f>
        <v>500</v>
      </c>
      <c r="O2090" s="65">
        <f>IF(OR(N2090="",N2090=0),0,N2090/Premissas!$C$16)</f>
        <v>19.23076923076923</v>
      </c>
    </row>
    <row r="2091" spans="1:15" ht="15" customHeight="1">
      <c r="A2091" s="40">
        <v>8</v>
      </c>
      <c r="B2091" s="40">
        <v>7801</v>
      </c>
      <c r="C2091" s="40" t="s">
        <v>19</v>
      </c>
      <c r="D2091" s="40" t="s">
        <v>1040</v>
      </c>
      <c r="E2091" s="40" t="s">
        <v>1041</v>
      </c>
      <c r="F2091" s="62">
        <v>175</v>
      </c>
      <c r="G2091" s="63">
        <v>36.28</v>
      </c>
      <c r="H2091" s="63">
        <v>5</v>
      </c>
      <c r="I2091" s="40"/>
      <c r="J2091" s="40">
        <v>22</v>
      </c>
      <c r="K2091" s="40" t="s">
        <v>677</v>
      </c>
      <c r="L2091" s="40" t="s">
        <v>128</v>
      </c>
      <c r="M2091" s="63">
        <f t="shared" si="32"/>
        <v>0.22727272727272727</v>
      </c>
      <c r="N2091" s="64">
        <f>IF(M2091="","",IF(M2091&lt;Premissas!$C$8,Premissas!$E$7,IF(M2091&lt;Premissas!$C$9,Premissas!$E$8,IF(M2091&lt;Premissas!$C$10,Premissas!$E$9,IF(M2091&lt;Premissas!$C$11,Premissas!$E$10,IF(M2091&lt;Premissas!$C$12,Premissas!$E$11,Premissas!$E$12))))))</f>
        <v>0</v>
      </c>
      <c r="O2091" s="65">
        <f>IF(OR(N2091="",N2091=0),0,N2091/Premissas!$C$16)</f>
        <v>0</v>
      </c>
    </row>
    <row r="2092" spans="1:15" ht="15" customHeight="1">
      <c r="A2092" s="40">
        <v>8</v>
      </c>
      <c r="B2092" s="40">
        <v>7801</v>
      </c>
      <c r="C2092" s="40" t="s">
        <v>21</v>
      </c>
      <c r="D2092" s="40" t="s">
        <v>1042</v>
      </c>
      <c r="E2092" s="40" t="s">
        <v>1043</v>
      </c>
      <c r="F2092" s="62">
        <v>2</v>
      </c>
      <c r="G2092" s="63">
        <v>1.57</v>
      </c>
      <c r="H2092" s="63">
        <v>1</v>
      </c>
      <c r="I2092" s="40"/>
      <c r="J2092" s="40">
        <v>16</v>
      </c>
      <c r="K2092" s="40" t="s">
        <v>677</v>
      </c>
      <c r="L2092" s="40" t="s">
        <v>128</v>
      </c>
      <c r="M2092" s="63">
        <f t="shared" si="32"/>
        <v>6.25E-2</v>
      </c>
      <c r="N2092" s="64">
        <f>IF(M2092="","",IF(M2092&lt;Premissas!$C$8,Premissas!$E$7,IF(M2092&lt;Premissas!$C$9,Premissas!$E$8,IF(M2092&lt;Premissas!$C$10,Premissas!$E$9,IF(M2092&lt;Premissas!$C$11,Premissas!$E$10,IF(M2092&lt;Premissas!$C$12,Premissas!$E$11,Premissas!$E$12))))))</f>
        <v>0</v>
      </c>
      <c r="O2092" s="65">
        <f>IF(OR(N2092="",N2092=0),0,N2092/Premissas!$C$16)</f>
        <v>0</v>
      </c>
    </row>
    <row r="2093" spans="1:15" ht="15" customHeight="1">
      <c r="A2093" s="40">
        <v>8</v>
      </c>
      <c r="B2093" s="40">
        <v>7801</v>
      </c>
      <c r="C2093" s="40" t="s">
        <v>20</v>
      </c>
      <c r="D2093" s="40" t="s">
        <v>1042</v>
      </c>
      <c r="E2093" s="40" t="s">
        <v>1043</v>
      </c>
      <c r="F2093" s="62">
        <v>2498</v>
      </c>
      <c r="G2093" s="63">
        <v>164.31</v>
      </c>
      <c r="H2093" s="63">
        <v>15</v>
      </c>
      <c r="I2093" s="40"/>
      <c r="J2093" s="40">
        <v>17</v>
      </c>
      <c r="K2093" s="40" t="s">
        <v>677</v>
      </c>
      <c r="L2093" s="40" t="s">
        <v>128</v>
      </c>
      <c r="M2093" s="63">
        <f t="shared" si="32"/>
        <v>0.88235294117647056</v>
      </c>
      <c r="N2093" s="64">
        <f>IF(M2093="","",IF(M2093&lt;Premissas!$C$8,Premissas!$E$7,IF(M2093&lt;Premissas!$C$9,Premissas!$E$8,IF(M2093&lt;Premissas!$C$10,Premissas!$E$9,IF(M2093&lt;Premissas!$C$11,Premissas!$E$10,IF(M2093&lt;Premissas!$C$12,Premissas!$E$11,Premissas!$E$12))))))</f>
        <v>0</v>
      </c>
      <c r="O2093" s="65">
        <f>IF(OR(N2093="",N2093=0),0,N2093/Premissas!$C$16)</f>
        <v>0</v>
      </c>
    </row>
    <row r="2094" spans="1:15" ht="15" customHeight="1">
      <c r="A2094" s="40">
        <v>8</v>
      </c>
      <c r="B2094" s="40">
        <v>7801</v>
      </c>
      <c r="C2094" s="40" t="s">
        <v>19</v>
      </c>
      <c r="D2094" s="40" t="s">
        <v>1044</v>
      </c>
      <c r="E2094" s="40" t="s">
        <v>1045</v>
      </c>
      <c r="F2094" s="62">
        <v>1746</v>
      </c>
      <c r="G2094" s="63">
        <v>66.84</v>
      </c>
      <c r="H2094" s="63">
        <v>26</v>
      </c>
      <c r="I2094" s="40"/>
      <c r="J2094" s="40">
        <v>22</v>
      </c>
      <c r="K2094" s="40" t="s">
        <v>677</v>
      </c>
      <c r="L2094" s="40" t="s">
        <v>128</v>
      </c>
      <c r="M2094" s="63">
        <f t="shared" si="32"/>
        <v>1.1818181818181819</v>
      </c>
      <c r="N2094" s="64">
        <f>IF(M2094="","",IF(M2094&lt;Premissas!$C$8,Premissas!$E$7,IF(M2094&lt;Premissas!$C$9,Premissas!$E$8,IF(M2094&lt;Premissas!$C$10,Premissas!$E$9,IF(M2094&lt;Premissas!$C$11,Premissas!$E$10,IF(M2094&lt;Premissas!$C$12,Premissas!$E$11,Premissas!$E$12))))))</f>
        <v>100</v>
      </c>
      <c r="O2094" s="65">
        <f>IF(OR(N2094="",N2094=0),0,N2094/Premissas!$C$16)</f>
        <v>3.8461538461538463</v>
      </c>
    </row>
    <row r="2095" spans="1:15" ht="15" customHeight="1">
      <c r="A2095" s="40">
        <v>8</v>
      </c>
      <c r="B2095" s="40">
        <v>7801</v>
      </c>
      <c r="C2095" s="40" t="s">
        <v>20</v>
      </c>
      <c r="D2095" s="40" t="s">
        <v>1044</v>
      </c>
      <c r="E2095" s="40" t="s">
        <v>1045</v>
      </c>
      <c r="F2095" s="62">
        <v>19</v>
      </c>
      <c r="G2095" s="63">
        <v>0.19</v>
      </c>
      <c r="H2095" s="63">
        <v>100</v>
      </c>
      <c r="I2095" s="40"/>
      <c r="J2095" s="40">
        <v>17</v>
      </c>
      <c r="K2095" s="40" t="s">
        <v>677</v>
      </c>
      <c r="L2095" s="40" t="s">
        <v>128</v>
      </c>
      <c r="M2095" s="63">
        <f t="shared" si="32"/>
        <v>5.882352941176471</v>
      </c>
      <c r="N2095" s="64">
        <f>IF(M2095="","",IF(M2095&lt;Premissas!$C$8,Premissas!$E$7,IF(M2095&lt;Premissas!$C$9,Premissas!$E$8,IF(M2095&lt;Premissas!$C$10,Premissas!$E$9,IF(M2095&lt;Premissas!$C$11,Premissas!$E$10,IF(M2095&lt;Premissas!$C$12,Premissas!$E$11,Premissas!$E$12))))))</f>
        <v>750</v>
      </c>
      <c r="O2095" s="65">
        <f>IF(OR(N2095="",N2095=0),0,N2095/Premissas!$C$16)</f>
        <v>28.846153846153847</v>
      </c>
    </row>
    <row r="2096" spans="1:15" ht="15" customHeight="1">
      <c r="A2096" s="40">
        <v>8</v>
      </c>
      <c r="B2096" s="40">
        <v>7801</v>
      </c>
      <c r="C2096" s="40" t="s">
        <v>21</v>
      </c>
      <c r="D2096" s="40" t="s">
        <v>1046</v>
      </c>
      <c r="E2096" s="40" t="s">
        <v>1047</v>
      </c>
      <c r="F2096" s="62">
        <v>970</v>
      </c>
      <c r="G2096" s="63">
        <v>74.650000000000006</v>
      </c>
      <c r="H2096" s="63">
        <v>13</v>
      </c>
      <c r="I2096" s="40"/>
      <c r="J2096" s="40">
        <v>16</v>
      </c>
      <c r="K2096" s="40" t="s">
        <v>677</v>
      </c>
      <c r="L2096" s="40" t="s">
        <v>128</v>
      </c>
      <c r="M2096" s="63">
        <f t="shared" si="32"/>
        <v>0.8125</v>
      </c>
      <c r="N2096" s="64">
        <f>IF(M2096="","",IF(M2096&lt;Premissas!$C$8,Premissas!$E$7,IF(M2096&lt;Premissas!$C$9,Premissas!$E$8,IF(M2096&lt;Premissas!$C$10,Premissas!$E$9,IF(M2096&lt;Premissas!$C$11,Premissas!$E$10,IF(M2096&lt;Premissas!$C$12,Premissas!$E$11,Premissas!$E$12))))))</f>
        <v>0</v>
      </c>
      <c r="O2096" s="65">
        <f>IF(OR(N2096="",N2096=0),0,N2096/Premissas!$C$16)</f>
        <v>0</v>
      </c>
    </row>
    <row r="2097" spans="1:15" ht="15" customHeight="1">
      <c r="A2097" s="40">
        <v>8</v>
      </c>
      <c r="B2097" s="40">
        <v>7801</v>
      </c>
      <c r="C2097" s="40" t="s">
        <v>20</v>
      </c>
      <c r="D2097" s="40" t="s">
        <v>1046</v>
      </c>
      <c r="E2097" s="40" t="s">
        <v>1047</v>
      </c>
      <c r="F2097" s="62">
        <v>2505</v>
      </c>
      <c r="G2097" s="63">
        <v>107.97</v>
      </c>
      <c r="H2097" s="63">
        <v>23</v>
      </c>
      <c r="I2097" s="40"/>
      <c r="J2097" s="40">
        <v>17</v>
      </c>
      <c r="K2097" s="40" t="s">
        <v>677</v>
      </c>
      <c r="L2097" s="40" t="s">
        <v>128</v>
      </c>
      <c r="M2097" s="63">
        <f t="shared" si="32"/>
        <v>1.3529411764705883</v>
      </c>
      <c r="N2097" s="64">
        <f>IF(M2097="","",IF(M2097&lt;Premissas!$C$8,Premissas!$E$7,IF(M2097&lt;Premissas!$C$9,Premissas!$E$8,IF(M2097&lt;Premissas!$C$10,Premissas!$E$9,IF(M2097&lt;Premissas!$C$11,Premissas!$E$10,IF(M2097&lt;Premissas!$C$12,Premissas!$E$11,Premissas!$E$12))))))</f>
        <v>200</v>
      </c>
      <c r="O2097" s="65">
        <f>IF(OR(N2097="",N2097=0),0,N2097/Premissas!$C$16)</f>
        <v>7.6923076923076925</v>
      </c>
    </row>
    <row r="2098" spans="1:15" ht="15" customHeight="1">
      <c r="A2098" s="40">
        <v>8</v>
      </c>
      <c r="B2098" s="40">
        <v>7801</v>
      </c>
      <c r="C2098" s="40" t="s">
        <v>21</v>
      </c>
      <c r="D2098" s="40" t="s">
        <v>1048</v>
      </c>
      <c r="E2098" s="40" t="s">
        <v>1049</v>
      </c>
      <c r="F2098" s="62">
        <v>1393</v>
      </c>
      <c r="G2098" s="63">
        <v>115.12</v>
      </c>
      <c r="H2098" s="63">
        <v>12</v>
      </c>
      <c r="I2098" s="40"/>
      <c r="J2098" s="40">
        <v>16</v>
      </c>
      <c r="K2098" s="40" t="s">
        <v>677</v>
      </c>
      <c r="L2098" s="40" t="s">
        <v>128</v>
      </c>
      <c r="M2098" s="63">
        <f t="shared" si="32"/>
        <v>0.75</v>
      </c>
      <c r="N2098" s="64">
        <f>IF(M2098="","",IF(M2098&lt;Premissas!$C$8,Premissas!$E$7,IF(M2098&lt;Premissas!$C$9,Premissas!$E$8,IF(M2098&lt;Premissas!$C$10,Premissas!$E$9,IF(M2098&lt;Premissas!$C$11,Premissas!$E$10,IF(M2098&lt;Premissas!$C$12,Premissas!$E$11,Premissas!$E$12))))))</f>
        <v>0</v>
      </c>
      <c r="O2098" s="65">
        <f>IF(OR(N2098="",N2098=0),0,N2098/Premissas!$C$16)</f>
        <v>0</v>
      </c>
    </row>
    <row r="2099" spans="1:15" ht="15" customHeight="1">
      <c r="A2099" s="40">
        <v>8</v>
      </c>
      <c r="B2099" s="40">
        <v>7801</v>
      </c>
      <c r="C2099" s="40" t="s">
        <v>21</v>
      </c>
      <c r="D2099" s="40" t="s">
        <v>1050</v>
      </c>
      <c r="E2099" s="40" t="s">
        <v>1051</v>
      </c>
      <c r="F2099" s="62">
        <v>2964</v>
      </c>
      <c r="G2099" s="63">
        <v>138.5</v>
      </c>
      <c r="H2099" s="63">
        <v>21</v>
      </c>
      <c r="I2099" s="40"/>
      <c r="J2099" s="40">
        <v>16</v>
      </c>
      <c r="K2099" s="40" t="s">
        <v>677</v>
      </c>
      <c r="L2099" s="40" t="s">
        <v>128</v>
      </c>
      <c r="M2099" s="63">
        <f t="shared" si="32"/>
        <v>1.3125</v>
      </c>
      <c r="N2099" s="64">
        <f>IF(M2099="","",IF(M2099&lt;Premissas!$C$8,Premissas!$E$7,IF(M2099&lt;Premissas!$C$9,Premissas!$E$8,IF(M2099&lt;Premissas!$C$10,Premissas!$E$9,IF(M2099&lt;Premissas!$C$11,Premissas!$E$10,IF(M2099&lt;Premissas!$C$12,Premissas!$E$11,Premissas!$E$12))))))</f>
        <v>200</v>
      </c>
      <c r="O2099" s="65">
        <f>IF(OR(N2099="",N2099=0),0,N2099/Premissas!$C$16)</f>
        <v>7.6923076923076925</v>
      </c>
    </row>
    <row r="2100" spans="1:15" ht="15" customHeight="1">
      <c r="A2100" s="40">
        <v>8</v>
      </c>
      <c r="B2100" s="40">
        <v>7801</v>
      </c>
      <c r="C2100" s="40" t="s">
        <v>19</v>
      </c>
      <c r="D2100" s="40" t="s">
        <v>1052</v>
      </c>
      <c r="E2100" s="40" t="s">
        <v>1053</v>
      </c>
      <c r="F2100" s="62">
        <v>493</v>
      </c>
      <c r="G2100" s="63">
        <v>14.35</v>
      </c>
      <c r="H2100" s="63">
        <v>34</v>
      </c>
      <c r="I2100" s="40"/>
      <c r="J2100" s="40">
        <v>22</v>
      </c>
      <c r="K2100" s="40" t="s">
        <v>677</v>
      </c>
      <c r="L2100" s="40" t="s">
        <v>128</v>
      </c>
      <c r="M2100" s="63">
        <f t="shared" si="32"/>
        <v>1.5454545454545454</v>
      </c>
      <c r="N2100" s="64">
        <f>IF(M2100="","",IF(M2100&lt;Premissas!$C$8,Premissas!$E$7,IF(M2100&lt;Premissas!$C$9,Premissas!$E$8,IF(M2100&lt;Premissas!$C$10,Premissas!$E$9,IF(M2100&lt;Premissas!$C$11,Premissas!$E$10,IF(M2100&lt;Premissas!$C$12,Premissas!$E$11,Premissas!$E$12))))))</f>
        <v>350</v>
      </c>
      <c r="O2100" s="65">
        <f>IF(OR(N2100="",N2100=0),0,N2100/Premissas!$C$16)</f>
        <v>13.461538461538462</v>
      </c>
    </row>
    <row r="2101" spans="1:15" ht="15" customHeight="1">
      <c r="A2101" s="40">
        <v>8</v>
      </c>
      <c r="B2101" s="40">
        <v>7801</v>
      </c>
      <c r="C2101" s="40" t="s">
        <v>21</v>
      </c>
      <c r="D2101" s="40" t="s">
        <v>1054</v>
      </c>
      <c r="E2101" s="40" t="s">
        <v>1055</v>
      </c>
      <c r="F2101" s="62">
        <v>3675</v>
      </c>
      <c r="G2101" s="63">
        <v>124.73</v>
      </c>
      <c r="H2101" s="63">
        <v>29</v>
      </c>
      <c r="I2101" s="40"/>
      <c r="J2101" s="40">
        <v>16</v>
      </c>
      <c r="K2101" s="40" t="s">
        <v>677</v>
      </c>
      <c r="L2101" s="40" t="s">
        <v>128</v>
      </c>
      <c r="M2101" s="63">
        <f t="shared" si="32"/>
        <v>1.8125</v>
      </c>
      <c r="N2101" s="64">
        <f>IF(M2101="","",IF(M2101&lt;Premissas!$C$8,Premissas!$E$7,IF(M2101&lt;Premissas!$C$9,Premissas!$E$8,IF(M2101&lt;Premissas!$C$10,Premissas!$E$9,IF(M2101&lt;Premissas!$C$11,Premissas!$E$10,IF(M2101&lt;Premissas!$C$12,Premissas!$E$11,Premissas!$E$12))))))</f>
        <v>500</v>
      </c>
      <c r="O2101" s="65">
        <f>IF(OR(N2101="",N2101=0),0,N2101/Premissas!$C$16)</f>
        <v>19.23076923076923</v>
      </c>
    </row>
    <row r="2102" spans="1:15" ht="15" customHeight="1">
      <c r="A2102" s="40">
        <v>8</v>
      </c>
      <c r="B2102" s="40">
        <v>7801</v>
      </c>
      <c r="C2102" s="40" t="s">
        <v>20</v>
      </c>
      <c r="D2102" s="40" t="s">
        <v>1056</v>
      </c>
      <c r="E2102" s="40" t="s">
        <v>1057</v>
      </c>
      <c r="F2102" s="62">
        <v>108</v>
      </c>
      <c r="G2102" s="63">
        <v>6.67</v>
      </c>
      <c r="H2102" s="63">
        <v>16</v>
      </c>
      <c r="I2102" s="40"/>
      <c r="J2102" s="40">
        <v>17</v>
      </c>
      <c r="K2102" s="40" t="s">
        <v>677</v>
      </c>
      <c r="L2102" s="40" t="s">
        <v>128</v>
      </c>
      <c r="M2102" s="63">
        <f t="shared" si="32"/>
        <v>0.94117647058823528</v>
      </c>
      <c r="N2102" s="64">
        <f>IF(M2102="","",IF(M2102&lt;Premissas!$C$8,Premissas!$E$7,IF(M2102&lt;Premissas!$C$9,Premissas!$E$8,IF(M2102&lt;Premissas!$C$10,Premissas!$E$9,IF(M2102&lt;Premissas!$C$11,Premissas!$E$10,IF(M2102&lt;Premissas!$C$12,Premissas!$E$11,Premissas!$E$12))))))</f>
        <v>0</v>
      </c>
      <c r="O2102" s="65">
        <f>IF(OR(N2102="",N2102=0),0,N2102/Premissas!$C$16)</f>
        <v>0</v>
      </c>
    </row>
    <row r="2103" spans="1:15" ht="15" customHeight="1">
      <c r="A2103" s="40">
        <v>8</v>
      </c>
      <c r="B2103" s="40">
        <v>7801</v>
      </c>
      <c r="C2103" s="40" t="s">
        <v>21</v>
      </c>
      <c r="D2103" s="40" t="s">
        <v>1058</v>
      </c>
      <c r="E2103" s="40" t="s">
        <v>1059</v>
      </c>
      <c r="F2103" s="62">
        <v>2</v>
      </c>
      <c r="G2103" s="63">
        <v>1.33</v>
      </c>
      <c r="H2103" s="63">
        <v>2</v>
      </c>
      <c r="I2103" s="40"/>
      <c r="J2103" s="40">
        <v>16</v>
      </c>
      <c r="K2103" s="40" t="s">
        <v>677</v>
      </c>
      <c r="L2103" s="40" t="s">
        <v>128</v>
      </c>
      <c r="M2103" s="63">
        <f t="shared" si="32"/>
        <v>0.125</v>
      </c>
      <c r="N2103" s="64">
        <f>IF(M2103="","",IF(M2103&lt;Premissas!$C$8,Premissas!$E$7,IF(M2103&lt;Premissas!$C$9,Premissas!$E$8,IF(M2103&lt;Premissas!$C$10,Premissas!$E$9,IF(M2103&lt;Premissas!$C$11,Premissas!$E$10,IF(M2103&lt;Premissas!$C$12,Premissas!$E$11,Premissas!$E$12))))))</f>
        <v>0</v>
      </c>
      <c r="O2103" s="65">
        <f>IF(OR(N2103="",N2103=0),0,N2103/Premissas!$C$16)</f>
        <v>0</v>
      </c>
    </row>
    <row r="2104" spans="1:15" ht="15" customHeight="1">
      <c r="A2104" s="40">
        <v>8</v>
      </c>
      <c r="B2104" s="40">
        <v>7801</v>
      </c>
      <c r="C2104" s="40" t="s">
        <v>19</v>
      </c>
      <c r="D2104" s="40" t="s">
        <v>1060</v>
      </c>
      <c r="E2104" s="40" t="s">
        <v>1061</v>
      </c>
      <c r="F2104" s="62">
        <v>438</v>
      </c>
      <c r="G2104" s="63">
        <v>39.81</v>
      </c>
      <c r="H2104" s="63">
        <v>11</v>
      </c>
      <c r="I2104" s="40"/>
      <c r="J2104" s="40">
        <v>22</v>
      </c>
      <c r="K2104" s="40" t="s">
        <v>677</v>
      </c>
      <c r="L2104" s="40" t="s">
        <v>128</v>
      </c>
      <c r="M2104" s="63">
        <f t="shared" si="32"/>
        <v>0.5</v>
      </c>
      <c r="N2104" s="64">
        <f>IF(M2104="","",IF(M2104&lt;Premissas!$C$8,Premissas!$E$7,IF(M2104&lt;Premissas!$C$9,Premissas!$E$8,IF(M2104&lt;Premissas!$C$10,Premissas!$E$9,IF(M2104&lt;Premissas!$C$11,Premissas!$E$10,IF(M2104&lt;Premissas!$C$12,Premissas!$E$11,Premissas!$E$12))))))</f>
        <v>0</v>
      </c>
      <c r="O2104" s="65">
        <f>IF(OR(N2104="",N2104=0),0,N2104/Premissas!$C$16)</f>
        <v>0</v>
      </c>
    </row>
    <row r="2105" spans="1:15" ht="15" customHeight="1">
      <c r="A2105" s="40">
        <v>8</v>
      </c>
      <c r="B2105" s="40">
        <v>7801</v>
      </c>
      <c r="C2105" s="40" t="s">
        <v>21</v>
      </c>
      <c r="D2105" s="40" t="s">
        <v>1062</v>
      </c>
      <c r="E2105" s="40" t="s">
        <v>1063</v>
      </c>
      <c r="F2105" s="62">
        <v>369</v>
      </c>
      <c r="G2105" s="63">
        <v>16.47</v>
      </c>
      <c r="H2105" s="63">
        <v>22</v>
      </c>
      <c r="I2105" s="40"/>
      <c r="J2105" s="40">
        <v>16</v>
      </c>
      <c r="K2105" s="40" t="s">
        <v>677</v>
      </c>
      <c r="L2105" s="40" t="s">
        <v>128</v>
      </c>
      <c r="M2105" s="63">
        <f t="shared" si="32"/>
        <v>1.375</v>
      </c>
      <c r="N2105" s="64">
        <f>IF(M2105="","",IF(M2105&lt;Premissas!$C$8,Premissas!$E$7,IF(M2105&lt;Premissas!$C$9,Premissas!$E$8,IF(M2105&lt;Premissas!$C$10,Premissas!$E$9,IF(M2105&lt;Premissas!$C$11,Premissas!$E$10,IF(M2105&lt;Premissas!$C$12,Premissas!$E$11,Premissas!$E$12))))))</f>
        <v>200</v>
      </c>
      <c r="O2105" s="65">
        <f>IF(OR(N2105="",N2105=0),0,N2105/Premissas!$C$16)</f>
        <v>7.6923076923076925</v>
      </c>
    </row>
    <row r="2106" spans="1:15" ht="15" customHeight="1">
      <c r="A2106" s="40">
        <v>8</v>
      </c>
      <c r="B2106" s="40">
        <v>7801</v>
      </c>
      <c r="C2106" s="40" t="s">
        <v>21</v>
      </c>
      <c r="D2106" s="40" t="s">
        <v>1064</v>
      </c>
      <c r="E2106" s="40" t="s">
        <v>1065</v>
      </c>
      <c r="F2106" s="62">
        <v>183</v>
      </c>
      <c r="G2106" s="63">
        <v>35.83</v>
      </c>
      <c r="H2106" s="63">
        <v>5</v>
      </c>
      <c r="I2106" s="40"/>
      <c r="J2106" s="40">
        <v>16</v>
      </c>
      <c r="K2106" s="40" t="s">
        <v>677</v>
      </c>
      <c r="L2106" s="40" t="s">
        <v>128</v>
      </c>
      <c r="M2106" s="63">
        <f t="shared" si="32"/>
        <v>0.3125</v>
      </c>
      <c r="N2106" s="64">
        <f>IF(M2106="","",IF(M2106&lt;Premissas!$C$8,Premissas!$E$7,IF(M2106&lt;Premissas!$C$9,Premissas!$E$8,IF(M2106&lt;Premissas!$C$10,Premissas!$E$9,IF(M2106&lt;Premissas!$C$11,Premissas!$E$10,IF(M2106&lt;Premissas!$C$12,Premissas!$E$11,Premissas!$E$12))))))</f>
        <v>0</v>
      </c>
      <c r="O2106" s="65">
        <f>IF(OR(N2106="",N2106=0),0,N2106/Premissas!$C$16)</f>
        <v>0</v>
      </c>
    </row>
    <row r="2107" spans="1:15" ht="15" customHeight="1">
      <c r="A2107" s="40">
        <v>8</v>
      </c>
      <c r="B2107" s="40">
        <v>7801</v>
      </c>
      <c r="C2107" s="40" t="s">
        <v>21</v>
      </c>
      <c r="D2107" s="40" t="s">
        <v>1066</v>
      </c>
      <c r="E2107" s="40" t="s">
        <v>1067</v>
      </c>
      <c r="F2107" s="62">
        <v>823</v>
      </c>
      <c r="G2107" s="63">
        <v>48.57</v>
      </c>
      <c r="H2107" s="63">
        <v>17</v>
      </c>
      <c r="I2107" s="40"/>
      <c r="J2107" s="40">
        <v>16</v>
      </c>
      <c r="K2107" s="40" t="s">
        <v>677</v>
      </c>
      <c r="L2107" s="40" t="s">
        <v>128</v>
      </c>
      <c r="M2107" s="63">
        <f t="shared" si="32"/>
        <v>1.0625</v>
      </c>
      <c r="N2107" s="64">
        <f>IF(M2107="","",IF(M2107&lt;Premissas!$C$8,Premissas!$E$7,IF(M2107&lt;Premissas!$C$9,Premissas!$E$8,IF(M2107&lt;Premissas!$C$10,Premissas!$E$9,IF(M2107&lt;Premissas!$C$11,Premissas!$E$10,IF(M2107&lt;Premissas!$C$12,Premissas!$E$11,Premissas!$E$12))))))</f>
        <v>100</v>
      </c>
      <c r="O2107" s="65">
        <f>IF(OR(N2107="",N2107=0),0,N2107/Premissas!$C$16)</f>
        <v>3.8461538461538463</v>
      </c>
    </row>
    <row r="2108" spans="1:15" ht="15" customHeight="1">
      <c r="A2108" s="40">
        <v>8</v>
      </c>
      <c r="B2108" s="40">
        <v>7801</v>
      </c>
      <c r="C2108" s="40" t="s">
        <v>20</v>
      </c>
      <c r="D2108" s="40" t="s">
        <v>1066</v>
      </c>
      <c r="E2108" s="40" t="s">
        <v>1067</v>
      </c>
      <c r="F2108" s="62">
        <v>3757</v>
      </c>
      <c r="G2108" s="63">
        <v>121.04</v>
      </c>
      <c r="H2108" s="63">
        <v>31</v>
      </c>
      <c r="I2108" s="40"/>
      <c r="J2108" s="40">
        <v>17</v>
      </c>
      <c r="K2108" s="40" t="s">
        <v>677</v>
      </c>
      <c r="L2108" s="40" t="s">
        <v>128</v>
      </c>
      <c r="M2108" s="63">
        <f t="shared" si="32"/>
        <v>1.8235294117647058</v>
      </c>
      <c r="N2108" s="64">
        <f>IF(M2108="","",IF(M2108&lt;Premissas!$C$8,Premissas!$E$7,IF(M2108&lt;Premissas!$C$9,Premissas!$E$8,IF(M2108&lt;Premissas!$C$10,Premissas!$E$9,IF(M2108&lt;Premissas!$C$11,Premissas!$E$10,IF(M2108&lt;Premissas!$C$12,Premissas!$E$11,Premissas!$E$12))))))</f>
        <v>500</v>
      </c>
      <c r="O2108" s="65">
        <f>IF(OR(N2108="",N2108=0),0,N2108/Premissas!$C$16)</f>
        <v>19.23076923076923</v>
      </c>
    </row>
    <row r="2109" spans="1:15" ht="15" customHeight="1">
      <c r="A2109" s="40">
        <v>8</v>
      </c>
      <c r="B2109" s="40">
        <v>7801</v>
      </c>
      <c r="C2109" s="40" t="s">
        <v>21</v>
      </c>
      <c r="D2109" s="40" t="s">
        <v>1068</v>
      </c>
      <c r="E2109" s="40" t="s">
        <v>1069</v>
      </c>
      <c r="F2109" s="62">
        <v>1782</v>
      </c>
      <c r="G2109" s="63">
        <v>127.71</v>
      </c>
      <c r="H2109" s="63">
        <v>14</v>
      </c>
      <c r="I2109" s="40"/>
      <c r="J2109" s="40">
        <v>16</v>
      </c>
      <c r="K2109" s="40" t="s">
        <v>677</v>
      </c>
      <c r="L2109" s="40" t="s">
        <v>128</v>
      </c>
      <c r="M2109" s="63">
        <f t="shared" si="32"/>
        <v>0.875</v>
      </c>
      <c r="N2109" s="64">
        <f>IF(M2109="","",IF(M2109&lt;Premissas!$C$8,Premissas!$E$7,IF(M2109&lt;Premissas!$C$9,Premissas!$E$8,IF(M2109&lt;Premissas!$C$10,Premissas!$E$9,IF(M2109&lt;Premissas!$C$11,Premissas!$E$10,IF(M2109&lt;Premissas!$C$12,Premissas!$E$11,Premissas!$E$12))))))</f>
        <v>0</v>
      </c>
      <c r="O2109" s="65">
        <f>IF(OR(N2109="",N2109=0),0,N2109/Premissas!$C$16)</f>
        <v>0</v>
      </c>
    </row>
    <row r="2110" spans="1:15" ht="15" customHeight="1">
      <c r="A2110" s="40">
        <v>8</v>
      </c>
      <c r="B2110" s="40">
        <v>7801</v>
      </c>
      <c r="C2110" s="40" t="s">
        <v>21</v>
      </c>
      <c r="D2110" s="40" t="s">
        <v>1070</v>
      </c>
      <c r="E2110" s="40" t="s">
        <v>1071</v>
      </c>
      <c r="F2110" s="62">
        <v>137</v>
      </c>
      <c r="G2110" s="63">
        <v>19.28</v>
      </c>
      <c r="H2110" s="63">
        <v>7</v>
      </c>
      <c r="I2110" s="40"/>
      <c r="J2110" s="40">
        <v>16</v>
      </c>
      <c r="K2110" s="40" t="s">
        <v>677</v>
      </c>
      <c r="L2110" s="40" t="s">
        <v>128</v>
      </c>
      <c r="M2110" s="63">
        <f t="shared" si="32"/>
        <v>0.4375</v>
      </c>
      <c r="N2110" s="64">
        <f>IF(M2110="","",IF(M2110&lt;Premissas!$C$8,Premissas!$E$7,IF(M2110&lt;Premissas!$C$9,Premissas!$E$8,IF(M2110&lt;Premissas!$C$10,Premissas!$E$9,IF(M2110&lt;Premissas!$C$11,Premissas!$E$10,IF(M2110&lt;Premissas!$C$12,Premissas!$E$11,Premissas!$E$12))))))</f>
        <v>0</v>
      </c>
      <c r="O2110" s="65">
        <f>IF(OR(N2110="",N2110=0),0,N2110/Premissas!$C$16)</f>
        <v>0</v>
      </c>
    </row>
    <row r="2111" spans="1:15" ht="15" customHeight="1">
      <c r="A2111" s="40">
        <v>8</v>
      </c>
      <c r="B2111" s="40">
        <v>7801</v>
      </c>
      <c r="C2111" s="40" t="s">
        <v>19</v>
      </c>
      <c r="D2111" s="40" t="s">
        <v>1072</v>
      </c>
      <c r="E2111" s="40" t="s">
        <v>1073</v>
      </c>
      <c r="F2111" s="62">
        <v>1090</v>
      </c>
      <c r="G2111" s="63">
        <v>117.3</v>
      </c>
      <c r="H2111" s="63">
        <v>9</v>
      </c>
      <c r="I2111" s="40"/>
      <c r="J2111" s="40">
        <v>22</v>
      </c>
      <c r="K2111" s="40" t="s">
        <v>677</v>
      </c>
      <c r="L2111" s="40" t="s">
        <v>128</v>
      </c>
      <c r="M2111" s="63">
        <f t="shared" si="32"/>
        <v>0.40909090909090912</v>
      </c>
      <c r="N2111" s="64">
        <f>IF(M2111="","",IF(M2111&lt;Premissas!$C$8,Premissas!$E$7,IF(M2111&lt;Premissas!$C$9,Premissas!$E$8,IF(M2111&lt;Premissas!$C$10,Premissas!$E$9,IF(M2111&lt;Premissas!$C$11,Premissas!$E$10,IF(M2111&lt;Premissas!$C$12,Premissas!$E$11,Premissas!$E$12))))))</f>
        <v>0</v>
      </c>
      <c r="O2111" s="65">
        <f>IF(OR(N2111="",N2111=0),0,N2111/Premissas!$C$16)</f>
        <v>0</v>
      </c>
    </row>
    <row r="2112" spans="1:15" ht="15" customHeight="1">
      <c r="A2112" s="40">
        <v>8</v>
      </c>
      <c r="B2112" s="40">
        <v>7801</v>
      </c>
      <c r="C2112" s="40" t="s">
        <v>21</v>
      </c>
      <c r="D2112" s="40" t="s">
        <v>1074</v>
      </c>
      <c r="E2112" s="40" t="s">
        <v>1075</v>
      </c>
      <c r="F2112" s="62">
        <v>2492</v>
      </c>
      <c r="G2112" s="63">
        <v>133.11000000000001</v>
      </c>
      <c r="H2112" s="63">
        <v>19</v>
      </c>
      <c r="I2112" s="40"/>
      <c r="J2112" s="40">
        <v>16</v>
      </c>
      <c r="K2112" s="40" t="s">
        <v>677</v>
      </c>
      <c r="L2112" s="40" t="s">
        <v>128</v>
      </c>
      <c r="M2112" s="63">
        <f t="shared" si="32"/>
        <v>1.1875</v>
      </c>
      <c r="N2112" s="64">
        <f>IF(M2112="","",IF(M2112&lt;Premissas!$C$8,Premissas!$E$7,IF(M2112&lt;Premissas!$C$9,Premissas!$E$8,IF(M2112&lt;Premissas!$C$10,Premissas!$E$9,IF(M2112&lt;Premissas!$C$11,Premissas!$E$10,IF(M2112&lt;Premissas!$C$12,Premissas!$E$11,Premissas!$E$12))))))</f>
        <v>100</v>
      </c>
      <c r="O2112" s="65">
        <f>IF(OR(N2112="",N2112=0),0,N2112/Premissas!$C$16)</f>
        <v>3.8461538461538463</v>
      </c>
    </row>
    <row r="2113" spans="1:15" ht="15" customHeight="1">
      <c r="A2113" s="40">
        <v>8</v>
      </c>
      <c r="B2113" s="40">
        <v>7801</v>
      </c>
      <c r="C2113" s="40" t="s">
        <v>19</v>
      </c>
      <c r="D2113" s="40" t="s">
        <v>1076</v>
      </c>
      <c r="E2113" s="40" t="s">
        <v>1077</v>
      </c>
      <c r="F2113" s="62">
        <v>271</v>
      </c>
      <c r="G2113" s="63">
        <v>21.99</v>
      </c>
      <c r="H2113" s="63">
        <v>12</v>
      </c>
      <c r="I2113" s="40"/>
      <c r="J2113" s="40">
        <v>22</v>
      </c>
      <c r="K2113" s="40" t="s">
        <v>677</v>
      </c>
      <c r="L2113" s="40" t="s">
        <v>128</v>
      </c>
      <c r="M2113" s="63">
        <f t="shared" si="32"/>
        <v>0.54545454545454541</v>
      </c>
      <c r="N2113" s="64">
        <f>IF(M2113="","",IF(M2113&lt;Premissas!$C$8,Premissas!$E$7,IF(M2113&lt;Premissas!$C$9,Premissas!$E$8,IF(M2113&lt;Premissas!$C$10,Premissas!$E$9,IF(M2113&lt;Premissas!$C$11,Premissas!$E$10,IF(M2113&lt;Premissas!$C$12,Premissas!$E$11,Premissas!$E$12))))))</f>
        <v>0</v>
      </c>
      <c r="O2113" s="65">
        <f>IF(OR(N2113="",N2113=0),0,N2113/Premissas!$C$16)</f>
        <v>0</v>
      </c>
    </row>
    <row r="2114" spans="1:15" ht="15" customHeight="1">
      <c r="A2114" s="40">
        <v>8</v>
      </c>
      <c r="B2114" s="40">
        <v>7801</v>
      </c>
      <c r="C2114" s="40" t="s">
        <v>19</v>
      </c>
      <c r="D2114" s="40" t="s">
        <v>1078</v>
      </c>
      <c r="E2114" s="40" t="s">
        <v>1079</v>
      </c>
      <c r="F2114" s="62">
        <v>38</v>
      </c>
      <c r="G2114" s="63">
        <v>5.44</v>
      </c>
      <c r="H2114" s="63">
        <v>7</v>
      </c>
      <c r="I2114" s="40"/>
      <c r="J2114" s="40">
        <v>22</v>
      </c>
      <c r="K2114" s="40" t="s">
        <v>677</v>
      </c>
      <c r="L2114" s="40" t="s">
        <v>128</v>
      </c>
      <c r="M2114" s="63">
        <f t="shared" ref="M2114:M2177" si="33">IF(OR(J2114="",J2114&lt;=0),"",H2114/J2114)</f>
        <v>0.31818181818181818</v>
      </c>
      <c r="N2114" s="64">
        <f>IF(M2114="","",IF(M2114&lt;Premissas!$C$8,Premissas!$E$7,IF(M2114&lt;Premissas!$C$9,Premissas!$E$8,IF(M2114&lt;Premissas!$C$10,Premissas!$E$9,IF(M2114&lt;Premissas!$C$11,Premissas!$E$10,IF(M2114&lt;Premissas!$C$12,Premissas!$E$11,Premissas!$E$12))))))</f>
        <v>0</v>
      </c>
      <c r="O2114" s="65">
        <f>IF(OR(N2114="",N2114=0),0,N2114/Premissas!$C$16)</f>
        <v>0</v>
      </c>
    </row>
    <row r="2115" spans="1:15" ht="15" customHeight="1">
      <c r="A2115" s="40">
        <v>8</v>
      </c>
      <c r="B2115" s="40">
        <v>7801</v>
      </c>
      <c r="C2115" s="40" t="s">
        <v>21</v>
      </c>
      <c r="D2115" s="40" t="s">
        <v>1078</v>
      </c>
      <c r="E2115" s="40" t="s">
        <v>1079</v>
      </c>
      <c r="F2115" s="62">
        <v>97</v>
      </c>
      <c r="G2115" s="63">
        <v>42.67</v>
      </c>
      <c r="H2115" s="63">
        <v>2</v>
      </c>
      <c r="I2115" s="40"/>
      <c r="J2115" s="40">
        <v>16</v>
      </c>
      <c r="K2115" s="40" t="s">
        <v>677</v>
      </c>
      <c r="L2115" s="40" t="s">
        <v>128</v>
      </c>
      <c r="M2115" s="63">
        <f t="shared" si="33"/>
        <v>0.125</v>
      </c>
      <c r="N2115" s="64">
        <f>IF(M2115="","",IF(M2115&lt;Premissas!$C$8,Premissas!$E$7,IF(M2115&lt;Premissas!$C$9,Premissas!$E$8,IF(M2115&lt;Premissas!$C$10,Premissas!$E$9,IF(M2115&lt;Premissas!$C$11,Premissas!$E$10,IF(M2115&lt;Premissas!$C$12,Premissas!$E$11,Premissas!$E$12))))))</f>
        <v>0</v>
      </c>
      <c r="O2115" s="65">
        <f>IF(OR(N2115="",N2115=0),0,N2115/Premissas!$C$16)</f>
        <v>0</v>
      </c>
    </row>
    <row r="2116" spans="1:15" ht="15" customHeight="1">
      <c r="A2116" s="40">
        <v>8</v>
      </c>
      <c r="B2116" s="40">
        <v>7801</v>
      </c>
      <c r="C2116" s="40" t="s">
        <v>21</v>
      </c>
      <c r="D2116" s="40" t="s">
        <v>1080</v>
      </c>
      <c r="E2116" s="40" t="s">
        <v>1081</v>
      </c>
      <c r="F2116" s="62">
        <v>580</v>
      </c>
      <c r="G2116" s="63">
        <v>121.06</v>
      </c>
      <c r="H2116" s="63">
        <v>5</v>
      </c>
      <c r="I2116" s="40"/>
      <c r="J2116" s="40">
        <v>16</v>
      </c>
      <c r="K2116" s="40" t="s">
        <v>677</v>
      </c>
      <c r="L2116" s="40" t="s">
        <v>128</v>
      </c>
      <c r="M2116" s="63">
        <f t="shared" si="33"/>
        <v>0.3125</v>
      </c>
      <c r="N2116" s="64">
        <f>IF(M2116="","",IF(M2116&lt;Premissas!$C$8,Premissas!$E$7,IF(M2116&lt;Premissas!$C$9,Premissas!$E$8,IF(M2116&lt;Premissas!$C$10,Premissas!$E$9,IF(M2116&lt;Premissas!$C$11,Premissas!$E$10,IF(M2116&lt;Premissas!$C$12,Premissas!$E$11,Premissas!$E$12))))))</f>
        <v>0</v>
      </c>
      <c r="O2116" s="65">
        <f>IF(OR(N2116="",N2116=0),0,N2116/Premissas!$C$16)</f>
        <v>0</v>
      </c>
    </row>
    <row r="2117" spans="1:15" ht="15" customHeight="1">
      <c r="A2117" s="40">
        <v>8</v>
      </c>
      <c r="B2117" s="40">
        <v>7801</v>
      </c>
      <c r="C2117" s="40" t="s">
        <v>19</v>
      </c>
      <c r="D2117" s="40" t="s">
        <v>1084</v>
      </c>
      <c r="E2117" s="40" t="s">
        <v>1085</v>
      </c>
      <c r="F2117" s="62">
        <v>28</v>
      </c>
      <c r="G2117" s="63">
        <v>8.43</v>
      </c>
      <c r="H2117" s="63">
        <v>3</v>
      </c>
      <c r="I2117" s="40"/>
      <c r="J2117" s="40">
        <v>22</v>
      </c>
      <c r="K2117" s="40" t="s">
        <v>677</v>
      </c>
      <c r="L2117" s="40" t="s">
        <v>128</v>
      </c>
      <c r="M2117" s="63">
        <f t="shared" si="33"/>
        <v>0.13636363636363635</v>
      </c>
      <c r="N2117" s="64">
        <f>IF(M2117="","",IF(M2117&lt;Premissas!$C$8,Premissas!$E$7,IF(M2117&lt;Premissas!$C$9,Premissas!$E$8,IF(M2117&lt;Premissas!$C$10,Premissas!$E$9,IF(M2117&lt;Premissas!$C$11,Premissas!$E$10,IF(M2117&lt;Premissas!$C$12,Premissas!$E$11,Premissas!$E$12))))))</f>
        <v>0</v>
      </c>
      <c r="O2117" s="65">
        <f>IF(OR(N2117="",N2117=0),0,N2117/Premissas!$C$16)</f>
        <v>0</v>
      </c>
    </row>
    <row r="2118" spans="1:15" ht="15" customHeight="1">
      <c r="A2118" s="40">
        <v>8</v>
      </c>
      <c r="B2118" s="40">
        <v>7801</v>
      </c>
      <c r="C2118" s="40" t="s">
        <v>21</v>
      </c>
      <c r="D2118" s="40" t="s">
        <v>1084</v>
      </c>
      <c r="E2118" s="40" t="s">
        <v>1085</v>
      </c>
      <c r="F2118" s="62">
        <v>16</v>
      </c>
      <c r="G2118" s="63">
        <v>7.25</v>
      </c>
      <c r="H2118" s="63">
        <v>2</v>
      </c>
      <c r="I2118" s="40"/>
      <c r="J2118" s="40">
        <v>16</v>
      </c>
      <c r="K2118" s="40" t="s">
        <v>677</v>
      </c>
      <c r="L2118" s="40" t="s">
        <v>128</v>
      </c>
      <c r="M2118" s="63">
        <f t="shared" si="33"/>
        <v>0.125</v>
      </c>
      <c r="N2118" s="64">
        <f>IF(M2118="","",IF(M2118&lt;Premissas!$C$8,Premissas!$E$7,IF(M2118&lt;Premissas!$C$9,Premissas!$E$8,IF(M2118&lt;Premissas!$C$10,Premissas!$E$9,IF(M2118&lt;Premissas!$C$11,Premissas!$E$10,IF(M2118&lt;Premissas!$C$12,Premissas!$E$11,Premissas!$E$12))))))</f>
        <v>0</v>
      </c>
      <c r="O2118" s="65">
        <f>IF(OR(N2118="",N2118=0),0,N2118/Premissas!$C$16)</f>
        <v>0</v>
      </c>
    </row>
    <row r="2119" spans="1:15" ht="15" customHeight="1">
      <c r="A2119" s="40">
        <v>8</v>
      </c>
      <c r="B2119" s="40">
        <v>7801</v>
      </c>
      <c r="C2119" s="40" t="s">
        <v>20</v>
      </c>
      <c r="D2119" s="40" t="s">
        <v>1084</v>
      </c>
      <c r="E2119" s="40" t="s">
        <v>1085</v>
      </c>
      <c r="F2119" s="62">
        <v>231</v>
      </c>
      <c r="G2119" s="63">
        <v>27.68</v>
      </c>
      <c r="H2119" s="63">
        <v>8</v>
      </c>
      <c r="I2119" s="40"/>
      <c r="J2119" s="40">
        <v>17</v>
      </c>
      <c r="K2119" s="40" t="s">
        <v>677</v>
      </c>
      <c r="L2119" s="40" t="s">
        <v>128</v>
      </c>
      <c r="M2119" s="63">
        <f t="shared" si="33"/>
        <v>0.47058823529411764</v>
      </c>
      <c r="N2119" s="64">
        <f>IF(M2119="","",IF(M2119&lt;Premissas!$C$8,Premissas!$E$7,IF(M2119&lt;Premissas!$C$9,Premissas!$E$8,IF(M2119&lt;Premissas!$C$10,Premissas!$E$9,IF(M2119&lt;Premissas!$C$11,Premissas!$E$10,IF(M2119&lt;Premissas!$C$12,Premissas!$E$11,Premissas!$E$12))))))</f>
        <v>0</v>
      </c>
      <c r="O2119" s="65">
        <f>IF(OR(N2119="",N2119=0),0,N2119/Premissas!$C$16)</f>
        <v>0</v>
      </c>
    </row>
    <row r="2120" spans="1:15" ht="15" customHeight="1">
      <c r="A2120" s="40">
        <v>8</v>
      </c>
      <c r="B2120" s="40">
        <v>7801</v>
      </c>
      <c r="C2120" s="40" t="s">
        <v>19</v>
      </c>
      <c r="D2120" s="40" t="s">
        <v>1086</v>
      </c>
      <c r="E2120" s="40" t="s">
        <v>1087</v>
      </c>
      <c r="F2120" s="62">
        <v>811</v>
      </c>
      <c r="G2120" s="63">
        <v>41.8</v>
      </c>
      <c r="H2120" s="63">
        <v>19</v>
      </c>
      <c r="I2120" s="40"/>
      <c r="J2120" s="40">
        <v>22</v>
      </c>
      <c r="K2120" s="40" t="s">
        <v>677</v>
      </c>
      <c r="L2120" s="40" t="s">
        <v>128</v>
      </c>
      <c r="M2120" s="63">
        <f t="shared" si="33"/>
        <v>0.86363636363636365</v>
      </c>
      <c r="N2120" s="64">
        <f>IF(M2120="","",IF(M2120&lt;Premissas!$C$8,Premissas!$E$7,IF(M2120&lt;Premissas!$C$9,Premissas!$E$8,IF(M2120&lt;Premissas!$C$10,Premissas!$E$9,IF(M2120&lt;Premissas!$C$11,Premissas!$E$10,IF(M2120&lt;Premissas!$C$12,Premissas!$E$11,Premissas!$E$12))))))</f>
        <v>0</v>
      </c>
      <c r="O2120" s="65">
        <f>IF(OR(N2120="",N2120=0),0,N2120/Premissas!$C$16)</f>
        <v>0</v>
      </c>
    </row>
    <row r="2121" spans="1:15" ht="15" customHeight="1">
      <c r="A2121" s="40">
        <v>8</v>
      </c>
      <c r="B2121" s="40">
        <v>7801</v>
      </c>
      <c r="C2121" s="40" t="s">
        <v>19</v>
      </c>
      <c r="D2121" s="40" t="s">
        <v>1088</v>
      </c>
      <c r="E2121" s="40" t="s">
        <v>1089</v>
      </c>
      <c r="F2121" s="62">
        <v>59</v>
      </c>
      <c r="G2121" s="63">
        <v>9.0299999999999994</v>
      </c>
      <c r="H2121" s="63">
        <v>7</v>
      </c>
      <c r="I2121" s="40"/>
      <c r="J2121" s="40">
        <v>22</v>
      </c>
      <c r="K2121" s="40" t="s">
        <v>677</v>
      </c>
      <c r="L2121" s="40" t="s">
        <v>128</v>
      </c>
      <c r="M2121" s="63">
        <f t="shared" si="33"/>
        <v>0.31818181818181818</v>
      </c>
      <c r="N2121" s="64">
        <f>IF(M2121="","",IF(M2121&lt;Premissas!$C$8,Premissas!$E$7,IF(M2121&lt;Premissas!$C$9,Premissas!$E$8,IF(M2121&lt;Premissas!$C$10,Premissas!$E$9,IF(M2121&lt;Premissas!$C$11,Premissas!$E$10,IF(M2121&lt;Premissas!$C$12,Premissas!$E$11,Premissas!$E$12))))))</f>
        <v>0</v>
      </c>
      <c r="O2121" s="65">
        <f>IF(OR(N2121="",N2121=0),0,N2121/Premissas!$C$16)</f>
        <v>0</v>
      </c>
    </row>
    <row r="2122" spans="1:15" ht="15" customHeight="1">
      <c r="A2122" s="40">
        <v>8</v>
      </c>
      <c r="B2122" s="40">
        <v>7801</v>
      </c>
      <c r="C2122" s="40" t="s">
        <v>20</v>
      </c>
      <c r="D2122" s="40" t="s">
        <v>1088</v>
      </c>
      <c r="E2122" s="40" t="s">
        <v>1089</v>
      </c>
      <c r="F2122" s="62">
        <v>85</v>
      </c>
      <c r="G2122" s="63">
        <v>15.38</v>
      </c>
      <c r="H2122" s="63">
        <v>6</v>
      </c>
      <c r="I2122" s="40"/>
      <c r="J2122" s="40">
        <v>17</v>
      </c>
      <c r="K2122" s="40" t="s">
        <v>677</v>
      </c>
      <c r="L2122" s="40" t="s">
        <v>128</v>
      </c>
      <c r="M2122" s="63">
        <f t="shared" si="33"/>
        <v>0.35294117647058826</v>
      </c>
      <c r="N2122" s="64">
        <f>IF(M2122="","",IF(M2122&lt;Premissas!$C$8,Premissas!$E$7,IF(M2122&lt;Premissas!$C$9,Premissas!$E$8,IF(M2122&lt;Premissas!$C$10,Premissas!$E$9,IF(M2122&lt;Premissas!$C$11,Premissas!$E$10,IF(M2122&lt;Premissas!$C$12,Premissas!$E$11,Premissas!$E$12))))))</f>
        <v>0</v>
      </c>
      <c r="O2122" s="65">
        <f>IF(OR(N2122="",N2122=0),0,N2122/Premissas!$C$16)</f>
        <v>0</v>
      </c>
    </row>
    <row r="2123" spans="1:15" ht="15" customHeight="1">
      <c r="A2123" s="40">
        <v>8</v>
      </c>
      <c r="B2123" s="40">
        <v>7801</v>
      </c>
      <c r="C2123" s="40" t="s">
        <v>21</v>
      </c>
      <c r="D2123" s="40" t="s">
        <v>1092</v>
      </c>
      <c r="E2123" s="40" t="s">
        <v>1093</v>
      </c>
      <c r="F2123" s="62">
        <v>220</v>
      </c>
      <c r="G2123" s="63">
        <v>13.22</v>
      </c>
      <c r="H2123" s="63">
        <v>17</v>
      </c>
      <c r="I2123" s="40"/>
      <c r="J2123" s="40">
        <v>16</v>
      </c>
      <c r="K2123" s="40" t="s">
        <v>677</v>
      </c>
      <c r="L2123" s="40" t="s">
        <v>128</v>
      </c>
      <c r="M2123" s="63">
        <f t="shared" si="33"/>
        <v>1.0625</v>
      </c>
      <c r="N2123" s="64">
        <f>IF(M2123="","",IF(M2123&lt;Premissas!$C$8,Premissas!$E$7,IF(M2123&lt;Premissas!$C$9,Premissas!$E$8,IF(M2123&lt;Premissas!$C$10,Premissas!$E$9,IF(M2123&lt;Premissas!$C$11,Premissas!$E$10,IF(M2123&lt;Premissas!$C$12,Premissas!$E$11,Premissas!$E$12))))))</f>
        <v>100</v>
      </c>
      <c r="O2123" s="65">
        <f>IF(OR(N2123="",N2123=0),0,N2123/Premissas!$C$16)</f>
        <v>3.8461538461538463</v>
      </c>
    </row>
    <row r="2124" spans="1:15" ht="15" customHeight="1">
      <c r="A2124" s="40">
        <v>8</v>
      </c>
      <c r="B2124" s="40">
        <v>7801</v>
      </c>
      <c r="C2124" s="40" t="s">
        <v>20</v>
      </c>
      <c r="D2124" s="40" t="s">
        <v>1092</v>
      </c>
      <c r="E2124" s="40" t="s">
        <v>1093</v>
      </c>
      <c r="F2124" s="62">
        <v>6664</v>
      </c>
      <c r="G2124" s="63">
        <v>143.31</v>
      </c>
      <c r="H2124" s="63">
        <v>47</v>
      </c>
      <c r="I2124" s="40"/>
      <c r="J2124" s="40">
        <v>17</v>
      </c>
      <c r="K2124" s="40" t="s">
        <v>677</v>
      </c>
      <c r="L2124" s="40" t="s">
        <v>128</v>
      </c>
      <c r="M2124" s="63">
        <f t="shared" si="33"/>
        <v>2.7647058823529411</v>
      </c>
      <c r="N2124" s="64">
        <f>IF(M2124="","",IF(M2124&lt;Premissas!$C$8,Premissas!$E$7,IF(M2124&lt;Premissas!$C$9,Premissas!$E$8,IF(M2124&lt;Premissas!$C$10,Premissas!$E$9,IF(M2124&lt;Premissas!$C$11,Premissas!$E$10,IF(M2124&lt;Premissas!$C$12,Premissas!$E$11,Premissas!$E$12))))))</f>
        <v>750</v>
      </c>
      <c r="O2124" s="65">
        <f>IF(OR(N2124="",N2124=0),0,N2124/Premissas!$C$16)</f>
        <v>28.846153846153847</v>
      </c>
    </row>
    <row r="2125" spans="1:15" ht="15" customHeight="1">
      <c r="A2125" s="40">
        <v>8</v>
      </c>
      <c r="B2125" s="40">
        <v>7801</v>
      </c>
      <c r="C2125" s="40" t="s">
        <v>22</v>
      </c>
      <c r="D2125" s="40" t="s">
        <v>1094</v>
      </c>
      <c r="E2125" s="40" t="s">
        <v>1095</v>
      </c>
      <c r="F2125" s="62">
        <v>1368</v>
      </c>
      <c r="G2125" s="63">
        <v>174.83</v>
      </c>
      <c r="H2125" s="63">
        <v>8</v>
      </c>
      <c r="I2125" s="40"/>
      <c r="J2125" s="40">
        <v>20</v>
      </c>
      <c r="K2125" s="40" t="s">
        <v>677</v>
      </c>
      <c r="L2125" s="40" t="s">
        <v>128</v>
      </c>
      <c r="M2125" s="63">
        <f t="shared" si="33"/>
        <v>0.4</v>
      </c>
      <c r="N2125" s="64">
        <f>IF(M2125="","",IF(M2125&lt;Premissas!$C$8,Premissas!$E$7,IF(M2125&lt;Premissas!$C$9,Premissas!$E$8,IF(M2125&lt;Premissas!$C$10,Premissas!$E$9,IF(M2125&lt;Premissas!$C$11,Premissas!$E$10,IF(M2125&lt;Premissas!$C$12,Premissas!$E$11,Premissas!$E$12))))))</f>
        <v>0</v>
      </c>
      <c r="O2125" s="65">
        <f>IF(OR(N2125="",N2125=0),0,N2125/Premissas!$C$16)</f>
        <v>0</v>
      </c>
    </row>
    <row r="2126" spans="1:15" ht="15" customHeight="1">
      <c r="A2126" s="40">
        <v>8</v>
      </c>
      <c r="B2126" s="40">
        <v>7801</v>
      </c>
      <c r="C2126" s="40" t="s">
        <v>19</v>
      </c>
      <c r="D2126" s="40" t="s">
        <v>1848</v>
      </c>
      <c r="E2126" s="40" t="s">
        <v>1849</v>
      </c>
      <c r="F2126" s="62">
        <v>368</v>
      </c>
      <c r="G2126" s="63">
        <v>14.06</v>
      </c>
      <c r="H2126" s="63">
        <v>26</v>
      </c>
      <c r="I2126" s="40"/>
      <c r="J2126" s="40">
        <v>22</v>
      </c>
      <c r="K2126" s="40" t="s">
        <v>677</v>
      </c>
      <c r="L2126" s="40" t="s">
        <v>128</v>
      </c>
      <c r="M2126" s="63">
        <f t="shared" si="33"/>
        <v>1.1818181818181819</v>
      </c>
      <c r="N2126" s="64">
        <f>IF(M2126="","",IF(M2126&lt;Premissas!$C$8,Premissas!$E$7,IF(M2126&lt;Premissas!$C$9,Premissas!$E$8,IF(M2126&lt;Premissas!$C$10,Premissas!$E$9,IF(M2126&lt;Premissas!$C$11,Premissas!$E$10,IF(M2126&lt;Premissas!$C$12,Premissas!$E$11,Premissas!$E$12))))))</f>
        <v>100</v>
      </c>
      <c r="O2126" s="65">
        <f>IF(OR(N2126="",N2126=0),0,N2126/Premissas!$C$16)</f>
        <v>3.8461538461538463</v>
      </c>
    </row>
    <row r="2127" spans="1:15" ht="15" customHeight="1">
      <c r="A2127" s="40">
        <v>8</v>
      </c>
      <c r="B2127" s="40">
        <v>7801</v>
      </c>
      <c r="C2127" s="40" t="s">
        <v>22</v>
      </c>
      <c r="D2127" s="40" t="s">
        <v>1096</v>
      </c>
      <c r="E2127" s="40" t="s">
        <v>1097</v>
      </c>
      <c r="F2127" s="62">
        <v>1723</v>
      </c>
      <c r="G2127" s="63">
        <v>145.66999999999999</v>
      </c>
      <c r="H2127" s="63">
        <v>12</v>
      </c>
      <c r="I2127" s="40"/>
      <c r="J2127" s="40">
        <v>20</v>
      </c>
      <c r="K2127" s="40" t="s">
        <v>677</v>
      </c>
      <c r="L2127" s="40" t="s">
        <v>128</v>
      </c>
      <c r="M2127" s="63">
        <f t="shared" si="33"/>
        <v>0.6</v>
      </c>
      <c r="N2127" s="64">
        <f>IF(M2127="","",IF(M2127&lt;Premissas!$C$8,Premissas!$E$7,IF(M2127&lt;Premissas!$C$9,Premissas!$E$8,IF(M2127&lt;Premissas!$C$10,Premissas!$E$9,IF(M2127&lt;Premissas!$C$11,Premissas!$E$10,IF(M2127&lt;Premissas!$C$12,Premissas!$E$11,Premissas!$E$12))))))</f>
        <v>0</v>
      </c>
      <c r="O2127" s="65">
        <f>IF(OR(N2127="",N2127=0),0,N2127/Premissas!$C$16)</f>
        <v>0</v>
      </c>
    </row>
    <row r="2128" spans="1:15" ht="15" customHeight="1">
      <c r="A2128" s="40">
        <v>8</v>
      </c>
      <c r="B2128" s="40">
        <v>7801</v>
      </c>
      <c r="C2128" s="40" t="s">
        <v>21</v>
      </c>
      <c r="D2128" s="40" t="s">
        <v>1850</v>
      </c>
      <c r="E2128" s="40" t="s">
        <v>1851</v>
      </c>
      <c r="F2128" s="62">
        <v>128</v>
      </c>
      <c r="G2128" s="63">
        <v>13.34</v>
      </c>
      <c r="H2128" s="63">
        <v>10</v>
      </c>
      <c r="I2128" s="40"/>
      <c r="J2128" s="40">
        <v>16</v>
      </c>
      <c r="K2128" s="40" t="s">
        <v>677</v>
      </c>
      <c r="L2128" s="40" t="s">
        <v>128</v>
      </c>
      <c r="M2128" s="63">
        <f t="shared" si="33"/>
        <v>0.625</v>
      </c>
      <c r="N2128" s="64">
        <f>IF(M2128="","",IF(M2128&lt;Premissas!$C$8,Premissas!$E$7,IF(M2128&lt;Premissas!$C$9,Premissas!$E$8,IF(M2128&lt;Premissas!$C$10,Premissas!$E$9,IF(M2128&lt;Premissas!$C$11,Premissas!$E$10,IF(M2128&lt;Premissas!$C$12,Premissas!$E$11,Premissas!$E$12))))))</f>
        <v>0</v>
      </c>
      <c r="O2128" s="65">
        <f>IF(OR(N2128="",N2128=0),0,N2128/Premissas!$C$16)</f>
        <v>0</v>
      </c>
    </row>
    <row r="2129" spans="1:15" ht="15" customHeight="1">
      <c r="A2129" s="40">
        <v>8</v>
      </c>
      <c r="B2129" s="40">
        <v>7801</v>
      </c>
      <c r="C2129" s="40" t="s">
        <v>20</v>
      </c>
      <c r="D2129" s="40" t="s">
        <v>1850</v>
      </c>
      <c r="E2129" s="40" t="s">
        <v>1851</v>
      </c>
      <c r="F2129" s="62">
        <v>32</v>
      </c>
      <c r="G2129" s="63">
        <v>6.7</v>
      </c>
      <c r="H2129" s="63">
        <v>5</v>
      </c>
      <c r="I2129" s="40"/>
      <c r="J2129" s="40">
        <v>17</v>
      </c>
      <c r="K2129" s="40" t="s">
        <v>677</v>
      </c>
      <c r="L2129" s="40" t="s">
        <v>128</v>
      </c>
      <c r="M2129" s="63">
        <f t="shared" si="33"/>
        <v>0.29411764705882354</v>
      </c>
      <c r="N2129" s="64">
        <f>IF(M2129="","",IF(M2129&lt;Premissas!$C$8,Premissas!$E$7,IF(M2129&lt;Premissas!$C$9,Premissas!$E$8,IF(M2129&lt;Premissas!$C$10,Premissas!$E$9,IF(M2129&lt;Premissas!$C$11,Premissas!$E$10,IF(M2129&lt;Premissas!$C$12,Premissas!$E$11,Premissas!$E$12))))))</f>
        <v>0</v>
      </c>
      <c r="O2129" s="65">
        <f>IF(OR(N2129="",N2129=0),0,N2129/Premissas!$C$16)</f>
        <v>0</v>
      </c>
    </row>
    <row r="2130" spans="1:15" ht="15" customHeight="1">
      <c r="A2130" s="40">
        <v>8</v>
      </c>
      <c r="B2130" s="40">
        <v>7801</v>
      </c>
      <c r="C2130" s="40" t="s">
        <v>19</v>
      </c>
      <c r="D2130" s="40" t="s">
        <v>1098</v>
      </c>
      <c r="E2130" s="40" t="s">
        <v>1099</v>
      </c>
      <c r="F2130" s="62">
        <v>1286</v>
      </c>
      <c r="G2130" s="63">
        <v>85.92</v>
      </c>
      <c r="H2130" s="63">
        <v>15</v>
      </c>
      <c r="I2130" s="40"/>
      <c r="J2130" s="40">
        <v>22</v>
      </c>
      <c r="K2130" s="40" t="s">
        <v>677</v>
      </c>
      <c r="L2130" s="40" t="s">
        <v>128</v>
      </c>
      <c r="M2130" s="63">
        <f t="shared" si="33"/>
        <v>0.68181818181818177</v>
      </c>
      <c r="N2130" s="64">
        <f>IF(M2130="","",IF(M2130&lt;Premissas!$C$8,Premissas!$E$7,IF(M2130&lt;Premissas!$C$9,Premissas!$E$8,IF(M2130&lt;Premissas!$C$10,Premissas!$E$9,IF(M2130&lt;Premissas!$C$11,Premissas!$E$10,IF(M2130&lt;Premissas!$C$12,Premissas!$E$11,Premissas!$E$12))))))</f>
        <v>0</v>
      </c>
      <c r="O2130" s="65">
        <f>IF(OR(N2130="",N2130=0),0,N2130/Premissas!$C$16)</f>
        <v>0</v>
      </c>
    </row>
    <row r="2131" spans="1:15" ht="15" customHeight="1">
      <c r="A2131" s="40">
        <v>8</v>
      </c>
      <c r="B2131" s="40">
        <v>7801</v>
      </c>
      <c r="C2131" s="40" t="s">
        <v>19</v>
      </c>
      <c r="D2131" s="40" t="s">
        <v>1100</v>
      </c>
      <c r="E2131" s="40" t="s">
        <v>1101</v>
      </c>
      <c r="F2131" s="62">
        <v>166</v>
      </c>
      <c r="G2131" s="63">
        <v>7.72</v>
      </c>
      <c r="H2131" s="63">
        <v>22</v>
      </c>
      <c r="I2131" s="40"/>
      <c r="J2131" s="40">
        <v>22</v>
      </c>
      <c r="K2131" s="40" t="s">
        <v>677</v>
      </c>
      <c r="L2131" s="40" t="s">
        <v>128</v>
      </c>
      <c r="M2131" s="63">
        <f t="shared" si="33"/>
        <v>1</v>
      </c>
      <c r="N2131" s="64">
        <f>IF(M2131="","",IF(M2131&lt;Premissas!$C$8,Premissas!$E$7,IF(M2131&lt;Premissas!$C$9,Premissas!$E$8,IF(M2131&lt;Premissas!$C$10,Premissas!$E$9,IF(M2131&lt;Premissas!$C$11,Premissas!$E$10,IF(M2131&lt;Premissas!$C$12,Premissas!$E$11,Premissas!$E$12))))))</f>
        <v>100</v>
      </c>
      <c r="O2131" s="65">
        <f>IF(OR(N2131="",N2131=0),0,N2131/Premissas!$C$16)</f>
        <v>3.8461538461538463</v>
      </c>
    </row>
    <row r="2132" spans="1:15" ht="15" customHeight="1">
      <c r="A2132" s="40">
        <v>8</v>
      </c>
      <c r="B2132" s="40">
        <v>7801</v>
      </c>
      <c r="C2132" s="40" t="s">
        <v>19</v>
      </c>
      <c r="D2132" s="40" t="s">
        <v>1102</v>
      </c>
      <c r="E2132" s="40" t="s">
        <v>1103</v>
      </c>
      <c r="F2132" s="62">
        <v>227</v>
      </c>
      <c r="G2132" s="63">
        <v>22.85</v>
      </c>
      <c r="H2132" s="63">
        <v>10</v>
      </c>
      <c r="I2132" s="40"/>
      <c r="J2132" s="40">
        <v>22</v>
      </c>
      <c r="K2132" s="40" t="s">
        <v>677</v>
      </c>
      <c r="L2132" s="40" t="s">
        <v>128</v>
      </c>
      <c r="M2132" s="63">
        <f t="shared" si="33"/>
        <v>0.45454545454545453</v>
      </c>
      <c r="N2132" s="64">
        <f>IF(M2132="","",IF(M2132&lt;Premissas!$C$8,Premissas!$E$7,IF(M2132&lt;Premissas!$C$9,Premissas!$E$8,IF(M2132&lt;Premissas!$C$10,Premissas!$E$9,IF(M2132&lt;Premissas!$C$11,Premissas!$E$10,IF(M2132&lt;Premissas!$C$12,Premissas!$E$11,Premissas!$E$12))))))</f>
        <v>0</v>
      </c>
      <c r="O2132" s="65">
        <f>IF(OR(N2132="",N2132=0),0,N2132/Premissas!$C$16)</f>
        <v>0</v>
      </c>
    </row>
    <row r="2133" spans="1:15" ht="15" customHeight="1">
      <c r="A2133" s="40">
        <v>8</v>
      </c>
      <c r="B2133" s="40">
        <v>7801</v>
      </c>
      <c r="C2133" s="40" t="s">
        <v>21</v>
      </c>
      <c r="D2133" s="40" t="s">
        <v>1102</v>
      </c>
      <c r="E2133" s="40" t="s">
        <v>1103</v>
      </c>
      <c r="F2133" s="62">
        <v>47</v>
      </c>
      <c r="G2133" s="63">
        <v>8.43</v>
      </c>
      <c r="H2133" s="63">
        <v>6</v>
      </c>
      <c r="I2133" s="40"/>
      <c r="J2133" s="40">
        <v>16</v>
      </c>
      <c r="K2133" s="40" t="s">
        <v>677</v>
      </c>
      <c r="L2133" s="40" t="s">
        <v>128</v>
      </c>
      <c r="M2133" s="63">
        <f t="shared" si="33"/>
        <v>0.375</v>
      </c>
      <c r="N2133" s="64">
        <f>IF(M2133="","",IF(M2133&lt;Premissas!$C$8,Premissas!$E$7,IF(M2133&lt;Premissas!$C$9,Premissas!$E$8,IF(M2133&lt;Premissas!$C$10,Premissas!$E$9,IF(M2133&lt;Premissas!$C$11,Premissas!$E$10,IF(M2133&lt;Premissas!$C$12,Premissas!$E$11,Premissas!$E$12))))))</f>
        <v>0</v>
      </c>
      <c r="O2133" s="65">
        <f>IF(OR(N2133="",N2133=0),0,N2133/Premissas!$C$16)</f>
        <v>0</v>
      </c>
    </row>
    <row r="2134" spans="1:15" ht="15" customHeight="1">
      <c r="A2134" s="40">
        <v>8</v>
      </c>
      <c r="B2134" s="40">
        <v>7801</v>
      </c>
      <c r="C2134" s="40" t="s">
        <v>19</v>
      </c>
      <c r="D2134" s="40" t="s">
        <v>1104</v>
      </c>
      <c r="E2134" s="40" t="s">
        <v>1105</v>
      </c>
      <c r="F2134" s="62">
        <v>1238</v>
      </c>
      <c r="G2134" s="63">
        <v>54.66</v>
      </c>
      <c r="H2134" s="63">
        <v>23</v>
      </c>
      <c r="I2134" s="40"/>
      <c r="J2134" s="40">
        <v>22</v>
      </c>
      <c r="K2134" s="40" t="s">
        <v>677</v>
      </c>
      <c r="L2134" s="40" t="s">
        <v>128</v>
      </c>
      <c r="M2134" s="63">
        <f t="shared" si="33"/>
        <v>1.0454545454545454</v>
      </c>
      <c r="N2134" s="64">
        <f>IF(M2134="","",IF(M2134&lt;Premissas!$C$8,Premissas!$E$7,IF(M2134&lt;Premissas!$C$9,Premissas!$E$8,IF(M2134&lt;Premissas!$C$10,Premissas!$E$9,IF(M2134&lt;Premissas!$C$11,Premissas!$E$10,IF(M2134&lt;Premissas!$C$12,Premissas!$E$11,Premissas!$E$12))))))</f>
        <v>100</v>
      </c>
      <c r="O2134" s="65">
        <f>IF(OR(N2134="",N2134=0),0,N2134/Premissas!$C$16)</f>
        <v>3.8461538461538463</v>
      </c>
    </row>
    <row r="2135" spans="1:15" ht="15" customHeight="1">
      <c r="A2135" s="40">
        <v>8</v>
      </c>
      <c r="B2135" s="40">
        <v>7801</v>
      </c>
      <c r="C2135" s="40" t="s">
        <v>20</v>
      </c>
      <c r="D2135" s="40" t="s">
        <v>1106</v>
      </c>
      <c r="E2135" s="40" t="s">
        <v>1107</v>
      </c>
      <c r="F2135" s="62">
        <v>5346</v>
      </c>
      <c r="G2135" s="63">
        <v>143.94999999999999</v>
      </c>
      <c r="H2135" s="63">
        <v>37</v>
      </c>
      <c r="I2135" s="40"/>
      <c r="J2135" s="40">
        <v>17</v>
      </c>
      <c r="K2135" s="40" t="s">
        <v>677</v>
      </c>
      <c r="L2135" s="40" t="s">
        <v>128</v>
      </c>
      <c r="M2135" s="63">
        <f t="shared" si="33"/>
        <v>2.1764705882352939</v>
      </c>
      <c r="N2135" s="64">
        <f>IF(M2135="","",IF(M2135&lt;Premissas!$C$8,Premissas!$E$7,IF(M2135&lt;Premissas!$C$9,Premissas!$E$8,IF(M2135&lt;Premissas!$C$10,Premissas!$E$9,IF(M2135&lt;Premissas!$C$11,Premissas!$E$10,IF(M2135&lt;Premissas!$C$12,Premissas!$E$11,Premissas!$E$12))))))</f>
        <v>750</v>
      </c>
      <c r="O2135" s="65">
        <f>IF(OR(N2135="",N2135=0),0,N2135/Premissas!$C$16)</f>
        <v>28.846153846153847</v>
      </c>
    </row>
    <row r="2136" spans="1:15" ht="15" customHeight="1">
      <c r="A2136" s="40">
        <v>8</v>
      </c>
      <c r="B2136" s="40">
        <v>7801</v>
      </c>
      <c r="C2136" s="40" t="s">
        <v>19</v>
      </c>
      <c r="D2136" s="40" t="s">
        <v>1108</v>
      </c>
      <c r="E2136" s="40" t="s">
        <v>1109</v>
      </c>
      <c r="F2136" s="62">
        <v>1760</v>
      </c>
      <c r="G2136" s="63">
        <v>62.71</v>
      </c>
      <c r="H2136" s="63">
        <v>28</v>
      </c>
      <c r="I2136" s="40"/>
      <c r="J2136" s="40">
        <v>22</v>
      </c>
      <c r="K2136" s="40" t="s">
        <v>677</v>
      </c>
      <c r="L2136" s="40" t="s">
        <v>128</v>
      </c>
      <c r="M2136" s="63">
        <f t="shared" si="33"/>
        <v>1.2727272727272727</v>
      </c>
      <c r="N2136" s="64">
        <f>IF(M2136="","",IF(M2136&lt;Premissas!$C$8,Premissas!$E$7,IF(M2136&lt;Premissas!$C$9,Premissas!$E$8,IF(M2136&lt;Premissas!$C$10,Premissas!$E$9,IF(M2136&lt;Premissas!$C$11,Premissas!$E$10,IF(M2136&lt;Premissas!$C$12,Premissas!$E$11,Premissas!$E$12))))))</f>
        <v>200</v>
      </c>
      <c r="O2136" s="65">
        <f>IF(OR(N2136="",N2136=0),0,N2136/Premissas!$C$16)</f>
        <v>7.6923076923076925</v>
      </c>
    </row>
    <row r="2137" spans="1:15" ht="15" customHeight="1">
      <c r="A2137" s="40">
        <v>8</v>
      </c>
      <c r="B2137" s="40">
        <v>7801</v>
      </c>
      <c r="C2137" s="40" t="s">
        <v>20</v>
      </c>
      <c r="D2137" s="40" t="s">
        <v>1110</v>
      </c>
      <c r="E2137" s="40" t="s">
        <v>1111</v>
      </c>
      <c r="F2137" s="62">
        <v>2123</v>
      </c>
      <c r="G2137" s="63">
        <v>125.37</v>
      </c>
      <c r="H2137" s="63">
        <v>17</v>
      </c>
      <c r="I2137" s="40"/>
      <c r="J2137" s="40">
        <v>17</v>
      </c>
      <c r="K2137" s="40" t="s">
        <v>677</v>
      </c>
      <c r="L2137" s="40" t="s">
        <v>128</v>
      </c>
      <c r="M2137" s="63">
        <f t="shared" si="33"/>
        <v>1</v>
      </c>
      <c r="N2137" s="64">
        <f>IF(M2137="","",IF(M2137&lt;Premissas!$C$8,Premissas!$E$7,IF(M2137&lt;Premissas!$C$9,Premissas!$E$8,IF(M2137&lt;Premissas!$C$10,Premissas!$E$9,IF(M2137&lt;Premissas!$C$11,Premissas!$E$10,IF(M2137&lt;Premissas!$C$12,Premissas!$E$11,Premissas!$E$12))))))</f>
        <v>100</v>
      </c>
      <c r="O2137" s="65">
        <f>IF(OR(N2137="",N2137=0),0,N2137/Premissas!$C$16)</f>
        <v>3.8461538461538463</v>
      </c>
    </row>
    <row r="2138" spans="1:15" ht="15" customHeight="1">
      <c r="A2138" s="40">
        <v>8</v>
      </c>
      <c r="B2138" s="40">
        <v>7801</v>
      </c>
      <c r="C2138" s="40" t="s">
        <v>19</v>
      </c>
      <c r="D2138" s="40" t="s">
        <v>1852</v>
      </c>
      <c r="E2138" s="40" t="s">
        <v>1853</v>
      </c>
      <c r="F2138" s="62">
        <v>758</v>
      </c>
      <c r="G2138" s="63">
        <v>74.84</v>
      </c>
      <c r="H2138" s="63">
        <v>10</v>
      </c>
      <c r="I2138" s="40"/>
      <c r="J2138" s="40">
        <v>22</v>
      </c>
      <c r="K2138" s="40" t="s">
        <v>677</v>
      </c>
      <c r="L2138" s="40" t="s">
        <v>128</v>
      </c>
      <c r="M2138" s="63">
        <f t="shared" si="33"/>
        <v>0.45454545454545453</v>
      </c>
      <c r="N2138" s="64">
        <f>IF(M2138="","",IF(M2138&lt;Premissas!$C$8,Premissas!$E$7,IF(M2138&lt;Premissas!$C$9,Premissas!$E$8,IF(M2138&lt;Premissas!$C$10,Premissas!$E$9,IF(M2138&lt;Premissas!$C$11,Premissas!$E$10,IF(M2138&lt;Premissas!$C$12,Premissas!$E$11,Premissas!$E$12))))))</f>
        <v>0</v>
      </c>
      <c r="O2138" s="65">
        <f>IF(OR(N2138="",N2138=0),0,N2138/Premissas!$C$16)</f>
        <v>0</v>
      </c>
    </row>
    <row r="2139" spans="1:15" ht="15" customHeight="1">
      <c r="A2139" s="40">
        <v>8</v>
      </c>
      <c r="B2139" s="40">
        <v>7801</v>
      </c>
      <c r="C2139" s="40" t="s">
        <v>20</v>
      </c>
      <c r="D2139" s="40" t="s">
        <v>1854</v>
      </c>
      <c r="E2139" s="40" t="s">
        <v>1855</v>
      </c>
      <c r="F2139" s="62">
        <v>96</v>
      </c>
      <c r="G2139" s="63">
        <v>10.28</v>
      </c>
      <c r="H2139" s="63">
        <v>9</v>
      </c>
      <c r="I2139" s="40"/>
      <c r="J2139" s="40">
        <v>17</v>
      </c>
      <c r="K2139" s="40" t="s">
        <v>677</v>
      </c>
      <c r="L2139" s="40" t="s">
        <v>128</v>
      </c>
      <c r="M2139" s="63">
        <f t="shared" si="33"/>
        <v>0.52941176470588236</v>
      </c>
      <c r="N2139" s="64">
        <f>IF(M2139="","",IF(M2139&lt;Premissas!$C$8,Premissas!$E$7,IF(M2139&lt;Premissas!$C$9,Premissas!$E$8,IF(M2139&lt;Premissas!$C$10,Premissas!$E$9,IF(M2139&lt;Premissas!$C$11,Premissas!$E$10,IF(M2139&lt;Premissas!$C$12,Premissas!$E$11,Premissas!$E$12))))))</f>
        <v>0</v>
      </c>
      <c r="O2139" s="65">
        <f>IF(OR(N2139="",N2139=0),0,N2139/Premissas!$C$16)</f>
        <v>0</v>
      </c>
    </row>
    <row r="2140" spans="1:15" ht="15" customHeight="1">
      <c r="A2140" s="40">
        <v>8</v>
      </c>
      <c r="B2140" s="40">
        <v>7801</v>
      </c>
      <c r="C2140" s="40" t="s">
        <v>21</v>
      </c>
      <c r="D2140" s="40" t="s">
        <v>1114</v>
      </c>
      <c r="E2140" s="40" t="s">
        <v>1115</v>
      </c>
      <c r="F2140" s="62">
        <v>1530</v>
      </c>
      <c r="G2140" s="63">
        <v>88.37</v>
      </c>
      <c r="H2140" s="63">
        <v>17</v>
      </c>
      <c r="I2140" s="40"/>
      <c r="J2140" s="40">
        <v>16</v>
      </c>
      <c r="K2140" s="40" t="s">
        <v>677</v>
      </c>
      <c r="L2140" s="40" t="s">
        <v>128</v>
      </c>
      <c r="M2140" s="63">
        <f t="shared" si="33"/>
        <v>1.0625</v>
      </c>
      <c r="N2140" s="64">
        <f>IF(M2140="","",IF(M2140&lt;Premissas!$C$8,Premissas!$E$7,IF(M2140&lt;Premissas!$C$9,Premissas!$E$8,IF(M2140&lt;Premissas!$C$10,Premissas!$E$9,IF(M2140&lt;Premissas!$C$11,Premissas!$E$10,IF(M2140&lt;Premissas!$C$12,Premissas!$E$11,Premissas!$E$12))))))</f>
        <v>100</v>
      </c>
      <c r="O2140" s="65">
        <f>IF(OR(N2140="",N2140=0),0,N2140/Premissas!$C$16)</f>
        <v>3.8461538461538463</v>
      </c>
    </row>
    <row r="2141" spans="1:15" ht="15" customHeight="1">
      <c r="A2141" s="40">
        <v>8</v>
      </c>
      <c r="B2141" s="40">
        <v>7801</v>
      </c>
      <c r="C2141" s="40" t="s">
        <v>21</v>
      </c>
      <c r="D2141" s="40" t="s">
        <v>1116</v>
      </c>
      <c r="E2141" s="40" t="s">
        <v>1117</v>
      </c>
      <c r="F2141" s="62">
        <v>36</v>
      </c>
      <c r="G2141" s="63">
        <v>3.3</v>
      </c>
      <c r="H2141" s="63">
        <v>11</v>
      </c>
      <c r="I2141" s="40"/>
      <c r="J2141" s="40">
        <v>16</v>
      </c>
      <c r="K2141" s="40" t="s">
        <v>677</v>
      </c>
      <c r="L2141" s="40" t="s">
        <v>128</v>
      </c>
      <c r="M2141" s="63">
        <f t="shared" si="33"/>
        <v>0.6875</v>
      </c>
      <c r="N2141" s="64">
        <f>IF(M2141="","",IF(M2141&lt;Premissas!$C$8,Premissas!$E$7,IF(M2141&lt;Premissas!$C$9,Premissas!$E$8,IF(M2141&lt;Premissas!$C$10,Premissas!$E$9,IF(M2141&lt;Premissas!$C$11,Premissas!$E$10,IF(M2141&lt;Premissas!$C$12,Premissas!$E$11,Premissas!$E$12))))))</f>
        <v>0</v>
      </c>
      <c r="O2141" s="65">
        <f>IF(OR(N2141="",N2141=0),0,N2141/Premissas!$C$16)</f>
        <v>0</v>
      </c>
    </row>
    <row r="2142" spans="1:15" ht="15" customHeight="1">
      <c r="A2142" s="40">
        <v>8</v>
      </c>
      <c r="B2142" s="40">
        <v>7801</v>
      </c>
      <c r="C2142" s="40" t="s">
        <v>21</v>
      </c>
      <c r="D2142" s="40" t="s">
        <v>1118</v>
      </c>
      <c r="E2142" s="40" t="s">
        <v>1119</v>
      </c>
      <c r="F2142" s="62">
        <v>215</v>
      </c>
      <c r="G2142" s="63">
        <v>27.68</v>
      </c>
      <c r="H2142" s="63">
        <v>8</v>
      </c>
      <c r="I2142" s="40"/>
      <c r="J2142" s="40">
        <v>16</v>
      </c>
      <c r="K2142" s="40" t="s">
        <v>677</v>
      </c>
      <c r="L2142" s="40" t="s">
        <v>128</v>
      </c>
      <c r="M2142" s="63">
        <f t="shared" si="33"/>
        <v>0.5</v>
      </c>
      <c r="N2142" s="64">
        <f>IF(M2142="","",IF(M2142&lt;Premissas!$C$8,Premissas!$E$7,IF(M2142&lt;Premissas!$C$9,Premissas!$E$8,IF(M2142&lt;Premissas!$C$10,Premissas!$E$9,IF(M2142&lt;Premissas!$C$11,Premissas!$E$10,IF(M2142&lt;Premissas!$C$12,Premissas!$E$11,Premissas!$E$12))))))</f>
        <v>0</v>
      </c>
      <c r="O2142" s="65">
        <f>IF(OR(N2142="",N2142=0),0,N2142/Premissas!$C$16)</f>
        <v>0</v>
      </c>
    </row>
    <row r="2143" spans="1:15" ht="15" customHeight="1">
      <c r="A2143" s="40">
        <v>8</v>
      </c>
      <c r="B2143" s="40">
        <v>7801</v>
      </c>
      <c r="C2143" s="40" t="s">
        <v>21</v>
      </c>
      <c r="D2143" s="40" t="s">
        <v>1120</v>
      </c>
      <c r="E2143" s="40" t="s">
        <v>1121</v>
      </c>
      <c r="F2143" s="62">
        <v>2311</v>
      </c>
      <c r="G2143" s="63">
        <v>133.66999999999999</v>
      </c>
      <c r="H2143" s="63">
        <v>17</v>
      </c>
      <c r="I2143" s="40"/>
      <c r="J2143" s="40">
        <v>16</v>
      </c>
      <c r="K2143" s="40" t="s">
        <v>677</v>
      </c>
      <c r="L2143" s="40" t="s">
        <v>128</v>
      </c>
      <c r="M2143" s="63">
        <f t="shared" si="33"/>
        <v>1.0625</v>
      </c>
      <c r="N2143" s="64">
        <f>IF(M2143="","",IF(M2143&lt;Premissas!$C$8,Premissas!$E$7,IF(M2143&lt;Premissas!$C$9,Premissas!$E$8,IF(M2143&lt;Premissas!$C$10,Premissas!$E$9,IF(M2143&lt;Premissas!$C$11,Premissas!$E$10,IF(M2143&lt;Premissas!$C$12,Premissas!$E$11,Premissas!$E$12))))))</f>
        <v>100</v>
      </c>
      <c r="O2143" s="65">
        <f>IF(OR(N2143="",N2143=0),0,N2143/Premissas!$C$16)</f>
        <v>3.8461538461538463</v>
      </c>
    </row>
    <row r="2144" spans="1:15" ht="15" customHeight="1">
      <c r="A2144" s="40">
        <v>8</v>
      </c>
      <c r="B2144" s="40">
        <v>7801</v>
      </c>
      <c r="C2144" s="40" t="s">
        <v>20</v>
      </c>
      <c r="D2144" s="40" t="s">
        <v>1120</v>
      </c>
      <c r="E2144" s="40" t="s">
        <v>1121</v>
      </c>
      <c r="F2144" s="62">
        <v>14</v>
      </c>
      <c r="G2144" s="63">
        <v>0.49</v>
      </c>
      <c r="H2144" s="63">
        <v>29</v>
      </c>
      <c r="I2144" s="40"/>
      <c r="J2144" s="40">
        <v>17</v>
      </c>
      <c r="K2144" s="40" t="s">
        <v>677</v>
      </c>
      <c r="L2144" s="40" t="s">
        <v>128</v>
      </c>
      <c r="M2144" s="63">
        <f t="shared" si="33"/>
        <v>1.7058823529411764</v>
      </c>
      <c r="N2144" s="64">
        <f>IF(M2144="","",IF(M2144&lt;Premissas!$C$8,Premissas!$E$7,IF(M2144&lt;Premissas!$C$9,Premissas!$E$8,IF(M2144&lt;Premissas!$C$10,Premissas!$E$9,IF(M2144&lt;Premissas!$C$11,Premissas!$E$10,IF(M2144&lt;Premissas!$C$12,Premissas!$E$11,Premissas!$E$12))))))</f>
        <v>500</v>
      </c>
      <c r="O2144" s="65">
        <f>IF(OR(N2144="",N2144=0),0,N2144/Premissas!$C$16)</f>
        <v>19.23076923076923</v>
      </c>
    </row>
    <row r="2145" spans="1:15" ht="15" customHeight="1">
      <c r="A2145" s="40">
        <v>8</v>
      </c>
      <c r="B2145" s="40">
        <v>7801</v>
      </c>
      <c r="C2145" s="40" t="s">
        <v>21</v>
      </c>
      <c r="D2145" s="40" t="s">
        <v>1122</v>
      </c>
      <c r="E2145" s="40" t="s">
        <v>1123</v>
      </c>
      <c r="F2145" s="62">
        <v>483</v>
      </c>
      <c r="G2145" s="63">
        <v>24.66</v>
      </c>
      <c r="H2145" s="63">
        <v>20</v>
      </c>
      <c r="I2145" s="40"/>
      <c r="J2145" s="40">
        <v>16</v>
      </c>
      <c r="K2145" s="40" t="s">
        <v>677</v>
      </c>
      <c r="L2145" s="40" t="s">
        <v>128</v>
      </c>
      <c r="M2145" s="63">
        <f t="shared" si="33"/>
        <v>1.25</v>
      </c>
      <c r="N2145" s="64">
        <f>IF(M2145="","",IF(M2145&lt;Premissas!$C$8,Premissas!$E$7,IF(M2145&lt;Premissas!$C$9,Premissas!$E$8,IF(M2145&lt;Premissas!$C$10,Premissas!$E$9,IF(M2145&lt;Premissas!$C$11,Premissas!$E$10,IF(M2145&lt;Premissas!$C$12,Premissas!$E$11,Premissas!$E$12))))))</f>
        <v>200</v>
      </c>
      <c r="O2145" s="65">
        <f>IF(OR(N2145="",N2145=0),0,N2145/Premissas!$C$16)</f>
        <v>7.6923076923076925</v>
      </c>
    </row>
    <row r="2146" spans="1:15" ht="15" customHeight="1">
      <c r="A2146" s="40">
        <v>8</v>
      </c>
      <c r="B2146" s="40">
        <v>7801</v>
      </c>
      <c r="C2146" s="40" t="s">
        <v>21</v>
      </c>
      <c r="D2146" s="40" t="s">
        <v>1126</v>
      </c>
      <c r="E2146" s="40" t="s">
        <v>1127</v>
      </c>
      <c r="F2146" s="62">
        <v>1154</v>
      </c>
      <c r="G2146" s="63">
        <v>100.45</v>
      </c>
      <c r="H2146" s="63">
        <v>11</v>
      </c>
      <c r="I2146" s="40"/>
      <c r="J2146" s="40">
        <v>16</v>
      </c>
      <c r="K2146" s="40" t="s">
        <v>677</v>
      </c>
      <c r="L2146" s="40" t="s">
        <v>128</v>
      </c>
      <c r="M2146" s="63">
        <f t="shared" si="33"/>
        <v>0.6875</v>
      </c>
      <c r="N2146" s="64">
        <f>IF(M2146="","",IF(M2146&lt;Premissas!$C$8,Premissas!$E$7,IF(M2146&lt;Premissas!$C$9,Premissas!$E$8,IF(M2146&lt;Premissas!$C$10,Premissas!$E$9,IF(M2146&lt;Premissas!$C$11,Premissas!$E$10,IF(M2146&lt;Premissas!$C$12,Premissas!$E$11,Premissas!$E$12))))))</f>
        <v>0</v>
      </c>
      <c r="O2146" s="65">
        <f>IF(OR(N2146="",N2146=0),0,N2146/Premissas!$C$16)</f>
        <v>0</v>
      </c>
    </row>
    <row r="2147" spans="1:15" ht="15" customHeight="1">
      <c r="A2147" s="40">
        <v>8</v>
      </c>
      <c r="B2147" s="40">
        <v>7801</v>
      </c>
      <c r="C2147" s="40" t="s">
        <v>22</v>
      </c>
      <c r="D2147" s="40" t="s">
        <v>1128</v>
      </c>
      <c r="E2147" s="40" t="s">
        <v>1129</v>
      </c>
      <c r="F2147" s="62">
        <v>1758</v>
      </c>
      <c r="G2147" s="63">
        <v>152.72</v>
      </c>
      <c r="H2147" s="63">
        <v>12</v>
      </c>
      <c r="I2147" s="40"/>
      <c r="J2147" s="40">
        <v>20</v>
      </c>
      <c r="K2147" s="40" t="s">
        <v>677</v>
      </c>
      <c r="L2147" s="40" t="s">
        <v>128</v>
      </c>
      <c r="M2147" s="63">
        <f t="shared" si="33"/>
        <v>0.6</v>
      </c>
      <c r="N2147" s="64">
        <f>IF(M2147="","",IF(M2147&lt;Premissas!$C$8,Premissas!$E$7,IF(M2147&lt;Premissas!$C$9,Premissas!$E$8,IF(M2147&lt;Premissas!$C$10,Premissas!$E$9,IF(M2147&lt;Premissas!$C$11,Premissas!$E$10,IF(M2147&lt;Premissas!$C$12,Premissas!$E$11,Premissas!$E$12))))))</f>
        <v>0</v>
      </c>
      <c r="O2147" s="65">
        <f>IF(OR(N2147="",N2147=0),0,N2147/Premissas!$C$16)</f>
        <v>0</v>
      </c>
    </row>
    <row r="2148" spans="1:15" ht="15" customHeight="1">
      <c r="A2148" s="40">
        <v>8</v>
      </c>
      <c r="B2148" s="40">
        <v>7801</v>
      </c>
      <c r="C2148" s="40" t="s">
        <v>21</v>
      </c>
      <c r="D2148" s="40" t="s">
        <v>1130</v>
      </c>
      <c r="E2148" s="40" t="s">
        <v>1131</v>
      </c>
      <c r="F2148" s="62">
        <v>2257</v>
      </c>
      <c r="G2148" s="63">
        <v>114.8</v>
      </c>
      <c r="H2148" s="63">
        <v>20</v>
      </c>
      <c r="I2148" s="40"/>
      <c r="J2148" s="40">
        <v>16</v>
      </c>
      <c r="K2148" s="40" t="s">
        <v>677</v>
      </c>
      <c r="L2148" s="40" t="s">
        <v>128</v>
      </c>
      <c r="M2148" s="63">
        <f t="shared" si="33"/>
        <v>1.25</v>
      </c>
      <c r="N2148" s="64">
        <f>IF(M2148="","",IF(M2148&lt;Premissas!$C$8,Premissas!$E$7,IF(M2148&lt;Premissas!$C$9,Premissas!$E$8,IF(M2148&lt;Premissas!$C$10,Premissas!$E$9,IF(M2148&lt;Premissas!$C$11,Premissas!$E$10,IF(M2148&lt;Premissas!$C$12,Premissas!$E$11,Premissas!$E$12))))))</f>
        <v>200</v>
      </c>
      <c r="O2148" s="65">
        <f>IF(OR(N2148="",N2148=0),0,N2148/Premissas!$C$16)</f>
        <v>7.6923076923076925</v>
      </c>
    </row>
    <row r="2149" spans="1:15" ht="15" customHeight="1">
      <c r="A2149" s="40">
        <v>8</v>
      </c>
      <c r="B2149" s="40">
        <v>7801</v>
      </c>
      <c r="C2149" s="40" t="s">
        <v>21</v>
      </c>
      <c r="D2149" s="40" t="s">
        <v>1132</v>
      </c>
      <c r="E2149" s="40" t="s">
        <v>1133</v>
      </c>
      <c r="F2149" s="62">
        <v>243</v>
      </c>
      <c r="G2149" s="63">
        <v>22.42</v>
      </c>
      <c r="H2149" s="63">
        <v>11</v>
      </c>
      <c r="I2149" s="40"/>
      <c r="J2149" s="40">
        <v>16</v>
      </c>
      <c r="K2149" s="40" t="s">
        <v>677</v>
      </c>
      <c r="L2149" s="40" t="s">
        <v>128</v>
      </c>
      <c r="M2149" s="63">
        <f t="shared" si="33"/>
        <v>0.6875</v>
      </c>
      <c r="N2149" s="64">
        <f>IF(M2149="","",IF(M2149&lt;Premissas!$C$8,Premissas!$E$7,IF(M2149&lt;Premissas!$C$9,Premissas!$E$8,IF(M2149&lt;Premissas!$C$10,Premissas!$E$9,IF(M2149&lt;Premissas!$C$11,Premissas!$E$10,IF(M2149&lt;Premissas!$C$12,Premissas!$E$11,Premissas!$E$12))))))</f>
        <v>0</v>
      </c>
      <c r="O2149" s="65">
        <f>IF(OR(N2149="",N2149=0),0,N2149/Premissas!$C$16)</f>
        <v>0</v>
      </c>
    </row>
    <row r="2150" spans="1:15" ht="15" customHeight="1">
      <c r="A2150" s="40">
        <v>8</v>
      </c>
      <c r="B2150" s="40">
        <v>7801</v>
      </c>
      <c r="C2150" s="40" t="s">
        <v>21</v>
      </c>
      <c r="D2150" s="40" t="s">
        <v>1134</v>
      </c>
      <c r="E2150" s="40" t="s">
        <v>1135</v>
      </c>
      <c r="F2150" s="62">
        <v>862</v>
      </c>
      <c r="G2150" s="63">
        <v>30.09</v>
      </c>
      <c r="H2150" s="63">
        <v>29</v>
      </c>
      <c r="I2150" s="40"/>
      <c r="J2150" s="40">
        <v>16</v>
      </c>
      <c r="K2150" s="40" t="s">
        <v>677</v>
      </c>
      <c r="L2150" s="40" t="s">
        <v>128</v>
      </c>
      <c r="M2150" s="63">
        <f t="shared" si="33"/>
        <v>1.8125</v>
      </c>
      <c r="N2150" s="64">
        <f>IF(M2150="","",IF(M2150&lt;Premissas!$C$8,Premissas!$E$7,IF(M2150&lt;Premissas!$C$9,Premissas!$E$8,IF(M2150&lt;Premissas!$C$10,Premissas!$E$9,IF(M2150&lt;Premissas!$C$11,Premissas!$E$10,IF(M2150&lt;Premissas!$C$12,Premissas!$E$11,Premissas!$E$12))))))</f>
        <v>500</v>
      </c>
      <c r="O2150" s="65">
        <f>IF(OR(N2150="",N2150=0),0,N2150/Premissas!$C$16)</f>
        <v>19.23076923076923</v>
      </c>
    </row>
    <row r="2151" spans="1:15" ht="15" customHeight="1">
      <c r="A2151" s="40">
        <v>8</v>
      </c>
      <c r="B2151" s="40">
        <v>7801</v>
      </c>
      <c r="C2151" s="40" t="s">
        <v>21</v>
      </c>
      <c r="D2151" s="40" t="s">
        <v>1136</v>
      </c>
      <c r="E2151" s="40" t="s">
        <v>1137</v>
      </c>
      <c r="F2151" s="62">
        <v>3103</v>
      </c>
      <c r="G2151" s="63">
        <v>174.78</v>
      </c>
      <c r="H2151" s="63">
        <v>18</v>
      </c>
      <c r="I2151" s="40"/>
      <c r="J2151" s="40">
        <v>16</v>
      </c>
      <c r="K2151" s="40" t="s">
        <v>677</v>
      </c>
      <c r="L2151" s="40" t="s">
        <v>128</v>
      </c>
      <c r="M2151" s="63">
        <f t="shared" si="33"/>
        <v>1.125</v>
      </c>
      <c r="N2151" s="64">
        <f>IF(M2151="","",IF(M2151&lt;Premissas!$C$8,Premissas!$E$7,IF(M2151&lt;Premissas!$C$9,Premissas!$E$8,IF(M2151&lt;Premissas!$C$10,Premissas!$E$9,IF(M2151&lt;Premissas!$C$11,Premissas!$E$10,IF(M2151&lt;Premissas!$C$12,Premissas!$E$11,Premissas!$E$12))))))</f>
        <v>100</v>
      </c>
      <c r="O2151" s="65">
        <f>IF(OR(N2151="",N2151=0),0,N2151/Premissas!$C$16)</f>
        <v>3.8461538461538463</v>
      </c>
    </row>
    <row r="2152" spans="1:15" ht="15" customHeight="1">
      <c r="A2152" s="40">
        <v>8</v>
      </c>
      <c r="B2152" s="40">
        <v>7801</v>
      </c>
      <c r="C2152" s="40" t="s">
        <v>19</v>
      </c>
      <c r="D2152" s="40" t="s">
        <v>1856</v>
      </c>
      <c r="E2152" s="40" t="s">
        <v>1857</v>
      </c>
      <c r="F2152" s="62">
        <v>360</v>
      </c>
      <c r="G2152" s="63">
        <v>53.69</v>
      </c>
      <c r="H2152" s="63">
        <v>7</v>
      </c>
      <c r="I2152" s="40"/>
      <c r="J2152" s="40">
        <v>22</v>
      </c>
      <c r="K2152" s="40" t="s">
        <v>677</v>
      </c>
      <c r="L2152" s="40" t="s">
        <v>128</v>
      </c>
      <c r="M2152" s="63">
        <f t="shared" si="33"/>
        <v>0.31818181818181818</v>
      </c>
      <c r="N2152" s="64">
        <f>IF(M2152="","",IF(M2152&lt;Premissas!$C$8,Premissas!$E$7,IF(M2152&lt;Premissas!$C$9,Premissas!$E$8,IF(M2152&lt;Premissas!$C$10,Premissas!$E$9,IF(M2152&lt;Premissas!$C$11,Premissas!$E$10,IF(M2152&lt;Premissas!$C$12,Premissas!$E$11,Premissas!$E$12))))))</f>
        <v>0</v>
      </c>
      <c r="O2152" s="65">
        <f>IF(OR(N2152="",N2152=0),0,N2152/Premissas!$C$16)</f>
        <v>0</v>
      </c>
    </row>
    <row r="2153" spans="1:15" ht="15" customHeight="1">
      <c r="A2153" s="40">
        <v>8</v>
      </c>
      <c r="B2153" s="40">
        <v>7801</v>
      </c>
      <c r="C2153" s="40" t="s">
        <v>21</v>
      </c>
      <c r="D2153" s="40" t="s">
        <v>1138</v>
      </c>
      <c r="E2153" s="40" t="s">
        <v>1139</v>
      </c>
      <c r="F2153" s="62">
        <v>2057</v>
      </c>
      <c r="G2153" s="63">
        <v>138.66999999999999</v>
      </c>
      <c r="H2153" s="63">
        <v>15</v>
      </c>
      <c r="I2153" s="40"/>
      <c r="J2153" s="40">
        <v>16</v>
      </c>
      <c r="K2153" s="40" t="s">
        <v>677</v>
      </c>
      <c r="L2153" s="40" t="s">
        <v>128</v>
      </c>
      <c r="M2153" s="63">
        <f t="shared" si="33"/>
        <v>0.9375</v>
      </c>
      <c r="N2153" s="64">
        <f>IF(M2153="","",IF(M2153&lt;Premissas!$C$8,Premissas!$E$7,IF(M2153&lt;Premissas!$C$9,Premissas!$E$8,IF(M2153&lt;Premissas!$C$10,Premissas!$E$9,IF(M2153&lt;Premissas!$C$11,Premissas!$E$10,IF(M2153&lt;Premissas!$C$12,Premissas!$E$11,Premissas!$E$12))))))</f>
        <v>0</v>
      </c>
      <c r="O2153" s="65">
        <f>IF(OR(N2153="",N2153=0),0,N2153/Premissas!$C$16)</f>
        <v>0</v>
      </c>
    </row>
    <row r="2154" spans="1:15" ht="15" customHeight="1">
      <c r="A2154" s="40">
        <v>8</v>
      </c>
      <c r="B2154" s="40">
        <v>7801</v>
      </c>
      <c r="C2154" s="40" t="s">
        <v>20</v>
      </c>
      <c r="D2154" s="40" t="s">
        <v>1138</v>
      </c>
      <c r="E2154" s="40" t="s">
        <v>1139</v>
      </c>
      <c r="F2154" s="62">
        <v>8</v>
      </c>
      <c r="G2154" s="63">
        <v>6.67</v>
      </c>
      <c r="H2154" s="63">
        <v>1</v>
      </c>
      <c r="I2154" s="40"/>
      <c r="J2154" s="40">
        <v>17</v>
      </c>
      <c r="K2154" s="40" t="s">
        <v>677</v>
      </c>
      <c r="L2154" s="40" t="s">
        <v>128</v>
      </c>
      <c r="M2154" s="63">
        <f t="shared" si="33"/>
        <v>5.8823529411764705E-2</v>
      </c>
      <c r="N2154" s="64">
        <f>IF(M2154="","",IF(M2154&lt;Premissas!$C$8,Premissas!$E$7,IF(M2154&lt;Premissas!$C$9,Premissas!$E$8,IF(M2154&lt;Premissas!$C$10,Premissas!$E$9,IF(M2154&lt;Premissas!$C$11,Premissas!$E$10,IF(M2154&lt;Premissas!$C$12,Premissas!$E$11,Premissas!$E$12))))))</f>
        <v>0</v>
      </c>
      <c r="O2154" s="65">
        <f>IF(OR(N2154="",N2154=0),0,N2154/Premissas!$C$16)</f>
        <v>0</v>
      </c>
    </row>
    <row r="2155" spans="1:15" ht="15" customHeight="1">
      <c r="A2155" s="40">
        <v>8</v>
      </c>
      <c r="B2155" s="40">
        <v>7801</v>
      </c>
      <c r="C2155" s="40" t="s">
        <v>19</v>
      </c>
      <c r="D2155" s="40" t="s">
        <v>1140</v>
      </c>
      <c r="E2155" s="40" t="s">
        <v>1141</v>
      </c>
      <c r="F2155" s="62">
        <v>1213</v>
      </c>
      <c r="G2155" s="63">
        <v>89.44</v>
      </c>
      <c r="H2155" s="63">
        <v>14</v>
      </c>
      <c r="I2155" s="40"/>
      <c r="J2155" s="40">
        <v>22</v>
      </c>
      <c r="K2155" s="40" t="s">
        <v>677</v>
      </c>
      <c r="L2155" s="40" t="s">
        <v>128</v>
      </c>
      <c r="M2155" s="63">
        <f t="shared" si="33"/>
        <v>0.63636363636363635</v>
      </c>
      <c r="N2155" s="64">
        <f>IF(M2155="","",IF(M2155&lt;Premissas!$C$8,Premissas!$E$7,IF(M2155&lt;Premissas!$C$9,Premissas!$E$8,IF(M2155&lt;Premissas!$C$10,Premissas!$E$9,IF(M2155&lt;Premissas!$C$11,Premissas!$E$10,IF(M2155&lt;Premissas!$C$12,Premissas!$E$11,Premissas!$E$12))))))</f>
        <v>0</v>
      </c>
      <c r="O2155" s="65">
        <f>IF(OR(N2155="",N2155=0),0,N2155/Premissas!$C$16)</f>
        <v>0</v>
      </c>
    </row>
    <row r="2156" spans="1:15" ht="15" customHeight="1">
      <c r="A2156" s="40">
        <v>8</v>
      </c>
      <c r="B2156" s="40">
        <v>7801</v>
      </c>
      <c r="C2156" s="40" t="s">
        <v>21</v>
      </c>
      <c r="D2156" s="40" t="s">
        <v>1140</v>
      </c>
      <c r="E2156" s="40" t="s">
        <v>1141</v>
      </c>
      <c r="F2156" s="62">
        <v>121</v>
      </c>
      <c r="G2156" s="63">
        <v>1.18</v>
      </c>
      <c r="H2156" s="63">
        <v>103</v>
      </c>
      <c r="I2156" s="40"/>
      <c r="J2156" s="40">
        <v>16</v>
      </c>
      <c r="K2156" s="40" t="s">
        <v>677</v>
      </c>
      <c r="L2156" s="40" t="s">
        <v>128</v>
      </c>
      <c r="M2156" s="63">
        <f t="shared" si="33"/>
        <v>6.4375</v>
      </c>
      <c r="N2156" s="64">
        <f>IF(M2156="","",IF(M2156&lt;Premissas!$C$8,Premissas!$E$7,IF(M2156&lt;Premissas!$C$9,Premissas!$E$8,IF(M2156&lt;Premissas!$C$10,Premissas!$E$9,IF(M2156&lt;Premissas!$C$11,Premissas!$E$10,IF(M2156&lt;Premissas!$C$12,Premissas!$E$11,Premissas!$E$12))))))</f>
        <v>750</v>
      </c>
      <c r="O2156" s="65">
        <f>IF(OR(N2156="",N2156=0),0,N2156/Premissas!$C$16)</f>
        <v>28.846153846153847</v>
      </c>
    </row>
    <row r="2157" spans="1:15" ht="15" customHeight="1">
      <c r="A2157" s="40">
        <v>8</v>
      </c>
      <c r="B2157" s="40">
        <v>7801</v>
      </c>
      <c r="C2157" s="40" t="s">
        <v>21</v>
      </c>
      <c r="D2157" s="40" t="s">
        <v>1142</v>
      </c>
      <c r="E2157" s="40" t="s">
        <v>1143</v>
      </c>
      <c r="F2157" s="62">
        <v>2374</v>
      </c>
      <c r="G2157" s="63">
        <v>110.94</v>
      </c>
      <c r="H2157" s="63">
        <v>21</v>
      </c>
      <c r="I2157" s="40"/>
      <c r="J2157" s="40">
        <v>16</v>
      </c>
      <c r="K2157" s="40" t="s">
        <v>677</v>
      </c>
      <c r="L2157" s="40" t="s">
        <v>128</v>
      </c>
      <c r="M2157" s="63">
        <f t="shared" si="33"/>
        <v>1.3125</v>
      </c>
      <c r="N2157" s="64">
        <f>IF(M2157="","",IF(M2157&lt;Premissas!$C$8,Premissas!$E$7,IF(M2157&lt;Premissas!$C$9,Premissas!$E$8,IF(M2157&lt;Premissas!$C$10,Premissas!$E$9,IF(M2157&lt;Premissas!$C$11,Premissas!$E$10,IF(M2157&lt;Premissas!$C$12,Premissas!$E$11,Premissas!$E$12))))))</f>
        <v>200</v>
      </c>
      <c r="O2157" s="65">
        <f>IF(OR(N2157="",N2157=0),0,N2157/Premissas!$C$16)</f>
        <v>7.6923076923076925</v>
      </c>
    </row>
    <row r="2158" spans="1:15" ht="15" customHeight="1">
      <c r="A2158" s="40">
        <v>8</v>
      </c>
      <c r="B2158" s="40">
        <v>7801</v>
      </c>
      <c r="C2158" s="40" t="s">
        <v>21</v>
      </c>
      <c r="D2158" s="40" t="s">
        <v>1144</v>
      </c>
      <c r="E2158" s="40" t="s">
        <v>1145</v>
      </c>
      <c r="F2158" s="62">
        <v>84</v>
      </c>
      <c r="G2158" s="63">
        <v>60.05</v>
      </c>
      <c r="H2158" s="63">
        <v>1</v>
      </c>
      <c r="I2158" s="40"/>
      <c r="J2158" s="40">
        <v>16</v>
      </c>
      <c r="K2158" s="40" t="s">
        <v>677</v>
      </c>
      <c r="L2158" s="40" t="s">
        <v>128</v>
      </c>
      <c r="M2158" s="63">
        <f t="shared" si="33"/>
        <v>6.25E-2</v>
      </c>
      <c r="N2158" s="64">
        <f>IF(M2158="","",IF(M2158&lt;Premissas!$C$8,Premissas!$E$7,IF(M2158&lt;Premissas!$C$9,Premissas!$E$8,IF(M2158&lt;Premissas!$C$10,Premissas!$E$9,IF(M2158&lt;Premissas!$C$11,Premissas!$E$10,IF(M2158&lt;Premissas!$C$12,Premissas!$E$11,Premissas!$E$12))))))</f>
        <v>0</v>
      </c>
      <c r="O2158" s="65">
        <f>IF(OR(N2158="",N2158=0),0,N2158/Premissas!$C$16)</f>
        <v>0</v>
      </c>
    </row>
    <row r="2159" spans="1:15" ht="15" customHeight="1">
      <c r="A2159" s="40">
        <v>8</v>
      </c>
      <c r="B2159" s="40">
        <v>7801</v>
      </c>
      <c r="C2159" s="40" t="s">
        <v>21</v>
      </c>
      <c r="D2159" s="40" t="s">
        <v>1148</v>
      </c>
      <c r="E2159" s="40" t="s">
        <v>1149</v>
      </c>
      <c r="F2159" s="62">
        <v>1686</v>
      </c>
      <c r="G2159" s="63">
        <v>130.69999999999999</v>
      </c>
      <c r="H2159" s="63">
        <v>13</v>
      </c>
      <c r="I2159" s="40"/>
      <c r="J2159" s="40">
        <v>16</v>
      </c>
      <c r="K2159" s="40" t="s">
        <v>677</v>
      </c>
      <c r="L2159" s="40" t="s">
        <v>128</v>
      </c>
      <c r="M2159" s="63">
        <f t="shared" si="33"/>
        <v>0.8125</v>
      </c>
      <c r="N2159" s="64">
        <f>IF(M2159="","",IF(M2159&lt;Premissas!$C$8,Premissas!$E$7,IF(M2159&lt;Premissas!$C$9,Premissas!$E$8,IF(M2159&lt;Premissas!$C$10,Premissas!$E$9,IF(M2159&lt;Premissas!$C$11,Premissas!$E$10,IF(M2159&lt;Premissas!$C$12,Premissas!$E$11,Premissas!$E$12))))))</f>
        <v>0</v>
      </c>
      <c r="O2159" s="65">
        <f>IF(OR(N2159="",N2159=0),0,N2159/Premissas!$C$16)</f>
        <v>0</v>
      </c>
    </row>
    <row r="2160" spans="1:15" ht="15" customHeight="1">
      <c r="A2160" s="40">
        <v>8</v>
      </c>
      <c r="B2160" s="40">
        <v>7801</v>
      </c>
      <c r="C2160" s="40" t="s">
        <v>20</v>
      </c>
      <c r="D2160" s="40" t="s">
        <v>1148</v>
      </c>
      <c r="E2160" s="40" t="s">
        <v>1149</v>
      </c>
      <c r="F2160" s="62">
        <v>2</v>
      </c>
      <c r="G2160" s="63">
        <v>0.21</v>
      </c>
      <c r="H2160" s="63">
        <v>10</v>
      </c>
      <c r="I2160" s="40"/>
      <c r="J2160" s="40">
        <v>17</v>
      </c>
      <c r="K2160" s="40" t="s">
        <v>677</v>
      </c>
      <c r="L2160" s="40" t="s">
        <v>128</v>
      </c>
      <c r="M2160" s="63">
        <f t="shared" si="33"/>
        <v>0.58823529411764708</v>
      </c>
      <c r="N2160" s="64">
        <f>IF(M2160="","",IF(M2160&lt;Premissas!$C$8,Premissas!$E$7,IF(M2160&lt;Premissas!$C$9,Premissas!$E$8,IF(M2160&lt;Premissas!$C$10,Premissas!$E$9,IF(M2160&lt;Premissas!$C$11,Premissas!$E$10,IF(M2160&lt;Premissas!$C$12,Premissas!$E$11,Premissas!$E$12))))))</f>
        <v>0</v>
      </c>
      <c r="O2160" s="65">
        <f>IF(OR(N2160="",N2160=0),0,N2160/Premissas!$C$16)</f>
        <v>0</v>
      </c>
    </row>
    <row r="2161" spans="1:15" ht="15" customHeight="1">
      <c r="A2161" s="40">
        <v>8</v>
      </c>
      <c r="B2161" s="40">
        <v>7801</v>
      </c>
      <c r="C2161" s="40" t="s">
        <v>21</v>
      </c>
      <c r="D2161" s="40" t="s">
        <v>1858</v>
      </c>
      <c r="E2161" s="40" t="s">
        <v>1859</v>
      </c>
      <c r="F2161" s="62">
        <v>29</v>
      </c>
      <c r="G2161" s="63">
        <v>7.88</v>
      </c>
      <c r="H2161" s="63">
        <v>4</v>
      </c>
      <c r="I2161" s="40"/>
      <c r="J2161" s="40">
        <v>16</v>
      </c>
      <c r="K2161" s="40" t="s">
        <v>677</v>
      </c>
      <c r="L2161" s="40" t="s">
        <v>128</v>
      </c>
      <c r="M2161" s="63">
        <f t="shared" si="33"/>
        <v>0.25</v>
      </c>
      <c r="N2161" s="64">
        <f>IF(M2161="","",IF(M2161&lt;Premissas!$C$8,Premissas!$E$7,IF(M2161&lt;Premissas!$C$9,Premissas!$E$8,IF(M2161&lt;Premissas!$C$10,Premissas!$E$9,IF(M2161&lt;Premissas!$C$11,Premissas!$E$10,IF(M2161&lt;Premissas!$C$12,Premissas!$E$11,Premissas!$E$12))))))</f>
        <v>0</v>
      </c>
      <c r="O2161" s="65">
        <f>IF(OR(N2161="",N2161=0),0,N2161/Premissas!$C$16)</f>
        <v>0</v>
      </c>
    </row>
    <row r="2162" spans="1:15" ht="15" customHeight="1">
      <c r="A2162" s="40">
        <v>8</v>
      </c>
      <c r="B2162" s="40">
        <v>7801</v>
      </c>
      <c r="C2162" s="40" t="s">
        <v>22</v>
      </c>
      <c r="D2162" s="40" t="s">
        <v>1150</v>
      </c>
      <c r="E2162" s="40" t="s">
        <v>1151</v>
      </c>
      <c r="F2162" s="62">
        <v>1153</v>
      </c>
      <c r="G2162" s="63">
        <v>162.32</v>
      </c>
      <c r="H2162" s="63">
        <v>7</v>
      </c>
      <c r="I2162" s="40"/>
      <c r="J2162" s="40">
        <v>20</v>
      </c>
      <c r="K2162" s="40" t="s">
        <v>677</v>
      </c>
      <c r="L2162" s="40" t="s">
        <v>128</v>
      </c>
      <c r="M2162" s="63">
        <f t="shared" si="33"/>
        <v>0.35</v>
      </c>
      <c r="N2162" s="64">
        <f>IF(M2162="","",IF(M2162&lt;Premissas!$C$8,Premissas!$E$7,IF(M2162&lt;Premissas!$C$9,Premissas!$E$8,IF(M2162&lt;Premissas!$C$10,Premissas!$E$9,IF(M2162&lt;Premissas!$C$11,Premissas!$E$10,IF(M2162&lt;Premissas!$C$12,Premissas!$E$11,Premissas!$E$12))))))</f>
        <v>0</v>
      </c>
      <c r="O2162" s="65">
        <f>IF(OR(N2162="",N2162=0),0,N2162/Premissas!$C$16)</f>
        <v>0</v>
      </c>
    </row>
    <row r="2163" spans="1:15" ht="15" customHeight="1">
      <c r="A2163" s="40">
        <v>8</v>
      </c>
      <c r="B2163" s="40">
        <v>7801</v>
      </c>
      <c r="C2163" s="40" t="s">
        <v>21</v>
      </c>
      <c r="D2163" s="40" t="s">
        <v>1152</v>
      </c>
      <c r="E2163" s="40" t="s">
        <v>1153</v>
      </c>
      <c r="F2163" s="62">
        <v>2264</v>
      </c>
      <c r="G2163" s="63">
        <v>123</v>
      </c>
      <c r="H2163" s="63">
        <v>18</v>
      </c>
      <c r="I2163" s="40"/>
      <c r="J2163" s="40">
        <v>16</v>
      </c>
      <c r="K2163" s="40" t="s">
        <v>677</v>
      </c>
      <c r="L2163" s="40" t="s">
        <v>128</v>
      </c>
      <c r="M2163" s="63">
        <f t="shared" si="33"/>
        <v>1.125</v>
      </c>
      <c r="N2163" s="64">
        <f>IF(M2163="","",IF(M2163&lt;Premissas!$C$8,Premissas!$E$7,IF(M2163&lt;Premissas!$C$9,Premissas!$E$8,IF(M2163&lt;Premissas!$C$10,Premissas!$E$9,IF(M2163&lt;Premissas!$C$11,Premissas!$E$10,IF(M2163&lt;Premissas!$C$12,Premissas!$E$11,Premissas!$E$12))))))</f>
        <v>100</v>
      </c>
      <c r="O2163" s="65">
        <f>IF(OR(N2163="",N2163=0),0,N2163/Premissas!$C$16)</f>
        <v>3.8461538461538463</v>
      </c>
    </row>
    <row r="2164" spans="1:15" ht="15" customHeight="1">
      <c r="A2164" s="40">
        <v>8</v>
      </c>
      <c r="B2164" s="40">
        <v>7801</v>
      </c>
      <c r="C2164" s="40" t="s">
        <v>19</v>
      </c>
      <c r="D2164" s="40" t="s">
        <v>1154</v>
      </c>
      <c r="E2164" s="40" t="s">
        <v>1155</v>
      </c>
      <c r="F2164" s="62">
        <v>2161</v>
      </c>
      <c r="G2164" s="63">
        <v>98.25</v>
      </c>
      <c r="H2164" s="63">
        <v>22</v>
      </c>
      <c r="I2164" s="40"/>
      <c r="J2164" s="40">
        <v>22</v>
      </c>
      <c r="K2164" s="40" t="s">
        <v>677</v>
      </c>
      <c r="L2164" s="40" t="s">
        <v>128</v>
      </c>
      <c r="M2164" s="63">
        <f t="shared" si="33"/>
        <v>1</v>
      </c>
      <c r="N2164" s="64">
        <f>IF(M2164="","",IF(M2164&lt;Premissas!$C$8,Premissas!$E$7,IF(M2164&lt;Premissas!$C$9,Premissas!$E$8,IF(M2164&lt;Premissas!$C$10,Premissas!$E$9,IF(M2164&lt;Premissas!$C$11,Premissas!$E$10,IF(M2164&lt;Premissas!$C$12,Premissas!$E$11,Premissas!$E$12))))))</f>
        <v>100</v>
      </c>
      <c r="O2164" s="65">
        <f>IF(OR(N2164="",N2164=0),0,N2164/Premissas!$C$16)</f>
        <v>3.8461538461538463</v>
      </c>
    </row>
    <row r="2165" spans="1:15" ht="15" customHeight="1">
      <c r="A2165" s="40">
        <v>8</v>
      </c>
      <c r="B2165" s="40">
        <v>7801</v>
      </c>
      <c r="C2165" s="40" t="s">
        <v>21</v>
      </c>
      <c r="D2165" s="40" t="s">
        <v>1156</v>
      </c>
      <c r="E2165" s="40" t="s">
        <v>1157</v>
      </c>
      <c r="F2165" s="62">
        <v>3074</v>
      </c>
      <c r="G2165" s="63">
        <v>121.21</v>
      </c>
      <c r="H2165" s="63">
        <v>25</v>
      </c>
      <c r="I2165" s="40"/>
      <c r="J2165" s="40">
        <v>16</v>
      </c>
      <c r="K2165" s="40" t="s">
        <v>677</v>
      </c>
      <c r="L2165" s="40" t="s">
        <v>128</v>
      </c>
      <c r="M2165" s="63">
        <f t="shared" si="33"/>
        <v>1.5625</v>
      </c>
      <c r="N2165" s="64">
        <f>IF(M2165="","",IF(M2165&lt;Premissas!$C$8,Premissas!$E$7,IF(M2165&lt;Premissas!$C$9,Premissas!$E$8,IF(M2165&lt;Premissas!$C$10,Premissas!$E$9,IF(M2165&lt;Premissas!$C$11,Premissas!$E$10,IF(M2165&lt;Premissas!$C$12,Premissas!$E$11,Premissas!$E$12))))))</f>
        <v>350</v>
      </c>
      <c r="O2165" s="65">
        <f>IF(OR(N2165="",N2165=0),0,N2165/Premissas!$C$16)</f>
        <v>13.461538461538462</v>
      </c>
    </row>
    <row r="2166" spans="1:15" ht="15" customHeight="1">
      <c r="A2166" s="40">
        <v>8</v>
      </c>
      <c r="B2166" s="40">
        <v>7801</v>
      </c>
      <c r="C2166" s="40" t="s">
        <v>21</v>
      </c>
      <c r="D2166" s="40" t="s">
        <v>1158</v>
      </c>
      <c r="E2166" s="40" t="s">
        <v>1159</v>
      </c>
      <c r="F2166" s="62">
        <v>12</v>
      </c>
      <c r="G2166" s="63">
        <v>10.53</v>
      </c>
      <c r="H2166" s="63">
        <v>1</v>
      </c>
      <c r="I2166" s="40"/>
      <c r="J2166" s="40">
        <v>16</v>
      </c>
      <c r="K2166" s="40" t="s">
        <v>677</v>
      </c>
      <c r="L2166" s="40" t="s">
        <v>128</v>
      </c>
      <c r="M2166" s="63">
        <f t="shared" si="33"/>
        <v>6.25E-2</v>
      </c>
      <c r="N2166" s="64">
        <f>IF(M2166="","",IF(M2166&lt;Premissas!$C$8,Premissas!$E$7,IF(M2166&lt;Premissas!$C$9,Premissas!$E$8,IF(M2166&lt;Premissas!$C$10,Premissas!$E$9,IF(M2166&lt;Premissas!$C$11,Premissas!$E$10,IF(M2166&lt;Premissas!$C$12,Premissas!$E$11,Premissas!$E$12))))))</f>
        <v>0</v>
      </c>
      <c r="O2166" s="65">
        <f>IF(OR(N2166="",N2166=0),0,N2166/Premissas!$C$16)</f>
        <v>0</v>
      </c>
    </row>
    <row r="2167" spans="1:15" ht="15" customHeight="1">
      <c r="A2167" s="40">
        <v>8</v>
      </c>
      <c r="B2167" s="40">
        <v>7801</v>
      </c>
      <c r="C2167" s="40" t="s">
        <v>20</v>
      </c>
      <c r="D2167" s="40" t="s">
        <v>1158</v>
      </c>
      <c r="E2167" s="40" t="s">
        <v>1159</v>
      </c>
      <c r="F2167" s="62">
        <v>44</v>
      </c>
      <c r="G2167" s="63">
        <v>12.94</v>
      </c>
      <c r="H2167" s="63">
        <v>3</v>
      </c>
      <c r="I2167" s="40"/>
      <c r="J2167" s="40">
        <v>17</v>
      </c>
      <c r="K2167" s="40" t="s">
        <v>677</v>
      </c>
      <c r="L2167" s="40" t="s">
        <v>128</v>
      </c>
      <c r="M2167" s="63">
        <f t="shared" si="33"/>
        <v>0.17647058823529413</v>
      </c>
      <c r="N2167" s="64">
        <f>IF(M2167="","",IF(M2167&lt;Premissas!$C$8,Premissas!$E$7,IF(M2167&lt;Premissas!$C$9,Premissas!$E$8,IF(M2167&lt;Premissas!$C$10,Premissas!$E$9,IF(M2167&lt;Premissas!$C$11,Premissas!$E$10,IF(M2167&lt;Premissas!$C$12,Premissas!$E$11,Premissas!$E$12))))))</f>
        <v>0</v>
      </c>
      <c r="O2167" s="65">
        <f>IF(OR(N2167="",N2167=0),0,N2167/Premissas!$C$16)</f>
        <v>0</v>
      </c>
    </row>
    <row r="2168" spans="1:15" ht="15" customHeight="1">
      <c r="A2168" s="40">
        <v>8</v>
      </c>
      <c r="B2168" s="40">
        <v>7801</v>
      </c>
      <c r="C2168" s="40" t="s">
        <v>19</v>
      </c>
      <c r="D2168" s="40" t="s">
        <v>1860</v>
      </c>
      <c r="E2168" s="40" t="s">
        <v>1861</v>
      </c>
      <c r="F2168" s="62">
        <v>1626</v>
      </c>
      <c r="G2168" s="63">
        <v>122.88</v>
      </c>
      <c r="H2168" s="63">
        <v>13</v>
      </c>
      <c r="I2168" s="40"/>
      <c r="J2168" s="40">
        <v>22</v>
      </c>
      <c r="K2168" s="40" t="s">
        <v>677</v>
      </c>
      <c r="L2168" s="40" t="s">
        <v>128</v>
      </c>
      <c r="M2168" s="63">
        <f t="shared" si="33"/>
        <v>0.59090909090909094</v>
      </c>
      <c r="N2168" s="64">
        <f>IF(M2168="","",IF(M2168&lt;Premissas!$C$8,Premissas!$E$7,IF(M2168&lt;Premissas!$C$9,Premissas!$E$8,IF(M2168&lt;Premissas!$C$10,Premissas!$E$9,IF(M2168&lt;Premissas!$C$11,Premissas!$E$10,IF(M2168&lt;Premissas!$C$12,Premissas!$E$11,Premissas!$E$12))))))</f>
        <v>0</v>
      </c>
      <c r="O2168" s="65">
        <f>IF(OR(N2168="",N2168=0),0,N2168/Premissas!$C$16)</f>
        <v>0</v>
      </c>
    </row>
    <row r="2169" spans="1:15" ht="15" customHeight="1">
      <c r="A2169" s="40">
        <v>8</v>
      </c>
      <c r="B2169" s="40">
        <v>7801</v>
      </c>
      <c r="C2169" s="40" t="s">
        <v>21</v>
      </c>
      <c r="D2169" s="40" t="s">
        <v>1160</v>
      </c>
      <c r="E2169" s="40" t="s">
        <v>1161</v>
      </c>
      <c r="F2169" s="62">
        <v>219</v>
      </c>
      <c r="G2169" s="63">
        <v>22.04</v>
      </c>
      <c r="H2169" s="63">
        <v>10</v>
      </c>
      <c r="I2169" s="40"/>
      <c r="J2169" s="40">
        <v>16</v>
      </c>
      <c r="K2169" s="40" t="s">
        <v>677</v>
      </c>
      <c r="L2169" s="40" t="s">
        <v>128</v>
      </c>
      <c r="M2169" s="63">
        <f t="shared" si="33"/>
        <v>0.625</v>
      </c>
      <c r="N2169" s="64">
        <f>IF(M2169="","",IF(M2169&lt;Premissas!$C$8,Premissas!$E$7,IF(M2169&lt;Premissas!$C$9,Premissas!$E$8,IF(M2169&lt;Premissas!$C$10,Premissas!$E$9,IF(M2169&lt;Premissas!$C$11,Premissas!$E$10,IF(M2169&lt;Premissas!$C$12,Premissas!$E$11,Premissas!$E$12))))))</f>
        <v>0</v>
      </c>
      <c r="O2169" s="65">
        <f>IF(OR(N2169="",N2169=0),0,N2169/Premissas!$C$16)</f>
        <v>0</v>
      </c>
    </row>
    <row r="2170" spans="1:15" ht="15" customHeight="1">
      <c r="A2170" s="40">
        <v>8</v>
      </c>
      <c r="B2170" s="40">
        <v>7801</v>
      </c>
      <c r="C2170" s="40" t="s">
        <v>21</v>
      </c>
      <c r="D2170" s="40" t="s">
        <v>1926</v>
      </c>
      <c r="E2170" s="40" t="s">
        <v>1927</v>
      </c>
      <c r="F2170" s="62">
        <v>15</v>
      </c>
      <c r="G2170" s="63">
        <v>0.92</v>
      </c>
      <c r="H2170" s="63">
        <v>16</v>
      </c>
      <c r="I2170" s="40"/>
      <c r="J2170" s="40">
        <v>16</v>
      </c>
      <c r="K2170" s="40" t="s">
        <v>677</v>
      </c>
      <c r="L2170" s="40" t="s">
        <v>128</v>
      </c>
      <c r="M2170" s="63">
        <f t="shared" si="33"/>
        <v>1</v>
      </c>
      <c r="N2170" s="64">
        <f>IF(M2170="","",IF(M2170&lt;Premissas!$C$8,Premissas!$E$7,IF(M2170&lt;Premissas!$C$9,Premissas!$E$8,IF(M2170&lt;Premissas!$C$10,Premissas!$E$9,IF(M2170&lt;Premissas!$C$11,Premissas!$E$10,IF(M2170&lt;Premissas!$C$12,Premissas!$E$11,Premissas!$E$12))))))</f>
        <v>100</v>
      </c>
      <c r="O2170" s="65">
        <f>IF(OR(N2170="",N2170=0),0,N2170/Premissas!$C$16)</f>
        <v>3.8461538461538463</v>
      </c>
    </row>
    <row r="2171" spans="1:15" ht="15" customHeight="1">
      <c r="A2171" s="40">
        <v>8</v>
      </c>
      <c r="B2171" s="40">
        <v>7801</v>
      </c>
      <c r="C2171" s="40" t="s">
        <v>20</v>
      </c>
      <c r="D2171" s="40" t="s">
        <v>1926</v>
      </c>
      <c r="E2171" s="40" t="s">
        <v>1927</v>
      </c>
      <c r="F2171" s="62">
        <v>573</v>
      </c>
      <c r="G2171" s="63">
        <v>45.91</v>
      </c>
      <c r="H2171" s="63">
        <v>12</v>
      </c>
      <c r="I2171" s="40"/>
      <c r="J2171" s="40">
        <v>17</v>
      </c>
      <c r="K2171" s="40" t="s">
        <v>677</v>
      </c>
      <c r="L2171" s="40" t="s">
        <v>128</v>
      </c>
      <c r="M2171" s="63">
        <f t="shared" si="33"/>
        <v>0.70588235294117652</v>
      </c>
      <c r="N2171" s="64">
        <f>IF(M2171="","",IF(M2171&lt;Premissas!$C$8,Premissas!$E$7,IF(M2171&lt;Premissas!$C$9,Premissas!$E$8,IF(M2171&lt;Premissas!$C$10,Premissas!$E$9,IF(M2171&lt;Premissas!$C$11,Premissas!$E$10,IF(M2171&lt;Premissas!$C$12,Premissas!$E$11,Premissas!$E$12))))))</f>
        <v>0</v>
      </c>
      <c r="O2171" s="65">
        <f>IF(OR(N2171="",N2171=0),0,N2171/Premissas!$C$16)</f>
        <v>0</v>
      </c>
    </row>
    <row r="2172" spans="1:15" ht="15" customHeight="1">
      <c r="A2172" s="40">
        <v>8</v>
      </c>
      <c r="B2172" s="40">
        <v>7801</v>
      </c>
      <c r="C2172" s="40" t="s">
        <v>21</v>
      </c>
      <c r="D2172" s="40" t="s">
        <v>1162</v>
      </c>
      <c r="E2172" s="40" t="s">
        <v>1163</v>
      </c>
      <c r="F2172" s="62">
        <v>481</v>
      </c>
      <c r="G2172" s="63">
        <v>53.84</v>
      </c>
      <c r="H2172" s="63">
        <v>9</v>
      </c>
      <c r="I2172" s="40"/>
      <c r="J2172" s="40">
        <v>16</v>
      </c>
      <c r="K2172" s="40" t="s">
        <v>677</v>
      </c>
      <c r="L2172" s="40" t="s">
        <v>128</v>
      </c>
      <c r="M2172" s="63">
        <f t="shared" si="33"/>
        <v>0.5625</v>
      </c>
      <c r="N2172" s="64">
        <f>IF(M2172="","",IF(M2172&lt;Premissas!$C$8,Premissas!$E$7,IF(M2172&lt;Premissas!$C$9,Premissas!$E$8,IF(M2172&lt;Premissas!$C$10,Premissas!$E$9,IF(M2172&lt;Premissas!$C$11,Premissas!$E$10,IF(M2172&lt;Premissas!$C$12,Premissas!$E$11,Premissas!$E$12))))))</f>
        <v>0</v>
      </c>
      <c r="O2172" s="65">
        <f>IF(OR(N2172="",N2172=0),0,N2172/Premissas!$C$16)</f>
        <v>0</v>
      </c>
    </row>
    <row r="2173" spans="1:15" ht="15" customHeight="1">
      <c r="A2173" s="40">
        <v>8</v>
      </c>
      <c r="B2173" s="40">
        <v>7801</v>
      </c>
      <c r="C2173" s="40" t="s">
        <v>21</v>
      </c>
      <c r="D2173" s="40" t="s">
        <v>1164</v>
      </c>
      <c r="E2173" s="40" t="s">
        <v>1165</v>
      </c>
      <c r="F2173" s="62">
        <v>2644</v>
      </c>
      <c r="G2173" s="63">
        <v>118.69</v>
      </c>
      <c r="H2173" s="63">
        <v>22</v>
      </c>
      <c r="I2173" s="40"/>
      <c r="J2173" s="40">
        <v>16</v>
      </c>
      <c r="K2173" s="40" t="s">
        <v>677</v>
      </c>
      <c r="L2173" s="40" t="s">
        <v>128</v>
      </c>
      <c r="M2173" s="63">
        <f t="shared" si="33"/>
        <v>1.375</v>
      </c>
      <c r="N2173" s="64">
        <f>IF(M2173="","",IF(M2173&lt;Premissas!$C$8,Premissas!$E$7,IF(M2173&lt;Premissas!$C$9,Premissas!$E$8,IF(M2173&lt;Premissas!$C$10,Premissas!$E$9,IF(M2173&lt;Premissas!$C$11,Premissas!$E$10,IF(M2173&lt;Premissas!$C$12,Premissas!$E$11,Premissas!$E$12))))))</f>
        <v>200</v>
      </c>
      <c r="O2173" s="65">
        <f>IF(OR(N2173="",N2173=0),0,N2173/Premissas!$C$16)</f>
        <v>7.6923076923076925</v>
      </c>
    </row>
    <row r="2174" spans="1:15" ht="15" customHeight="1">
      <c r="A2174" s="40">
        <v>8</v>
      </c>
      <c r="B2174" s="40">
        <v>7801</v>
      </c>
      <c r="C2174" s="40" t="s">
        <v>19</v>
      </c>
      <c r="D2174" s="40" t="s">
        <v>1166</v>
      </c>
      <c r="E2174" s="40" t="s">
        <v>1167</v>
      </c>
      <c r="F2174" s="62">
        <v>742</v>
      </c>
      <c r="G2174" s="63">
        <v>90.1</v>
      </c>
      <c r="H2174" s="63">
        <v>8</v>
      </c>
      <c r="I2174" s="40"/>
      <c r="J2174" s="40">
        <v>22</v>
      </c>
      <c r="K2174" s="40" t="s">
        <v>677</v>
      </c>
      <c r="L2174" s="40" t="s">
        <v>128</v>
      </c>
      <c r="M2174" s="63">
        <f t="shared" si="33"/>
        <v>0.36363636363636365</v>
      </c>
      <c r="N2174" s="64">
        <f>IF(M2174="","",IF(M2174&lt;Premissas!$C$8,Premissas!$E$7,IF(M2174&lt;Premissas!$C$9,Premissas!$E$8,IF(M2174&lt;Premissas!$C$10,Premissas!$E$9,IF(M2174&lt;Premissas!$C$11,Premissas!$E$10,IF(M2174&lt;Premissas!$C$12,Premissas!$E$11,Premissas!$E$12))))))</f>
        <v>0</v>
      </c>
      <c r="O2174" s="65">
        <f>IF(OR(N2174="",N2174=0),0,N2174/Premissas!$C$16)</f>
        <v>0</v>
      </c>
    </row>
    <row r="2175" spans="1:15" ht="15" customHeight="1">
      <c r="A2175" s="40">
        <v>8</v>
      </c>
      <c r="B2175" s="40">
        <v>7801</v>
      </c>
      <c r="C2175" s="40" t="s">
        <v>19</v>
      </c>
      <c r="D2175" s="40" t="s">
        <v>1168</v>
      </c>
      <c r="E2175" s="40" t="s">
        <v>1169</v>
      </c>
      <c r="F2175" s="62">
        <v>121</v>
      </c>
      <c r="G2175" s="63">
        <v>5.49</v>
      </c>
      <c r="H2175" s="63">
        <v>22</v>
      </c>
      <c r="I2175" s="40"/>
      <c r="J2175" s="40">
        <v>22</v>
      </c>
      <c r="K2175" s="40" t="s">
        <v>677</v>
      </c>
      <c r="L2175" s="40" t="s">
        <v>128</v>
      </c>
      <c r="M2175" s="63">
        <f t="shared" si="33"/>
        <v>1</v>
      </c>
      <c r="N2175" s="64">
        <f>IF(M2175="","",IF(M2175&lt;Premissas!$C$8,Premissas!$E$7,IF(M2175&lt;Premissas!$C$9,Premissas!$E$8,IF(M2175&lt;Premissas!$C$10,Premissas!$E$9,IF(M2175&lt;Premissas!$C$11,Premissas!$E$10,IF(M2175&lt;Premissas!$C$12,Premissas!$E$11,Premissas!$E$12))))))</f>
        <v>100</v>
      </c>
      <c r="O2175" s="65">
        <f>IF(OR(N2175="",N2175=0),0,N2175/Premissas!$C$16)</f>
        <v>3.8461538461538463</v>
      </c>
    </row>
    <row r="2176" spans="1:15" ht="15" customHeight="1">
      <c r="A2176" s="40">
        <v>8</v>
      </c>
      <c r="B2176" s="40">
        <v>7801</v>
      </c>
      <c r="C2176" s="40" t="s">
        <v>19</v>
      </c>
      <c r="D2176" s="40" t="s">
        <v>1174</v>
      </c>
      <c r="E2176" s="40" t="s">
        <v>1175</v>
      </c>
      <c r="F2176" s="62">
        <v>1790</v>
      </c>
      <c r="G2176" s="63">
        <v>134.93</v>
      </c>
      <c r="H2176" s="63">
        <v>13</v>
      </c>
      <c r="I2176" s="40"/>
      <c r="J2176" s="40">
        <v>22</v>
      </c>
      <c r="K2176" s="40" t="s">
        <v>677</v>
      </c>
      <c r="L2176" s="40" t="s">
        <v>128</v>
      </c>
      <c r="M2176" s="63">
        <f t="shared" si="33"/>
        <v>0.59090909090909094</v>
      </c>
      <c r="N2176" s="64">
        <f>IF(M2176="","",IF(M2176&lt;Premissas!$C$8,Premissas!$E$7,IF(M2176&lt;Premissas!$C$9,Premissas!$E$8,IF(M2176&lt;Premissas!$C$10,Premissas!$E$9,IF(M2176&lt;Premissas!$C$11,Premissas!$E$10,IF(M2176&lt;Premissas!$C$12,Premissas!$E$11,Premissas!$E$12))))))</f>
        <v>0</v>
      </c>
      <c r="O2176" s="65">
        <f>IF(OR(N2176="",N2176=0),0,N2176/Premissas!$C$16)</f>
        <v>0</v>
      </c>
    </row>
    <row r="2177" spans="1:15" ht="15" customHeight="1">
      <c r="A2177" s="40">
        <v>8</v>
      </c>
      <c r="B2177" s="40">
        <v>7801</v>
      </c>
      <c r="C2177" s="40" t="s">
        <v>19</v>
      </c>
      <c r="D2177" s="40" t="s">
        <v>1176</v>
      </c>
      <c r="E2177" s="40" t="s">
        <v>1177</v>
      </c>
      <c r="F2177" s="62">
        <v>689</v>
      </c>
      <c r="G2177" s="63">
        <v>36.99</v>
      </c>
      <c r="H2177" s="63">
        <v>19</v>
      </c>
      <c r="I2177" s="40"/>
      <c r="J2177" s="40">
        <v>22</v>
      </c>
      <c r="K2177" s="40" t="s">
        <v>677</v>
      </c>
      <c r="L2177" s="40" t="s">
        <v>128</v>
      </c>
      <c r="M2177" s="63">
        <f t="shared" si="33"/>
        <v>0.86363636363636365</v>
      </c>
      <c r="N2177" s="64">
        <f>IF(M2177="","",IF(M2177&lt;Premissas!$C$8,Premissas!$E$7,IF(M2177&lt;Premissas!$C$9,Premissas!$E$8,IF(M2177&lt;Premissas!$C$10,Premissas!$E$9,IF(M2177&lt;Premissas!$C$11,Premissas!$E$10,IF(M2177&lt;Premissas!$C$12,Premissas!$E$11,Premissas!$E$12))))))</f>
        <v>0</v>
      </c>
      <c r="O2177" s="65">
        <f>IF(OR(N2177="",N2177=0),0,N2177/Premissas!$C$16)</f>
        <v>0</v>
      </c>
    </row>
    <row r="2178" spans="1:15" ht="15" customHeight="1">
      <c r="A2178" s="40">
        <v>8</v>
      </c>
      <c r="B2178" s="40">
        <v>7801</v>
      </c>
      <c r="C2178" s="40" t="s">
        <v>21</v>
      </c>
      <c r="D2178" s="40" t="s">
        <v>1176</v>
      </c>
      <c r="E2178" s="40" t="s">
        <v>1177</v>
      </c>
      <c r="F2178" s="62">
        <v>1</v>
      </c>
      <c r="G2178" s="63">
        <v>0.78</v>
      </c>
      <c r="H2178" s="63">
        <v>1</v>
      </c>
      <c r="I2178" s="40"/>
      <c r="J2178" s="40">
        <v>16</v>
      </c>
      <c r="K2178" s="40" t="s">
        <v>677</v>
      </c>
      <c r="L2178" s="40" t="s">
        <v>128</v>
      </c>
      <c r="M2178" s="63">
        <f t="shared" ref="M2178:M2241" si="34">IF(OR(J2178="",J2178&lt;=0),"",H2178/J2178)</f>
        <v>6.25E-2</v>
      </c>
      <c r="N2178" s="64">
        <f>IF(M2178="","",IF(M2178&lt;Premissas!$C$8,Premissas!$E$7,IF(M2178&lt;Premissas!$C$9,Premissas!$E$8,IF(M2178&lt;Premissas!$C$10,Premissas!$E$9,IF(M2178&lt;Premissas!$C$11,Premissas!$E$10,IF(M2178&lt;Premissas!$C$12,Premissas!$E$11,Premissas!$E$12))))))</f>
        <v>0</v>
      </c>
      <c r="O2178" s="65">
        <f>IF(OR(N2178="",N2178=0),0,N2178/Premissas!$C$16)</f>
        <v>0</v>
      </c>
    </row>
    <row r="2179" spans="1:15" ht="15" customHeight="1">
      <c r="A2179" s="40">
        <v>8</v>
      </c>
      <c r="B2179" s="40">
        <v>7801</v>
      </c>
      <c r="C2179" s="40" t="s">
        <v>20</v>
      </c>
      <c r="D2179" s="40" t="s">
        <v>1178</v>
      </c>
      <c r="E2179" s="40" t="s">
        <v>1179</v>
      </c>
      <c r="F2179" s="62">
        <v>2</v>
      </c>
      <c r="G2179" s="63">
        <v>0.01</v>
      </c>
      <c r="H2179" s="63">
        <v>200</v>
      </c>
      <c r="I2179" s="40"/>
      <c r="J2179" s="40">
        <v>17</v>
      </c>
      <c r="K2179" s="40" t="s">
        <v>677</v>
      </c>
      <c r="L2179" s="40" t="s">
        <v>128</v>
      </c>
      <c r="M2179" s="63">
        <f t="shared" si="34"/>
        <v>11.764705882352942</v>
      </c>
      <c r="N2179" s="64">
        <f>IF(M2179="","",IF(M2179&lt;Premissas!$C$8,Premissas!$E$7,IF(M2179&lt;Premissas!$C$9,Premissas!$E$8,IF(M2179&lt;Premissas!$C$10,Premissas!$E$9,IF(M2179&lt;Premissas!$C$11,Premissas!$E$10,IF(M2179&lt;Premissas!$C$12,Premissas!$E$11,Premissas!$E$12))))))</f>
        <v>750</v>
      </c>
      <c r="O2179" s="65">
        <f>IF(OR(N2179="",N2179=0),0,N2179/Premissas!$C$16)</f>
        <v>28.846153846153847</v>
      </c>
    </row>
    <row r="2180" spans="1:15" ht="15" customHeight="1">
      <c r="A2180" s="40">
        <v>8</v>
      </c>
      <c r="B2180" s="40">
        <v>7801</v>
      </c>
      <c r="C2180" s="40" t="s">
        <v>19</v>
      </c>
      <c r="D2180" s="40" t="s">
        <v>1180</v>
      </c>
      <c r="E2180" s="40" t="s">
        <v>1181</v>
      </c>
      <c r="F2180" s="62">
        <v>2051</v>
      </c>
      <c r="G2180" s="63">
        <v>62.37</v>
      </c>
      <c r="H2180" s="63">
        <v>33</v>
      </c>
      <c r="I2180" s="40"/>
      <c r="J2180" s="40">
        <v>22</v>
      </c>
      <c r="K2180" s="40" t="s">
        <v>677</v>
      </c>
      <c r="L2180" s="40" t="s">
        <v>128</v>
      </c>
      <c r="M2180" s="63">
        <f t="shared" si="34"/>
        <v>1.5</v>
      </c>
      <c r="N2180" s="64">
        <f>IF(M2180="","",IF(M2180&lt;Premissas!$C$8,Premissas!$E$7,IF(M2180&lt;Premissas!$C$9,Premissas!$E$8,IF(M2180&lt;Premissas!$C$10,Premissas!$E$9,IF(M2180&lt;Premissas!$C$11,Premissas!$E$10,IF(M2180&lt;Premissas!$C$12,Premissas!$E$11,Premissas!$E$12))))))</f>
        <v>350</v>
      </c>
      <c r="O2180" s="65">
        <f>IF(OR(N2180="",N2180=0),0,N2180/Premissas!$C$16)</f>
        <v>13.461538461538462</v>
      </c>
    </row>
    <row r="2181" spans="1:15" ht="15" customHeight="1">
      <c r="A2181" s="40">
        <v>8</v>
      </c>
      <c r="B2181" s="40">
        <v>7801</v>
      </c>
      <c r="C2181" s="40" t="s">
        <v>21</v>
      </c>
      <c r="D2181" s="40" t="s">
        <v>1182</v>
      </c>
      <c r="E2181" s="40" t="s">
        <v>1183</v>
      </c>
      <c r="F2181" s="62">
        <v>1034</v>
      </c>
      <c r="G2181" s="63">
        <v>60.07</v>
      </c>
      <c r="H2181" s="63">
        <v>17</v>
      </c>
      <c r="I2181" s="40"/>
      <c r="J2181" s="40">
        <v>16</v>
      </c>
      <c r="K2181" s="40" t="s">
        <v>677</v>
      </c>
      <c r="L2181" s="40" t="s">
        <v>128</v>
      </c>
      <c r="M2181" s="63">
        <f t="shared" si="34"/>
        <v>1.0625</v>
      </c>
      <c r="N2181" s="64">
        <f>IF(M2181="","",IF(M2181&lt;Premissas!$C$8,Premissas!$E$7,IF(M2181&lt;Premissas!$C$9,Premissas!$E$8,IF(M2181&lt;Premissas!$C$10,Premissas!$E$9,IF(M2181&lt;Premissas!$C$11,Premissas!$E$10,IF(M2181&lt;Premissas!$C$12,Premissas!$E$11,Premissas!$E$12))))))</f>
        <v>100</v>
      </c>
      <c r="O2181" s="65">
        <f>IF(OR(N2181="",N2181=0),0,N2181/Premissas!$C$16)</f>
        <v>3.8461538461538463</v>
      </c>
    </row>
    <row r="2182" spans="1:15" ht="15" customHeight="1">
      <c r="A2182" s="40">
        <v>8</v>
      </c>
      <c r="B2182" s="40">
        <v>7801</v>
      </c>
      <c r="C2182" s="40" t="s">
        <v>21</v>
      </c>
      <c r="D2182" s="40" t="s">
        <v>1184</v>
      </c>
      <c r="E2182" s="40" t="s">
        <v>1185</v>
      </c>
      <c r="F2182" s="62">
        <v>18</v>
      </c>
      <c r="G2182" s="63">
        <v>9.74</v>
      </c>
      <c r="H2182" s="63">
        <v>2</v>
      </c>
      <c r="I2182" s="40"/>
      <c r="J2182" s="40">
        <v>16</v>
      </c>
      <c r="K2182" s="40" t="s">
        <v>677</v>
      </c>
      <c r="L2182" s="40" t="s">
        <v>128</v>
      </c>
      <c r="M2182" s="63">
        <f t="shared" si="34"/>
        <v>0.125</v>
      </c>
      <c r="N2182" s="64">
        <f>IF(M2182="","",IF(M2182&lt;Premissas!$C$8,Premissas!$E$7,IF(M2182&lt;Premissas!$C$9,Premissas!$E$8,IF(M2182&lt;Premissas!$C$10,Premissas!$E$9,IF(M2182&lt;Premissas!$C$11,Premissas!$E$10,IF(M2182&lt;Premissas!$C$12,Premissas!$E$11,Premissas!$E$12))))))</f>
        <v>0</v>
      </c>
      <c r="O2182" s="65">
        <f>IF(OR(N2182="",N2182=0),0,N2182/Premissas!$C$16)</f>
        <v>0</v>
      </c>
    </row>
    <row r="2183" spans="1:15" ht="15" customHeight="1">
      <c r="A2183" s="40">
        <v>8</v>
      </c>
      <c r="B2183" s="40">
        <v>7801</v>
      </c>
      <c r="C2183" s="40" t="s">
        <v>19</v>
      </c>
      <c r="D2183" s="40" t="s">
        <v>1186</v>
      </c>
      <c r="E2183" s="40" t="s">
        <v>1187</v>
      </c>
      <c r="F2183" s="62">
        <v>1074</v>
      </c>
      <c r="G2183" s="63">
        <v>52.57</v>
      </c>
      <c r="H2183" s="63">
        <v>20</v>
      </c>
      <c r="I2183" s="40"/>
      <c r="J2183" s="40">
        <v>22</v>
      </c>
      <c r="K2183" s="40" t="s">
        <v>677</v>
      </c>
      <c r="L2183" s="40" t="s">
        <v>128</v>
      </c>
      <c r="M2183" s="63">
        <f t="shared" si="34"/>
        <v>0.90909090909090906</v>
      </c>
      <c r="N2183" s="64">
        <f>IF(M2183="","",IF(M2183&lt;Premissas!$C$8,Premissas!$E$7,IF(M2183&lt;Premissas!$C$9,Premissas!$E$8,IF(M2183&lt;Premissas!$C$10,Premissas!$E$9,IF(M2183&lt;Premissas!$C$11,Premissas!$E$10,IF(M2183&lt;Premissas!$C$12,Premissas!$E$11,Premissas!$E$12))))))</f>
        <v>0</v>
      </c>
      <c r="O2183" s="65">
        <f>IF(OR(N2183="",N2183=0),0,N2183/Premissas!$C$16)</f>
        <v>0</v>
      </c>
    </row>
    <row r="2184" spans="1:15" ht="15" customHeight="1">
      <c r="A2184" s="40">
        <v>8</v>
      </c>
      <c r="B2184" s="40">
        <v>7801</v>
      </c>
      <c r="C2184" s="40" t="s">
        <v>19</v>
      </c>
      <c r="D2184" s="40" t="s">
        <v>1188</v>
      </c>
      <c r="E2184" s="40" t="s">
        <v>1189</v>
      </c>
      <c r="F2184" s="62">
        <v>358</v>
      </c>
      <c r="G2184" s="63">
        <v>59.3</v>
      </c>
      <c r="H2184" s="63">
        <v>6</v>
      </c>
      <c r="I2184" s="40"/>
      <c r="J2184" s="40">
        <v>22</v>
      </c>
      <c r="K2184" s="40" t="s">
        <v>677</v>
      </c>
      <c r="L2184" s="40" t="s">
        <v>128</v>
      </c>
      <c r="M2184" s="63">
        <f t="shared" si="34"/>
        <v>0.27272727272727271</v>
      </c>
      <c r="N2184" s="64">
        <f>IF(M2184="","",IF(M2184&lt;Premissas!$C$8,Premissas!$E$7,IF(M2184&lt;Premissas!$C$9,Premissas!$E$8,IF(M2184&lt;Premissas!$C$10,Premissas!$E$9,IF(M2184&lt;Premissas!$C$11,Premissas!$E$10,IF(M2184&lt;Premissas!$C$12,Premissas!$E$11,Premissas!$E$12))))))</f>
        <v>0</v>
      </c>
      <c r="O2184" s="65">
        <f>IF(OR(N2184="",N2184=0),0,N2184/Premissas!$C$16)</f>
        <v>0</v>
      </c>
    </row>
    <row r="2185" spans="1:15" ht="15" customHeight="1">
      <c r="A2185" s="40">
        <v>8</v>
      </c>
      <c r="B2185" s="40">
        <v>7801</v>
      </c>
      <c r="C2185" s="40" t="s">
        <v>21</v>
      </c>
      <c r="D2185" s="40" t="s">
        <v>1188</v>
      </c>
      <c r="E2185" s="40" t="s">
        <v>1189</v>
      </c>
      <c r="F2185" s="62">
        <v>426</v>
      </c>
      <c r="G2185" s="63">
        <v>58.4</v>
      </c>
      <c r="H2185" s="63">
        <v>7</v>
      </c>
      <c r="I2185" s="40"/>
      <c r="J2185" s="40">
        <v>16</v>
      </c>
      <c r="K2185" s="40" t="s">
        <v>677</v>
      </c>
      <c r="L2185" s="40" t="s">
        <v>128</v>
      </c>
      <c r="M2185" s="63">
        <f t="shared" si="34"/>
        <v>0.4375</v>
      </c>
      <c r="N2185" s="64">
        <f>IF(M2185="","",IF(M2185&lt;Premissas!$C$8,Premissas!$E$7,IF(M2185&lt;Premissas!$C$9,Premissas!$E$8,IF(M2185&lt;Premissas!$C$10,Premissas!$E$9,IF(M2185&lt;Premissas!$C$11,Premissas!$E$10,IF(M2185&lt;Premissas!$C$12,Premissas!$E$11,Premissas!$E$12))))))</f>
        <v>0</v>
      </c>
      <c r="O2185" s="65">
        <f>IF(OR(N2185="",N2185=0),0,N2185/Premissas!$C$16)</f>
        <v>0</v>
      </c>
    </row>
    <row r="2186" spans="1:15" ht="15" customHeight="1">
      <c r="A2186" s="40">
        <v>8</v>
      </c>
      <c r="B2186" s="40">
        <v>7801</v>
      </c>
      <c r="C2186" s="40" t="s">
        <v>20</v>
      </c>
      <c r="D2186" s="40" t="s">
        <v>1188</v>
      </c>
      <c r="E2186" s="40" t="s">
        <v>1189</v>
      </c>
      <c r="F2186" s="62">
        <v>4</v>
      </c>
      <c r="G2186" s="63">
        <v>0.14000000000000001</v>
      </c>
      <c r="H2186" s="63">
        <v>29</v>
      </c>
      <c r="I2186" s="40"/>
      <c r="J2186" s="40">
        <v>17</v>
      </c>
      <c r="K2186" s="40" t="s">
        <v>677</v>
      </c>
      <c r="L2186" s="40" t="s">
        <v>128</v>
      </c>
      <c r="M2186" s="63">
        <f t="shared" si="34"/>
        <v>1.7058823529411764</v>
      </c>
      <c r="N2186" s="64">
        <f>IF(M2186="","",IF(M2186&lt;Premissas!$C$8,Premissas!$E$7,IF(M2186&lt;Premissas!$C$9,Premissas!$E$8,IF(M2186&lt;Premissas!$C$10,Premissas!$E$9,IF(M2186&lt;Premissas!$C$11,Premissas!$E$10,IF(M2186&lt;Premissas!$C$12,Premissas!$E$11,Premissas!$E$12))))))</f>
        <v>500</v>
      </c>
      <c r="O2186" s="65">
        <f>IF(OR(N2186="",N2186=0),0,N2186/Premissas!$C$16)</f>
        <v>19.23076923076923</v>
      </c>
    </row>
    <row r="2187" spans="1:15" ht="15" customHeight="1">
      <c r="A2187" s="40">
        <v>8</v>
      </c>
      <c r="B2187" s="40">
        <v>7801</v>
      </c>
      <c r="C2187" s="40" t="s">
        <v>21</v>
      </c>
      <c r="D2187" s="40" t="s">
        <v>1928</v>
      </c>
      <c r="E2187" s="40" t="s">
        <v>1929</v>
      </c>
      <c r="F2187" s="62">
        <v>6</v>
      </c>
      <c r="G2187" s="63">
        <v>0.21</v>
      </c>
      <c r="H2187" s="63">
        <v>29</v>
      </c>
      <c r="I2187" s="40"/>
      <c r="J2187" s="40">
        <v>16</v>
      </c>
      <c r="K2187" s="40" t="s">
        <v>677</v>
      </c>
      <c r="L2187" s="40" t="s">
        <v>128</v>
      </c>
      <c r="M2187" s="63">
        <f t="shared" si="34"/>
        <v>1.8125</v>
      </c>
      <c r="N2187" s="64">
        <f>IF(M2187="","",IF(M2187&lt;Premissas!$C$8,Premissas!$E$7,IF(M2187&lt;Premissas!$C$9,Premissas!$E$8,IF(M2187&lt;Premissas!$C$10,Premissas!$E$9,IF(M2187&lt;Premissas!$C$11,Premissas!$E$10,IF(M2187&lt;Premissas!$C$12,Premissas!$E$11,Premissas!$E$12))))))</f>
        <v>500</v>
      </c>
      <c r="O2187" s="65">
        <f>IF(OR(N2187="",N2187=0),0,N2187/Premissas!$C$16)</f>
        <v>19.23076923076923</v>
      </c>
    </row>
    <row r="2188" spans="1:15" ht="15" customHeight="1">
      <c r="A2188" s="40">
        <v>8</v>
      </c>
      <c r="B2188" s="40">
        <v>7801</v>
      </c>
      <c r="C2188" s="40" t="s">
        <v>19</v>
      </c>
      <c r="D2188" s="40" t="s">
        <v>1190</v>
      </c>
      <c r="E2188" s="40" t="s">
        <v>1191</v>
      </c>
      <c r="F2188" s="62">
        <v>749</v>
      </c>
      <c r="G2188" s="63">
        <v>64.47</v>
      </c>
      <c r="H2188" s="63">
        <v>12</v>
      </c>
      <c r="I2188" s="40"/>
      <c r="J2188" s="40">
        <v>22</v>
      </c>
      <c r="K2188" s="40" t="s">
        <v>677</v>
      </c>
      <c r="L2188" s="40" t="s">
        <v>128</v>
      </c>
      <c r="M2188" s="63">
        <f t="shared" si="34"/>
        <v>0.54545454545454541</v>
      </c>
      <c r="N2188" s="64">
        <f>IF(M2188="","",IF(M2188&lt;Premissas!$C$8,Premissas!$E$7,IF(M2188&lt;Premissas!$C$9,Premissas!$E$8,IF(M2188&lt;Premissas!$C$10,Premissas!$E$9,IF(M2188&lt;Premissas!$C$11,Premissas!$E$10,IF(M2188&lt;Premissas!$C$12,Premissas!$E$11,Premissas!$E$12))))))</f>
        <v>0</v>
      </c>
      <c r="O2188" s="65">
        <f>IF(OR(N2188="",N2188=0),0,N2188/Premissas!$C$16)</f>
        <v>0</v>
      </c>
    </row>
    <row r="2189" spans="1:15" ht="15" customHeight="1">
      <c r="A2189" s="40">
        <v>8</v>
      </c>
      <c r="B2189" s="40">
        <v>7801</v>
      </c>
      <c r="C2189" s="40" t="s">
        <v>19</v>
      </c>
      <c r="D2189" s="40" t="s">
        <v>1192</v>
      </c>
      <c r="E2189" s="40" t="s">
        <v>1193</v>
      </c>
      <c r="F2189" s="62">
        <v>545</v>
      </c>
      <c r="G2189" s="63">
        <v>39.729999999999997</v>
      </c>
      <c r="H2189" s="63">
        <v>14</v>
      </c>
      <c r="I2189" s="40"/>
      <c r="J2189" s="40">
        <v>22</v>
      </c>
      <c r="K2189" s="40" t="s">
        <v>677</v>
      </c>
      <c r="L2189" s="40" t="s">
        <v>128</v>
      </c>
      <c r="M2189" s="63">
        <f t="shared" si="34"/>
        <v>0.63636363636363635</v>
      </c>
      <c r="N2189" s="64">
        <f>IF(M2189="","",IF(M2189&lt;Premissas!$C$8,Premissas!$E$7,IF(M2189&lt;Premissas!$C$9,Premissas!$E$8,IF(M2189&lt;Premissas!$C$10,Premissas!$E$9,IF(M2189&lt;Premissas!$C$11,Premissas!$E$10,IF(M2189&lt;Premissas!$C$12,Premissas!$E$11,Premissas!$E$12))))))</f>
        <v>0</v>
      </c>
      <c r="O2189" s="65">
        <f>IF(OR(N2189="",N2189=0),0,N2189/Premissas!$C$16)</f>
        <v>0</v>
      </c>
    </row>
    <row r="2190" spans="1:15" ht="15" customHeight="1">
      <c r="A2190" s="40">
        <v>8</v>
      </c>
      <c r="B2190" s="40">
        <v>7801</v>
      </c>
      <c r="C2190" s="40" t="s">
        <v>21</v>
      </c>
      <c r="D2190" s="40" t="s">
        <v>1192</v>
      </c>
      <c r="E2190" s="40" t="s">
        <v>1193</v>
      </c>
      <c r="F2190" s="62">
        <v>24</v>
      </c>
      <c r="G2190" s="63">
        <v>1.68</v>
      </c>
      <c r="H2190" s="63">
        <v>14</v>
      </c>
      <c r="I2190" s="40"/>
      <c r="J2190" s="40">
        <v>16</v>
      </c>
      <c r="K2190" s="40" t="s">
        <v>677</v>
      </c>
      <c r="L2190" s="40" t="s">
        <v>128</v>
      </c>
      <c r="M2190" s="63">
        <f t="shared" si="34"/>
        <v>0.875</v>
      </c>
      <c r="N2190" s="64">
        <f>IF(M2190="","",IF(M2190&lt;Premissas!$C$8,Premissas!$E$7,IF(M2190&lt;Premissas!$C$9,Premissas!$E$8,IF(M2190&lt;Premissas!$C$10,Premissas!$E$9,IF(M2190&lt;Premissas!$C$11,Premissas!$E$10,IF(M2190&lt;Premissas!$C$12,Premissas!$E$11,Premissas!$E$12))))))</f>
        <v>0</v>
      </c>
      <c r="O2190" s="65">
        <f>IF(OR(N2190="",N2190=0),0,N2190/Premissas!$C$16)</f>
        <v>0</v>
      </c>
    </row>
    <row r="2191" spans="1:15" ht="15" customHeight="1">
      <c r="A2191" s="40">
        <v>8</v>
      </c>
      <c r="B2191" s="40">
        <v>7801</v>
      </c>
      <c r="C2191" s="40" t="s">
        <v>21</v>
      </c>
      <c r="D2191" s="40" t="s">
        <v>1194</v>
      </c>
      <c r="E2191" s="40" t="s">
        <v>1195</v>
      </c>
      <c r="F2191" s="62">
        <v>2269</v>
      </c>
      <c r="G2191" s="63">
        <v>121.12</v>
      </c>
      <c r="H2191" s="63">
        <v>19</v>
      </c>
      <c r="I2191" s="40"/>
      <c r="J2191" s="40">
        <v>16</v>
      </c>
      <c r="K2191" s="40" t="s">
        <v>677</v>
      </c>
      <c r="L2191" s="40" t="s">
        <v>128</v>
      </c>
      <c r="M2191" s="63">
        <f t="shared" si="34"/>
        <v>1.1875</v>
      </c>
      <c r="N2191" s="64">
        <f>IF(M2191="","",IF(M2191&lt;Premissas!$C$8,Premissas!$E$7,IF(M2191&lt;Premissas!$C$9,Premissas!$E$8,IF(M2191&lt;Premissas!$C$10,Premissas!$E$9,IF(M2191&lt;Premissas!$C$11,Premissas!$E$10,IF(M2191&lt;Premissas!$C$12,Premissas!$E$11,Premissas!$E$12))))))</f>
        <v>100</v>
      </c>
      <c r="O2191" s="65">
        <f>IF(OR(N2191="",N2191=0),0,N2191/Premissas!$C$16)</f>
        <v>3.8461538461538463</v>
      </c>
    </row>
    <row r="2192" spans="1:15" ht="15" customHeight="1">
      <c r="A2192" s="40">
        <v>8</v>
      </c>
      <c r="B2192" s="40">
        <v>7801</v>
      </c>
      <c r="C2192" s="40" t="s">
        <v>21</v>
      </c>
      <c r="D2192" s="40" t="s">
        <v>1198</v>
      </c>
      <c r="E2192" s="40" t="s">
        <v>1199</v>
      </c>
      <c r="F2192" s="62">
        <v>46</v>
      </c>
      <c r="G2192" s="63">
        <v>12.49</v>
      </c>
      <c r="H2192" s="63">
        <v>4</v>
      </c>
      <c r="I2192" s="40"/>
      <c r="J2192" s="40">
        <v>16</v>
      </c>
      <c r="K2192" s="40" t="s">
        <v>677</v>
      </c>
      <c r="L2192" s="40" t="s">
        <v>128</v>
      </c>
      <c r="M2192" s="63">
        <f t="shared" si="34"/>
        <v>0.25</v>
      </c>
      <c r="N2192" s="64">
        <f>IF(M2192="","",IF(M2192&lt;Premissas!$C$8,Premissas!$E$7,IF(M2192&lt;Premissas!$C$9,Premissas!$E$8,IF(M2192&lt;Premissas!$C$10,Premissas!$E$9,IF(M2192&lt;Premissas!$C$11,Premissas!$E$10,IF(M2192&lt;Premissas!$C$12,Premissas!$E$11,Premissas!$E$12))))))</f>
        <v>0</v>
      </c>
      <c r="O2192" s="65">
        <f>IF(OR(N2192="",N2192=0),0,N2192/Premissas!$C$16)</f>
        <v>0</v>
      </c>
    </row>
    <row r="2193" spans="1:15" ht="15" customHeight="1">
      <c r="A2193" s="40">
        <v>8</v>
      </c>
      <c r="B2193" s="40">
        <v>7801</v>
      </c>
      <c r="C2193" s="40" t="s">
        <v>21</v>
      </c>
      <c r="D2193" s="40" t="s">
        <v>1202</v>
      </c>
      <c r="E2193" s="40" t="s">
        <v>1203</v>
      </c>
      <c r="F2193" s="62">
        <v>2298</v>
      </c>
      <c r="G2193" s="63">
        <v>119.89</v>
      </c>
      <c r="H2193" s="63">
        <v>19</v>
      </c>
      <c r="I2193" s="40"/>
      <c r="J2193" s="40">
        <v>16</v>
      </c>
      <c r="K2193" s="40" t="s">
        <v>677</v>
      </c>
      <c r="L2193" s="40" t="s">
        <v>128</v>
      </c>
      <c r="M2193" s="63">
        <f t="shared" si="34"/>
        <v>1.1875</v>
      </c>
      <c r="N2193" s="64">
        <f>IF(M2193="","",IF(M2193&lt;Premissas!$C$8,Premissas!$E$7,IF(M2193&lt;Premissas!$C$9,Premissas!$E$8,IF(M2193&lt;Premissas!$C$10,Premissas!$E$9,IF(M2193&lt;Premissas!$C$11,Premissas!$E$10,IF(M2193&lt;Premissas!$C$12,Premissas!$E$11,Premissas!$E$12))))))</f>
        <v>100</v>
      </c>
      <c r="O2193" s="65">
        <f>IF(OR(N2193="",N2193=0),0,N2193/Premissas!$C$16)</f>
        <v>3.8461538461538463</v>
      </c>
    </row>
    <row r="2194" spans="1:15" ht="15" customHeight="1">
      <c r="A2194" s="40">
        <v>8</v>
      </c>
      <c r="B2194" s="40">
        <v>7801</v>
      </c>
      <c r="C2194" s="40" t="s">
        <v>19</v>
      </c>
      <c r="D2194" s="40" t="s">
        <v>1204</v>
      </c>
      <c r="E2194" s="40" t="s">
        <v>1205</v>
      </c>
      <c r="F2194" s="62">
        <v>527</v>
      </c>
      <c r="G2194" s="63">
        <v>78.8</v>
      </c>
      <c r="H2194" s="63">
        <v>7</v>
      </c>
      <c r="I2194" s="40"/>
      <c r="J2194" s="40">
        <v>22</v>
      </c>
      <c r="K2194" s="40" t="s">
        <v>677</v>
      </c>
      <c r="L2194" s="40" t="s">
        <v>128</v>
      </c>
      <c r="M2194" s="63">
        <f t="shared" si="34"/>
        <v>0.31818181818181818</v>
      </c>
      <c r="N2194" s="64">
        <f>IF(M2194="","",IF(M2194&lt;Premissas!$C$8,Premissas!$E$7,IF(M2194&lt;Premissas!$C$9,Premissas!$E$8,IF(M2194&lt;Premissas!$C$10,Premissas!$E$9,IF(M2194&lt;Premissas!$C$11,Premissas!$E$10,IF(M2194&lt;Premissas!$C$12,Premissas!$E$11,Premissas!$E$12))))))</f>
        <v>0</v>
      </c>
      <c r="O2194" s="65">
        <f>IF(OR(N2194="",N2194=0),0,N2194/Premissas!$C$16)</f>
        <v>0</v>
      </c>
    </row>
    <row r="2195" spans="1:15" ht="15" customHeight="1">
      <c r="A2195" s="40">
        <v>8</v>
      </c>
      <c r="B2195" s="40">
        <v>7801</v>
      </c>
      <c r="C2195" s="40" t="s">
        <v>19</v>
      </c>
      <c r="D2195" s="40" t="s">
        <v>1206</v>
      </c>
      <c r="E2195" s="40" t="s">
        <v>1207</v>
      </c>
      <c r="F2195" s="62">
        <v>165</v>
      </c>
      <c r="G2195" s="63">
        <v>21.56</v>
      </c>
      <c r="H2195" s="63">
        <v>8</v>
      </c>
      <c r="I2195" s="40"/>
      <c r="J2195" s="40">
        <v>22</v>
      </c>
      <c r="K2195" s="40" t="s">
        <v>677</v>
      </c>
      <c r="L2195" s="40" t="s">
        <v>128</v>
      </c>
      <c r="M2195" s="63">
        <f t="shared" si="34"/>
        <v>0.36363636363636365</v>
      </c>
      <c r="N2195" s="64">
        <f>IF(M2195="","",IF(M2195&lt;Premissas!$C$8,Premissas!$E$7,IF(M2195&lt;Premissas!$C$9,Premissas!$E$8,IF(M2195&lt;Premissas!$C$10,Premissas!$E$9,IF(M2195&lt;Premissas!$C$11,Premissas!$E$10,IF(M2195&lt;Premissas!$C$12,Premissas!$E$11,Premissas!$E$12))))))</f>
        <v>0</v>
      </c>
      <c r="O2195" s="65">
        <f>IF(OR(N2195="",N2195=0),0,N2195/Premissas!$C$16)</f>
        <v>0</v>
      </c>
    </row>
    <row r="2196" spans="1:15" ht="15" customHeight="1">
      <c r="A2196" s="40">
        <v>8</v>
      </c>
      <c r="B2196" s="40">
        <v>7801</v>
      </c>
      <c r="C2196" s="40" t="s">
        <v>19</v>
      </c>
      <c r="D2196" s="40" t="s">
        <v>1208</v>
      </c>
      <c r="E2196" s="40" t="s">
        <v>1209</v>
      </c>
      <c r="F2196" s="62">
        <v>425</v>
      </c>
      <c r="G2196" s="63">
        <v>33.46</v>
      </c>
      <c r="H2196" s="63">
        <v>13</v>
      </c>
      <c r="I2196" s="40"/>
      <c r="J2196" s="40">
        <v>22</v>
      </c>
      <c r="K2196" s="40" t="s">
        <v>677</v>
      </c>
      <c r="L2196" s="40" t="s">
        <v>128</v>
      </c>
      <c r="M2196" s="63">
        <f t="shared" si="34"/>
        <v>0.59090909090909094</v>
      </c>
      <c r="N2196" s="64">
        <f>IF(M2196="","",IF(M2196&lt;Premissas!$C$8,Premissas!$E$7,IF(M2196&lt;Premissas!$C$9,Premissas!$E$8,IF(M2196&lt;Premissas!$C$10,Premissas!$E$9,IF(M2196&lt;Premissas!$C$11,Premissas!$E$10,IF(M2196&lt;Premissas!$C$12,Premissas!$E$11,Premissas!$E$12))))))</f>
        <v>0</v>
      </c>
      <c r="O2196" s="65">
        <f>IF(OR(N2196="",N2196=0),0,N2196/Premissas!$C$16)</f>
        <v>0</v>
      </c>
    </row>
    <row r="2197" spans="1:15" ht="15" customHeight="1">
      <c r="A2197" s="40">
        <v>8</v>
      </c>
      <c r="B2197" s="40">
        <v>7801</v>
      </c>
      <c r="C2197" s="40" t="s">
        <v>19</v>
      </c>
      <c r="D2197" s="40" t="s">
        <v>1210</v>
      </c>
      <c r="E2197" s="40" t="s">
        <v>1211</v>
      </c>
      <c r="F2197" s="62">
        <v>530</v>
      </c>
      <c r="G2197" s="63">
        <v>62.86</v>
      </c>
      <c r="H2197" s="63">
        <v>8</v>
      </c>
      <c r="I2197" s="40"/>
      <c r="J2197" s="40">
        <v>22</v>
      </c>
      <c r="K2197" s="40" t="s">
        <v>677</v>
      </c>
      <c r="L2197" s="40" t="s">
        <v>128</v>
      </c>
      <c r="M2197" s="63">
        <f t="shared" si="34"/>
        <v>0.36363636363636365</v>
      </c>
      <c r="N2197" s="64">
        <f>IF(M2197="","",IF(M2197&lt;Premissas!$C$8,Premissas!$E$7,IF(M2197&lt;Premissas!$C$9,Premissas!$E$8,IF(M2197&lt;Premissas!$C$10,Premissas!$E$9,IF(M2197&lt;Premissas!$C$11,Premissas!$E$10,IF(M2197&lt;Premissas!$C$12,Premissas!$E$11,Premissas!$E$12))))))</f>
        <v>0</v>
      </c>
      <c r="O2197" s="65">
        <f>IF(OR(N2197="",N2197=0),0,N2197/Premissas!$C$16)</f>
        <v>0</v>
      </c>
    </row>
    <row r="2198" spans="1:15" ht="15" customHeight="1">
      <c r="A2198" s="40">
        <v>8</v>
      </c>
      <c r="B2198" s="40">
        <v>7801</v>
      </c>
      <c r="C2198" s="40" t="s">
        <v>21</v>
      </c>
      <c r="D2198" s="40" t="s">
        <v>1210</v>
      </c>
      <c r="E2198" s="40" t="s">
        <v>1211</v>
      </c>
      <c r="F2198" s="62">
        <v>87</v>
      </c>
      <c r="G2198" s="63">
        <v>30.93</v>
      </c>
      <c r="H2198" s="63">
        <v>3</v>
      </c>
      <c r="I2198" s="40"/>
      <c r="J2198" s="40">
        <v>16</v>
      </c>
      <c r="K2198" s="40" t="s">
        <v>677</v>
      </c>
      <c r="L2198" s="40" t="s">
        <v>128</v>
      </c>
      <c r="M2198" s="63">
        <f t="shared" si="34"/>
        <v>0.1875</v>
      </c>
      <c r="N2198" s="64">
        <f>IF(M2198="","",IF(M2198&lt;Premissas!$C$8,Premissas!$E$7,IF(M2198&lt;Premissas!$C$9,Premissas!$E$8,IF(M2198&lt;Premissas!$C$10,Premissas!$E$9,IF(M2198&lt;Premissas!$C$11,Premissas!$E$10,IF(M2198&lt;Premissas!$C$12,Premissas!$E$11,Premissas!$E$12))))))</f>
        <v>0</v>
      </c>
      <c r="O2198" s="65">
        <f>IF(OR(N2198="",N2198=0),0,N2198/Premissas!$C$16)</f>
        <v>0</v>
      </c>
    </row>
    <row r="2199" spans="1:15" ht="15" customHeight="1">
      <c r="A2199" s="40">
        <v>8</v>
      </c>
      <c r="B2199" s="40">
        <v>7801</v>
      </c>
      <c r="C2199" s="40" t="s">
        <v>21</v>
      </c>
      <c r="D2199" s="40" t="s">
        <v>1212</v>
      </c>
      <c r="E2199" s="40" t="s">
        <v>1213</v>
      </c>
      <c r="F2199" s="62">
        <v>20</v>
      </c>
      <c r="G2199" s="63">
        <v>10.1</v>
      </c>
      <c r="H2199" s="63">
        <v>2</v>
      </c>
      <c r="I2199" s="40"/>
      <c r="J2199" s="40">
        <v>16</v>
      </c>
      <c r="K2199" s="40" t="s">
        <v>677</v>
      </c>
      <c r="L2199" s="40" t="s">
        <v>128</v>
      </c>
      <c r="M2199" s="63">
        <f t="shared" si="34"/>
        <v>0.125</v>
      </c>
      <c r="N2199" s="64">
        <f>IF(M2199="","",IF(M2199&lt;Premissas!$C$8,Premissas!$E$7,IF(M2199&lt;Premissas!$C$9,Premissas!$E$8,IF(M2199&lt;Premissas!$C$10,Premissas!$E$9,IF(M2199&lt;Premissas!$C$11,Premissas!$E$10,IF(M2199&lt;Premissas!$C$12,Premissas!$E$11,Premissas!$E$12))))))</f>
        <v>0</v>
      </c>
      <c r="O2199" s="65">
        <f>IF(OR(N2199="",N2199=0),0,N2199/Premissas!$C$16)</f>
        <v>0</v>
      </c>
    </row>
    <row r="2200" spans="1:15" ht="15" customHeight="1">
      <c r="A2200" s="40">
        <v>8</v>
      </c>
      <c r="B2200" s="40">
        <v>7801</v>
      </c>
      <c r="C2200" s="40" t="s">
        <v>20</v>
      </c>
      <c r="D2200" s="40" t="s">
        <v>1212</v>
      </c>
      <c r="E2200" s="40" t="s">
        <v>1213</v>
      </c>
      <c r="F2200" s="62">
        <v>3460</v>
      </c>
      <c r="G2200" s="63">
        <v>151.05000000000001</v>
      </c>
      <c r="H2200" s="63">
        <v>23</v>
      </c>
      <c r="I2200" s="40"/>
      <c r="J2200" s="40">
        <v>17</v>
      </c>
      <c r="K2200" s="40" t="s">
        <v>677</v>
      </c>
      <c r="L2200" s="40" t="s">
        <v>128</v>
      </c>
      <c r="M2200" s="63">
        <f t="shared" si="34"/>
        <v>1.3529411764705883</v>
      </c>
      <c r="N2200" s="64">
        <f>IF(M2200="","",IF(M2200&lt;Premissas!$C$8,Premissas!$E$7,IF(M2200&lt;Premissas!$C$9,Premissas!$E$8,IF(M2200&lt;Premissas!$C$10,Premissas!$E$9,IF(M2200&lt;Premissas!$C$11,Premissas!$E$10,IF(M2200&lt;Premissas!$C$12,Premissas!$E$11,Premissas!$E$12))))))</f>
        <v>200</v>
      </c>
      <c r="O2200" s="65">
        <f>IF(OR(N2200="",N2200=0),0,N2200/Premissas!$C$16)</f>
        <v>7.6923076923076925</v>
      </c>
    </row>
    <row r="2201" spans="1:15" ht="15" customHeight="1">
      <c r="A2201" s="40">
        <v>8</v>
      </c>
      <c r="B2201" s="40">
        <v>7801</v>
      </c>
      <c r="C2201" s="40" t="s">
        <v>19</v>
      </c>
      <c r="D2201" s="40" t="s">
        <v>1862</v>
      </c>
      <c r="E2201" s="40" t="s">
        <v>1863</v>
      </c>
      <c r="F2201" s="62">
        <v>482</v>
      </c>
      <c r="G2201" s="63">
        <v>24.73</v>
      </c>
      <c r="H2201" s="63">
        <v>19</v>
      </c>
      <c r="I2201" s="40"/>
      <c r="J2201" s="40">
        <v>22</v>
      </c>
      <c r="K2201" s="40" t="s">
        <v>677</v>
      </c>
      <c r="L2201" s="40" t="s">
        <v>128</v>
      </c>
      <c r="M2201" s="63">
        <f t="shared" si="34"/>
        <v>0.86363636363636365</v>
      </c>
      <c r="N2201" s="64">
        <f>IF(M2201="","",IF(M2201&lt;Premissas!$C$8,Premissas!$E$7,IF(M2201&lt;Premissas!$C$9,Premissas!$E$8,IF(M2201&lt;Premissas!$C$10,Premissas!$E$9,IF(M2201&lt;Premissas!$C$11,Premissas!$E$10,IF(M2201&lt;Premissas!$C$12,Premissas!$E$11,Premissas!$E$12))))))</f>
        <v>0</v>
      </c>
      <c r="O2201" s="65">
        <f>IF(OR(N2201="",N2201=0),0,N2201/Premissas!$C$16)</f>
        <v>0</v>
      </c>
    </row>
    <row r="2202" spans="1:15" ht="15" customHeight="1">
      <c r="A2202" s="40">
        <v>8</v>
      </c>
      <c r="B2202" s="40">
        <v>7801</v>
      </c>
      <c r="C2202" s="40" t="s">
        <v>21</v>
      </c>
      <c r="D2202" s="40" t="s">
        <v>1214</v>
      </c>
      <c r="E2202" s="40" t="s">
        <v>1215</v>
      </c>
      <c r="F2202" s="62">
        <v>306</v>
      </c>
      <c r="G2202" s="63">
        <v>31.52</v>
      </c>
      <c r="H2202" s="63">
        <v>10</v>
      </c>
      <c r="I2202" s="40"/>
      <c r="J2202" s="40">
        <v>16</v>
      </c>
      <c r="K2202" s="40" t="s">
        <v>677</v>
      </c>
      <c r="L2202" s="40" t="s">
        <v>128</v>
      </c>
      <c r="M2202" s="63">
        <f t="shared" si="34"/>
        <v>0.625</v>
      </c>
      <c r="N2202" s="64">
        <f>IF(M2202="","",IF(M2202&lt;Premissas!$C$8,Premissas!$E$7,IF(M2202&lt;Premissas!$C$9,Premissas!$E$8,IF(M2202&lt;Premissas!$C$10,Premissas!$E$9,IF(M2202&lt;Premissas!$C$11,Premissas!$E$10,IF(M2202&lt;Premissas!$C$12,Premissas!$E$11,Premissas!$E$12))))))</f>
        <v>0</v>
      </c>
      <c r="O2202" s="65">
        <f>IF(OR(N2202="",N2202=0),0,N2202/Premissas!$C$16)</f>
        <v>0</v>
      </c>
    </row>
    <row r="2203" spans="1:15" ht="15" customHeight="1">
      <c r="A2203" s="40">
        <v>8</v>
      </c>
      <c r="B2203" s="40">
        <v>7801</v>
      </c>
      <c r="C2203" s="40" t="s">
        <v>21</v>
      </c>
      <c r="D2203" s="40" t="s">
        <v>1216</v>
      </c>
      <c r="E2203" s="40" t="s">
        <v>1217</v>
      </c>
      <c r="F2203" s="62">
        <v>1393</v>
      </c>
      <c r="G2203" s="63">
        <v>57.19</v>
      </c>
      <c r="H2203" s="63">
        <v>24</v>
      </c>
      <c r="I2203" s="40"/>
      <c r="J2203" s="40">
        <v>16</v>
      </c>
      <c r="K2203" s="40" t="s">
        <v>677</v>
      </c>
      <c r="L2203" s="40" t="s">
        <v>128</v>
      </c>
      <c r="M2203" s="63">
        <f t="shared" si="34"/>
        <v>1.5</v>
      </c>
      <c r="N2203" s="64">
        <f>IF(M2203="","",IF(M2203&lt;Premissas!$C$8,Premissas!$E$7,IF(M2203&lt;Premissas!$C$9,Premissas!$E$8,IF(M2203&lt;Premissas!$C$10,Premissas!$E$9,IF(M2203&lt;Premissas!$C$11,Premissas!$E$10,IF(M2203&lt;Premissas!$C$12,Premissas!$E$11,Premissas!$E$12))))))</f>
        <v>350</v>
      </c>
      <c r="O2203" s="65">
        <f>IF(OR(N2203="",N2203=0),0,N2203/Premissas!$C$16)</f>
        <v>13.461538461538462</v>
      </c>
    </row>
    <row r="2204" spans="1:15" ht="15" customHeight="1">
      <c r="A2204" s="40">
        <v>8</v>
      </c>
      <c r="B2204" s="40">
        <v>7801</v>
      </c>
      <c r="C2204" s="40" t="s">
        <v>19</v>
      </c>
      <c r="D2204" s="40" t="s">
        <v>1218</v>
      </c>
      <c r="E2204" s="40" t="s">
        <v>1219</v>
      </c>
      <c r="F2204" s="62">
        <v>391</v>
      </c>
      <c r="G2204" s="63">
        <v>38.369999999999997</v>
      </c>
      <c r="H2204" s="63">
        <v>10</v>
      </c>
      <c r="I2204" s="40"/>
      <c r="J2204" s="40">
        <v>22</v>
      </c>
      <c r="K2204" s="40" t="s">
        <v>677</v>
      </c>
      <c r="L2204" s="40" t="s">
        <v>128</v>
      </c>
      <c r="M2204" s="63">
        <f t="shared" si="34"/>
        <v>0.45454545454545453</v>
      </c>
      <c r="N2204" s="64">
        <f>IF(M2204="","",IF(M2204&lt;Premissas!$C$8,Premissas!$E$7,IF(M2204&lt;Premissas!$C$9,Premissas!$E$8,IF(M2204&lt;Premissas!$C$10,Premissas!$E$9,IF(M2204&lt;Premissas!$C$11,Premissas!$E$10,IF(M2204&lt;Premissas!$C$12,Premissas!$E$11,Premissas!$E$12))))))</f>
        <v>0</v>
      </c>
      <c r="O2204" s="65">
        <f>IF(OR(N2204="",N2204=0),0,N2204/Premissas!$C$16)</f>
        <v>0</v>
      </c>
    </row>
    <row r="2205" spans="1:15" ht="15" customHeight="1">
      <c r="A2205" s="40">
        <v>8</v>
      </c>
      <c r="B2205" s="40">
        <v>7801</v>
      </c>
      <c r="C2205" s="40" t="s">
        <v>21</v>
      </c>
      <c r="D2205" s="40" t="s">
        <v>1220</v>
      </c>
      <c r="E2205" s="40" t="s">
        <v>1221</v>
      </c>
      <c r="F2205" s="62">
        <v>2496</v>
      </c>
      <c r="G2205" s="63">
        <v>115.2</v>
      </c>
      <c r="H2205" s="63">
        <v>22</v>
      </c>
      <c r="I2205" s="40"/>
      <c r="J2205" s="40">
        <v>16</v>
      </c>
      <c r="K2205" s="40" t="s">
        <v>677</v>
      </c>
      <c r="L2205" s="40" t="s">
        <v>128</v>
      </c>
      <c r="M2205" s="63">
        <f t="shared" si="34"/>
        <v>1.375</v>
      </c>
      <c r="N2205" s="64">
        <f>IF(M2205="","",IF(M2205&lt;Premissas!$C$8,Premissas!$E$7,IF(M2205&lt;Premissas!$C$9,Premissas!$E$8,IF(M2205&lt;Premissas!$C$10,Premissas!$E$9,IF(M2205&lt;Premissas!$C$11,Premissas!$E$10,IF(M2205&lt;Premissas!$C$12,Premissas!$E$11,Premissas!$E$12))))))</f>
        <v>200</v>
      </c>
      <c r="O2205" s="65">
        <f>IF(OR(N2205="",N2205=0),0,N2205/Premissas!$C$16)</f>
        <v>7.6923076923076925</v>
      </c>
    </row>
    <row r="2206" spans="1:15" ht="15" customHeight="1">
      <c r="A2206" s="40">
        <v>8</v>
      </c>
      <c r="B2206" s="40">
        <v>7801</v>
      </c>
      <c r="C2206" s="40" t="s">
        <v>19</v>
      </c>
      <c r="D2206" s="40" t="s">
        <v>1864</v>
      </c>
      <c r="E2206" s="40" t="s">
        <v>1865</v>
      </c>
      <c r="F2206" s="62">
        <v>492</v>
      </c>
      <c r="G2206" s="63">
        <v>64.44</v>
      </c>
      <c r="H2206" s="63">
        <v>8</v>
      </c>
      <c r="I2206" s="40"/>
      <c r="J2206" s="40">
        <v>22</v>
      </c>
      <c r="K2206" s="40" t="s">
        <v>677</v>
      </c>
      <c r="L2206" s="40" t="s">
        <v>128</v>
      </c>
      <c r="M2206" s="63">
        <f t="shared" si="34"/>
        <v>0.36363636363636365</v>
      </c>
      <c r="N2206" s="64">
        <f>IF(M2206="","",IF(M2206&lt;Premissas!$C$8,Premissas!$E$7,IF(M2206&lt;Premissas!$C$9,Premissas!$E$8,IF(M2206&lt;Premissas!$C$10,Premissas!$E$9,IF(M2206&lt;Premissas!$C$11,Premissas!$E$10,IF(M2206&lt;Premissas!$C$12,Premissas!$E$11,Premissas!$E$12))))))</f>
        <v>0</v>
      </c>
      <c r="O2206" s="65">
        <f>IF(OR(N2206="",N2206=0),0,N2206/Premissas!$C$16)</f>
        <v>0</v>
      </c>
    </row>
    <row r="2207" spans="1:15" ht="15" customHeight="1">
      <c r="A2207" s="40">
        <v>8</v>
      </c>
      <c r="B2207" s="40">
        <v>7801</v>
      </c>
      <c r="C2207" s="40" t="s">
        <v>21</v>
      </c>
      <c r="D2207" s="40" t="s">
        <v>1864</v>
      </c>
      <c r="E2207" s="40" t="s">
        <v>1865</v>
      </c>
      <c r="F2207" s="62">
        <v>47</v>
      </c>
      <c r="G2207" s="63">
        <v>1.82</v>
      </c>
      <c r="H2207" s="63">
        <v>26</v>
      </c>
      <c r="I2207" s="40"/>
      <c r="J2207" s="40">
        <v>16</v>
      </c>
      <c r="K2207" s="40" t="s">
        <v>677</v>
      </c>
      <c r="L2207" s="40" t="s">
        <v>128</v>
      </c>
      <c r="M2207" s="63">
        <f t="shared" si="34"/>
        <v>1.625</v>
      </c>
      <c r="N2207" s="64">
        <f>IF(M2207="","",IF(M2207&lt;Premissas!$C$8,Premissas!$E$7,IF(M2207&lt;Premissas!$C$9,Premissas!$E$8,IF(M2207&lt;Premissas!$C$10,Premissas!$E$9,IF(M2207&lt;Premissas!$C$11,Premissas!$E$10,IF(M2207&lt;Premissas!$C$12,Premissas!$E$11,Premissas!$E$12))))))</f>
        <v>500</v>
      </c>
      <c r="O2207" s="65">
        <f>IF(OR(N2207="",N2207=0),0,N2207/Premissas!$C$16)</f>
        <v>19.23076923076923</v>
      </c>
    </row>
    <row r="2208" spans="1:15" ht="15" customHeight="1">
      <c r="A2208" s="40">
        <v>8</v>
      </c>
      <c r="B2208" s="40">
        <v>7801</v>
      </c>
      <c r="C2208" s="40" t="s">
        <v>21</v>
      </c>
      <c r="D2208" s="40" t="s">
        <v>1222</v>
      </c>
      <c r="E2208" s="40" t="s">
        <v>1223</v>
      </c>
      <c r="F2208" s="62">
        <v>121</v>
      </c>
      <c r="G2208" s="63">
        <v>6.57</v>
      </c>
      <c r="H2208" s="63">
        <v>18</v>
      </c>
      <c r="I2208" s="40"/>
      <c r="J2208" s="40">
        <v>16</v>
      </c>
      <c r="K2208" s="40" t="s">
        <v>677</v>
      </c>
      <c r="L2208" s="40" t="s">
        <v>128</v>
      </c>
      <c r="M2208" s="63">
        <f t="shared" si="34"/>
        <v>1.125</v>
      </c>
      <c r="N2208" s="64">
        <f>IF(M2208="","",IF(M2208&lt;Premissas!$C$8,Premissas!$E$7,IF(M2208&lt;Premissas!$C$9,Premissas!$E$8,IF(M2208&lt;Premissas!$C$10,Premissas!$E$9,IF(M2208&lt;Premissas!$C$11,Premissas!$E$10,IF(M2208&lt;Premissas!$C$12,Premissas!$E$11,Premissas!$E$12))))))</f>
        <v>100</v>
      </c>
      <c r="O2208" s="65">
        <f>IF(OR(N2208="",N2208=0),0,N2208/Premissas!$C$16)</f>
        <v>3.8461538461538463</v>
      </c>
    </row>
    <row r="2209" spans="1:15" ht="15" customHeight="1">
      <c r="A2209" s="40">
        <v>8</v>
      </c>
      <c r="B2209" s="40">
        <v>7801</v>
      </c>
      <c r="C2209" s="40" t="s">
        <v>20</v>
      </c>
      <c r="D2209" s="40" t="s">
        <v>1866</v>
      </c>
      <c r="E2209" s="40" t="s">
        <v>1867</v>
      </c>
      <c r="F2209" s="62">
        <v>87</v>
      </c>
      <c r="G2209" s="63">
        <v>0.62</v>
      </c>
      <c r="H2209" s="63">
        <v>140</v>
      </c>
      <c r="I2209" s="40"/>
      <c r="J2209" s="40">
        <v>17</v>
      </c>
      <c r="K2209" s="40" t="s">
        <v>677</v>
      </c>
      <c r="L2209" s="40" t="s">
        <v>128</v>
      </c>
      <c r="M2209" s="63">
        <f t="shared" si="34"/>
        <v>8.235294117647058</v>
      </c>
      <c r="N2209" s="64">
        <f>IF(M2209="","",IF(M2209&lt;Premissas!$C$8,Premissas!$E$7,IF(M2209&lt;Premissas!$C$9,Premissas!$E$8,IF(M2209&lt;Premissas!$C$10,Premissas!$E$9,IF(M2209&lt;Premissas!$C$11,Premissas!$E$10,IF(M2209&lt;Premissas!$C$12,Premissas!$E$11,Premissas!$E$12))))))</f>
        <v>750</v>
      </c>
      <c r="O2209" s="65">
        <f>IF(OR(N2209="",N2209=0),0,N2209/Premissas!$C$16)</f>
        <v>28.846153846153847</v>
      </c>
    </row>
    <row r="2210" spans="1:15" ht="15" customHeight="1">
      <c r="A2210" s="40">
        <v>8</v>
      </c>
      <c r="B2210" s="40">
        <v>7801</v>
      </c>
      <c r="C2210" s="40" t="s">
        <v>21</v>
      </c>
      <c r="D2210" s="40" t="s">
        <v>1224</v>
      </c>
      <c r="E2210" s="40" t="s">
        <v>1225</v>
      </c>
      <c r="F2210" s="62">
        <v>2836</v>
      </c>
      <c r="G2210" s="63">
        <v>138.61000000000001</v>
      </c>
      <c r="H2210" s="63">
        <v>20</v>
      </c>
      <c r="I2210" s="40"/>
      <c r="J2210" s="40">
        <v>16</v>
      </c>
      <c r="K2210" s="40" t="s">
        <v>677</v>
      </c>
      <c r="L2210" s="40" t="s">
        <v>128</v>
      </c>
      <c r="M2210" s="63">
        <f t="shared" si="34"/>
        <v>1.25</v>
      </c>
      <c r="N2210" s="64">
        <f>IF(M2210="","",IF(M2210&lt;Premissas!$C$8,Premissas!$E$7,IF(M2210&lt;Premissas!$C$9,Premissas!$E$8,IF(M2210&lt;Premissas!$C$10,Premissas!$E$9,IF(M2210&lt;Premissas!$C$11,Premissas!$E$10,IF(M2210&lt;Premissas!$C$12,Premissas!$E$11,Premissas!$E$12))))))</f>
        <v>200</v>
      </c>
      <c r="O2210" s="65">
        <f>IF(OR(N2210="",N2210=0),0,N2210/Premissas!$C$16)</f>
        <v>7.6923076923076925</v>
      </c>
    </row>
    <row r="2211" spans="1:15" ht="15" customHeight="1">
      <c r="A2211" s="40">
        <v>8</v>
      </c>
      <c r="B2211" s="40">
        <v>7801</v>
      </c>
      <c r="C2211" s="40" t="s">
        <v>21</v>
      </c>
      <c r="D2211" s="40" t="s">
        <v>1868</v>
      </c>
      <c r="E2211" s="40" t="s">
        <v>1869</v>
      </c>
      <c r="F2211" s="62">
        <v>20</v>
      </c>
      <c r="G2211" s="63">
        <v>7.12</v>
      </c>
      <c r="H2211" s="63">
        <v>3</v>
      </c>
      <c r="I2211" s="40"/>
      <c r="J2211" s="40">
        <v>16</v>
      </c>
      <c r="K2211" s="40" t="s">
        <v>677</v>
      </c>
      <c r="L2211" s="40" t="s">
        <v>128</v>
      </c>
      <c r="M2211" s="63">
        <f t="shared" si="34"/>
        <v>0.1875</v>
      </c>
      <c r="N2211" s="64">
        <f>IF(M2211="","",IF(M2211&lt;Premissas!$C$8,Premissas!$E$7,IF(M2211&lt;Premissas!$C$9,Premissas!$E$8,IF(M2211&lt;Premissas!$C$10,Premissas!$E$9,IF(M2211&lt;Premissas!$C$11,Premissas!$E$10,IF(M2211&lt;Premissas!$C$12,Premissas!$E$11,Premissas!$E$12))))))</f>
        <v>0</v>
      </c>
      <c r="O2211" s="65">
        <f>IF(OR(N2211="",N2211=0),0,N2211/Premissas!$C$16)</f>
        <v>0</v>
      </c>
    </row>
    <row r="2212" spans="1:15" ht="15" customHeight="1">
      <c r="A2212" s="40">
        <v>8</v>
      </c>
      <c r="B2212" s="40">
        <v>7801</v>
      </c>
      <c r="C2212" s="40" t="s">
        <v>21</v>
      </c>
      <c r="D2212" s="40" t="s">
        <v>1226</v>
      </c>
      <c r="E2212" s="40" t="s">
        <v>1227</v>
      </c>
      <c r="F2212" s="62">
        <v>1959</v>
      </c>
      <c r="G2212" s="63">
        <v>139.26</v>
      </c>
      <c r="H2212" s="63">
        <v>14</v>
      </c>
      <c r="I2212" s="40"/>
      <c r="J2212" s="40">
        <v>16</v>
      </c>
      <c r="K2212" s="40" t="s">
        <v>677</v>
      </c>
      <c r="L2212" s="40" t="s">
        <v>128</v>
      </c>
      <c r="M2212" s="63">
        <f t="shared" si="34"/>
        <v>0.875</v>
      </c>
      <c r="N2212" s="64">
        <f>IF(M2212="","",IF(M2212&lt;Premissas!$C$8,Premissas!$E$7,IF(M2212&lt;Premissas!$C$9,Premissas!$E$8,IF(M2212&lt;Premissas!$C$10,Premissas!$E$9,IF(M2212&lt;Premissas!$C$11,Premissas!$E$10,IF(M2212&lt;Premissas!$C$12,Premissas!$E$11,Premissas!$E$12))))))</f>
        <v>0</v>
      </c>
      <c r="O2212" s="65">
        <f>IF(OR(N2212="",N2212=0),0,N2212/Premissas!$C$16)</f>
        <v>0</v>
      </c>
    </row>
    <row r="2213" spans="1:15" ht="15" customHeight="1">
      <c r="A2213" s="40">
        <v>8</v>
      </c>
      <c r="B2213" s="40">
        <v>7801</v>
      </c>
      <c r="C2213" s="40" t="s">
        <v>19</v>
      </c>
      <c r="D2213" s="40" t="s">
        <v>1228</v>
      </c>
      <c r="E2213" s="40" t="s">
        <v>1229</v>
      </c>
      <c r="F2213" s="62">
        <v>1093</v>
      </c>
      <c r="G2213" s="63">
        <v>98.54</v>
      </c>
      <c r="H2213" s="63">
        <v>11</v>
      </c>
      <c r="I2213" s="40"/>
      <c r="J2213" s="40">
        <v>22</v>
      </c>
      <c r="K2213" s="40" t="s">
        <v>677</v>
      </c>
      <c r="L2213" s="40" t="s">
        <v>128</v>
      </c>
      <c r="M2213" s="63">
        <f t="shared" si="34"/>
        <v>0.5</v>
      </c>
      <c r="N2213" s="64">
        <f>IF(M2213="","",IF(M2213&lt;Premissas!$C$8,Premissas!$E$7,IF(M2213&lt;Premissas!$C$9,Premissas!$E$8,IF(M2213&lt;Premissas!$C$10,Premissas!$E$9,IF(M2213&lt;Premissas!$C$11,Premissas!$E$10,IF(M2213&lt;Premissas!$C$12,Premissas!$E$11,Premissas!$E$12))))))</f>
        <v>0</v>
      </c>
      <c r="O2213" s="65">
        <f>IF(OR(N2213="",N2213=0),0,N2213/Premissas!$C$16)</f>
        <v>0</v>
      </c>
    </row>
    <row r="2214" spans="1:15" ht="15" customHeight="1">
      <c r="A2214" s="40">
        <v>8</v>
      </c>
      <c r="B2214" s="40">
        <v>7801</v>
      </c>
      <c r="C2214" s="40" t="s">
        <v>21</v>
      </c>
      <c r="D2214" s="40" t="s">
        <v>1228</v>
      </c>
      <c r="E2214" s="40" t="s">
        <v>1229</v>
      </c>
      <c r="F2214" s="62">
        <v>46</v>
      </c>
      <c r="G2214" s="63">
        <v>0.37</v>
      </c>
      <c r="H2214" s="63">
        <v>124</v>
      </c>
      <c r="I2214" s="40"/>
      <c r="J2214" s="40">
        <v>16</v>
      </c>
      <c r="K2214" s="40" t="s">
        <v>677</v>
      </c>
      <c r="L2214" s="40" t="s">
        <v>128</v>
      </c>
      <c r="M2214" s="63">
        <f t="shared" si="34"/>
        <v>7.75</v>
      </c>
      <c r="N2214" s="64">
        <f>IF(M2214="","",IF(M2214&lt;Premissas!$C$8,Premissas!$E$7,IF(M2214&lt;Premissas!$C$9,Premissas!$E$8,IF(M2214&lt;Premissas!$C$10,Premissas!$E$9,IF(M2214&lt;Premissas!$C$11,Premissas!$E$10,IF(M2214&lt;Premissas!$C$12,Premissas!$E$11,Premissas!$E$12))))))</f>
        <v>750</v>
      </c>
      <c r="O2214" s="65">
        <f>IF(OR(N2214="",N2214=0),0,N2214/Premissas!$C$16)</f>
        <v>28.846153846153847</v>
      </c>
    </row>
    <row r="2215" spans="1:15" ht="15" customHeight="1">
      <c r="A2215" s="40">
        <v>8</v>
      </c>
      <c r="B2215" s="40">
        <v>7801</v>
      </c>
      <c r="C2215" s="40" t="s">
        <v>21</v>
      </c>
      <c r="D2215" s="40" t="s">
        <v>1230</v>
      </c>
      <c r="E2215" s="40" t="s">
        <v>1231</v>
      </c>
      <c r="F2215" s="62">
        <v>1029</v>
      </c>
      <c r="G2215" s="63">
        <v>45.11</v>
      </c>
      <c r="H2215" s="63">
        <v>23</v>
      </c>
      <c r="I2215" s="40"/>
      <c r="J2215" s="40">
        <v>16</v>
      </c>
      <c r="K2215" s="40" t="s">
        <v>677</v>
      </c>
      <c r="L2215" s="40" t="s">
        <v>128</v>
      </c>
      <c r="M2215" s="63">
        <f t="shared" si="34"/>
        <v>1.4375</v>
      </c>
      <c r="N2215" s="64">
        <f>IF(M2215="","",IF(M2215&lt;Premissas!$C$8,Premissas!$E$7,IF(M2215&lt;Premissas!$C$9,Premissas!$E$8,IF(M2215&lt;Premissas!$C$10,Premissas!$E$9,IF(M2215&lt;Premissas!$C$11,Premissas!$E$10,IF(M2215&lt;Premissas!$C$12,Premissas!$E$11,Premissas!$E$12))))))</f>
        <v>350</v>
      </c>
      <c r="O2215" s="65">
        <f>IF(OR(N2215="",N2215=0),0,N2215/Premissas!$C$16)</f>
        <v>13.461538461538462</v>
      </c>
    </row>
    <row r="2216" spans="1:15" ht="15" customHeight="1">
      <c r="A2216" s="40">
        <v>8</v>
      </c>
      <c r="B2216" s="40">
        <v>7801</v>
      </c>
      <c r="C2216" s="40" t="s">
        <v>21</v>
      </c>
      <c r="D2216" s="40" t="s">
        <v>1232</v>
      </c>
      <c r="E2216" s="40" t="s">
        <v>1233</v>
      </c>
      <c r="F2216" s="62">
        <v>1579</v>
      </c>
      <c r="G2216" s="63">
        <v>128.9</v>
      </c>
      <c r="H2216" s="63">
        <v>12</v>
      </c>
      <c r="I2216" s="40"/>
      <c r="J2216" s="40">
        <v>16</v>
      </c>
      <c r="K2216" s="40" t="s">
        <v>677</v>
      </c>
      <c r="L2216" s="40" t="s">
        <v>128</v>
      </c>
      <c r="M2216" s="63">
        <f t="shared" si="34"/>
        <v>0.75</v>
      </c>
      <c r="N2216" s="64">
        <f>IF(M2216="","",IF(M2216&lt;Premissas!$C$8,Premissas!$E$7,IF(M2216&lt;Premissas!$C$9,Premissas!$E$8,IF(M2216&lt;Premissas!$C$10,Premissas!$E$9,IF(M2216&lt;Premissas!$C$11,Premissas!$E$10,IF(M2216&lt;Premissas!$C$12,Premissas!$E$11,Premissas!$E$12))))))</f>
        <v>0</v>
      </c>
      <c r="O2216" s="65">
        <f>IF(OR(N2216="",N2216=0),0,N2216/Premissas!$C$16)</f>
        <v>0</v>
      </c>
    </row>
    <row r="2217" spans="1:15" ht="15" customHeight="1">
      <c r="A2217" s="40">
        <v>8</v>
      </c>
      <c r="B2217" s="40">
        <v>7801</v>
      </c>
      <c r="C2217" s="40" t="s">
        <v>20</v>
      </c>
      <c r="D2217" s="40" t="s">
        <v>1232</v>
      </c>
      <c r="E2217" s="40" t="s">
        <v>1233</v>
      </c>
      <c r="F2217" s="62">
        <v>19</v>
      </c>
      <c r="G2217" s="63">
        <v>4.6500000000000004</v>
      </c>
      <c r="H2217" s="63">
        <v>4</v>
      </c>
      <c r="I2217" s="40"/>
      <c r="J2217" s="40">
        <v>17</v>
      </c>
      <c r="K2217" s="40" t="s">
        <v>677</v>
      </c>
      <c r="L2217" s="40" t="s">
        <v>128</v>
      </c>
      <c r="M2217" s="63">
        <f t="shared" si="34"/>
        <v>0.23529411764705882</v>
      </c>
      <c r="N2217" s="64">
        <f>IF(M2217="","",IF(M2217&lt;Premissas!$C$8,Premissas!$E$7,IF(M2217&lt;Premissas!$C$9,Premissas!$E$8,IF(M2217&lt;Premissas!$C$10,Premissas!$E$9,IF(M2217&lt;Premissas!$C$11,Premissas!$E$10,IF(M2217&lt;Premissas!$C$12,Premissas!$E$11,Premissas!$E$12))))))</f>
        <v>0</v>
      </c>
      <c r="O2217" s="65">
        <f>IF(OR(N2217="",N2217=0),0,N2217/Premissas!$C$16)</f>
        <v>0</v>
      </c>
    </row>
    <row r="2218" spans="1:15" ht="15" customHeight="1">
      <c r="A2218" s="40">
        <v>8</v>
      </c>
      <c r="B2218" s="40">
        <v>7801</v>
      </c>
      <c r="C2218" s="40" t="s">
        <v>21</v>
      </c>
      <c r="D2218" s="40" t="s">
        <v>1234</v>
      </c>
      <c r="E2218" s="40" t="s">
        <v>1235</v>
      </c>
      <c r="F2218" s="62">
        <v>925</v>
      </c>
      <c r="G2218" s="63">
        <v>52.74</v>
      </c>
      <c r="H2218" s="63">
        <v>18</v>
      </c>
      <c r="I2218" s="40"/>
      <c r="J2218" s="40">
        <v>16</v>
      </c>
      <c r="K2218" s="40" t="s">
        <v>677</v>
      </c>
      <c r="L2218" s="40" t="s">
        <v>128</v>
      </c>
      <c r="M2218" s="63">
        <f t="shared" si="34"/>
        <v>1.125</v>
      </c>
      <c r="N2218" s="64">
        <f>IF(M2218="","",IF(M2218&lt;Premissas!$C$8,Premissas!$E$7,IF(M2218&lt;Premissas!$C$9,Premissas!$E$8,IF(M2218&lt;Premissas!$C$10,Premissas!$E$9,IF(M2218&lt;Premissas!$C$11,Premissas!$E$10,IF(M2218&lt;Premissas!$C$12,Premissas!$E$11,Premissas!$E$12))))))</f>
        <v>100</v>
      </c>
      <c r="O2218" s="65">
        <f>IF(OR(N2218="",N2218=0),0,N2218/Premissas!$C$16)</f>
        <v>3.8461538461538463</v>
      </c>
    </row>
    <row r="2219" spans="1:15" ht="15" customHeight="1">
      <c r="A2219" s="40">
        <v>8</v>
      </c>
      <c r="B2219" s="40">
        <v>7801</v>
      </c>
      <c r="C2219" s="40" t="s">
        <v>21</v>
      </c>
      <c r="D2219" s="40" t="s">
        <v>1236</v>
      </c>
      <c r="E2219" s="40" t="s">
        <v>1237</v>
      </c>
      <c r="F2219" s="62">
        <v>1</v>
      </c>
      <c r="G2219" s="63">
        <v>0.05</v>
      </c>
      <c r="H2219" s="63">
        <v>20</v>
      </c>
      <c r="I2219" s="40"/>
      <c r="J2219" s="40">
        <v>16</v>
      </c>
      <c r="K2219" s="40" t="s">
        <v>677</v>
      </c>
      <c r="L2219" s="40" t="s">
        <v>128</v>
      </c>
      <c r="M2219" s="63">
        <f t="shared" si="34"/>
        <v>1.25</v>
      </c>
      <c r="N2219" s="64">
        <f>IF(M2219="","",IF(M2219&lt;Premissas!$C$8,Premissas!$E$7,IF(M2219&lt;Premissas!$C$9,Premissas!$E$8,IF(M2219&lt;Premissas!$C$10,Premissas!$E$9,IF(M2219&lt;Premissas!$C$11,Premissas!$E$10,IF(M2219&lt;Premissas!$C$12,Premissas!$E$11,Premissas!$E$12))))))</f>
        <v>200</v>
      </c>
      <c r="O2219" s="65">
        <f>IF(OR(N2219="",N2219=0),0,N2219/Premissas!$C$16)</f>
        <v>7.6923076923076925</v>
      </c>
    </row>
    <row r="2220" spans="1:15" ht="15" customHeight="1">
      <c r="A2220" s="40">
        <v>8</v>
      </c>
      <c r="B2220" s="40">
        <v>7801</v>
      </c>
      <c r="C2220" s="40" t="s">
        <v>19</v>
      </c>
      <c r="D2220" s="40" t="s">
        <v>1240</v>
      </c>
      <c r="E2220" s="40" t="s">
        <v>1241</v>
      </c>
      <c r="F2220" s="62">
        <v>818</v>
      </c>
      <c r="G2220" s="63">
        <v>65.3</v>
      </c>
      <c r="H2220" s="63">
        <v>13</v>
      </c>
      <c r="I2220" s="40"/>
      <c r="J2220" s="40">
        <v>22</v>
      </c>
      <c r="K2220" s="40" t="s">
        <v>677</v>
      </c>
      <c r="L2220" s="40" t="s">
        <v>128</v>
      </c>
      <c r="M2220" s="63">
        <f t="shared" si="34"/>
        <v>0.59090909090909094</v>
      </c>
      <c r="N2220" s="64">
        <f>IF(M2220="","",IF(M2220&lt;Premissas!$C$8,Premissas!$E$7,IF(M2220&lt;Premissas!$C$9,Premissas!$E$8,IF(M2220&lt;Premissas!$C$10,Premissas!$E$9,IF(M2220&lt;Premissas!$C$11,Premissas!$E$10,IF(M2220&lt;Premissas!$C$12,Premissas!$E$11,Premissas!$E$12))))))</f>
        <v>0</v>
      </c>
      <c r="O2220" s="65">
        <f>IF(OR(N2220="",N2220=0),0,N2220/Premissas!$C$16)</f>
        <v>0</v>
      </c>
    </row>
    <row r="2221" spans="1:15" ht="15" customHeight="1">
      <c r="A2221" s="40">
        <v>8</v>
      </c>
      <c r="B2221" s="40">
        <v>7801</v>
      </c>
      <c r="C2221" s="40" t="s">
        <v>21</v>
      </c>
      <c r="D2221" s="40" t="s">
        <v>1242</v>
      </c>
      <c r="E2221" s="40" t="s">
        <v>1243</v>
      </c>
      <c r="F2221" s="62">
        <v>266</v>
      </c>
      <c r="G2221" s="63">
        <v>30.12</v>
      </c>
      <c r="H2221" s="63">
        <v>9</v>
      </c>
      <c r="I2221" s="40"/>
      <c r="J2221" s="40">
        <v>16</v>
      </c>
      <c r="K2221" s="40" t="s">
        <v>677</v>
      </c>
      <c r="L2221" s="40" t="s">
        <v>128</v>
      </c>
      <c r="M2221" s="63">
        <f t="shared" si="34"/>
        <v>0.5625</v>
      </c>
      <c r="N2221" s="64">
        <f>IF(M2221="","",IF(M2221&lt;Premissas!$C$8,Premissas!$E$7,IF(M2221&lt;Premissas!$C$9,Premissas!$E$8,IF(M2221&lt;Premissas!$C$10,Premissas!$E$9,IF(M2221&lt;Premissas!$C$11,Premissas!$E$10,IF(M2221&lt;Premissas!$C$12,Premissas!$E$11,Premissas!$E$12))))))</f>
        <v>0</v>
      </c>
      <c r="O2221" s="65">
        <f>IF(OR(N2221="",N2221=0),0,N2221/Premissas!$C$16)</f>
        <v>0</v>
      </c>
    </row>
    <row r="2222" spans="1:15" ht="15" customHeight="1">
      <c r="A2222" s="40">
        <v>8</v>
      </c>
      <c r="B2222" s="40">
        <v>7801</v>
      </c>
      <c r="C2222" s="40" t="s">
        <v>19</v>
      </c>
      <c r="D2222" s="40" t="s">
        <v>1244</v>
      </c>
      <c r="E2222" s="40" t="s">
        <v>1245</v>
      </c>
      <c r="F2222" s="62">
        <v>353</v>
      </c>
      <c r="G2222" s="63">
        <v>10.49</v>
      </c>
      <c r="H2222" s="63">
        <v>34</v>
      </c>
      <c r="I2222" s="40"/>
      <c r="J2222" s="40">
        <v>22</v>
      </c>
      <c r="K2222" s="40" t="s">
        <v>677</v>
      </c>
      <c r="L2222" s="40" t="s">
        <v>128</v>
      </c>
      <c r="M2222" s="63">
        <f t="shared" si="34"/>
        <v>1.5454545454545454</v>
      </c>
      <c r="N2222" s="64">
        <f>IF(M2222="","",IF(M2222&lt;Premissas!$C$8,Premissas!$E$7,IF(M2222&lt;Premissas!$C$9,Premissas!$E$8,IF(M2222&lt;Premissas!$C$10,Premissas!$E$9,IF(M2222&lt;Premissas!$C$11,Premissas!$E$10,IF(M2222&lt;Premissas!$C$12,Premissas!$E$11,Premissas!$E$12))))))</f>
        <v>350</v>
      </c>
      <c r="O2222" s="65">
        <f>IF(OR(N2222="",N2222=0),0,N2222/Premissas!$C$16)</f>
        <v>13.461538461538462</v>
      </c>
    </row>
    <row r="2223" spans="1:15" ht="15" customHeight="1">
      <c r="A2223" s="40">
        <v>8</v>
      </c>
      <c r="B2223" s="40">
        <v>7801</v>
      </c>
      <c r="C2223" s="40" t="s">
        <v>21</v>
      </c>
      <c r="D2223" s="40" t="s">
        <v>1246</v>
      </c>
      <c r="E2223" s="40" t="s">
        <v>1247</v>
      </c>
      <c r="F2223" s="62">
        <v>540</v>
      </c>
      <c r="G2223" s="63">
        <v>83.95</v>
      </c>
      <c r="H2223" s="63">
        <v>6</v>
      </c>
      <c r="I2223" s="40"/>
      <c r="J2223" s="40">
        <v>16</v>
      </c>
      <c r="K2223" s="40" t="s">
        <v>677</v>
      </c>
      <c r="L2223" s="40" t="s">
        <v>128</v>
      </c>
      <c r="M2223" s="63">
        <f t="shared" si="34"/>
        <v>0.375</v>
      </c>
      <c r="N2223" s="64">
        <f>IF(M2223="","",IF(M2223&lt;Premissas!$C$8,Premissas!$E$7,IF(M2223&lt;Premissas!$C$9,Premissas!$E$8,IF(M2223&lt;Premissas!$C$10,Premissas!$E$9,IF(M2223&lt;Premissas!$C$11,Premissas!$E$10,IF(M2223&lt;Premissas!$C$12,Premissas!$E$11,Premissas!$E$12))))))</f>
        <v>0</v>
      </c>
      <c r="O2223" s="65">
        <f>IF(OR(N2223="",N2223=0),0,N2223/Premissas!$C$16)</f>
        <v>0</v>
      </c>
    </row>
    <row r="2224" spans="1:15" ht="15" customHeight="1">
      <c r="A2224" s="40">
        <v>8</v>
      </c>
      <c r="B2224" s="40">
        <v>7801</v>
      </c>
      <c r="C2224" s="40" t="s">
        <v>21</v>
      </c>
      <c r="D2224" s="40" t="s">
        <v>1870</v>
      </c>
      <c r="E2224" s="40" t="s">
        <v>1871</v>
      </c>
      <c r="F2224" s="62">
        <v>183</v>
      </c>
      <c r="G2224" s="63">
        <v>7.97</v>
      </c>
      <c r="H2224" s="63">
        <v>23</v>
      </c>
      <c r="I2224" s="40"/>
      <c r="J2224" s="40">
        <v>16</v>
      </c>
      <c r="K2224" s="40" t="s">
        <v>677</v>
      </c>
      <c r="L2224" s="40" t="s">
        <v>128</v>
      </c>
      <c r="M2224" s="63">
        <f t="shared" si="34"/>
        <v>1.4375</v>
      </c>
      <c r="N2224" s="64">
        <f>IF(M2224="","",IF(M2224&lt;Premissas!$C$8,Premissas!$E$7,IF(M2224&lt;Premissas!$C$9,Premissas!$E$8,IF(M2224&lt;Premissas!$C$10,Premissas!$E$9,IF(M2224&lt;Premissas!$C$11,Premissas!$E$10,IF(M2224&lt;Premissas!$C$12,Premissas!$E$11,Premissas!$E$12))))))</f>
        <v>350</v>
      </c>
      <c r="O2224" s="65">
        <f>IF(OR(N2224="",N2224=0),0,N2224/Premissas!$C$16)</f>
        <v>13.461538461538462</v>
      </c>
    </row>
    <row r="2225" spans="1:15" ht="15" customHeight="1">
      <c r="A2225" s="40">
        <v>8</v>
      </c>
      <c r="B2225" s="40">
        <v>7801</v>
      </c>
      <c r="C2225" s="40" t="s">
        <v>19</v>
      </c>
      <c r="D2225" s="40" t="s">
        <v>1250</v>
      </c>
      <c r="E2225" s="40" t="s">
        <v>1251</v>
      </c>
      <c r="F2225" s="62">
        <v>92</v>
      </c>
      <c r="G2225" s="63">
        <v>5.61</v>
      </c>
      <c r="H2225" s="63">
        <v>16</v>
      </c>
      <c r="I2225" s="40"/>
      <c r="J2225" s="40">
        <v>22</v>
      </c>
      <c r="K2225" s="40" t="s">
        <v>677</v>
      </c>
      <c r="L2225" s="40" t="s">
        <v>128</v>
      </c>
      <c r="M2225" s="63">
        <f t="shared" si="34"/>
        <v>0.72727272727272729</v>
      </c>
      <c r="N2225" s="64">
        <f>IF(M2225="","",IF(M2225&lt;Premissas!$C$8,Premissas!$E$7,IF(M2225&lt;Premissas!$C$9,Premissas!$E$8,IF(M2225&lt;Premissas!$C$10,Premissas!$E$9,IF(M2225&lt;Premissas!$C$11,Premissas!$E$10,IF(M2225&lt;Premissas!$C$12,Premissas!$E$11,Premissas!$E$12))))))</f>
        <v>0</v>
      </c>
      <c r="O2225" s="65">
        <f>IF(OR(N2225="",N2225=0),0,N2225/Premissas!$C$16)</f>
        <v>0</v>
      </c>
    </row>
    <row r="2226" spans="1:15" ht="15" customHeight="1">
      <c r="A2226" s="40">
        <v>8</v>
      </c>
      <c r="B2226" s="40">
        <v>7801</v>
      </c>
      <c r="C2226" s="40" t="s">
        <v>21</v>
      </c>
      <c r="D2226" s="40" t="s">
        <v>1250</v>
      </c>
      <c r="E2226" s="40" t="s">
        <v>1251</v>
      </c>
      <c r="F2226" s="62">
        <v>1665</v>
      </c>
      <c r="G2226" s="63">
        <v>106.53</v>
      </c>
      <c r="H2226" s="63">
        <v>16</v>
      </c>
      <c r="I2226" s="40"/>
      <c r="J2226" s="40">
        <v>16</v>
      </c>
      <c r="K2226" s="40" t="s">
        <v>677</v>
      </c>
      <c r="L2226" s="40" t="s">
        <v>128</v>
      </c>
      <c r="M2226" s="63">
        <f t="shared" si="34"/>
        <v>1</v>
      </c>
      <c r="N2226" s="64">
        <f>IF(M2226="","",IF(M2226&lt;Premissas!$C$8,Premissas!$E$7,IF(M2226&lt;Premissas!$C$9,Premissas!$E$8,IF(M2226&lt;Premissas!$C$10,Premissas!$E$9,IF(M2226&lt;Premissas!$C$11,Premissas!$E$10,IF(M2226&lt;Premissas!$C$12,Premissas!$E$11,Premissas!$E$12))))))</f>
        <v>100</v>
      </c>
      <c r="O2226" s="65">
        <f>IF(OR(N2226="",N2226=0),0,N2226/Premissas!$C$16)</f>
        <v>3.8461538461538463</v>
      </c>
    </row>
    <row r="2227" spans="1:15" ht="15" customHeight="1">
      <c r="A2227" s="40">
        <v>8</v>
      </c>
      <c r="B2227" s="40">
        <v>7801</v>
      </c>
      <c r="C2227" s="40" t="s">
        <v>19</v>
      </c>
      <c r="D2227" s="40" t="s">
        <v>1252</v>
      </c>
      <c r="E2227" s="40" t="s">
        <v>1253</v>
      </c>
      <c r="F2227" s="62">
        <v>58</v>
      </c>
      <c r="G2227" s="63">
        <v>4.9000000000000004</v>
      </c>
      <c r="H2227" s="63">
        <v>12</v>
      </c>
      <c r="I2227" s="40"/>
      <c r="J2227" s="40">
        <v>22</v>
      </c>
      <c r="K2227" s="40" t="s">
        <v>677</v>
      </c>
      <c r="L2227" s="40" t="s">
        <v>128</v>
      </c>
      <c r="M2227" s="63">
        <f t="shared" si="34"/>
        <v>0.54545454545454541</v>
      </c>
      <c r="N2227" s="64">
        <f>IF(M2227="","",IF(M2227&lt;Premissas!$C$8,Premissas!$E$7,IF(M2227&lt;Premissas!$C$9,Premissas!$E$8,IF(M2227&lt;Premissas!$C$10,Premissas!$E$9,IF(M2227&lt;Premissas!$C$11,Premissas!$E$10,IF(M2227&lt;Premissas!$C$12,Premissas!$E$11,Premissas!$E$12))))))</f>
        <v>0</v>
      </c>
      <c r="O2227" s="65">
        <f>IF(OR(N2227="",N2227=0),0,N2227/Premissas!$C$16)</f>
        <v>0</v>
      </c>
    </row>
    <row r="2228" spans="1:15" ht="15" customHeight="1">
      <c r="A2228" s="40">
        <v>8</v>
      </c>
      <c r="B2228" s="40">
        <v>7801</v>
      </c>
      <c r="C2228" s="40" t="s">
        <v>21</v>
      </c>
      <c r="D2228" s="40" t="s">
        <v>1252</v>
      </c>
      <c r="E2228" s="40" t="s">
        <v>1253</v>
      </c>
      <c r="F2228" s="62">
        <v>2</v>
      </c>
      <c r="G2228" s="63">
        <v>1.36</v>
      </c>
      <c r="H2228" s="63">
        <v>1</v>
      </c>
      <c r="I2228" s="40"/>
      <c r="J2228" s="40">
        <v>16</v>
      </c>
      <c r="K2228" s="40" t="s">
        <v>677</v>
      </c>
      <c r="L2228" s="40" t="s">
        <v>128</v>
      </c>
      <c r="M2228" s="63">
        <f t="shared" si="34"/>
        <v>6.25E-2</v>
      </c>
      <c r="N2228" s="64">
        <f>IF(M2228="","",IF(M2228&lt;Premissas!$C$8,Premissas!$E$7,IF(M2228&lt;Premissas!$C$9,Premissas!$E$8,IF(M2228&lt;Premissas!$C$10,Premissas!$E$9,IF(M2228&lt;Premissas!$C$11,Premissas!$E$10,IF(M2228&lt;Premissas!$C$12,Premissas!$E$11,Premissas!$E$12))))))</f>
        <v>0</v>
      </c>
      <c r="O2228" s="65">
        <f>IF(OR(N2228="",N2228=0),0,N2228/Premissas!$C$16)</f>
        <v>0</v>
      </c>
    </row>
    <row r="2229" spans="1:15" ht="15" customHeight="1">
      <c r="A2229" s="40">
        <v>8</v>
      </c>
      <c r="B2229" s="40">
        <v>7801</v>
      </c>
      <c r="C2229" s="40" t="s">
        <v>19</v>
      </c>
      <c r="D2229" s="40" t="s">
        <v>1254</v>
      </c>
      <c r="E2229" s="40" t="s">
        <v>1255</v>
      </c>
      <c r="F2229" s="62">
        <v>196</v>
      </c>
      <c r="G2229" s="63">
        <v>21.87</v>
      </c>
      <c r="H2229" s="63">
        <v>9</v>
      </c>
      <c r="I2229" s="40"/>
      <c r="J2229" s="40">
        <v>22</v>
      </c>
      <c r="K2229" s="40" t="s">
        <v>677</v>
      </c>
      <c r="L2229" s="40" t="s">
        <v>128</v>
      </c>
      <c r="M2229" s="63">
        <f t="shared" si="34"/>
        <v>0.40909090909090912</v>
      </c>
      <c r="N2229" s="64">
        <f>IF(M2229="","",IF(M2229&lt;Premissas!$C$8,Premissas!$E$7,IF(M2229&lt;Premissas!$C$9,Premissas!$E$8,IF(M2229&lt;Premissas!$C$10,Premissas!$E$9,IF(M2229&lt;Premissas!$C$11,Premissas!$E$10,IF(M2229&lt;Premissas!$C$12,Premissas!$E$11,Premissas!$E$12))))))</f>
        <v>0</v>
      </c>
      <c r="O2229" s="65">
        <f>IF(OR(N2229="",N2229=0),0,N2229/Premissas!$C$16)</f>
        <v>0</v>
      </c>
    </row>
    <row r="2230" spans="1:15" ht="15" customHeight="1">
      <c r="A2230" s="40">
        <v>8</v>
      </c>
      <c r="B2230" s="40">
        <v>7801</v>
      </c>
      <c r="C2230" s="40" t="s">
        <v>21</v>
      </c>
      <c r="D2230" s="40" t="s">
        <v>1254</v>
      </c>
      <c r="E2230" s="40" t="s">
        <v>1255</v>
      </c>
      <c r="F2230" s="62">
        <v>17</v>
      </c>
      <c r="G2230" s="63">
        <v>22.72</v>
      </c>
      <c r="H2230" s="63">
        <v>1</v>
      </c>
      <c r="I2230" s="40"/>
      <c r="J2230" s="40">
        <v>16</v>
      </c>
      <c r="K2230" s="40" t="s">
        <v>677</v>
      </c>
      <c r="L2230" s="40" t="s">
        <v>128</v>
      </c>
      <c r="M2230" s="63">
        <f t="shared" si="34"/>
        <v>6.25E-2</v>
      </c>
      <c r="N2230" s="64">
        <f>IF(M2230="","",IF(M2230&lt;Premissas!$C$8,Premissas!$E$7,IF(M2230&lt;Premissas!$C$9,Premissas!$E$8,IF(M2230&lt;Premissas!$C$10,Premissas!$E$9,IF(M2230&lt;Premissas!$C$11,Premissas!$E$10,IF(M2230&lt;Premissas!$C$12,Premissas!$E$11,Premissas!$E$12))))))</f>
        <v>0</v>
      </c>
      <c r="O2230" s="65">
        <f>IF(OR(N2230="",N2230=0),0,N2230/Premissas!$C$16)</f>
        <v>0</v>
      </c>
    </row>
    <row r="2231" spans="1:15" ht="15" customHeight="1">
      <c r="A2231" s="40">
        <v>8</v>
      </c>
      <c r="B2231" s="40">
        <v>7801</v>
      </c>
      <c r="C2231" s="40" t="s">
        <v>19</v>
      </c>
      <c r="D2231" s="40" t="s">
        <v>1872</v>
      </c>
      <c r="E2231" s="40" t="s">
        <v>1873</v>
      </c>
      <c r="F2231" s="62">
        <v>2</v>
      </c>
      <c r="G2231" s="63">
        <v>1.26</v>
      </c>
      <c r="H2231" s="63">
        <v>2</v>
      </c>
      <c r="I2231" s="40"/>
      <c r="J2231" s="40">
        <v>22</v>
      </c>
      <c r="K2231" s="40" t="s">
        <v>677</v>
      </c>
      <c r="L2231" s="40" t="s">
        <v>128</v>
      </c>
      <c r="M2231" s="63">
        <f t="shared" si="34"/>
        <v>9.0909090909090912E-2</v>
      </c>
      <c r="N2231" s="64">
        <f>IF(M2231="","",IF(M2231&lt;Premissas!$C$8,Premissas!$E$7,IF(M2231&lt;Premissas!$C$9,Premissas!$E$8,IF(M2231&lt;Premissas!$C$10,Premissas!$E$9,IF(M2231&lt;Premissas!$C$11,Premissas!$E$10,IF(M2231&lt;Premissas!$C$12,Premissas!$E$11,Premissas!$E$12))))))</f>
        <v>0</v>
      </c>
      <c r="O2231" s="65">
        <f>IF(OR(N2231="",N2231=0),0,N2231/Premissas!$C$16)</f>
        <v>0</v>
      </c>
    </row>
    <row r="2232" spans="1:15" ht="15" customHeight="1">
      <c r="A2232" s="40">
        <v>8</v>
      </c>
      <c r="B2232" s="40">
        <v>7801</v>
      </c>
      <c r="C2232" s="40" t="s">
        <v>21</v>
      </c>
      <c r="D2232" s="40" t="s">
        <v>1874</v>
      </c>
      <c r="E2232" s="40" t="s">
        <v>1875</v>
      </c>
      <c r="F2232" s="62">
        <v>1974</v>
      </c>
      <c r="G2232" s="63">
        <v>121.15</v>
      </c>
      <c r="H2232" s="63">
        <v>16</v>
      </c>
      <c r="I2232" s="40"/>
      <c r="J2232" s="40">
        <v>16</v>
      </c>
      <c r="K2232" s="40" t="s">
        <v>677</v>
      </c>
      <c r="L2232" s="40" t="s">
        <v>128</v>
      </c>
      <c r="M2232" s="63">
        <f t="shared" si="34"/>
        <v>1</v>
      </c>
      <c r="N2232" s="64">
        <f>IF(M2232="","",IF(M2232&lt;Premissas!$C$8,Premissas!$E$7,IF(M2232&lt;Premissas!$C$9,Premissas!$E$8,IF(M2232&lt;Premissas!$C$10,Premissas!$E$9,IF(M2232&lt;Premissas!$C$11,Premissas!$E$10,IF(M2232&lt;Premissas!$C$12,Premissas!$E$11,Premissas!$E$12))))))</f>
        <v>100</v>
      </c>
      <c r="O2232" s="65">
        <f>IF(OR(N2232="",N2232=0),0,N2232/Premissas!$C$16)</f>
        <v>3.8461538461538463</v>
      </c>
    </row>
    <row r="2233" spans="1:15" ht="15" customHeight="1">
      <c r="A2233" s="40">
        <v>8</v>
      </c>
      <c r="B2233" s="40">
        <v>7801</v>
      </c>
      <c r="C2233" s="40" t="s">
        <v>21</v>
      </c>
      <c r="D2233" s="40" t="s">
        <v>1876</v>
      </c>
      <c r="E2233" s="40" t="s">
        <v>1877</v>
      </c>
      <c r="F2233" s="62">
        <v>1625</v>
      </c>
      <c r="G2233" s="63">
        <v>113.62</v>
      </c>
      <c r="H2233" s="63">
        <v>14</v>
      </c>
      <c r="I2233" s="40"/>
      <c r="J2233" s="40">
        <v>16</v>
      </c>
      <c r="K2233" s="40" t="s">
        <v>677</v>
      </c>
      <c r="L2233" s="40" t="s">
        <v>128</v>
      </c>
      <c r="M2233" s="63">
        <f t="shared" si="34"/>
        <v>0.875</v>
      </c>
      <c r="N2233" s="64">
        <f>IF(M2233="","",IF(M2233&lt;Premissas!$C$8,Premissas!$E$7,IF(M2233&lt;Premissas!$C$9,Premissas!$E$8,IF(M2233&lt;Premissas!$C$10,Premissas!$E$9,IF(M2233&lt;Premissas!$C$11,Premissas!$E$10,IF(M2233&lt;Premissas!$C$12,Premissas!$E$11,Premissas!$E$12))))))</f>
        <v>0</v>
      </c>
      <c r="O2233" s="65">
        <f>IF(OR(N2233="",N2233=0),0,N2233/Premissas!$C$16)</f>
        <v>0</v>
      </c>
    </row>
    <row r="2234" spans="1:15" ht="15" customHeight="1">
      <c r="A2234" s="40">
        <v>8</v>
      </c>
      <c r="B2234" s="40">
        <v>7801</v>
      </c>
      <c r="C2234" s="40" t="s">
        <v>21</v>
      </c>
      <c r="D2234" s="40" t="s">
        <v>1256</v>
      </c>
      <c r="E2234" s="40" t="s">
        <v>1257</v>
      </c>
      <c r="F2234" s="62">
        <v>82</v>
      </c>
      <c r="G2234" s="63">
        <v>5.96</v>
      </c>
      <c r="H2234" s="63">
        <v>14</v>
      </c>
      <c r="I2234" s="40"/>
      <c r="J2234" s="40">
        <v>16</v>
      </c>
      <c r="K2234" s="40" t="s">
        <v>677</v>
      </c>
      <c r="L2234" s="40" t="s">
        <v>128</v>
      </c>
      <c r="M2234" s="63">
        <f t="shared" si="34"/>
        <v>0.875</v>
      </c>
      <c r="N2234" s="64">
        <f>IF(M2234="","",IF(M2234&lt;Premissas!$C$8,Premissas!$E$7,IF(M2234&lt;Premissas!$C$9,Premissas!$E$8,IF(M2234&lt;Premissas!$C$10,Premissas!$E$9,IF(M2234&lt;Premissas!$C$11,Premissas!$E$10,IF(M2234&lt;Premissas!$C$12,Premissas!$E$11,Premissas!$E$12))))))</f>
        <v>0</v>
      </c>
      <c r="O2234" s="65">
        <f>IF(OR(N2234="",N2234=0),0,N2234/Premissas!$C$16)</f>
        <v>0</v>
      </c>
    </row>
    <row r="2235" spans="1:15" ht="15" customHeight="1">
      <c r="A2235" s="40">
        <v>8</v>
      </c>
      <c r="B2235" s="40">
        <v>7801</v>
      </c>
      <c r="C2235" s="40" t="s">
        <v>19</v>
      </c>
      <c r="D2235" s="40" t="s">
        <v>1258</v>
      </c>
      <c r="E2235" s="40" t="s">
        <v>1259</v>
      </c>
      <c r="F2235" s="62">
        <v>52</v>
      </c>
      <c r="G2235" s="63">
        <v>17.5</v>
      </c>
      <c r="H2235" s="63">
        <v>3</v>
      </c>
      <c r="I2235" s="40"/>
      <c r="J2235" s="40">
        <v>22</v>
      </c>
      <c r="K2235" s="40" t="s">
        <v>677</v>
      </c>
      <c r="L2235" s="40" t="s">
        <v>128</v>
      </c>
      <c r="M2235" s="63">
        <f t="shared" si="34"/>
        <v>0.13636363636363635</v>
      </c>
      <c r="N2235" s="64">
        <f>IF(M2235="","",IF(M2235&lt;Premissas!$C$8,Premissas!$E$7,IF(M2235&lt;Premissas!$C$9,Premissas!$E$8,IF(M2235&lt;Premissas!$C$10,Premissas!$E$9,IF(M2235&lt;Premissas!$C$11,Premissas!$E$10,IF(M2235&lt;Premissas!$C$12,Premissas!$E$11,Premissas!$E$12))))))</f>
        <v>0</v>
      </c>
      <c r="O2235" s="65">
        <f>IF(OR(N2235="",N2235=0),0,N2235/Premissas!$C$16)</f>
        <v>0</v>
      </c>
    </row>
    <row r="2236" spans="1:15" ht="15" customHeight="1">
      <c r="A2236" s="40">
        <v>8</v>
      </c>
      <c r="B2236" s="40">
        <v>7801</v>
      </c>
      <c r="C2236" s="40" t="s">
        <v>22</v>
      </c>
      <c r="D2236" s="40" t="s">
        <v>1260</v>
      </c>
      <c r="E2236" s="40" t="s">
        <v>1261</v>
      </c>
      <c r="F2236" s="62">
        <v>1416</v>
      </c>
      <c r="G2236" s="63">
        <v>180.69</v>
      </c>
      <c r="H2236" s="63">
        <v>8</v>
      </c>
      <c r="I2236" s="40"/>
      <c r="J2236" s="40">
        <v>20</v>
      </c>
      <c r="K2236" s="40" t="s">
        <v>677</v>
      </c>
      <c r="L2236" s="40" t="s">
        <v>128</v>
      </c>
      <c r="M2236" s="63">
        <f t="shared" si="34"/>
        <v>0.4</v>
      </c>
      <c r="N2236" s="64">
        <f>IF(M2236="","",IF(M2236&lt;Premissas!$C$8,Premissas!$E$7,IF(M2236&lt;Premissas!$C$9,Premissas!$E$8,IF(M2236&lt;Premissas!$C$10,Premissas!$E$9,IF(M2236&lt;Premissas!$C$11,Premissas!$E$10,IF(M2236&lt;Premissas!$C$12,Premissas!$E$11,Premissas!$E$12))))))</f>
        <v>0</v>
      </c>
      <c r="O2236" s="65">
        <f>IF(OR(N2236="",N2236=0),0,N2236/Premissas!$C$16)</f>
        <v>0</v>
      </c>
    </row>
    <row r="2237" spans="1:15" ht="15" customHeight="1">
      <c r="A2237" s="40">
        <v>8</v>
      </c>
      <c r="B2237" s="40">
        <v>7801</v>
      </c>
      <c r="C2237" s="40" t="s">
        <v>21</v>
      </c>
      <c r="D2237" s="40" t="s">
        <v>1878</v>
      </c>
      <c r="E2237" s="40" t="s">
        <v>1879</v>
      </c>
      <c r="F2237" s="62">
        <v>49</v>
      </c>
      <c r="G2237" s="63">
        <v>36.840000000000003</v>
      </c>
      <c r="H2237" s="63">
        <v>1</v>
      </c>
      <c r="I2237" s="40"/>
      <c r="J2237" s="40">
        <v>16</v>
      </c>
      <c r="K2237" s="40" t="s">
        <v>677</v>
      </c>
      <c r="L2237" s="40" t="s">
        <v>128</v>
      </c>
      <c r="M2237" s="63">
        <f t="shared" si="34"/>
        <v>6.25E-2</v>
      </c>
      <c r="N2237" s="64">
        <f>IF(M2237="","",IF(M2237&lt;Premissas!$C$8,Premissas!$E$7,IF(M2237&lt;Premissas!$C$9,Premissas!$E$8,IF(M2237&lt;Premissas!$C$10,Premissas!$E$9,IF(M2237&lt;Premissas!$C$11,Premissas!$E$10,IF(M2237&lt;Premissas!$C$12,Premissas!$E$11,Premissas!$E$12))))))</f>
        <v>0</v>
      </c>
      <c r="O2237" s="65">
        <f>IF(OR(N2237="",N2237=0),0,N2237/Premissas!$C$16)</f>
        <v>0</v>
      </c>
    </row>
    <row r="2238" spans="1:15" ht="15" customHeight="1">
      <c r="A2238" s="40">
        <v>8</v>
      </c>
      <c r="B2238" s="40">
        <v>7801</v>
      </c>
      <c r="C2238" s="40" t="s">
        <v>21</v>
      </c>
      <c r="D2238" s="40" t="s">
        <v>1264</v>
      </c>
      <c r="E2238" s="40" t="s">
        <v>1265</v>
      </c>
      <c r="F2238" s="62">
        <v>2373</v>
      </c>
      <c r="G2238" s="63">
        <v>147.97999999999999</v>
      </c>
      <c r="H2238" s="63">
        <v>16</v>
      </c>
      <c r="I2238" s="40"/>
      <c r="J2238" s="40">
        <v>16</v>
      </c>
      <c r="K2238" s="40" t="s">
        <v>677</v>
      </c>
      <c r="L2238" s="40" t="s">
        <v>128</v>
      </c>
      <c r="M2238" s="63">
        <f t="shared" si="34"/>
        <v>1</v>
      </c>
      <c r="N2238" s="64">
        <f>IF(M2238="","",IF(M2238&lt;Premissas!$C$8,Premissas!$E$7,IF(M2238&lt;Premissas!$C$9,Premissas!$E$8,IF(M2238&lt;Premissas!$C$10,Premissas!$E$9,IF(M2238&lt;Premissas!$C$11,Premissas!$E$10,IF(M2238&lt;Premissas!$C$12,Premissas!$E$11,Premissas!$E$12))))))</f>
        <v>100</v>
      </c>
      <c r="O2238" s="65">
        <f>IF(OR(N2238="",N2238=0),0,N2238/Premissas!$C$16)</f>
        <v>3.8461538461538463</v>
      </c>
    </row>
    <row r="2239" spans="1:15" ht="15" customHeight="1">
      <c r="A2239" s="40">
        <v>8</v>
      </c>
      <c r="B2239" s="40">
        <v>7801</v>
      </c>
      <c r="C2239" s="40" t="s">
        <v>20</v>
      </c>
      <c r="D2239" s="40" t="s">
        <v>1264</v>
      </c>
      <c r="E2239" s="40" t="s">
        <v>1265</v>
      </c>
      <c r="F2239" s="62">
        <v>1</v>
      </c>
      <c r="G2239" s="63">
        <v>1.18</v>
      </c>
      <c r="H2239" s="63">
        <v>1</v>
      </c>
      <c r="I2239" s="40"/>
      <c r="J2239" s="40">
        <v>17</v>
      </c>
      <c r="K2239" s="40" t="s">
        <v>677</v>
      </c>
      <c r="L2239" s="40" t="s">
        <v>128</v>
      </c>
      <c r="M2239" s="63">
        <f t="shared" si="34"/>
        <v>5.8823529411764705E-2</v>
      </c>
      <c r="N2239" s="64">
        <f>IF(M2239="","",IF(M2239&lt;Premissas!$C$8,Premissas!$E$7,IF(M2239&lt;Premissas!$C$9,Premissas!$E$8,IF(M2239&lt;Premissas!$C$10,Premissas!$E$9,IF(M2239&lt;Premissas!$C$11,Premissas!$E$10,IF(M2239&lt;Premissas!$C$12,Premissas!$E$11,Premissas!$E$12))))))</f>
        <v>0</v>
      </c>
      <c r="O2239" s="65">
        <f>IF(OR(N2239="",N2239=0),0,N2239/Premissas!$C$16)</f>
        <v>0</v>
      </c>
    </row>
    <row r="2240" spans="1:15" ht="15" customHeight="1">
      <c r="A2240" s="40">
        <v>8</v>
      </c>
      <c r="B2240" s="40">
        <v>7801</v>
      </c>
      <c r="C2240" s="40" t="s">
        <v>19</v>
      </c>
      <c r="D2240" s="40" t="s">
        <v>1266</v>
      </c>
      <c r="E2240" s="40" t="s">
        <v>1267</v>
      </c>
      <c r="F2240" s="62">
        <v>1846</v>
      </c>
      <c r="G2240" s="63">
        <v>72.02</v>
      </c>
      <c r="H2240" s="63">
        <v>26</v>
      </c>
      <c r="I2240" s="40"/>
      <c r="J2240" s="40">
        <v>22</v>
      </c>
      <c r="K2240" s="40" t="s">
        <v>677</v>
      </c>
      <c r="L2240" s="40" t="s">
        <v>128</v>
      </c>
      <c r="M2240" s="63">
        <f t="shared" si="34"/>
        <v>1.1818181818181819</v>
      </c>
      <c r="N2240" s="64">
        <f>IF(M2240="","",IF(M2240&lt;Premissas!$C$8,Premissas!$E$7,IF(M2240&lt;Premissas!$C$9,Premissas!$E$8,IF(M2240&lt;Premissas!$C$10,Premissas!$E$9,IF(M2240&lt;Premissas!$C$11,Premissas!$E$10,IF(M2240&lt;Premissas!$C$12,Premissas!$E$11,Premissas!$E$12))))))</f>
        <v>100</v>
      </c>
      <c r="O2240" s="65">
        <f>IF(OR(N2240="",N2240=0),0,N2240/Premissas!$C$16)</f>
        <v>3.8461538461538463</v>
      </c>
    </row>
    <row r="2241" spans="1:15" ht="15" customHeight="1">
      <c r="A2241" s="40">
        <v>8</v>
      </c>
      <c r="B2241" s="40">
        <v>7801</v>
      </c>
      <c r="C2241" s="40" t="s">
        <v>20</v>
      </c>
      <c r="D2241" s="40" t="s">
        <v>1880</v>
      </c>
      <c r="E2241" s="40" t="s">
        <v>1881</v>
      </c>
      <c r="F2241" s="62">
        <v>360</v>
      </c>
      <c r="G2241" s="63">
        <v>35.22</v>
      </c>
      <c r="H2241" s="63">
        <v>10</v>
      </c>
      <c r="I2241" s="40"/>
      <c r="J2241" s="40">
        <v>17</v>
      </c>
      <c r="K2241" s="40" t="s">
        <v>677</v>
      </c>
      <c r="L2241" s="40" t="s">
        <v>128</v>
      </c>
      <c r="M2241" s="63">
        <f t="shared" si="34"/>
        <v>0.58823529411764708</v>
      </c>
      <c r="N2241" s="64">
        <f>IF(M2241="","",IF(M2241&lt;Premissas!$C$8,Premissas!$E$7,IF(M2241&lt;Premissas!$C$9,Premissas!$E$8,IF(M2241&lt;Premissas!$C$10,Premissas!$E$9,IF(M2241&lt;Premissas!$C$11,Premissas!$E$10,IF(M2241&lt;Premissas!$C$12,Premissas!$E$11,Premissas!$E$12))))))</f>
        <v>0</v>
      </c>
      <c r="O2241" s="65">
        <f>IF(OR(N2241="",N2241=0),0,N2241/Premissas!$C$16)</f>
        <v>0</v>
      </c>
    </row>
    <row r="2242" spans="1:15" ht="15" customHeight="1">
      <c r="A2242" s="40">
        <v>8</v>
      </c>
      <c r="B2242" s="40">
        <v>7801</v>
      </c>
      <c r="C2242" s="40" t="s">
        <v>19</v>
      </c>
      <c r="D2242" s="40" t="s">
        <v>1270</v>
      </c>
      <c r="E2242" s="40" t="s">
        <v>1271</v>
      </c>
      <c r="F2242" s="62">
        <v>1484</v>
      </c>
      <c r="G2242" s="63">
        <v>129.81</v>
      </c>
      <c r="H2242" s="63">
        <v>11</v>
      </c>
      <c r="I2242" s="40"/>
      <c r="J2242" s="40">
        <v>22</v>
      </c>
      <c r="K2242" s="40" t="s">
        <v>677</v>
      </c>
      <c r="L2242" s="40" t="s">
        <v>128</v>
      </c>
      <c r="M2242" s="63">
        <f t="shared" ref="M2242:M2301" si="35">IF(OR(J2242="",J2242&lt;=0),"",H2242/J2242)</f>
        <v>0.5</v>
      </c>
      <c r="N2242" s="64">
        <f>IF(M2242="","",IF(M2242&lt;Premissas!$C$8,Premissas!$E$7,IF(M2242&lt;Premissas!$C$9,Premissas!$E$8,IF(M2242&lt;Premissas!$C$10,Premissas!$E$9,IF(M2242&lt;Premissas!$C$11,Premissas!$E$10,IF(M2242&lt;Premissas!$C$12,Premissas!$E$11,Premissas!$E$12))))))</f>
        <v>0</v>
      </c>
      <c r="O2242" s="65">
        <f>IF(OR(N2242="",N2242=0),0,N2242/Premissas!$C$16)</f>
        <v>0</v>
      </c>
    </row>
    <row r="2243" spans="1:15" ht="15" customHeight="1">
      <c r="A2243" s="40">
        <v>8</v>
      </c>
      <c r="B2243" s="40">
        <v>7801</v>
      </c>
      <c r="C2243" s="40" t="s">
        <v>21</v>
      </c>
      <c r="D2243" s="40" t="s">
        <v>1272</v>
      </c>
      <c r="E2243" s="40" t="s">
        <v>1273</v>
      </c>
      <c r="F2243" s="62">
        <v>5</v>
      </c>
      <c r="G2243" s="63">
        <v>3.33</v>
      </c>
      <c r="H2243" s="63">
        <v>2</v>
      </c>
      <c r="I2243" s="40"/>
      <c r="J2243" s="40">
        <v>16</v>
      </c>
      <c r="K2243" s="40" t="s">
        <v>677</v>
      </c>
      <c r="L2243" s="40" t="s">
        <v>128</v>
      </c>
      <c r="M2243" s="63">
        <f t="shared" si="35"/>
        <v>0.125</v>
      </c>
      <c r="N2243" s="64">
        <f>IF(M2243="","",IF(M2243&lt;Premissas!$C$8,Premissas!$E$7,IF(M2243&lt;Premissas!$C$9,Premissas!$E$8,IF(M2243&lt;Premissas!$C$10,Premissas!$E$9,IF(M2243&lt;Premissas!$C$11,Premissas!$E$10,IF(M2243&lt;Premissas!$C$12,Premissas!$E$11,Premissas!$E$12))))))</f>
        <v>0</v>
      </c>
      <c r="O2243" s="65">
        <f>IF(OR(N2243="",N2243=0),0,N2243/Premissas!$C$16)</f>
        <v>0</v>
      </c>
    </row>
    <row r="2244" spans="1:15" ht="15" customHeight="1">
      <c r="A2244" s="40">
        <v>8</v>
      </c>
      <c r="B2244" s="40">
        <v>7801</v>
      </c>
      <c r="C2244" s="40" t="s">
        <v>21</v>
      </c>
      <c r="D2244" s="40" t="s">
        <v>1274</v>
      </c>
      <c r="E2244" s="40" t="s">
        <v>1275</v>
      </c>
      <c r="F2244" s="62">
        <v>620</v>
      </c>
      <c r="G2244" s="63">
        <v>54.56</v>
      </c>
      <c r="H2244" s="63">
        <v>11</v>
      </c>
      <c r="I2244" s="40"/>
      <c r="J2244" s="40">
        <v>16</v>
      </c>
      <c r="K2244" s="40" t="s">
        <v>677</v>
      </c>
      <c r="L2244" s="40" t="s">
        <v>128</v>
      </c>
      <c r="M2244" s="63">
        <f t="shared" si="35"/>
        <v>0.6875</v>
      </c>
      <c r="N2244" s="64">
        <f>IF(M2244="","",IF(M2244&lt;Premissas!$C$8,Premissas!$E$7,IF(M2244&lt;Premissas!$C$9,Premissas!$E$8,IF(M2244&lt;Premissas!$C$10,Premissas!$E$9,IF(M2244&lt;Premissas!$C$11,Premissas!$E$10,IF(M2244&lt;Premissas!$C$12,Premissas!$E$11,Premissas!$E$12))))))</f>
        <v>0</v>
      </c>
      <c r="O2244" s="65">
        <f>IF(OR(N2244="",N2244=0),0,N2244/Premissas!$C$16)</f>
        <v>0</v>
      </c>
    </row>
    <row r="2245" spans="1:15" ht="15" customHeight="1">
      <c r="A2245" s="40">
        <v>8</v>
      </c>
      <c r="B2245" s="40">
        <v>7801</v>
      </c>
      <c r="C2245" s="40" t="s">
        <v>21</v>
      </c>
      <c r="D2245" s="40" t="s">
        <v>1276</v>
      </c>
      <c r="E2245" s="40" t="s">
        <v>1277</v>
      </c>
      <c r="F2245" s="62">
        <v>2232</v>
      </c>
      <c r="G2245" s="63">
        <v>110.34</v>
      </c>
      <c r="H2245" s="63">
        <v>20</v>
      </c>
      <c r="I2245" s="40"/>
      <c r="J2245" s="40">
        <v>16</v>
      </c>
      <c r="K2245" s="40" t="s">
        <v>677</v>
      </c>
      <c r="L2245" s="40" t="s">
        <v>128</v>
      </c>
      <c r="M2245" s="63">
        <f t="shared" si="35"/>
        <v>1.25</v>
      </c>
      <c r="N2245" s="64">
        <f>IF(M2245="","",IF(M2245&lt;Premissas!$C$8,Premissas!$E$7,IF(M2245&lt;Premissas!$C$9,Premissas!$E$8,IF(M2245&lt;Premissas!$C$10,Premissas!$E$9,IF(M2245&lt;Premissas!$C$11,Premissas!$E$10,IF(M2245&lt;Premissas!$C$12,Premissas!$E$11,Premissas!$E$12))))))</f>
        <v>200</v>
      </c>
      <c r="O2245" s="65">
        <f>IF(OR(N2245="",N2245=0),0,N2245/Premissas!$C$16)</f>
        <v>7.6923076923076925</v>
      </c>
    </row>
    <row r="2246" spans="1:15" ht="15" customHeight="1">
      <c r="A2246" s="40">
        <v>8</v>
      </c>
      <c r="B2246" s="40">
        <v>7801</v>
      </c>
      <c r="C2246" s="40" t="s">
        <v>21</v>
      </c>
      <c r="D2246" s="40" t="s">
        <v>1882</v>
      </c>
      <c r="E2246" s="40" t="s">
        <v>1883</v>
      </c>
      <c r="F2246" s="62">
        <v>8</v>
      </c>
      <c r="G2246" s="63">
        <v>6.67</v>
      </c>
      <c r="H2246" s="63">
        <v>1</v>
      </c>
      <c r="I2246" s="40"/>
      <c r="J2246" s="40">
        <v>16</v>
      </c>
      <c r="K2246" s="40" t="s">
        <v>677</v>
      </c>
      <c r="L2246" s="40" t="s">
        <v>128</v>
      </c>
      <c r="M2246" s="63">
        <f t="shared" si="35"/>
        <v>6.25E-2</v>
      </c>
      <c r="N2246" s="64">
        <f>IF(M2246="","",IF(M2246&lt;Premissas!$C$8,Premissas!$E$7,IF(M2246&lt;Premissas!$C$9,Premissas!$E$8,IF(M2246&lt;Premissas!$C$10,Premissas!$E$9,IF(M2246&lt;Premissas!$C$11,Premissas!$E$10,IF(M2246&lt;Premissas!$C$12,Premissas!$E$11,Premissas!$E$12))))))</f>
        <v>0</v>
      </c>
      <c r="O2246" s="65">
        <f>IF(OR(N2246="",N2246=0),0,N2246/Premissas!$C$16)</f>
        <v>0</v>
      </c>
    </row>
    <row r="2247" spans="1:15" ht="15" customHeight="1">
      <c r="A2247" s="40">
        <v>8</v>
      </c>
      <c r="B2247" s="40">
        <v>7801</v>
      </c>
      <c r="C2247" s="40" t="s">
        <v>19</v>
      </c>
      <c r="D2247" s="40" t="s">
        <v>1278</v>
      </c>
      <c r="E2247" s="40" t="s">
        <v>1279</v>
      </c>
      <c r="F2247" s="62">
        <v>1598</v>
      </c>
      <c r="G2247" s="63">
        <v>69.86</v>
      </c>
      <c r="H2247" s="63">
        <v>23</v>
      </c>
      <c r="I2247" s="40"/>
      <c r="J2247" s="40">
        <v>22</v>
      </c>
      <c r="K2247" s="40" t="s">
        <v>677</v>
      </c>
      <c r="L2247" s="40" t="s">
        <v>128</v>
      </c>
      <c r="M2247" s="63">
        <f t="shared" si="35"/>
        <v>1.0454545454545454</v>
      </c>
      <c r="N2247" s="64">
        <f>IF(M2247="","",IF(M2247&lt;Premissas!$C$8,Premissas!$E$7,IF(M2247&lt;Premissas!$C$9,Premissas!$E$8,IF(M2247&lt;Premissas!$C$10,Premissas!$E$9,IF(M2247&lt;Premissas!$C$11,Premissas!$E$10,IF(M2247&lt;Premissas!$C$12,Premissas!$E$11,Premissas!$E$12))))))</f>
        <v>100</v>
      </c>
      <c r="O2247" s="65">
        <f>IF(OR(N2247="",N2247=0),0,N2247/Premissas!$C$16)</f>
        <v>3.8461538461538463</v>
      </c>
    </row>
    <row r="2248" spans="1:15" ht="15" customHeight="1">
      <c r="A2248" s="40">
        <v>8</v>
      </c>
      <c r="B2248" s="40">
        <v>7801</v>
      </c>
      <c r="C2248" s="40" t="s">
        <v>19</v>
      </c>
      <c r="D2248" s="40" t="s">
        <v>1280</v>
      </c>
      <c r="E2248" s="40" t="s">
        <v>1281</v>
      </c>
      <c r="F2248" s="62">
        <v>157</v>
      </c>
      <c r="G2248" s="63">
        <v>13.59</v>
      </c>
      <c r="H2248" s="63">
        <v>12</v>
      </c>
      <c r="I2248" s="40"/>
      <c r="J2248" s="40">
        <v>22</v>
      </c>
      <c r="K2248" s="40" t="s">
        <v>677</v>
      </c>
      <c r="L2248" s="40" t="s">
        <v>128</v>
      </c>
      <c r="M2248" s="63">
        <f t="shared" si="35"/>
        <v>0.54545454545454541</v>
      </c>
      <c r="N2248" s="64">
        <f>IF(M2248="","",IF(M2248&lt;Premissas!$C$8,Premissas!$E$7,IF(M2248&lt;Premissas!$C$9,Premissas!$E$8,IF(M2248&lt;Premissas!$C$10,Premissas!$E$9,IF(M2248&lt;Premissas!$C$11,Premissas!$E$10,IF(M2248&lt;Premissas!$C$12,Premissas!$E$11,Premissas!$E$12))))))</f>
        <v>0</v>
      </c>
      <c r="O2248" s="65">
        <f>IF(OR(N2248="",N2248=0),0,N2248/Premissas!$C$16)</f>
        <v>0</v>
      </c>
    </row>
    <row r="2249" spans="1:15" ht="15" customHeight="1">
      <c r="A2249" s="40">
        <v>8</v>
      </c>
      <c r="B2249" s="40">
        <v>7801</v>
      </c>
      <c r="C2249" s="40" t="s">
        <v>20</v>
      </c>
      <c r="D2249" s="40" t="s">
        <v>1280</v>
      </c>
      <c r="E2249" s="40" t="s">
        <v>1281</v>
      </c>
      <c r="F2249" s="62">
        <v>234</v>
      </c>
      <c r="G2249" s="63">
        <v>2.94</v>
      </c>
      <c r="H2249" s="63">
        <v>80</v>
      </c>
      <c r="I2249" s="40"/>
      <c r="J2249" s="40">
        <v>17</v>
      </c>
      <c r="K2249" s="40" t="s">
        <v>677</v>
      </c>
      <c r="L2249" s="40" t="s">
        <v>128</v>
      </c>
      <c r="M2249" s="63">
        <f t="shared" si="35"/>
        <v>4.7058823529411766</v>
      </c>
      <c r="N2249" s="64">
        <f>IF(M2249="","",IF(M2249&lt;Premissas!$C$8,Premissas!$E$7,IF(M2249&lt;Premissas!$C$9,Premissas!$E$8,IF(M2249&lt;Premissas!$C$10,Premissas!$E$9,IF(M2249&lt;Premissas!$C$11,Premissas!$E$10,IF(M2249&lt;Premissas!$C$12,Premissas!$E$11,Premissas!$E$12))))))</f>
        <v>750</v>
      </c>
      <c r="O2249" s="65">
        <f>IF(OR(N2249="",N2249=0),0,N2249/Premissas!$C$16)</f>
        <v>28.846153846153847</v>
      </c>
    </row>
    <row r="2250" spans="1:15" ht="15" customHeight="1">
      <c r="A2250" s="40">
        <v>8</v>
      </c>
      <c r="B2250" s="40">
        <v>7801</v>
      </c>
      <c r="C2250" s="40" t="s">
        <v>19</v>
      </c>
      <c r="D2250" s="40" t="s">
        <v>1884</v>
      </c>
      <c r="E2250" s="40" t="s">
        <v>1885</v>
      </c>
      <c r="F2250" s="62">
        <v>850</v>
      </c>
      <c r="G2250" s="63">
        <v>116.18</v>
      </c>
      <c r="H2250" s="63">
        <v>7</v>
      </c>
      <c r="I2250" s="40"/>
      <c r="J2250" s="40">
        <v>22</v>
      </c>
      <c r="K2250" s="40" t="s">
        <v>677</v>
      </c>
      <c r="L2250" s="40" t="s">
        <v>128</v>
      </c>
      <c r="M2250" s="63">
        <f t="shared" si="35"/>
        <v>0.31818181818181818</v>
      </c>
      <c r="N2250" s="64">
        <f>IF(M2250="","",IF(M2250&lt;Premissas!$C$8,Premissas!$E$7,IF(M2250&lt;Premissas!$C$9,Premissas!$E$8,IF(M2250&lt;Premissas!$C$10,Premissas!$E$9,IF(M2250&lt;Premissas!$C$11,Premissas!$E$10,IF(M2250&lt;Premissas!$C$12,Premissas!$E$11,Premissas!$E$12))))))</f>
        <v>0</v>
      </c>
      <c r="O2250" s="65">
        <f>IF(OR(N2250="",N2250=0),0,N2250/Premissas!$C$16)</f>
        <v>0</v>
      </c>
    </row>
    <row r="2251" spans="1:15" ht="15" customHeight="1">
      <c r="A2251" s="40">
        <v>8</v>
      </c>
      <c r="B2251" s="40">
        <v>7801</v>
      </c>
      <c r="C2251" s="40" t="s">
        <v>21</v>
      </c>
      <c r="D2251" s="40" t="s">
        <v>1282</v>
      </c>
      <c r="E2251" s="40" t="s">
        <v>1283</v>
      </c>
      <c r="F2251" s="62">
        <v>1440</v>
      </c>
      <c r="G2251" s="63">
        <v>86.44</v>
      </c>
      <c r="H2251" s="63">
        <v>17</v>
      </c>
      <c r="I2251" s="40"/>
      <c r="J2251" s="40">
        <v>16</v>
      </c>
      <c r="K2251" s="40" t="s">
        <v>677</v>
      </c>
      <c r="L2251" s="40" t="s">
        <v>128</v>
      </c>
      <c r="M2251" s="63">
        <f t="shared" si="35"/>
        <v>1.0625</v>
      </c>
      <c r="N2251" s="64">
        <f>IF(M2251="","",IF(M2251&lt;Premissas!$C$8,Premissas!$E$7,IF(M2251&lt;Premissas!$C$9,Premissas!$E$8,IF(M2251&lt;Premissas!$C$10,Premissas!$E$9,IF(M2251&lt;Premissas!$C$11,Premissas!$E$10,IF(M2251&lt;Premissas!$C$12,Premissas!$E$11,Premissas!$E$12))))))</f>
        <v>100</v>
      </c>
      <c r="O2251" s="65">
        <f>IF(OR(N2251="",N2251=0),0,N2251/Premissas!$C$16)</f>
        <v>3.8461538461538463</v>
      </c>
    </row>
    <row r="2252" spans="1:15" ht="15" customHeight="1">
      <c r="A2252" s="40">
        <v>8</v>
      </c>
      <c r="B2252" s="40">
        <v>7801</v>
      </c>
      <c r="C2252" s="40" t="s">
        <v>19</v>
      </c>
      <c r="D2252" s="40" t="s">
        <v>1286</v>
      </c>
      <c r="E2252" s="40" t="s">
        <v>1287</v>
      </c>
      <c r="F2252" s="62">
        <v>144</v>
      </c>
      <c r="G2252" s="63">
        <v>12.18</v>
      </c>
      <c r="H2252" s="63">
        <v>12</v>
      </c>
      <c r="I2252" s="40"/>
      <c r="J2252" s="40">
        <v>22</v>
      </c>
      <c r="K2252" s="40" t="s">
        <v>677</v>
      </c>
      <c r="L2252" s="40" t="s">
        <v>128</v>
      </c>
      <c r="M2252" s="63">
        <f t="shared" si="35"/>
        <v>0.54545454545454541</v>
      </c>
      <c r="N2252" s="64">
        <f>IF(M2252="","",IF(M2252&lt;Premissas!$C$8,Premissas!$E$7,IF(M2252&lt;Premissas!$C$9,Premissas!$E$8,IF(M2252&lt;Premissas!$C$10,Premissas!$E$9,IF(M2252&lt;Premissas!$C$11,Premissas!$E$10,IF(M2252&lt;Premissas!$C$12,Premissas!$E$11,Premissas!$E$12))))))</f>
        <v>0</v>
      </c>
      <c r="O2252" s="65">
        <f>IF(OR(N2252="",N2252=0),0,N2252/Premissas!$C$16)</f>
        <v>0</v>
      </c>
    </row>
    <row r="2253" spans="1:15" ht="15" customHeight="1">
      <c r="A2253" s="40">
        <v>8</v>
      </c>
      <c r="B2253" s="40">
        <v>7801</v>
      </c>
      <c r="C2253" s="40" t="s">
        <v>21</v>
      </c>
      <c r="D2253" s="40" t="s">
        <v>1286</v>
      </c>
      <c r="E2253" s="40" t="s">
        <v>1287</v>
      </c>
      <c r="F2253" s="62">
        <v>21</v>
      </c>
      <c r="G2253" s="63">
        <v>15.98</v>
      </c>
      <c r="H2253" s="63">
        <v>1</v>
      </c>
      <c r="I2253" s="40"/>
      <c r="J2253" s="40">
        <v>16</v>
      </c>
      <c r="K2253" s="40" t="s">
        <v>677</v>
      </c>
      <c r="L2253" s="40" t="s">
        <v>128</v>
      </c>
      <c r="M2253" s="63">
        <f t="shared" si="35"/>
        <v>6.25E-2</v>
      </c>
      <c r="N2253" s="64">
        <f>IF(M2253="","",IF(M2253&lt;Premissas!$C$8,Premissas!$E$7,IF(M2253&lt;Premissas!$C$9,Premissas!$E$8,IF(M2253&lt;Premissas!$C$10,Premissas!$E$9,IF(M2253&lt;Premissas!$C$11,Premissas!$E$10,IF(M2253&lt;Premissas!$C$12,Premissas!$E$11,Premissas!$E$12))))))</f>
        <v>0</v>
      </c>
      <c r="O2253" s="65">
        <f>IF(OR(N2253="",N2253=0),0,N2253/Premissas!$C$16)</f>
        <v>0</v>
      </c>
    </row>
    <row r="2254" spans="1:15" ht="15" customHeight="1">
      <c r="A2254" s="40">
        <v>8</v>
      </c>
      <c r="B2254" s="40">
        <v>7801</v>
      </c>
      <c r="C2254" s="40" t="s">
        <v>19</v>
      </c>
      <c r="D2254" s="40" t="s">
        <v>1288</v>
      </c>
      <c r="E2254" s="40" t="s">
        <v>1289</v>
      </c>
      <c r="F2254" s="62">
        <v>1304</v>
      </c>
      <c r="G2254" s="63">
        <v>59.19</v>
      </c>
      <c r="H2254" s="63">
        <v>22</v>
      </c>
      <c r="I2254" s="40"/>
      <c r="J2254" s="40">
        <v>22</v>
      </c>
      <c r="K2254" s="40" t="s">
        <v>677</v>
      </c>
      <c r="L2254" s="40" t="s">
        <v>128</v>
      </c>
      <c r="M2254" s="63">
        <f t="shared" si="35"/>
        <v>1</v>
      </c>
      <c r="N2254" s="64">
        <f>IF(M2254="","",IF(M2254&lt;Premissas!$C$8,Premissas!$E$7,IF(M2254&lt;Premissas!$C$9,Premissas!$E$8,IF(M2254&lt;Premissas!$C$10,Premissas!$E$9,IF(M2254&lt;Premissas!$C$11,Premissas!$E$10,IF(M2254&lt;Premissas!$C$12,Premissas!$E$11,Premissas!$E$12))))))</f>
        <v>100</v>
      </c>
      <c r="O2254" s="65">
        <f>IF(OR(N2254="",N2254=0),0,N2254/Premissas!$C$16)</f>
        <v>3.8461538461538463</v>
      </c>
    </row>
    <row r="2255" spans="1:15" ht="15" customHeight="1">
      <c r="A2255" s="40">
        <v>8</v>
      </c>
      <c r="B2255" s="40">
        <v>7801</v>
      </c>
      <c r="C2255" s="40" t="s">
        <v>21</v>
      </c>
      <c r="D2255" s="40" t="s">
        <v>1886</v>
      </c>
      <c r="E2255" s="40" t="s">
        <v>1887</v>
      </c>
      <c r="F2255" s="62">
        <v>2614</v>
      </c>
      <c r="G2255" s="63">
        <v>110.32</v>
      </c>
      <c r="H2255" s="63">
        <v>24</v>
      </c>
      <c r="I2255" s="40"/>
      <c r="J2255" s="40">
        <v>16</v>
      </c>
      <c r="K2255" s="40" t="s">
        <v>677</v>
      </c>
      <c r="L2255" s="40" t="s">
        <v>128</v>
      </c>
      <c r="M2255" s="63">
        <f t="shared" si="35"/>
        <v>1.5</v>
      </c>
      <c r="N2255" s="64">
        <f>IF(M2255="","",IF(M2255&lt;Premissas!$C$8,Premissas!$E$7,IF(M2255&lt;Premissas!$C$9,Premissas!$E$8,IF(M2255&lt;Premissas!$C$10,Premissas!$E$9,IF(M2255&lt;Premissas!$C$11,Premissas!$E$10,IF(M2255&lt;Premissas!$C$12,Premissas!$E$11,Premissas!$E$12))))))</f>
        <v>350</v>
      </c>
      <c r="O2255" s="65">
        <f>IF(OR(N2255="",N2255=0),0,N2255/Premissas!$C$16)</f>
        <v>13.461538461538462</v>
      </c>
    </row>
    <row r="2256" spans="1:15" ht="15" customHeight="1">
      <c r="A2256" s="40">
        <v>8</v>
      </c>
      <c r="B2256" s="40">
        <v>7801</v>
      </c>
      <c r="C2256" s="40" t="s">
        <v>19</v>
      </c>
      <c r="D2256" s="40" t="s">
        <v>1290</v>
      </c>
      <c r="E2256" s="40" t="s">
        <v>1291</v>
      </c>
      <c r="F2256" s="62">
        <v>4</v>
      </c>
      <c r="G2256" s="63">
        <v>0.02</v>
      </c>
      <c r="H2256" s="63">
        <v>200</v>
      </c>
      <c r="I2256" s="40"/>
      <c r="J2256" s="40">
        <v>22</v>
      </c>
      <c r="K2256" s="40" t="s">
        <v>677</v>
      </c>
      <c r="L2256" s="40" t="s">
        <v>128</v>
      </c>
      <c r="M2256" s="63">
        <f t="shared" si="35"/>
        <v>9.0909090909090917</v>
      </c>
      <c r="N2256" s="64">
        <f>IF(M2256="","",IF(M2256&lt;Premissas!$C$8,Premissas!$E$7,IF(M2256&lt;Premissas!$C$9,Premissas!$E$8,IF(M2256&lt;Premissas!$C$10,Premissas!$E$9,IF(M2256&lt;Premissas!$C$11,Premissas!$E$10,IF(M2256&lt;Premissas!$C$12,Premissas!$E$11,Premissas!$E$12))))))</f>
        <v>750</v>
      </c>
      <c r="O2256" s="65">
        <f>IF(OR(N2256="",N2256=0),0,N2256/Premissas!$C$16)</f>
        <v>28.846153846153847</v>
      </c>
    </row>
    <row r="2257" spans="1:15" ht="15" customHeight="1">
      <c r="A2257" s="40">
        <v>8</v>
      </c>
      <c r="B2257" s="40">
        <v>7801</v>
      </c>
      <c r="C2257" s="40" t="s">
        <v>20</v>
      </c>
      <c r="D2257" s="40" t="s">
        <v>1290</v>
      </c>
      <c r="E2257" s="40" t="s">
        <v>1291</v>
      </c>
      <c r="F2257" s="62">
        <v>3333</v>
      </c>
      <c r="G2257" s="63">
        <v>33.020000000000003</v>
      </c>
      <c r="H2257" s="63">
        <v>101</v>
      </c>
      <c r="I2257" s="40"/>
      <c r="J2257" s="40">
        <v>17</v>
      </c>
      <c r="K2257" s="40" t="s">
        <v>677</v>
      </c>
      <c r="L2257" s="40" t="s">
        <v>128</v>
      </c>
      <c r="M2257" s="63">
        <f t="shared" si="35"/>
        <v>5.9411764705882355</v>
      </c>
      <c r="N2257" s="64">
        <f>IF(M2257="","",IF(M2257&lt;Premissas!$C$8,Premissas!$E$7,IF(M2257&lt;Premissas!$C$9,Premissas!$E$8,IF(M2257&lt;Premissas!$C$10,Premissas!$E$9,IF(M2257&lt;Premissas!$C$11,Premissas!$E$10,IF(M2257&lt;Premissas!$C$12,Premissas!$E$11,Premissas!$E$12))))))</f>
        <v>750</v>
      </c>
      <c r="O2257" s="65">
        <f>IF(OR(N2257="",N2257=0),0,N2257/Premissas!$C$16)</f>
        <v>28.846153846153847</v>
      </c>
    </row>
    <row r="2258" spans="1:15" ht="15" customHeight="1">
      <c r="A2258" s="40">
        <v>8</v>
      </c>
      <c r="B2258" s="40">
        <v>7801</v>
      </c>
      <c r="C2258" s="40" t="s">
        <v>21</v>
      </c>
      <c r="D2258" s="40" t="s">
        <v>1888</v>
      </c>
      <c r="E2258" s="40" t="s">
        <v>1889</v>
      </c>
      <c r="F2258" s="62">
        <v>229</v>
      </c>
      <c r="G2258" s="63">
        <v>18.22</v>
      </c>
      <c r="H2258" s="63">
        <v>13</v>
      </c>
      <c r="I2258" s="40"/>
      <c r="J2258" s="40">
        <v>16</v>
      </c>
      <c r="K2258" s="40" t="s">
        <v>677</v>
      </c>
      <c r="L2258" s="40" t="s">
        <v>128</v>
      </c>
      <c r="M2258" s="63">
        <f t="shared" si="35"/>
        <v>0.8125</v>
      </c>
      <c r="N2258" s="64">
        <f>IF(M2258="","",IF(M2258&lt;Premissas!$C$8,Premissas!$E$7,IF(M2258&lt;Premissas!$C$9,Premissas!$E$8,IF(M2258&lt;Premissas!$C$10,Premissas!$E$9,IF(M2258&lt;Premissas!$C$11,Premissas!$E$10,IF(M2258&lt;Premissas!$C$12,Premissas!$E$11,Premissas!$E$12))))))</f>
        <v>0</v>
      </c>
      <c r="O2258" s="65">
        <f>IF(OR(N2258="",N2258=0),0,N2258/Premissas!$C$16)</f>
        <v>0</v>
      </c>
    </row>
    <row r="2259" spans="1:15" ht="15" customHeight="1">
      <c r="A2259" s="40">
        <v>8</v>
      </c>
      <c r="B2259" s="40">
        <v>7801</v>
      </c>
      <c r="C2259" s="40" t="s">
        <v>21</v>
      </c>
      <c r="D2259" s="40" t="s">
        <v>1292</v>
      </c>
      <c r="E2259" s="40" t="s">
        <v>1293</v>
      </c>
      <c r="F2259" s="62">
        <v>4</v>
      </c>
      <c r="G2259" s="63">
        <v>1.7</v>
      </c>
      <c r="H2259" s="63">
        <v>2</v>
      </c>
      <c r="I2259" s="40"/>
      <c r="J2259" s="40">
        <v>16</v>
      </c>
      <c r="K2259" s="40" t="s">
        <v>677</v>
      </c>
      <c r="L2259" s="40" t="s">
        <v>128</v>
      </c>
      <c r="M2259" s="63">
        <f t="shared" si="35"/>
        <v>0.125</v>
      </c>
      <c r="N2259" s="64">
        <f>IF(M2259="","",IF(M2259&lt;Premissas!$C$8,Premissas!$E$7,IF(M2259&lt;Premissas!$C$9,Premissas!$E$8,IF(M2259&lt;Premissas!$C$10,Premissas!$E$9,IF(M2259&lt;Premissas!$C$11,Premissas!$E$10,IF(M2259&lt;Premissas!$C$12,Premissas!$E$11,Premissas!$E$12))))))</f>
        <v>0</v>
      </c>
      <c r="O2259" s="65">
        <f>IF(OR(N2259="",N2259=0),0,N2259/Premissas!$C$16)</f>
        <v>0</v>
      </c>
    </row>
    <row r="2260" spans="1:15" ht="15" customHeight="1">
      <c r="A2260" s="40">
        <v>8</v>
      </c>
      <c r="B2260" s="40">
        <v>7801</v>
      </c>
      <c r="C2260" s="40" t="s">
        <v>19</v>
      </c>
      <c r="D2260" s="40" t="s">
        <v>1294</v>
      </c>
      <c r="E2260" s="40" t="s">
        <v>1295</v>
      </c>
      <c r="F2260" s="62">
        <v>718</v>
      </c>
      <c r="G2260" s="63">
        <v>56.67</v>
      </c>
      <c r="H2260" s="63">
        <v>13</v>
      </c>
      <c r="I2260" s="40"/>
      <c r="J2260" s="40">
        <v>22</v>
      </c>
      <c r="K2260" s="40" t="s">
        <v>677</v>
      </c>
      <c r="L2260" s="40" t="s">
        <v>128</v>
      </c>
      <c r="M2260" s="63">
        <f t="shared" si="35"/>
        <v>0.59090909090909094</v>
      </c>
      <c r="N2260" s="64">
        <f>IF(M2260="","",IF(M2260&lt;Premissas!$C$8,Premissas!$E$7,IF(M2260&lt;Premissas!$C$9,Premissas!$E$8,IF(M2260&lt;Premissas!$C$10,Premissas!$E$9,IF(M2260&lt;Premissas!$C$11,Premissas!$E$10,IF(M2260&lt;Premissas!$C$12,Premissas!$E$11,Premissas!$E$12))))))</f>
        <v>0</v>
      </c>
      <c r="O2260" s="65">
        <f>IF(OR(N2260="",N2260=0),0,N2260/Premissas!$C$16)</f>
        <v>0</v>
      </c>
    </row>
    <row r="2261" spans="1:15" ht="15" customHeight="1">
      <c r="A2261" s="40">
        <v>8</v>
      </c>
      <c r="B2261" s="40">
        <v>7801</v>
      </c>
      <c r="C2261" s="40" t="s">
        <v>19</v>
      </c>
      <c r="D2261" s="40" t="s">
        <v>1890</v>
      </c>
      <c r="E2261" s="40" t="s">
        <v>1891</v>
      </c>
      <c r="F2261" s="62">
        <v>105</v>
      </c>
      <c r="G2261" s="63">
        <v>7.46</v>
      </c>
      <c r="H2261" s="63">
        <v>14</v>
      </c>
      <c r="I2261" s="40"/>
      <c r="J2261" s="40">
        <v>22</v>
      </c>
      <c r="K2261" s="40" t="s">
        <v>677</v>
      </c>
      <c r="L2261" s="40" t="s">
        <v>128</v>
      </c>
      <c r="M2261" s="63">
        <f t="shared" si="35"/>
        <v>0.63636363636363635</v>
      </c>
      <c r="N2261" s="64">
        <f>IF(M2261="","",IF(M2261&lt;Premissas!$C$8,Premissas!$E$7,IF(M2261&lt;Premissas!$C$9,Premissas!$E$8,IF(M2261&lt;Premissas!$C$10,Premissas!$E$9,IF(M2261&lt;Premissas!$C$11,Premissas!$E$10,IF(M2261&lt;Premissas!$C$12,Premissas!$E$11,Premissas!$E$12))))))</f>
        <v>0</v>
      </c>
      <c r="O2261" s="65">
        <f>IF(OR(N2261="",N2261=0),0,N2261/Premissas!$C$16)</f>
        <v>0</v>
      </c>
    </row>
    <row r="2262" spans="1:15" ht="15" customHeight="1">
      <c r="A2262" s="40">
        <v>8</v>
      </c>
      <c r="B2262" s="40">
        <v>7801</v>
      </c>
      <c r="C2262" s="40" t="s">
        <v>20</v>
      </c>
      <c r="D2262" s="40" t="s">
        <v>1890</v>
      </c>
      <c r="E2262" s="40" t="s">
        <v>1891</v>
      </c>
      <c r="F2262" s="62">
        <v>1275</v>
      </c>
      <c r="G2262" s="63">
        <v>17.07</v>
      </c>
      <c r="H2262" s="63">
        <v>75</v>
      </c>
      <c r="I2262" s="40"/>
      <c r="J2262" s="40">
        <v>17</v>
      </c>
      <c r="K2262" s="40" t="s">
        <v>677</v>
      </c>
      <c r="L2262" s="40" t="s">
        <v>128</v>
      </c>
      <c r="M2262" s="63">
        <f t="shared" si="35"/>
        <v>4.4117647058823533</v>
      </c>
      <c r="N2262" s="64">
        <f>IF(M2262="","",IF(M2262&lt;Premissas!$C$8,Premissas!$E$7,IF(M2262&lt;Premissas!$C$9,Premissas!$E$8,IF(M2262&lt;Premissas!$C$10,Premissas!$E$9,IF(M2262&lt;Premissas!$C$11,Premissas!$E$10,IF(M2262&lt;Premissas!$C$12,Premissas!$E$11,Premissas!$E$12))))))</f>
        <v>750</v>
      </c>
      <c r="O2262" s="65">
        <f>IF(OR(N2262="",N2262=0),0,N2262/Premissas!$C$16)</f>
        <v>28.846153846153847</v>
      </c>
    </row>
    <row r="2263" spans="1:15" ht="15" customHeight="1">
      <c r="A2263" s="40">
        <v>8</v>
      </c>
      <c r="B2263" s="40">
        <v>7801</v>
      </c>
      <c r="C2263" s="40" t="s">
        <v>19</v>
      </c>
      <c r="D2263" s="40" t="s">
        <v>1298</v>
      </c>
      <c r="E2263" s="40" t="s">
        <v>1299</v>
      </c>
      <c r="F2263" s="62">
        <v>641</v>
      </c>
      <c r="G2263" s="63">
        <v>26.84</v>
      </c>
      <c r="H2263" s="63">
        <v>24</v>
      </c>
      <c r="I2263" s="40"/>
      <c r="J2263" s="40">
        <v>22</v>
      </c>
      <c r="K2263" s="40" t="s">
        <v>677</v>
      </c>
      <c r="L2263" s="40" t="s">
        <v>128</v>
      </c>
      <c r="M2263" s="63">
        <f t="shared" si="35"/>
        <v>1.0909090909090908</v>
      </c>
      <c r="N2263" s="64">
        <f>IF(M2263="","",IF(M2263&lt;Premissas!$C$8,Premissas!$E$7,IF(M2263&lt;Premissas!$C$9,Premissas!$E$8,IF(M2263&lt;Premissas!$C$10,Premissas!$E$9,IF(M2263&lt;Premissas!$C$11,Premissas!$E$10,IF(M2263&lt;Premissas!$C$12,Premissas!$E$11,Premissas!$E$12))))))</f>
        <v>100</v>
      </c>
      <c r="O2263" s="65">
        <f>IF(OR(N2263="",N2263=0),0,N2263/Premissas!$C$16)</f>
        <v>3.8461538461538463</v>
      </c>
    </row>
    <row r="2264" spans="1:15" ht="15" customHeight="1">
      <c r="A2264" s="40">
        <v>8</v>
      </c>
      <c r="B2264" s="40">
        <v>7801</v>
      </c>
      <c r="C2264" s="40" t="s">
        <v>21</v>
      </c>
      <c r="D2264" s="40" t="s">
        <v>1298</v>
      </c>
      <c r="E2264" s="40" t="s">
        <v>1299</v>
      </c>
      <c r="F2264" s="62">
        <v>4</v>
      </c>
      <c r="G2264" s="63">
        <v>0.57999999999999996</v>
      </c>
      <c r="H2264" s="63">
        <v>7</v>
      </c>
      <c r="I2264" s="40"/>
      <c r="J2264" s="40">
        <v>16</v>
      </c>
      <c r="K2264" s="40" t="s">
        <v>677</v>
      </c>
      <c r="L2264" s="40" t="s">
        <v>128</v>
      </c>
      <c r="M2264" s="63">
        <f t="shared" si="35"/>
        <v>0.4375</v>
      </c>
      <c r="N2264" s="64">
        <f>IF(M2264="","",IF(M2264&lt;Premissas!$C$8,Premissas!$E$7,IF(M2264&lt;Premissas!$C$9,Premissas!$E$8,IF(M2264&lt;Premissas!$C$10,Premissas!$E$9,IF(M2264&lt;Premissas!$C$11,Premissas!$E$10,IF(M2264&lt;Premissas!$C$12,Premissas!$E$11,Premissas!$E$12))))))</f>
        <v>0</v>
      </c>
      <c r="O2264" s="65">
        <f>IF(OR(N2264="",N2264=0),0,N2264/Premissas!$C$16)</f>
        <v>0</v>
      </c>
    </row>
    <row r="2265" spans="1:15" ht="15" customHeight="1">
      <c r="A2265" s="40">
        <v>8</v>
      </c>
      <c r="B2265" s="40">
        <v>7801</v>
      </c>
      <c r="C2265" s="40" t="s">
        <v>20</v>
      </c>
      <c r="D2265" s="40" t="s">
        <v>1892</v>
      </c>
      <c r="E2265" s="40" t="s">
        <v>1893</v>
      </c>
      <c r="F2265" s="62">
        <v>1</v>
      </c>
      <c r="G2265" s="63">
        <v>1.56</v>
      </c>
      <c r="H2265" s="63">
        <v>1</v>
      </c>
      <c r="I2265" s="40"/>
      <c r="J2265" s="40">
        <v>17</v>
      </c>
      <c r="K2265" s="40" t="s">
        <v>677</v>
      </c>
      <c r="L2265" s="40" t="s">
        <v>128</v>
      </c>
      <c r="M2265" s="63">
        <f t="shared" si="35"/>
        <v>5.8823529411764705E-2</v>
      </c>
      <c r="N2265" s="64">
        <f>IF(M2265="","",IF(M2265&lt;Premissas!$C$8,Premissas!$E$7,IF(M2265&lt;Premissas!$C$9,Premissas!$E$8,IF(M2265&lt;Premissas!$C$10,Premissas!$E$9,IF(M2265&lt;Premissas!$C$11,Premissas!$E$10,IF(M2265&lt;Premissas!$C$12,Premissas!$E$11,Premissas!$E$12))))))</f>
        <v>0</v>
      </c>
      <c r="O2265" s="65">
        <f>IF(OR(N2265="",N2265=0),0,N2265/Premissas!$C$16)</f>
        <v>0</v>
      </c>
    </row>
    <row r="2266" spans="1:15" ht="15" customHeight="1">
      <c r="A2266" s="40">
        <v>8</v>
      </c>
      <c r="B2266" s="40">
        <v>7801</v>
      </c>
      <c r="C2266" s="40" t="s">
        <v>21</v>
      </c>
      <c r="D2266" s="40" t="s">
        <v>1300</v>
      </c>
      <c r="E2266" s="40" t="s">
        <v>1301</v>
      </c>
      <c r="F2266" s="62">
        <v>86</v>
      </c>
      <c r="G2266" s="63">
        <v>21.41</v>
      </c>
      <c r="H2266" s="63">
        <v>4</v>
      </c>
      <c r="I2266" s="40"/>
      <c r="J2266" s="40">
        <v>16</v>
      </c>
      <c r="K2266" s="40" t="s">
        <v>677</v>
      </c>
      <c r="L2266" s="40" t="s">
        <v>128</v>
      </c>
      <c r="M2266" s="63">
        <f t="shared" si="35"/>
        <v>0.25</v>
      </c>
      <c r="N2266" s="64">
        <f>IF(M2266="","",IF(M2266&lt;Premissas!$C$8,Premissas!$E$7,IF(M2266&lt;Premissas!$C$9,Premissas!$E$8,IF(M2266&lt;Premissas!$C$10,Premissas!$E$9,IF(M2266&lt;Premissas!$C$11,Premissas!$E$10,IF(M2266&lt;Premissas!$C$12,Premissas!$E$11,Premissas!$E$12))))))</f>
        <v>0</v>
      </c>
      <c r="O2266" s="65">
        <f>IF(OR(N2266="",N2266=0),0,N2266/Premissas!$C$16)</f>
        <v>0</v>
      </c>
    </row>
    <row r="2267" spans="1:15" ht="15" customHeight="1">
      <c r="A2267" s="40">
        <v>8</v>
      </c>
      <c r="B2267" s="40">
        <v>7801</v>
      </c>
      <c r="C2267" s="40" t="s">
        <v>21</v>
      </c>
      <c r="D2267" s="40" t="s">
        <v>1894</v>
      </c>
      <c r="E2267" s="40" t="s">
        <v>1895</v>
      </c>
      <c r="F2267" s="62">
        <v>352</v>
      </c>
      <c r="G2267" s="63">
        <v>45.34</v>
      </c>
      <c r="H2267" s="63">
        <v>8</v>
      </c>
      <c r="I2267" s="40"/>
      <c r="J2267" s="40">
        <v>16</v>
      </c>
      <c r="K2267" s="40" t="s">
        <v>677</v>
      </c>
      <c r="L2267" s="40" t="s">
        <v>128</v>
      </c>
      <c r="M2267" s="63">
        <f t="shared" si="35"/>
        <v>0.5</v>
      </c>
      <c r="N2267" s="64">
        <f>IF(M2267="","",IF(M2267&lt;Premissas!$C$8,Premissas!$E$7,IF(M2267&lt;Premissas!$C$9,Premissas!$E$8,IF(M2267&lt;Premissas!$C$10,Premissas!$E$9,IF(M2267&lt;Premissas!$C$11,Premissas!$E$10,IF(M2267&lt;Premissas!$C$12,Premissas!$E$11,Premissas!$E$12))))))</f>
        <v>0</v>
      </c>
      <c r="O2267" s="65">
        <f>IF(OR(N2267="",N2267=0),0,N2267/Premissas!$C$16)</f>
        <v>0</v>
      </c>
    </row>
    <row r="2268" spans="1:15" ht="15" customHeight="1">
      <c r="A2268" s="40">
        <v>8</v>
      </c>
      <c r="B2268" s="40">
        <v>7801</v>
      </c>
      <c r="C2268" s="40" t="s">
        <v>19</v>
      </c>
      <c r="D2268" s="40" t="s">
        <v>1302</v>
      </c>
      <c r="E2268" s="40" t="s">
        <v>1303</v>
      </c>
      <c r="F2268" s="62">
        <v>1009</v>
      </c>
      <c r="G2268" s="63">
        <v>58.13</v>
      </c>
      <c r="H2268" s="63">
        <v>17</v>
      </c>
      <c r="I2268" s="40"/>
      <c r="J2268" s="40">
        <v>22</v>
      </c>
      <c r="K2268" s="40" t="s">
        <v>677</v>
      </c>
      <c r="L2268" s="40" t="s">
        <v>128</v>
      </c>
      <c r="M2268" s="63">
        <f t="shared" si="35"/>
        <v>0.77272727272727271</v>
      </c>
      <c r="N2268" s="64">
        <f>IF(M2268="","",IF(M2268&lt;Premissas!$C$8,Premissas!$E$7,IF(M2268&lt;Premissas!$C$9,Premissas!$E$8,IF(M2268&lt;Premissas!$C$10,Premissas!$E$9,IF(M2268&lt;Premissas!$C$11,Premissas!$E$10,IF(M2268&lt;Premissas!$C$12,Premissas!$E$11,Premissas!$E$12))))))</f>
        <v>0</v>
      </c>
      <c r="O2268" s="65">
        <f>IF(OR(N2268="",N2268=0),0,N2268/Premissas!$C$16)</f>
        <v>0</v>
      </c>
    </row>
    <row r="2269" spans="1:15" ht="15" customHeight="1">
      <c r="A2269" s="40">
        <v>8</v>
      </c>
      <c r="B2269" s="40">
        <v>7801</v>
      </c>
      <c r="C2269" s="40" t="s">
        <v>21</v>
      </c>
      <c r="D2269" s="40" t="s">
        <v>1896</v>
      </c>
      <c r="E2269" s="40" t="s">
        <v>1897</v>
      </c>
      <c r="F2269" s="62">
        <v>2</v>
      </c>
      <c r="G2269" s="63">
        <v>2.08</v>
      </c>
      <c r="H2269" s="63">
        <v>1</v>
      </c>
      <c r="I2269" s="40"/>
      <c r="J2269" s="40">
        <v>16</v>
      </c>
      <c r="K2269" s="40" t="s">
        <v>677</v>
      </c>
      <c r="L2269" s="40" t="s">
        <v>128</v>
      </c>
      <c r="M2269" s="63">
        <f t="shared" si="35"/>
        <v>6.25E-2</v>
      </c>
      <c r="N2269" s="64">
        <f>IF(M2269="","",IF(M2269&lt;Premissas!$C$8,Premissas!$E$7,IF(M2269&lt;Premissas!$C$9,Premissas!$E$8,IF(M2269&lt;Premissas!$C$10,Premissas!$E$9,IF(M2269&lt;Premissas!$C$11,Premissas!$E$10,IF(M2269&lt;Premissas!$C$12,Premissas!$E$11,Premissas!$E$12))))))</f>
        <v>0</v>
      </c>
      <c r="O2269" s="65">
        <f>IF(OR(N2269="",N2269=0),0,N2269/Premissas!$C$16)</f>
        <v>0</v>
      </c>
    </row>
    <row r="2270" spans="1:15" ht="15" customHeight="1">
      <c r="A2270" s="40">
        <v>8</v>
      </c>
      <c r="B2270" s="40">
        <v>7801</v>
      </c>
      <c r="C2270" s="40" t="s">
        <v>21</v>
      </c>
      <c r="D2270" s="40" t="s">
        <v>1898</v>
      </c>
      <c r="E2270" s="40" t="s">
        <v>1899</v>
      </c>
      <c r="F2270" s="62">
        <v>271</v>
      </c>
      <c r="G2270" s="63">
        <v>31.74</v>
      </c>
      <c r="H2270" s="63">
        <v>9</v>
      </c>
      <c r="I2270" s="40"/>
      <c r="J2270" s="40">
        <v>16</v>
      </c>
      <c r="K2270" s="40" t="s">
        <v>677</v>
      </c>
      <c r="L2270" s="40" t="s">
        <v>128</v>
      </c>
      <c r="M2270" s="63">
        <f t="shared" si="35"/>
        <v>0.5625</v>
      </c>
      <c r="N2270" s="64">
        <f>IF(M2270="","",IF(M2270&lt;Premissas!$C$8,Premissas!$E$7,IF(M2270&lt;Premissas!$C$9,Premissas!$E$8,IF(M2270&lt;Premissas!$C$10,Premissas!$E$9,IF(M2270&lt;Premissas!$C$11,Premissas!$E$10,IF(M2270&lt;Premissas!$C$12,Premissas!$E$11,Premissas!$E$12))))))</f>
        <v>0</v>
      </c>
      <c r="O2270" s="65">
        <f>IF(OR(N2270="",N2270=0),0,N2270/Premissas!$C$16)</f>
        <v>0</v>
      </c>
    </row>
    <row r="2271" spans="1:15" ht="15" customHeight="1">
      <c r="A2271" s="40">
        <v>8</v>
      </c>
      <c r="B2271" s="40">
        <v>7801</v>
      </c>
      <c r="C2271" s="40" t="s">
        <v>20</v>
      </c>
      <c r="D2271" s="40" t="s">
        <v>1898</v>
      </c>
      <c r="E2271" s="40" t="s">
        <v>1899</v>
      </c>
      <c r="F2271" s="62">
        <v>116</v>
      </c>
      <c r="G2271" s="63">
        <v>5.22</v>
      </c>
      <c r="H2271" s="63">
        <v>22</v>
      </c>
      <c r="I2271" s="40"/>
      <c r="J2271" s="40">
        <v>17</v>
      </c>
      <c r="K2271" s="40" t="s">
        <v>677</v>
      </c>
      <c r="L2271" s="40" t="s">
        <v>128</v>
      </c>
      <c r="M2271" s="63">
        <f t="shared" si="35"/>
        <v>1.2941176470588236</v>
      </c>
      <c r="N2271" s="64">
        <f>IF(M2271="","",IF(M2271&lt;Premissas!$C$8,Premissas!$E$7,IF(M2271&lt;Premissas!$C$9,Premissas!$E$8,IF(M2271&lt;Premissas!$C$10,Premissas!$E$9,IF(M2271&lt;Premissas!$C$11,Premissas!$E$10,IF(M2271&lt;Premissas!$C$12,Premissas!$E$11,Premissas!$E$12))))))</f>
        <v>200</v>
      </c>
      <c r="O2271" s="65">
        <f>IF(OR(N2271="",N2271=0),0,N2271/Premissas!$C$16)</f>
        <v>7.6923076923076925</v>
      </c>
    </row>
    <row r="2272" spans="1:15" ht="15" customHeight="1">
      <c r="A2272" s="40">
        <v>8</v>
      </c>
      <c r="B2272" s="40">
        <v>7801</v>
      </c>
      <c r="C2272" s="40" t="s">
        <v>21</v>
      </c>
      <c r="D2272" s="40" t="s">
        <v>1304</v>
      </c>
      <c r="E2272" s="40" t="s">
        <v>1305</v>
      </c>
      <c r="F2272" s="62">
        <v>241</v>
      </c>
      <c r="G2272" s="63">
        <v>17.97</v>
      </c>
      <c r="H2272" s="63">
        <v>13</v>
      </c>
      <c r="I2272" s="40"/>
      <c r="J2272" s="40">
        <v>16</v>
      </c>
      <c r="K2272" s="40" t="s">
        <v>677</v>
      </c>
      <c r="L2272" s="40" t="s">
        <v>128</v>
      </c>
      <c r="M2272" s="63">
        <f t="shared" si="35"/>
        <v>0.8125</v>
      </c>
      <c r="N2272" s="64">
        <f>IF(M2272="","",IF(M2272&lt;Premissas!$C$8,Premissas!$E$7,IF(M2272&lt;Premissas!$C$9,Premissas!$E$8,IF(M2272&lt;Premissas!$C$10,Premissas!$E$9,IF(M2272&lt;Premissas!$C$11,Premissas!$E$10,IF(M2272&lt;Premissas!$C$12,Premissas!$E$11,Premissas!$E$12))))))</f>
        <v>0</v>
      </c>
      <c r="O2272" s="65">
        <f>IF(OR(N2272="",N2272=0),0,N2272/Premissas!$C$16)</f>
        <v>0</v>
      </c>
    </row>
    <row r="2273" spans="1:15" ht="15" customHeight="1">
      <c r="A2273" s="40">
        <v>8</v>
      </c>
      <c r="B2273" s="40">
        <v>7801</v>
      </c>
      <c r="C2273" s="40" t="s">
        <v>21</v>
      </c>
      <c r="D2273" s="40" t="s">
        <v>1900</v>
      </c>
      <c r="E2273" s="40" t="s">
        <v>1901</v>
      </c>
      <c r="F2273" s="62">
        <v>154</v>
      </c>
      <c r="G2273" s="63">
        <v>12.6</v>
      </c>
      <c r="H2273" s="63">
        <v>12</v>
      </c>
      <c r="I2273" s="40"/>
      <c r="J2273" s="40">
        <v>16</v>
      </c>
      <c r="K2273" s="40" t="s">
        <v>677</v>
      </c>
      <c r="L2273" s="40" t="s">
        <v>128</v>
      </c>
      <c r="M2273" s="63">
        <f t="shared" si="35"/>
        <v>0.75</v>
      </c>
      <c r="N2273" s="64">
        <f>IF(M2273="","",IF(M2273&lt;Premissas!$C$8,Premissas!$E$7,IF(M2273&lt;Premissas!$C$9,Premissas!$E$8,IF(M2273&lt;Premissas!$C$10,Premissas!$E$9,IF(M2273&lt;Premissas!$C$11,Premissas!$E$10,IF(M2273&lt;Premissas!$C$12,Premissas!$E$11,Premissas!$E$12))))))</f>
        <v>0</v>
      </c>
      <c r="O2273" s="65">
        <f>IF(OR(N2273="",N2273=0),0,N2273/Premissas!$C$16)</f>
        <v>0</v>
      </c>
    </row>
    <row r="2274" spans="1:15" ht="15" customHeight="1">
      <c r="A2274" s="40">
        <v>8</v>
      </c>
      <c r="B2274" s="40">
        <v>7801</v>
      </c>
      <c r="C2274" s="40" t="s">
        <v>19</v>
      </c>
      <c r="D2274" s="40" t="s">
        <v>1306</v>
      </c>
      <c r="E2274" s="40" t="s">
        <v>1307</v>
      </c>
      <c r="F2274" s="62">
        <v>771</v>
      </c>
      <c r="G2274" s="63">
        <v>30</v>
      </c>
      <c r="H2274" s="63">
        <v>26</v>
      </c>
      <c r="I2274" s="40"/>
      <c r="J2274" s="40">
        <v>22</v>
      </c>
      <c r="K2274" s="40" t="s">
        <v>677</v>
      </c>
      <c r="L2274" s="40" t="s">
        <v>128</v>
      </c>
      <c r="M2274" s="63">
        <f t="shared" si="35"/>
        <v>1.1818181818181819</v>
      </c>
      <c r="N2274" s="64">
        <f>IF(M2274="","",IF(M2274&lt;Premissas!$C$8,Premissas!$E$7,IF(M2274&lt;Premissas!$C$9,Premissas!$E$8,IF(M2274&lt;Premissas!$C$10,Premissas!$E$9,IF(M2274&lt;Premissas!$C$11,Premissas!$E$10,IF(M2274&lt;Premissas!$C$12,Premissas!$E$11,Premissas!$E$12))))))</f>
        <v>100</v>
      </c>
      <c r="O2274" s="65">
        <f>IF(OR(N2274="",N2274=0),0,N2274/Premissas!$C$16)</f>
        <v>3.8461538461538463</v>
      </c>
    </row>
    <row r="2275" spans="1:15" ht="15" customHeight="1">
      <c r="A2275" s="40">
        <v>8</v>
      </c>
      <c r="B2275" s="40">
        <v>7801</v>
      </c>
      <c r="C2275" s="40" t="s">
        <v>20</v>
      </c>
      <c r="D2275" s="40" t="s">
        <v>1306</v>
      </c>
      <c r="E2275" s="40" t="s">
        <v>1307</v>
      </c>
      <c r="F2275" s="62">
        <v>446</v>
      </c>
      <c r="G2275" s="63">
        <v>8.5299999999999994</v>
      </c>
      <c r="H2275" s="63">
        <v>52</v>
      </c>
      <c r="I2275" s="40"/>
      <c r="J2275" s="40">
        <v>17</v>
      </c>
      <c r="K2275" s="40" t="s">
        <v>677</v>
      </c>
      <c r="L2275" s="40" t="s">
        <v>128</v>
      </c>
      <c r="M2275" s="63">
        <f t="shared" si="35"/>
        <v>3.0588235294117645</v>
      </c>
      <c r="N2275" s="64">
        <f>IF(M2275="","",IF(M2275&lt;Premissas!$C$8,Premissas!$E$7,IF(M2275&lt;Premissas!$C$9,Premissas!$E$8,IF(M2275&lt;Premissas!$C$10,Premissas!$E$9,IF(M2275&lt;Premissas!$C$11,Premissas!$E$10,IF(M2275&lt;Premissas!$C$12,Premissas!$E$11,Premissas!$E$12))))))</f>
        <v>750</v>
      </c>
      <c r="O2275" s="65">
        <f>IF(OR(N2275="",N2275=0),0,N2275/Premissas!$C$16)</f>
        <v>28.846153846153847</v>
      </c>
    </row>
    <row r="2276" spans="1:15" ht="15" customHeight="1">
      <c r="A2276" s="40">
        <v>8</v>
      </c>
      <c r="B2276" s="40">
        <v>7801</v>
      </c>
      <c r="C2276" s="40" t="s">
        <v>21</v>
      </c>
      <c r="D2276" s="40" t="s">
        <v>1308</v>
      </c>
      <c r="E2276" s="40" t="s">
        <v>1309</v>
      </c>
      <c r="F2276" s="62">
        <v>88</v>
      </c>
      <c r="G2276" s="63">
        <v>1.47</v>
      </c>
      <c r="H2276" s="63">
        <v>60</v>
      </c>
      <c r="I2276" s="40"/>
      <c r="J2276" s="40">
        <v>16</v>
      </c>
      <c r="K2276" s="40" t="s">
        <v>677</v>
      </c>
      <c r="L2276" s="40" t="s">
        <v>128</v>
      </c>
      <c r="M2276" s="63">
        <f t="shared" si="35"/>
        <v>3.75</v>
      </c>
      <c r="N2276" s="64">
        <f>IF(M2276="","",IF(M2276&lt;Premissas!$C$8,Premissas!$E$7,IF(M2276&lt;Premissas!$C$9,Premissas!$E$8,IF(M2276&lt;Premissas!$C$10,Premissas!$E$9,IF(M2276&lt;Premissas!$C$11,Premissas!$E$10,IF(M2276&lt;Premissas!$C$12,Premissas!$E$11,Premissas!$E$12))))))</f>
        <v>750</v>
      </c>
      <c r="O2276" s="65">
        <f>IF(OR(N2276="",N2276=0),0,N2276/Premissas!$C$16)</f>
        <v>28.846153846153847</v>
      </c>
    </row>
    <row r="2277" spans="1:15" ht="15" customHeight="1">
      <c r="A2277" s="40">
        <v>8</v>
      </c>
      <c r="B2277" s="40">
        <v>7801</v>
      </c>
      <c r="C2277" s="40" t="s">
        <v>20</v>
      </c>
      <c r="D2277" s="40" t="s">
        <v>1308</v>
      </c>
      <c r="E2277" s="40" t="s">
        <v>1309</v>
      </c>
      <c r="F2277" s="62">
        <v>4910</v>
      </c>
      <c r="G2277" s="63">
        <v>149.54</v>
      </c>
      <c r="H2277" s="63">
        <v>33</v>
      </c>
      <c r="I2277" s="40"/>
      <c r="J2277" s="40">
        <v>17</v>
      </c>
      <c r="K2277" s="40" t="s">
        <v>677</v>
      </c>
      <c r="L2277" s="40" t="s">
        <v>128</v>
      </c>
      <c r="M2277" s="63">
        <f t="shared" si="35"/>
        <v>1.9411764705882353</v>
      </c>
      <c r="N2277" s="64">
        <f>IF(M2277="","",IF(M2277&lt;Premissas!$C$8,Premissas!$E$7,IF(M2277&lt;Premissas!$C$9,Premissas!$E$8,IF(M2277&lt;Premissas!$C$10,Premissas!$E$9,IF(M2277&lt;Premissas!$C$11,Premissas!$E$10,IF(M2277&lt;Premissas!$C$12,Premissas!$E$11,Premissas!$E$12))))))</f>
        <v>750</v>
      </c>
      <c r="O2277" s="65">
        <f>IF(OR(N2277="",N2277=0),0,N2277/Premissas!$C$16)</f>
        <v>28.846153846153847</v>
      </c>
    </row>
    <row r="2278" spans="1:15" ht="15" customHeight="1">
      <c r="A2278" s="40">
        <v>8</v>
      </c>
      <c r="B2278" s="40">
        <v>7801</v>
      </c>
      <c r="C2278" s="40" t="s">
        <v>21</v>
      </c>
      <c r="D2278" s="40" t="s">
        <v>1902</v>
      </c>
      <c r="E2278" s="40" t="s">
        <v>1903</v>
      </c>
      <c r="F2278" s="62">
        <v>103</v>
      </c>
      <c r="G2278" s="63">
        <v>6.45</v>
      </c>
      <c r="H2278" s="63">
        <v>16</v>
      </c>
      <c r="I2278" s="40"/>
      <c r="J2278" s="40">
        <v>16</v>
      </c>
      <c r="K2278" s="40" t="s">
        <v>677</v>
      </c>
      <c r="L2278" s="40" t="s">
        <v>128</v>
      </c>
      <c r="M2278" s="63">
        <f t="shared" si="35"/>
        <v>1</v>
      </c>
      <c r="N2278" s="64">
        <f>IF(M2278="","",IF(M2278&lt;Premissas!$C$8,Premissas!$E$7,IF(M2278&lt;Premissas!$C$9,Premissas!$E$8,IF(M2278&lt;Premissas!$C$10,Premissas!$E$9,IF(M2278&lt;Premissas!$C$11,Premissas!$E$10,IF(M2278&lt;Premissas!$C$12,Premissas!$E$11,Premissas!$E$12))))))</f>
        <v>100</v>
      </c>
      <c r="O2278" s="65">
        <f>IF(OR(N2278="",N2278=0),0,N2278/Premissas!$C$16)</f>
        <v>3.8461538461538463</v>
      </c>
    </row>
    <row r="2279" spans="1:15" ht="15" customHeight="1">
      <c r="A2279" s="40">
        <v>8</v>
      </c>
      <c r="B2279" s="40">
        <v>7801</v>
      </c>
      <c r="C2279" s="40" t="s">
        <v>22</v>
      </c>
      <c r="D2279" s="40" t="s">
        <v>1312</v>
      </c>
      <c r="E2279" s="40" t="s">
        <v>1313</v>
      </c>
      <c r="F2279" s="62">
        <v>21</v>
      </c>
      <c r="G2279" s="63">
        <v>6.49</v>
      </c>
      <c r="H2279" s="63">
        <v>3</v>
      </c>
      <c r="I2279" s="40"/>
      <c r="J2279" s="40">
        <v>20</v>
      </c>
      <c r="K2279" s="40" t="s">
        <v>677</v>
      </c>
      <c r="L2279" s="40" t="s">
        <v>128</v>
      </c>
      <c r="M2279" s="63">
        <f t="shared" si="35"/>
        <v>0.15</v>
      </c>
      <c r="N2279" s="64">
        <f>IF(M2279="","",IF(M2279&lt;Premissas!$C$8,Premissas!$E$7,IF(M2279&lt;Premissas!$C$9,Premissas!$E$8,IF(M2279&lt;Premissas!$C$10,Premissas!$E$9,IF(M2279&lt;Premissas!$C$11,Premissas!$E$10,IF(M2279&lt;Premissas!$C$12,Premissas!$E$11,Premissas!$E$12))))))</f>
        <v>0</v>
      </c>
      <c r="O2279" s="65">
        <f>IF(OR(N2279="",N2279=0),0,N2279/Premissas!$C$16)</f>
        <v>0</v>
      </c>
    </row>
    <row r="2280" spans="1:15" ht="15" customHeight="1">
      <c r="A2280" s="40">
        <v>8</v>
      </c>
      <c r="B2280" s="40">
        <v>7801</v>
      </c>
      <c r="C2280" s="40" t="s">
        <v>21</v>
      </c>
      <c r="D2280" s="40" t="s">
        <v>1904</v>
      </c>
      <c r="E2280" s="40" t="s">
        <v>1905</v>
      </c>
      <c r="F2280" s="62">
        <v>91</v>
      </c>
      <c r="G2280" s="63">
        <v>2.88</v>
      </c>
      <c r="H2280" s="63">
        <v>32</v>
      </c>
      <c r="I2280" s="40"/>
      <c r="J2280" s="40">
        <v>16</v>
      </c>
      <c r="K2280" s="40" t="s">
        <v>677</v>
      </c>
      <c r="L2280" s="40" t="s">
        <v>128</v>
      </c>
      <c r="M2280" s="63">
        <f t="shared" si="35"/>
        <v>2</v>
      </c>
      <c r="N2280" s="64">
        <f>IF(M2280="","",IF(M2280&lt;Premissas!$C$8,Premissas!$E$7,IF(M2280&lt;Premissas!$C$9,Premissas!$E$8,IF(M2280&lt;Premissas!$C$10,Premissas!$E$9,IF(M2280&lt;Premissas!$C$11,Premissas!$E$10,IF(M2280&lt;Premissas!$C$12,Premissas!$E$11,Premissas!$E$12))))))</f>
        <v>750</v>
      </c>
      <c r="O2280" s="65">
        <f>IF(OR(N2280="",N2280=0),0,N2280/Premissas!$C$16)</f>
        <v>28.846153846153847</v>
      </c>
    </row>
    <row r="2281" spans="1:15" ht="15" customHeight="1">
      <c r="A2281" s="40">
        <v>8</v>
      </c>
      <c r="B2281" s="40">
        <v>7801</v>
      </c>
      <c r="C2281" s="40" t="s">
        <v>21</v>
      </c>
      <c r="D2281" s="40" t="s">
        <v>1906</v>
      </c>
      <c r="E2281" s="40" t="s">
        <v>1907</v>
      </c>
      <c r="F2281" s="62">
        <v>247</v>
      </c>
      <c r="G2281" s="63">
        <v>39.119999999999997</v>
      </c>
      <c r="H2281" s="63">
        <v>6</v>
      </c>
      <c r="I2281" s="40"/>
      <c r="J2281" s="40">
        <v>16</v>
      </c>
      <c r="K2281" s="40" t="s">
        <v>677</v>
      </c>
      <c r="L2281" s="40" t="s">
        <v>128</v>
      </c>
      <c r="M2281" s="63">
        <f t="shared" si="35"/>
        <v>0.375</v>
      </c>
      <c r="N2281" s="64">
        <f>IF(M2281="","",IF(M2281&lt;Premissas!$C$8,Premissas!$E$7,IF(M2281&lt;Premissas!$C$9,Premissas!$E$8,IF(M2281&lt;Premissas!$C$10,Premissas!$E$9,IF(M2281&lt;Premissas!$C$11,Premissas!$E$10,IF(M2281&lt;Premissas!$C$12,Premissas!$E$11,Premissas!$E$12))))))</f>
        <v>0</v>
      </c>
      <c r="O2281" s="65">
        <f>IF(OR(N2281="",N2281=0),0,N2281/Premissas!$C$16)</f>
        <v>0</v>
      </c>
    </row>
    <row r="2282" spans="1:15" ht="15" customHeight="1">
      <c r="A2282" s="40">
        <v>8</v>
      </c>
      <c r="B2282" s="40">
        <v>7801</v>
      </c>
      <c r="C2282" s="40" t="s">
        <v>19</v>
      </c>
      <c r="D2282" s="40" t="s">
        <v>1908</v>
      </c>
      <c r="E2282" s="40" t="s">
        <v>1909</v>
      </c>
      <c r="F2282" s="62">
        <v>11</v>
      </c>
      <c r="G2282" s="63">
        <v>4.2300000000000004</v>
      </c>
      <c r="H2282" s="63">
        <v>3</v>
      </c>
      <c r="I2282" s="40"/>
      <c r="J2282" s="40">
        <v>22</v>
      </c>
      <c r="K2282" s="40" t="s">
        <v>677</v>
      </c>
      <c r="L2282" s="40" t="s">
        <v>128</v>
      </c>
      <c r="M2282" s="63">
        <f t="shared" si="35"/>
        <v>0.13636363636363635</v>
      </c>
      <c r="N2282" s="64">
        <f>IF(M2282="","",IF(M2282&lt;Premissas!$C$8,Premissas!$E$7,IF(M2282&lt;Premissas!$C$9,Premissas!$E$8,IF(M2282&lt;Premissas!$C$10,Premissas!$E$9,IF(M2282&lt;Premissas!$C$11,Premissas!$E$10,IF(M2282&lt;Premissas!$C$12,Premissas!$E$11,Premissas!$E$12))))))</f>
        <v>0</v>
      </c>
      <c r="O2282" s="65">
        <f>IF(OR(N2282="",N2282=0),0,N2282/Premissas!$C$16)</f>
        <v>0</v>
      </c>
    </row>
    <row r="2283" spans="1:15" ht="15" customHeight="1">
      <c r="A2283" s="40">
        <v>8</v>
      </c>
      <c r="B2283" s="40">
        <v>7801</v>
      </c>
      <c r="C2283" s="40" t="s">
        <v>21</v>
      </c>
      <c r="D2283" s="40" t="s">
        <v>1316</v>
      </c>
      <c r="E2283" s="40" t="s">
        <v>1317</v>
      </c>
      <c r="F2283" s="62">
        <v>366</v>
      </c>
      <c r="G2283" s="63">
        <v>42.13</v>
      </c>
      <c r="H2283" s="63">
        <v>9</v>
      </c>
      <c r="I2283" s="40"/>
      <c r="J2283" s="40">
        <v>16</v>
      </c>
      <c r="K2283" s="40" t="s">
        <v>677</v>
      </c>
      <c r="L2283" s="40" t="s">
        <v>128</v>
      </c>
      <c r="M2283" s="63">
        <f t="shared" si="35"/>
        <v>0.5625</v>
      </c>
      <c r="N2283" s="64">
        <f>IF(M2283="","",IF(M2283&lt;Premissas!$C$8,Premissas!$E$7,IF(M2283&lt;Premissas!$C$9,Premissas!$E$8,IF(M2283&lt;Premissas!$C$10,Premissas!$E$9,IF(M2283&lt;Premissas!$C$11,Premissas!$E$10,IF(M2283&lt;Premissas!$C$12,Premissas!$E$11,Premissas!$E$12))))))</f>
        <v>0</v>
      </c>
      <c r="O2283" s="65">
        <f>IF(OR(N2283="",N2283=0),0,N2283/Premissas!$C$16)</f>
        <v>0</v>
      </c>
    </row>
    <row r="2284" spans="1:15" ht="15" customHeight="1">
      <c r="A2284" s="40">
        <v>8</v>
      </c>
      <c r="B2284" s="40">
        <v>7801</v>
      </c>
      <c r="C2284" s="40" t="s">
        <v>20</v>
      </c>
      <c r="D2284" s="40" t="s">
        <v>1316</v>
      </c>
      <c r="E2284" s="40" t="s">
        <v>1317</v>
      </c>
      <c r="F2284" s="62">
        <v>1656</v>
      </c>
      <c r="G2284" s="63">
        <v>81.87</v>
      </c>
      <c r="H2284" s="63">
        <v>20</v>
      </c>
      <c r="I2284" s="40"/>
      <c r="J2284" s="40">
        <v>17</v>
      </c>
      <c r="K2284" s="40" t="s">
        <v>677</v>
      </c>
      <c r="L2284" s="40" t="s">
        <v>128</v>
      </c>
      <c r="M2284" s="63">
        <f t="shared" si="35"/>
        <v>1.1764705882352942</v>
      </c>
      <c r="N2284" s="64">
        <f>IF(M2284="","",IF(M2284&lt;Premissas!$C$8,Premissas!$E$7,IF(M2284&lt;Premissas!$C$9,Premissas!$E$8,IF(M2284&lt;Premissas!$C$10,Premissas!$E$9,IF(M2284&lt;Premissas!$C$11,Premissas!$E$10,IF(M2284&lt;Premissas!$C$12,Premissas!$E$11,Premissas!$E$12))))))</f>
        <v>100</v>
      </c>
      <c r="O2284" s="65">
        <f>IF(OR(N2284="",N2284=0),0,N2284/Premissas!$C$16)</f>
        <v>3.8461538461538463</v>
      </c>
    </row>
    <row r="2285" spans="1:15" ht="15" customHeight="1">
      <c r="A2285" s="40">
        <v>8</v>
      </c>
      <c r="B2285" s="40">
        <v>7801</v>
      </c>
      <c r="C2285" s="40" t="s">
        <v>22</v>
      </c>
      <c r="D2285" s="40" t="s">
        <v>1320</v>
      </c>
      <c r="E2285" s="40" t="s">
        <v>1321</v>
      </c>
      <c r="F2285" s="62">
        <v>2303</v>
      </c>
      <c r="G2285" s="63">
        <v>218.82</v>
      </c>
      <c r="H2285" s="63">
        <v>11</v>
      </c>
      <c r="I2285" s="40"/>
      <c r="J2285" s="40">
        <v>20</v>
      </c>
      <c r="K2285" s="40" t="s">
        <v>677</v>
      </c>
      <c r="L2285" s="40" t="s">
        <v>128</v>
      </c>
      <c r="M2285" s="63">
        <f t="shared" si="35"/>
        <v>0.55000000000000004</v>
      </c>
      <c r="N2285" s="64">
        <f>IF(M2285="","",IF(M2285&lt;Premissas!$C$8,Premissas!$E$7,IF(M2285&lt;Premissas!$C$9,Premissas!$E$8,IF(M2285&lt;Premissas!$C$10,Premissas!$E$9,IF(M2285&lt;Premissas!$C$11,Premissas!$E$10,IF(M2285&lt;Premissas!$C$12,Premissas!$E$11,Premissas!$E$12))))))</f>
        <v>0</v>
      </c>
      <c r="O2285" s="65">
        <f>IF(OR(N2285="",N2285=0),0,N2285/Premissas!$C$16)</f>
        <v>0</v>
      </c>
    </row>
    <row r="2286" spans="1:15" ht="15" customHeight="1">
      <c r="A2286" s="40">
        <v>8</v>
      </c>
      <c r="B2286" s="40">
        <v>7801</v>
      </c>
      <c r="C2286" s="40" t="s">
        <v>22</v>
      </c>
      <c r="D2286" s="40" t="s">
        <v>1322</v>
      </c>
      <c r="E2286" s="40" t="s">
        <v>1323</v>
      </c>
      <c r="F2286" s="62">
        <v>3133</v>
      </c>
      <c r="G2286" s="63">
        <v>177.06</v>
      </c>
      <c r="H2286" s="63">
        <v>18</v>
      </c>
      <c r="I2286" s="40"/>
      <c r="J2286" s="40">
        <v>20</v>
      </c>
      <c r="K2286" s="40" t="s">
        <v>677</v>
      </c>
      <c r="L2286" s="40" t="s">
        <v>128</v>
      </c>
      <c r="M2286" s="63">
        <f t="shared" si="35"/>
        <v>0.9</v>
      </c>
      <c r="N2286" s="64">
        <f>IF(M2286="","",IF(M2286&lt;Premissas!$C$8,Premissas!$E$7,IF(M2286&lt;Premissas!$C$9,Premissas!$E$8,IF(M2286&lt;Premissas!$C$10,Premissas!$E$9,IF(M2286&lt;Premissas!$C$11,Premissas!$E$10,IF(M2286&lt;Premissas!$C$12,Premissas!$E$11,Premissas!$E$12))))))</f>
        <v>0</v>
      </c>
      <c r="O2286" s="65">
        <f>IF(OR(N2286="",N2286=0),0,N2286/Premissas!$C$16)</f>
        <v>0</v>
      </c>
    </row>
    <row r="2287" spans="1:15" ht="15" customHeight="1">
      <c r="A2287" s="40">
        <v>8</v>
      </c>
      <c r="B2287" s="40">
        <v>7801</v>
      </c>
      <c r="C2287" s="40" t="s">
        <v>20</v>
      </c>
      <c r="D2287" s="40" t="s">
        <v>1324</v>
      </c>
      <c r="E2287" s="40" t="s">
        <v>1325</v>
      </c>
      <c r="F2287" s="62">
        <v>4024</v>
      </c>
      <c r="G2287" s="63">
        <v>75.459999999999994</v>
      </c>
      <c r="H2287" s="63">
        <v>53</v>
      </c>
      <c r="I2287" s="40"/>
      <c r="J2287" s="40">
        <v>17</v>
      </c>
      <c r="K2287" s="40" t="s">
        <v>677</v>
      </c>
      <c r="L2287" s="40" t="s">
        <v>128</v>
      </c>
      <c r="M2287" s="63">
        <f t="shared" si="35"/>
        <v>3.1176470588235294</v>
      </c>
      <c r="N2287" s="64">
        <f>IF(M2287="","",IF(M2287&lt;Premissas!$C$8,Premissas!$E$7,IF(M2287&lt;Premissas!$C$9,Premissas!$E$8,IF(M2287&lt;Premissas!$C$10,Premissas!$E$9,IF(M2287&lt;Premissas!$C$11,Premissas!$E$10,IF(M2287&lt;Premissas!$C$12,Premissas!$E$11,Premissas!$E$12))))))</f>
        <v>750</v>
      </c>
      <c r="O2287" s="65">
        <f>IF(OR(N2287="",N2287=0),0,N2287/Premissas!$C$16)</f>
        <v>28.846153846153847</v>
      </c>
    </row>
    <row r="2288" spans="1:15" ht="15" customHeight="1">
      <c r="A2288" s="40">
        <v>8</v>
      </c>
      <c r="B2288" s="40">
        <v>7801</v>
      </c>
      <c r="C2288" s="40" t="s">
        <v>21</v>
      </c>
      <c r="D2288" s="40" t="s">
        <v>1910</v>
      </c>
      <c r="E2288" s="40" t="s">
        <v>1911</v>
      </c>
      <c r="F2288" s="62">
        <v>404</v>
      </c>
      <c r="G2288" s="63">
        <v>39.22</v>
      </c>
      <c r="H2288" s="63">
        <v>10</v>
      </c>
      <c r="I2288" s="40"/>
      <c r="J2288" s="40">
        <v>16</v>
      </c>
      <c r="K2288" s="40" t="s">
        <v>677</v>
      </c>
      <c r="L2288" s="40" t="s">
        <v>128</v>
      </c>
      <c r="M2288" s="63">
        <f t="shared" si="35"/>
        <v>0.625</v>
      </c>
      <c r="N2288" s="64">
        <f>IF(M2288="","",IF(M2288&lt;Premissas!$C$8,Premissas!$E$7,IF(M2288&lt;Premissas!$C$9,Premissas!$E$8,IF(M2288&lt;Premissas!$C$10,Premissas!$E$9,IF(M2288&lt;Premissas!$C$11,Premissas!$E$10,IF(M2288&lt;Premissas!$C$12,Premissas!$E$11,Premissas!$E$12))))))</f>
        <v>0</v>
      </c>
      <c r="O2288" s="65">
        <f>IF(OR(N2288="",N2288=0),0,N2288/Premissas!$C$16)</f>
        <v>0</v>
      </c>
    </row>
    <row r="2289" spans="1:15" ht="15" customHeight="1">
      <c r="A2289" s="40">
        <v>8</v>
      </c>
      <c r="B2289" s="40">
        <v>7801</v>
      </c>
      <c r="C2289" s="40" t="s">
        <v>20</v>
      </c>
      <c r="D2289" s="40" t="s">
        <v>1910</v>
      </c>
      <c r="E2289" s="40" t="s">
        <v>1911</v>
      </c>
      <c r="F2289" s="62">
        <v>792</v>
      </c>
      <c r="G2289" s="63">
        <v>69.08</v>
      </c>
      <c r="H2289" s="63">
        <v>11</v>
      </c>
      <c r="I2289" s="40"/>
      <c r="J2289" s="40">
        <v>17</v>
      </c>
      <c r="K2289" s="40" t="s">
        <v>677</v>
      </c>
      <c r="L2289" s="40" t="s">
        <v>128</v>
      </c>
      <c r="M2289" s="63">
        <f t="shared" si="35"/>
        <v>0.6470588235294118</v>
      </c>
      <c r="N2289" s="64">
        <f>IF(M2289="","",IF(M2289&lt;Premissas!$C$8,Premissas!$E$7,IF(M2289&lt;Premissas!$C$9,Premissas!$E$8,IF(M2289&lt;Premissas!$C$10,Premissas!$E$9,IF(M2289&lt;Premissas!$C$11,Premissas!$E$10,IF(M2289&lt;Premissas!$C$12,Premissas!$E$11,Premissas!$E$12))))))</f>
        <v>0</v>
      </c>
      <c r="O2289" s="65">
        <f>IF(OR(N2289="",N2289=0),0,N2289/Premissas!$C$16)</f>
        <v>0</v>
      </c>
    </row>
    <row r="2290" spans="1:15" ht="15" customHeight="1">
      <c r="A2290" s="40">
        <v>8</v>
      </c>
      <c r="B2290" s="40">
        <v>7801</v>
      </c>
      <c r="C2290" s="40" t="s">
        <v>22</v>
      </c>
      <c r="D2290" s="40" t="s">
        <v>1326</v>
      </c>
      <c r="E2290" s="40" t="s">
        <v>1327</v>
      </c>
      <c r="F2290" s="62">
        <v>1225</v>
      </c>
      <c r="G2290" s="63">
        <v>162.1</v>
      </c>
      <c r="H2290" s="63">
        <v>8</v>
      </c>
      <c r="I2290" s="40"/>
      <c r="J2290" s="40">
        <v>20</v>
      </c>
      <c r="K2290" s="40" t="s">
        <v>677</v>
      </c>
      <c r="L2290" s="40" t="s">
        <v>128</v>
      </c>
      <c r="M2290" s="63">
        <f t="shared" si="35"/>
        <v>0.4</v>
      </c>
      <c r="N2290" s="64">
        <f>IF(M2290="","",IF(M2290&lt;Premissas!$C$8,Premissas!$E$7,IF(M2290&lt;Premissas!$C$9,Premissas!$E$8,IF(M2290&lt;Premissas!$C$10,Premissas!$E$9,IF(M2290&lt;Premissas!$C$11,Premissas!$E$10,IF(M2290&lt;Premissas!$C$12,Premissas!$E$11,Premissas!$E$12))))))</f>
        <v>0</v>
      </c>
      <c r="O2290" s="65">
        <f>IF(OR(N2290="",N2290=0),0,N2290/Premissas!$C$16)</f>
        <v>0</v>
      </c>
    </row>
    <row r="2291" spans="1:15" ht="15" customHeight="1">
      <c r="A2291" s="40">
        <v>8</v>
      </c>
      <c r="B2291" s="40">
        <v>7801</v>
      </c>
      <c r="C2291" s="40" t="s">
        <v>20</v>
      </c>
      <c r="D2291" s="40" t="s">
        <v>1328</v>
      </c>
      <c r="E2291" s="40" t="s">
        <v>1329</v>
      </c>
      <c r="F2291" s="62">
        <v>1878</v>
      </c>
      <c r="G2291" s="63">
        <v>124.89</v>
      </c>
      <c r="H2291" s="63">
        <v>15</v>
      </c>
      <c r="I2291" s="40"/>
      <c r="J2291" s="40">
        <v>17</v>
      </c>
      <c r="K2291" s="40" t="s">
        <v>677</v>
      </c>
      <c r="L2291" s="40" t="s">
        <v>128</v>
      </c>
      <c r="M2291" s="63">
        <f t="shared" si="35"/>
        <v>0.88235294117647056</v>
      </c>
      <c r="N2291" s="64">
        <f>IF(M2291="","",IF(M2291&lt;Premissas!$C$8,Premissas!$E$7,IF(M2291&lt;Premissas!$C$9,Premissas!$E$8,IF(M2291&lt;Premissas!$C$10,Premissas!$E$9,IF(M2291&lt;Premissas!$C$11,Premissas!$E$10,IF(M2291&lt;Premissas!$C$12,Premissas!$E$11,Premissas!$E$12))))))</f>
        <v>0</v>
      </c>
      <c r="O2291" s="65">
        <f>IF(OR(N2291="",N2291=0),0,N2291/Premissas!$C$16)</f>
        <v>0</v>
      </c>
    </row>
    <row r="2292" spans="1:15" ht="15" customHeight="1">
      <c r="A2292" s="40">
        <v>8</v>
      </c>
      <c r="B2292" s="40">
        <v>7801</v>
      </c>
      <c r="C2292" s="40" t="s">
        <v>19</v>
      </c>
      <c r="D2292" s="40" t="s">
        <v>1912</v>
      </c>
      <c r="E2292" s="40" t="s">
        <v>1913</v>
      </c>
      <c r="F2292" s="62">
        <v>3</v>
      </c>
      <c r="G2292" s="63">
        <v>0.24</v>
      </c>
      <c r="H2292" s="63">
        <v>13</v>
      </c>
      <c r="I2292" s="40"/>
      <c r="J2292" s="40">
        <v>22</v>
      </c>
      <c r="K2292" s="40" t="s">
        <v>677</v>
      </c>
      <c r="L2292" s="40" t="s">
        <v>128</v>
      </c>
      <c r="M2292" s="63">
        <f t="shared" si="35"/>
        <v>0.59090909090909094</v>
      </c>
      <c r="N2292" s="64">
        <f>IF(M2292="","",IF(M2292&lt;Premissas!$C$8,Premissas!$E$7,IF(M2292&lt;Premissas!$C$9,Premissas!$E$8,IF(M2292&lt;Premissas!$C$10,Premissas!$E$9,IF(M2292&lt;Premissas!$C$11,Premissas!$E$10,IF(M2292&lt;Premissas!$C$12,Premissas!$E$11,Premissas!$E$12))))))</f>
        <v>0</v>
      </c>
      <c r="O2292" s="65">
        <f>IF(OR(N2292="",N2292=0),0,N2292/Premissas!$C$16)</f>
        <v>0</v>
      </c>
    </row>
    <row r="2293" spans="1:15" ht="15" customHeight="1">
      <c r="A2293" s="40">
        <v>8</v>
      </c>
      <c r="B2293" s="40">
        <v>7801</v>
      </c>
      <c r="C2293" s="40" t="s">
        <v>19</v>
      </c>
      <c r="D2293" s="40" t="s">
        <v>1330</v>
      </c>
      <c r="E2293" s="40" t="s">
        <v>1331</v>
      </c>
      <c r="F2293" s="62">
        <v>162</v>
      </c>
      <c r="G2293" s="63">
        <v>18.02</v>
      </c>
      <c r="H2293" s="63">
        <v>9</v>
      </c>
      <c r="I2293" s="40"/>
      <c r="J2293" s="40">
        <v>22</v>
      </c>
      <c r="K2293" s="40" t="s">
        <v>677</v>
      </c>
      <c r="L2293" s="40" t="s">
        <v>128</v>
      </c>
      <c r="M2293" s="63">
        <f t="shared" si="35"/>
        <v>0.40909090909090912</v>
      </c>
      <c r="N2293" s="64">
        <f>IF(M2293="","",IF(M2293&lt;Premissas!$C$8,Premissas!$E$7,IF(M2293&lt;Premissas!$C$9,Premissas!$E$8,IF(M2293&lt;Premissas!$C$10,Premissas!$E$9,IF(M2293&lt;Premissas!$C$11,Premissas!$E$10,IF(M2293&lt;Premissas!$C$12,Premissas!$E$11,Premissas!$E$12))))))</f>
        <v>0</v>
      </c>
      <c r="O2293" s="65">
        <f>IF(OR(N2293="",N2293=0),0,N2293/Premissas!$C$16)</f>
        <v>0</v>
      </c>
    </row>
    <row r="2294" spans="1:15" ht="15" customHeight="1">
      <c r="A2294" s="40">
        <v>8</v>
      </c>
      <c r="B2294" s="40">
        <v>7801</v>
      </c>
      <c r="C2294" s="40" t="s">
        <v>20</v>
      </c>
      <c r="D2294" s="40" t="s">
        <v>1332</v>
      </c>
      <c r="E2294" s="40" t="s">
        <v>1333</v>
      </c>
      <c r="F2294" s="62">
        <v>3480</v>
      </c>
      <c r="G2294" s="63">
        <v>177.59</v>
      </c>
      <c r="H2294" s="63">
        <v>20</v>
      </c>
      <c r="I2294" s="40"/>
      <c r="J2294" s="40">
        <v>17</v>
      </c>
      <c r="K2294" s="40" t="s">
        <v>677</v>
      </c>
      <c r="L2294" s="40" t="s">
        <v>128</v>
      </c>
      <c r="M2294" s="63">
        <f t="shared" si="35"/>
        <v>1.1764705882352942</v>
      </c>
      <c r="N2294" s="64">
        <f>IF(M2294="","",IF(M2294&lt;Premissas!$C$8,Premissas!$E$7,IF(M2294&lt;Premissas!$C$9,Premissas!$E$8,IF(M2294&lt;Premissas!$C$10,Premissas!$E$9,IF(M2294&lt;Premissas!$C$11,Premissas!$E$10,IF(M2294&lt;Premissas!$C$12,Premissas!$E$11,Premissas!$E$12))))))</f>
        <v>100</v>
      </c>
      <c r="O2294" s="65">
        <f>IF(OR(N2294="",N2294=0),0,N2294/Premissas!$C$16)</f>
        <v>3.8461538461538463</v>
      </c>
    </row>
    <row r="2295" spans="1:15" ht="15" customHeight="1">
      <c r="A2295" s="40">
        <v>8</v>
      </c>
      <c r="B2295" s="40">
        <v>7801</v>
      </c>
      <c r="C2295" s="40" t="s">
        <v>20</v>
      </c>
      <c r="D2295" s="40" t="s">
        <v>1334</v>
      </c>
      <c r="E2295" s="40" t="s">
        <v>1335</v>
      </c>
      <c r="F2295" s="62">
        <v>481</v>
      </c>
      <c r="G2295" s="63">
        <v>13</v>
      </c>
      <c r="H2295" s="63">
        <v>37</v>
      </c>
      <c r="I2295" s="40"/>
      <c r="J2295" s="40">
        <v>17</v>
      </c>
      <c r="K2295" s="40" t="s">
        <v>677</v>
      </c>
      <c r="L2295" s="40" t="s">
        <v>128</v>
      </c>
      <c r="M2295" s="63">
        <f t="shared" si="35"/>
        <v>2.1764705882352939</v>
      </c>
      <c r="N2295" s="64">
        <f>IF(M2295="","",IF(M2295&lt;Premissas!$C$8,Premissas!$E$7,IF(M2295&lt;Premissas!$C$9,Premissas!$E$8,IF(M2295&lt;Premissas!$C$10,Premissas!$E$9,IF(M2295&lt;Premissas!$C$11,Premissas!$E$10,IF(M2295&lt;Premissas!$C$12,Premissas!$E$11,Premissas!$E$12))))))</f>
        <v>750</v>
      </c>
      <c r="O2295" s="65">
        <f>IF(OR(N2295="",N2295=0),0,N2295/Premissas!$C$16)</f>
        <v>28.846153846153847</v>
      </c>
    </row>
    <row r="2296" spans="1:15" ht="15" customHeight="1">
      <c r="A2296" s="40">
        <v>8</v>
      </c>
      <c r="B2296" s="40">
        <v>7801</v>
      </c>
      <c r="C2296" s="40" t="s">
        <v>22</v>
      </c>
      <c r="D2296" s="40" t="s">
        <v>1336</v>
      </c>
      <c r="E2296" s="40" t="s">
        <v>1337</v>
      </c>
      <c r="F2296" s="62">
        <v>2572</v>
      </c>
      <c r="G2296" s="63">
        <v>203.62</v>
      </c>
      <c r="H2296" s="63">
        <v>13</v>
      </c>
      <c r="I2296" s="40"/>
      <c r="J2296" s="40">
        <v>20</v>
      </c>
      <c r="K2296" s="40" t="s">
        <v>677</v>
      </c>
      <c r="L2296" s="40" t="s">
        <v>128</v>
      </c>
      <c r="M2296" s="63">
        <f t="shared" si="35"/>
        <v>0.65</v>
      </c>
      <c r="N2296" s="64">
        <f>IF(M2296="","",IF(M2296&lt;Premissas!$C$8,Premissas!$E$7,IF(M2296&lt;Premissas!$C$9,Premissas!$E$8,IF(M2296&lt;Premissas!$C$10,Premissas!$E$9,IF(M2296&lt;Premissas!$C$11,Premissas!$E$10,IF(M2296&lt;Premissas!$C$12,Premissas!$E$11,Premissas!$E$12))))))</f>
        <v>0</v>
      </c>
      <c r="O2296" s="65">
        <f>IF(OR(N2296="",N2296=0),0,N2296/Premissas!$C$16)</f>
        <v>0</v>
      </c>
    </row>
    <row r="2297" spans="1:15" ht="15" customHeight="1">
      <c r="A2297" s="40">
        <v>8</v>
      </c>
      <c r="B2297" s="40">
        <v>7801</v>
      </c>
      <c r="C2297" s="40" t="s">
        <v>19</v>
      </c>
      <c r="D2297" s="40" t="s">
        <v>1338</v>
      </c>
      <c r="E2297" s="40" t="s">
        <v>1339</v>
      </c>
      <c r="F2297" s="62">
        <v>111</v>
      </c>
      <c r="G2297" s="63">
        <v>20.66</v>
      </c>
      <c r="H2297" s="63">
        <v>5</v>
      </c>
      <c r="I2297" s="40"/>
      <c r="J2297" s="40">
        <v>22</v>
      </c>
      <c r="K2297" s="40" t="s">
        <v>677</v>
      </c>
      <c r="L2297" s="40" t="s">
        <v>128</v>
      </c>
      <c r="M2297" s="63">
        <f t="shared" si="35"/>
        <v>0.22727272727272727</v>
      </c>
      <c r="N2297" s="64">
        <f>IF(M2297="","",IF(M2297&lt;Premissas!$C$8,Premissas!$E$7,IF(M2297&lt;Premissas!$C$9,Premissas!$E$8,IF(M2297&lt;Premissas!$C$10,Premissas!$E$9,IF(M2297&lt;Premissas!$C$11,Premissas!$E$10,IF(M2297&lt;Premissas!$C$12,Premissas!$E$11,Premissas!$E$12))))))</f>
        <v>0</v>
      </c>
      <c r="O2297" s="65">
        <f>IF(OR(N2297="",N2297=0),0,N2297/Premissas!$C$16)</f>
        <v>0</v>
      </c>
    </row>
    <row r="2298" spans="1:15" ht="15" customHeight="1">
      <c r="A2298" s="40">
        <v>8</v>
      </c>
      <c r="B2298" s="40">
        <v>7801</v>
      </c>
      <c r="C2298" s="40" t="s">
        <v>22</v>
      </c>
      <c r="D2298" s="40" t="s">
        <v>1340</v>
      </c>
      <c r="E2298" s="40" t="s">
        <v>1341</v>
      </c>
      <c r="F2298" s="62">
        <v>1246</v>
      </c>
      <c r="G2298" s="63">
        <v>164.13</v>
      </c>
      <c r="H2298" s="63">
        <v>8</v>
      </c>
      <c r="I2298" s="40"/>
      <c r="J2298" s="40">
        <v>20</v>
      </c>
      <c r="K2298" s="40" t="s">
        <v>677</v>
      </c>
      <c r="L2298" s="40" t="s">
        <v>128</v>
      </c>
      <c r="M2298" s="63">
        <f t="shared" si="35"/>
        <v>0.4</v>
      </c>
      <c r="N2298" s="64">
        <f>IF(M2298="","",IF(M2298&lt;Premissas!$C$8,Premissas!$E$7,IF(M2298&lt;Premissas!$C$9,Premissas!$E$8,IF(M2298&lt;Premissas!$C$10,Premissas!$E$9,IF(M2298&lt;Premissas!$C$11,Premissas!$E$10,IF(M2298&lt;Premissas!$C$12,Premissas!$E$11,Premissas!$E$12))))))</f>
        <v>0</v>
      </c>
      <c r="O2298" s="65">
        <f>IF(OR(N2298="",N2298=0),0,N2298/Premissas!$C$16)</f>
        <v>0</v>
      </c>
    </row>
    <row r="2299" spans="1:15" ht="15" customHeight="1">
      <c r="A2299" s="40">
        <v>8</v>
      </c>
      <c r="B2299" s="40">
        <v>7801</v>
      </c>
      <c r="C2299" s="40" t="s">
        <v>22</v>
      </c>
      <c r="D2299" s="40" t="s">
        <v>1344</v>
      </c>
      <c r="E2299" s="40" t="s">
        <v>1345</v>
      </c>
      <c r="F2299" s="62">
        <v>205</v>
      </c>
      <c r="G2299" s="63">
        <v>36.380000000000003</v>
      </c>
      <c r="H2299" s="63">
        <v>6</v>
      </c>
      <c r="I2299" s="40"/>
      <c r="J2299" s="40">
        <v>20</v>
      </c>
      <c r="K2299" s="40" t="s">
        <v>677</v>
      </c>
      <c r="L2299" s="40" t="s">
        <v>128</v>
      </c>
      <c r="M2299" s="63">
        <f t="shared" si="35"/>
        <v>0.3</v>
      </c>
      <c r="N2299" s="64">
        <f>IF(M2299="","",IF(M2299&lt;Premissas!$C$8,Premissas!$E$7,IF(M2299&lt;Premissas!$C$9,Premissas!$E$8,IF(M2299&lt;Premissas!$C$10,Premissas!$E$9,IF(M2299&lt;Premissas!$C$11,Premissas!$E$10,IF(M2299&lt;Premissas!$C$12,Premissas!$E$11,Premissas!$E$12))))))</f>
        <v>0</v>
      </c>
      <c r="O2299" s="65">
        <f>IF(OR(N2299="",N2299=0),0,N2299/Premissas!$C$16)</f>
        <v>0</v>
      </c>
    </row>
    <row r="2300" spans="1:15" ht="15" customHeight="1">
      <c r="A2300" s="40">
        <v>8</v>
      </c>
      <c r="B2300" s="40">
        <v>7801</v>
      </c>
      <c r="C2300" s="40" t="s">
        <v>22</v>
      </c>
      <c r="D2300" s="40" t="s">
        <v>1346</v>
      </c>
      <c r="E2300" s="40" t="s">
        <v>1347</v>
      </c>
      <c r="F2300" s="62">
        <v>96</v>
      </c>
      <c r="G2300" s="63">
        <v>13.3</v>
      </c>
      <c r="H2300" s="63">
        <v>7</v>
      </c>
      <c r="I2300" s="40"/>
      <c r="J2300" s="40">
        <v>20</v>
      </c>
      <c r="K2300" s="40" t="s">
        <v>677</v>
      </c>
      <c r="L2300" s="40" t="s">
        <v>128</v>
      </c>
      <c r="M2300" s="63">
        <f t="shared" si="35"/>
        <v>0.35</v>
      </c>
      <c r="N2300" s="64">
        <f>IF(M2300="","",IF(M2300&lt;Premissas!$C$8,Premissas!$E$7,IF(M2300&lt;Premissas!$C$9,Premissas!$E$8,IF(M2300&lt;Premissas!$C$10,Premissas!$E$9,IF(M2300&lt;Premissas!$C$11,Premissas!$E$10,IF(M2300&lt;Premissas!$C$12,Premissas!$E$11,Premissas!$E$12))))))</f>
        <v>0</v>
      </c>
      <c r="O2300" s="65">
        <f>IF(OR(N2300="",N2300=0),0,N2300/Premissas!$C$16)</f>
        <v>0</v>
      </c>
    </row>
    <row r="2301" spans="1:15" ht="15" customHeight="1">
      <c r="A2301" s="40">
        <v>8</v>
      </c>
      <c r="B2301" s="40">
        <v>7801</v>
      </c>
      <c r="C2301" s="40" t="s">
        <v>20</v>
      </c>
      <c r="D2301" s="40" t="s">
        <v>1348</v>
      </c>
      <c r="E2301" s="40" t="s">
        <v>1349</v>
      </c>
      <c r="F2301" s="62">
        <v>255</v>
      </c>
      <c r="G2301" s="63">
        <v>6.61</v>
      </c>
      <c r="H2301" s="63">
        <v>39</v>
      </c>
      <c r="I2301" s="40"/>
      <c r="J2301" s="40">
        <v>17</v>
      </c>
      <c r="K2301" s="40" t="s">
        <v>677</v>
      </c>
      <c r="L2301" s="40" t="s">
        <v>128</v>
      </c>
      <c r="M2301" s="63">
        <f t="shared" si="35"/>
        <v>2.2941176470588234</v>
      </c>
      <c r="N2301" s="64">
        <f>IF(M2301="","",IF(M2301&lt;Premissas!$C$8,Premissas!$E$7,IF(M2301&lt;Premissas!$C$9,Premissas!$E$8,IF(M2301&lt;Premissas!$C$10,Premissas!$E$9,IF(M2301&lt;Premissas!$C$11,Premissas!$E$10,IF(M2301&lt;Premissas!$C$12,Premissas!$E$11,Premissas!$E$12))))))</f>
        <v>750</v>
      </c>
      <c r="O2301" s="65">
        <f>IF(OR(N2301="",N2301=0),0,N2301/Premissas!$C$16)</f>
        <v>28.846153846153847</v>
      </c>
    </row>
  </sheetData>
  <autoFilter ref="A1:O230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4"/>
  <sheetViews>
    <sheetView zoomScaleNormal="100" workbookViewId="0">
      <pane ySplit="1" topLeftCell="A174" activePane="bottomLeft" state="frozen"/>
      <selection pane="bottomLeft" activeCell="B177" sqref="B177"/>
    </sheetView>
  </sheetViews>
  <sheetFormatPr defaultColWidth="8.7109375" defaultRowHeight="15"/>
  <cols>
    <col min="1" max="1" width="6" customWidth="1"/>
    <col min="2" max="2" width="12" customWidth="1"/>
    <col min="3" max="3" width="28" customWidth="1"/>
    <col min="4" max="4" width="11" customWidth="1"/>
    <col min="5" max="5" width="30" customWidth="1"/>
    <col min="6" max="6" width="7.140625" bestFit="1" customWidth="1"/>
    <col min="7" max="7" width="16.28515625" bestFit="1" customWidth="1"/>
    <col min="8" max="8" width="14.42578125" bestFit="1" customWidth="1"/>
    <col min="9" max="9" width="12" bestFit="1" customWidth="1"/>
    <col min="10" max="10" width="7.5703125" bestFit="1" customWidth="1"/>
    <col min="11" max="11" width="10.28515625" bestFit="1" customWidth="1"/>
    <col min="12" max="12" width="16.28515625" bestFit="1" customWidth="1"/>
    <col min="13" max="13" width="15" bestFit="1" customWidth="1"/>
    <col min="14" max="14" width="9.5703125" bestFit="1" customWidth="1"/>
  </cols>
  <sheetData>
    <row r="1" spans="1:14" ht="27.75" customHeight="1">
      <c r="A1" s="21" t="s">
        <v>112</v>
      </c>
      <c r="B1" s="21" t="s">
        <v>114</v>
      </c>
      <c r="C1" s="21" t="s">
        <v>115</v>
      </c>
      <c r="D1" s="21" t="s">
        <v>1930</v>
      </c>
      <c r="E1" s="21" t="s">
        <v>1931</v>
      </c>
      <c r="F1" s="21" t="s">
        <v>1932</v>
      </c>
      <c r="G1" s="21" t="s">
        <v>1933</v>
      </c>
      <c r="H1" s="21" t="s">
        <v>1934</v>
      </c>
      <c r="I1" s="21" t="s">
        <v>1935</v>
      </c>
      <c r="J1" s="21" t="s">
        <v>117</v>
      </c>
      <c r="K1" s="21" t="s">
        <v>93</v>
      </c>
      <c r="L1" s="21" t="s">
        <v>123</v>
      </c>
      <c r="M1" s="21" t="s">
        <v>124</v>
      </c>
      <c r="N1" s="21" t="s">
        <v>1936</v>
      </c>
    </row>
    <row r="2" spans="1:14" ht="15" customHeight="1">
      <c r="A2" s="40">
        <v>7</v>
      </c>
      <c r="B2" s="40" t="s">
        <v>497</v>
      </c>
      <c r="C2" s="40" t="s">
        <v>498</v>
      </c>
      <c r="D2" s="40">
        <v>1942</v>
      </c>
      <c r="E2" s="40" t="s">
        <v>21</v>
      </c>
      <c r="F2" s="40">
        <f>COUNTIFS(Detalhe_Registro!$A:$A,A2,Detalhe_Registro!$D:$D,B2)</f>
        <v>1</v>
      </c>
      <c r="G2" s="63">
        <v>1.125</v>
      </c>
      <c r="H2" s="63">
        <v>1.125</v>
      </c>
      <c r="I2" s="62">
        <f>SUMIFS(Detalhe_Registro!$F:$F,Detalhe_Registro!$A:$A,A2,Detalhe_Registro!$D:$D,B2)</f>
        <v>179</v>
      </c>
      <c r="J2" s="63">
        <f>SUMIFS(Detalhe_Registro!$G:$G,Detalhe_Registro!$A:$A,A2,Detalhe_Registro!$D:$D,B2)</f>
        <v>10.14</v>
      </c>
      <c r="K2" s="40" t="str">
        <f>IF(G2="","",IF(G2&lt;Premissas!$C$8,"&lt; 1,00",IF(G2&lt;Premissas!$C$9,"1,00 – 1,19",IF(G2&lt;Premissas!$C$10,"1,20 – 1,39",IF(G2&lt;Premissas!$C$11,"1,40 – 1,59",IF(G2&lt;Premissas!$C$12,"1,60 – 1,99","≥ 2,00"))))))</f>
        <v>1,00 – 1,19</v>
      </c>
      <c r="L2" s="64">
        <f>IF(G2="","",MIN(Premissas!$C$17,IF(G2&lt;Premissas!$C$8,Premissas!$E$7,IF(G2&lt;Premissas!$C$9,Premissas!$E$8,IF(G2&lt;Premissas!$C$10,Premissas!$E$9,IF(G2&lt;Premissas!$C$11,Premissas!$E$10,IF(G2&lt;Premissas!$C$12,Premissas!$E$11,Premissas!$E$12)))))))</f>
        <v>100</v>
      </c>
      <c r="M2" s="65">
        <f>IF(OR(L2="",L2=0),0,L2/Premissas!$C$16)</f>
        <v>3.8461538461538463</v>
      </c>
      <c r="N2" s="40" t="str">
        <f>IF(L2&gt;=Premissas!$C$17,"SIM","NÃO")</f>
        <v>NÃO</v>
      </c>
    </row>
    <row r="3" spans="1:14" ht="15" customHeight="1">
      <c r="A3" s="40">
        <v>7</v>
      </c>
      <c r="B3" s="40" t="s">
        <v>549</v>
      </c>
      <c r="C3" s="40" t="s">
        <v>550</v>
      </c>
      <c r="D3" s="40">
        <v>1942</v>
      </c>
      <c r="E3" s="40" t="s">
        <v>20</v>
      </c>
      <c r="F3" s="40">
        <f>COUNTIFS(Detalhe_Registro!$A:$A,A3,Detalhe_Registro!$D:$D,B3)</f>
        <v>1</v>
      </c>
      <c r="G3" s="63">
        <v>1.5882350000000001</v>
      </c>
      <c r="H3" s="63">
        <v>1.5882350000000001</v>
      </c>
      <c r="I3" s="62">
        <f>SUMIFS(Detalhe_Registro!$F:$F,Detalhe_Registro!$A:$A,A3,Detalhe_Registro!$D:$D,B3)</f>
        <v>701</v>
      </c>
      <c r="J3" s="63">
        <f>SUMIFS(Detalhe_Registro!$G:$G,Detalhe_Registro!$A:$A,A3,Detalhe_Registro!$D:$D,B3)</f>
        <v>25.59</v>
      </c>
      <c r="K3" s="40" t="str">
        <f>IF(G3="","",IF(G3&lt;Premissas!$C$8,"&lt; 1,00",IF(G3&lt;Premissas!$C$9,"1,00 – 1,19",IF(G3&lt;Premissas!$C$10,"1,20 – 1,39",IF(G3&lt;Premissas!$C$11,"1,40 – 1,59",IF(G3&lt;Premissas!$C$12,"1,60 – 1,99","≥ 2,00"))))))</f>
        <v>1,40 – 1,59</v>
      </c>
      <c r="L3" s="64">
        <f>IF(G3="","",MIN(Premissas!$C$17,IF(G3&lt;Premissas!$C$8,Premissas!$E$7,IF(G3&lt;Premissas!$C$9,Premissas!$E$8,IF(G3&lt;Premissas!$C$10,Premissas!$E$9,IF(G3&lt;Premissas!$C$11,Premissas!$E$10,IF(G3&lt;Premissas!$C$12,Premissas!$E$11,Premissas!$E$12)))))))</f>
        <v>350</v>
      </c>
      <c r="M3" s="65">
        <f>IF(OR(L3="",L3=0),0,L3/Premissas!$C$16)</f>
        <v>13.461538461538462</v>
      </c>
      <c r="N3" s="40" t="str">
        <f>IF(L3&gt;=Premissas!$C$17,"SIM","NÃO")</f>
        <v>NÃO</v>
      </c>
    </row>
    <row r="4" spans="1:14" ht="15" customHeight="1">
      <c r="A4" s="40">
        <v>7</v>
      </c>
      <c r="B4" s="40" t="s">
        <v>565</v>
      </c>
      <c r="C4" s="40" t="s">
        <v>566</v>
      </c>
      <c r="D4" s="40">
        <v>1942</v>
      </c>
      <c r="E4" s="40" t="s">
        <v>22</v>
      </c>
      <c r="F4" s="40">
        <f>COUNTIFS(Detalhe_Registro!$A:$A,A4,Detalhe_Registro!$D:$D,B4)</f>
        <v>1</v>
      </c>
      <c r="G4" s="63">
        <v>1.85</v>
      </c>
      <c r="H4" s="63">
        <v>1.85</v>
      </c>
      <c r="I4" s="62">
        <f>SUMIFS(Detalhe_Registro!$F:$F,Detalhe_Registro!$A:$A,A4,Detalhe_Registro!$D:$D,B4)</f>
        <v>1948</v>
      </c>
      <c r="J4" s="63">
        <f>SUMIFS(Detalhe_Registro!$G:$G,Detalhe_Registro!$A:$A,A4,Detalhe_Registro!$D:$D,B4)</f>
        <v>52.62</v>
      </c>
      <c r="K4" s="40" t="str">
        <f>IF(G4="","",IF(G4&lt;Premissas!$C$8,"&lt; 1,00",IF(G4&lt;Premissas!$C$9,"1,00 – 1,19",IF(G4&lt;Premissas!$C$10,"1,20 – 1,39",IF(G4&lt;Premissas!$C$11,"1,40 – 1,59",IF(G4&lt;Premissas!$C$12,"1,60 – 1,99","≥ 2,00"))))))</f>
        <v>1,60 – 1,99</v>
      </c>
      <c r="L4" s="64">
        <f>IF(G4="","",MIN(Premissas!$C$17,IF(G4&lt;Premissas!$C$8,Premissas!$E$7,IF(G4&lt;Premissas!$C$9,Premissas!$E$8,IF(G4&lt;Premissas!$C$10,Premissas!$E$9,IF(G4&lt;Premissas!$C$11,Premissas!$E$10,IF(G4&lt;Premissas!$C$12,Premissas!$E$11,Premissas!$E$12)))))))</f>
        <v>500</v>
      </c>
      <c r="M4" s="65">
        <f>IF(OR(L4="",L4=0),0,L4/Premissas!$C$16)</f>
        <v>19.23076923076923</v>
      </c>
      <c r="N4" s="40" t="str">
        <f>IF(L4&gt;=Premissas!$C$17,"SIM","NÃO")</f>
        <v>NÃO</v>
      </c>
    </row>
    <row r="5" spans="1:14" ht="15" customHeight="1">
      <c r="A5" s="40">
        <v>7</v>
      </c>
      <c r="B5" s="40" t="s">
        <v>561</v>
      </c>
      <c r="C5" s="40" t="s">
        <v>562</v>
      </c>
      <c r="D5" s="40">
        <v>1942</v>
      </c>
      <c r="E5" s="40" t="s">
        <v>19</v>
      </c>
      <c r="F5" s="40">
        <f>COUNTIFS(Detalhe_Registro!$A:$A,A5,Detalhe_Registro!$D:$D,B5)</f>
        <v>1</v>
      </c>
      <c r="G5" s="63">
        <v>11.863636</v>
      </c>
      <c r="H5" s="63">
        <v>11.863636</v>
      </c>
      <c r="I5" s="62">
        <f>SUMIFS(Detalhe_Registro!$F:$F,Detalhe_Registro!$A:$A,A5,Detalhe_Registro!$D:$D,B5)</f>
        <v>120</v>
      </c>
      <c r="J5" s="63">
        <f>SUMIFS(Detalhe_Registro!$G:$G,Detalhe_Registro!$A:$A,A5,Detalhe_Registro!$D:$D,B5)</f>
        <v>0.46</v>
      </c>
      <c r="K5" s="40" t="str">
        <f>IF(G5="","",IF(G5&lt;Premissas!$C$8,"&lt; 1,00",IF(G5&lt;Premissas!$C$9,"1,00 – 1,19",IF(G5&lt;Premissas!$C$10,"1,20 – 1,39",IF(G5&lt;Premissas!$C$11,"1,40 – 1,59",IF(G5&lt;Premissas!$C$12,"1,60 – 1,99","≥ 2,00"))))))</f>
        <v>≥ 2,00</v>
      </c>
      <c r="L5" s="64">
        <f>IF(G5="","",MIN(Premissas!$C$17,IF(G5&lt;Premissas!$C$8,Premissas!$E$7,IF(G5&lt;Premissas!$C$9,Premissas!$E$8,IF(G5&lt;Premissas!$C$10,Premissas!$E$9,IF(G5&lt;Premissas!$C$11,Premissas!$E$10,IF(G5&lt;Premissas!$C$12,Premissas!$E$11,Premissas!$E$12)))))))</f>
        <v>750</v>
      </c>
      <c r="M5" s="65">
        <f>IF(OR(L5="",L5=0),0,L5/Premissas!$C$16)</f>
        <v>28.846153846153847</v>
      </c>
      <c r="N5" s="40" t="str">
        <f>IF(L5&gt;=Premissas!$C$17,"SIM","NÃO")</f>
        <v>SIM</v>
      </c>
    </row>
    <row r="6" spans="1:14" ht="15" customHeight="1">
      <c r="A6" s="40">
        <v>7</v>
      </c>
      <c r="B6" s="40" t="s">
        <v>489</v>
      </c>
      <c r="C6" s="40" t="s">
        <v>490</v>
      </c>
      <c r="D6" s="40">
        <v>1942</v>
      </c>
      <c r="E6" s="40" t="s">
        <v>21</v>
      </c>
      <c r="F6" s="40">
        <f>COUNTIFS(Detalhe_Registro!$A:$A,A6,Detalhe_Registro!$D:$D,B6)</f>
        <v>1</v>
      </c>
      <c r="G6" s="63">
        <v>0.5</v>
      </c>
      <c r="H6" s="63">
        <v>0.5</v>
      </c>
      <c r="I6" s="62">
        <f>SUMIFS(Detalhe_Registro!$F:$F,Detalhe_Registro!$A:$A,A6,Detalhe_Registro!$D:$D,B6)</f>
        <v>188</v>
      </c>
      <c r="J6" s="63">
        <f>SUMIFS(Detalhe_Registro!$G:$G,Detalhe_Registro!$A:$A,A6,Detalhe_Registro!$D:$D,B6)</f>
        <v>24.66</v>
      </c>
      <c r="K6" s="40" t="str">
        <f>IF(G6="","",IF(G6&lt;Premissas!$C$8,"&lt; 1,00",IF(G6&lt;Premissas!$C$9,"1,00 – 1,19",IF(G6&lt;Premissas!$C$10,"1,20 – 1,39",IF(G6&lt;Premissas!$C$11,"1,40 – 1,59",IF(G6&lt;Premissas!$C$12,"1,60 – 1,99","≥ 2,00"))))))</f>
        <v>&lt; 1,00</v>
      </c>
      <c r="L6" s="64">
        <f>IF(G6="","",MIN(Premissas!$C$17,IF(G6&lt;Premissas!$C$8,Premissas!$E$7,IF(G6&lt;Premissas!$C$9,Premissas!$E$8,IF(G6&lt;Premissas!$C$10,Premissas!$E$9,IF(G6&lt;Premissas!$C$11,Premissas!$E$10,IF(G6&lt;Premissas!$C$12,Premissas!$E$11,Premissas!$E$12)))))))</f>
        <v>0</v>
      </c>
      <c r="M6" s="65">
        <f>IF(OR(L6="",L6=0),0,L6/Premissas!$C$16)</f>
        <v>0</v>
      </c>
      <c r="N6" s="40" t="str">
        <f>IF(L6&gt;=Premissas!$C$17,"SIM","NÃO")</f>
        <v>NÃO</v>
      </c>
    </row>
    <row r="7" spans="1:14" ht="15" customHeight="1">
      <c r="A7" s="40">
        <v>7</v>
      </c>
      <c r="B7" s="40" t="s">
        <v>473</v>
      </c>
      <c r="C7" s="40" t="s">
        <v>474</v>
      </c>
      <c r="D7" s="40">
        <v>1942</v>
      </c>
      <c r="E7" s="40" t="s">
        <v>19</v>
      </c>
      <c r="F7" s="40">
        <f>COUNTIFS(Detalhe_Registro!$A:$A,A7,Detalhe_Registro!$D:$D,B7)</f>
        <v>1</v>
      </c>
      <c r="G7" s="63">
        <v>1.8636360000000001</v>
      </c>
      <c r="H7" s="63">
        <v>1.8636360000000001</v>
      </c>
      <c r="I7" s="62">
        <f>SUMIFS(Detalhe_Registro!$F:$F,Detalhe_Registro!$A:$A,A7,Detalhe_Registro!$D:$D,B7)</f>
        <v>1263</v>
      </c>
      <c r="J7" s="63">
        <f>SUMIFS(Detalhe_Registro!$G:$G,Detalhe_Registro!$A:$A,A7,Detalhe_Registro!$D:$D,B7)</f>
        <v>30.72</v>
      </c>
      <c r="K7" s="40" t="str">
        <f>IF(G7="","",IF(G7&lt;Premissas!$C$8,"&lt; 1,00",IF(G7&lt;Premissas!$C$9,"1,00 – 1,19",IF(G7&lt;Premissas!$C$10,"1,20 – 1,39",IF(G7&lt;Premissas!$C$11,"1,40 – 1,59",IF(G7&lt;Premissas!$C$12,"1,60 – 1,99","≥ 2,00"))))))</f>
        <v>1,60 – 1,99</v>
      </c>
      <c r="L7" s="64">
        <f>IF(G7="","",MIN(Premissas!$C$17,IF(G7&lt;Premissas!$C$8,Premissas!$E$7,IF(G7&lt;Premissas!$C$9,Premissas!$E$8,IF(G7&lt;Premissas!$C$10,Premissas!$E$9,IF(G7&lt;Premissas!$C$11,Premissas!$E$10,IF(G7&lt;Premissas!$C$12,Premissas!$E$11,Premissas!$E$12)))))))</f>
        <v>500</v>
      </c>
      <c r="M7" s="65">
        <f>IF(OR(L7="",L7=0),0,L7/Premissas!$C$16)</f>
        <v>19.23076923076923</v>
      </c>
      <c r="N7" s="40" t="str">
        <f>IF(L7&gt;=Premissas!$C$17,"SIM","NÃO")</f>
        <v>NÃO</v>
      </c>
    </row>
    <row r="8" spans="1:14" ht="15" customHeight="1">
      <c r="A8" s="40">
        <v>7</v>
      </c>
      <c r="B8" s="40" t="s">
        <v>559</v>
      </c>
      <c r="C8" s="40" t="s">
        <v>560</v>
      </c>
      <c r="D8" s="40">
        <v>1942</v>
      </c>
      <c r="E8" s="40" t="s">
        <v>22</v>
      </c>
      <c r="F8" s="40">
        <f>COUNTIFS(Detalhe_Registro!$A:$A,A8,Detalhe_Registro!$D:$D,B8)</f>
        <v>1</v>
      </c>
      <c r="G8" s="63">
        <v>1.1000000000000001</v>
      </c>
      <c r="H8" s="63">
        <v>1.1000000000000001</v>
      </c>
      <c r="I8" s="62">
        <f>SUMIFS(Detalhe_Registro!$F:$F,Detalhe_Registro!$A:$A,A8,Detalhe_Registro!$D:$D,B8)</f>
        <v>1398</v>
      </c>
      <c r="J8" s="63">
        <f>SUMIFS(Detalhe_Registro!$G:$G,Detalhe_Registro!$A:$A,A8,Detalhe_Registro!$D:$D,B8)</f>
        <v>64.09</v>
      </c>
      <c r="K8" s="40" t="str">
        <f>IF(G8="","",IF(G8&lt;Premissas!$C$8,"&lt; 1,00",IF(G8&lt;Premissas!$C$9,"1,00 – 1,19",IF(G8&lt;Premissas!$C$10,"1,20 – 1,39",IF(G8&lt;Premissas!$C$11,"1,40 – 1,59",IF(G8&lt;Premissas!$C$12,"1,60 – 1,99","≥ 2,00"))))))</f>
        <v>1,00 – 1,19</v>
      </c>
      <c r="L8" s="64">
        <f>IF(G8="","",MIN(Premissas!$C$17,IF(G8&lt;Premissas!$C$8,Premissas!$E$7,IF(G8&lt;Premissas!$C$9,Premissas!$E$8,IF(G8&lt;Premissas!$C$10,Premissas!$E$9,IF(G8&lt;Premissas!$C$11,Premissas!$E$10,IF(G8&lt;Premissas!$C$12,Premissas!$E$11,Premissas!$E$12)))))))</f>
        <v>100</v>
      </c>
      <c r="M8" s="65">
        <f>IF(OR(L8="",L8=0),0,L8/Premissas!$C$16)</f>
        <v>3.8461538461538463</v>
      </c>
      <c r="N8" s="40" t="str">
        <f>IF(L8&gt;=Premissas!$C$17,"SIM","NÃO")</f>
        <v>NÃO</v>
      </c>
    </row>
    <row r="9" spans="1:14" ht="15" customHeight="1">
      <c r="A9" s="40">
        <v>7</v>
      </c>
      <c r="B9" s="40" t="s">
        <v>443</v>
      </c>
      <c r="C9" s="40" t="s">
        <v>444</v>
      </c>
      <c r="D9" s="40">
        <v>1942</v>
      </c>
      <c r="E9" s="40" t="s">
        <v>20</v>
      </c>
      <c r="F9" s="40">
        <f>COUNTIFS(Detalhe_Registro!$A:$A,A9,Detalhe_Registro!$D:$D,B9)</f>
        <v>1</v>
      </c>
      <c r="G9" s="63">
        <v>1.058824</v>
      </c>
      <c r="H9" s="63">
        <v>1.058824</v>
      </c>
      <c r="I9" s="62">
        <f>SUMIFS(Detalhe_Registro!$F:$F,Detalhe_Registro!$A:$A,A9,Detalhe_Registro!$D:$D,B9)</f>
        <v>2235</v>
      </c>
      <c r="J9" s="63">
        <f>SUMIFS(Detalhe_Registro!$G:$G,Detalhe_Registro!$A:$A,A9,Detalhe_Registro!$D:$D,B9)</f>
        <v>123.77</v>
      </c>
      <c r="K9" s="40" t="str">
        <f>IF(G9="","",IF(G9&lt;Premissas!$C$8,"&lt; 1,00",IF(G9&lt;Premissas!$C$9,"1,00 – 1,19",IF(G9&lt;Premissas!$C$10,"1,20 – 1,39",IF(G9&lt;Premissas!$C$11,"1,40 – 1,59",IF(G9&lt;Premissas!$C$12,"1,60 – 1,99","≥ 2,00"))))))</f>
        <v>1,00 – 1,19</v>
      </c>
      <c r="L9" s="64">
        <f>IF(G9="","",MIN(Premissas!$C$17,IF(G9&lt;Premissas!$C$8,Premissas!$E$7,IF(G9&lt;Premissas!$C$9,Premissas!$E$8,IF(G9&lt;Premissas!$C$10,Premissas!$E$9,IF(G9&lt;Premissas!$C$11,Premissas!$E$10,IF(G9&lt;Premissas!$C$12,Premissas!$E$11,Premissas!$E$12)))))))</f>
        <v>100</v>
      </c>
      <c r="M9" s="65">
        <f>IF(OR(L9="",L9=0),0,L9/Premissas!$C$16)</f>
        <v>3.8461538461538463</v>
      </c>
      <c r="N9" s="40" t="str">
        <f>IF(L9&gt;=Premissas!$C$17,"SIM","NÃO")</f>
        <v>NÃO</v>
      </c>
    </row>
    <row r="10" spans="1:14" ht="15" customHeight="1">
      <c r="A10" s="40">
        <v>7</v>
      </c>
      <c r="B10" s="40" t="s">
        <v>475</v>
      </c>
      <c r="C10" s="40" t="s">
        <v>476</v>
      </c>
      <c r="D10" s="40">
        <v>1942</v>
      </c>
      <c r="E10" s="40" t="s">
        <v>19</v>
      </c>
      <c r="F10" s="40">
        <f>COUNTIFS(Detalhe_Registro!$A:$A,A10,Detalhe_Registro!$D:$D,B10)</f>
        <v>1</v>
      </c>
      <c r="G10" s="63">
        <v>2.045455</v>
      </c>
      <c r="H10" s="63">
        <v>2.045455</v>
      </c>
      <c r="I10" s="62">
        <f>SUMIFS(Detalhe_Registro!$F:$F,Detalhe_Registro!$A:$A,A10,Detalhe_Registro!$D:$D,B10)</f>
        <v>1299</v>
      </c>
      <c r="J10" s="63">
        <f>SUMIFS(Detalhe_Registro!$G:$G,Detalhe_Registro!$A:$A,A10,Detalhe_Registro!$D:$D,B10)</f>
        <v>28.93</v>
      </c>
      <c r="K10" s="40" t="str">
        <f>IF(G10="","",IF(G10&lt;Premissas!$C$8,"&lt; 1,00",IF(G10&lt;Premissas!$C$9,"1,00 – 1,19",IF(G10&lt;Premissas!$C$10,"1,20 – 1,39",IF(G10&lt;Premissas!$C$11,"1,40 – 1,59",IF(G10&lt;Premissas!$C$12,"1,60 – 1,99","≥ 2,00"))))))</f>
        <v>≥ 2,00</v>
      </c>
      <c r="L10" s="64">
        <f>IF(G10="","",MIN(Premissas!$C$17,IF(G10&lt;Premissas!$C$8,Premissas!$E$7,IF(G10&lt;Premissas!$C$9,Premissas!$E$8,IF(G10&lt;Premissas!$C$10,Premissas!$E$9,IF(G10&lt;Premissas!$C$11,Premissas!$E$10,IF(G10&lt;Premissas!$C$12,Premissas!$E$11,Premissas!$E$12)))))))</f>
        <v>750</v>
      </c>
      <c r="M10" s="65">
        <f>IF(OR(L10="",L10=0),0,L10/Premissas!$C$16)</f>
        <v>28.846153846153847</v>
      </c>
      <c r="N10" s="40" t="str">
        <f>IF(L10&gt;=Premissas!$C$17,"SIM","NÃO")</f>
        <v>SIM</v>
      </c>
    </row>
    <row r="11" spans="1:14" ht="15" customHeight="1">
      <c r="A11" s="40">
        <v>7</v>
      </c>
      <c r="B11" s="40" t="s">
        <v>563</v>
      </c>
      <c r="C11" s="40" t="s">
        <v>564</v>
      </c>
      <c r="D11" s="40">
        <v>1942</v>
      </c>
      <c r="E11" s="40" t="s">
        <v>1937</v>
      </c>
      <c r="F11" s="40">
        <f>COUNTIFS(Detalhe_Registro!$A:$A,A11,Detalhe_Registro!$D:$D,B11)</f>
        <v>2</v>
      </c>
      <c r="G11" s="63">
        <v>2.6470590000000001</v>
      </c>
      <c r="H11" s="63">
        <v>1.948529</v>
      </c>
      <c r="I11" s="62">
        <f>SUMIFS(Detalhe_Registro!$F:$F,Detalhe_Registro!$A:$A,A11,Detalhe_Registro!$D:$D,B11)</f>
        <v>4744</v>
      </c>
      <c r="J11" s="63">
        <f>SUMIFS(Detalhe_Registro!$G:$G,Detalhe_Registro!$A:$A,A11,Detalhe_Registro!$D:$D,B11)</f>
        <v>106.95</v>
      </c>
      <c r="K11" s="40" t="str">
        <f>IF(G11="","",IF(G11&lt;Premissas!$C$8,"&lt; 1,00",IF(G11&lt;Premissas!$C$9,"1,00 – 1,19",IF(G11&lt;Premissas!$C$10,"1,20 – 1,39",IF(G11&lt;Premissas!$C$11,"1,40 – 1,59",IF(G11&lt;Premissas!$C$12,"1,60 – 1,99","≥ 2,00"))))))</f>
        <v>≥ 2,00</v>
      </c>
      <c r="L11" s="64">
        <f>IF(G11="","",MIN(Premissas!$C$17,IF(G11&lt;Premissas!$C$8,Premissas!$E$7,IF(G11&lt;Premissas!$C$9,Premissas!$E$8,IF(G11&lt;Premissas!$C$10,Premissas!$E$9,IF(G11&lt;Premissas!$C$11,Premissas!$E$10,IF(G11&lt;Premissas!$C$12,Premissas!$E$11,Premissas!$E$12)))))))</f>
        <v>750</v>
      </c>
      <c r="M11" s="65">
        <f>IF(OR(L11="",L11=0),0,L11/Premissas!$C$16)</f>
        <v>28.846153846153847</v>
      </c>
      <c r="N11" s="40" t="str">
        <f>IF(L11&gt;=Premissas!$C$17,"SIM","NÃO")</f>
        <v>SIM</v>
      </c>
    </row>
    <row r="12" spans="1:14" ht="15" customHeight="1">
      <c r="A12" s="40">
        <v>7</v>
      </c>
      <c r="B12" s="40" t="s">
        <v>551</v>
      </c>
      <c r="C12" s="40" t="s">
        <v>552</v>
      </c>
      <c r="D12" s="40">
        <v>1942</v>
      </c>
      <c r="E12" s="40" t="s">
        <v>19</v>
      </c>
      <c r="F12" s="40">
        <f>COUNTIFS(Detalhe_Registro!$A:$A,A12,Detalhe_Registro!$D:$D,B12)</f>
        <v>1</v>
      </c>
      <c r="G12" s="63">
        <v>3.2272729999999998</v>
      </c>
      <c r="H12" s="63">
        <v>3.2272729999999998</v>
      </c>
      <c r="I12" s="62">
        <f>SUMIFS(Detalhe_Registro!$F:$F,Detalhe_Registro!$A:$A,A12,Detalhe_Registro!$D:$D,B12)</f>
        <v>180</v>
      </c>
      <c r="J12" s="63">
        <f>SUMIFS(Detalhe_Registro!$G:$G,Detalhe_Registro!$A:$A,A12,Detalhe_Registro!$D:$D,B12)</f>
        <v>2.52</v>
      </c>
      <c r="K12" s="40" t="str">
        <f>IF(G12="","",IF(G12&lt;Premissas!$C$8,"&lt; 1,00",IF(G12&lt;Premissas!$C$9,"1,00 – 1,19",IF(G12&lt;Premissas!$C$10,"1,20 – 1,39",IF(G12&lt;Premissas!$C$11,"1,40 – 1,59",IF(G12&lt;Premissas!$C$12,"1,60 – 1,99","≥ 2,00"))))))</f>
        <v>≥ 2,00</v>
      </c>
      <c r="L12" s="64">
        <f>IF(G12="","",MIN(Premissas!$C$17,IF(G12&lt;Premissas!$C$8,Premissas!$E$7,IF(G12&lt;Premissas!$C$9,Premissas!$E$8,IF(G12&lt;Premissas!$C$10,Premissas!$E$9,IF(G12&lt;Premissas!$C$11,Premissas!$E$10,IF(G12&lt;Premissas!$C$12,Premissas!$E$11,Premissas!$E$12)))))))</f>
        <v>750</v>
      </c>
      <c r="M12" s="65">
        <f>IF(OR(L12="",L12=0),0,L12/Premissas!$C$16)</f>
        <v>28.846153846153847</v>
      </c>
      <c r="N12" s="40" t="str">
        <f>IF(L12&gt;=Premissas!$C$17,"SIM","NÃO")</f>
        <v>SIM</v>
      </c>
    </row>
    <row r="13" spans="1:14" ht="15" customHeight="1">
      <c r="A13" s="40">
        <v>7</v>
      </c>
      <c r="B13" s="40" t="s">
        <v>557</v>
      </c>
      <c r="C13" s="40" t="s">
        <v>558</v>
      </c>
      <c r="D13" s="40">
        <v>1942</v>
      </c>
      <c r="E13" s="40" t="s">
        <v>21</v>
      </c>
      <c r="F13" s="40">
        <f>COUNTIFS(Detalhe_Registro!$A:$A,A13,Detalhe_Registro!$D:$D,B13)</f>
        <v>1</v>
      </c>
      <c r="G13" s="63">
        <v>1.25</v>
      </c>
      <c r="H13" s="63">
        <v>1.25</v>
      </c>
      <c r="I13" s="62">
        <f>SUMIFS(Detalhe_Registro!$F:$F,Detalhe_Registro!$A:$A,A13,Detalhe_Registro!$D:$D,B13)</f>
        <v>2062</v>
      </c>
      <c r="J13" s="63">
        <f>SUMIFS(Detalhe_Registro!$G:$G,Detalhe_Registro!$A:$A,A13,Detalhe_Registro!$D:$D,B13)</f>
        <v>102.15</v>
      </c>
      <c r="K13" s="40" t="str">
        <f>IF(G13="","",IF(G13&lt;Premissas!$C$8,"&lt; 1,00",IF(G13&lt;Premissas!$C$9,"1,00 – 1,19",IF(G13&lt;Premissas!$C$10,"1,20 – 1,39",IF(G13&lt;Premissas!$C$11,"1,40 – 1,59",IF(G13&lt;Premissas!$C$12,"1,60 – 1,99","≥ 2,00"))))))</f>
        <v>1,20 – 1,39</v>
      </c>
      <c r="L13" s="64">
        <f>IF(G13="","",MIN(Premissas!$C$17,IF(G13&lt;Premissas!$C$8,Premissas!$E$7,IF(G13&lt;Premissas!$C$9,Premissas!$E$8,IF(G13&lt;Premissas!$C$10,Premissas!$E$9,IF(G13&lt;Premissas!$C$11,Premissas!$E$10,IF(G13&lt;Premissas!$C$12,Premissas!$E$11,Premissas!$E$12)))))))</f>
        <v>200</v>
      </c>
      <c r="M13" s="65">
        <f>IF(OR(L13="",L13=0),0,L13/Premissas!$C$16)</f>
        <v>7.6923076923076925</v>
      </c>
      <c r="N13" s="40" t="str">
        <f>IF(L13&gt;=Premissas!$C$17,"SIM","NÃO")</f>
        <v>NÃO</v>
      </c>
    </row>
    <row r="14" spans="1:14" ht="15" customHeight="1">
      <c r="A14" s="40">
        <v>7</v>
      </c>
      <c r="B14" s="40" t="s">
        <v>501</v>
      </c>
      <c r="C14" s="40" t="s">
        <v>502</v>
      </c>
      <c r="D14" s="40">
        <v>1942</v>
      </c>
      <c r="E14" s="40" t="s">
        <v>22</v>
      </c>
      <c r="F14" s="40">
        <f>COUNTIFS(Detalhe_Registro!$A:$A,A14,Detalhe_Registro!$D:$D,B14)</f>
        <v>1</v>
      </c>
      <c r="G14" s="63">
        <v>0.75</v>
      </c>
      <c r="H14" s="63">
        <v>0.75</v>
      </c>
      <c r="I14" s="62">
        <f>SUMIFS(Detalhe_Registro!$F:$F,Detalhe_Registro!$A:$A,A14,Detalhe_Registro!$D:$D,B14)</f>
        <v>716</v>
      </c>
      <c r="J14" s="63">
        <f>SUMIFS(Detalhe_Registro!$G:$G,Detalhe_Registro!$A:$A,A14,Detalhe_Registro!$D:$D,B14)</f>
        <v>47.75</v>
      </c>
      <c r="K14" s="40" t="str">
        <f>IF(G14="","",IF(G14&lt;Premissas!$C$8,"&lt; 1,00",IF(G14&lt;Premissas!$C$9,"1,00 – 1,19",IF(G14&lt;Premissas!$C$10,"1,20 – 1,39",IF(G14&lt;Premissas!$C$11,"1,40 – 1,59",IF(G14&lt;Premissas!$C$12,"1,60 – 1,99","≥ 2,00"))))))</f>
        <v>&lt; 1,00</v>
      </c>
      <c r="L14" s="64">
        <f>IF(G14="","",MIN(Premissas!$C$17,IF(G14&lt;Premissas!$C$8,Premissas!$E$7,IF(G14&lt;Premissas!$C$9,Premissas!$E$8,IF(G14&lt;Premissas!$C$10,Premissas!$E$9,IF(G14&lt;Premissas!$C$11,Premissas!$E$10,IF(G14&lt;Premissas!$C$12,Premissas!$E$11,Premissas!$E$12)))))))</f>
        <v>0</v>
      </c>
      <c r="M14" s="65">
        <f>IF(OR(L14="",L14=0),0,L14/Premissas!$C$16)</f>
        <v>0</v>
      </c>
      <c r="N14" s="40" t="str">
        <f>IF(L14&gt;=Premissas!$C$17,"SIM","NÃO")</f>
        <v>NÃO</v>
      </c>
    </row>
    <row r="15" spans="1:14" ht="15" customHeight="1">
      <c r="A15" s="40">
        <v>7</v>
      </c>
      <c r="B15" s="40" t="s">
        <v>439</v>
      </c>
      <c r="C15" s="40" t="s">
        <v>440</v>
      </c>
      <c r="D15" s="40">
        <v>1942</v>
      </c>
      <c r="E15" s="40" t="s">
        <v>22</v>
      </c>
      <c r="F15" s="40">
        <f>COUNTIFS(Detalhe_Registro!$A:$A,A15,Detalhe_Registro!$D:$D,B15)</f>
        <v>1</v>
      </c>
      <c r="G15" s="63">
        <v>1.7</v>
      </c>
      <c r="H15" s="63">
        <v>1.7</v>
      </c>
      <c r="I15" s="62">
        <f>SUMIFS(Detalhe_Registro!$F:$F,Detalhe_Registro!$A:$A,A15,Detalhe_Registro!$D:$D,B15)</f>
        <v>1516</v>
      </c>
      <c r="J15" s="63">
        <f>SUMIFS(Detalhe_Registro!$G:$G,Detalhe_Registro!$A:$A,A15,Detalhe_Registro!$D:$D,B15)</f>
        <v>44.61</v>
      </c>
      <c r="K15" s="40" t="str">
        <f>IF(G15="","",IF(G15&lt;Premissas!$C$8,"&lt; 1,00",IF(G15&lt;Premissas!$C$9,"1,00 – 1,19",IF(G15&lt;Premissas!$C$10,"1,20 – 1,39",IF(G15&lt;Premissas!$C$11,"1,40 – 1,59",IF(G15&lt;Premissas!$C$12,"1,60 – 1,99","≥ 2,00"))))))</f>
        <v>1,60 – 1,99</v>
      </c>
      <c r="L15" s="64">
        <f>IF(G15="","",MIN(Premissas!$C$17,IF(G15&lt;Premissas!$C$8,Premissas!$E$7,IF(G15&lt;Premissas!$C$9,Premissas!$E$8,IF(G15&lt;Premissas!$C$10,Premissas!$E$9,IF(G15&lt;Premissas!$C$11,Premissas!$E$10,IF(G15&lt;Premissas!$C$12,Premissas!$E$11,Premissas!$E$12)))))))</f>
        <v>500</v>
      </c>
      <c r="M15" s="65">
        <f>IF(OR(L15="",L15=0),0,L15/Premissas!$C$16)</f>
        <v>19.23076923076923</v>
      </c>
      <c r="N15" s="40" t="str">
        <f>IF(L15&gt;=Premissas!$C$17,"SIM","NÃO")</f>
        <v>NÃO</v>
      </c>
    </row>
    <row r="16" spans="1:14" ht="15" customHeight="1">
      <c r="A16" s="40">
        <v>7</v>
      </c>
      <c r="B16" s="40" t="s">
        <v>485</v>
      </c>
      <c r="C16" s="40" t="s">
        <v>486</v>
      </c>
      <c r="D16" s="40">
        <v>1942</v>
      </c>
      <c r="E16" s="40" t="s">
        <v>22</v>
      </c>
      <c r="F16" s="40">
        <f>COUNTIFS(Detalhe_Registro!$A:$A,A16,Detalhe_Registro!$D:$D,B16)</f>
        <v>1</v>
      </c>
      <c r="G16" s="63">
        <v>1.2</v>
      </c>
      <c r="H16" s="63">
        <v>1.2</v>
      </c>
      <c r="I16" s="62">
        <f>SUMIFS(Detalhe_Registro!$F:$F,Detalhe_Registro!$A:$A,A16,Detalhe_Registro!$D:$D,B16)</f>
        <v>1826</v>
      </c>
      <c r="J16" s="63">
        <f>SUMIFS(Detalhe_Registro!$G:$G,Detalhe_Registro!$A:$A,A16,Detalhe_Registro!$D:$D,B16)</f>
        <v>76.5</v>
      </c>
      <c r="K16" s="40" t="str">
        <f>IF(G16="","",IF(G16&lt;Premissas!$C$8,"&lt; 1,00",IF(G16&lt;Premissas!$C$9,"1,00 – 1,19",IF(G16&lt;Premissas!$C$10,"1,20 – 1,39",IF(G16&lt;Premissas!$C$11,"1,40 – 1,59",IF(G16&lt;Premissas!$C$12,"1,60 – 1,99","≥ 2,00"))))))</f>
        <v>1,20 – 1,39</v>
      </c>
      <c r="L16" s="64">
        <f>IF(G16="","",MIN(Premissas!$C$17,IF(G16&lt;Premissas!$C$8,Premissas!$E$7,IF(G16&lt;Premissas!$C$9,Premissas!$E$8,IF(G16&lt;Premissas!$C$10,Premissas!$E$9,IF(G16&lt;Premissas!$C$11,Premissas!$E$10,IF(G16&lt;Premissas!$C$12,Premissas!$E$11,Premissas!$E$12)))))))</f>
        <v>200</v>
      </c>
      <c r="M16" s="65">
        <f>IF(OR(L16="",L16=0),0,L16/Premissas!$C$16)</f>
        <v>7.6923076923076925</v>
      </c>
      <c r="N16" s="40" t="str">
        <f>IF(L16&gt;=Premissas!$C$17,"SIM","NÃO")</f>
        <v>NÃO</v>
      </c>
    </row>
    <row r="17" spans="1:14" ht="15" customHeight="1">
      <c r="A17" s="40">
        <v>7</v>
      </c>
      <c r="B17" s="40" t="s">
        <v>429</v>
      </c>
      <c r="C17" s="40" t="s">
        <v>430</v>
      </c>
      <c r="D17" s="40">
        <v>1942</v>
      </c>
      <c r="E17" s="40" t="s">
        <v>22</v>
      </c>
      <c r="F17" s="40">
        <f>COUNTIFS(Detalhe_Registro!$A:$A,A17,Detalhe_Registro!$D:$D,B17)</f>
        <v>1</v>
      </c>
      <c r="G17" s="63">
        <v>1.5</v>
      </c>
      <c r="H17" s="63">
        <v>1.5</v>
      </c>
      <c r="I17" s="62">
        <f>SUMIFS(Detalhe_Registro!$F:$F,Detalhe_Registro!$A:$A,A17,Detalhe_Registro!$D:$D,B17)</f>
        <v>2342</v>
      </c>
      <c r="J17" s="63">
        <f>SUMIFS(Detalhe_Registro!$G:$G,Detalhe_Registro!$A:$A,A17,Detalhe_Registro!$D:$D,B17)</f>
        <v>79.02</v>
      </c>
      <c r="K17" s="40" t="str">
        <f>IF(G17="","",IF(G17&lt;Premissas!$C$8,"&lt; 1,00",IF(G17&lt;Premissas!$C$9,"1,00 – 1,19",IF(G17&lt;Premissas!$C$10,"1,20 – 1,39",IF(G17&lt;Premissas!$C$11,"1,40 – 1,59",IF(G17&lt;Premissas!$C$12,"1,60 – 1,99","≥ 2,00"))))))</f>
        <v>1,40 – 1,59</v>
      </c>
      <c r="L17" s="64">
        <f>IF(G17="","",MIN(Premissas!$C$17,IF(G17&lt;Premissas!$C$8,Premissas!$E$7,IF(G17&lt;Premissas!$C$9,Premissas!$E$8,IF(G17&lt;Premissas!$C$10,Premissas!$E$9,IF(G17&lt;Premissas!$C$11,Premissas!$E$10,IF(G17&lt;Premissas!$C$12,Premissas!$E$11,Premissas!$E$12)))))))</f>
        <v>350</v>
      </c>
      <c r="M17" s="65">
        <f>IF(OR(L17="",L17=0),0,L17/Premissas!$C$16)</f>
        <v>13.461538461538462</v>
      </c>
      <c r="N17" s="40" t="str">
        <f>IF(L17&gt;=Premissas!$C$17,"SIM","NÃO")</f>
        <v>NÃO</v>
      </c>
    </row>
    <row r="18" spans="1:14" ht="15" customHeight="1">
      <c r="A18" s="40">
        <v>7</v>
      </c>
      <c r="B18" s="40" t="s">
        <v>519</v>
      </c>
      <c r="C18" s="40" t="s">
        <v>520</v>
      </c>
      <c r="D18" s="40">
        <v>1942</v>
      </c>
      <c r="E18" s="40" t="s">
        <v>1938</v>
      </c>
      <c r="F18" s="40">
        <f>COUNTIFS(Detalhe_Registro!$A:$A,A18,Detalhe_Registro!$D:$D,B18)</f>
        <v>2</v>
      </c>
      <c r="G18" s="63">
        <v>2.2727270000000002</v>
      </c>
      <c r="H18" s="63">
        <v>1.2834220000000001</v>
      </c>
      <c r="I18" s="62">
        <f>SUMIFS(Detalhe_Registro!$F:$F,Detalhe_Registro!$A:$A,A18,Detalhe_Registro!$D:$D,B18)</f>
        <v>285</v>
      </c>
      <c r="J18" s="63">
        <f>SUMIFS(Detalhe_Registro!$G:$G,Detalhe_Registro!$A:$A,A18,Detalhe_Registro!$D:$D,B18)</f>
        <v>37.950000000000003</v>
      </c>
      <c r="K18" s="40" t="str">
        <f>IF(G18="","",IF(G18&lt;Premissas!$C$8,"&lt; 1,00",IF(G18&lt;Premissas!$C$9,"1,00 – 1,19",IF(G18&lt;Premissas!$C$10,"1,20 – 1,39",IF(G18&lt;Premissas!$C$11,"1,40 – 1,59",IF(G18&lt;Premissas!$C$12,"1,60 – 1,99","≥ 2,00"))))))</f>
        <v>≥ 2,00</v>
      </c>
      <c r="L18" s="64">
        <f>IF(G18="","",MIN(Premissas!$C$17,IF(G18&lt;Premissas!$C$8,Premissas!$E$7,IF(G18&lt;Premissas!$C$9,Premissas!$E$8,IF(G18&lt;Premissas!$C$10,Premissas!$E$9,IF(G18&lt;Premissas!$C$11,Premissas!$E$10,IF(G18&lt;Premissas!$C$12,Premissas!$E$11,Premissas!$E$12)))))))</f>
        <v>750</v>
      </c>
      <c r="M18" s="65">
        <f>IF(OR(L18="",L18=0),0,L18/Premissas!$C$16)</f>
        <v>28.846153846153847</v>
      </c>
      <c r="N18" s="40" t="str">
        <f>IF(L18&gt;=Premissas!$C$17,"SIM","NÃO")</f>
        <v>SIM</v>
      </c>
    </row>
    <row r="19" spans="1:14" ht="15" customHeight="1">
      <c r="A19" s="40">
        <v>7</v>
      </c>
      <c r="B19" s="40" t="s">
        <v>493</v>
      </c>
      <c r="C19" s="40" t="s">
        <v>494</v>
      </c>
      <c r="D19" s="40">
        <v>1942</v>
      </c>
      <c r="E19" s="40" t="s">
        <v>1939</v>
      </c>
      <c r="F19" s="40">
        <f>COUNTIFS(Detalhe_Registro!$A:$A,A19,Detalhe_Registro!$D:$D,B19)</f>
        <v>2</v>
      </c>
      <c r="G19" s="63">
        <v>0.86363599999999996</v>
      </c>
      <c r="H19" s="63">
        <v>0.80681800000000004</v>
      </c>
      <c r="I19" s="62">
        <f>SUMIFS(Detalhe_Registro!$F:$F,Detalhe_Registro!$A:$A,A19,Detalhe_Registro!$D:$D,B19)</f>
        <v>223</v>
      </c>
      <c r="J19" s="63">
        <f>SUMIFS(Detalhe_Registro!$G:$G,Detalhe_Registro!$A:$A,A19,Detalhe_Registro!$D:$D,B19)</f>
        <v>12.899999999999999</v>
      </c>
      <c r="K19" s="40" t="str">
        <f>IF(G19="","",IF(G19&lt;Premissas!$C$8,"&lt; 1,00",IF(G19&lt;Premissas!$C$9,"1,00 – 1,19",IF(G19&lt;Premissas!$C$10,"1,20 – 1,39",IF(G19&lt;Premissas!$C$11,"1,40 – 1,59",IF(G19&lt;Premissas!$C$12,"1,60 – 1,99","≥ 2,00"))))))</f>
        <v>&lt; 1,00</v>
      </c>
      <c r="L19" s="64">
        <f>IF(G19="","",MIN(Premissas!$C$17,IF(G19&lt;Premissas!$C$8,Premissas!$E$7,IF(G19&lt;Premissas!$C$9,Premissas!$E$8,IF(G19&lt;Premissas!$C$10,Premissas!$E$9,IF(G19&lt;Premissas!$C$11,Premissas!$E$10,IF(G19&lt;Premissas!$C$12,Premissas!$E$11,Premissas!$E$12)))))))</f>
        <v>0</v>
      </c>
      <c r="M19" s="65">
        <f>IF(OR(L19="",L19=0),0,L19/Premissas!$C$16)</f>
        <v>0</v>
      </c>
      <c r="N19" s="40" t="str">
        <f>IF(L19&gt;=Premissas!$C$17,"SIM","NÃO")</f>
        <v>NÃO</v>
      </c>
    </row>
    <row r="20" spans="1:14" ht="15" customHeight="1">
      <c r="A20" s="40">
        <v>7</v>
      </c>
      <c r="B20" s="40" t="s">
        <v>535</v>
      </c>
      <c r="C20" s="40" t="s">
        <v>536</v>
      </c>
      <c r="D20" s="40">
        <v>1942</v>
      </c>
      <c r="E20" s="40" t="s">
        <v>1940</v>
      </c>
      <c r="F20" s="40">
        <f>COUNTIFS(Detalhe_Registro!$A:$A,A20,Detalhe_Registro!$D:$D,B20)</f>
        <v>3</v>
      </c>
      <c r="G20" s="63">
        <v>2.3125</v>
      </c>
      <c r="H20" s="63">
        <v>1.957999</v>
      </c>
      <c r="I20" s="62">
        <f>SUMIFS(Detalhe_Registro!$F:$F,Detalhe_Registro!$A:$A,A20,Detalhe_Registro!$D:$D,B20)</f>
        <v>2096</v>
      </c>
      <c r="J20" s="63">
        <f>SUMIFS(Detalhe_Registro!$G:$G,Detalhe_Registro!$A:$A,A20,Detalhe_Registro!$D:$D,B20)</f>
        <v>73.820000000000007</v>
      </c>
      <c r="K20" s="40" t="str">
        <f>IF(G20="","",IF(G20&lt;Premissas!$C$8,"&lt; 1,00",IF(G20&lt;Premissas!$C$9,"1,00 – 1,19",IF(G20&lt;Premissas!$C$10,"1,20 – 1,39",IF(G20&lt;Premissas!$C$11,"1,40 – 1,59",IF(G20&lt;Premissas!$C$12,"1,60 – 1,99","≥ 2,00"))))))</f>
        <v>≥ 2,00</v>
      </c>
      <c r="L20" s="64">
        <f>IF(G20="","",MIN(Premissas!$C$17,IF(G20&lt;Premissas!$C$8,Premissas!$E$7,IF(G20&lt;Premissas!$C$9,Premissas!$E$8,IF(G20&lt;Premissas!$C$10,Premissas!$E$9,IF(G20&lt;Premissas!$C$11,Premissas!$E$10,IF(G20&lt;Premissas!$C$12,Premissas!$E$11,Premissas!$E$12)))))))</f>
        <v>750</v>
      </c>
      <c r="M20" s="65">
        <f>IF(OR(L20="",L20=0),0,L20/Premissas!$C$16)</f>
        <v>28.846153846153847</v>
      </c>
      <c r="N20" s="40" t="str">
        <f>IF(L20&gt;=Premissas!$C$17,"SIM","NÃO")</f>
        <v>SIM</v>
      </c>
    </row>
    <row r="21" spans="1:14" ht="15" customHeight="1">
      <c r="A21" s="40">
        <v>7</v>
      </c>
      <c r="B21" s="40" t="s">
        <v>533</v>
      </c>
      <c r="C21" s="40" t="s">
        <v>534</v>
      </c>
      <c r="D21" s="40">
        <v>1942</v>
      </c>
      <c r="E21" s="40" t="s">
        <v>19</v>
      </c>
      <c r="F21" s="40">
        <f>COUNTIFS(Detalhe_Registro!$A:$A,A21,Detalhe_Registro!$D:$D,B21)</f>
        <v>1</v>
      </c>
      <c r="G21" s="63">
        <v>6.1363640000000004</v>
      </c>
      <c r="H21" s="63">
        <v>6.1363640000000004</v>
      </c>
      <c r="I21" s="62">
        <f>SUMIFS(Detalhe_Registro!$F:$F,Detalhe_Registro!$A:$A,A21,Detalhe_Registro!$D:$D,B21)</f>
        <v>965</v>
      </c>
      <c r="J21" s="63">
        <f>SUMIFS(Detalhe_Registro!$G:$G,Detalhe_Registro!$A:$A,A21,Detalhe_Registro!$D:$D,B21)</f>
        <v>7.17</v>
      </c>
      <c r="K21" s="40" t="str">
        <f>IF(G21="","",IF(G21&lt;Premissas!$C$8,"&lt; 1,00",IF(G21&lt;Premissas!$C$9,"1,00 – 1,19",IF(G21&lt;Premissas!$C$10,"1,20 – 1,39",IF(G21&lt;Premissas!$C$11,"1,40 – 1,59",IF(G21&lt;Premissas!$C$12,"1,60 – 1,99","≥ 2,00"))))))</f>
        <v>≥ 2,00</v>
      </c>
      <c r="L21" s="64">
        <f>IF(G21="","",MIN(Premissas!$C$17,IF(G21&lt;Premissas!$C$8,Premissas!$E$7,IF(G21&lt;Premissas!$C$9,Premissas!$E$8,IF(G21&lt;Premissas!$C$10,Premissas!$E$9,IF(G21&lt;Premissas!$C$11,Premissas!$E$10,IF(G21&lt;Premissas!$C$12,Premissas!$E$11,Premissas!$E$12)))))))</f>
        <v>750</v>
      </c>
      <c r="M21" s="65">
        <f>IF(OR(L21="",L21=0),0,L21/Premissas!$C$16)</f>
        <v>28.846153846153847</v>
      </c>
      <c r="N21" s="40" t="str">
        <f>IF(L21&gt;=Premissas!$C$17,"SIM","NÃO")</f>
        <v>SIM</v>
      </c>
    </row>
    <row r="22" spans="1:14" ht="15" customHeight="1">
      <c r="A22" s="40">
        <v>7</v>
      </c>
      <c r="B22" s="40" t="s">
        <v>503</v>
      </c>
      <c r="C22" s="40" t="s">
        <v>504</v>
      </c>
      <c r="D22" s="40">
        <v>1942</v>
      </c>
      <c r="E22" s="40" t="s">
        <v>19</v>
      </c>
      <c r="F22" s="40">
        <f>COUNTIFS(Detalhe_Registro!$A:$A,A22,Detalhe_Registro!$D:$D,B22)</f>
        <v>1</v>
      </c>
      <c r="G22" s="63">
        <v>0.227273</v>
      </c>
      <c r="H22" s="63">
        <v>0.227273</v>
      </c>
      <c r="I22" s="62">
        <f>SUMIFS(Detalhe_Registro!$F:$F,Detalhe_Registro!$A:$A,A22,Detalhe_Registro!$D:$D,B22)</f>
        <v>96</v>
      </c>
      <c r="J22" s="63">
        <f>SUMIFS(Detalhe_Registro!$G:$G,Detalhe_Registro!$A:$A,A22,Detalhe_Registro!$D:$D,B22)</f>
        <v>19.649999999999999</v>
      </c>
      <c r="K22" s="40" t="str">
        <f>IF(G22="","",IF(G22&lt;Premissas!$C$8,"&lt; 1,00",IF(G22&lt;Premissas!$C$9,"1,00 – 1,19",IF(G22&lt;Premissas!$C$10,"1,20 – 1,39",IF(G22&lt;Premissas!$C$11,"1,40 – 1,59",IF(G22&lt;Premissas!$C$12,"1,60 – 1,99","≥ 2,00"))))))</f>
        <v>&lt; 1,00</v>
      </c>
      <c r="L22" s="64">
        <f>IF(G22="","",MIN(Premissas!$C$17,IF(G22&lt;Premissas!$C$8,Premissas!$E$7,IF(G22&lt;Premissas!$C$9,Premissas!$E$8,IF(G22&lt;Premissas!$C$10,Premissas!$E$9,IF(G22&lt;Premissas!$C$11,Premissas!$E$10,IF(G22&lt;Premissas!$C$12,Premissas!$E$11,Premissas!$E$12)))))))</f>
        <v>0</v>
      </c>
      <c r="M22" s="65">
        <f>IF(OR(L22="",L22=0),0,L22/Premissas!$C$16)</f>
        <v>0</v>
      </c>
      <c r="N22" s="40" t="str">
        <f>IF(L22&gt;=Premissas!$C$17,"SIM","NÃO")</f>
        <v>NÃO</v>
      </c>
    </row>
    <row r="23" spans="1:14" ht="15" customHeight="1">
      <c r="A23" s="40">
        <v>7</v>
      </c>
      <c r="B23" s="40" t="s">
        <v>481</v>
      </c>
      <c r="C23" s="40" t="s">
        <v>482</v>
      </c>
      <c r="D23" s="40">
        <v>1942</v>
      </c>
      <c r="E23" s="40" t="s">
        <v>22</v>
      </c>
      <c r="F23" s="40">
        <f>COUNTIFS(Detalhe_Registro!$A:$A,A23,Detalhe_Registro!$D:$D,B23)</f>
        <v>1</v>
      </c>
      <c r="G23" s="63">
        <v>1.3</v>
      </c>
      <c r="H23" s="63">
        <v>1.3</v>
      </c>
      <c r="I23" s="62">
        <f>SUMIFS(Detalhe_Registro!$F:$F,Detalhe_Registro!$A:$A,A23,Detalhe_Registro!$D:$D,B23)</f>
        <v>1720</v>
      </c>
      <c r="J23" s="63">
        <f>SUMIFS(Detalhe_Registro!$G:$G,Detalhe_Registro!$A:$A,A23,Detalhe_Registro!$D:$D,B23)</f>
        <v>66.58</v>
      </c>
      <c r="K23" s="40" t="str">
        <f>IF(G23="","",IF(G23&lt;Premissas!$C$8,"&lt; 1,00",IF(G23&lt;Premissas!$C$9,"1,00 – 1,19",IF(G23&lt;Premissas!$C$10,"1,20 – 1,39",IF(G23&lt;Premissas!$C$11,"1,40 – 1,59",IF(G23&lt;Premissas!$C$12,"1,60 – 1,99","≥ 2,00"))))))</f>
        <v>1,20 – 1,39</v>
      </c>
      <c r="L23" s="64">
        <f>IF(G23="","",MIN(Premissas!$C$17,IF(G23&lt;Premissas!$C$8,Premissas!$E$7,IF(G23&lt;Premissas!$C$9,Premissas!$E$8,IF(G23&lt;Premissas!$C$10,Premissas!$E$9,IF(G23&lt;Premissas!$C$11,Premissas!$E$10,IF(G23&lt;Premissas!$C$12,Premissas!$E$11,Premissas!$E$12)))))))</f>
        <v>200</v>
      </c>
      <c r="M23" s="65">
        <f>IF(OR(L23="",L23=0),0,L23/Premissas!$C$16)</f>
        <v>7.6923076923076925</v>
      </c>
      <c r="N23" s="40" t="str">
        <f>IF(L23&gt;=Premissas!$C$17,"SIM","NÃO")</f>
        <v>NÃO</v>
      </c>
    </row>
    <row r="24" spans="1:14" ht="15" customHeight="1">
      <c r="A24" s="40">
        <v>7</v>
      </c>
      <c r="B24" s="40" t="s">
        <v>451</v>
      </c>
      <c r="C24" s="40" t="s">
        <v>452</v>
      </c>
      <c r="D24" s="40">
        <v>1942</v>
      </c>
      <c r="E24" s="40" t="s">
        <v>22</v>
      </c>
      <c r="F24" s="40">
        <f>COUNTIFS(Detalhe_Registro!$A:$A,A24,Detalhe_Registro!$D:$D,B24)</f>
        <v>1</v>
      </c>
      <c r="G24" s="63">
        <v>2</v>
      </c>
      <c r="H24" s="63">
        <v>2</v>
      </c>
      <c r="I24" s="62">
        <f>SUMIFS(Detalhe_Registro!$F:$F,Detalhe_Registro!$A:$A,A24,Detalhe_Registro!$D:$D,B24)</f>
        <v>2375</v>
      </c>
      <c r="J24" s="63">
        <f>SUMIFS(Detalhe_Registro!$G:$G,Detalhe_Registro!$A:$A,A24,Detalhe_Registro!$D:$D,B24)</f>
        <v>59.81</v>
      </c>
      <c r="K24" s="40" t="str">
        <f>IF(G24="","",IF(G24&lt;Premissas!$C$8,"&lt; 1,00",IF(G24&lt;Premissas!$C$9,"1,00 – 1,19",IF(G24&lt;Premissas!$C$10,"1,20 – 1,39",IF(G24&lt;Premissas!$C$11,"1,40 – 1,59",IF(G24&lt;Premissas!$C$12,"1,60 – 1,99","≥ 2,00"))))))</f>
        <v>≥ 2,00</v>
      </c>
      <c r="L24" s="64">
        <f>IF(G24="","",MIN(Premissas!$C$17,IF(G24&lt;Premissas!$C$8,Premissas!$E$7,IF(G24&lt;Premissas!$C$9,Premissas!$E$8,IF(G24&lt;Premissas!$C$10,Premissas!$E$9,IF(G24&lt;Premissas!$C$11,Premissas!$E$10,IF(G24&lt;Premissas!$C$12,Premissas!$E$11,Premissas!$E$12)))))))</f>
        <v>750</v>
      </c>
      <c r="M24" s="65">
        <f>IF(OR(L24="",L24=0),0,L24/Premissas!$C$16)</f>
        <v>28.846153846153847</v>
      </c>
      <c r="N24" s="40" t="str">
        <f>IF(L24&gt;=Premissas!$C$17,"SIM","NÃO")</f>
        <v>SIM</v>
      </c>
    </row>
    <row r="25" spans="1:14" ht="15" customHeight="1">
      <c r="A25" s="40">
        <v>7</v>
      </c>
      <c r="B25" s="40" t="s">
        <v>513</v>
      </c>
      <c r="C25" s="40" t="s">
        <v>514</v>
      </c>
      <c r="D25" s="40">
        <v>1942</v>
      </c>
      <c r="E25" s="40" t="s">
        <v>21</v>
      </c>
      <c r="F25" s="40">
        <f>COUNTIFS(Detalhe_Registro!$A:$A,A25,Detalhe_Registro!$D:$D,B25)</f>
        <v>1</v>
      </c>
      <c r="G25" s="63">
        <v>3.75</v>
      </c>
      <c r="H25" s="63">
        <v>3.75</v>
      </c>
      <c r="I25" s="62">
        <f>SUMIFS(Detalhe_Registro!$F:$F,Detalhe_Registro!$A:$A,A25,Detalhe_Registro!$D:$D,B25)</f>
        <v>3</v>
      </c>
      <c r="J25" s="63">
        <f>SUMIFS(Detalhe_Registro!$G:$G,Detalhe_Registro!$A:$A,A25,Detalhe_Registro!$D:$D,B25)</f>
        <v>0.05</v>
      </c>
      <c r="K25" s="40" t="str">
        <f>IF(G25="","",IF(G25&lt;Premissas!$C$8,"&lt; 1,00",IF(G25&lt;Premissas!$C$9,"1,00 – 1,19",IF(G25&lt;Premissas!$C$10,"1,20 – 1,39",IF(G25&lt;Premissas!$C$11,"1,40 – 1,59",IF(G25&lt;Premissas!$C$12,"1,60 – 1,99","≥ 2,00"))))))</f>
        <v>≥ 2,00</v>
      </c>
      <c r="L25" s="64">
        <f>IF(G25="","",MIN(Premissas!$C$17,IF(G25&lt;Premissas!$C$8,Premissas!$E$7,IF(G25&lt;Premissas!$C$9,Premissas!$E$8,IF(G25&lt;Premissas!$C$10,Premissas!$E$9,IF(G25&lt;Premissas!$C$11,Premissas!$E$10,IF(G25&lt;Premissas!$C$12,Premissas!$E$11,Premissas!$E$12)))))))</f>
        <v>750</v>
      </c>
      <c r="M25" s="65">
        <f>IF(OR(L25="",L25=0),0,L25/Premissas!$C$16)</f>
        <v>28.846153846153847</v>
      </c>
      <c r="N25" s="40" t="str">
        <f>IF(L25&gt;=Premissas!$C$17,"SIM","NÃO")</f>
        <v>SIM</v>
      </c>
    </row>
    <row r="26" spans="1:14" ht="15" customHeight="1">
      <c r="A26" s="40">
        <v>7</v>
      </c>
      <c r="B26" s="40" t="s">
        <v>469</v>
      </c>
      <c r="C26" s="40" t="s">
        <v>470</v>
      </c>
      <c r="D26" s="40">
        <v>1942</v>
      </c>
      <c r="E26" s="40" t="s">
        <v>19</v>
      </c>
      <c r="F26" s="40">
        <f>COUNTIFS(Detalhe_Registro!$A:$A,A26,Detalhe_Registro!$D:$D,B26)</f>
        <v>1</v>
      </c>
      <c r="G26" s="63">
        <v>2.3636360000000001</v>
      </c>
      <c r="H26" s="63">
        <v>2.3636360000000001</v>
      </c>
      <c r="I26" s="62">
        <f>SUMIFS(Detalhe_Registro!$F:$F,Detalhe_Registro!$A:$A,A26,Detalhe_Registro!$D:$D,B26)</f>
        <v>2070</v>
      </c>
      <c r="J26" s="63">
        <f>SUMIFS(Detalhe_Registro!$G:$G,Detalhe_Registro!$A:$A,A26,Detalhe_Registro!$D:$D,B26)</f>
        <v>39.9</v>
      </c>
      <c r="K26" s="40" t="str">
        <f>IF(G26="","",IF(G26&lt;Premissas!$C$8,"&lt; 1,00",IF(G26&lt;Premissas!$C$9,"1,00 – 1,19",IF(G26&lt;Premissas!$C$10,"1,20 – 1,39",IF(G26&lt;Premissas!$C$11,"1,40 – 1,59",IF(G26&lt;Premissas!$C$12,"1,60 – 1,99","≥ 2,00"))))))</f>
        <v>≥ 2,00</v>
      </c>
      <c r="L26" s="64">
        <f>IF(G26="","",MIN(Premissas!$C$17,IF(G26&lt;Premissas!$C$8,Premissas!$E$7,IF(G26&lt;Premissas!$C$9,Premissas!$E$8,IF(G26&lt;Premissas!$C$10,Premissas!$E$9,IF(G26&lt;Premissas!$C$11,Premissas!$E$10,IF(G26&lt;Premissas!$C$12,Premissas!$E$11,Premissas!$E$12)))))))</f>
        <v>750</v>
      </c>
      <c r="M26" s="65">
        <f>IF(OR(L26="",L26=0),0,L26/Premissas!$C$16)</f>
        <v>28.846153846153847</v>
      </c>
      <c r="N26" s="40" t="str">
        <f>IF(L26&gt;=Premissas!$C$17,"SIM","NÃO")</f>
        <v>SIM</v>
      </c>
    </row>
    <row r="27" spans="1:14" ht="15" customHeight="1">
      <c r="A27" s="40">
        <v>7</v>
      </c>
      <c r="B27" s="40" t="s">
        <v>509</v>
      </c>
      <c r="C27" s="40" t="s">
        <v>510</v>
      </c>
      <c r="D27" s="40">
        <v>1942</v>
      </c>
      <c r="E27" s="40" t="s">
        <v>22</v>
      </c>
      <c r="F27" s="40">
        <f>COUNTIFS(Detalhe_Registro!$A:$A,A27,Detalhe_Registro!$D:$D,B27)</f>
        <v>1</v>
      </c>
      <c r="G27" s="63">
        <v>1.25</v>
      </c>
      <c r="H27" s="63">
        <v>1.25</v>
      </c>
      <c r="I27" s="62">
        <f>SUMIFS(Detalhe_Registro!$F:$F,Detalhe_Registro!$A:$A,A27,Detalhe_Registro!$D:$D,B27)</f>
        <v>1698</v>
      </c>
      <c r="J27" s="63">
        <f>SUMIFS(Detalhe_Registro!$G:$G,Detalhe_Registro!$A:$A,A27,Detalhe_Registro!$D:$D,B27)</f>
        <v>66.73</v>
      </c>
      <c r="K27" s="40" t="str">
        <f>IF(G27="","",IF(G27&lt;Premissas!$C$8,"&lt; 1,00",IF(G27&lt;Premissas!$C$9,"1,00 – 1,19",IF(G27&lt;Premissas!$C$10,"1,20 – 1,39",IF(G27&lt;Premissas!$C$11,"1,40 – 1,59",IF(G27&lt;Premissas!$C$12,"1,60 – 1,99","≥ 2,00"))))))</f>
        <v>1,20 – 1,39</v>
      </c>
      <c r="L27" s="64">
        <f>IF(G27="","",MIN(Premissas!$C$17,IF(G27&lt;Premissas!$C$8,Premissas!$E$7,IF(G27&lt;Premissas!$C$9,Premissas!$E$8,IF(G27&lt;Premissas!$C$10,Premissas!$E$9,IF(G27&lt;Premissas!$C$11,Premissas!$E$10,IF(G27&lt;Premissas!$C$12,Premissas!$E$11,Premissas!$E$12)))))))</f>
        <v>200</v>
      </c>
      <c r="M27" s="65">
        <f>IF(OR(L27="",L27=0),0,L27/Premissas!$C$16)</f>
        <v>7.6923076923076925</v>
      </c>
      <c r="N27" s="40" t="str">
        <f>IF(L27&gt;=Premissas!$C$17,"SIM","NÃO")</f>
        <v>NÃO</v>
      </c>
    </row>
    <row r="28" spans="1:14" ht="15" customHeight="1">
      <c r="A28" s="40">
        <v>7</v>
      </c>
      <c r="B28" s="40" t="s">
        <v>541</v>
      </c>
      <c r="C28" s="40" t="s">
        <v>542</v>
      </c>
      <c r="D28" s="40">
        <v>1942</v>
      </c>
      <c r="E28" s="40" t="s">
        <v>1937</v>
      </c>
      <c r="F28" s="40">
        <f>COUNTIFS(Detalhe_Registro!$A:$A,A28,Detalhe_Registro!$D:$D,B28)</f>
        <v>2</v>
      </c>
      <c r="G28" s="63">
        <v>0.375</v>
      </c>
      <c r="H28" s="63">
        <v>0.24632399999999999</v>
      </c>
      <c r="I28" s="62">
        <f>SUMIFS(Detalhe_Registro!$F:$F,Detalhe_Registro!$A:$A,A28,Detalhe_Registro!$D:$D,B28)</f>
        <v>233</v>
      </c>
      <c r="J28" s="63">
        <f>SUMIFS(Detalhe_Registro!$G:$G,Detalhe_Registro!$A:$A,A28,Detalhe_Registro!$D:$D,B28)</f>
        <v>88.94</v>
      </c>
      <c r="K28" s="40" t="str">
        <f>IF(G28="","",IF(G28&lt;Premissas!$C$8,"&lt; 1,00",IF(G28&lt;Premissas!$C$9,"1,00 – 1,19",IF(G28&lt;Premissas!$C$10,"1,20 – 1,39",IF(G28&lt;Premissas!$C$11,"1,40 – 1,59",IF(G28&lt;Premissas!$C$12,"1,60 – 1,99","≥ 2,00"))))))</f>
        <v>&lt; 1,00</v>
      </c>
      <c r="L28" s="64">
        <f>IF(G28="","",MIN(Premissas!$C$17,IF(G28&lt;Premissas!$C$8,Premissas!$E$7,IF(G28&lt;Premissas!$C$9,Premissas!$E$8,IF(G28&lt;Premissas!$C$10,Premissas!$E$9,IF(G28&lt;Premissas!$C$11,Premissas!$E$10,IF(G28&lt;Premissas!$C$12,Premissas!$E$11,Premissas!$E$12)))))))</f>
        <v>0</v>
      </c>
      <c r="M28" s="65">
        <f>IF(OR(L28="",L28=0),0,L28/Premissas!$C$16)</f>
        <v>0</v>
      </c>
      <c r="N28" s="40" t="str">
        <f>IF(L28&gt;=Premissas!$C$17,"SIM","NÃO")</f>
        <v>NÃO</v>
      </c>
    </row>
    <row r="29" spans="1:14" ht="15" customHeight="1">
      <c r="A29" s="40">
        <v>7</v>
      </c>
      <c r="B29" s="40" t="s">
        <v>567</v>
      </c>
      <c r="C29" s="40" t="s">
        <v>568</v>
      </c>
      <c r="D29" s="40">
        <v>1942</v>
      </c>
      <c r="E29" s="40" t="s">
        <v>22</v>
      </c>
      <c r="F29" s="40">
        <f>COUNTIFS(Detalhe_Registro!$A:$A,A29,Detalhe_Registro!$D:$D,B29)</f>
        <v>1</v>
      </c>
      <c r="G29" s="63">
        <v>0.85</v>
      </c>
      <c r="H29" s="63">
        <v>0.85</v>
      </c>
      <c r="I29" s="62">
        <f>SUMIFS(Detalhe_Registro!$F:$F,Detalhe_Registro!$A:$A,A29,Detalhe_Registro!$D:$D,B29)</f>
        <v>1259</v>
      </c>
      <c r="J29" s="63">
        <f>SUMIFS(Detalhe_Registro!$G:$G,Detalhe_Registro!$A:$A,A29,Detalhe_Registro!$D:$D,B29)</f>
        <v>72.260000000000005</v>
      </c>
      <c r="K29" s="40" t="str">
        <f>IF(G29="","",IF(G29&lt;Premissas!$C$8,"&lt; 1,00",IF(G29&lt;Premissas!$C$9,"1,00 – 1,19",IF(G29&lt;Premissas!$C$10,"1,20 – 1,39",IF(G29&lt;Premissas!$C$11,"1,40 – 1,59",IF(G29&lt;Premissas!$C$12,"1,60 – 1,99","≥ 2,00"))))))</f>
        <v>&lt; 1,00</v>
      </c>
      <c r="L29" s="64">
        <f>IF(G29="","",MIN(Premissas!$C$17,IF(G29&lt;Premissas!$C$8,Premissas!$E$7,IF(G29&lt;Premissas!$C$9,Premissas!$E$8,IF(G29&lt;Premissas!$C$10,Premissas!$E$9,IF(G29&lt;Premissas!$C$11,Premissas!$E$10,IF(G29&lt;Premissas!$C$12,Premissas!$E$11,Premissas!$E$12)))))))</f>
        <v>0</v>
      </c>
      <c r="M29" s="65">
        <f>IF(OR(L29="",L29=0),0,L29/Premissas!$C$16)</f>
        <v>0</v>
      </c>
      <c r="N29" s="40" t="str">
        <f>IF(L29&gt;=Premissas!$C$17,"SIM","NÃO")</f>
        <v>NÃO</v>
      </c>
    </row>
    <row r="30" spans="1:14" ht="15" customHeight="1">
      <c r="A30" s="40">
        <v>7</v>
      </c>
      <c r="B30" s="40" t="s">
        <v>433</v>
      </c>
      <c r="C30" s="40" t="s">
        <v>434</v>
      </c>
      <c r="D30" s="40">
        <v>1942</v>
      </c>
      <c r="E30" s="40" t="s">
        <v>22</v>
      </c>
      <c r="F30" s="40">
        <f>COUNTIFS(Detalhe_Registro!$A:$A,A30,Detalhe_Registro!$D:$D,B30)</f>
        <v>1</v>
      </c>
      <c r="G30" s="63">
        <v>0.85</v>
      </c>
      <c r="H30" s="63">
        <v>0.85</v>
      </c>
      <c r="I30" s="62">
        <f>SUMIFS(Detalhe_Registro!$F:$F,Detalhe_Registro!$A:$A,A30,Detalhe_Registro!$D:$D,B30)</f>
        <v>1294</v>
      </c>
      <c r="J30" s="63">
        <f>SUMIFS(Detalhe_Registro!$G:$G,Detalhe_Registro!$A:$A,A30,Detalhe_Registro!$D:$D,B30)</f>
        <v>76.430000000000007</v>
      </c>
      <c r="K30" s="40" t="str">
        <f>IF(G30="","",IF(G30&lt;Premissas!$C$8,"&lt; 1,00",IF(G30&lt;Premissas!$C$9,"1,00 – 1,19",IF(G30&lt;Premissas!$C$10,"1,20 – 1,39",IF(G30&lt;Premissas!$C$11,"1,40 – 1,59",IF(G30&lt;Premissas!$C$12,"1,60 – 1,99","≥ 2,00"))))))</f>
        <v>&lt; 1,00</v>
      </c>
      <c r="L30" s="64">
        <f>IF(G30="","",MIN(Premissas!$C$17,IF(G30&lt;Premissas!$C$8,Premissas!$E$7,IF(G30&lt;Premissas!$C$9,Premissas!$E$8,IF(G30&lt;Premissas!$C$10,Premissas!$E$9,IF(G30&lt;Premissas!$C$11,Premissas!$E$10,IF(G30&lt;Premissas!$C$12,Premissas!$E$11,Premissas!$E$12)))))))</f>
        <v>0</v>
      </c>
      <c r="M30" s="65">
        <f>IF(OR(L30="",L30=0),0,L30/Premissas!$C$16)</f>
        <v>0</v>
      </c>
      <c r="N30" s="40" t="str">
        <f>IF(L30&gt;=Premissas!$C$17,"SIM","NÃO")</f>
        <v>NÃO</v>
      </c>
    </row>
    <row r="31" spans="1:14" ht="15" customHeight="1">
      <c r="A31" s="40">
        <v>7</v>
      </c>
      <c r="B31" s="40" t="s">
        <v>521</v>
      </c>
      <c r="C31" s="40" t="s">
        <v>522</v>
      </c>
      <c r="D31" s="40">
        <v>1942</v>
      </c>
      <c r="E31" s="40" t="s">
        <v>19</v>
      </c>
      <c r="F31" s="40">
        <f>COUNTIFS(Detalhe_Registro!$A:$A,A31,Detalhe_Registro!$D:$D,B31)</f>
        <v>1</v>
      </c>
      <c r="G31" s="63">
        <v>5.5</v>
      </c>
      <c r="H31" s="63">
        <v>5.5</v>
      </c>
      <c r="I31" s="62">
        <f>SUMIFS(Detalhe_Registro!$F:$F,Detalhe_Registro!$A:$A,A31,Detalhe_Registro!$D:$D,B31)</f>
        <v>1560</v>
      </c>
      <c r="J31" s="63">
        <f>SUMIFS(Detalhe_Registro!$G:$G,Detalhe_Registro!$A:$A,A31,Detalhe_Registro!$D:$D,B31)</f>
        <v>12.91</v>
      </c>
      <c r="K31" s="40" t="str">
        <f>IF(G31="","",IF(G31&lt;Premissas!$C$8,"&lt; 1,00",IF(G31&lt;Premissas!$C$9,"1,00 – 1,19",IF(G31&lt;Premissas!$C$10,"1,20 – 1,39",IF(G31&lt;Premissas!$C$11,"1,40 – 1,59",IF(G31&lt;Premissas!$C$12,"1,60 – 1,99","≥ 2,00"))))))</f>
        <v>≥ 2,00</v>
      </c>
      <c r="L31" s="64">
        <f>IF(G31="","",MIN(Premissas!$C$17,IF(G31&lt;Premissas!$C$8,Premissas!$E$7,IF(G31&lt;Premissas!$C$9,Premissas!$E$8,IF(G31&lt;Premissas!$C$10,Premissas!$E$9,IF(G31&lt;Premissas!$C$11,Premissas!$E$10,IF(G31&lt;Premissas!$C$12,Premissas!$E$11,Premissas!$E$12)))))))</f>
        <v>750</v>
      </c>
      <c r="M31" s="65">
        <f>IF(OR(L31="",L31=0),0,L31/Premissas!$C$16)</f>
        <v>28.846153846153847</v>
      </c>
      <c r="N31" s="40" t="str">
        <f>IF(L31&gt;=Premissas!$C$17,"SIM","NÃO")</f>
        <v>SIM</v>
      </c>
    </row>
    <row r="32" spans="1:14" ht="15" customHeight="1">
      <c r="A32" s="40">
        <v>7</v>
      </c>
      <c r="B32" s="40" t="s">
        <v>545</v>
      </c>
      <c r="C32" s="40" t="s">
        <v>546</v>
      </c>
      <c r="D32" s="40">
        <v>1942</v>
      </c>
      <c r="E32" s="40" t="s">
        <v>19</v>
      </c>
      <c r="F32" s="40">
        <f>COUNTIFS(Detalhe_Registro!$A:$A,A32,Detalhe_Registro!$D:$D,B32)</f>
        <v>1</v>
      </c>
      <c r="G32" s="63">
        <v>3.5909089999999999</v>
      </c>
      <c r="H32" s="63">
        <v>3.5909089999999999</v>
      </c>
      <c r="I32" s="62">
        <f>SUMIFS(Detalhe_Registro!$F:$F,Detalhe_Registro!$A:$A,A32,Detalhe_Registro!$D:$D,B32)</f>
        <v>560</v>
      </c>
      <c r="J32" s="63">
        <f>SUMIFS(Detalhe_Registro!$G:$G,Detalhe_Registro!$A:$A,A32,Detalhe_Registro!$D:$D,B32)</f>
        <v>7.12</v>
      </c>
      <c r="K32" s="40" t="str">
        <f>IF(G32="","",IF(G32&lt;Premissas!$C$8,"&lt; 1,00",IF(G32&lt;Premissas!$C$9,"1,00 – 1,19",IF(G32&lt;Premissas!$C$10,"1,20 – 1,39",IF(G32&lt;Premissas!$C$11,"1,40 – 1,59",IF(G32&lt;Premissas!$C$12,"1,60 – 1,99","≥ 2,00"))))))</f>
        <v>≥ 2,00</v>
      </c>
      <c r="L32" s="64">
        <f>IF(G32="","",MIN(Premissas!$C$17,IF(G32&lt;Premissas!$C$8,Premissas!$E$7,IF(G32&lt;Premissas!$C$9,Premissas!$E$8,IF(G32&lt;Premissas!$C$10,Premissas!$E$9,IF(G32&lt;Premissas!$C$11,Premissas!$E$10,IF(G32&lt;Premissas!$C$12,Premissas!$E$11,Premissas!$E$12)))))))</f>
        <v>750</v>
      </c>
      <c r="M32" s="65">
        <f>IF(OR(L32="",L32=0),0,L32/Premissas!$C$16)</f>
        <v>28.846153846153847</v>
      </c>
      <c r="N32" s="40" t="str">
        <f>IF(L32&gt;=Premissas!$C$17,"SIM","NÃO")</f>
        <v>SIM</v>
      </c>
    </row>
    <row r="33" spans="1:14" ht="15" customHeight="1">
      <c r="A33" s="40">
        <v>7</v>
      </c>
      <c r="B33" s="40" t="s">
        <v>455</v>
      </c>
      <c r="C33" s="40" t="s">
        <v>456</v>
      </c>
      <c r="D33" s="40">
        <v>1942</v>
      </c>
      <c r="E33" s="40" t="s">
        <v>20</v>
      </c>
      <c r="F33" s="40">
        <f>COUNTIFS(Detalhe_Registro!$A:$A,A33,Detalhe_Registro!$D:$D,B33)</f>
        <v>1</v>
      </c>
      <c r="G33" s="63">
        <v>1.470588</v>
      </c>
      <c r="H33" s="63">
        <v>1.470588</v>
      </c>
      <c r="I33" s="62">
        <f>SUMIFS(Detalhe_Registro!$F:$F,Detalhe_Registro!$A:$A,A33,Detalhe_Registro!$D:$D,B33)</f>
        <v>2176</v>
      </c>
      <c r="J33" s="63">
        <f>SUMIFS(Detalhe_Registro!$G:$G,Detalhe_Registro!$A:$A,A33,Detalhe_Registro!$D:$D,B33)</f>
        <v>86.63</v>
      </c>
      <c r="K33" s="40" t="str">
        <f>IF(G33="","",IF(G33&lt;Premissas!$C$8,"&lt; 1,00",IF(G33&lt;Premissas!$C$9,"1,00 – 1,19",IF(G33&lt;Premissas!$C$10,"1,20 – 1,39",IF(G33&lt;Premissas!$C$11,"1,40 – 1,59",IF(G33&lt;Premissas!$C$12,"1,60 – 1,99","≥ 2,00"))))))</f>
        <v>1,40 – 1,59</v>
      </c>
      <c r="L33" s="64">
        <f>IF(G33="","",MIN(Premissas!$C$17,IF(G33&lt;Premissas!$C$8,Premissas!$E$7,IF(G33&lt;Premissas!$C$9,Premissas!$E$8,IF(G33&lt;Premissas!$C$10,Premissas!$E$9,IF(G33&lt;Premissas!$C$11,Premissas!$E$10,IF(G33&lt;Premissas!$C$12,Premissas!$E$11,Premissas!$E$12)))))))</f>
        <v>350</v>
      </c>
      <c r="M33" s="65">
        <f>IF(OR(L33="",L33=0),0,L33/Premissas!$C$16)</f>
        <v>13.461538461538462</v>
      </c>
      <c r="N33" s="40" t="str">
        <f>IF(L33&gt;=Premissas!$C$17,"SIM","NÃO")</f>
        <v>NÃO</v>
      </c>
    </row>
    <row r="34" spans="1:14" ht="15" customHeight="1">
      <c r="A34" s="40">
        <v>7</v>
      </c>
      <c r="B34" s="40" t="s">
        <v>553</v>
      </c>
      <c r="C34" s="40" t="s">
        <v>554</v>
      </c>
      <c r="D34" s="40">
        <v>1942</v>
      </c>
      <c r="E34" s="40" t="s">
        <v>1940</v>
      </c>
      <c r="F34" s="40">
        <f>COUNTIFS(Detalhe_Registro!$A:$A,A34,Detalhe_Registro!$D:$D,B34)</f>
        <v>3</v>
      </c>
      <c r="G34" s="63">
        <v>1.5909089999999999</v>
      </c>
      <c r="H34" s="63">
        <v>0.77662699999999996</v>
      </c>
      <c r="I34" s="62">
        <f>SUMIFS(Detalhe_Registro!$F:$F,Detalhe_Registro!$A:$A,A34,Detalhe_Registro!$D:$D,B34)</f>
        <v>139</v>
      </c>
      <c r="J34" s="63">
        <f>SUMIFS(Detalhe_Registro!$G:$G,Detalhe_Registro!$A:$A,A34,Detalhe_Registro!$D:$D,B34)</f>
        <v>24.990000000000002</v>
      </c>
      <c r="K34" s="40" t="str">
        <f>IF(G34="","",IF(G34&lt;Premissas!$C$8,"&lt; 1,00",IF(G34&lt;Premissas!$C$9,"1,00 – 1,19",IF(G34&lt;Premissas!$C$10,"1,20 – 1,39",IF(G34&lt;Premissas!$C$11,"1,40 – 1,59",IF(G34&lt;Premissas!$C$12,"1,60 – 1,99","≥ 2,00"))))))</f>
        <v>1,40 – 1,59</v>
      </c>
      <c r="L34" s="64">
        <f>IF(G34="","",MIN(Premissas!$C$17,IF(G34&lt;Premissas!$C$8,Premissas!$E$7,IF(G34&lt;Premissas!$C$9,Premissas!$E$8,IF(G34&lt;Premissas!$C$10,Premissas!$E$9,IF(G34&lt;Premissas!$C$11,Premissas!$E$10,IF(G34&lt;Premissas!$C$12,Premissas!$E$11,Premissas!$E$12)))))))</f>
        <v>350</v>
      </c>
      <c r="M34" s="65">
        <f>IF(OR(L34="",L34=0),0,L34/Premissas!$C$16)</f>
        <v>13.461538461538462</v>
      </c>
      <c r="N34" s="40" t="str">
        <f>IF(L34&gt;=Premissas!$C$17,"SIM","NÃO")</f>
        <v>NÃO</v>
      </c>
    </row>
    <row r="35" spans="1:14" ht="15" customHeight="1">
      <c r="A35" s="40">
        <v>7</v>
      </c>
      <c r="B35" s="40" t="s">
        <v>453</v>
      </c>
      <c r="C35" s="40" t="s">
        <v>454</v>
      </c>
      <c r="D35" s="40">
        <v>1942</v>
      </c>
      <c r="E35" s="40" t="s">
        <v>19</v>
      </c>
      <c r="F35" s="40">
        <f>COUNTIFS(Detalhe_Registro!$A:$A,A35,Detalhe_Registro!$D:$D,B35)</f>
        <v>1</v>
      </c>
      <c r="G35" s="63">
        <v>1.181818</v>
      </c>
      <c r="H35" s="63">
        <v>1.181818</v>
      </c>
      <c r="I35" s="62">
        <f>SUMIFS(Detalhe_Registro!$F:$F,Detalhe_Registro!$A:$A,A35,Detalhe_Registro!$D:$D,B35)</f>
        <v>1612</v>
      </c>
      <c r="J35" s="63">
        <f>SUMIFS(Detalhe_Registro!$G:$G,Detalhe_Registro!$A:$A,A35,Detalhe_Registro!$D:$D,B35)</f>
        <v>61.69</v>
      </c>
      <c r="K35" s="40" t="str">
        <f>IF(G35="","",IF(G35&lt;Premissas!$C$8,"&lt; 1,00",IF(G35&lt;Premissas!$C$9,"1,00 – 1,19",IF(G35&lt;Premissas!$C$10,"1,20 – 1,39",IF(G35&lt;Premissas!$C$11,"1,40 – 1,59",IF(G35&lt;Premissas!$C$12,"1,60 – 1,99","≥ 2,00"))))))</f>
        <v>1,00 – 1,19</v>
      </c>
      <c r="L35" s="64">
        <f>IF(G35="","",MIN(Premissas!$C$17,IF(G35&lt;Premissas!$C$8,Premissas!$E$7,IF(G35&lt;Premissas!$C$9,Premissas!$E$8,IF(G35&lt;Premissas!$C$10,Premissas!$E$9,IF(G35&lt;Premissas!$C$11,Premissas!$E$10,IF(G35&lt;Premissas!$C$12,Premissas!$E$11,Premissas!$E$12)))))))</f>
        <v>100</v>
      </c>
      <c r="M35" s="65">
        <f>IF(OR(L35="",L35=0),0,L35/Premissas!$C$16)</f>
        <v>3.8461538461538463</v>
      </c>
      <c r="N35" s="40" t="str">
        <f>IF(L35&gt;=Premissas!$C$17,"SIM","NÃO")</f>
        <v>NÃO</v>
      </c>
    </row>
    <row r="36" spans="1:14" ht="15" customHeight="1">
      <c r="A36" s="40">
        <v>7</v>
      </c>
      <c r="B36" s="40" t="s">
        <v>523</v>
      </c>
      <c r="C36" s="40" t="s">
        <v>524</v>
      </c>
      <c r="D36" s="40">
        <v>1942</v>
      </c>
      <c r="E36" s="40" t="s">
        <v>19</v>
      </c>
      <c r="F36" s="40">
        <f>COUNTIFS(Detalhe_Registro!$A:$A,A36,Detalhe_Registro!$D:$D,B36)</f>
        <v>1</v>
      </c>
      <c r="G36" s="63">
        <v>1.6363639999999999</v>
      </c>
      <c r="H36" s="63">
        <v>1.6363639999999999</v>
      </c>
      <c r="I36" s="62">
        <f>SUMIFS(Detalhe_Registro!$F:$F,Detalhe_Registro!$A:$A,A36,Detalhe_Registro!$D:$D,B36)</f>
        <v>391</v>
      </c>
      <c r="J36" s="63">
        <f>SUMIFS(Detalhe_Registro!$G:$G,Detalhe_Registro!$A:$A,A36,Detalhe_Registro!$D:$D,B36)</f>
        <v>10.85</v>
      </c>
      <c r="K36" s="40" t="str">
        <f>IF(G36="","",IF(G36&lt;Premissas!$C$8,"&lt; 1,00",IF(G36&lt;Premissas!$C$9,"1,00 – 1,19",IF(G36&lt;Premissas!$C$10,"1,20 – 1,39",IF(G36&lt;Premissas!$C$11,"1,40 – 1,59",IF(G36&lt;Premissas!$C$12,"1,60 – 1,99","≥ 2,00"))))))</f>
        <v>1,60 – 1,99</v>
      </c>
      <c r="L36" s="64">
        <f>IF(G36="","",MIN(Premissas!$C$17,IF(G36&lt;Premissas!$C$8,Premissas!$E$7,IF(G36&lt;Premissas!$C$9,Premissas!$E$8,IF(G36&lt;Premissas!$C$10,Premissas!$E$9,IF(G36&lt;Premissas!$C$11,Premissas!$E$10,IF(G36&lt;Premissas!$C$12,Premissas!$E$11,Premissas!$E$12)))))))</f>
        <v>500</v>
      </c>
      <c r="M36" s="65">
        <f>IF(OR(L36="",L36=0),0,L36/Premissas!$C$16)</f>
        <v>19.23076923076923</v>
      </c>
      <c r="N36" s="40" t="str">
        <f>IF(L36&gt;=Premissas!$C$17,"SIM","NÃO")</f>
        <v>NÃO</v>
      </c>
    </row>
    <row r="37" spans="1:14" ht="15" customHeight="1">
      <c r="A37" s="40">
        <v>7</v>
      </c>
      <c r="B37" s="40" t="s">
        <v>431</v>
      </c>
      <c r="C37" s="40" t="s">
        <v>432</v>
      </c>
      <c r="D37" s="40">
        <v>1942</v>
      </c>
      <c r="E37" s="40" t="s">
        <v>1937</v>
      </c>
      <c r="F37" s="40">
        <f>COUNTIFS(Detalhe_Registro!$A:$A,A37,Detalhe_Registro!$D:$D,B37)</f>
        <v>2</v>
      </c>
      <c r="G37" s="63">
        <v>0.375</v>
      </c>
      <c r="H37" s="63">
        <v>0.305147</v>
      </c>
      <c r="I37" s="62">
        <f>SUMIFS(Detalhe_Registro!$F:$F,Detalhe_Registro!$A:$A,A37,Detalhe_Registro!$D:$D,B37)</f>
        <v>6</v>
      </c>
      <c r="J37" s="63">
        <f>SUMIFS(Detalhe_Registro!$G:$G,Detalhe_Registro!$A:$A,A37,Detalhe_Registro!$D:$D,B37)</f>
        <v>1.17</v>
      </c>
      <c r="K37" s="40" t="str">
        <f>IF(G37="","",IF(G37&lt;Premissas!$C$8,"&lt; 1,00",IF(G37&lt;Premissas!$C$9,"1,00 – 1,19",IF(G37&lt;Premissas!$C$10,"1,20 – 1,39",IF(G37&lt;Premissas!$C$11,"1,40 – 1,59",IF(G37&lt;Premissas!$C$12,"1,60 – 1,99","≥ 2,00"))))))</f>
        <v>&lt; 1,00</v>
      </c>
      <c r="L37" s="64">
        <f>IF(G37="","",MIN(Premissas!$C$17,IF(G37&lt;Premissas!$C$8,Premissas!$E$7,IF(G37&lt;Premissas!$C$9,Premissas!$E$8,IF(G37&lt;Premissas!$C$10,Premissas!$E$9,IF(G37&lt;Premissas!$C$11,Premissas!$E$10,IF(G37&lt;Premissas!$C$12,Premissas!$E$11,Premissas!$E$12)))))))</f>
        <v>0</v>
      </c>
      <c r="M37" s="65">
        <f>IF(OR(L37="",L37=0),0,L37/Premissas!$C$16)</f>
        <v>0</v>
      </c>
      <c r="N37" s="40" t="str">
        <f>IF(L37&gt;=Premissas!$C$17,"SIM","NÃO")</f>
        <v>NÃO</v>
      </c>
    </row>
    <row r="38" spans="1:14" ht="15" customHeight="1">
      <c r="A38" s="40">
        <v>7</v>
      </c>
      <c r="B38" s="40" t="s">
        <v>483</v>
      </c>
      <c r="C38" s="40" t="s">
        <v>484</v>
      </c>
      <c r="D38" s="40">
        <v>1942</v>
      </c>
      <c r="E38" s="40" t="s">
        <v>21</v>
      </c>
      <c r="F38" s="40">
        <f>COUNTIFS(Detalhe_Registro!$A:$A,A38,Detalhe_Registro!$D:$D,B38)</f>
        <v>1</v>
      </c>
      <c r="G38" s="63">
        <v>0.875</v>
      </c>
      <c r="H38" s="63">
        <v>0.875</v>
      </c>
      <c r="I38" s="62">
        <f>SUMIFS(Detalhe_Registro!$F:$F,Detalhe_Registro!$A:$A,A38,Detalhe_Registro!$D:$D,B38)</f>
        <v>529</v>
      </c>
      <c r="J38" s="63">
        <f>SUMIFS(Detalhe_Registro!$G:$G,Detalhe_Registro!$A:$A,A38,Detalhe_Registro!$D:$D,B38)</f>
        <v>38.31</v>
      </c>
      <c r="K38" s="40" t="str">
        <f>IF(G38="","",IF(G38&lt;Premissas!$C$8,"&lt; 1,00",IF(G38&lt;Premissas!$C$9,"1,00 – 1,19",IF(G38&lt;Premissas!$C$10,"1,20 – 1,39",IF(G38&lt;Premissas!$C$11,"1,40 – 1,59",IF(G38&lt;Premissas!$C$12,"1,60 – 1,99","≥ 2,00"))))))</f>
        <v>&lt; 1,00</v>
      </c>
      <c r="L38" s="64">
        <f>IF(G38="","",MIN(Premissas!$C$17,IF(G38&lt;Premissas!$C$8,Premissas!$E$7,IF(G38&lt;Premissas!$C$9,Premissas!$E$8,IF(G38&lt;Premissas!$C$10,Premissas!$E$9,IF(G38&lt;Premissas!$C$11,Premissas!$E$10,IF(G38&lt;Premissas!$C$12,Premissas!$E$11,Premissas!$E$12)))))))</f>
        <v>0</v>
      </c>
      <c r="M38" s="65">
        <f>IF(OR(L38="",L38=0),0,L38/Premissas!$C$16)</f>
        <v>0</v>
      </c>
      <c r="N38" s="40" t="str">
        <f>IF(L38&gt;=Premissas!$C$17,"SIM","NÃO")</f>
        <v>NÃO</v>
      </c>
    </row>
    <row r="39" spans="1:14" ht="15" customHeight="1">
      <c r="A39" s="40">
        <v>7</v>
      </c>
      <c r="B39" s="40" t="s">
        <v>547</v>
      </c>
      <c r="C39" s="40" t="s">
        <v>548</v>
      </c>
      <c r="D39" s="40">
        <v>1942</v>
      </c>
      <c r="E39" s="40" t="s">
        <v>19</v>
      </c>
      <c r="F39" s="40">
        <f>COUNTIFS(Detalhe_Registro!$A:$A,A39,Detalhe_Registro!$D:$D,B39)</f>
        <v>1</v>
      </c>
      <c r="G39" s="63">
        <v>1.9090910000000001</v>
      </c>
      <c r="H39" s="63">
        <v>1.9090910000000001</v>
      </c>
      <c r="I39" s="62">
        <f>SUMIFS(Detalhe_Registro!$F:$F,Detalhe_Registro!$A:$A,A39,Detalhe_Registro!$D:$D,B39)</f>
        <v>215</v>
      </c>
      <c r="J39" s="63">
        <f>SUMIFS(Detalhe_Registro!$G:$G,Detalhe_Registro!$A:$A,A39,Detalhe_Registro!$D:$D,B39)</f>
        <v>5.16</v>
      </c>
      <c r="K39" s="40" t="str">
        <f>IF(G39="","",IF(G39&lt;Premissas!$C$8,"&lt; 1,00",IF(G39&lt;Premissas!$C$9,"1,00 – 1,19",IF(G39&lt;Premissas!$C$10,"1,20 – 1,39",IF(G39&lt;Premissas!$C$11,"1,40 – 1,59",IF(G39&lt;Premissas!$C$12,"1,60 – 1,99","≥ 2,00"))))))</f>
        <v>≥ 2,00</v>
      </c>
      <c r="L39" s="64">
        <f>IF(G39="","",MIN(Premissas!$C$17,IF(G39&lt;Premissas!$C$8,Premissas!$E$7,IF(G39&lt;Premissas!$C$9,Premissas!$E$8,IF(G39&lt;Premissas!$C$10,Premissas!$E$9,IF(G39&lt;Premissas!$C$11,Premissas!$E$10,IF(G39&lt;Premissas!$C$12,Premissas!$E$11,Premissas!$E$12)))))))</f>
        <v>750</v>
      </c>
      <c r="M39" s="65">
        <f>IF(OR(L39="",L39=0),0,L39/Premissas!$C$16)</f>
        <v>28.846153846153847</v>
      </c>
      <c r="N39" s="40" t="str">
        <f>IF(L39&gt;=Premissas!$C$17,"SIM","NÃO")</f>
        <v>SIM</v>
      </c>
    </row>
    <row r="40" spans="1:14" ht="15" customHeight="1">
      <c r="A40" s="40">
        <v>7</v>
      </c>
      <c r="B40" s="40" t="s">
        <v>477</v>
      </c>
      <c r="C40" s="40" t="s">
        <v>478</v>
      </c>
      <c r="D40" s="40">
        <v>1942</v>
      </c>
      <c r="E40" s="40" t="s">
        <v>19</v>
      </c>
      <c r="F40" s="40">
        <f>COUNTIFS(Detalhe_Registro!$A:$A,A40,Detalhe_Registro!$D:$D,B40)</f>
        <v>1</v>
      </c>
      <c r="G40" s="63">
        <v>2.6818179999999998</v>
      </c>
      <c r="H40" s="63">
        <v>2.6818179999999998</v>
      </c>
      <c r="I40" s="62">
        <f>SUMIFS(Detalhe_Registro!$F:$F,Detalhe_Registro!$A:$A,A40,Detalhe_Registro!$D:$D,B40)</f>
        <v>1444</v>
      </c>
      <c r="J40" s="63">
        <f>SUMIFS(Detalhe_Registro!$G:$G,Detalhe_Registro!$A:$A,A40,Detalhe_Registro!$D:$D,B40)</f>
        <v>24.58</v>
      </c>
      <c r="K40" s="40" t="str">
        <f>IF(G40="","",IF(G40&lt;Premissas!$C$8,"&lt; 1,00",IF(G40&lt;Premissas!$C$9,"1,00 – 1,19",IF(G40&lt;Premissas!$C$10,"1,20 – 1,39",IF(G40&lt;Premissas!$C$11,"1,40 – 1,59",IF(G40&lt;Premissas!$C$12,"1,60 – 1,99","≥ 2,00"))))))</f>
        <v>≥ 2,00</v>
      </c>
      <c r="L40" s="64">
        <f>IF(G40="","",MIN(Premissas!$C$17,IF(G40&lt;Premissas!$C$8,Premissas!$E$7,IF(G40&lt;Premissas!$C$9,Premissas!$E$8,IF(G40&lt;Premissas!$C$10,Premissas!$E$9,IF(G40&lt;Premissas!$C$11,Premissas!$E$10,IF(G40&lt;Premissas!$C$12,Premissas!$E$11,Premissas!$E$12)))))))</f>
        <v>750</v>
      </c>
      <c r="M40" s="65">
        <f>IF(OR(L40="",L40=0),0,L40/Premissas!$C$16)</f>
        <v>28.846153846153847</v>
      </c>
      <c r="N40" s="40" t="str">
        <f>IF(L40&gt;=Premissas!$C$17,"SIM","NÃO")</f>
        <v>SIM</v>
      </c>
    </row>
    <row r="41" spans="1:14" ht="15" customHeight="1">
      <c r="A41" s="40">
        <v>7</v>
      </c>
      <c r="B41" s="40" t="s">
        <v>467</v>
      </c>
      <c r="C41" s="40" t="s">
        <v>468</v>
      </c>
      <c r="D41" s="40">
        <v>1942</v>
      </c>
      <c r="E41" s="40" t="s">
        <v>22</v>
      </c>
      <c r="F41" s="40">
        <f>COUNTIFS(Detalhe_Registro!$A:$A,A41,Detalhe_Registro!$D:$D,B41)</f>
        <v>1</v>
      </c>
      <c r="G41" s="63">
        <v>1</v>
      </c>
      <c r="H41" s="63">
        <v>1</v>
      </c>
      <c r="I41" s="62">
        <f>SUMIFS(Detalhe_Registro!$F:$F,Detalhe_Registro!$A:$A,A41,Detalhe_Registro!$D:$D,B41)</f>
        <v>1103</v>
      </c>
      <c r="J41" s="63">
        <f>SUMIFS(Detalhe_Registro!$G:$G,Detalhe_Registro!$A:$A,A41,Detalhe_Registro!$D:$D,B41)</f>
        <v>55.19</v>
      </c>
      <c r="K41" s="40" t="str">
        <f>IF(G41="","",IF(G41&lt;Premissas!$C$8,"&lt; 1,00",IF(G41&lt;Premissas!$C$9,"1,00 – 1,19",IF(G41&lt;Premissas!$C$10,"1,20 – 1,39",IF(G41&lt;Premissas!$C$11,"1,40 – 1,59",IF(G41&lt;Premissas!$C$12,"1,60 – 1,99","≥ 2,00"))))))</f>
        <v>1,00 – 1,19</v>
      </c>
      <c r="L41" s="64">
        <f>IF(G41="","",MIN(Premissas!$C$17,IF(G41&lt;Premissas!$C$8,Premissas!$E$7,IF(G41&lt;Premissas!$C$9,Premissas!$E$8,IF(G41&lt;Premissas!$C$10,Premissas!$E$9,IF(G41&lt;Premissas!$C$11,Premissas!$E$10,IF(G41&lt;Premissas!$C$12,Premissas!$E$11,Premissas!$E$12)))))))</f>
        <v>100</v>
      </c>
      <c r="M41" s="65">
        <f>IF(OR(L41="",L41=0),0,L41/Premissas!$C$16)</f>
        <v>3.8461538461538463</v>
      </c>
      <c r="N41" s="40" t="str">
        <f>IF(L41&gt;=Premissas!$C$17,"SIM","NÃO")</f>
        <v>NÃO</v>
      </c>
    </row>
    <row r="42" spans="1:14" ht="15" customHeight="1">
      <c r="A42" s="40">
        <v>7</v>
      </c>
      <c r="B42" s="40" t="s">
        <v>479</v>
      </c>
      <c r="C42" s="40" t="s">
        <v>480</v>
      </c>
      <c r="D42" s="40">
        <v>1942</v>
      </c>
      <c r="E42" s="40" t="s">
        <v>1939</v>
      </c>
      <c r="F42" s="40">
        <f>COUNTIFS(Detalhe_Registro!$A:$A,A42,Detalhe_Registro!$D:$D,B42)</f>
        <v>2</v>
      </c>
      <c r="G42" s="63">
        <v>3.2272729999999998</v>
      </c>
      <c r="H42" s="63">
        <v>2.0198860000000001</v>
      </c>
      <c r="I42" s="62">
        <f>SUMIFS(Detalhe_Registro!$F:$F,Detalhe_Registro!$A:$A,A42,Detalhe_Registro!$D:$D,B42)</f>
        <v>1726</v>
      </c>
      <c r="J42" s="63">
        <f>SUMIFS(Detalhe_Registro!$G:$G,Detalhe_Registro!$A:$A,A42,Detalhe_Registro!$D:$D,B42)</f>
        <v>27.240000000000002</v>
      </c>
      <c r="K42" s="40" t="str">
        <f>IF(G42="","",IF(G42&lt;Premissas!$C$8,"&lt; 1,00",IF(G42&lt;Premissas!$C$9,"1,00 – 1,19",IF(G42&lt;Premissas!$C$10,"1,20 – 1,39",IF(G42&lt;Premissas!$C$11,"1,40 – 1,59",IF(G42&lt;Premissas!$C$12,"1,60 – 1,99","≥ 2,00"))))))</f>
        <v>≥ 2,00</v>
      </c>
      <c r="L42" s="64">
        <f>IF(G42="","",MIN(Premissas!$C$17,IF(G42&lt;Premissas!$C$8,Premissas!$E$7,IF(G42&lt;Premissas!$C$9,Premissas!$E$8,IF(G42&lt;Premissas!$C$10,Premissas!$E$9,IF(G42&lt;Premissas!$C$11,Premissas!$E$10,IF(G42&lt;Premissas!$C$12,Premissas!$E$11,Premissas!$E$12)))))))</f>
        <v>750</v>
      </c>
      <c r="M42" s="65">
        <f>IF(OR(L42="",L42=0),0,L42/Premissas!$C$16)</f>
        <v>28.846153846153847</v>
      </c>
      <c r="N42" s="40" t="str">
        <f>IF(L42&gt;=Premissas!$C$17,"SIM","NÃO")</f>
        <v>SIM</v>
      </c>
    </row>
    <row r="43" spans="1:14" ht="15" customHeight="1">
      <c r="A43" s="40">
        <v>7</v>
      </c>
      <c r="B43" s="40" t="s">
        <v>555</v>
      </c>
      <c r="C43" s="40" t="s">
        <v>556</v>
      </c>
      <c r="D43" s="40">
        <v>1942</v>
      </c>
      <c r="E43" s="40" t="s">
        <v>19</v>
      </c>
      <c r="F43" s="40">
        <f>COUNTIFS(Detalhe_Registro!$A:$A,A43,Detalhe_Registro!$D:$D,B43)</f>
        <v>1</v>
      </c>
      <c r="G43" s="63">
        <v>0.5</v>
      </c>
      <c r="H43" s="63">
        <v>0.5</v>
      </c>
      <c r="I43" s="62">
        <f>SUMIFS(Detalhe_Registro!$F:$F,Detalhe_Registro!$A:$A,A43,Detalhe_Registro!$D:$D,B43)</f>
        <v>27</v>
      </c>
      <c r="J43" s="63">
        <f>SUMIFS(Detalhe_Registro!$G:$G,Detalhe_Registro!$A:$A,A43,Detalhe_Registro!$D:$D,B43)</f>
        <v>2.36</v>
      </c>
      <c r="K43" s="40" t="str">
        <f>IF(G43="","",IF(G43&lt;Premissas!$C$8,"&lt; 1,00",IF(G43&lt;Premissas!$C$9,"1,00 – 1,19",IF(G43&lt;Premissas!$C$10,"1,20 – 1,39",IF(G43&lt;Premissas!$C$11,"1,40 – 1,59",IF(G43&lt;Premissas!$C$12,"1,60 – 1,99","≥ 2,00"))))))</f>
        <v>&lt; 1,00</v>
      </c>
      <c r="L43" s="64">
        <f>IF(G43="","",MIN(Premissas!$C$17,IF(G43&lt;Premissas!$C$8,Premissas!$E$7,IF(G43&lt;Premissas!$C$9,Premissas!$E$8,IF(G43&lt;Premissas!$C$10,Premissas!$E$9,IF(G43&lt;Premissas!$C$11,Premissas!$E$10,IF(G43&lt;Premissas!$C$12,Premissas!$E$11,Premissas!$E$12)))))))</f>
        <v>0</v>
      </c>
      <c r="M43" s="65">
        <f>IF(OR(L43="",L43=0),0,L43/Premissas!$C$16)</f>
        <v>0</v>
      </c>
      <c r="N43" s="40" t="str">
        <f>IF(L43&gt;=Premissas!$C$17,"SIM","NÃO")</f>
        <v>NÃO</v>
      </c>
    </row>
    <row r="44" spans="1:14" ht="15" customHeight="1">
      <c r="A44" s="40">
        <v>7</v>
      </c>
      <c r="B44" s="40" t="s">
        <v>463</v>
      </c>
      <c r="C44" s="40" t="s">
        <v>464</v>
      </c>
      <c r="D44" s="40">
        <v>1942</v>
      </c>
      <c r="E44" s="40" t="s">
        <v>19</v>
      </c>
      <c r="F44" s="40">
        <f>COUNTIFS(Detalhe_Registro!$A:$A,A44,Detalhe_Registro!$D:$D,B44)</f>
        <v>1</v>
      </c>
      <c r="G44" s="63">
        <v>1.2727269999999999</v>
      </c>
      <c r="H44" s="63">
        <v>1.2727269999999999</v>
      </c>
      <c r="I44" s="62">
        <f>SUMIFS(Detalhe_Registro!$F:$F,Detalhe_Registro!$A:$A,A44,Detalhe_Registro!$D:$D,B44)</f>
        <v>1287</v>
      </c>
      <c r="J44" s="63">
        <f>SUMIFS(Detalhe_Registro!$G:$G,Detalhe_Registro!$A:$A,A44,Detalhe_Registro!$D:$D,B44)</f>
        <v>46.74</v>
      </c>
      <c r="K44" s="40" t="str">
        <f>IF(G44="","",IF(G44&lt;Premissas!$C$8,"&lt; 1,00",IF(G44&lt;Premissas!$C$9,"1,00 – 1,19",IF(G44&lt;Premissas!$C$10,"1,20 – 1,39",IF(G44&lt;Premissas!$C$11,"1,40 – 1,59",IF(G44&lt;Premissas!$C$12,"1,60 – 1,99","≥ 2,00"))))))</f>
        <v>1,20 – 1,39</v>
      </c>
      <c r="L44" s="64">
        <f>IF(G44="","",MIN(Premissas!$C$17,IF(G44&lt;Premissas!$C$8,Premissas!$E$7,IF(G44&lt;Premissas!$C$9,Premissas!$E$8,IF(G44&lt;Premissas!$C$10,Premissas!$E$9,IF(G44&lt;Premissas!$C$11,Premissas!$E$10,IF(G44&lt;Premissas!$C$12,Premissas!$E$11,Premissas!$E$12)))))))</f>
        <v>200</v>
      </c>
      <c r="M44" s="65">
        <f>IF(OR(L44="",L44=0),0,L44/Premissas!$C$16)</f>
        <v>7.6923076923076925</v>
      </c>
      <c r="N44" s="40" t="str">
        <f>IF(L44&gt;=Premissas!$C$17,"SIM","NÃO")</f>
        <v>NÃO</v>
      </c>
    </row>
    <row r="45" spans="1:14" ht="15" customHeight="1">
      <c r="A45" s="40">
        <v>7</v>
      </c>
      <c r="B45" s="40" t="s">
        <v>459</v>
      </c>
      <c r="C45" s="40" t="s">
        <v>460</v>
      </c>
      <c r="D45" s="40">
        <v>1942</v>
      </c>
      <c r="E45" s="40" t="s">
        <v>19</v>
      </c>
      <c r="F45" s="40">
        <f>COUNTIFS(Detalhe_Registro!$A:$A,A45,Detalhe_Registro!$D:$D,B45)</f>
        <v>1</v>
      </c>
      <c r="G45" s="63">
        <v>0.59090900000000002</v>
      </c>
      <c r="H45" s="63">
        <v>0.59090900000000002</v>
      </c>
      <c r="I45" s="62">
        <f>SUMIFS(Detalhe_Registro!$F:$F,Detalhe_Registro!$A:$A,A45,Detalhe_Registro!$D:$D,B45)</f>
        <v>693</v>
      </c>
      <c r="J45" s="63">
        <f>SUMIFS(Detalhe_Registro!$G:$G,Detalhe_Registro!$A:$A,A45,Detalhe_Registro!$D:$D,B45)</f>
        <v>53.95</v>
      </c>
      <c r="K45" s="40" t="str">
        <f>IF(G45="","",IF(G45&lt;Premissas!$C$8,"&lt; 1,00",IF(G45&lt;Premissas!$C$9,"1,00 – 1,19",IF(G45&lt;Premissas!$C$10,"1,20 – 1,39",IF(G45&lt;Premissas!$C$11,"1,40 – 1,59",IF(G45&lt;Premissas!$C$12,"1,60 – 1,99","≥ 2,00"))))))</f>
        <v>&lt; 1,00</v>
      </c>
      <c r="L45" s="64">
        <f>IF(G45="","",MIN(Premissas!$C$17,IF(G45&lt;Premissas!$C$8,Premissas!$E$7,IF(G45&lt;Premissas!$C$9,Premissas!$E$8,IF(G45&lt;Premissas!$C$10,Premissas!$E$9,IF(G45&lt;Premissas!$C$11,Premissas!$E$10,IF(G45&lt;Premissas!$C$12,Premissas!$E$11,Premissas!$E$12)))))))</f>
        <v>0</v>
      </c>
      <c r="M45" s="65">
        <f>IF(OR(L45="",L45=0),0,L45/Premissas!$C$16)</f>
        <v>0</v>
      </c>
      <c r="N45" s="40" t="str">
        <f>IF(L45&gt;=Premissas!$C$17,"SIM","NÃO")</f>
        <v>NÃO</v>
      </c>
    </row>
    <row r="46" spans="1:14" ht="15" customHeight="1">
      <c r="A46" s="40">
        <v>7</v>
      </c>
      <c r="B46" s="40" t="s">
        <v>527</v>
      </c>
      <c r="C46" s="40" t="s">
        <v>528</v>
      </c>
      <c r="D46" s="40">
        <v>1942</v>
      </c>
      <c r="E46" s="40" t="s">
        <v>19</v>
      </c>
      <c r="F46" s="40">
        <f>COUNTIFS(Detalhe_Registro!$A:$A,A46,Detalhe_Registro!$D:$D,B46)</f>
        <v>1</v>
      </c>
      <c r="G46" s="63">
        <v>4.7727269999999997</v>
      </c>
      <c r="H46" s="63">
        <v>4.7727269999999997</v>
      </c>
      <c r="I46" s="62">
        <f>SUMIFS(Detalhe_Registro!$F:$F,Detalhe_Registro!$A:$A,A46,Detalhe_Registro!$D:$D,B46)</f>
        <v>968</v>
      </c>
      <c r="J46" s="63">
        <f>SUMIFS(Detalhe_Registro!$G:$G,Detalhe_Registro!$A:$A,A46,Detalhe_Registro!$D:$D,B46)</f>
        <v>9.26</v>
      </c>
      <c r="K46" s="40" t="str">
        <f>IF(G46="","",IF(G46&lt;Premissas!$C$8,"&lt; 1,00",IF(G46&lt;Premissas!$C$9,"1,00 – 1,19",IF(G46&lt;Premissas!$C$10,"1,20 – 1,39",IF(G46&lt;Premissas!$C$11,"1,40 – 1,59",IF(G46&lt;Premissas!$C$12,"1,60 – 1,99","≥ 2,00"))))))</f>
        <v>≥ 2,00</v>
      </c>
      <c r="L46" s="64">
        <f>IF(G46="","",MIN(Premissas!$C$17,IF(G46&lt;Premissas!$C$8,Premissas!$E$7,IF(G46&lt;Premissas!$C$9,Premissas!$E$8,IF(G46&lt;Premissas!$C$10,Premissas!$E$9,IF(G46&lt;Premissas!$C$11,Premissas!$E$10,IF(G46&lt;Premissas!$C$12,Premissas!$E$11,Premissas!$E$12)))))))</f>
        <v>750</v>
      </c>
      <c r="M46" s="65">
        <f>IF(OR(L46="",L46=0),0,L46/Premissas!$C$16)</f>
        <v>28.846153846153847</v>
      </c>
      <c r="N46" s="40" t="str">
        <f>IF(L46&gt;=Premissas!$C$17,"SIM","NÃO")</f>
        <v>SIM</v>
      </c>
    </row>
    <row r="47" spans="1:14" ht="15" customHeight="1">
      <c r="A47" s="40">
        <v>7</v>
      </c>
      <c r="B47" s="40" t="s">
        <v>427</v>
      </c>
      <c r="C47" s="40" t="s">
        <v>428</v>
      </c>
      <c r="D47" s="40">
        <v>1942</v>
      </c>
      <c r="E47" s="40" t="s">
        <v>22</v>
      </c>
      <c r="F47" s="40">
        <f>COUNTIFS(Detalhe_Registro!$A:$A,A47,Detalhe_Registro!$D:$D,B47)</f>
        <v>1</v>
      </c>
      <c r="G47" s="63">
        <v>1.05</v>
      </c>
      <c r="H47" s="63">
        <v>1.05</v>
      </c>
      <c r="I47" s="62">
        <f>SUMIFS(Detalhe_Registro!$F:$F,Detalhe_Registro!$A:$A,A47,Detalhe_Registro!$D:$D,B47)</f>
        <v>1831</v>
      </c>
      <c r="J47" s="63">
        <f>SUMIFS(Detalhe_Registro!$G:$G,Detalhe_Registro!$A:$A,A47,Detalhe_Registro!$D:$D,B47)</f>
        <v>85.91</v>
      </c>
      <c r="K47" s="40" t="str">
        <f>IF(G47="","",IF(G47&lt;Premissas!$C$8,"&lt; 1,00",IF(G47&lt;Premissas!$C$9,"1,00 – 1,19",IF(G47&lt;Premissas!$C$10,"1,20 – 1,39",IF(G47&lt;Premissas!$C$11,"1,40 – 1,59",IF(G47&lt;Premissas!$C$12,"1,60 – 1,99","≥ 2,00"))))))</f>
        <v>1,00 – 1,19</v>
      </c>
      <c r="L47" s="64">
        <f>IF(G47="","",MIN(Premissas!$C$17,IF(G47&lt;Premissas!$C$8,Premissas!$E$7,IF(G47&lt;Premissas!$C$9,Premissas!$E$8,IF(G47&lt;Premissas!$C$10,Premissas!$E$9,IF(G47&lt;Premissas!$C$11,Premissas!$E$10,IF(G47&lt;Premissas!$C$12,Premissas!$E$11,Premissas!$E$12)))))))</f>
        <v>100</v>
      </c>
      <c r="M47" s="65">
        <f>IF(OR(L47="",L47=0),0,L47/Premissas!$C$16)</f>
        <v>3.8461538461538463</v>
      </c>
      <c r="N47" s="40" t="str">
        <f>IF(L47&gt;=Premissas!$C$17,"SIM","NÃO")</f>
        <v>NÃO</v>
      </c>
    </row>
    <row r="48" spans="1:14" ht="15" customHeight="1">
      <c r="A48" s="40">
        <v>7</v>
      </c>
      <c r="B48" s="40" t="s">
        <v>515</v>
      </c>
      <c r="C48" s="40" t="s">
        <v>516</v>
      </c>
      <c r="D48" s="40">
        <v>1942</v>
      </c>
      <c r="E48" s="40" t="s">
        <v>19</v>
      </c>
      <c r="F48" s="40">
        <f>COUNTIFS(Detalhe_Registro!$A:$A,A48,Detalhe_Registro!$D:$D,B48)</f>
        <v>1</v>
      </c>
      <c r="G48" s="63">
        <v>0.272727</v>
      </c>
      <c r="H48" s="63">
        <v>0.272727</v>
      </c>
      <c r="I48" s="62">
        <f>SUMIFS(Detalhe_Registro!$F:$F,Detalhe_Registro!$A:$A,A48,Detalhe_Registro!$D:$D,B48)</f>
        <v>98</v>
      </c>
      <c r="J48" s="63">
        <f>SUMIFS(Detalhe_Registro!$G:$G,Detalhe_Registro!$A:$A,A48,Detalhe_Registro!$D:$D,B48)</f>
        <v>16.37</v>
      </c>
      <c r="K48" s="40" t="str">
        <f>IF(G48="","",IF(G48&lt;Premissas!$C$8,"&lt; 1,00",IF(G48&lt;Premissas!$C$9,"1,00 – 1,19",IF(G48&lt;Premissas!$C$10,"1,20 – 1,39",IF(G48&lt;Premissas!$C$11,"1,40 – 1,59",IF(G48&lt;Premissas!$C$12,"1,60 – 1,99","≥ 2,00"))))))</f>
        <v>&lt; 1,00</v>
      </c>
      <c r="L48" s="64">
        <f>IF(G48="","",MIN(Premissas!$C$17,IF(G48&lt;Premissas!$C$8,Premissas!$E$7,IF(G48&lt;Premissas!$C$9,Premissas!$E$8,IF(G48&lt;Premissas!$C$10,Premissas!$E$9,IF(G48&lt;Premissas!$C$11,Premissas!$E$10,IF(G48&lt;Premissas!$C$12,Premissas!$E$11,Premissas!$E$12)))))))</f>
        <v>0</v>
      </c>
      <c r="M48" s="65">
        <f>IF(OR(L48="",L48=0),0,L48/Premissas!$C$16)</f>
        <v>0</v>
      </c>
      <c r="N48" s="40" t="str">
        <f>IF(L48&gt;=Premissas!$C$17,"SIM","NÃO")</f>
        <v>NÃO</v>
      </c>
    </row>
    <row r="49" spans="1:14" ht="15" customHeight="1">
      <c r="A49" s="40">
        <v>7</v>
      </c>
      <c r="B49" s="40" t="s">
        <v>461</v>
      </c>
      <c r="C49" s="40" t="s">
        <v>462</v>
      </c>
      <c r="D49" s="40">
        <v>1942</v>
      </c>
      <c r="E49" s="40" t="s">
        <v>19</v>
      </c>
      <c r="F49" s="40">
        <f>COUNTIFS(Detalhe_Registro!$A:$A,A49,Detalhe_Registro!$D:$D,B49)</f>
        <v>1</v>
      </c>
      <c r="G49" s="63">
        <v>1.3636360000000001</v>
      </c>
      <c r="H49" s="63">
        <v>1.3636360000000001</v>
      </c>
      <c r="I49" s="62">
        <f>SUMIFS(Detalhe_Registro!$F:$F,Detalhe_Registro!$A:$A,A49,Detalhe_Registro!$D:$D,B49)</f>
        <v>1502</v>
      </c>
      <c r="J49" s="63">
        <f>SUMIFS(Detalhe_Registro!$G:$G,Detalhe_Registro!$A:$A,A49,Detalhe_Registro!$D:$D,B49)</f>
        <v>50.21</v>
      </c>
      <c r="K49" s="40" t="str">
        <f>IF(G49="","",IF(G49&lt;Premissas!$C$8,"&lt; 1,00",IF(G49&lt;Premissas!$C$9,"1,00 – 1,19",IF(G49&lt;Premissas!$C$10,"1,20 – 1,39",IF(G49&lt;Premissas!$C$11,"1,40 – 1,59",IF(G49&lt;Premissas!$C$12,"1,60 – 1,99","≥ 2,00"))))))</f>
        <v>1,20 – 1,39</v>
      </c>
      <c r="L49" s="64">
        <f>IF(G49="","",MIN(Premissas!$C$17,IF(G49&lt;Premissas!$C$8,Premissas!$E$7,IF(G49&lt;Premissas!$C$9,Premissas!$E$8,IF(G49&lt;Premissas!$C$10,Premissas!$E$9,IF(G49&lt;Premissas!$C$11,Premissas!$E$10,IF(G49&lt;Premissas!$C$12,Premissas!$E$11,Premissas!$E$12)))))))</f>
        <v>200</v>
      </c>
      <c r="M49" s="65">
        <f>IF(OR(L49="",L49=0),0,L49/Premissas!$C$16)</f>
        <v>7.6923076923076925</v>
      </c>
      <c r="N49" s="40" t="str">
        <f>IF(L49&gt;=Premissas!$C$17,"SIM","NÃO")</f>
        <v>NÃO</v>
      </c>
    </row>
    <row r="50" spans="1:14" ht="15" customHeight="1">
      <c r="A50" s="40">
        <v>7</v>
      </c>
      <c r="B50" s="40" t="s">
        <v>505</v>
      </c>
      <c r="C50" s="40" t="s">
        <v>506</v>
      </c>
      <c r="D50" s="40">
        <v>1942</v>
      </c>
      <c r="E50" s="40" t="s">
        <v>19</v>
      </c>
      <c r="F50" s="40">
        <f>COUNTIFS(Detalhe_Registro!$A:$A,A50,Detalhe_Registro!$D:$D,B50)</f>
        <v>1</v>
      </c>
      <c r="G50" s="63">
        <v>2.8181820000000002</v>
      </c>
      <c r="H50" s="63">
        <v>2.8181820000000002</v>
      </c>
      <c r="I50" s="62">
        <f>SUMIFS(Detalhe_Registro!$F:$F,Detalhe_Registro!$A:$A,A50,Detalhe_Registro!$D:$D,B50)</f>
        <v>1169</v>
      </c>
      <c r="J50" s="63">
        <f>SUMIFS(Detalhe_Registro!$G:$G,Detalhe_Registro!$A:$A,A50,Detalhe_Registro!$D:$D,B50)</f>
        <v>18.72</v>
      </c>
      <c r="K50" s="40" t="str">
        <f>IF(G50="","",IF(G50&lt;Premissas!$C$8,"&lt; 1,00",IF(G50&lt;Premissas!$C$9,"1,00 – 1,19",IF(G50&lt;Premissas!$C$10,"1,20 – 1,39",IF(G50&lt;Premissas!$C$11,"1,40 – 1,59",IF(G50&lt;Premissas!$C$12,"1,60 – 1,99","≥ 2,00"))))))</f>
        <v>≥ 2,00</v>
      </c>
      <c r="L50" s="64">
        <f>IF(G50="","",MIN(Premissas!$C$17,IF(G50&lt;Premissas!$C$8,Premissas!$E$7,IF(G50&lt;Premissas!$C$9,Premissas!$E$8,IF(G50&lt;Premissas!$C$10,Premissas!$E$9,IF(G50&lt;Premissas!$C$11,Premissas!$E$10,IF(G50&lt;Premissas!$C$12,Premissas!$E$11,Premissas!$E$12)))))))</f>
        <v>750</v>
      </c>
      <c r="M50" s="65">
        <f>IF(OR(L50="",L50=0),0,L50/Premissas!$C$16)</f>
        <v>28.846153846153847</v>
      </c>
      <c r="N50" s="40" t="str">
        <f>IF(L50&gt;=Premissas!$C$17,"SIM","NÃO")</f>
        <v>SIM</v>
      </c>
    </row>
    <row r="51" spans="1:14" ht="15" customHeight="1">
      <c r="A51" s="40">
        <v>7</v>
      </c>
      <c r="B51" s="40" t="s">
        <v>457</v>
      </c>
      <c r="C51" s="40" t="s">
        <v>458</v>
      </c>
      <c r="D51" s="40">
        <v>1942</v>
      </c>
      <c r="E51" s="40" t="s">
        <v>22</v>
      </c>
      <c r="F51" s="40">
        <f>COUNTIFS(Detalhe_Registro!$A:$A,A51,Detalhe_Registro!$D:$D,B51)</f>
        <v>1</v>
      </c>
      <c r="G51" s="63">
        <v>1.05</v>
      </c>
      <c r="H51" s="63">
        <v>1.05</v>
      </c>
      <c r="I51" s="62">
        <f>SUMIFS(Detalhe_Registro!$F:$F,Detalhe_Registro!$A:$A,A51,Detalhe_Registro!$D:$D,B51)</f>
        <v>1683</v>
      </c>
      <c r="J51" s="63">
        <f>SUMIFS(Detalhe_Registro!$G:$G,Detalhe_Registro!$A:$A,A51,Detalhe_Registro!$D:$D,B51)</f>
        <v>79.55</v>
      </c>
      <c r="K51" s="40" t="str">
        <f>IF(G51="","",IF(G51&lt;Premissas!$C$8,"&lt; 1,00",IF(G51&lt;Premissas!$C$9,"1,00 – 1,19",IF(G51&lt;Premissas!$C$10,"1,20 – 1,39",IF(G51&lt;Premissas!$C$11,"1,40 – 1,59",IF(G51&lt;Premissas!$C$12,"1,60 – 1,99","≥ 2,00"))))))</f>
        <v>1,00 – 1,19</v>
      </c>
      <c r="L51" s="64">
        <f>IF(G51="","",MIN(Premissas!$C$17,IF(G51&lt;Premissas!$C$8,Premissas!$E$7,IF(G51&lt;Premissas!$C$9,Premissas!$E$8,IF(G51&lt;Premissas!$C$10,Premissas!$E$9,IF(G51&lt;Premissas!$C$11,Premissas!$E$10,IF(G51&lt;Premissas!$C$12,Premissas!$E$11,Premissas!$E$12)))))))</f>
        <v>100</v>
      </c>
      <c r="M51" s="65">
        <f>IF(OR(L51="",L51=0),0,L51/Premissas!$C$16)</f>
        <v>3.8461538461538463</v>
      </c>
      <c r="N51" s="40" t="str">
        <f>IF(L51&gt;=Premissas!$C$17,"SIM","NÃO")</f>
        <v>NÃO</v>
      </c>
    </row>
    <row r="52" spans="1:14" ht="15" customHeight="1">
      <c r="A52" s="40">
        <v>7</v>
      </c>
      <c r="B52" s="40" t="s">
        <v>495</v>
      </c>
      <c r="C52" s="40" t="s">
        <v>496</v>
      </c>
      <c r="D52" s="40">
        <v>1942</v>
      </c>
      <c r="E52" s="40" t="s">
        <v>1939</v>
      </c>
      <c r="F52" s="40">
        <f>COUNTIFS(Detalhe_Registro!$A:$A,A52,Detalhe_Registro!$D:$D,B52)</f>
        <v>2</v>
      </c>
      <c r="G52" s="63">
        <v>1.125</v>
      </c>
      <c r="H52" s="63">
        <v>0.90340900000000002</v>
      </c>
      <c r="I52" s="62">
        <f>SUMIFS(Detalhe_Registro!$F:$F,Detalhe_Registro!$A:$A,A52,Detalhe_Registro!$D:$D,B52)</f>
        <v>423</v>
      </c>
      <c r="J52" s="63">
        <f>SUMIFS(Detalhe_Registro!$G:$G,Detalhe_Registro!$A:$A,A52,Detalhe_Registro!$D:$D,B52)</f>
        <v>27.1</v>
      </c>
      <c r="K52" s="40" t="str">
        <f>IF(G52="","",IF(G52&lt;Premissas!$C$8,"&lt; 1,00",IF(G52&lt;Premissas!$C$9,"1,00 – 1,19",IF(G52&lt;Premissas!$C$10,"1,20 – 1,39",IF(G52&lt;Premissas!$C$11,"1,40 – 1,59",IF(G52&lt;Premissas!$C$12,"1,60 – 1,99","≥ 2,00"))))))</f>
        <v>1,00 – 1,19</v>
      </c>
      <c r="L52" s="64">
        <f>IF(G52="","",MIN(Premissas!$C$17,IF(G52&lt;Premissas!$C$8,Premissas!$E$7,IF(G52&lt;Premissas!$C$9,Premissas!$E$8,IF(G52&lt;Premissas!$C$10,Premissas!$E$9,IF(G52&lt;Premissas!$C$11,Premissas!$E$10,IF(G52&lt;Premissas!$C$12,Premissas!$E$11,Premissas!$E$12)))))))</f>
        <v>100</v>
      </c>
      <c r="M52" s="65">
        <f>IF(OR(L52="",L52=0),0,L52/Premissas!$C$16)</f>
        <v>3.8461538461538463</v>
      </c>
      <c r="N52" s="40" t="str">
        <f>IF(L52&gt;=Premissas!$C$17,"SIM","NÃO")</f>
        <v>NÃO</v>
      </c>
    </row>
    <row r="53" spans="1:14" ht="15" customHeight="1">
      <c r="A53" s="40">
        <v>7</v>
      </c>
      <c r="B53" s="40" t="s">
        <v>447</v>
      </c>
      <c r="C53" s="40" t="s">
        <v>448</v>
      </c>
      <c r="D53" s="40">
        <v>1942</v>
      </c>
      <c r="E53" s="40" t="s">
        <v>1941</v>
      </c>
      <c r="F53" s="40">
        <f>COUNTIFS(Detalhe_Registro!$A:$A,A53,Detalhe_Registro!$D:$D,B53)</f>
        <v>2</v>
      </c>
      <c r="G53" s="63">
        <v>2.5</v>
      </c>
      <c r="H53" s="63">
        <v>2.3863639999999999</v>
      </c>
      <c r="I53" s="62">
        <f>SUMIFS(Detalhe_Registro!$F:$F,Detalhe_Registro!$A:$A,A53,Detalhe_Registro!$D:$D,B53)</f>
        <v>1716</v>
      </c>
      <c r="J53" s="63">
        <f>SUMIFS(Detalhe_Registro!$G:$G,Detalhe_Registro!$A:$A,A53,Detalhe_Registro!$D:$D,B53)</f>
        <v>34.43</v>
      </c>
      <c r="K53" s="40" t="str">
        <f>IF(G53="","",IF(G53&lt;Premissas!$C$8,"&lt; 1,00",IF(G53&lt;Premissas!$C$9,"1,00 – 1,19",IF(G53&lt;Premissas!$C$10,"1,20 – 1,39",IF(G53&lt;Premissas!$C$11,"1,40 – 1,59",IF(G53&lt;Premissas!$C$12,"1,60 – 1,99","≥ 2,00"))))))</f>
        <v>≥ 2,00</v>
      </c>
      <c r="L53" s="64">
        <f>IF(G53="","",MIN(Premissas!$C$17,IF(G53&lt;Premissas!$C$8,Premissas!$E$7,IF(G53&lt;Premissas!$C$9,Premissas!$E$8,IF(G53&lt;Premissas!$C$10,Premissas!$E$9,IF(G53&lt;Premissas!$C$11,Premissas!$E$10,IF(G53&lt;Premissas!$C$12,Premissas!$E$11,Premissas!$E$12)))))))</f>
        <v>750</v>
      </c>
      <c r="M53" s="65">
        <f>IF(OR(L53="",L53=0),0,L53/Premissas!$C$16)</f>
        <v>28.846153846153847</v>
      </c>
      <c r="N53" s="40" t="str">
        <f>IF(L53&gt;=Premissas!$C$17,"SIM","NÃO")</f>
        <v>SIM</v>
      </c>
    </row>
    <row r="54" spans="1:14" ht="15" customHeight="1">
      <c r="A54" s="40">
        <v>7</v>
      </c>
      <c r="B54" s="40" t="s">
        <v>517</v>
      </c>
      <c r="C54" s="40" t="s">
        <v>518</v>
      </c>
      <c r="D54" s="40">
        <v>1942</v>
      </c>
      <c r="E54" s="40" t="s">
        <v>19</v>
      </c>
      <c r="F54" s="40">
        <f>COUNTIFS(Detalhe_Registro!$A:$A,A54,Detalhe_Registro!$D:$D,B54)</f>
        <v>1</v>
      </c>
      <c r="G54" s="63">
        <v>3.3181820000000002</v>
      </c>
      <c r="H54" s="63">
        <v>3.3181820000000002</v>
      </c>
      <c r="I54" s="62">
        <f>SUMIFS(Detalhe_Registro!$F:$F,Detalhe_Registro!$A:$A,A54,Detalhe_Registro!$D:$D,B54)</f>
        <v>1142</v>
      </c>
      <c r="J54" s="63">
        <f>SUMIFS(Detalhe_Registro!$G:$G,Detalhe_Registro!$A:$A,A54,Detalhe_Registro!$D:$D,B54)</f>
        <v>15.59</v>
      </c>
      <c r="K54" s="40" t="str">
        <f>IF(G54="","",IF(G54&lt;Premissas!$C$8,"&lt; 1,00",IF(G54&lt;Premissas!$C$9,"1,00 – 1,19",IF(G54&lt;Premissas!$C$10,"1,20 – 1,39",IF(G54&lt;Premissas!$C$11,"1,40 – 1,59",IF(G54&lt;Premissas!$C$12,"1,60 – 1,99","≥ 2,00"))))))</f>
        <v>≥ 2,00</v>
      </c>
      <c r="L54" s="64">
        <f>IF(G54="","",MIN(Premissas!$C$17,IF(G54&lt;Premissas!$C$8,Premissas!$E$7,IF(G54&lt;Premissas!$C$9,Premissas!$E$8,IF(G54&lt;Premissas!$C$10,Premissas!$E$9,IF(G54&lt;Premissas!$C$11,Premissas!$E$10,IF(G54&lt;Premissas!$C$12,Premissas!$E$11,Premissas!$E$12)))))))</f>
        <v>750</v>
      </c>
      <c r="M54" s="65">
        <f>IF(OR(L54="",L54=0),0,L54/Premissas!$C$16)</f>
        <v>28.846153846153847</v>
      </c>
      <c r="N54" s="40" t="str">
        <f>IF(L54&gt;=Premissas!$C$17,"SIM","NÃO")</f>
        <v>SIM</v>
      </c>
    </row>
    <row r="55" spans="1:14" ht="15" customHeight="1">
      <c r="A55" s="40">
        <v>7</v>
      </c>
      <c r="B55" s="40" t="s">
        <v>471</v>
      </c>
      <c r="C55" s="40" t="s">
        <v>472</v>
      </c>
      <c r="D55" s="40">
        <v>1942</v>
      </c>
      <c r="E55" s="40" t="s">
        <v>19</v>
      </c>
      <c r="F55" s="40">
        <f>COUNTIFS(Detalhe_Registro!$A:$A,A55,Detalhe_Registro!$D:$D,B55)</f>
        <v>1</v>
      </c>
      <c r="G55" s="63">
        <v>1.2727269999999999</v>
      </c>
      <c r="H55" s="63">
        <v>1.2727269999999999</v>
      </c>
      <c r="I55" s="62">
        <f>SUMIFS(Detalhe_Registro!$F:$F,Detalhe_Registro!$A:$A,A55,Detalhe_Registro!$D:$D,B55)</f>
        <v>878</v>
      </c>
      <c r="J55" s="63">
        <f>SUMIFS(Detalhe_Registro!$G:$G,Detalhe_Registro!$A:$A,A55,Detalhe_Registro!$D:$D,B55)</f>
        <v>31.35</v>
      </c>
      <c r="K55" s="40" t="str">
        <f>IF(G55="","",IF(G55&lt;Premissas!$C$8,"&lt; 1,00",IF(G55&lt;Premissas!$C$9,"1,00 – 1,19",IF(G55&lt;Premissas!$C$10,"1,20 – 1,39",IF(G55&lt;Premissas!$C$11,"1,40 – 1,59",IF(G55&lt;Premissas!$C$12,"1,60 – 1,99","≥ 2,00"))))))</f>
        <v>1,20 – 1,39</v>
      </c>
      <c r="L55" s="64">
        <f>IF(G55="","",MIN(Premissas!$C$17,IF(G55&lt;Premissas!$C$8,Premissas!$E$7,IF(G55&lt;Premissas!$C$9,Premissas!$E$8,IF(G55&lt;Premissas!$C$10,Premissas!$E$9,IF(G55&lt;Premissas!$C$11,Premissas!$E$10,IF(G55&lt;Premissas!$C$12,Premissas!$E$11,Premissas!$E$12)))))))</f>
        <v>200</v>
      </c>
      <c r="M55" s="65">
        <f>IF(OR(L55="",L55=0),0,L55/Premissas!$C$16)</f>
        <v>7.6923076923076925</v>
      </c>
      <c r="N55" s="40" t="str">
        <f>IF(L55&gt;=Premissas!$C$17,"SIM","NÃO")</f>
        <v>NÃO</v>
      </c>
    </row>
    <row r="56" spans="1:14" ht="15" customHeight="1">
      <c r="A56" s="40">
        <v>7</v>
      </c>
      <c r="B56" s="40" t="s">
        <v>499</v>
      </c>
      <c r="C56" s="40" t="s">
        <v>500</v>
      </c>
      <c r="D56" s="40">
        <v>1942</v>
      </c>
      <c r="E56" s="40" t="s">
        <v>21</v>
      </c>
      <c r="F56" s="40">
        <f>COUNTIFS(Detalhe_Registro!$A:$A,A56,Detalhe_Registro!$D:$D,B56)</f>
        <v>1</v>
      </c>
      <c r="G56" s="63">
        <v>1.3125</v>
      </c>
      <c r="H56" s="63">
        <v>1.3125</v>
      </c>
      <c r="I56" s="62">
        <f>SUMIFS(Detalhe_Registro!$F:$F,Detalhe_Registro!$A:$A,A56,Detalhe_Registro!$D:$D,B56)</f>
        <v>1946</v>
      </c>
      <c r="J56" s="63">
        <f>SUMIFS(Detalhe_Registro!$G:$G,Detalhe_Registro!$A:$A,A56,Detalhe_Registro!$D:$D,B56)</f>
        <v>92.88</v>
      </c>
      <c r="K56" s="40" t="str">
        <f>IF(G56="","",IF(G56&lt;Premissas!$C$8,"&lt; 1,00",IF(G56&lt;Premissas!$C$9,"1,00 – 1,19",IF(G56&lt;Premissas!$C$10,"1,20 – 1,39",IF(G56&lt;Premissas!$C$11,"1,40 – 1,59",IF(G56&lt;Premissas!$C$12,"1,60 – 1,99","≥ 2,00"))))))</f>
        <v>1,20 – 1,39</v>
      </c>
      <c r="L56" s="64">
        <f>IF(G56="","",MIN(Premissas!$C$17,IF(G56&lt;Premissas!$C$8,Premissas!$E$7,IF(G56&lt;Premissas!$C$9,Premissas!$E$8,IF(G56&lt;Premissas!$C$10,Premissas!$E$9,IF(G56&lt;Premissas!$C$11,Premissas!$E$10,IF(G56&lt;Premissas!$C$12,Premissas!$E$11,Premissas!$E$12)))))))</f>
        <v>200</v>
      </c>
      <c r="M56" s="65">
        <f>IF(OR(L56="",L56=0),0,L56/Premissas!$C$16)</f>
        <v>7.6923076923076925</v>
      </c>
      <c r="N56" s="40" t="str">
        <f>IF(L56&gt;=Premissas!$C$17,"SIM","NÃO")</f>
        <v>NÃO</v>
      </c>
    </row>
    <row r="57" spans="1:14" ht="15" customHeight="1">
      <c r="A57" s="40">
        <v>7</v>
      </c>
      <c r="B57" s="40" t="s">
        <v>487</v>
      </c>
      <c r="C57" s="40" t="s">
        <v>488</v>
      </c>
      <c r="D57" s="40">
        <v>1942</v>
      </c>
      <c r="E57" s="40" t="s">
        <v>21</v>
      </c>
      <c r="F57" s="40">
        <f>COUNTIFS(Detalhe_Registro!$A:$A,A57,Detalhe_Registro!$D:$D,B57)</f>
        <v>1</v>
      </c>
      <c r="G57" s="63">
        <v>1.625</v>
      </c>
      <c r="H57" s="63">
        <v>1.625</v>
      </c>
      <c r="I57" s="62">
        <f>SUMIFS(Detalhe_Registro!$F:$F,Detalhe_Registro!$A:$A,A57,Detalhe_Registro!$D:$D,B57)</f>
        <v>2379</v>
      </c>
      <c r="J57" s="63">
        <f>SUMIFS(Detalhe_Registro!$G:$G,Detalhe_Registro!$A:$A,A57,Detalhe_Registro!$D:$D,B57)</f>
        <v>91.83</v>
      </c>
      <c r="K57" s="40" t="str">
        <f>IF(G57="","",IF(G57&lt;Premissas!$C$8,"&lt; 1,00",IF(G57&lt;Premissas!$C$9,"1,00 – 1,19",IF(G57&lt;Premissas!$C$10,"1,20 – 1,39",IF(G57&lt;Premissas!$C$11,"1,40 – 1,59",IF(G57&lt;Premissas!$C$12,"1,60 – 1,99","≥ 2,00"))))))</f>
        <v>1,60 – 1,99</v>
      </c>
      <c r="L57" s="64">
        <f>IF(G57="","",MIN(Premissas!$C$17,IF(G57&lt;Premissas!$C$8,Premissas!$E$7,IF(G57&lt;Premissas!$C$9,Premissas!$E$8,IF(G57&lt;Premissas!$C$10,Premissas!$E$9,IF(G57&lt;Premissas!$C$11,Premissas!$E$10,IF(G57&lt;Premissas!$C$12,Premissas!$E$11,Premissas!$E$12)))))))</f>
        <v>500</v>
      </c>
      <c r="M57" s="65">
        <f>IF(OR(L57="",L57=0),0,L57/Premissas!$C$16)</f>
        <v>19.23076923076923</v>
      </c>
      <c r="N57" s="40" t="str">
        <f>IF(L57&gt;=Premissas!$C$17,"SIM","NÃO")</f>
        <v>NÃO</v>
      </c>
    </row>
    <row r="58" spans="1:14" ht="15" customHeight="1">
      <c r="A58" s="40">
        <v>7</v>
      </c>
      <c r="B58" s="40" t="s">
        <v>529</v>
      </c>
      <c r="C58" s="40" t="s">
        <v>530</v>
      </c>
      <c r="D58" s="40">
        <v>1942</v>
      </c>
      <c r="E58" s="40" t="s">
        <v>21</v>
      </c>
      <c r="F58" s="40">
        <f>COUNTIFS(Detalhe_Registro!$A:$A,A58,Detalhe_Registro!$D:$D,B58)</f>
        <v>1</v>
      </c>
      <c r="G58" s="63">
        <v>1.1875</v>
      </c>
      <c r="H58" s="63">
        <v>1.1875</v>
      </c>
      <c r="I58" s="62">
        <f>SUMIFS(Detalhe_Registro!$F:$F,Detalhe_Registro!$A:$A,A58,Detalhe_Registro!$D:$D,B58)</f>
        <v>1692</v>
      </c>
      <c r="J58" s="63">
        <f>SUMIFS(Detalhe_Registro!$G:$G,Detalhe_Registro!$A:$A,A58,Detalhe_Registro!$D:$D,B58)</f>
        <v>91.37</v>
      </c>
      <c r="K58" s="40" t="str">
        <f>IF(G58="","",IF(G58&lt;Premissas!$C$8,"&lt; 1,00",IF(G58&lt;Premissas!$C$9,"1,00 – 1,19",IF(G58&lt;Premissas!$C$10,"1,20 – 1,39",IF(G58&lt;Premissas!$C$11,"1,40 – 1,59",IF(G58&lt;Premissas!$C$12,"1,60 – 1,99","≥ 2,00"))))))</f>
        <v>1,00 – 1,19</v>
      </c>
      <c r="L58" s="64">
        <f>IF(G58="","",MIN(Premissas!$C$17,IF(G58&lt;Premissas!$C$8,Premissas!$E$7,IF(G58&lt;Premissas!$C$9,Premissas!$E$8,IF(G58&lt;Premissas!$C$10,Premissas!$E$9,IF(G58&lt;Premissas!$C$11,Premissas!$E$10,IF(G58&lt;Premissas!$C$12,Premissas!$E$11,Premissas!$E$12)))))))</f>
        <v>100</v>
      </c>
      <c r="M58" s="65">
        <f>IF(OR(L58="",L58=0),0,L58/Premissas!$C$16)</f>
        <v>3.8461538461538463</v>
      </c>
      <c r="N58" s="40" t="str">
        <f>IF(L58&gt;=Premissas!$C$17,"SIM","NÃO")</f>
        <v>NÃO</v>
      </c>
    </row>
    <row r="59" spans="1:14" ht="15" customHeight="1">
      <c r="A59" s="40">
        <v>7</v>
      </c>
      <c r="B59" s="40" t="s">
        <v>543</v>
      </c>
      <c r="C59" s="40" t="s">
        <v>544</v>
      </c>
      <c r="D59" s="40">
        <v>1942</v>
      </c>
      <c r="E59" s="40" t="s">
        <v>22</v>
      </c>
      <c r="F59" s="40">
        <f>COUNTIFS(Detalhe_Registro!$A:$A,A59,Detalhe_Registro!$D:$D,B59)</f>
        <v>1</v>
      </c>
      <c r="G59" s="63">
        <v>0.9</v>
      </c>
      <c r="H59" s="63">
        <v>0.9</v>
      </c>
      <c r="I59" s="62">
        <f>SUMIFS(Detalhe_Registro!$F:$F,Detalhe_Registro!$A:$A,A59,Detalhe_Registro!$D:$D,B59)</f>
        <v>1343</v>
      </c>
      <c r="J59" s="63">
        <f>SUMIFS(Detalhe_Registro!$G:$G,Detalhe_Registro!$A:$A,A59,Detalhe_Registro!$D:$D,B59)</f>
        <v>76.52</v>
      </c>
      <c r="K59" s="40" t="str">
        <f>IF(G59="","",IF(G59&lt;Premissas!$C$8,"&lt; 1,00",IF(G59&lt;Premissas!$C$9,"1,00 – 1,19",IF(G59&lt;Premissas!$C$10,"1,20 – 1,39",IF(G59&lt;Premissas!$C$11,"1,40 – 1,59",IF(G59&lt;Premissas!$C$12,"1,60 – 1,99","≥ 2,00"))))))</f>
        <v>&lt; 1,00</v>
      </c>
      <c r="L59" s="64">
        <f>IF(G59="","",MIN(Premissas!$C$17,IF(G59&lt;Premissas!$C$8,Premissas!$E$7,IF(G59&lt;Premissas!$C$9,Premissas!$E$8,IF(G59&lt;Premissas!$C$10,Premissas!$E$9,IF(G59&lt;Premissas!$C$11,Premissas!$E$10,IF(G59&lt;Premissas!$C$12,Premissas!$E$11,Premissas!$E$12)))))))</f>
        <v>0</v>
      </c>
      <c r="M59" s="65">
        <f>IF(OR(L59="",L59=0),0,L59/Premissas!$C$16)</f>
        <v>0</v>
      </c>
      <c r="N59" s="40" t="str">
        <f>IF(L59&gt;=Premissas!$C$17,"SIM","NÃO")</f>
        <v>NÃO</v>
      </c>
    </row>
    <row r="60" spans="1:14" ht="15" customHeight="1">
      <c r="A60" s="40">
        <v>7</v>
      </c>
      <c r="B60" s="40" t="s">
        <v>437</v>
      </c>
      <c r="C60" s="40" t="s">
        <v>438</v>
      </c>
      <c r="D60" s="40">
        <v>1942</v>
      </c>
      <c r="E60" s="40" t="s">
        <v>22</v>
      </c>
      <c r="F60" s="40">
        <f>COUNTIFS(Detalhe_Registro!$A:$A,A60,Detalhe_Registro!$D:$D,B60)</f>
        <v>1</v>
      </c>
      <c r="G60" s="63">
        <v>2</v>
      </c>
      <c r="H60" s="63">
        <v>2</v>
      </c>
      <c r="I60" s="62">
        <f>SUMIFS(Detalhe_Registro!$F:$F,Detalhe_Registro!$A:$A,A60,Detalhe_Registro!$D:$D,B60)</f>
        <v>1947</v>
      </c>
      <c r="J60" s="63">
        <f>SUMIFS(Detalhe_Registro!$G:$G,Detalhe_Registro!$A:$A,A60,Detalhe_Registro!$D:$D,B60)</f>
        <v>48.74</v>
      </c>
      <c r="K60" s="40" t="str">
        <f>IF(G60="","",IF(G60&lt;Premissas!$C$8,"&lt; 1,00",IF(G60&lt;Premissas!$C$9,"1,00 – 1,19",IF(G60&lt;Premissas!$C$10,"1,20 – 1,39",IF(G60&lt;Premissas!$C$11,"1,40 – 1,59",IF(G60&lt;Premissas!$C$12,"1,60 – 1,99","≥ 2,00"))))))</f>
        <v>≥ 2,00</v>
      </c>
      <c r="L60" s="64">
        <f>IF(G60="","",MIN(Premissas!$C$17,IF(G60&lt;Premissas!$C$8,Premissas!$E$7,IF(G60&lt;Premissas!$C$9,Premissas!$E$8,IF(G60&lt;Premissas!$C$10,Premissas!$E$9,IF(G60&lt;Premissas!$C$11,Premissas!$E$10,IF(G60&lt;Premissas!$C$12,Premissas!$E$11,Premissas!$E$12)))))))</f>
        <v>750</v>
      </c>
      <c r="M60" s="65">
        <f>IF(OR(L60="",L60=0),0,L60/Premissas!$C$16)</f>
        <v>28.846153846153847</v>
      </c>
      <c r="N60" s="40" t="str">
        <f>IF(L60&gt;=Premissas!$C$17,"SIM","NÃO")</f>
        <v>SIM</v>
      </c>
    </row>
    <row r="61" spans="1:14" ht="15" customHeight="1">
      <c r="A61" s="40">
        <v>7</v>
      </c>
      <c r="B61" s="40" t="s">
        <v>511</v>
      </c>
      <c r="C61" s="40" t="s">
        <v>512</v>
      </c>
      <c r="D61" s="40">
        <v>1942</v>
      </c>
      <c r="E61" s="40" t="s">
        <v>22</v>
      </c>
      <c r="F61" s="40">
        <f>COUNTIFS(Detalhe_Registro!$A:$A,A61,Detalhe_Registro!$D:$D,B61)</f>
        <v>1</v>
      </c>
      <c r="G61" s="63">
        <v>1.5</v>
      </c>
      <c r="H61" s="63">
        <v>1.5</v>
      </c>
      <c r="I61" s="62">
        <f>SUMIFS(Detalhe_Registro!$F:$F,Detalhe_Registro!$A:$A,A61,Detalhe_Registro!$D:$D,B61)</f>
        <v>1932</v>
      </c>
      <c r="J61" s="63">
        <f>SUMIFS(Detalhe_Registro!$G:$G,Detalhe_Registro!$A:$A,A61,Detalhe_Registro!$D:$D,B61)</f>
        <v>65.099999999999994</v>
      </c>
      <c r="K61" s="40" t="str">
        <f>IF(G61="","",IF(G61&lt;Premissas!$C$8,"&lt; 1,00",IF(G61&lt;Premissas!$C$9,"1,00 – 1,19",IF(G61&lt;Premissas!$C$10,"1,20 – 1,39",IF(G61&lt;Premissas!$C$11,"1,40 – 1,59",IF(G61&lt;Premissas!$C$12,"1,60 – 1,99","≥ 2,00"))))))</f>
        <v>1,40 – 1,59</v>
      </c>
      <c r="L61" s="64">
        <f>IF(G61="","",MIN(Premissas!$C$17,IF(G61&lt;Premissas!$C$8,Premissas!$E$7,IF(G61&lt;Premissas!$C$9,Premissas!$E$8,IF(G61&lt;Premissas!$C$10,Premissas!$E$9,IF(G61&lt;Premissas!$C$11,Premissas!$E$10,IF(G61&lt;Premissas!$C$12,Premissas!$E$11,Premissas!$E$12)))))))</f>
        <v>350</v>
      </c>
      <c r="M61" s="65">
        <f>IF(OR(L61="",L61=0),0,L61/Premissas!$C$16)</f>
        <v>13.461538461538462</v>
      </c>
      <c r="N61" s="40" t="str">
        <f>IF(L61&gt;=Premissas!$C$17,"SIM","NÃO")</f>
        <v>NÃO</v>
      </c>
    </row>
    <row r="62" spans="1:14" ht="15" customHeight="1">
      <c r="A62" s="40">
        <v>7</v>
      </c>
      <c r="B62" s="40" t="s">
        <v>491</v>
      </c>
      <c r="C62" s="40" t="s">
        <v>492</v>
      </c>
      <c r="D62" s="40">
        <v>1942</v>
      </c>
      <c r="E62" s="40" t="s">
        <v>19</v>
      </c>
      <c r="F62" s="40">
        <f>COUNTIFS(Detalhe_Registro!$A:$A,A62,Detalhe_Registro!$D:$D,B62)</f>
        <v>1</v>
      </c>
      <c r="G62" s="63">
        <v>2.4090910000000001</v>
      </c>
      <c r="H62" s="63">
        <v>2.4090910000000001</v>
      </c>
      <c r="I62" s="62">
        <f>SUMIFS(Detalhe_Registro!$F:$F,Detalhe_Registro!$A:$A,A62,Detalhe_Registro!$D:$D,B62)</f>
        <v>1127</v>
      </c>
      <c r="J62" s="63">
        <f>SUMIFS(Detalhe_Registro!$G:$G,Detalhe_Registro!$A:$A,A62,Detalhe_Registro!$D:$D,B62)</f>
        <v>21.44</v>
      </c>
      <c r="K62" s="40" t="str">
        <f>IF(G62="","",IF(G62&lt;Premissas!$C$8,"&lt; 1,00",IF(G62&lt;Premissas!$C$9,"1,00 – 1,19",IF(G62&lt;Premissas!$C$10,"1,20 – 1,39",IF(G62&lt;Premissas!$C$11,"1,40 – 1,59",IF(G62&lt;Premissas!$C$12,"1,60 – 1,99","≥ 2,00"))))))</f>
        <v>≥ 2,00</v>
      </c>
      <c r="L62" s="64">
        <f>IF(G62="","",MIN(Premissas!$C$17,IF(G62&lt;Premissas!$C$8,Premissas!$E$7,IF(G62&lt;Premissas!$C$9,Premissas!$E$8,IF(G62&lt;Premissas!$C$10,Premissas!$E$9,IF(G62&lt;Premissas!$C$11,Premissas!$E$10,IF(G62&lt;Premissas!$C$12,Premissas!$E$11,Premissas!$E$12)))))))</f>
        <v>750</v>
      </c>
      <c r="M62" s="65">
        <f>IF(OR(L62="",L62=0),0,L62/Premissas!$C$16)</f>
        <v>28.846153846153847</v>
      </c>
      <c r="N62" s="40" t="str">
        <f>IF(L62&gt;=Premissas!$C$17,"SIM","NÃO")</f>
        <v>SIM</v>
      </c>
    </row>
    <row r="63" spans="1:14" ht="15" customHeight="1">
      <c r="A63" s="40">
        <v>7</v>
      </c>
      <c r="B63" s="40" t="s">
        <v>537</v>
      </c>
      <c r="C63" s="40" t="s">
        <v>538</v>
      </c>
      <c r="D63" s="40">
        <v>1942</v>
      </c>
      <c r="E63" s="40" t="s">
        <v>21</v>
      </c>
      <c r="F63" s="40">
        <f>COUNTIFS(Detalhe_Registro!$A:$A,A63,Detalhe_Registro!$D:$D,B63)</f>
        <v>1</v>
      </c>
      <c r="G63" s="63">
        <v>3</v>
      </c>
      <c r="H63" s="63">
        <v>3</v>
      </c>
      <c r="I63" s="62">
        <f>SUMIFS(Detalhe_Registro!$F:$F,Detalhe_Registro!$A:$A,A63,Detalhe_Registro!$D:$D,B63)</f>
        <v>12</v>
      </c>
      <c r="J63" s="63">
        <f>SUMIFS(Detalhe_Registro!$G:$G,Detalhe_Registro!$A:$A,A63,Detalhe_Registro!$D:$D,B63)</f>
        <v>0.25</v>
      </c>
      <c r="K63" s="40" t="str">
        <f>IF(G63="","",IF(G63&lt;Premissas!$C$8,"&lt; 1,00",IF(G63&lt;Premissas!$C$9,"1,00 – 1,19",IF(G63&lt;Premissas!$C$10,"1,20 – 1,39",IF(G63&lt;Premissas!$C$11,"1,40 – 1,59",IF(G63&lt;Premissas!$C$12,"1,60 – 1,99","≥ 2,00"))))))</f>
        <v>≥ 2,00</v>
      </c>
      <c r="L63" s="64">
        <f>IF(G63="","",MIN(Premissas!$C$17,IF(G63&lt;Premissas!$C$8,Premissas!$E$7,IF(G63&lt;Premissas!$C$9,Premissas!$E$8,IF(G63&lt;Premissas!$C$10,Premissas!$E$9,IF(G63&lt;Premissas!$C$11,Premissas!$E$10,IF(G63&lt;Premissas!$C$12,Premissas!$E$11,Premissas!$E$12)))))))</f>
        <v>750</v>
      </c>
      <c r="M63" s="65">
        <f>IF(OR(L63="",L63=0),0,L63/Premissas!$C$16)</f>
        <v>28.846153846153847</v>
      </c>
      <c r="N63" s="40" t="str">
        <f>IF(L63&gt;=Premissas!$C$17,"SIM","NÃO")</f>
        <v>SIM</v>
      </c>
    </row>
    <row r="64" spans="1:14" ht="15" customHeight="1">
      <c r="A64" s="40">
        <v>7</v>
      </c>
      <c r="B64" s="40" t="s">
        <v>423</v>
      </c>
      <c r="C64" s="40" t="s">
        <v>424</v>
      </c>
      <c r="D64" s="40">
        <v>1942</v>
      </c>
      <c r="E64" s="40" t="s">
        <v>22</v>
      </c>
      <c r="F64" s="40">
        <f>COUNTIFS(Detalhe_Registro!$A:$A,A64,Detalhe_Registro!$D:$D,B64)</f>
        <v>1</v>
      </c>
      <c r="G64" s="63">
        <v>0.8</v>
      </c>
      <c r="H64" s="63">
        <v>0.8</v>
      </c>
      <c r="I64" s="62">
        <f>SUMIFS(Detalhe_Registro!$F:$F,Detalhe_Registro!$A:$A,A64,Detalhe_Registro!$D:$D,B64)</f>
        <v>139</v>
      </c>
      <c r="J64" s="63">
        <f>SUMIFS(Detalhe_Registro!$G:$G,Detalhe_Registro!$A:$A,A64,Detalhe_Registro!$D:$D,B64)</f>
        <v>8.65</v>
      </c>
      <c r="K64" s="40" t="str">
        <f>IF(G64="","",IF(G64&lt;Premissas!$C$8,"&lt; 1,00",IF(G64&lt;Premissas!$C$9,"1,00 – 1,19",IF(G64&lt;Premissas!$C$10,"1,20 – 1,39",IF(G64&lt;Premissas!$C$11,"1,40 – 1,59",IF(G64&lt;Premissas!$C$12,"1,60 – 1,99","≥ 2,00"))))))</f>
        <v>&lt; 1,00</v>
      </c>
      <c r="L64" s="64">
        <f>IF(G64="","",MIN(Premissas!$C$17,IF(G64&lt;Premissas!$C$8,Premissas!$E$7,IF(G64&lt;Premissas!$C$9,Premissas!$E$8,IF(G64&lt;Premissas!$C$10,Premissas!$E$9,IF(G64&lt;Premissas!$C$11,Premissas!$E$10,IF(G64&lt;Premissas!$C$12,Premissas!$E$11,Premissas!$E$12)))))))</f>
        <v>0</v>
      </c>
      <c r="M64" s="65">
        <f>IF(OR(L64="",L64=0),0,L64/Premissas!$C$16)</f>
        <v>0</v>
      </c>
      <c r="N64" s="40" t="str">
        <f>IF(L64&gt;=Premissas!$C$17,"SIM","NÃO")</f>
        <v>NÃO</v>
      </c>
    </row>
    <row r="65" spans="1:14" ht="15" customHeight="1">
      <c r="A65" s="40">
        <v>7</v>
      </c>
      <c r="B65" s="40" t="s">
        <v>425</v>
      </c>
      <c r="C65" s="40" t="s">
        <v>426</v>
      </c>
      <c r="D65" s="40">
        <v>1942</v>
      </c>
      <c r="E65" s="40" t="s">
        <v>22</v>
      </c>
      <c r="F65" s="40">
        <f>COUNTIFS(Detalhe_Registro!$A:$A,A65,Detalhe_Registro!$D:$D,B65)</f>
        <v>1</v>
      </c>
      <c r="G65" s="63">
        <v>1.1000000000000001</v>
      </c>
      <c r="H65" s="63">
        <v>1.1000000000000001</v>
      </c>
      <c r="I65" s="62">
        <f>SUMIFS(Detalhe_Registro!$F:$F,Detalhe_Registro!$A:$A,A65,Detalhe_Registro!$D:$D,B65)</f>
        <v>1906</v>
      </c>
      <c r="J65" s="63">
        <f>SUMIFS(Detalhe_Registro!$G:$G,Detalhe_Registro!$A:$A,A65,Detalhe_Registro!$D:$D,B65)</f>
        <v>86.07</v>
      </c>
      <c r="K65" s="40" t="str">
        <f>IF(G65="","",IF(G65&lt;Premissas!$C$8,"&lt; 1,00",IF(G65&lt;Premissas!$C$9,"1,00 – 1,19",IF(G65&lt;Premissas!$C$10,"1,20 – 1,39",IF(G65&lt;Premissas!$C$11,"1,40 – 1,59",IF(G65&lt;Premissas!$C$12,"1,60 – 1,99","≥ 2,00"))))))</f>
        <v>1,00 – 1,19</v>
      </c>
      <c r="L65" s="64">
        <f>IF(G65="","",MIN(Premissas!$C$17,IF(G65&lt;Premissas!$C$8,Premissas!$E$7,IF(G65&lt;Premissas!$C$9,Premissas!$E$8,IF(G65&lt;Premissas!$C$10,Premissas!$E$9,IF(G65&lt;Premissas!$C$11,Premissas!$E$10,IF(G65&lt;Premissas!$C$12,Premissas!$E$11,Premissas!$E$12)))))))</f>
        <v>100</v>
      </c>
      <c r="M65" s="65">
        <f>IF(OR(L65="",L65=0),0,L65/Premissas!$C$16)</f>
        <v>3.8461538461538463</v>
      </c>
      <c r="N65" s="40" t="str">
        <f>IF(L65&gt;=Premissas!$C$17,"SIM","NÃO")</f>
        <v>NÃO</v>
      </c>
    </row>
    <row r="66" spans="1:14" ht="15" customHeight="1">
      <c r="A66" s="40">
        <v>7</v>
      </c>
      <c r="B66" s="40" t="s">
        <v>449</v>
      </c>
      <c r="C66" s="40" t="s">
        <v>450</v>
      </c>
      <c r="D66" s="40">
        <v>1942</v>
      </c>
      <c r="E66" s="40" t="s">
        <v>19</v>
      </c>
      <c r="F66" s="40">
        <f>COUNTIFS(Detalhe_Registro!$A:$A,A66,Detalhe_Registro!$D:$D,B66)</f>
        <v>1</v>
      </c>
      <c r="G66" s="63">
        <v>0.54545500000000002</v>
      </c>
      <c r="H66" s="63">
        <v>0.54545500000000002</v>
      </c>
      <c r="I66" s="62">
        <f>SUMIFS(Detalhe_Registro!$F:$F,Detalhe_Registro!$A:$A,A66,Detalhe_Registro!$D:$D,B66)</f>
        <v>994</v>
      </c>
      <c r="J66" s="63">
        <f>SUMIFS(Detalhe_Registro!$G:$G,Detalhe_Registro!$A:$A,A66,Detalhe_Registro!$D:$D,B66)</f>
        <v>81.260000000000005</v>
      </c>
      <c r="K66" s="40" t="str">
        <f>IF(G66="","",IF(G66&lt;Premissas!$C$8,"&lt; 1,00",IF(G66&lt;Premissas!$C$9,"1,00 – 1,19",IF(G66&lt;Premissas!$C$10,"1,20 – 1,39",IF(G66&lt;Premissas!$C$11,"1,40 – 1,59",IF(G66&lt;Premissas!$C$12,"1,60 – 1,99","≥ 2,00"))))))</f>
        <v>&lt; 1,00</v>
      </c>
      <c r="L66" s="64">
        <f>IF(G66="","",MIN(Premissas!$C$17,IF(G66&lt;Premissas!$C$8,Premissas!$E$7,IF(G66&lt;Premissas!$C$9,Premissas!$E$8,IF(G66&lt;Premissas!$C$10,Premissas!$E$9,IF(G66&lt;Premissas!$C$11,Premissas!$E$10,IF(G66&lt;Premissas!$C$12,Premissas!$E$11,Premissas!$E$12)))))))</f>
        <v>0</v>
      </c>
      <c r="M66" s="65">
        <f>IF(OR(L66="",L66=0),0,L66/Premissas!$C$16)</f>
        <v>0</v>
      </c>
      <c r="N66" s="40" t="str">
        <f>IF(L66&gt;=Premissas!$C$17,"SIM","NÃO")</f>
        <v>NÃO</v>
      </c>
    </row>
    <row r="67" spans="1:14" ht="15" customHeight="1">
      <c r="A67" s="40">
        <v>7</v>
      </c>
      <c r="B67" s="40" t="s">
        <v>507</v>
      </c>
      <c r="C67" s="40" t="s">
        <v>508</v>
      </c>
      <c r="D67" s="40">
        <v>1942</v>
      </c>
      <c r="E67" s="40" t="s">
        <v>19</v>
      </c>
      <c r="F67" s="40">
        <f>COUNTIFS(Detalhe_Registro!$A:$A,A67,Detalhe_Registro!$D:$D,B67)</f>
        <v>1</v>
      </c>
      <c r="G67" s="63">
        <v>1.9090910000000001</v>
      </c>
      <c r="H67" s="63">
        <v>1.9090910000000001</v>
      </c>
      <c r="I67" s="62">
        <f>SUMIFS(Detalhe_Registro!$F:$F,Detalhe_Registro!$A:$A,A67,Detalhe_Registro!$D:$D,B67)</f>
        <v>722</v>
      </c>
      <c r="J67" s="63">
        <f>SUMIFS(Detalhe_Registro!$G:$G,Detalhe_Registro!$A:$A,A67,Detalhe_Registro!$D:$D,B67)</f>
        <v>17.28</v>
      </c>
      <c r="K67" s="40" t="str">
        <f>IF(G67="","",IF(G67&lt;Premissas!$C$8,"&lt; 1,00",IF(G67&lt;Premissas!$C$9,"1,00 – 1,19",IF(G67&lt;Premissas!$C$10,"1,20 – 1,39",IF(G67&lt;Premissas!$C$11,"1,40 – 1,59",IF(G67&lt;Premissas!$C$12,"1,60 – 1,99","≥ 2,00"))))))</f>
        <v>≥ 2,00</v>
      </c>
      <c r="L67" s="64">
        <f>IF(G67="","",MIN(Premissas!$C$17,IF(G67&lt;Premissas!$C$8,Premissas!$E$7,IF(G67&lt;Premissas!$C$9,Premissas!$E$8,IF(G67&lt;Premissas!$C$10,Premissas!$E$9,IF(G67&lt;Premissas!$C$11,Premissas!$E$10,IF(G67&lt;Premissas!$C$12,Premissas!$E$11,Premissas!$E$12)))))))</f>
        <v>750</v>
      </c>
      <c r="M67" s="65">
        <f>IF(OR(L67="",L67=0),0,L67/Premissas!$C$16)</f>
        <v>28.846153846153847</v>
      </c>
      <c r="N67" s="40" t="str">
        <f>IF(L67&gt;=Premissas!$C$17,"SIM","NÃO")</f>
        <v>SIM</v>
      </c>
    </row>
    <row r="68" spans="1:14" ht="15" customHeight="1">
      <c r="A68" s="40">
        <v>7</v>
      </c>
      <c r="B68" s="40" t="s">
        <v>539</v>
      </c>
      <c r="C68" s="40" t="s">
        <v>540</v>
      </c>
      <c r="D68" s="40">
        <v>1942</v>
      </c>
      <c r="E68" s="40" t="s">
        <v>21</v>
      </c>
      <c r="F68" s="40">
        <f>COUNTIFS(Detalhe_Registro!$A:$A,A68,Detalhe_Registro!$D:$D,B68)</f>
        <v>1</v>
      </c>
      <c r="G68" s="63">
        <v>0.1875</v>
      </c>
      <c r="H68" s="63">
        <v>0.1875</v>
      </c>
      <c r="I68" s="62">
        <f>SUMIFS(Detalhe_Registro!$F:$F,Detalhe_Registro!$A:$A,A68,Detalhe_Registro!$D:$D,B68)</f>
        <v>14</v>
      </c>
      <c r="J68" s="63">
        <f>SUMIFS(Detalhe_Registro!$G:$G,Detalhe_Registro!$A:$A,A68,Detalhe_Registro!$D:$D,B68)</f>
        <v>4.0599999999999996</v>
      </c>
      <c r="K68" s="40" t="str">
        <f>IF(G68="","",IF(G68&lt;Premissas!$C$8,"&lt; 1,00",IF(G68&lt;Premissas!$C$9,"1,00 – 1,19",IF(G68&lt;Premissas!$C$10,"1,20 – 1,39",IF(G68&lt;Premissas!$C$11,"1,40 – 1,59",IF(G68&lt;Premissas!$C$12,"1,60 – 1,99","≥ 2,00"))))))</f>
        <v>&lt; 1,00</v>
      </c>
      <c r="L68" s="64">
        <f>IF(G68="","",MIN(Premissas!$C$17,IF(G68&lt;Premissas!$C$8,Premissas!$E$7,IF(G68&lt;Premissas!$C$9,Premissas!$E$8,IF(G68&lt;Premissas!$C$10,Premissas!$E$9,IF(G68&lt;Premissas!$C$11,Premissas!$E$10,IF(G68&lt;Premissas!$C$12,Premissas!$E$11,Premissas!$E$12)))))))</f>
        <v>0</v>
      </c>
      <c r="M68" s="65">
        <f>IF(OR(L68="",L68=0),0,L68/Premissas!$C$16)</f>
        <v>0</v>
      </c>
      <c r="N68" s="40" t="str">
        <f>IF(L68&gt;=Premissas!$C$17,"SIM","NÃO")</f>
        <v>NÃO</v>
      </c>
    </row>
    <row r="69" spans="1:14" ht="15" customHeight="1">
      <c r="A69" s="40">
        <v>7</v>
      </c>
      <c r="B69" s="40" t="s">
        <v>421</v>
      </c>
      <c r="C69" s="40" t="s">
        <v>422</v>
      </c>
      <c r="D69" s="40">
        <v>1942</v>
      </c>
      <c r="E69" s="40" t="s">
        <v>20</v>
      </c>
      <c r="F69" s="40">
        <f>COUNTIFS(Detalhe_Registro!$A:$A,A69,Detalhe_Registro!$D:$D,B69)</f>
        <v>1</v>
      </c>
      <c r="G69" s="63">
        <v>1.529412</v>
      </c>
      <c r="H69" s="63">
        <v>1.529412</v>
      </c>
      <c r="I69" s="62">
        <f>SUMIFS(Detalhe_Registro!$F:$F,Detalhe_Registro!$A:$A,A69,Detalhe_Registro!$D:$D,B69)</f>
        <v>3895</v>
      </c>
      <c r="J69" s="63">
        <f>SUMIFS(Detalhe_Registro!$G:$G,Detalhe_Registro!$A:$A,A69,Detalhe_Registro!$D:$D,B69)</f>
        <v>152.47</v>
      </c>
      <c r="K69" s="40" t="str">
        <f>IF(G69="","",IF(G69&lt;Premissas!$C$8,"&lt; 1,00",IF(G69&lt;Premissas!$C$9,"1,00 – 1,19",IF(G69&lt;Premissas!$C$10,"1,20 – 1,39",IF(G69&lt;Premissas!$C$11,"1,40 – 1,59",IF(G69&lt;Premissas!$C$12,"1,60 – 1,99","≥ 2,00"))))))</f>
        <v>1,40 – 1,59</v>
      </c>
      <c r="L69" s="64">
        <f>IF(G69="","",MIN(Premissas!$C$17,IF(G69&lt;Premissas!$C$8,Premissas!$E$7,IF(G69&lt;Premissas!$C$9,Premissas!$E$8,IF(G69&lt;Premissas!$C$10,Premissas!$E$9,IF(G69&lt;Premissas!$C$11,Premissas!$E$10,IF(G69&lt;Premissas!$C$12,Premissas!$E$11,Premissas!$E$12)))))))</f>
        <v>350</v>
      </c>
      <c r="M69" s="65">
        <f>IF(OR(L69="",L69=0),0,L69/Premissas!$C$16)</f>
        <v>13.461538461538462</v>
      </c>
      <c r="N69" s="40" t="str">
        <f>IF(L69&gt;=Premissas!$C$17,"SIM","NÃO")</f>
        <v>NÃO</v>
      </c>
    </row>
    <row r="70" spans="1:14" ht="15" customHeight="1">
      <c r="A70" s="40">
        <v>7</v>
      </c>
      <c r="B70" s="40" t="s">
        <v>445</v>
      </c>
      <c r="C70" s="40" t="s">
        <v>446</v>
      </c>
      <c r="D70" s="40">
        <v>1942</v>
      </c>
      <c r="E70" s="40" t="s">
        <v>22</v>
      </c>
      <c r="F70" s="40">
        <f>COUNTIFS(Detalhe_Registro!$A:$A,A70,Detalhe_Registro!$D:$D,B70)</f>
        <v>1</v>
      </c>
      <c r="G70" s="63">
        <v>1.55</v>
      </c>
      <c r="H70" s="63">
        <v>1.55</v>
      </c>
      <c r="I70" s="62">
        <f>SUMIFS(Detalhe_Registro!$F:$F,Detalhe_Registro!$A:$A,A70,Detalhe_Registro!$D:$D,B70)</f>
        <v>2229</v>
      </c>
      <c r="J70" s="63">
        <f>SUMIFS(Detalhe_Registro!$G:$G,Detalhe_Registro!$A:$A,A70,Detalhe_Registro!$D:$D,B70)</f>
        <v>72.59</v>
      </c>
      <c r="K70" s="40" t="str">
        <f>IF(G70="","",IF(G70&lt;Premissas!$C$8,"&lt; 1,00",IF(G70&lt;Premissas!$C$9,"1,00 – 1,19",IF(G70&lt;Premissas!$C$10,"1,20 – 1,39",IF(G70&lt;Premissas!$C$11,"1,40 – 1,59",IF(G70&lt;Premissas!$C$12,"1,60 – 1,99","≥ 2,00"))))))</f>
        <v>1,40 – 1,59</v>
      </c>
      <c r="L70" s="64">
        <f>IF(G70="","",MIN(Premissas!$C$17,IF(G70&lt;Premissas!$C$8,Premissas!$E$7,IF(G70&lt;Premissas!$C$9,Premissas!$E$8,IF(G70&lt;Premissas!$C$10,Premissas!$E$9,IF(G70&lt;Premissas!$C$11,Premissas!$E$10,IF(G70&lt;Premissas!$C$12,Premissas!$E$11,Premissas!$E$12)))))))</f>
        <v>350</v>
      </c>
      <c r="M70" s="65">
        <f>IF(OR(L70="",L70=0),0,L70/Premissas!$C$16)</f>
        <v>13.461538461538462</v>
      </c>
      <c r="N70" s="40" t="str">
        <f>IF(L70&gt;=Premissas!$C$17,"SIM","NÃO")</f>
        <v>NÃO</v>
      </c>
    </row>
    <row r="71" spans="1:14" ht="15" customHeight="1">
      <c r="A71" s="40">
        <v>7</v>
      </c>
      <c r="B71" s="40" t="s">
        <v>441</v>
      </c>
      <c r="C71" s="40" t="s">
        <v>442</v>
      </c>
      <c r="D71" s="40">
        <v>1942</v>
      </c>
      <c r="E71" s="40" t="s">
        <v>22</v>
      </c>
      <c r="F71" s="40">
        <f>COUNTIFS(Detalhe_Registro!$A:$A,A71,Detalhe_Registro!$D:$D,B71)</f>
        <v>1</v>
      </c>
      <c r="G71" s="63">
        <v>1.3</v>
      </c>
      <c r="H71" s="63">
        <v>1.3</v>
      </c>
      <c r="I71" s="62">
        <f>SUMIFS(Detalhe_Registro!$F:$F,Detalhe_Registro!$A:$A,A71,Detalhe_Registro!$D:$D,B71)</f>
        <v>2351</v>
      </c>
      <c r="J71" s="63">
        <f>SUMIFS(Detalhe_Registro!$G:$G,Detalhe_Registro!$A:$A,A71,Detalhe_Registro!$D:$D,B71)</f>
        <v>88.85</v>
      </c>
      <c r="K71" s="40" t="str">
        <f>IF(G71="","",IF(G71&lt;Premissas!$C$8,"&lt; 1,00",IF(G71&lt;Premissas!$C$9,"1,00 – 1,19",IF(G71&lt;Premissas!$C$10,"1,20 – 1,39",IF(G71&lt;Premissas!$C$11,"1,40 – 1,59",IF(G71&lt;Premissas!$C$12,"1,60 – 1,99","≥ 2,00"))))))</f>
        <v>1,20 – 1,39</v>
      </c>
      <c r="L71" s="64">
        <f>IF(G71="","",MIN(Premissas!$C$17,IF(G71&lt;Premissas!$C$8,Premissas!$E$7,IF(G71&lt;Premissas!$C$9,Premissas!$E$8,IF(G71&lt;Premissas!$C$10,Premissas!$E$9,IF(G71&lt;Premissas!$C$11,Premissas!$E$10,IF(G71&lt;Premissas!$C$12,Premissas!$E$11,Premissas!$E$12)))))))</f>
        <v>200</v>
      </c>
      <c r="M71" s="65">
        <f>IF(OR(L71="",L71=0),0,L71/Premissas!$C$16)</f>
        <v>7.6923076923076925</v>
      </c>
      <c r="N71" s="40" t="str">
        <f>IF(L71&gt;=Premissas!$C$17,"SIM","NÃO")</f>
        <v>NÃO</v>
      </c>
    </row>
    <row r="72" spans="1:14" ht="15" customHeight="1">
      <c r="A72" s="40">
        <v>7</v>
      </c>
      <c r="B72" s="40" t="s">
        <v>465</v>
      </c>
      <c r="C72" s="40" t="s">
        <v>466</v>
      </c>
      <c r="D72" s="40">
        <v>1942</v>
      </c>
      <c r="E72" s="40" t="s">
        <v>1942</v>
      </c>
      <c r="F72" s="40">
        <f>COUNTIFS(Detalhe_Registro!$A:$A,A72,Detalhe_Registro!$D:$D,B72)</f>
        <v>2</v>
      </c>
      <c r="G72" s="63">
        <v>6.25</v>
      </c>
      <c r="H72" s="63">
        <v>3.4750000000000001</v>
      </c>
      <c r="I72" s="62">
        <f>SUMIFS(Detalhe_Registro!$F:$F,Detalhe_Registro!$A:$A,A72,Detalhe_Registro!$D:$D,B72)</f>
        <v>156</v>
      </c>
      <c r="J72" s="63">
        <f>SUMIFS(Detalhe_Registro!$G:$G,Detalhe_Registro!$A:$A,A72,Detalhe_Registro!$D:$D,B72)</f>
        <v>10.79</v>
      </c>
      <c r="K72" s="40" t="str">
        <f>IF(G72="","",IF(G72&lt;Premissas!$C$8,"&lt; 1,00",IF(G72&lt;Premissas!$C$9,"1,00 – 1,19",IF(G72&lt;Premissas!$C$10,"1,20 – 1,39",IF(G72&lt;Premissas!$C$11,"1,40 – 1,59",IF(G72&lt;Premissas!$C$12,"1,60 – 1,99","≥ 2,00"))))))</f>
        <v>≥ 2,00</v>
      </c>
      <c r="L72" s="64">
        <f>IF(G72="","",MIN(Premissas!$C$17,IF(G72&lt;Premissas!$C$8,Premissas!$E$7,IF(G72&lt;Premissas!$C$9,Premissas!$E$8,IF(G72&lt;Premissas!$C$10,Premissas!$E$9,IF(G72&lt;Premissas!$C$11,Premissas!$E$10,IF(G72&lt;Premissas!$C$12,Premissas!$E$11,Premissas!$E$12)))))))</f>
        <v>750</v>
      </c>
      <c r="M72" s="65">
        <f>IF(OR(L72="",L72=0),0,L72/Premissas!$C$16)</f>
        <v>28.846153846153847</v>
      </c>
      <c r="N72" s="40" t="str">
        <f>IF(L72&gt;=Premissas!$C$17,"SIM","NÃO")</f>
        <v>SIM</v>
      </c>
    </row>
    <row r="73" spans="1:14" ht="15" customHeight="1">
      <c r="A73" s="40">
        <v>7</v>
      </c>
      <c r="B73" s="40" t="s">
        <v>435</v>
      </c>
      <c r="C73" s="40" t="s">
        <v>436</v>
      </c>
      <c r="D73" s="40">
        <v>1942</v>
      </c>
      <c r="E73" s="40" t="s">
        <v>19</v>
      </c>
      <c r="F73" s="40">
        <f>COUNTIFS(Detalhe_Registro!$A:$A,A73,Detalhe_Registro!$D:$D,B73)</f>
        <v>1</v>
      </c>
      <c r="G73" s="63">
        <v>0.77272700000000005</v>
      </c>
      <c r="H73" s="63">
        <v>0.77272700000000005</v>
      </c>
      <c r="I73" s="62">
        <f>SUMIFS(Detalhe_Registro!$F:$F,Detalhe_Registro!$A:$A,A73,Detalhe_Registro!$D:$D,B73)</f>
        <v>1751</v>
      </c>
      <c r="J73" s="63">
        <f>SUMIFS(Detalhe_Registro!$G:$G,Detalhe_Registro!$A:$A,A73,Detalhe_Registro!$D:$D,B73)</f>
        <v>101.8</v>
      </c>
      <c r="K73" s="40" t="str">
        <f>IF(G73="","",IF(G73&lt;Premissas!$C$8,"&lt; 1,00",IF(G73&lt;Premissas!$C$9,"1,00 – 1,19",IF(G73&lt;Premissas!$C$10,"1,20 – 1,39",IF(G73&lt;Premissas!$C$11,"1,40 – 1,59",IF(G73&lt;Premissas!$C$12,"1,60 – 1,99","≥ 2,00"))))))</f>
        <v>&lt; 1,00</v>
      </c>
      <c r="L73" s="64">
        <f>IF(G73="","",MIN(Premissas!$C$17,IF(G73&lt;Premissas!$C$8,Premissas!$E$7,IF(G73&lt;Premissas!$C$9,Premissas!$E$8,IF(G73&lt;Premissas!$C$10,Premissas!$E$9,IF(G73&lt;Premissas!$C$11,Premissas!$E$10,IF(G73&lt;Premissas!$C$12,Premissas!$E$11,Premissas!$E$12)))))))</f>
        <v>0</v>
      </c>
      <c r="M73" s="65">
        <f>IF(OR(L73="",L73=0),0,L73/Premissas!$C$16)</f>
        <v>0</v>
      </c>
      <c r="N73" s="40" t="str">
        <f>IF(L73&gt;=Premissas!$C$17,"SIM","NÃO")</f>
        <v>NÃO</v>
      </c>
    </row>
    <row r="74" spans="1:14" ht="15" customHeight="1">
      <c r="A74" s="40">
        <v>7</v>
      </c>
      <c r="B74" s="40" t="s">
        <v>531</v>
      </c>
      <c r="C74" s="40" t="s">
        <v>532</v>
      </c>
      <c r="D74" s="40">
        <v>1942</v>
      </c>
      <c r="E74" s="40" t="s">
        <v>22</v>
      </c>
      <c r="F74" s="40">
        <f>COUNTIFS(Detalhe_Registro!$A:$A,A74,Detalhe_Registro!$D:$D,B74)</f>
        <v>1</v>
      </c>
      <c r="G74" s="63">
        <v>0.95</v>
      </c>
      <c r="H74" s="63">
        <v>0.95</v>
      </c>
      <c r="I74" s="62">
        <f>SUMIFS(Detalhe_Registro!$F:$F,Detalhe_Registro!$A:$A,A74,Detalhe_Registro!$D:$D,B74)</f>
        <v>1348</v>
      </c>
      <c r="J74" s="63">
        <f>SUMIFS(Detalhe_Registro!$G:$G,Detalhe_Registro!$A:$A,A74,Detalhe_Registro!$D:$D,B74)</f>
        <v>70.010000000000005</v>
      </c>
      <c r="K74" s="40" t="str">
        <f>IF(G74="","",IF(G74&lt;Premissas!$C$8,"&lt; 1,00",IF(G74&lt;Premissas!$C$9,"1,00 – 1,19",IF(G74&lt;Premissas!$C$10,"1,20 – 1,39",IF(G74&lt;Premissas!$C$11,"1,40 – 1,59",IF(G74&lt;Premissas!$C$12,"1,60 – 1,99","≥ 2,00"))))))</f>
        <v>&lt; 1,00</v>
      </c>
      <c r="L74" s="64">
        <f>IF(G74="","",MIN(Premissas!$C$17,IF(G74&lt;Premissas!$C$8,Premissas!$E$7,IF(G74&lt;Premissas!$C$9,Premissas!$E$8,IF(G74&lt;Premissas!$C$10,Premissas!$E$9,IF(G74&lt;Premissas!$C$11,Premissas!$E$10,IF(G74&lt;Premissas!$C$12,Premissas!$E$11,Premissas!$E$12)))))))</f>
        <v>0</v>
      </c>
      <c r="M74" s="65">
        <f>IF(OR(L74="",L74=0),0,L74/Premissas!$C$16)</f>
        <v>0</v>
      </c>
      <c r="N74" s="40" t="str">
        <f>IF(L74&gt;=Premissas!$C$17,"SIM","NÃO")</f>
        <v>NÃO</v>
      </c>
    </row>
    <row r="75" spans="1:14" ht="15" customHeight="1">
      <c r="A75" s="40">
        <v>7</v>
      </c>
      <c r="B75" s="40" t="s">
        <v>525</v>
      </c>
      <c r="C75" s="40" t="s">
        <v>526</v>
      </c>
      <c r="D75" s="40">
        <v>1942</v>
      </c>
      <c r="E75" s="40" t="s">
        <v>21</v>
      </c>
      <c r="F75" s="40">
        <f>COUNTIFS(Detalhe_Registro!$A:$A,A75,Detalhe_Registro!$D:$D,B75)</f>
        <v>1</v>
      </c>
      <c r="G75" s="63">
        <v>0.8125</v>
      </c>
      <c r="H75" s="63">
        <v>0.8125</v>
      </c>
      <c r="I75" s="62">
        <f>SUMIFS(Detalhe_Registro!$F:$F,Detalhe_Registro!$A:$A,A75,Detalhe_Registro!$D:$D,B75)</f>
        <v>534</v>
      </c>
      <c r="J75" s="63">
        <f>SUMIFS(Detalhe_Registro!$G:$G,Detalhe_Registro!$A:$A,A75,Detalhe_Registro!$D:$D,B75)</f>
        <v>42.6</v>
      </c>
      <c r="K75" s="40" t="str">
        <f>IF(G75="","",IF(G75&lt;Premissas!$C$8,"&lt; 1,00",IF(G75&lt;Premissas!$C$9,"1,00 – 1,19",IF(G75&lt;Premissas!$C$10,"1,20 – 1,39",IF(G75&lt;Premissas!$C$11,"1,40 – 1,59",IF(G75&lt;Premissas!$C$12,"1,60 – 1,99","≥ 2,00"))))))</f>
        <v>&lt; 1,00</v>
      </c>
      <c r="L75" s="64">
        <f>IF(G75="","",MIN(Premissas!$C$17,IF(G75&lt;Premissas!$C$8,Premissas!$E$7,IF(G75&lt;Premissas!$C$9,Premissas!$E$8,IF(G75&lt;Premissas!$C$10,Premissas!$E$9,IF(G75&lt;Premissas!$C$11,Premissas!$E$10,IF(G75&lt;Premissas!$C$12,Premissas!$E$11,Premissas!$E$12)))))))</f>
        <v>0</v>
      </c>
      <c r="M75" s="65">
        <f>IF(OR(L75="",L75=0),0,L75/Premissas!$C$16)</f>
        <v>0</v>
      </c>
      <c r="N75" s="40" t="str">
        <f>IF(L75&gt;=Premissas!$C$17,"SIM","NÃO")</f>
        <v>NÃO</v>
      </c>
    </row>
    <row r="76" spans="1:14" ht="15" customHeight="1">
      <c r="A76" s="40">
        <v>7</v>
      </c>
      <c r="B76" s="40" t="s">
        <v>587</v>
      </c>
      <c r="C76" s="40" t="s">
        <v>588</v>
      </c>
      <c r="D76" s="40">
        <v>1953</v>
      </c>
      <c r="E76" s="40" t="s">
        <v>22</v>
      </c>
      <c r="F76" s="40">
        <f>COUNTIFS(Detalhe_Registro!$A:$A,A76,Detalhe_Registro!$D:$D,B76)</f>
        <v>1</v>
      </c>
      <c r="G76" s="63">
        <v>2.3684210000000001</v>
      </c>
      <c r="H76" s="63">
        <v>2.3684210000000001</v>
      </c>
      <c r="I76" s="62">
        <f>SUMIFS(Detalhe_Registro!$F:$F,Detalhe_Registro!$A:$A,A76,Detalhe_Registro!$D:$D,B76)</f>
        <v>1331</v>
      </c>
      <c r="J76" s="63">
        <f>SUMIFS(Detalhe_Registro!$G:$G,Detalhe_Registro!$A:$A,A76,Detalhe_Registro!$D:$D,B76)</f>
        <v>29.61</v>
      </c>
      <c r="K76" s="40" t="str">
        <f>IF(G76="","",IF(G76&lt;Premissas!$C$8,"&lt; 1,00",IF(G76&lt;Premissas!$C$9,"1,00 – 1,19",IF(G76&lt;Premissas!$C$10,"1,20 – 1,39",IF(G76&lt;Premissas!$C$11,"1,40 – 1,59",IF(G76&lt;Premissas!$C$12,"1,60 – 1,99","≥ 2,00"))))))</f>
        <v>≥ 2,00</v>
      </c>
      <c r="L76" s="64">
        <f>IF(G76="","",MIN(Premissas!$C$17,IF(G76&lt;Premissas!$C$8,Premissas!$E$7,IF(G76&lt;Premissas!$C$9,Premissas!$E$8,IF(G76&lt;Premissas!$C$10,Premissas!$E$9,IF(G76&lt;Premissas!$C$11,Premissas!$E$10,IF(G76&lt;Premissas!$C$12,Premissas!$E$11,Premissas!$E$12)))))))</f>
        <v>750</v>
      </c>
      <c r="M76" s="65">
        <f>IF(OR(L76="",L76=0),0,L76/Premissas!$C$16)</f>
        <v>28.846153846153847</v>
      </c>
      <c r="N76" s="40" t="str">
        <f>IF(L76&gt;=Premissas!$C$17,"SIM","NÃO")</f>
        <v>SIM</v>
      </c>
    </row>
    <row r="77" spans="1:14" ht="15" customHeight="1">
      <c r="A77" s="40">
        <v>7</v>
      </c>
      <c r="B77" s="40" t="s">
        <v>593</v>
      </c>
      <c r="C77" s="40" t="s">
        <v>594</v>
      </c>
      <c r="D77" s="40">
        <v>1953</v>
      </c>
      <c r="E77" s="40" t="s">
        <v>1937</v>
      </c>
      <c r="F77" s="40">
        <f>COUNTIFS(Detalhe_Registro!$A:$A,A77,Detalhe_Registro!$D:$D,B77)</f>
        <v>2</v>
      </c>
      <c r="G77" s="63">
        <v>1.736842</v>
      </c>
      <c r="H77" s="63">
        <v>1.268421</v>
      </c>
      <c r="I77" s="62">
        <f>SUMIFS(Detalhe_Registro!$F:$F,Detalhe_Registro!$A:$A,A77,Detalhe_Registro!$D:$D,B77)</f>
        <v>609</v>
      </c>
      <c r="J77" s="63">
        <f>SUMIFS(Detalhe_Registro!$G:$G,Detalhe_Registro!$A:$A,A77,Detalhe_Registro!$D:$D,B77)</f>
        <v>23.8</v>
      </c>
      <c r="K77" s="40" t="str">
        <f>IF(G77="","",IF(G77&lt;Premissas!$C$8,"&lt; 1,00",IF(G77&lt;Premissas!$C$9,"1,00 – 1,19",IF(G77&lt;Premissas!$C$10,"1,20 – 1,39",IF(G77&lt;Premissas!$C$11,"1,40 – 1,59",IF(G77&lt;Premissas!$C$12,"1,60 – 1,99","≥ 2,00"))))))</f>
        <v>1,60 – 1,99</v>
      </c>
      <c r="L77" s="64">
        <f>IF(G77="","",MIN(Premissas!$C$17,IF(G77&lt;Premissas!$C$8,Premissas!$E$7,IF(G77&lt;Premissas!$C$9,Premissas!$E$8,IF(G77&lt;Premissas!$C$10,Premissas!$E$9,IF(G77&lt;Premissas!$C$11,Premissas!$E$10,IF(G77&lt;Premissas!$C$12,Premissas!$E$11,Premissas!$E$12)))))))</f>
        <v>500</v>
      </c>
      <c r="M77" s="65">
        <f>IF(OR(L77="",L77=0),0,L77/Premissas!$C$16)</f>
        <v>19.23076923076923</v>
      </c>
      <c r="N77" s="40" t="str">
        <f>IF(L77&gt;=Premissas!$C$17,"SIM","NÃO")</f>
        <v>NÃO</v>
      </c>
    </row>
    <row r="78" spans="1:14" ht="15" customHeight="1">
      <c r="A78" s="40">
        <v>7</v>
      </c>
      <c r="B78" s="40" t="s">
        <v>569</v>
      </c>
      <c r="C78" s="40" t="s">
        <v>570</v>
      </c>
      <c r="D78" s="40">
        <v>1953</v>
      </c>
      <c r="E78" s="40" t="s">
        <v>22</v>
      </c>
      <c r="F78" s="40">
        <f>COUNTIFS(Detalhe_Registro!$A:$A,A78,Detalhe_Registro!$D:$D,B78)</f>
        <v>1</v>
      </c>
      <c r="G78" s="63">
        <v>0.94736799999999999</v>
      </c>
      <c r="H78" s="63">
        <v>0.94736799999999999</v>
      </c>
      <c r="I78" s="62">
        <f>SUMIFS(Detalhe_Registro!$F:$F,Detalhe_Registro!$A:$A,A78,Detalhe_Registro!$D:$D,B78)</f>
        <v>2</v>
      </c>
      <c r="J78" s="63">
        <f>SUMIFS(Detalhe_Registro!$G:$G,Detalhe_Registro!$A:$A,A78,Detalhe_Registro!$D:$D,B78)</f>
        <v>0.11</v>
      </c>
      <c r="K78" s="40" t="str">
        <f>IF(G78="","",IF(G78&lt;Premissas!$C$8,"&lt; 1,00",IF(G78&lt;Premissas!$C$9,"1,00 – 1,19",IF(G78&lt;Premissas!$C$10,"1,20 – 1,39",IF(G78&lt;Premissas!$C$11,"1,40 – 1,59",IF(G78&lt;Premissas!$C$12,"1,60 – 1,99","≥ 2,00"))))))</f>
        <v>&lt; 1,00</v>
      </c>
      <c r="L78" s="64">
        <f>IF(G78="","",MIN(Premissas!$C$17,IF(G78&lt;Premissas!$C$8,Premissas!$E$7,IF(G78&lt;Premissas!$C$9,Premissas!$E$8,IF(G78&lt;Premissas!$C$10,Premissas!$E$9,IF(G78&lt;Premissas!$C$11,Premissas!$E$10,IF(G78&lt;Premissas!$C$12,Premissas!$E$11,Premissas!$E$12)))))))</f>
        <v>0</v>
      </c>
      <c r="M78" s="65">
        <f>IF(OR(L78="",L78=0),0,L78/Premissas!$C$16)</f>
        <v>0</v>
      </c>
      <c r="N78" s="40" t="str">
        <f>IF(L78&gt;=Premissas!$C$17,"SIM","NÃO")</f>
        <v>NÃO</v>
      </c>
    </row>
    <row r="79" spans="1:14" ht="15" customHeight="1">
      <c r="A79" s="40">
        <v>7</v>
      </c>
      <c r="B79" s="40" t="s">
        <v>619</v>
      </c>
      <c r="C79" s="40" t="s">
        <v>620</v>
      </c>
      <c r="D79" s="40">
        <v>1953</v>
      </c>
      <c r="E79" s="40" t="s">
        <v>22</v>
      </c>
      <c r="F79" s="40">
        <f>COUNTIFS(Detalhe_Registro!$A:$A,A79,Detalhe_Registro!$D:$D,B79)</f>
        <v>1</v>
      </c>
      <c r="G79" s="63">
        <v>2.052632</v>
      </c>
      <c r="H79" s="63">
        <v>2.052632</v>
      </c>
      <c r="I79" s="62">
        <f>SUMIFS(Detalhe_Registro!$F:$F,Detalhe_Registro!$A:$A,A79,Detalhe_Registro!$D:$D,B79)</f>
        <v>2276</v>
      </c>
      <c r="J79" s="63">
        <f>SUMIFS(Detalhe_Registro!$G:$G,Detalhe_Registro!$A:$A,A79,Detalhe_Registro!$D:$D,B79)</f>
        <v>58.58</v>
      </c>
      <c r="K79" s="40" t="str">
        <f>IF(G79="","",IF(G79&lt;Premissas!$C$8,"&lt; 1,00",IF(G79&lt;Premissas!$C$9,"1,00 – 1,19",IF(G79&lt;Premissas!$C$10,"1,20 – 1,39",IF(G79&lt;Premissas!$C$11,"1,40 – 1,59",IF(G79&lt;Premissas!$C$12,"1,60 – 1,99","≥ 2,00"))))))</f>
        <v>≥ 2,00</v>
      </c>
      <c r="L79" s="64">
        <f>IF(G79="","",MIN(Premissas!$C$17,IF(G79&lt;Premissas!$C$8,Premissas!$E$7,IF(G79&lt;Premissas!$C$9,Premissas!$E$8,IF(G79&lt;Premissas!$C$10,Premissas!$E$9,IF(G79&lt;Premissas!$C$11,Premissas!$E$10,IF(G79&lt;Premissas!$C$12,Premissas!$E$11,Premissas!$E$12)))))))</f>
        <v>750</v>
      </c>
      <c r="M79" s="65">
        <f>IF(OR(L79="",L79=0),0,L79/Premissas!$C$16)</f>
        <v>28.846153846153847</v>
      </c>
      <c r="N79" s="40" t="str">
        <f>IF(L79&gt;=Premissas!$C$17,"SIM","NÃO")</f>
        <v>SIM</v>
      </c>
    </row>
    <row r="80" spans="1:14" ht="15" customHeight="1">
      <c r="A80" s="40">
        <v>7</v>
      </c>
      <c r="B80" s="40" t="s">
        <v>623</v>
      </c>
      <c r="C80" s="40" t="s">
        <v>624</v>
      </c>
      <c r="D80" s="40">
        <v>1953</v>
      </c>
      <c r="E80" s="40" t="s">
        <v>19</v>
      </c>
      <c r="F80" s="40">
        <f>COUNTIFS(Detalhe_Registro!$A:$A,A80,Detalhe_Registro!$D:$D,B80)</f>
        <v>1</v>
      </c>
      <c r="G80" s="63">
        <v>4.5</v>
      </c>
      <c r="H80" s="63">
        <v>4.5</v>
      </c>
      <c r="I80" s="62">
        <f>SUMIFS(Detalhe_Registro!$F:$F,Detalhe_Registro!$A:$A,A80,Detalhe_Registro!$D:$D,B80)</f>
        <v>2083</v>
      </c>
      <c r="J80" s="63">
        <f>SUMIFS(Detalhe_Registro!$G:$G,Detalhe_Registro!$A:$A,A80,Detalhe_Registro!$D:$D,B80)</f>
        <v>25.57</v>
      </c>
      <c r="K80" s="40" t="str">
        <f>IF(G80="","",IF(G80&lt;Premissas!$C$8,"&lt; 1,00",IF(G80&lt;Premissas!$C$9,"1,00 – 1,19",IF(G80&lt;Premissas!$C$10,"1,20 – 1,39",IF(G80&lt;Premissas!$C$11,"1,40 – 1,59",IF(G80&lt;Premissas!$C$12,"1,60 – 1,99","≥ 2,00"))))))</f>
        <v>≥ 2,00</v>
      </c>
      <c r="L80" s="64">
        <f>IF(G80="","",MIN(Premissas!$C$17,IF(G80&lt;Premissas!$C$8,Premissas!$E$7,IF(G80&lt;Premissas!$C$9,Premissas!$E$8,IF(G80&lt;Premissas!$C$10,Premissas!$E$9,IF(G80&lt;Premissas!$C$11,Premissas!$E$10,IF(G80&lt;Premissas!$C$12,Premissas!$E$11,Premissas!$E$12)))))))</f>
        <v>750</v>
      </c>
      <c r="M80" s="65">
        <f>IF(OR(L80="",L80=0),0,L80/Premissas!$C$16)</f>
        <v>28.846153846153847</v>
      </c>
      <c r="N80" s="40" t="str">
        <f>IF(L80&gt;=Premissas!$C$17,"SIM","NÃO")</f>
        <v>SIM</v>
      </c>
    </row>
    <row r="81" spans="1:14" ht="15" customHeight="1">
      <c r="A81" s="40">
        <v>7</v>
      </c>
      <c r="B81" s="40" t="s">
        <v>617</v>
      </c>
      <c r="C81" s="40" t="s">
        <v>618</v>
      </c>
      <c r="D81" s="40">
        <v>1953</v>
      </c>
      <c r="E81" s="40" t="s">
        <v>21</v>
      </c>
      <c r="F81" s="40">
        <f>COUNTIFS(Detalhe_Registro!$A:$A,A81,Detalhe_Registro!$D:$D,B81)</f>
        <v>1</v>
      </c>
      <c r="G81" s="63">
        <v>0.6</v>
      </c>
      <c r="H81" s="63">
        <v>0.6</v>
      </c>
      <c r="I81" s="62">
        <f>SUMIFS(Detalhe_Registro!$F:$F,Detalhe_Registro!$A:$A,A81,Detalhe_Registro!$D:$D,B81)</f>
        <v>529</v>
      </c>
      <c r="J81" s="63">
        <f>SUMIFS(Detalhe_Registro!$G:$G,Detalhe_Registro!$A:$A,A81,Detalhe_Registro!$D:$D,B81)</f>
        <v>60.21</v>
      </c>
      <c r="K81" s="40" t="str">
        <f>IF(G81="","",IF(G81&lt;Premissas!$C$8,"&lt; 1,00",IF(G81&lt;Premissas!$C$9,"1,00 – 1,19",IF(G81&lt;Premissas!$C$10,"1,20 – 1,39",IF(G81&lt;Premissas!$C$11,"1,40 – 1,59",IF(G81&lt;Premissas!$C$12,"1,60 – 1,99","≥ 2,00"))))))</f>
        <v>&lt; 1,00</v>
      </c>
      <c r="L81" s="64">
        <f>IF(G81="","",MIN(Premissas!$C$17,IF(G81&lt;Premissas!$C$8,Premissas!$E$7,IF(G81&lt;Premissas!$C$9,Premissas!$E$8,IF(G81&lt;Premissas!$C$10,Premissas!$E$9,IF(G81&lt;Premissas!$C$11,Premissas!$E$10,IF(G81&lt;Premissas!$C$12,Premissas!$E$11,Premissas!$E$12)))))))</f>
        <v>0</v>
      </c>
      <c r="M81" s="65">
        <f>IF(OR(L81="",L81=0),0,L81/Premissas!$C$16)</f>
        <v>0</v>
      </c>
      <c r="N81" s="40" t="str">
        <f>IF(L81&gt;=Premissas!$C$17,"SIM","NÃO")</f>
        <v>NÃO</v>
      </c>
    </row>
    <row r="82" spans="1:14" ht="15" customHeight="1">
      <c r="A82" s="40">
        <v>7</v>
      </c>
      <c r="B82" s="40" t="s">
        <v>573</v>
      </c>
      <c r="C82" s="40" t="s">
        <v>574</v>
      </c>
      <c r="D82" s="40">
        <v>1953</v>
      </c>
      <c r="E82" s="40" t="s">
        <v>22</v>
      </c>
      <c r="F82" s="40">
        <f>COUNTIFS(Detalhe_Registro!$A:$A,A82,Detalhe_Registro!$D:$D,B82)</f>
        <v>1</v>
      </c>
      <c r="G82" s="63">
        <v>1.4210529999999999</v>
      </c>
      <c r="H82" s="63">
        <v>1.4210529999999999</v>
      </c>
      <c r="I82" s="62">
        <f>SUMIFS(Detalhe_Registro!$F:$F,Detalhe_Registro!$A:$A,A82,Detalhe_Registro!$D:$D,B82)</f>
        <v>2034</v>
      </c>
      <c r="J82" s="63">
        <f>SUMIFS(Detalhe_Registro!$G:$G,Detalhe_Registro!$A:$A,A82,Detalhe_Registro!$D:$D,B82)</f>
        <v>76.23</v>
      </c>
      <c r="K82" s="40" t="str">
        <f>IF(G82="","",IF(G82&lt;Premissas!$C$8,"&lt; 1,00",IF(G82&lt;Premissas!$C$9,"1,00 – 1,19",IF(G82&lt;Premissas!$C$10,"1,20 – 1,39",IF(G82&lt;Premissas!$C$11,"1,40 – 1,59",IF(G82&lt;Premissas!$C$12,"1,60 – 1,99","≥ 2,00"))))))</f>
        <v>1,40 – 1,59</v>
      </c>
      <c r="L82" s="64">
        <f>IF(G82="","",MIN(Premissas!$C$17,IF(G82&lt;Premissas!$C$8,Premissas!$E$7,IF(G82&lt;Premissas!$C$9,Premissas!$E$8,IF(G82&lt;Premissas!$C$10,Premissas!$E$9,IF(G82&lt;Premissas!$C$11,Premissas!$E$10,IF(G82&lt;Premissas!$C$12,Premissas!$E$11,Premissas!$E$12)))))))</f>
        <v>350</v>
      </c>
      <c r="M82" s="65">
        <f>IF(OR(L82="",L82=0),0,L82/Premissas!$C$16)</f>
        <v>13.461538461538462</v>
      </c>
      <c r="N82" s="40" t="str">
        <f>IF(L82&gt;=Premissas!$C$17,"SIM","NÃO")</f>
        <v>NÃO</v>
      </c>
    </row>
    <row r="83" spans="1:14" ht="15" customHeight="1">
      <c r="A83" s="40">
        <v>7</v>
      </c>
      <c r="B83" s="40" t="s">
        <v>663</v>
      </c>
      <c r="C83" s="40" t="s">
        <v>664</v>
      </c>
      <c r="D83" s="40">
        <v>1953</v>
      </c>
      <c r="E83" s="40" t="s">
        <v>22</v>
      </c>
      <c r="F83" s="40">
        <f>COUNTIFS(Detalhe_Registro!$A:$A,A83,Detalhe_Registro!$D:$D,B83)</f>
        <v>1</v>
      </c>
      <c r="G83" s="63">
        <v>2</v>
      </c>
      <c r="H83" s="63">
        <v>2</v>
      </c>
      <c r="I83" s="62">
        <f>SUMIFS(Detalhe_Registro!$F:$F,Detalhe_Registro!$A:$A,A83,Detalhe_Registro!$D:$D,B83)</f>
        <v>2005</v>
      </c>
      <c r="J83" s="63">
        <f>SUMIFS(Detalhe_Registro!$G:$G,Detalhe_Registro!$A:$A,A83,Detalhe_Registro!$D:$D,B83)</f>
        <v>53.18</v>
      </c>
      <c r="K83" s="40" t="str">
        <f>IF(G83="","",IF(G83&lt;Premissas!$C$8,"&lt; 1,00",IF(G83&lt;Premissas!$C$9,"1,00 – 1,19",IF(G83&lt;Premissas!$C$10,"1,20 – 1,39",IF(G83&lt;Premissas!$C$11,"1,40 – 1,59",IF(G83&lt;Premissas!$C$12,"1,60 – 1,99","≥ 2,00"))))))</f>
        <v>≥ 2,00</v>
      </c>
      <c r="L83" s="64">
        <f>IF(G83="","",MIN(Premissas!$C$17,IF(G83&lt;Premissas!$C$8,Premissas!$E$7,IF(G83&lt;Premissas!$C$9,Premissas!$E$8,IF(G83&lt;Premissas!$C$10,Premissas!$E$9,IF(G83&lt;Premissas!$C$11,Premissas!$E$10,IF(G83&lt;Premissas!$C$12,Premissas!$E$11,Premissas!$E$12)))))))</f>
        <v>750</v>
      </c>
      <c r="M83" s="65">
        <f>IF(OR(L83="",L83=0),0,L83/Premissas!$C$16)</f>
        <v>28.846153846153847</v>
      </c>
      <c r="N83" s="40" t="str">
        <f>IF(L83&gt;=Premissas!$C$17,"SIM","NÃO")</f>
        <v>SIM</v>
      </c>
    </row>
    <row r="84" spans="1:14" ht="15" customHeight="1">
      <c r="A84" s="40">
        <v>7</v>
      </c>
      <c r="B84" s="40" t="s">
        <v>589</v>
      </c>
      <c r="C84" s="40" t="s">
        <v>590</v>
      </c>
      <c r="D84" s="40">
        <v>1953</v>
      </c>
      <c r="E84" s="40" t="s">
        <v>21</v>
      </c>
      <c r="F84" s="40">
        <f>COUNTIFS(Detalhe_Registro!$A:$A,A84,Detalhe_Registro!$D:$D,B84)</f>
        <v>1</v>
      </c>
      <c r="G84" s="63">
        <v>9.8666669999999996</v>
      </c>
      <c r="H84" s="63">
        <v>9.8666669999999996</v>
      </c>
      <c r="I84" s="62">
        <f>SUMIFS(Detalhe_Registro!$F:$F,Detalhe_Registro!$A:$A,A84,Detalhe_Registro!$D:$D,B84)</f>
        <v>2170</v>
      </c>
      <c r="J84" s="63">
        <f>SUMIFS(Detalhe_Registro!$G:$G,Detalhe_Registro!$A:$A,A84,Detalhe_Registro!$D:$D,B84)</f>
        <v>14.67</v>
      </c>
      <c r="K84" s="40" t="str">
        <f>IF(G84="","",IF(G84&lt;Premissas!$C$8,"&lt; 1,00",IF(G84&lt;Premissas!$C$9,"1,00 – 1,19",IF(G84&lt;Premissas!$C$10,"1,20 – 1,39",IF(G84&lt;Premissas!$C$11,"1,40 – 1,59",IF(G84&lt;Premissas!$C$12,"1,60 – 1,99","≥ 2,00"))))))</f>
        <v>≥ 2,00</v>
      </c>
      <c r="L84" s="64">
        <f>IF(G84="","",MIN(Premissas!$C$17,IF(G84&lt;Premissas!$C$8,Premissas!$E$7,IF(G84&lt;Premissas!$C$9,Premissas!$E$8,IF(G84&lt;Premissas!$C$10,Premissas!$E$9,IF(G84&lt;Premissas!$C$11,Premissas!$E$10,IF(G84&lt;Premissas!$C$12,Premissas!$E$11,Premissas!$E$12)))))))</f>
        <v>750</v>
      </c>
      <c r="M84" s="65">
        <f>IF(OR(L84="",L84=0),0,L84/Premissas!$C$16)</f>
        <v>28.846153846153847</v>
      </c>
      <c r="N84" s="40" t="str">
        <f>IF(L84&gt;=Premissas!$C$17,"SIM","NÃO")</f>
        <v>SIM</v>
      </c>
    </row>
    <row r="85" spans="1:14" ht="15" customHeight="1">
      <c r="A85" s="40">
        <v>7</v>
      </c>
      <c r="B85" s="40" t="s">
        <v>631</v>
      </c>
      <c r="C85" s="40" t="s">
        <v>632</v>
      </c>
      <c r="D85" s="40">
        <v>1953</v>
      </c>
      <c r="E85" s="40" t="s">
        <v>21</v>
      </c>
      <c r="F85" s="40">
        <f>COUNTIFS(Detalhe_Registro!$A:$A,A85,Detalhe_Registro!$D:$D,B85)</f>
        <v>1</v>
      </c>
      <c r="G85" s="63">
        <v>0.466667</v>
      </c>
      <c r="H85" s="63">
        <v>0.466667</v>
      </c>
      <c r="I85" s="62">
        <f>SUMIFS(Detalhe_Registro!$F:$F,Detalhe_Registro!$A:$A,A85,Detalhe_Registro!$D:$D,B85)</f>
        <v>1</v>
      </c>
      <c r="J85" s="63">
        <f>SUMIFS(Detalhe_Registro!$G:$G,Detalhe_Registro!$A:$A,A85,Detalhe_Registro!$D:$D,B85)</f>
        <v>0.15</v>
      </c>
      <c r="K85" s="40" t="str">
        <f>IF(G85="","",IF(G85&lt;Premissas!$C$8,"&lt; 1,00",IF(G85&lt;Premissas!$C$9,"1,00 – 1,19",IF(G85&lt;Premissas!$C$10,"1,20 – 1,39",IF(G85&lt;Premissas!$C$11,"1,40 – 1,59",IF(G85&lt;Premissas!$C$12,"1,60 – 1,99","≥ 2,00"))))))</f>
        <v>&lt; 1,00</v>
      </c>
      <c r="L85" s="64">
        <f>IF(G85="","",MIN(Premissas!$C$17,IF(G85&lt;Premissas!$C$8,Premissas!$E$7,IF(G85&lt;Premissas!$C$9,Premissas!$E$8,IF(G85&lt;Premissas!$C$10,Premissas!$E$9,IF(G85&lt;Premissas!$C$11,Premissas!$E$10,IF(G85&lt;Premissas!$C$12,Premissas!$E$11,Premissas!$E$12)))))))</f>
        <v>0</v>
      </c>
      <c r="M85" s="65">
        <f>IF(OR(L85="",L85=0),0,L85/Premissas!$C$16)</f>
        <v>0</v>
      </c>
      <c r="N85" s="40" t="str">
        <f>IF(L85&gt;=Premissas!$C$17,"SIM","NÃO")</f>
        <v>NÃO</v>
      </c>
    </row>
    <row r="86" spans="1:14" ht="15" customHeight="1">
      <c r="A86" s="40">
        <v>7</v>
      </c>
      <c r="B86" s="40" t="s">
        <v>645</v>
      </c>
      <c r="C86" s="40" t="s">
        <v>646</v>
      </c>
      <c r="D86" s="40">
        <v>1953</v>
      </c>
      <c r="E86" s="40" t="s">
        <v>1937</v>
      </c>
      <c r="F86" s="40">
        <f>COUNTIFS(Detalhe_Registro!$A:$A,A86,Detalhe_Registro!$D:$D,B86)</f>
        <v>2</v>
      </c>
      <c r="G86" s="63">
        <v>3.6842109999999999</v>
      </c>
      <c r="H86" s="63">
        <v>2.9087719999999999</v>
      </c>
      <c r="I86" s="62">
        <f>SUMIFS(Detalhe_Registro!$F:$F,Detalhe_Registro!$A:$A,A86,Detalhe_Registro!$D:$D,B86)</f>
        <v>4707</v>
      </c>
      <c r="J86" s="63">
        <f>SUMIFS(Detalhe_Registro!$G:$G,Detalhe_Registro!$A:$A,A86,Detalhe_Registro!$D:$D,B86)</f>
        <v>70.53</v>
      </c>
      <c r="K86" s="40" t="str">
        <f>IF(G86="","",IF(G86&lt;Premissas!$C$8,"&lt; 1,00",IF(G86&lt;Premissas!$C$9,"1,00 – 1,19",IF(G86&lt;Premissas!$C$10,"1,20 – 1,39",IF(G86&lt;Premissas!$C$11,"1,40 – 1,59",IF(G86&lt;Premissas!$C$12,"1,60 – 1,99","≥ 2,00"))))))</f>
        <v>≥ 2,00</v>
      </c>
      <c r="L86" s="64">
        <f>IF(G86="","",MIN(Premissas!$C$17,IF(G86&lt;Premissas!$C$8,Premissas!$E$7,IF(G86&lt;Premissas!$C$9,Premissas!$E$8,IF(G86&lt;Premissas!$C$10,Premissas!$E$9,IF(G86&lt;Premissas!$C$11,Premissas!$E$10,IF(G86&lt;Premissas!$C$12,Premissas!$E$11,Premissas!$E$12)))))))</f>
        <v>750</v>
      </c>
      <c r="M86" s="65">
        <f>IF(OR(L86="",L86=0),0,L86/Premissas!$C$16)</f>
        <v>28.846153846153847</v>
      </c>
      <c r="N86" s="40" t="str">
        <f>IF(L86&gt;=Premissas!$C$17,"SIM","NÃO")</f>
        <v>SIM</v>
      </c>
    </row>
    <row r="87" spans="1:14" ht="15" customHeight="1">
      <c r="A87" s="40">
        <v>7</v>
      </c>
      <c r="B87" s="40" t="s">
        <v>627</v>
      </c>
      <c r="C87" s="40" t="s">
        <v>628</v>
      </c>
      <c r="D87" s="40">
        <v>1953</v>
      </c>
      <c r="E87" s="40" t="s">
        <v>19</v>
      </c>
      <c r="F87" s="40">
        <f>COUNTIFS(Detalhe_Registro!$A:$A,A87,Detalhe_Registro!$D:$D,B87)</f>
        <v>1</v>
      </c>
      <c r="G87" s="63">
        <v>0.83333299999999999</v>
      </c>
      <c r="H87" s="63">
        <v>0.83333299999999999</v>
      </c>
      <c r="I87" s="62">
        <f>SUMIFS(Detalhe_Registro!$F:$F,Detalhe_Registro!$A:$A,A87,Detalhe_Registro!$D:$D,B87)</f>
        <v>270</v>
      </c>
      <c r="J87" s="63">
        <f>SUMIFS(Detalhe_Registro!$G:$G,Detalhe_Registro!$A:$A,A87,Detalhe_Registro!$D:$D,B87)</f>
        <v>18.57</v>
      </c>
      <c r="K87" s="40" t="str">
        <f>IF(G87="","",IF(G87&lt;Premissas!$C$8,"&lt; 1,00",IF(G87&lt;Premissas!$C$9,"1,00 – 1,19",IF(G87&lt;Premissas!$C$10,"1,20 – 1,39",IF(G87&lt;Premissas!$C$11,"1,40 – 1,59",IF(G87&lt;Premissas!$C$12,"1,60 – 1,99","≥ 2,00"))))))</f>
        <v>&lt; 1,00</v>
      </c>
      <c r="L87" s="64">
        <f>IF(G87="","",MIN(Premissas!$C$17,IF(G87&lt;Premissas!$C$8,Premissas!$E$7,IF(G87&lt;Premissas!$C$9,Premissas!$E$8,IF(G87&lt;Premissas!$C$10,Premissas!$E$9,IF(G87&lt;Premissas!$C$11,Premissas!$E$10,IF(G87&lt;Premissas!$C$12,Premissas!$E$11,Premissas!$E$12)))))))</f>
        <v>0</v>
      </c>
      <c r="M87" s="65">
        <f>IF(OR(L87="",L87=0),0,L87/Premissas!$C$16)</f>
        <v>0</v>
      </c>
      <c r="N87" s="40" t="str">
        <f>IF(L87&gt;=Premissas!$C$17,"SIM","NÃO")</f>
        <v>NÃO</v>
      </c>
    </row>
    <row r="88" spans="1:14" ht="15" customHeight="1">
      <c r="A88" s="40">
        <v>7</v>
      </c>
      <c r="B88" s="40" t="s">
        <v>611</v>
      </c>
      <c r="C88" s="40" t="s">
        <v>612</v>
      </c>
      <c r="D88" s="40">
        <v>1953</v>
      </c>
      <c r="E88" s="40" t="s">
        <v>1940</v>
      </c>
      <c r="F88" s="40">
        <f>COUNTIFS(Detalhe_Registro!$A:$A,A88,Detalhe_Registro!$D:$D,B88)</f>
        <v>3</v>
      </c>
      <c r="G88" s="63">
        <v>2.1111110000000002</v>
      </c>
      <c r="H88" s="63">
        <v>0.74346999999999996</v>
      </c>
      <c r="I88" s="62">
        <f>SUMIFS(Detalhe_Registro!$F:$F,Detalhe_Registro!$A:$A,A88,Detalhe_Registro!$D:$D,B88)</f>
        <v>143</v>
      </c>
      <c r="J88" s="63">
        <f>SUMIFS(Detalhe_Registro!$G:$G,Detalhe_Registro!$A:$A,A88,Detalhe_Registro!$D:$D,B88)</f>
        <v>25.700000000000003</v>
      </c>
      <c r="K88" s="40" t="str">
        <f>IF(G88="","",IF(G88&lt;Premissas!$C$8,"&lt; 1,00",IF(G88&lt;Premissas!$C$9,"1,00 – 1,19",IF(G88&lt;Premissas!$C$10,"1,20 – 1,39",IF(G88&lt;Premissas!$C$11,"1,40 – 1,59",IF(G88&lt;Premissas!$C$12,"1,60 – 1,99","≥ 2,00"))))))</f>
        <v>≥ 2,00</v>
      </c>
      <c r="L88" s="64">
        <f>IF(G88="","",MIN(Premissas!$C$17,IF(G88&lt;Premissas!$C$8,Premissas!$E$7,IF(G88&lt;Premissas!$C$9,Premissas!$E$8,IF(G88&lt;Premissas!$C$10,Premissas!$E$9,IF(G88&lt;Premissas!$C$11,Premissas!$E$10,IF(G88&lt;Premissas!$C$12,Premissas!$E$11,Premissas!$E$12)))))))</f>
        <v>750</v>
      </c>
      <c r="M88" s="65">
        <f>IF(OR(L88="",L88=0),0,L88/Premissas!$C$16)</f>
        <v>28.846153846153847</v>
      </c>
      <c r="N88" s="40" t="str">
        <f>IF(L88&gt;=Premissas!$C$17,"SIM","NÃO")</f>
        <v>SIM</v>
      </c>
    </row>
    <row r="89" spans="1:14" ht="15" customHeight="1">
      <c r="A89" s="40">
        <v>7</v>
      </c>
      <c r="B89" s="40" t="s">
        <v>581</v>
      </c>
      <c r="C89" s="40" t="s">
        <v>582</v>
      </c>
      <c r="D89" s="40">
        <v>1953</v>
      </c>
      <c r="E89" s="40" t="s">
        <v>22</v>
      </c>
      <c r="F89" s="40">
        <f>COUNTIFS(Detalhe_Registro!$A:$A,A89,Detalhe_Registro!$D:$D,B89)</f>
        <v>1</v>
      </c>
      <c r="G89" s="63">
        <v>2.3684210000000001</v>
      </c>
      <c r="H89" s="63">
        <v>2.3684210000000001</v>
      </c>
      <c r="I89" s="62">
        <f>SUMIFS(Detalhe_Registro!$F:$F,Detalhe_Registro!$A:$A,A89,Detalhe_Registro!$D:$D,B89)</f>
        <v>2403</v>
      </c>
      <c r="J89" s="63">
        <f>SUMIFS(Detalhe_Registro!$G:$G,Detalhe_Registro!$A:$A,A89,Detalhe_Registro!$D:$D,B89)</f>
        <v>53.02</v>
      </c>
      <c r="K89" s="40" t="str">
        <f>IF(G89="","",IF(G89&lt;Premissas!$C$8,"&lt; 1,00",IF(G89&lt;Premissas!$C$9,"1,00 – 1,19",IF(G89&lt;Premissas!$C$10,"1,20 – 1,39",IF(G89&lt;Premissas!$C$11,"1,40 – 1,59",IF(G89&lt;Premissas!$C$12,"1,60 – 1,99","≥ 2,00"))))))</f>
        <v>≥ 2,00</v>
      </c>
      <c r="L89" s="64">
        <f>IF(G89="","",MIN(Premissas!$C$17,IF(G89&lt;Premissas!$C$8,Premissas!$E$7,IF(G89&lt;Premissas!$C$9,Premissas!$E$8,IF(G89&lt;Premissas!$C$10,Premissas!$E$9,IF(G89&lt;Premissas!$C$11,Premissas!$E$10,IF(G89&lt;Premissas!$C$12,Premissas!$E$11,Premissas!$E$12)))))))</f>
        <v>750</v>
      </c>
      <c r="M89" s="65">
        <f>IF(OR(L89="",L89=0),0,L89/Premissas!$C$16)</f>
        <v>28.846153846153847</v>
      </c>
      <c r="N89" s="40" t="str">
        <f>IF(L89&gt;=Premissas!$C$17,"SIM","NÃO")</f>
        <v>SIM</v>
      </c>
    </row>
    <row r="90" spans="1:14" ht="15" customHeight="1">
      <c r="A90" s="40">
        <v>7</v>
      </c>
      <c r="B90" s="40" t="s">
        <v>603</v>
      </c>
      <c r="C90" s="40" t="s">
        <v>604</v>
      </c>
      <c r="D90" s="40">
        <v>1953</v>
      </c>
      <c r="E90" s="40" t="s">
        <v>22</v>
      </c>
      <c r="F90" s="40">
        <f>COUNTIFS(Detalhe_Registro!$A:$A,A90,Detalhe_Registro!$D:$D,B90)</f>
        <v>1</v>
      </c>
      <c r="G90" s="63">
        <v>1.736842</v>
      </c>
      <c r="H90" s="63">
        <v>1.736842</v>
      </c>
      <c r="I90" s="62">
        <f>SUMIFS(Detalhe_Registro!$F:$F,Detalhe_Registro!$A:$A,A90,Detalhe_Registro!$D:$D,B90)</f>
        <v>697</v>
      </c>
      <c r="J90" s="63">
        <f>SUMIFS(Detalhe_Registro!$G:$G,Detalhe_Registro!$A:$A,A90,Detalhe_Registro!$D:$D,B90)</f>
        <v>21.35</v>
      </c>
      <c r="K90" s="40" t="str">
        <f>IF(G90="","",IF(G90&lt;Premissas!$C$8,"&lt; 1,00",IF(G90&lt;Premissas!$C$9,"1,00 – 1,19",IF(G90&lt;Premissas!$C$10,"1,20 – 1,39",IF(G90&lt;Premissas!$C$11,"1,40 – 1,59",IF(G90&lt;Premissas!$C$12,"1,60 – 1,99","≥ 2,00"))))))</f>
        <v>1,60 – 1,99</v>
      </c>
      <c r="L90" s="64">
        <f>IF(G90="","",MIN(Premissas!$C$17,IF(G90&lt;Premissas!$C$8,Premissas!$E$7,IF(G90&lt;Premissas!$C$9,Premissas!$E$8,IF(G90&lt;Premissas!$C$10,Premissas!$E$9,IF(G90&lt;Premissas!$C$11,Premissas!$E$10,IF(G90&lt;Premissas!$C$12,Premissas!$E$11,Premissas!$E$12)))))))</f>
        <v>500</v>
      </c>
      <c r="M90" s="65">
        <f>IF(OR(L90="",L90=0),0,L90/Premissas!$C$16)</f>
        <v>19.23076923076923</v>
      </c>
      <c r="N90" s="40" t="str">
        <f>IF(L90&gt;=Premissas!$C$17,"SIM","NÃO")</f>
        <v>NÃO</v>
      </c>
    </row>
    <row r="91" spans="1:14" ht="15" customHeight="1">
      <c r="A91" s="40">
        <v>7</v>
      </c>
      <c r="B91" s="40" t="s">
        <v>605</v>
      </c>
      <c r="C91" s="40" t="s">
        <v>606</v>
      </c>
      <c r="D91" s="40">
        <v>1953</v>
      </c>
      <c r="E91" s="40" t="s">
        <v>19</v>
      </c>
      <c r="F91" s="40">
        <f>COUNTIFS(Detalhe_Registro!$A:$A,A91,Detalhe_Registro!$D:$D,B91)</f>
        <v>1</v>
      </c>
      <c r="G91" s="63">
        <v>0.94444399999999995</v>
      </c>
      <c r="H91" s="63">
        <v>0.94444399999999995</v>
      </c>
      <c r="I91" s="62">
        <f>SUMIFS(Detalhe_Registro!$F:$F,Detalhe_Registro!$A:$A,A91,Detalhe_Registro!$D:$D,B91)</f>
        <v>290</v>
      </c>
      <c r="J91" s="63">
        <f>SUMIFS(Detalhe_Registro!$G:$G,Detalhe_Registro!$A:$A,A91,Detalhe_Registro!$D:$D,B91)</f>
        <v>16.68</v>
      </c>
      <c r="K91" s="40" t="str">
        <f>IF(G91="","",IF(G91&lt;Premissas!$C$8,"&lt; 1,00",IF(G91&lt;Premissas!$C$9,"1,00 – 1,19",IF(G91&lt;Premissas!$C$10,"1,20 – 1,39",IF(G91&lt;Premissas!$C$11,"1,40 – 1,59",IF(G91&lt;Premissas!$C$12,"1,60 – 1,99","≥ 2,00"))))))</f>
        <v>&lt; 1,00</v>
      </c>
      <c r="L91" s="64">
        <f>IF(G91="","",MIN(Premissas!$C$17,IF(G91&lt;Premissas!$C$8,Premissas!$E$7,IF(G91&lt;Premissas!$C$9,Premissas!$E$8,IF(G91&lt;Premissas!$C$10,Premissas!$E$9,IF(G91&lt;Premissas!$C$11,Premissas!$E$10,IF(G91&lt;Premissas!$C$12,Premissas!$E$11,Premissas!$E$12)))))))</f>
        <v>0</v>
      </c>
      <c r="M91" s="65">
        <f>IF(OR(L91="",L91=0),0,L91/Premissas!$C$16)</f>
        <v>0</v>
      </c>
      <c r="N91" s="40" t="str">
        <f>IF(L91&gt;=Premissas!$C$17,"SIM","NÃO")</f>
        <v>NÃO</v>
      </c>
    </row>
    <row r="92" spans="1:14" ht="15" customHeight="1">
      <c r="A92" s="40">
        <v>7</v>
      </c>
      <c r="B92" s="40" t="s">
        <v>665</v>
      </c>
      <c r="C92" s="40" t="s">
        <v>666</v>
      </c>
      <c r="D92" s="40">
        <v>1953</v>
      </c>
      <c r="E92" s="40" t="s">
        <v>1940</v>
      </c>
      <c r="F92" s="40">
        <f>COUNTIFS(Detalhe_Registro!$A:$A,A92,Detalhe_Registro!$D:$D,B92)</f>
        <v>3</v>
      </c>
      <c r="G92" s="63">
        <v>3.473684</v>
      </c>
      <c r="H92" s="63">
        <v>1.8986350000000001</v>
      </c>
      <c r="I92" s="62">
        <f>SUMIFS(Detalhe_Registro!$F:$F,Detalhe_Registro!$A:$A,A92,Detalhe_Registro!$D:$D,B92)</f>
        <v>1436</v>
      </c>
      <c r="J92" s="63">
        <f>SUMIFS(Detalhe_Registro!$G:$G,Detalhe_Registro!$A:$A,A92,Detalhe_Registro!$D:$D,B92)</f>
        <v>78.91</v>
      </c>
      <c r="K92" s="40" t="str">
        <f>IF(G92="","",IF(G92&lt;Premissas!$C$8,"&lt; 1,00",IF(G92&lt;Premissas!$C$9,"1,00 – 1,19",IF(G92&lt;Premissas!$C$10,"1,20 – 1,39",IF(G92&lt;Premissas!$C$11,"1,40 – 1,59",IF(G92&lt;Premissas!$C$12,"1,60 – 1,99","≥ 2,00"))))))</f>
        <v>≥ 2,00</v>
      </c>
      <c r="L92" s="64">
        <f>IF(G92="","",MIN(Premissas!$C$17,IF(G92&lt;Premissas!$C$8,Premissas!$E$7,IF(G92&lt;Premissas!$C$9,Premissas!$E$8,IF(G92&lt;Premissas!$C$10,Premissas!$E$9,IF(G92&lt;Premissas!$C$11,Premissas!$E$10,IF(G92&lt;Premissas!$C$12,Premissas!$E$11,Premissas!$E$12)))))))</f>
        <v>750</v>
      </c>
      <c r="M92" s="65">
        <f>IF(OR(L92="",L92=0),0,L92/Premissas!$C$16)</f>
        <v>28.846153846153847</v>
      </c>
      <c r="N92" s="40" t="str">
        <f>IF(L92&gt;=Premissas!$C$17,"SIM","NÃO")</f>
        <v>SIM</v>
      </c>
    </row>
    <row r="93" spans="1:14" ht="15" customHeight="1">
      <c r="A93" s="40">
        <v>7</v>
      </c>
      <c r="B93" s="40" t="s">
        <v>659</v>
      </c>
      <c r="C93" s="40" t="s">
        <v>660</v>
      </c>
      <c r="D93" s="40">
        <v>1953</v>
      </c>
      <c r="E93" s="40" t="s">
        <v>1940</v>
      </c>
      <c r="F93" s="40">
        <f>COUNTIFS(Detalhe_Registro!$A:$A,A93,Detalhe_Registro!$D:$D,B93)</f>
        <v>3</v>
      </c>
      <c r="G93" s="63">
        <v>2.5333329999999998</v>
      </c>
      <c r="H93" s="63">
        <v>1.8678360000000001</v>
      </c>
      <c r="I93" s="62">
        <f>SUMIFS(Detalhe_Registro!$F:$F,Detalhe_Registro!$A:$A,A93,Detalhe_Registro!$D:$D,B93)</f>
        <v>1589</v>
      </c>
      <c r="J93" s="63">
        <f>SUMIFS(Detalhe_Registro!$G:$G,Detalhe_Registro!$A:$A,A93,Detalhe_Registro!$D:$D,B93)</f>
        <v>58.120000000000005</v>
      </c>
      <c r="K93" s="40" t="str">
        <f>IF(G93="","",IF(G93&lt;Premissas!$C$8,"&lt; 1,00",IF(G93&lt;Premissas!$C$9,"1,00 – 1,19",IF(G93&lt;Premissas!$C$10,"1,20 – 1,39",IF(G93&lt;Premissas!$C$11,"1,40 – 1,59",IF(G93&lt;Premissas!$C$12,"1,60 – 1,99","≥ 2,00"))))))</f>
        <v>≥ 2,00</v>
      </c>
      <c r="L93" s="64">
        <f>IF(G93="","",MIN(Premissas!$C$17,IF(G93&lt;Premissas!$C$8,Premissas!$E$7,IF(G93&lt;Premissas!$C$9,Premissas!$E$8,IF(G93&lt;Premissas!$C$10,Premissas!$E$9,IF(G93&lt;Premissas!$C$11,Premissas!$E$10,IF(G93&lt;Premissas!$C$12,Premissas!$E$11,Premissas!$E$12)))))))</f>
        <v>750</v>
      </c>
      <c r="M93" s="65">
        <f>IF(OR(L93="",L93=0),0,L93/Premissas!$C$16)</f>
        <v>28.846153846153847</v>
      </c>
      <c r="N93" s="40" t="str">
        <f>IF(L93&gt;=Premissas!$C$17,"SIM","NÃO")</f>
        <v>SIM</v>
      </c>
    </row>
    <row r="94" spans="1:14" ht="15" customHeight="1">
      <c r="A94" s="40">
        <v>7</v>
      </c>
      <c r="B94" s="40" t="s">
        <v>613</v>
      </c>
      <c r="C94" s="40" t="s">
        <v>614</v>
      </c>
      <c r="D94" s="40">
        <v>1953</v>
      </c>
      <c r="E94" s="40" t="s">
        <v>21</v>
      </c>
      <c r="F94" s="40">
        <f>COUNTIFS(Detalhe_Registro!$A:$A,A94,Detalhe_Registro!$D:$D,B94)</f>
        <v>1</v>
      </c>
      <c r="G94" s="63">
        <v>1.3333330000000001</v>
      </c>
      <c r="H94" s="63">
        <v>1.3333330000000001</v>
      </c>
      <c r="I94" s="62">
        <f>SUMIFS(Detalhe_Registro!$F:$F,Detalhe_Registro!$A:$A,A94,Detalhe_Registro!$D:$D,B94)</f>
        <v>2398</v>
      </c>
      <c r="J94" s="63">
        <f>SUMIFS(Detalhe_Registro!$G:$G,Detalhe_Registro!$A:$A,A94,Detalhe_Registro!$D:$D,B94)</f>
        <v>118.21</v>
      </c>
      <c r="K94" s="40" t="str">
        <f>IF(G94="","",IF(G94&lt;Premissas!$C$8,"&lt; 1,00",IF(G94&lt;Premissas!$C$9,"1,00 – 1,19",IF(G94&lt;Premissas!$C$10,"1,20 – 1,39",IF(G94&lt;Premissas!$C$11,"1,40 – 1,59",IF(G94&lt;Premissas!$C$12,"1,60 – 1,99","≥ 2,00"))))))</f>
        <v>1,20 – 1,39</v>
      </c>
      <c r="L94" s="64">
        <f>IF(G94="","",MIN(Premissas!$C$17,IF(G94&lt;Premissas!$C$8,Premissas!$E$7,IF(G94&lt;Premissas!$C$9,Premissas!$E$8,IF(G94&lt;Premissas!$C$10,Premissas!$E$9,IF(G94&lt;Premissas!$C$11,Premissas!$E$10,IF(G94&lt;Premissas!$C$12,Premissas!$E$11,Premissas!$E$12)))))))</f>
        <v>200</v>
      </c>
      <c r="M94" s="65">
        <f>IF(OR(L94="",L94=0),0,L94/Premissas!$C$16)</f>
        <v>7.6923076923076925</v>
      </c>
      <c r="N94" s="40" t="str">
        <f>IF(L94&gt;=Premissas!$C$17,"SIM","NÃO")</f>
        <v>NÃO</v>
      </c>
    </row>
    <row r="95" spans="1:14" ht="15" customHeight="1">
      <c r="A95" s="40">
        <v>7</v>
      </c>
      <c r="B95" s="40" t="s">
        <v>591</v>
      </c>
      <c r="C95" s="40" t="s">
        <v>592</v>
      </c>
      <c r="D95" s="40">
        <v>1953</v>
      </c>
      <c r="E95" s="40" t="s">
        <v>19</v>
      </c>
      <c r="F95" s="40">
        <f>COUNTIFS(Detalhe_Registro!$A:$A,A95,Detalhe_Registro!$D:$D,B95)</f>
        <v>1</v>
      </c>
      <c r="G95" s="63">
        <v>2.7777780000000001</v>
      </c>
      <c r="H95" s="63">
        <v>2.7777780000000001</v>
      </c>
      <c r="I95" s="62">
        <f>SUMIFS(Detalhe_Registro!$F:$F,Detalhe_Registro!$A:$A,A95,Detalhe_Registro!$D:$D,B95)</f>
        <v>2</v>
      </c>
      <c r="J95" s="63">
        <f>SUMIFS(Detalhe_Registro!$G:$G,Detalhe_Registro!$A:$A,A95,Detalhe_Registro!$D:$D,B95)</f>
        <v>0.04</v>
      </c>
      <c r="K95" s="40" t="str">
        <f>IF(G95="","",IF(G95&lt;Premissas!$C$8,"&lt; 1,00",IF(G95&lt;Premissas!$C$9,"1,00 – 1,19",IF(G95&lt;Premissas!$C$10,"1,20 – 1,39",IF(G95&lt;Premissas!$C$11,"1,40 – 1,59",IF(G95&lt;Premissas!$C$12,"1,60 – 1,99","≥ 2,00"))))))</f>
        <v>≥ 2,00</v>
      </c>
      <c r="L95" s="64">
        <f>IF(G95="","",MIN(Premissas!$C$17,IF(G95&lt;Premissas!$C$8,Premissas!$E$7,IF(G95&lt;Premissas!$C$9,Premissas!$E$8,IF(G95&lt;Premissas!$C$10,Premissas!$E$9,IF(G95&lt;Premissas!$C$11,Premissas!$E$10,IF(G95&lt;Premissas!$C$12,Premissas!$E$11,Premissas!$E$12)))))))</f>
        <v>750</v>
      </c>
      <c r="M95" s="65">
        <f>IF(OR(L95="",L95=0),0,L95/Premissas!$C$16)</f>
        <v>28.846153846153847</v>
      </c>
      <c r="N95" s="40" t="str">
        <f>IF(L95&gt;=Premissas!$C$17,"SIM","NÃO")</f>
        <v>SIM</v>
      </c>
    </row>
    <row r="96" spans="1:14" ht="15" customHeight="1">
      <c r="A96" s="40">
        <v>7</v>
      </c>
      <c r="B96" s="40" t="s">
        <v>595</v>
      </c>
      <c r="C96" s="40" t="s">
        <v>596</v>
      </c>
      <c r="D96" s="40">
        <v>1953</v>
      </c>
      <c r="E96" s="40" t="s">
        <v>20</v>
      </c>
      <c r="F96" s="40">
        <f>COUNTIFS(Detalhe_Registro!$A:$A,A96,Detalhe_Registro!$D:$D,B96)</f>
        <v>1</v>
      </c>
      <c r="G96" s="63">
        <v>2.7894739999999998</v>
      </c>
      <c r="H96" s="63">
        <v>2.7894739999999998</v>
      </c>
      <c r="I96" s="62">
        <f>SUMIFS(Detalhe_Registro!$F:$F,Detalhe_Registro!$A:$A,A96,Detalhe_Registro!$D:$D,B96)</f>
        <v>250</v>
      </c>
      <c r="J96" s="63">
        <f>SUMIFS(Detalhe_Registro!$G:$G,Detalhe_Registro!$A:$A,A96,Detalhe_Registro!$D:$D,B96)</f>
        <v>4.7300000000000004</v>
      </c>
      <c r="K96" s="40" t="str">
        <f>IF(G96="","",IF(G96&lt;Premissas!$C$8,"&lt; 1,00",IF(G96&lt;Premissas!$C$9,"1,00 – 1,19",IF(G96&lt;Premissas!$C$10,"1,20 – 1,39",IF(G96&lt;Premissas!$C$11,"1,40 – 1,59",IF(G96&lt;Premissas!$C$12,"1,60 – 1,99","≥ 2,00"))))))</f>
        <v>≥ 2,00</v>
      </c>
      <c r="L96" s="64">
        <f>IF(G96="","",MIN(Premissas!$C$17,IF(G96&lt;Premissas!$C$8,Premissas!$E$7,IF(G96&lt;Premissas!$C$9,Premissas!$E$8,IF(G96&lt;Premissas!$C$10,Premissas!$E$9,IF(G96&lt;Premissas!$C$11,Premissas!$E$10,IF(G96&lt;Premissas!$C$12,Premissas!$E$11,Premissas!$E$12)))))))</f>
        <v>750</v>
      </c>
      <c r="M96" s="65">
        <f>IF(OR(L96="",L96=0),0,L96/Premissas!$C$16)</f>
        <v>28.846153846153847</v>
      </c>
      <c r="N96" s="40" t="str">
        <f>IF(L96&gt;=Premissas!$C$17,"SIM","NÃO")</f>
        <v>SIM</v>
      </c>
    </row>
    <row r="97" spans="1:14" ht="15" customHeight="1">
      <c r="A97" s="40">
        <v>7</v>
      </c>
      <c r="B97" s="40" t="s">
        <v>579</v>
      </c>
      <c r="C97" s="40" t="s">
        <v>580</v>
      </c>
      <c r="D97" s="40">
        <v>1953</v>
      </c>
      <c r="E97" s="40" t="s">
        <v>22</v>
      </c>
      <c r="F97" s="40">
        <f>COUNTIFS(Detalhe_Registro!$A:$A,A97,Detalhe_Registro!$D:$D,B97)</f>
        <v>1</v>
      </c>
      <c r="G97" s="63">
        <v>2.947368</v>
      </c>
      <c r="H97" s="63">
        <v>2.947368</v>
      </c>
      <c r="I97" s="62">
        <f>SUMIFS(Detalhe_Registro!$F:$F,Detalhe_Registro!$A:$A,A97,Detalhe_Registro!$D:$D,B97)</f>
        <v>1872</v>
      </c>
      <c r="J97" s="63">
        <f>SUMIFS(Detalhe_Registro!$G:$G,Detalhe_Registro!$A:$A,A97,Detalhe_Registro!$D:$D,B97)</f>
        <v>33.68</v>
      </c>
      <c r="K97" s="40" t="str">
        <f>IF(G97="","",IF(G97&lt;Premissas!$C$8,"&lt; 1,00",IF(G97&lt;Premissas!$C$9,"1,00 – 1,19",IF(G97&lt;Premissas!$C$10,"1,20 – 1,39",IF(G97&lt;Premissas!$C$11,"1,40 – 1,59",IF(G97&lt;Premissas!$C$12,"1,60 – 1,99","≥ 2,00"))))))</f>
        <v>≥ 2,00</v>
      </c>
      <c r="L97" s="64">
        <f>IF(G97="","",MIN(Premissas!$C$17,IF(G97&lt;Premissas!$C$8,Premissas!$E$7,IF(G97&lt;Premissas!$C$9,Premissas!$E$8,IF(G97&lt;Premissas!$C$10,Premissas!$E$9,IF(G97&lt;Premissas!$C$11,Premissas!$E$10,IF(G97&lt;Premissas!$C$12,Premissas!$E$11,Premissas!$E$12)))))))</f>
        <v>750</v>
      </c>
      <c r="M97" s="65">
        <f>IF(OR(L97="",L97=0),0,L97/Premissas!$C$16)</f>
        <v>28.846153846153847</v>
      </c>
      <c r="N97" s="40" t="str">
        <f>IF(L97&gt;=Premissas!$C$17,"SIM","NÃO")</f>
        <v>SIM</v>
      </c>
    </row>
    <row r="98" spans="1:14" ht="15" customHeight="1">
      <c r="A98" s="40">
        <v>7</v>
      </c>
      <c r="B98" s="40" t="s">
        <v>633</v>
      </c>
      <c r="C98" s="40" t="s">
        <v>634</v>
      </c>
      <c r="D98" s="40">
        <v>1953</v>
      </c>
      <c r="E98" s="40" t="s">
        <v>21</v>
      </c>
      <c r="F98" s="40">
        <f>COUNTIFS(Detalhe_Registro!$A:$A,A98,Detalhe_Registro!$D:$D,B98)</f>
        <v>1</v>
      </c>
      <c r="G98" s="63">
        <v>2.1333329999999999</v>
      </c>
      <c r="H98" s="63">
        <v>2.1333329999999999</v>
      </c>
      <c r="I98" s="62">
        <f>SUMIFS(Detalhe_Registro!$F:$F,Detalhe_Registro!$A:$A,A98,Detalhe_Registro!$D:$D,B98)</f>
        <v>4298</v>
      </c>
      <c r="J98" s="63">
        <f>SUMIFS(Detalhe_Registro!$G:$G,Detalhe_Registro!$A:$A,A98,Detalhe_Registro!$D:$D,B98)</f>
        <v>133.30000000000001</v>
      </c>
      <c r="K98" s="40" t="str">
        <f>IF(G98="","",IF(G98&lt;Premissas!$C$8,"&lt; 1,00",IF(G98&lt;Premissas!$C$9,"1,00 – 1,19",IF(G98&lt;Premissas!$C$10,"1,20 – 1,39",IF(G98&lt;Premissas!$C$11,"1,40 – 1,59",IF(G98&lt;Premissas!$C$12,"1,60 – 1,99","≥ 2,00"))))))</f>
        <v>≥ 2,00</v>
      </c>
      <c r="L98" s="64">
        <f>IF(G98="","",MIN(Premissas!$C$17,IF(G98&lt;Premissas!$C$8,Premissas!$E$7,IF(G98&lt;Premissas!$C$9,Premissas!$E$8,IF(G98&lt;Premissas!$C$10,Premissas!$E$9,IF(G98&lt;Premissas!$C$11,Premissas!$E$10,IF(G98&lt;Premissas!$C$12,Premissas!$E$11,Premissas!$E$12)))))))</f>
        <v>750</v>
      </c>
      <c r="M98" s="65">
        <f>IF(OR(L98="",L98=0),0,L98/Premissas!$C$16)</f>
        <v>28.846153846153847</v>
      </c>
      <c r="N98" s="40" t="str">
        <f>IF(L98&gt;=Premissas!$C$17,"SIM","NÃO")</f>
        <v>SIM</v>
      </c>
    </row>
    <row r="99" spans="1:14" ht="15" customHeight="1">
      <c r="A99" s="40">
        <v>7</v>
      </c>
      <c r="B99" s="40" t="s">
        <v>661</v>
      </c>
      <c r="C99" s="40" t="s">
        <v>662</v>
      </c>
      <c r="D99" s="40">
        <v>1953</v>
      </c>
      <c r="E99" s="40" t="s">
        <v>19</v>
      </c>
      <c r="F99" s="40">
        <f>COUNTIFS(Detalhe_Registro!$A:$A,A99,Detalhe_Registro!$D:$D,B99)</f>
        <v>1</v>
      </c>
      <c r="G99" s="63">
        <v>2.8333330000000001</v>
      </c>
      <c r="H99" s="63">
        <v>2.8333330000000001</v>
      </c>
      <c r="I99" s="62">
        <f>SUMIFS(Detalhe_Registro!$F:$F,Detalhe_Registro!$A:$A,A99,Detalhe_Registro!$D:$D,B99)</f>
        <v>1153</v>
      </c>
      <c r="J99" s="63">
        <f>SUMIFS(Detalhe_Registro!$G:$G,Detalhe_Registro!$A:$A,A99,Detalhe_Registro!$D:$D,B99)</f>
        <v>22.46</v>
      </c>
      <c r="K99" s="40" t="str">
        <f>IF(G99="","",IF(G99&lt;Premissas!$C$8,"&lt; 1,00",IF(G99&lt;Premissas!$C$9,"1,00 – 1,19",IF(G99&lt;Premissas!$C$10,"1,20 – 1,39",IF(G99&lt;Premissas!$C$11,"1,40 – 1,59",IF(G99&lt;Premissas!$C$12,"1,60 – 1,99","≥ 2,00"))))))</f>
        <v>≥ 2,00</v>
      </c>
      <c r="L99" s="64">
        <f>IF(G99="","",MIN(Premissas!$C$17,IF(G99&lt;Premissas!$C$8,Premissas!$E$7,IF(G99&lt;Premissas!$C$9,Premissas!$E$8,IF(G99&lt;Premissas!$C$10,Premissas!$E$9,IF(G99&lt;Premissas!$C$11,Premissas!$E$10,IF(G99&lt;Premissas!$C$12,Premissas!$E$11,Premissas!$E$12)))))))</f>
        <v>750</v>
      </c>
      <c r="M99" s="65">
        <f>IF(OR(L99="",L99=0),0,L99/Premissas!$C$16)</f>
        <v>28.846153846153847</v>
      </c>
      <c r="N99" s="40" t="str">
        <f>IF(L99&gt;=Premissas!$C$17,"SIM","NÃO")</f>
        <v>SIM</v>
      </c>
    </row>
    <row r="100" spans="1:14" ht="15" customHeight="1">
      <c r="A100" s="40">
        <v>7</v>
      </c>
      <c r="B100" s="40" t="s">
        <v>667</v>
      </c>
      <c r="C100" s="40" t="s">
        <v>668</v>
      </c>
      <c r="D100" s="40">
        <v>1953</v>
      </c>
      <c r="E100" s="40" t="s">
        <v>19</v>
      </c>
      <c r="F100" s="40">
        <f>COUNTIFS(Detalhe_Registro!$A:$A,A100,Detalhe_Registro!$D:$D,B100)</f>
        <v>1</v>
      </c>
      <c r="G100" s="63">
        <v>2.2777780000000001</v>
      </c>
      <c r="H100" s="63">
        <v>2.2777780000000001</v>
      </c>
      <c r="I100" s="62">
        <f>SUMIFS(Detalhe_Registro!$F:$F,Detalhe_Registro!$A:$A,A100,Detalhe_Registro!$D:$D,B100)</f>
        <v>1062</v>
      </c>
      <c r="J100" s="63">
        <f>SUMIFS(Detalhe_Registro!$G:$G,Detalhe_Registro!$A:$A,A100,Detalhe_Registro!$D:$D,B100)</f>
        <v>26.22</v>
      </c>
      <c r="K100" s="40" t="str">
        <f>IF(G100="","",IF(G100&lt;Premissas!$C$8,"&lt; 1,00",IF(G100&lt;Premissas!$C$9,"1,00 – 1,19",IF(G100&lt;Premissas!$C$10,"1,20 – 1,39",IF(G100&lt;Premissas!$C$11,"1,40 – 1,59",IF(G100&lt;Premissas!$C$12,"1,60 – 1,99","≥ 2,00"))))))</f>
        <v>≥ 2,00</v>
      </c>
      <c r="L100" s="64">
        <f>IF(G100="","",MIN(Premissas!$C$17,IF(G100&lt;Premissas!$C$8,Premissas!$E$7,IF(G100&lt;Premissas!$C$9,Premissas!$E$8,IF(G100&lt;Premissas!$C$10,Premissas!$E$9,IF(G100&lt;Premissas!$C$11,Premissas!$E$10,IF(G100&lt;Premissas!$C$12,Premissas!$E$11,Premissas!$E$12)))))))</f>
        <v>750</v>
      </c>
      <c r="M100" s="65">
        <f>IF(OR(L100="",L100=0),0,L100/Premissas!$C$16)</f>
        <v>28.846153846153847</v>
      </c>
      <c r="N100" s="40" t="str">
        <f>IF(L100&gt;=Premissas!$C$17,"SIM","NÃO")</f>
        <v>SIM</v>
      </c>
    </row>
    <row r="101" spans="1:14" ht="15" customHeight="1">
      <c r="A101" s="40">
        <v>7</v>
      </c>
      <c r="B101" s="40" t="s">
        <v>599</v>
      </c>
      <c r="C101" s="40" t="s">
        <v>600</v>
      </c>
      <c r="D101" s="40">
        <v>1953</v>
      </c>
      <c r="E101" s="40" t="s">
        <v>22</v>
      </c>
      <c r="F101" s="40">
        <f>COUNTIFS(Detalhe_Registro!$A:$A,A101,Detalhe_Registro!$D:$D,B101)</f>
        <v>1</v>
      </c>
      <c r="G101" s="63">
        <v>2.6315789999999999</v>
      </c>
      <c r="H101" s="63">
        <v>2.6315789999999999</v>
      </c>
      <c r="I101" s="62">
        <f>SUMIFS(Detalhe_Registro!$F:$F,Detalhe_Registro!$A:$A,A101,Detalhe_Registro!$D:$D,B101)</f>
        <v>1658</v>
      </c>
      <c r="J101" s="63">
        <f>SUMIFS(Detalhe_Registro!$G:$G,Detalhe_Registro!$A:$A,A101,Detalhe_Registro!$D:$D,B101)</f>
        <v>32.840000000000003</v>
      </c>
      <c r="K101" s="40" t="str">
        <f>IF(G101="","",IF(G101&lt;Premissas!$C$8,"&lt; 1,00",IF(G101&lt;Premissas!$C$9,"1,00 – 1,19",IF(G101&lt;Premissas!$C$10,"1,20 – 1,39",IF(G101&lt;Premissas!$C$11,"1,40 – 1,59",IF(G101&lt;Premissas!$C$12,"1,60 – 1,99","≥ 2,00"))))))</f>
        <v>≥ 2,00</v>
      </c>
      <c r="L101" s="64">
        <f>IF(G101="","",MIN(Premissas!$C$17,IF(G101&lt;Premissas!$C$8,Premissas!$E$7,IF(G101&lt;Premissas!$C$9,Premissas!$E$8,IF(G101&lt;Premissas!$C$10,Premissas!$E$9,IF(G101&lt;Premissas!$C$11,Premissas!$E$10,IF(G101&lt;Premissas!$C$12,Premissas!$E$11,Premissas!$E$12)))))))</f>
        <v>750</v>
      </c>
      <c r="M101" s="65">
        <f>IF(OR(L101="",L101=0),0,L101/Premissas!$C$16)</f>
        <v>28.846153846153847</v>
      </c>
      <c r="N101" s="40" t="str">
        <f>IF(L101&gt;=Premissas!$C$17,"SIM","NÃO")</f>
        <v>SIM</v>
      </c>
    </row>
    <row r="102" spans="1:14" ht="15" customHeight="1">
      <c r="A102" s="40">
        <v>7</v>
      </c>
      <c r="B102" s="40" t="s">
        <v>657</v>
      </c>
      <c r="C102" s="40" t="s">
        <v>658</v>
      </c>
      <c r="D102" s="40">
        <v>1953</v>
      </c>
      <c r="E102" s="40" t="s">
        <v>21</v>
      </c>
      <c r="F102" s="40">
        <f>COUNTIFS(Detalhe_Registro!$A:$A,A102,Detalhe_Registro!$D:$D,B102)</f>
        <v>1</v>
      </c>
      <c r="G102" s="63">
        <v>2.733333</v>
      </c>
      <c r="H102" s="63">
        <v>2.733333</v>
      </c>
      <c r="I102" s="62">
        <f>SUMIFS(Detalhe_Registro!$F:$F,Detalhe_Registro!$A:$A,A102,Detalhe_Registro!$D:$D,B102)</f>
        <v>9</v>
      </c>
      <c r="J102" s="63">
        <f>SUMIFS(Detalhe_Registro!$G:$G,Detalhe_Registro!$A:$A,A102,Detalhe_Registro!$D:$D,B102)</f>
        <v>0.22</v>
      </c>
      <c r="K102" s="40" t="str">
        <f>IF(G102="","",IF(G102&lt;Premissas!$C$8,"&lt; 1,00",IF(G102&lt;Premissas!$C$9,"1,00 – 1,19",IF(G102&lt;Premissas!$C$10,"1,20 – 1,39",IF(G102&lt;Premissas!$C$11,"1,40 – 1,59",IF(G102&lt;Premissas!$C$12,"1,60 – 1,99","≥ 2,00"))))))</f>
        <v>≥ 2,00</v>
      </c>
      <c r="L102" s="64">
        <f>IF(G102="","",MIN(Premissas!$C$17,IF(G102&lt;Premissas!$C$8,Premissas!$E$7,IF(G102&lt;Premissas!$C$9,Premissas!$E$8,IF(G102&lt;Premissas!$C$10,Premissas!$E$9,IF(G102&lt;Premissas!$C$11,Premissas!$E$10,IF(G102&lt;Premissas!$C$12,Premissas!$E$11,Premissas!$E$12)))))))</f>
        <v>750</v>
      </c>
      <c r="M102" s="65">
        <f>IF(OR(L102="",L102=0),0,L102/Premissas!$C$16)</f>
        <v>28.846153846153847</v>
      </c>
      <c r="N102" s="40" t="str">
        <f>IF(L102&gt;=Premissas!$C$17,"SIM","NÃO")</f>
        <v>SIM</v>
      </c>
    </row>
    <row r="103" spans="1:14" ht="15" customHeight="1">
      <c r="A103" s="40">
        <v>7</v>
      </c>
      <c r="B103" s="40" t="s">
        <v>609</v>
      </c>
      <c r="C103" s="40" t="s">
        <v>610</v>
      </c>
      <c r="D103" s="40">
        <v>1953</v>
      </c>
      <c r="E103" s="40" t="s">
        <v>1940</v>
      </c>
      <c r="F103" s="40">
        <f>COUNTIFS(Detalhe_Registro!$A:$A,A103,Detalhe_Registro!$D:$D,B103)</f>
        <v>3</v>
      </c>
      <c r="G103" s="63">
        <v>4.7368420000000002</v>
      </c>
      <c r="H103" s="63">
        <v>3.7196880000000001</v>
      </c>
      <c r="I103" s="62">
        <f>SUMIFS(Detalhe_Registro!$F:$F,Detalhe_Registro!$A:$A,A103,Detalhe_Registro!$D:$D,B103)</f>
        <v>2535</v>
      </c>
      <c r="J103" s="63">
        <f>SUMIFS(Detalhe_Registro!$G:$G,Detalhe_Registro!$A:$A,A103,Detalhe_Registro!$D:$D,B103)</f>
        <v>30.619999999999997</v>
      </c>
      <c r="K103" s="40" t="str">
        <f>IF(G103="","",IF(G103&lt;Premissas!$C$8,"&lt; 1,00",IF(G103&lt;Premissas!$C$9,"1,00 – 1,19",IF(G103&lt;Premissas!$C$10,"1,20 – 1,39",IF(G103&lt;Premissas!$C$11,"1,40 – 1,59",IF(G103&lt;Premissas!$C$12,"1,60 – 1,99","≥ 2,00"))))))</f>
        <v>≥ 2,00</v>
      </c>
      <c r="L103" s="64">
        <f>IF(G103="","",MIN(Premissas!$C$17,IF(G103&lt;Premissas!$C$8,Premissas!$E$7,IF(G103&lt;Premissas!$C$9,Premissas!$E$8,IF(G103&lt;Premissas!$C$10,Premissas!$E$9,IF(G103&lt;Premissas!$C$11,Premissas!$E$10,IF(G103&lt;Premissas!$C$12,Premissas!$E$11,Premissas!$E$12)))))))</f>
        <v>750</v>
      </c>
      <c r="M103" s="65">
        <f>IF(OR(L103="",L103=0),0,L103/Premissas!$C$16)</f>
        <v>28.846153846153847</v>
      </c>
      <c r="N103" s="40" t="str">
        <f>IF(L103&gt;=Premissas!$C$17,"SIM","NÃO")</f>
        <v>SIM</v>
      </c>
    </row>
    <row r="104" spans="1:14" ht="15" customHeight="1">
      <c r="A104" s="40">
        <v>7</v>
      </c>
      <c r="B104" s="40" t="s">
        <v>637</v>
      </c>
      <c r="C104" s="40" t="s">
        <v>638</v>
      </c>
      <c r="D104" s="40">
        <v>1953</v>
      </c>
      <c r="E104" s="40" t="s">
        <v>21</v>
      </c>
      <c r="F104" s="40">
        <f>COUNTIFS(Detalhe_Registro!$A:$A,A104,Detalhe_Registro!$D:$D,B104)</f>
        <v>1</v>
      </c>
      <c r="G104" s="63">
        <v>1.6</v>
      </c>
      <c r="H104" s="63">
        <v>1.6</v>
      </c>
      <c r="I104" s="62">
        <f>SUMIFS(Detalhe_Registro!$F:$F,Detalhe_Registro!$A:$A,A104,Detalhe_Registro!$D:$D,B104)</f>
        <v>2475</v>
      </c>
      <c r="J104" s="63">
        <f>SUMIFS(Detalhe_Registro!$G:$G,Detalhe_Registro!$A:$A,A104,Detalhe_Registro!$D:$D,B104)</f>
        <v>104.83</v>
      </c>
      <c r="K104" s="40" t="str">
        <f>IF(G104="","",IF(G104&lt;Premissas!$C$8,"&lt; 1,00",IF(G104&lt;Premissas!$C$9,"1,00 – 1,19",IF(G104&lt;Premissas!$C$10,"1,20 – 1,39",IF(G104&lt;Premissas!$C$11,"1,40 – 1,59",IF(G104&lt;Premissas!$C$12,"1,60 – 1,99","≥ 2,00"))))))</f>
        <v>1,60 – 1,99</v>
      </c>
      <c r="L104" s="64">
        <f>IF(G104="","",MIN(Premissas!$C$17,IF(G104&lt;Premissas!$C$8,Premissas!$E$7,IF(G104&lt;Premissas!$C$9,Premissas!$E$8,IF(G104&lt;Premissas!$C$10,Premissas!$E$9,IF(G104&lt;Premissas!$C$11,Premissas!$E$10,IF(G104&lt;Premissas!$C$12,Premissas!$E$11,Premissas!$E$12)))))))</f>
        <v>500</v>
      </c>
      <c r="M104" s="65">
        <f>IF(OR(L104="",L104=0),0,L104/Premissas!$C$16)</f>
        <v>19.23076923076923</v>
      </c>
      <c r="N104" s="40" t="str">
        <f>IF(L104&gt;=Premissas!$C$17,"SIM","NÃO")</f>
        <v>NÃO</v>
      </c>
    </row>
    <row r="105" spans="1:14" ht="15" customHeight="1">
      <c r="A105" s="40">
        <v>7</v>
      </c>
      <c r="B105" s="40" t="s">
        <v>577</v>
      </c>
      <c r="C105" s="40" t="s">
        <v>578</v>
      </c>
      <c r="D105" s="40">
        <v>1953</v>
      </c>
      <c r="E105" s="40" t="s">
        <v>22</v>
      </c>
      <c r="F105" s="40">
        <f>COUNTIFS(Detalhe_Registro!$A:$A,A105,Detalhe_Registro!$D:$D,B105)</f>
        <v>1</v>
      </c>
      <c r="G105" s="63">
        <v>1.789474</v>
      </c>
      <c r="H105" s="63">
        <v>1.789474</v>
      </c>
      <c r="I105" s="62">
        <f>SUMIFS(Detalhe_Registro!$F:$F,Detalhe_Registro!$A:$A,A105,Detalhe_Registro!$D:$D,B105)</f>
        <v>2549</v>
      </c>
      <c r="J105" s="63">
        <f>SUMIFS(Detalhe_Registro!$G:$G,Detalhe_Registro!$A:$A,A105,Detalhe_Registro!$D:$D,B105)</f>
        <v>74.900000000000006</v>
      </c>
      <c r="K105" s="40" t="str">
        <f>IF(G105="","",IF(G105&lt;Premissas!$C$8,"&lt; 1,00",IF(G105&lt;Premissas!$C$9,"1,00 – 1,19",IF(G105&lt;Premissas!$C$10,"1,20 – 1,39",IF(G105&lt;Premissas!$C$11,"1,40 – 1,59",IF(G105&lt;Premissas!$C$12,"1,60 – 1,99","≥ 2,00"))))))</f>
        <v>1,60 – 1,99</v>
      </c>
      <c r="L105" s="64">
        <f>IF(G105="","",MIN(Premissas!$C$17,IF(G105&lt;Premissas!$C$8,Premissas!$E$7,IF(G105&lt;Premissas!$C$9,Premissas!$E$8,IF(G105&lt;Premissas!$C$10,Premissas!$E$9,IF(G105&lt;Premissas!$C$11,Premissas!$E$10,IF(G105&lt;Premissas!$C$12,Premissas!$E$11,Premissas!$E$12)))))))</f>
        <v>500</v>
      </c>
      <c r="M105" s="65">
        <f>IF(OR(L105="",L105=0),0,L105/Premissas!$C$16)</f>
        <v>19.23076923076923</v>
      </c>
      <c r="N105" s="40" t="str">
        <f>IF(L105&gt;=Premissas!$C$17,"SIM","NÃO")</f>
        <v>NÃO</v>
      </c>
    </row>
    <row r="106" spans="1:14" ht="15" customHeight="1">
      <c r="A106" s="40">
        <v>7</v>
      </c>
      <c r="B106" s="40" t="s">
        <v>643</v>
      </c>
      <c r="C106" s="40" t="s">
        <v>644</v>
      </c>
      <c r="D106" s="40">
        <v>1953</v>
      </c>
      <c r="E106" s="40" t="s">
        <v>1937</v>
      </c>
      <c r="F106" s="40">
        <f>COUNTIFS(Detalhe_Registro!$A:$A,A106,Detalhe_Registro!$D:$D,B106)</f>
        <v>2</v>
      </c>
      <c r="G106" s="63">
        <v>1.1052630000000001</v>
      </c>
      <c r="H106" s="63">
        <v>0.75263199999999997</v>
      </c>
      <c r="I106" s="62">
        <f>SUMIFS(Detalhe_Registro!$F:$F,Detalhe_Registro!$A:$A,A106,Detalhe_Registro!$D:$D,B106)</f>
        <v>179</v>
      </c>
      <c r="J106" s="63">
        <f>SUMIFS(Detalhe_Registro!$G:$G,Detalhe_Registro!$A:$A,A106,Detalhe_Registro!$D:$D,B106)</f>
        <v>25.479999999999997</v>
      </c>
      <c r="K106" s="40" t="str">
        <f>IF(G106="","",IF(G106&lt;Premissas!$C$8,"&lt; 1,00",IF(G106&lt;Premissas!$C$9,"1,00 – 1,19",IF(G106&lt;Premissas!$C$10,"1,20 – 1,39",IF(G106&lt;Premissas!$C$11,"1,40 – 1,59",IF(G106&lt;Premissas!$C$12,"1,60 – 1,99","≥ 2,00"))))))</f>
        <v>1,00 – 1,19</v>
      </c>
      <c r="L106" s="64">
        <f>IF(G106="","",MIN(Premissas!$C$17,IF(G106&lt;Premissas!$C$8,Premissas!$E$7,IF(G106&lt;Premissas!$C$9,Premissas!$E$8,IF(G106&lt;Premissas!$C$10,Premissas!$E$9,IF(G106&lt;Premissas!$C$11,Premissas!$E$10,IF(G106&lt;Premissas!$C$12,Premissas!$E$11,Premissas!$E$12)))))))</f>
        <v>100</v>
      </c>
      <c r="M106" s="65">
        <f>IF(OR(L106="",L106=0),0,L106/Premissas!$C$16)</f>
        <v>3.8461538461538463</v>
      </c>
      <c r="N106" s="40" t="str">
        <f>IF(L106&gt;=Premissas!$C$17,"SIM","NÃO")</f>
        <v>NÃO</v>
      </c>
    </row>
    <row r="107" spans="1:14" ht="15" customHeight="1">
      <c r="A107" s="40">
        <v>7</v>
      </c>
      <c r="B107" s="40" t="s">
        <v>653</v>
      </c>
      <c r="C107" s="40" t="s">
        <v>654</v>
      </c>
      <c r="D107" s="40">
        <v>1953</v>
      </c>
      <c r="E107" s="40" t="s">
        <v>21</v>
      </c>
      <c r="F107" s="40">
        <f>COUNTIFS(Detalhe_Registro!$A:$A,A107,Detalhe_Registro!$D:$D,B107)</f>
        <v>1</v>
      </c>
      <c r="G107" s="63">
        <v>1</v>
      </c>
      <c r="H107" s="63">
        <v>1</v>
      </c>
      <c r="I107" s="62">
        <f>SUMIFS(Detalhe_Registro!$F:$F,Detalhe_Registro!$A:$A,A107,Detalhe_Registro!$D:$D,B107)</f>
        <v>309</v>
      </c>
      <c r="J107" s="63">
        <f>SUMIFS(Detalhe_Registro!$G:$G,Detalhe_Registro!$A:$A,A107,Detalhe_Registro!$D:$D,B107)</f>
        <v>20.32</v>
      </c>
      <c r="K107" s="40" t="str">
        <f>IF(G107="","",IF(G107&lt;Premissas!$C$8,"&lt; 1,00",IF(G107&lt;Premissas!$C$9,"1,00 – 1,19",IF(G107&lt;Premissas!$C$10,"1,20 – 1,39",IF(G107&lt;Premissas!$C$11,"1,40 – 1,59",IF(G107&lt;Premissas!$C$12,"1,60 – 1,99","≥ 2,00"))))))</f>
        <v>1,00 – 1,19</v>
      </c>
      <c r="L107" s="64">
        <f>IF(G107="","",MIN(Premissas!$C$17,IF(G107&lt;Premissas!$C$8,Premissas!$E$7,IF(G107&lt;Premissas!$C$9,Premissas!$E$8,IF(G107&lt;Premissas!$C$10,Premissas!$E$9,IF(G107&lt;Premissas!$C$11,Premissas!$E$10,IF(G107&lt;Premissas!$C$12,Premissas!$E$11,Premissas!$E$12)))))))</f>
        <v>100</v>
      </c>
      <c r="M107" s="65">
        <f>IF(OR(L107="",L107=0),0,L107/Premissas!$C$16)</f>
        <v>3.8461538461538463</v>
      </c>
      <c r="N107" s="40" t="str">
        <f>IF(L107&gt;=Premissas!$C$17,"SIM","NÃO")</f>
        <v>NÃO</v>
      </c>
    </row>
    <row r="108" spans="1:14" ht="15" customHeight="1">
      <c r="A108" s="40">
        <v>7</v>
      </c>
      <c r="B108" s="40" t="s">
        <v>629</v>
      </c>
      <c r="C108" s="40" t="s">
        <v>630</v>
      </c>
      <c r="D108" s="40">
        <v>1953</v>
      </c>
      <c r="E108" s="40" t="s">
        <v>22</v>
      </c>
      <c r="F108" s="40">
        <f>COUNTIFS(Detalhe_Registro!$A:$A,A108,Detalhe_Registro!$D:$D,B108)</f>
        <v>1</v>
      </c>
      <c r="G108" s="63">
        <v>1.947368</v>
      </c>
      <c r="H108" s="63">
        <v>1.947368</v>
      </c>
      <c r="I108" s="62">
        <f>SUMIFS(Detalhe_Registro!$F:$F,Detalhe_Registro!$A:$A,A108,Detalhe_Registro!$D:$D,B108)</f>
        <v>2387</v>
      </c>
      <c r="J108" s="63">
        <f>SUMIFS(Detalhe_Registro!$G:$G,Detalhe_Registro!$A:$A,A108,Detalhe_Registro!$D:$D,B108)</f>
        <v>65.209999999999994</v>
      </c>
      <c r="K108" s="40" t="str">
        <f>IF(G108="","",IF(G108&lt;Premissas!$C$8,"&lt; 1,00",IF(G108&lt;Premissas!$C$9,"1,00 – 1,19",IF(G108&lt;Premissas!$C$10,"1,20 – 1,39",IF(G108&lt;Premissas!$C$11,"1,40 – 1,59",IF(G108&lt;Premissas!$C$12,"1,60 – 1,99","≥ 2,00"))))))</f>
        <v>≥ 2,00</v>
      </c>
      <c r="L108" s="64">
        <f>IF(G108="","",MIN(Premissas!$C$17,IF(G108&lt;Premissas!$C$8,Premissas!$E$7,IF(G108&lt;Premissas!$C$9,Premissas!$E$8,IF(G108&lt;Premissas!$C$10,Premissas!$E$9,IF(G108&lt;Premissas!$C$11,Premissas!$E$10,IF(G108&lt;Premissas!$C$12,Premissas!$E$11,Premissas!$E$12)))))))</f>
        <v>750</v>
      </c>
      <c r="M108" s="65">
        <f>IF(OR(L108="",L108=0),0,L108/Premissas!$C$16)</f>
        <v>28.846153846153847</v>
      </c>
      <c r="N108" s="40" t="str">
        <f>IF(L108&gt;=Premissas!$C$17,"SIM","NÃO")</f>
        <v>SIM</v>
      </c>
    </row>
    <row r="109" spans="1:14" ht="15" customHeight="1">
      <c r="A109" s="40">
        <v>7</v>
      </c>
      <c r="B109" s="40" t="s">
        <v>651</v>
      </c>
      <c r="C109" s="40" t="s">
        <v>652</v>
      </c>
      <c r="D109" s="40">
        <v>1953</v>
      </c>
      <c r="E109" s="40" t="s">
        <v>1937</v>
      </c>
      <c r="F109" s="40">
        <f>COUNTIFS(Detalhe_Registro!$A:$A,A109,Detalhe_Registro!$D:$D,B109)</f>
        <v>2</v>
      </c>
      <c r="G109" s="63">
        <v>1.6842109999999999</v>
      </c>
      <c r="H109" s="63">
        <v>1.242105</v>
      </c>
      <c r="I109" s="62">
        <f>SUMIFS(Detalhe_Registro!$F:$F,Detalhe_Registro!$A:$A,A109,Detalhe_Registro!$D:$D,B109)</f>
        <v>346</v>
      </c>
      <c r="J109" s="63">
        <f>SUMIFS(Detalhe_Registro!$G:$G,Detalhe_Registro!$A:$A,A109,Detalhe_Registro!$D:$D,B109)</f>
        <v>24.39</v>
      </c>
      <c r="K109" s="40" t="str">
        <f>IF(G109="","",IF(G109&lt;Premissas!$C$8,"&lt; 1,00",IF(G109&lt;Premissas!$C$9,"1,00 – 1,19",IF(G109&lt;Premissas!$C$10,"1,20 – 1,39",IF(G109&lt;Premissas!$C$11,"1,40 – 1,59",IF(G109&lt;Premissas!$C$12,"1,60 – 1,99","≥ 2,00"))))))</f>
        <v>1,60 – 1,99</v>
      </c>
      <c r="L109" s="64">
        <f>IF(G109="","",MIN(Premissas!$C$17,IF(G109&lt;Premissas!$C$8,Premissas!$E$7,IF(G109&lt;Premissas!$C$9,Premissas!$E$8,IF(G109&lt;Premissas!$C$10,Premissas!$E$9,IF(G109&lt;Premissas!$C$11,Premissas!$E$10,IF(G109&lt;Premissas!$C$12,Premissas!$E$11,Premissas!$E$12)))))))</f>
        <v>500</v>
      </c>
      <c r="M109" s="65">
        <f>IF(OR(L109="",L109=0),0,L109/Premissas!$C$16)</f>
        <v>19.23076923076923</v>
      </c>
      <c r="N109" s="40" t="str">
        <f>IF(L109&gt;=Premissas!$C$17,"SIM","NÃO")</f>
        <v>NÃO</v>
      </c>
    </row>
    <row r="110" spans="1:14" ht="15" customHeight="1">
      <c r="A110" s="40">
        <v>7</v>
      </c>
      <c r="B110" s="40" t="s">
        <v>647</v>
      </c>
      <c r="C110" s="40" t="s">
        <v>648</v>
      </c>
      <c r="D110" s="40">
        <v>1953</v>
      </c>
      <c r="E110" s="40" t="s">
        <v>1937</v>
      </c>
      <c r="F110" s="40">
        <f>COUNTIFS(Detalhe_Registro!$A:$A,A110,Detalhe_Registro!$D:$D,B110)</f>
        <v>2</v>
      </c>
      <c r="G110" s="63">
        <v>2.3157890000000001</v>
      </c>
      <c r="H110" s="63">
        <v>1.6245609999999999</v>
      </c>
      <c r="I110" s="62">
        <f>SUMIFS(Detalhe_Registro!$F:$F,Detalhe_Registro!$A:$A,A110,Detalhe_Registro!$D:$D,B110)</f>
        <v>1351</v>
      </c>
      <c r="J110" s="63">
        <f>SUMIFS(Detalhe_Registro!$G:$G,Detalhe_Registro!$A:$A,A110,Detalhe_Registro!$D:$D,B110)</f>
        <v>33.14</v>
      </c>
      <c r="K110" s="40" t="str">
        <f>IF(G110="","",IF(G110&lt;Premissas!$C$8,"&lt; 1,00",IF(G110&lt;Premissas!$C$9,"1,00 – 1,19",IF(G110&lt;Premissas!$C$10,"1,20 – 1,39",IF(G110&lt;Premissas!$C$11,"1,40 – 1,59",IF(G110&lt;Premissas!$C$12,"1,60 – 1,99","≥ 2,00"))))))</f>
        <v>≥ 2,00</v>
      </c>
      <c r="L110" s="64">
        <f>IF(G110="","",MIN(Premissas!$C$17,IF(G110&lt;Premissas!$C$8,Premissas!$E$7,IF(G110&lt;Premissas!$C$9,Premissas!$E$8,IF(G110&lt;Premissas!$C$10,Premissas!$E$9,IF(G110&lt;Premissas!$C$11,Premissas!$E$10,IF(G110&lt;Premissas!$C$12,Premissas!$E$11,Premissas!$E$12)))))))</f>
        <v>750</v>
      </c>
      <c r="M110" s="65">
        <f>IF(OR(L110="",L110=0),0,L110/Premissas!$C$16)</f>
        <v>28.846153846153847</v>
      </c>
      <c r="N110" s="40" t="str">
        <f>IF(L110&gt;=Premissas!$C$17,"SIM","NÃO")</f>
        <v>SIM</v>
      </c>
    </row>
    <row r="111" spans="1:14" ht="15" customHeight="1">
      <c r="A111" s="40">
        <v>7</v>
      </c>
      <c r="B111" s="40" t="s">
        <v>597</v>
      </c>
      <c r="C111" s="40" t="s">
        <v>598</v>
      </c>
      <c r="D111" s="40">
        <v>1953</v>
      </c>
      <c r="E111" s="40" t="s">
        <v>22</v>
      </c>
      <c r="F111" s="40">
        <f>COUNTIFS(Detalhe_Registro!$A:$A,A111,Detalhe_Registro!$D:$D,B111)</f>
        <v>1</v>
      </c>
      <c r="G111" s="63">
        <v>2.052632</v>
      </c>
      <c r="H111" s="63">
        <v>2.052632</v>
      </c>
      <c r="I111" s="62">
        <f>SUMIFS(Detalhe_Registro!$F:$F,Detalhe_Registro!$A:$A,A111,Detalhe_Registro!$D:$D,B111)</f>
        <v>1327</v>
      </c>
      <c r="J111" s="63">
        <f>SUMIFS(Detalhe_Registro!$G:$G,Detalhe_Registro!$A:$A,A111,Detalhe_Registro!$D:$D,B111)</f>
        <v>33.630000000000003</v>
      </c>
      <c r="K111" s="40" t="str">
        <f>IF(G111="","",IF(G111&lt;Premissas!$C$8,"&lt; 1,00",IF(G111&lt;Premissas!$C$9,"1,00 – 1,19",IF(G111&lt;Premissas!$C$10,"1,20 – 1,39",IF(G111&lt;Premissas!$C$11,"1,40 – 1,59",IF(G111&lt;Premissas!$C$12,"1,60 – 1,99","≥ 2,00"))))))</f>
        <v>≥ 2,00</v>
      </c>
      <c r="L111" s="64">
        <f>IF(G111="","",MIN(Premissas!$C$17,IF(G111&lt;Premissas!$C$8,Premissas!$E$7,IF(G111&lt;Premissas!$C$9,Premissas!$E$8,IF(G111&lt;Premissas!$C$10,Premissas!$E$9,IF(G111&lt;Premissas!$C$11,Premissas!$E$10,IF(G111&lt;Premissas!$C$12,Premissas!$E$11,Premissas!$E$12)))))))</f>
        <v>750</v>
      </c>
      <c r="M111" s="65">
        <f>IF(OR(L111="",L111=0),0,L111/Premissas!$C$16)</f>
        <v>28.846153846153847</v>
      </c>
      <c r="N111" s="40" t="str">
        <f>IF(L111&gt;=Premissas!$C$17,"SIM","NÃO")</f>
        <v>SIM</v>
      </c>
    </row>
    <row r="112" spans="1:14" ht="15" customHeight="1">
      <c r="A112" s="40">
        <v>7</v>
      </c>
      <c r="B112" s="40" t="s">
        <v>601</v>
      </c>
      <c r="C112" s="40" t="s">
        <v>602</v>
      </c>
      <c r="D112" s="40">
        <v>1953</v>
      </c>
      <c r="E112" s="40" t="s">
        <v>1937</v>
      </c>
      <c r="F112" s="40">
        <f>COUNTIFS(Detalhe_Registro!$A:$A,A112,Detalhe_Registro!$D:$D,B112)</f>
        <v>2</v>
      </c>
      <c r="G112" s="63">
        <v>1.8666670000000001</v>
      </c>
      <c r="H112" s="63">
        <v>1.8543860000000001</v>
      </c>
      <c r="I112" s="62">
        <f>SUMIFS(Detalhe_Registro!$F:$F,Detalhe_Registro!$A:$A,A112,Detalhe_Registro!$D:$D,B112)</f>
        <v>1416</v>
      </c>
      <c r="J112" s="63">
        <f>SUMIFS(Detalhe_Registro!$G:$G,Detalhe_Registro!$A:$A,A112,Detalhe_Registro!$D:$D,B112)</f>
        <v>48.33</v>
      </c>
      <c r="K112" s="40" t="str">
        <f>IF(G112="","",IF(G112&lt;Premissas!$C$8,"&lt; 1,00",IF(G112&lt;Premissas!$C$9,"1,00 – 1,19",IF(G112&lt;Premissas!$C$10,"1,20 – 1,39",IF(G112&lt;Premissas!$C$11,"1,40 – 1,59",IF(G112&lt;Premissas!$C$12,"1,60 – 1,99","≥ 2,00"))))))</f>
        <v>1,60 – 1,99</v>
      </c>
      <c r="L112" s="64">
        <f>IF(G112="","",MIN(Premissas!$C$17,IF(G112&lt;Premissas!$C$8,Premissas!$E$7,IF(G112&lt;Premissas!$C$9,Premissas!$E$8,IF(G112&lt;Premissas!$C$10,Premissas!$E$9,IF(G112&lt;Premissas!$C$11,Premissas!$E$10,IF(G112&lt;Premissas!$C$12,Premissas!$E$11,Premissas!$E$12)))))))</f>
        <v>500</v>
      </c>
      <c r="M112" s="65">
        <f>IF(OR(L112="",L112=0),0,L112/Premissas!$C$16)</f>
        <v>19.23076923076923</v>
      </c>
      <c r="N112" s="40" t="str">
        <f>IF(L112&gt;=Premissas!$C$17,"SIM","NÃO")</f>
        <v>NÃO</v>
      </c>
    </row>
    <row r="113" spans="1:14" ht="15" customHeight="1">
      <c r="A113" s="40">
        <v>7</v>
      </c>
      <c r="B113" s="40" t="s">
        <v>639</v>
      </c>
      <c r="C113" s="40" t="s">
        <v>640</v>
      </c>
      <c r="D113" s="40">
        <v>1953</v>
      </c>
      <c r="E113" s="40" t="s">
        <v>21</v>
      </c>
      <c r="F113" s="40">
        <f>COUNTIFS(Detalhe_Registro!$A:$A,A113,Detalhe_Registro!$D:$D,B113)</f>
        <v>1</v>
      </c>
      <c r="G113" s="63">
        <v>2.2000000000000002</v>
      </c>
      <c r="H113" s="63">
        <v>2.2000000000000002</v>
      </c>
      <c r="I113" s="62">
        <f>SUMIFS(Detalhe_Registro!$F:$F,Detalhe_Registro!$A:$A,A113,Detalhe_Registro!$D:$D,B113)</f>
        <v>201</v>
      </c>
      <c r="J113" s="63">
        <f>SUMIFS(Detalhe_Registro!$G:$G,Detalhe_Registro!$A:$A,A113,Detalhe_Registro!$D:$D,B113)</f>
        <v>6.02</v>
      </c>
      <c r="K113" s="40" t="str">
        <f>IF(G113="","",IF(G113&lt;Premissas!$C$8,"&lt; 1,00",IF(G113&lt;Premissas!$C$9,"1,00 – 1,19",IF(G113&lt;Premissas!$C$10,"1,20 – 1,39",IF(G113&lt;Premissas!$C$11,"1,40 – 1,59",IF(G113&lt;Premissas!$C$12,"1,60 – 1,99","≥ 2,00"))))))</f>
        <v>≥ 2,00</v>
      </c>
      <c r="L113" s="64">
        <f>IF(G113="","",MIN(Premissas!$C$17,IF(G113&lt;Premissas!$C$8,Premissas!$E$7,IF(G113&lt;Premissas!$C$9,Premissas!$E$8,IF(G113&lt;Premissas!$C$10,Premissas!$E$9,IF(G113&lt;Premissas!$C$11,Premissas!$E$10,IF(G113&lt;Premissas!$C$12,Premissas!$E$11,Premissas!$E$12)))))))</f>
        <v>750</v>
      </c>
      <c r="M113" s="65">
        <f>IF(OR(L113="",L113=0),0,L113/Premissas!$C$16)</f>
        <v>28.846153846153847</v>
      </c>
      <c r="N113" s="40" t="str">
        <f>IF(L113&gt;=Premissas!$C$17,"SIM","NÃO")</f>
        <v>SIM</v>
      </c>
    </row>
    <row r="114" spans="1:14" ht="15" customHeight="1">
      <c r="A114" s="40">
        <v>7</v>
      </c>
      <c r="B114" s="40" t="s">
        <v>621</v>
      </c>
      <c r="C114" s="40" t="s">
        <v>622</v>
      </c>
      <c r="D114" s="40">
        <v>1953</v>
      </c>
      <c r="E114" s="40" t="s">
        <v>19</v>
      </c>
      <c r="F114" s="40">
        <f>COUNTIFS(Detalhe_Registro!$A:$A,A114,Detalhe_Registro!$D:$D,B114)</f>
        <v>1</v>
      </c>
      <c r="G114" s="63">
        <v>2.3333330000000001</v>
      </c>
      <c r="H114" s="63">
        <v>2.3333330000000001</v>
      </c>
      <c r="I114" s="62">
        <f>SUMIFS(Detalhe_Registro!$F:$F,Detalhe_Registro!$A:$A,A114,Detalhe_Registro!$D:$D,B114)</f>
        <v>778</v>
      </c>
      <c r="J114" s="63">
        <f>SUMIFS(Detalhe_Registro!$G:$G,Detalhe_Registro!$A:$A,A114,Detalhe_Registro!$D:$D,B114)</f>
        <v>18.579999999999998</v>
      </c>
      <c r="K114" s="40" t="str">
        <f>IF(G114="","",IF(G114&lt;Premissas!$C$8,"&lt; 1,00",IF(G114&lt;Premissas!$C$9,"1,00 – 1,19",IF(G114&lt;Premissas!$C$10,"1,20 – 1,39",IF(G114&lt;Premissas!$C$11,"1,40 – 1,59",IF(G114&lt;Premissas!$C$12,"1,60 – 1,99","≥ 2,00"))))))</f>
        <v>≥ 2,00</v>
      </c>
      <c r="L114" s="64">
        <f>IF(G114="","",MIN(Premissas!$C$17,IF(G114&lt;Premissas!$C$8,Premissas!$E$7,IF(G114&lt;Premissas!$C$9,Premissas!$E$8,IF(G114&lt;Premissas!$C$10,Premissas!$E$9,IF(G114&lt;Premissas!$C$11,Premissas!$E$10,IF(G114&lt;Premissas!$C$12,Premissas!$E$11,Premissas!$E$12)))))))</f>
        <v>750</v>
      </c>
      <c r="M114" s="65">
        <f>IF(OR(L114="",L114=0),0,L114/Premissas!$C$16)</f>
        <v>28.846153846153847</v>
      </c>
      <c r="N114" s="40" t="str">
        <f>IF(L114&gt;=Premissas!$C$17,"SIM","NÃO")</f>
        <v>SIM</v>
      </c>
    </row>
    <row r="115" spans="1:14" ht="15" customHeight="1">
      <c r="A115" s="40">
        <v>7</v>
      </c>
      <c r="B115" s="40" t="s">
        <v>635</v>
      </c>
      <c r="C115" s="40" t="s">
        <v>636</v>
      </c>
      <c r="D115" s="40">
        <v>1953</v>
      </c>
      <c r="E115" s="40" t="s">
        <v>1940</v>
      </c>
      <c r="F115" s="40">
        <f>COUNTIFS(Detalhe_Registro!$A:$A,A115,Detalhe_Registro!$D:$D,B115)</f>
        <v>3</v>
      </c>
      <c r="G115" s="63">
        <v>3.2777780000000001</v>
      </c>
      <c r="H115" s="63">
        <v>1.6458090000000001</v>
      </c>
      <c r="I115" s="62">
        <f>SUMIFS(Detalhe_Registro!$F:$F,Detalhe_Registro!$A:$A,A115,Detalhe_Registro!$D:$D,B115)</f>
        <v>1029</v>
      </c>
      <c r="J115" s="63">
        <f>SUMIFS(Detalhe_Registro!$G:$G,Detalhe_Registro!$A:$A,A115,Detalhe_Registro!$D:$D,B115)</f>
        <v>20.440000000000001</v>
      </c>
      <c r="K115" s="40" t="str">
        <f>IF(G115="","",IF(G115&lt;Premissas!$C$8,"&lt; 1,00",IF(G115&lt;Premissas!$C$9,"1,00 – 1,19",IF(G115&lt;Premissas!$C$10,"1,20 – 1,39",IF(G115&lt;Premissas!$C$11,"1,40 – 1,59",IF(G115&lt;Premissas!$C$12,"1,60 – 1,99","≥ 2,00"))))))</f>
        <v>≥ 2,00</v>
      </c>
      <c r="L115" s="64">
        <f>IF(G115="","",MIN(Premissas!$C$17,IF(G115&lt;Premissas!$C$8,Premissas!$E$7,IF(G115&lt;Premissas!$C$9,Premissas!$E$8,IF(G115&lt;Premissas!$C$10,Premissas!$E$9,IF(G115&lt;Premissas!$C$11,Premissas!$E$10,IF(G115&lt;Premissas!$C$12,Premissas!$E$11,Premissas!$E$12)))))))</f>
        <v>750</v>
      </c>
      <c r="M115" s="65">
        <f>IF(OR(L115="",L115=0),0,L115/Premissas!$C$16)</f>
        <v>28.846153846153847</v>
      </c>
      <c r="N115" s="40" t="str">
        <f>IF(L115&gt;=Premissas!$C$17,"SIM","NÃO")</f>
        <v>SIM</v>
      </c>
    </row>
    <row r="116" spans="1:14" ht="15" customHeight="1">
      <c r="A116" s="40">
        <v>7</v>
      </c>
      <c r="B116" s="40" t="s">
        <v>625</v>
      </c>
      <c r="C116" s="40" t="s">
        <v>626</v>
      </c>
      <c r="D116" s="40">
        <v>1953</v>
      </c>
      <c r="E116" s="40" t="s">
        <v>22</v>
      </c>
      <c r="F116" s="40">
        <f>COUNTIFS(Detalhe_Registro!$A:$A,A116,Detalhe_Registro!$D:$D,B116)</f>
        <v>1</v>
      </c>
      <c r="G116" s="63">
        <v>1.6315789999999999</v>
      </c>
      <c r="H116" s="63">
        <v>1.6315789999999999</v>
      </c>
      <c r="I116" s="62">
        <f>SUMIFS(Detalhe_Registro!$F:$F,Detalhe_Registro!$A:$A,A116,Detalhe_Registro!$D:$D,B116)</f>
        <v>1708</v>
      </c>
      <c r="J116" s="63">
        <f>SUMIFS(Detalhe_Registro!$G:$G,Detalhe_Registro!$A:$A,A116,Detalhe_Registro!$D:$D,B116)</f>
        <v>55.95</v>
      </c>
      <c r="K116" s="40" t="str">
        <f>IF(G116="","",IF(G116&lt;Premissas!$C$8,"&lt; 1,00",IF(G116&lt;Premissas!$C$9,"1,00 – 1,19",IF(G116&lt;Premissas!$C$10,"1,20 – 1,39",IF(G116&lt;Premissas!$C$11,"1,40 – 1,59",IF(G116&lt;Premissas!$C$12,"1,60 – 1,99","≥ 2,00"))))))</f>
        <v>1,60 – 1,99</v>
      </c>
      <c r="L116" s="64">
        <f>IF(G116="","",MIN(Premissas!$C$17,IF(G116&lt;Premissas!$C$8,Premissas!$E$7,IF(G116&lt;Premissas!$C$9,Premissas!$E$8,IF(G116&lt;Premissas!$C$10,Premissas!$E$9,IF(G116&lt;Premissas!$C$11,Premissas!$E$10,IF(G116&lt;Premissas!$C$12,Premissas!$E$11,Premissas!$E$12)))))))</f>
        <v>500</v>
      </c>
      <c r="M116" s="65">
        <f>IF(OR(L116="",L116=0),0,L116/Premissas!$C$16)</f>
        <v>19.23076923076923</v>
      </c>
      <c r="N116" s="40" t="str">
        <f>IF(L116&gt;=Premissas!$C$17,"SIM","NÃO")</f>
        <v>NÃO</v>
      </c>
    </row>
    <row r="117" spans="1:14" ht="15" customHeight="1">
      <c r="A117" s="40">
        <v>7</v>
      </c>
      <c r="B117" s="40" t="s">
        <v>585</v>
      </c>
      <c r="C117" s="40" t="s">
        <v>586</v>
      </c>
      <c r="D117" s="40">
        <v>1953</v>
      </c>
      <c r="E117" s="40" t="s">
        <v>1938</v>
      </c>
      <c r="F117" s="40">
        <f>COUNTIFS(Detalhe_Registro!$A:$A,A117,Detalhe_Registro!$D:$D,B117)</f>
        <v>2</v>
      </c>
      <c r="G117" s="63">
        <v>18.277778000000001</v>
      </c>
      <c r="H117" s="63">
        <v>10.980994000000001</v>
      </c>
      <c r="I117" s="62">
        <f>SUMIFS(Detalhe_Registro!$F:$F,Detalhe_Registro!$A:$A,A117,Detalhe_Registro!$D:$D,B117)</f>
        <v>2532</v>
      </c>
      <c r="J117" s="63">
        <f>SUMIFS(Detalhe_Registro!$G:$G,Detalhe_Registro!$A:$A,A117,Detalhe_Registro!$D:$D,B117)</f>
        <v>32.379999999999995</v>
      </c>
      <c r="K117" s="40" t="str">
        <f>IF(G117="","",IF(G117&lt;Premissas!$C$8,"&lt; 1,00",IF(G117&lt;Premissas!$C$9,"1,00 – 1,19",IF(G117&lt;Premissas!$C$10,"1,20 – 1,39",IF(G117&lt;Premissas!$C$11,"1,40 – 1,59",IF(G117&lt;Premissas!$C$12,"1,60 – 1,99","≥ 2,00"))))))</f>
        <v>≥ 2,00</v>
      </c>
      <c r="L117" s="64">
        <f>IF(G117="","",MIN(Premissas!$C$17,IF(G117&lt;Premissas!$C$8,Premissas!$E$7,IF(G117&lt;Premissas!$C$9,Premissas!$E$8,IF(G117&lt;Premissas!$C$10,Premissas!$E$9,IF(G117&lt;Premissas!$C$11,Premissas!$E$10,IF(G117&lt;Premissas!$C$12,Premissas!$E$11,Premissas!$E$12)))))))</f>
        <v>750</v>
      </c>
      <c r="M117" s="65">
        <f>IF(OR(L117="",L117=0),0,L117/Premissas!$C$16)</f>
        <v>28.846153846153847</v>
      </c>
      <c r="N117" s="40" t="str">
        <f>IF(L117&gt;=Premissas!$C$17,"SIM","NÃO")</f>
        <v>SIM</v>
      </c>
    </row>
    <row r="118" spans="1:14" ht="15" customHeight="1">
      <c r="A118" s="40">
        <v>7</v>
      </c>
      <c r="B118" s="40" t="s">
        <v>641</v>
      </c>
      <c r="C118" s="40" t="s">
        <v>642</v>
      </c>
      <c r="D118" s="40">
        <v>1953</v>
      </c>
      <c r="E118" s="40" t="s">
        <v>22</v>
      </c>
      <c r="F118" s="40">
        <f>COUNTIFS(Detalhe_Registro!$A:$A,A118,Detalhe_Registro!$D:$D,B118)</f>
        <v>1</v>
      </c>
      <c r="G118" s="63">
        <v>4.1052629999999999</v>
      </c>
      <c r="H118" s="63">
        <v>4.1052629999999999</v>
      </c>
      <c r="I118" s="62">
        <f>SUMIFS(Detalhe_Registro!$F:$F,Detalhe_Registro!$A:$A,A118,Detalhe_Registro!$D:$D,B118)</f>
        <v>66</v>
      </c>
      <c r="J118" s="63">
        <f>SUMIFS(Detalhe_Registro!$G:$G,Detalhe_Registro!$A:$A,A118,Detalhe_Registro!$D:$D,B118)</f>
        <v>0.85</v>
      </c>
      <c r="K118" s="40" t="str">
        <f>IF(G118="","",IF(G118&lt;Premissas!$C$8,"&lt; 1,00",IF(G118&lt;Premissas!$C$9,"1,00 – 1,19",IF(G118&lt;Premissas!$C$10,"1,20 – 1,39",IF(G118&lt;Premissas!$C$11,"1,40 – 1,59",IF(G118&lt;Premissas!$C$12,"1,60 – 1,99","≥ 2,00"))))))</f>
        <v>≥ 2,00</v>
      </c>
      <c r="L118" s="64">
        <f>IF(G118="","",MIN(Premissas!$C$17,IF(G118&lt;Premissas!$C$8,Premissas!$E$7,IF(G118&lt;Premissas!$C$9,Premissas!$E$8,IF(G118&lt;Premissas!$C$10,Premissas!$E$9,IF(G118&lt;Premissas!$C$11,Premissas!$E$10,IF(G118&lt;Premissas!$C$12,Premissas!$E$11,Premissas!$E$12)))))))</f>
        <v>750</v>
      </c>
      <c r="M118" s="65">
        <f>IF(OR(L118="",L118=0),0,L118/Premissas!$C$16)</f>
        <v>28.846153846153847</v>
      </c>
      <c r="N118" s="40" t="str">
        <f>IF(L118&gt;=Premissas!$C$17,"SIM","NÃO")</f>
        <v>SIM</v>
      </c>
    </row>
    <row r="119" spans="1:14" ht="15" customHeight="1">
      <c r="A119" s="40">
        <v>7</v>
      </c>
      <c r="B119" s="40" t="s">
        <v>649</v>
      </c>
      <c r="C119" s="40" t="s">
        <v>650</v>
      </c>
      <c r="D119" s="40">
        <v>1953</v>
      </c>
      <c r="E119" s="40" t="s">
        <v>1937</v>
      </c>
      <c r="F119" s="40">
        <f>COUNTIFS(Detalhe_Registro!$A:$A,A119,Detalhe_Registro!$D:$D,B119)</f>
        <v>2</v>
      </c>
      <c r="G119" s="63">
        <v>1.947368</v>
      </c>
      <c r="H119" s="63">
        <v>1.9070180000000001</v>
      </c>
      <c r="I119" s="62">
        <f>SUMIFS(Detalhe_Registro!$F:$F,Detalhe_Registro!$A:$A,A119,Detalhe_Registro!$D:$D,B119)</f>
        <v>151</v>
      </c>
      <c r="J119" s="63">
        <f>SUMIFS(Detalhe_Registro!$G:$G,Detalhe_Registro!$A:$A,A119,Detalhe_Registro!$D:$D,B119)</f>
        <v>5.25</v>
      </c>
      <c r="K119" s="40" t="str">
        <f>IF(G119="","",IF(G119&lt;Premissas!$C$8,"&lt; 1,00",IF(G119&lt;Premissas!$C$9,"1,00 – 1,19",IF(G119&lt;Premissas!$C$10,"1,20 – 1,39",IF(G119&lt;Premissas!$C$11,"1,40 – 1,59",IF(G119&lt;Premissas!$C$12,"1,60 – 1,99","≥ 2,00"))))))</f>
        <v>≥ 2,00</v>
      </c>
      <c r="L119" s="64">
        <f>IF(G119="","",MIN(Premissas!$C$17,IF(G119&lt;Premissas!$C$8,Premissas!$E$7,IF(G119&lt;Premissas!$C$9,Premissas!$E$8,IF(G119&lt;Premissas!$C$10,Premissas!$E$9,IF(G119&lt;Premissas!$C$11,Premissas!$E$10,IF(G119&lt;Premissas!$C$12,Premissas!$E$11,Premissas!$E$12)))))))</f>
        <v>750</v>
      </c>
      <c r="M119" s="65">
        <f>IF(OR(L119="",L119=0),0,L119/Premissas!$C$16)</f>
        <v>28.846153846153847</v>
      </c>
      <c r="N119" s="40" t="str">
        <f>IF(L119&gt;=Premissas!$C$17,"SIM","NÃO")</f>
        <v>SIM</v>
      </c>
    </row>
    <row r="120" spans="1:14" ht="15" customHeight="1">
      <c r="A120" s="40">
        <v>7</v>
      </c>
      <c r="B120" s="40" t="s">
        <v>607</v>
      </c>
      <c r="C120" s="40" t="s">
        <v>608</v>
      </c>
      <c r="D120" s="40">
        <v>1953</v>
      </c>
      <c r="E120" s="40" t="s">
        <v>1937</v>
      </c>
      <c r="F120" s="40">
        <f>COUNTIFS(Detalhe_Registro!$A:$A,A120,Detalhe_Registro!$D:$D,B120)</f>
        <v>2</v>
      </c>
      <c r="G120" s="63">
        <v>1.4210529999999999</v>
      </c>
      <c r="H120" s="63">
        <v>1.24386</v>
      </c>
      <c r="I120" s="62">
        <f>SUMIFS(Detalhe_Registro!$F:$F,Detalhe_Registro!$A:$A,A120,Detalhe_Registro!$D:$D,B120)</f>
        <v>524</v>
      </c>
      <c r="J120" s="63">
        <f>SUMIFS(Detalhe_Registro!$G:$G,Detalhe_Registro!$A:$A,A120,Detalhe_Registro!$D:$D,B120)</f>
        <v>23.36</v>
      </c>
      <c r="K120" s="40" t="str">
        <f>IF(G120="","",IF(G120&lt;Premissas!$C$8,"&lt; 1,00",IF(G120&lt;Premissas!$C$9,"1,00 – 1,19",IF(G120&lt;Premissas!$C$10,"1,20 – 1,39",IF(G120&lt;Premissas!$C$11,"1,40 – 1,59",IF(G120&lt;Premissas!$C$12,"1,60 – 1,99","≥ 2,00"))))))</f>
        <v>1,40 – 1,59</v>
      </c>
      <c r="L120" s="64">
        <f>IF(G120="","",MIN(Premissas!$C$17,IF(G120&lt;Premissas!$C$8,Premissas!$E$7,IF(G120&lt;Premissas!$C$9,Premissas!$E$8,IF(G120&lt;Premissas!$C$10,Premissas!$E$9,IF(G120&lt;Premissas!$C$11,Premissas!$E$10,IF(G120&lt;Premissas!$C$12,Premissas!$E$11,Premissas!$E$12)))))))</f>
        <v>350</v>
      </c>
      <c r="M120" s="65">
        <f>IF(OR(L120="",L120=0),0,L120/Premissas!$C$16)</f>
        <v>13.461538461538462</v>
      </c>
      <c r="N120" s="40" t="str">
        <f>IF(L120&gt;=Premissas!$C$17,"SIM","NÃO")</f>
        <v>NÃO</v>
      </c>
    </row>
    <row r="121" spans="1:14" ht="15" customHeight="1">
      <c r="A121" s="40">
        <v>7</v>
      </c>
      <c r="B121" s="40" t="s">
        <v>615</v>
      </c>
      <c r="C121" s="40" t="s">
        <v>616</v>
      </c>
      <c r="D121" s="40">
        <v>1953</v>
      </c>
      <c r="E121" s="40" t="s">
        <v>1937</v>
      </c>
      <c r="F121" s="40">
        <f>COUNTIFS(Detalhe_Registro!$A:$A,A121,Detalhe_Registro!$D:$D,B121)</f>
        <v>2</v>
      </c>
      <c r="G121" s="63">
        <v>3.3684210000000001</v>
      </c>
      <c r="H121" s="63">
        <v>2.3842110000000001</v>
      </c>
      <c r="I121" s="62">
        <f>SUMIFS(Detalhe_Registro!$F:$F,Detalhe_Registro!$A:$A,A121,Detalhe_Registro!$D:$D,B121)</f>
        <v>3813</v>
      </c>
      <c r="J121" s="63">
        <f>SUMIFS(Detalhe_Registro!$G:$G,Detalhe_Registro!$A:$A,A121,Detalhe_Registro!$D:$D,B121)</f>
        <v>62.94</v>
      </c>
      <c r="K121" s="40" t="str">
        <f>IF(G121="","",IF(G121&lt;Premissas!$C$8,"&lt; 1,00",IF(G121&lt;Premissas!$C$9,"1,00 – 1,19",IF(G121&lt;Premissas!$C$10,"1,20 – 1,39",IF(G121&lt;Premissas!$C$11,"1,40 – 1,59",IF(G121&lt;Premissas!$C$12,"1,60 – 1,99","≥ 2,00"))))))</f>
        <v>≥ 2,00</v>
      </c>
      <c r="L121" s="64">
        <f>IF(G121="","",MIN(Premissas!$C$17,IF(G121&lt;Premissas!$C$8,Premissas!$E$7,IF(G121&lt;Premissas!$C$9,Premissas!$E$8,IF(G121&lt;Premissas!$C$10,Premissas!$E$9,IF(G121&lt;Premissas!$C$11,Premissas!$E$10,IF(G121&lt;Premissas!$C$12,Premissas!$E$11,Premissas!$E$12)))))))</f>
        <v>750</v>
      </c>
      <c r="M121" s="65">
        <f>IF(OR(L121="",L121=0),0,L121/Premissas!$C$16)</f>
        <v>28.846153846153847</v>
      </c>
      <c r="N121" s="40" t="str">
        <f>IF(L121&gt;=Premissas!$C$17,"SIM","NÃO")</f>
        <v>SIM</v>
      </c>
    </row>
    <row r="122" spans="1:14" ht="15" customHeight="1">
      <c r="A122" s="40">
        <v>7</v>
      </c>
      <c r="B122" s="40" t="s">
        <v>575</v>
      </c>
      <c r="C122" s="40" t="s">
        <v>576</v>
      </c>
      <c r="D122" s="40">
        <v>1953</v>
      </c>
      <c r="E122" s="40" t="s">
        <v>22</v>
      </c>
      <c r="F122" s="40">
        <f>COUNTIFS(Detalhe_Registro!$A:$A,A122,Detalhe_Registro!$D:$D,B122)</f>
        <v>1</v>
      </c>
      <c r="G122" s="63">
        <v>3.8947370000000001</v>
      </c>
      <c r="H122" s="63">
        <v>3.8947370000000001</v>
      </c>
      <c r="I122" s="62">
        <f>SUMIFS(Detalhe_Registro!$F:$F,Detalhe_Registro!$A:$A,A122,Detalhe_Registro!$D:$D,B122)</f>
        <v>1559</v>
      </c>
      <c r="J122" s="63">
        <f>SUMIFS(Detalhe_Registro!$G:$G,Detalhe_Registro!$A:$A,A122,Detalhe_Registro!$D:$D,B122)</f>
        <v>21.17</v>
      </c>
      <c r="K122" s="40" t="str">
        <f>IF(G122="","",IF(G122&lt;Premissas!$C$8,"&lt; 1,00",IF(G122&lt;Premissas!$C$9,"1,00 – 1,19",IF(G122&lt;Premissas!$C$10,"1,20 – 1,39",IF(G122&lt;Premissas!$C$11,"1,40 – 1,59",IF(G122&lt;Premissas!$C$12,"1,60 – 1,99","≥ 2,00"))))))</f>
        <v>≥ 2,00</v>
      </c>
      <c r="L122" s="64">
        <f>IF(G122="","",MIN(Premissas!$C$17,IF(G122&lt;Premissas!$C$8,Premissas!$E$7,IF(G122&lt;Premissas!$C$9,Premissas!$E$8,IF(G122&lt;Premissas!$C$10,Premissas!$E$9,IF(G122&lt;Premissas!$C$11,Premissas!$E$10,IF(G122&lt;Premissas!$C$12,Premissas!$E$11,Premissas!$E$12)))))))</f>
        <v>750</v>
      </c>
      <c r="M122" s="65">
        <f>IF(OR(L122="",L122=0),0,L122/Premissas!$C$16)</f>
        <v>28.846153846153847</v>
      </c>
      <c r="N122" s="40" t="str">
        <f>IF(L122&gt;=Premissas!$C$17,"SIM","NÃO")</f>
        <v>SIM</v>
      </c>
    </row>
    <row r="123" spans="1:14" ht="15" customHeight="1">
      <c r="A123" s="40">
        <v>7</v>
      </c>
      <c r="B123" s="40" t="s">
        <v>583</v>
      </c>
      <c r="C123" s="40" t="s">
        <v>584</v>
      </c>
      <c r="D123" s="40">
        <v>1953</v>
      </c>
      <c r="E123" s="40" t="s">
        <v>1943</v>
      </c>
      <c r="F123" s="40">
        <f>COUNTIFS(Detalhe_Registro!$A:$A,A123,Detalhe_Registro!$D:$D,B123)</f>
        <v>2</v>
      </c>
      <c r="G123" s="63">
        <v>4.052632</v>
      </c>
      <c r="H123" s="63">
        <v>3.1578949999999999</v>
      </c>
      <c r="I123" s="62">
        <f>SUMIFS(Detalhe_Registro!$F:$F,Detalhe_Registro!$A:$A,A123,Detalhe_Registro!$D:$D,B123)</f>
        <v>1813</v>
      </c>
      <c r="J123" s="63">
        <f>SUMIFS(Detalhe_Registro!$G:$G,Detalhe_Registro!$A:$A,A123,Detalhe_Registro!$D:$D,B123)</f>
        <v>39.909999999999997</v>
      </c>
      <c r="K123" s="40" t="str">
        <f>IF(G123="","",IF(G123&lt;Premissas!$C$8,"&lt; 1,00",IF(G123&lt;Premissas!$C$9,"1,00 – 1,19",IF(G123&lt;Premissas!$C$10,"1,20 – 1,39",IF(G123&lt;Premissas!$C$11,"1,40 – 1,59",IF(G123&lt;Premissas!$C$12,"1,60 – 1,99","≥ 2,00"))))))</f>
        <v>≥ 2,00</v>
      </c>
      <c r="L123" s="64">
        <f>IF(G123="","",MIN(Premissas!$C$17,IF(G123&lt;Premissas!$C$8,Premissas!$E$7,IF(G123&lt;Premissas!$C$9,Premissas!$E$8,IF(G123&lt;Premissas!$C$10,Premissas!$E$9,IF(G123&lt;Premissas!$C$11,Premissas!$E$10,IF(G123&lt;Premissas!$C$12,Premissas!$E$11,Premissas!$E$12)))))))</f>
        <v>750</v>
      </c>
      <c r="M123" s="65">
        <f>IF(OR(L123="",L123=0),0,L123/Premissas!$C$16)</f>
        <v>28.846153846153847</v>
      </c>
      <c r="N123" s="40" t="str">
        <f>IF(L123&gt;=Premissas!$C$17,"SIM","NÃO")</f>
        <v>SIM</v>
      </c>
    </row>
    <row r="124" spans="1:14" ht="15" customHeight="1">
      <c r="A124" s="40">
        <v>7</v>
      </c>
      <c r="B124" s="40" t="s">
        <v>669</v>
      </c>
      <c r="C124" s="40" t="s">
        <v>670</v>
      </c>
      <c r="D124" s="40">
        <v>1953</v>
      </c>
      <c r="E124" s="40" t="s">
        <v>1940</v>
      </c>
      <c r="F124" s="40">
        <f>COUNTIFS(Detalhe_Registro!$A:$A,A124,Detalhe_Registro!$D:$D,B124)</f>
        <v>3</v>
      </c>
      <c r="G124" s="63">
        <v>5.5555560000000002</v>
      </c>
      <c r="H124" s="63">
        <v>2.2471730000000001</v>
      </c>
      <c r="I124" s="62">
        <f>SUMIFS(Detalhe_Registro!$F:$F,Detalhe_Registro!$A:$A,A124,Detalhe_Registro!$D:$D,B124)</f>
        <v>16</v>
      </c>
      <c r="J124" s="63">
        <f>SUMIFS(Detalhe_Registro!$G:$G,Detalhe_Registro!$A:$A,A124,Detalhe_Registro!$D:$D,B124)</f>
        <v>11.55</v>
      </c>
      <c r="K124" s="40" t="str">
        <f>IF(G124="","",IF(G124&lt;Premissas!$C$8,"&lt; 1,00",IF(G124&lt;Premissas!$C$9,"1,00 – 1,19",IF(G124&lt;Premissas!$C$10,"1,20 – 1,39",IF(G124&lt;Premissas!$C$11,"1,40 – 1,59",IF(G124&lt;Premissas!$C$12,"1,60 – 1,99","≥ 2,00"))))))</f>
        <v>≥ 2,00</v>
      </c>
      <c r="L124" s="64">
        <f>IF(G124="","",MIN(Premissas!$C$17,IF(G124&lt;Premissas!$C$8,Premissas!$E$7,IF(G124&lt;Premissas!$C$9,Premissas!$E$8,IF(G124&lt;Premissas!$C$10,Premissas!$E$9,IF(G124&lt;Premissas!$C$11,Premissas!$E$10,IF(G124&lt;Premissas!$C$12,Premissas!$E$11,Premissas!$E$12)))))))</f>
        <v>750</v>
      </c>
      <c r="M124" s="65">
        <f>IF(OR(L124="",L124=0),0,L124/Premissas!$C$16)</f>
        <v>28.846153846153847</v>
      </c>
      <c r="N124" s="40" t="str">
        <f>IF(L124&gt;=Premissas!$C$17,"SIM","NÃO")</f>
        <v>SIM</v>
      </c>
    </row>
    <row r="125" spans="1:14" ht="15" customHeight="1">
      <c r="A125" s="40">
        <v>7</v>
      </c>
      <c r="B125" s="40" t="s">
        <v>571</v>
      </c>
      <c r="C125" s="40" t="s">
        <v>572</v>
      </c>
      <c r="D125" s="40">
        <v>1953</v>
      </c>
      <c r="E125" s="40" t="s">
        <v>1940</v>
      </c>
      <c r="F125" s="40">
        <f>COUNTIFS(Detalhe_Registro!$A:$A,A125,Detalhe_Registro!$D:$D,B125)</f>
        <v>3</v>
      </c>
      <c r="G125" s="63">
        <v>2.3333330000000001</v>
      </c>
      <c r="H125" s="63">
        <v>1.3228070000000001</v>
      </c>
      <c r="I125" s="62">
        <f>SUMIFS(Detalhe_Registro!$F:$F,Detalhe_Registro!$A:$A,A125,Detalhe_Registro!$D:$D,B125)</f>
        <v>671</v>
      </c>
      <c r="J125" s="63">
        <f>SUMIFS(Detalhe_Registro!$G:$G,Detalhe_Registro!$A:$A,A125,Detalhe_Registro!$D:$D,B125)</f>
        <v>24.439999999999998</v>
      </c>
      <c r="K125" s="40" t="str">
        <f>IF(G125="","",IF(G125&lt;Premissas!$C$8,"&lt; 1,00",IF(G125&lt;Premissas!$C$9,"1,00 – 1,19",IF(G125&lt;Premissas!$C$10,"1,20 – 1,39",IF(G125&lt;Premissas!$C$11,"1,40 – 1,59",IF(G125&lt;Premissas!$C$12,"1,60 – 1,99","≥ 2,00"))))))</f>
        <v>≥ 2,00</v>
      </c>
      <c r="L125" s="64">
        <f>IF(G125="","",MIN(Premissas!$C$17,IF(G125&lt;Premissas!$C$8,Premissas!$E$7,IF(G125&lt;Premissas!$C$9,Premissas!$E$8,IF(G125&lt;Premissas!$C$10,Premissas!$E$9,IF(G125&lt;Premissas!$C$11,Premissas!$E$10,IF(G125&lt;Premissas!$C$12,Premissas!$E$11,Premissas!$E$12)))))))</f>
        <v>750</v>
      </c>
      <c r="M125" s="65">
        <f>IF(OR(L125="",L125=0),0,L125/Premissas!$C$16)</f>
        <v>28.846153846153847</v>
      </c>
      <c r="N125" s="40" t="str">
        <f>IF(L125&gt;=Premissas!$C$17,"SIM","NÃO")</f>
        <v>SIM</v>
      </c>
    </row>
    <row r="126" spans="1:14" ht="15" customHeight="1">
      <c r="A126" s="40">
        <v>7</v>
      </c>
      <c r="B126" s="40" t="s">
        <v>655</v>
      </c>
      <c r="C126" s="40" t="s">
        <v>656</v>
      </c>
      <c r="D126" s="40">
        <v>1953</v>
      </c>
      <c r="E126" s="40" t="s">
        <v>1937</v>
      </c>
      <c r="F126" s="40">
        <f>COUNTIFS(Detalhe_Registro!$A:$A,A126,Detalhe_Registro!$D:$D,B126)</f>
        <v>2</v>
      </c>
      <c r="G126" s="63">
        <v>2.2105260000000002</v>
      </c>
      <c r="H126" s="63">
        <v>1.8052630000000001</v>
      </c>
      <c r="I126" s="62">
        <f>SUMIFS(Detalhe_Registro!$F:$F,Detalhe_Registro!$A:$A,A126,Detalhe_Registro!$D:$D,B126)</f>
        <v>2245</v>
      </c>
      <c r="J126" s="63">
        <f>SUMIFS(Detalhe_Registro!$G:$G,Detalhe_Registro!$A:$A,A126,Detalhe_Registro!$D:$D,B126)</f>
        <v>58.099999999999994</v>
      </c>
      <c r="K126" s="40" t="str">
        <f>IF(G126="","",IF(G126&lt;Premissas!$C$8,"&lt; 1,00",IF(G126&lt;Premissas!$C$9,"1,00 – 1,19",IF(G126&lt;Premissas!$C$10,"1,20 – 1,39",IF(G126&lt;Premissas!$C$11,"1,40 – 1,59",IF(G126&lt;Premissas!$C$12,"1,60 – 1,99","≥ 2,00"))))))</f>
        <v>≥ 2,00</v>
      </c>
      <c r="L126" s="64">
        <f>IF(G126="","",MIN(Premissas!$C$17,IF(G126&lt;Premissas!$C$8,Premissas!$E$7,IF(G126&lt;Premissas!$C$9,Premissas!$E$8,IF(G126&lt;Premissas!$C$10,Premissas!$E$9,IF(G126&lt;Premissas!$C$11,Premissas!$E$10,IF(G126&lt;Premissas!$C$12,Premissas!$E$11,Premissas!$E$12)))))))</f>
        <v>750</v>
      </c>
      <c r="M126" s="65">
        <f>IF(OR(L126="",L126=0),0,L126/Premissas!$C$16)</f>
        <v>28.846153846153847</v>
      </c>
      <c r="N126" s="40" t="str">
        <f>IF(L126&gt;=Premissas!$C$17,"SIM","NÃO")</f>
        <v>SIM</v>
      </c>
    </row>
    <row r="127" spans="1:14" ht="15" customHeight="1">
      <c r="A127" s="40">
        <v>7</v>
      </c>
      <c r="B127" s="40" t="s">
        <v>673</v>
      </c>
      <c r="C127" s="40" t="s">
        <v>674</v>
      </c>
      <c r="D127" s="40">
        <v>1974</v>
      </c>
      <c r="E127" s="40" t="s">
        <v>22</v>
      </c>
      <c r="F127" s="40">
        <f>COUNTIFS(Detalhe_Registro!$A:$A,A127,Detalhe_Registro!$D:$D,B127)</f>
        <v>1</v>
      </c>
      <c r="G127" s="63">
        <v>4.3333329999999997</v>
      </c>
      <c r="H127" s="63">
        <v>4.3333329999999997</v>
      </c>
      <c r="I127" s="62">
        <f>SUMIFS(Detalhe_Registro!$F:$F,Detalhe_Registro!$A:$A,A127,Detalhe_Registro!$D:$D,B127)</f>
        <v>51</v>
      </c>
      <c r="J127" s="63">
        <f>SUMIFS(Detalhe_Registro!$G:$G,Detalhe_Registro!$A:$A,A127,Detalhe_Registro!$D:$D,B127)</f>
        <v>1.31</v>
      </c>
      <c r="K127" s="40" t="str">
        <f>IF(G127="","",IF(G127&lt;Premissas!$C$8,"&lt; 1,00",IF(G127&lt;Premissas!$C$9,"1,00 – 1,19",IF(G127&lt;Premissas!$C$10,"1,20 – 1,39",IF(G127&lt;Premissas!$C$11,"1,40 – 1,59",IF(G127&lt;Premissas!$C$12,"1,60 – 1,99","≥ 2,00"))))))</f>
        <v>≥ 2,00</v>
      </c>
      <c r="L127" s="64">
        <f>IF(G127="","",MIN(Premissas!$C$17,IF(G127&lt;Premissas!$C$8,Premissas!$E$7,IF(G127&lt;Premissas!$C$9,Premissas!$E$8,IF(G127&lt;Premissas!$C$10,Premissas!$E$9,IF(G127&lt;Premissas!$C$11,Premissas!$E$10,IF(G127&lt;Premissas!$C$12,Premissas!$E$11,Premissas!$E$12)))))))</f>
        <v>750</v>
      </c>
      <c r="M127" s="65">
        <f>IF(OR(L127="",L127=0),0,L127/Premissas!$C$16)</f>
        <v>28.846153846153847</v>
      </c>
      <c r="N127" s="40" t="str">
        <f>IF(L127&gt;=Premissas!$C$17,"SIM","NÃO")</f>
        <v>SIM</v>
      </c>
    </row>
    <row r="128" spans="1:14" ht="15" customHeight="1">
      <c r="A128" s="40">
        <v>7</v>
      </c>
      <c r="B128" s="40" t="s">
        <v>682</v>
      </c>
      <c r="C128" s="40" t="s">
        <v>683</v>
      </c>
      <c r="D128" s="40">
        <v>1974</v>
      </c>
      <c r="E128" s="40" t="s">
        <v>22</v>
      </c>
      <c r="F128" s="40">
        <f>COUNTIFS(Detalhe_Registro!$A:$A,A128,Detalhe_Registro!$D:$D,B128)</f>
        <v>1</v>
      </c>
      <c r="G128" s="63">
        <v>3.7777780000000001</v>
      </c>
      <c r="H128" s="63">
        <v>3.7777780000000001</v>
      </c>
      <c r="I128" s="62">
        <f>SUMIFS(Detalhe_Registro!$F:$F,Detalhe_Registro!$A:$A,A128,Detalhe_Registro!$D:$D,B128)</f>
        <v>2222</v>
      </c>
      <c r="J128" s="63">
        <f>SUMIFS(Detalhe_Registro!$G:$G,Detalhe_Registro!$A:$A,A128,Detalhe_Registro!$D:$D,B128)</f>
        <v>65.97</v>
      </c>
      <c r="K128" s="40" t="str">
        <f>IF(G128="","",IF(G128&lt;Premissas!$C$8,"&lt; 1,00",IF(G128&lt;Premissas!$C$9,"1,00 – 1,19",IF(G128&lt;Premissas!$C$10,"1,20 – 1,39",IF(G128&lt;Premissas!$C$11,"1,40 – 1,59",IF(G128&lt;Premissas!$C$12,"1,60 – 1,99","≥ 2,00"))))))</f>
        <v>≥ 2,00</v>
      </c>
      <c r="L128" s="64">
        <f>IF(G128="","",MIN(Premissas!$C$17,IF(G128&lt;Premissas!$C$8,Premissas!$E$7,IF(G128&lt;Premissas!$C$9,Premissas!$E$8,IF(G128&lt;Premissas!$C$10,Premissas!$E$9,IF(G128&lt;Premissas!$C$11,Premissas!$E$10,IF(G128&lt;Premissas!$C$12,Premissas!$E$11,Premissas!$E$12)))))))</f>
        <v>750</v>
      </c>
      <c r="M128" s="65">
        <f>IF(OR(L128="",L128=0),0,L128/Premissas!$C$16)</f>
        <v>28.846153846153847</v>
      </c>
      <c r="N128" s="40" t="str">
        <f>IF(L128&gt;=Premissas!$C$17,"SIM","NÃO")</f>
        <v>SIM</v>
      </c>
    </row>
    <row r="129" spans="1:14" ht="15" customHeight="1">
      <c r="A129" s="40">
        <v>7</v>
      </c>
      <c r="B129" s="40" t="s">
        <v>710</v>
      </c>
      <c r="C129" s="40" t="s">
        <v>711</v>
      </c>
      <c r="D129" s="40">
        <v>1974</v>
      </c>
      <c r="E129" s="40" t="s">
        <v>21</v>
      </c>
      <c r="F129" s="40">
        <f>COUNTIFS(Detalhe_Registro!$A:$A,A129,Detalhe_Registro!$D:$D,B129)</f>
        <v>1</v>
      </c>
      <c r="G129" s="63">
        <v>2.375</v>
      </c>
      <c r="H129" s="63">
        <v>2.375</v>
      </c>
      <c r="I129" s="62">
        <f>SUMIFS(Detalhe_Registro!$F:$F,Detalhe_Registro!$A:$A,A129,Detalhe_Registro!$D:$D,B129)</f>
        <v>13</v>
      </c>
      <c r="J129" s="63">
        <f>SUMIFS(Detalhe_Registro!$G:$G,Detalhe_Registro!$A:$A,A129,Detalhe_Registro!$D:$D,B129)</f>
        <v>0.34</v>
      </c>
      <c r="K129" s="40" t="str">
        <f>IF(G129="","",IF(G129&lt;Premissas!$C$8,"&lt; 1,00",IF(G129&lt;Premissas!$C$9,"1,00 – 1,19",IF(G129&lt;Premissas!$C$10,"1,20 – 1,39",IF(G129&lt;Premissas!$C$11,"1,40 – 1,59",IF(G129&lt;Premissas!$C$12,"1,60 – 1,99","≥ 2,00"))))))</f>
        <v>≥ 2,00</v>
      </c>
      <c r="L129" s="64">
        <f>IF(G129="","",MIN(Premissas!$C$17,IF(G129&lt;Premissas!$C$8,Premissas!$E$7,IF(G129&lt;Premissas!$C$9,Premissas!$E$8,IF(G129&lt;Premissas!$C$10,Premissas!$E$9,IF(G129&lt;Premissas!$C$11,Premissas!$E$10,IF(G129&lt;Premissas!$C$12,Premissas!$E$11,Premissas!$E$12)))))))</f>
        <v>750</v>
      </c>
      <c r="M129" s="65">
        <f>IF(OR(L129="",L129=0),0,L129/Premissas!$C$16)</f>
        <v>28.846153846153847</v>
      </c>
      <c r="N129" s="40" t="str">
        <f>IF(L129&gt;=Premissas!$C$17,"SIM","NÃO")</f>
        <v>SIM</v>
      </c>
    </row>
    <row r="130" spans="1:14" ht="15" customHeight="1">
      <c r="A130" s="40">
        <v>7</v>
      </c>
      <c r="B130" s="40" t="s">
        <v>708</v>
      </c>
      <c r="C130" s="40" t="s">
        <v>709</v>
      </c>
      <c r="D130" s="40">
        <v>1974</v>
      </c>
      <c r="E130" s="40" t="s">
        <v>1940</v>
      </c>
      <c r="F130" s="40">
        <f>COUNTIFS(Detalhe_Registro!$A:$A,A130,Detalhe_Registro!$D:$D,B130)</f>
        <v>3</v>
      </c>
      <c r="G130" s="63">
        <v>4.0731710000000003</v>
      </c>
      <c r="H130" s="63">
        <v>3.1001479999999999</v>
      </c>
      <c r="I130" s="62">
        <f>SUMIFS(Detalhe_Registro!$F:$F,Detalhe_Registro!$A:$A,A130,Detalhe_Registro!$D:$D,B130)</f>
        <v>2005</v>
      </c>
      <c r="J130" s="63">
        <f>SUMIFS(Detalhe_Registro!$G:$G,Detalhe_Registro!$A:$A,A130,Detalhe_Registro!$D:$D,B130)</f>
        <v>26.34</v>
      </c>
      <c r="K130" s="40" t="str">
        <f>IF(G130="","",IF(G130&lt;Premissas!$C$8,"&lt; 1,00",IF(G130&lt;Premissas!$C$9,"1,00 – 1,19",IF(G130&lt;Premissas!$C$10,"1,20 – 1,39",IF(G130&lt;Premissas!$C$11,"1,40 – 1,59",IF(G130&lt;Premissas!$C$12,"1,60 – 1,99","≥ 2,00"))))))</f>
        <v>≥ 2,00</v>
      </c>
      <c r="L130" s="64">
        <f>IF(G130="","",MIN(Premissas!$C$17,IF(G130&lt;Premissas!$C$8,Premissas!$E$7,IF(G130&lt;Premissas!$C$9,Premissas!$E$8,IF(G130&lt;Premissas!$C$10,Premissas!$E$9,IF(G130&lt;Premissas!$C$11,Premissas!$E$10,IF(G130&lt;Premissas!$C$12,Premissas!$E$11,Premissas!$E$12)))))))</f>
        <v>750</v>
      </c>
      <c r="M130" s="65">
        <f>IF(OR(L130="",L130=0),0,L130/Premissas!$C$16)</f>
        <v>28.846153846153847</v>
      </c>
      <c r="N130" s="40" t="str">
        <f>IF(L130&gt;=Premissas!$C$17,"SIM","NÃO")</f>
        <v>SIM</v>
      </c>
    </row>
    <row r="131" spans="1:14" ht="15" customHeight="1">
      <c r="A131" s="40">
        <v>7</v>
      </c>
      <c r="B131" s="40" t="s">
        <v>692</v>
      </c>
      <c r="C131" s="40" t="s">
        <v>693</v>
      </c>
      <c r="D131" s="40">
        <v>1974</v>
      </c>
      <c r="E131" s="40" t="s">
        <v>1940</v>
      </c>
      <c r="F131" s="40">
        <f>COUNTIFS(Detalhe_Registro!$A:$A,A131,Detalhe_Registro!$D:$D,B131)</f>
        <v>3</v>
      </c>
      <c r="G131" s="63">
        <v>2.3636360000000001</v>
      </c>
      <c r="H131" s="63">
        <v>1.5099320000000001</v>
      </c>
      <c r="I131" s="62">
        <f>SUMIFS(Detalhe_Registro!$F:$F,Detalhe_Registro!$A:$A,A131,Detalhe_Registro!$D:$D,B131)</f>
        <v>1563</v>
      </c>
      <c r="J131" s="63">
        <f>SUMIFS(Detalhe_Registro!$G:$G,Detalhe_Registro!$A:$A,A131,Detalhe_Registro!$D:$D,B131)</f>
        <v>43.459999999999994</v>
      </c>
      <c r="K131" s="40" t="str">
        <f>IF(G131="","",IF(G131&lt;Premissas!$C$8,"&lt; 1,00",IF(G131&lt;Premissas!$C$9,"1,00 – 1,19",IF(G131&lt;Premissas!$C$10,"1,20 – 1,39",IF(G131&lt;Premissas!$C$11,"1,40 – 1,59",IF(G131&lt;Premissas!$C$12,"1,60 – 1,99","≥ 2,00"))))))</f>
        <v>≥ 2,00</v>
      </c>
      <c r="L131" s="64">
        <f>IF(G131="","",MIN(Premissas!$C$17,IF(G131&lt;Premissas!$C$8,Premissas!$E$7,IF(G131&lt;Premissas!$C$9,Premissas!$E$8,IF(G131&lt;Premissas!$C$10,Premissas!$E$9,IF(G131&lt;Premissas!$C$11,Premissas!$E$10,IF(G131&lt;Premissas!$C$12,Premissas!$E$11,Premissas!$E$12)))))))</f>
        <v>750</v>
      </c>
      <c r="M131" s="65">
        <f>IF(OR(L131="",L131=0),0,L131/Premissas!$C$16)</f>
        <v>28.846153846153847</v>
      </c>
      <c r="N131" s="40" t="str">
        <f>IF(L131&gt;=Premissas!$C$17,"SIM","NÃO")</f>
        <v>SIM</v>
      </c>
    </row>
    <row r="132" spans="1:14" ht="15" customHeight="1">
      <c r="A132" s="40">
        <v>7</v>
      </c>
      <c r="B132" s="40" t="s">
        <v>696</v>
      </c>
      <c r="C132" s="40" t="s">
        <v>697</v>
      </c>
      <c r="D132" s="40">
        <v>1974</v>
      </c>
      <c r="E132" s="40" t="s">
        <v>21</v>
      </c>
      <c r="F132" s="40">
        <f>COUNTIFS(Detalhe_Registro!$A:$A,A132,Detalhe_Registro!$D:$D,B132)</f>
        <v>1</v>
      </c>
      <c r="G132" s="63">
        <v>1.8125</v>
      </c>
      <c r="H132" s="63">
        <v>1.8125</v>
      </c>
      <c r="I132" s="62">
        <f>SUMIFS(Detalhe_Registro!$F:$F,Detalhe_Registro!$A:$A,A132,Detalhe_Registro!$D:$D,B132)</f>
        <v>90</v>
      </c>
      <c r="J132" s="63">
        <f>SUMIFS(Detalhe_Registro!$G:$G,Detalhe_Registro!$A:$A,A132,Detalhe_Registro!$D:$D,B132)</f>
        <v>3.08</v>
      </c>
      <c r="K132" s="40" t="str">
        <f>IF(G132="","",IF(G132&lt;Premissas!$C$8,"&lt; 1,00",IF(G132&lt;Premissas!$C$9,"1,00 – 1,19",IF(G132&lt;Premissas!$C$10,"1,20 – 1,39",IF(G132&lt;Premissas!$C$11,"1,40 – 1,59",IF(G132&lt;Premissas!$C$12,"1,60 – 1,99","≥ 2,00"))))))</f>
        <v>1,60 – 1,99</v>
      </c>
      <c r="L132" s="64">
        <f>IF(G132="","",MIN(Premissas!$C$17,IF(G132&lt;Premissas!$C$8,Premissas!$E$7,IF(G132&lt;Premissas!$C$9,Premissas!$E$8,IF(G132&lt;Premissas!$C$10,Premissas!$E$9,IF(G132&lt;Premissas!$C$11,Premissas!$E$10,IF(G132&lt;Premissas!$C$12,Premissas!$E$11,Premissas!$E$12)))))))</f>
        <v>500</v>
      </c>
      <c r="M132" s="65">
        <f>IF(OR(L132="",L132=0),0,L132/Premissas!$C$16)</f>
        <v>19.23076923076923</v>
      </c>
      <c r="N132" s="40" t="str">
        <f>IF(L132&gt;=Premissas!$C$17,"SIM","NÃO")</f>
        <v>NÃO</v>
      </c>
    </row>
    <row r="133" spans="1:14" ht="15" customHeight="1">
      <c r="A133" s="40">
        <v>7</v>
      </c>
      <c r="B133" s="40" t="s">
        <v>698</v>
      </c>
      <c r="C133" s="40" t="s">
        <v>699</v>
      </c>
      <c r="D133" s="40">
        <v>1974</v>
      </c>
      <c r="E133" s="40" t="s">
        <v>1940</v>
      </c>
      <c r="F133" s="40">
        <f>COUNTIFS(Detalhe_Registro!$A:$A,A133,Detalhe_Registro!$D:$D,B133)</f>
        <v>3</v>
      </c>
      <c r="G133" s="63">
        <v>7.5454549999999996</v>
      </c>
      <c r="H133" s="63">
        <v>3.6299890000000001</v>
      </c>
      <c r="I133" s="62">
        <f>SUMIFS(Detalhe_Registro!$F:$F,Detalhe_Registro!$A:$A,A133,Detalhe_Registro!$D:$D,B133)</f>
        <v>2287</v>
      </c>
      <c r="J133" s="63">
        <f>SUMIFS(Detalhe_Registro!$G:$G,Detalhe_Registro!$A:$A,A133,Detalhe_Registro!$D:$D,B133)</f>
        <v>42.480000000000004</v>
      </c>
      <c r="K133" s="40" t="str">
        <f>IF(G133="","",IF(G133&lt;Premissas!$C$8,"&lt; 1,00",IF(G133&lt;Premissas!$C$9,"1,00 – 1,19",IF(G133&lt;Premissas!$C$10,"1,20 – 1,39",IF(G133&lt;Premissas!$C$11,"1,40 – 1,59",IF(G133&lt;Premissas!$C$12,"1,60 – 1,99","≥ 2,00"))))))</f>
        <v>≥ 2,00</v>
      </c>
      <c r="L133" s="64">
        <f>IF(G133="","",MIN(Premissas!$C$17,IF(G133&lt;Premissas!$C$8,Premissas!$E$7,IF(G133&lt;Premissas!$C$9,Premissas!$E$8,IF(G133&lt;Premissas!$C$10,Premissas!$E$9,IF(G133&lt;Premissas!$C$11,Premissas!$E$10,IF(G133&lt;Premissas!$C$12,Premissas!$E$11,Premissas!$E$12)))))))</f>
        <v>750</v>
      </c>
      <c r="M133" s="65">
        <f>IF(OR(L133="",L133=0),0,L133/Premissas!$C$16)</f>
        <v>28.846153846153847</v>
      </c>
      <c r="N133" s="40" t="str">
        <f>IF(L133&gt;=Premissas!$C$17,"SIM","NÃO")</f>
        <v>SIM</v>
      </c>
    </row>
    <row r="134" spans="1:14" ht="15" customHeight="1">
      <c r="A134" s="40">
        <v>7</v>
      </c>
      <c r="B134" s="40" t="s">
        <v>706</v>
      </c>
      <c r="C134" s="40" t="s">
        <v>707</v>
      </c>
      <c r="D134" s="40">
        <v>1974</v>
      </c>
      <c r="E134" s="40" t="s">
        <v>1940</v>
      </c>
      <c r="F134" s="40">
        <f>COUNTIFS(Detalhe_Registro!$A:$A,A134,Detalhe_Registro!$D:$D,B134)</f>
        <v>3</v>
      </c>
      <c r="G134" s="63">
        <v>2.625</v>
      </c>
      <c r="H134" s="63">
        <v>2.012842</v>
      </c>
      <c r="I134" s="62">
        <f>SUMIFS(Detalhe_Registro!$F:$F,Detalhe_Registro!$A:$A,A134,Detalhe_Registro!$D:$D,B134)</f>
        <v>4639</v>
      </c>
      <c r="J134" s="63">
        <f>SUMIFS(Detalhe_Registro!$G:$G,Detalhe_Registro!$A:$A,A134,Detalhe_Registro!$D:$D,B134)</f>
        <v>67.59</v>
      </c>
      <c r="K134" s="40" t="str">
        <f>IF(G134="","",IF(G134&lt;Premissas!$C$8,"&lt; 1,00",IF(G134&lt;Premissas!$C$9,"1,00 – 1,19",IF(G134&lt;Premissas!$C$10,"1,20 – 1,39",IF(G134&lt;Premissas!$C$11,"1,40 – 1,59",IF(G134&lt;Premissas!$C$12,"1,60 – 1,99","≥ 2,00"))))))</f>
        <v>≥ 2,00</v>
      </c>
      <c r="L134" s="64">
        <f>IF(G134="","",MIN(Premissas!$C$17,IF(G134&lt;Premissas!$C$8,Premissas!$E$7,IF(G134&lt;Premissas!$C$9,Premissas!$E$8,IF(G134&lt;Premissas!$C$10,Premissas!$E$9,IF(G134&lt;Premissas!$C$11,Premissas!$E$10,IF(G134&lt;Premissas!$C$12,Premissas!$E$11,Premissas!$E$12)))))))</f>
        <v>750</v>
      </c>
      <c r="M134" s="65">
        <f>IF(OR(L134="",L134=0),0,L134/Premissas!$C$16)</f>
        <v>28.846153846153847</v>
      </c>
      <c r="N134" s="40" t="str">
        <f>IF(L134&gt;=Premissas!$C$17,"SIM","NÃO")</f>
        <v>SIM</v>
      </c>
    </row>
    <row r="135" spans="1:14" ht="15" customHeight="1">
      <c r="A135" s="40">
        <v>7</v>
      </c>
      <c r="B135" s="40" t="s">
        <v>694</v>
      </c>
      <c r="C135" s="40" t="s">
        <v>695</v>
      </c>
      <c r="D135" s="40">
        <v>1974</v>
      </c>
      <c r="E135" s="40" t="s">
        <v>1940</v>
      </c>
      <c r="F135" s="40">
        <f>COUNTIFS(Detalhe_Registro!$A:$A,A135,Detalhe_Registro!$D:$D,B135)</f>
        <v>3</v>
      </c>
      <c r="G135" s="63">
        <v>3.6363639999999999</v>
      </c>
      <c r="H135" s="63">
        <v>2.6465719999999999</v>
      </c>
      <c r="I135" s="62">
        <f>SUMIFS(Detalhe_Registro!$F:$F,Detalhe_Registro!$A:$A,A135,Detalhe_Registro!$D:$D,B135)</f>
        <v>1724</v>
      </c>
      <c r="J135" s="63">
        <f>SUMIFS(Detalhe_Registro!$G:$G,Detalhe_Registro!$A:$A,A135,Detalhe_Registro!$D:$D,B135)</f>
        <v>21.78</v>
      </c>
      <c r="K135" s="40" t="str">
        <f>IF(G135="","",IF(G135&lt;Premissas!$C$8,"&lt; 1,00",IF(G135&lt;Premissas!$C$9,"1,00 – 1,19",IF(G135&lt;Premissas!$C$10,"1,20 – 1,39",IF(G135&lt;Premissas!$C$11,"1,40 – 1,59",IF(G135&lt;Premissas!$C$12,"1,60 – 1,99","≥ 2,00"))))))</f>
        <v>≥ 2,00</v>
      </c>
      <c r="L135" s="64">
        <f>IF(G135="","",MIN(Premissas!$C$17,IF(G135&lt;Premissas!$C$8,Premissas!$E$7,IF(G135&lt;Premissas!$C$9,Premissas!$E$8,IF(G135&lt;Premissas!$C$10,Premissas!$E$9,IF(G135&lt;Premissas!$C$11,Premissas!$E$10,IF(G135&lt;Premissas!$C$12,Premissas!$E$11,Premissas!$E$12)))))))</f>
        <v>750</v>
      </c>
      <c r="M135" s="65">
        <f>IF(OR(L135="",L135=0),0,L135/Premissas!$C$16)</f>
        <v>28.846153846153847</v>
      </c>
      <c r="N135" s="40" t="str">
        <f>IF(L135&gt;=Premissas!$C$17,"SIM","NÃO")</f>
        <v>SIM</v>
      </c>
    </row>
    <row r="136" spans="1:14" ht="15" customHeight="1">
      <c r="A136" s="40">
        <v>7</v>
      </c>
      <c r="B136" s="40" t="s">
        <v>700</v>
      </c>
      <c r="C136" s="40" t="s">
        <v>701</v>
      </c>
      <c r="D136" s="40">
        <v>1974</v>
      </c>
      <c r="E136" s="40" t="s">
        <v>22</v>
      </c>
      <c r="F136" s="40">
        <f>COUNTIFS(Detalhe_Registro!$A:$A,A136,Detalhe_Registro!$D:$D,B136)</f>
        <v>1</v>
      </c>
      <c r="G136" s="63">
        <v>2.8888889999999998</v>
      </c>
      <c r="H136" s="63">
        <v>2.8888889999999998</v>
      </c>
      <c r="I136" s="62">
        <f>SUMIFS(Detalhe_Registro!$F:$F,Detalhe_Registro!$A:$A,A136,Detalhe_Registro!$D:$D,B136)</f>
        <v>1938</v>
      </c>
      <c r="J136" s="63">
        <f>SUMIFS(Detalhe_Registro!$G:$G,Detalhe_Registro!$A:$A,A136,Detalhe_Registro!$D:$D,B136)</f>
        <v>74.34</v>
      </c>
      <c r="K136" s="40" t="str">
        <f>IF(G136="","",IF(G136&lt;Premissas!$C$8,"&lt; 1,00",IF(G136&lt;Premissas!$C$9,"1,00 – 1,19",IF(G136&lt;Premissas!$C$10,"1,20 – 1,39",IF(G136&lt;Premissas!$C$11,"1,40 – 1,59",IF(G136&lt;Premissas!$C$12,"1,60 – 1,99","≥ 2,00"))))))</f>
        <v>≥ 2,00</v>
      </c>
      <c r="L136" s="64">
        <f>IF(G136="","",MIN(Premissas!$C$17,IF(G136&lt;Premissas!$C$8,Premissas!$E$7,IF(G136&lt;Premissas!$C$9,Premissas!$E$8,IF(G136&lt;Premissas!$C$10,Premissas!$E$9,IF(G136&lt;Premissas!$C$11,Premissas!$E$10,IF(G136&lt;Premissas!$C$12,Premissas!$E$11,Premissas!$E$12)))))))</f>
        <v>750</v>
      </c>
      <c r="M136" s="65">
        <f>IF(OR(L136="",L136=0),0,L136/Premissas!$C$16)</f>
        <v>28.846153846153847</v>
      </c>
      <c r="N136" s="40" t="str">
        <f>IF(L136&gt;=Premissas!$C$17,"SIM","NÃO")</f>
        <v>SIM</v>
      </c>
    </row>
    <row r="137" spans="1:14" ht="15" customHeight="1">
      <c r="A137" s="40">
        <v>7</v>
      </c>
      <c r="B137" s="40" t="s">
        <v>714</v>
      </c>
      <c r="C137" s="40" t="s">
        <v>715</v>
      </c>
      <c r="D137" s="40">
        <v>1974</v>
      </c>
      <c r="E137" s="40" t="s">
        <v>21</v>
      </c>
      <c r="F137" s="40">
        <f>COUNTIFS(Detalhe_Registro!$A:$A,A137,Detalhe_Registro!$D:$D,B137)</f>
        <v>1</v>
      </c>
      <c r="G137" s="63">
        <v>0.625</v>
      </c>
      <c r="H137" s="63">
        <v>0.625</v>
      </c>
      <c r="I137" s="62">
        <f>SUMIFS(Detalhe_Registro!$F:$F,Detalhe_Registro!$A:$A,A137,Detalhe_Registro!$D:$D,B137)</f>
        <v>10</v>
      </c>
      <c r="J137" s="63">
        <f>SUMIFS(Detalhe_Registro!$G:$G,Detalhe_Registro!$A:$A,A137,Detalhe_Registro!$D:$D,B137)</f>
        <v>1.03</v>
      </c>
      <c r="K137" s="40" t="str">
        <f>IF(G137="","",IF(G137&lt;Premissas!$C$8,"&lt; 1,00",IF(G137&lt;Premissas!$C$9,"1,00 – 1,19",IF(G137&lt;Premissas!$C$10,"1,20 – 1,39",IF(G137&lt;Premissas!$C$11,"1,40 – 1,59",IF(G137&lt;Premissas!$C$12,"1,60 – 1,99","≥ 2,00"))))))</f>
        <v>&lt; 1,00</v>
      </c>
      <c r="L137" s="64">
        <f>IF(G137="","",MIN(Premissas!$C$17,IF(G137&lt;Premissas!$C$8,Premissas!$E$7,IF(G137&lt;Premissas!$C$9,Premissas!$E$8,IF(G137&lt;Premissas!$C$10,Premissas!$E$9,IF(G137&lt;Premissas!$C$11,Premissas!$E$10,IF(G137&lt;Premissas!$C$12,Premissas!$E$11,Premissas!$E$12)))))))</f>
        <v>0</v>
      </c>
      <c r="M137" s="65">
        <f>IF(OR(L137="",L137=0),0,L137/Premissas!$C$16)</f>
        <v>0</v>
      </c>
      <c r="N137" s="40" t="str">
        <f>IF(L137&gt;=Premissas!$C$17,"SIM","NÃO")</f>
        <v>NÃO</v>
      </c>
    </row>
    <row r="138" spans="1:14" ht="15" customHeight="1">
      <c r="A138" s="40">
        <v>7</v>
      </c>
      <c r="B138" s="40" t="s">
        <v>716</v>
      </c>
      <c r="C138" s="40" t="s">
        <v>717</v>
      </c>
      <c r="D138" s="40">
        <v>1974</v>
      </c>
      <c r="E138" s="40" t="s">
        <v>21</v>
      </c>
      <c r="F138" s="40">
        <f>COUNTIFS(Detalhe_Registro!$A:$A,A138,Detalhe_Registro!$D:$D,B138)</f>
        <v>1</v>
      </c>
      <c r="G138" s="63">
        <v>1.75</v>
      </c>
      <c r="H138" s="63">
        <v>1.75</v>
      </c>
      <c r="I138" s="62">
        <f>SUMIFS(Detalhe_Registro!$F:$F,Detalhe_Registro!$A:$A,A138,Detalhe_Registro!$D:$D,B138)</f>
        <v>430</v>
      </c>
      <c r="J138" s="63">
        <f>SUMIFS(Detalhe_Registro!$G:$G,Detalhe_Registro!$A:$A,A138,Detalhe_Registro!$D:$D,B138)</f>
        <v>15.3</v>
      </c>
      <c r="K138" s="40" t="str">
        <f>IF(G138="","",IF(G138&lt;Premissas!$C$8,"&lt; 1,00",IF(G138&lt;Premissas!$C$9,"1,00 – 1,19",IF(G138&lt;Premissas!$C$10,"1,20 – 1,39",IF(G138&lt;Premissas!$C$11,"1,40 – 1,59",IF(G138&lt;Premissas!$C$12,"1,60 – 1,99","≥ 2,00"))))))</f>
        <v>1,60 – 1,99</v>
      </c>
      <c r="L138" s="64">
        <f>IF(G138="","",MIN(Premissas!$C$17,IF(G138&lt;Premissas!$C$8,Premissas!$E$7,IF(G138&lt;Premissas!$C$9,Premissas!$E$8,IF(G138&lt;Premissas!$C$10,Premissas!$E$9,IF(G138&lt;Premissas!$C$11,Premissas!$E$10,IF(G138&lt;Premissas!$C$12,Premissas!$E$11,Premissas!$E$12)))))))</f>
        <v>500</v>
      </c>
      <c r="M138" s="65">
        <f>IF(OR(L138="",L138=0),0,L138/Premissas!$C$16)</f>
        <v>19.23076923076923</v>
      </c>
      <c r="N138" s="40" t="str">
        <f>IF(L138&gt;=Premissas!$C$17,"SIM","NÃO")</f>
        <v>NÃO</v>
      </c>
    </row>
    <row r="139" spans="1:14" ht="15" customHeight="1">
      <c r="A139" s="40">
        <v>7</v>
      </c>
      <c r="B139" s="40" t="s">
        <v>720</v>
      </c>
      <c r="C139" s="40" t="s">
        <v>721</v>
      </c>
      <c r="D139" s="40">
        <v>1974</v>
      </c>
      <c r="E139" s="40" t="s">
        <v>1939</v>
      </c>
      <c r="F139" s="40">
        <f>COUNTIFS(Detalhe_Registro!$A:$A,A139,Detalhe_Registro!$D:$D,B139)</f>
        <v>2</v>
      </c>
      <c r="G139" s="63">
        <v>1.5</v>
      </c>
      <c r="H139" s="63">
        <v>1.375</v>
      </c>
      <c r="I139" s="62">
        <f>SUMIFS(Detalhe_Registro!$F:$F,Detalhe_Registro!$A:$A,A139,Detalhe_Registro!$D:$D,B139)</f>
        <v>119</v>
      </c>
      <c r="J139" s="63">
        <f>SUMIFS(Detalhe_Registro!$G:$G,Detalhe_Registro!$A:$A,A139,Detalhe_Registro!$D:$D,B139)</f>
        <v>5.7200000000000006</v>
      </c>
      <c r="K139" s="40" t="str">
        <f>IF(G139="","",IF(G139&lt;Premissas!$C$8,"&lt; 1,00",IF(G139&lt;Premissas!$C$9,"1,00 – 1,19",IF(G139&lt;Premissas!$C$10,"1,20 – 1,39",IF(G139&lt;Premissas!$C$11,"1,40 – 1,59",IF(G139&lt;Premissas!$C$12,"1,60 – 1,99","≥ 2,00"))))))</f>
        <v>1,40 – 1,59</v>
      </c>
      <c r="L139" s="64">
        <f>IF(G139="","",MIN(Premissas!$C$17,IF(G139&lt;Premissas!$C$8,Premissas!$E$7,IF(G139&lt;Premissas!$C$9,Premissas!$E$8,IF(G139&lt;Premissas!$C$10,Premissas!$E$9,IF(G139&lt;Premissas!$C$11,Premissas!$E$10,IF(G139&lt;Premissas!$C$12,Premissas!$E$11,Premissas!$E$12)))))))</f>
        <v>350</v>
      </c>
      <c r="M139" s="65">
        <f>IF(OR(L139="",L139=0),0,L139/Premissas!$C$16)</f>
        <v>13.461538461538462</v>
      </c>
      <c r="N139" s="40" t="str">
        <f>IF(L139&gt;=Premissas!$C$17,"SIM","NÃO")</f>
        <v>NÃO</v>
      </c>
    </row>
    <row r="140" spans="1:14" ht="15" customHeight="1">
      <c r="A140" s="40">
        <v>7</v>
      </c>
      <c r="B140" s="40" t="s">
        <v>688</v>
      </c>
      <c r="C140" s="40" t="s">
        <v>689</v>
      </c>
      <c r="D140" s="40">
        <v>1974</v>
      </c>
      <c r="E140" s="40" t="s">
        <v>1940</v>
      </c>
      <c r="F140" s="40">
        <f>COUNTIFS(Detalhe_Registro!$A:$A,A140,Detalhe_Registro!$D:$D,B140)</f>
        <v>3</v>
      </c>
      <c r="G140" s="63">
        <v>1.6585369999999999</v>
      </c>
      <c r="H140" s="63">
        <v>1.172164</v>
      </c>
      <c r="I140" s="62">
        <f>SUMIFS(Detalhe_Registro!$F:$F,Detalhe_Registro!$A:$A,A140,Detalhe_Registro!$D:$D,B140)</f>
        <v>2459</v>
      </c>
      <c r="J140" s="63">
        <f>SUMIFS(Detalhe_Registro!$G:$G,Detalhe_Registro!$A:$A,A140,Detalhe_Registro!$D:$D,B140)</f>
        <v>43.980000000000004</v>
      </c>
      <c r="K140" s="40" t="str">
        <f>IF(G140="","",IF(G140&lt;Premissas!$C$8,"&lt; 1,00",IF(G140&lt;Premissas!$C$9,"1,00 – 1,19",IF(G140&lt;Premissas!$C$10,"1,20 – 1,39",IF(G140&lt;Premissas!$C$11,"1,40 – 1,59",IF(G140&lt;Premissas!$C$12,"1,60 – 1,99","≥ 2,00"))))))</f>
        <v>1,60 – 1,99</v>
      </c>
      <c r="L140" s="64">
        <f>IF(G140="","",MIN(Premissas!$C$17,IF(G140&lt;Premissas!$C$8,Premissas!$E$7,IF(G140&lt;Premissas!$C$9,Premissas!$E$8,IF(G140&lt;Premissas!$C$10,Premissas!$E$9,IF(G140&lt;Premissas!$C$11,Premissas!$E$10,IF(G140&lt;Premissas!$C$12,Premissas!$E$11,Premissas!$E$12)))))))</f>
        <v>500</v>
      </c>
      <c r="M140" s="65">
        <f>IF(OR(L140="",L140=0),0,L140/Premissas!$C$16)</f>
        <v>19.23076923076923</v>
      </c>
      <c r="N140" s="40" t="str">
        <f>IF(L140&gt;=Premissas!$C$17,"SIM","NÃO")</f>
        <v>NÃO</v>
      </c>
    </row>
    <row r="141" spans="1:14" ht="15" customHeight="1">
      <c r="A141" s="40">
        <v>7</v>
      </c>
      <c r="B141" s="40" t="s">
        <v>680</v>
      </c>
      <c r="C141" s="40" t="s">
        <v>681</v>
      </c>
      <c r="D141" s="40">
        <v>1974</v>
      </c>
      <c r="E141" s="40" t="s">
        <v>22</v>
      </c>
      <c r="F141" s="40">
        <f>COUNTIFS(Detalhe_Registro!$A:$A,A141,Detalhe_Registro!$D:$D,B141)</f>
        <v>1</v>
      </c>
      <c r="G141" s="63">
        <v>3.7777780000000001</v>
      </c>
      <c r="H141" s="63">
        <v>3.7777780000000001</v>
      </c>
      <c r="I141" s="62">
        <f>SUMIFS(Detalhe_Registro!$F:$F,Detalhe_Registro!$A:$A,A141,Detalhe_Registro!$D:$D,B141)</f>
        <v>1783</v>
      </c>
      <c r="J141" s="63">
        <f>SUMIFS(Detalhe_Registro!$G:$G,Detalhe_Registro!$A:$A,A141,Detalhe_Registro!$D:$D,B141)</f>
        <v>51.71</v>
      </c>
      <c r="K141" s="40" t="str">
        <f>IF(G141="","",IF(G141&lt;Premissas!$C$8,"&lt; 1,00",IF(G141&lt;Premissas!$C$9,"1,00 – 1,19",IF(G141&lt;Premissas!$C$10,"1,20 – 1,39",IF(G141&lt;Premissas!$C$11,"1,40 – 1,59",IF(G141&lt;Premissas!$C$12,"1,60 – 1,99","≥ 2,00"))))))</f>
        <v>≥ 2,00</v>
      </c>
      <c r="L141" s="64">
        <f>IF(G141="","",MIN(Premissas!$C$17,IF(G141&lt;Premissas!$C$8,Premissas!$E$7,IF(G141&lt;Premissas!$C$9,Premissas!$E$8,IF(G141&lt;Premissas!$C$10,Premissas!$E$9,IF(G141&lt;Premissas!$C$11,Premissas!$E$10,IF(G141&lt;Premissas!$C$12,Premissas!$E$11,Premissas!$E$12)))))))</f>
        <v>750</v>
      </c>
      <c r="M141" s="65">
        <f>IF(OR(L141="",L141=0),0,L141/Premissas!$C$16)</f>
        <v>28.846153846153847</v>
      </c>
      <c r="N141" s="40" t="str">
        <f>IF(L141&gt;=Premissas!$C$17,"SIM","NÃO")</f>
        <v>SIM</v>
      </c>
    </row>
    <row r="142" spans="1:14" ht="15" customHeight="1">
      <c r="A142" s="40">
        <v>7</v>
      </c>
      <c r="B142" s="40" t="s">
        <v>678</v>
      </c>
      <c r="C142" s="40" t="s">
        <v>679</v>
      </c>
      <c r="D142" s="40">
        <v>1974</v>
      </c>
      <c r="E142" s="40" t="s">
        <v>22</v>
      </c>
      <c r="F142" s="40">
        <f>COUNTIFS(Detalhe_Registro!$A:$A,A142,Detalhe_Registro!$D:$D,B142)</f>
        <v>1</v>
      </c>
      <c r="G142" s="63">
        <v>2.8888889999999998</v>
      </c>
      <c r="H142" s="63">
        <v>2.8888889999999998</v>
      </c>
      <c r="I142" s="62">
        <f>SUMIFS(Detalhe_Registro!$F:$F,Detalhe_Registro!$A:$A,A142,Detalhe_Registro!$D:$D,B142)</f>
        <v>2623</v>
      </c>
      <c r="J142" s="63">
        <f>SUMIFS(Detalhe_Registro!$G:$G,Detalhe_Registro!$A:$A,A142,Detalhe_Registro!$D:$D,B142)</f>
        <v>101.11</v>
      </c>
      <c r="K142" s="40" t="str">
        <f>IF(G142="","",IF(G142&lt;Premissas!$C$8,"&lt; 1,00",IF(G142&lt;Premissas!$C$9,"1,00 – 1,19",IF(G142&lt;Premissas!$C$10,"1,20 – 1,39",IF(G142&lt;Premissas!$C$11,"1,40 – 1,59",IF(G142&lt;Premissas!$C$12,"1,60 – 1,99","≥ 2,00"))))))</f>
        <v>≥ 2,00</v>
      </c>
      <c r="L142" s="64">
        <f>IF(G142="","",MIN(Premissas!$C$17,IF(G142&lt;Premissas!$C$8,Premissas!$E$7,IF(G142&lt;Premissas!$C$9,Premissas!$E$8,IF(G142&lt;Premissas!$C$10,Premissas!$E$9,IF(G142&lt;Premissas!$C$11,Premissas!$E$10,IF(G142&lt;Premissas!$C$12,Premissas!$E$11,Premissas!$E$12)))))))</f>
        <v>750</v>
      </c>
      <c r="M142" s="65">
        <f>IF(OR(L142="",L142=0),0,L142/Premissas!$C$16)</f>
        <v>28.846153846153847</v>
      </c>
      <c r="N142" s="40" t="str">
        <f>IF(L142&gt;=Premissas!$C$17,"SIM","NÃO")</f>
        <v>SIM</v>
      </c>
    </row>
    <row r="143" spans="1:14" ht="15" customHeight="1">
      <c r="A143" s="40">
        <v>7</v>
      </c>
      <c r="B143" s="40" t="s">
        <v>704</v>
      </c>
      <c r="C143" s="40" t="s">
        <v>705</v>
      </c>
      <c r="D143" s="40">
        <v>1974</v>
      </c>
      <c r="E143" s="40" t="s">
        <v>21</v>
      </c>
      <c r="F143" s="40">
        <f>COUNTIFS(Detalhe_Registro!$A:$A,A143,Detalhe_Registro!$D:$D,B143)</f>
        <v>1</v>
      </c>
      <c r="G143" s="63">
        <v>1.4375</v>
      </c>
      <c r="H143" s="63">
        <v>1.4375</v>
      </c>
      <c r="I143" s="62">
        <f>SUMIFS(Detalhe_Registro!$F:$F,Detalhe_Registro!$A:$A,A143,Detalhe_Registro!$D:$D,B143)</f>
        <v>801</v>
      </c>
      <c r="J143" s="63">
        <f>SUMIFS(Detalhe_Registro!$G:$G,Detalhe_Registro!$A:$A,A143,Detalhe_Registro!$D:$D,B143)</f>
        <v>35.479999999999997</v>
      </c>
      <c r="K143" s="40" t="str">
        <f>IF(G143="","",IF(G143&lt;Premissas!$C$8,"&lt; 1,00",IF(G143&lt;Premissas!$C$9,"1,00 – 1,19",IF(G143&lt;Premissas!$C$10,"1,20 – 1,39",IF(G143&lt;Premissas!$C$11,"1,40 – 1,59",IF(G143&lt;Premissas!$C$12,"1,60 – 1,99","≥ 2,00"))))))</f>
        <v>1,40 – 1,59</v>
      </c>
      <c r="L143" s="64">
        <f>IF(G143="","",MIN(Premissas!$C$17,IF(G143&lt;Premissas!$C$8,Premissas!$E$7,IF(G143&lt;Premissas!$C$9,Premissas!$E$8,IF(G143&lt;Premissas!$C$10,Premissas!$E$9,IF(G143&lt;Premissas!$C$11,Premissas!$E$10,IF(G143&lt;Premissas!$C$12,Premissas!$E$11,Premissas!$E$12)))))))</f>
        <v>350</v>
      </c>
      <c r="M143" s="65">
        <f>IF(OR(L143="",L143=0),0,L143/Premissas!$C$16)</f>
        <v>13.461538461538462</v>
      </c>
      <c r="N143" s="40" t="str">
        <f>IF(L143&gt;=Premissas!$C$17,"SIM","NÃO")</f>
        <v>NÃO</v>
      </c>
    </row>
    <row r="144" spans="1:14" ht="15" customHeight="1">
      <c r="A144" s="40">
        <v>7</v>
      </c>
      <c r="B144" s="40" t="s">
        <v>726</v>
      </c>
      <c r="C144" s="40" t="s">
        <v>727</v>
      </c>
      <c r="D144" s="40">
        <v>1974</v>
      </c>
      <c r="E144" s="40" t="s">
        <v>21</v>
      </c>
      <c r="F144" s="40">
        <f>COUNTIFS(Detalhe_Registro!$A:$A,A144,Detalhe_Registro!$D:$D,B144)</f>
        <v>1</v>
      </c>
      <c r="G144" s="63">
        <v>2.4375</v>
      </c>
      <c r="H144" s="63">
        <v>2.4375</v>
      </c>
      <c r="I144" s="62">
        <f>SUMIFS(Detalhe_Registro!$F:$F,Detalhe_Registro!$A:$A,A144,Detalhe_Registro!$D:$D,B144)</f>
        <v>38</v>
      </c>
      <c r="J144" s="63">
        <f>SUMIFS(Detalhe_Registro!$G:$G,Detalhe_Registro!$A:$A,A144,Detalhe_Registro!$D:$D,B144)</f>
        <v>0.98</v>
      </c>
      <c r="K144" s="40" t="str">
        <f>IF(G144="","",IF(G144&lt;Premissas!$C$8,"&lt; 1,00",IF(G144&lt;Premissas!$C$9,"1,00 – 1,19",IF(G144&lt;Premissas!$C$10,"1,20 – 1,39",IF(G144&lt;Premissas!$C$11,"1,40 – 1,59",IF(G144&lt;Premissas!$C$12,"1,60 – 1,99","≥ 2,00"))))))</f>
        <v>≥ 2,00</v>
      </c>
      <c r="L144" s="64">
        <f>IF(G144="","",MIN(Premissas!$C$17,IF(G144&lt;Premissas!$C$8,Premissas!$E$7,IF(G144&lt;Premissas!$C$9,Premissas!$E$8,IF(G144&lt;Premissas!$C$10,Premissas!$E$9,IF(G144&lt;Premissas!$C$11,Premissas!$E$10,IF(G144&lt;Premissas!$C$12,Premissas!$E$11,Premissas!$E$12)))))))</f>
        <v>750</v>
      </c>
      <c r="M144" s="65">
        <f>IF(OR(L144="",L144=0),0,L144/Premissas!$C$16)</f>
        <v>28.846153846153847</v>
      </c>
      <c r="N144" s="40" t="str">
        <f>IF(L144&gt;=Premissas!$C$17,"SIM","NÃO")</f>
        <v>SIM</v>
      </c>
    </row>
    <row r="145" spans="1:14" ht="15" customHeight="1">
      <c r="A145" s="40">
        <v>7</v>
      </c>
      <c r="B145" s="40" t="s">
        <v>702</v>
      </c>
      <c r="C145" s="40" t="s">
        <v>703</v>
      </c>
      <c r="D145" s="40">
        <v>1974</v>
      </c>
      <c r="E145" s="40" t="s">
        <v>21</v>
      </c>
      <c r="F145" s="40">
        <f>COUNTIFS(Detalhe_Registro!$A:$A,A145,Detalhe_Registro!$D:$D,B145)</f>
        <v>1</v>
      </c>
      <c r="G145" s="63">
        <v>1.8125</v>
      </c>
      <c r="H145" s="63">
        <v>1.8125</v>
      </c>
      <c r="I145" s="62">
        <f>SUMIFS(Detalhe_Registro!$F:$F,Detalhe_Registro!$A:$A,A145,Detalhe_Registro!$D:$D,B145)</f>
        <v>67</v>
      </c>
      <c r="J145" s="63">
        <f>SUMIFS(Detalhe_Registro!$G:$G,Detalhe_Registro!$A:$A,A145,Detalhe_Registro!$D:$D,B145)</f>
        <v>2.31</v>
      </c>
      <c r="K145" s="40" t="str">
        <f>IF(G145="","",IF(G145&lt;Premissas!$C$8,"&lt; 1,00",IF(G145&lt;Premissas!$C$9,"1,00 – 1,19",IF(G145&lt;Premissas!$C$10,"1,20 – 1,39",IF(G145&lt;Premissas!$C$11,"1,40 – 1,59",IF(G145&lt;Premissas!$C$12,"1,60 – 1,99","≥ 2,00"))))))</f>
        <v>1,60 – 1,99</v>
      </c>
      <c r="L145" s="64">
        <f>IF(G145="","",MIN(Premissas!$C$17,IF(G145&lt;Premissas!$C$8,Premissas!$E$7,IF(G145&lt;Premissas!$C$9,Premissas!$E$8,IF(G145&lt;Premissas!$C$10,Premissas!$E$9,IF(G145&lt;Premissas!$C$11,Premissas!$E$10,IF(G145&lt;Premissas!$C$12,Premissas!$E$11,Premissas!$E$12)))))))</f>
        <v>500</v>
      </c>
      <c r="M145" s="65">
        <f>IF(OR(L145="",L145=0),0,L145/Premissas!$C$16)</f>
        <v>19.23076923076923</v>
      </c>
      <c r="N145" s="40" t="str">
        <f>IF(L145&gt;=Premissas!$C$17,"SIM","NÃO")</f>
        <v>NÃO</v>
      </c>
    </row>
    <row r="146" spans="1:14" ht="15" customHeight="1">
      <c r="A146" s="40">
        <v>7</v>
      </c>
      <c r="B146" s="40" t="s">
        <v>712</v>
      </c>
      <c r="C146" s="40" t="s">
        <v>713</v>
      </c>
      <c r="D146" s="40">
        <v>1974</v>
      </c>
      <c r="E146" s="40" t="s">
        <v>21</v>
      </c>
      <c r="F146" s="40">
        <f>COUNTIFS(Detalhe_Registro!$A:$A,A146,Detalhe_Registro!$D:$D,B146)</f>
        <v>1</v>
      </c>
      <c r="G146" s="63">
        <v>1</v>
      </c>
      <c r="H146" s="63">
        <v>1</v>
      </c>
      <c r="I146" s="62">
        <f>SUMIFS(Detalhe_Registro!$F:$F,Detalhe_Registro!$A:$A,A146,Detalhe_Registro!$D:$D,B146)</f>
        <v>8</v>
      </c>
      <c r="J146" s="63">
        <f>SUMIFS(Detalhe_Registro!$G:$G,Detalhe_Registro!$A:$A,A146,Detalhe_Registro!$D:$D,B146)</f>
        <v>0.49</v>
      </c>
      <c r="K146" s="40" t="str">
        <f>IF(G146="","",IF(G146&lt;Premissas!$C$8,"&lt; 1,00",IF(G146&lt;Premissas!$C$9,"1,00 – 1,19",IF(G146&lt;Premissas!$C$10,"1,20 – 1,39",IF(G146&lt;Premissas!$C$11,"1,40 – 1,59",IF(G146&lt;Premissas!$C$12,"1,60 – 1,99","≥ 2,00"))))))</f>
        <v>1,00 – 1,19</v>
      </c>
      <c r="L146" s="64">
        <f>IF(G146="","",MIN(Premissas!$C$17,IF(G146&lt;Premissas!$C$8,Premissas!$E$7,IF(G146&lt;Premissas!$C$9,Premissas!$E$8,IF(G146&lt;Premissas!$C$10,Premissas!$E$9,IF(G146&lt;Premissas!$C$11,Premissas!$E$10,IF(G146&lt;Premissas!$C$12,Premissas!$E$11,Premissas!$E$12)))))))</f>
        <v>100</v>
      </c>
      <c r="M146" s="65">
        <f>IF(OR(L146="",L146=0),0,L146/Premissas!$C$16)</f>
        <v>3.8461538461538463</v>
      </c>
      <c r="N146" s="40" t="str">
        <f>IF(L146&gt;=Premissas!$C$17,"SIM","NÃO")</f>
        <v>NÃO</v>
      </c>
    </row>
    <row r="147" spans="1:14" ht="15" customHeight="1">
      <c r="A147" s="40">
        <v>7</v>
      </c>
      <c r="B147" s="40" t="s">
        <v>686</v>
      </c>
      <c r="C147" s="40" t="s">
        <v>687</v>
      </c>
      <c r="D147" s="40">
        <v>1974</v>
      </c>
      <c r="E147" s="40" t="s">
        <v>22</v>
      </c>
      <c r="F147" s="40">
        <f>COUNTIFS(Detalhe_Registro!$A:$A,A147,Detalhe_Registro!$D:$D,B147)</f>
        <v>1</v>
      </c>
      <c r="G147" s="63">
        <v>3.6666669999999999</v>
      </c>
      <c r="H147" s="63">
        <v>3.6666669999999999</v>
      </c>
      <c r="I147" s="62">
        <f>SUMIFS(Detalhe_Registro!$F:$F,Detalhe_Registro!$A:$A,A147,Detalhe_Registro!$D:$D,B147)</f>
        <v>2224</v>
      </c>
      <c r="J147" s="63">
        <f>SUMIFS(Detalhe_Registro!$G:$G,Detalhe_Registro!$A:$A,A147,Detalhe_Registro!$D:$D,B147)</f>
        <v>68.12</v>
      </c>
      <c r="K147" s="40" t="str">
        <f>IF(G147="","",IF(G147&lt;Premissas!$C$8,"&lt; 1,00",IF(G147&lt;Premissas!$C$9,"1,00 – 1,19",IF(G147&lt;Premissas!$C$10,"1,20 – 1,39",IF(G147&lt;Premissas!$C$11,"1,40 – 1,59",IF(G147&lt;Premissas!$C$12,"1,60 – 1,99","≥ 2,00"))))))</f>
        <v>≥ 2,00</v>
      </c>
      <c r="L147" s="64">
        <f>IF(G147="","",MIN(Premissas!$C$17,IF(G147&lt;Premissas!$C$8,Premissas!$E$7,IF(G147&lt;Premissas!$C$9,Premissas!$E$8,IF(G147&lt;Premissas!$C$10,Premissas!$E$9,IF(G147&lt;Premissas!$C$11,Premissas!$E$10,IF(G147&lt;Premissas!$C$12,Premissas!$E$11,Premissas!$E$12)))))))</f>
        <v>750</v>
      </c>
      <c r="M147" s="65">
        <f>IF(OR(L147="",L147=0),0,L147/Premissas!$C$16)</f>
        <v>28.846153846153847</v>
      </c>
      <c r="N147" s="40" t="str">
        <f>IF(L147&gt;=Premissas!$C$17,"SIM","NÃO")</f>
        <v>SIM</v>
      </c>
    </row>
    <row r="148" spans="1:14" ht="15" customHeight="1">
      <c r="A148" s="40">
        <v>7</v>
      </c>
      <c r="B148" s="40" t="s">
        <v>722</v>
      </c>
      <c r="C148" s="40" t="s">
        <v>723</v>
      </c>
      <c r="D148" s="40">
        <v>1974</v>
      </c>
      <c r="E148" s="40" t="s">
        <v>21</v>
      </c>
      <c r="F148" s="40">
        <f>COUNTIFS(Detalhe_Registro!$A:$A,A148,Detalhe_Registro!$D:$D,B148)</f>
        <v>1</v>
      </c>
      <c r="G148" s="63">
        <v>2.75</v>
      </c>
      <c r="H148" s="63">
        <v>2.75</v>
      </c>
      <c r="I148" s="62">
        <f>SUMIFS(Detalhe_Registro!$F:$F,Detalhe_Registro!$A:$A,A148,Detalhe_Registro!$D:$D,B148)</f>
        <v>15</v>
      </c>
      <c r="J148" s="63">
        <f>SUMIFS(Detalhe_Registro!$G:$G,Detalhe_Registro!$A:$A,A148,Detalhe_Registro!$D:$D,B148)</f>
        <v>0.34</v>
      </c>
      <c r="K148" s="40" t="str">
        <f>IF(G148="","",IF(G148&lt;Premissas!$C$8,"&lt; 1,00",IF(G148&lt;Premissas!$C$9,"1,00 – 1,19",IF(G148&lt;Premissas!$C$10,"1,20 – 1,39",IF(G148&lt;Premissas!$C$11,"1,40 – 1,59",IF(G148&lt;Premissas!$C$12,"1,60 – 1,99","≥ 2,00"))))))</f>
        <v>≥ 2,00</v>
      </c>
      <c r="L148" s="64">
        <f>IF(G148="","",MIN(Premissas!$C$17,IF(G148&lt;Premissas!$C$8,Premissas!$E$7,IF(G148&lt;Premissas!$C$9,Premissas!$E$8,IF(G148&lt;Premissas!$C$10,Premissas!$E$9,IF(G148&lt;Premissas!$C$11,Premissas!$E$10,IF(G148&lt;Premissas!$C$12,Premissas!$E$11,Premissas!$E$12)))))))</f>
        <v>750</v>
      </c>
      <c r="M148" s="65">
        <f>IF(OR(L148="",L148=0),0,L148/Premissas!$C$16)</f>
        <v>28.846153846153847</v>
      </c>
      <c r="N148" s="40" t="str">
        <f>IF(L148&gt;=Premissas!$C$17,"SIM","NÃO")</f>
        <v>SIM</v>
      </c>
    </row>
    <row r="149" spans="1:14" ht="15" customHeight="1">
      <c r="A149" s="40">
        <v>7</v>
      </c>
      <c r="B149" s="40" t="s">
        <v>728</v>
      </c>
      <c r="C149" s="40" t="s">
        <v>729</v>
      </c>
      <c r="D149" s="40">
        <v>1974</v>
      </c>
      <c r="E149" s="40" t="s">
        <v>21</v>
      </c>
      <c r="F149" s="40">
        <f>COUNTIFS(Detalhe_Registro!$A:$A,A149,Detalhe_Registro!$D:$D,B149)</f>
        <v>1</v>
      </c>
      <c r="G149" s="63">
        <v>2.625</v>
      </c>
      <c r="H149" s="63">
        <v>2.625</v>
      </c>
      <c r="I149" s="62">
        <f>SUMIFS(Detalhe_Registro!$F:$F,Detalhe_Registro!$A:$A,A149,Detalhe_Registro!$D:$D,B149)</f>
        <v>157</v>
      </c>
      <c r="J149" s="63">
        <f>SUMIFS(Detalhe_Registro!$G:$G,Detalhe_Registro!$A:$A,A149,Detalhe_Registro!$D:$D,B149)</f>
        <v>3.75</v>
      </c>
      <c r="K149" s="40" t="str">
        <f>IF(G149="","",IF(G149&lt;Premissas!$C$8,"&lt; 1,00",IF(G149&lt;Premissas!$C$9,"1,00 – 1,19",IF(G149&lt;Premissas!$C$10,"1,20 – 1,39",IF(G149&lt;Premissas!$C$11,"1,40 – 1,59",IF(G149&lt;Premissas!$C$12,"1,60 – 1,99","≥ 2,00"))))))</f>
        <v>≥ 2,00</v>
      </c>
      <c r="L149" s="64">
        <f>IF(G149="","",MIN(Premissas!$C$17,IF(G149&lt;Premissas!$C$8,Premissas!$E$7,IF(G149&lt;Premissas!$C$9,Premissas!$E$8,IF(G149&lt;Premissas!$C$10,Premissas!$E$9,IF(G149&lt;Premissas!$C$11,Premissas!$E$10,IF(G149&lt;Premissas!$C$12,Premissas!$E$11,Premissas!$E$12)))))))</f>
        <v>750</v>
      </c>
      <c r="M149" s="65">
        <f>IF(OR(L149="",L149=0),0,L149/Premissas!$C$16)</f>
        <v>28.846153846153847</v>
      </c>
      <c r="N149" s="40" t="str">
        <f>IF(L149&gt;=Premissas!$C$17,"SIM","NÃO")</f>
        <v>SIM</v>
      </c>
    </row>
    <row r="150" spans="1:14" ht="15" customHeight="1">
      <c r="A150" s="40">
        <v>7</v>
      </c>
      <c r="B150" s="40" t="s">
        <v>730</v>
      </c>
      <c r="C150" s="40" t="s">
        <v>731</v>
      </c>
      <c r="D150" s="40">
        <v>1974</v>
      </c>
      <c r="E150" s="40" t="s">
        <v>21</v>
      </c>
      <c r="F150" s="40">
        <f>COUNTIFS(Detalhe_Registro!$A:$A,A150,Detalhe_Registro!$D:$D,B150)</f>
        <v>1</v>
      </c>
      <c r="G150" s="63">
        <v>2.0625</v>
      </c>
      <c r="H150" s="63">
        <v>2.0625</v>
      </c>
      <c r="I150" s="62">
        <f>SUMIFS(Detalhe_Registro!$F:$F,Detalhe_Registro!$A:$A,A150,Detalhe_Registro!$D:$D,B150)</f>
        <v>482</v>
      </c>
      <c r="J150" s="63">
        <f>SUMIFS(Detalhe_Registro!$G:$G,Detalhe_Registro!$A:$A,A150,Detalhe_Registro!$D:$D,B150)</f>
        <v>14.75</v>
      </c>
      <c r="K150" s="40" t="str">
        <f>IF(G150="","",IF(G150&lt;Premissas!$C$8,"&lt; 1,00",IF(G150&lt;Premissas!$C$9,"1,00 – 1,19",IF(G150&lt;Premissas!$C$10,"1,20 – 1,39",IF(G150&lt;Premissas!$C$11,"1,40 – 1,59",IF(G150&lt;Premissas!$C$12,"1,60 – 1,99","≥ 2,00"))))))</f>
        <v>≥ 2,00</v>
      </c>
      <c r="L150" s="64">
        <f>IF(G150="","",MIN(Premissas!$C$17,IF(G150&lt;Premissas!$C$8,Premissas!$E$7,IF(G150&lt;Premissas!$C$9,Premissas!$E$8,IF(G150&lt;Premissas!$C$10,Premissas!$E$9,IF(G150&lt;Premissas!$C$11,Premissas!$E$10,IF(G150&lt;Premissas!$C$12,Premissas!$E$11,Premissas!$E$12)))))))</f>
        <v>750</v>
      </c>
      <c r="M150" s="65">
        <f>IF(OR(L150="",L150=0),0,L150/Premissas!$C$16)</f>
        <v>28.846153846153847</v>
      </c>
      <c r="N150" s="40" t="str">
        <f>IF(L150&gt;=Premissas!$C$17,"SIM","NÃO")</f>
        <v>SIM</v>
      </c>
    </row>
    <row r="151" spans="1:14" ht="15" customHeight="1">
      <c r="A151" s="40">
        <v>7</v>
      </c>
      <c r="B151" s="40" t="s">
        <v>671</v>
      </c>
      <c r="C151" s="40" t="s">
        <v>672</v>
      </c>
      <c r="D151" s="40">
        <v>1974</v>
      </c>
      <c r="E151" s="40" t="s">
        <v>22</v>
      </c>
      <c r="F151" s="40">
        <f>COUNTIFS(Detalhe_Registro!$A:$A,A151,Detalhe_Registro!$D:$D,B151)</f>
        <v>1</v>
      </c>
      <c r="G151" s="63">
        <v>2.5555560000000002</v>
      </c>
      <c r="H151" s="63">
        <v>2.5555560000000002</v>
      </c>
      <c r="I151" s="62">
        <f>SUMIFS(Detalhe_Registro!$F:$F,Detalhe_Registro!$A:$A,A151,Detalhe_Registro!$D:$D,B151)</f>
        <v>14</v>
      </c>
      <c r="J151" s="63">
        <f>SUMIFS(Detalhe_Registro!$G:$G,Detalhe_Registro!$A:$A,A151,Detalhe_Registro!$D:$D,B151)</f>
        <v>0.62</v>
      </c>
      <c r="K151" s="40" t="str">
        <f>IF(G151="","",IF(G151&lt;Premissas!$C$8,"&lt; 1,00",IF(G151&lt;Premissas!$C$9,"1,00 – 1,19",IF(G151&lt;Premissas!$C$10,"1,20 – 1,39",IF(G151&lt;Premissas!$C$11,"1,40 – 1,59",IF(G151&lt;Premissas!$C$12,"1,60 – 1,99","≥ 2,00"))))))</f>
        <v>≥ 2,00</v>
      </c>
      <c r="L151" s="64">
        <f>IF(G151="","",MIN(Premissas!$C$17,IF(G151&lt;Premissas!$C$8,Premissas!$E$7,IF(G151&lt;Premissas!$C$9,Premissas!$E$8,IF(G151&lt;Premissas!$C$10,Premissas!$E$9,IF(G151&lt;Premissas!$C$11,Premissas!$E$10,IF(G151&lt;Premissas!$C$12,Premissas!$E$11,Premissas!$E$12)))))))</f>
        <v>750</v>
      </c>
      <c r="M151" s="65">
        <f>IF(OR(L151="",L151=0),0,L151/Premissas!$C$16)</f>
        <v>28.846153846153847</v>
      </c>
      <c r="N151" s="40" t="str">
        <f>IF(L151&gt;=Premissas!$C$17,"SIM","NÃO")</f>
        <v>SIM</v>
      </c>
    </row>
    <row r="152" spans="1:14" ht="15" customHeight="1">
      <c r="A152" s="40">
        <v>7</v>
      </c>
      <c r="B152" s="40" t="s">
        <v>675</v>
      </c>
      <c r="C152" s="40" t="s">
        <v>676</v>
      </c>
      <c r="D152" s="40">
        <v>1974</v>
      </c>
      <c r="E152" s="40" t="s">
        <v>1940</v>
      </c>
      <c r="F152" s="40">
        <f>COUNTIFS(Detalhe_Registro!$A:$A,A152,Detalhe_Registro!$D:$D,B152)</f>
        <v>3</v>
      </c>
      <c r="G152" s="63">
        <v>2.1875</v>
      </c>
      <c r="H152" s="63">
        <v>1.4641999999999999</v>
      </c>
      <c r="I152" s="62">
        <f>SUMIFS(Detalhe_Registro!$F:$F,Detalhe_Registro!$A:$A,A152,Detalhe_Registro!$D:$D,B152)</f>
        <v>475</v>
      </c>
      <c r="J152" s="63">
        <f>SUMIFS(Detalhe_Registro!$G:$G,Detalhe_Registro!$A:$A,A152,Detalhe_Registro!$D:$D,B152)</f>
        <v>10.39</v>
      </c>
      <c r="K152" s="40" t="str">
        <f>IF(G152="","",IF(G152&lt;Premissas!$C$8,"&lt; 1,00",IF(G152&lt;Premissas!$C$9,"1,00 – 1,19",IF(G152&lt;Premissas!$C$10,"1,20 – 1,39",IF(G152&lt;Premissas!$C$11,"1,40 – 1,59",IF(G152&lt;Premissas!$C$12,"1,60 – 1,99","≥ 2,00"))))))</f>
        <v>≥ 2,00</v>
      </c>
      <c r="L152" s="64">
        <f>IF(G152="","",MIN(Premissas!$C$17,IF(G152&lt;Premissas!$C$8,Premissas!$E$7,IF(G152&lt;Premissas!$C$9,Premissas!$E$8,IF(G152&lt;Premissas!$C$10,Premissas!$E$9,IF(G152&lt;Premissas!$C$11,Premissas!$E$10,IF(G152&lt;Premissas!$C$12,Premissas!$E$11,Premissas!$E$12)))))))</f>
        <v>750</v>
      </c>
      <c r="M152" s="65">
        <f>IF(OR(L152="",L152=0),0,L152/Premissas!$C$16)</f>
        <v>28.846153846153847</v>
      </c>
      <c r="N152" s="40" t="str">
        <f>IF(L152&gt;=Premissas!$C$17,"SIM","NÃO")</f>
        <v>SIM</v>
      </c>
    </row>
    <row r="153" spans="1:14" ht="15" customHeight="1">
      <c r="A153" s="40">
        <v>7</v>
      </c>
      <c r="B153" s="40" t="s">
        <v>718</v>
      </c>
      <c r="C153" s="40" t="s">
        <v>719</v>
      </c>
      <c r="D153" s="40">
        <v>1974</v>
      </c>
      <c r="E153" s="40" t="s">
        <v>1939</v>
      </c>
      <c r="F153" s="40">
        <f>COUNTIFS(Detalhe_Registro!$A:$A,A153,Detalhe_Registro!$D:$D,B153)</f>
        <v>2</v>
      </c>
      <c r="G153" s="63">
        <v>4.6818179999999998</v>
      </c>
      <c r="H153" s="63">
        <v>3.8096589999999999</v>
      </c>
      <c r="I153" s="62">
        <f>SUMIFS(Detalhe_Registro!$F:$F,Detalhe_Registro!$A:$A,A153,Detalhe_Registro!$D:$D,B153)</f>
        <v>338</v>
      </c>
      <c r="J153" s="63">
        <f>SUMIFS(Detalhe_Registro!$G:$G,Detalhe_Registro!$A:$A,A153,Detalhe_Registro!$D:$D,B153)</f>
        <v>5.8</v>
      </c>
      <c r="K153" s="40" t="str">
        <f>IF(G153="","",IF(G153&lt;Premissas!$C$8,"&lt; 1,00",IF(G153&lt;Premissas!$C$9,"1,00 – 1,19",IF(G153&lt;Premissas!$C$10,"1,20 – 1,39",IF(G153&lt;Premissas!$C$11,"1,40 – 1,59",IF(G153&lt;Premissas!$C$12,"1,60 – 1,99","≥ 2,00"))))))</f>
        <v>≥ 2,00</v>
      </c>
      <c r="L153" s="64">
        <f>IF(G153="","",MIN(Premissas!$C$17,IF(G153&lt;Premissas!$C$8,Premissas!$E$7,IF(G153&lt;Premissas!$C$9,Premissas!$E$8,IF(G153&lt;Premissas!$C$10,Premissas!$E$9,IF(G153&lt;Premissas!$C$11,Premissas!$E$10,IF(G153&lt;Premissas!$C$12,Premissas!$E$11,Premissas!$E$12)))))))</f>
        <v>750</v>
      </c>
      <c r="M153" s="65">
        <f>IF(OR(L153="",L153=0),0,L153/Premissas!$C$16)</f>
        <v>28.846153846153847</v>
      </c>
      <c r="N153" s="40" t="str">
        <f>IF(L153&gt;=Premissas!$C$17,"SIM","NÃO")</f>
        <v>SIM</v>
      </c>
    </row>
    <row r="154" spans="1:14" ht="15" customHeight="1">
      <c r="A154" s="40">
        <v>7</v>
      </c>
      <c r="B154" s="40" t="s">
        <v>684</v>
      </c>
      <c r="C154" s="40" t="s">
        <v>685</v>
      </c>
      <c r="D154" s="40">
        <v>1974</v>
      </c>
      <c r="E154" s="40" t="s">
        <v>20</v>
      </c>
      <c r="F154" s="40">
        <f>COUNTIFS(Detalhe_Registro!$A:$A,A154,Detalhe_Registro!$D:$D,B154)</f>
        <v>1</v>
      </c>
      <c r="G154" s="63">
        <v>2.4390239999999999</v>
      </c>
      <c r="H154" s="63">
        <v>2.4390239999999999</v>
      </c>
      <c r="I154" s="62">
        <f>SUMIFS(Detalhe_Registro!$F:$F,Detalhe_Registro!$A:$A,A154,Detalhe_Registro!$D:$D,B154)</f>
        <v>2</v>
      </c>
      <c r="J154" s="63">
        <f>SUMIFS(Detalhe_Registro!$G:$G,Detalhe_Registro!$A:$A,A154,Detalhe_Registro!$D:$D,B154)</f>
        <v>0.02</v>
      </c>
      <c r="K154" s="40" t="str">
        <f>IF(G154="","",IF(G154&lt;Premissas!$C$8,"&lt; 1,00",IF(G154&lt;Premissas!$C$9,"1,00 – 1,19",IF(G154&lt;Premissas!$C$10,"1,20 – 1,39",IF(G154&lt;Premissas!$C$11,"1,40 – 1,59",IF(G154&lt;Premissas!$C$12,"1,60 – 1,99","≥ 2,00"))))))</f>
        <v>≥ 2,00</v>
      </c>
      <c r="L154" s="64">
        <f>IF(G154="","",MIN(Premissas!$C$17,IF(G154&lt;Premissas!$C$8,Premissas!$E$7,IF(G154&lt;Premissas!$C$9,Premissas!$E$8,IF(G154&lt;Premissas!$C$10,Premissas!$E$9,IF(G154&lt;Premissas!$C$11,Premissas!$E$10,IF(G154&lt;Premissas!$C$12,Premissas!$E$11,Premissas!$E$12)))))))</f>
        <v>750</v>
      </c>
      <c r="M154" s="65">
        <f>IF(OR(L154="",L154=0),0,L154/Premissas!$C$16)</f>
        <v>28.846153846153847</v>
      </c>
      <c r="N154" s="40" t="str">
        <f>IF(L154&gt;=Premissas!$C$17,"SIM","NÃO")</f>
        <v>SIM</v>
      </c>
    </row>
    <row r="155" spans="1:14" ht="15" customHeight="1">
      <c r="A155" s="40">
        <v>7</v>
      </c>
      <c r="B155" s="40" t="s">
        <v>690</v>
      </c>
      <c r="C155" s="40" t="s">
        <v>691</v>
      </c>
      <c r="D155" s="40">
        <v>1974</v>
      </c>
      <c r="E155" s="40" t="s">
        <v>22</v>
      </c>
      <c r="F155" s="40">
        <f>COUNTIFS(Detalhe_Registro!$A:$A,A155,Detalhe_Registro!$D:$D,B155)</f>
        <v>1</v>
      </c>
      <c r="G155" s="63">
        <v>3.1111110000000002</v>
      </c>
      <c r="H155" s="63">
        <v>3.1111110000000002</v>
      </c>
      <c r="I155" s="62">
        <f>SUMIFS(Detalhe_Registro!$F:$F,Detalhe_Registro!$A:$A,A155,Detalhe_Registro!$D:$D,B155)</f>
        <v>602</v>
      </c>
      <c r="J155" s="63">
        <f>SUMIFS(Detalhe_Registro!$G:$G,Detalhe_Registro!$A:$A,A155,Detalhe_Registro!$D:$D,B155)</f>
        <v>21.59</v>
      </c>
      <c r="K155" s="40" t="str">
        <f>IF(G155="","",IF(G155&lt;Premissas!$C$8,"&lt; 1,00",IF(G155&lt;Premissas!$C$9,"1,00 – 1,19",IF(G155&lt;Premissas!$C$10,"1,20 – 1,39",IF(G155&lt;Premissas!$C$11,"1,40 – 1,59",IF(G155&lt;Premissas!$C$12,"1,60 – 1,99","≥ 2,00"))))))</f>
        <v>≥ 2,00</v>
      </c>
      <c r="L155" s="64">
        <f>IF(G155="","",MIN(Premissas!$C$17,IF(G155&lt;Premissas!$C$8,Premissas!$E$7,IF(G155&lt;Premissas!$C$9,Premissas!$E$8,IF(G155&lt;Premissas!$C$10,Premissas!$E$9,IF(G155&lt;Premissas!$C$11,Premissas!$E$10,IF(G155&lt;Premissas!$C$12,Premissas!$E$11,Premissas!$E$12)))))))</f>
        <v>750</v>
      </c>
      <c r="M155" s="65">
        <f>IF(OR(L155="",L155=0),0,L155/Premissas!$C$16)</f>
        <v>28.846153846153847</v>
      </c>
      <c r="N155" s="40" t="str">
        <f>IF(L155&gt;=Premissas!$C$17,"SIM","NÃO")</f>
        <v>SIM</v>
      </c>
    </row>
    <row r="156" spans="1:14" ht="15" customHeight="1">
      <c r="A156" s="40">
        <v>7</v>
      </c>
      <c r="B156" s="40" t="s">
        <v>724</v>
      </c>
      <c r="C156" s="40" t="s">
        <v>725</v>
      </c>
      <c r="D156" s="40">
        <v>1974</v>
      </c>
      <c r="E156" s="40" t="s">
        <v>21</v>
      </c>
      <c r="F156" s="40">
        <f>COUNTIFS(Detalhe_Registro!$A:$A,A156,Detalhe_Registro!$D:$D,B156)</f>
        <v>1</v>
      </c>
      <c r="G156" s="63">
        <v>1.625</v>
      </c>
      <c r="H156" s="63">
        <v>1.625</v>
      </c>
      <c r="I156" s="62">
        <f>SUMIFS(Detalhe_Registro!$F:$F,Detalhe_Registro!$A:$A,A156,Detalhe_Registro!$D:$D,B156)</f>
        <v>535</v>
      </c>
      <c r="J156" s="63">
        <f>SUMIFS(Detalhe_Registro!$G:$G,Detalhe_Registro!$A:$A,A156,Detalhe_Registro!$D:$D,B156)</f>
        <v>20.57</v>
      </c>
      <c r="K156" s="40" t="str">
        <f>IF(G156="","",IF(G156&lt;Premissas!$C$8,"&lt; 1,00",IF(G156&lt;Premissas!$C$9,"1,00 – 1,19",IF(G156&lt;Premissas!$C$10,"1,20 – 1,39",IF(G156&lt;Premissas!$C$11,"1,40 – 1,59",IF(G156&lt;Premissas!$C$12,"1,60 – 1,99","≥ 2,00"))))))</f>
        <v>1,60 – 1,99</v>
      </c>
      <c r="L156" s="64">
        <f>IF(G156="","",MIN(Premissas!$C$17,IF(G156&lt;Premissas!$C$8,Premissas!$E$7,IF(G156&lt;Premissas!$C$9,Premissas!$E$8,IF(G156&lt;Premissas!$C$10,Premissas!$E$9,IF(G156&lt;Premissas!$C$11,Premissas!$E$10,IF(G156&lt;Premissas!$C$12,Premissas!$E$11,Premissas!$E$12)))))))</f>
        <v>500</v>
      </c>
      <c r="M156" s="65">
        <f>IF(OR(L156="",L156=0),0,L156/Premissas!$C$16)</f>
        <v>19.23076923076923</v>
      </c>
      <c r="N156" s="40" t="str">
        <f>IF(L156&gt;=Premissas!$C$17,"SIM","NÃO")</f>
        <v>NÃO</v>
      </c>
    </row>
    <row r="157" spans="1:14" ht="15" customHeight="1">
      <c r="A157" s="40">
        <v>7</v>
      </c>
      <c r="B157" s="40" t="s">
        <v>740</v>
      </c>
      <c r="C157" s="40" t="s">
        <v>741</v>
      </c>
      <c r="D157" s="40">
        <v>1979</v>
      </c>
      <c r="E157" s="40" t="s">
        <v>1940</v>
      </c>
      <c r="F157" s="40">
        <f>COUNTIFS(Detalhe_Registro!$A:$A,A157,Detalhe_Registro!$D:$D,B157)</f>
        <v>3</v>
      </c>
      <c r="G157" s="63">
        <v>21.954545</v>
      </c>
      <c r="H157" s="63">
        <v>8.0050869999999996</v>
      </c>
      <c r="I157" s="62">
        <f>SUMIFS(Detalhe_Registro!$F:$F,Detalhe_Registro!$A:$A,A157,Detalhe_Registro!$D:$D,B157)</f>
        <v>1805</v>
      </c>
      <c r="J157" s="63">
        <f>SUMIFS(Detalhe_Registro!$G:$G,Detalhe_Registro!$A:$A,A157,Detalhe_Registro!$D:$D,B157)</f>
        <v>45.25</v>
      </c>
      <c r="K157" s="40" t="str">
        <f>IF(G157="","",IF(G157&lt;Premissas!$C$8,"&lt; 1,00",IF(G157&lt;Premissas!$C$9,"1,00 – 1,19",IF(G157&lt;Premissas!$C$10,"1,20 – 1,39",IF(G157&lt;Premissas!$C$11,"1,40 – 1,59",IF(G157&lt;Premissas!$C$12,"1,60 – 1,99","≥ 2,00"))))))</f>
        <v>≥ 2,00</v>
      </c>
      <c r="L157" s="64">
        <f>IF(G157="","",MIN(Premissas!$C$17,IF(G157&lt;Premissas!$C$8,Premissas!$E$7,IF(G157&lt;Premissas!$C$9,Premissas!$E$8,IF(G157&lt;Premissas!$C$10,Premissas!$E$9,IF(G157&lt;Premissas!$C$11,Premissas!$E$10,IF(G157&lt;Premissas!$C$12,Premissas!$E$11,Premissas!$E$12)))))))</f>
        <v>750</v>
      </c>
      <c r="M157" s="65">
        <f>IF(OR(L157="",L157=0),0,L157/Premissas!$C$16)</f>
        <v>28.846153846153847</v>
      </c>
      <c r="N157" s="40" t="str">
        <f>IF(L157&gt;=Premissas!$C$17,"SIM","NÃO")</f>
        <v>SIM</v>
      </c>
    </row>
    <row r="158" spans="1:14" ht="15" customHeight="1">
      <c r="A158" s="40">
        <v>7</v>
      </c>
      <c r="B158" s="40" t="s">
        <v>762</v>
      </c>
      <c r="C158" s="40" t="s">
        <v>763</v>
      </c>
      <c r="D158" s="40">
        <v>1979</v>
      </c>
      <c r="E158" s="40" t="s">
        <v>21</v>
      </c>
      <c r="F158" s="40">
        <f>COUNTIFS(Detalhe_Registro!$A:$A,A158,Detalhe_Registro!$D:$D,B158)</f>
        <v>1</v>
      </c>
      <c r="G158" s="63">
        <v>6.25E-2</v>
      </c>
      <c r="H158" s="63">
        <v>6.25E-2</v>
      </c>
      <c r="I158" s="62">
        <f>SUMIFS(Detalhe_Registro!$F:$F,Detalhe_Registro!$A:$A,A158,Detalhe_Registro!$D:$D,B158)</f>
        <v>5</v>
      </c>
      <c r="J158" s="63">
        <f>SUMIFS(Detalhe_Registro!$G:$G,Detalhe_Registro!$A:$A,A158,Detalhe_Registro!$D:$D,B158)</f>
        <v>3.35</v>
      </c>
      <c r="K158" s="40" t="str">
        <f>IF(G158="","",IF(G158&lt;Premissas!$C$8,"&lt; 1,00",IF(G158&lt;Premissas!$C$9,"1,00 – 1,19",IF(G158&lt;Premissas!$C$10,"1,20 – 1,39",IF(G158&lt;Premissas!$C$11,"1,40 – 1,59",IF(G158&lt;Premissas!$C$12,"1,60 – 1,99","≥ 2,00"))))))</f>
        <v>&lt; 1,00</v>
      </c>
      <c r="L158" s="64">
        <f>IF(G158="","",MIN(Premissas!$C$17,IF(G158&lt;Premissas!$C$8,Premissas!$E$7,IF(G158&lt;Premissas!$C$9,Premissas!$E$8,IF(G158&lt;Premissas!$C$10,Premissas!$E$9,IF(G158&lt;Premissas!$C$11,Premissas!$E$10,IF(G158&lt;Premissas!$C$12,Premissas!$E$11,Premissas!$E$12)))))))</f>
        <v>0</v>
      </c>
      <c r="M158" s="65">
        <f>IF(OR(L158="",L158=0),0,L158/Premissas!$C$16)</f>
        <v>0</v>
      </c>
      <c r="N158" s="40" t="str">
        <f>IF(L158&gt;=Premissas!$C$17,"SIM","NÃO")</f>
        <v>NÃO</v>
      </c>
    </row>
    <row r="159" spans="1:14" ht="15" customHeight="1">
      <c r="A159" s="40">
        <v>7</v>
      </c>
      <c r="B159" s="40" t="s">
        <v>758</v>
      </c>
      <c r="C159" s="40" t="s">
        <v>759</v>
      </c>
      <c r="D159" s="40">
        <v>1979</v>
      </c>
      <c r="E159" s="40" t="s">
        <v>1940</v>
      </c>
      <c r="F159" s="40">
        <f>COUNTIFS(Detalhe_Registro!$A:$A,A159,Detalhe_Registro!$D:$D,B159)</f>
        <v>3</v>
      </c>
      <c r="G159" s="63">
        <v>5.9714289999999997</v>
      </c>
      <c r="H159" s="63">
        <v>3.0529760000000001</v>
      </c>
      <c r="I159" s="62">
        <f>SUMIFS(Detalhe_Registro!$F:$F,Detalhe_Registro!$A:$A,A159,Detalhe_Registro!$D:$D,B159)</f>
        <v>504</v>
      </c>
      <c r="J159" s="63">
        <f>SUMIFS(Detalhe_Registro!$G:$G,Detalhe_Registro!$A:$A,A159,Detalhe_Registro!$D:$D,B159)</f>
        <v>16.639999999999997</v>
      </c>
      <c r="K159" s="40" t="str">
        <f>IF(G159="","",IF(G159&lt;Premissas!$C$8,"&lt; 1,00",IF(G159&lt;Premissas!$C$9,"1,00 – 1,19",IF(G159&lt;Premissas!$C$10,"1,20 – 1,39",IF(G159&lt;Premissas!$C$11,"1,40 – 1,59",IF(G159&lt;Premissas!$C$12,"1,60 – 1,99","≥ 2,00"))))))</f>
        <v>≥ 2,00</v>
      </c>
      <c r="L159" s="64">
        <f>IF(G159="","",MIN(Premissas!$C$17,IF(G159&lt;Premissas!$C$8,Premissas!$E$7,IF(G159&lt;Premissas!$C$9,Premissas!$E$8,IF(G159&lt;Premissas!$C$10,Premissas!$E$9,IF(G159&lt;Premissas!$C$11,Premissas!$E$10,IF(G159&lt;Premissas!$C$12,Premissas!$E$11,Premissas!$E$12)))))))</f>
        <v>750</v>
      </c>
      <c r="M159" s="65">
        <f>IF(OR(L159="",L159=0),0,L159/Premissas!$C$16)</f>
        <v>28.846153846153847</v>
      </c>
      <c r="N159" s="40" t="str">
        <f>IF(L159&gt;=Premissas!$C$17,"SIM","NÃO")</f>
        <v>SIM</v>
      </c>
    </row>
    <row r="160" spans="1:14" ht="15" customHeight="1">
      <c r="A160" s="40">
        <v>7</v>
      </c>
      <c r="B160" s="40" t="s">
        <v>732</v>
      </c>
      <c r="C160" s="40" t="s">
        <v>733</v>
      </c>
      <c r="D160" s="40">
        <v>1979</v>
      </c>
      <c r="E160" s="40" t="s">
        <v>22</v>
      </c>
      <c r="F160" s="40">
        <f>COUNTIFS(Detalhe_Registro!$A:$A,A160,Detalhe_Registro!$D:$D,B160)</f>
        <v>1</v>
      </c>
      <c r="G160" s="63">
        <v>1.2222219999999999</v>
      </c>
      <c r="H160" s="63">
        <v>1.2222219999999999</v>
      </c>
      <c r="I160" s="62">
        <f>SUMIFS(Detalhe_Registro!$F:$F,Detalhe_Registro!$A:$A,A160,Detalhe_Registro!$D:$D,B160)</f>
        <v>3138</v>
      </c>
      <c r="J160" s="63">
        <f>SUMIFS(Detalhe_Registro!$G:$G,Detalhe_Registro!$A:$A,A160,Detalhe_Registro!$D:$D,B160)</f>
        <v>141.51</v>
      </c>
      <c r="K160" s="40" t="str">
        <f>IF(G160="","",IF(G160&lt;Premissas!$C$8,"&lt; 1,00",IF(G160&lt;Premissas!$C$9,"1,00 – 1,19",IF(G160&lt;Premissas!$C$10,"1,20 – 1,39",IF(G160&lt;Premissas!$C$11,"1,40 – 1,59",IF(G160&lt;Premissas!$C$12,"1,60 – 1,99","≥ 2,00"))))))</f>
        <v>1,20 – 1,39</v>
      </c>
      <c r="L160" s="64">
        <f>IF(G160="","",MIN(Premissas!$C$17,IF(G160&lt;Premissas!$C$8,Premissas!$E$7,IF(G160&lt;Premissas!$C$9,Premissas!$E$8,IF(G160&lt;Premissas!$C$10,Premissas!$E$9,IF(G160&lt;Premissas!$C$11,Premissas!$E$10,IF(G160&lt;Premissas!$C$12,Premissas!$E$11,Premissas!$E$12)))))))</f>
        <v>200</v>
      </c>
      <c r="M160" s="65">
        <f>IF(OR(L160="",L160=0),0,L160/Premissas!$C$16)</f>
        <v>7.6923076923076925</v>
      </c>
      <c r="N160" s="40" t="str">
        <f>IF(L160&gt;=Premissas!$C$17,"SIM","NÃO")</f>
        <v>NÃO</v>
      </c>
    </row>
    <row r="161" spans="1:14" ht="15" customHeight="1">
      <c r="A161" s="40">
        <v>7</v>
      </c>
      <c r="B161" s="40" t="s">
        <v>738</v>
      </c>
      <c r="C161" s="40" t="s">
        <v>739</v>
      </c>
      <c r="D161" s="40">
        <v>1979</v>
      </c>
      <c r="E161" s="40" t="s">
        <v>1941</v>
      </c>
      <c r="F161" s="40">
        <f>COUNTIFS(Detalhe_Registro!$A:$A,A161,Detalhe_Registro!$D:$D,B161)</f>
        <v>2</v>
      </c>
      <c r="G161" s="63">
        <v>1.2777780000000001</v>
      </c>
      <c r="H161" s="63">
        <v>1.0025250000000001</v>
      </c>
      <c r="I161" s="62">
        <f>SUMIFS(Detalhe_Registro!$F:$F,Detalhe_Registro!$A:$A,A161,Detalhe_Registro!$D:$D,B161)</f>
        <v>1632</v>
      </c>
      <c r="J161" s="63">
        <f>SUMIFS(Detalhe_Registro!$G:$G,Detalhe_Registro!$A:$A,A161,Detalhe_Registro!$D:$D,B161)</f>
        <v>98.27</v>
      </c>
      <c r="K161" s="40" t="str">
        <f>IF(G161="","",IF(G161&lt;Premissas!$C$8,"&lt; 1,00",IF(G161&lt;Premissas!$C$9,"1,00 – 1,19",IF(G161&lt;Premissas!$C$10,"1,20 – 1,39",IF(G161&lt;Premissas!$C$11,"1,40 – 1,59",IF(G161&lt;Premissas!$C$12,"1,60 – 1,99","≥ 2,00"))))))</f>
        <v>1,20 – 1,39</v>
      </c>
      <c r="L161" s="64">
        <f>IF(G161="","",MIN(Premissas!$C$17,IF(G161&lt;Premissas!$C$8,Premissas!$E$7,IF(G161&lt;Premissas!$C$9,Premissas!$E$8,IF(G161&lt;Premissas!$C$10,Premissas!$E$9,IF(G161&lt;Premissas!$C$11,Premissas!$E$10,IF(G161&lt;Premissas!$C$12,Premissas!$E$11,Premissas!$E$12)))))))</f>
        <v>200</v>
      </c>
      <c r="M161" s="65">
        <f>IF(OR(L161="",L161=0),0,L161/Premissas!$C$16)</f>
        <v>7.6923076923076925</v>
      </c>
      <c r="N161" s="40" t="str">
        <f>IF(L161&gt;=Premissas!$C$17,"SIM","NÃO")</f>
        <v>NÃO</v>
      </c>
    </row>
    <row r="162" spans="1:14" ht="15" customHeight="1">
      <c r="A162" s="40">
        <v>7</v>
      </c>
      <c r="B162" s="40" t="s">
        <v>750</v>
      </c>
      <c r="C162" s="40" t="s">
        <v>751</v>
      </c>
      <c r="D162" s="40">
        <v>1979</v>
      </c>
      <c r="E162" s="40" t="s">
        <v>1940</v>
      </c>
      <c r="F162" s="40">
        <f>COUNTIFS(Detalhe_Registro!$A:$A,A162,Detalhe_Registro!$D:$D,B162)</f>
        <v>3</v>
      </c>
      <c r="G162" s="63">
        <v>1.5</v>
      </c>
      <c r="H162" s="63">
        <v>0.77142900000000003</v>
      </c>
      <c r="I162" s="62">
        <f>SUMIFS(Detalhe_Registro!$F:$F,Detalhe_Registro!$A:$A,A162,Detalhe_Registro!$D:$D,B162)</f>
        <v>999</v>
      </c>
      <c r="J162" s="63">
        <f>SUMIFS(Detalhe_Registro!$G:$G,Detalhe_Registro!$A:$A,A162,Detalhe_Registro!$D:$D,B162)</f>
        <v>81.45</v>
      </c>
      <c r="K162" s="40" t="str">
        <f>IF(G162="","",IF(G162&lt;Premissas!$C$8,"&lt; 1,00",IF(G162&lt;Premissas!$C$9,"1,00 – 1,19",IF(G162&lt;Premissas!$C$10,"1,20 – 1,39",IF(G162&lt;Premissas!$C$11,"1,40 – 1,59",IF(G162&lt;Premissas!$C$12,"1,60 – 1,99","≥ 2,00"))))))</f>
        <v>1,40 – 1,59</v>
      </c>
      <c r="L162" s="64">
        <f>IF(G162="","",MIN(Premissas!$C$17,IF(G162&lt;Premissas!$C$8,Premissas!$E$7,IF(G162&lt;Premissas!$C$9,Premissas!$E$8,IF(G162&lt;Premissas!$C$10,Premissas!$E$9,IF(G162&lt;Premissas!$C$11,Premissas!$E$10,IF(G162&lt;Premissas!$C$12,Premissas!$E$11,Premissas!$E$12)))))))</f>
        <v>350</v>
      </c>
      <c r="M162" s="65">
        <f>IF(OR(L162="",L162=0),0,L162/Premissas!$C$16)</f>
        <v>13.461538461538462</v>
      </c>
      <c r="N162" s="40" t="str">
        <f>IF(L162&gt;=Premissas!$C$17,"SIM","NÃO")</f>
        <v>NÃO</v>
      </c>
    </row>
    <row r="163" spans="1:14" ht="15" customHeight="1">
      <c r="A163" s="40">
        <v>7</v>
      </c>
      <c r="B163" s="40" t="s">
        <v>742</v>
      </c>
      <c r="C163" s="40" t="s">
        <v>743</v>
      </c>
      <c r="D163" s="40">
        <v>1979</v>
      </c>
      <c r="E163" s="40" t="s">
        <v>1940</v>
      </c>
      <c r="F163" s="40">
        <f>COUNTIFS(Detalhe_Registro!$A:$A,A163,Detalhe_Registro!$D:$D,B163)</f>
        <v>3</v>
      </c>
      <c r="G163" s="63">
        <v>1.818182</v>
      </c>
      <c r="H163" s="63">
        <v>0.91320299999999999</v>
      </c>
      <c r="I163" s="62">
        <f>SUMIFS(Detalhe_Registro!$F:$F,Detalhe_Registro!$A:$A,A163,Detalhe_Registro!$D:$D,B163)</f>
        <v>561</v>
      </c>
      <c r="J163" s="63">
        <f>SUMIFS(Detalhe_Registro!$G:$G,Detalhe_Registro!$A:$A,A163,Detalhe_Registro!$D:$D,B163)</f>
        <v>30.810000000000002</v>
      </c>
      <c r="K163" s="40" t="str">
        <f>IF(G163="","",IF(G163&lt;Premissas!$C$8,"&lt; 1,00",IF(G163&lt;Premissas!$C$9,"1,00 – 1,19",IF(G163&lt;Premissas!$C$10,"1,20 – 1,39",IF(G163&lt;Premissas!$C$11,"1,40 – 1,59",IF(G163&lt;Premissas!$C$12,"1,60 – 1,99","≥ 2,00"))))))</f>
        <v>1,60 – 1,99</v>
      </c>
      <c r="L163" s="64">
        <f>IF(G163="","",MIN(Premissas!$C$17,IF(G163&lt;Premissas!$C$8,Premissas!$E$7,IF(G163&lt;Premissas!$C$9,Premissas!$E$8,IF(G163&lt;Premissas!$C$10,Premissas!$E$9,IF(G163&lt;Premissas!$C$11,Premissas!$E$10,IF(G163&lt;Premissas!$C$12,Premissas!$E$11,Premissas!$E$12)))))))</f>
        <v>500</v>
      </c>
      <c r="M163" s="65">
        <f>IF(OR(L163="",L163=0),0,L163/Premissas!$C$16)</f>
        <v>19.23076923076923</v>
      </c>
      <c r="N163" s="40" t="str">
        <f>IF(L163&gt;=Premissas!$C$17,"SIM","NÃO")</f>
        <v>NÃO</v>
      </c>
    </row>
    <row r="164" spans="1:14" ht="15" customHeight="1">
      <c r="A164" s="40">
        <v>7</v>
      </c>
      <c r="B164" s="40" t="s">
        <v>754</v>
      </c>
      <c r="C164" s="40" t="s">
        <v>755</v>
      </c>
      <c r="D164" s="40">
        <v>1979</v>
      </c>
      <c r="E164" s="40" t="s">
        <v>20</v>
      </c>
      <c r="F164" s="40">
        <f>COUNTIFS(Detalhe_Registro!$A:$A,A164,Detalhe_Registro!$D:$D,B164)</f>
        <v>1</v>
      </c>
      <c r="G164" s="63">
        <v>0.171429</v>
      </c>
      <c r="H164" s="63">
        <v>0.171429</v>
      </c>
      <c r="I164" s="62">
        <f>SUMIFS(Detalhe_Registro!$F:$F,Detalhe_Registro!$A:$A,A164,Detalhe_Registro!$D:$D,B164)</f>
        <v>207</v>
      </c>
      <c r="J164" s="63">
        <f>SUMIFS(Detalhe_Registro!$G:$G,Detalhe_Registro!$A:$A,A164,Detalhe_Registro!$D:$D,B164)</f>
        <v>33.590000000000003</v>
      </c>
      <c r="K164" s="40" t="str">
        <f>IF(G164="","",IF(G164&lt;Premissas!$C$8,"&lt; 1,00",IF(G164&lt;Premissas!$C$9,"1,00 – 1,19",IF(G164&lt;Premissas!$C$10,"1,20 – 1,39",IF(G164&lt;Premissas!$C$11,"1,40 – 1,59",IF(G164&lt;Premissas!$C$12,"1,60 – 1,99","≥ 2,00"))))))</f>
        <v>&lt; 1,00</v>
      </c>
      <c r="L164" s="64">
        <f>IF(G164="","",MIN(Premissas!$C$17,IF(G164&lt;Premissas!$C$8,Premissas!$E$7,IF(G164&lt;Premissas!$C$9,Premissas!$E$8,IF(G164&lt;Premissas!$C$10,Premissas!$E$9,IF(G164&lt;Premissas!$C$11,Premissas!$E$10,IF(G164&lt;Premissas!$C$12,Premissas!$E$11,Premissas!$E$12)))))))</f>
        <v>0</v>
      </c>
      <c r="M164" s="65">
        <f>IF(OR(L164="",L164=0),0,L164/Premissas!$C$16)</f>
        <v>0</v>
      </c>
      <c r="N164" s="40" t="str">
        <f>IF(L164&gt;=Premissas!$C$17,"SIM","NÃO")</f>
        <v>NÃO</v>
      </c>
    </row>
    <row r="165" spans="1:14" ht="15" customHeight="1">
      <c r="A165" s="40">
        <v>7</v>
      </c>
      <c r="B165" s="40" t="s">
        <v>746</v>
      </c>
      <c r="C165" s="40" t="s">
        <v>747</v>
      </c>
      <c r="D165" s="40">
        <v>1979</v>
      </c>
      <c r="E165" s="40" t="s">
        <v>21</v>
      </c>
      <c r="F165" s="40">
        <f>COUNTIFS(Detalhe_Registro!$A:$A,A165,Detalhe_Registro!$D:$D,B165)</f>
        <v>1</v>
      </c>
      <c r="G165" s="63">
        <v>0.3125</v>
      </c>
      <c r="H165" s="63">
        <v>0.3125</v>
      </c>
      <c r="I165" s="62">
        <f>SUMIFS(Detalhe_Registro!$F:$F,Detalhe_Registro!$A:$A,A165,Detalhe_Registro!$D:$D,B165)</f>
        <v>66</v>
      </c>
      <c r="J165" s="63">
        <f>SUMIFS(Detalhe_Registro!$G:$G,Detalhe_Registro!$A:$A,A165,Detalhe_Registro!$D:$D,B165)</f>
        <v>13.65</v>
      </c>
      <c r="K165" s="40" t="str">
        <f>IF(G165="","",IF(G165&lt;Premissas!$C$8,"&lt; 1,00",IF(G165&lt;Premissas!$C$9,"1,00 – 1,19",IF(G165&lt;Premissas!$C$10,"1,20 – 1,39",IF(G165&lt;Premissas!$C$11,"1,40 – 1,59",IF(G165&lt;Premissas!$C$12,"1,60 – 1,99","≥ 2,00"))))))</f>
        <v>&lt; 1,00</v>
      </c>
      <c r="L165" s="64">
        <f>IF(G165="","",MIN(Premissas!$C$17,IF(G165&lt;Premissas!$C$8,Premissas!$E$7,IF(G165&lt;Premissas!$C$9,Premissas!$E$8,IF(G165&lt;Premissas!$C$10,Premissas!$E$9,IF(G165&lt;Premissas!$C$11,Premissas!$E$10,IF(G165&lt;Premissas!$C$12,Premissas!$E$11,Premissas!$E$12)))))))</f>
        <v>0</v>
      </c>
      <c r="M165" s="65">
        <f>IF(OR(L165="",L165=0),0,L165/Premissas!$C$16)</f>
        <v>0</v>
      </c>
      <c r="N165" s="40" t="str">
        <f>IF(L165&gt;=Premissas!$C$17,"SIM","NÃO")</f>
        <v>NÃO</v>
      </c>
    </row>
    <row r="166" spans="1:14" ht="15" customHeight="1">
      <c r="A166" s="40">
        <v>7</v>
      </c>
      <c r="B166" s="40" t="s">
        <v>734</v>
      </c>
      <c r="C166" s="40" t="s">
        <v>735</v>
      </c>
      <c r="D166" s="40">
        <v>1979</v>
      </c>
      <c r="E166" s="40" t="s">
        <v>22</v>
      </c>
      <c r="F166" s="40">
        <f>COUNTIFS(Detalhe_Registro!$A:$A,A166,Detalhe_Registro!$D:$D,B166)</f>
        <v>1</v>
      </c>
      <c r="G166" s="63">
        <v>1.388889</v>
      </c>
      <c r="H166" s="63">
        <v>1.388889</v>
      </c>
      <c r="I166" s="62">
        <f>SUMIFS(Detalhe_Registro!$F:$F,Detalhe_Registro!$A:$A,A166,Detalhe_Registro!$D:$D,B166)</f>
        <v>906</v>
      </c>
      <c r="J166" s="63">
        <f>SUMIFS(Detalhe_Registro!$G:$G,Detalhe_Registro!$A:$A,A166,Detalhe_Registro!$D:$D,B166)</f>
        <v>35.82</v>
      </c>
      <c r="K166" s="40" t="str">
        <f>IF(G166="","",IF(G166&lt;Premissas!$C$8,"&lt; 1,00",IF(G166&lt;Premissas!$C$9,"1,00 – 1,19",IF(G166&lt;Premissas!$C$10,"1,20 – 1,39",IF(G166&lt;Premissas!$C$11,"1,40 – 1,59",IF(G166&lt;Premissas!$C$12,"1,60 – 1,99","≥ 2,00"))))))</f>
        <v>1,20 – 1,39</v>
      </c>
      <c r="L166" s="64">
        <f>IF(G166="","",MIN(Premissas!$C$17,IF(G166&lt;Premissas!$C$8,Premissas!$E$7,IF(G166&lt;Premissas!$C$9,Premissas!$E$8,IF(G166&lt;Premissas!$C$10,Premissas!$E$9,IF(G166&lt;Premissas!$C$11,Premissas!$E$10,IF(G166&lt;Premissas!$C$12,Premissas!$E$11,Premissas!$E$12)))))))</f>
        <v>200</v>
      </c>
      <c r="M166" s="65">
        <f>IF(OR(L166="",L166=0),0,L166/Premissas!$C$16)</f>
        <v>7.6923076923076925</v>
      </c>
      <c r="N166" s="40" t="str">
        <f>IF(L166&gt;=Premissas!$C$17,"SIM","NÃO")</f>
        <v>NÃO</v>
      </c>
    </row>
    <row r="167" spans="1:14" ht="15" customHeight="1">
      <c r="A167" s="40">
        <v>7</v>
      </c>
      <c r="B167" s="40" t="s">
        <v>744</v>
      </c>
      <c r="C167" s="40" t="s">
        <v>745</v>
      </c>
      <c r="D167" s="40">
        <v>1979</v>
      </c>
      <c r="E167" s="40" t="s">
        <v>22</v>
      </c>
      <c r="F167" s="40">
        <f>COUNTIFS(Detalhe_Registro!$A:$A,A167,Detalhe_Registro!$D:$D,B167)</f>
        <v>1</v>
      </c>
      <c r="G167" s="63">
        <v>2.2222219999999999</v>
      </c>
      <c r="H167" s="63">
        <v>2.2222219999999999</v>
      </c>
      <c r="I167" s="62">
        <f>SUMIFS(Detalhe_Registro!$F:$F,Detalhe_Registro!$A:$A,A167,Detalhe_Registro!$D:$D,B167)</f>
        <v>3224</v>
      </c>
      <c r="J167" s="63">
        <f>SUMIFS(Detalhe_Registro!$G:$G,Detalhe_Registro!$A:$A,A167,Detalhe_Registro!$D:$D,B167)</f>
        <v>81.319999999999993</v>
      </c>
      <c r="K167" s="40" t="str">
        <f>IF(G167="","",IF(G167&lt;Premissas!$C$8,"&lt; 1,00",IF(G167&lt;Premissas!$C$9,"1,00 – 1,19",IF(G167&lt;Premissas!$C$10,"1,20 – 1,39",IF(G167&lt;Premissas!$C$11,"1,40 – 1,59",IF(G167&lt;Premissas!$C$12,"1,60 – 1,99","≥ 2,00"))))))</f>
        <v>≥ 2,00</v>
      </c>
      <c r="L167" s="64">
        <f>IF(G167="","",MIN(Premissas!$C$17,IF(G167&lt;Premissas!$C$8,Premissas!$E$7,IF(G167&lt;Premissas!$C$9,Premissas!$E$8,IF(G167&lt;Premissas!$C$10,Premissas!$E$9,IF(G167&lt;Premissas!$C$11,Premissas!$E$10,IF(G167&lt;Premissas!$C$12,Premissas!$E$11,Premissas!$E$12)))))))</f>
        <v>750</v>
      </c>
      <c r="M167" s="65">
        <f>IF(OR(L167="",L167=0),0,L167/Premissas!$C$16)</f>
        <v>28.846153846153847</v>
      </c>
      <c r="N167" s="40" t="str">
        <f>IF(L167&gt;=Premissas!$C$17,"SIM","NÃO")</f>
        <v>SIM</v>
      </c>
    </row>
    <row r="168" spans="1:14" ht="15" customHeight="1">
      <c r="A168" s="40">
        <v>7</v>
      </c>
      <c r="B168" s="40" t="s">
        <v>756</v>
      </c>
      <c r="C168" s="40" t="s">
        <v>757</v>
      </c>
      <c r="D168" s="40">
        <v>1979</v>
      </c>
      <c r="E168" s="40" t="s">
        <v>19</v>
      </c>
      <c r="F168" s="40">
        <f>COUNTIFS(Detalhe_Registro!$A:$A,A168,Detalhe_Registro!$D:$D,B168)</f>
        <v>1</v>
      </c>
      <c r="G168" s="63">
        <v>1</v>
      </c>
      <c r="H168" s="63">
        <v>1</v>
      </c>
      <c r="I168" s="62">
        <f>SUMIFS(Detalhe_Registro!$F:$F,Detalhe_Registro!$A:$A,A168,Detalhe_Registro!$D:$D,B168)</f>
        <v>2038</v>
      </c>
      <c r="J168" s="63">
        <f>SUMIFS(Detalhe_Registro!$G:$G,Detalhe_Registro!$A:$A,A168,Detalhe_Registro!$D:$D,B168)</f>
        <v>93.49</v>
      </c>
      <c r="K168" s="40" t="str">
        <f>IF(G168="","",IF(G168&lt;Premissas!$C$8,"&lt; 1,00",IF(G168&lt;Premissas!$C$9,"1,00 – 1,19",IF(G168&lt;Premissas!$C$10,"1,20 – 1,39",IF(G168&lt;Premissas!$C$11,"1,40 – 1,59",IF(G168&lt;Premissas!$C$12,"1,60 – 1,99","≥ 2,00"))))))</f>
        <v>1,00 – 1,19</v>
      </c>
      <c r="L168" s="64">
        <f>IF(G168="","",MIN(Premissas!$C$17,IF(G168&lt;Premissas!$C$8,Premissas!$E$7,IF(G168&lt;Premissas!$C$9,Premissas!$E$8,IF(G168&lt;Premissas!$C$10,Premissas!$E$9,IF(G168&lt;Premissas!$C$11,Premissas!$E$10,IF(G168&lt;Premissas!$C$12,Premissas!$E$11,Premissas!$E$12)))))))</f>
        <v>100</v>
      </c>
      <c r="M168" s="65">
        <f>IF(OR(L168="",L168=0),0,L168/Premissas!$C$16)</f>
        <v>3.8461538461538463</v>
      </c>
      <c r="N168" s="40" t="str">
        <f>IF(L168&gt;=Premissas!$C$17,"SIM","NÃO")</f>
        <v>NÃO</v>
      </c>
    </row>
    <row r="169" spans="1:14" ht="15" customHeight="1">
      <c r="A169" s="40">
        <v>7</v>
      </c>
      <c r="B169" s="40" t="s">
        <v>764</v>
      </c>
      <c r="C169" s="40" t="s">
        <v>765</v>
      </c>
      <c r="D169" s="40">
        <v>1979</v>
      </c>
      <c r="E169" s="40" t="s">
        <v>1941</v>
      </c>
      <c r="F169" s="40">
        <f>COUNTIFS(Detalhe_Registro!$A:$A,A169,Detalhe_Registro!$D:$D,B169)</f>
        <v>2</v>
      </c>
      <c r="G169" s="63">
        <v>1.0555559999999999</v>
      </c>
      <c r="H169" s="63">
        <v>0.64141400000000004</v>
      </c>
      <c r="I169" s="62">
        <f>SUMIFS(Detalhe_Registro!$F:$F,Detalhe_Registro!$A:$A,A169,Detalhe_Registro!$D:$D,B169)</f>
        <v>1893</v>
      </c>
      <c r="J169" s="63">
        <f>SUMIFS(Detalhe_Registro!$G:$G,Detalhe_Registro!$A:$A,A169,Detalhe_Registro!$D:$D,B169)</f>
        <v>103.73</v>
      </c>
      <c r="K169" s="40" t="str">
        <f>IF(G169="","",IF(G169&lt;Premissas!$C$8,"&lt; 1,00",IF(G169&lt;Premissas!$C$9,"1,00 – 1,19",IF(G169&lt;Premissas!$C$10,"1,20 – 1,39",IF(G169&lt;Premissas!$C$11,"1,40 – 1,59",IF(G169&lt;Premissas!$C$12,"1,60 – 1,99","≥ 2,00"))))))</f>
        <v>1,00 – 1,19</v>
      </c>
      <c r="L169" s="64">
        <f>IF(G169="","",MIN(Premissas!$C$17,IF(G169&lt;Premissas!$C$8,Premissas!$E$7,IF(G169&lt;Premissas!$C$9,Premissas!$E$8,IF(G169&lt;Premissas!$C$10,Premissas!$E$9,IF(G169&lt;Premissas!$C$11,Premissas!$E$10,IF(G169&lt;Premissas!$C$12,Premissas!$E$11,Premissas!$E$12)))))))</f>
        <v>100</v>
      </c>
      <c r="M169" s="65">
        <f>IF(OR(L169="",L169=0),0,L169/Premissas!$C$16)</f>
        <v>3.8461538461538463</v>
      </c>
      <c r="N169" s="40" t="str">
        <f>IF(L169&gt;=Premissas!$C$17,"SIM","NÃO")</f>
        <v>NÃO</v>
      </c>
    </row>
    <row r="170" spans="1:14" ht="15" customHeight="1">
      <c r="A170" s="40">
        <v>7</v>
      </c>
      <c r="B170" s="40" t="s">
        <v>748</v>
      </c>
      <c r="C170" s="40" t="s">
        <v>749</v>
      </c>
      <c r="D170" s="40">
        <v>1979</v>
      </c>
      <c r="E170" s="40" t="s">
        <v>1940</v>
      </c>
      <c r="F170" s="40">
        <f>COUNTIFS(Detalhe_Registro!$A:$A,A170,Detalhe_Registro!$D:$D,B170)</f>
        <v>3</v>
      </c>
      <c r="G170" s="63">
        <v>0.72727299999999995</v>
      </c>
      <c r="H170" s="63">
        <v>0.67932899999999996</v>
      </c>
      <c r="I170" s="62">
        <f>SUMIFS(Detalhe_Registro!$F:$F,Detalhe_Registro!$A:$A,A170,Detalhe_Registro!$D:$D,B170)</f>
        <v>1214</v>
      </c>
      <c r="J170" s="63">
        <f>SUMIFS(Detalhe_Registro!$G:$G,Detalhe_Registro!$A:$A,A170,Detalhe_Registro!$D:$D,B170)</f>
        <v>89.13000000000001</v>
      </c>
      <c r="K170" s="40" t="str">
        <f>IF(G170="","",IF(G170&lt;Premissas!$C$8,"&lt; 1,00",IF(G170&lt;Premissas!$C$9,"1,00 – 1,19",IF(G170&lt;Premissas!$C$10,"1,20 – 1,39",IF(G170&lt;Premissas!$C$11,"1,40 – 1,59",IF(G170&lt;Premissas!$C$12,"1,60 – 1,99","≥ 2,00"))))))</f>
        <v>&lt; 1,00</v>
      </c>
      <c r="L170" s="64">
        <f>IF(G170="","",MIN(Premissas!$C$17,IF(G170&lt;Premissas!$C$8,Premissas!$E$7,IF(G170&lt;Premissas!$C$9,Premissas!$E$8,IF(G170&lt;Premissas!$C$10,Premissas!$E$9,IF(G170&lt;Premissas!$C$11,Premissas!$E$10,IF(G170&lt;Premissas!$C$12,Premissas!$E$11,Premissas!$E$12)))))))</f>
        <v>0</v>
      </c>
      <c r="M170" s="65">
        <f>IF(OR(L170="",L170=0),0,L170/Premissas!$C$16)</f>
        <v>0</v>
      </c>
      <c r="N170" s="40" t="str">
        <f>IF(L170&gt;=Premissas!$C$17,"SIM","NÃO")</f>
        <v>NÃO</v>
      </c>
    </row>
    <row r="171" spans="1:14" ht="15" customHeight="1">
      <c r="A171" s="40">
        <v>7</v>
      </c>
      <c r="B171" s="40" t="s">
        <v>760</v>
      </c>
      <c r="C171" s="40" t="s">
        <v>761</v>
      </c>
      <c r="D171" s="40">
        <v>1979</v>
      </c>
      <c r="E171" s="40" t="s">
        <v>20</v>
      </c>
      <c r="F171" s="40">
        <f>COUNTIFS(Detalhe_Registro!$A:$A,A171,Detalhe_Registro!$D:$D,B171)</f>
        <v>1</v>
      </c>
      <c r="G171" s="63">
        <v>0.65714300000000003</v>
      </c>
      <c r="H171" s="63">
        <v>0.65714300000000003</v>
      </c>
      <c r="I171" s="62">
        <f>SUMIFS(Detalhe_Registro!$F:$F,Detalhe_Registro!$A:$A,A171,Detalhe_Registro!$D:$D,B171)</f>
        <v>1798</v>
      </c>
      <c r="J171" s="63">
        <f>SUMIFS(Detalhe_Registro!$G:$G,Detalhe_Registro!$A:$A,A171,Detalhe_Registro!$D:$D,B171)</f>
        <v>78.14</v>
      </c>
      <c r="K171" s="40" t="str">
        <f>IF(G171="","",IF(G171&lt;Premissas!$C$8,"&lt; 1,00",IF(G171&lt;Premissas!$C$9,"1,00 – 1,19",IF(G171&lt;Premissas!$C$10,"1,20 – 1,39",IF(G171&lt;Premissas!$C$11,"1,40 – 1,59",IF(G171&lt;Premissas!$C$12,"1,60 – 1,99","≥ 2,00"))))))</f>
        <v>&lt; 1,00</v>
      </c>
      <c r="L171" s="64">
        <f>IF(G171="","",MIN(Premissas!$C$17,IF(G171&lt;Premissas!$C$8,Premissas!$E$7,IF(G171&lt;Premissas!$C$9,Premissas!$E$8,IF(G171&lt;Premissas!$C$10,Premissas!$E$9,IF(G171&lt;Premissas!$C$11,Premissas!$E$10,IF(G171&lt;Premissas!$C$12,Premissas!$E$11,Premissas!$E$12)))))))</f>
        <v>0</v>
      </c>
      <c r="M171" s="65">
        <f>IF(OR(L171="",L171=0),0,L171/Premissas!$C$16)</f>
        <v>0</v>
      </c>
      <c r="N171" s="40" t="str">
        <f>IF(L171&gt;=Premissas!$C$17,"SIM","NÃO")</f>
        <v>NÃO</v>
      </c>
    </row>
    <row r="172" spans="1:14" ht="15" customHeight="1">
      <c r="A172" s="40">
        <v>7</v>
      </c>
      <c r="B172" s="40" t="s">
        <v>736</v>
      </c>
      <c r="C172" s="40" t="s">
        <v>737</v>
      </c>
      <c r="D172" s="40">
        <v>1979</v>
      </c>
      <c r="E172" s="40" t="s">
        <v>20</v>
      </c>
      <c r="F172" s="40">
        <f>COUNTIFS(Detalhe_Registro!$A:$A,A172,Detalhe_Registro!$D:$D,B172)</f>
        <v>1</v>
      </c>
      <c r="G172" s="63">
        <v>0.77142900000000003</v>
      </c>
      <c r="H172" s="63">
        <v>0.77142900000000003</v>
      </c>
      <c r="I172" s="62">
        <f>SUMIFS(Detalhe_Registro!$F:$F,Detalhe_Registro!$A:$A,A172,Detalhe_Registro!$D:$D,B172)</f>
        <v>2698</v>
      </c>
      <c r="J172" s="63">
        <f>SUMIFS(Detalhe_Registro!$G:$G,Detalhe_Registro!$A:$A,A172,Detalhe_Registro!$D:$D,B172)</f>
        <v>100.89</v>
      </c>
      <c r="K172" s="40" t="str">
        <f>IF(G172="","",IF(G172&lt;Premissas!$C$8,"&lt; 1,00",IF(G172&lt;Premissas!$C$9,"1,00 – 1,19",IF(G172&lt;Premissas!$C$10,"1,20 – 1,39",IF(G172&lt;Premissas!$C$11,"1,40 – 1,59",IF(G172&lt;Premissas!$C$12,"1,60 – 1,99","≥ 2,00"))))))</f>
        <v>&lt; 1,00</v>
      </c>
      <c r="L172" s="64">
        <f>IF(G172="","",MIN(Premissas!$C$17,IF(G172&lt;Premissas!$C$8,Premissas!$E$7,IF(G172&lt;Premissas!$C$9,Premissas!$E$8,IF(G172&lt;Premissas!$C$10,Premissas!$E$9,IF(G172&lt;Premissas!$C$11,Premissas!$E$10,IF(G172&lt;Premissas!$C$12,Premissas!$E$11,Premissas!$E$12)))))))</f>
        <v>0</v>
      </c>
      <c r="M172" s="65">
        <f>IF(OR(L172="",L172=0),0,L172/Premissas!$C$16)</f>
        <v>0</v>
      </c>
      <c r="N172" s="40" t="str">
        <f>IF(L172&gt;=Premissas!$C$17,"SIM","NÃO")</f>
        <v>NÃO</v>
      </c>
    </row>
    <row r="173" spans="1:14" ht="15" customHeight="1">
      <c r="A173" s="40">
        <v>7</v>
      </c>
      <c r="B173" s="40" t="s">
        <v>752</v>
      </c>
      <c r="C173" s="40" t="s">
        <v>753</v>
      </c>
      <c r="D173" s="40">
        <v>1979</v>
      </c>
      <c r="E173" s="40" t="s">
        <v>21</v>
      </c>
      <c r="F173" s="40">
        <f>COUNTIFS(Detalhe_Registro!$A:$A,A173,Detalhe_Registro!$D:$D,B173)</f>
        <v>1</v>
      </c>
      <c r="G173" s="63">
        <v>0.6875</v>
      </c>
      <c r="H173" s="63">
        <v>0.6875</v>
      </c>
      <c r="I173" s="62">
        <f>SUMIFS(Detalhe_Registro!$F:$F,Detalhe_Registro!$A:$A,A173,Detalhe_Registro!$D:$D,B173)</f>
        <v>22</v>
      </c>
      <c r="J173" s="63">
        <f>SUMIFS(Detalhe_Registro!$G:$G,Detalhe_Registro!$A:$A,A173,Detalhe_Registro!$D:$D,B173)</f>
        <v>1.93</v>
      </c>
      <c r="K173" s="40" t="str">
        <f>IF(G173="","",IF(G173&lt;Premissas!$C$8,"&lt; 1,00",IF(G173&lt;Premissas!$C$9,"1,00 – 1,19",IF(G173&lt;Premissas!$C$10,"1,20 – 1,39",IF(G173&lt;Premissas!$C$11,"1,40 – 1,59",IF(G173&lt;Premissas!$C$12,"1,60 – 1,99","≥ 2,00"))))))</f>
        <v>&lt; 1,00</v>
      </c>
      <c r="L173" s="64">
        <f>IF(G173="","",MIN(Premissas!$C$17,IF(G173&lt;Premissas!$C$8,Premissas!$E$7,IF(G173&lt;Premissas!$C$9,Premissas!$E$8,IF(G173&lt;Premissas!$C$10,Premissas!$E$9,IF(G173&lt;Premissas!$C$11,Premissas!$E$10,IF(G173&lt;Premissas!$C$12,Premissas!$E$11,Premissas!$E$12)))))))</f>
        <v>0</v>
      </c>
      <c r="M173" s="65">
        <f>IF(OR(L173="",L173=0),0,L173/Premissas!$C$16)</f>
        <v>0</v>
      </c>
      <c r="N173" s="40" t="str">
        <f>IF(L173&gt;=Premissas!$C$17,"SIM","NÃO")</f>
        <v>NÃO</v>
      </c>
    </row>
    <row r="174" spans="1:14" ht="15" customHeight="1">
      <c r="A174" s="40">
        <v>7</v>
      </c>
      <c r="B174" s="40" t="s">
        <v>355</v>
      </c>
      <c r="C174" s="40" t="s">
        <v>356</v>
      </c>
      <c r="D174" s="40">
        <v>409</v>
      </c>
      <c r="E174" s="40" t="s">
        <v>21</v>
      </c>
      <c r="F174" s="40">
        <f>COUNTIFS(Detalhe_Registro!$A:$A,A174,Detalhe_Registro!$D:$D,B174)</f>
        <v>1</v>
      </c>
      <c r="G174" s="63">
        <v>1.2272730000000001</v>
      </c>
      <c r="H174" s="63">
        <v>1.2272730000000001</v>
      </c>
      <c r="I174" s="62">
        <f>SUMIFS(Detalhe_Registro!$F:$F,Detalhe_Registro!$A:$A,A174,Detalhe_Registro!$D:$D,B174)</f>
        <v>40</v>
      </c>
      <c r="J174" s="63">
        <f>SUMIFS(Detalhe_Registro!$G:$G,Detalhe_Registro!$A:$A,A174,Detalhe_Registro!$D:$D,B174)</f>
        <v>1.46</v>
      </c>
      <c r="K174" s="40" t="str">
        <f>IF(G174="","",IF(G174&lt;Premissas!$C$8,"&lt; 1,00",IF(G174&lt;Premissas!$C$9,"1,00 – 1,19",IF(G174&lt;Premissas!$C$10,"1,20 – 1,39",IF(G174&lt;Premissas!$C$11,"1,40 – 1,59",IF(G174&lt;Premissas!$C$12,"1,60 – 1,99","≥ 2,00"))))))</f>
        <v>1,20 – 1,39</v>
      </c>
      <c r="L174" s="64">
        <f>IF(G174="","",MIN(Premissas!$C$17,IF(G174&lt;Premissas!$C$8,Premissas!$E$7,IF(G174&lt;Premissas!$C$9,Premissas!$E$8,IF(G174&lt;Premissas!$C$10,Premissas!$E$9,IF(G174&lt;Premissas!$C$11,Premissas!$E$10,IF(G174&lt;Premissas!$C$12,Premissas!$E$11,Premissas!$E$12)))))))</f>
        <v>200</v>
      </c>
      <c r="M174" s="65">
        <f>IF(OR(L174="",L174=0),0,L174/Premissas!$C$16)</f>
        <v>7.6923076923076925</v>
      </c>
      <c r="N174" s="40" t="str">
        <f>IF(L174&gt;=Premissas!$C$17,"SIM","NÃO")</f>
        <v>NÃO</v>
      </c>
    </row>
    <row r="175" spans="1:14" ht="15" customHeight="1">
      <c r="A175" s="40">
        <v>7</v>
      </c>
      <c r="B175" s="40" t="s">
        <v>325</v>
      </c>
      <c r="C175" s="40" t="s">
        <v>326</v>
      </c>
      <c r="D175" s="40">
        <v>409</v>
      </c>
      <c r="E175" s="40" t="s">
        <v>21</v>
      </c>
      <c r="F175" s="40">
        <f>COUNTIFS(Detalhe_Registro!$A:$A,A175,Detalhe_Registro!$D:$D,B175)</f>
        <v>1</v>
      </c>
      <c r="G175" s="63">
        <v>1.454545</v>
      </c>
      <c r="H175" s="63">
        <v>1.454545</v>
      </c>
      <c r="I175" s="62">
        <f>SUMIFS(Detalhe_Registro!$F:$F,Detalhe_Registro!$A:$A,A175,Detalhe_Registro!$D:$D,B175)</f>
        <v>1118</v>
      </c>
      <c r="J175" s="63">
        <f>SUMIFS(Detalhe_Registro!$G:$G,Detalhe_Registro!$A:$A,A175,Detalhe_Registro!$D:$D,B175)</f>
        <v>34.409999999999997</v>
      </c>
      <c r="K175" s="40" t="str">
        <f>IF(G175="","",IF(G175&lt;Premissas!$C$8,"&lt; 1,00",IF(G175&lt;Premissas!$C$9,"1,00 – 1,19",IF(G175&lt;Premissas!$C$10,"1,20 – 1,39",IF(G175&lt;Premissas!$C$11,"1,40 – 1,59",IF(G175&lt;Premissas!$C$12,"1,60 – 1,99","≥ 2,00"))))))</f>
        <v>1,40 – 1,59</v>
      </c>
      <c r="L175" s="64">
        <f>IF(G175="","",MIN(Premissas!$C$17,IF(G175&lt;Premissas!$C$8,Premissas!$E$7,IF(G175&lt;Premissas!$C$9,Premissas!$E$8,IF(G175&lt;Premissas!$C$10,Premissas!$E$9,IF(G175&lt;Premissas!$C$11,Premissas!$E$10,IF(G175&lt;Premissas!$C$12,Premissas!$E$11,Premissas!$E$12)))))))</f>
        <v>350</v>
      </c>
      <c r="M175" s="65">
        <f>IF(OR(L175="",L175=0),0,L175/Premissas!$C$16)</f>
        <v>13.461538461538462</v>
      </c>
      <c r="N175" s="40" t="str">
        <f>IF(L175&gt;=Premissas!$C$17,"SIM","NÃO")</f>
        <v>NÃO</v>
      </c>
    </row>
    <row r="176" spans="1:14" ht="15" customHeight="1">
      <c r="A176" s="40">
        <v>7</v>
      </c>
      <c r="B176" s="40" t="s">
        <v>263</v>
      </c>
      <c r="C176" s="40" t="s">
        <v>264</v>
      </c>
      <c r="D176" s="40">
        <v>409</v>
      </c>
      <c r="E176" s="40" t="s">
        <v>21</v>
      </c>
      <c r="F176" s="40">
        <f>COUNTIFS(Detalhe_Registro!$A:$A,A176,Detalhe_Registro!$D:$D,B176)</f>
        <v>1</v>
      </c>
      <c r="G176" s="63">
        <v>1.1363639999999999</v>
      </c>
      <c r="H176" s="63">
        <v>1.1363639999999999</v>
      </c>
      <c r="I176" s="62">
        <f>SUMIFS(Detalhe_Registro!$F:$F,Detalhe_Registro!$A:$A,A176,Detalhe_Registro!$D:$D,B176)</f>
        <v>281</v>
      </c>
      <c r="J176" s="63">
        <f>SUMIFS(Detalhe_Registro!$G:$G,Detalhe_Registro!$A:$A,A176,Detalhe_Registro!$D:$D,B176)</f>
        <v>11.19</v>
      </c>
      <c r="K176" s="40" t="str">
        <f>IF(G176="","",IF(G176&lt;Premissas!$C$8,"&lt; 1,00",IF(G176&lt;Premissas!$C$9,"1,00 – 1,19",IF(G176&lt;Premissas!$C$10,"1,20 – 1,39",IF(G176&lt;Premissas!$C$11,"1,40 – 1,59",IF(G176&lt;Premissas!$C$12,"1,60 – 1,99","≥ 2,00"))))))</f>
        <v>1,00 – 1,19</v>
      </c>
      <c r="L176" s="64">
        <f>IF(G176="","",MIN(Premissas!$C$17,IF(G176&lt;Premissas!$C$8,Premissas!$E$7,IF(G176&lt;Premissas!$C$9,Premissas!$E$8,IF(G176&lt;Premissas!$C$10,Premissas!$E$9,IF(G176&lt;Premissas!$C$11,Premissas!$E$10,IF(G176&lt;Premissas!$C$12,Premissas!$E$11,Premissas!$E$12)))))))</f>
        <v>100</v>
      </c>
      <c r="M176" s="65">
        <f>IF(OR(L176="",L176=0),0,L176/Premissas!$C$16)</f>
        <v>3.8461538461538463</v>
      </c>
      <c r="N176" s="40" t="str">
        <f>IF(L176&gt;=Premissas!$C$17,"SIM","NÃO")</f>
        <v>NÃO</v>
      </c>
    </row>
    <row r="177" spans="1:14" ht="15" customHeight="1">
      <c r="A177" s="40">
        <v>7</v>
      </c>
      <c r="B177" s="40" t="s">
        <v>291</v>
      </c>
      <c r="C177" s="40" t="s">
        <v>292</v>
      </c>
      <c r="D177" s="40">
        <v>409</v>
      </c>
      <c r="E177" s="40" t="s">
        <v>1937</v>
      </c>
      <c r="F177" s="40">
        <f>COUNTIFS(Detalhe_Registro!$A:$A,A177,Detalhe_Registro!$D:$D,B177)</f>
        <v>2</v>
      </c>
      <c r="G177" s="63">
        <v>0.72</v>
      </c>
      <c r="H177" s="63">
        <v>0.67818199999999995</v>
      </c>
      <c r="I177" s="62">
        <f>SUMIFS(Detalhe_Registro!$F:$F,Detalhe_Registro!$A:$A,A177,Detalhe_Registro!$D:$D,B177)</f>
        <v>973</v>
      </c>
      <c r="J177" s="63">
        <f>SUMIFS(Detalhe_Registro!$G:$G,Detalhe_Registro!$A:$A,A177,Detalhe_Registro!$D:$D,B177)</f>
        <v>55.39</v>
      </c>
      <c r="K177" s="40" t="str">
        <f>IF(G177="","",IF(G177&lt;Premissas!$C$8,"&lt; 1,00",IF(G177&lt;Premissas!$C$9,"1,00 – 1,19",IF(G177&lt;Premissas!$C$10,"1,20 – 1,39",IF(G177&lt;Premissas!$C$11,"1,40 – 1,59",IF(G177&lt;Premissas!$C$12,"1,60 – 1,99","≥ 2,00"))))))</f>
        <v>&lt; 1,00</v>
      </c>
      <c r="L177" s="64">
        <f>IF(G177="","",MIN(Premissas!$C$17,IF(G177&lt;Premissas!$C$8,Premissas!$E$7,IF(G177&lt;Premissas!$C$9,Premissas!$E$8,IF(G177&lt;Premissas!$C$10,Premissas!$E$9,IF(G177&lt;Premissas!$C$11,Premissas!$E$10,IF(G177&lt;Premissas!$C$12,Premissas!$E$11,Premissas!$E$12)))))))</f>
        <v>0</v>
      </c>
      <c r="M177" s="65">
        <f>IF(OR(L177="",L177=0),0,L177/Premissas!$C$16)</f>
        <v>0</v>
      </c>
      <c r="N177" s="40" t="str">
        <f>IF(L177&gt;=Premissas!$C$17,"SIM","NÃO")</f>
        <v>NÃO</v>
      </c>
    </row>
    <row r="178" spans="1:14" ht="15" customHeight="1">
      <c r="A178" s="40">
        <v>7</v>
      </c>
      <c r="B178" s="40" t="s">
        <v>287</v>
      </c>
      <c r="C178" s="40" t="s">
        <v>288</v>
      </c>
      <c r="D178" s="40">
        <v>409</v>
      </c>
      <c r="E178" s="40" t="s">
        <v>1939</v>
      </c>
      <c r="F178" s="40">
        <f>COUNTIFS(Detalhe_Registro!$A:$A,A178,Detalhe_Registro!$D:$D,B178)</f>
        <v>2</v>
      </c>
      <c r="G178" s="63">
        <v>1.875</v>
      </c>
      <c r="H178" s="63">
        <v>1.5511360000000001</v>
      </c>
      <c r="I178" s="62">
        <f>SUMIFS(Detalhe_Registro!$F:$F,Detalhe_Registro!$A:$A,A178,Detalhe_Registro!$D:$D,B178)</f>
        <v>197</v>
      </c>
      <c r="J178" s="63">
        <f>SUMIFS(Detalhe_Registro!$G:$G,Detalhe_Registro!$A:$A,A178,Detalhe_Registro!$D:$D,B178)</f>
        <v>7.13</v>
      </c>
      <c r="K178" s="40" t="str">
        <f>IF(G178="","",IF(G178&lt;Premissas!$C$8,"&lt; 1,00",IF(G178&lt;Premissas!$C$9,"1,00 – 1,19",IF(G178&lt;Premissas!$C$10,"1,20 – 1,39",IF(G178&lt;Premissas!$C$11,"1,40 – 1,59",IF(G178&lt;Premissas!$C$12,"1,60 – 1,99","≥ 2,00"))))))</f>
        <v>1,60 – 1,99</v>
      </c>
      <c r="L178" s="64">
        <f>IF(G178="","",MIN(Premissas!$C$17,IF(G178&lt;Premissas!$C$8,Premissas!$E$7,IF(G178&lt;Premissas!$C$9,Premissas!$E$8,IF(G178&lt;Premissas!$C$10,Premissas!$E$9,IF(G178&lt;Premissas!$C$11,Premissas!$E$10,IF(G178&lt;Premissas!$C$12,Premissas!$E$11,Premissas!$E$12)))))))</f>
        <v>500</v>
      </c>
      <c r="M178" s="65">
        <f>IF(OR(L178="",L178=0),0,L178/Premissas!$C$16)</f>
        <v>19.23076923076923</v>
      </c>
      <c r="N178" s="40" t="str">
        <f>IF(L178&gt;=Premissas!$C$17,"SIM","NÃO")</f>
        <v>NÃO</v>
      </c>
    </row>
    <row r="179" spans="1:14" ht="15" customHeight="1">
      <c r="A179" s="40">
        <v>7</v>
      </c>
      <c r="B179" s="40" t="s">
        <v>209</v>
      </c>
      <c r="C179" s="40" t="s">
        <v>210</v>
      </c>
      <c r="D179" s="40">
        <v>409</v>
      </c>
      <c r="E179" s="40" t="s">
        <v>1937</v>
      </c>
      <c r="F179" s="40">
        <f>COUNTIFS(Detalhe_Registro!$A:$A,A179,Detalhe_Registro!$D:$D,B179)</f>
        <v>2</v>
      </c>
      <c r="G179" s="63">
        <v>1.24</v>
      </c>
      <c r="H179" s="63">
        <v>0.82454499999999997</v>
      </c>
      <c r="I179" s="62">
        <f>SUMIFS(Detalhe_Registro!$F:$F,Detalhe_Registro!$A:$A,A179,Detalhe_Registro!$D:$D,B179)</f>
        <v>178</v>
      </c>
      <c r="J179" s="63">
        <f>SUMIFS(Detalhe_Registro!$G:$G,Detalhe_Registro!$A:$A,A179,Detalhe_Registro!$D:$D,B179)</f>
        <v>9.0599999999999987</v>
      </c>
      <c r="K179" s="40" t="str">
        <f>IF(G179="","",IF(G179&lt;Premissas!$C$8,"&lt; 1,00",IF(G179&lt;Premissas!$C$9,"1,00 – 1,19",IF(G179&lt;Premissas!$C$10,"1,20 – 1,39",IF(G179&lt;Premissas!$C$11,"1,40 – 1,59",IF(G179&lt;Premissas!$C$12,"1,60 – 1,99","≥ 2,00"))))))</f>
        <v>1,20 – 1,39</v>
      </c>
      <c r="L179" s="64">
        <f>IF(G179="","",MIN(Premissas!$C$17,IF(G179&lt;Premissas!$C$8,Premissas!$E$7,IF(G179&lt;Premissas!$C$9,Premissas!$E$8,IF(G179&lt;Premissas!$C$10,Premissas!$E$9,IF(G179&lt;Premissas!$C$11,Premissas!$E$10,IF(G179&lt;Premissas!$C$12,Premissas!$E$11,Premissas!$E$12)))))))</f>
        <v>200</v>
      </c>
      <c r="M179" s="65">
        <f>IF(OR(L179="",L179=0),0,L179/Premissas!$C$16)</f>
        <v>7.6923076923076925</v>
      </c>
      <c r="N179" s="40" t="str">
        <f>IF(L179&gt;=Premissas!$C$17,"SIM","NÃO")</f>
        <v>NÃO</v>
      </c>
    </row>
    <row r="180" spans="1:14" ht="15" customHeight="1">
      <c r="A180" s="40">
        <v>7</v>
      </c>
      <c r="B180" s="40" t="s">
        <v>399</v>
      </c>
      <c r="C180" s="40" t="s">
        <v>400</v>
      </c>
      <c r="D180" s="40">
        <v>409</v>
      </c>
      <c r="E180" s="40" t="s">
        <v>21</v>
      </c>
      <c r="F180" s="40">
        <f>COUNTIFS(Detalhe_Registro!$A:$A,A180,Detalhe_Registro!$D:$D,B180)</f>
        <v>1</v>
      </c>
      <c r="G180" s="63">
        <v>0.77272700000000005</v>
      </c>
      <c r="H180" s="63">
        <v>0.77272700000000005</v>
      </c>
      <c r="I180" s="62">
        <f>SUMIFS(Detalhe_Registro!$F:$F,Detalhe_Registro!$A:$A,A180,Detalhe_Registro!$D:$D,B180)</f>
        <v>120</v>
      </c>
      <c r="J180" s="63">
        <f>SUMIFS(Detalhe_Registro!$G:$G,Detalhe_Registro!$A:$A,A180,Detalhe_Registro!$D:$D,B180)</f>
        <v>7.26</v>
      </c>
      <c r="K180" s="40" t="str">
        <f>IF(G180="","",IF(G180&lt;Premissas!$C$8,"&lt; 1,00",IF(G180&lt;Premissas!$C$9,"1,00 – 1,19",IF(G180&lt;Premissas!$C$10,"1,20 – 1,39",IF(G180&lt;Premissas!$C$11,"1,40 – 1,59",IF(G180&lt;Premissas!$C$12,"1,60 – 1,99","≥ 2,00"))))))</f>
        <v>&lt; 1,00</v>
      </c>
      <c r="L180" s="64">
        <f>IF(G180="","",MIN(Premissas!$C$17,IF(G180&lt;Premissas!$C$8,Premissas!$E$7,IF(G180&lt;Premissas!$C$9,Premissas!$E$8,IF(G180&lt;Premissas!$C$10,Premissas!$E$9,IF(G180&lt;Premissas!$C$11,Premissas!$E$10,IF(G180&lt;Premissas!$C$12,Premissas!$E$11,Premissas!$E$12)))))))</f>
        <v>0</v>
      </c>
      <c r="M180" s="65">
        <f>IF(OR(L180="",L180=0),0,L180/Premissas!$C$16)</f>
        <v>0</v>
      </c>
      <c r="N180" s="40" t="str">
        <f>IF(L180&gt;=Premissas!$C$17,"SIM","NÃO")</f>
        <v>NÃO</v>
      </c>
    </row>
    <row r="181" spans="1:14" ht="15" customHeight="1">
      <c r="A181" s="40">
        <v>7</v>
      </c>
      <c r="B181" s="40" t="s">
        <v>277</v>
      </c>
      <c r="C181" s="40" t="s">
        <v>278</v>
      </c>
      <c r="D181" s="40">
        <v>409</v>
      </c>
      <c r="E181" s="40" t="s">
        <v>21</v>
      </c>
      <c r="F181" s="40">
        <f>COUNTIFS(Detalhe_Registro!$A:$A,A181,Detalhe_Registro!$D:$D,B181)</f>
        <v>1</v>
      </c>
      <c r="G181" s="63">
        <v>2.6363639999999999</v>
      </c>
      <c r="H181" s="63">
        <v>2.6363639999999999</v>
      </c>
      <c r="I181" s="62">
        <f>SUMIFS(Detalhe_Registro!$F:$F,Detalhe_Registro!$A:$A,A181,Detalhe_Registro!$D:$D,B181)</f>
        <v>166</v>
      </c>
      <c r="J181" s="63">
        <f>SUMIFS(Detalhe_Registro!$G:$G,Detalhe_Registro!$A:$A,A181,Detalhe_Registro!$D:$D,B181)</f>
        <v>2.84</v>
      </c>
      <c r="K181" s="40" t="str">
        <f>IF(G181="","",IF(G181&lt;Premissas!$C$8,"&lt; 1,00",IF(G181&lt;Premissas!$C$9,"1,00 – 1,19",IF(G181&lt;Premissas!$C$10,"1,20 – 1,39",IF(G181&lt;Premissas!$C$11,"1,40 – 1,59",IF(G181&lt;Premissas!$C$12,"1,60 – 1,99","≥ 2,00"))))))</f>
        <v>≥ 2,00</v>
      </c>
      <c r="L181" s="64">
        <f>IF(G181="","",MIN(Premissas!$C$17,IF(G181&lt;Premissas!$C$8,Premissas!$E$7,IF(G181&lt;Premissas!$C$9,Premissas!$E$8,IF(G181&lt;Premissas!$C$10,Premissas!$E$9,IF(G181&lt;Premissas!$C$11,Premissas!$E$10,IF(G181&lt;Premissas!$C$12,Premissas!$E$11,Premissas!$E$12)))))))</f>
        <v>750</v>
      </c>
      <c r="M181" s="65">
        <f>IF(OR(L181="",L181=0),0,L181/Premissas!$C$16)</f>
        <v>28.846153846153847</v>
      </c>
      <c r="N181" s="40" t="str">
        <f>IF(L181&gt;=Premissas!$C$17,"SIM","NÃO")</f>
        <v>SIM</v>
      </c>
    </row>
    <row r="182" spans="1:14" ht="15" customHeight="1">
      <c r="A182" s="40">
        <v>7</v>
      </c>
      <c r="B182" s="40" t="s">
        <v>205</v>
      </c>
      <c r="C182" s="40" t="s">
        <v>206</v>
      </c>
      <c r="D182" s="40">
        <v>409</v>
      </c>
      <c r="E182" s="40" t="s">
        <v>1937</v>
      </c>
      <c r="F182" s="40">
        <f>COUNTIFS(Detalhe_Registro!$A:$A,A182,Detalhe_Registro!$D:$D,B182)</f>
        <v>2</v>
      </c>
      <c r="G182" s="63">
        <v>0.13636400000000001</v>
      </c>
      <c r="H182" s="63">
        <v>8.8181999999999996E-2</v>
      </c>
      <c r="I182" s="62">
        <f>SUMIFS(Detalhe_Registro!$F:$F,Detalhe_Registro!$A:$A,A182,Detalhe_Registro!$D:$D,B182)</f>
        <v>3</v>
      </c>
      <c r="J182" s="63">
        <f>SUMIFS(Detalhe_Registro!$G:$G,Detalhe_Registro!$A:$A,A182,Detalhe_Registro!$D:$D,B182)</f>
        <v>2.42</v>
      </c>
      <c r="K182" s="40" t="str">
        <f>IF(G182="","",IF(G182&lt;Premissas!$C$8,"&lt; 1,00",IF(G182&lt;Premissas!$C$9,"1,00 – 1,19",IF(G182&lt;Premissas!$C$10,"1,20 – 1,39",IF(G182&lt;Premissas!$C$11,"1,40 – 1,59",IF(G182&lt;Premissas!$C$12,"1,60 – 1,99","≥ 2,00"))))))</f>
        <v>&lt; 1,00</v>
      </c>
      <c r="L182" s="64">
        <f>IF(G182="","",MIN(Premissas!$C$17,IF(G182&lt;Premissas!$C$8,Premissas!$E$7,IF(G182&lt;Premissas!$C$9,Premissas!$E$8,IF(G182&lt;Premissas!$C$10,Premissas!$E$9,IF(G182&lt;Premissas!$C$11,Premissas!$E$10,IF(G182&lt;Premissas!$C$12,Premissas!$E$11,Premissas!$E$12)))))))</f>
        <v>0</v>
      </c>
      <c r="M182" s="65">
        <f>IF(OR(L182="",L182=0),0,L182/Premissas!$C$16)</f>
        <v>0</v>
      </c>
      <c r="N182" s="40" t="str">
        <f>IF(L182&gt;=Premissas!$C$17,"SIM","NÃO")</f>
        <v>NÃO</v>
      </c>
    </row>
    <row r="183" spans="1:14" ht="15" customHeight="1">
      <c r="A183" s="40">
        <v>7</v>
      </c>
      <c r="B183" s="40" t="s">
        <v>185</v>
      </c>
      <c r="C183" s="40" t="s">
        <v>186</v>
      </c>
      <c r="D183" s="40">
        <v>409</v>
      </c>
      <c r="E183" s="40" t="s">
        <v>21</v>
      </c>
      <c r="F183" s="40">
        <f>COUNTIFS(Detalhe_Registro!$A:$A,A183,Detalhe_Registro!$D:$D,B183)</f>
        <v>1</v>
      </c>
      <c r="G183" s="63">
        <v>0.90909099999999998</v>
      </c>
      <c r="H183" s="63">
        <v>0.90909099999999998</v>
      </c>
      <c r="I183" s="62">
        <f>SUMIFS(Detalhe_Registro!$F:$F,Detalhe_Registro!$A:$A,A183,Detalhe_Registro!$D:$D,B183)</f>
        <v>270</v>
      </c>
      <c r="J183" s="63">
        <f>SUMIFS(Detalhe_Registro!$G:$G,Detalhe_Registro!$A:$A,A183,Detalhe_Registro!$D:$D,B183)</f>
        <v>13.6</v>
      </c>
      <c r="K183" s="40" t="str">
        <f>IF(G183="","",IF(G183&lt;Premissas!$C$8,"&lt; 1,00",IF(G183&lt;Premissas!$C$9,"1,00 – 1,19",IF(G183&lt;Premissas!$C$10,"1,20 – 1,39",IF(G183&lt;Premissas!$C$11,"1,40 – 1,59",IF(G183&lt;Premissas!$C$12,"1,60 – 1,99","≥ 2,00"))))))</f>
        <v>&lt; 1,00</v>
      </c>
      <c r="L183" s="64">
        <f>IF(G183="","",MIN(Premissas!$C$17,IF(G183&lt;Premissas!$C$8,Premissas!$E$7,IF(G183&lt;Premissas!$C$9,Premissas!$E$8,IF(G183&lt;Premissas!$C$10,Premissas!$E$9,IF(G183&lt;Premissas!$C$11,Premissas!$E$10,IF(G183&lt;Premissas!$C$12,Premissas!$E$11,Premissas!$E$12)))))))</f>
        <v>0</v>
      </c>
      <c r="M183" s="65">
        <f>IF(OR(L183="",L183=0),0,L183/Premissas!$C$16)</f>
        <v>0</v>
      </c>
      <c r="N183" s="40" t="str">
        <f>IF(L183&gt;=Premissas!$C$17,"SIM","NÃO")</f>
        <v>NÃO</v>
      </c>
    </row>
    <row r="184" spans="1:14" ht="15" customHeight="1">
      <c r="A184" s="40">
        <v>7</v>
      </c>
      <c r="B184" s="40" t="s">
        <v>377</v>
      </c>
      <c r="C184" s="40" t="s">
        <v>378</v>
      </c>
      <c r="D184" s="40">
        <v>409</v>
      </c>
      <c r="E184" s="40" t="s">
        <v>21</v>
      </c>
      <c r="F184" s="40">
        <f>COUNTIFS(Detalhe_Registro!$A:$A,A184,Detalhe_Registro!$D:$D,B184)</f>
        <v>1</v>
      </c>
      <c r="G184" s="63">
        <v>0.227273</v>
      </c>
      <c r="H184" s="63">
        <v>0.227273</v>
      </c>
      <c r="I184" s="62">
        <f>SUMIFS(Detalhe_Registro!$F:$F,Detalhe_Registro!$A:$A,A184,Detalhe_Registro!$D:$D,B184)</f>
        <v>8</v>
      </c>
      <c r="J184" s="63">
        <f>SUMIFS(Detalhe_Registro!$G:$G,Detalhe_Registro!$A:$A,A184,Detalhe_Registro!$D:$D,B184)</f>
        <v>1.7</v>
      </c>
      <c r="K184" s="40" t="str">
        <f>IF(G184="","",IF(G184&lt;Premissas!$C$8,"&lt; 1,00",IF(G184&lt;Premissas!$C$9,"1,00 – 1,19",IF(G184&lt;Premissas!$C$10,"1,20 – 1,39",IF(G184&lt;Premissas!$C$11,"1,40 – 1,59",IF(G184&lt;Premissas!$C$12,"1,60 – 1,99","≥ 2,00"))))))</f>
        <v>&lt; 1,00</v>
      </c>
      <c r="L184" s="64">
        <f>IF(G184="","",MIN(Premissas!$C$17,IF(G184&lt;Premissas!$C$8,Premissas!$E$7,IF(G184&lt;Premissas!$C$9,Premissas!$E$8,IF(G184&lt;Premissas!$C$10,Premissas!$E$9,IF(G184&lt;Premissas!$C$11,Premissas!$E$10,IF(G184&lt;Premissas!$C$12,Premissas!$E$11,Premissas!$E$12)))))))</f>
        <v>0</v>
      </c>
      <c r="M184" s="65">
        <f>IF(OR(L184="",L184=0),0,L184/Premissas!$C$16)</f>
        <v>0</v>
      </c>
      <c r="N184" s="40" t="str">
        <f>IF(L184&gt;=Premissas!$C$17,"SIM","NÃO")</f>
        <v>NÃO</v>
      </c>
    </row>
    <row r="185" spans="1:14" ht="15" customHeight="1">
      <c r="A185" s="40">
        <v>7</v>
      </c>
      <c r="B185" s="40" t="s">
        <v>259</v>
      </c>
      <c r="C185" s="40" t="s">
        <v>260</v>
      </c>
      <c r="D185" s="40">
        <v>409</v>
      </c>
      <c r="E185" s="40" t="s">
        <v>22</v>
      </c>
      <c r="F185" s="40">
        <f>COUNTIFS(Detalhe_Registro!$A:$A,A185,Detalhe_Registro!$D:$D,B185)</f>
        <v>1</v>
      </c>
      <c r="G185" s="63">
        <v>1.36</v>
      </c>
      <c r="H185" s="63">
        <v>1.36</v>
      </c>
      <c r="I185" s="62">
        <f>SUMIFS(Detalhe_Registro!$F:$F,Detalhe_Registro!$A:$A,A185,Detalhe_Registro!$D:$D,B185)</f>
        <v>2107</v>
      </c>
      <c r="J185" s="63">
        <f>SUMIFS(Detalhe_Registro!$G:$G,Detalhe_Registro!$A:$A,A185,Detalhe_Registro!$D:$D,B185)</f>
        <v>62.88</v>
      </c>
      <c r="K185" s="40" t="str">
        <f>IF(G185="","",IF(G185&lt;Premissas!$C$8,"&lt; 1,00",IF(G185&lt;Premissas!$C$9,"1,00 – 1,19",IF(G185&lt;Premissas!$C$10,"1,20 – 1,39",IF(G185&lt;Premissas!$C$11,"1,40 – 1,59",IF(G185&lt;Premissas!$C$12,"1,60 – 1,99","≥ 2,00"))))))</f>
        <v>1,20 – 1,39</v>
      </c>
      <c r="L185" s="64">
        <f>IF(G185="","",MIN(Premissas!$C$17,IF(G185&lt;Premissas!$C$8,Premissas!$E$7,IF(G185&lt;Premissas!$C$9,Premissas!$E$8,IF(G185&lt;Premissas!$C$10,Premissas!$E$9,IF(G185&lt;Premissas!$C$11,Premissas!$E$10,IF(G185&lt;Premissas!$C$12,Premissas!$E$11,Premissas!$E$12)))))))</f>
        <v>200</v>
      </c>
      <c r="M185" s="65">
        <f>IF(OR(L185="",L185=0),0,L185/Premissas!$C$16)</f>
        <v>7.6923076923076925</v>
      </c>
      <c r="N185" s="40" t="str">
        <f>IF(L185&gt;=Premissas!$C$17,"SIM","NÃO")</f>
        <v>NÃO</v>
      </c>
    </row>
    <row r="186" spans="1:14" ht="15" customHeight="1">
      <c r="A186" s="40">
        <v>7</v>
      </c>
      <c r="B186" s="40" t="s">
        <v>279</v>
      </c>
      <c r="C186" s="40" t="s">
        <v>280</v>
      </c>
      <c r="D186" s="40">
        <v>409</v>
      </c>
      <c r="E186" s="40" t="s">
        <v>21</v>
      </c>
      <c r="F186" s="40">
        <f>COUNTIFS(Detalhe_Registro!$A:$A,A186,Detalhe_Registro!$D:$D,B186)</f>
        <v>1</v>
      </c>
      <c r="G186" s="63">
        <v>2.3636360000000001</v>
      </c>
      <c r="H186" s="63">
        <v>2.3636360000000001</v>
      </c>
      <c r="I186" s="62">
        <f>SUMIFS(Detalhe_Registro!$F:$F,Detalhe_Registro!$A:$A,A186,Detalhe_Registro!$D:$D,B186)</f>
        <v>30</v>
      </c>
      <c r="J186" s="63">
        <f>SUMIFS(Detalhe_Registro!$G:$G,Detalhe_Registro!$A:$A,A186,Detalhe_Registro!$D:$D,B186)</f>
        <v>0.57999999999999996</v>
      </c>
      <c r="K186" s="40" t="str">
        <f>IF(G186="","",IF(G186&lt;Premissas!$C$8,"&lt; 1,00",IF(G186&lt;Premissas!$C$9,"1,00 – 1,19",IF(G186&lt;Premissas!$C$10,"1,20 – 1,39",IF(G186&lt;Premissas!$C$11,"1,40 – 1,59",IF(G186&lt;Premissas!$C$12,"1,60 – 1,99","≥ 2,00"))))))</f>
        <v>≥ 2,00</v>
      </c>
      <c r="L186" s="64">
        <f>IF(G186="","",MIN(Premissas!$C$17,IF(G186&lt;Premissas!$C$8,Premissas!$E$7,IF(G186&lt;Premissas!$C$9,Premissas!$E$8,IF(G186&lt;Premissas!$C$10,Premissas!$E$9,IF(G186&lt;Premissas!$C$11,Premissas!$E$10,IF(G186&lt;Premissas!$C$12,Premissas!$E$11,Premissas!$E$12)))))))</f>
        <v>750</v>
      </c>
      <c r="M186" s="65">
        <f>IF(OR(L186="",L186=0),0,L186/Premissas!$C$16)</f>
        <v>28.846153846153847</v>
      </c>
      <c r="N186" s="40" t="str">
        <f>IF(L186&gt;=Premissas!$C$17,"SIM","NÃO")</f>
        <v>SIM</v>
      </c>
    </row>
    <row r="187" spans="1:14" ht="15" customHeight="1">
      <c r="A187" s="40">
        <v>7</v>
      </c>
      <c r="B187" s="40" t="s">
        <v>281</v>
      </c>
      <c r="C187" s="40" t="s">
        <v>282</v>
      </c>
      <c r="D187" s="40">
        <v>409</v>
      </c>
      <c r="E187" s="40" t="s">
        <v>1937</v>
      </c>
      <c r="F187" s="40">
        <f>COUNTIFS(Detalhe_Registro!$A:$A,A187,Detalhe_Registro!$D:$D,B187)</f>
        <v>2</v>
      </c>
      <c r="G187" s="63">
        <v>1.0909089999999999</v>
      </c>
      <c r="H187" s="63">
        <v>0.74545499999999998</v>
      </c>
      <c r="I187" s="62">
        <f>SUMIFS(Detalhe_Registro!$F:$F,Detalhe_Registro!$A:$A,A187,Detalhe_Registro!$D:$D,B187)</f>
        <v>96</v>
      </c>
      <c r="J187" s="63">
        <f>SUMIFS(Detalhe_Registro!$G:$G,Detalhe_Registro!$A:$A,A187,Detalhe_Registro!$D:$D,B187)</f>
        <v>4.67</v>
      </c>
      <c r="K187" s="40" t="str">
        <f>IF(G187="","",IF(G187&lt;Premissas!$C$8,"&lt; 1,00",IF(G187&lt;Premissas!$C$9,"1,00 – 1,19",IF(G187&lt;Premissas!$C$10,"1,20 – 1,39",IF(G187&lt;Premissas!$C$11,"1,40 – 1,59",IF(G187&lt;Premissas!$C$12,"1,60 – 1,99","≥ 2,00"))))))</f>
        <v>1,00 – 1,19</v>
      </c>
      <c r="L187" s="64">
        <f>IF(G187="","",MIN(Premissas!$C$17,IF(G187&lt;Premissas!$C$8,Premissas!$E$7,IF(G187&lt;Premissas!$C$9,Premissas!$E$8,IF(G187&lt;Premissas!$C$10,Premissas!$E$9,IF(G187&lt;Premissas!$C$11,Premissas!$E$10,IF(G187&lt;Premissas!$C$12,Premissas!$E$11,Premissas!$E$12)))))))</f>
        <v>100</v>
      </c>
      <c r="M187" s="65">
        <f>IF(OR(L187="",L187=0),0,L187/Premissas!$C$16)</f>
        <v>3.8461538461538463</v>
      </c>
      <c r="N187" s="40" t="str">
        <f>IF(L187&gt;=Premissas!$C$17,"SIM","NÃO")</f>
        <v>NÃO</v>
      </c>
    </row>
    <row r="188" spans="1:14" ht="15" customHeight="1">
      <c r="A188" s="40">
        <v>7</v>
      </c>
      <c r="B188" s="40" t="s">
        <v>253</v>
      </c>
      <c r="C188" s="40" t="s">
        <v>254</v>
      </c>
      <c r="D188" s="40">
        <v>409</v>
      </c>
      <c r="E188" s="40" t="s">
        <v>1940</v>
      </c>
      <c r="F188" s="40">
        <f>COUNTIFS(Detalhe_Registro!$A:$A,A188,Detalhe_Registro!$D:$D,B188)</f>
        <v>3</v>
      </c>
      <c r="G188" s="63">
        <v>2.7272729999999998</v>
      </c>
      <c r="H188" s="63">
        <v>2.0324239999999998</v>
      </c>
      <c r="I188" s="62">
        <f>SUMIFS(Detalhe_Registro!$F:$F,Detalhe_Registro!$A:$A,A188,Detalhe_Registro!$D:$D,B188)</f>
        <v>1508</v>
      </c>
      <c r="J188" s="63">
        <f>SUMIFS(Detalhe_Registro!$G:$G,Detalhe_Registro!$A:$A,A188,Detalhe_Registro!$D:$D,B188)</f>
        <v>50.92</v>
      </c>
      <c r="K188" s="40" t="str">
        <f>IF(G188="","",IF(G188&lt;Premissas!$C$8,"&lt; 1,00",IF(G188&lt;Premissas!$C$9,"1,00 – 1,19",IF(G188&lt;Premissas!$C$10,"1,20 – 1,39",IF(G188&lt;Premissas!$C$11,"1,40 – 1,59",IF(G188&lt;Premissas!$C$12,"1,60 – 1,99","≥ 2,00"))))))</f>
        <v>≥ 2,00</v>
      </c>
      <c r="L188" s="64">
        <f>IF(G188="","",MIN(Premissas!$C$17,IF(G188&lt;Premissas!$C$8,Premissas!$E$7,IF(G188&lt;Premissas!$C$9,Premissas!$E$8,IF(G188&lt;Premissas!$C$10,Premissas!$E$9,IF(G188&lt;Premissas!$C$11,Premissas!$E$10,IF(G188&lt;Premissas!$C$12,Premissas!$E$11,Premissas!$E$12)))))))</f>
        <v>750</v>
      </c>
      <c r="M188" s="65">
        <f>IF(OR(L188="",L188=0),0,L188/Premissas!$C$16)</f>
        <v>28.846153846153847</v>
      </c>
      <c r="N188" s="40" t="str">
        <f>IF(L188&gt;=Premissas!$C$17,"SIM","NÃO")</f>
        <v>SIM</v>
      </c>
    </row>
    <row r="189" spans="1:14" ht="15" customHeight="1">
      <c r="A189" s="40">
        <v>7</v>
      </c>
      <c r="B189" s="40" t="s">
        <v>403</v>
      </c>
      <c r="C189" s="40" t="s">
        <v>404</v>
      </c>
      <c r="D189" s="40">
        <v>409</v>
      </c>
      <c r="E189" s="40" t="s">
        <v>22</v>
      </c>
      <c r="F189" s="40">
        <f>COUNTIFS(Detalhe_Registro!$A:$A,A189,Detalhe_Registro!$D:$D,B189)</f>
        <v>1</v>
      </c>
      <c r="G189" s="63">
        <v>2</v>
      </c>
      <c r="H189" s="63">
        <v>2</v>
      </c>
      <c r="I189" s="62">
        <f>SUMIFS(Detalhe_Registro!$F:$F,Detalhe_Registro!$A:$A,A189,Detalhe_Registro!$D:$D,B189)</f>
        <v>1970</v>
      </c>
      <c r="J189" s="63">
        <f>SUMIFS(Detalhe_Registro!$G:$G,Detalhe_Registro!$A:$A,A189,Detalhe_Registro!$D:$D,B189)</f>
        <v>39.72</v>
      </c>
      <c r="K189" s="40" t="str">
        <f>IF(G189="","",IF(G189&lt;Premissas!$C$8,"&lt; 1,00",IF(G189&lt;Premissas!$C$9,"1,00 – 1,19",IF(G189&lt;Premissas!$C$10,"1,20 – 1,39",IF(G189&lt;Premissas!$C$11,"1,40 – 1,59",IF(G189&lt;Premissas!$C$12,"1,60 – 1,99","≥ 2,00"))))))</f>
        <v>≥ 2,00</v>
      </c>
      <c r="L189" s="64">
        <f>IF(G189="","",MIN(Premissas!$C$17,IF(G189&lt;Premissas!$C$8,Premissas!$E$7,IF(G189&lt;Premissas!$C$9,Premissas!$E$8,IF(G189&lt;Premissas!$C$10,Premissas!$E$9,IF(G189&lt;Premissas!$C$11,Premissas!$E$10,IF(G189&lt;Premissas!$C$12,Premissas!$E$11,Premissas!$E$12)))))))</f>
        <v>750</v>
      </c>
      <c r="M189" s="65">
        <f>IF(OR(L189="",L189=0),0,L189/Premissas!$C$16)</f>
        <v>28.846153846153847</v>
      </c>
      <c r="N189" s="40" t="str">
        <f>IF(L189&gt;=Premissas!$C$17,"SIM","NÃO")</f>
        <v>SIM</v>
      </c>
    </row>
    <row r="190" spans="1:14" ht="15" customHeight="1">
      <c r="A190" s="40">
        <v>7</v>
      </c>
      <c r="B190" s="40" t="s">
        <v>285</v>
      </c>
      <c r="C190" s="40" t="s">
        <v>286</v>
      </c>
      <c r="D190" s="40">
        <v>409</v>
      </c>
      <c r="E190" s="40" t="s">
        <v>21</v>
      </c>
      <c r="F190" s="40">
        <f>COUNTIFS(Detalhe_Registro!$A:$A,A190,Detalhe_Registro!$D:$D,B190)</f>
        <v>1</v>
      </c>
      <c r="G190" s="63">
        <v>0.272727</v>
      </c>
      <c r="H190" s="63">
        <v>0.272727</v>
      </c>
      <c r="I190" s="62">
        <f>SUMIFS(Detalhe_Registro!$F:$F,Detalhe_Registro!$A:$A,A190,Detalhe_Registro!$D:$D,B190)</f>
        <v>2</v>
      </c>
      <c r="J190" s="63">
        <f>SUMIFS(Detalhe_Registro!$G:$G,Detalhe_Registro!$A:$A,A190,Detalhe_Registro!$D:$D,B190)</f>
        <v>0.35</v>
      </c>
      <c r="K190" s="40" t="str">
        <f>IF(G190="","",IF(G190&lt;Premissas!$C$8,"&lt; 1,00",IF(G190&lt;Premissas!$C$9,"1,00 – 1,19",IF(G190&lt;Premissas!$C$10,"1,20 – 1,39",IF(G190&lt;Premissas!$C$11,"1,40 – 1,59",IF(G190&lt;Premissas!$C$12,"1,60 – 1,99","≥ 2,00"))))))</f>
        <v>&lt; 1,00</v>
      </c>
      <c r="L190" s="64">
        <f>IF(G190="","",MIN(Premissas!$C$17,IF(G190&lt;Premissas!$C$8,Premissas!$E$7,IF(G190&lt;Premissas!$C$9,Premissas!$E$8,IF(G190&lt;Premissas!$C$10,Premissas!$E$9,IF(G190&lt;Premissas!$C$11,Premissas!$E$10,IF(G190&lt;Premissas!$C$12,Premissas!$E$11,Premissas!$E$12)))))))</f>
        <v>0</v>
      </c>
      <c r="M190" s="65">
        <f>IF(OR(L190="",L190=0),0,L190/Premissas!$C$16)</f>
        <v>0</v>
      </c>
      <c r="N190" s="40" t="str">
        <f>IF(L190&gt;=Premissas!$C$17,"SIM","NÃO")</f>
        <v>NÃO</v>
      </c>
    </row>
    <row r="191" spans="1:14" ht="15" customHeight="1">
      <c r="A191" s="40">
        <v>7</v>
      </c>
      <c r="B191" s="40" t="s">
        <v>341</v>
      </c>
      <c r="C191" s="40" t="s">
        <v>342</v>
      </c>
      <c r="D191" s="40">
        <v>409</v>
      </c>
      <c r="E191" s="40" t="s">
        <v>19</v>
      </c>
      <c r="F191" s="40">
        <f>COUNTIFS(Detalhe_Registro!$A:$A,A191,Detalhe_Registro!$D:$D,B191)</f>
        <v>1</v>
      </c>
      <c r="G191" s="63">
        <v>0.875</v>
      </c>
      <c r="H191" s="63">
        <v>0.875</v>
      </c>
      <c r="I191" s="62">
        <f>SUMIFS(Detalhe_Registro!$F:$F,Detalhe_Registro!$A:$A,A191,Detalhe_Registro!$D:$D,B191)</f>
        <v>222</v>
      </c>
      <c r="J191" s="63">
        <f>SUMIFS(Detalhe_Registro!$G:$G,Detalhe_Registro!$A:$A,A191,Detalhe_Registro!$D:$D,B191)</f>
        <v>10.75</v>
      </c>
      <c r="K191" s="40" t="str">
        <f>IF(G191="","",IF(G191&lt;Premissas!$C$8,"&lt; 1,00",IF(G191&lt;Premissas!$C$9,"1,00 – 1,19",IF(G191&lt;Premissas!$C$10,"1,20 – 1,39",IF(G191&lt;Premissas!$C$11,"1,40 – 1,59",IF(G191&lt;Premissas!$C$12,"1,60 – 1,99","≥ 2,00"))))))</f>
        <v>&lt; 1,00</v>
      </c>
      <c r="L191" s="64">
        <f>IF(G191="","",MIN(Premissas!$C$17,IF(G191&lt;Premissas!$C$8,Premissas!$E$7,IF(G191&lt;Premissas!$C$9,Premissas!$E$8,IF(G191&lt;Premissas!$C$10,Premissas!$E$9,IF(G191&lt;Premissas!$C$11,Premissas!$E$10,IF(G191&lt;Premissas!$C$12,Premissas!$E$11,Premissas!$E$12)))))))</f>
        <v>0</v>
      </c>
      <c r="M191" s="65">
        <f>IF(OR(L191="",L191=0),0,L191/Premissas!$C$16)</f>
        <v>0</v>
      </c>
      <c r="N191" s="40" t="str">
        <f>IF(L191&gt;=Premissas!$C$17,"SIM","NÃO")</f>
        <v>NÃO</v>
      </c>
    </row>
    <row r="192" spans="1:14" ht="15" customHeight="1">
      <c r="A192" s="40">
        <v>7</v>
      </c>
      <c r="B192" s="40" t="s">
        <v>351</v>
      </c>
      <c r="C192" s="40" t="s">
        <v>352</v>
      </c>
      <c r="D192" s="40">
        <v>409</v>
      </c>
      <c r="E192" s="40" t="s">
        <v>21</v>
      </c>
      <c r="F192" s="40">
        <f>COUNTIFS(Detalhe_Registro!$A:$A,A192,Detalhe_Registro!$D:$D,B192)</f>
        <v>1</v>
      </c>
      <c r="G192" s="63">
        <v>1.545455</v>
      </c>
      <c r="H192" s="63">
        <v>1.545455</v>
      </c>
      <c r="I192" s="62">
        <f>SUMIFS(Detalhe_Registro!$F:$F,Detalhe_Registro!$A:$A,A192,Detalhe_Registro!$D:$D,B192)</f>
        <v>111</v>
      </c>
      <c r="J192" s="63">
        <f>SUMIFS(Detalhe_Registro!$G:$G,Detalhe_Registro!$A:$A,A192,Detalhe_Registro!$D:$D,B192)</f>
        <v>3.22</v>
      </c>
      <c r="K192" s="40" t="str">
        <f>IF(G192="","",IF(G192&lt;Premissas!$C$8,"&lt; 1,00",IF(G192&lt;Premissas!$C$9,"1,00 – 1,19",IF(G192&lt;Premissas!$C$10,"1,20 – 1,39",IF(G192&lt;Premissas!$C$11,"1,40 – 1,59",IF(G192&lt;Premissas!$C$12,"1,60 – 1,99","≥ 2,00"))))))</f>
        <v>1,40 – 1,59</v>
      </c>
      <c r="L192" s="64">
        <f>IF(G192="","",MIN(Premissas!$C$17,IF(G192&lt;Premissas!$C$8,Premissas!$E$7,IF(G192&lt;Premissas!$C$9,Premissas!$E$8,IF(G192&lt;Premissas!$C$10,Premissas!$E$9,IF(G192&lt;Premissas!$C$11,Premissas!$E$10,IF(G192&lt;Premissas!$C$12,Premissas!$E$11,Premissas!$E$12)))))))</f>
        <v>350</v>
      </c>
      <c r="M192" s="65">
        <f>IF(OR(L192="",L192=0),0,L192/Premissas!$C$16)</f>
        <v>13.461538461538462</v>
      </c>
      <c r="N192" s="40" t="str">
        <f>IF(L192&gt;=Premissas!$C$17,"SIM","NÃO")</f>
        <v>NÃO</v>
      </c>
    </row>
    <row r="193" spans="1:14" ht="15" customHeight="1">
      <c r="A193" s="40">
        <v>7</v>
      </c>
      <c r="B193" s="40" t="s">
        <v>331</v>
      </c>
      <c r="C193" s="40" t="s">
        <v>332</v>
      </c>
      <c r="D193" s="40">
        <v>409</v>
      </c>
      <c r="E193" s="40" t="s">
        <v>21</v>
      </c>
      <c r="F193" s="40">
        <f>COUNTIFS(Detalhe_Registro!$A:$A,A193,Detalhe_Registro!$D:$D,B193)</f>
        <v>1</v>
      </c>
      <c r="G193" s="63">
        <v>1.0909089999999999</v>
      </c>
      <c r="H193" s="63">
        <v>1.0909089999999999</v>
      </c>
      <c r="I193" s="62">
        <f>SUMIFS(Detalhe_Registro!$F:$F,Detalhe_Registro!$A:$A,A193,Detalhe_Registro!$D:$D,B193)</f>
        <v>491</v>
      </c>
      <c r="J193" s="63">
        <f>SUMIFS(Detalhe_Registro!$G:$G,Detalhe_Registro!$A:$A,A193,Detalhe_Registro!$D:$D,B193)</f>
        <v>20.420000000000002</v>
      </c>
      <c r="K193" s="40" t="str">
        <f>IF(G193="","",IF(G193&lt;Premissas!$C$8,"&lt; 1,00",IF(G193&lt;Premissas!$C$9,"1,00 – 1,19",IF(G193&lt;Premissas!$C$10,"1,20 – 1,39",IF(G193&lt;Premissas!$C$11,"1,40 – 1,59",IF(G193&lt;Premissas!$C$12,"1,60 – 1,99","≥ 2,00"))))))</f>
        <v>1,00 – 1,19</v>
      </c>
      <c r="L193" s="64">
        <f>IF(G193="","",MIN(Premissas!$C$17,IF(G193&lt;Premissas!$C$8,Premissas!$E$7,IF(G193&lt;Premissas!$C$9,Premissas!$E$8,IF(G193&lt;Premissas!$C$10,Premissas!$E$9,IF(G193&lt;Premissas!$C$11,Premissas!$E$10,IF(G193&lt;Premissas!$C$12,Premissas!$E$11,Premissas!$E$12)))))))</f>
        <v>100</v>
      </c>
      <c r="M193" s="65">
        <f>IF(OR(L193="",L193=0),0,L193/Premissas!$C$16)</f>
        <v>3.8461538461538463</v>
      </c>
      <c r="N193" s="40" t="str">
        <f>IF(L193&gt;=Premissas!$C$17,"SIM","NÃO")</f>
        <v>NÃO</v>
      </c>
    </row>
    <row r="194" spans="1:14" ht="15" customHeight="1">
      <c r="A194" s="40">
        <v>7</v>
      </c>
      <c r="B194" s="40" t="s">
        <v>225</v>
      </c>
      <c r="C194" s="40" t="s">
        <v>226</v>
      </c>
      <c r="D194" s="40">
        <v>409</v>
      </c>
      <c r="E194" s="40" t="s">
        <v>19</v>
      </c>
      <c r="F194" s="40">
        <f>COUNTIFS(Detalhe_Registro!$A:$A,A194,Detalhe_Registro!$D:$D,B194)</f>
        <v>1</v>
      </c>
      <c r="G194" s="63">
        <v>4.2916670000000003</v>
      </c>
      <c r="H194" s="63">
        <v>4.2916670000000003</v>
      </c>
      <c r="I194" s="62">
        <f>SUMIFS(Detalhe_Registro!$F:$F,Detalhe_Registro!$A:$A,A194,Detalhe_Registro!$D:$D,B194)</f>
        <v>723</v>
      </c>
      <c r="J194" s="63">
        <f>SUMIFS(Detalhe_Registro!$G:$G,Detalhe_Registro!$A:$A,A194,Detalhe_Registro!$D:$D,B194)</f>
        <v>7.03</v>
      </c>
      <c r="K194" s="40" t="str">
        <f>IF(G194="","",IF(G194&lt;Premissas!$C$8,"&lt; 1,00",IF(G194&lt;Premissas!$C$9,"1,00 – 1,19",IF(G194&lt;Premissas!$C$10,"1,20 – 1,39",IF(G194&lt;Premissas!$C$11,"1,40 – 1,59",IF(G194&lt;Premissas!$C$12,"1,60 – 1,99","≥ 2,00"))))))</f>
        <v>≥ 2,00</v>
      </c>
      <c r="L194" s="64">
        <f>IF(G194="","",MIN(Premissas!$C$17,IF(G194&lt;Premissas!$C$8,Premissas!$E$7,IF(G194&lt;Premissas!$C$9,Premissas!$E$8,IF(G194&lt;Premissas!$C$10,Premissas!$E$9,IF(G194&lt;Premissas!$C$11,Premissas!$E$10,IF(G194&lt;Premissas!$C$12,Premissas!$E$11,Premissas!$E$12)))))))</f>
        <v>750</v>
      </c>
      <c r="M194" s="65">
        <f>IF(OR(L194="",L194=0),0,L194/Premissas!$C$16)</f>
        <v>28.846153846153847</v>
      </c>
      <c r="N194" s="40" t="str">
        <f>IF(L194&gt;=Premissas!$C$17,"SIM","NÃO")</f>
        <v>SIM</v>
      </c>
    </row>
    <row r="195" spans="1:14" ht="15" customHeight="1">
      <c r="A195" s="40">
        <v>7</v>
      </c>
      <c r="B195" s="40" t="s">
        <v>309</v>
      </c>
      <c r="C195" s="40" t="s">
        <v>310</v>
      </c>
      <c r="D195" s="40">
        <v>409</v>
      </c>
      <c r="E195" s="40" t="s">
        <v>21</v>
      </c>
      <c r="F195" s="40">
        <f>COUNTIFS(Detalhe_Registro!$A:$A,A195,Detalhe_Registro!$D:$D,B195)</f>
        <v>1</v>
      </c>
      <c r="G195" s="63">
        <v>2.545455</v>
      </c>
      <c r="H195" s="63">
        <v>2.545455</v>
      </c>
      <c r="I195" s="62">
        <f>SUMIFS(Detalhe_Registro!$F:$F,Detalhe_Registro!$A:$A,A195,Detalhe_Registro!$D:$D,B195)</f>
        <v>72</v>
      </c>
      <c r="J195" s="63">
        <f>SUMIFS(Detalhe_Registro!$G:$G,Detalhe_Registro!$A:$A,A195,Detalhe_Registro!$D:$D,B195)</f>
        <v>1.29</v>
      </c>
      <c r="K195" s="40" t="str">
        <f>IF(G195="","",IF(G195&lt;Premissas!$C$8,"&lt; 1,00",IF(G195&lt;Premissas!$C$9,"1,00 – 1,19",IF(G195&lt;Premissas!$C$10,"1,20 – 1,39",IF(G195&lt;Premissas!$C$11,"1,40 – 1,59",IF(G195&lt;Premissas!$C$12,"1,60 – 1,99","≥ 2,00"))))))</f>
        <v>≥ 2,00</v>
      </c>
      <c r="L195" s="64">
        <f>IF(G195="","",MIN(Premissas!$C$17,IF(G195&lt;Premissas!$C$8,Premissas!$E$7,IF(G195&lt;Premissas!$C$9,Premissas!$E$8,IF(G195&lt;Premissas!$C$10,Premissas!$E$9,IF(G195&lt;Premissas!$C$11,Premissas!$E$10,IF(G195&lt;Premissas!$C$12,Premissas!$E$11,Premissas!$E$12)))))))</f>
        <v>750</v>
      </c>
      <c r="M195" s="65">
        <f>IF(OR(L195="",L195=0),0,L195/Premissas!$C$16)</f>
        <v>28.846153846153847</v>
      </c>
      <c r="N195" s="40" t="str">
        <f>IF(L195&gt;=Premissas!$C$17,"SIM","NÃO")</f>
        <v>SIM</v>
      </c>
    </row>
    <row r="196" spans="1:14" ht="15" customHeight="1">
      <c r="A196" s="40">
        <v>7</v>
      </c>
      <c r="B196" s="40" t="s">
        <v>251</v>
      </c>
      <c r="C196" s="40" t="s">
        <v>252</v>
      </c>
      <c r="D196" s="40">
        <v>409</v>
      </c>
      <c r="E196" s="40" t="s">
        <v>19</v>
      </c>
      <c r="F196" s="40">
        <f>COUNTIFS(Detalhe_Registro!$A:$A,A196,Detalhe_Registro!$D:$D,B196)</f>
        <v>1</v>
      </c>
      <c r="G196" s="63">
        <v>2.9166669999999999</v>
      </c>
      <c r="H196" s="63">
        <v>2.9166669999999999</v>
      </c>
      <c r="I196" s="62">
        <f>SUMIFS(Detalhe_Registro!$F:$F,Detalhe_Registro!$A:$A,A196,Detalhe_Registro!$D:$D,B196)</f>
        <v>377</v>
      </c>
      <c r="J196" s="63">
        <f>SUMIFS(Detalhe_Registro!$G:$G,Detalhe_Registro!$A:$A,A196,Detalhe_Registro!$D:$D,B196)</f>
        <v>5.36</v>
      </c>
      <c r="K196" s="40" t="str">
        <f>IF(G196="","",IF(G196&lt;Premissas!$C$8,"&lt; 1,00",IF(G196&lt;Premissas!$C$9,"1,00 – 1,19",IF(G196&lt;Premissas!$C$10,"1,20 – 1,39",IF(G196&lt;Premissas!$C$11,"1,40 – 1,59",IF(G196&lt;Premissas!$C$12,"1,60 – 1,99","≥ 2,00"))))))</f>
        <v>≥ 2,00</v>
      </c>
      <c r="L196" s="64">
        <f>IF(G196="","",MIN(Premissas!$C$17,IF(G196&lt;Premissas!$C$8,Premissas!$E$7,IF(G196&lt;Premissas!$C$9,Premissas!$E$8,IF(G196&lt;Premissas!$C$10,Premissas!$E$9,IF(G196&lt;Premissas!$C$11,Premissas!$E$10,IF(G196&lt;Premissas!$C$12,Premissas!$E$11,Premissas!$E$12)))))))</f>
        <v>750</v>
      </c>
      <c r="M196" s="65">
        <f>IF(OR(L196="",L196=0),0,L196/Premissas!$C$16)</f>
        <v>28.846153846153847</v>
      </c>
      <c r="N196" s="40" t="str">
        <f>IF(L196&gt;=Premissas!$C$17,"SIM","NÃO")</f>
        <v>SIM</v>
      </c>
    </row>
    <row r="197" spans="1:14" ht="15" customHeight="1">
      <c r="A197" s="40">
        <v>7</v>
      </c>
      <c r="B197" s="40" t="s">
        <v>237</v>
      </c>
      <c r="C197" s="40" t="s">
        <v>238</v>
      </c>
      <c r="D197" s="40">
        <v>409</v>
      </c>
      <c r="E197" s="40" t="s">
        <v>1937</v>
      </c>
      <c r="F197" s="40">
        <f>COUNTIFS(Detalhe_Registro!$A:$A,A197,Detalhe_Registro!$D:$D,B197)</f>
        <v>2</v>
      </c>
      <c r="G197" s="63">
        <v>0.272727</v>
      </c>
      <c r="H197" s="63">
        <v>0.156364</v>
      </c>
      <c r="I197" s="62">
        <f>SUMIFS(Detalhe_Registro!$F:$F,Detalhe_Registro!$A:$A,A197,Detalhe_Registro!$D:$D,B197)</f>
        <v>191</v>
      </c>
      <c r="J197" s="63">
        <f>SUMIFS(Detalhe_Registro!$G:$G,Detalhe_Registro!$A:$A,A197,Detalhe_Registro!$D:$D,B197)</f>
        <v>37.159999999999997</v>
      </c>
      <c r="K197" s="40" t="str">
        <f>IF(G197="","",IF(G197&lt;Premissas!$C$8,"&lt; 1,00",IF(G197&lt;Premissas!$C$9,"1,00 – 1,19",IF(G197&lt;Premissas!$C$10,"1,20 – 1,39",IF(G197&lt;Premissas!$C$11,"1,40 – 1,59",IF(G197&lt;Premissas!$C$12,"1,60 – 1,99","≥ 2,00"))))))</f>
        <v>&lt; 1,00</v>
      </c>
      <c r="L197" s="64">
        <f>IF(G197="","",MIN(Premissas!$C$17,IF(G197&lt;Premissas!$C$8,Premissas!$E$7,IF(G197&lt;Premissas!$C$9,Premissas!$E$8,IF(G197&lt;Premissas!$C$10,Premissas!$E$9,IF(G197&lt;Premissas!$C$11,Premissas!$E$10,IF(G197&lt;Premissas!$C$12,Premissas!$E$11,Premissas!$E$12)))))))</f>
        <v>0</v>
      </c>
      <c r="M197" s="65">
        <f>IF(OR(L197="",L197=0),0,L197/Premissas!$C$16)</f>
        <v>0</v>
      </c>
      <c r="N197" s="40" t="str">
        <f>IF(L197&gt;=Premissas!$C$17,"SIM","NÃO")</f>
        <v>NÃO</v>
      </c>
    </row>
    <row r="198" spans="1:14" ht="15" customHeight="1">
      <c r="A198" s="40">
        <v>7</v>
      </c>
      <c r="B198" s="40" t="s">
        <v>173</v>
      </c>
      <c r="C198" s="40" t="s">
        <v>174</v>
      </c>
      <c r="D198" s="40">
        <v>409</v>
      </c>
      <c r="E198" s="40" t="s">
        <v>22</v>
      </c>
      <c r="F198" s="40">
        <f>COUNTIFS(Detalhe_Registro!$A:$A,A198,Detalhe_Registro!$D:$D,B198)</f>
        <v>1</v>
      </c>
      <c r="G198" s="63">
        <v>1.1200000000000001</v>
      </c>
      <c r="H198" s="63">
        <v>1.1200000000000001</v>
      </c>
      <c r="I198" s="62">
        <f>SUMIFS(Detalhe_Registro!$F:$F,Detalhe_Registro!$A:$A,A198,Detalhe_Registro!$D:$D,B198)</f>
        <v>1927</v>
      </c>
      <c r="J198" s="63">
        <f>SUMIFS(Detalhe_Registro!$G:$G,Detalhe_Registro!$A:$A,A198,Detalhe_Registro!$D:$D,B198)</f>
        <v>68.42</v>
      </c>
      <c r="K198" s="40" t="str">
        <f>IF(G198="","",IF(G198&lt;Premissas!$C$8,"&lt; 1,00",IF(G198&lt;Premissas!$C$9,"1,00 – 1,19",IF(G198&lt;Premissas!$C$10,"1,20 – 1,39",IF(G198&lt;Premissas!$C$11,"1,40 – 1,59",IF(G198&lt;Premissas!$C$12,"1,60 – 1,99","≥ 2,00"))))))</f>
        <v>1,00 – 1,19</v>
      </c>
      <c r="L198" s="64">
        <f>IF(G198="","",MIN(Premissas!$C$17,IF(G198&lt;Premissas!$C$8,Premissas!$E$7,IF(G198&lt;Premissas!$C$9,Premissas!$E$8,IF(G198&lt;Premissas!$C$10,Premissas!$E$9,IF(G198&lt;Premissas!$C$11,Premissas!$E$10,IF(G198&lt;Premissas!$C$12,Premissas!$E$11,Premissas!$E$12)))))))</f>
        <v>100</v>
      </c>
      <c r="M198" s="65">
        <f>IF(OR(L198="",L198=0),0,L198/Premissas!$C$16)</f>
        <v>3.8461538461538463</v>
      </c>
      <c r="N198" s="40" t="str">
        <f>IF(L198&gt;=Premissas!$C$17,"SIM","NÃO")</f>
        <v>NÃO</v>
      </c>
    </row>
    <row r="199" spans="1:14" ht="15" customHeight="1">
      <c r="A199" s="40">
        <v>7</v>
      </c>
      <c r="B199" s="40" t="s">
        <v>359</v>
      </c>
      <c r="C199" s="40" t="s">
        <v>360</v>
      </c>
      <c r="D199" s="40">
        <v>409</v>
      </c>
      <c r="E199" s="40" t="s">
        <v>22</v>
      </c>
      <c r="F199" s="40">
        <f>COUNTIFS(Detalhe_Registro!$A:$A,A199,Detalhe_Registro!$D:$D,B199)</f>
        <v>1</v>
      </c>
      <c r="G199" s="63">
        <v>1.2</v>
      </c>
      <c r="H199" s="63">
        <v>1.2</v>
      </c>
      <c r="I199" s="62">
        <f>SUMIFS(Detalhe_Registro!$F:$F,Detalhe_Registro!$A:$A,A199,Detalhe_Registro!$D:$D,B199)</f>
        <v>2550</v>
      </c>
      <c r="J199" s="63">
        <f>SUMIFS(Detalhe_Registro!$G:$G,Detalhe_Registro!$A:$A,A199,Detalhe_Registro!$D:$D,B199)</f>
        <v>84.14</v>
      </c>
      <c r="K199" s="40" t="str">
        <f>IF(G199="","",IF(G199&lt;Premissas!$C$8,"&lt; 1,00",IF(G199&lt;Premissas!$C$9,"1,00 – 1,19",IF(G199&lt;Premissas!$C$10,"1,20 – 1,39",IF(G199&lt;Premissas!$C$11,"1,40 – 1,59",IF(G199&lt;Premissas!$C$12,"1,60 – 1,99","≥ 2,00"))))))</f>
        <v>1,20 – 1,39</v>
      </c>
      <c r="L199" s="64">
        <f>IF(G199="","",MIN(Premissas!$C$17,IF(G199&lt;Premissas!$C$8,Premissas!$E$7,IF(G199&lt;Premissas!$C$9,Premissas!$E$8,IF(G199&lt;Premissas!$C$10,Premissas!$E$9,IF(G199&lt;Premissas!$C$11,Premissas!$E$10,IF(G199&lt;Premissas!$C$12,Premissas!$E$11,Premissas!$E$12)))))))</f>
        <v>200</v>
      </c>
      <c r="M199" s="65">
        <f>IF(OR(L199="",L199=0),0,L199/Premissas!$C$16)</f>
        <v>7.6923076923076925</v>
      </c>
      <c r="N199" s="40" t="str">
        <f>IF(L199&gt;=Premissas!$C$17,"SIM","NÃO")</f>
        <v>NÃO</v>
      </c>
    </row>
    <row r="200" spans="1:14" ht="15" customHeight="1">
      <c r="A200" s="40">
        <v>7</v>
      </c>
      <c r="B200" s="40" t="s">
        <v>157</v>
      </c>
      <c r="C200" s="40" t="s">
        <v>158</v>
      </c>
      <c r="D200" s="40">
        <v>409</v>
      </c>
      <c r="E200" s="40" t="s">
        <v>1937</v>
      </c>
      <c r="F200" s="40">
        <f>COUNTIFS(Detalhe_Registro!$A:$A,A200,Detalhe_Registro!$D:$D,B200)</f>
        <v>2</v>
      </c>
      <c r="G200" s="63">
        <v>2.76</v>
      </c>
      <c r="H200" s="63">
        <v>2.63</v>
      </c>
      <c r="I200" s="62">
        <f>SUMIFS(Detalhe_Registro!$F:$F,Detalhe_Registro!$A:$A,A200,Detalhe_Registro!$D:$D,B200)</f>
        <v>2159</v>
      </c>
      <c r="J200" s="63">
        <f>SUMIFS(Detalhe_Registro!$G:$G,Detalhe_Registro!$A:$A,A200,Detalhe_Registro!$D:$D,B200)</f>
        <v>32.83</v>
      </c>
      <c r="K200" s="40" t="str">
        <f>IF(G200="","",IF(G200&lt;Premissas!$C$8,"&lt; 1,00",IF(G200&lt;Premissas!$C$9,"1,00 – 1,19",IF(G200&lt;Premissas!$C$10,"1,20 – 1,39",IF(G200&lt;Premissas!$C$11,"1,40 – 1,59",IF(G200&lt;Premissas!$C$12,"1,60 – 1,99","≥ 2,00"))))))</f>
        <v>≥ 2,00</v>
      </c>
      <c r="L200" s="64">
        <f>IF(G200="","",MIN(Premissas!$C$17,IF(G200&lt;Premissas!$C$8,Premissas!$E$7,IF(G200&lt;Premissas!$C$9,Premissas!$E$8,IF(G200&lt;Premissas!$C$10,Premissas!$E$9,IF(G200&lt;Premissas!$C$11,Premissas!$E$10,IF(G200&lt;Premissas!$C$12,Premissas!$E$11,Premissas!$E$12)))))))</f>
        <v>750</v>
      </c>
      <c r="M200" s="65">
        <f>IF(OR(L200="",L200=0),0,L200/Premissas!$C$16)</f>
        <v>28.846153846153847</v>
      </c>
      <c r="N200" s="40" t="str">
        <f>IF(L200&gt;=Premissas!$C$17,"SIM","NÃO")</f>
        <v>SIM</v>
      </c>
    </row>
    <row r="201" spans="1:14" ht="15" customHeight="1">
      <c r="A201" s="40">
        <v>7</v>
      </c>
      <c r="B201" s="40" t="s">
        <v>175</v>
      </c>
      <c r="C201" s="40" t="s">
        <v>176</v>
      </c>
      <c r="D201" s="40">
        <v>409</v>
      </c>
      <c r="E201" s="40" t="s">
        <v>20</v>
      </c>
      <c r="F201" s="40">
        <f>COUNTIFS(Detalhe_Registro!$A:$A,A201,Detalhe_Registro!$D:$D,B201)</f>
        <v>1</v>
      </c>
      <c r="G201" s="63">
        <v>1.4</v>
      </c>
      <c r="H201" s="63">
        <v>1.4</v>
      </c>
      <c r="I201" s="62">
        <f>SUMIFS(Detalhe_Registro!$F:$F,Detalhe_Registro!$A:$A,A201,Detalhe_Registro!$D:$D,B201)</f>
        <v>1263</v>
      </c>
      <c r="J201" s="63">
        <f>SUMIFS(Detalhe_Registro!$G:$G,Detalhe_Registro!$A:$A,A201,Detalhe_Registro!$D:$D,B201)</f>
        <v>35.93</v>
      </c>
      <c r="K201" s="40" t="str">
        <f>IF(G201="","",IF(G201&lt;Premissas!$C$8,"&lt; 1,00",IF(G201&lt;Premissas!$C$9,"1,00 – 1,19",IF(G201&lt;Premissas!$C$10,"1,20 – 1,39",IF(G201&lt;Premissas!$C$11,"1,40 – 1,59",IF(G201&lt;Premissas!$C$12,"1,60 – 1,99","≥ 2,00"))))))</f>
        <v>1,40 – 1,59</v>
      </c>
      <c r="L201" s="64">
        <f>IF(G201="","",MIN(Premissas!$C$17,IF(G201&lt;Premissas!$C$8,Premissas!$E$7,IF(G201&lt;Premissas!$C$9,Premissas!$E$8,IF(G201&lt;Premissas!$C$10,Premissas!$E$9,IF(G201&lt;Premissas!$C$11,Premissas!$E$10,IF(G201&lt;Premissas!$C$12,Premissas!$E$11,Premissas!$E$12)))))))</f>
        <v>350</v>
      </c>
      <c r="M201" s="65">
        <f>IF(OR(L201="",L201=0),0,L201/Premissas!$C$16)</f>
        <v>13.461538461538462</v>
      </c>
      <c r="N201" s="40" t="str">
        <f>IF(L201&gt;=Premissas!$C$17,"SIM","NÃO")</f>
        <v>NÃO</v>
      </c>
    </row>
    <row r="202" spans="1:14" ht="15" customHeight="1">
      <c r="A202" s="40">
        <v>7</v>
      </c>
      <c r="B202" s="40" t="s">
        <v>361</v>
      </c>
      <c r="C202" s="40" t="s">
        <v>362</v>
      </c>
      <c r="D202" s="40">
        <v>409</v>
      </c>
      <c r="E202" s="40" t="s">
        <v>19</v>
      </c>
      <c r="F202" s="40">
        <f>COUNTIFS(Detalhe_Registro!$A:$A,A202,Detalhe_Registro!$D:$D,B202)</f>
        <v>1</v>
      </c>
      <c r="G202" s="63">
        <v>1.375</v>
      </c>
      <c r="H202" s="63">
        <v>1.375</v>
      </c>
      <c r="I202" s="62">
        <f>SUMIFS(Detalhe_Registro!$F:$F,Detalhe_Registro!$A:$A,A202,Detalhe_Registro!$D:$D,B202)</f>
        <v>248</v>
      </c>
      <c r="J202" s="63">
        <f>SUMIFS(Detalhe_Registro!$G:$G,Detalhe_Registro!$A:$A,A202,Detalhe_Registro!$D:$D,B202)</f>
        <v>7.63</v>
      </c>
      <c r="K202" s="40" t="str">
        <f>IF(G202="","",IF(G202&lt;Premissas!$C$8,"&lt; 1,00",IF(G202&lt;Premissas!$C$9,"1,00 – 1,19",IF(G202&lt;Premissas!$C$10,"1,20 – 1,39",IF(G202&lt;Premissas!$C$11,"1,40 – 1,59",IF(G202&lt;Premissas!$C$12,"1,60 – 1,99","≥ 2,00"))))))</f>
        <v>1,20 – 1,39</v>
      </c>
      <c r="L202" s="64">
        <f>IF(G202="","",MIN(Premissas!$C$17,IF(G202&lt;Premissas!$C$8,Premissas!$E$7,IF(G202&lt;Premissas!$C$9,Premissas!$E$8,IF(G202&lt;Premissas!$C$10,Premissas!$E$9,IF(G202&lt;Premissas!$C$11,Premissas!$E$10,IF(G202&lt;Premissas!$C$12,Premissas!$E$11,Premissas!$E$12)))))))</f>
        <v>200</v>
      </c>
      <c r="M202" s="65">
        <f>IF(OR(L202="",L202=0),0,L202/Premissas!$C$16)</f>
        <v>7.6923076923076925</v>
      </c>
      <c r="N202" s="40" t="str">
        <f>IF(L202&gt;=Premissas!$C$17,"SIM","NÃO")</f>
        <v>NÃO</v>
      </c>
    </row>
    <row r="203" spans="1:14" ht="15" customHeight="1">
      <c r="A203" s="40">
        <v>7</v>
      </c>
      <c r="B203" s="40" t="s">
        <v>193</v>
      </c>
      <c r="C203" s="40" t="s">
        <v>194</v>
      </c>
      <c r="D203" s="40">
        <v>409</v>
      </c>
      <c r="E203" s="40" t="s">
        <v>21</v>
      </c>
      <c r="F203" s="40">
        <f>COUNTIFS(Detalhe_Registro!$A:$A,A203,Detalhe_Registro!$D:$D,B203)</f>
        <v>1</v>
      </c>
      <c r="G203" s="63">
        <v>0.13636400000000001</v>
      </c>
      <c r="H203" s="63">
        <v>0.13636400000000001</v>
      </c>
      <c r="I203" s="62">
        <f>SUMIFS(Detalhe_Registro!$F:$F,Detalhe_Registro!$A:$A,A203,Detalhe_Registro!$D:$D,B203)</f>
        <v>5</v>
      </c>
      <c r="J203" s="63">
        <f>SUMIFS(Detalhe_Registro!$G:$G,Detalhe_Registro!$A:$A,A203,Detalhe_Registro!$D:$D,B203)</f>
        <v>1.98</v>
      </c>
      <c r="K203" s="40" t="str">
        <f>IF(G203="","",IF(G203&lt;Premissas!$C$8,"&lt; 1,00",IF(G203&lt;Premissas!$C$9,"1,00 – 1,19",IF(G203&lt;Premissas!$C$10,"1,20 – 1,39",IF(G203&lt;Premissas!$C$11,"1,40 – 1,59",IF(G203&lt;Premissas!$C$12,"1,60 – 1,99","≥ 2,00"))))))</f>
        <v>&lt; 1,00</v>
      </c>
      <c r="L203" s="64">
        <f>IF(G203="","",MIN(Premissas!$C$17,IF(G203&lt;Premissas!$C$8,Premissas!$E$7,IF(G203&lt;Premissas!$C$9,Premissas!$E$8,IF(G203&lt;Premissas!$C$10,Premissas!$E$9,IF(G203&lt;Premissas!$C$11,Premissas!$E$10,IF(G203&lt;Premissas!$C$12,Premissas!$E$11,Premissas!$E$12)))))))</f>
        <v>0</v>
      </c>
      <c r="M203" s="65">
        <f>IF(OR(L203="",L203=0),0,L203/Premissas!$C$16)</f>
        <v>0</v>
      </c>
      <c r="N203" s="40" t="str">
        <f>IF(L203&gt;=Premissas!$C$17,"SIM","NÃO")</f>
        <v>NÃO</v>
      </c>
    </row>
    <row r="204" spans="1:14" ht="15" customHeight="1">
      <c r="A204" s="40">
        <v>7</v>
      </c>
      <c r="B204" s="40" t="s">
        <v>349</v>
      </c>
      <c r="C204" s="40" t="s">
        <v>350</v>
      </c>
      <c r="D204" s="40">
        <v>409</v>
      </c>
      <c r="E204" s="40" t="s">
        <v>1939</v>
      </c>
      <c r="F204" s="40">
        <f>COUNTIFS(Detalhe_Registro!$A:$A,A204,Detalhe_Registro!$D:$D,B204)</f>
        <v>2</v>
      </c>
      <c r="G204" s="63">
        <v>1.5909089999999999</v>
      </c>
      <c r="H204" s="63">
        <v>0.85795500000000002</v>
      </c>
      <c r="I204" s="62">
        <f>SUMIFS(Detalhe_Registro!$F:$F,Detalhe_Registro!$A:$A,A204,Detalhe_Registro!$D:$D,B204)</f>
        <v>195</v>
      </c>
      <c r="J204" s="63">
        <f>SUMIFS(Detalhe_Registro!$G:$G,Detalhe_Registro!$A:$A,A204,Detalhe_Registro!$D:$D,B204)</f>
        <v>7.01</v>
      </c>
      <c r="K204" s="40" t="str">
        <f>IF(G204="","",IF(G204&lt;Premissas!$C$8,"&lt; 1,00",IF(G204&lt;Premissas!$C$9,"1,00 – 1,19",IF(G204&lt;Premissas!$C$10,"1,20 – 1,39",IF(G204&lt;Premissas!$C$11,"1,40 – 1,59",IF(G204&lt;Premissas!$C$12,"1,60 – 1,99","≥ 2,00"))))))</f>
        <v>1,40 – 1,59</v>
      </c>
      <c r="L204" s="64">
        <f>IF(G204="","",MIN(Premissas!$C$17,IF(G204&lt;Premissas!$C$8,Premissas!$E$7,IF(G204&lt;Premissas!$C$9,Premissas!$E$8,IF(G204&lt;Premissas!$C$10,Premissas!$E$9,IF(G204&lt;Premissas!$C$11,Premissas!$E$10,IF(G204&lt;Premissas!$C$12,Premissas!$E$11,Premissas!$E$12)))))))</f>
        <v>350</v>
      </c>
      <c r="M204" s="65">
        <f>IF(OR(L204="",L204=0),0,L204/Premissas!$C$16)</f>
        <v>13.461538461538462</v>
      </c>
      <c r="N204" s="40" t="str">
        <f>IF(L204&gt;=Premissas!$C$17,"SIM","NÃO")</f>
        <v>NÃO</v>
      </c>
    </row>
    <row r="205" spans="1:14" ht="15" customHeight="1">
      <c r="A205" s="40">
        <v>7</v>
      </c>
      <c r="B205" s="40" t="s">
        <v>167</v>
      </c>
      <c r="C205" s="40" t="s">
        <v>168</v>
      </c>
      <c r="D205" s="40">
        <v>409</v>
      </c>
      <c r="E205" s="40" t="s">
        <v>1937</v>
      </c>
      <c r="F205" s="40">
        <f>COUNTIFS(Detalhe_Registro!$A:$A,A205,Detalhe_Registro!$D:$D,B205)</f>
        <v>2</v>
      </c>
      <c r="G205" s="63">
        <v>1.68</v>
      </c>
      <c r="H205" s="63">
        <v>1.34</v>
      </c>
      <c r="I205" s="62">
        <f>SUMIFS(Detalhe_Registro!$F:$F,Detalhe_Registro!$A:$A,A205,Detalhe_Registro!$D:$D,B205)</f>
        <v>2480</v>
      </c>
      <c r="J205" s="63">
        <f>SUMIFS(Detalhe_Registro!$G:$G,Detalhe_Registro!$A:$A,A205,Detalhe_Registro!$D:$D,B205)</f>
        <v>59.07</v>
      </c>
      <c r="K205" s="40" t="str">
        <f>IF(G205="","",IF(G205&lt;Premissas!$C$8,"&lt; 1,00",IF(G205&lt;Premissas!$C$9,"1,00 – 1,19",IF(G205&lt;Premissas!$C$10,"1,20 – 1,39",IF(G205&lt;Premissas!$C$11,"1,40 – 1,59",IF(G205&lt;Premissas!$C$12,"1,60 – 1,99","≥ 2,00"))))))</f>
        <v>1,60 – 1,99</v>
      </c>
      <c r="L205" s="64">
        <f>IF(G205="","",MIN(Premissas!$C$17,IF(G205&lt;Premissas!$C$8,Premissas!$E$7,IF(G205&lt;Premissas!$C$9,Premissas!$E$8,IF(G205&lt;Premissas!$C$10,Premissas!$E$9,IF(G205&lt;Premissas!$C$11,Premissas!$E$10,IF(G205&lt;Premissas!$C$12,Premissas!$E$11,Premissas!$E$12)))))))</f>
        <v>500</v>
      </c>
      <c r="M205" s="65">
        <f>IF(OR(L205="",L205=0),0,L205/Premissas!$C$16)</f>
        <v>19.23076923076923</v>
      </c>
      <c r="N205" s="40" t="str">
        <f>IF(L205&gt;=Premissas!$C$17,"SIM","NÃO")</f>
        <v>NÃO</v>
      </c>
    </row>
    <row r="206" spans="1:14" ht="15" customHeight="1">
      <c r="A206" s="40">
        <v>7</v>
      </c>
      <c r="B206" s="40" t="s">
        <v>181</v>
      </c>
      <c r="C206" s="40" t="s">
        <v>182</v>
      </c>
      <c r="D206" s="40">
        <v>409</v>
      </c>
      <c r="E206" s="40" t="s">
        <v>22</v>
      </c>
      <c r="F206" s="40">
        <f>COUNTIFS(Detalhe_Registro!$A:$A,A206,Detalhe_Registro!$D:$D,B206)</f>
        <v>1</v>
      </c>
      <c r="G206" s="63">
        <v>1.68</v>
      </c>
      <c r="H206" s="63">
        <v>1.68</v>
      </c>
      <c r="I206" s="62">
        <f>SUMIFS(Detalhe_Registro!$F:$F,Detalhe_Registro!$A:$A,A206,Detalhe_Registro!$D:$D,B206)</f>
        <v>2503</v>
      </c>
      <c r="J206" s="63">
        <f>SUMIFS(Detalhe_Registro!$G:$G,Detalhe_Registro!$A:$A,A206,Detalhe_Registro!$D:$D,B206)</f>
        <v>59.6</v>
      </c>
      <c r="K206" s="40" t="str">
        <f>IF(G206="","",IF(G206&lt;Premissas!$C$8,"&lt; 1,00",IF(G206&lt;Premissas!$C$9,"1,00 – 1,19",IF(G206&lt;Premissas!$C$10,"1,20 – 1,39",IF(G206&lt;Premissas!$C$11,"1,40 – 1,59",IF(G206&lt;Premissas!$C$12,"1,60 – 1,99","≥ 2,00"))))))</f>
        <v>1,60 – 1,99</v>
      </c>
      <c r="L206" s="64">
        <f>IF(G206="","",MIN(Premissas!$C$17,IF(G206&lt;Premissas!$C$8,Premissas!$E$7,IF(G206&lt;Premissas!$C$9,Premissas!$E$8,IF(G206&lt;Premissas!$C$10,Premissas!$E$9,IF(G206&lt;Premissas!$C$11,Premissas!$E$10,IF(G206&lt;Premissas!$C$12,Premissas!$E$11,Premissas!$E$12)))))))</f>
        <v>500</v>
      </c>
      <c r="M206" s="65">
        <f>IF(OR(L206="",L206=0),0,L206/Premissas!$C$16)</f>
        <v>19.23076923076923</v>
      </c>
      <c r="N206" s="40" t="str">
        <f>IF(L206&gt;=Premissas!$C$17,"SIM","NÃO")</f>
        <v>NÃO</v>
      </c>
    </row>
    <row r="207" spans="1:14" ht="15" customHeight="1">
      <c r="A207" s="40">
        <v>7</v>
      </c>
      <c r="B207" s="40" t="s">
        <v>321</v>
      </c>
      <c r="C207" s="40" t="s">
        <v>322</v>
      </c>
      <c r="D207" s="40">
        <v>409</v>
      </c>
      <c r="E207" s="40" t="s">
        <v>21</v>
      </c>
      <c r="F207" s="40">
        <f>COUNTIFS(Detalhe_Registro!$A:$A,A207,Detalhe_Registro!$D:$D,B207)</f>
        <v>1</v>
      </c>
      <c r="G207" s="63">
        <v>1.2727269999999999</v>
      </c>
      <c r="H207" s="63">
        <v>1.2727269999999999</v>
      </c>
      <c r="I207" s="62">
        <f>SUMIFS(Detalhe_Registro!$F:$F,Detalhe_Registro!$A:$A,A207,Detalhe_Registro!$D:$D,B207)</f>
        <v>503</v>
      </c>
      <c r="J207" s="63">
        <f>SUMIFS(Detalhe_Registro!$G:$G,Detalhe_Registro!$A:$A,A207,Detalhe_Registro!$D:$D,B207)</f>
        <v>17.8</v>
      </c>
      <c r="K207" s="40" t="str">
        <f>IF(G207="","",IF(G207&lt;Premissas!$C$8,"&lt; 1,00",IF(G207&lt;Premissas!$C$9,"1,00 – 1,19",IF(G207&lt;Premissas!$C$10,"1,20 – 1,39",IF(G207&lt;Premissas!$C$11,"1,40 – 1,59",IF(G207&lt;Premissas!$C$12,"1,60 – 1,99","≥ 2,00"))))))</f>
        <v>1,20 – 1,39</v>
      </c>
      <c r="L207" s="64">
        <f>IF(G207="","",MIN(Premissas!$C$17,IF(G207&lt;Premissas!$C$8,Premissas!$E$7,IF(G207&lt;Premissas!$C$9,Premissas!$E$8,IF(G207&lt;Premissas!$C$10,Premissas!$E$9,IF(G207&lt;Premissas!$C$11,Premissas!$E$10,IF(G207&lt;Premissas!$C$12,Premissas!$E$11,Premissas!$E$12)))))))</f>
        <v>200</v>
      </c>
      <c r="M207" s="65">
        <f>IF(OR(L207="",L207=0),0,L207/Premissas!$C$16)</f>
        <v>7.6923076923076925</v>
      </c>
      <c r="N207" s="40" t="str">
        <f>IF(L207&gt;=Premissas!$C$17,"SIM","NÃO")</f>
        <v>NÃO</v>
      </c>
    </row>
    <row r="208" spans="1:14" ht="15" customHeight="1">
      <c r="A208" s="40">
        <v>7</v>
      </c>
      <c r="B208" s="40" t="s">
        <v>207</v>
      </c>
      <c r="C208" s="40" t="s">
        <v>208</v>
      </c>
      <c r="D208" s="40">
        <v>409</v>
      </c>
      <c r="E208" s="40" t="s">
        <v>21</v>
      </c>
      <c r="F208" s="40">
        <f>COUNTIFS(Detalhe_Registro!$A:$A,A208,Detalhe_Registro!$D:$D,B208)</f>
        <v>1</v>
      </c>
      <c r="G208" s="63">
        <v>0.68181800000000004</v>
      </c>
      <c r="H208" s="63">
        <v>0.68181800000000004</v>
      </c>
      <c r="I208" s="62">
        <f>SUMIFS(Detalhe_Registro!$F:$F,Detalhe_Registro!$A:$A,A208,Detalhe_Registro!$D:$D,B208)</f>
        <v>304</v>
      </c>
      <c r="J208" s="63">
        <f>SUMIFS(Detalhe_Registro!$G:$G,Detalhe_Registro!$A:$A,A208,Detalhe_Registro!$D:$D,B208)</f>
        <v>20.28</v>
      </c>
      <c r="K208" s="40" t="str">
        <f>IF(G208="","",IF(G208&lt;Premissas!$C$8,"&lt; 1,00",IF(G208&lt;Premissas!$C$9,"1,00 – 1,19",IF(G208&lt;Premissas!$C$10,"1,20 – 1,39",IF(G208&lt;Premissas!$C$11,"1,40 – 1,59",IF(G208&lt;Premissas!$C$12,"1,60 – 1,99","≥ 2,00"))))))</f>
        <v>&lt; 1,00</v>
      </c>
      <c r="L208" s="64">
        <f>IF(G208="","",MIN(Premissas!$C$17,IF(G208&lt;Premissas!$C$8,Premissas!$E$7,IF(G208&lt;Premissas!$C$9,Premissas!$E$8,IF(G208&lt;Premissas!$C$10,Premissas!$E$9,IF(G208&lt;Premissas!$C$11,Premissas!$E$10,IF(G208&lt;Premissas!$C$12,Premissas!$E$11,Premissas!$E$12)))))))</f>
        <v>0</v>
      </c>
      <c r="M208" s="65">
        <f>IF(OR(L208="",L208=0),0,L208/Premissas!$C$16)</f>
        <v>0</v>
      </c>
      <c r="N208" s="40" t="str">
        <f>IF(L208&gt;=Premissas!$C$17,"SIM","NÃO")</f>
        <v>NÃO</v>
      </c>
    </row>
    <row r="209" spans="1:14" ht="15" customHeight="1">
      <c r="A209" s="40">
        <v>7</v>
      </c>
      <c r="B209" s="40" t="s">
        <v>197</v>
      </c>
      <c r="C209" s="40" t="s">
        <v>198</v>
      </c>
      <c r="D209" s="40">
        <v>409</v>
      </c>
      <c r="E209" s="40" t="s">
        <v>1937</v>
      </c>
      <c r="F209" s="40">
        <f>COUNTIFS(Detalhe_Registro!$A:$A,A209,Detalhe_Registro!$D:$D,B209)</f>
        <v>2</v>
      </c>
      <c r="G209" s="63">
        <v>1.08</v>
      </c>
      <c r="H209" s="63">
        <v>0.79</v>
      </c>
      <c r="I209" s="62">
        <f>SUMIFS(Detalhe_Registro!$F:$F,Detalhe_Registro!$A:$A,A209,Detalhe_Registro!$D:$D,B209)</f>
        <v>630</v>
      </c>
      <c r="J209" s="63">
        <f>SUMIFS(Detalhe_Registro!$G:$G,Detalhe_Registro!$A:$A,A209,Detalhe_Registro!$D:$D,B209)</f>
        <v>27.09</v>
      </c>
      <c r="K209" s="40" t="str">
        <f>IF(G209="","",IF(G209&lt;Premissas!$C$8,"&lt; 1,00",IF(G209&lt;Premissas!$C$9,"1,00 – 1,19",IF(G209&lt;Premissas!$C$10,"1,20 – 1,39",IF(G209&lt;Premissas!$C$11,"1,40 – 1,59",IF(G209&lt;Premissas!$C$12,"1,60 – 1,99","≥ 2,00"))))))</f>
        <v>1,00 – 1,19</v>
      </c>
      <c r="L209" s="64">
        <f>IF(G209="","",MIN(Premissas!$C$17,IF(G209&lt;Premissas!$C$8,Premissas!$E$7,IF(G209&lt;Premissas!$C$9,Premissas!$E$8,IF(G209&lt;Premissas!$C$10,Premissas!$E$9,IF(G209&lt;Premissas!$C$11,Premissas!$E$10,IF(G209&lt;Premissas!$C$12,Premissas!$E$11,Premissas!$E$12)))))))</f>
        <v>100</v>
      </c>
      <c r="M209" s="65">
        <f>IF(OR(L209="",L209=0),0,L209/Premissas!$C$16)</f>
        <v>3.8461538461538463</v>
      </c>
      <c r="N209" s="40" t="str">
        <f>IF(L209&gt;=Premissas!$C$17,"SIM","NÃO")</f>
        <v>NÃO</v>
      </c>
    </row>
    <row r="210" spans="1:14" ht="15" customHeight="1">
      <c r="A210" s="40">
        <v>7</v>
      </c>
      <c r="B210" s="40" t="s">
        <v>179</v>
      </c>
      <c r="C210" s="40" t="s">
        <v>180</v>
      </c>
      <c r="D210" s="40">
        <v>409</v>
      </c>
      <c r="E210" s="40" t="s">
        <v>19</v>
      </c>
      <c r="F210" s="40">
        <f>COUNTIFS(Detalhe_Registro!$A:$A,A210,Detalhe_Registro!$D:$D,B210)</f>
        <v>1</v>
      </c>
      <c r="G210" s="63">
        <v>2.3333330000000001</v>
      </c>
      <c r="H210" s="63">
        <v>2.3333330000000001</v>
      </c>
      <c r="I210" s="62">
        <f>SUMIFS(Detalhe_Registro!$F:$F,Detalhe_Registro!$A:$A,A210,Detalhe_Registro!$D:$D,B210)</f>
        <v>1099</v>
      </c>
      <c r="J210" s="63">
        <f>SUMIFS(Detalhe_Registro!$G:$G,Detalhe_Registro!$A:$A,A210,Detalhe_Registro!$D:$D,B210)</f>
        <v>19.53</v>
      </c>
      <c r="K210" s="40" t="str">
        <f>IF(G210="","",IF(G210&lt;Premissas!$C$8,"&lt; 1,00",IF(G210&lt;Premissas!$C$9,"1,00 – 1,19",IF(G210&lt;Premissas!$C$10,"1,20 – 1,39",IF(G210&lt;Premissas!$C$11,"1,40 – 1,59",IF(G210&lt;Premissas!$C$12,"1,60 – 1,99","≥ 2,00"))))))</f>
        <v>≥ 2,00</v>
      </c>
      <c r="L210" s="64">
        <f>IF(G210="","",MIN(Premissas!$C$17,IF(G210&lt;Premissas!$C$8,Premissas!$E$7,IF(G210&lt;Premissas!$C$9,Premissas!$E$8,IF(G210&lt;Premissas!$C$10,Premissas!$E$9,IF(G210&lt;Premissas!$C$11,Premissas!$E$10,IF(G210&lt;Premissas!$C$12,Premissas!$E$11,Premissas!$E$12)))))))</f>
        <v>750</v>
      </c>
      <c r="M210" s="65">
        <f>IF(OR(L210="",L210=0),0,L210/Premissas!$C$16)</f>
        <v>28.846153846153847</v>
      </c>
      <c r="N210" s="40" t="str">
        <f>IF(L210&gt;=Premissas!$C$17,"SIM","NÃO")</f>
        <v>SIM</v>
      </c>
    </row>
    <row r="211" spans="1:14" ht="15" customHeight="1">
      <c r="A211" s="40">
        <v>7</v>
      </c>
      <c r="B211" s="40" t="s">
        <v>333</v>
      </c>
      <c r="C211" s="40" t="s">
        <v>334</v>
      </c>
      <c r="D211" s="40">
        <v>409</v>
      </c>
      <c r="E211" s="40" t="s">
        <v>19</v>
      </c>
      <c r="F211" s="40">
        <f>COUNTIFS(Detalhe_Registro!$A:$A,A211,Detalhe_Registro!$D:$D,B211)</f>
        <v>1</v>
      </c>
      <c r="G211" s="63">
        <v>3.9166669999999999</v>
      </c>
      <c r="H211" s="63">
        <v>3.9166669999999999</v>
      </c>
      <c r="I211" s="62">
        <f>SUMIFS(Detalhe_Registro!$F:$F,Detalhe_Registro!$A:$A,A211,Detalhe_Registro!$D:$D,B211)</f>
        <v>101</v>
      </c>
      <c r="J211" s="63">
        <f>SUMIFS(Detalhe_Registro!$G:$G,Detalhe_Registro!$A:$A,A211,Detalhe_Registro!$D:$D,B211)</f>
        <v>1.07</v>
      </c>
      <c r="K211" s="40" t="str">
        <f>IF(G211="","",IF(G211&lt;Premissas!$C$8,"&lt; 1,00",IF(G211&lt;Premissas!$C$9,"1,00 – 1,19",IF(G211&lt;Premissas!$C$10,"1,20 – 1,39",IF(G211&lt;Premissas!$C$11,"1,40 – 1,59",IF(G211&lt;Premissas!$C$12,"1,60 – 1,99","≥ 2,00"))))))</f>
        <v>≥ 2,00</v>
      </c>
      <c r="L211" s="64">
        <f>IF(G211="","",MIN(Premissas!$C$17,IF(G211&lt;Premissas!$C$8,Premissas!$E$7,IF(G211&lt;Premissas!$C$9,Premissas!$E$8,IF(G211&lt;Premissas!$C$10,Premissas!$E$9,IF(G211&lt;Premissas!$C$11,Premissas!$E$10,IF(G211&lt;Premissas!$C$12,Premissas!$E$11,Premissas!$E$12)))))))</f>
        <v>750</v>
      </c>
      <c r="M211" s="65">
        <f>IF(OR(L211="",L211=0),0,L211/Premissas!$C$16)</f>
        <v>28.846153846153847</v>
      </c>
      <c r="N211" s="40" t="str">
        <f>IF(L211&gt;=Premissas!$C$17,"SIM","NÃO")</f>
        <v>SIM</v>
      </c>
    </row>
    <row r="212" spans="1:14" ht="15" customHeight="1">
      <c r="A212" s="40">
        <v>7</v>
      </c>
      <c r="B212" s="40" t="s">
        <v>163</v>
      </c>
      <c r="C212" s="40" t="s">
        <v>164</v>
      </c>
      <c r="D212" s="40">
        <v>409</v>
      </c>
      <c r="E212" s="40" t="s">
        <v>1937</v>
      </c>
      <c r="F212" s="40">
        <f>COUNTIFS(Detalhe_Registro!$A:$A,A212,Detalhe_Registro!$D:$D,B212)</f>
        <v>2</v>
      </c>
      <c r="G212" s="63">
        <v>1.32</v>
      </c>
      <c r="H212" s="63">
        <v>0.68272699999999997</v>
      </c>
      <c r="I212" s="62">
        <f>SUMIFS(Detalhe_Registro!$F:$F,Detalhe_Registro!$A:$A,A212,Detalhe_Registro!$D:$D,B212)</f>
        <v>5</v>
      </c>
      <c r="J212" s="63">
        <f>SUMIFS(Detalhe_Registro!$G:$G,Detalhe_Registro!$A:$A,A212,Detalhe_Registro!$D:$D,B212)</f>
        <v>2.4500000000000002</v>
      </c>
      <c r="K212" s="40" t="str">
        <f>IF(G212="","",IF(G212&lt;Premissas!$C$8,"&lt; 1,00",IF(G212&lt;Premissas!$C$9,"1,00 – 1,19",IF(G212&lt;Premissas!$C$10,"1,20 – 1,39",IF(G212&lt;Premissas!$C$11,"1,40 – 1,59",IF(G212&lt;Premissas!$C$12,"1,60 – 1,99","≥ 2,00"))))))</f>
        <v>1,20 – 1,39</v>
      </c>
      <c r="L212" s="64">
        <f>IF(G212="","",MIN(Premissas!$C$17,IF(G212&lt;Premissas!$C$8,Premissas!$E$7,IF(G212&lt;Premissas!$C$9,Premissas!$E$8,IF(G212&lt;Premissas!$C$10,Premissas!$E$9,IF(G212&lt;Premissas!$C$11,Premissas!$E$10,IF(G212&lt;Premissas!$C$12,Premissas!$E$11,Premissas!$E$12)))))))</f>
        <v>200</v>
      </c>
      <c r="M212" s="65">
        <f>IF(OR(L212="",L212=0),0,L212/Premissas!$C$16)</f>
        <v>7.6923076923076925</v>
      </c>
      <c r="N212" s="40" t="str">
        <f>IF(L212&gt;=Premissas!$C$17,"SIM","NÃO")</f>
        <v>NÃO</v>
      </c>
    </row>
    <row r="213" spans="1:14" ht="15" customHeight="1">
      <c r="A213" s="40">
        <v>7</v>
      </c>
      <c r="B213" s="40" t="s">
        <v>397</v>
      </c>
      <c r="C213" s="40" t="s">
        <v>398</v>
      </c>
      <c r="D213" s="40">
        <v>409</v>
      </c>
      <c r="E213" s="40" t="s">
        <v>22</v>
      </c>
      <c r="F213" s="40">
        <f>COUNTIFS(Detalhe_Registro!$A:$A,A213,Detalhe_Registro!$D:$D,B213)</f>
        <v>1</v>
      </c>
      <c r="G213" s="63">
        <v>1.1599999999999999</v>
      </c>
      <c r="H213" s="63">
        <v>1.1599999999999999</v>
      </c>
      <c r="I213" s="62">
        <f>SUMIFS(Detalhe_Registro!$F:$F,Detalhe_Registro!$A:$A,A213,Detalhe_Registro!$D:$D,B213)</f>
        <v>1484</v>
      </c>
      <c r="J213" s="63">
        <f>SUMIFS(Detalhe_Registro!$G:$G,Detalhe_Registro!$A:$A,A213,Detalhe_Registro!$D:$D,B213)</f>
        <v>50.52</v>
      </c>
      <c r="K213" s="40" t="str">
        <f>IF(G213="","",IF(G213&lt;Premissas!$C$8,"&lt; 1,00",IF(G213&lt;Premissas!$C$9,"1,00 – 1,19",IF(G213&lt;Premissas!$C$10,"1,20 – 1,39",IF(G213&lt;Premissas!$C$11,"1,40 – 1,59",IF(G213&lt;Premissas!$C$12,"1,60 – 1,99","≥ 2,00"))))))</f>
        <v>1,00 – 1,19</v>
      </c>
      <c r="L213" s="64">
        <f>IF(G213="","",MIN(Premissas!$C$17,IF(G213&lt;Premissas!$C$8,Premissas!$E$7,IF(G213&lt;Premissas!$C$9,Premissas!$E$8,IF(G213&lt;Premissas!$C$10,Premissas!$E$9,IF(G213&lt;Premissas!$C$11,Premissas!$E$10,IF(G213&lt;Premissas!$C$12,Premissas!$E$11,Premissas!$E$12)))))))</f>
        <v>100</v>
      </c>
      <c r="M213" s="65">
        <f>IF(OR(L213="",L213=0),0,L213/Premissas!$C$16)</f>
        <v>3.8461538461538463</v>
      </c>
      <c r="N213" s="40" t="str">
        <f>IF(L213&gt;=Premissas!$C$17,"SIM","NÃO")</f>
        <v>NÃO</v>
      </c>
    </row>
    <row r="214" spans="1:14" ht="15" customHeight="1">
      <c r="A214" s="40">
        <v>7</v>
      </c>
      <c r="B214" s="40" t="s">
        <v>315</v>
      </c>
      <c r="C214" s="40" t="s">
        <v>316</v>
      </c>
      <c r="D214" s="40">
        <v>409</v>
      </c>
      <c r="E214" s="40" t="s">
        <v>1937</v>
      </c>
      <c r="F214" s="40">
        <f>COUNTIFS(Detalhe_Registro!$A:$A,A214,Detalhe_Registro!$D:$D,B214)</f>
        <v>2</v>
      </c>
      <c r="G214" s="63">
        <v>5.24</v>
      </c>
      <c r="H214" s="63">
        <v>3.210909</v>
      </c>
      <c r="I214" s="62">
        <f>SUMIFS(Detalhe_Registro!$F:$F,Detalhe_Registro!$A:$A,A214,Detalhe_Registro!$D:$D,B214)</f>
        <v>127</v>
      </c>
      <c r="J214" s="63">
        <f>SUMIFS(Detalhe_Registro!$G:$G,Detalhe_Registro!$A:$A,A214,Detalhe_Registro!$D:$D,B214)</f>
        <v>3.4299999999999997</v>
      </c>
      <c r="K214" s="40" t="str">
        <f>IF(G214="","",IF(G214&lt;Premissas!$C$8,"&lt; 1,00",IF(G214&lt;Premissas!$C$9,"1,00 – 1,19",IF(G214&lt;Premissas!$C$10,"1,20 – 1,39",IF(G214&lt;Premissas!$C$11,"1,40 – 1,59",IF(G214&lt;Premissas!$C$12,"1,60 – 1,99","≥ 2,00"))))))</f>
        <v>≥ 2,00</v>
      </c>
      <c r="L214" s="64">
        <f>IF(G214="","",MIN(Premissas!$C$17,IF(G214&lt;Premissas!$C$8,Premissas!$E$7,IF(G214&lt;Premissas!$C$9,Premissas!$E$8,IF(G214&lt;Premissas!$C$10,Premissas!$E$9,IF(G214&lt;Premissas!$C$11,Premissas!$E$10,IF(G214&lt;Premissas!$C$12,Premissas!$E$11,Premissas!$E$12)))))))</f>
        <v>750</v>
      </c>
      <c r="M214" s="65">
        <f>IF(OR(L214="",L214=0),0,L214/Premissas!$C$16)</f>
        <v>28.846153846153847</v>
      </c>
      <c r="N214" s="40" t="str">
        <f>IF(L214&gt;=Premissas!$C$17,"SIM","NÃO")</f>
        <v>SIM</v>
      </c>
    </row>
    <row r="215" spans="1:14" ht="15" customHeight="1">
      <c r="A215" s="40">
        <v>7</v>
      </c>
      <c r="B215" s="40" t="s">
        <v>221</v>
      </c>
      <c r="C215" s="40" t="s">
        <v>222</v>
      </c>
      <c r="D215" s="40">
        <v>409</v>
      </c>
      <c r="E215" s="40" t="s">
        <v>19</v>
      </c>
      <c r="F215" s="40">
        <f>COUNTIFS(Detalhe_Registro!$A:$A,A215,Detalhe_Registro!$D:$D,B215)</f>
        <v>1</v>
      </c>
      <c r="G215" s="63">
        <v>1.5</v>
      </c>
      <c r="H215" s="63">
        <v>1.5</v>
      </c>
      <c r="I215" s="62">
        <f>SUMIFS(Detalhe_Registro!$F:$F,Detalhe_Registro!$A:$A,A215,Detalhe_Registro!$D:$D,B215)</f>
        <v>174</v>
      </c>
      <c r="J215" s="63">
        <f>SUMIFS(Detalhe_Registro!$G:$G,Detalhe_Registro!$A:$A,A215,Detalhe_Registro!$D:$D,B215)</f>
        <v>4.9000000000000004</v>
      </c>
      <c r="K215" s="40" t="str">
        <f>IF(G215="","",IF(G215&lt;Premissas!$C$8,"&lt; 1,00",IF(G215&lt;Premissas!$C$9,"1,00 – 1,19",IF(G215&lt;Premissas!$C$10,"1,20 – 1,39",IF(G215&lt;Premissas!$C$11,"1,40 – 1,59",IF(G215&lt;Premissas!$C$12,"1,60 – 1,99","≥ 2,00"))))))</f>
        <v>1,40 – 1,59</v>
      </c>
      <c r="L215" s="64">
        <f>IF(G215="","",MIN(Premissas!$C$17,IF(G215&lt;Premissas!$C$8,Premissas!$E$7,IF(G215&lt;Premissas!$C$9,Premissas!$E$8,IF(G215&lt;Premissas!$C$10,Premissas!$E$9,IF(G215&lt;Premissas!$C$11,Premissas!$E$10,IF(G215&lt;Premissas!$C$12,Premissas!$E$11,Premissas!$E$12)))))))</f>
        <v>350</v>
      </c>
      <c r="M215" s="65">
        <f>IF(OR(L215="",L215=0),0,L215/Premissas!$C$16)</f>
        <v>13.461538461538462</v>
      </c>
      <c r="N215" s="40" t="str">
        <f>IF(L215&gt;=Premissas!$C$17,"SIM","NÃO")</f>
        <v>NÃO</v>
      </c>
    </row>
    <row r="216" spans="1:14" ht="15" customHeight="1">
      <c r="A216" s="40">
        <v>7</v>
      </c>
      <c r="B216" s="40" t="s">
        <v>247</v>
      </c>
      <c r="C216" s="40" t="s">
        <v>248</v>
      </c>
      <c r="D216" s="40">
        <v>409</v>
      </c>
      <c r="E216" s="40" t="s">
        <v>19</v>
      </c>
      <c r="F216" s="40">
        <f>COUNTIFS(Detalhe_Registro!$A:$A,A216,Detalhe_Registro!$D:$D,B216)</f>
        <v>1</v>
      </c>
      <c r="G216" s="63">
        <v>1.5833330000000001</v>
      </c>
      <c r="H216" s="63">
        <v>1.5833330000000001</v>
      </c>
      <c r="I216" s="62">
        <f>SUMIFS(Detalhe_Registro!$F:$F,Detalhe_Registro!$A:$A,A216,Detalhe_Registro!$D:$D,B216)</f>
        <v>189</v>
      </c>
      <c r="J216" s="63">
        <f>SUMIFS(Detalhe_Registro!$G:$G,Detalhe_Registro!$A:$A,A216,Detalhe_Registro!$D:$D,B216)</f>
        <v>4.93</v>
      </c>
      <c r="K216" s="40" t="str">
        <f>IF(G216="","",IF(G216&lt;Premissas!$C$8,"&lt; 1,00",IF(G216&lt;Premissas!$C$9,"1,00 – 1,19",IF(G216&lt;Premissas!$C$10,"1,20 – 1,39",IF(G216&lt;Premissas!$C$11,"1,40 – 1,59",IF(G216&lt;Premissas!$C$12,"1,60 – 1,99","≥ 2,00"))))))</f>
        <v>1,40 – 1,59</v>
      </c>
      <c r="L216" s="64">
        <f>IF(G216="","",MIN(Premissas!$C$17,IF(G216&lt;Premissas!$C$8,Premissas!$E$7,IF(G216&lt;Premissas!$C$9,Premissas!$E$8,IF(G216&lt;Premissas!$C$10,Premissas!$E$9,IF(G216&lt;Premissas!$C$11,Premissas!$E$10,IF(G216&lt;Premissas!$C$12,Premissas!$E$11,Premissas!$E$12)))))))</f>
        <v>350</v>
      </c>
      <c r="M216" s="65">
        <f>IF(OR(L216="",L216=0),0,L216/Premissas!$C$16)</f>
        <v>13.461538461538462</v>
      </c>
      <c r="N216" s="40" t="str">
        <f>IF(L216&gt;=Premissas!$C$17,"SIM","NÃO")</f>
        <v>NÃO</v>
      </c>
    </row>
    <row r="217" spans="1:14" ht="15" customHeight="1">
      <c r="A217" s="40">
        <v>7</v>
      </c>
      <c r="B217" s="40" t="s">
        <v>381</v>
      </c>
      <c r="C217" s="40" t="s">
        <v>382</v>
      </c>
      <c r="D217" s="40">
        <v>409</v>
      </c>
      <c r="E217" s="40" t="s">
        <v>19</v>
      </c>
      <c r="F217" s="40">
        <f>COUNTIFS(Detalhe_Registro!$A:$A,A217,Detalhe_Registro!$D:$D,B217)</f>
        <v>1</v>
      </c>
      <c r="G217" s="63">
        <v>2.4583330000000001</v>
      </c>
      <c r="H217" s="63">
        <v>2.4583330000000001</v>
      </c>
      <c r="I217" s="62">
        <f>SUMIFS(Detalhe_Registro!$F:$F,Detalhe_Registro!$A:$A,A217,Detalhe_Registro!$D:$D,B217)</f>
        <v>410</v>
      </c>
      <c r="J217" s="63">
        <f>SUMIFS(Detalhe_Registro!$G:$G,Detalhe_Registro!$A:$A,A217,Detalhe_Registro!$D:$D,B217)</f>
        <v>6.94</v>
      </c>
      <c r="K217" s="40" t="str">
        <f>IF(G217="","",IF(G217&lt;Premissas!$C$8,"&lt; 1,00",IF(G217&lt;Premissas!$C$9,"1,00 – 1,19",IF(G217&lt;Premissas!$C$10,"1,20 – 1,39",IF(G217&lt;Premissas!$C$11,"1,40 – 1,59",IF(G217&lt;Premissas!$C$12,"1,60 – 1,99","≥ 2,00"))))))</f>
        <v>≥ 2,00</v>
      </c>
      <c r="L217" s="64">
        <f>IF(G217="","",MIN(Premissas!$C$17,IF(G217&lt;Premissas!$C$8,Premissas!$E$7,IF(G217&lt;Premissas!$C$9,Premissas!$E$8,IF(G217&lt;Premissas!$C$10,Premissas!$E$9,IF(G217&lt;Premissas!$C$11,Premissas!$E$10,IF(G217&lt;Premissas!$C$12,Premissas!$E$11,Premissas!$E$12)))))))</f>
        <v>750</v>
      </c>
      <c r="M217" s="65">
        <f>IF(OR(L217="",L217=0),0,L217/Premissas!$C$16)</f>
        <v>28.846153846153847</v>
      </c>
      <c r="N217" s="40" t="str">
        <f>IF(L217&gt;=Premissas!$C$17,"SIM","NÃO")</f>
        <v>SIM</v>
      </c>
    </row>
    <row r="218" spans="1:14" ht="15" customHeight="1">
      <c r="A218" s="40">
        <v>7</v>
      </c>
      <c r="B218" s="40" t="s">
        <v>213</v>
      </c>
      <c r="C218" s="40" t="s">
        <v>214</v>
      </c>
      <c r="D218" s="40">
        <v>409</v>
      </c>
      <c r="E218" s="40" t="s">
        <v>21</v>
      </c>
      <c r="F218" s="40">
        <f>COUNTIFS(Detalhe_Registro!$A:$A,A218,Detalhe_Registro!$D:$D,B218)</f>
        <v>1</v>
      </c>
      <c r="G218" s="63">
        <v>0.18181800000000001</v>
      </c>
      <c r="H218" s="63">
        <v>0.18181800000000001</v>
      </c>
      <c r="I218" s="62">
        <f>SUMIFS(Detalhe_Registro!$F:$F,Detalhe_Registro!$A:$A,A218,Detalhe_Registro!$D:$D,B218)</f>
        <v>33</v>
      </c>
      <c r="J218" s="63">
        <f>SUMIFS(Detalhe_Registro!$G:$G,Detalhe_Registro!$A:$A,A218,Detalhe_Registro!$D:$D,B218)</f>
        <v>7.96</v>
      </c>
      <c r="K218" s="40" t="str">
        <f>IF(G218="","",IF(G218&lt;Premissas!$C$8,"&lt; 1,00",IF(G218&lt;Premissas!$C$9,"1,00 – 1,19",IF(G218&lt;Premissas!$C$10,"1,20 – 1,39",IF(G218&lt;Premissas!$C$11,"1,40 – 1,59",IF(G218&lt;Premissas!$C$12,"1,60 – 1,99","≥ 2,00"))))))</f>
        <v>&lt; 1,00</v>
      </c>
      <c r="L218" s="64">
        <f>IF(G218="","",MIN(Premissas!$C$17,IF(G218&lt;Premissas!$C$8,Premissas!$E$7,IF(G218&lt;Premissas!$C$9,Premissas!$E$8,IF(G218&lt;Premissas!$C$10,Premissas!$E$9,IF(G218&lt;Premissas!$C$11,Premissas!$E$10,IF(G218&lt;Premissas!$C$12,Premissas!$E$11,Premissas!$E$12)))))))</f>
        <v>0</v>
      </c>
      <c r="M218" s="65">
        <f>IF(OR(L218="",L218=0),0,L218/Premissas!$C$16)</f>
        <v>0</v>
      </c>
      <c r="N218" s="40" t="str">
        <f>IF(L218&gt;=Premissas!$C$17,"SIM","NÃO")</f>
        <v>NÃO</v>
      </c>
    </row>
    <row r="219" spans="1:14" ht="15" customHeight="1">
      <c r="A219" s="40">
        <v>7</v>
      </c>
      <c r="B219" s="40" t="s">
        <v>337</v>
      </c>
      <c r="C219" s="40" t="s">
        <v>338</v>
      </c>
      <c r="D219" s="40">
        <v>409</v>
      </c>
      <c r="E219" s="40" t="s">
        <v>21</v>
      </c>
      <c r="F219" s="40">
        <f>COUNTIFS(Detalhe_Registro!$A:$A,A219,Detalhe_Registro!$D:$D,B219)</f>
        <v>1</v>
      </c>
      <c r="G219" s="63">
        <v>0.68181800000000004</v>
      </c>
      <c r="H219" s="63">
        <v>0.68181800000000004</v>
      </c>
      <c r="I219" s="62">
        <f>SUMIFS(Detalhe_Registro!$F:$F,Detalhe_Registro!$A:$A,A219,Detalhe_Registro!$D:$D,B219)</f>
        <v>275</v>
      </c>
      <c r="J219" s="63">
        <f>SUMIFS(Detalhe_Registro!$G:$G,Detalhe_Registro!$A:$A,A219,Detalhe_Registro!$D:$D,B219)</f>
        <v>18.04</v>
      </c>
      <c r="K219" s="40" t="str">
        <f>IF(G219="","",IF(G219&lt;Premissas!$C$8,"&lt; 1,00",IF(G219&lt;Premissas!$C$9,"1,00 – 1,19",IF(G219&lt;Premissas!$C$10,"1,20 – 1,39",IF(G219&lt;Premissas!$C$11,"1,40 – 1,59",IF(G219&lt;Premissas!$C$12,"1,60 – 1,99","≥ 2,00"))))))</f>
        <v>&lt; 1,00</v>
      </c>
      <c r="L219" s="64">
        <f>IF(G219="","",MIN(Premissas!$C$17,IF(G219&lt;Premissas!$C$8,Premissas!$E$7,IF(G219&lt;Premissas!$C$9,Premissas!$E$8,IF(G219&lt;Premissas!$C$10,Premissas!$E$9,IF(G219&lt;Premissas!$C$11,Premissas!$E$10,IF(G219&lt;Premissas!$C$12,Premissas!$E$11,Premissas!$E$12)))))))</f>
        <v>0</v>
      </c>
      <c r="M219" s="65">
        <f>IF(OR(L219="",L219=0),0,L219/Premissas!$C$16)</f>
        <v>0</v>
      </c>
      <c r="N219" s="40" t="str">
        <f>IF(L219&gt;=Premissas!$C$17,"SIM","NÃO")</f>
        <v>NÃO</v>
      </c>
    </row>
    <row r="220" spans="1:14" ht="15" customHeight="1">
      <c r="A220" s="40">
        <v>7</v>
      </c>
      <c r="B220" s="40" t="s">
        <v>405</v>
      </c>
      <c r="C220" s="40" t="s">
        <v>406</v>
      </c>
      <c r="D220" s="40">
        <v>409</v>
      </c>
      <c r="E220" s="40" t="s">
        <v>22</v>
      </c>
      <c r="F220" s="40">
        <f>COUNTIFS(Detalhe_Registro!$A:$A,A220,Detalhe_Registro!$D:$D,B220)</f>
        <v>1</v>
      </c>
      <c r="G220" s="63">
        <v>2.76</v>
      </c>
      <c r="H220" s="63">
        <v>2.76</v>
      </c>
      <c r="I220" s="62">
        <f>SUMIFS(Detalhe_Registro!$F:$F,Detalhe_Registro!$A:$A,A220,Detalhe_Registro!$D:$D,B220)</f>
        <v>2230</v>
      </c>
      <c r="J220" s="63">
        <f>SUMIFS(Detalhe_Registro!$G:$G,Detalhe_Registro!$A:$A,A220,Detalhe_Registro!$D:$D,B220)</f>
        <v>32.46</v>
      </c>
      <c r="K220" s="40" t="str">
        <f>IF(G220="","",IF(G220&lt;Premissas!$C$8,"&lt; 1,00",IF(G220&lt;Premissas!$C$9,"1,00 – 1,19",IF(G220&lt;Premissas!$C$10,"1,20 – 1,39",IF(G220&lt;Premissas!$C$11,"1,40 – 1,59",IF(G220&lt;Premissas!$C$12,"1,60 – 1,99","≥ 2,00"))))))</f>
        <v>≥ 2,00</v>
      </c>
      <c r="L220" s="64">
        <f>IF(G220="","",MIN(Premissas!$C$17,IF(G220&lt;Premissas!$C$8,Premissas!$E$7,IF(G220&lt;Premissas!$C$9,Premissas!$E$8,IF(G220&lt;Premissas!$C$10,Premissas!$E$9,IF(G220&lt;Premissas!$C$11,Premissas!$E$10,IF(G220&lt;Premissas!$C$12,Premissas!$E$11,Premissas!$E$12)))))))</f>
        <v>750</v>
      </c>
      <c r="M220" s="65">
        <f>IF(OR(L220="",L220=0),0,L220/Premissas!$C$16)</f>
        <v>28.846153846153847</v>
      </c>
      <c r="N220" s="40" t="str">
        <f>IF(L220&gt;=Premissas!$C$17,"SIM","NÃO")</f>
        <v>SIM</v>
      </c>
    </row>
    <row r="221" spans="1:14" ht="15" customHeight="1">
      <c r="A221" s="40">
        <v>7</v>
      </c>
      <c r="B221" s="40" t="s">
        <v>153</v>
      </c>
      <c r="C221" s="40" t="s">
        <v>154</v>
      </c>
      <c r="D221" s="40">
        <v>409</v>
      </c>
      <c r="E221" s="40" t="s">
        <v>1937</v>
      </c>
      <c r="F221" s="40">
        <f>COUNTIFS(Detalhe_Registro!$A:$A,A221,Detalhe_Registro!$D:$D,B221)</f>
        <v>2</v>
      </c>
      <c r="G221" s="63">
        <v>2</v>
      </c>
      <c r="H221" s="63">
        <v>1.8409089999999999</v>
      </c>
      <c r="I221" s="62">
        <f>SUMIFS(Detalhe_Registro!$F:$F,Detalhe_Registro!$A:$A,A221,Detalhe_Registro!$D:$D,B221)</f>
        <v>2523</v>
      </c>
      <c r="J221" s="63">
        <f>SUMIFS(Detalhe_Registro!$G:$G,Detalhe_Registro!$A:$A,A221,Detalhe_Registro!$D:$D,B221)</f>
        <v>52.41</v>
      </c>
      <c r="K221" s="40" t="str">
        <f>IF(G221="","",IF(G221&lt;Premissas!$C$8,"&lt; 1,00",IF(G221&lt;Premissas!$C$9,"1,00 – 1,19",IF(G221&lt;Premissas!$C$10,"1,20 – 1,39",IF(G221&lt;Premissas!$C$11,"1,40 – 1,59",IF(G221&lt;Premissas!$C$12,"1,60 – 1,99","≥ 2,00"))))))</f>
        <v>≥ 2,00</v>
      </c>
      <c r="L221" s="64">
        <f>IF(G221="","",MIN(Premissas!$C$17,IF(G221&lt;Premissas!$C$8,Premissas!$E$7,IF(G221&lt;Premissas!$C$9,Premissas!$E$8,IF(G221&lt;Premissas!$C$10,Premissas!$E$9,IF(G221&lt;Premissas!$C$11,Premissas!$E$10,IF(G221&lt;Premissas!$C$12,Premissas!$E$11,Premissas!$E$12)))))))</f>
        <v>750</v>
      </c>
      <c r="M221" s="65">
        <f>IF(OR(L221="",L221=0),0,L221/Premissas!$C$16)</f>
        <v>28.846153846153847</v>
      </c>
      <c r="N221" s="40" t="str">
        <f>IF(L221&gt;=Premissas!$C$17,"SIM","NÃO")</f>
        <v>SIM</v>
      </c>
    </row>
    <row r="222" spans="1:14" ht="15" customHeight="1">
      <c r="A222" s="40">
        <v>7</v>
      </c>
      <c r="B222" s="40" t="s">
        <v>139</v>
      </c>
      <c r="C222" s="40" t="s">
        <v>140</v>
      </c>
      <c r="D222" s="40">
        <v>409</v>
      </c>
      <c r="E222" s="40" t="s">
        <v>22</v>
      </c>
      <c r="F222" s="40">
        <f>COUNTIFS(Detalhe_Registro!$A:$A,A222,Detalhe_Registro!$D:$D,B222)</f>
        <v>1</v>
      </c>
      <c r="G222" s="63">
        <v>1.72</v>
      </c>
      <c r="H222" s="63">
        <v>1.72</v>
      </c>
      <c r="I222" s="62">
        <f>SUMIFS(Detalhe_Registro!$F:$F,Detalhe_Registro!$A:$A,A222,Detalhe_Registro!$D:$D,B222)</f>
        <v>2828</v>
      </c>
      <c r="J222" s="63">
        <f>SUMIFS(Detalhe_Registro!$G:$G,Detalhe_Registro!$A:$A,A222,Detalhe_Registro!$D:$D,B222)</f>
        <v>66.5</v>
      </c>
      <c r="K222" s="40" t="str">
        <f>IF(G222="","",IF(G222&lt;Premissas!$C$8,"&lt; 1,00",IF(G222&lt;Premissas!$C$9,"1,00 – 1,19",IF(G222&lt;Premissas!$C$10,"1,20 – 1,39",IF(G222&lt;Premissas!$C$11,"1,40 – 1,59",IF(G222&lt;Premissas!$C$12,"1,60 – 1,99","≥ 2,00"))))))</f>
        <v>1,60 – 1,99</v>
      </c>
      <c r="L222" s="64">
        <f>IF(G222="","",MIN(Premissas!$C$17,IF(G222&lt;Premissas!$C$8,Premissas!$E$7,IF(G222&lt;Premissas!$C$9,Premissas!$E$8,IF(G222&lt;Premissas!$C$10,Premissas!$E$9,IF(G222&lt;Premissas!$C$11,Premissas!$E$10,IF(G222&lt;Premissas!$C$12,Premissas!$E$11,Premissas!$E$12)))))))</f>
        <v>500</v>
      </c>
      <c r="M222" s="65">
        <f>IF(OR(L222="",L222=0),0,L222/Premissas!$C$16)</f>
        <v>19.23076923076923</v>
      </c>
      <c r="N222" s="40" t="str">
        <f>IF(L222&gt;=Premissas!$C$17,"SIM","NÃO")</f>
        <v>NÃO</v>
      </c>
    </row>
    <row r="223" spans="1:14" ht="15" customHeight="1">
      <c r="A223" s="40">
        <v>7</v>
      </c>
      <c r="B223" s="40" t="s">
        <v>343</v>
      </c>
      <c r="C223" s="40" t="s">
        <v>344</v>
      </c>
      <c r="D223" s="40">
        <v>409</v>
      </c>
      <c r="E223" s="40" t="s">
        <v>20</v>
      </c>
      <c r="F223" s="40">
        <f>COUNTIFS(Detalhe_Registro!$A:$A,A223,Detalhe_Registro!$D:$D,B223)</f>
        <v>1</v>
      </c>
      <c r="G223" s="63">
        <v>6.52</v>
      </c>
      <c r="H223" s="63">
        <v>6.52</v>
      </c>
      <c r="I223" s="62">
        <f>SUMIFS(Detalhe_Registro!$F:$F,Detalhe_Registro!$A:$A,A223,Detalhe_Registro!$D:$D,B223)</f>
        <v>44</v>
      </c>
      <c r="J223" s="63">
        <f>SUMIFS(Detalhe_Registro!$G:$G,Detalhe_Registro!$A:$A,A223,Detalhe_Registro!$D:$D,B223)</f>
        <v>0.27</v>
      </c>
      <c r="K223" s="40" t="str">
        <f>IF(G223="","",IF(G223&lt;Premissas!$C$8,"&lt; 1,00",IF(G223&lt;Premissas!$C$9,"1,00 – 1,19",IF(G223&lt;Premissas!$C$10,"1,20 – 1,39",IF(G223&lt;Premissas!$C$11,"1,40 – 1,59",IF(G223&lt;Premissas!$C$12,"1,60 – 1,99","≥ 2,00"))))))</f>
        <v>≥ 2,00</v>
      </c>
      <c r="L223" s="64">
        <f>IF(G223="","",MIN(Premissas!$C$17,IF(G223&lt;Premissas!$C$8,Premissas!$E$7,IF(G223&lt;Premissas!$C$9,Premissas!$E$8,IF(G223&lt;Premissas!$C$10,Premissas!$E$9,IF(G223&lt;Premissas!$C$11,Premissas!$E$10,IF(G223&lt;Premissas!$C$12,Premissas!$E$11,Premissas!$E$12)))))))</f>
        <v>750</v>
      </c>
      <c r="M223" s="65">
        <f>IF(OR(L223="",L223=0),0,L223/Premissas!$C$16)</f>
        <v>28.846153846153847</v>
      </c>
      <c r="N223" s="40" t="str">
        <f>IF(L223&gt;=Premissas!$C$17,"SIM","NÃO")</f>
        <v>SIM</v>
      </c>
    </row>
    <row r="224" spans="1:14" ht="15" customHeight="1">
      <c r="A224" s="40">
        <v>7</v>
      </c>
      <c r="B224" s="40" t="s">
        <v>335</v>
      </c>
      <c r="C224" s="40" t="s">
        <v>336</v>
      </c>
      <c r="D224" s="40">
        <v>409</v>
      </c>
      <c r="E224" s="40" t="s">
        <v>19</v>
      </c>
      <c r="F224" s="40">
        <f>COUNTIFS(Detalhe_Registro!$A:$A,A224,Detalhe_Registro!$D:$D,B224)</f>
        <v>1</v>
      </c>
      <c r="G224" s="63">
        <v>2</v>
      </c>
      <c r="H224" s="63">
        <v>2</v>
      </c>
      <c r="I224" s="62">
        <f>SUMIFS(Detalhe_Registro!$F:$F,Detalhe_Registro!$A:$A,A224,Detalhe_Registro!$D:$D,B224)</f>
        <v>1354</v>
      </c>
      <c r="J224" s="63">
        <f>SUMIFS(Detalhe_Registro!$G:$G,Detalhe_Registro!$A:$A,A224,Detalhe_Registro!$D:$D,B224)</f>
        <v>28.05</v>
      </c>
      <c r="K224" s="40" t="str">
        <f>IF(G224="","",IF(G224&lt;Premissas!$C$8,"&lt; 1,00",IF(G224&lt;Premissas!$C$9,"1,00 – 1,19",IF(G224&lt;Premissas!$C$10,"1,20 – 1,39",IF(G224&lt;Premissas!$C$11,"1,40 – 1,59",IF(G224&lt;Premissas!$C$12,"1,60 – 1,99","≥ 2,00"))))))</f>
        <v>≥ 2,00</v>
      </c>
      <c r="L224" s="64">
        <f>IF(G224="","",MIN(Premissas!$C$17,IF(G224&lt;Premissas!$C$8,Premissas!$E$7,IF(G224&lt;Premissas!$C$9,Premissas!$E$8,IF(G224&lt;Premissas!$C$10,Premissas!$E$9,IF(G224&lt;Premissas!$C$11,Premissas!$E$10,IF(G224&lt;Premissas!$C$12,Premissas!$E$11,Premissas!$E$12)))))))</f>
        <v>750</v>
      </c>
      <c r="M224" s="65">
        <f>IF(OR(L224="",L224=0),0,L224/Premissas!$C$16)</f>
        <v>28.846153846153847</v>
      </c>
      <c r="N224" s="40" t="str">
        <f>IF(L224&gt;=Premissas!$C$17,"SIM","NÃO")</f>
        <v>SIM</v>
      </c>
    </row>
    <row r="225" spans="1:14" ht="15" customHeight="1">
      <c r="A225" s="40">
        <v>7</v>
      </c>
      <c r="B225" s="40" t="s">
        <v>137</v>
      </c>
      <c r="C225" s="40" t="s">
        <v>138</v>
      </c>
      <c r="D225" s="40">
        <v>409</v>
      </c>
      <c r="E225" s="40" t="s">
        <v>19</v>
      </c>
      <c r="F225" s="40">
        <f>COUNTIFS(Detalhe_Registro!$A:$A,A225,Detalhe_Registro!$D:$D,B225)</f>
        <v>1</v>
      </c>
      <c r="G225" s="63">
        <v>1.875</v>
      </c>
      <c r="H225" s="63">
        <v>1.875</v>
      </c>
      <c r="I225" s="62">
        <f>SUMIFS(Detalhe_Registro!$F:$F,Detalhe_Registro!$A:$A,A225,Detalhe_Registro!$D:$D,B225)</f>
        <v>344</v>
      </c>
      <c r="J225" s="63">
        <f>SUMIFS(Detalhe_Registro!$G:$G,Detalhe_Registro!$A:$A,A225,Detalhe_Registro!$D:$D,B225)</f>
        <v>7.68</v>
      </c>
      <c r="K225" s="40" t="str">
        <f>IF(G225="","",IF(G225&lt;Premissas!$C$8,"&lt; 1,00",IF(G225&lt;Premissas!$C$9,"1,00 – 1,19",IF(G225&lt;Premissas!$C$10,"1,20 – 1,39",IF(G225&lt;Premissas!$C$11,"1,40 – 1,59",IF(G225&lt;Premissas!$C$12,"1,60 – 1,99","≥ 2,00"))))))</f>
        <v>1,60 – 1,99</v>
      </c>
      <c r="L225" s="64">
        <f>IF(G225="","",MIN(Premissas!$C$17,IF(G225&lt;Premissas!$C$8,Premissas!$E$7,IF(G225&lt;Premissas!$C$9,Premissas!$E$8,IF(G225&lt;Premissas!$C$10,Premissas!$E$9,IF(G225&lt;Premissas!$C$11,Premissas!$E$10,IF(G225&lt;Premissas!$C$12,Premissas!$E$11,Premissas!$E$12)))))))</f>
        <v>500</v>
      </c>
      <c r="M225" s="65">
        <f>IF(OR(L225="",L225=0),0,L225/Premissas!$C$16)</f>
        <v>19.23076923076923</v>
      </c>
      <c r="N225" s="40" t="str">
        <f>IF(L225&gt;=Premissas!$C$17,"SIM","NÃO")</f>
        <v>NÃO</v>
      </c>
    </row>
    <row r="226" spans="1:14" ht="15" customHeight="1">
      <c r="A226" s="40">
        <v>7</v>
      </c>
      <c r="B226" s="40" t="s">
        <v>135</v>
      </c>
      <c r="C226" s="40" t="s">
        <v>136</v>
      </c>
      <c r="D226" s="40">
        <v>409</v>
      </c>
      <c r="E226" s="40" t="s">
        <v>1937</v>
      </c>
      <c r="F226" s="40">
        <f>COUNTIFS(Detalhe_Registro!$A:$A,A226,Detalhe_Registro!$D:$D,B226)</f>
        <v>2</v>
      </c>
      <c r="G226" s="63">
        <v>3.32</v>
      </c>
      <c r="H226" s="63">
        <v>2.3190909999999998</v>
      </c>
      <c r="I226" s="62">
        <f>SUMIFS(Detalhe_Registro!$F:$F,Detalhe_Registro!$A:$A,A226,Detalhe_Registro!$D:$D,B226)</f>
        <v>3316</v>
      </c>
      <c r="J226" s="63">
        <f>SUMIFS(Detalhe_Registro!$G:$G,Detalhe_Registro!$A:$A,A226,Detalhe_Registro!$D:$D,B226)</f>
        <v>41.019999999999996</v>
      </c>
      <c r="K226" s="40" t="str">
        <f>IF(G226="","",IF(G226&lt;Premissas!$C$8,"&lt; 1,00",IF(G226&lt;Premissas!$C$9,"1,00 – 1,19",IF(G226&lt;Premissas!$C$10,"1,20 – 1,39",IF(G226&lt;Premissas!$C$11,"1,40 – 1,59",IF(G226&lt;Premissas!$C$12,"1,60 – 1,99","≥ 2,00"))))))</f>
        <v>≥ 2,00</v>
      </c>
      <c r="L226" s="64">
        <f>IF(G226="","",MIN(Premissas!$C$17,IF(G226&lt;Premissas!$C$8,Premissas!$E$7,IF(G226&lt;Premissas!$C$9,Premissas!$E$8,IF(G226&lt;Premissas!$C$10,Premissas!$E$9,IF(G226&lt;Premissas!$C$11,Premissas!$E$10,IF(G226&lt;Premissas!$C$12,Premissas!$E$11,Premissas!$E$12)))))))</f>
        <v>750</v>
      </c>
      <c r="M226" s="65">
        <f>IF(OR(L226="",L226=0),0,L226/Premissas!$C$16)</f>
        <v>28.846153846153847</v>
      </c>
      <c r="N226" s="40" t="str">
        <f>IF(L226&gt;=Premissas!$C$17,"SIM","NÃO")</f>
        <v>SIM</v>
      </c>
    </row>
    <row r="227" spans="1:14" ht="15" customHeight="1">
      <c r="A227" s="40">
        <v>7</v>
      </c>
      <c r="B227" s="40" t="s">
        <v>199</v>
      </c>
      <c r="C227" s="40" t="s">
        <v>200</v>
      </c>
      <c r="D227" s="40">
        <v>409</v>
      </c>
      <c r="E227" s="40" t="s">
        <v>19</v>
      </c>
      <c r="F227" s="40">
        <f>COUNTIFS(Detalhe_Registro!$A:$A,A227,Detalhe_Registro!$D:$D,B227)</f>
        <v>1</v>
      </c>
      <c r="G227" s="63">
        <v>1.375</v>
      </c>
      <c r="H227" s="63">
        <v>1.375</v>
      </c>
      <c r="I227" s="62">
        <f>SUMIFS(Detalhe_Registro!$F:$F,Detalhe_Registro!$A:$A,A227,Detalhe_Registro!$D:$D,B227)</f>
        <v>223</v>
      </c>
      <c r="J227" s="63">
        <f>SUMIFS(Detalhe_Registro!$G:$G,Detalhe_Registro!$A:$A,A227,Detalhe_Registro!$D:$D,B227)</f>
        <v>6.72</v>
      </c>
      <c r="K227" s="40" t="str">
        <f>IF(G227="","",IF(G227&lt;Premissas!$C$8,"&lt; 1,00",IF(G227&lt;Premissas!$C$9,"1,00 – 1,19",IF(G227&lt;Premissas!$C$10,"1,20 – 1,39",IF(G227&lt;Premissas!$C$11,"1,40 – 1,59",IF(G227&lt;Premissas!$C$12,"1,60 – 1,99","≥ 2,00"))))))</f>
        <v>1,20 – 1,39</v>
      </c>
      <c r="L227" s="64">
        <f>IF(G227="","",MIN(Premissas!$C$17,IF(G227&lt;Premissas!$C$8,Premissas!$E$7,IF(G227&lt;Premissas!$C$9,Premissas!$E$8,IF(G227&lt;Premissas!$C$10,Premissas!$E$9,IF(G227&lt;Premissas!$C$11,Premissas!$E$10,IF(G227&lt;Premissas!$C$12,Premissas!$E$11,Premissas!$E$12)))))))</f>
        <v>200</v>
      </c>
      <c r="M227" s="65">
        <f>IF(OR(L227="",L227=0),0,L227/Premissas!$C$16)</f>
        <v>7.6923076923076925</v>
      </c>
      <c r="N227" s="40" t="str">
        <f>IF(L227&gt;=Premissas!$C$17,"SIM","NÃO")</f>
        <v>NÃO</v>
      </c>
    </row>
    <row r="228" spans="1:14" ht="15" customHeight="1">
      <c r="A228" s="40">
        <v>7</v>
      </c>
      <c r="B228" s="40" t="s">
        <v>177</v>
      </c>
      <c r="C228" s="40" t="s">
        <v>178</v>
      </c>
      <c r="D228" s="40">
        <v>409</v>
      </c>
      <c r="E228" s="40" t="s">
        <v>1940</v>
      </c>
      <c r="F228" s="40">
        <f>COUNTIFS(Detalhe_Registro!$A:$A,A228,Detalhe_Registro!$D:$D,B228)</f>
        <v>3</v>
      </c>
      <c r="G228" s="63">
        <v>1.76</v>
      </c>
      <c r="H228" s="63">
        <v>1.17</v>
      </c>
      <c r="I228" s="62">
        <f>SUMIFS(Detalhe_Registro!$F:$F,Detalhe_Registro!$A:$A,A228,Detalhe_Registro!$D:$D,B228)</f>
        <v>824</v>
      </c>
      <c r="J228" s="63">
        <f>SUMIFS(Detalhe_Registro!$G:$G,Detalhe_Registro!$A:$A,A228,Detalhe_Registro!$D:$D,B228)</f>
        <v>26.08</v>
      </c>
      <c r="K228" s="40" t="str">
        <f>IF(G228="","",IF(G228&lt;Premissas!$C$8,"&lt; 1,00",IF(G228&lt;Premissas!$C$9,"1,00 – 1,19",IF(G228&lt;Premissas!$C$10,"1,20 – 1,39",IF(G228&lt;Premissas!$C$11,"1,40 – 1,59",IF(G228&lt;Premissas!$C$12,"1,60 – 1,99","≥ 2,00"))))))</f>
        <v>1,60 – 1,99</v>
      </c>
      <c r="L228" s="64">
        <f>IF(G228="","",MIN(Premissas!$C$17,IF(G228&lt;Premissas!$C$8,Premissas!$E$7,IF(G228&lt;Premissas!$C$9,Premissas!$E$8,IF(G228&lt;Premissas!$C$10,Premissas!$E$9,IF(G228&lt;Premissas!$C$11,Premissas!$E$10,IF(G228&lt;Premissas!$C$12,Premissas!$E$11,Premissas!$E$12)))))))</f>
        <v>500</v>
      </c>
      <c r="M228" s="65">
        <f>IF(OR(L228="",L228=0),0,L228/Premissas!$C$16)</f>
        <v>19.23076923076923</v>
      </c>
      <c r="N228" s="40" t="str">
        <f>IF(L228&gt;=Premissas!$C$17,"SIM","NÃO")</f>
        <v>NÃO</v>
      </c>
    </row>
    <row r="229" spans="1:14" ht="15" customHeight="1">
      <c r="A229" s="40">
        <v>7</v>
      </c>
      <c r="B229" s="40" t="s">
        <v>165</v>
      </c>
      <c r="C229" s="40" t="s">
        <v>166</v>
      </c>
      <c r="D229" s="40">
        <v>409</v>
      </c>
      <c r="E229" s="40" t="s">
        <v>22</v>
      </c>
      <c r="F229" s="40">
        <f>COUNTIFS(Detalhe_Registro!$A:$A,A229,Detalhe_Registro!$D:$D,B229)</f>
        <v>1</v>
      </c>
      <c r="G229" s="63">
        <v>1.92</v>
      </c>
      <c r="H229" s="63">
        <v>1.92</v>
      </c>
      <c r="I229" s="62">
        <f>SUMIFS(Detalhe_Registro!$F:$F,Detalhe_Registro!$A:$A,A229,Detalhe_Registro!$D:$D,B229)</f>
        <v>2378</v>
      </c>
      <c r="J229" s="63">
        <f>SUMIFS(Detalhe_Registro!$G:$G,Detalhe_Registro!$A:$A,A229,Detalhe_Registro!$D:$D,B229)</f>
        <v>49.24</v>
      </c>
      <c r="K229" s="40" t="str">
        <f>IF(G229="","",IF(G229&lt;Premissas!$C$8,"&lt; 1,00",IF(G229&lt;Premissas!$C$9,"1,00 – 1,19",IF(G229&lt;Premissas!$C$10,"1,20 – 1,39",IF(G229&lt;Premissas!$C$11,"1,40 – 1,59",IF(G229&lt;Premissas!$C$12,"1,60 – 1,99","≥ 2,00"))))))</f>
        <v>≥ 2,00</v>
      </c>
      <c r="L229" s="64">
        <f>IF(G229="","",MIN(Premissas!$C$17,IF(G229&lt;Premissas!$C$8,Premissas!$E$7,IF(G229&lt;Premissas!$C$9,Premissas!$E$8,IF(G229&lt;Premissas!$C$10,Premissas!$E$9,IF(G229&lt;Premissas!$C$11,Premissas!$E$10,IF(G229&lt;Premissas!$C$12,Premissas!$E$11,Premissas!$E$12)))))))</f>
        <v>750</v>
      </c>
      <c r="M229" s="65">
        <f>IF(OR(L229="",L229=0),0,L229/Premissas!$C$16)</f>
        <v>28.846153846153847</v>
      </c>
      <c r="N229" s="40" t="str">
        <f>IF(L229&gt;=Premissas!$C$17,"SIM","NÃO")</f>
        <v>SIM</v>
      </c>
    </row>
    <row r="230" spans="1:14" ht="15" customHeight="1">
      <c r="A230" s="40">
        <v>7</v>
      </c>
      <c r="B230" s="40" t="s">
        <v>243</v>
      </c>
      <c r="C230" s="40" t="s">
        <v>244</v>
      </c>
      <c r="D230" s="40">
        <v>409</v>
      </c>
      <c r="E230" s="40" t="s">
        <v>1937</v>
      </c>
      <c r="F230" s="40">
        <f>COUNTIFS(Detalhe_Registro!$A:$A,A230,Detalhe_Registro!$D:$D,B230)</f>
        <v>2</v>
      </c>
      <c r="G230" s="63">
        <v>1.8</v>
      </c>
      <c r="H230" s="63">
        <v>1.5818179999999999</v>
      </c>
      <c r="I230" s="62">
        <f>SUMIFS(Detalhe_Registro!$F:$F,Detalhe_Registro!$A:$A,A230,Detalhe_Registro!$D:$D,B230)</f>
        <v>886</v>
      </c>
      <c r="J230" s="63">
        <f>SUMIFS(Detalhe_Registro!$G:$G,Detalhe_Registro!$A:$A,A230,Detalhe_Registro!$D:$D,B230)</f>
        <v>22.240000000000002</v>
      </c>
      <c r="K230" s="40" t="str">
        <f>IF(G230="","",IF(G230&lt;Premissas!$C$8,"&lt; 1,00",IF(G230&lt;Premissas!$C$9,"1,00 – 1,19",IF(G230&lt;Premissas!$C$10,"1,20 – 1,39",IF(G230&lt;Premissas!$C$11,"1,40 – 1,59",IF(G230&lt;Premissas!$C$12,"1,60 – 1,99","≥ 2,00"))))))</f>
        <v>1,60 – 1,99</v>
      </c>
      <c r="L230" s="64">
        <f>IF(G230="","",MIN(Premissas!$C$17,IF(G230&lt;Premissas!$C$8,Premissas!$E$7,IF(G230&lt;Premissas!$C$9,Premissas!$E$8,IF(G230&lt;Premissas!$C$10,Premissas!$E$9,IF(G230&lt;Premissas!$C$11,Premissas!$E$10,IF(G230&lt;Premissas!$C$12,Premissas!$E$11,Premissas!$E$12)))))))</f>
        <v>500</v>
      </c>
      <c r="M230" s="65">
        <f>IF(OR(L230="",L230=0),0,L230/Premissas!$C$16)</f>
        <v>19.23076923076923</v>
      </c>
      <c r="N230" s="40" t="str">
        <f>IF(L230&gt;=Premissas!$C$17,"SIM","NÃO")</f>
        <v>NÃO</v>
      </c>
    </row>
    <row r="231" spans="1:14" ht="15" customHeight="1">
      <c r="A231" s="40">
        <v>7</v>
      </c>
      <c r="B231" s="40" t="s">
        <v>249</v>
      </c>
      <c r="C231" s="40" t="s">
        <v>250</v>
      </c>
      <c r="D231" s="40">
        <v>409</v>
      </c>
      <c r="E231" s="40" t="s">
        <v>21</v>
      </c>
      <c r="F231" s="40">
        <f>COUNTIFS(Detalhe_Registro!$A:$A,A231,Detalhe_Registro!$D:$D,B231)</f>
        <v>1</v>
      </c>
      <c r="G231" s="63">
        <v>1.5909089999999999</v>
      </c>
      <c r="H231" s="63">
        <v>1.5909089999999999</v>
      </c>
      <c r="I231" s="62">
        <f>SUMIFS(Detalhe_Registro!$F:$F,Detalhe_Registro!$A:$A,A231,Detalhe_Registro!$D:$D,B231)</f>
        <v>614</v>
      </c>
      <c r="J231" s="63">
        <f>SUMIFS(Detalhe_Registro!$G:$G,Detalhe_Registro!$A:$A,A231,Detalhe_Registro!$D:$D,B231)</f>
        <v>17.59</v>
      </c>
      <c r="K231" s="40" t="str">
        <f>IF(G231="","",IF(G231&lt;Premissas!$C$8,"&lt; 1,00",IF(G231&lt;Premissas!$C$9,"1,00 – 1,19",IF(G231&lt;Premissas!$C$10,"1,20 – 1,39",IF(G231&lt;Premissas!$C$11,"1,40 – 1,59",IF(G231&lt;Premissas!$C$12,"1,60 – 1,99","≥ 2,00"))))))</f>
        <v>1,40 – 1,59</v>
      </c>
      <c r="L231" s="64">
        <f>IF(G231="","",MIN(Premissas!$C$17,IF(G231&lt;Premissas!$C$8,Premissas!$E$7,IF(G231&lt;Premissas!$C$9,Premissas!$E$8,IF(G231&lt;Premissas!$C$10,Premissas!$E$9,IF(G231&lt;Premissas!$C$11,Premissas!$E$10,IF(G231&lt;Premissas!$C$12,Premissas!$E$11,Premissas!$E$12)))))))</f>
        <v>350</v>
      </c>
      <c r="M231" s="65">
        <f>IF(OR(L231="",L231=0),0,L231/Premissas!$C$16)</f>
        <v>13.461538461538462</v>
      </c>
      <c r="N231" s="40" t="str">
        <f>IF(L231&gt;=Premissas!$C$17,"SIM","NÃO")</f>
        <v>NÃO</v>
      </c>
    </row>
    <row r="232" spans="1:14" ht="15" customHeight="1">
      <c r="A232" s="40">
        <v>7</v>
      </c>
      <c r="B232" s="40" t="s">
        <v>371</v>
      </c>
      <c r="C232" s="40" t="s">
        <v>372</v>
      </c>
      <c r="D232" s="40">
        <v>409</v>
      </c>
      <c r="E232" s="40" t="s">
        <v>21</v>
      </c>
      <c r="F232" s="40">
        <f>COUNTIFS(Detalhe_Registro!$A:$A,A232,Detalhe_Registro!$D:$D,B232)</f>
        <v>1</v>
      </c>
      <c r="G232" s="63">
        <v>0.86363599999999996</v>
      </c>
      <c r="H232" s="63">
        <v>0.86363599999999996</v>
      </c>
      <c r="I232" s="62">
        <f>SUMIFS(Detalhe_Registro!$F:$F,Detalhe_Registro!$A:$A,A232,Detalhe_Registro!$D:$D,B232)</f>
        <v>72</v>
      </c>
      <c r="J232" s="63">
        <f>SUMIFS(Detalhe_Registro!$G:$G,Detalhe_Registro!$A:$A,A232,Detalhe_Registro!$D:$D,B232)</f>
        <v>3.81</v>
      </c>
      <c r="K232" s="40" t="str">
        <f>IF(G232="","",IF(G232&lt;Premissas!$C$8,"&lt; 1,00",IF(G232&lt;Premissas!$C$9,"1,00 – 1,19",IF(G232&lt;Premissas!$C$10,"1,20 – 1,39",IF(G232&lt;Premissas!$C$11,"1,40 – 1,59",IF(G232&lt;Premissas!$C$12,"1,60 – 1,99","≥ 2,00"))))))</f>
        <v>&lt; 1,00</v>
      </c>
      <c r="L232" s="64">
        <f>IF(G232="","",MIN(Premissas!$C$17,IF(G232&lt;Premissas!$C$8,Premissas!$E$7,IF(G232&lt;Premissas!$C$9,Premissas!$E$8,IF(G232&lt;Premissas!$C$10,Premissas!$E$9,IF(G232&lt;Premissas!$C$11,Premissas!$E$10,IF(G232&lt;Premissas!$C$12,Premissas!$E$11,Premissas!$E$12)))))))</f>
        <v>0</v>
      </c>
      <c r="M232" s="65">
        <f>IF(OR(L232="",L232=0),0,L232/Premissas!$C$16)</f>
        <v>0</v>
      </c>
      <c r="N232" s="40" t="str">
        <f>IF(L232&gt;=Premissas!$C$17,"SIM","NÃO")</f>
        <v>NÃO</v>
      </c>
    </row>
    <row r="233" spans="1:14" ht="15" customHeight="1">
      <c r="A233" s="40">
        <v>7</v>
      </c>
      <c r="B233" s="40" t="s">
        <v>267</v>
      </c>
      <c r="C233" s="40" t="s">
        <v>268</v>
      </c>
      <c r="D233" s="40">
        <v>409</v>
      </c>
      <c r="E233" s="40" t="s">
        <v>1937</v>
      </c>
      <c r="F233" s="40">
        <f>COUNTIFS(Detalhe_Registro!$A:$A,A233,Detalhe_Registro!$D:$D,B233)</f>
        <v>2</v>
      </c>
      <c r="G233" s="63">
        <v>24.28</v>
      </c>
      <c r="H233" s="63">
        <v>12.821818</v>
      </c>
      <c r="I233" s="62">
        <f>SUMIFS(Detalhe_Registro!$F:$F,Detalhe_Registro!$A:$A,A233,Detalhe_Registro!$D:$D,B233)</f>
        <v>742</v>
      </c>
      <c r="J233" s="63">
        <f>SUMIFS(Detalhe_Registro!$G:$G,Detalhe_Registro!$A:$A,A233,Detalhe_Registro!$D:$D,B233)</f>
        <v>19.040000000000003</v>
      </c>
      <c r="K233" s="40" t="str">
        <f>IF(G233="","",IF(G233&lt;Premissas!$C$8,"&lt; 1,00",IF(G233&lt;Premissas!$C$9,"1,00 – 1,19",IF(G233&lt;Premissas!$C$10,"1,20 – 1,39",IF(G233&lt;Premissas!$C$11,"1,40 – 1,59",IF(G233&lt;Premissas!$C$12,"1,60 – 1,99","≥ 2,00"))))))</f>
        <v>≥ 2,00</v>
      </c>
      <c r="L233" s="64">
        <f>IF(G233="","",MIN(Premissas!$C$17,IF(G233&lt;Premissas!$C$8,Premissas!$E$7,IF(G233&lt;Premissas!$C$9,Premissas!$E$8,IF(G233&lt;Premissas!$C$10,Premissas!$E$9,IF(G233&lt;Premissas!$C$11,Premissas!$E$10,IF(G233&lt;Premissas!$C$12,Premissas!$E$11,Premissas!$E$12)))))))</f>
        <v>750</v>
      </c>
      <c r="M233" s="65">
        <f>IF(OR(L233="",L233=0),0,L233/Premissas!$C$16)</f>
        <v>28.846153846153847</v>
      </c>
      <c r="N233" s="40" t="str">
        <f>IF(L233&gt;=Premissas!$C$17,"SIM","NÃO")</f>
        <v>SIM</v>
      </c>
    </row>
    <row r="234" spans="1:14" ht="15" customHeight="1">
      <c r="A234" s="40">
        <v>7</v>
      </c>
      <c r="B234" s="40" t="s">
        <v>141</v>
      </c>
      <c r="C234" s="40" t="s">
        <v>142</v>
      </c>
      <c r="D234" s="40">
        <v>409</v>
      </c>
      <c r="E234" s="40" t="s">
        <v>22</v>
      </c>
      <c r="F234" s="40">
        <f>COUNTIFS(Detalhe_Registro!$A:$A,A234,Detalhe_Registro!$D:$D,B234)</f>
        <v>1</v>
      </c>
      <c r="G234" s="63">
        <v>1.6</v>
      </c>
      <c r="H234" s="63">
        <v>1.6</v>
      </c>
      <c r="I234" s="62">
        <f>SUMIFS(Detalhe_Registro!$F:$F,Detalhe_Registro!$A:$A,A234,Detalhe_Registro!$D:$D,B234)</f>
        <v>1857</v>
      </c>
      <c r="J234" s="63">
        <f>SUMIFS(Detalhe_Registro!$G:$G,Detalhe_Registro!$A:$A,A234,Detalhe_Registro!$D:$D,B234)</f>
        <v>46.24</v>
      </c>
      <c r="K234" s="40" t="str">
        <f>IF(G234="","",IF(G234&lt;Premissas!$C$8,"&lt; 1,00",IF(G234&lt;Premissas!$C$9,"1,00 – 1,19",IF(G234&lt;Premissas!$C$10,"1,20 – 1,39",IF(G234&lt;Premissas!$C$11,"1,40 – 1,59",IF(G234&lt;Premissas!$C$12,"1,60 – 1,99","≥ 2,00"))))))</f>
        <v>1,60 – 1,99</v>
      </c>
      <c r="L234" s="64">
        <f>IF(G234="","",MIN(Premissas!$C$17,IF(G234&lt;Premissas!$C$8,Premissas!$E$7,IF(G234&lt;Premissas!$C$9,Premissas!$E$8,IF(G234&lt;Premissas!$C$10,Premissas!$E$9,IF(G234&lt;Premissas!$C$11,Premissas!$E$10,IF(G234&lt;Premissas!$C$12,Premissas!$E$11,Premissas!$E$12)))))))</f>
        <v>500</v>
      </c>
      <c r="M234" s="65">
        <f>IF(OR(L234="",L234=0),0,L234/Premissas!$C$16)</f>
        <v>19.23076923076923</v>
      </c>
      <c r="N234" s="40" t="str">
        <f>IF(L234&gt;=Premissas!$C$17,"SIM","NÃO")</f>
        <v>NÃO</v>
      </c>
    </row>
    <row r="235" spans="1:14" ht="15" customHeight="1">
      <c r="A235" s="40">
        <v>7</v>
      </c>
      <c r="B235" s="40" t="s">
        <v>329</v>
      </c>
      <c r="C235" s="40" t="s">
        <v>330</v>
      </c>
      <c r="D235" s="40">
        <v>409</v>
      </c>
      <c r="E235" s="40" t="s">
        <v>19</v>
      </c>
      <c r="F235" s="40">
        <f>COUNTIFS(Detalhe_Registro!$A:$A,A235,Detalhe_Registro!$D:$D,B235)</f>
        <v>1</v>
      </c>
      <c r="G235" s="63">
        <v>3.0833330000000001</v>
      </c>
      <c r="H235" s="63">
        <v>3.0833330000000001</v>
      </c>
      <c r="I235" s="62">
        <f>SUMIFS(Detalhe_Registro!$F:$F,Detalhe_Registro!$A:$A,A235,Detalhe_Registro!$D:$D,B235)</f>
        <v>439</v>
      </c>
      <c r="J235" s="63">
        <f>SUMIFS(Detalhe_Registro!$G:$G,Detalhe_Registro!$A:$A,A235,Detalhe_Registro!$D:$D,B235)</f>
        <v>5.97</v>
      </c>
      <c r="K235" s="40" t="str">
        <f>IF(G235="","",IF(G235&lt;Premissas!$C$8,"&lt; 1,00",IF(G235&lt;Premissas!$C$9,"1,00 – 1,19",IF(G235&lt;Premissas!$C$10,"1,20 – 1,39",IF(G235&lt;Premissas!$C$11,"1,40 – 1,59",IF(G235&lt;Premissas!$C$12,"1,60 – 1,99","≥ 2,00"))))))</f>
        <v>≥ 2,00</v>
      </c>
      <c r="L235" s="64">
        <f>IF(G235="","",MIN(Premissas!$C$17,IF(G235&lt;Premissas!$C$8,Premissas!$E$7,IF(G235&lt;Premissas!$C$9,Premissas!$E$8,IF(G235&lt;Premissas!$C$10,Premissas!$E$9,IF(G235&lt;Premissas!$C$11,Premissas!$E$10,IF(G235&lt;Premissas!$C$12,Premissas!$E$11,Premissas!$E$12)))))))</f>
        <v>750</v>
      </c>
      <c r="M235" s="65">
        <f>IF(OR(L235="",L235=0),0,L235/Premissas!$C$16)</f>
        <v>28.846153846153847</v>
      </c>
      <c r="N235" s="40" t="str">
        <f>IF(L235&gt;=Premissas!$C$17,"SIM","NÃO")</f>
        <v>SIM</v>
      </c>
    </row>
    <row r="236" spans="1:14" ht="15" customHeight="1">
      <c r="A236" s="40">
        <v>7</v>
      </c>
      <c r="B236" s="40" t="s">
        <v>131</v>
      </c>
      <c r="C236" s="40" t="s">
        <v>132</v>
      </c>
      <c r="D236" s="40">
        <v>409</v>
      </c>
      <c r="E236" s="40" t="s">
        <v>1940</v>
      </c>
      <c r="F236" s="40">
        <f>COUNTIFS(Detalhe_Registro!$A:$A,A236,Detalhe_Registro!$D:$D,B236)</f>
        <v>3</v>
      </c>
      <c r="G236" s="63">
        <v>2.7916669999999999</v>
      </c>
      <c r="H236" s="63">
        <v>1.7657069999999999</v>
      </c>
      <c r="I236" s="62">
        <f>SUMIFS(Detalhe_Registro!$F:$F,Detalhe_Registro!$A:$A,A236,Detalhe_Registro!$D:$D,B236)</f>
        <v>777</v>
      </c>
      <c r="J236" s="63">
        <f>SUMIFS(Detalhe_Registro!$G:$G,Detalhe_Registro!$A:$A,A236,Detalhe_Registro!$D:$D,B236)</f>
        <v>21.14</v>
      </c>
      <c r="K236" s="40" t="str">
        <f>IF(G236="","",IF(G236&lt;Premissas!$C$8,"&lt; 1,00",IF(G236&lt;Premissas!$C$9,"1,00 – 1,19",IF(G236&lt;Premissas!$C$10,"1,20 – 1,39",IF(G236&lt;Premissas!$C$11,"1,40 – 1,59",IF(G236&lt;Premissas!$C$12,"1,60 – 1,99","≥ 2,00"))))))</f>
        <v>≥ 2,00</v>
      </c>
      <c r="L236" s="64">
        <f>IF(G236="","",MIN(Premissas!$C$17,IF(G236&lt;Premissas!$C$8,Premissas!$E$7,IF(G236&lt;Premissas!$C$9,Premissas!$E$8,IF(G236&lt;Premissas!$C$10,Premissas!$E$9,IF(G236&lt;Premissas!$C$11,Premissas!$E$10,IF(G236&lt;Premissas!$C$12,Premissas!$E$11,Premissas!$E$12)))))))</f>
        <v>750</v>
      </c>
      <c r="M236" s="65">
        <f>IF(OR(L236="",L236=0),0,L236/Premissas!$C$16)</f>
        <v>28.846153846153847</v>
      </c>
      <c r="N236" s="40" t="str">
        <f>IF(L236&gt;=Premissas!$C$17,"SIM","NÃO")</f>
        <v>SIM</v>
      </c>
    </row>
    <row r="237" spans="1:14" ht="15" customHeight="1">
      <c r="A237" s="40">
        <v>7</v>
      </c>
      <c r="B237" s="40" t="s">
        <v>301</v>
      </c>
      <c r="C237" s="40" t="s">
        <v>302</v>
      </c>
      <c r="D237" s="40">
        <v>409</v>
      </c>
      <c r="E237" s="40" t="s">
        <v>1937</v>
      </c>
      <c r="F237" s="40">
        <f>COUNTIFS(Detalhe_Registro!$A:$A,A237,Detalhe_Registro!$D:$D,B237)</f>
        <v>2</v>
      </c>
      <c r="G237" s="63">
        <v>3.44</v>
      </c>
      <c r="H237" s="63">
        <v>3.3336359999999998</v>
      </c>
      <c r="I237" s="62">
        <f>SUMIFS(Detalhe_Registro!$F:$F,Detalhe_Registro!$A:$A,A237,Detalhe_Registro!$D:$D,B237)</f>
        <v>1154</v>
      </c>
      <c r="J237" s="63">
        <f>SUMIFS(Detalhe_Registro!$G:$G,Detalhe_Registro!$A:$A,A237,Detalhe_Registro!$D:$D,B237)</f>
        <v>13.6</v>
      </c>
      <c r="K237" s="40" t="str">
        <f>IF(G237="","",IF(G237&lt;Premissas!$C$8,"&lt; 1,00",IF(G237&lt;Premissas!$C$9,"1,00 – 1,19",IF(G237&lt;Premissas!$C$10,"1,20 – 1,39",IF(G237&lt;Premissas!$C$11,"1,40 – 1,59",IF(G237&lt;Premissas!$C$12,"1,60 – 1,99","≥ 2,00"))))))</f>
        <v>≥ 2,00</v>
      </c>
      <c r="L237" s="64">
        <f>IF(G237="","",MIN(Premissas!$C$17,IF(G237&lt;Premissas!$C$8,Premissas!$E$7,IF(G237&lt;Premissas!$C$9,Premissas!$E$8,IF(G237&lt;Premissas!$C$10,Premissas!$E$9,IF(G237&lt;Premissas!$C$11,Premissas!$E$10,IF(G237&lt;Premissas!$C$12,Premissas!$E$11,Premissas!$E$12)))))))</f>
        <v>750</v>
      </c>
      <c r="M237" s="65">
        <f>IF(OR(L237="",L237=0),0,L237/Premissas!$C$16)</f>
        <v>28.846153846153847</v>
      </c>
      <c r="N237" s="40" t="str">
        <f>IF(L237&gt;=Premissas!$C$17,"SIM","NÃO")</f>
        <v>SIM</v>
      </c>
    </row>
    <row r="238" spans="1:14" ht="15" customHeight="1">
      <c r="A238" s="40">
        <v>7</v>
      </c>
      <c r="B238" s="40" t="s">
        <v>387</v>
      </c>
      <c r="C238" s="40" t="s">
        <v>388</v>
      </c>
      <c r="D238" s="40">
        <v>409</v>
      </c>
      <c r="E238" s="40" t="s">
        <v>19</v>
      </c>
      <c r="F238" s="40">
        <f>COUNTIFS(Detalhe_Registro!$A:$A,A238,Detalhe_Registro!$D:$D,B238)</f>
        <v>1</v>
      </c>
      <c r="G238" s="63">
        <v>1.4583330000000001</v>
      </c>
      <c r="H238" s="63">
        <v>1.4583330000000001</v>
      </c>
      <c r="I238" s="62">
        <f>SUMIFS(Detalhe_Registro!$F:$F,Detalhe_Registro!$A:$A,A238,Detalhe_Registro!$D:$D,B238)</f>
        <v>150</v>
      </c>
      <c r="J238" s="63">
        <f>SUMIFS(Detalhe_Registro!$G:$G,Detalhe_Registro!$A:$A,A238,Detalhe_Registro!$D:$D,B238)</f>
        <v>4.3</v>
      </c>
      <c r="K238" s="40" t="str">
        <f>IF(G238="","",IF(G238&lt;Premissas!$C$8,"&lt; 1,00",IF(G238&lt;Premissas!$C$9,"1,00 – 1,19",IF(G238&lt;Premissas!$C$10,"1,20 – 1,39",IF(G238&lt;Premissas!$C$11,"1,40 – 1,59",IF(G238&lt;Premissas!$C$12,"1,60 – 1,99","≥ 2,00"))))))</f>
        <v>1,40 – 1,59</v>
      </c>
      <c r="L238" s="64">
        <f>IF(G238="","",MIN(Premissas!$C$17,IF(G238&lt;Premissas!$C$8,Premissas!$E$7,IF(G238&lt;Premissas!$C$9,Premissas!$E$8,IF(G238&lt;Premissas!$C$10,Premissas!$E$9,IF(G238&lt;Premissas!$C$11,Premissas!$E$10,IF(G238&lt;Premissas!$C$12,Premissas!$E$11,Premissas!$E$12)))))))</f>
        <v>350</v>
      </c>
      <c r="M238" s="65">
        <f>IF(OR(L238="",L238=0),0,L238/Premissas!$C$16)</f>
        <v>13.461538461538462</v>
      </c>
      <c r="N238" s="40" t="str">
        <f>IF(L238&gt;=Premissas!$C$17,"SIM","NÃO")</f>
        <v>NÃO</v>
      </c>
    </row>
    <row r="239" spans="1:14" ht="15" customHeight="1">
      <c r="A239" s="40">
        <v>7</v>
      </c>
      <c r="B239" s="40" t="s">
        <v>389</v>
      </c>
      <c r="C239" s="40" t="s">
        <v>390</v>
      </c>
      <c r="D239" s="40">
        <v>409</v>
      </c>
      <c r="E239" s="40" t="s">
        <v>21</v>
      </c>
      <c r="F239" s="40">
        <f>COUNTIFS(Detalhe_Registro!$A:$A,A239,Detalhe_Registro!$D:$D,B239)</f>
        <v>1</v>
      </c>
      <c r="G239" s="63">
        <v>0.40909099999999998</v>
      </c>
      <c r="H239" s="63">
        <v>0.40909099999999998</v>
      </c>
      <c r="I239" s="62">
        <f>SUMIFS(Detalhe_Registro!$F:$F,Detalhe_Registro!$A:$A,A239,Detalhe_Registro!$D:$D,B239)</f>
        <v>27</v>
      </c>
      <c r="J239" s="63">
        <f>SUMIFS(Detalhe_Registro!$G:$G,Detalhe_Registro!$A:$A,A239,Detalhe_Registro!$D:$D,B239)</f>
        <v>3.11</v>
      </c>
      <c r="K239" s="40" t="str">
        <f>IF(G239="","",IF(G239&lt;Premissas!$C$8,"&lt; 1,00",IF(G239&lt;Premissas!$C$9,"1,00 – 1,19",IF(G239&lt;Premissas!$C$10,"1,20 – 1,39",IF(G239&lt;Premissas!$C$11,"1,40 – 1,59",IF(G239&lt;Premissas!$C$12,"1,60 – 1,99","≥ 2,00"))))))</f>
        <v>&lt; 1,00</v>
      </c>
      <c r="L239" s="64">
        <f>IF(G239="","",MIN(Premissas!$C$17,IF(G239&lt;Premissas!$C$8,Premissas!$E$7,IF(G239&lt;Premissas!$C$9,Premissas!$E$8,IF(G239&lt;Premissas!$C$10,Premissas!$E$9,IF(G239&lt;Premissas!$C$11,Premissas!$E$10,IF(G239&lt;Premissas!$C$12,Premissas!$E$11,Premissas!$E$12)))))))</f>
        <v>0</v>
      </c>
      <c r="M239" s="65">
        <f>IF(OR(L239="",L239=0),0,L239/Premissas!$C$16)</f>
        <v>0</v>
      </c>
      <c r="N239" s="40" t="str">
        <f>IF(L239&gt;=Premissas!$C$17,"SIM","NÃO")</f>
        <v>NÃO</v>
      </c>
    </row>
    <row r="240" spans="1:14" ht="15" customHeight="1">
      <c r="A240" s="40">
        <v>7</v>
      </c>
      <c r="B240" s="40" t="s">
        <v>303</v>
      </c>
      <c r="C240" s="40" t="s">
        <v>304</v>
      </c>
      <c r="D240" s="40">
        <v>409</v>
      </c>
      <c r="E240" s="40" t="s">
        <v>21</v>
      </c>
      <c r="F240" s="40">
        <f>COUNTIFS(Detalhe_Registro!$A:$A,A240,Detalhe_Registro!$D:$D,B240)</f>
        <v>1</v>
      </c>
      <c r="G240" s="63">
        <v>2.3636360000000001</v>
      </c>
      <c r="H240" s="63">
        <v>2.3636360000000001</v>
      </c>
      <c r="I240" s="62">
        <f>SUMIFS(Detalhe_Registro!$F:$F,Detalhe_Registro!$A:$A,A240,Detalhe_Registro!$D:$D,B240)</f>
        <v>51</v>
      </c>
      <c r="J240" s="63">
        <f>SUMIFS(Detalhe_Registro!$G:$G,Detalhe_Registro!$A:$A,A240,Detalhe_Registro!$D:$D,B240)</f>
        <v>0.98</v>
      </c>
      <c r="K240" s="40" t="str">
        <f>IF(G240="","",IF(G240&lt;Premissas!$C$8,"&lt; 1,00",IF(G240&lt;Premissas!$C$9,"1,00 – 1,19",IF(G240&lt;Premissas!$C$10,"1,20 – 1,39",IF(G240&lt;Premissas!$C$11,"1,40 – 1,59",IF(G240&lt;Premissas!$C$12,"1,60 – 1,99","≥ 2,00"))))))</f>
        <v>≥ 2,00</v>
      </c>
      <c r="L240" s="64">
        <f>IF(G240="","",MIN(Premissas!$C$17,IF(G240&lt;Premissas!$C$8,Premissas!$E$7,IF(G240&lt;Premissas!$C$9,Premissas!$E$8,IF(G240&lt;Premissas!$C$10,Premissas!$E$9,IF(G240&lt;Premissas!$C$11,Premissas!$E$10,IF(G240&lt;Premissas!$C$12,Premissas!$E$11,Premissas!$E$12)))))))</f>
        <v>750</v>
      </c>
      <c r="M240" s="65">
        <f>IF(OR(L240="",L240=0),0,L240/Premissas!$C$16)</f>
        <v>28.846153846153847</v>
      </c>
      <c r="N240" s="40" t="str">
        <f>IF(L240&gt;=Premissas!$C$17,"SIM","NÃO")</f>
        <v>SIM</v>
      </c>
    </row>
    <row r="241" spans="1:14" ht="15" customHeight="1">
      <c r="A241" s="40">
        <v>7</v>
      </c>
      <c r="B241" s="40" t="s">
        <v>323</v>
      </c>
      <c r="C241" s="40" t="s">
        <v>324</v>
      </c>
      <c r="D241" s="40">
        <v>409</v>
      </c>
      <c r="E241" s="40" t="s">
        <v>21</v>
      </c>
      <c r="F241" s="40">
        <f>COUNTIFS(Detalhe_Registro!$A:$A,A241,Detalhe_Registro!$D:$D,B241)</f>
        <v>1</v>
      </c>
      <c r="G241" s="63">
        <v>0.63636400000000004</v>
      </c>
      <c r="H241" s="63">
        <v>0.63636400000000004</v>
      </c>
      <c r="I241" s="62">
        <f>SUMIFS(Detalhe_Registro!$F:$F,Detalhe_Registro!$A:$A,A241,Detalhe_Registro!$D:$D,B241)</f>
        <v>9</v>
      </c>
      <c r="J241" s="63">
        <f>SUMIFS(Detalhe_Registro!$G:$G,Detalhe_Registro!$A:$A,A241,Detalhe_Registro!$D:$D,B241)</f>
        <v>0.65</v>
      </c>
      <c r="K241" s="40" t="str">
        <f>IF(G241="","",IF(G241&lt;Premissas!$C$8,"&lt; 1,00",IF(G241&lt;Premissas!$C$9,"1,00 – 1,19",IF(G241&lt;Premissas!$C$10,"1,20 – 1,39",IF(G241&lt;Premissas!$C$11,"1,40 – 1,59",IF(G241&lt;Premissas!$C$12,"1,60 – 1,99","≥ 2,00"))))))</f>
        <v>&lt; 1,00</v>
      </c>
      <c r="L241" s="64">
        <f>IF(G241="","",MIN(Premissas!$C$17,IF(G241&lt;Premissas!$C$8,Premissas!$E$7,IF(G241&lt;Premissas!$C$9,Premissas!$E$8,IF(G241&lt;Premissas!$C$10,Premissas!$E$9,IF(G241&lt;Premissas!$C$11,Premissas!$E$10,IF(G241&lt;Premissas!$C$12,Premissas!$E$11,Premissas!$E$12)))))))</f>
        <v>0</v>
      </c>
      <c r="M241" s="65">
        <f>IF(OR(L241="",L241=0),0,L241/Premissas!$C$16)</f>
        <v>0</v>
      </c>
      <c r="N241" s="40" t="str">
        <f>IF(L241&gt;=Premissas!$C$17,"SIM","NÃO")</f>
        <v>NÃO</v>
      </c>
    </row>
    <row r="242" spans="1:14" ht="15" customHeight="1">
      <c r="A242" s="40">
        <v>7</v>
      </c>
      <c r="B242" s="40" t="s">
        <v>363</v>
      </c>
      <c r="C242" s="40" t="s">
        <v>364</v>
      </c>
      <c r="D242" s="40">
        <v>409</v>
      </c>
      <c r="E242" s="40" t="s">
        <v>21</v>
      </c>
      <c r="F242" s="40">
        <f>COUNTIFS(Detalhe_Registro!$A:$A,A242,Detalhe_Registro!$D:$D,B242)</f>
        <v>1</v>
      </c>
      <c r="G242" s="63">
        <v>0.227273</v>
      </c>
      <c r="H242" s="63">
        <v>0.227273</v>
      </c>
      <c r="I242" s="62">
        <f>SUMIFS(Detalhe_Registro!$F:$F,Detalhe_Registro!$A:$A,A242,Detalhe_Registro!$D:$D,B242)</f>
        <v>4</v>
      </c>
      <c r="J242" s="63">
        <f>SUMIFS(Detalhe_Registro!$G:$G,Detalhe_Registro!$A:$A,A242,Detalhe_Registro!$D:$D,B242)</f>
        <v>0.83</v>
      </c>
      <c r="K242" s="40" t="str">
        <f>IF(G242="","",IF(G242&lt;Premissas!$C$8,"&lt; 1,00",IF(G242&lt;Premissas!$C$9,"1,00 – 1,19",IF(G242&lt;Premissas!$C$10,"1,20 – 1,39",IF(G242&lt;Premissas!$C$11,"1,40 – 1,59",IF(G242&lt;Premissas!$C$12,"1,60 – 1,99","≥ 2,00"))))))</f>
        <v>&lt; 1,00</v>
      </c>
      <c r="L242" s="64">
        <f>IF(G242="","",MIN(Premissas!$C$17,IF(G242&lt;Premissas!$C$8,Premissas!$E$7,IF(G242&lt;Premissas!$C$9,Premissas!$E$8,IF(G242&lt;Premissas!$C$10,Premissas!$E$9,IF(G242&lt;Premissas!$C$11,Premissas!$E$10,IF(G242&lt;Premissas!$C$12,Premissas!$E$11,Premissas!$E$12)))))))</f>
        <v>0</v>
      </c>
      <c r="M242" s="65">
        <f>IF(OR(L242="",L242=0),0,L242/Premissas!$C$16)</f>
        <v>0</v>
      </c>
      <c r="N242" s="40" t="str">
        <f>IF(L242&gt;=Premissas!$C$17,"SIM","NÃO")</f>
        <v>NÃO</v>
      </c>
    </row>
    <row r="243" spans="1:14" ht="15" customHeight="1">
      <c r="A243" s="40">
        <v>7</v>
      </c>
      <c r="B243" s="40" t="s">
        <v>409</v>
      </c>
      <c r="C243" s="40" t="s">
        <v>410</v>
      </c>
      <c r="D243" s="40">
        <v>409</v>
      </c>
      <c r="E243" s="40" t="s">
        <v>19</v>
      </c>
      <c r="F243" s="40">
        <f>COUNTIFS(Detalhe_Registro!$A:$A,A243,Detalhe_Registro!$D:$D,B243)</f>
        <v>1</v>
      </c>
      <c r="G243" s="63">
        <v>1.0416669999999999</v>
      </c>
      <c r="H243" s="63">
        <v>1.0416669999999999</v>
      </c>
      <c r="I243" s="62">
        <f>SUMIFS(Detalhe_Registro!$F:$F,Detalhe_Registro!$A:$A,A243,Detalhe_Registro!$D:$D,B243)</f>
        <v>98</v>
      </c>
      <c r="J243" s="63">
        <f>SUMIFS(Detalhe_Registro!$G:$G,Detalhe_Registro!$A:$A,A243,Detalhe_Registro!$D:$D,B243)</f>
        <v>3.95</v>
      </c>
      <c r="K243" s="40" t="str">
        <f>IF(G243="","",IF(G243&lt;Premissas!$C$8,"&lt; 1,00",IF(G243&lt;Premissas!$C$9,"1,00 – 1,19",IF(G243&lt;Premissas!$C$10,"1,20 – 1,39",IF(G243&lt;Premissas!$C$11,"1,40 – 1,59",IF(G243&lt;Premissas!$C$12,"1,60 – 1,99","≥ 2,00"))))))</f>
        <v>1,00 – 1,19</v>
      </c>
      <c r="L243" s="64">
        <f>IF(G243="","",MIN(Premissas!$C$17,IF(G243&lt;Premissas!$C$8,Premissas!$E$7,IF(G243&lt;Premissas!$C$9,Premissas!$E$8,IF(G243&lt;Premissas!$C$10,Premissas!$E$9,IF(G243&lt;Premissas!$C$11,Premissas!$E$10,IF(G243&lt;Premissas!$C$12,Premissas!$E$11,Premissas!$E$12)))))))</f>
        <v>100</v>
      </c>
      <c r="M243" s="65">
        <f>IF(OR(L243="",L243=0),0,L243/Premissas!$C$16)</f>
        <v>3.8461538461538463</v>
      </c>
      <c r="N243" s="40" t="str">
        <f>IF(L243&gt;=Premissas!$C$17,"SIM","NÃO")</f>
        <v>NÃO</v>
      </c>
    </row>
    <row r="244" spans="1:14" ht="15" customHeight="1">
      <c r="A244" s="40">
        <v>7</v>
      </c>
      <c r="B244" s="40" t="s">
        <v>235</v>
      </c>
      <c r="C244" s="40" t="s">
        <v>236</v>
      </c>
      <c r="D244" s="40">
        <v>409</v>
      </c>
      <c r="E244" s="40" t="s">
        <v>22</v>
      </c>
      <c r="F244" s="40">
        <f>COUNTIFS(Detalhe_Registro!$A:$A,A244,Detalhe_Registro!$D:$D,B244)</f>
        <v>1</v>
      </c>
      <c r="G244" s="63">
        <v>2.16</v>
      </c>
      <c r="H244" s="63">
        <v>2.16</v>
      </c>
      <c r="I244" s="62">
        <f>SUMIFS(Detalhe_Registro!$F:$F,Detalhe_Registro!$A:$A,A244,Detalhe_Registro!$D:$D,B244)</f>
        <v>3099</v>
      </c>
      <c r="J244" s="63">
        <f>SUMIFS(Detalhe_Registro!$G:$G,Detalhe_Registro!$A:$A,A244,Detalhe_Registro!$D:$D,B244)</f>
        <v>57.09</v>
      </c>
      <c r="K244" s="40" t="str">
        <f>IF(G244="","",IF(G244&lt;Premissas!$C$8,"&lt; 1,00",IF(G244&lt;Premissas!$C$9,"1,00 – 1,19",IF(G244&lt;Premissas!$C$10,"1,20 – 1,39",IF(G244&lt;Premissas!$C$11,"1,40 – 1,59",IF(G244&lt;Premissas!$C$12,"1,60 – 1,99","≥ 2,00"))))))</f>
        <v>≥ 2,00</v>
      </c>
      <c r="L244" s="64">
        <f>IF(G244="","",MIN(Premissas!$C$17,IF(G244&lt;Premissas!$C$8,Premissas!$E$7,IF(G244&lt;Premissas!$C$9,Premissas!$E$8,IF(G244&lt;Premissas!$C$10,Premissas!$E$9,IF(G244&lt;Premissas!$C$11,Premissas!$E$10,IF(G244&lt;Premissas!$C$12,Premissas!$E$11,Premissas!$E$12)))))))</f>
        <v>750</v>
      </c>
      <c r="M244" s="65">
        <f>IF(OR(L244="",L244=0),0,L244/Premissas!$C$16)</f>
        <v>28.846153846153847</v>
      </c>
      <c r="N244" s="40" t="str">
        <f>IF(L244&gt;=Premissas!$C$17,"SIM","NÃO")</f>
        <v>SIM</v>
      </c>
    </row>
    <row r="245" spans="1:14" ht="15" customHeight="1">
      <c r="A245" s="40">
        <v>7</v>
      </c>
      <c r="B245" s="40" t="s">
        <v>155</v>
      </c>
      <c r="C245" s="40" t="s">
        <v>156</v>
      </c>
      <c r="D245" s="40">
        <v>409</v>
      </c>
      <c r="E245" s="40" t="s">
        <v>1937</v>
      </c>
      <c r="F245" s="40">
        <f>COUNTIFS(Detalhe_Registro!$A:$A,A245,Detalhe_Registro!$D:$D,B245)</f>
        <v>2</v>
      </c>
      <c r="G245" s="63">
        <v>2.2400000000000002</v>
      </c>
      <c r="H245" s="63">
        <v>1.5518179999999999</v>
      </c>
      <c r="I245" s="62">
        <f>SUMIFS(Detalhe_Registro!$F:$F,Detalhe_Registro!$A:$A,A245,Detalhe_Registro!$D:$D,B245)</f>
        <v>2648</v>
      </c>
      <c r="J245" s="63">
        <f>SUMIFS(Detalhe_Registro!$G:$G,Detalhe_Registro!$A:$A,A245,Detalhe_Registro!$D:$D,B245)</f>
        <v>60.349999999999994</v>
      </c>
      <c r="K245" s="40" t="str">
        <f>IF(G245="","",IF(G245&lt;Premissas!$C$8,"&lt; 1,00",IF(G245&lt;Premissas!$C$9,"1,00 – 1,19",IF(G245&lt;Premissas!$C$10,"1,20 – 1,39",IF(G245&lt;Premissas!$C$11,"1,40 – 1,59",IF(G245&lt;Premissas!$C$12,"1,60 – 1,99","≥ 2,00"))))))</f>
        <v>≥ 2,00</v>
      </c>
      <c r="L245" s="64">
        <f>IF(G245="","",MIN(Premissas!$C$17,IF(G245&lt;Premissas!$C$8,Premissas!$E$7,IF(G245&lt;Premissas!$C$9,Premissas!$E$8,IF(G245&lt;Premissas!$C$10,Premissas!$E$9,IF(G245&lt;Premissas!$C$11,Premissas!$E$10,IF(G245&lt;Premissas!$C$12,Premissas!$E$11,Premissas!$E$12)))))))</f>
        <v>750</v>
      </c>
      <c r="M245" s="65">
        <f>IF(OR(L245="",L245=0),0,L245/Premissas!$C$16)</f>
        <v>28.846153846153847</v>
      </c>
      <c r="N245" s="40" t="str">
        <f>IF(L245&gt;=Premissas!$C$17,"SIM","NÃO")</f>
        <v>SIM</v>
      </c>
    </row>
    <row r="246" spans="1:14" ht="15" customHeight="1">
      <c r="A246" s="40">
        <v>7</v>
      </c>
      <c r="B246" s="40" t="s">
        <v>293</v>
      </c>
      <c r="C246" s="40" t="s">
        <v>294</v>
      </c>
      <c r="D246" s="40">
        <v>409</v>
      </c>
      <c r="E246" s="40" t="s">
        <v>21</v>
      </c>
      <c r="F246" s="40">
        <f>COUNTIFS(Detalhe_Registro!$A:$A,A246,Detalhe_Registro!$D:$D,B246)</f>
        <v>1</v>
      </c>
      <c r="G246" s="63">
        <v>0.54545500000000002</v>
      </c>
      <c r="H246" s="63">
        <v>0.54545500000000002</v>
      </c>
      <c r="I246" s="62">
        <f>SUMIFS(Detalhe_Registro!$F:$F,Detalhe_Registro!$A:$A,A246,Detalhe_Registro!$D:$D,B246)</f>
        <v>399</v>
      </c>
      <c r="J246" s="63">
        <f>SUMIFS(Detalhe_Registro!$G:$G,Detalhe_Registro!$A:$A,A246,Detalhe_Registro!$D:$D,B246)</f>
        <v>33.79</v>
      </c>
      <c r="K246" s="40" t="str">
        <f>IF(G246="","",IF(G246&lt;Premissas!$C$8,"&lt; 1,00",IF(G246&lt;Premissas!$C$9,"1,00 – 1,19",IF(G246&lt;Premissas!$C$10,"1,20 – 1,39",IF(G246&lt;Premissas!$C$11,"1,40 – 1,59",IF(G246&lt;Premissas!$C$12,"1,60 – 1,99","≥ 2,00"))))))</f>
        <v>&lt; 1,00</v>
      </c>
      <c r="L246" s="64">
        <f>IF(G246="","",MIN(Premissas!$C$17,IF(G246&lt;Premissas!$C$8,Premissas!$E$7,IF(G246&lt;Premissas!$C$9,Premissas!$E$8,IF(G246&lt;Premissas!$C$10,Premissas!$E$9,IF(G246&lt;Premissas!$C$11,Premissas!$E$10,IF(G246&lt;Premissas!$C$12,Premissas!$E$11,Premissas!$E$12)))))))</f>
        <v>0</v>
      </c>
      <c r="M246" s="65">
        <f>IF(OR(L246="",L246=0),0,L246/Premissas!$C$16)</f>
        <v>0</v>
      </c>
      <c r="N246" s="40" t="str">
        <f>IF(L246&gt;=Premissas!$C$17,"SIM","NÃO")</f>
        <v>NÃO</v>
      </c>
    </row>
    <row r="247" spans="1:14" ht="15" customHeight="1">
      <c r="A247" s="40">
        <v>7</v>
      </c>
      <c r="B247" s="40" t="s">
        <v>145</v>
      </c>
      <c r="C247" s="40" t="s">
        <v>146</v>
      </c>
      <c r="D247" s="40">
        <v>409</v>
      </c>
      <c r="E247" s="40" t="s">
        <v>22</v>
      </c>
      <c r="F247" s="40">
        <f>COUNTIFS(Detalhe_Registro!$A:$A,A247,Detalhe_Registro!$D:$D,B247)</f>
        <v>1</v>
      </c>
      <c r="G247" s="63">
        <v>2.2000000000000002</v>
      </c>
      <c r="H247" s="63">
        <v>2.2000000000000002</v>
      </c>
      <c r="I247" s="62">
        <f>SUMIFS(Detalhe_Registro!$F:$F,Detalhe_Registro!$A:$A,A247,Detalhe_Registro!$D:$D,B247)</f>
        <v>2386</v>
      </c>
      <c r="J247" s="63">
        <f>SUMIFS(Detalhe_Registro!$G:$G,Detalhe_Registro!$A:$A,A247,Detalhe_Registro!$D:$D,B247)</f>
        <v>43.63</v>
      </c>
      <c r="K247" s="40" t="str">
        <f>IF(G247="","",IF(G247&lt;Premissas!$C$8,"&lt; 1,00",IF(G247&lt;Premissas!$C$9,"1,00 – 1,19",IF(G247&lt;Premissas!$C$10,"1,20 – 1,39",IF(G247&lt;Premissas!$C$11,"1,40 – 1,59",IF(G247&lt;Premissas!$C$12,"1,60 – 1,99","≥ 2,00"))))))</f>
        <v>≥ 2,00</v>
      </c>
      <c r="L247" s="64">
        <f>IF(G247="","",MIN(Premissas!$C$17,IF(G247&lt;Premissas!$C$8,Premissas!$E$7,IF(G247&lt;Premissas!$C$9,Premissas!$E$8,IF(G247&lt;Premissas!$C$10,Premissas!$E$9,IF(G247&lt;Premissas!$C$11,Premissas!$E$10,IF(G247&lt;Premissas!$C$12,Premissas!$E$11,Premissas!$E$12)))))))</f>
        <v>750</v>
      </c>
      <c r="M247" s="65">
        <f>IF(OR(L247="",L247=0),0,L247/Premissas!$C$16)</f>
        <v>28.846153846153847</v>
      </c>
      <c r="N247" s="40" t="str">
        <f>IF(L247&gt;=Premissas!$C$17,"SIM","NÃO")</f>
        <v>SIM</v>
      </c>
    </row>
    <row r="248" spans="1:14" ht="15" customHeight="1">
      <c r="A248" s="40">
        <v>7</v>
      </c>
      <c r="B248" s="40" t="s">
        <v>227</v>
      </c>
      <c r="C248" s="40" t="s">
        <v>228</v>
      </c>
      <c r="D248" s="40">
        <v>409</v>
      </c>
      <c r="E248" s="40" t="s">
        <v>21</v>
      </c>
      <c r="F248" s="40">
        <f>COUNTIFS(Detalhe_Registro!$A:$A,A248,Detalhe_Registro!$D:$D,B248)</f>
        <v>1</v>
      </c>
      <c r="G248" s="63">
        <v>0.18181800000000001</v>
      </c>
      <c r="H248" s="63">
        <v>0.18181800000000001</v>
      </c>
      <c r="I248" s="62">
        <f>SUMIFS(Detalhe_Registro!$F:$F,Detalhe_Registro!$A:$A,A248,Detalhe_Registro!$D:$D,B248)</f>
        <v>5</v>
      </c>
      <c r="J248" s="63">
        <f>SUMIFS(Detalhe_Registro!$G:$G,Detalhe_Registro!$A:$A,A248,Detalhe_Registro!$D:$D,B248)</f>
        <v>1.1299999999999999</v>
      </c>
      <c r="K248" s="40" t="str">
        <f>IF(G248="","",IF(G248&lt;Premissas!$C$8,"&lt; 1,00",IF(G248&lt;Premissas!$C$9,"1,00 – 1,19",IF(G248&lt;Premissas!$C$10,"1,20 – 1,39",IF(G248&lt;Premissas!$C$11,"1,40 – 1,59",IF(G248&lt;Premissas!$C$12,"1,60 – 1,99","≥ 2,00"))))))</f>
        <v>&lt; 1,00</v>
      </c>
      <c r="L248" s="64">
        <f>IF(G248="","",MIN(Premissas!$C$17,IF(G248&lt;Premissas!$C$8,Premissas!$E$7,IF(G248&lt;Premissas!$C$9,Premissas!$E$8,IF(G248&lt;Premissas!$C$10,Premissas!$E$9,IF(G248&lt;Premissas!$C$11,Premissas!$E$10,IF(G248&lt;Premissas!$C$12,Premissas!$E$11,Premissas!$E$12)))))))</f>
        <v>0</v>
      </c>
      <c r="M248" s="65">
        <f>IF(OR(L248="",L248=0),0,L248/Premissas!$C$16)</f>
        <v>0</v>
      </c>
      <c r="N248" s="40" t="str">
        <f>IF(L248&gt;=Premissas!$C$17,"SIM","NÃO")</f>
        <v>NÃO</v>
      </c>
    </row>
    <row r="249" spans="1:14" ht="15" customHeight="1">
      <c r="A249" s="40">
        <v>7</v>
      </c>
      <c r="B249" s="40" t="s">
        <v>271</v>
      </c>
      <c r="C249" s="40" t="s">
        <v>272</v>
      </c>
      <c r="D249" s="40">
        <v>409</v>
      </c>
      <c r="E249" s="40" t="s">
        <v>1940</v>
      </c>
      <c r="F249" s="40">
        <f>COUNTIFS(Detalhe_Registro!$A:$A,A249,Detalhe_Registro!$D:$D,B249)</f>
        <v>3</v>
      </c>
      <c r="G249" s="63">
        <v>1.875</v>
      </c>
      <c r="H249" s="63">
        <v>1.6559090000000001</v>
      </c>
      <c r="I249" s="62">
        <f>SUMIFS(Detalhe_Registro!$F:$F,Detalhe_Registro!$A:$A,A249,Detalhe_Registro!$D:$D,B249)</f>
        <v>153</v>
      </c>
      <c r="J249" s="63">
        <f>SUMIFS(Detalhe_Registro!$G:$G,Detalhe_Registro!$A:$A,A249,Detalhe_Registro!$D:$D,B249)</f>
        <v>3.8699999999999997</v>
      </c>
      <c r="K249" s="40" t="str">
        <f>IF(G249="","",IF(G249&lt;Premissas!$C$8,"&lt; 1,00",IF(G249&lt;Premissas!$C$9,"1,00 – 1,19",IF(G249&lt;Premissas!$C$10,"1,20 – 1,39",IF(G249&lt;Premissas!$C$11,"1,40 – 1,59",IF(G249&lt;Premissas!$C$12,"1,60 – 1,99","≥ 2,00"))))))</f>
        <v>1,60 – 1,99</v>
      </c>
      <c r="L249" s="64">
        <f>IF(G249="","",MIN(Premissas!$C$17,IF(G249&lt;Premissas!$C$8,Premissas!$E$7,IF(G249&lt;Premissas!$C$9,Premissas!$E$8,IF(G249&lt;Premissas!$C$10,Premissas!$E$9,IF(G249&lt;Premissas!$C$11,Premissas!$E$10,IF(G249&lt;Premissas!$C$12,Premissas!$E$11,Premissas!$E$12)))))))</f>
        <v>500</v>
      </c>
      <c r="M249" s="65">
        <f>IF(OR(L249="",L249=0),0,L249/Premissas!$C$16)</f>
        <v>19.23076923076923</v>
      </c>
      <c r="N249" s="40" t="str">
        <f>IF(L249&gt;=Premissas!$C$17,"SIM","NÃO")</f>
        <v>NÃO</v>
      </c>
    </row>
    <row r="250" spans="1:14" ht="15" customHeight="1">
      <c r="A250" s="40">
        <v>7</v>
      </c>
      <c r="B250" s="40" t="s">
        <v>411</v>
      </c>
      <c r="C250" s="40" t="s">
        <v>412</v>
      </c>
      <c r="D250" s="40">
        <v>409</v>
      </c>
      <c r="E250" s="40" t="s">
        <v>1937</v>
      </c>
      <c r="F250" s="40">
        <f>COUNTIFS(Detalhe_Registro!$A:$A,A250,Detalhe_Registro!$D:$D,B250)</f>
        <v>2</v>
      </c>
      <c r="G250" s="63">
        <v>3.7272729999999998</v>
      </c>
      <c r="H250" s="63">
        <v>3.1236359999999999</v>
      </c>
      <c r="I250" s="62">
        <f>SUMIFS(Detalhe_Registro!$F:$F,Detalhe_Registro!$A:$A,A250,Detalhe_Registro!$D:$D,B250)</f>
        <v>1636</v>
      </c>
      <c r="J250" s="63">
        <f>SUMIFS(Detalhe_Registro!$G:$G,Detalhe_Registro!$A:$A,A250,Detalhe_Registro!$D:$D,B250)</f>
        <v>26.099999999999998</v>
      </c>
      <c r="K250" s="40" t="str">
        <f>IF(G250="","",IF(G250&lt;Premissas!$C$8,"&lt; 1,00",IF(G250&lt;Premissas!$C$9,"1,00 – 1,19",IF(G250&lt;Premissas!$C$10,"1,20 – 1,39",IF(G250&lt;Premissas!$C$11,"1,40 – 1,59",IF(G250&lt;Premissas!$C$12,"1,60 – 1,99","≥ 2,00"))))))</f>
        <v>≥ 2,00</v>
      </c>
      <c r="L250" s="64">
        <f>IF(G250="","",MIN(Premissas!$C$17,IF(G250&lt;Premissas!$C$8,Premissas!$E$7,IF(G250&lt;Premissas!$C$9,Premissas!$E$8,IF(G250&lt;Premissas!$C$10,Premissas!$E$9,IF(G250&lt;Premissas!$C$11,Premissas!$E$10,IF(G250&lt;Premissas!$C$12,Premissas!$E$11,Premissas!$E$12)))))))</f>
        <v>750</v>
      </c>
      <c r="M250" s="65">
        <f>IF(OR(L250="",L250=0),0,L250/Premissas!$C$16)</f>
        <v>28.846153846153847</v>
      </c>
      <c r="N250" s="40" t="str">
        <f>IF(L250&gt;=Premissas!$C$17,"SIM","NÃO")</f>
        <v>SIM</v>
      </c>
    </row>
    <row r="251" spans="1:14" ht="15" customHeight="1">
      <c r="A251" s="40">
        <v>7</v>
      </c>
      <c r="B251" s="40" t="s">
        <v>311</v>
      </c>
      <c r="C251" s="40" t="s">
        <v>312</v>
      </c>
      <c r="D251" s="40">
        <v>409</v>
      </c>
      <c r="E251" s="40" t="s">
        <v>1937</v>
      </c>
      <c r="F251" s="40">
        <f>COUNTIFS(Detalhe_Registro!$A:$A,A251,Detalhe_Registro!$D:$D,B251)</f>
        <v>2</v>
      </c>
      <c r="G251" s="63">
        <v>3.52</v>
      </c>
      <c r="H251" s="63">
        <v>2.5554549999999998</v>
      </c>
      <c r="I251" s="62">
        <f>SUMIFS(Detalhe_Registro!$F:$F,Detalhe_Registro!$A:$A,A251,Detalhe_Registro!$D:$D,B251)</f>
        <v>655</v>
      </c>
      <c r="J251" s="63">
        <f>SUMIFS(Detalhe_Registro!$G:$G,Detalhe_Registro!$A:$A,A251,Detalhe_Registro!$D:$D,B251)</f>
        <v>7.64</v>
      </c>
      <c r="K251" s="40" t="str">
        <f>IF(G251="","",IF(G251&lt;Premissas!$C$8,"&lt; 1,00",IF(G251&lt;Premissas!$C$9,"1,00 – 1,19",IF(G251&lt;Premissas!$C$10,"1,20 – 1,39",IF(G251&lt;Premissas!$C$11,"1,40 – 1,59",IF(G251&lt;Premissas!$C$12,"1,60 – 1,99","≥ 2,00"))))))</f>
        <v>≥ 2,00</v>
      </c>
      <c r="L251" s="64">
        <f>IF(G251="","",MIN(Premissas!$C$17,IF(G251&lt;Premissas!$C$8,Premissas!$E$7,IF(G251&lt;Premissas!$C$9,Premissas!$E$8,IF(G251&lt;Premissas!$C$10,Premissas!$E$9,IF(G251&lt;Premissas!$C$11,Premissas!$E$10,IF(G251&lt;Premissas!$C$12,Premissas!$E$11,Premissas!$E$12)))))))</f>
        <v>750</v>
      </c>
      <c r="M251" s="65">
        <f>IF(OR(L251="",L251=0),0,L251/Premissas!$C$16)</f>
        <v>28.846153846153847</v>
      </c>
      <c r="N251" s="40" t="str">
        <f>IF(L251&gt;=Premissas!$C$17,"SIM","NÃO")</f>
        <v>SIM</v>
      </c>
    </row>
    <row r="252" spans="1:14" ht="15" customHeight="1">
      <c r="A252" s="40">
        <v>7</v>
      </c>
      <c r="B252" s="40" t="s">
        <v>299</v>
      </c>
      <c r="C252" s="40" t="s">
        <v>300</v>
      </c>
      <c r="D252" s="40">
        <v>409</v>
      </c>
      <c r="E252" s="40" t="s">
        <v>1939</v>
      </c>
      <c r="F252" s="40">
        <f>COUNTIFS(Detalhe_Registro!$A:$A,A252,Detalhe_Registro!$D:$D,B252)</f>
        <v>2</v>
      </c>
      <c r="G252" s="63">
        <v>4.5454549999999996</v>
      </c>
      <c r="H252" s="63">
        <v>3.3352270000000002</v>
      </c>
      <c r="I252" s="62">
        <f>SUMIFS(Detalhe_Registro!$F:$F,Detalhe_Registro!$A:$A,A252,Detalhe_Registro!$D:$D,B252)</f>
        <v>1083</v>
      </c>
      <c r="J252" s="63">
        <f>SUMIFS(Detalhe_Registro!$G:$G,Detalhe_Registro!$A:$A,A252,Detalhe_Registro!$D:$D,B252)</f>
        <v>21.220000000000002</v>
      </c>
      <c r="K252" s="40" t="str">
        <f>IF(G252="","",IF(G252&lt;Premissas!$C$8,"&lt; 1,00",IF(G252&lt;Premissas!$C$9,"1,00 – 1,19",IF(G252&lt;Premissas!$C$10,"1,20 – 1,39",IF(G252&lt;Premissas!$C$11,"1,40 – 1,59",IF(G252&lt;Premissas!$C$12,"1,60 – 1,99","≥ 2,00"))))))</f>
        <v>≥ 2,00</v>
      </c>
      <c r="L252" s="64">
        <f>IF(G252="","",MIN(Premissas!$C$17,IF(G252&lt;Premissas!$C$8,Premissas!$E$7,IF(G252&lt;Premissas!$C$9,Premissas!$E$8,IF(G252&lt;Premissas!$C$10,Premissas!$E$9,IF(G252&lt;Premissas!$C$11,Premissas!$E$10,IF(G252&lt;Premissas!$C$12,Premissas!$E$11,Premissas!$E$12)))))))</f>
        <v>750</v>
      </c>
      <c r="M252" s="65">
        <f>IF(OR(L252="",L252=0),0,L252/Premissas!$C$16)</f>
        <v>28.846153846153847</v>
      </c>
      <c r="N252" s="40" t="str">
        <f>IF(L252&gt;=Premissas!$C$17,"SIM","NÃO")</f>
        <v>SIM</v>
      </c>
    </row>
    <row r="253" spans="1:14" ht="15" customHeight="1">
      <c r="A253" s="40">
        <v>7</v>
      </c>
      <c r="B253" s="40" t="s">
        <v>385</v>
      </c>
      <c r="C253" s="40" t="s">
        <v>386</v>
      </c>
      <c r="D253" s="40">
        <v>409</v>
      </c>
      <c r="E253" s="40" t="s">
        <v>19</v>
      </c>
      <c r="F253" s="40">
        <f>COUNTIFS(Detalhe_Registro!$A:$A,A253,Detalhe_Registro!$D:$D,B253)</f>
        <v>1</v>
      </c>
      <c r="G253" s="63">
        <v>1.375</v>
      </c>
      <c r="H253" s="63">
        <v>1.375</v>
      </c>
      <c r="I253" s="62">
        <f>SUMIFS(Detalhe_Registro!$F:$F,Detalhe_Registro!$A:$A,A253,Detalhe_Registro!$D:$D,B253)</f>
        <v>284</v>
      </c>
      <c r="J253" s="63">
        <f>SUMIFS(Detalhe_Registro!$G:$G,Detalhe_Registro!$A:$A,A253,Detalhe_Registro!$D:$D,B253)</f>
        <v>8.65</v>
      </c>
      <c r="K253" s="40" t="str">
        <f>IF(G253="","",IF(G253&lt;Premissas!$C$8,"&lt; 1,00",IF(G253&lt;Premissas!$C$9,"1,00 – 1,19",IF(G253&lt;Premissas!$C$10,"1,20 – 1,39",IF(G253&lt;Premissas!$C$11,"1,40 – 1,59",IF(G253&lt;Premissas!$C$12,"1,60 – 1,99","≥ 2,00"))))))</f>
        <v>1,20 – 1,39</v>
      </c>
      <c r="L253" s="64">
        <f>IF(G253="","",MIN(Premissas!$C$17,IF(G253&lt;Premissas!$C$8,Premissas!$E$7,IF(G253&lt;Premissas!$C$9,Premissas!$E$8,IF(G253&lt;Premissas!$C$10,Premissas!$E$9,IF(G253&lt;Premissas!$C$11,Premissas!$E$10,IF(G253&lt;Premissas!$C$12,Premissas!$E$11,Premissas!$E$12)))))))</f>
        <v>200</v>
      </c>
      <c r="M253" s="65">
        <f>IF(OR(L253="",L253=0),0,L253/Premissas!$C$16)</f>
        <v>7.6923076923076925</v>
      </c>
      <c r="N253" s="40" t="str">
        <f>IF(L253&gt;=Premissas!$C$17,"SIM","NÃO")</f>
        <v>NÃO</v>
      </c>
    </row>
    <row r="254" spans="1:14" ht="15" customHeight="1">
      <c r="A254" s="40">
        <v>7</v>
      </c>
      <c r="B254" s="40" t="s">
        <v>313</v>
      </c>
      <c r="C254" s="40" t="s">
        <v>314</v>
      </c>
      <c r="D254" s="40">
        <v>409</v>
      </c>
      <c r="E254" s="40" t="s">
        <v>21</v>
      </c>
      <c r="F254" s="40">
        <f>COUNTIFS(Detalhe_Registro!$A:$A,A254,Detalhe_Registro!$D:$D,B254)</f>
        <v>1</v>
      </c>
      <c r="G254" s="63">
        <v>1.454545</v>
      </c>
      <c r="H254" s="63">
        <v>1.454545</v>
      </c>
      <c r="I254" s="62">
        <f>SUMIFS(Detalhe_Registro!$F:$F,Detalhe_Registro!$A:$A,A254,Detalhe_Registro!$D:$D,B254)</f>
        <v>208</v>
      </c>
      <c r="J254" s="63">
        <f>SUMIFS(Detalhe_Registro!$G:$G,Detalhe_Registro!$A:$A,A254,Detalhe_Registro!$D:$D,B254)</f>
        <v>6.54</v>
      </c>
      <c r="K254" s="40" t="str">
        <f>IF(G254="","",IF(G254&lt;Premissas!$C$8,"&lt; 1,00",IF(G254&lt;Premissas!$C$9,"1,00 – 1,19",IF(G254&lt;Premissas!$C$10,"1,20 – 1,39",IF(G254&lt;Premissas!$C$11,"1,40 – 1,59",IF(G254&lt;Premissas!$C$12,"1,60 – 1,99","≥ 2,00"))))))</f>
        <v>1,40 – 1,59</v>
      </c>
      <c r="L254" s="64">
        <f>IF(G254="","",MIN(Premissas!$C$17,IF(G254&lt;Premissas!$C$8,Premissas!$E$7,IF(G254&lt;Premissas!$C$9,Premissas!$E$8,IF(G254&lt;Premissas!$C$10,Premissas!$E$9,IF(G254&lt;Premissas!$C$11,Premissas!$E$10,IF(G254&lt;Premissas!$C$12,Premissas!$E$11,Premissas!$E$12)))))))</f>
        <v>350</v>
      </c>
      <c r="M254" s="65">
        <f>IF(OR(L254="",L254=0),0,L254/Premissas!$C$16)</f>
        <v>13.461538461538462</v>
      </c>
      <c r="N254" s="40" t="str">
        <f>IF(L254&gt;=Premissas!$C$17,"SIM","NÃO")</f>
        <v>NÃO</v>
      </c>
    </row>
    <row r="255" spans="1:14" ht="15" customHeight="1">
      <c r="A255" s="40">
        <v>7</v>
      </c>
      <c r="B255" s="40" t="s">
        <v>233</v>
      </c>
      <c r="C255" s="40" t="s">
        <v>234</v>
      </c>
      <c r="D255" s="40">
        <v>409</v>
      </c>
      <c r="E255" s="40" t="s">
        <v>21</v>
      </c>
      <c r="F255" s="40">
        <f>COUNTIFS(Detalhe_Registro!$A:$A,A255,Detalhe_Registro!$D:$D,B255)</f>
        <v>1</v>
      </c>
      <c r="G255" s="63">
        <v>0.5</v>
      </c>
      <c r="H255" s="63">
        <v>0.5</v>
      </c>
      <c r="I255" s="62">
        <f>SUMIFS(Detalhe_Registro!$F:$F,Detalhe_Registro!$A:$A,A255,Detalhe_Registro!$D:$D,B255)</f>
        <v>123</v>
      </c>
      <c r="J255" s="63">
        <f>SUMIFS(Detalhe_Registro!$G:$G,Detalhe_Registro!$A:$A,A255,Detalhe_Registro!$D:$D,B255)</f>
        <v>11.05</v>
      </c>
      <c r="K255" s="40" t="str">
        <f>IF(G255="","",IF(G255&lt;Premissas!$C$8,"&lt; 1,00",IF(G255&lt;Premissas!$C$9,"1,00 – 1,19",IF(G255&lt;Premissas!$C$10,"1,20 – 1,39",IF(G255&lt;Premissas!$C$11,"1,40 – 1,59",IF(G255&lt;Premissas!$C$12,"1,60 – 1,99","≥ 2,00"))))))</f>
        <v>&lt; 1,00</v>
      </c>
      <c r="L255" s="64">
        <f>IF(G255="","",MIN(Premissas!$C$17,IF(G255&lt;Premissas!$C$8,Premissas!$E$7,IF(G255&lt;Premissas!$C$9,Premissas!$E$8,IF(G255&lt;Premissas!$C$10,Premissas!$E$9,IF(G255&lt;Premissas!$C$11,Premissas!$E$10,IF(G255&lt;Premissas!$C$12,Premissas!$E$11,Premissas!$E$12)))))))</f>
        <v>0</v>
      </c>
      <c r="M255" s="65">
        <f>IF(OR(L255="",L255=0),0,L255/Premissas!$C$16)</f>
        <v>0</v>
      </c>
      <c r="N255" s="40" t="str">
        <f>IF(L255&gt;=Premissas!$C$17,"SIM","NÃO")</f>
        <v>NÃO</v>
      </c>
    </row>
    <row r="256" spans="1:14" ht="15" customHeight="1">
      <c r="A256" s="40">
        <v>7</v>
      </c>
      <c r="B256" s="40" t="s">
        <v>265</v>
      </c>
      <c r="C256" s="40" t="s">
        <v>266</v>
      </c>
      <c r="D256" s="40">
        <v>409</v>
      </c>
      <c r="E256" s="40" t="s">
        <v>1937</v>
      </c>
      <c r="F256" s="40">
        <f>COUNTIFS(Detalhe_Registro!$A:$A,A256,Detalhe_Registro!$D:$D,B256)</f>
        <v>2</v>
      </c>
      <c r="G256" s="63">
        <v>0.31818200000000002</v>
      </c>
      <c r="H256" s="63">
        <v>0.21909100000000001</v>
      </c>
      <c r="I256" s="62">
        <f>SUMIFS(Detalhe_Registro!$F:$F,Detalhe_Registro!$A:$A,A256,Detalhe_Registro!$D:$D,B256)</f>
        <v>447</v>
      </c>
      <c r="J256" s="63">
        <f>SUMIFS(Detalhe_Registro!$G:$G,Detalhe_Registro!$A:$A,A256,Detalhe_Registro!$D:$D,B256)</f>
        <v>80</v>
      </c>
      <c r="K256" s="40" t="str">
        <f>IF(G256="","",IF(G256&lt;Premissas!$C$8,"&lt; 1,00",IF(G256&lt;Premissas!$C$9,"1,00 – 1,19",IF(G256&lt;Premissas!$C$10,"1,20 – 1,39",IF(G256&lt;Premissas!$C$11,"1,40 – 1,59",IF(G256&lt;Premissas!$C$12,"1,60 – 1,99","≥ 2,00"))))))</f>
        <v>&lt; 1,00</v>
      </c>
      <c r="L256" s="64">
        <f>IF(G256="","",MIN(Premissas!$C$17,IF(G256&lt;Premissas!$C$8,Premissas!$E$7,IF(G256&lt;Premissas!$C$9,Premissas!$E$8,IF(G256&lt;Premissas!$C$10,Premissas!$E$9,IF(G256&lt;Premissas!$C$11,Premissas!$E$10,IF(G256&lt;Premissas!$C$12,Premissas!$E$11,Premissas!$E$12)))))))</f>
        <v>0</v>
      </c>
      <c r="M256" s="65">
        <f>IF(OR(L256="",L256=0),0,L256/Premissas!$C$16)</f>
        <v>0</v>
      </c>
      <c r="N256" s="40" t="str">
        <f>IF(L256&gt;=Premissas!$C$17,"SIM","NÃO")</f>
        <v>NÃO</v>
      </c>
    </row>
    <row r="257" spans="1:14" ht="15" customHeight="1">
      <c r="A257" s="40">
        <v>7</v>
      </c>
      <c r="B257" s="40" t="s">
        <v>255</v>
      </c>
      <c r="C257" s="40" t="s">
        <v>256</v>
      </c>
      <c r="D257" s="40">
        <v>409</v>
      </c>
      <c r="E257" s="40" t="s">
        <v>22</v>
      </c>
      <c r="F257" s="40">
        <f>COUNTIFS(Detalhe_Registro!$A:$A,A257,Detalhe_Registro!$D:$D,B257)</f>
        <v>1</v>
      </c>
      <c r="G257" s="63">
        <v>1.76</v>
      </c>
      <c r="H257" s="63">
        <v>1.76</v>
      </c>
      <c r="I257" s="62">
        <f>SUMIFS(Detalhe_Registro!$F:$F,Detalhe_Registro!$A:$A,A257,Detalhe_Registro!$D:$D,B257)</f>
        <v>1780</v>
      </c>
      <c r="J257" s="63">
        <f>SUMIFS(Detalhe_Registro!$G:$G,Detalhe_Registro!$A:$A,A257,Detalhe_Registro!$D:$D,B257)</f>
        <v>40.840000000000003</v>
      </c>
      <c r="K257" s="40" t="str">
        <f>IF(G257="","",IF(G257&lt;Premissas!$C$8,"&lt; 1,00",IF(G257&lt;Premissas!$C$9,"1,00 – 1,19",IF(G257&lt;Premissas!$C$10,"1,20 – 1,39",IF(G257&lt;Premissas!$C$11,"1,40 – 1,59",IF(G257&lt;Premissas!$C$12,"1,60 – 1,99","≥ 2,00"))))))</f>
        <v>1,60 – 1,99</v>
      </c>
      <c r="L257" s="64">
        <f>IF(G257="","",MIN(Premissas!$C$17,IF(G257&lt;Premissas!$C$8,Premissas!$E$7,IF(G257&lt;Premissas!$C$9,Premissas!$E$8,IF(G257&lt;Premissas!$C$10,Premissas!$E$9,IF(G257&lt;Premissas!$C$11,Premissas!$E$10,IF(G257&lt;Premissas!$C$12,Premissas!$E$11,Premissas!$E$12)))))))</f>
        <v>500</v>
      </c>
      <c r="M257" s="65">
        <f>IF(OR(L257="",L257=0),0,L257/Premissas!$C$16)</f>
        <v>19.23076923076923</v>
      </c>
      <c r="N257" s="40" t="str">
        <f>IF(L257&gt;=Premissas!$C$17,"SIM","NÃO")</f>
        <v>NÃO</v>
      </c>
    </row>
    <row r="258" spans="1:14" ht="15" customHeight="1">
      <c r="A258" s="40">
        <v>7</v>
      </c>
      <c r="B258" s="40" t="s">
        <v>273</v>
      </c>
      <c r="C258" s="40" t="s">
        <v>274</v>
      </c>
      <c r="D258" s="40">
        <v>409</v>
      </c>
      <c r="E258" s="40" t="s">
        <v>1937</v>
      </c>
      <c r="F258" s="40">
        <f>COUNTIFS(Detalhe_Registro!$A:$A,A258,Detalhe_Registro!$D:$D,B258)</f>
        <v>2</v>
      </c>
      <c r="G258" s="63">
        <v>4.7272730000000003</v>
      </c>
      <c r="H258" s="63">
        <v>3.3636360000000001</v>
      </c>
      <c r="I258" s="62">
        <f>SUMIFS(Detalhe_Registro!$F:$F,Detalhe_Registro!$A:$A,A258,Detalhe_Registro!$D:$D,B258)</f>
        <v>691</v>
      </c>
      <c r="J258" s="63">
        <f>SUMIFS(Detalhe_Registro!$G:$G,Detalhe_Registro!$A:$A,A258,Detalhe_Registro!$D:$D,B258)</f>
        <v>13.33</v>
      </c>
      <c r="K258" s="40" t="str">
        <f>IF(G258="","",IF(G258&lt;Premissas!$C$8,"&lt; 1,00",IF(G258&lt;Premissas!$C$9,"1,00 – 1,19",IF(G258&lt;Premissas!$C$10,"1,20 – 1,39",IF(G258&lt;Premissas!$C$11,"1,40 – 1,59",IF(G258&lt;Premissas!$C$12,"1,60 – 1,99","≥ 2,00"))))))</f>
        <v>≥ 2,00</v>
      </c>
      <c r="L258" s="64">
        <f>IF(G258="","",MIN(Premissas!$C$17,IF(G258&lt;Premissas!$C$8,Premissas!$E$7,IF(G258&lt;Premissas!$C$9,Premissas!$E$8,IF(G258&lt;Premissas!$C$10,Premissas!$E$9,IF(G258&lt;Premissas!$C$11,Premissas!$E$10,IF(G258&lt;Premissas!$C$12,Premissas!$E$11,Premissas!$E$12)))))))</f>
        <v>750</v>
      </c>
      <c r="M258" s="65">
        <f>IF(OR(L258="",L258=0),0,L258/Premissas!$C$16)</f>
        <v>28.846153846153847</v>
      </c>
      <c r="N258" s="40" t="str">
        <f>IF(L258&gt;=Premissas!$C$17,"SIM","NÃO")</f>
        <v>SIM</v>
      </c>
    </row>
    <row r="259" spans="1:14" ht="15" customHeight="1">
      <c r="A259" s="40">
        <v>7</v>
      </c>
      <c r="B259" s="40" t="s">
        <v>339</v>
      </c>
      <c r="C259" s="40" t="s">
        <v>340</v>
      </c>
      <c r="D259" s="40">
        <v>409</v>
      </c>
      <c r="E259" s="40" t="s">
        <v>22</v>
      </c>
      <c r="F259" s="40">
        <f>COUNTIFS(Detalhe_Registro!$A:$A,A259,Detalhe_Registro!$D:$D,B259)</f>
        <v>1</v>
      </c>
      <c r="G259" s="63">
        <v>1.4</v>
      </c>
      <c r="H259" s="63">
        <v>1.4</v>
      </c>
      <c r="I259" s="62">
        <f>SUMIFS(Detalhe_Registro!$F:$F,Detalhe_Registro!$A:$A,A259,Detalhe_Registro!$D:$D,B259)</f>
        <v>1198</v>
      </c>
      <c r="J259" s="63">
        <f>SUMIFS(Detalhe_Registro!$G:$G,Detalhe_Registro!$A:$A,A259,Detalhe_Registro!$D:$D,B259)</f>
        <v>34.590000000000003</v>
      </c>
      <c r="K259" s="40" t="str">
        <f>IF(G259="","",IF(G259&lt;Premissas!$C$8,"&lt; 1,00",IF(G259&lt;Premissas!$C$9,"1,00 – 1,19",IF(G259&lt;Premissas!$C$10,"1,20 – 1,39",IF(G259&lt;Premissas!$C$11,"1,40 – 1,59",IF(G259&lt;Premissas!$C$12,"1,60 – 1,99","≥ 2,00"))))))</f>
        <v>1,40 – 1,59</v>
      </c>
      <c r="L259" s="64">
        <f>IF(G259="","",MIN(Premissas!$C$17,IF(G259&lt;Premissas!$C$8,Premissas!$E$7,IF(G259&lt;Premissas!$C$9,Premissas!$E$8,IF(G259&lt;Premissas!$C$10,Premissas!$E$9,IF(G259&lt;Premissas!$C$11,Premissas!$E$10,IF(G259&lt;Premissas!$C$12,Premissas!$E$11,Premissas!$E$12)))))))</f>
        <v>350</v>
      </c>
      <c r="M259" s="65">
        <f>IF(OR(L259="",L259=0),0,L259/Premissas!$C$16)</f>
        <v>13.461538461538462</v>
      </c>
      <c r="N259" s="40" t="str">
        <f>IF(L259&gt;=Premissas!$C$17,"SIM","NÃO")</f>
        <v>NÃO</v>
      </c>
    </row>
    <row r="260" spans="1:14" ht="15" customHeight="1">
      <c r="A260" s="40">
        <v>7</v>
      </c>
      <c r="B260" s="40" t="s">
        <v>317</v>
      </c>
      <c r="C260" s="40" t="s">
        <v>318</v>
      </c>
      <c r="D260" s="40">
        <v>409</v>
      </c>
      <c r="E260" s="40" t="s">
        <v>21</v>
      </c>
      <c r="F260" s="40">
        <f>COUNTIFS(Detalhe_Registro!$A:$A,A260,Detalhe_Registro!$D:$D,B260)</f>
        <v>1</v>
      </c>
      <c r="G260" s="63">
        <v>2.454545</v>
      </c>
      <c r="H260" s="63">
        <v>2.454545</v>
      </c>
      <c r="I260" s="62">
        <f>SUMIFS(Detalhe_Registro!$F:$F,Detalhe_Registro!$A:$A,A260,Detalhe_Registro!$D:$D,B260)</f>
        <v>25</v>
      </c>
      <c r="J260" s="63">
        <f>SUMIFS(Detalhe_Registro!$G:$G,Detalhe_Registro!$A:$A,A260,Detalhe_Registro!$D:$D,B260)</f>
        <v>0.46</v>
      </c>
      <c r="K260" s="40" t="str">
        <f>IF(G260="","",IF(G260&lt;Premissas!$C$8,"&lt; 1,00",IF(G260&lt;Premissas!$C$9,"1,00 – 1,19",IF(G260&lt;Premissas!$C$10,"1,20 – 1,39",IF(G260&lt;Premissas!$C$11,"1,40 – 1,59",IF(G260&lt;Premissas!$C$12,"1,60 – 1,99","≥ 2,00"))))))</f>
        <v>≥ 2,00</v>
      </c>
      <c r="L260" s="64">
        <f>IF(G260="","",MIN(Premissas!$C$17,IF(G260&lt;Premissas!$C$8,Premissas!$E$7,IF(G260&lt;Premissas!$C$9,Premissas!$E$8,IF(G260&lt;Premissas!$C$10,Premissas!$E$9,IF(G260&lt;Premissas!$C$11,Premissas!$E$10,IF(G260&lt;Premissas!$C$12,Premissas!$E$11,Premissas!$E$12)))))))</f>
        <v>750</v>
      </c>
      <c r="M260" s="65">
        <f>IF(OR(L260="",L260=0),0,L260/Premissas!$C$16)</f>
        <v>28.846153846153847</v>
      </c>
      <c r="N260" s="40" t="str">
        <f>IF(L260&gt;=Premissas!$C$17,"SIM","NÃO")</f>
        <v>SIM</v>
      </c>
    </row>
    <row r="261" spans="1:14" ht="15" customHeight="1">
      <c r="A261" s="40">
        <v>7</v>
      </c>
      <c r="B261" s="40" t="s">
        <v>357</v>
      </c>
      <c r="C261" s="40" t="s">
        <v>358</v>
      </c>
      <c r="D261" s="40">
        <v>409</v>
      </c>
      <c r="E261" s="40" t="s">
        <v>22</v>
      </c>
      <c r="F261" s="40">
        <f>COUNTIFS(Detalhe_Registro!$A:$A,A261,Detalhe_Registro!$D:$D,B261)</f>
        <v>1</v>
      </c>
      <c r="G261" s="63">
        <v>1.28</v>
      </c>
      <c r="H261" s="63">
        <v>1.28</v>
      </c>
      <c r="I261" s="62">
        <f>SUMIFS(Detalhe_Registro!$F:$F,Detalhe_Registro!$A:$A,A261,Detalhe_Registro!$D:$D,B261)</f>
        <v>1885</v>
      </c>
      <c r="J261" s="63">
        <f>SUMIFS(Detalhe_Registro!$G:$G,Detalhe_Registro!$A:$A,A261,Detalhe_Registro!$D:$D,B261)</f>
        <v>58.3</v>
      </c>
      <c r="K261" s="40" t="str">
        <f>IF(G261="","",IF(G261&lt;Premissas!$C$8,"&lt; 1,00",IF(G261&lt;Premissas!$C$9,"1,00 – 1,19",IF(G261&lt;Premissas!$C$10,"1,20 – 1,39",IF(G261&lt;Premissas!$C$11,"1,40 – 1,59",IF(G261&lt;Premissas!$C$12,"1,60 – 1,99","≥ 2,00"))))))</f>
        <v>1,20 – 1,39</v>
      </c>
      <c r="L261" s="64">
        <f>IF(G261="","",MIN(Premissas!$C$17,IF(G261&lt;Premissas!$C$8,Premissas!$E$7,IF(G261&lt;Premissas!$C$9,Premissas!$E$8,IF(G261&lt;Premissas!$C$10,Premissas!$E$9,IF(G261&lt;Premissas!$C$11,Premissas!$E$10,IF(G261&lt;Premissas!$C$12,Premissas!$E$11,Premissas!$E$12)))))))</f>
        <v>200</v>
      </c>
      <c r="M261" s="65">
        <f>IF(OR(L261="",L261=0),0,L261/Premissas!$C$16)</f>
        <v>7.6923076923076925</v>
      </c>
      <c r="N261" s="40" t="str">
        <f>IF(L261&gt;=Premissas!$C$17,"SIM","NÃO")</f>
        <v>NÃO</v>
      </c>
    </row>
    <row r="262" spans="1:14" ht="15" customHeight="1">
      <c r="A262" s="40">
        <v>7</v>
      </c>
      <c r="B262" s="40" t="s">
        <v>369</v>
      </c>
      <c r="C262" s="40" t="s">
        <v>370</v>
      </c>
      <c r="D262" s="40">
        <v>409</v>
      </c>
      <c r="E262" s="40" t="s">
        <v>21</v>
      </c>
      <c r="F262" s="40">
        <f>COUNTIFS(Detalhe_Registro!$A:$A,A262,Detalhe_Registro!$D:$D,B262)</f>
        <v>1</v>
      </c>
      <c r="G262" s="63">
        <v>0.68181800000000004</v>
      </c>
      <c r="H262" s="63">
        <v>0.68181800000000004</v>
      </c>
      <c r="I262" s="62">
        <f>SUMIFS(Detalhe_Registro!$F:$F,Detalhe_Registro!$A:$A,A262,Detalhe_Registro!$D:$D,B262)</f>
        <v>90</v>
      </c>
      <c r="J262" s="63">
        <f>SUMIFS(Detalhe_Registro!$G:$G,Detalhe_Registro!$A:$A,A262,Detalhe_Registro!$D:$D,B262)</f>
        <v>5.93</v>
      </c>
      <c r="K262" s="40" t="str">
        <f>IF(G262="","",IF(G262&lt;Premissas!$C$8,"&lt; 1,00",IF(G262&lt;Premissas!$C$9,"1,00 – 1,19",IF(G262&lt;Premissas!$C$10,"1,20 – 1,39",IF(G262&lt;Premissas!$C$11,"1,40 – 1,59",IF(G262&lt;Premissas!$C$12,"1,60 – 1,99","≥ 2,00"))))))</f>
        <v>&lt; 1,00</v>
      </c>
      <c r="L262" s="64">
        <f>IF(G262="","",MIN(Premissas!$C$17,IF(G262&lt;Premissas!$C$8,Premissas!$E$7,IF(G262&lt;Premissas!$C$9,Premissas!$E$8,IF(G262&lt;Premissas!$C$10,Premissas!$E$9,IF(G262&lt;Premissas!$C$11,Premissas!$E$10,IF(G262&lt;Premissas!$C$12,Premissas!$E$11,Premissas!$E$12)))))))</f>
        <v>0</v>
      </c>
      <c r="M262" s="65">
        <f>IF(OR(L262="",L262=0),0,L262/Premissas!$C$16)</f>
        <v>0</v>
      </c>
      <c r="N262" s="40" t="str">
        <f>IF(L262&gt;=Premissas!$C$17,"SIM","NÃO")</f>
        <v>NÃO</v>
      </c>
    </row>
    <row r="263" spans="1:14" ht="15" customHeight="1">
      <c r="A263" s="40">
        <v>7</v>
      </c>
      <c r="B263" s="40" t="s">
        <v>211</v>
      </c>
      <c r="C263" s="40" t="s">
        <v>212</v>
      </c>
      <c r="D263" s="40">
        <v>409</v>
      </c>
      <c r="E263" s="40" t="s">
        <v>21</v>
      </c>
      <c r="F263" s="40">
        <f>COUNTIFS(Detalhe_Registro!$A:$A,A263,Detalhe_Registro!$D:$D,B263)</f>
        <v>1</v>
      </c>
      <c r="G263" s="63">
        <v>1</v>
      </c>
      <c r="H263" s="63">
        <v>1</v>
      </c>
      <c r="I263" s="62">
        <f>SUMIFS(Detalhe_Registro!$F:$F,Detalhe_Registro!$A:$A,A263,Detalhe_Registro!$D:$D,B263)</f>
        <v>433</v>
      </c>
      <c r="J263" s="63">
        <f>SUMIFS(Detalhe_Registro!$G:$G,Detalhe_Registro!$A:$A,A263,Detalhe_Registro!$D:$D,B263)</f>
        <v>19.809999999999999</v>
      </c>
      <c r="K263" s="40" t="str">
        <f>IF(G263="","",IF(G263&lt;Premissas!$C$8,"&lt; 1,00",IF(G263&lt;Premissas!$C$9,"1,00 – 1,19",IF(G263&lt;Premissas!$C$10,"1,20 – 1,39",IF(G263&lt;Premissas!$C$11,"1,40 – 1,59",IF(G263&lt;Premissas!$C$12,"1,60 – 1,99","≥ 2,00"))))))</f>
        <v>1,00 – 1,19</v>
      </c>
      <c r="L263" s="64">
        <f>IF(G263="","",MIN(Premissas!$C$17,IF(G263&lt;Premissas!$C$8,Premissas!$E$7,IF(G263&lt;Premissas!$C$9,Premissas!$E$8,IF(G263&lt;Premissas!$C$10,Premissas!$E$9,IF(G263&lt;Premissas!$C$11,Premissas!$E$10,IF(G263&lt;Premissas!$C$12,Premissas!$E$11,Premissas!$E$12)))))))</f>
        <v>100</v>
      </c>
      <c r="M263" s="65">
        <f>IF(OR(L263="",L263=0),0,L263/Premissas!$C$16)</f>
        <v>3.8461538461538463</v>
      </c>
      <c r="N263" s="40" t="str">
        <f>IF(L263&gt;=Premissas!$C$17,"SIM","NÃO")</f>
        <v>NÃO</v>
      </c>
    </row>
    <row r="264" spans="1:14" ht="15" customHeight="1">
      <c r="A264" s="40">
        <v>7</v>
      </c>
      <c r="B264" s="40" t="s">
        <v>245</v>
      </c>
      <c r="C264" s="40" t="s">
        <v>246</v>
      </c>
      <c r="D264" s="40">
        <v>409</v>
      </c>
      <c r="E264" s="40" t="s">
        <v>22</v>
      </c>
      <c r="F264" s="40">
        <f>COUNTIFS(Detalhe_Registro!$A:$A,A264,Detalhe_Registro!$D:$D,B264)</f>
        <v>1</v>
      </c>
      <c r="G264" s="63">
        <v>1.28</v>
      </c>
      <c r="H264" s="63">
        <v>1.28</v>
      </c>
      <c r="I264" s="62">
        <f>SUMIFS(Detalhe_Registro!$F:$F,Detalhe_Registro!$A:$A,A264,Detalhe_Registro!$D:$D,B264)</f>
        <v>2731</v>
      </c>
      <c r="J264" s="63">
        <f>SUMIFS(Detalhe_Registro!$G:$G,Detalhe_Registro!$A:$A,A264,Detalhe_Registro!$D:$D,B264)</f>
        <v>84.56</v>
      </c>
      <c r="K264" s="40" t="str">
        <f>IF(G264="","",IF(G264&lt;Premissas!$C$8,"&lt; 1,00",IF(G264&lt;Premissas!$C$9,"1,00 – 1,19",IF(G264&lt;Premissas!$C$10,"1,20 – 1,39",IF(G264&lt;Premissas!$C$11,"1,40 – 1,59",IF(G264&lt;Premissas!$C$12,"1,60 – 1,99","≥ 2,00"))))))</f>
        <v>1,20 – 1,39</v>
      </c>
      <c r="L264" s="64">
        <f>IF(G264="","",MIN(Premissas!$C$17,IF(G264&lt;Premissas!$C$8,Premissas!$E$7,IF(G264&lt;Premissas!$C$9,Premissas!$E$8,IF(G264&lt;Premissas!$C$10,Premissas!$E$9,IF(G264&lt;Premissas!$C$11,Premissas!$E$10,IF(G264&lt;Premissas!$C$12,Premissas!$E$11,Premissas!$E$12)))))))</f>
        <v>200</v>
      </c>
      <c r="M264" s="65">
        <f>IF(OR(L264="",L264=0),0,L264/Premissas!$C$16)</f>
        <v>7.6923076923076925</v>
      </c>
      <c r="N264" s="40" t="str">
        <f>IF(L264&gt;=Premissas!$C$17,"SIM","NÃO")</f>
        <v>NÃO</v>
      </c>
    </row>
    <row r="265" spans="1:14" ht="15" customHeight="1">
      <c r="A265" s="40">
        <v>7</v>
      </c>
      <c r="B265" s="40" t="s">
        <v>419</v>
      </c>
      <c r="C265" s="40" t="s">
        <v>420</v>
      </c>
      <c r="D265" s="40">
        <v>409</v>
      </c>
      <c r="E265" s="40" t="s">
        <v>1937</v>
      </c>
      <c r="F265" s="40">
        <f>COUNTIFS(Detalhe_Registro!$A:$A,A265,Detalhe_Registro!$D:$D,B265)</f>
        <v>2</v>
      </c>
      <c r="G265" s="63">
        <v>5.28</v>
      </c>
      <c r="H265" s="63">
        <v>3.230909</v>
      </c>
      <c r="I265" s="62">
        <f>SUMIFS(Detalhe_Registro!$F:$F,Detalhe_Registro!$A:$A,A265,Detalhe_Registro!$D:$D,B265)</f>
        <v>244</v>
      </c>
      <c r="J265" s="63">
        <f>SUMIFS(Detalhe_Registro!$G:$G,Detalhe_Registro!$A:$A,A265,Detalhe_Registro!$D:$D,B265)</f>
        <v>7.5500000000000007</v>
      </c>
      <c r="K265" s="40" t="str">
        <f>IF(G265="","",IF(G265&lt;Premissas!$C$8,"&lt; 1,00",IF(G265&lt;Premissas!$C$9,"1,00 – 1,19",IF(G265&lt;Premissas!$C$10,"1,20 – 1,39",IF(G265&lt;Premissas!$C$11,"1,40 – 1,59",IF(G265&lt;Premissas!$C$12,"1,60 – 1,99","≥ 2,00"))))))</f>
        <v>≥ 2,00</v>
      </c>
      <c r="L265" s="64">
        <f>IF(G265="","",MIN(Premissas!$C$17,IF(G265&lt;Premissas!$C$8,Premissas!$E$7,IF(G265&lt;Premissas!$C$9,Premissas!$E$8,IF(G265&lt;Premissas!$C$10,Premissas!$E$9,IF(G265&lt;Premissas!$C$11,Premissas!$E$10,IF(G265&lt;Premissas!$C$12,Premissas!$E$11,Premissas!$E$12)))))))</f>
        <v>750</v>
      </c>
      <c r="M265" s="65">
        <f>IF(OR(L265="",L265=0),0,L265/Premissas!$C$16)</f>
        <v>28.846153846153847</v>
      </c>
      <c r="N265" s="40" t="str">
        <f>IF(L265&gt;=Premissas!$C$17,"SIM","NÃO")</f>
        <v>SIM</v>
      </c>
    </row>
    <row r="266" spans="1:14" ht="15" customHeight="1">
      <c r="A266" s="40">
        <v>7</v>
      </c>
      <c r="B266" s="40" t="s">
        <v>367</v>
      </c>
      <c r="C266" s="40" t="s">
        <v>368</v>
      </c>
      <c r="D266" s="40">
        <v>409</v>
      </c>
      <c r="E266" s="40" t="s">
        <v>21</v>
      </c>
      <c r="F266" s="40">
        <f>COUNTIFS(Detalhe_Registro!$A:$A,A266,Detalhe_Registro!$D:$D,B266)</f>
        <v>1</v>
      </c>
      <c r="G266" s="63">
        <v>1.318182</v>
      </c>
      <c r="H266" s="63">
        <v>1.318182</v>
      </c>
      <c r="I266" s="62">
        <f>SUMIFS(Detalhe_Registro!$F:$F,Detalhe_Registro!$A:$A,A266,Detalhe_Registro!$D:$D,B266)</f>
        <v>20</v>
      </c>
      <c r="J266" s="63">
        <f>SUMIFS(Detalhe_Registro!$G:$G,Detalhe_Registro!$A:$A,A266,Detalhe_Registro!$D:$D,B266)</f>
        <v>0.7</v>
      </c>
      <c r="K266" s="40" t="str">
        <f>IF(G266="","",IF(G266&lt;Premissas!$C$8,"&lt; 1,00",IF(G266&lt;Premissas!$C$9,"1,00 – 1,19",IF(G266&lt;Premissas!$C$10,"1,20 – 1,39",IF(G266&lt;Premissas!$C$11,"1,40 – 1,59",IF(G266&lt;Premissas!$C$12,"1,60 – 1,99","≥ 2,00"))))))</f>
        <v>1,20 – 1,39</v>
      </c>
      <c r="L266" s="64">
        <f>IF(G266="","",MIN(Premissas!$C$17,IF(G266&lt;Premissas!$C$8,Premissas!$E$7,IF(G266&lt;Premissas!$C$9,Premissas!$E$8,IF(G266&lt;Premissas!$C$10,Premissas!$E$9,IF(G266&lt;Premissas!$C$11,Premissas!$E$10,IF(G266&lt;Premissas!$C$12,Premissas!$E$11,Premissas!$E$12)))))))</f>
        <v>200</v>
      </c>
      <c r="M266" s="65">
        <f>IF(OR(L266="",L266=0),0,L266/Premissas!$C$16)</f>
        <v>7.6923076923076925</v>
      </c>
      <c r="N266" s="40" t="str">
        <f>IF(L266&gt;=Premissas!$C$17,"SIM","NÃO")</f>
        <v>NÃO</v>
      </c>
    </row>
    <row r="267" spans="1:14" ht="15" customHeight="1">
      <c r="A267" s="40">
        <v>7</v>
      </c>
      <c r="B267" s="40" t="s">
        <v>231</v>
      </c>
      <c r="C267" s="40" t="s">
        <v>232</v>
      </c>
      <c r="D267" s="40">
        <v>409</v>
      </c>
      <c r="E267" s="40" t="s">
        <v>22</v>
      </c>
      <c r="F267" s="40">
        <f>COUNTIFS(Detalhe_Registro!$A:$A,A267,Detalhe_Registro!$D:$D,B267)</f>
        <v>1</v>
      </c>
      <c r="G267" s="63">
        <v>1.04</v>
      </c>
      <c r="H267" s="63">
        <v>1.04</v>
      </c>
      <c r="I267" s="62">
        <f>SUMIFS(Detalhe_Registro!$F:$F,Detalhe_Registro!$A:$A,A267,Detalhe_Registro!$D:$D,B267)</f>
        <v>1445</v>
      </c>
      <c r="J267" s="63">
        <f>SUMIFS(Detalhe_Registro!$G:$G,Detalhe_Registro!$A:$A,A267,Detalhe_Registro!$D:$D,B267)</f>
        <v>55.05</v>
      </c>
      <c r="K267" s="40" t="str">
        <f>IF(G267="","",IF(G267&lt;Premissas!$C$8,"&lt; 1,00",IF(G267&lt;Premissas!$C$9,"1,00 – 1,19",IF(G267&lt;Premissas!$C$10,"1,20 – 1,39",IF(G267&lt;Premissas!$C$11,"1,40 – 1,59",IF(G267&lt;Premissas!$C$12,"1,60 – 1,99","≥ 2,00"))))))</f>
        <v>1,00 – 1,19</v>
      </c>
      <c r="L267" s="64">
        <f>IF(G267="","",MIN(Premissas!$C$17,IF(G267&lt;Premissas!$C$8,Premissas!$E$7,IF(G267&lt;Premissas!$C$9,Premissas!$E$8,IF(G267&lt;Premissas!$C$10,Premissas!$E$9,IF(G267&lt;Premissas!$C$11,Premissas!$E$10,IF(G267&lt;Premissas!$C$12,Premissas!$E$11,Premissas!$E$12)))))))</f>
        <v>100</v>
      </c>
      <c r="M267" s="65">
        <f>IF(OR(L267="",L267=0),0,L267/Premissas!$C$16)</f>
        <v>3.8461538461538463</v>
      </c>
      <c r="N267" s="40" t="str">
        <f>IF(L267&gt;=Premissas!$C$17,"SIM","NÃO")</f>
        <v>NÃO</v>
      </c>
    </row>
    <row r="268" spans="1:14" ht="15" customHeight="1">
      <c r="A268" s="40">
        <v>7</v>
      </c>
      <c r="B268" s="40" t="s">
        <v>171</v>
      </c>
      <c r="C268" s="40" t="s">
        <v>172</v>
      </c>
      <c r="D268" s="40">
        <v>409</v>
      </c>
      <c r="E268" s="40" t="s">
        <v>1940</v>
      </c>
      <c r="F268" s="40">
        <f>COUNTIFS(Detalhe_Registro!$A:$A,A268,Detalhe_Registro!$D:$D,B268)</f>
        <v>3</v>
      </c>
      <c r="G268" s="63">
        <v>2.2916669999999999</v>
      </c>
      <c r="H268" s="63">
        <v>1.2408589999999999</v>
      </c>
      <c r="I268" s="62">
        <f>SUMIFS(Detalhe_Registro!$F:$F,Detalhe_Registro!$A:$A,A268,Detalhe_Registro!$D:$D,B268)</f>
        <v>1425</v>
      </c>
      <c r="J268" s="63">
        <f>SUMIFS(Detalhe_Registro!$G:$G,Detalhe_Registro!$A:$A,A268,Detalhe_Registro!$D:$D,B268)</f>
        <v>71.05</v>
      </c>
      <c r="K268" s="40" t="str">
        <f>IF(G268="","",IF(G268&lt;Premissas!$C$8,"&lt; 1,00",IF(G268&lt;Premissas!$C$9,"1,00 – 1,19",IF(G268&lt;Premissas!$C$10,"1,20 – 1,39",IF(G268&lt;Premissas!$C$11,"1,40 – 1,59",IF(G268&lt;Premissas!$C$12,"1,60 – 1,99","≥ 2,00"))))))</f>
        <v>≥ 2,00</v>
      </c>
      <c r="L268" s="64">
        <f>IF(G268="","",MIN(Premissas!$C$17,IF(G268&lt;Premissas!$C$8,Premissas!$E$7,IF(G268&lt;Premissas!$C$9,Premissas!$E$8,IF(G268&lt;Premissas!$C$10,Premissas!$E$9,IF(G268&lt;Premissas!$C$11,Premissas!$E$10,IF(G268&lt;Premissas!$C$12,Premissas!$E$11,Premissas!$E$12)))))))</f>
        <v>750</v>
      </c>
      <c r="M268" s="65">
        <f>IF(OR(L268="",L268=0),0,L268/Premissas!$C$16)</f>
        <v>28.846153846153847</v>
      </c>
      <c r="N268" s="40" t="str">
        <f>IF(L268&gt;=Premissas!$C$17,"SIM","NÃO")</f>
        <v>SIM</v>
      </c>
    </row>
    <row r="269" spans="1:14" ht="15" customHeight="1">
      <c r="A269" s="40">
        <v>7</v>
      </c>
      <c r="B269" s="40" t="s">
        <v>187</v>
      </c>
      <c r="C269" s="40" t="s">
        <v>188</v>
      </c>
      <c r="D269" s="40">
        <v>409</v>
      </c>
      <c r="E269" s="40" t="s">
        <v>21</v>
      </c>
      <c r="F269" s="40">
        <f>COUNTIFS(Detalhe_Registro!$A:$A,A269,Detalhe_Registro!$D:$D,B269)</f>
        <v>1</v>
      </c>
      <c r="G269" s="63">
        <v>1</v>
      </c>
      <c r="H269" s="63">
        <v>1</v>
      </c>
      <c r="I269" s="62">
        <f>SUMIFS(Detalhe_Registro!$F:$F,Detalhe_Registro!$A:$A,A269,Detalhe_Registro!$D:$D,B269)</f>
        <v>22</v>
      </c>
      <c r="J269" s="63">
        <f>SUMIFS(Detalhe_Registro!$G:$G,Detalhe_Registro!$A:$A,A269,Detalhe_Registro!$D:$D,B269)</f>
        <v>0.98</v>
      </c>
      <c r="K269" s="40" t="str">
        <f>IF(G269="","",IF(G269&lt;Premissas!$C$8,"&lt; 1,00",IF(G269&lt;Premissas!$C$9,"1,00 – 1,19",IF(G269&lt;Premissas!$C$10,"1,20 – 1,39",IF(G269&lt;Premissas!$C$11,"1,40 – 1,59",IF(G269&lt;Premissas!$C$12,"1,60 – 1,99","≥ 2,00"))))))</f>
        <v>1,00 – 1,19</v>
      </c>
      <c r="L269" s="64">
        <f>IF(G269="","",MIN(Premissas!$C$17,IF(G269&lt;Premissas!$C$8,Premissas!$E$7,IF(G269&lt;Premissas!$C$9,Premissas!$E$8,IF(G269&lt;Premissas!$C$10,Premissas!$E$9,IF(G269&lt;Premissas!$C$11,Premissas!$E$10,IF(G269&lt;Premissas!$C$12,Premissas!$E$11,Premissas!$E$12)))))))</f>
        <v>100</v>
      </c>
      <c r="M269" s="65">
        <f>IF(OR(L269="",L269=0),0,L269/Premissas!$C$16)</f>
        <v>3.8461538461538463</v>
      </c>
      <c r="N269" s="40" t="str">
        <f>IF(L269&gt;=Premissas!$C$17,"SIM","NÃO")</f>
        <v>NÃO</v>
      </c>
    </row>
    <row r="270" spans="1:14" ht="15" customHeight="1">
      <c r="A270" s="40">
        <v>7</v>
      </c>
      <c r="B270" s="40" t="s">
        <v>129</v>
      </c>
      <c r="C270" s="40" t="s">
        <v>130</v>
      </c>
      <c r="D270" s="40">
        <v>409</v>
      </c>
      <c r="E270" s="40" t="s">
        <v>20</v>
      </c>
      <c r="F270" s="40">
        <f>COUNTIFS(Detalhe_Registro!$A:$A,A270,Detalhe_Registro!$D:$D,B270)</f>
        <v>1</v>
      </c>
      <c r="G270" s="63">
        <v>2</v>
      </c>
      <c r="H270" s="63">
        <v>2</v>
      </c>
      <c r="I270" s="62">
        <f>SUMIFS(Detalhe_Registro!$F:$F,Detalhe_Registro!$A:$A,A270,Detalhe_Registro!$D:$D,B270)</f>
        <v>1518</v>
      </c>
      <c r="J270" s="63">
        <f>SUMIFS(Detalhe_Registro!$G:$G,Detalhe_Registro!$A:$A,A270,Detalhe_Registro!$D:$D,B270)</f>
        <v>30.47</v>
      </c>
      <c r="K270" s="40" t="str">
        <f>IF(G270="","",IF(G270&lt;Premissas!$C$8,"&lt; 1,00",IF(G270&lt;Premissas!$C$9,"1,00 – 1,19",IF(G270&lt;Premissas!$C$10,"1,20 – 1,39",IF(G270&lt;Premissas!$C$11,"1,40 – 1,59",IF(G270&lt;Premissas!$C$12,"1,60 – 1,99","≥ 2,00"))))))</f>
        <v>≥ 2,00</v>
      </c>
      <c r="L270" s="64">
        <f>IF(G270="","",MIN(Premissas!$C$17,IF(G270&lt;Premissas!$C$8,Premissas!$E$7,IF(G270&lt;Premissas!$C$9,Premissas!$E$8,IF(G270&lt;Premissas!$C$10,Premissas!$E$9,IF(G270&lt;Premissas!$C$11,Premissas!$E$10,IF(G270&lt;Premissas!$C$12,Premissas!$E$11,Premissas!$E$12)))))))</f>
        <v>750</v>
      </c>
      <c r="M270" s="65">
        <f>IF(OR(L270="",L270=0),0,L270/Premissas!$C$16)</f>
        <v>28.846153846153847</v>
      </c>
      <c r="N270" s="40" t="str">
        <f>IF(L270&gt;=Premissas!$C$17,"SIM","NÃO")</f>
        <v>SIM</v>
      </c>
    </row>
    <row r="271" spans="1:14" ht="15" customHeight="1">
      <c r="A271" s="40">
        <v>7</v>
      </c>
      <c r="B271" s="40" t="s">
        <v>151</v>
      </c>
      <c r="C271" s="40" t="s">
        <v>152</v>
      </c>
      <c r="D271" s="40">
        <v>409</v>
      </c>
      <c r="E271" s="40" t="s">
        <v>22</v>
      </c>
      <c r="F271" s="40">
        <f>COUNTIFS(Detalhe_Registro!$A:$A,A271,Detalhe_Registro!$D:$D,B271)</f>
        <v>1</v>
      </c>
      <c r="G271" s="63">
        <v>1.64</v>
      </c>
      <c r="H271" s="63">
        <v>1.64</v>
      </c>
      <c r="I271" s="62">
        <f>SUMIFS(Detalhe_Registro!$F:$F,Detalhe_Registro!$A:$A,A271,Detalhe_Registro!$D:$D,B271)</f>
        <v>1886</v>
      </c>
      <c r="J271" s="63">
        <f>SUMIFS(Detalhe_Registro!$G:$G,Detalhe_Registro!$A:$A,A271,Detalhe_Registro!$D:$D,B271)</f>
        <v>46.25</v>
      </c>
      <c r="K271" s="40" t="str">
        <f>IF(G271="","",IF(G271&lt;Premissas!$C$8,"&lt; 1,00",IF(G271&lt;Premissas!$C$9,"1,00 – 1,19",IF(G271&lt;Premissas!$C$10,"1,20 – 1,39",IF(G271&lt;Premissas!$C$11,"1,40 – 1,59",IF(G271&lt;Premissas!$C$12,"1,60 – 1,99","≥ 2,00"))))))</f>
        <v>1,60 – 1,99</v>
      </c>
      <c r="L271" s="64">
        <f>IF(G271="","",MIN(Premissas!$C$17,IF(G271&lt;Premissas!$C$8,Premissas!$E$7,IF(G271&lt;Premissas!$C$9,Premissas!$E$8,IF(G271&lt;Premissas!$C$10,Premissas!$E$9,IF(G271&lt;Premissas!$C$11,Premissas!$E$10,IF(G271&lt;Premissas!$C$12,Premissas!$E$11,Premissas!$E$12)))))))</f>
        <v>500</v>
      </c>
      <c r="M271" s="65">
        <f>IF(OR(L271="",L271=0),0,L271/Premissas!$C$16)</f>
        <v>19.23076923076923</v>
      </c>
      <c r="N271" s="40" t="str">
        <f>IF(L271&gt;=Premissas!$C$17,"SIM","NÃO")</f>
        <v>NÃO</v>
      </c>
    </row>
    <row r="272" spans="1:14" ht="15" customHeight="1">
      <c r="A272" s="40">
        <v>7</v>
      </c>
      <c r="B272" s="40" t="s">
        <v>353</v>
      </c>
      <c r="C272" s="40" t="s">
        <v>354</v>
      </c>
      <c r="D272" s="40">
        <v>409</v>
      </c>
      <c r="E272" s="40" t="s">
        <v>21</v>
      </c>
      <c r="F272" s="40">
        <f>COUNTIFS(Detalhe_Registro!$A:$A,A272,Detalhe_Registro!$D:$D,B272)</f>
        <v>1</v>
      </c>
      <c r="G272" s="63">
        <v>0.95454499999999998</v>
      </c>
      <c r="H272" s="63">
        <v>0.95454499999999998</v>
      </c>
      <c r="I272" s="62">
        <f>SUMIFS(Detalhe_Registro!$F:$F,Detalhe_Registro!$A:$A,A272,Detalhe_Registro!$D:$D,B272)</f>
        <v>119</v>
      </c>
      <c r="J272" s="63">
        <f>SUMIFS(Detalhe_Registro!$G:$G,Detalhe_Registro!$A:$A,A272,Detalhe_Registro!$D:$D,B272)</f>
        <v>5.8</v>
      </c>
      <c r="K272" s="40" t="str">
        <f>IF(G272="","",IF(G272&lt;Premissas!$C$8,"&lt; 1,00",IF(G272&lt;Premissas!$C$9,"1,00 – 1,19",IF(G272&lt;Premissas!$C$10,"1,20 – 1,39",IF(G272&lt;Premissas!$C$11,"1,40 – 1,59",IF(G272&lt;Premissas!$C$12,"1,60 – 1,99","≥ 2,00"))))))</f>
        <v>&lt; 1,00</v>
      </c>
      <c r="L272" s="64">
        <f>IF(G272="","",MIN(Premissas!$C$17,IF(G272&lt;Premissas!$C$8,Premissas!$E$7,IF(G272&lt;Premissas!$C$9,Premissas!$E$8,IF(G272&lt;Premissas!$C$10,Premissas!$E$9,IF(G272&lt;Premissas!$C$11,Premissas!$E$10,IF(G272&lt;Premissas!$C$12,Premissas!$E$11,Premissas!$E$12)))))))</f>
        <v>0</v>
      </c>
      <c r="M272" s="65">
        <f>IF(OR(L272="",L272=0),0,L272/Premissas!$C$16)</f>
        <v>0</v>
      </c>
      <c r="N272" s="40" t="str">
        <f>IF(L272&gt;=Premissas!$C$17,"SIM","NÃO")</f>
        <v>NÃO</v>
      </c>
    </row>
    <row r="273" spans="1:14" ht="15" customHeight="1">
      <c r="A273" s="40">
        <v>7</v>
      </c>
      <c r="B273" s="40" t="s">
        <v>379</v>
      </c>
      <c r="C273" s="40" t="s">
        <v>380</v>
      </c>
      <c r="D273" s="40">
        <v>409</v>
      </c>
      <c r="E273" s="40" t="s">
        <v>21</v>
      </c>
      <c r="F273" s="40">
        <f>COUNTIFS(Detalhe_Registro!$A:$A,A273,Detalhe_Registro!$D:$D,B273)</f>
        <v>1</v>
      </c>
      <c r="G273" s="63">
        <v>0.63636400000000004</v>
      </c>
      <c r="H273" s="63">
        <v>0.63636400000000004</v>
      </c>
      <c r="I273" s="62">
        <f>SUMIFS(Detalhe_Registro!$F:$F,Detalhe_Registro!$A:$A,A273,Detalhe_Registro!$D:$D,B273)</f>
        <v>36</v>
      </c>
      <c r="J273" s="63">
        <f>SUMIFS(Detalhe_Registro!$G:$G,Detalhe_Registro!$A:$A,A273,Detalhe_Registro!$D:$D,B273)</f>
        <v>2.5299999999999998</v>
      </c>
      <c r="K273" s="40" t="str">
        <f>IF(G273="","",IF(G273&lt;Premissas!$C$8,"&lt; 1,00",IF(G273&lt;Premissas!$C$9,"1,00 – 1,19",IF(G273&lt;Premissas!$C$10,"1,20 – 1,39",IF(G273&lt;Premissas!$C$11,"1,40 – 1,59",IF(G273&lt;Premissas!$C$12,"1,60 – 1,99","≥ 2,00"))))))</f>
        <v>&lt; 1,00</v>
      </c>
      <c r="L273" s="64">
        <f>IF(G273="","",MIN(Premissas!$C$17,IF(G273&lt;Premissas!$C$8,Premissas!$E$7,IF(G273&lt;Premissas!$C$9,Premissas!$E$8,IF(G273&lt;Premissas!$C$10,Premissas!$E$9,IF(G273&lt;Premissas!$C$11,Premissas!$E$10,IF(G273&lt;Premissas!$C$12,Premissas!$E$11,Premissas!$E$12)))))))</f>
        <v>0</v>
      </c>
      <c r="M273" s="65">
        <f>IF(OR(L273="",L273=0),0,L273/Premissas!$C$16)</f>
        <v>0</v>
      </c>
      <c r="N273" s="40" t="str">
        <f>IF(L273&gt;=Premissas!$C$17,"SIM","NÃO")</f>
        <v>NÃO</v>
      </c>
    </row>
    <row r="274" spans="1:14" ht="15" customHeight="1">
      <c r="A274" s="40">
        <v>7</v>
      </c>
      <c r="B274" s="40" t="s">
        <v>401</v>
      </c>
      <c r="C274" s="40" t="s">
        <v>402</v>
      </c>
      <c r="D274" s="40">
        <v>409</v>
      </c>
      <c r="E274" s="40" t="s">
        <v>22</v>
      </c>
      <c r="F274" s="40">
        <f>COUNTIFS(Detalhe_Registro!$A:$A,A274,Detalhe_Registro!$D:$D,B274)</f>
        <v>1</v>
      </c>
      <c r="G274" s="63">
        <v>1.36</v>
      </c>
      <c r="H274" s="63">
        <v>1.36</v>
      </c>
      <c r="I274" s="62">
        <f>SUMIFS(Detalhe_Registro!$F:$F,Detalhe_Registro!$A:$A,A274,Detalhe_Registro!$D:$D,B274)</f>
        <v>1170</v>
      </c>
      <c r="J274" s="63">
        <f>SUMIFS(Detalhe_Registro!$G:$G,Detalhe_Registro!$A:$A,A274,Detalhe_Registro!$D:$D,B274)</f>
        <v>34.75</v>
      </c>
      <c r="K274" s="40" t="str">
        <f>IF(G274="","",IF(G274&lt;Premissas!$C$8,"&lt; 1,00",IF(G274&lt;Premissas!$C$9,"1,00 – 1,19",IF(G274&lt;Premissas!$C$10,"1,20 – 1,39",IF(G274&lt;Premissas!$C$11,"1,40 – 1,59",IF(G274&lt;Premissas!$C$12,"1,60 – 1,99","≥ 2,00"))))))</f>
        <v>1,20 – 1,39</v>
      </c>
      <c r="L274" s="64">
        <f>IF(G274="","",MIN(Premissas!$C$17,IF(G274&lt;Premissas!$C$8,Premissas!$E$7,IF(G274&lt;Premissas!$C$9,Premissas!$E$8,IF(G274&lt;Premissas!$C$10,Premissas!$E$9,IF(G274&lt;Premissas!$C$11,Premissas!$E$10,IF(G274&lt;Premissas!$C$12,Premissas!$E$11,Premissas!$E$12)))))))</f>
        <v>200</v>
      </c>
      <c r="M274" s="65">
        <f>IF(OR(L274="",L274=0),0,L274/Premissas!$C$16)</f>
        <v>7.6923076923076925</v>
      </c>
      <c r="N274" s="40" t="str">
        <f>IF(L274&gt;=Premissas!$C$17,"SIM","NÃO")</f>
        <v>NÃO</v>
      </c>
    </row>
    <row r="275" spans="1:14" ht="15" customHeight="1">
      <c r="A275" s="40">
        <v>7</v>
      </c>
      <c r="B275" s="40" t="s">
        <v>413</v>
      </c>
      <c r="C275" s="40" t="s">
        <v>414</v>
      </c>
      <c r="D275" s="40">
        <v>409</v>
      </c>
      <c r="E275" s="40" t="s">
        <v>1937</v>
      </c>
      <c r="F275" s="40">
        <f>COUNTIFS(Detalhe_Registro!$A:$A,A275,Detalhe_Registro!$D:$D,B275)</f>
        <v>2</v>
      </c>
      <c r="G275" s="63">
        <v>0.86363599999999996</v>
      </c>
      <c r="H275" s="63">
        <v>0.47181800000000002</v>
      </c>
      <c r="I275" s="62">
        <f>SUMIFS(Detalhe_Registro!$F:$F,Detalhe_Registro!$A:$A,A275,Detalhe_Registro!$D:$D,B275)</f>
        <v>17</v>
      </c>
      <c r="J275" s="63">
        <f>SUMIFS(Detalhe_Registro!$G:$G,Detalhe_Registro!$A:$A,A275,Detalhe_Registro!$D:$D,B275)</f>
        <v>2.38</v>
      </c>
      <c r="K275" s="40" t="str">
        <f>IF(G275="","",IF(G275&lt;Premissas!$C$8,"&lt; 1,00",IF(G275&lt;Premissas!$C$9,"1,00 – 1,19",IF(G275&lt;Premissas!$C$10,"1,20 – 1,39",IF(G275&lt;Premissas!$C$11,"1,40 – 1,59",IF(G275&lt;Premissas!$C$12,"1,60 – 1,99","≥ 2,00"))))))</f>
        <v>&lt; 1,00</v>
      </c>
      <c r="L275" s="64">
        <f>IF(G275="","",MIN(Premissas!$C$17,IF(G275&lt;Premissas!$C$8,Premissas!$E$7,IF(G275&lt;Premissas!$C$9,Premissas!$E$8,IF(G275&lt;Premissas!$C$10,Premissas!$E$9,IF(G275&lt;Premissas!$C$11,Premissas!$E$10,IF(G275&lt;Premissas!$C$12,Premissas!$E$11,Premissas!$E$12)))))))</f>
        <v>0</v>
      </c>
      <c r="M275" s="65">
        <f>IF(OR(L275="",L275=0),0,L275/Premissas!$C$16)</f>
        <v>0</v>
      </c>
      <c r="N275" s="40" t="str">
        <f>IF(L275&gt;=Premissas!$C$17,"SIM","NÃO")</f>
        <v>NÃO</v>
      </c>
    </row>
    <row r="276" spans="1:14" ht="15" customHeight="1">
      <c r="A276" s="40">
        <v>7</v>
      </c>
      <c r="B276" s="40" t="s">
        <v>327</v>
      </c>
      <c r="C276" s="40" t="s">
        <v>328</v>
      </c>
      <c r="D276" s="40">
        <v>409</v>
      </c>
      <c r="E276" s="40" t="s">
        <v>1937</v>
      </c>
      <c r="F276" s="40">
        <f>COUNTIFS(Detalhe_Registro!$A:$A,A276,Detalhe_Registro!$D:$D,B276)</f>
        <v>2</v>
      </c>
      <c r="G276" s="63">
        <v>1.32</v>
      </c>
      <c r="H276" s="63">
        <v>0.75090900000000005</v>
      </c>
      <c r="I276" s="62">
        <f>SUMIFS(Detalhe_Registro!$F:$F,Detalhe_Registro!$A:$A,A276,Detalhe_Registro!$D:$D,B276)</f>
        <v>18</v>
      </c>
      <c r="J276" s="63">
        <f>SUMIFS(Detalhe_Registro!$G:$G,Detalhe_Registro!$A:$A,A276,Detalhe_Registro!$D:$D,B276)</f>
        <v>3.65</v>
      </c>
      <c r="K276" s="40" t="str">
        <f>IF(G276="","",IF(G276&lt;Premissas!$C$8,"&lt; 1,00",IF(G276&lt;Premissas!$C$9,"1,00 – 1,19",IF(G276&lt;Premissas!$C$10,"1,20 – 1,39",IF(G276&lt;Premissas!$C$11,"1,40 – 1,59",IF(G276&lt;Premissas!$C$12,"1,60 – 1,99","≥ 2,00"))))))</f>
        <v>1,20 – 1,39</v>
      </c>
      <c r="L276" s="64">
        <f>IF(G276="","",MIN(Premissas!$C$17,IF(G276&lt;Premissas!$C$8,Premissas!$E$7,IF(G276&lt;Premissas!$C$9,Premissas!$E$8,IF(G276&lt;Premissas!$C$10,Premissas!$E$9,IF(G276&lt;Premissas!$C$11,Premissas!$E$10,IF(G276&lt;Premissas!$C$12,Premissas!$E$11,Premissas!$E$12)))))))</f>
        <v>200</v>
      </c>
      <c r="M276" s="65">
        <f>IF(OR(L276="",L276=0),0,L276/Premissas!$C$16)</f>
        <v>7.6923076923076925</v>
      </c>
      <c r="N276" s="40" t="str">
        <f>IF(L276&gt;=Premissas!$C$17,"SIM","NÃO")</f>
        <v>NÃO</v>
      </c>
    </row>
    <row r="277" spans="1:14" ht="15" customHeight="1">
      <c r="A277" s="40">
        <v>7</v>
      </c>
      <c r="B277" s="40" t="s">
        <v>275</v>
      </c>
      <c r="C277" s="40" t="s">
        <v>276</v>
      </c>
      <c r="D277" s="40">
        <v>409</v>
      </c>
      <c r="E277" s="40" t="s">
        <v>21</v>
      </c>
      <c r="F277" s="40">
        <f>COUNTIFS(Detalhe_Registro!$A:$A,A277,Detalhe_Registro!$D:$D,B277)</f>
        <v>1</v>
      </c>
      <c r="G277" s="63">
        <v>1</v>
      </c>
      <c r="H277" s="63">
        <v>1</v>
      </c>
      <c r="I277" s="62">
        <f>SUMIFS(Detalhe_Registro!$F:$F,Detalhe_Registro!$A:$A,A277,Detalhe_Registro!$D:$D,B277)</f>
        <v>13</v>
      </c>
      <c r="J277" s="63">
        <f>SUMIFS(Detalhe_Registro!$G:$G,Detalhe_Registro!$A:$A,A277,Detalhe_Registro!$D:$D,B277)</f>
        <v>0.6</v>
      </c>
      <c r="K277" s="40" t="str">
        <f>IF(G277="","",IF(G277&lt;Premissas!$C$8,"&lt; 1,00",IF(G277&lt;Premissas!$C$9,"1,00 – 1,19",IF(G277&lt;Premissas!$C$10,"1,20 – 1,39",IF(G277&lt;Premissas!$C$11,"1,40 – 1,59",IF(G277&lt;Premissas!$C$12,"1,60 – 1,99","≥ 2,00"))))))</f>
        <v>1,00 – 1,19</v>
      </c>
      <c r="L277" s="64">
        <f>IF(G277="","",MIN(Premissas!$C$17,IF(G277&lt;Premissas!$C$8,Premissas!$E$7,IF(G277&lt;Premissas!$C$9,Premissas!$E$8,IF(G277&lt;Premissas!$C$10,Premissas!$E$9,IF(G277&lt;Premissas!$C$11,Premissas!$E$10,IF(G277&lt;Premissas!$C$12,Premissas!$E$11,Premissas!$E$12)))))))</f>
        <v>100</v>
      </c>
      <c r="M277" s="65">
        <f>IF(OR(L277="",L277=0),0,L277/Premissas!$C$16)</f>
        <v>3.8461538461538463</v>
      </c>
      <c r="N277" s="40" t="str">
        <f>IF(L277&gt;=Premissas!$C$17,"SIM","NÃO")</f>
        <v>NÃO</v>
      </c>
    </row>
    <row r="278" spans="1:14" ht="15" customHeight="1">
      <c r="A278" s="40">
        <v>7</v>
      </c>
      <c r="B278" s="40" t="s">
        <v>217</v>
      </c>
      <c r="C278" s="40" t="s">
        <v>218</v>
      </c>
      <c r="D278" s="40">
        <v>409</v>
      </c>
      <c r="E278" s="40" t="s">
        <v>21</v>
      </c>
      <c r="F278" s="40">
        <f>COUNTIFS(Detalhe_Registro!$A:$A,A278,Detalhe_Registro!$D:$D,B278)</f>
        <v>1</v>
      </c>
      <c r="G278" s="63">
        <v>0.272727</v>
      </c>
      <c r="H278" s="63">
        <v>0.272727</v>
      </c>
      <c r="I278" s="62">
        <f>SUMIFS(Detalhe_Registro!$F:$F,Detalhe_Registro!$A:$A,A278,Detalhe_Registro!$D:$D,B278)</f>
        <v>59</v>
      </c>
      <c r="J278" s="63">
        <f>SUMIFS(Detalhe_Registro!$G:$G,Detalhe_Registro!$A:$A,A278,Detalhe_Registro!$D:$D,B278)</f>
        <v>10.67</v>
      </c>
      <c r="K278" s="40" t="str">
        <f>IF(G278="","",IF(G278&lt;Premissas!$C$8,"&lt; 1,00",IF(G278&lt;Premissas!$C$9,"1,00 – 1,19",IF(G278&lt;Premissas!$C$10,"1,20 – 1,39",IF(G278&lt;Premissas!$C$11,"1,40 – 1,59",IF(G278&lt;Premissas!$C$12,"1,60 – 1,99","≥ 2,00"))))))</f>
        <v>&lt; 1,00</v>
      </c>
      <c r="L278" s="64">
        <f>IF(G278="","",MIN(Premissas!$C$17,IF(G278&lt;Premissas!$C$8,Premissas!$E$7,IF(G278&lt;Premissas!$C$9,Premissas!$E$8,IF(G278&lt;Premissas!$C$10,Premissas!$E$9,IF(G278&lt;Premissas!$C$11,Premissas!$E$10,IF(G278&lt;Premissas!$C$12,Premissas!$E$11,Premissas!$E$12)))))))</f>
        <v>0</v>
      </c>
      <c r="M278" s="65">
        <f>IF(OR(L278="",L278=0),0,L278/Premissas!$C$16)</f>
        <v>0</v>
      </c>
      <c r="N278" s="40" t="str">
        <f>IF(L278&gt;=Premissas!$C$17,"SIM","NÃO")</f>
        <v>NÃO</v>
      </c>
    </row>
    <row r="279" spans="1:14" ht="15" customHeight="1">
      <c r="A279" s="40">
        <v>7</v>
      </c>
      <c r="B279" s="40" t="s">
        <v>297</v>
      </c>
      <c r="C279" s="40" t="s">
        <v>298</v>
      </c>
      <c r="D279" s="40">
        <v>409</v>
      </c>
      <c r="E279" s="40" t="s">
        <v>21</v>
      </c>
      <c r="F279" s="40">
        <f>COUNTIFS(Detalhe_Registro!$A:$A,A279,Detalhe_Registro!$D:$D,B279)</f>
        <v>1</v>
      </c>
      <c r="G279" s="63">
        <v>1.4090910000000001</v>
      </c>
      <c r="H279" s="63">
        <v>1.4090910000000001</v>
      </c>
      <c r="I279" s="62">
        <f>SUMIFS(Detalhe_Registro!$F:$F,Detalhe_Registro!$A:$A,A279,Detalhe_Registro!$D:$D,B279)</f>
        <v>509</v>
      </c>
      <c r="J279" s="63">
        <f>SUMIFS(Detalhe_Registro!$G:$G,Detalhe_Registro!$A:$A,A279,Detalhe_Registro!$D:$D,B279)</f>
        <v>16.329999999999998</v>
      </c>
      <c r="K279" s="40" t="str">
        <f>IF(G279="","",IF(G279&lt;Premissas!$C$8,"&lt; 1,00",IF(G279&lt;Premissas!$C$9,"1,00 – 1,19",IF(G279&lt;Premissas!$C$10,"1,20 – 1,39",IF(G279&lt;Premissas!$C$11,"1,40 – 1,59",IF(G279&lt;Premissas!$C$12,"1,60 – 1,99","≥ 2,00"))))))</f>
        <v>1,40 – 1,59</v>
      </c>
      <c r="L279" s="64">
        <f>IF(G279="","",MIN(Premissas!$C$17,IF(G279&lt;Premissas!$C$8,Premissas!$E$7,IF(G279&lt;Premissas!$C$9,Premissas!$E$8,IF(G279&lt;Premissas!$C$10,Premissas!$E$9,IF(G279&lt;Premissas!$C$11,Premissas!$E$10,IF(G279&lt;Premissas!$C$12,Premissas!$E$11,Premissas!$E$12)))))))</f>
        <v>350</v>
      </c>
      <c r="M279" s="65">
        <f>IF(OR(L279="",L279=0),0,L279/Premissas!$C$16)</f>
        <v>13.461538461538462</v>
      </c>
      <c r="N279" s="40" t="str">
        <f>IF(L279&gt;=Premissas!$C$17,"SIM","NÃO")</f>
        <v>NÃO</v>
      </c>
    </row>
    <row r="280" spans="1:14" ht="15" customHeight="1">
      <c r="A280" s="40">
        <v>7</v>
      </c>
      <c r="B280" s="40" t="s">
        <v>407</v>
      </c>
      <c r="C280" s="40" t="s">
        <v>408</v>
      </c>
      <c r="D280" s="40">
        <v>409</v>
      </c>
      <c r="E280" s="40" t="s">
        <v>19</v>
      </c>
      <c r="F280" s="40">
        <f>COUNTIFS(Detalhe_Registro!$A:$A,A280,Detalhe_Registro!$D:$D,B280)</f>
        <v>1</v>
      </c>
      <c r="G280" s="63">
        <v>1.4166669999999999</v>
      </c>
      <c r="H280" s="63">
        <v>1.4166669999999999</v>
      </c>
      <c r="I280" s="62">
        <f>SUMIFS(Detalhe_Registro!$F:$F,Detalhe_Registro!$A:$A,A280,Detalhe_Registro!$D:$D,B280)</f>
        <v>93</v>
      </c>
      <c r="J280" s="63">
        <f>SUMIFS(Detalhe_Registro!$G:$G,Detalhe_Registro!$A:$A,A280,Detalhe_Registro!$D:$D,B280)</f>
        <v>2.75</v>
      </c>
      <c r="K280" s="40" t="str">
        <f>IF(G280="","",IF(G280&lt;Premissas!$C$8,"&lt; 1,00",IF(G280&lt;Premissas!$C$9,"1,00 – 1,19",IF(G280&lt;Premissas!$C$10,"1,20 – 1,39",IF(G280&lt;Premissas!$C$11,"1,40 – 1,59",IF(G280&lt;Premissas!$C$12,"1,60 – 1,99","≥ 2,00"))))))</f>
        <v>1,40 – 1,59</v>
      </c>
      <c r="L280" s="64">
        <f>IF(G280="","",MIN(Premissas!$C$17,IF(G280&lt;Premissas!$C$8,Premissas!$E$7,IF(G280&lt;Premissas!$C$9,Premissas!$E$8,IF(G280&lt;Premissas!$C$10,Premissas!$E$9,IF(G280&lt;Premissas!$C$11,Premissas!$E$10,IF(G280&lt;Premissas!$C$12,Premissas!$E$11,Premissas!$E$12)))))))</f>
        <v>350</v>
      </c>
      <c r="M280" s="65">
        <f>IF(OR(L280="",L280=0),0,L280/Premissas!$C$16)</f>
        <v>13.461538461538462</v>
      </c>
      <c r="N280" s="40" t="str">
        <f>IF(L280&gt;=Premissas!$C$17,"SIM","NÃO")</f>
        <v>NÃO</v>
      </c>
    </row>
    <row r="281" spans="1:14" ht="15" customHeight="1">
      <c r="A281" s="40">
        <v>7</v>
      </c>
      <c r="B281" s="40" t="s">
        <v>133</v>
      </c>
      <c r="C281" s="40" t="s">
        <v>134</v>
      </c>
      <c r="D281" s="40">
        <v>409</v>
      </c>
      <c r="E281" s="40" t="s">
        <v>21</v>
      </c>
      <c r="F281" s="40">
        <f>COUNTIFS(Detalhe_Registro!$A:$A,A281,Detalhe_Registro!$D:$D,B281)</f>
        <v>1</v>
      </c>
      <c r="G281" s="63">
        <v>0.81818199999999996</v>
      </c>
      <c r="H281" s="63">
        <v>0.81818199999999996</v>
      </c>
      <c r="I281" s="62">
        <f>SUMIFS(Detalhe_Registro!$F:$F,Detalhe_Registro!$A:$A,A281,Detalhe_Registro!$D:$D,B281)</f>
        <v>124</v>
      </c>
      <c r="J281" s="63">
        <f>SUMIFS(Detalhe_Registro!$G:$G,Detalhe_Registro!$A:$A,A281,Detalhe_Registro!$D:$D,B281)</f>
        <v>7.08</v>
      </c>
      <c r="K281" s="40" t="str">
        <f>IF(G281="","",IF(G281&lt;Premissas!$C$8,"&lt; 1,00",IF(G281&lt;Premissas!$C$9,"1,00 – 1,19",IF(G281&lt;Premissas!$C$10,"1,20 – 1,39",IF(G281&lt;Premissas!$C$11,"1,40 – 1,59",IF(G281&lt;Premissas!$C$12,"1,60 – 1,99","≥ 2,00"))))))</f>
        <v>&lt; 1,00</v>
      </c>
      <c r="L281" s="64">
        <f>IF(G281="","",MIN(Premissas!$C$17,IF(G281&lt;Premissas!$C$8,Premissas!$E$7,IF(G281&lt;Premissas!$C$9,Premissas!$E$8,IF(G281&lt;Premissas!$C$10,Premissas!$E$9,IF(G281&lt;Premissas!$C$11,Premissas!$E$10,IF(G281&lt;Premissas!$C$12,Premissas!$E$11,Premissas!$E$12)))))))</f>
        <v>0</v>
      </c>
      <c r="M281" s="65">
        <f>IF(OR(L281="",L281=0),0,L281/Premissas!$C$16)</f>
        <v>0</v>
      </c>
      <c r="N281" s="40" t="str">
        <f>IF(L281&gt;=Premissas!$C$17,"SIM","NÃO")</f>
        <v>NÃO</v>
      </c>
    </row>
    <row r="282" spans="1:14" ht="15" customHeight="1">
      <c r="A282" s="40">
        <v>7</v>
      </c>
      <c r="B282" s="40" t="s">
        <v>373</v>
      </c>
      <c r="C282" s="40" t="s">
        <v>374</v>
      </c>
      <c r="D282" s="40">
        <v>409</v>
      </c>
      <c r="E282" s="40" t="s">
        <v>21</v>
      </c>
      <c r="F282" s="40">
        <f>COUNTIFS(Detalhe_Registro!$A:$A,A282,Detalhe_Registro!$D:$D,B282)</f>
        <v>1</v>
      </c>
      <c r="G282" s="63">
        <v>1.1363639999999999</v>
      </c>
      <c r="H282" s="63">
        <v>1.1363639999999999</v>
      </c>
      <c r="I282" s="62">
        <f>SUMIFS(Detalhe_Registro!$F:$F,Detalhe_Registro!$A:$A,A282,Detalhe_Registro!$D:$D,B282)</f>
        <v>90</v>
      </c>
      <c r="J282" s="63">
        <f>SUMIFS(Detalhe_Registro!$G:$G,Detalhe_Registro!$A:$A,A282,Detalhe_Registro!$D:$D,B282)</f>
        <v>3.62</v>
      </c>
      <c r="K282" s="40" t="str">
        <f>IF(G282="","",IF(G282&lt;Premissas!$C$8,"&lt; 1,00",IF(G282&lt;Premissas!$C$9,"1,00 – 1,19",IF(G282&lt;Premissas!$C$10,"1,20 – 1,39",IF(G282&lt;Premissas!$C$11,"1,40 – 1,59",IF(G282&lt;Premissas!$C$12,"1,60 – 1,99","≥ 2,00"))))))</f>
        <v>1,00 – 1,19</v>
      </c>
      <c r="L282" s="64">
        <f>IF(G282="","",MIN(Premissas!$C$17,IF(G282&lt;Premissas!$C$8,Premissas!$E$7,IF(G282&lt;Premissas!$C$9,Premissas!$E$8,IF(G282&lt;Premissas!$C$10,Premissas!$E$9,IF(G282&lt;Premissas!$C$11,Premissas!$E$10,IF(G282&lt;Premissas!$C$12,Premissas!$E$11,Premissas!$E$12)))))))</f>
        <v>100</v>
      </c>
      <c r="M282" s="65">
        <f>IF(OR(L282="",L282=0),0,L282/Premissas!$C$16)</f>
        <v>3.8461538461538463</v>
      </c>
      <c r="N282" s="40" t="str">
        <f>IF(L282&gt;=Premissas!$C$17,"SIM","NÃO")</f>
        <v>NÃO</v>
      </c>
    </row>
    <row r="283" spans="1:14" ht="15" customHeight="1">
      <c r="A283" s="40">
        <v>7</v>
      </c>
      <c r="B283" s="40" t="s">
        <v>219</v>
      </c>
      <c r="C283" s="40" t="s">
        <v>220</v>
      </c>
      <c r="D283" s="40">
        <v>409</v>
      </c>
      <c r="E283" s="40" t="s">
        <v>1937</v>
      </c>
      <c r="F283" s="40">
        <f>COUNTIFS(Detalhe_Registro!$A:$A,A283,Detalhe_Registro!$D:$D,B283)</f>
        <v>2</v>
      </c>
      <c r="G283" s="63">
        <v>2.2000000000000002</v>
      </c>
      <c r="H283" s="63">
        <v>1.5318179999999999</v>
      </c>
      <c r="I283" s="62">
        <f>SUMIFS(Detalhe_Registro!$F:$F,Detalhe_Registro!$A:$A,A283,Detalhe_Registro!$D:$D,B283)</f>
        <v>1013</v>
      </c>
      <c r="J283" s="63">
        <f>SUMIFS(Detalhe_Registro!$G:$G,Detalhe_Registro!$A:$A,A283,Detalhe_Registro!$D:$D,B283)</f>
        <v>18.96</v>
      </c>
      <c r="K283" s="40" t="str">
        <f>IF(G283="","",IF(G283&lt;Premissas!$C$8,"&lt; 1,00",IF(G283&lt;Premissas!$C$9,"1,00 – 1,19",IF(G283&lt;Premissas!$C$10,"1,20 – 1,39",IF(G283&lt;Premissas!$C$11,"1,40 – 1,59",IF(G283&lt;Premissas!$C$12,"1,60 – 1,99","≥ 2,00"))))))</f>
        <v>≥ 2,00</v>
      </c>
      <c r="L283" s="64">
        <f>IF(G283="","",MIN(Premissas!$C$17,IF(G283&lt;Premissas!$C$8,Premissas!$E$7,IF(G283&lt;Premissas!$C$9,Premissas!$E$8,IF(G283&lt;Premissas!$C$10,Premissas!$E$9,IF(G283&lt;Premissas!$C$11,Premissas!$E$10,IF(G283&lt;Premissas!$C$12,Premissas!$E$11,Premissas!$E$12)))))))</f>
        <v>750</v>
      </c>
      <c r="M283" s="65">
        <f>IF(OR(L283="",L283=0),0,L283/Premissas!$C$16)</f>
        <v>28.846153846153847</v>
      </c>
      <c r="N283" s="40" t="str">
        <f>IF(L283&gt;=Premissas!$C$17,"SIM","NÃO")</f>
        <v>SIM</v>
      </c>
    </row>
    <row r="284" spans="1:14" ht="15" customHeight="1">
      <c r="A284" s="40">
        <v>7</v>
      </c>
      <c r="B284" s="40" t="s">
        <v>391</v>
      </c>
      <c r="C284" s="40" t="s">
        <v>392</v>
      </c>
      <c r="D284" s="40">
        <v>409</v>
      </c>
      <c r="E284" s="40" t="s">
        <v>20</v>
      </c>
      <c r="F284" s="40">
        <f>COUNTIFS(Detalhe_Registro!$A:$A,A284,Detalhe_Registro!$D:$D,B284)</f>
        <v>1</v>
      </c>
      <c r="G284" s="63">
        <v>1.1599999999999999</v>
      </c>
      <c r="H284" s="63">
        <v>1.1599999999999999</v>
      </c>
      <c r="I284" s="62">
        <f>SUMIFS(Detalhe_Registro!$F:$F,Detalhe_Registro!$A:$A,A284,Detalhe_Registro!$D:$D,B284)</f>
        <v>197</v>
      </c>
      <c r="J284" s="63">
        <f>SUMIFS(Detalhe_Registro!$G:$G,Detalhe_Registro!$A:$A,A284,Detalhe_Registro!$D:$D,B284)</f>
        <v>6.68</v>
      </c>
      <c r="K284" s="40" t="str">
        <f>IF(G284="","",IF(G284&lt;Premissas!$C$8,"&lt; 1,00",IF(G284&lt;Premissas!$C$9,"1,00 – 1,19",IF(G284&lt;Premissas!$C$10,"1,20 – 1,39",IF(G284&lt;Premissas!$C$11,"1,40 – 1,59",IF(G284&lt;Premissas!$C$12,"1,60 – 1,99","≥ 2,00"))))))</f>
        <v>1,00 – 1,19</v>
      </c>
      <c r="L284" s="64">
        <f>IF(G284="","",MIN(Premissas!$C$17,IF(G284&lt;Premissas!$C$8,Premissas!$E$7,IF(G284&lt;Premissas!$C$9,Premissas!$E$8,IF(G284&lt;Premissas!$C$10,Premissas!$E$9,IF(G284&lt;Premissas!$C$11,Premissas!$E$10,IF(G284&lt;Premissas!$C$12,Premissas!$E$11,Premissas!$E$12)))))))</f>
        <v>100</v>
      </c>
      <c r="M284" s="65">
        <f>IF(OR(L284="",L284=0),0,L284/Premissas!$C$16)</f>
        <v>3.8461538461538463</v>
      </c>
      <c r="N284" s="40" t="str">
        <f>IF(L284&gt;=Premissas!$C$17,"SIM","NÃO")</f>
        <v>NÃO</v>
      </c>
    </row>
    <row r="285" spans="1:14" ht="15" customHeight="1">
      <c r="A285" s="40">
        <v>7</v>
      </c>
      <c r="B285" s="40" t="s">
        <v>149</v>
      </c>
      <c r="C285" s="40" t="s">
        <v>150</v>
      </c>
      <c r="D285" s="40">
        <v>409</v>
      </c>
      <c r="E285" s="40" t="s">
        <v>22</v>
      </c>
      <c r="F285" s="40">
        <f>COUNTIFS(Detalhe_Registro!$A:$A,A285,Detalhe_Registro!$D:$D,B285)</f>
        <v>1</v>
      </c>
      <c r="G285" s="63">
        <v>1.28</v>
      </c>
      <c r="H285" s="63">
        <v>1.28</v>
      </c>
      <c r="I285" s="62">
        <f>SUMIFS(Detalhe_Registro!$F:$F,Detalhe_Registro!$A:$A,A285,Detalhe_Registro!$D:$D,B285)</f>
        <v>1860</v>
      </c>
      <c r="J285" s="63">
        <f>SUMIFS(Detalhe_Registro!$G:$G,Detalhe_Registro!$A:$A,A285,Detalhe_Registro!$D:$D,B285)</f>
        <v>57.56</v>
      </c>
      <c r="K285" s="40" t="str">
        <f>IF(G285="","",IF(G285&lt;Premissas!$C$8,"&lt; 1,00",IF(G285&lt;Premissas!$C$9,"1,00 – 1,19",IF(G285&lt;Premissas!$C$10,"1,20 – 1,39",IF(G285&lt;Premissas!$C$11,"1,40 – 1,59",IF(G285&lt;Premissas!$C$12,"1,60 – 1,99","≥ 2,00"))))))</f>
        <v>1,20 – 1,39</v>
      </c>
      <c r="L285" s="64">
        <f>IF(G285="","",MIN(Premissas!$C$17,IF(G285&lt;Premissas!$C$8,Premissas!$E$7,IF(G285&lt;Premissas!$C$9,Premissas!$E$8,IF(G285&lt;Premissas!$C$10,Premissas!$E$9,IF(G285&lt;Premissas!$C$11,Premissas!$E$10,IF(G285&lt;Premissas!$C$12,Premissas!$E$11,Premissas!$E$12)))))))</f>
        <v>200</v>
      </c>
      <c r="M285" s="65">
        <f>IF(OR(L285="",L285=0),0,L285/Premissas!$C$16)</f>
        <v>7.6923076923076925</v>
      </c>
      <c r="N285" s="40" t="str">
        <f>IF(L285&gt;=Premissas!$C$17,"SIM","NÃO")</f>
        <v>NÃO</v>
      </c>
    </row>
    <row r="286" spans="1:14" ht="15" customHeight="1">
      <c r="A286" s="40">
        <v>7</v>
      </c>
      <c r="B286" s="40" t="s">
        <v>383</v>
      </c>
      <c r="C286" s="40" t="s">
        <v>384</v>
      </c>
      <c r="D286" s="40">
        <v>409</v>
      </c>
      <c r="E286" s="40" t="s">
        <v>21</v>
      </c>
      <c r="F286" s="40">
        <f>COUNTIFS(Detalhe_Registro!$A:$A,A286,Detalhe_Registro!$D:$D,B286)</f>
        <v>1</v>
      </c>
      <c r="G286" s="63">
        <v>1.045455</v>
      </c>
      <c r="H286" s="63">
        <v>1.045455</v>
      </c>
      <c r="I286" s="62">
        <f>SUMIFS(Detalhe_Registro!$F:$F,Detalhe_Registro!$A:$A,A286,Detalhe_Registro!$D:$D,B286)</f>
        <v>9</v>
      </c>
      <c r="J286" s="63">
        <f>SUMIFS(Detalhe_Registro!$G:$G,Detalhe_Registro!$A:$A,A286,Detalhe_Registro!$D:$D,B286)</f>
        <v>0.39</v>
      </c>
      <c r="K286" s="40" t="str">
        <f>IF(G286="","",IF(G286&lt;Premissas!$C$8,"&lt; 1,00",IF(G286&lt;Premissas!$C$9,"1,00 – 1,19",IF(G286&lt;Premissas!$C$10,"1,20 – 1,39",IF(G286&lt;Premissas!$C$11,"1,40 – 1,59",IF(G286&lt;Premissas!$C$12,"1,60 – 1,99","≥ 2,00"))))))</f>
        <v>1,00 – 1,19</v>
      </c>
      <c r="L286" s="64">
        <f>IF(G286="","",MIN(Premissas!$C$17,IF(G286&lt;Premissas!$C$8,Premissas!$E$7,IF(G286&lt;Premissas!$C$9,Premissas!$E$8,IF(G286&lt;Premissas!$C$10,Premissas!$E$9,IF(G286&lt;Premissas!$C$11,Premissas!$E$10,IF(G286&lt;Premissas!$C$12,Premissas!$E$11,Premissas!$E$12)))))))</f>
        <v>100</v>
      </c>
      <c r="M286" s="65">
        <f>IF(OR(L286="",L286=0),0,L286/Premissas!$C$16)</f>
        <v>3.8461538461538463</v>
      </c>
      <c r="N286" s="40" t="str">
        <f>IF(L286&gt;=Premissas!$C$17,"SIM","NÃO")</f>
        <v>NÃO</v>
      </c>
    </row>
    <row r="287" spans="1:14" ht="15" customHeight="1">
      <c r="A287" s="40">
        <v>7</v>
      </c>
      <c r="B287" s="40" t="s">
        <v>395</v>
      </c>
      <c r="C287" s="40" t="s">
        <v>396</v>
      </c>
      <c r="D287" s="40">
        <v>409</v>
      </c>
      <c r="E287" s="40" t="s">
        <v>20</v>
      </c>
      <c r="F287" s="40">
        <f>COUNTIFS(Detalhe_Registro!$A:$A,A287,Detalhe_Registro!$D:$D,B287)</f>
        <v>1</v>
      </c>
      <c r="G287" s="63">
        <v>0.88</v>
      </c>
      <c r="H287" s="63">
        <v>0.88</v>
      </c>
      <c r="I287" s="62">
        <f>SUMIFS(Detalhe_Registro!$F:$F,Detalhe_Registro!$A:$A,A287,Detalhe_Registro!$D:$D,B287)</f>
        <v>325</v>
      </c>
      <c r="J287" s="63">
        <f>SUMIFS(Detalhe_Registro!$G:$G,Detalhe_Registro!$A:$A,A287,Detalhe_Registro!$D:$D,B287)</f>
        <v>14.48</v>
      </c>
      <c r="K287" s="40" t="str">
        <f>IF(G287="","",IF(G287&lt;Premissas!$C$8,"&lt; 1,00",IF(G287&lt;Premissas!$C$9,"1,00 – 1,19",IF(G287&lt;Premissas!$C$10,"1,20 – 1,39",IF(G287&lt;Premissas!$C$11,"1,40 – 1,59",IF(G287&lt;Premissas!$C$12,"1,60 – 1,99","≥ 2,00"))))))</f>
        <v>&lt; 1,00</v>
      </c>
      <c r="L287" s="64">
        <f>IF(G287="","",MIN(Premissas!$C$17,IF(G287&lt;Premissas!$C$8,Premissas!$E$7,IF(G287&lt;Premissas!$C$9,Premissas!$E$8,IF(G287&lt;Premissas!$C$10,Premissas!$E$9,IF(G287&lt;Premissas!$C$11,Premissas!$E$10,IF(G287&lt;Premissas!$C$12,Premissas!$E$11,Premissas!$E$12)))))))</f>
        <v>0</v>
      </c>
      <c r="M287" s="65">
        <f>IF(OR(L287="",L287=0),0,L287/Premissas!$C$16)</f>
        <v>0</v>
      </c>
      <c r="N287" s="40" t="str">
        <f>IF(L287&gt;=Premissas!$C$17,"SIM","NÃO")</f>
        <v>NÃO</v>
      </c>
    </row>
    <row r="288" spans="1:14" ht="15" customHeight="1">
      <c r="A288" s="40">
        <v>7</v>
      </c>
      <c r="B288" s="40" t="s">
        <v>201</v>
      </c>
      <c r="C288" s="40" t="s">
        <v>202</v>
      </c>
      <c r="D288" s="40">
        <v>409</v>
      </c>
      <c r="E288" s="40" t="s">
        <v>22</v>
      </c>
      <c r="F288" s="40">
        <f>COUNTIFS(Detalhe_Registro!$A:$A,A288,Detalhe_Registro!$D:$D,B288)</f>
        <v>1</v>
      </c>
      <c r="G288" s="63">
        <v>1</v>
      </c>
      <c r="H288" s="63">
        <v>1</v>
      </c>
      <c r="I288" s="62">
        <f>SUMIFS(Detalhe_Registro!$F:$F,Detalhe_Registro!$A:$A,A288,Detalhe_Registro!$D:$D,B288)</f>
        <v>71</v>
      </c>
      <c r="J288" s="63">
        <f>SUMIFS(Detalhe_Registro!$G:$G,Detalhe_Registro!$A:$A,A288,Detalhe_Registro!$D:$D,B288)</f>
        <v>2.84</v>
      </c>
      <c r="K288" s="40" t="str">
        <f>IF(G288="","",IF(G288&lt;Premissas!$C$8,"&lt; 1,00",IF(G288&lt;Premissas!$C$9,"1,00 – 1,19",IF(G288&lt;Premissas!$C$10,"1,20 – 1,39",IF(G288&lt;Premissas!$C$11,"1,40 – 1,59",IF(G288&lt;Premissas!$C$12,"1,60 – 1,99","≥ 2,00"))))))</f>
        <v>1,00 – 1,19</v>
      </c>
      <c r="L288" s="64">
        <f>IF(G288="","",MIN(Premissas!$C$17,IF(G288&lt;Premissas!$C$8,Premissas!$E$7,IF(G288&lt;Premissas!$C$9,Premissas!$E$8,IF(G288&lt;Premissas!$C$10,Premissas!$E$9,IF(G288&lt;Premissas!$C$11,Premissas!$E$10,IF(G288&lt;Premissas!$C$12,Premissas!$E$11,Premissas!$E$12)))))))</f>
        <v>100</v>
      </c>
      <c r="M288" s="65">
        <f>IF(OR(L288="",L288=0),0,L288/Premissas!$C$16)</f>
        <v>3.8461538461538463</v>
      </c>
      <c r="N288" s="40" t="str">
        <f>IF(L288&gt;=Premissas!$C$17,"SIM","NÃO")</f>
        <v>NÃO</v>
      </c>
    </row>
    <row r="289" spans="1:14" ht="15" customHeight="1">
      <c r="A289" s="40">
        <v>7</v>
      </c>
      <c r="B289" s="40" t="s">
        <v>415</v>
      </c>
      <c r="C289" s="40" t="s">
        <v>416</v>
      </c>
      <c r="D289" s="40">
        <v>409</v>
      </c>
      <c r="E289" s="40" t="s">
        <v>19</v>
      </c>
      <c r="F289" s="40">
        <f>COUNTIFS(Detalhe_Registro!$A:$A,A289,Detalhe_Registro!$D:$D,B289)</f>
        <v>1</v>
      </c>
      <c r="G289" s="63">
        <v>3.5</v>
      </c>
      <c r="H289" s="63">
        <v>3.5</v>
      </c>
      <c r="I289" s="62">
        <f>SUMIFS(Detalhe_Registro!$F:$F,Detalhe_Registro!$A:$A,A289,Detalhe_Registro!$D:$D,B289)</f>
        <v>507</v>
      </c>
      <c r="J289" s="63">
        <f>SUMIFS(Detalhe_Registro!$G:$G,Detalhe_Registro!$A:$A,A289,Detalhe_Registro!$D:$D,B289)</f>
        <v>6.05</v>
      </c>
      <c r="K289" s="40" t="str">
        <f>IF(G289="","",IF(G289&lt;Premissas!$C$8,"&lt; 1,00",IF(G289&lt;Premissas!$C$9,"1,00 – 1,19",IF(G289&lt;Premissas!$C$10,"1,20 – 1,39",IF(G289&lt;Premissas!$C$11,"1,40 – 1,59",IF(G289&lt;Premissas!$C$12,"1,60 – 1,99","≥ 2,00"))))))</f>
        <v>≥ 2,00</v>
      </c>
      <c r="L289" s="64">
        <f>IF(G289="","",MIN(Premissas!$C$17,IF(G289&lt;Premissas!$C$8,Premissas!$E$7,IF(G289&lt;Premissas!$C$9,Premissas!$E$8,IF(G289&lt;Premissas!$C$10,Premissas!$E$9,IF(G289&lt;Premissas!$C$11,Premissas!$E$10,IF(G289&lt;Premissas!$C$12,Premissas!$E$11,Premissas!$E$12)))))))</f>
        <v>750</v>
      </c>
      <c r="M289" s="65">
        <f>IF(OR(L289="",L289=0),0,L289/Premissas!$C$16)</f>
        <v>28.846153846153847</v>
      </c>
      <c r="N289" s="40" t="str">
        <f>IF(L289&gt;=Premissas!$C$17,"SIM","NÃO")</f>
        <v>SIM</v>
      </c>
    </row>
    <row r="290" spans="1:14" ht="15" customHeight="1">
      <c r="A290" s="40">
        <v>7</v>
      </c>
      <c r="B290" s="40" t="s">
        <v>257</v>
      </c>
      <c r="C290" s="40" t="s">
        <v>258</v>
      </c>
      <c r="D290" s="40">
        <v>409</v>
      </c>
      <c r="E290" s="40" t="s">
        <v>1937</v>
      </c>
      <c r="F290" s="40">
        <f>COUNTIFS(Detalhe_Registro!$A:$A,A290,Detalhe_Registro!$D:$D,B290)</f>
        <v>2</v>
      </c>
      <c r="G290" s="63">
        <v>1.84</v>
      </c>
      <c r="H290" s="63">
        <v>1.7381819999999999</v>
      </c>
      <c r="I290" s="62">
        <f>SUMIFS(Detalhe_Registro!$F:$F,Detalhe_Registro!$A:$A,A290,Detalhe_Registro!$D:$D,B290)</f>
        <v>1350</v>
      </c>
      <c r="J290" s="63">
        <f>SUMIFS(Detalhe_Registro!$G:$G,Detalhe_Registro!$A:$A,A290,Detalhe_Registro!$D:$D,B290)</f>
        <v>30.02</v>
      </c>
      <c r="K290" s="40" t="str">
        <f>IF(G290="","",IF(G290&lt;Premissas!$C$8,"&lt; 1,00",IF(G290&lt;Premissas!$C$9,"1,00 – 1,19",IF(G290&lt;Premissas!$C$10,"1,20 – 1,39",IF(G290&lt;Premissas!$C$11,"1,40 – 1,59",IF(G290&lt;Premissas!$C$12,"1,60 – 1,99","≥ 2,00"))))))</f>
        <v>1,60 – 1,99</v>
      </c>
      <c r="L290" s="64">
        <f>IF(G290="","",MIN(Premissas!$C$17,IF(G290&lt;Premissas!$C$8,Premissas!$E$7,IF(G290&lt;Premissas!$C$9,Premissas!$E$8,IF(G290&lt;Premissas!$C$10,Premissas!$E$9,IF(G290&lt;Premissas!$C$11,Premissas!$E$10,IF(G290&lt;Premissas!$C$12,Premissas!$E$11,Premissas!$E$12)))))))</f>
        <v>500</v>
      </c>
      <c r="M290" s="65">
        <f>IF(OR(L290="",L290=0),0,L290/Premissas!$C$16)</f>
        <v>19.23076923076923</v>
      </c>
      <c r="N290" s="40" t="str">
        <f>IF(L290&gt;=Premissas!$C$17,"SIM","NÃO")</f>
        <v>NÃO</v>
      </c>
    </row>
    <row r="291" spans="1:14" ht="15" customHeight="1">
      <c r="A291" s="40">
        <v>7</v>
      </c>
      <c r="B291" s="40" t="s">
        <v>125</v>
      </c>
      <c r="C291" s="40" t="s">
        <v>126</v>
      </c>
      <c r="D291" s="40">
        <v>409</v>
      </c>
      <c r="E291" s="40" t="s">
        <v>22</v>
      </c>
      <c r="F291" s="40">
        <f>COUNTIFS(Detalhe_Registro!$A:$A,A291,Detalhe_Registro!$D:$D,B291)</f>
        <v>1</v>
      </c>
      <c r="G291" s="63">
        <v>1.44</v>
      </c>
      <c r="H291" s="63">
        <v>1.44</v>
      </c>
      <c r="I291" s="62">
        <f>SUMIFS(Detalhe_Registro!$F:$F,Detalhe_Registro!$A:$A,A291,Detalhe_Registro!$D:$D,B291)</f>
        <v>2377</v>
      </c>
      <c r="J291" s="63">
        <f>SUMIFS(Detalhe_Registro!$G:$G,Detalhe_Registro!$A:$A,A291,Detalhe_Registro!$D:$D,B291)</f>
        <v>66.81</v>
      </c>
      <c r="K291" s="40" t="str">
        <f>IF(G291="","",IF(G291&lt;Premissas!$C$8,"&lt; 1,00",IF(G291&lt;Premissas!$C$9,"1,00 – 1,19",IF(G291&lt;Premissas!$C$10,"1,20 – 1,39",IF(G291&lt;Premissas!$C$11,"1,40 – 1,59",IF(G291&lt;Premissas!$C$12,"1,60 – 1,99","≥ 2,00"))))))</f>
        <v>1,40 – 1,59</v>
      </c>
      <c r="L291" s="64">
        <f>IF(G291="","",MIN(Premissas!$C$17,IF(G291&lt;Premissas!$C$8,Premissas!$E$7,IF(G291&lt;Premissas!$C$9,Premissas!$E$8,IF(G291&lt;Premissas!$C$10,Premissas!$E$9,IF(G291&lt;Premissas!$C$11,Premissas!$E$10,IF(G291&lt;Premissas!$C$12,Premissas!$E$11,Premissas!$E$12)))))))</f>
        <v>350</v>
      </c>
      <c r="M291" s="65">
        <f>IF(OR(L291="",L291=0),0,L291/Premissas!$C$16)</f>
        <v>13.461538461538462</v>
      </c>
      <c r="N291" s="40" t="str">
        <f>IF(L291&gt;=Premissas!$C$17,"SIM","NÃO")</f>
        <v>NÃO</v>
      </c>
    </row>
    <row r="292" spans="1:14" ht="15" customHeight="1">
      <c r="A292" s="40">
        <v>7</v>
      </c>
      <c r="B292" s="40" t="s">
        <v>191</v>
      </c>
      <c r="C292" s="40" t="s">
        <v>192</v>
      </c>
      <c r="D292" s="40">
        <v>409</v>
      </c>
      <c r="E292" s="40" t="s">
        <v>22</v>
      </c>
      <c r="F292" s="40">
        <f>COUNTIFS(Detalhe_Registro!$A:$A,A292,Detalhe_Registro!$D:$D,B292)</f>
        <v>1</v>
      </c>
      <c r="G292" s="63">
        <v>1.44</v>
      </c>
      <c r="H292" s="63">
        <v>1.44</v>
      </c>
      <c r="I292" s="62">
        <f>SUMIFS(Detalhe_Registro!$F:$F,Detalhe_Registro!$A:$A,A292,Detalhe_Registro!$D:$D,B292)</f>
        <v>2469</v>
      </c>
      <c r="J292" s="63">
        <f>SUMIFS(Detalhe_Registro!$G:$G,Detalhe_Registro!$A:$A,A292,Detalhe_Registro!$D:$D,B292)</f>
        <v>68.23</v>
      </c>
      <c r="K292" s="40" t="str">
        <f>IF(G292="","",IF(G292&lt;Premissas!$C$8,"&lt; 1,00",IF(G292&lt;Premissas!$C$9,"1,00 – 1,19",IF(G292&lt;Premissas!$C$10,"1,20 – 1,39",IF(G292&lt;Premissas!$C$11,"1,40 – 1,59",IF(G292&lt;Premissas!$C$12,"1,60 – 1,99","≥ 2,00"))))))</f>
        <v>1,40 – 1,59</v>
      </c>
      <c r="L292" s="64">
        <f>IF(G292="","",MIN(Premissas!$C$17,IF(G292&lt;Premissas!$C$8,Premissas!$E$7,IF(G292&lt;Premissas!$C$9,Premissas!$E$8,IF(G292&lt;Premissas!$C$10,Premissas!$E$9,IF(G292&lt;Premissas!$C$11,Premissas!$E$10,IF(G292&lt;Premissas!$C$12,Premissas!$E$11,Premissas!$E$12)))))))</f>
        <v>350</v>
      </c>
      <c r="M292" s="65">
        <f>IF(OR(L292="",L292=0),0,L292/Premissas!$C$16)</f>
        <v>13.461538461538462</v>
      </c>
      <c r="N292" s="40" t="str">
        <f>IF(L292&gt;=Premissas!$C$17,"SIM","NÃO")</f>
        <v>NÃO</v>
      </c>
    </row>
    <row r="293" spans="1:14" ht="15" customHeight="1">
      <c r="A293" s="40">
        <v>7</v>
      </c>
      <c r="B293" s="40" t="s">
        <v>261</v>
      </c>
      <c r="C293" s="40" t="s">
        <v>262</v>
      </c>
      <c r="D293" s="40">
        <v>409</v>
      </c>
      <c r="E293" s="40" t="s">
        <v>19</v>
      </c>
      <c r="F293" s="40">
        <f>COUNTIFS(Detalhe_Registro!$A:$A,A293,Detalhe_Registro!$D:$D,B293)</f>
        <v>1</v>
      </c>
      <c r="G293" s="63">
        <v>1.7083330000000001</v>
      </c>
      <c r="H293" s="63">
        <v>1.7083330000000001</v>
      </c>
      <c r="I293" s="62">
        <f>SUMIFS(Detalhe_Registro!$F:$F,Detalhe_Registro!$A:$A,A293,Detalhe_Registro!$D:$D,B293)</f>
        <v>234</v>
      </c>
      <c r="J293" s="63">
        <f>SUMIFS(Detalhe_Registro!$G:$G,Detalhe_Registro!$A:$A,A293,Detalhe_Registro!$D:$D,B293)</f>
        <v>5.74</v>
      </c>
      <c r="K293" s="40" t="str">
        <f>IF(G293="","",IF(G293&lt;Premissas!$C$8,"&lt; 1,00",IF(G293&lt;Premissas!$C$9,"1,00 – 1,19",IF(G293&lt;Premissas!$C$10,"1,20 – 1,39",IF(G293&lt;Premissas!$C$11,"1,40 – 1,59",IF(G293&lt;Premissas!$C$12,"1,60 – 1,99","≥ 2,00"))))))</f>
        <v>1,60 – 1,99</v>
      </c>
      <c r="L293" s="64">
        <f>IF(G293="","",MIN(Premissas!$C$17,IF(G293&lt;Premissas!$C$8,Premissas!$E$7,IF(G293&lt;Premissas!$C$9,Premissas!$E$8,IF(G293&lt;Premissas!$C$10,Premissas!$E$9,IF(G293&lt;Premissas!$C$11,Premissas!$E$10,IF(G293&lt;Premissas!$C$12,Premissas!$E$11,Premissas!$E$12)))))))</f>
        <v>500</v>
      </c>
      <c r="M293" s="65">
        <f>IF(OR(L293="",L293=0),0,L293/Premissas!$C$16)</f>
        <v>19.23076923076923</v>
      </c>
      <c r="N293" s="40" t="str">
        <f>IF(L293&gt;=Premissas!$C$17,"SIM","NÃO")</f>
        <v>NÃO</v>
      </c>
    </row>
    <row r="294" spans="1:14" ht="15" customHeight="1">
      <c r="A294" s="40">
        <v>7</v>
      </c>
      <c r="B294" s="40" t="s">
        <v>239</v>
      </c>
      <c r="C294" s="40" t="s">
        <v>240</v>
      </c>
      <c r="D294" s="40">
        <v>409</v>
      </c>
      <c r="E294" s="40" t="s">
        <v>19</v>
      </c>
      <c r="F294" s="40">
        <f>COUNTIFS(Detalhe_Registro!$A:$A,A294,Detalhe_Registro!$D:$D,B294)</f>
        <v>1</v>
      </c>
      <c r="G294" s="63">
        <v>2.375</v>
      </c>
      <c r="H294" s="63">
        <v>2.375</v>
      </c>
      <c r="I294" s="62">
        <f>SUMIFS(Detalhe_Registro!$F:$F,Detalhe_Registro!$A:$A,A294,Detalhe_Registro!$D:$D,B294)</f>
        <v>376</v>
      </c>
      <c r="J294" s="63">
        <f>SUMIFS(Detalhe_Registro!$G:$G,Detalhe_Registro!$A:$A,A294,Detalhe_Registro!$D:$D,B294)</f>
        <v>6.62</v>
      </c>
      <c r="K294" s="40" t="str">
        <f>IF(G294="","",IF(G294&lt;Premissas!$C$8,"&lt; 1,00",IF(G294&lt;Premissas!$C$9,"1,00 – 1,19",IF(G294&lt;Premissas!$C$10,"1,20 – 1,39",IF(G294&lt;Premissas!$C$11,"1,40 – 1,59",IF(G294&lt;Premissas!$C$12,"1,60 – 1,99","≥ 2,00"))))))</f>
        <v>≥ 2,00</v>
      </c>
      <c r="L294" s="64">
        <f>IF(G294="","",MIN(Premissas!$C$17,IF(G294&lt;Premissas!$C$8,Premissas!$E$7,IF(G294&lt;Premissas!$C$9,Premissas!$E$8,IF(G294&lt;Premissas!$C$10,Premissas!$E$9,IF(G294&lt;Premissas!$C$11,Premissas!$E$10,IF(G294&lt;Premissas!$C$12,Premissas!$E$11,Premissas!$E$12)))))))</f>
        <v>750</v>
      </c>
      <c r="M294" s="65">
        <f>IF(OR(L294="",L294=0),0,L294/Premissas!$C$16)</f>
        <v>28.846153846153847</v>
      </c>
      <c r="N294" s="40" t="str">
        <f>IF(L294&gt;=Premissas!$C$17,"SIM","NÃO")</f>
        <v>SIM</v>
      </c>
    </row>
    <row r="295" spans="1:14" ht="15" customHeight="1">
      <c r="A295" s="40">
        <v>7</v>
      </c>
      <c r="B295" s="40" t="s">
        <v>365</v>
      </c>
      <c r="C295" s="40" t="s">
        <v>366</v>
      </c>
      <c r="D295" s="40">
        <v>409</v>
      </c>
      <c r="E295" s="40" t="s">
        <v>21</v>
      </c>
      <c r="F295" s="40">
        <f>COUNTIFS(Detalhe_Registro!$A:$A,A295,Detalhe_Registro!$D:$D,B295)</f>
        <v>1</v>
      </c>
      <c r="G295" s="63">
        <v>1.318182</v>
      </c>
      <c r="H295" s="63">
        <v>1.318182</v>
      </c>
      <c r="I295" s="62">
        <f>SUMIFS(Detalhe_Registro!$F:$F,Detalhe_Registro!$A:$A,A295,Detalhe_Registro!$D:$D,B295)</f>
        <v>1105</v>
      </c>
      <c r="J295" s="63">
        <f>SUMIFS(Detalhe_Registro!$G:$G,Detalhe_Registro!$A:$A,A295,Detalhe_Registro!$D:$D,B295)</f>
        <v>37.700000000000003</v>
      </c>
      <c r="K295" s="40" t="str">
        <f>IF(G295="","",IF(G295&lt;Premissas!$C$8,"&lt; 1,00",IF(G295&lt;Premissas!$C$9,"1,00 – 1,19",IF(G295&lt;Premissas!$C$10,"1,20 – 1,39",IF(G295&lt;Premissas!$C$11,"1,40 – 1,59",IF(G295&lt;Premissas!$C$12,"1,60 – 1,99","≥ 2,00"))))))</f>
        <v>1,20 – 1,39</v>
      </c>
      <c r="L295" s="64">
        <f>IF(G295="","",MIN(Premissas!$C$17,IF(G295&lt;Premissas!$C$8,Premissas!$E$7,IF(G295&lt;Premissas!$C$9,Premissas!$E$8,IF(G295&lt;Premissas!$C$10,Premissas!$E$9,IF(G295&lt;Premissas!$C$11,Premissas!$E$10,IF(G295&lt;Premissas!$C$12,Premissas!$E$11,Premissas!$E$12)))))))</f>
        <v>200</v>
      </c>
      <c r="M295" s="65">
        <f>IF(OR(L295="",L295=0),0,L295/Premissas!$C$16)</f>
        <v>7.6923076923076925</v>
      </c>
      <c r="N295" s="40" t="str">
        <f>IF(L295&gt;=Premissas!$C$17,"SIM","NÃO")</f>
        <v>NÃO</v>
      </c>
    </row>
    <row r="296" spans="1:14" ht="15" customHeight="1">
      <c r="A296" s="40">
        <v>7</v>
      </c>
      <c r="B296" s="40" t="s">
        <v>229</v>
      </c>
      <c r="C296" s="40" t="s">
        <v>230</v>
      </c>
      <c r="D296" s="40">
        <v>409</v>
      </c>
      <c r="E296" s="40" t="s">
        <v>19</v>
      </c>
      <c r="F296" s="40">
        <f>COUNTIFS(Detalhe_Registro!$A:$A,A296,Detalhe_Registro!$D:$D,B296)</f>
        <v>1</v>
      </c>
      <c r="G296" s="63">
        <v>2.2083330000000001</v>
      </c>
      <c r="H296" s="63">
        <v>2.2083330000000001</v>
      </c>
      <c r="I296" s="62">
        <f>SUMIFS(Detalhe_Registro!$F:$F,Detalhe_Registro!$A:$A,A296,Detalhe_Registro!$D:$D,B296)</f>
        <v>359</v>
      </c>
      <c r="J296" s="63">
        <f>SUMIFS(Detalhe_Registro!$G:$G,Detalhe_Registro!$A:$A,A296,Detalhe_Registro!$D:$D,B296)</f>
        <v>6.72</v>
      </c>
      <c r="K296" s="40" t="str">
        <f>IF(G296="","",IF(G296&lt;Premissas!$C$8,"&lt; 1,00",IF(G296&lt;Premissas!$C$9,"1,00 – 1,19",IF(G296&lt;Premissas!$C$10,"1,20 – 1,39",IF(G296&lt;Premissas!$C$11,"1,40 – 1,59",IF(G296&lt;Premissas!$C$12,"1,60 – 1,99","≥ 2,00"))))))</f>
        <v>≥ 2,00</v>
      </c>
      <c r="L296" s="64">
        <f>IF(G296="","",MIN(Premissas!$C$17,IF(G296&lt;Premissas!$C$8,Premissas!$E$7,IF(G296&lt;Premissas!$C$9,Premissas!$E$8,IF(G296&lt;Premissas!$C$10,Premissas!$E$9,IF(G296&lt;Premissas!$C$11,Premissas!$E$10,IF(G296&lt;Premissas!$C$12,Premissas!$E$11,Premissas!$E$12)))))))</f>
        <v>750</v>
      </c>
      <c r="M296" s="65">
        <f>IF(OR(L296="",L296=0),0,L296/Premissas!$C$16)</f>
        <v>28.846153846153847</v>
      </c>
      <c r="N296" s="40" t="str">
        <f>IF(L296&gt;=Premissas!$C$17,"SIM","NÃO")</f>
        <v>SIM</v>
      </c>
    </row>
    <row r="297" spans="1:14" ht="15" customHeight="1">
      <c r="A297" s="40">
        <v>7</v>
      </c>
      <c r="B297" s="40" t="s">
        <v>143</v>
      </c>
      <c r="C297" s="40" t="s">
        <v>144</v>
      </c>
      <c r="D297" s="40">
        <v>409</v>
      </c>
      <c r="E297" s="40" t="s">
        <v>22</v>
      </c>
      <c r="F297" s="40">
        <f>COUNTIFS(Detalhe_Registro!$A:$A,A297,Detalhe_Registro!$D:$D,B297)</f>
        <v>1</v>
      </c>
      <c r="G297" s="63">
        <v>1.1599999999999999</v>
      </c>
      <c r="H297" s="63">
        <v>1.1599999999999999</v>
      </c>
      <c r="I297" s="62">
        <f>SUMIFS(Detalhe_Registro!$F:$F,Detalhe_Registro!$A:$A,A297,Detalhe_Registro!$D:$D,B297)</f>
        <v>1507</v>
      </c>
      <c r="J297" s="63">
        <f>SUMIFS(Detalhe_Registro!$G:$G,Detalhe_Registro!$A:$A,A297,Detalhe_Registro!$D:$D,B297)</f>
        <v>52.63</v>
      </c>
      <c r="K297" s="40" t="str">
        <f>IF(G297="","",IF(G297&lt;Premissas!$C$8,"&lt; 1,00",IF(G297&lt;Premissas!$C$9,"1,00 – 1,19",IF(G297&lt;Premissas!$C$10,"1,20 – 1,39",IF(G297&lt;Premissas!$C$11,"1,40 – 1,59",IF(G297&lt;Premissas!$C$12,"1,60 – 1,99","≥ 2,00"))))))</f>
        <v>1,00 – 1,19</v>
      </c>
      <c r="L297" s="64">
        <f>IF(G297="","",MIN(Premissas!$C$17,IF(G297&lt;Premissas!$C$8,Premissas!$E$7,IF(G297&lt;Premissas!$C$9,Premissas!$E$8,IF(G297&lt;Premissas!$C$10,Premissas!$E$9,IF(G297&lt;Premissas!$C$11,Premissas!$E$10,IF(G297&lt;Premissas!$C$12,Premissas!$E$11,Premissas!$E$12)))))))</f>
        <v>100</v>
      </c>
      <c r="M297" s="65">
        <f>IF(OR(L297="",L297=0),0,L297/Premissas!$C$16)</f>
        <v>3.8461538461538463</v>
      </c>
      <c r="N297" s="40" t="str">
        <f>IF(L297&gt;=Premissas!$C$17,"SIM","NÃO")</f>
        <v>NÃO</v>
      </c>
    </row>
    <row r="298" spans="1:14" ht="15" customHeight="1">
      <c r="A298" s="40">
        <v>7</v>
      </c>
      <c r="B298" s="40" t="s">
        <v>347</v>
      </c>
      <c r="C298" s="40" t="s">
        <v>348</v>
      </c>
      <c r="D298" s="40">
        <v>409</v>
      </c>
      <c r="E298" s="40" t="s">
        <v>1939</v>
      </c>
      <c r="F298" s="40">
        <f>COUNTIFS(Detalhe_Registro!$A:$A,A298,Detalhe_Registro!$D:$D,B298)</f>
        <v>2</v>
      </c>
      <c r="G298" s="63">
        <v>0.70833299999999999</v>
      </c>
      <c r="H298" s="63">
        <v>0.67234799999999995</v>
      </c>
      <c r="I298" s="62">
        <f>SUMIFS(Detalhe_Registro!$F:$F,Detalhe_Registro!$A:$A,A298,Detalhe_Registro!$D:$D,B298)</f>
        <v>85</v>
      </c>
      <c r="J298" s="63">
        <f>SUMIFS(Detalhe_Registro!$G:$G,Detalhe_Registro!$A:$A,A298,Detalhe_Registro!$D:$D,B298)</f>
        <v>5.87</v>
      </c>
      <c r="K298" s="40" t="str">
        <f>IF(G298="","",IF(G298&lt;Premissas!$C$8,"&lt; 1,00",IF(G298&lt;Premissas!$C$9,"1,00 – 1,19",IF(G298&lt;Premissas!$C$10,"1,20 – 1,39",IF(G298&lt;Premissas!$C$11,"1,40 – 1,59",IF(G298&lt;Premissas!$C$12,"1,60 – 1,99","≥ 2,00"))))))</f>
        <v>&lt; 1,00</v>
      </c>
      <c r="L298" s="64">
        <f>IF(G298="","",MIN(Premissas!$C$17,IF(G298&lt;Premissas!$C$8,Premissas!$E$7,IF(G298&lt;Premissas!$C$9,Premissas!$E$8,IF(G298&lt;Premissas!$C$10,Premissas!$E$9,IF(G298&lt;Premissas!$C$11,Premissas!$E$10,IF(G298&lt;Premissas!$C$12,Premissas!$E$11,Premissas!$E$12)))))))</f>
        <v>0</v>
      </c>
      <c r="M298" s="65">
        <f>IF(OR(L298="",L298=0),0,L298/Premissas!$C$16)</f>
        <v>0</v>
      </c>
      <c r="N298" s="40" t="str">
        <f>IF(L298&gt;=Premissas!$C$17,"SIM","NÃO")</f>
        <v>NÃO</v>
      </c>
    </row>
    <row r="299" spans="1:14" ht="15" customHeight="1">
      <c r="A299" s="40">
        <v>7</v>
      </c>
      <c r="B299" s="40" t="s">
        <v>345</v>
      </c>
      <c r="C299" s="40" t="s">
        <v>346</v>
      </c>
      <c r="D299" s="40">
        <v>409</v>
      </c>
      <c r="E299" s="40" t="s">
        <v>19</v>
      </c>
      <c r="F299" s="40">
        <f>COUNTIFS(Detalhe_Registro!$A:$A,A299,Detalhe_Registro!$D:$D,B299)</f>
        <v>1</v>
      </c>
      <c r="G299" s="63">
        <v>1.875</v>
      </c>
      <c r="H299" s="63">
        <v>1.875</v>
      </c>
      <c r="I299" s="62">
        <f>SUMIFS(Detalhe_Registro!$F:$F,Detalhe_Registro!$A:$A,A299,Detalhe_Registro!$D:$D,B299)</f>
        <v>9</v>
      </c>
      <c r="J299" s="63">
        <f>SUMIFS(Detalhe_Registro!$G:$G,Detalhe_Registro!$A:$A,A299,Detalhe_Registro!$D:$D,B299)</f>
        <v>0.2</v>
      </c>
      <c r="K299" s="40" t="str">
        <f>IF(G299="","",IF(G299&lt;Premissas!$C$8,"&lt; 1,00",IF(G299&lt;Premissas!$C$9,"1,00 – 1,19",IF(G299&lt;Premissas!$C$10,"1,20 – 1,39",IF(G299&lt;Premissas!$C$11,"1,40 – 1,59",IF(G299&lt;Premissas!$C$12,"1,60 – 1,99","≥ 2,00"))))))</f>
        <v>1,60 – 1,99</v>
      </c>
      <c r="L299" s="64">
        <f>IF(G299="","",MIN(Premissas!$C$17,IF(G299&lt;Premissas!$C$8,Premissas!$E$7,IF(G299&lt;Premissas!$C$9,Premissas!$E$8,IF(G299&lt;Premissas!$C$10,Premissas!$E$9,IF(G299&lt;Premissas!$C$11,Premissas!$E$10,IF(G299&lt;Premissas!$C$12,Premissas!$E$11,Premissas!$E$12)))))))</f>
        <v>500</v>
      </c>
      <c r="M299" s="65">
        <f>IF(OR(L299="",L299=0),0,L299/Premissas!$C$16)</f>
        <v>19.23076923076923</v>
      </c>
      <c r="N299" s="40" t="str">
        <f>IF(L299&gt;=Premissas!$C$17,"SIM","NÃO")</f>
        <v>NÃO</v>
      </c>
    </row>
    <row r="300" spans="1:14" ht="15" customHeight="1">
      <c r="A300" s="40">
        <v>7</v>
      </c>
      <c r="B300" s="40" t="s">
        <v>195</v>
      </c>
      <c r="C300" s="40" t="s">
        <v>196</v>
      </c>
      <c r="D300" s="40">
        <v>409</v>
      </c>
      <c r="E300" s="40" t="s">
        <v>19</v>
      </c>
      <c r="F300" s="40">
        <f>COUNTIFS(Detalhe_Registro!$A:$A,A300,Detalhe_Registro!$D:$D,B300)</f>
        <v>1</v>
      </c>
      <c r="G300" s="63">
        <v>2.6666669999999999</v>
      </c>
      <c r="H300" s="63">
        <v>2.6666669999999999</v>
      </c>
      <c r="I300" s="62">
        <f>SUMIFS(Detalhe_Registro!$F:$F,Detalhe_Registro!$A:$A,A300,Detalhe_Registro!$D:$D,B300)</f>
        <v>889</v>
      </c>
      <c r="J300" s="63">
        <f>SUMIFS(Detalhe_Registro!$G:$G,Detalhe_Registro!$A:$A,A300,Detalhe_Registro!$D:$D,B300)</f>
        <v>13.99</v>
      </c>
      <c r="K300" s="40" t="str">
        <f>IF(G300="","",IF(G300&lt;Premissas!$C$8,"&lt; 1,00",IF(G300&lt;Premissas!$C$9,"1,00 – 1,19",IF(G300&lt;Premissas!$C$10,"1,20 – 1,39",IF(G300&lt;Premissas!$C$11,"1,40 – 1,59",IF(G300&lt;Premissas!$C$12,"1,60 – 1,99","≥ 2,00"))))))</f>
        <v>≥ 2,00</v>
      </c>
      <c r="L300" s="64">
        <f>IF(G300="","",MIN(Premissas!$C$17,IF(G300&lt;Premissas!$C$8,Premissas!$E$7,IF(G300&lt;Premissas!$C$9,Premissas!$E$8,IF(G300&lt;Premissas!$C$10,Premissas!$E$9,IF(G300&lt;Premissas!$C$11,Premissas!$E$10,IF(G300&lt;Premissas!$C$12,Premissas!$E$11,Premissas!$E$12)))))))</f>
        <v>750</v>
      </c>
      <c r="M300" s="65">
        <f>IF(OR(L300="",L300=0),0,L300/Premissas!$C$16)</f>
        <v>28.846153846153847</v>
      </c>
      <c r="N300" s="40" t="str">
        <f>IF(L300&gt;=Premissas!$C$17,"SIM","NÃO")</f>
        <v>SIM</v>
      </c>
    </row>
    <row r="301" spans="1:14" ht="15" customHeight="1">
      <c r="A301" s="40">
        <v>7</v>
      </c>
      <c r="B301" s="40" t="s">
        <v>159</v>
      </c>
      <c r="C301" s="40" t="s">
        <v>160</v>
      </c>
      <c r="D301" s="40">
        <v>409</v>
      </c>
      <c r="E301" s="40" t="s">
        <v>1937</v>
      </c>
      <c r="F301" s="40">
        <f>COUNTIFS(Detalhe_Registro!$A:$A,A301,Detalhe_Registro!$D:$D,B301)</f>
        <v>2</v>
      </c>
      <c r="G301" s="63">
        <v>2.2000000000000002</v>
      </c>
      <c r="H301" s="63">
        <v>1.622727</v>
      </c>
      <c r="I301" s="62">
        <f>SUMIFS(Detalhe_Registro!$F:$F,Detalhe_Registro!$A:$A,A301,Detalhe_Registro!$D:$D,B301)</f>
        <v>1998</v>
      </c>
      <c r="J301" s="63">
        <f>SUMIFS(Detalhe_Registro!$G:$G,Detalhe_Registro!$A:$A,A301,Detalhe_Registro!$D:$D,B301)</f>
        <v>41.72</v>
      </c>
      <c r="K301" s="40" t="str">
        <f>IF(G301="","",IF(G301&lt;Premissas!$C$8,"&lt; 1,00",IF(G301&lt;Premissas!$C$9,"1,00 – 1,19",IF(G301&lt;Premissas!$C$10,"1,20 – 1,39",IF(G301&lt;Premissas!$C$11,"1,40 – 1,59",IF(G301&lt;Premissas!$C$12,"1,60 – 1,99","≥ 2,00"))))))</f>
        <v>≥ 2,00</v>
      </c>
      <c r="L301" s="64">
        <f>IF(G301="","",MIN(Premissas!$C$17,IF(G301&lt;Premissas!$C$8,Premissas!$E$7,IF(G301&lt;Premissas!$C$9,Premissas!$E$8,IF(G301&lt;Premissas!$C$10,Premissas!$E$9,IF(G301&lt;Premissas!$C$11,Premissas!$E$10,IF(G301&lt;Premissas!$C$12,Premissas!$E$11,Premissas!$E$12)))))))</f>
        <v>750</v>
      </c>
      <c r="M301" s="65">
        <f>IF(OR(L301="",L301=0),0,L301/Premissas!$C$16)</f>
        <v>28.846153846153847</v>
      </c>
      <c r="N301" s="40" t="str">
        <f>IF(L301&gt;=Premissas!$C$17,"SIM","NÃO")</f>
        <v>SIM</v>
      </c>
    </row>
    <row r="302" spans="1:14" ht="15" customHeight="1">
      <c r="A302" s="40">
        <v>7</v>
      </c>
      <c r="B302" s="40" t="s">
        <v>241</v>
      </c>
      <c r="C302" s="40" t="s">
        <v>242</v>
      </c>
      <c r="D302" s="40">
        <v>409</v>
      </c>
      <c r="E302" s="40" t="s">
        <v>22</v>
      </c>
      <c r="F302" s="40">
        <f>COUNTIFS(Detalhe_Registro!$A:$A,A302,Detalhe_Registro!$D:$D,B302)</f>
        <v>1</v>
      </c>
      <c r="G302" s="63">
        <v>1.24</v>
      </c>
      <c r="H302" s="63">
        <v>1.24</v>
      </c>
      <c r="I302" s="62">
        <f>SUMIFS(Detalhe_Registro!$F:$F,Detalhe_Registro!$A:$A,A302,Detalhe_Registro!$D:$D,B302)</f>
        <v>2171</v>
      </c>
      <c r="J302" s="63">
        <f>SUMIFS(Detalhe_Registro!$G:$G,Detalhe_Registro!$A:$A,A302,Detalhe_Registro!$D:$D,B302)</f>
        <v>70.430000000000007</v>
      </c>
      <c r="K302" s="40" t="str">
        <f>IF(G302="","",IF(G302&lt;Premissas!$C$8,"&lt; 1,00",IF(G302&lt;Premissas!$C$9,"1,00 – 1,19",IF(G302&lt;Premissas!$C$10,"1,20 – 1,39",IF(G302&lt;Premissas!$C$11,"1,40 – 1,59",IF(G302&lt;Premissas!$C$12,"1,60 – 1,99","≥ 2,00"))))))</f>
        <v>1,20 – 1,39</v>
      </c>
      <c r="L302" s="64">
        <f>IF(G302="","",MIN(Premissas!$C$17,IF(G302&lt;Premissas!$C$8,Premissas!$E$7,IF(G302&lt;Premissas!$C$9,Premissas!$E$8,IF(G302&lt;Premissas!$C$10,Premissas!$E$9,IF(G302&lt;Premissas!$C$11,Premissas!$E$10,IF(G302&lt;Premissas!$C$12,Premissas!$E$11,Premissas!$E$12)))))))</f>
        <v>200</v>
      </c>
      <c r="M302" s="65">
        <f>IF(OR(L302="",L302=0),0,L302/Premissas!$C$16)</f>
        <v>7.6923076923076925</v>
      </c>
      <c r="N302" s="40" t="str">
        <f>IF(L302&gt;=Premissas!$C$17,"SIM","NÃO")</f>
        <v>NÃO</v>
      </c>
    </row>
    <row r="303" spans="1:14" ht="15" customHeight="1">
      <c r="A303" s="40">
        <v>7</v>
      </c>
      <c r="B303" s="40" t="s">
        <v>215</v>
      </c>
      <c r="C303" s="40" t="s">
        <v>216</v>
      </c>
      <c r="D303" s="40">
        <v>409</v>
      </c>
      <c r="E303" s="40" t="s">
        <v>1937</v>
      </c>
      <c r="F303" s="40">
        <f>COUNTIFS(Detalhe_Registro!$A:$A,A303,Detalhe_Registro!$D:$D,B303)</f>
        <v>2</v>
      </c>
      <c r="G303" s="63">
        <v>2.08</v>
      </c>
      <c r="H303" s="63">
        <v>1.6536360000000001</v>
      </c>
      <c r="I303" s="62">
        <f>SUMIFS(Detalhe_Registro!$F:$F,Detalhe_Registro!$A:$A,A303,Detalhe_Registro!$D:$D,B303)</f>
        <v>1815</v>
      </c>
      <c r="J303" s="63">
        <f>SUMIFS(Detalhe_Registro!$G:$G,Detalhe_Registro!$A:$A,A303,Detalhe_Registro!$D:$D,B303)</f>
        <v>46.92</v>
      </c>
      <c r="K303" s="40" t="str">
        <f>IF(G303="","",IF(G303&lt;Premissas!$C$8,"&lt; 1,00",IF(G303&lt;Premissas!$C$9,"1,00 – 1,19",IF(G303&lt;Premissas!$C$10,"1,20 – 1,39",IF(G303&lt;Premissas!$C$11,"1,40 – 1,59",IF(G303&lt;Premissas!$C$12,"1,60 – 1,99","≥ 2,00"))))))</f>
        <v>≥ 2,00</v>
      </c>
      <c r="L303" s="64">
        <f>IF(G303="","",MIN(Premissas!$C$17,IF(G303&lt;Premissas!$C$8,Premissas!$E$7,IF(G303&lt;Premissas!$C$9,Premissas!$E$8,IF(G303&lt;Premissas!$C$10,Premissas!$E$9,IF(G303&lt;Premissas!$C$11,Premissas!$E$10,IF(G303&lt;Premissas!$C$12,Premissas!$E$11,Premissas!$E$12)))))))</f>
        <v>750</v>
      </c>
      <c r="M303" s="65">
        <f>IF(OR(L303="",L303=0),0,L303/Premissas!$C$16)</f>
        <v>28.846153846153847</v>
      </c>
      <c r="N303" s="40" t="str">
        <f>IF(L303&gt;=Premissas!$C$17,"SIM","NÃO")</f>
        <v>SIM</v>
      </c>
    </row>
    <row r="304" spans="1:14" ht="15" customHeight="1">
      <c r="A304" s="40">
        <v>7</v>
      </c>
      <c r="B304" s="40" t="s">
        <v>169</v>
      </c>
      <c r="C304" s="40" t="s">
        <v>170</v>
      </c>
      <c r="D304" s="40">
        <v>409</v>
      </c>
      <c r="E304" s="40" t="s">
        <v>22</v>
      </c>
      <c r="F304" s="40">
        <f>COUNTIFS(Detalhe_Registro!$A:$A,A304,Detalhe_Registro!$D:$D,B304)</f>
        <v>1</v>
      </c>
      <c r="G304" s="63">
        <v>1.1200000000000001</v>
      </c>
      <c r="H304" s="63">
        <v>1.1200000000000001</v>
      </c>
      <c r="I304" s="62">
        <f>SUMIFS(Detalhe_Registro!$F:$F,Detalhe_Registro!$A:$A,A304,Detalhe_Registro!$D:$D,B304)</f>
        <v>1884</v>
      </c>
      <c r="J304" s="63">
        <f>SUMIFS(Detalhe_Registro!$G:$G,Detalhe_Registro!$A:$A,A304,Detalhe_Registro!$D:$D,B304)</f>
        <v>68.16</v>
      </c>
      <c r="K304" s="40" t="str">
        <f>IF(G304="","",IF(G304&lt;Premissas!$C$8,"&lt; 1,00",IF(G304&lt;Premissas!$C$9,"1,00 – 1,19",IF(G304&lt;Premissas!$C$10,"1,20 – 1,39",IF(G304&lt;Premissas!$C$11,"1,40 – 1,59",IF(G304&lt;Premissas!$C$12,"1,60 – 1,99","≥ 2,00"))))))</f>
        <v>1,00 – 1,19</v>
      </c>
      <c r="L304" s="64">
        <f>IF(G304="","",MIN(Premissas!$C$17,IF(G304&lt;Premissas!$C$8,Premissas!$E$7,IF(G304&lt;Premissas!$C$9,Premissas!$E$8,IF(G304&lt;Premissas!$C$10,Premissas!$E$9,IF(G304&lt;Premissas!$C$11,Premissas!$E$10,IF(G304&lt;Premissas!$C$12,Premissas!$E$11,Premissas!$E$12)))))))</f>
        <v>100</v>
      </c>
      <c r="M304" s="65">
        <f>IF(OR(L304="",L304=0),0,L304/Premissas!$C$16)</f>
        <v>3.8461538461538463</v>
      </c>
      <c r="N304" s="40" t="str">
        <f>IF(L304&gt;=Premissas!$C$17,"SIM","NÃO")</f>
        <v>NÃO</v>
      </c>
    </row>
    <row r="305" spans="1:14" ht="15" customHeight="1">
      <c r="A305" s="40">
        <v>7</v>
      </c>
      <c r="B305" s="40" t="s">
        <v>375</v>
      </c>
      <c r="C305" s="40" t="s">
        <v>376</v>
      </c>
      <c r="D305" s="40">
        <v>409</v>
      </c>
      <c r="E305" s="40" t="s">
        <v>21</v>
      </c>
      <c r="F305" s="40">
        <f>COUNTIFS(Detalhe_Registro!$A:$A,A305,Detalhe_Registro!$D:$D,B305)</f>
        <v>1</v>
      </c>
      <c r="G305" s="63">
        <v>0.77272700000000005</v>
      </c>
      <c r="H305" s="63">
        <v>0.77272700000000005</v>
      </c>
      <c r="I305" s="62">
        <f>SUMIFS(Detalhe_Registro!$F:$F,Detalhe_Registro!$A:$A,A305,Detalhe_Registro!$D:$D,B305)</f>
        <v>18</v>
      </c>
      <c r="J305" s="63">
        <f>SUMIFS(Detalhe_Registro!$G:$G,Detalhe_Registro!$A:$A,A305,Detalhe_Registro!$D:$D,B305)</f>
        <v>1.07</v>
      </c>
      <c r="K305" s="40" t="str">
        <f>IF(G305="","",IF(G305&lt;Premissas!$C$8,"&lt; 1,00",IF(G305&lt;Premissas!$C$9,"1,00 – 1,19",IF(G305&lt;Premissas!$C$10,"1,20 – 1,39",IF(G305&lt;Premissas!$C$11,"1,40 – 1,59",IF(G305&lt;Premissas!$C$12,"1,60 – 1,99","≥ 2,00"))))))</f>
        <v>&lt; 1,00</v>
      </c>
      <c r="L305" s="64">
        <f>IF(G305="","",MIN(Premissas!$C$17,IF(G305&lt;Premissas!$C$8,Premissas!$E$7,IF(G305&lt;Premissas!$C$9,Premissas!$E$8,IF(G305&lt;Premissas!$C$10,Premissas!$E$9,IF(G305&lt;Premissas!$C$11,Premissas!$E$10,IF(G305&lt;Premissas!$C$12,Premissas!$E$11,Premissas!$E$12)))))))</f>
        <v>0</v>
      </c>
      <c r="M305" s="65">
        <f>IF(OR(L305="",L305=0),0,L305/Premissas!$C$16)</f>
        <v>0</v>
      </c>
      <c r="N305" s="40" t="str">
        <f>IF(L305&gt;=Premissas!$C$17,"SIM","NÃO")</f>
        <v>NÃO</v>
      </c>
    </row>
    <row r="306" spans="1:14" ht="15" customHeight="1">
      <c r="A306" s="40">
        <v>7</v>
      </c>
      <c r="B306" s="40" t="s">
        <v>305</v>
      </c>
      <c r="C306" s="40" t="s">
        <v>306</v>
      </c>
      <c r="D306" s="40">
        <v>409</v>
      </c>
      <c r="E306" s="40" t="s">
        <v>1937</v>
      </c>
      <c r="F306" s="40">
        <f>COUNTIFS(Detalhe_Registro!$A:$A,A306,Detalhe_Registro!$D:$D,B306)</f>
        <v>2</v>
      </c>
      <c r="G306" s="63">
        <v>2.9090910000000001</v>
      </c>
      <c r="H306" s="63">
        <v>2.5945450000000001</v>
      </c>
      <c r="I306" s="62">
        <f>SUMIFS(Detalhe_Registro!$F:$F,Detalhe_Registro!$A:$A,A306,Detalhe_Registro!$D:$D,B306)</f>
        <v>161</v>
      </c>
      <c r="J306" s="63">
        <f>SUMIFS(Detalhe_Registro!$G:$G,Detalhe_Registro!$A:$A,A306,Detalhe_Registro!$D:$D,B306)</f>
        <v>2.54</v>
      </c>
      <c r="K306" s="40" t="str">
        <f>IF(G306="","",IF(G306&lt;Premissas!$C$8,"&lt; 1,00",IF(G306&lt;Premissas!$C$9,"1,00 – 1,19",IF(G306&lt;Premissas!$C$10,"1,20 – 1,39",IF(G306&lt;Premissas!$C$11,"1,40 – 1,59",IF(G306&lt;Premissas!$C$12,"1,60 – 1,99","≥ 2,00"))))))</f>
        <v>≥ 2,00</v>
      </c>
      <c r="L306" s="64">
        <f>IF(G306="","",MIN(Premissas!$C$17,IF(G306&lt;Premissas!$C$8,Premissas!$E$7,IF(G306&lt;Premissas!$C$9,Premissas!$E$8,IF(G306&lt;Premissas!$C$10,Premissas!$E$9,IF(G306&lt;Premissas!$C$11,Premissas!$E$10,IF(G306&lt;Premissas!$C$12,Premissas!$E$11,Premissas!$E$12)))))))</f>
        <v>750</v>
      </c>
      <c r="M306" s="65">
        <f>IF(OR(L306="",L306=0),0,L306/Premissas!$C$16)</f>
        <v>28.846153846153847</v>
      </c>
      <c r="N306" s="40" t="str">
        <f>IF(L306&gt;=Premissas!$C$17,"SIM","NÃO")</f>
        <v>SIM</v>
      </c>
    </row>
    <row r="307" spans="1:14" ht="15" customHeight="1">
      <c r="A307" s="40">
        <v>7</v>
      </c>
      <c r="B307" s="40" t="s">
        <v>393</v>
      </c>
      <c r="C307" s="40" t="s">
        <v>394</v>
      </c>
      <c r="D307" s="40">
        <v>409</v>
      </c>
      <c r="E307" s="40" t="s">
        <v>19</v>
      </c>
      <c r="F307" s="40">
        <f>COUNTIFS(Detalhe_Registro!$A:$A,A307,Detalhe_Registro!$D:$D,B307)</f>
        <v>1</v>
      </c>
      <c r="G307" s="63">
        <v>2.25</v>
      </c>
      <c r="H307" s="63">
        <v>2.25</v>
      </c>
      <c r="I307" s="62">
        <f>SUMIFS(Detalhe_Registro!$F:$F,Detalhe_Registro!$A:$A,A307,Detalhe_Registro!$D:$D,B307)</f>
        <v>612</v>
      </c>
      <c r="J307" s="63">
        <f>SUMIFS(Detalhe_Registro!$G:$G,Detalhe_Registro!$A:$A,A307,Detalhe_Registro!$D:$D,B307)</f>
        <v>11.39</v>
      </c>
      <c r="K307" s="40" t="str">
        <f>IF(G307="","",IF(G307&lt;Premissas!$C$8,"&lt; 1,00",IF(G307&lt;Premissas!$C$9,"1,00 – 1,19",IF(G307&lt;Premissas!$C$10,"1,20 – 1,39",IF(G307&lt;Premissas!$C$11,"1,40 – 1,59",IF(G307&lt;Premissas!$C$12,"1,60 – 1,99","≥ 2,00"))))))</f>
        <v>≥ 2,00</v>
      </c>
      <c r="L307" s="64">
        <f>IF(G307="","",MIN(Premissas!$C$17,IF(G307&lt;Premissas!$C$8,Premissas!$E$7,IF(G307&lt;Premissas!$C$9,Premissas!$E$8,IF(G307&lt;Premissas!$C$10,Premissas!$E$9,IF(G307&lt;Premissas!$C$11,Premissas!$E$10,IF(G307&lt;Premissas!$C$12,Premissas!$E$11,Premissas!$E$12)))))))</f>
        <v>750</v>
      </c>
      <c r="M307" s="65">
        <f>IF(OR(L307="",L307=0),0,L307/Premissas!$C$16)</f>
        <v>28.846153846153847</v>
      </c>
      <c r="N307" s="40" t="str">
        <f>IF(L307&gt;=Premissas!$C$17,"SIM","NÃO")</f>
        <v>SIM</v>
      </c>
    </row>
    <row r="308" spans="1:14" ht="15" customHeight="1">
      <c r="A308" s="40">
        <v>7</v>
      </c>
      <c r="B308" s="40" t="s">
        <v>147</v>
      </c>
      <c r="C308" s="40" t="s">
        <v>148</v>
      </c>
      <c r="D308" s="40">
        <v>409</v>
      </c>
      <c r="E308" s="40" t="s">
        <v>19</v>
      </c>
      <c r="F308" s="40">
        <f>COUNTIFS(Detalhe_Registro!$A:$A,A308,Detalhe_Registro!$D:$D,B308)</f>
        <v>1</v>
      </c>
      <c r="G308" s="63">
        <v>2.3333330000000001</v>
      </c>
      <c r="H308" s="63">
        <v>2.3333330000000001</v>
      </c>
      <c r="I308" s="62">
        <f>SUMIFS(Detalhe_Registro!$F:$F,Detalhe_Registro!$A:$A,A308,Detalhe_Registro!$D:$D,B308)</f>
        <v>458</v>
      </c>
      <c r="J308" s="63">
        <f>SUMIFS(Detalhe_Registro!$G:$G,Detalhe_Registro!$A:$A,A308,Detalhe_Registro!$D:$D,B308)</f>
        <v>8.16</v>
      </c>
      <c r="K308" s="40" t="str">
        <f>IF(G308="","",IF(G308&lt;Premissas!$C$8,"&lt; 1,00",IF(G308&lt;Premissas!$C$9,"1,00 – 1,19",IF(G308&lt;Premissas!$C$10,"1,20 – 1,39",IF(G308&lt;Premissas!$C$11,"1,40 – 1,59",IF(G308&lt;Premissas!$C$12,"1,60 – 1,99","≥ 2,00"))))))</f>
        <v>≥ 2,00</v>
      </c>
      <c r="L308" s="64">
        <f>IF(G308="","",MIN(Premissas!$C$17,IF(G308&lt;Premissas!$C$8,Premissas!$E$7,IF(G308&lt;Premissas!$C$9,Premissas!$E$8,IF(G308&lt;Premissas!$C$10,Premissas!$E$9,IF(G308&lt;Premissas!$C$11,Premissas!$E$10,IF(G308&lt;Premissas!$C$12,Premissas!$E$11,Premissas!$E$12)))))))</f>
        <v>750</v>
      </c>
      <c r="M308" s="65">
        <f>IF(OR(L308="",L308=0),0,L308/Premissas!$C$16)</f>
        <v>28.846153846153847</v>
      </c>
      <c r="N308" s="40" t="str">
        <f>IF(L308&gt;=Premissas!$C$17,"SIM","NÃO")</f>
        <v>SIM</v>
      </c>
    </row>
    <row r="309" spans="1:14" ht="15" customHeight="1">
      <c r="A309" s="40">
        <v>7</v>
      </c>
      <c r="B309" s="40" t="s">
        <v>183</v>
      </c>
      <c r="C309" s="40" t="s">
        <v>184</v>
      </c>
      <c r="D309" s="40">
        <v>409</v>
      </c>
      <c r="E309" s="40" t="s">
        <v>22</v>
      </c>
      <c r="F309" s="40">
        <f>COUNTIFS(Detalhe_Registro!$A:$A,A309,Detalhe_Registro!$D:$D,B309)</f>
        <v>1</v>
      </c>
      <c r="G309" s="63">
        <v>1.44</v>
      </c>
      <c r="H309" s="63">
        <v>1.44</v>
      </c>
      <c r="I309" s="62">
        <f>SUMIFS(Detalhe_Registro!$F:$F,Detalhe_Registro!$A:$A,A309,Detalhe_Registro!$D:$D,B309)</f>
        <v>1911</v>
      </c>
      <c r="J309" s="63">
        <f>SUMIFS(Detalhe_Registro!$G:$G,Detalhe_Registro!$A:$A,A309,Detalhe_Registro!$D:$D,B309)</f>
        <v>53.72</v>
      </c>
      <c r="K309" s="40" t="str">
        <f>IF(G309="","",IF(G309&lt;Premissas!$C$8,"&lt; 1,00",IF(G309&lt;Premissas!$C$9,"1,00 – 1,19",IF(G309&lt;Premissas!$C$10,"1,20 – 1,39",IF(G309&lt;Premissas!$C$11,"1,40 – 1,59",IF(G309&lt;Premissas!$C$12,"1,60 – 1,99","≥ 2,00"))))))</f>
        <v>1,40 – 1,59</v>
      </c>
      <c r="L309" s="64">
        <f>IF(G309="","",MIN(Premissas!$C$17,IF(G309&lt;Premissas!$C$8,Premissas!$E$7,IF(G309&lt;Premissas!$C$9,Premissas!$E$8,IF(G309&lt;Premissas!$C$10,Premissas!$E$9,IF(G309&lt;Premissas!$C$11,Premissas!$E$10,IF(G309&lt;Premissas!$C$12,Premissas!$E$11,Premissas!$E$12)))))))</f>
        <v>350</v>
      </c>
      <c r="M309" s="65">
        <f>IF(OR(L309="",L309=0),0,L309/Premissas!$C$16)</f>
        <v>13.461538461538462</v>
      </c>
      <c r="N309" s="40" t="str">
        <f>IF(L309&gt;=Premissas!$C$17,"SIM","NÃO")</f>
        <v>NÃO</v>
      </c>
    </row>
    <row r="310" spans="1:14" ht="15" customHeight="1">
      <c r="A310" s="40">
        <v>7</v>
      </c>
      <c r="B310" s="40" t="s">
        <v>189</v>
      </c>
      <c r="C310" s="40" t="s">
        <v>190</v>
      </c>
      <c r="D310" s="40">
        <v>409</v>
      </c>
      <c r="E310" s="40" t="s">
        <v>1937</v>
      </c>
      <c r="F310" s="40">
        <f>COUNTIFS(Detalhe_Registro!$A:$A,A310,Detalhe_Registro!$D:$D,B310)</f>
        <v>2</v>
      </c>
      <c r="G310" s="63">
        <v>3</v>
      </c>
      <c r="H310" s="63">
        <v>2.3636360000000001</v>
      </c>
      <c r="I310" s="62">
        <f>SUMIFS(Detalhe_Registro!$F:$F,Detalhe_Registro!$A:$A,A310,Detalhe_Registro!$D:$D,B310)</f>
        <v>2825</v>
      </c>
      <c r="J310" s="63">
        <f>SUMIFS(Detalhe_Registro!$G:$G,Detalhe_Registro!$A:$A,A310,Detalhe_Registro!$D:$D,B310)</f>
        <v>42.099999999999994</v>
      </c>
      <c r="K310" s="40" t="str">
        <f>IF(G310="","",IF(G310&lt;Premissas!$C$8,"&lt; 1,00",IF(G310&lt;Premissas!$C$9,"1,00 – 1,19",IF(G310&lt;Premissas!$C$10,"1,20 – 1,39",IF(G310&lt;Premissas!$C$11,"1,40 – 1,59",IF(G310&lt;Premissas!$C$12,"1,60 – 1,99","≥ 2,00"))))))</f>
        <v>≥ 2,00</v>
      </c>
      <c r="L310" s="64">
        <f>IF(G310="","",MIN(Premissas!$C$17,IF(G310&lt;Premissas!$C$8,Premissas!$E$7,IF(G310&lt;Premissas!$C$9,Premissas!$E$8,IF(G310&lt;Premissas!$C$10,Premissas!$E$9,IF(G310&lt;Premissas!$C$11,Premissas!$E$10,IF(G310&lt;Premissas!$C$12,Premissas!$E$11,Premissas!$E$12)))))))</f>
        <v>750</v>
      </c>
      <c r="M310" s="65">
        <f>IF(OR(L310="",L310=0),0,L310/Premissas!$C$16)</f>
        <v>28.846153846153847</v>
      </c>
      <c r="N310" s="40" t="str">
        <f>IF(L310&gt;=Premissas!$C$17,"SIM","NÃO")</f>
        <v>SIM</v>
      </c>
    </row>
    <row r="311" spans="1:14" ht="15" customHeight="1">
      <c r="A311" s="40">
        <v>7</v>
      </c>
      <c r="B311" s="40" t="s">
        <v>283</v>
      </c>
      <c r="C311" s="40" t="s">
        <v>284</v>
      </c>
      <c r="D311" s="40">
        <v>409</v>
      </c>
      <c r="E311" s="40" t="s">
        <v>1937</v>
      </c>
      <c r="F311" s="40">
        <f>COUNTIFS(Detalhe_Registro!$A:$A,A311,Detalhe_Registro!$D:$D,B311)</f>
        <v>2</v>
      </c>
      <c r="G311" s="63">
        <v>8.32</v>
      </c>
      <c r="H311" s="63">
        <v>4.8645449999999997</v>
      </c>
      <c r="I311" s="62">
        <f>SUMIFS(Detalhe_Registro!$F:$F,Detalhe_Registro!$A:$A,A311,Detalhe_Registro!$D:$D,B311)</f>
        <v>131</v>
      </c>
      <c r="J311" s="63">
        <f>SUMIFS(Detalhe_Registro!$G:$G,Detalhe_Registro!$A:$A,A311,Detalhe_Registro!$D:$D,B311)</f>
        <v>1.9500000000000002</v>
      </c>
      <c r="K311" s="40" t="str">
        <f>IF(G311="","",IF(G311&lt;Premissas!$C$8,"&lt; 1,00",IF(G311&lt;Premissas!$C$9,"1,00 – 1,19",IF(G311&lt;Premissas!$C$10,"1,20 – 1,39",IF(G311&lt;Premissas!$C$11,"1,40 – 1,59",IF(G311&lt;Premissas!$C$12,"1,60 – 1,99","≥ 2,00"))))))</f>
        <v>≥ 2,00</v>
      </c>
      <c r="L311" s="64">
        <f>IF(G311="","",MIN(Premissas!$C$17,IF(G311&lt;Premissas!$C$8,Premissas!$E$7,IF(G311&lt;Premissas!$C$9,Premissas!$E$8,IF(G311&lt;Premissas!$C$10,Premissas!$E$9,IF(G311&lt;Premissas!$C$11,Premissas!$E$10,IF(G311&lt;Premissas!$C$12,Premissas!$E$11,Premissas!$E$12)))))))</f>
        <v>750</v>
      </c>
      <c r="M311" s="65">
        <f>IF(OR(L311="",L311=0),0,L311/Premissas!$C$16)</f>
        <v>28.846153846153847</v>
      </c>
      <c r="N311" s="40" t="str">
        <f>IF(L311&gt;=Premissas!$C$17,"SIM","NÃO")</f>
        <v>SIM</v>
      </c>
    </row>
    <row r="312" spans="1:14" ht="15" customHeight="1">
      <c r="A312" s="40">
        <v>7</v>
      </c>
      <c r="B312" s="40" t="s">
        <v>203</v>
      </c>
      <c r="C312" s="40" t="s">
        <v>204</v>
      </c>
      <c r="D312" s="40">
        <v>409</v>
      </c>
      <c r="E312" s="40" t="s">
        <v>1940</v>
      </c>
      <c r="F312" s="40">
        <f>COUNTIFS(Detalhe_Registro!$A:$A,A312,Detalhe_Registro!$D:$D,B312)</f>
        <v>3</v>
      </c>
      <c r="G312" s="63">
        <v>1.8636360000000001</v>
      </c>
      <c r="H312" s="63">
        <v>1.1695450000000001</v>
      </c>
      <c r="I312" s="62">
        <f>SUMIFS(Detalhe_Registro!$F:$F,Detalhe_Registro!$A:$A,A312,Detalhe_Registro!$D:$D,B312)</f>
        <v>542</v>
      </c>
      <c r="J312" s="63">
        <f>SUMIFS(Detalhe_Registro!$G:$G,Detalhe_Registro!$A:$A,A312,Detalhe_Registro!$D:$D,B312)</f>
        <v>15.58</v>
      </c>
      <c r="K312" s="40" t="str">
        <f>IF(G312="","",IF(G312&lt;Premissas!$C$8,"&lt; 1,00",IF(G312&lt;Premissas!$C$9,"1,00 – 1,19",IF(G312&lt;Premissas!$C$10,"1,20 – 1,39",IF(G312&lt;Premissas!$C$11,"1,40 – 1,59",IF(G312&lt;Premissas!$C$12,"1,60 – 1,99","≥ 2,00"))))))</f>
        <v>1,60 – 1,99</v>
      </c>
      <c r="L312" s="64">
        <f>IF(G312="","",MIN(Premissas!$C$17,IF(G312&lt;Premissas!$C$8,Premissas!$E$7,IF(G312&lt;Premissas!$C$9,Premissas!$E$8,IF(G312&lt;Premissas!$C$10,Premissas!$E$9,IF(G312&lt;Premissas!$C$11,Premissas!$E$10,IF(G312&lt;Premissas!$C$12,Premissas!$E$11,Premissas!$E$12)))))))</f>
        <v>500</v>
      </c>
      <c r="M312" s="65">
        <f>IF(OR(L312="",L312=0),0,L312/Premissas!$C$16)</f>
        <v>19.23076923076923</v>
      </c>
      <c r="N312" s="40" t="str">
        <f>IF(L312&gt;=Premissas!$C$17,"SIM","NÃO")</f>
        <v>NÃO</v>
      </c>
    </row>
    <row r="313" spans="1:14" ht="15" customHeight="1">
      <c r="A313" s="40">
        <v>7</v>
      </c>
      <c r="B313" s="40" t="s">
        <v>161</v>
      </c>
      <c r="C313" s="40" t="s">
        <v>162</v>
      </c>
      <c r="D313" s="40">
        <v>409</v>
      </c>
      <c r="E313" s="40" t="s">
        <v>19</v>
      </c>
      <c r="F313" s="40">
        <f>COUNTIFS(Detalhe_Registro!$A:$A,A313,Detalhe_Registro!$D:$D,B313)</f>
        <v>1</v>
      </c>
      <c r="G313" s="63">
        <v>2.25</v>
      </c>
      <c r="H313" s="63">
        <v>2.25</v>
      </c>
      <c r="I313" s="62">
        <f>SUMIFS(Detalhe_Registro!$F:$F,Detalhe_Registro!$A:$A,A313,Detalhe_Registro!$D:$D,B313)</f>
        <v>1036</v>
      </c>
      <c r="J313" s="63">
        <f>SUMIFS(Detalhe_Registro!$G:$G,Detalhe_Registro!$A:$A,A313,Detalhe_Registro!$D:$D,B313)</f>
        <v>19.16</v>
      </c>
      <c r="K313" s="40" t="str">
        <f>IF(G313="","",IF(G313&lt;Premissas!$C$8,"&lt; 1,00",IF(G313&lt;Premissas!$C$9,"1,00 – 1,19",IF(G313&lt;Premissas!$C$10,"1,20 – 1,39",IF(G313&lt;Premissas!$C$11,"1,40 – 1,59",IF(G313&lt;Premissas!$C$12,"1,60 – 1,99","≥ 2,00"))))))</f>
        <v>≥ 2,00</v>
      </c>
      <c r="L313" s="64">
        <f>IF(G313="","",MIN(Premissas!$C$17,IF(G313&lt;Premissas!$C$8,Premissas!$E$7,IF(G313&lt;Premissas!$C$9,Premissas!$E$8,IF(G313&lt;Premissas!$C$10,Premissas!$E$9,IF(G313&lt;Premissas!$C$11,Premissas!$E$10,IF(G313&lt;Premissas!$C$12,Premissas!$E$11,Premissas!$E$12)))))))</f>
        <v>750</v>
      </c>
      <c r="M313" s="65">
        <f>IF(OR(L313="",L313=0),0,L313/Premissas!$C$16)</f>
        <v>28.846153846153847</v>
      </c>
      <c r="N313" s="40" t="str">
        <f>IF(L313&gt;=Premissas!$C$17,"SIM","NÃO")</f>
        <v>SIM</v>
      </c>
    </row>
    <row r="314" spans="1:14" ht="15" customHeight="1">
      <c r="A314" s="40">
        <v>7</v>
      </c>
      <c r="B314" s="40" t="s">
        <v>417</v>
      </c>
      <c r="C314" s="40" t="s">
        <v>418</v>
      </c>
      <c r="D314" s="40">
        <v>409</v>
      </c>
      <c r="E314" s="40" t="s">
        <v>19</v>
      </c>
      <c r="F314" s="40">
        <f>COUNTIFS(Detalhe_Registro!$A:$A,A314,Detalhe_Registro!$D:$D,B314)</f>
        <v>1</v>
      </c>
      <c r="G314" s="63">
        <v>4.375</v>
      </c>
      <c r="H314" s="63">
        <v>4.375</v>
      </c>
      <c r="I314" s="62">
        <f>SUMIFS(Detalhe_Registro!$F:$F,Detalhe_Registro!$A:$A,A314,Detalhe_Registro!$D:$D,B314)</f>
        <v>758</v>
      </c>
      <c r="J314" s="63">
        <f>SUMIFS(Detalhe_Registro!$G:$G,Detalhe_Registro!$A:$A,A314,Detalhe_Registro!$D:$D,B314)</f>
        <v>7.22</v>
      </c>
      <c r="K314" s="40" t="str">
        <f>IF(G314="","",IF(G314&lt;Premissas!$C$8,"&lt; 1,00",IF(G314&lt;Premissas!$C$9,"1,00 – 1,19",IF(G314&lt;Premissas!$C$10,"1,20 – 1,39",IF(G314&lt;Premissas!$C$11,"1,40 – 1,59",IF(G314&lt;Premissas!$C$12,"1,60 – 1,99","≥ 2,00"))))))</f>
        <v>≥ 2,00</v>
      </c>
      <c r="L314" s="64">
        <f>IF(G314="","",MIN(Premissas!$C$17,IF(G314&lt;Premissas!$C$8,Premissas!$E$7,IF(G314&lt;Premissas!$C$9,Premissas!$E$8,IF(G314&lt;Premissas!$C$10,Premissas!$E$9,IF(G314&lt;Premissas!$C$11,Premissas!$E$10,IF(G314&lt;Premissas!$C$12,Premissas!$E$11,Premissas!$E$12)))))))</f>
        <v>750</v>
      </c>
      <c r="M314" s="65">
        <f>IF(OR(L314="",L314=0),0,L314/Premissas!$C$16)</f>
        <v>28.846153846153847</v>
      </c>
      <c r="N314" s="40" t="str">
        <f>IF(L314&gt;=Premissas!$C$17,"SIM","NÃO")</f>
        <v>SIM</v>
      </c>
    </row>
    <row r="315" spans="1:14" ht="15" customHeight="1">
      <c r="A315" s="40">
        <v>7</v>
      </c>
      <c r="B315" s="40" t="s">
        <v>319</v>
      </c>
      <c r="C315" s="40" t="s">
        <v>320</v>
      </c>
      <c r="D315" s="40">
        <v>409</v>
      </c>
      <c r="E315" s="40" t="s">
        <v>21</v>
      </c>
      <c r="F315" s="40">
        <f>COUNTIFS(Detalhe_Registro!$A:$A,A315,Detalhe_Registro!$D:$D,B315)</f>
        <v>1</v>
      </c>
      <c r="G315" s="63">
        <v>1.5909089999999999</v>
      </c>
      <c r="H315" s="63">
        <v>1.5909089999999999</v>
      </c>
      <c r="I315" s="62">
        <f>SUMIFS(Detalhe_Registro!$F:$F,Detalhe_Registro!$A:$A,A315,Detalhe_Registro!$D:$D,B315)</f>
        <v>20</v>
      </c>
      <c r="J315" s="63">
        <f>SUMIFS(Detalhe_Registro!$G:$G,Detalhe_Registro!$A:$A,A315,Detalhe_Registro!$D:$D,B315)</f>
        <v>0.56999999999999995</v>
      </c>
      <c r="K315" s="40" t="str">
        <f>IF(G315="","",IF(G315&lt;Premissas!$C$8,"&lt; 1,00",IF(G315&lt;Premissas!$C$9,"1,00 – 1,19",IF(G315&lt;Premissas!$C$10,"1,20 – 1,39",IF(G315&lt;Premissas!$C$11,"1,40 – 1,59",IF(G315&lt;Premissas!$C$12,"1,60 – 1,99","≥ 2,00"))))))</f>
        <v>1,40 – 1,59</v>
      </c>
      <c r="L315" s="64">
        <f>IF(G315="","",MIN(Premissas!$C$17,IF(G315&lt;Premissas!$C$8,Premissas!$E$7,IF(G315&lt;Premissas!$C$9,Premissas!$E$8,IF(G315&lt;Premissas!$C$10,Premissas!$E$9,IF(G315&lt;Premissas!$C$11,Premissas!$E$10,IF(G315&lt;Premissas!$C$12,Premissas!$E$11,Premissas!$E$12)))))))</f>
        <v>350</v>
      </c>
      <c r="M315" s="65">
        <f>IF(OR(L315="",L315=0),0,L315/Premissas!$C$16)</f>
        <v>13.461538461538462</v>
      </c>
      <c r="N315" s="40" t="str">
        <f>IF(L315&gt;=Premissas!$C$17,"SIM","NÃO")</f>
        <v>NÃO</v>
      </c>
    </row>
    <row r="316" spans="1:14" ht="15" customHeight="1">
      <c r="A316" s="40">
        <v>7</v>
      </c>
      <c r="B316" s="40" t="s">
        <v>295</v>
      </c>
      <c r="C316" s="40" t="s">
        <v>296</v>
      </c>
      <c r="D316" s="40">
        <v>409</v>
      </c>
      <c r="E316" s="40" t="s">
        <v>19</v>
      </c>
      <c r="F316" s="40">
        <f>COUNTIFS(Detalhe_Registro!$A:$A,A316,Detalhe_Registro!$D:$D,B316)</f>
        <v>1</v>
      </c>
      <c r="G316" s="63">
        <v>1.875</v>
      </c>
      <c r="H316" s="63">
        <v>1.875</v>
      </c>
      <c r="I316" s="62">
        <f>SUMIFS(Detalhe_Registro!$F:$F,Detalhe_Registro!$A:$A,A316,Detalhe_Registro!$D:$D,B316)</f>
        <v>192</v>
      </c>
      <c r="J316" s="63">
        <f>SUMIFS(Detalhe_Registro!$G:$G,Detalhe_Registro!$A:$A,A316,Detalhe_Registro!$D:$D,B316)</f>
        <v>4.25</v>
      </c>
      <c r="K316" s="40" t="str">
        <f>IF(G316="","",IF(G316&lt;Premissas!$C$8,"&lt; 1,00",IF(G316&lt;Premissas!$C$9,"1,00 – 1,19",IF(G316&lt;Premissas!$C$10,"1,20 – 1,39",IF(G316&lt;Premissas!$C$11,"1,40 – 1,59",IF(G316&lt;Premissas!$C$12,"1,60 – 1,99","≥ 2,00"))))))</f>
        <v>1,60 – 1,99</v>
      </c>
      <c r="L316" s="64">
        <f>IF(G316="","",MIN(Premissas!$C$17,IF(G316&lt;Premissas!$C$8,Premissas!$E$7,IF(G316&lt;Premissas!$C$9,Premissas!$E$8,IF(G316&lt;Premissas!$C$10,Premissas!$E$9,IF(G316&lt;Premissas!$C$11,Premissas!$E$10,IF(G316&lt;Premissas!$C$12,Premissas!$E$11,Premissas!$E$12)))))))</f>
        <v>500</v>
      </c>
      <c r="M316" s="65">
        <f>IF(OR(L316="",L316=0),0,L316/Premissas!$C$16)</f>
        <v>19.23076923076923</v>
      </c>
      <c r="N316" s="40" t="str">
        <f>IF(L316&gt;=Premissas!$C$17,"SIM","NÃO")</f>
        <v>NÃO</v>
      </c>
    </row>
    <row r="317" spans="1:14" ht="15" customHeight="1">
      <c r="A317" s="40">
        <v>7</v>
      </c>
      <c r="B317" s="40" t="s">
        <v>269</v>
      </c>
      <c r="C317" s="40" t="s">
        <v>270</v>
      </c>
      <c r="D317" s="40">
        <v>409</v>
      </c>
      <c r="E317" s="40" t="s">
        <v>1939</v>
      </c>
      <c r="F317" s="40">
        <f>COUNTIFS(Detalhe_Registro!$A:$A,A317,Detalhe_Registro!$D:$D,B317)</f>
        <v>2</v>
      </c>
      <c r="G317" s="63">
        <v>2.8636360000000001</v>
      </c>
      <c r="H317" s="63">
        <v>2.4109850000000002</v>
      </c>
      <c r="I317" s="62">
        <f>SUMIFS(Detalhe_Registro!$F:$F,Detalhe_Registro!$A:$A,A317,Detalhe_Registro!$D:$D,B317)</f>
        <v>861</v>
      </c>
      <c r="J317" s="63">
        <f>SUMIFS(Detalhe_Registro!$G:$G,Detalhe_Registro!$A:$A,A317,Detalhe_Registro!$D:$D,B317)</f>
        <v>18.149999999999999</v>
      </c>
      <c r="K317" s="40" t="str">
        <f>IF(G317="","",IF(G317&lt;Premissas!$C$8,"&lt; 1,00",IF(G317&lt;Premissas!$C$9,"1,00 – 1,19",IF(G317&lt;Premissas!$C$10,"1,20 – 1,39",IF(G317&lt;Premissas!$C$11,"1,40 – 1,59",IF(G317&lt;Premissas!$C$12,"1,60 – 1,99","≥ 2,00"))))))</f>
        <v>≥ 2,00</v>
      </c>
      <c r="L317" s="64">
        <f>IF(G317="","",MIN(Premissas!$C$17,IF(G317&lt;Premissas!$C$8,Premissas!$E$7,IF(G317&lt;Premissas!$C$9,Premissas!$E$8,IF(G317&lt;Premissas!$C$10,Premissas!$E$9,IF(G317&lt;Premissas!$C$11,Premissas!$E$10,IF(G317&lt;Premissas!$C$12,Premissas!$E$11,Premissas!$E$12)))))))</f>
        <v>750</v>
      </c>
      <c r="M317" s="65">
        <f>IF(OR(L317="",L317=0),0,L317/Premissas!$C$16)</f>
        <v>28.846153846153847</v>
      </c>
      <c r="N317" s="40" t="str">
        <f>IF(L317&gt;=Premissas!$C$17,"SIM","NÃO")</f>
        <v>SIM</v>
      </c>
    </row>
    <row r="318" spans="1:14" ht="15" customHeight="1">
      <c r="A318" s="40">
        <v>7</v>
      </c>
      <c r="B318" s="40" t="s">
        <v>223</v>
      </c>
      <c r="C318" s="40" t="s">
        <v>224</v>
      </c>
      <c r="D318" s="40">
        <v>409</v>
      </c>
      <c r="E318" s="40" t="s">
        <v>22</v>
      </c>
      <c r="F318" s="40">
        <f>COUNTIFS(Detalhe_Registro!$A:$A,A318,Detalhe_Registro!$D:$D,B318)</f>
        <v>1</v>
      </c>
      <c r="G318" s="63">
        <v>1.48</v>
      </c>
      <c r="H318" s="63">
        <v>1.48</v>
      </c>
      <c r="I318" s="62">
        <f>SUMIFS(Detalhe_Registro!$F:$F,Detalhe_Registro!$A:$A,A318,Detalhe_Registro!$D:$D,B318)</f>
        <v>3240</v>
      </c>
      <c r="J318" s="63">
        <f>SUMIFS(Detalhe_Registro!$G:$G,Detalhe_Registro!$A:$A,A318,Detalhe_Registro!$D:$D,B318)</f>
        <v>87.56</v>
      </c>
      <c r="K318" s="40" t="str">
        <f>IF(G318="","",IF(G318&lt;Premissas!$C$8,"&lt; 1,00",IF(G318&lt;Premissas!$C$9,"1,00 – 1,19",IF(G318&lt;Premissas!$C$10,"1,20 – 1,39",IF(G318&lt;Premissas!$C$11,"1,40 – 1,59",IF(G318&lt;Premissas!$C$12,"1,60 – 1,99","≥ 2,00"))))))</f>
        <v>1,40 – 1,59</v>
      </c>
      <c r="L318" s="64">
        <f>IF(G318="","",MIN(Premissas!$C$17,IF(G318&lt;Premissas!$C$8,Premissas!$E$7,IF(G318&lt;Premissas!$C$9,Premissas!$E$8,IF(G318&lt;Premissas!$C$10,Premissas!$E$9,IF(G318&lt;Premissas!$C$11,Premissas!$E$10,IF(G318&lt;Premissas!$C$12,Premissas!$E$11,Premissas!$E$12)))))))</f>
        <v>350</v>
      </c>
      <c r="M318" s="65">
        <f>IF(OR(L318="",L318=0),0,L318/Premissas!$C$16)</f>
        <v>13.461538461538462</v>
      </c>
      <c r="N318" s="40" t="str">
        <f>IF(L318&gt;=Premissas!$C$17,"SIM","NÃO")</f>
        <v>NÃO</v>
      </c>
    </row>
    <row r="319" spans="1:14" ht="15" customHeight="1">
      <c r="A319" s="40">
        <v>7</v>
      </c>
      <c r="B319" s="40" t="s">
        <v>307</v>
      </c>
      <c r="C319" s="40" t="s">
        <v>308</v>
      </c>
      <c r="D319" s="40">
        <v>409</v>
      </c>
      <c r="E319" s="40" t="s">
        <v>21</v>
      </c>
      <c r="F319" s="40">
        <f>COUNTIFS(Detalhe_Registro!$A:$A,A319,Detalhe_Registro!$D:$D,B319)</f>
        <v>1</v>
      </c>
      <c r="G319" s="63">
        <v>1</v>
      </c>
      <c r="H319" s="63">
        <v>1</v>
      </c>
      <c r="I319" s="62">
        <f>SUMIFS(Detalhe_Registro!$F:$F,Detalhe_Registro!$A:$A,A319,Detalhe_Registro!$D:$D,B319)</f>
        <v>160</v>
      </c>
      <c r="J319" s="63">
        <f>SUMIFS(Detalhe_Registro!$G:$G,Detalhe_Registro!$A:$A,A319,Detalhe_Registro!$D:$D,B319)</f>
        <v>7.23</v>
      </c>
      <c r="K319" s="40" t="str">
        <f>IF(G319="","",IF(G319&lt;Premissas!$C$8,"&lt; 1,00",IF(G319&lt;Premissas!$C$9,"1,00 – 1,19",IF(G319&lt;Premissas!$C$10,"1,20 – 1,39",IF(G319&lt;Premissas!$C$11,"1,40 – 1,59",IF(G319&lt;Premissas!$C$12,"1,60 – 1,99","≥ 2,00"))))))</f>
        <v>1,00 – 1,19</v>
      </c>
      <c r="L319" s="64">
        <f>IF(G319="","",MIN(Premissas!$C$17,IF(G319&lt;Premissas!$C$8,Premissas!$E$7,IF(G319&lt;Premissas!$C$9,Premissas!$E$8,IF(G319&lt;Premissas!$C$10,Premissas!$E$9,IF(G319&lt;Premissas!$C$11,Premissas!$E$10,IF(G319&lt;Premissas!$C$12,Premissas!$E$11,Premissas!$E$12)))))))</f>
        <v>100</v>
      </c>
      <c r="M319" s="65">
        <f>IF(OR(L319="",L319=0),0,L319/Premissas!$C$16)</f>
        <v>3.8461538461538463</v>
      </c>
      <c r="N319" s="40" t="str">
        <f>IF(L319&gt;=Premissas!$C$17,"SIM","NÃO")</f>
        <v>NÃO</v>
      </c>
    </row>
    <row r="320" spans="1:14" ht="15" customHeight="1">
      <c r="A320" s="40">
        <v>7</v>
      </c>
      <c r="B320" s="40" t="s">
        <v>289</v>
      </c>
      <c r="C320" s="40" t="s">
        <v>290</v>
      </c>
      <c r="D320" s="40">
        <v>409</v>
      </c>
      <c r="E320" s="40" t="s">
        <v>1939</v>
      </c>
      <c r="F320" s="40">
        <f>COUNTIFS(Detalhe_Registro!$A:$A,A320,Detalhe_Registro!$D:$D,B320)</f>
        <v>2</v>
      </c>
      <c r="G320" s="63">
        <v>2.2083330000000001</v>
      </c>
      <c r="H320" s="63">
        <v>1.195076</v>
      </c>
      <c r="I320" s="62">
        <f>SUMIFS(Detalhe_Registro!$F:$F,Detalhe_Registro!$A:$A,A320,Detalhe_Registro!$D:$D,B320)</f>
        <v>172</v>
      </c>
      <c r="J320" s="63">
        <f>SUMIFS(Detalhe_Registro!$G:$G,Detalhe_Registro!$A:$A,A320,Detalhe_Registro!$D:$D,B320)</f>
        <v>12.29</v>
      </c>
      <c r="K320" s="40" t="str">
        <f>IF(G320="","",IF(G320&lt;Premissas!$C$8,"&lt; 1,00",IF(G320&lt;Premissas!$C$9,"1,00 – 1,19",IF(G320&lt;Premissas!$C$10,"1,20 – 1,39",IF(G320&lt;Premissas!$C$11,"1,40 – 1,59",IF(G320&lt;Premissas!$C$12,"1,60 – 1,99","≥ 2,00"))))))</f>
        <v>≥ 2,00</v>
      </c>
      <c r="L320" s="64">
        <f>IF(G320="","",MIN(Premissas!$C$17,IF(G320&lt;Premissas!$C$8,Premissas!$E$7,IF(G320&lt;Premissas!$C$9,Premissas!$E$8,IF(G320&lt;Premissas!$C$10,Premissas!$E$9,IF(G320&lt;Premissas!$C$11,Premissas!$E$10,IF(G320&lt;Premissas!$C$12,Premissas!$E$11,Premissas!$E$12)))))))</f>
        <v>750</v>
      </c>
      <c r="M320" s="65">
        <f>IF(OR(L320="",L320=0),0,L320/Premissas!$C$16)</f>
        <v>28.846153846153847</v>
      </c>
      <c r="N320" s="40" t="str">
        <f>IF(L320&gt;=Premissas!$C$17,"SIM","NÃO")</f>
        <v>SIM</v>
      </c>
    </row>
    <row r="321" spans="1:14" ht="15" customHeight="1">
      <c r="A321" s="40">
        <v>7</v>
      </c>
      <c r="B321" s="40" t="s">
        <v>948</v>
      </c>
      <c r="C321" s="40" t="s">
        <v>949</v>
      </c>
      <c r="D321" s="40">
        <v>7801</v>
      </c>
      <c r="E321" s="40" t="s">
        <v>1937</v>
      </c>
      <c r="F321" s="40">
        <f>COUNTIFS(Detalhe_Registro!$A:$A,A321,Detalhe_Registro!$D:$D,B321)</f>
        <v>2</v>
      </c>
      <c r="G321" s="63">
        <v>1.5882350000000001</v>
      </c>
      <c r="H321" s="63">
        <v>1.0128680000000001</v>
      </c>
      <c r="I321" s="62">
        <f>SUMIFS(Detalhe_Registro!$F:$F,Detalhe_Registro!$A:$A,A321,Detalhe_Registro!$D:$D,B321)</f>
        <v>5326</v>
      </c>
      <c r="J321" s="63">
        <f>SUMIFS(Detalhe_Registro!$G:$G,Detalhe_Registro!$A:$A,A321,Detalhe_Registro!$D:$D,B321)</f>
        <v>215.47</v>
      </c>
      <c r="K321" s="40" t="str">
        <f>IF(G321="","",IF(G321&lt;Premissas!$C$8,"&lt; 1,00",IF(G321&lt;Premissas!$C$9,"1,00 – 1,19",IF(G321&lt;Premissas!$C$10,"1,20 – 1,39",IF(G321&lt;Premissas!$C$11,"1,40 – 1,59",IF(G321&lt;Premissas!$C$12,"1,60 – 1,99","≥ 2,00"))))))</f>
        <v>1,40 – 1,59</v>
      </c>
      <c r="L321" s="64">
        <f>IF(G321="","",MIN(Premissas!$C$17,IF(G321&lt;Premissas!$C$8,Premissas!$E$7,IF(G321&lt;Premissas!$C$9,Premissas!$E$8,IF(G321&lt;Premissas!$C$10,Premissas!$E$9,IF(G321&lt;Premissas!$C$11,Premissas!$E$10,IF(G321&lt;Premissas!$C$12,Premissas!$E$11,Premissas!$E$12)))))))</f>
        <v>350</v>
      </c>
      <c r="M321" s="65">
        <f>IF(OR(L321="",L321=0),0,L321/Premissas!$C$16)</f>
        <v>13.461538461538462</v>
      </c>
      <c r="N321" s="40" t="str">
        <f>IF(L321&gt;=Premissas!$C$17,"SIM","NÃO")</f>
        <v>NÃO</v>
      </c>
    </row>
    <row r="322" spans="1:14" ht="15" customHeight="1">
      <c r="A322" s="40">
        <v>7</v>
      </c>
      <c r="B322" s="40" t="s">
        <v>1316</v>
      </c>
      <c r="C322" s="40" t="s">
        <v>1317</v>
      </c>
      <c r="D322" s="40">
        <v>7801</v>
      </c>
      <c r="E322" s="40" t="s">
        <v>1937</v>
      </c>
      <c r="F322" s="40">
        <f>COUNTIFS(Detalhe_Registro!$A:$A,A322,Detalhe_Registro!$D:$D,B322)</f>
        <v>2</v>
      </c>
      <c r="G322" s="63">
        <v>0.94117600000000001</v>
      </c>
      <c r="H322" s="63">
        <v>0.87683800000000001</v>
      </c>
      <c r="I322" s="62">
        <f>SUMIFS(Detalhe_Registro!$F:$F,Detalhe_Registro!$A:$A,A322,Detalhe_Registro!$D:$D,B322)</f>
        <v>2186</v>
      </c>
      <c r="J322" s="63">
        <f>SUMIFS(Detalhe_Registro!$G:$G,Detalhe_Registro!$A:$A,A322,Detalhe_Registro!$D:$D,B322)</f>
        <v>146.31</v>
      </c>
      <c r="K322" s="40" t="str">
        <f>IF(G322="","",IF(G322&lt;Premissas!$C$8,"&lt; 1,00",IF(G322&lt;Premissas!$C$9,"1,00 – 1,19",IF(G322&lt;Premissas!$C$10,"1,20 – 1,39",IF(G322&lt;Premissas!$C$11,"1,40 – 1,59",IF(G322&lt;Premissas!$C$12,"1,60 – 1,99","≥ 2,00"))))))</f>
        <v>&lt; 1,00</v>
      </c>
      <c r="L322" s="64">
        <f>IF(G322="","",MIN(Premissas!$C$17,IF(G322&lt;Premissas!$C$8,Premissas!$E$7,IF(G322&lt;Premissas!$C$9,Premissas!$E$8,IF(G322&lt;Premissas!$C$10,Premissas!$E$9,IF(G322&lt;Premissas!$C$11,Premissas!$E$10,IF(G322&lt;Premissas!$C$12,Premissas!$E$11,Premissas!$E$12)))))))</f>
        <v>0</v>
      </c>
      <c r="M322" s="65">
        <f>IF(OR(L322="",L322=0),0,L322/Premissas!$C$16)</f>
        <v>0</v>
      </c>
      <c r="N322" s="40" t="str">
        <f>IF(L322&gt;=Premissas!$C$17,"SIM","NÃO")</f>
        <v>NÃO</v>
      </c>
    </row>
    <row r="323" spans="1:14" ht="15" customHeight="1">
      <c r="A323" s="40">
        <v>7</v>
      </c>
      <c r="B323" s="40" t="s">
        <v>1272</v>
      </c>
      <c r="C323" s="40" t="s">
        <v>1273</v>
      </c>
      <c r="D323" s="40">
        <v>7801</v>
      </c>
      <c r="E323" s="40" t="s">
        <v>21</v>
      </c>
      <c r="F323" s="40">
        <f>COUNTIFS(Detalhe_Registro!$A:$A,A323,Detalhe_Registro!$D:$D,B323)</f>
        <v>1</v>
      </c>
      <c r="G323" s="63">
        <v>1</v>
      </c>
      <c r="H323" s="63">
        <v>1</v>
      </c>
      <c r="I323" s="62">
        <f>SUMIFS(Detalhe_Registro!$F:$F,Detalhe_Registro!$A:$A,A323,Detalhe_Registro!$D:$D,B323)</f>
        <v>181</v>
      </c>
      <c r="J323" s="63">
        <f>SUMIFS(Detalhe_Registro!$G:$G,Detalhe_Registro!$A:$A,A323,Detalhe_Registro!$D:$D,B323)</f>
        <v>11.56</v>
      </c>
      <c r="K323" s="40" t="str">
        <f>IF(G323="","",IF(G323&lt;Premissas!$C$8,"&lt; 1,00",IF(G323&lt;Premissas!$C$9,"1,00 – 1,19",IF(G323&lt;Premissas!$C$10,"1,20 – 1,39",IF(G323&lt;Premissas!$C$11,"1,40 – 1,59",IF(G323&lt;Premissas!$C$12,"1,60 – 1,99","≥ 2,00"))))))</f>
        <v>1,00 – 1,19</v>
      </c>
      <c r="L323" s="64">
        <f>IF(G323="","",MIN(Premissas!$C$17,IF(G323&lt;Premissas!$C$8,Premissas!$E$7,IF(G323&lt;Premissas!$C$9,Premissas!$E$8,IF(G323&lt;Premissas!$C$10,Premissas!$E$9,IF(G323&lt;Premissas!$C$11,Premissas!$E$10,IF(G323&lt;Premissas!$C$12,Premissas!$E$11,Premissas!$E$12)))))))</f>
        <v>100</v>
      </c>
      <c r="M323" s="65">
        <f>IF(OR(L323="",L323=0),0,L323/Premissas!$C$16)</f>
        <v>3.8461538461538463</v>
      </c>
      <c r="N323" s="40" t="str">
        <f>IF(L323&gt;=Premissas!$C$17,"SIM","NÃO")</f>
        <v>NÃO</v>
      </c>
    </row>
    <row r="324" spans="1:14" ht="15" customHeight="1">
      <c r="A324" s="40">
        <v>7</v>
      </c>
      <c r="B324" s="40" t="s">
        <v>1176</v>
      </c>
      <c r="C324" s="40" t="s">
        <v>1177</v>
      </c>
      <c r="D324" s="40">
        <v>7801</v>
      </c>
      <c r="E324" s="40" t="s">
        <v>19</v>
      </c>
      <c r="F324" s="40">
        <f>COUNTIFS(Detalhe_Registro!$A:$A,A324,Detalhe_Registro!$D:$D,B324)</f>
        <v>1</v>
      </c>
      <c r="G324" s="63">
        <v>0.31818200000000002</v>
      </c>
      <c r="H324" s="63">
        <v>0.31818200000000002</v>
      </c>
      <c r="I324" s="62">
        <f>SUMIFS(Detalhe_Registro!$F:$F,Detalhe_Registro!$A:$A,A324,Detalhe_Registro!$D:$D,B324)</f>
        <v>236</v>
      </c>
      <c r="J324" s="63">
        <f>SUMIFS(Detalhe_Registro!$G:$G,Detalhe_Registro!$A:$A,A324,Detalhe_Registro!$D:$D,B324)</f>
        <v>33.11</v>
      </c>
      <c r="K324" s="40" t="str">
        <f>IF(G324="","",IF(G324&lt;Premissas!$C$8,"&lt; 1,00",IF(G324&lt;Premissas!$C$9,"1,00 – 1,19",IF(G324&lt;Premissas!$C$10,"1,20 – 1,39",IF(G324&lt;Premissas!$C$11,"1,40 – 1,59",IF(G324&lt;Premissas!$C$12,"1,60 – 1,99","≥ 2,00"))))))</f>
        <v>&lt; 1,00</v>
      </c>
      <c r="L324" s="64">
        <f>IF(G324="","",MIN(Premissas!$C$17,IF(G324&lt;Premissas!$C$8,Premissas!$E$7,IF(G324&lt;Premissas!$C$9,Premissas!$E$8,IF(G324&lt;Premissas!$C$10,Premissas!$E$9,IF(G324&lt;Premissas!$C$11,Premissas!$E$10,IF(G324&lt;Premissas!$C$12,Premissas!$E$11,Premissas!$E$12)))))))</f>
        <v>0</v>
      </c>
      <c r="M324" s="65">
        <f>IF(OR(L324="",L324=0),0,L324/Premissas!$C$16)</f>
        <v>0</v>
      </c>
      <c r="N324" s="40" t="str">
        <f>IF(L324&gt;=Premissas!$C$17,"SIM","NÃO")</f>
        <v>NÃO</v>
      </c>
    </row>
    <row r="325" spans="1:14" ht="15" customHeight="1">
      <c r="A325" s="40">
        <v>7</v>
      </c>
      <c r="B325" s="40" t="s">
        <v>1144</v>
      </c>
      <c r="C325" s="40" t="s">
        <v>1145</v>
      </c>
      <c r="D325" s="40">
        <v>7801</v>
      </c>
      <c r="E325" s="40" t="s">
        <v>21</v>
      </c>
      <c r="F325" s="40">
        <f>COUNTIFS(Detalhe_Registro!$A:$A,A325,Detalhe_Registro!$D:$D,B325)</f>
        <v>1</v>
      </c>
      <c r="G325" s="63">
        <v>6.25E-2</v>
      </c>
      <c r="H325" s="63">
        <v>6.25E-2</v>
      </c>
      <c r="I325" s="62">
        <f>SUMIFS(Detalhe_Registro!$F:$F,Detalhe_Registro!$A:$A,A325,Detalhe_Registro!$D:$D,B325)</f>
        <v>35</v>
      </c>
      <c r="J325" s="63">
        <f>SUMIFS(Detalhe_Registro!$G:$G,Detalhe_Registro!$A:$A,A325,Detalhe_Registro!$D:$D,B325)</f>
        <v>31.41</v>
      </c>
      <c r="K325" s="40" t="str">
        <f>IF(G325="","",IF(G325&lt;Premissas!$C$8,"&lt; 1,00",IF(G325&lt;Premissas!$C$9,"1,00 – 1,19",IF(G325&lt;Premissas!$C$10,"1,20 – 1,39",IF(G325&lt;Premissas!$C$11,"1,40 – 1,59",IF(G325&lt;Premissas!$C$12,"1,60 – 1,99","≥ 2,00"))))))</f>
        <v>&lt; 1,00</v>
      </c>
      <c r="L325" s="64">
        <f>IF(G325="","",MIN(Premissas!$C$17,IF(G325&lt;Premissas!$C$8,Premissas!$E$7,IF(G325&lt;Premissas!$C$9,Premissas!$E$8,IF(G325&lt;Premissas!$C$10,Premissas!$E$9,IF(G325&lt;Premissas!$C$11,Premissas!$E$10,IF(G325&lt;Premissas!$C$12,Premissas!$E$11,Premissas!$E$12)))))))</f>
        <v>0</v>
      </c>
      <c r="M325" s="65">
        <f>IF(OR(L325="",L325=0),0,L325/Premissas!$C$16)</f>
        <v>0</v>
      </c>
      <c r="N325" s="40" t="str">
        <f>IF(L325&gt;=Premissas!$C$17,"SIM","NÃO")</f>
        <v>NÃO</v>
      </c>
    </row>
    <row r="326" spans="1:14" ht="15" customHeight="1">
      <c r="A326" s="40">
        <v>7</v>
      </c>
      <c r="B326" s="40" t="s">
        <v>1214</v>
      </c>
      <c r="C326" s="40" t="s">
        <v>1215</v>
      </c>
      <c r="D326" s="40">
        <v>7801</v>
      </c>
      <c r="E326" s="40" t="s">
        <v>21</v>
      </c>
      <c r="F326" s="40">
        <f>COUNTIFS(Detalhe_Registro!$A:$A,A326,Detalhe_Registro!$D:$D,B326)</f>
        <v>1</v>
      </c>
      <c r="G326" s="63">
        <v>0.125</v>
      </c>
      <c r="H326" s="63">
        <v>0.125</v>
      </c>
      <c r="I326" s="62">
        <f>SUMIFS(Detalhe_Registro!$F:$F,Detalhe_Registro!$A:$A,A326,Detalhe_Registro!$D:$D,B326)</f>
        <v>75</v>
      </c>
      <c r="J326" s="63">
        <f>SUMIFS(Detalhe_Registro!$G:$G,Detalhe_Registro!$A:$A,A326,Detalhe_Registro!$D:$D,B326)</f>
        <v>31.82</v>
      </c>
      <c r="K326" s="40" t="str">
        <f>IF(G326="","",IF(G326&lt;Premissas!$C$8,"&lt; 1,00",IF(G326&lt;Premissas!$C$9,"1,00 – 1,19",IF(G326&lt;Premissas!$C$10,"1,20 – 1,39",IF(G326&lt;Premissas!$C$11,"1,40 – 1,59",IF(G326&lt;Premissas!$C$12,"1,60 – 1,99","≥ 2,00"))))))</f>
        <v>&lt; 1,00</v>
      </c>
      <c r="L326" s="64">
        <f>IF(G326="","",MIN(Premissas!$C$17,IF(G326&lt;Premissas!$C$8,Premissas!$E$7,IF(G326&lt;Premissas!$C$9,Premissas!$E$8,IF(G326&lt;Premissas!$C$10,Premissas!$E$9,IF(G326&lt;Premissas!$C$11,Premissas!$E$10,IF(G326&lt;Premissas!$C$12,Premissas!$E$11,Premissas!$E$12)))))))</f>
        <v>0</v>
      </c>
      <c r="M326" s="65">
        <f>IF(OR(L326="",L326=0),0,L326/Premissas!$C$16)</f>
        <v>0</v>
      </c>
      <c r="N326" s="40" t="str">
        <f>IF(L326&gt;=Premissas!$C$17,"SIM","NÃO")</f>
        <v>NÃO</v>
      </c>
    </row>
    <row r="327" spans="1:14" ht="15" customHeight="1">
      <c r="A327" s="40">
        <v>7</v>
      </c>
      <c r="B327" s="40" t="s">
        <v>820</v>
      </c>
      <c r="C327" s="40" t="s">
        <v>821</v>
      </c>
      <c r="D327" s="40">
        <v>7801</v>
      </c>
      <c r="E327" s="40" t="s">
        <v>22</v>
      </c>
      <c r="F327" s="40">
        <f>COUNTIFS(Detalhe_Registro!$A:$A,A327,Detalhe_Registro!$D:$D,B327)</f>
        <v>1</v>
      </c>
      <c r="G327" s="63">
        <v>0.4</v>
      </c>
      <c r="H327" s="63">
        <v>0.4</v>
      </c>
      <c r="I327" s="62">
        <f>SUMIFS(Detalhe_Registro!$F:$F,Detalhe_Registro!$A:$A,A327,Detalhe_Registro!$D:$D,B327)</f>
        <v>1429</v>
      </c>
      <c r="J327" s="63">
        <f>SUMIFS(Detalhe_Registro!$G:$G,Detalhe_Registro!$A:$A,A327,Detalhe_Registro!$D:$D,B327)</f>
        <v>170.18</v>
      </c>
      <c r="K327" s="40" t="str">
        <f>IF(G327="","",IF(G327&lt;Premissas!$C$8,"&lt; 1,00",IF(G327&lt;Premissas!$C$9,"1,00 – 1,19",IF(G327&lt;Premissas!$C$10,"1,20 – 1,39",IF(G327&lt;Premissas!$C$11,"1,40 – 1,59",IF(G327&lt;Premissas!$C$12,"1,60 – 1,99","≥ 2,00"))))))</f>
        <v>&lt; 1,00</v>
      </c>
      <c r="L327" s="64">
        <f>IF(G327="","",MIN(Premissas!$C$17,IF(G327&lt;Premissas!$C$8,Premissas!$E$7,IF(G327&lt;Premissas!$C$9,Premissas!$E$8,IF(G327&lt;Premissas!$C$10,Premissas!$E$9,IF(G327&lt;Premissas!$C$11,Premissas!$E$10,IF(G327&lt;Premissas!$C$12,Premissas!$E$11,Premissas!$E$12)))))))</f>
        <v>0</v>
      </c>
      <c r="M327" s="65">
        <f>IF(OR(L327="",L327=0),0,L327/Premissas!$C$16)</f>
        <v>0</v>
      </c>
      <c r="N327" s="40" t="str">
        <f>IF(L327&gt;=Premissas!$C$17,"SIM","NÃO")</f>
        <v>NÃO</v>
      </c>
    </row>
    <row r="328" spans="1:14" ht="15" customHeight="1">
      <c r="A328" s="40">
        <v>7</v>
      </c>
      <c r="B328" s="40" t="s">
        <v>1148</v>
      </c>
      <c r="C328" s="40" t="s">
        <v>1149</v>
      </c>
      <c r="D328" s="40">
        <v>7801</v>
      </c>
      <c r="E328" s="40" t="s">
        <v>21</v>
      </c>
      <c r="F328" s="40">
        <f>COUNTIFS(Detalhe_Registro!$A:$A,A328,Detalhe_Registro!$D:$D,B328)</f>
        <v>1</v>
      </c>
      <c r="G328" s="63">
        <v>0.75</v>
      </c>
      <c r="H328" s="63">
        <v>0.75</v>
      </c>
      <c r="I328" s="62">
        <f>SUMIFS(Detalhe_Registro!$F:$F,Detalhe_Registro!$A:$A,A328,Detalhe_Registro!$D:$D,B328)</f>
        <v>1775</v>
      </c>
      <c r="J328" s="63">
        <f>SUMIFS(Detalhe_Registro!$G:$G,Detalhe_Registro!$A:$A,A328,Detalhe_Registro!$D:$D,B328)</f>
        <v>151.09</v>
      </c>
      <c r="K328" s="40" t="str">
        <f>IF(G328="","",IF(G328&lt;Premissas!$C$8,"&lt; 1,00",IF(G328&lt;Premissas!$C$9,"1,00 – 1,19",IF(G328&lt;Premissas!$C$10,"1,20 – 1,39",IF(G328&lt;Premissas!$C$11,"1,40 – 1,59",IF(G328&lt;Premissas!$C$12,"1,60 – 1,99","≥ 2,00"))))))</f>
        <v>&lt; 1,00</v>
      </c>
      <c r="L328" s="64">
        <f>IF(G328="","",MIN(Premissas!$C$17,IF(G328&lt;Premissas!$C$8,Premissas!$E$7,IF(G328&lt;Premissas!$C$9,Premissas!$E$8,IF(G328&lt;Premissas!$C$10,Premissas!$E$9,IF(G328&lt;Premissas!$C$11,Premissas!$E$10,IF(G328&lt;Premissas!$C$12,Premissas!$E$11,Premissas!$E$12)))))))</f>
        <v>0</v>
      </c>
      <c r="M328" s="65">
        <f>IF(OR(L328="",L328=0),0,L328/Premissas!$C$16)</f>
        <v>0</v>
      </c>
      <c r="N328" s="40" t="str">
        <f>IF(L328&gt;=Premissas!$C$17,"SIM","NÃO")</f>
        <v>NÃO</v>
      </c>
    </row>
    <row r="329" spans="1:14" ht="15" customHeight="1">
      <c r="A329" s="40">
        <v>7</v>
      </c>
      <c r="B329" s="40" t="s">
        <v>1068</v>
      </c>
      <c r="C329" s="40" t="s">
        <v>1069</v>
      </c>
      <c r="D329" s="40">
        <v>7801</v>
      </c>
      <c r="E329" s="40" t="s">
        <v>21</v>
      </c>
      <c r="F329" s="40">
        <f>COUNTIFS(Detalhe_Registro!$A:$A,A329,Detalhe_Registro!$D:$D,B329)</f>
        <v>1</v>
      </c>
      <c r="G329" s="63">
        <v>0.8125</v>
      </c>
      <c r="H329" s="63">
        <v>0.8125</v>
      </c>
      <c r="I329" s="62">
        <f>SUMIFS(Detalhe_Registro!$F:$F,Detalhe_Registro!$A:$A,A329,Detalhe_Registro!$D:$D,B329)</f>
        <v>1552</v>
      </c>
      <c r="J329" s="63">
        <f>SUMIFS(Detalhe_Registro!$G:$G,Detalhe_Registro!$A:$A,A329,Detalhe_Registro!$D:$D,B329)</f>
        <v>115.7</v>
      </c>
      <c r="K329" s="40" t="str">
        <f>IF(G329="","",IF(G329&lt;Premissas!$C$8,"&lt; 1,00",IF(G329&lt;Premissas!$C$9,"1,00 – 1,19",IF(G329&lt;Premissas!$C$10,"1,20 – 1,39",IF(G329&lt;Premissas!$C$11,"1,40 – 1,59",IF(G329&lt;Premissas!$C$12,"1,60 – 1,99","≥ 2,00"))))))</f>
        <v>&lt; 1,00</v>
      </c>
      <c r="L329" s="64">
        <f>IF(G329="","",MIN(Premissas!$C$17,IF(G329&lt;Premissas!$C$8,Premissas!$E$7,IF(G329&lt;Premissas!$C$9,Premissas!$E$8,IF(G329&lt;Premissas!$C$10,Premissas!$E$9,IF(G329&lt;Premissas!$C$11,Premissas!$E$10,IF(G329&lt;Premissas!$C$12,Premissas!$E$11,Premissas!$E$12)))))))</f>
        <v>0</v>
      </c>
      <c r="M329" s="65">
        <f>IF(OR(L329="",L329=0),0,L329/Premissas!$C$16)</f>
        <v>0</v>
      </c>
      <c r="N329" s="40" t="str">
        <f>IF(L329&gt;=Premissas!$C$17,"SIM","NÃO")</f>
        <v>NÃO</v>
      </c>
    </row>
    <row r="330" spans="1:14" ht="15" customHeight="1">
      <c r="A330" s="40">
        <v>7</v>
      </c>
      <c r="B330" s="40" t="s">
        <v>830</v>
      </c>
      <c r="C330" s="40" t="s">
        <v>831</v>
      </c>
      <c r="D330" s="40">
        <v>7801</v>
      </c>
      <c r="E330" s="40" t="s">
        <v>22</v>
      </c>
      <c r="F330" s="40">
        <f>COUNTIFS(Detalhe_Registro!$A:$A,A330,Detalhe_Registro!$D:$D,B330)</f>
        <v>1</v>
      </c>
      <c r="G330" s="63">
        <v>0.3</v>
      </c>
      <c r="H330" s="63">
        <v>0.3</v>
      </c>
      <c r="I330" s="62">
        <f>SUMIFS(Detalhe_Registro!$F:$F,Detalhe_Registro!$A:$A,A330,Detalhe_Registro!$D:$D,B330)</f>
        <v>203</v>
      </c>
      <c r="J330" s="63">
        <f>SUMIFS(Detalhe_Registro!$G:$G,Detalhe_Registro!$A:$A,A330,Detalhe_Registro!$D:$D,B330)</f>
        <v>32.07</v>
      </c>
      <c r="K330" s="40" t="str">
        <f>IF(G330="","",IF(G330&lt;Premissas!$C$8,"&lt; 1,00",IF(G330&lt;Premissas!$C$9,"1,00 – 1,19",IF(G330&lt;Premissas!$C$10,"1,20 – 1,39",IF(G330&lt;Premissas!$C$11,"1,40 – 1,59",IF(G330&lt;Premissas!$C$12,"1,60 – 1,99","≥ 2,00"))))))</f>
        <v>&lt; 1,00</v>
      </c>
      <c r="L330" s="64">
        <f>IF(G330="","",MIN(Premissas!$C$17,IF(G330&lt;Premissas!$C$8,Premissas!$E$7,IF(G330&lt;Premissas!$C$9,Premissas!$E$8,IF(G330&lt;Premissas!$C$10,Premissas!$E$9,IF(G330&lt;Premissas!$C$11,Premissas!$E$10,IF(G330&lt;Premissas!$C$12,Premissas!$E$11,Premissas!$E$12)))))))</f>
        <v>0</v>
      </c>
      <c r="M330" s="65">
        <f>IF(OR(L330="",L330=0),0,L330/Premissas!$C$16)</f>
        <v>0</v>
      </c>
      <c r="N330" s="40" t="str">
        <f>IF(L330&gt;=Premissas!$C$17,"SIM","NÃO")</f>
        <v>NÃO</v>
      </c>
    </row>
    <row r="331" spans="1:14" ht="15" customHeight="1">
      <c r="A331" s="40">
        <v>7</v>
      </c>
      <c r="B331" s="40" t="s">
        <v>1134</v>
      </c>
      <c r="C331" s="40" t="s">
        <v>1135</v>
      </c>
      <c r="D331" s="40">
        <v>7801</v>
      </c>
      <c r="E331" s="40" t="s">
        <v>21</v>
      </c>
      <c r="F331" s="40">
        <f>COUNTIFS(Detalhe_Registro!$A:$A,A331,Detalhe_Registro!$D:$D,B331)</f>
        <v>1</v>
      </c>
      <c r="G331" s="63">
        <v>1.8125</v>
      </c>
      <c r="H331" s="63">
        <v>1.8125</v>
      </c>
      <c r="I331" s="62">
        <f>SUMIFS(Detalhe_Registro!$F:$F,Detalhe_Registro!$A:$A,A331,Detalhe_Registro!$D:$D,B331)</f>
        <v>3260</v>
      </c>
      <c r="J331" s="63">
        <f>SUMIFS(Detalhe_Registro!$G:$G,Detalhe_Registro!$A:$A,A331,Detalhe_Registro!$D:$D,B331)</f>
        <v>112.06</v>
      </c>
      <c r="K331" s="40" t="str">
        <f>IF(G331="","",IF(G331&lt;Premissas!$C$8,"&lt; 1,00",IF(G331&lt;Premissas!$C$9,"1,00 – 1,19",IF(G331&lt;Premissas!$C$10,"1,20 – 1,39",IF(G331&lt;Premissas!$C$11,"1,40 – 1,59",IF(G331&lt;Premissas!$C$12,"1,60 – 1,99","≥ 2,00"))))))</f>
        <v>1,60 – 1,99</v>
      </c>
      <c r="L331" s="64">
        <f>IF(G331="","",MIN(Premissas!$C$17,IF(G331&lt;Premissas!$C$8,Premissas!$E$7,IF(G331&lt;Premissas!$C$9,Premissas!$E$8,IF(G331&lt;Premissas!$C$10,Premissas!$E$9,IF(G331&lt;Premissas!$C$11,Premissas!$E$10,IF(G331&lt;Premissas!$C$12,Premissas!$E$11,Premissas!$E$12)))))))</f>
        <v>500</v>
      </c>
      <c r="M331" s="65">
        <f>IF(OR(L331="",L331=0),0,L331/Premissas!$C$16)</f>
        <v>19.23076923076923</v>
      </c>
      <c r="N331" s="40" t="str">
        <f>IF(L331&gt;=Premissas!$C$17,"SIM","NÃO")</f>
        <v>NÃO</v>
      </c>
    </row>
    <row r="332" spans="1:14" ht="15" customHeight="1">
      <c r="A332" s="40">
        <v>7</v>
      </c>
      <c r="B332" s="40" t="s">
        <v>932</v>
      </c>
      <c r="C332" s="40" t="s">
        <v>933</v>
      </c>
      <c r="D332" s="40">
        <v>7801</v>
      </c>
      <c r="E332" s="40" t="s">
        <v>1940</v>
      </c>
      <c r="F332" s="40">
        <f>COUNTIFS(Detalhe_Registro!$A:$A,A332,Detalhe_Registro!$D:$D,B332)</f>
        <v>3</v>
      </c>
      <c r="G332" s="63">
        <v>1.5909089999999999</v>
      </c>
      <c r="H332" s="63">
        <v>0.83545000000000003</v>
      </c>
      <c r="I332" s="62">
        <f>SUMIFS(Detalhe_Registro!$F:$F,Detalhe_Registro!$A:$A,A332,Detalhe_Registro!$D:$D,B332)</f>
        <v>637</v>
      </c>
      <c r="J332" s="63">
        <f>SUMIFS(Detalhe_Registro!$G:$G,Detalhe_Registro!$A:$A,A332,Detalhe_Registro!$D:$D,B332)</f>
        <v>74.739999999999995</v>
      </c>
      <c r="K332" s="40" t="str">
        <f>IF(G332="","",IF(G332&lt;Premissas!$C$8,"&lt; 1,00",IF(G332&lt;Premissas!$C$9,"1,00 – 1,19",IF(G332&lt;Premissas!$C$10,"1,20 – 1,39",IF(G332&lt;Premissas!$C$11,"1,40 – 1,59",IF(G332&lt;Premissas!$C$12,"1,60 – 1,99","≥ 2,00"))))))</f>
        <v>1,40 – 1,59</v>
      </c>
      <c r="L332" s="64">
        <f>IF(G332="","",MIN(Premissas!$C$17,IF(G332&lt;Premissas!$C$8,Premissas!$E$7,IF(G332&lt;Premissas!$C$9,Premissas!$E$8,IF(G332&lt;Premissas!$C$10,Premissas!$E$9,IF(G332&lt;Premissas!$C$11,Premissas!$E$10,IF(G332&lt;Premissas!$C$12,Premissas!$E$11,Premissas!$E$12)))))))</f>
        <v>350</v>
      </c>
      <c r="M332" s="65">
        <f>IF(OR(L332="",L332=0),0,L332/Premissas!$C$16)</f>
        <v>13.461538461538462</v>
      </c>
      <c r="N332" s="40" t="str">
        <f>IF(L332&gt;=Premissas!$C$17,"SIM","NÃO")</f>
        <v>NÃO</v>
      </c>
    </row>
    <row r="333" spans="1:14" ht="15" customHeight="1">
      <c r="A333" s="40">
        <v>7</v>
      </c>
      <c r="B333" s="40" t="s">
        <v>1346</v>
      </c>
      <c r="C333" s="40" t="s">
        <v>1347</v>
      </c>
      <c r="D333" s="40">
        <v>7801</v>
      </c>
      <c r="E333" s="40" t="s">
        <v>22</v>
      </c>
      <c r="F333" s="40">
        <f>COUNTIFS(Detalhe_Registro!$A:$A,A333,Detalhe_Registro!$D:$D,B333)</f>
        <v>1</v>
      </c>
      <c r="G333" s="63">
        <v>0.4</v>
      </c>
      <c r="H333" s="63">
        <v>0.4</v>
      </c>
      <c r="I333" s="62">
        <f>SUMIFS(Detalhe_Registro!$F:$F,Detalhe_Registro!$A:$A,A333,Detalhe_Registro!$D:$D,B333)</f>
        <v>1343</v>
      </c>
      <c r="J333" s="63">
        <f>SUMIFS(Detalhe_Registro!$G:$G,Detalhe_Registro!$A:$A,A333,Detalhe_Registro!$D:$D,B333)</f>
        <v>167.92</v>
      </c>
      <c r="K333" s="40" t="str">
        <f>IF(G333="","",IF(G333&lt;Premissas!$C$8,"&lt; 1,00",IF(G333&lt;Premissas!$C$9,"1,00 – 1,19",IF(G333&lt;Premissas!$C$10,"1,20 – 1,39",IF(G333&lt;Premissas!$C$11,"1,40 – 1,59",IF(G333&lt;Premissas!$C$12,"1,60 – 1,99","≥ 2,00"))))))</f>
        <v>&lt; 1,00</v>
      </c>
      <c r="L333" s="64">
        <f>IF(G333="","",MIN(Premissas!$C$17,IF(G333&lt;Premissas!$C$8,Premissas!$E$7,IF(G333&lt;Premissas!$C$9,Premissas!$E$8,IF(G333&lt;Premissas!$C$10,Premissas!$E$9,IF(G333&lt;Premissas!$C$11,Premissas!$E$10,IF(G333&lt;Premissas!$C$12,Premissas!$E$11,Premissas!$E$12)))))))</f>
        <v>0</v>
      </c>
      <c r="M333" s="65">
        <f>IF(OR(L333="",L333=0),0,L333/Premissas!$C$16)</f>
        <v>0</v>
      </c>
      <c r="N333" s="40" t="str">
        <f>IF(L333&gt;=Premissas!$C$17,"SIM","NÃO")</f>
        <v>NÃO</v>
      </c>
    </row>
    <row r="334" spans="1:14" ht="15" customHeight="1">
      <c r="A334" s="40">
        <v>7</v>
      </c>
      <c r="B334" s="40" t="s">
        <v>1204</v>
      </c>
      <c r="C334" s="40" t="s">
        <v>1205</v>
      </c>
      <c r="D334" s="40">
        <v>7801</v>
      </c>
      <c r="E334" s="40" t="s">
        <v>19</v>
      </c>
      <c r="F334" s="40">
        <f>COUNTIFS(Detalhe_Registro!$A:$A,A334,Detalhe_Registro!$D:$D,B334)</f>
        <v>1</v>
      </c>
      <c r="G334" s="63">
        <v>0.18181800000000001</v>
      </c>
      <c r="H334" s="63">
        <v>0.18181800000000001</v>
      </c>
      <c r="I334" s="62">
        <f>SUMIFS(Detalhe_Registro!$F:$F,Detalhe_Registro!$A:$A,A334,Detalhe_Registro!$D:$D,B334)</f>
        <v>217</v>
      </c>
      <c r="J334" s="63">
        <f>SUMIFS(Detalhe_Registro!$G:$G,Detalhe_Registro!$A:$A,A334,Detalhe_Registro!$D:$D,B334)</f>
        <v>50.87</v>
      </c>
      <c r="K334" s="40" t="str">
        <f>IF(G334="","",IF(G334&lt;Premissas!$C$8,"&lt; 1,00",IF(G334&lt;Premissas!$C$9,"1,00 – 1,19",IF(G334&lt;Premissas!$C$10,"1,20 – 1,39",IF(G334&lt;Premissas!$C$11,"1,40 – 1,59",IF(G334&lt;Premissas!$C$12,"1,60 – 1,99","≥ 2,00"))))))</f>
        <v>&lt; 1,00</v>
      </c>
      <c r="L334" s="64">
        <f>IF(G334="","",MIN(Premissas!$C$17,IF(G334&lt;Premissas!$C$8,Premissas!$E$7,IF(G334&lt;Premissas!$C$9,Premissas!$E$8,IF(G334&lt;Premissas!$C$10,Premissas!$E$9,IF(G334&lt;Premissas!$C$11,Premissas!$E$10,IF(G334&lt;Premissas!$C$12,Premissas!$E$11,Premissas!$E$12)))))))</f>
        <v>0</v>
      </c>
      <c r="M334" s="65">
        <f>IF(OR(L334="",L334=0),0,L334/Premissas!$C$16)</f>
        <v>0</v>
      </c>
      <c r="N334" s="40" t="str">
        <f>IF(L334&gt;=Premissas!$C$17,"SIM","NÃO")</f>
        <v>NÃO</v>
      </c>
    </row>
    <row r="335" spans="1:14" ht="15" customHeight="1">
      <c r="A335" s="40">
        <v>7</v>
      </c>
      <c r="B335" s="40" t="s">
        <v>898</v>
      </c>
      <c r="C335" s="40" t="s">
        <v>899</v>
      </c>
      <c r="D335" s="40">
        <v>7801</v>
      </c>
      <c r="E335" s="40" t="s">
        <v>21</v>
      </c>
      <c r="F335" s="40">
        <f>COUNTIFS(Detalhe_Registro!$A:$A,A335,Detalhe_Registro!$D:$D,B335)</f>
        <v>1</v>
      </c>
      <c r="G335" s="63">
        <v>0.75</v>
      </c>
      <c r="H335" s="63">
        <v>0.75</v>
      </c>
      <c r="I335" s="62">
        <f>SUMIFS(Detalhe_Registro!$F:$F,Detalhe_Registro!$A:$A,A335,Detalhe_Registro!$D:$D,B335)</f>
        <v>1551</v>
      </c>
      <c r="J335" s="63">
        <f>SUMIFS(Detalhe_Registro!$G:$G,Detalhe_Registro!$A:$A,A335,Detalhe_Registro!$D:$D,B335)</f>
        <v>133.1</v>
      </c>
      <c r="K335" s="40" t="str">
        <f>IF(G335="","",IF(G335&lt;Premissas!$C$8,"&lt; 1,00",IF(G335&lt;Premissas!$C$9,"1,00 – 1,19",IF(G335&lt;Premissas!$C$10,"1,20 – 1,39",IF(G335&lt;Premissas!$C$11,"1,40 – 1,59",IF(G335&lt;Premissas!$C$12,"1,60 – 1,99","≥ 2,00"))))))</f>
        <v>&lt; 1,00</v>
      </c>
      <c r="L335" s="64">
        <f>IF(G335="","",MIN(Premissas!$C$17,IF(G335&lt;Premissas!$C$8,Premissas!$E$7,IF(G335&lt;Premissas!$C$9,Premissas!$E$8,IF(G335&lt;Premissas!$C$10,Premissas!$E$9,IF(G335&lt;Premissas!$C$11,Premissas!$E$10,IF(G335&lt;Premissas!$C$12,Premissas!$E$11,Premissas!$E$12)))))))</f>
        <v>0</v>
      </c>
      <c r="M335" s="65">
        <f>IF(OR(L335="",L335=0),0,L335/Premissas!$C$16)</f>
        <v>0</v>
      </c>
      <c r="N335" s="40" t="str">
        <f>IF(L335&gt;=Premissas!$C$17,"SIM","NÃO")</f>
        <v>NÃO</v>
      </c>
    </row>
    <row r="336" spans="1:14" ht="15" customHeight="1">
      <c r="A336" s="40">
        <v>7</v>
      </c>
      <c r="B336" s="40" t="s">
        <v>986</v>
      </c>
      <c r="C336" s="40" t="s">
        <v>987</v>
      </c>
      <c r="D336" s="40">
        <v>7801</v>
      </c>
      <c r="E336" s="40" t="s">
        <v>1939</v>
      </c>
      <c r="F336" s="40">
        <f>COUNTIFS(Detalhe_Registro!$A:$A,A336,Detalhe_Registro!$D:$D,B336)</f>
        <v>2</v>
      </c>
      <c r="G336" s="63">
        <v>1</v>
      </c>
      <c r="H336" s="63">
        <v>0.53125</v>
      </c>
      <c r="I336" s="62">
        <f>SUMIFS(Detalhe_Registro!$F:$F,Detalhe_Registro!$A:$A,A336,Detalhe_Registro!$D:$D,B336)</f>
        <v>813</v>
      </c>
      <c r="J336" s="63">
        <f>SUMIFS(Detalhe_Registro!$G:$G,Detalhe_Registro!$A:$A,A336,Detalhe_Registro!$D:$D,B336)</f>
        <v>68.449999999999989</v>
      </c>
      <c r="K336" s="40" t="str">
        <f>IF(G336="","",IF(G336&lt;Premissas!$C$8,"&lt; 1,00",IF(G336&lt;Premissas!$C$9,"1,00 – 1,19",IF(G336&lt;Premissas!$C$10,"1,20 – 1,39",IF(G336&lt;Premissas!$C$11,"1,40 – 1,59",IF(G336&lt;Premissas!$C$12,"1,60 – 1,99","≥ 2,00"))))))</f>
        <v>1,00 – 1,19</v>
      </c>
      <c r="L336" s="64">
        <f>IF(G336="","",MIN(Premissas!$C$17,IF(G336&lt;Premissas!$C$8,Premissas!$E$7,IF(G336&lt;Premissas!$C$9,Premissas!$E$8,IF(G336&lt;Premissas!$C$10,Premissas!$E$9,IF(G336&lt;Premissas!$C$11,Premissas!$E$10,IF(G336&lt;Premissas!$C$12,Premissas!$E$11,Premissas!$E$12)))))))</f>
        <v>100</v>
      </c>
      <c r="M336" s="65">
        <f>IF(OR(L336="",L336=0),0,L336/Premissas!$C$16)</f>
        <v>3.8461538461538463</v>
      </c>
      <c r="N336" s="40" t="str">
        <f>IF(L336&gt;=Premissas!$C$17,"SIM","NÃO")</f>
        <v>NÃO</v>
      </c>
    </row>
    <row r="337" spans="1:14" ht="15" customHeight="1">
      <c r="A337" s="40">
        <v>7</v>
      </c>
      <c r="B337" s="40" t="s">
        <v>1194</v>
      </c>
      <c r="C337" s="40" t="s">
        <v>1195</v>
      </c>
      <c r="D337" s="40">
        <v>7801</v>
      </c>
      <c r="E337" s="40" t="s">
        <v>21</v>
      </c>
      <c r="F337" s="40">
        <f>COUNTIFS(Detalhe_Registro!$A:$A,A337,Detalhe_Registro!$D:$D,B337)</f>
        <v>1</v>
      </c>
      <c r="G337" s="63">
        <v>0.75</v>
      </c>
      <c r="H337" s="63">
        <v>0.75</v>
      </c>
      <c r="I337" s="62">
        <f>SUMIFS(Detalhe_Registro!$F:$F,Detalhe_Registro!$A:$A,A337,Detalhe_Registro!$D:$D,B337)</f>
        <v>71</v>
      </c>
      <c r="J337" s="63">
        <f>SUMIFS(Detalhe_Registro!$G:$G,Detalhe_Registro!$A:$A,A337,Detalhe_Registro!$D:$D,B337)</f>
        <v>5.79</v>
      </c>
      <c r="K337" s="40" t="str">
        <f>IF(G337="","",IF(G337&lt;Premissas!$C$8,"&lt; 1,00",IF(G337&lt;Premissas!$C$9,"1,00 – 1,19",IF(G337&lt;Premissas!$C$10,"1,20 – 1,39",IF(G337&lt;Premissas!$C$11,"1,40 – 1,59",IF(G337&lt;Premissas!$C$12,"1,60 – 1,99","≥ 2,00"))))))</f>
        <v>&lt; 1,00</v>
      </c>
      <c r="L337" s="64">
        <f>IF(G337="","",MIN(Premissas!$C$17,IF(G337&lt;Premissas!$C$8,Premissas!$E$7,IF(G337&lt;Premissas!$C$9,Premissas!$E$8,IF(G337&lt;Premissas!$C$10,Premissas!$E$9,IF(G337&lt;Premissas!$C$11,Premissas!$E$10,IF(G337&lt;Premissas!$C$12,Premissas!$E$11,Premissas!$E$12)))))))</f>
        <v>0</v>
      </c>
      <c r="M337" s="65">
        <f>IF(OR(L337="",L337=0),0,L337/Premissas!$C$16)</f>
        <v>0</v>
      </c>
      <c r="N337" s="40" t="str">
        <f>IF(L337&gt;=Premissas!$C$17,"SIM","NÃO")</f>
        <v>NÃO</v>
      </c>
    </row>
    <row r="338" spans="1:14" ht="15" customHeight="1">
      <c r="A338" s="40">
        <v>7</v>
      </c>
      <c r="B338" s="40" t="s">
        <v>1060</v>
      </c>
      <c r="C338" s="40" t="s">
        <v>1061</v>
      </c>
      <c r="D338" s="40">
        <v>7801</v>
      </c>
      <c r="E338" s="40" t="s">
        <v>19</v>
      </c>
      <c r="F338" s="40">
        <f>COUNTIFS(Detalhe_Registro!$A:$A,A338,Detalhe_Registro!$D:$D,B338)</f>
        <v>1</v>
      </c>
      <c r="G338" s="63">
        <v>0.31818200000000002</v>
      </c>
      <c r="H338" s="63">
        <v>0.31818200000000002</v>
      </c>
      <c r="I338" s="62">
        <f>SUMIFS(Detalhe_Registro!$F:$F,Detalhe_Registro!$A:$A,A338,Detalhe_Registro!$D:$D,B338)</f>
        <v>373</v>
      </c>
      <c r="J338" s="63">
        <f>SUMIFS(Detalhe_Registro!$G:$G,Detalhe_Registro!$A:$A,A338,Detalhe_Registro!$D:$D,B338)</f>
        <v>53.5</v>
      </c>
      <c r="K338" s="40" t="str">
        <f>IF(G338="","",IF(G338&lt;Premissas!$C$8,"&lt; 1,00",IF(G338&lt;Premissas!$C$9,"1,00 – 1,19",IF(G338&lt;Premissas!$C$10,"1,20 – 1,39",IF(G338&lt;Premissas!$C$11,"1,40 – 1,59",IF(G338&lt;Premissas!$C$12,"1,60 – 1,99","≥ 2,00"))))))</f>
        <v>&lt; 1,00</v>
      </c>
      <c r="L338" s="64">
        <f>IF(G338="","",MIN(Premissas!$C$17,IF(G338&lt;Premissas!$C$8,Premissas!$E$7,IF(G338&lt;Premissas!$C$9,Premissas!$E$8,IF(G338&lt;Premissas!$C$10,Premissas!$E$9,IF(G338&lt;Premissas!$C$11,Premissas!$E$10,IF(G338&lt;Premissas!$C$12,Premissas!$E$11,Premissas!$E$12)))))))</f>
        <v>0</v>
      </c>
      <c r="M338" s="65">
        <f>IF(OR(L338="",L338=0),0,L338/Premissas!$C$16)</f>
        <v>0</v>
      </c>
      <c r="N338" s="40" t="str">
        <f>IF(L338&gt;=Premissas!$C$17,"SIM","NÃO")</f>
        <v>NÃO</v>
      </c>
    </row>
    <row r="339" spans="1:14" ht="15" customHeight="1">
      <c r="A339" s="40">
        <v>7</v>
      </c>
      <c r="B339" s="40" t="s">
        <v>990</v>
      </c>
      <c r="C339" s="40" t="s">
        <v>991</v>
      </c>
      <c r="D339" s="40">
        <v>7801</v>
      </c>
      <c r="E339" s="40" t="s">
        <v>19</v>
      </c>
      <c r="F339" s="40">
        <f>COUNTIFS(Detalhe_Registro!$A:$A,A339,Detalhe_Registro!$D:$D,B339)</f>
        <v>1</v>
      </c>
      <c r="G339" s="63">
        <v>0.31818200000000002</v>
      </c>
      <c r="H339" s="63">
        <v>0.31818200000000002</v>
      </c>
      <c r="I339" s="62">
        <f>SUMIFS(Detalhe_Registro!$F:$F,Detalhe_Registro!$A:$A,A339,Detalhe_Registro!$D:$D,B339)</f>
        <v>66</v>
      </c>
      <c r="J339" s="63">
        <f>SUMIFS(Detalhe_Registro!$G:$G,Detalhe_Registro!$A:$A,A339,Detalhe_Registro!$D:$D,B339)</f>
        <v>9.39</v>
      </c>
      <c r="K339" s="40" t="str">
        <f>IF(G339="","",IF(G339&lt;Premissas!$C$8,"&lt; 1,00",IF(G339&lt;Premissas!$C$9,"1,00 – 1,19",IF(G339&lt;Premissas!$C$10,"1,20 – 1,39",IF(G339&lt;Premissas!$C$11,"1,40 – 1,59",IF(G339&lt;Premissas!$C$12,"1,60 – 1,99","≥ 2,00"))))))</f>
        <v>&lt; 1,00</v>
      </c>
      <c r="L339" s="64">
        <f>IF(G339="","",MIN(Premissas!$C$17,IF(G339&lt;Premissas!$C$8,Premissas!$E$7,IF(G339&lt;Premissas!$C$9,Premissas!$E$8,IF(G339&lt;Premissas!$C$10,Premissas!$E$9,IF(G339&lt;Premissas!$C$11,Premissas!$E$10,IF(G339&lt;Premissas!$C$12,Premissas!$E$11,Premissas!$E$12)))))))</f>
        <v>0</v>
      </c>
      <c r="M339" s="65">
        <f>IF(OR(L339="",L339=0),0,L339/Premissas!$C$16)</f>
        <v>0</v>
      </c>
      <c r="N339" s="40" t="str">
        <f>IF(L339&gt;=Premissas!$C$17,"SIM","NÃO")</f>
        <v>NÃO</v>
      </c>
    </row>
    <row r="340" spans="1:14" ht="15" customHeight="1">
      <c r="A340" s="40">
        <v>7</v>
      </c>
      <c r="B340" s="40" t="s">
        <v>1348</v>
      </c>
      <c r="C340" s="40" t="s">
        <v>1349</v>
      </c>
      <c r="D340" s="40">
        <v>7801</v>
      </c>
      <c r="E340" s="40" t="s">
        <v>20</v>
      </c>
      <c r="F340" s="40">
        <f>COUNTIFS(Detalhe_Registro!$A:$A,A340,Detalhe_Registro!$D:$D,B340)</f>
        <v>1</v>
      </c>
      <c r="G340" s="63">
        <v>1.2941180000000001</v>
      </c>
      <c r="H340" s="63">
        <v>1.2941180000000001</v>
      </c>
      <c r="I340" s="62">
        <f>SUMIFS(Detalhe_Registro!$F:$F,Detalhe_Registro!$A:$A,A340,Detalhe_Registro!$D:$D,B340)</f>
        <v>2459</v>
      </c>
      <c r="J340" s="63">
        <f>SUMIFS(Detalhe_Registro!$G:$G,Detalhe_Registro!$A:$A,A340,Detalhe_Registro!$D:$D,B340)</f>
        <v>112.68</v>
      </c>
      <c r="K340" s="40" t="str">
        <f>IF(G340="","",IF(G340&lt;Premissas!$C$8,"&lt; 1,00",IF(G340&lt;Premissas!$C$9,"1,00 – 1,19",IF(G340&lt;Premissas!$C$10,"1,20 – 1,39",IF(G340&lt;Premissas!$C$11,"1,40 – 1,59",IF(G340&lt;Premissas!$C$12,"1,60 – 1,99","≥ 2,00"))))))</f>
        <v>1,20 – 1,39</v>
      </c>
      <c r="L340" s="64">
        <f>IF(G340="","",MIN(Premissas!$C$17,IF(G340&lt;Premissas!$C$8,Premissas!$E$7,IF(G340&lt;Premissas!$C$9,Premissas!$E$8,IF(G340&lt;Premissas!$C$10,Premissas!$E$9,IF(G340&lt;Premissas!$C$11,Premissas!$E$10,IF(G340&lt;Premissas!$C$12,Premissas!$E$11,Premissas!$E$12)))))))</f>
        <v>200</v>
      </c>
      <c r="M340" s="65">
        <f>IF(OR(L340="",L340=0),0,L340/Premissas!$C$16)</f>
        <v>7.6923076923076925</v>
      </c>
      <c r="N340" s="40" t="str">
        <f>IF(L340&gt;=Premissas!$C$17,"SIM","NÃO")</f>
        <v>NÃO</v>
      </c>
    </row>
    <row r="341" spans="1:14" ht="15" customHeight="1">
      <c r="A341" s="40">
        <v>7</v>
      </c>
      <c r="B341" s="40" t="s">
        <v>1056</v>
      </c>
      <c r="C341" s="40" t="s">
        <v>1057</v>
      </c>
      <c r="D341" s="40">
        <v>7801</v>
      </c>
      <c r="E341" s="40" t="s">
        <v>20</v>
      </c>
      <c r="F341" s="40">
        <f>COUNTIFS(Detalhe_Registro!$A:$A,A341,Detalhe_Registro!$D:$D,B341)</f>
        <v>1</v>
      </c>
      <c r="G341" s="63">
        <v>2</v>
      </c>
      <c r="H341" s="63">
        <v>2</v>
      </c>
      <c r="I341" s="62">
        <f>SUMIFS(Detalhe_Registro!$F:$F,Detalhe_Registro!$A:$A,A341,Detalhe_Registro!$D:$D,B341)</f>
        <v>135</v>
      </c>
      <c r="J341" s="63">
        <f>SUMIFS(Detalhe_Registro!$G:$G,Detalhe_Registro!$A:$A,A341,Detalhe_Registro!$D:$D,B341)</f>
        <v>3.93</v>
      </c>
      <c r="K341" s="40" t="str">
        <f>IF(G341="","",IF(G341&lt;Premissas!$C$8,"&lt; 1,00",IF(G341&lt;Premissas!$C$9,"1,00 – 1,19",IF(G341&lt;Premissas!$C$10,"1,20 – 1,39",IF(G341&lt;Premissas!$C$11,"1,40 – 1,59",IF(G341&lt;Premissas!$C$12,"1,60 – 1,99","≥ 2,00"))))))</f>
        <v>≥ 2,00</v>
      </c>
      <c r="L341" s="64">
        <f>IF(G341="","",MIN(Premissas!$C$17,IF(G341&lt;Premissas!$C$8,Premissas!$E$7,IF(G341&lt;Premissas!$C$9,Premissas!$E$8,IF(G341&lt;Premissas!$C$10,Premissas!$E$9,IF(G341&lt;Premissas!$C$11,Premissas!$E$10,IF(G341&lt;Premissas!$C$12,Premissas!$E$11,Premissas!$E$12)))))))</f>
        <v>750</v>
      </c>
      <c r="M341" s="65">
        <f>IF(OR(L341="",L341=0),0,L341/Premissas!$C$16)</f>
        <v>28.846153846153847</v>
      </c>
      <c r="N341" s="40" t="str">
        <f>IF(L341&gt;=Premissas!$C$17,"SIM","NÃO")</f>
        <v>SIM</v>
      </c>
    </row>
    <row r="342" spans="1:14" ht="15" customHeight="1">
      <c r="A342" s="40">
        <v>7</v>
      </c>
      <c r="B342" s="40" t="s">
        <v>878</v>
      </c>
      <c r="C342" s="40" t="s">
        <v>879</v>
      </c>
      <c r="D342" s="40">
        <v>7801</v>
      </c>
      <c r="E342" s="40" t="s">
        <v>22</v>
      </c>
      <c r="F342" s="40">
        <f>COUNTIFS(Detalhe_Registro!$A:$A,A342,Detalhe_Registro!$D:$D,B342)</f>
        <v>1</v>
      </c>
      <c r="G342" s="63">
        <v>0.6</v>
      </c>
      <c r="H342" s="63">
        <v>0.6</v>
      </c>
      <c r="I342" s="62">
        <f>SUMIFS(Detalhe_Registro!$F:$F,Detalhe_Registro!$A:$A,A342,Detalhe_Registro!$D:$D,B342)</f>
        <v>1773</v>
      </c>
      <c r="J342" s="63">
        <f>SUMIFS(Detalhe_Registro!$G:$G,Detalhe_Registro!$A:$A,A342,Detalhe_Registro!$D:$D,B342)</f>
        <v>144.66999999999999</v>
      </c>
      <c r="K342" s="40" t="str">
        <f>IF(G342="","",IF(G342&lt;Premissas!$C$8,"&lt; 1,00",IF(G342&lt;Premissas!$C$9,"1,00 – 1,19",IF(G342&lt;Premissas!$C$10,"1,20 – 1,39",IF(G342&lt;Premissas!$C$11,"1,40 – 1,59",IF(G342&lt;Premissas!$C$12,"1,60 – 1,99","≥ 2,00"))))))</f>
        <v>&lt; 1,00</v>
      </c>
      <c r="L342" s="64">
        <f>IF(G342="","",MIN(Premissas!$C$17,IF(G342&lt;Premissas!$C$8,Premissas!$E$7,IF(G342&lt;Premissas!$C$9,Premissas!$E$8,IF(G342&lt;Premissas!$C$10,Premissas!$E$9,IF(G342&lt;Premissas!$C$11,Premissas!$E$10,IF(G342&lt;Premissas!$C$12,Premissas!$E$11,Premissas!$E$12)))))))</f>
        <v>0</v>
      </c>
      <c r="M342" s="65">
        <f>IF(OR(L342="",L342=0),0,L342/Premissas!$C$16)</f>
        <v>0</v>
      </c>
      <c r="N342" s="40" t="str">
        <f>IF(L342&gt;=Premissas!$C$17,"SIM","NÃO")</f>
        <v>NÃO</v>
      </c>
    </row>
    <row r="343" spans="1:14" ht="15" customHeight="1">
      <c r="A343" s="40">
        <v>7</v>
      </c>
      <c r="B343" s="40" t="s">
        <v>784</v>
      </c>
      <c r="C343" s="40" t="s">
        <v>785</v>
      </c>
      <c r="D343" s="40">
        <v>7801</v>
      </c>
      <c r="E343" s="40" t="s">
        <v>1937</v>
      </c>
      <c r="F343" s="40">
        <f>COUNTIFS(Detalhe_Registro!$A:$A,A343,Detalhe_Registro!$D:$D,B343)</f>
        <v>2</v>
      </c>
      <c r="G343" s="63">
        <v>6.25E-2</v>
      </c>
      <c r="H343" s="63">
        <v>6.0662000000000001E-2</v>
      </c>
      <c r="I343" s="62">
        <f>SUMIFS(Detalhe_Registro!$F:$F,Detalhe_Registro!$A:$A,A343,Detalhe_Registro!$D:$D,B343)</f>
        <v>24</v>
      </c>
      <c r="J343" s="63">
        <f>SUMIFS(Detalhe_Registro!$G:$G,Detalhe_Registro!$A:$A,A343,Detalhe_Registro!$D:$D,B343)</f>
        <v>32.29</v>
      </c>
      <c r="K343" s="40" t="str">
        <f>IF(G343="","",IF(G343&lt;Premissas!$C$8,"&lt; 1,00",IF(G343&lt;Premissas!$C$9,"1,00 – 1,19",IF(G343&lt;Premissas!$C$10,"1,20 – 1,39",IF(G343&lt;Premissas!$C$11,"1,40 – 1,59",IF(G343&lt;Premissas!$C$12,"1,60 – 1,99","≥ 2,00"))))))</f>
        <v>&lt; 1,00</v>
      </c>
      <c r="L343" s="64">
        <f>IF(G343="","",MIN(Premissas!$C$17,IF(G343&lt;Premissas!$C$8,Premissas!$E$7,IF(G343&lt;Premissas!$C$9,Premissas!$E$8,IF(G343&lt;Premissas!$C$10,Premissas!$E$9,IF(G343&lt;Premissas!$C$11,Premissas!$E$10,IF(G343&lt;Premissas!$C$12,Premissas!$E$11,Premissas!$E$12)))))))</f>
        <v>0</v>
      </c>
      <c r="M343" s="65">
        <f>IF(OR(L343="",L343=0),0,L343/Premissas!$C$16)</f>
        <v>0</v>
      </c>
      <c r="N343" s="40" t="str">
        <f>IF(L343&gt;=Premissas!$C$17,"SIM","NÃO")</f>
        <v>NÃO</v>
      </c>
    </row>
    <row r="344" spans="1:14" ht="15" customHeight="1">
      <c r="A344" s="40">
        <v>7</v>
      </c>
      <c r="B344" s="40" t="s">
        <v>1318</v>
      </c>
      <c r="C344" s="40" t="s">
        <v>1319</v>
      </c>
      <c r="D344" s="40">
        <v>7801</v>
      </c>
      <c r="E344" s="40" t="s">
        <v>19</v>
      </c>
      <c r="F344" s="40">
        <f>COUNTIFS(Detalhe_Registro!$A:$A,A344,Detalhe_Registro!$D:$D,B344)</f>
        <v>1</v>
      </c>
      <c r="G344" s="63">
        <v>0.59090900000000002</v>
      </c>
      <c r="H344" s="63">
        <v>0.59090900000000002</v>
      </c>
      <c r="I344" s="62">
        <f>SUMIFS(Detalhe_Registro!$F:$F,Detalhe_Registro!$A:$A,A344,Detalhe_Registro!$D:$D,B344)</f>
        <v>131</v>
      </c>
      <c r="J344" s="63">
        <f>SUMIFS(Detalhe_Registro!$G:$G,Detalhe_Registro!$A:$A,A344,Detalhe_Registro!$D:$D,B344)</f>
        <v>9.92</v>
      </c>
      <c r="K344" s="40" t="str">
        <f>IF(G344="","",IF(G344&lt;Premissas!$C$8,"&lt; 1,00",IF(G344&lt;Premissas!$C$9,"1,00 – 1,19",IF(G344&lt;Premissas!$C$10,"1,20 – 1,39",IF(G344&lt;Premissas!$C$11,"1,40 – 1,59",IF(G344&lt;Premissas!$C$12,"1,60 – 1,99","≥ 2,00"))))))</f>
        <v>&lt; 1,00</v>
      </c>
      <c r="L344" s="64">
        <f>IF(G344="","",MIN(Premissas!$C$17,IF(G344&lt;Premissas!$C$8,Premissas!$E$7,IF(G344&lt;Premissas!$C$9,Premissas!$E$8,IF(G344&lt;Premissas!$C$10,Premissas!$E$9,IF(G344&lt;Premissas!$C$11,Premissas!$E$10,IF(G344&lt;Premissas!$C$12,Premissas!$E$11,Premissas!$E$12)))))))</f>
        <v>0</v>
      </c>
      <c r="M344" s="65">
        <f>IF(OR(L344="",L344=0),0,L344/Premissas!$C$16)</f>
        <v>0</v>
      </c>
      <c r="N344" s="40" t="str">
        <f>IF(L344&gt;=Premissas!$C$17,"SIM","NÃO")</f>
        <v>NÃO</v>
      </c>
    </row>
    <row r="345" spans="1:14" ht="15" customHeight="1">
      <c r="A345" s="40">
        <v>7</v>
      </c>
      <c r="B345" s="40" t="s">
        <v>1216</v>
      </c>
      <c r="C345" s="40" t="s">
        <v>1217</v>
      </c>
      <c r="D345" s="40">
        <v>7801</v>
      </c>
      <c r="E345" s="40" t="s">
        <v>21</v>
      </c>
      <c r="F345" s="40">
        <f>COUNTIFS(Detalhe_Registro!$A:$A,A345,Detalhe_Registro!$D:$D,B345)</f>
        <v>1</v>
      </c>
      <c r="G345" s="63">
        <v>0.625</v>
      </c>
      <c r="H345" s="63">
        <v>0.625</v>
      </c>
      <c r="I345" s="62">
        <f>SUMIFS(Detalhe_Registro!$F:$F,Detalhe_Registro!$A:$A,A345,Detalhe_Registro!$D:$D,B345)</f>
        <v>452</v>
      </c>
      <c r="J345" s="63">
        <f>SUMIFS(Detalhe_Registro!$G:$G,Detalhe_Registro!$A:$A,A345,Detalhe_Registro!$D:$D,B345)</f>
        <v>43.55</v>
      </c>
      <c r="K345" s="40" t="str">
        <f>IF(G345="","",IF(G345&lt;Premissas!$C$8,"&lt; 1,00",IF(G345&lt;Premissas!$C$9,"1,00 – 1,19",IF(G345&lt;Premissas!$C$10,"1,20 – 1,39",IF(G345&lt;Premissas!$C$11,"1,40 – 1,59",IF(G345&lt;Premissas!$C$12,"1,60 – 1,99","≥ 2,00"))))))</f>
        <v>&lt; 1,00</v>
      </c>
      <c r="L345" s="64">
        <f>IF(G345="","",MIN(Premissas!$C$17,IF(G345&lt;Premissas!$C$8,Premissas!$E$7,IF(G345&lt;Premissas!$C$9,Premissas!$E$8,IF(G345&lt;Premissas!$C$10,Premissas!$E$9,IF(G345&lt;Premissas!$C$11,Premissas!$E$10,IF(G345&lt;Premissas!$C$12,Premissas!$E$11,Premissas!$E$12)))))))</f>
        <v>0</v>
      </c>
      <c r="M345" s="65">
        <f>IF(OR(L345="",L345=0),0,L345/Premissas!$C$16)</f>
        <v>0</v>
      </c>
      <c r="N345" s="40" t="str">
        <f>IF(L345&gt;=Premissas!$C$17,"SIM","NÃO")</f>
        <v>NÃO</v>
      </c>
    </row>
    <row r="346" spans="1:14" ht="15" customHeight="1">
      <c r="A346" s="40">
        <v>7</v>
      </c>
      <c r="B346" s="40" t="s">
        <v>1034</v>
      </c>
      <c r="C346" s="40" t="s">
        <v>1035</v>
      </c>
      <c r="D346" s="40">
        <v>7801</v>
      </c>
      <c r="E346" s="40" t="s">
        <v>19</v>
      </c>
      <c r="F346" s="40">
        <f>COUNTIFS(Detalhe_Registro!$A:$A,A346,Detalhe_Registro!$D:$D,B346)</f>
        <v>1</v>
      </c>
      <c r="G346" s="63">
        <v>0.40909099999999998</v>
      </c>
      <c r="H346" s="63">
        <v>0.40909099999999998</v>
      </c>
      <c r="I346" s="62">
        <f>SUMIFS(Detalhe_Registro!$F:$F,Detalhe_Registro!$A:$A,A346,Detalhe_Registro!$D:$D,B346)</f>
        <v>60</v>
      </c>
      <c r="J346" s="63">
        <f>SUMIFS(Detalhe_Registro!$G:$G,Detalhe_Registro!$A:$A,A346,Detalhe_Registro!$D:$D,B346)</f>
        <v>6.74</v>
      </c>
      <c r="K346" s="40" t="str">
        <f>IF(G346="","",IF(G346&lt;Premissas!$C$8,"&lt; 1,00",IF(G346&lt;Premissas!$C$9,"1,00 – 1,19",IF(G346&lt;Premissas!$C$10,"1,20 – 1,39",IF(G346&lt;Premissas!$C$11,"1,40 – 1,59",IF(G346&lt;Premissas!$C$12,"1,60 – 1,99","≥ 2,00"))))))</f>
        <v>&lt; 1,00</v>
      </c>
      <c r="L346" s="64">
        <f>IF(G346="","",MIN(Premissas!$C$17,IF(G346&lt;Premissas!$C$8,Premissas!$E$7,IF(G346&lt;Premissas!$C$9,Premissas!$E$8,IF(G346&lt;Premissas!$C$10,Premissas!$E$9,IF(G346&lt;Premissas!$C$11,Premissas!$E$10,IF(G346&lt;Premissas!$C$12,Premissas!$E$11,Premissas!$E$12)))))))</f>
        <v>0</v>
      </c>
      <c r="M346" s="65">
        <f>IF(OR(L346="",L346=0),0,L346/Premissas!$C$16)</f>
        <v>0</v>
      </c>
      <c r="N346" s="40" t="str">
        <f>IF(L346&gt;=Premissas!$C$17,"SIM","NÃO")</f>
        <v>NÃO</v>
      </c>
    </row>
    <row r="347" spans="1:14" ht="15" customHeight="1">
      <c r="A347" s="40">
        <v>7</v>
      </c>
      <c r="B347" s="40" t="s">
        <v>860</v>
      </c>
      <c r="C347" s="40" t="s">
        <v>861</v>
      </c>
      <c r="D347" s="40">
        <v>7801</v>
      </c>
      <c r="E347" s="40" t="s">
        <v>22</v>
      </c>
      <c r="F347" s="40">
        <f>COUNTIFS(Detalhe_Registro!$A:$A,A347,Detalhe_Registro!$D:$D,B347)</f>
        <v>1</v>
      </c>
      <c r="G347" s="63">
        <v>0.45</v>
      </c>
      <c r="H347" s="63">
        <v>0.45</v>
      </c>
      <c r="I347" s="62">
        <f>SUMIFS(Detalhe_Registro!$F:$F,Detalhe_Registro!$A:$A,A347,Detalhe_Registro!$D:$D,B347)</f>
        <v>1364</v>
      </c>
      <c r="J347" s="63">
        <f>SUMIFS(Detalhe_Registro!$G:$G,Detalhe_Registro!$A:$A,A347,Detalhe_Registro!$D:$D,B347)</f>
        <v>146.54</v>
      </c>
      <c r="K347" s="40" t="str">
        <f>IF(G347="","",IF(G347&lt;Premissas!$C$8,"&lt; 1,00",IF(G347&lt;Premissas!$C$9,"1,00 – 1,19",IF(G347&lt;Premissas!$C$10,"1,20 – 1,39",IF(G347&lt;Premissas!$C$11,"1,40 – 1,59",IF(G347&lt;Premissas!$C$12,"1,60 – 1,99","≥ 2,00"))))))</f>
        <v>&lt; 1,00</v>
      </c>
      <c r="L347" s="64">
        <f>IF(G347="","",MIN(Premissas!$C$17,IF(G347&lt;Premissas!$C$8,Premissas!$E$7,IF(G347&lt;Premissas!$C$9,Premissas!$E$8,IF(G347&lt;Premissas!$C$10,Premissas!$E$9,IF(G347&lt;Premissas!$C$11,Premissas!$E$10,IF(G347&lt;Premissas!$C$12,Premissas!$E$11,Premissas!$E$12)))))))</f>
        <v>0</v>
      </c>
      <c r="M347" s="65">
        <f>IF(OR(L347="",L347=0),0,L347/Premissas!$C$16)</f>
        <v>0</v>
      </c>
      <c r="N347" s="40" t="str">
        <f>IF(L347&gt;=Premissas!$C$17,"SIM","NÃO")</f>
        <v>NÃO</v>
      </c>
    </row>
    <row r="348" spans="1:14" ht="15" customHeight="1">
      <c r="A348" s="40">
        <v>7</v>
      </c>
      <c r="B348" s="40" t="s">
        <v>1066</v>
      </c>
      <c r="C348" s="40" t="s">
        <v>1067</v>
      </c>
      <c r="D348" s="40">
        <v>7801</v>
      </c>
      <c r="E348" s="40" t="s">
        <v>1937</v>
      </c>
      <c r="F348" s="40">
        <f>COUNTIFS(Detalhe_Registro!$A:$A,A348,Detalhe_Registro!$D:$D,B348)</f>
        <v>2</v>
      </c>
      <c r="G348" s="63">
        <v>0.94117600000000001</v>
      </c>
      <c r="H348" s="63">
        <v>0.75183800000000001</v>
      </c>
      <c r="I348" s="62">
        <f>SUMIFS(Detalhe_Registro!$F:$F,Detalhe_Registro!$A:$A,A348,Detalhe_Registro!$D:$D,B348)</f>
        <v>2307</v>
      </c>
      <c r="J348" s="63">
        <f>SUMIFS(Detalhe_Registro!$G:$G,Detalhe_Registro!$A:$A,A348,Detalhe_Registro!$D:$D,B348)</f>
        <v>153.01999999999998</v>
      </c>
      <c r="K348" s="40" t="str">
        <f>IF(G348="","",IF(G348&lt;Premissas!$C$8,"&lt; 1,00",IF(G348&lt;Premissas!$C$9,"1,00 – 1,19",IF(G348&lt;Premissas!$C$10,"1,20 – 1,39",IF(G348&lt;Premissas!$C$11,"1,40 – 1,59",IF(G348&lt;Premissas!$C$12,"1,60 – 1,99","≥ 2,00"))))))</f>
        <v>&lt; 1,00</v>
      </c>
      <c r="L348" s="64">
        <f>IF(G348="","",MIN(Premissas!$C$17,IF(G348&lt;Premissas!$C$8,Premissas!$E$7,IF(G348&lt;Premissas!$C$9,Premissas!$E$8,IF(G348&lt;Premissas!$C$10,Premissas!$E$9,IF(G348&lt;Premissas!$C$11,Premissas!$E$10,IF(G348&lt;Premissas!$C$12,Premissas!$E$11,Premissas!$E$12)))))))</f>
        <v>0</v>
      </c>
      <c r="M348" s="65">
        <f>IF(OR(L348="",L348=0),0,L348/Premissas!$C$16)</f>
        <v>0</v>
      </c>
      <c r="N348" s="40" t="str">
        <f>IF(L348&gt;=Premissas!$C$17,"SIM","NÃO")</f>
        <v>NÃO</v>
      </c>
    </row>
    <row r="349" spans="1:14" ht="15" customHeight="1">
      <c r="A349" s="40">
        <v>7</v>
      </c>
      <c r="B349" s="40" t="s">
        <v>956</v>
      </c>
      <c r="C349" s="40" t="s">
        <v>957</v>
      </c>
      <c r="D349" s="40">
        <v>7801</v>
      </c>
      <c r="E349" s="40" t="s">
        <v>1938</v>
      </c>
      <c r="F349" s="40">
        <f>COUNTIFS(Detalhe_Registro!$A:$A,A349,Detalhe_Registro!$D:$D,B349)</f>
        <v>2</v>
      </c>
      <c r="G349" s="63">
        <v>0.235294</v>
      </c>
      <c r="H349" s="63">
        <v>0.18582899999999999</v>
      </c>
      <c r="I349" s="62">
        <f>SUMIFS(Detalhe_Registro!$F:$F,Detalhe_Registro!$A:$A,A349,Detalhe_Registro!$D:$D,B349)</f>
        <v>12</v>
      </c>
      <c r="J349" s="63">
        <f>SUMIFS(Detalhe_Registro!$G:$G,Detalhe_Registro!$A:$A,A349,Detalhe_Registro!$D:$D,B349)</f>
        <v>3.45</v>
      </c>
      <c r="K349" s="40" t="str">
        <f>IF(G349="","",IF(G349&lt;Premissas!$C$8,"&lt; 1,00",IF(G349&lt;Premissas!$C$9,"1,00 – 1,19",IF(G349&lt;Premissas!$C$10,"1,20 – 1,39",IF(G349&lt;Premissas!$C$11,"1,40 – 1,59",IF(G349&lt;Premissas!$C$12,"1,60 – 1,99","≥ 2,00"))))))</f>
        <v>&lt; 1,00</v>
      </c>
      <c r="L349" s="64">
        <f>IF(G349="","",MIN(Premissas!$C$17,IF(G349&lt;Premissas!$C$8,Premissas!$E$7,IF(G349&lt;Premissas!$C$9,Premissas!$E$8,IF(G349&lt;Premissas!$C$10,Premissas!$E$9,IF(G349&lt;Premissas!$C$11,Premissas!$E$10,IF(G349&lt;Premissas!$C$12,Premissas!$E$11,Premissas!$E$12)))))))</f>
        <v>0</v>
      </c>
      <c r="M349" s="65">
        <f>IF(OR(L349="",L349=0),0,L349/Premissas!$C$16)</f>
        <v>0</v>
      </c>
      <c r="N349" s="40" t="str">
        <f>IF(L349&gt;=Premissas!$C$17,"SIM","NÃO")</f>
        <v>NÃO</v>
      </c>
    </row>
    <row r="350" spans="1:14" ht="15" customHeight="1">
      <c r="A350" s="40">
        <v>7</v>
      </c>
      <c r="B350" s="40" t="s">
        <v>872</v>
      </c>
      <c r="C350" s="40" t="s">
        <v>873</v>
      </c>
      <c r="D350" s="40">
        <v>7801</v>
      </c>
      <c r="E350" s="40" t="s">
        <v>22</v>
      </c>
      <c r="F350" s="40">
        <f>COUNTIFS(Detalhe_Registro!$A:$A,A350,Detalhe_Registro!$D:$D,B350)</f>
        <v>1</v>
      </c>
      <c r="G350" s="63">
        <v>0.5</v>
      </c>
      <c r="H350" s="63">
        <v>0.5</v>
      </c>
      <c r="I350" s="62">
        <f>SUMIFS(Detalhe_Registro!$F:$F,Detalhe_Registro!$A:$A,A350,Detalhe_Registro!$D:$D,B350)</f>
        <v>1937</v>
      </c>
      <c r="J350" s="63">
        <f>SUMIFS(Detalhe_Registro!$G:$G,Detalhe_Registro!$A:$A,A350,Detalhe_Registro!$D:$D,B350)</f>
        <v>196.52</v>
      </c>
      <c r="K350" s="40" t="str">
        <f>IF(G350="","",IF(G350&lt;Premissas!$C$8,"&lt; 1,00",IF(G350&lt;Premissas!$C$9,"1,00 – 1,19",IF(G350&lt;Premissas!$C$10,"1,20 – 1,39",IF(G350&lt;Premissas!$C$11,"1,40 – 1,59",IF(G350&lt;Premissas!$C$12,"1,60 – 1,99","≥ 2,00"))))))</f>
        <v>&lt; 1,00</v>
      </c>
      <c r="L350" s="64">
        <f>IF(G350="","",MIN(Premissas!$C$17,IF(G350&lt;Premissas!$C$8,Premissas!$E$7,IF(G350&lt;Premissas!$C$9,Premissas!$E$8,IF(G350&lt;Premissas!$C$10,Premissas!$E$9,IF(G350&lt;Premissas!$C$11,Premissas!$E$10,IF(G350&lt;Premissas!$C$12,Premissas!$E$11,Premissas!$E$12)))))))</f>
        <v>0</v>
      </c>
      <c r="M350" s="65">
        <f>IF(OR(L350="",L350=0),0,L350/Premissas!$C$16)</f>
        <v>0</v>
      </c>
      <c r="N350" s="40" t="str">
        <f>IF(L350&gt;=Premissas!$C$17,"SIM","NÃO")</f>
        <v>NÃO</v>
      </c>
    </row>
    <row r="351" spans="1:14" ht="15" customHeight="1">
      <c r="A351" s="40">
        <v>7</v>
      </c>
      <c r="B351" s="40" t="s">
        <v>1180</v>
      </c>
      <c r="C351" s="40" t="s">
        <v>1181</v>
      </c>
      <c r="D351" s="40">
        <v>7801</v>
      </c>
      <c r="E351" s="40" t="s">
        <v>19</v>
      </c>
      <c r="F351" s="40">
        <f>COUNTIFS(Detalhe_Registro!$A:$A,A351,Detalhe_Registro!$D:$D,B351)</f>
        <v>1</v>
      </c>
      <c r="G351" s="63">
        <v>1.181818</v>
      </c>
      <c r="H351" s="63">
        <v>1.181818</v>
      </c>
      <c r="I351" s="62">
        <f>SUMIFS(Detalhe_Registro!$F:$F,Detalhe_Registro!$A:$A,A351,Detalhe_Registro!$D:$D,B351)</f>
        <v>2104</v>
      </c>
      <c r="J351" s="63">
        <f>SUMIFS(Detalhe_Registro!$G:$G,Detalhe_Registro!$A:$A,A351,Detalhe_Registro!$D:$D,B351)</f>
        <v>80.84</v>
      </c>
      <c r="K351" s="40" t="str">
        <f>IF(G351="","",IF(G351&lt;Premissas!$C$8,"&lt; 1,00",IF(G351&lt;Premissas!$C$9,"1,00 – 1,19",IF(G351&lt;Premissas!$C$10,"1,20 – 1,39",IF(G351&lt;Premissas!$C$11,"1,40 – 1,59",IF(G351&lt;Premissas!$C$12,"1,60 – 1,99","≥ 2,00"))))))</f>
        <v>1,00 – 1,19</v>
      </c>
      <c r="L351" s="64">
        <f>IF(G351="","",MIN(Premissas!$C$17,IF(G351&lt;Premissas!$C$8,Premissas!$E$7,IF(G351&lt;Premissas!$C$9,Premissas!$E$8,IF(G351&lt;Premissas!$C$10,Premissas!$E$9,IF(G351&lt;Premissas!$C$11,Premissas!$E$10,IF(G351&lt;Premissas!$C$12,Premissas!$E$11,Premissas!$E$12)))))))</f>
        <v>100</v>
      </c>
      <c r="M351" s="65">
        <f>IF(OR(L351="",L351=0),0,L351/Premissas!$C$16)</f>
        <v>3.8461538461538463</v>
      </c>
      <c r="N351" s="40" t="str">
        <f>IF(L351&gt;=Premissas!$C$17,"SIM","NÃO")</f>
        <v>NÃO</v>
      </c>
    </row>
    <row r="352" spans="1:14" ht="15" customHeight="1">
      <c r="A352" s="40">
        <v>7</v>
      </c>
      <c r="B352" s="40" t="s">
        <v>976</v>
      </c>
      <c r="C352" s="40" t="s">
        <v>977</v>
      </c>
      <c r="D352" s="40">
        <v>7801</v>
      </c>
      <c r="E352" s="40" t="s">
        <v>22</v>
      </c>
      <c r="F352" s="40">
        <f>COUNTIFS(Detalhe_Registro!$A:$A,A352,Detalhe_Registro!$D:$D,B352)</f>
        <v>1</v>
      </c>
      <c r="G352" s="63">
        <v>0.3</v>
      </c>
      <c r="H352" s="63">
        <v>0.3</v>
      </c>
      <c r="I352" s="62">
        <f>SUMIFS(Detalhe_Registro!$F:$F,Detalhe_Registro!$A:$A,A352,Detalhe_Registro!$D:$D,B352)</f>
        <v>1053</v>
      </c>
      <c r="J352" s="63">
        <f>SUMIFS(Detalhe_Registro!$G:$G,Detalhe_Registro!$A:$A,A352,Detalhe_Registro!$D:$D,B352)</f>
        <v>190.75</v>
      </c>
      <c r="K352" s="40" t="str">
        <f>IF(G352="","",IF(G352&lt;Premissas!$C$8,"&lt; 1,00",IF(G352&lt;Premissas!$C$9,"1,00 – 1,19",IF(G352&lt;Premissas!$C$10,"1,20 – 1,39",IF(G352&lt;Premissas!$C$11,"1,40 – 1,59",IF(G352&lt;Premissas!$C$12,"1,60 – 1,99","≥ 2,00"))))))</f>
        <v>&lt; 1,00</v>
      </c>
      <c r="L352" s="64">
        <f>IF(G352="","",MIN(Premissas!$C$17,IF(G352&lt;Premissas!$C$8,Premissas!$E$7,IF(G352&lt;Premissas!$C$9,Premissas!$E$8,IF(G352&lt;Premissas!$C$10,Premissas!$E$9,IF(G352&lt;Premissas!$C$11,Premissas!$E$10,IF(G352&lt;Premissas!$C$12,Premissas!$E$11,Premissas!$E$12)))))))</f>
        <v>0</v>
      </c>
      <c r="M352" s="65">
        <f>IF(OR(L352="",L352=0),0,L352/Premissas!$C$16)</f>
        <v>0</v>
      </c>
      <c r="N352" s="40" t="str">
        <f>IF(L352&gt;=Premissas!$C$17,"SIM","NÃO")</f>
        <v>NÃO</v>
      </c>
    </row>
    <row r="353" spans="1:14" ht="15" customHeight="1">
      <c r="A353" s="40">
        <v>7</v>
      </c>
      <c r="B353" s="40" t="s">
        <v>854</v>
      </c>
      <c r="C353" s="40" t="s">
        <v>855</v>
      </c>
      <c r="D353" s="40">
        <v>7801</v>
      </c>
      <c r="E353" s="40" t="s">
        <v>1943</v>
      </c>
      <c r="F353" s="40">
        <f>COUNTIFS(Detalhe_Registro!$A:$A,A353,Detalhe_Registro!$D:$D,B353)</f>
        <v>2</v>
      </c>
      <c r="G353" s="63">
        <v>1.7647060000000001</v>
      </c>
      <c r="H353" s="63">
        <v>1.2573529999999999</v>
      </c>
      <c r="I353" s="62">
        <f>SUMIFS(Detalhe_Registro!$F:$F,Detalhe_Registro!$A:$A,A353,Detalhe_Registro!$D:$D,B353)</f>
        <v>1752</v>
      </c>
      <c r="J353" s="63">
        <f>SUMIFS(Detalhe_Registro!$G:$G,Detalhe_Registro!$A:$A,A353,Detalhe_Registro!$D:$D,B353)</f>
        <v>112.11</v>
      </c>
      <c r="K353" s="40" t="str">
        <f>IF(G353="","",IF(G353&lt;Premissas!$C$8,"&lt; 1,00",IF(G353&lt;Premissas!$C$9,"1,00 – 1,19",IF(G353&lt;Premissas!$C$10,"1,20 – 1,39",IF(G353&lt;Premissas!$C$11,"1,40 – 1,59",IF(G353&lt;Premissas!$C$12,"1,60 – 1,99","≥ 2,00"))))))</f>
        <v>1,60 – 1,99</v>
      </c>
      <c r="L353" s="64">
        <f>IF(G353="","",MIN(Premissas!$C$17,IF(G353&lt;Premissas!$C$8,Premissas!$E$7,IF(G353&lt;Premissas!$C$9,Premissas!$E$8,IF(G353&lt;Premissas!$C$10,Premissas!$E$9,IF(G353&lt;Premissas!$C$11,Premissas!$E$10,IF(G353&lt;Premissas!$C$12,Premissas!$E$11,Premissas!$E$12)))))))</f>
        <v>500</v>
      </c>
      <c r="M353" s="65">
        <f>IF(OR(L353="",L353=0),0,L353/Premissas!$C$16)</f>
        <v>19.23076923076923</v>
      </c>
      <c r="N353" s="40" t="str">
        <f>IF(L353&gt;=Premissas!$C$17,"SIM","NÃO")</f>
        <v>NÃO</v>
      </c>
    </row>
    <row r="354" spans="1:14" ht="15" customHeight="1">
      <c r="A354" s="40">
        <v>7</v>
      </c>
      <c r="B354" s="40" t="s">
        <v>824</v>
      </c>
      <c r="C354" s="40" t="s">
        <v>825</v>
      </c>
      <c r="D354" s="40">
        <v>7801</v>
      </c>
      <c r="E354" s="40" t="s">
        <v>20</v>
      </c>
      <c r="F354" s="40">
        <f>COUNTIFS(Detalhe_Registro!$A:$A,A354,Detalhe_Registro!$D:$D,B354)</f>
        <v>1</v>
      </c>
      <c r="G354" s="63">
        <v>0.52941199999999999</v>
      </c>
      <c r="H354" s="63">
        <v>0.52941199999999999</v>
      </c>
      <c r="I354" s="62">
        <f>SUMIFS(Detalhe_Registro!$F:$F,Detalhe_Registro!$A:$A,A354,Detalhe_Registro!$D:$D,B354)</f>
        <v>585</v>
      </c>
      <c r="J354" s="63">
        <f>SUMIFS(Detalhe_Registro!$G:$G,Detalhe_Registro!$A:$A,A354,Detalhe_Registro!$D:$D,B354)</f>
        <v>63.42</v>
      </c>
      <c r="K354" s="40" t="str">
        <f>IF(G354="","",IF(G354&lt;Premissas!$C$8,"&lt; 1,00",IF(G354&lt;Premissas!$C$9,"1,00 – 1,19",IF(G354&lt;Premissas!$C$10,"1,20 – 1,39",IF(G354&lt;Premissas!$C$11,"1,40 – 1,59",IF(G354&lt;Premissas!$C$12,"1,60 – 1,99","≥ 2,00"))))))</f>
        <v>&lt; 1,00</v>
      </c>
      <c r="L354" s="64">
        <f>IF(G354="","",MIN(Premissas!$C$17,IF(G354&lt;Premissas!$C$8,Premissas!$E$7,IF(G354&lt;Premissas!$C$9,Premissas!$E$8,IF(G354&lt;Premissas!$C$10,Premissas!$E$9,IF(G354&lt;Premissas!$C$11,Premissas!$E$10,IF(G354&lt;Premissas!$C$12,Premissas!$E$11,Premissas!$E$12)))))))</f>
        <v>0</v>
      </c>
      <c r="M354" s="65">
        <f>IF(OR(L354="",L354=0),0,L354/Premissas!$C$16)</f>
        <v>0</v>
      </c>
      <c r="N354" s="40" t="str">
        <f>IF(L354&gt;=Premissas!$C$17,"SIM","NÃO")</f>
        <v>NÃO</v>
      </c>
    </row>
    <row r="355" spans="1:14" ht="15" customHeight="1">
      <c r="A355" s="40">
        <v>7</v>
      </c>
      <c r="B355" s="40" t="s">
        <v>840</v>
      </c>
      <c r="C355" s="40" t="s">
        <v>841</v>
      </c>
      <c r="D355" s="40">
        <v>7801</v>
      </c>
      <c r="E355" s="40" t="s">
        <v>22</v>
      </c>
      <c r="F355" s="40">
        <f>COUNTIFS(Detalhe_Registro!$A:$A,A355,Detalhe_Registro!$D:$D,B355)</f>
        <v>1</v>
      </c>
      <c r="G355" s="63">
        <v>0.4</v>
      </c>
      <c r="H355" s="63">
        <v>0.4</v>
      </c>
      <c r="I355" s="62">
        <f>SUMIFS(Detalhe_Registro!$F:$F,Detalhe_Registro!$A:$A,A355,Detalhe_Registro!$D:$D,B355)</f>
        <v>1486</v>
      </c>
      <c r="J355" s="63">
        <f>SUMIFS(Detalhe_Registro!$G:$G,Detalhe_Registro!$A:$A,A355,Detalhe_Registro!$D:$D,B355)</f>
        <v>181.68</v>
      </c>
      <c r="K355" s="40" t="str">
        <f>IF(G355="","",IF(G355&lt;Premissas!$C$8,"&lt; 1,00",IF(G355&lt;Premissas!$C$9,"1,00 – 1,19",IF(G355&lt;Premissas!$C$10,"1,20 – 1,39",IF(G355&lt;Premissas!$C$11,"1,40 – 1,59",IF(G355&lt;Premissas!$C$12,"1,60 – 1,99","≥ 2,00"))))))</f>
        <v>&lt; 1,00</v>
      </c>
      <c r="L355" s="64">
        <f>IF(G355="","",MIN(Premissas!$C$17,IF(G355&lt;Premissas!$C$8,Premissas!$E$7,IF(G355&lt;Premissas!$C$9,Premissas!$E$8,IF(G355&lt;Premissas!$C$10,Premissas!$E$9,IF(G355&lt;Premissas!$C$11,Premissas!$E$10,IF(G355&lt;Premissas!$C$12,Premissas!$E$11,Premissas!$E$12)))))))</f>
        <v>0</v>
      </c>
      <c r="M355" s="65">
        <f>IF(OR(L355="",L355=0),0,L355/Premissas!$C$16)</f>
        <v>0</v>
      </c>
      <c r="N355" s="40" t="str">
        <f>IF(L355&gt;=Premissas!$C$17,"SIM","NÃO")</f>
        <v>NÃO</v>
      </c>
    </row>
    <row r="356" spans="1:14" ht="15" customHeight="1">
      <c r="A356" s="40">
        <v>7</v>
      </c>
      <c r="B356" s="40" t="s">
        <v>930</v>
      </c>
      <c r="C356" s="40" t="s">
        <v>931</v>
      </c>
      <c r="D356" s="40">
        <v>7801</v>
      </c>
      <c r="E356" s="40" t="s">
        <v>1937</v>
      </c>
      <c r="F356" s="40">
        <f>COUNTIFS(Detalhe_Registro!$A:$A,A356,Detalhe_Registro!$D:$D,B356)</f>
        <v>2</v>
      </c>
      <c r="G356" s="63">
        <v>1.2352939999999999</v>
      </c>
      <c r="H356" s="63">
        <v>1.0863970000000001</v>
      </c>
      <c r="I356" s="62">
        <f>SUMIFS(Detalhe_Registro!$F:$F,Detalhe_Registro!$A:$A,A356,Detalhe_Registro!$D:$D,B356)</f>
        <v>671</v>
      </c>
      <c r="J356" s="63">
        <f>SUMIFS(Detalhe_Registro!$G:$G,Detalhe_Registro!$A:$A,A356,Detalhe_Registro!$D:$D,B356)</f>
        <v>35.270000000000003</v>
      </c>
      <c r="K356" s="40" t="str">
        <f>IF(G356="","",IF(G356&lt;Premissas!$C$8,"&lt; 1,00",IF(G356&lt;Premissas!$C$9,"1,00 – 1,19",IF(G356&lt;Premissas!$C$10,"1,20 – 1,39",IF(G356&lt;Premissas!$C$11,"1,40 – 1,59",IF(G356&lt;Premissas!$C$12,"1,60 – 1,99","≥ 2,00"))))))</f>
        <v>1,20 – 1,39</v>
      </c>
      <c r="L356" s="64">
        <f>IF(G356="","",MIN(Premissas!$C$17,IF(G356&lt;Premissas!$C$8,Premissas!$E$7,IF(G356&lt;Premissas!$C$9,Premissas!$E$8,IF(G356&lt;Premissas!$C$10,Premissas!$E$9,IF(G356&lt;Premissas!$C$11,Premissas!$E$10,IF(G356&lt;Premissas!$C$12,Premissas!$E$11,Premissas!$E$12)))))))</f>
        <v>200</v>
      </c>
      <c r="M356" s="65">
        <f>IF(OR(L356="",L356=0),0,L356/Premissas!$C$16)</f>
        <v>7.6923076923076925</v>
      </c>
      <c r="N356" s="40" t="str">
        <f>IF(L356&gt;=Premissas!$C$17,"SIM","NÃO")</f>
        <v>NÃO</v>
      </c>
    </row>
    <row r="357" spans="1:14" ht="15" customHeight="1">
      <c r="A357" s="40">
        <v>7</v>
      </c>
      <c r="B357" s="40" t="s">
        <v>1212</v>
      </c>
      <c r="C357" s="40" t="s">
        <v>1213</v>
      </c>
      <c r="D357" s="40">
        <v>7801</v>
      </c>
      <c r="E357" s="40" t="s">
        <v>1937</v>
      </c>
      <c r="F357" s="40">
        <f>COUNTIFS(Detalhe_Registro!$A:$A,A357,Detalhe_Registro!$D:$D,B357)</f>
        <v>2</v>
      </c>
      <c r="G357" s="63">
        <v>1</v>
      </c>
      <c r="H357" s="63">
        <v>0.75</v>
      </c>
      <c r="I357" s="62">
        <f>SUMIFS(Detalhe_Registro!$F:$F,Detalhe_Registro!$A:$A,A357,Detalhe_Registro!$D:$D,B357)</f>
        <v>2690</v>
      </c>
      <c r="J357" s="63">
        <f>SUMIFS(Detalhe_Registro!$G:$G,Detalhe_Registro!$A:$A,A357,Detalhe_Registro!$D:$D,B357)</f>
        <v>165.24</v>
      </c>
      <c r="K357" s="40" t="str">
        <f>IF(G357="","",IF(G357&lt;Premissas!$C$8,"&lt; 1,00",IF(G357&lt;Premissas!$C$9,"1,00 – 1,19",IF(G357&lt;Premissas!$C$10,"1,20 – 1,39",IF(G357&lt;Premissas!$C$11,"1,40 – 1,59",IF(G357&lt;Premissas!$C$12,"1,60 – 1,99","≥ 2,00"))))))</f>
        <v>1,00 – 1,19</v>
      </c>
      <c r="L357" s="64">
        <f>IF(G357="","",MIN(Premissas!$C$17,IF(G357&lt;Premissas!$C$8,Premissas!$E$7,IF(G357&lt;Premissas!$C$9,Premissas!$E$8,IF(G357&lt;Premissas!$C$10,Premissas!$E$9,IF(G357&lt;Premissas!$C$11,Premissas!$E$10,IF(G357&lt;Premissas!$C$12,Premissas!$E$11,Premissas!$E$12)))))))</f>
        <v>100</v>
      </c>
      <c r="M357" s="65">
        <f>IF(OR(L357="",L357=0),0,L357/Premissas!$C$16)</f>
        <v>3.8461538461538463</v>
      </c>
      <c r="N357" s="40" t="str">
        <f>IF(L357&gt;=Premissas!$C$17,"SIM","NÃO")</f>
        <v>NÃO</v>
      </c>
    </row>
    <row r="358" spans="1:14" ht="15" customHeight="1">
      <c r="A358" s="40">
        <v>7</v>
      </c>
      <c r="B358" s="40" t="s">
        <v>1320</v>
      </c>
      <c r="C358" s="40" t="s">
        <v>1321</v>
      </c>
      <c r="D358" s="40">
        <v>7801</v>
      </c>
      <c r="E358" s="40" t="s">
        <v>22</v>
      </c>
      <c r="F358" s="40">
        <f>COUNTIFS(Detalhe_Registro!$A:$A,A358,Detalhe_Registro!$D:$D,B358)</f>
        <v>1</v>
      </c>
      <c r="G358" s="63">
        <v>0.55000000000000004</v>
      </c>
      <c r="H358" s="63">
        <v>0.55000000000000004</v>
      </c>
      <c r="I358" s="62">
        <f>SUMIFS(Detalhe_Registro!$F:$F,Detalhe_Registro!$A:$A,A358,Detalhe_Registro!$D:$D,B358)</f>
        <v>1276</v>
      </c>
      <c r="J358" s="63">
        <f>SUMIFS(Detalhe_Registro!$G:$G,Detalhe_Registro!$A:$A,A358,Detalhe_Registro!$D:$D,B358)</f>
        <v>118.48</v>
      </c>
      <c r="K358" s="40" t="str">
        <f>IF(G358="","",IF(G358&lt;Premissas!$C$8,"&lt; 1,00",IF(G358&lt;Premissas!$C$9,"1,00 – 1,19",IF(G358&lt;Premissas!$C$10,"1,20 – 1,39",IF(G358&lt;Premissas!$C$11,"1,40 – 1,59",IF(G358&lt;Premissas!$C$12,"1,60 – 1,99","≥ 2,00"))))))</f>
        <v>&lt; 1,00</v>
      </c>
      <c r="L358" s="64">
        <f>IF(G358="","",MIN(Premissas!$C$17,IF(G358&lt;Premissas!$C$8,Premissas!$E$7,IF(G358&lt;Premissas!$C$9,Premissas!$E$8,IF(G358&lt;Premissas!$C$10,Premissas!$E$9,IF(G358&lt;Premissas!$C$11,Premissas!$E$10,IF(G358&lt;Premissas!$C$12,Premissas!$E$11,Premissas!$E$12)))))))</f>
        <v>0</v>
      </c>
      <c r="M358" s="65">
        <f>IF(OR(L358="",L358=0),0,L358/Premissas!$C$16)</f>
        <v>0</v>
      </c>
      <c r="N358" s="40" t="str">
        <f>IF(L358&gt;=Premissas!$C$17,"SIM","NÃO")</f>
        <v>NÃO</v>
      </c>
    </row>
    <row r="359" spans="1:14" ht="15" customHeight="1">
      <c r="A359" s="40">
        <v>7</v>
      </c>
      <c r="B359" s="40" t="s">
        <v>1108</v>
      </c>
      <c r="C359" s="40" t="s">
        <v>1109</v>
      </c>
      <c r="D359" s="40">
        <v>7801</v>
      </c>
      <c r="E359" s="40" t="s">
        <v>19</v>
      </c>
      <c r="F359" s="40">
        <f>COUNTIFS(Detalhe_Registro!$A:$A,A359,Detalhe_Registro!$D:$D,B359)</f>
        <v>1</v>
      </c>
      <c r="G359" s="63">
        <v>0.95454499999999998</v>
      </c>
      <c r="H359" s="63">
        <v>0.95454499999999998</v>
      </c>
      <c r="I359" s="62">
        <f>SUMIFS(Detalhe_Registro!$F:$F,Detalhe_Registro!$A:$A,A359,Detalhe_Registro!$D:$D,B359)</f>
        <v>1058</v>
      </c>
      <c r="J359" s="63">
        <f>SUMIFS(Detalhe_Registro!$G:$G,Detalhe_Registro!$A:$A,A359,Detalhe_Registro!$D:$D,B359)</f>
        <v>50.19</v>
      </c>
      <c r="K359" s="40" t="str">
        <f>IF(G359="","",IF(G359&lt;Premissas!$C$8,"&lt; 1,00",IF(G359&lt;Premissas!$C$9,"1,00 – 1,19",IF(G359&lt;Premissas!$C$10,"1,20 – 1,39",IF(G359&lt;Premissas!$C$11,"1,40 – 1,59",IF(G359&lt;Premissas!$C$12,"1,60 – 1,99","≥ 2,00"))))))</f>
        <v>&lt; 1,00</v>
      </c>
      <c r="L359" s="64">
        <f>IF(G359="","",MIN(Premissas!$C$17,IF(G359&lt;Premissas!$C$8,Premissas!$E$7,IF(G359&lt;Premissas!$C$9,Premissas!$E$8,IF(G359&lt;Premissas!$C$10,Premissas!$E$9,IF(G359&lt;Premissas!$C$11,Premissas!$E$10,IF(G359&lt;Premissas!$C$12,Premissas!$E$11,Premissas!$E$12)))))))</f>
        <v>0</v>
      </c>
      <c r="M359" s="65">
        <f>IF(OR(L359="",L359=0),0,L359/Premissas!$C$16)</f>
        <v>0</v>
      </c>
      <c r="N359" s="40" t="str">
        <f>IF(L359&gt;=Premissas!$C$17,"SIM","NÃO")</f>
        <v>NÃO</v>
      </c>
    </row>
    <row r="360" spans="1:14" ht="15" customHeight="1">
      <c r="A360" s="40">
        <v>7</v>
      </c>
      <c r="B360" s="40" t="s">
        <v>1044</v>
      </c>
      <c r="C360" s="40" t="s">
        <v>1045</v>
      </c>
      <c r="D360" s="40">
        <v>7801</v>
      </c>
      <c r="E360" s="40" t="s">
        <v>19</v>
      </c>
      <c r="F360" s="40">
        <f>COUNTIFS(Detalhe_Registro!$A:$A,A360,Detalhe_Registro!$D:$D,B360)</f>
        <v>1</v>
      </c>
      <c r="G360" s="63">
        <v>1.2727269999999999</v>
      </c>
      <c r="H360" s="63">
        <v>1.2727269999999999</v>
      </c>
      <c r="I360" s="62">
        <f>SUMIFS(Detalhe_Registro!$F:$F,Detalhe_Registro!$A:$A,A360,Detalhe_Registro!$D:$D,B360)</f>
        <v>1656</v>
      </c>
      <c r="J360" s="63">
        <f>SUMIFS(Detalhe_Registro!$G:$G,Detalhe_Registro!$A:$A,A360,Detalhe_Registro!$D:$D,B360)</f>
        <v>59.31</v>
      </c>
      <c r="K360" s="40" t="str">
        <f>IF(G360="","",IF(G360&lt;Premissas!$C$8,"&lt; 1,00",IF(G360&lt;Premissas!$C$9,"1,00 – 1,19",IF(G360&lt;Premissas!$C$10,"1,20 – 1,39",IF(G360&lt;Premissas!$C$11,"1,40 – 1,59",IF(G360&lt;Premissas!$C$12,"1,60 – 1,99","≥ 2,00"))))))</f>
        <v>1,20 – 1,39</v>
      </c>
      <c r="L360" s="64">
        <f>IF(G360="","",MIN(Premissas!$C$17,IF(G360&lt;Premissas!$C$8,Premissas!$E$7,IF(G360&lt;Premissas!$C$9,Premissas!$E$8,IF(G360&lt;Premissas!$C$10,Premissas!$E$9,IF(G360&lt;Premissas!$C$11,Premissas!$E$10,IF(G360&lt;Premissas!$C$12,Premissas!$E$11,Premissas!$E$12)))))))</f>
        <v>200</v>
      </c>
      <c r="M360" s="65">
        <f>IF(OR(L360="",L360=0),0,L360/Premissas!$C$16)</f>
        <v>7.6923076923076925</v>
      </c>
      <c r="N360" s="40" t="str">
        <f>IF(L360&gt;=Premissas!$C$17,"SIM","NÃO")</f>
        <v>NÃO</v>
      </c>
    </row>
    <row r="361" spans="1:14" ht="15" customHeight="1">
      <c r="A361" s="40">
        <v>7</v>
      </c>
      <c r="B361" s="40" t="s">
        <v>1334</v>
      </c>
      <c r="C361" s="40" t="s">
        <v>1335</v>
      </c>
      <c r="D361" s="40">
        <v>7801</v>
      </c>
      <c r="E361" s="40" t="s">
        <v>1937</v>
      </c>
      <c r="F361" s="40">
        <f>COUNTIFS(Detalhe_Registro!$A:$A,A361,Detalhe_Registro!$D:$D,B361)</f>
        <v>2</v>
      </c>
      <c r="G361" s="63">
        <v>0.94117600000000001</v>
      </c>
      <c r="H361" s="63">
        <v>0.65808800000000001</v>
      </c>
      <c r="I361" s="62">
        <f>SUMIFS(Detalhe_Registro!$F:$F,Detalhe_Registro!$A:$A,A361,Detalhe_Registro!$D:$D,B361)</f>
        <v>2676</v>
      </c>
      <c r="J361" s="63">
        <f>SUMIFS(Detalhe_Registro!$G:$G,Detalhe_Registro!$A:$A,A361,Detalhe_Registro!$D:$D,B361)</f>
        <v>169.77</v>
      </c>
      <c r="K361" s="40" t="str">
        <f>IF(G361="","",IF(G361&lt;Premissas!$C$8,"&lt; 1,00",IF(G361&lt;Premissas!$C$9,"1,00 – 1,19",IF(G361&lt;Premissas!$C$10,"1,20 – 1,39",IF(G361&lt;Premissas!$C$11,"1,40 – 1,59",IF(G361&lt;Premissas!$C$12,"1,60 – 1,99","≥ 2,00"))))))</f>
        <v>&lt; 1,00</v>
      </c>
      <c r="L361" s="64">
        <f>IF(G361="","",MIN(Premissas!$C$17,IF(G361&lt;Premissas!$C$8,Premissas!$E$7,IF(G361&lt;Premissas!$C$9,Premissas!$E$8,IF(G361&lt;Premissas!$C$10,Premissas!$E$9,IF(G361&lt;Premissas!$C$11,Premissas!$E$10,IF(G361&lt;Premissas!$C$12,Premissas!$E$11,Premissas!$E$12)))))))</f>
        <v>0</v>
      </c>
      <c r="M361" s="65">
        <f>IF(OR(L361="",L361=0),0,L361/Premissas!$C$16)</f>
        <v>0</v>
      </c>
      <c r="N361" s="40" t="str">
        <f>IF(L361&gt;=Premissas!$C$17,"SIM","NÃO")</f>
        <v>NÃO</v>
      </c>
    </row>
    <row r="362" spans="1:14" ht="15" customHeight="1">
      <c r="A362" s="40">
        <v>7</v>
      </c>
      <c r="B362" s="40" t="s">
        <v>936</v>
      </c>
      <c r="C362" s="40" t="s">
        <v>937</v>
      </c>
      <c r="D362" s="40">
        <v>7801</v>
      </c>
      <c r="E362" s="40" t="s">
        <v>22</v>
      </c>
      <c r="F362" s="40">
        <f>COUNTIFS(Detalhe_Registro!$A:$A,A362,Detalhe_Registro!$D:$D,B362)</f>
        <v>1</v>
      </c>
      <c r="G362" s="63">
        <v>0.7</v>
      </c>
      <c r="H362" s="63">
        <v>0.7</v>
      </c>
      <c r="I362" s="62">
        <f>SUMIFS(Detalhe_Registro!$F:$F,Detalhe_Registro!$A:$A,A362,Detalhe_Registro!$D:$D,B362)</f>
        <v>1248</v>
      </c>
      <c r="J362" s="63">
        <f>SUMIFS(Detalhe_Registro!$G:$G,Detalhe_Registro!$A:$A,A362,Detalhe_Registro!$D:$D,B362)</f>
        <v>87.51</v>
      </c>
      <c r="K362" s="40" t="str">
        <f>IF(G362="","",IF(G362&lt;Premissas!$C$8,"&lt; 1,00",IF(G362&lt;Premissas!$C$9,"1,00 – 1,19",IF(G362&lt;Premissas!$C$10,"1,20 – 1,39",IF(G362&lt;Premissas!$C$11,"1,40 – 1,59",IF(G362&lt;Premissas!$C$12,"1,60 – 1,99","≥ 2,00"))))))</f>
        <v>&lt; 1,00</v>
      </c>
      <c r="L362" s="64">
        <f>IF(G362="","",MIN(Premissas!$C$17,IF(G362&lt;Premissas!$C$8,Premissas!$E$7,IF(G362&lt;Premissas!$C$9,Premissas!$E$8,IF(G362&lt;Premissas!$C$10,Premissas!$E$9,IF(G362&lt;Premissas!$C$11,Premissas!$E$10,IF(G362&lt;Premissas!$C$12,Premissas!$E$11,Premissas!$E$12)))))))</f>
        <v>0</v>
      </c>
      <c r="M362" s="65">
        <f>IF(OR(L362="",L362=0),0,L362/Premissas!$C$16)</f>
        <v>0</v>
      </c>
      <c r="N362" s="40" t="str">
        <f>IF(L362&gt;=Premissas!$C$17,"SIM","NÃO")</f>
        <v>NÃO</v>
      </c>
    </row>
    <row r="363" spans="1:14" ht="15" customHeight="1">
      <c r="A363" s="40">
        <v>7</v>
      </c>
      <c r="B363" s="40" t="s">
        <v>1184</v>
      </c>
      <c r="C363" s="40" t="s">
        <v>1185</v>
      </c>
      <c r="D363" s="40">
        <v>7801</v>
      </c>
      <c r="E363" s="40" t="s">
        <v>21</v>
      </c>
      <c r="F363" s="40">
        <f>COUNTIFS(Detalhe_Registro!$A:$A,A363,Detalhe_Registro!$D:$D,B363)</f>
        <v>1</v>
      </c>
      <c r="G363" s="63">
        <v>6.25E-2</v>
      </c>
      <c r="H363" s="63">
        <v>6.25E-2</v>
      </c>
      <c r="I363" s="62">
        <f>SUMIFS(Detalhe_Registro!$F:$F,Detalhe_Registro!$A:$A,A363,Detalhe_Registro!$D:$D,B363)</f>
        <v>2</v>
      </c>
      <c r="J363" s="63">
        <f>SUMIFS(Detalhe_Registro!$G:$G,Detalhe_Registro!$A:$A,A363,Detalhe_Registro!$D:$D,B363)</f>
        <v>3.05</v>
      </c>
      <c r="K363" s="40" t="str">
        <f>IF(G363="","",IF(G363&lt;Premissas!$C$8,"&lt; 1,00",IF(G363&lt;Premissas!$C$9,"1,00 – 1,19",IF(G363&lt;Premissas!$C$10,"1,20 – 1,39",IF(G363&lt;Premissas!$C$11,"1,40 – 1,59",IF(G363&lt;Premissas!$C$12,"1,60 – 1,99","≥ 2,00"))))))</f>
        <v>&lt; 1,00</v>
      </c>
      <c r="L363" s="64">
        <f>IF(G363="","",MIN(Premissas!$C$17,IF(G363&lt;Premissas!$C$8,Premissas!$E$7,IF(G363&lt;Premissas!$C$9,Premissas!$E$8,IF(G363&lt;Premissas!$C$10,Premissas!$E$9,IF(G363&lt;Premissas!$C$11,Premissas!$E$10,IF(G363&lt;Premissas!$C$12,Premissas!$E$11,Premissas!$E$12)))))))</f>
        <v>0</v>
      </c>
      <c r="M363" s="65">
        <f>IF(OR(L363="",L363=0),0,L363/Premissas!$C$16)</f>
        <v>0</v>
      </c>
      <c r="N363" s="40" t="str">
        <f>IF(L363&gt;=Premissas!$C$17,"SIM","NÃO")</f>
        <v>NÃO</v>
      </c>
    </row>
    <row r="364" spans="1:14" ht="15" customHeight="1">
      <c r="A364" s="40">
        <v>7</v>
      </c>
      <c r="B364" s="40" t="s">
        <v>946</v>
      </c>
      <c r="C364" s="40" t="s">
        <v>947</v>
      </c>
      <c r="D364" s="40">
        <v>7801</v>
      </c>
      <c r="E364" s="40" t="s">
        <v>22</v>
      </c>
      <c r="F364" s="40">
        <f>COUNTIFS(Detalhe_Registro!$A:$A,A364,Detalhe_Registro!$D:$D,B364)</f>
        <v>1</v>
      </c>
      <c r="G364" s="63">
        <v>0.15</v>
      </c>
      <c r="H364" s="63">
        <v>0.15</v>
      </c>
      <c r="I364" s="62">
        <f>SUMIFS(Detalhe_Registro!$F:$F,Detalhe_Registro!$A:$A,A364,Detalhe_Registro!$D:$D,B364)</f>
        <v>224</v>
      </c>
      <c r="J364" s="63">
        <f>SUMIFS(Detalhe_Registro!$G:$G,Detalhe_Registro!$A:$A,A364,Detalhe_Registro!$D:$D,B364)</f>
        <v>79.040000000000006</v>
      </c>
      <c r="K364" s="40" t="str">
        <f>IF(G364="","",IF(G364&lt;Premissas!$C$8,"&lt; 1,00",IF(G364&lt;Premissas!$C$9,"1,00 – 1,19",IF(G364&lt;Premissas!$C$10,"1,20 – 1,39",IF(G364&lt;Premissas!$C$11,"1,40 – 1,59",IF(G364&lt;Premissas!$C$12,"1,60 – 1,99","≥ 2,00"))))))</f>
        <v>&lt; 1,00</v>
      </c>
      <c r="L364" s="64">
        <f>IF(G364="","",MIN(Premissas!$C$17,IF(G364&lt;Premissas!$C$8,Premissas!$E$7,IF(G364&lt;Premissas!$C$9,Premissas!$E$8,IF(G364&lt;Premissas!$C$10,Premissas!$E$9,IF(G364&lt;Premissas!$C$11,Premissas!$E$10,IF(G364&lt;Premissas!$C$12,Premissas!$E$11,Premissas!$E$12)))))))</f>
        <v>0</v>
      </c>
      <c r="M364" s="65">
        <f>IF(OR(L364="",L364=0),0,L364/Premissas!$C$16)</f>
        <v>0</v>
      </c>
      <c r="N364" s="40" t="str">
        <f>IF(L364&gt;=Premissas!$C$17,"SIM","NÃO")</f>
        <v>NÃO</v>
      </c>
    </row>
    <row r="365" spans="1:14" ht="15" customHeight="1">
      <c r="A365" s="40">
        <v>7</v>
      </c>
      <c r="B365" s="40" t="s">
        <v>1064</v>
      </c>
      <c r="C365" s="40" t="s">
        <v>1065</v>
      </c>
      <c r="D365" s="40">
        <v>7801</v>
      </c>
      <c r="E365" s="40" t="s">
        <v>21</v>
      </c>
      <c r="F365" s="40">
        <f>COUNTIFS(Detalhe_Registro!$A:$A,A365,Detalhe_Registro!$D:$D,B365)</f>
        <v>1</v>
      </c>
      <c r="G365" s="63">
        <v>6.25E-2</v>
      </c>
      <c r="H365" s="63">
        <v>6.25E-2</v>
      </c>
      <c r="I365" s="62">
        <f>SUMIFS(Detalhe_Registro!$F:$F,Detalhe_Registro!$A:$A,A365,Detalhe_Registro!$D:$D,B365)</f>
        <v>8</v>
      </c>
      <c r="J365" s="63">
        <f>SUMIFS(Detalhe_Registro!$G:$G,Detalhe_Registro!$A:$A,A365,Detalhe_Registro!$D:$D,B365)</f>
        <v>6.75</v>
      </c>
      <c r="K365" s="40" t="str">
        <f>IF(G365="","",IF(G365&lt;Premissas!$C$8,"&lt; 1,00",IF(G365&lt;Premissas!$C$9,"1,00 – 1,19",IF(G365&lt;Premissas!$C$10,"1,20 – 1,39",IF(G365&lt;Premissas!$C$11,"1,40 – 1,59",IF(G365&lt;Premissas!$C$12,"1,60 – 1,99","≥ 2,00"))))))</f>
        <v>&lt; 1,00</v>
      </c>
      <c r="L365" s="64">
        <f>IF(G365="","",MIN(Premissas!$C$17,IF(G365&lt;Premissas!$C$8,Premissas!$E$7,IF(G365&lt;Premissas!$C$9,Premissas!$E$8,IF(G365&lt;Premissas!$C$10,Premissas!$E$9,IF(G365&lt;Premissas!$C$11,Premissas!$E$10,IF(G365&lt;Premissas!$C$12,Premissas!$E$11,Premissas!$E$12)))))))</f>
        <v>0</v>
      </c>
      <c r="M365" s="65">
        <f>IF(OR(L365="",L365=0),0,L365/Premissas!$C$16)</f>
        <v>0</v>
      </c>
      <c r="N365" s="40" t="str">
        <f>IF(L365&gt;=Premissas!$C$17,"SIM","NÃO")</f>
        <v>NÃO</v>
      </c>
    </row>
    <row r="366" spans="1:14" ht="15" customHeight="1">
      <c r="A366" s="40">
        <v>7</v>
      </c>
      <c r="B366" s="40" t="s">
        <v>1314</v>
      </c>
      <c r="C366" s="40" t="s">
        <v>1315</v>
      </c>
      <c r="D366" s="40">
        <v>7801</v>
      </c>
      <c r="E366" s="40" t="s">
        <v>21</v>
      </c>
      <c r="F366" s="40">
        <f>COUNTIFS(Detalhe_Registro!$A:$A,A366,Detalhe_Registro!$D:$D,B366)</f>
        <v>1</v>
      </c>
      <c r="G366" s="63">
        <v>0.25</v>
      </c>
      <c r="H366" s="63">
        <v>0.25</v>
      </c>
      <c r="I366" s="62">
        <f>SUMIFS(Detalhe_Registro!$F:$F,Detalhe_Registro!$A:$A,A366,Detalhe_Registro!$D:$D,B366)</f>
        <v>179</v>
      </c>
      <c r="J366" s="63">
        <f>SUMIFS(Detalhe_Registro!$G:$G,Detalhe_Registro!$A:$A,A366,Detalhe_Registro!$D:$D,B366)</f>
        <v>40.119999999999997</v>
      </c>
      <c r="K366" s="40" t="str">
        <f>IF(G366="","",IF(G366&lt;Premissas!$C$8,"&lt; 1,00",IF(G366&lt;Premissas!$C$9,"1,00 – 1,19",IF(G366&lt;Premissas!$C$10,"1,20 – 1,39",IF(G366&lt;Premissas!$C$11,"1,40 – 1,59",IF(G366&lt;Premissas!$C$12,"1,60 – 1,99","≥ 2,00"))))))</f>
        <v>&lt; 1,00</v>
      </c>
      <c r="L366" s="64">
        <f>IF(G366="","",MIN(Premissas!$C$17,IF(G366&lt;Premissas!$C$8,Premissas!$E$7,IF(G366&lt;Premissas!$C$9,Premissas!$E$8,IF(G366&lt;Premissas!$C$10,Premissas!$E$9,IF(G366&lt;Premissas!$C$11,Premissas!$E$10,IF(G366&lt;Premissas!$C$12,Premissas!$E$11,Premissas!$E$12)))))))</f>
        <v>0</v>
      </c>
      <c r="M366" s="65">
        <f>IF(OR(L366="",L366=0),0,L366/Premissas!$C$16)</f>
        <v>0</v>
      </c>
      <c r="N366" s="40" t="str">
        <f>IF(L366&gt;=Premissas!$C$17,"SIM","NÃO")</f>
        <v>NÃO</v>
      </c>
    </row>
    <row r="367" spans="1:14" ht="15" customHeight="1">
      <c r="A367" s="40">
        <v>7</v>
      </c>
      <c r="B367" s="40" t="s">
        <v>1326</v>
      </c>
      <c r="C367" s="40" t="s">
        <v>1327</v>
      </c>
      <c r="D367" s="40">
        <v>7801</v>
      </c>
      <c r="E367" s="40" t="s">
        <v>22</v>
      </c>
      <c r="F367" s="40">
        <f>COUNTIFS(Detalhe_Registro!$A:$A,A367,Detalhe_Registro!$D:$D,B367)</f>
        <v>1</v>
      </c>
      <c r="G367" s="63">
        <v>0.2</v>
      </c>
      <c r="H367" s="63">
        <v>0.2</v>
      </c>
      <c r="I367" s="62">
        <f>SUMIFS(Detalhe_Registro!$F:$F,Detalhe_Registro!$A:$A,A367,Detalhe_Registro!$D:$D,B367)</f>
        <v>673</v>
      </c>
      <c r="J367" s="63">
        <f>SUMIFS(Detalhe_Registro!$G:$G,Detalhe_Registro!$A:$A,A367,Detalhe_Registro!$D:$D,B367)</f>
        <v>186.3</v>
      </c>
      <c r="K367" s="40" t="str">
        <f>IF(G367="","",IF(G367&lt;Premissas!$C$8,"&lt; 1,00",IF(G367&lt;Premissas!$C$9,"1,00 – 1,19",IF(G367&lt;Premissas!$C$10,"1,20 – 1,39",IF(G367&lt;Premissas!$C$11,"1,40 – 1,59",IF(G367&lt;Premissas!$C$12,"1,60 – 1,99","≥ 2,00"))))))</f>
        <v>&lt; 1,00</v>
      </c>
      <c r="L367" s="64">
        <f>IF(G367="","",MIN(Premissas!$C$17,IF(G367&lt;Premissas!$C$8,Premissas!$E$7,IF(G367&lt;Premissas!$C$9,Premissas!$E$8,IF(G367&lt;Premissas!$C$10,Premissas!$E$9,IF(G367&lt;Premissas!$C$11,Premissas!$E$10,IF(G367&lt;Premissas!$C$12,Premissas!$E$11,Premissas!$E$12)))))))</f>
        <v>0</v>
      </c>
      <c r="M367" s="65">
        <f>IF(OR(L367="",L367=0),0,L367/Premissas!$C$16)</f>
        <v>0</v>
      </c>
      <c r="N367" s="40" t="str">
        <f>IF(L367&gt;=Premissas!$C$17,"SIM","NÃO")</f>
        <v>NÃO</v>
      </c>
    </row>
    <row r="368" spans="1:14" ht="15" customHeight="1">
      <c r="A368" s="40">
        <v>7</v>
      </c>
      <c r="B368" s="40" t="s">
        <v>1002</v>
      </c>
      <c r="C368" s="40" t="s">
        <v>1003</v>
      </c>
      <c r="D368" s="40">
        <v>7801</v>
      </c>
      <c r="E368" s="40" t="s">
        <v>19</v>
      </c>
      <c r="F368" s="40">
        <f>COUNTIFS(Detalhe_Registro!$A:$A,A368,Detalhe_Registro!$D:$D,B368)</f>
        <v>1</v>
      </c>
      <c r="G368" s="63">
        <v>1.4090910000000001</v>
      </c>
      <c r="H368" s="63">
        <v>1.4090910000000001</v>
      </c>
      <c r="I368" s="62">
        <f>SUMIFS(Detalhe_Registro!$F:$F,Detalhe_Registro!$A:$A,A368,Detalhe_Registro!$D:$D,B368)</f>
        <v>183</v>
      </c>
      <c r="J368" s="63">
        <f>SUMIFS(Detalhe_Registro!$G:$G,Detalhe_Registro!$A:$A,A368,Detalhe_Registro!$D:$D,B368)</f>
        <v>5.93</v>
      </c>
      <c r="K368" s="40" t="str">
        <f>IF(G368="","",IF(G368&lt;Premissas!$C$8,"&lt; 1,00",IF(G368&lt;Premissas!$C$9,"1,00 – 1,19",IF(G368&lt;Premissas!$C$10,"1,20 – 1,39",IF(G368&lt;Premissas!$C$11,"1,40 – 1,59",IF(G368&lt;Premissas!$C$12,"1,60 – 1,99","≥ 2,00"))))))</f>
        <v>1,40 – 1,59</v>
      </c>
      <c r="L368" s="64">
        <f>IF(G368="","",MIN(Premissas!$C$17,IF(G368&lt;Premissas!$C$8,Premissas!$E$7,IF(G368&lt;Premissas!$C$9,Premissas!$E$8,IF(G368&lt;Premissas!$C$10,Premissas!$E$9,IF(G368&lt;Premissas!$C$11,Premissas!$E$10,IF(G368&lt;Premissas!$C$12,Premissas!$E$11,Premissas!$E$12)))))))</f>
        <v>350</v>
      </c>
      <c r="M368" s="65">
        <f>IF(OR(L368="",L368=0),0,L368/Premissas!$C$16)</f>
        <v>13.461538461538462</v>
      </c>
      <c r="N368" s="40" t="str">
        <f>IF(L368&gt;=Premissas!$C$17,"SIM","NÃO")</f>
        <v>NÃO</v>
      </c>
    </row>
    <row r="369" spans="1:14" ht="15" customHeight="1">
      <c r="A369" s="40">
        <v>7</v>
      </c>
      <c r="B369" s="40" t="s">
        <v>1000</v>
      </c>
      <c r="C369" s="40" t="s">
        <v>1001</v>
      </c>
      <c r="D369" s="40">
        <v>7801</v>
      </c>
      <c r="E369" s="40" t="s">
        <v>21</v>
      </c>
      <c r="F369" s="40">
        <f>COUNTIFS(Detalhe_Registro!$A:$A,A369,Detalhe_Registro!$D:$D,B369)</f>
        <v>1</v>
      </c>
      <c r="G369" s="63">
        <v>0.3125</v>
      </c>
      <c r="H369" s="63">
        <v>0.3125</v>
      </c>
      <c r="I369" s="62">
        <f>SUMIFS(Detalhe_Registro!$F:$F,Detalhe_Registro!$A:$A,A369,Detalhe_Registro!$D:$D,B369)</f>
        <v>258</v>
      </c>
      <c r="J369" s="63">
        <f>SUMIFS(Detalhe_Registro!$G:$G,Detalhe_Registro!$A:$A,A369,Detalhe_Registro!$D:$D,B369)</f>
        <v>52.37</v>
      </c>
      <c r="K369" s="40" t="str">
        <f>IF(G369="","",IF(G369&lt;Premissas!$C$8,"&lt; 1,00",IF(G369&lt;Premissas!$C$9,"1,00 – 1,19",IF(G369&lt;Premissas!$C$10,"1,20 – 1,39",IF(G369&lt;Premissas!$C$11,"1,40 – 1,59",IF(G369&lt;Premissas!$C$12,"1,60 – 1,99","≥ 2,00"))))))</f>
        <v>&lt; 1,00</v>
      </c>
      <c r="L369" s="64">
        <f>IF(G369="","",MIN(Premissas!$C$17,IF(G369&lt;Premissas!$C$8,Premissas!$E$7,IF(G369&lt;Premissas!$C$9,Premissas!$E$8,IF(G369&lt;Premissas!$C$10,Premissas!$E$9,IF(G369&lt;Premissas!$C$11,Premissas!$E$10,IF(G369&lt;Premissas!$C$12,Premissas!$E$11,Premissas!$E$12)))))))</f>
        <v>0</v>
      </c>
      <c r="M369" s="65">
        <f>IF(OR(L369="",L369=0),0,L369/Premissas!$C$16)</f>
        <v>0</v>
      </c>
      <c r="N369" s="40" t="str">
        <f>IF(L369&gt;=Premissas!$C$17,"SIM","NÃO")</f>
        <v>NÃO</v>
      </c>
    </row>
    <row r="370" spans="1:14" ht="15" customHeight="1">
      <c r="A370" s="40">
        <v>7</v>
      </c>
      <c r="B370" s="40" t="s">
        <v>1282</v>
      </c>
      <c r="C370" s="40" t="s">
        <v>1283</v>
      </c>
      <c r="D370" s="40">
        <v>7801</v>
      </c>
      <c r="E370" s="40" t="s">
        <v>21</v>
      </c>
      <c r="F370" s="40">
        <f>COUNTIFS(Detalhe_Registro!$A:$A,A370,Detalhe_Registro!$D:$D,B370)</f>
        <v>1</v>
      </c>
      <c r="G370" s="63">
        <v>0.625</v>
      </c>
      <c r="H370" s="63">
        <v>0.625</v>
      </c>
      <c r="I370" s="62">
        <f>SUMIFS(Detalhe_Registro!$F:$F,Detalhe_Registro!$A:$A,A370,Detalhe_Registro!$D:$D,B370)</f>
        <v>463</v>
      </c>
      <c r="J370" s="63">
        <f>SUMIFS(Detalhe_Registro!$G:$G,Detalhe_Registro!$A:$A,A370,Detalhe_Registro!$D:$D,B370)</f>
        <v>48.59</v>
      </c>
      <c r="K370" s="40" t="str">
        <f>IF(G370="","",IF(G370&lt;Premissas!$C$8,"&lt; 1,00",IF(G370&lt;Premissas!$C$9,"1,00 – 1,19",IF(G370&lt;Premissas!$C$10,"1,20 – 1,39",IF(G370&lt;Premissas!$C$11,"1,40 – 1,59",IF(G370&lt;Premissas!$C$12,"1,60 – 1,99","≥ 2,00"))))))</f>
        <v>&lt; 1,00</v>
      </c>
      <c r="L370" s="64">
        <f>IF(G370="","",MIN(Premissas!$C$17,IF(G370&lt;Premissas!$C$8,Premissas!$E$7,IF(G370&lt;Premissas!$C$9,Premissas!$E$8,IF(G370&lt;Premissas!$C$10,Premissas!$E$9,IF(G370&lt;Premissas!$C$11,Premissas!$E$10,IF(G370&lt;Premissas!$C$12,Premissas!$E$11,Premissas!$E$12)))))))</f>
        <v>0</v>
      </c>
      <c r="M370" s="65">
        <f>IF(OR(L370="",L370=0),0,L370/Premissas!$C$16)</f>
        <v>0</v>
      </c>
      <c r="N370" s="40" t="str">
        <f>IF(L370&gt;=Premissas!$C$17,"SIM","NÃO")</f>
        <v>NÃO</v>
      </c>
    </row>
    <row r="371" spans="1:14" ht="15" customHeight="1">
      <c r="A371" s="40">
        <v>7</v>
      </c>
      <c r="B371" s="40" t="s">
        <v>1202</v>
      </c>
      <c r="C371" s="40" t="s">
        <v>1203</v>
      </c>
      <c r="D371" s="40">
        <v>7801</v>
      </c>
      <c r="E371" s="40" t="s">
        <v>21</v>
      </c>
      <c r="F371" s="40">
        <f>COUNTIFS(Detalhe_Registro!$A:$A,A371,Detalhe_Registro!$D:$D,B371)</f>
        <v>1</v>
      </c>
      <c r="G371" s="63">
        <v>1</v>
      </c>
      <c r="H371" s="63">
        <v>1</v>
      </c>
      <c r="I371" s="62">
        <f>SUMIFS(Detalhe_Registro!$F:$F,Detalhe_Registro!$A:$A,A371,Detalhe_Registro!$D:$D,B371)</f>
        <v>1915</v>
      </c>
      <c r="J371" s="63">
        <f>SUMIFS(Detalhe_Registro!$G:$G,Detalhe_Registro!$A:$A,A371,Detalhe_Registro!$D:$D,B371)</f>
        <v>118.96</v>
      </c>
      <c r="K371" s="40" t="str">
        <f>IF(G371="","",IF(G371&lt;Premissas!$C$8,"&lt; 1,00",IF(G371&lt;Premissas!$C$9,"1,00 – 1,19",IF(G371&lt;Premissas!$C$10,"1,20 – 1,39",IF(G371&lt;Premissas!$C$11,"1,40 – 1,59",IF(G371&lt;Premissas!$C$12,"1,60 – 1,99","≥ 2,00"))))))</f>
        <v>1,00 – 1,19</v>
      </c>
      <c r="L371" s="64">
        <f>IF(G371="","",MIN(Premissas!$C$17,IF(G371&lt;Premissas!$C$8,Premissas!$E$7,IF(G371&lt;Premissas!$C$9,Premissas!$E$8,IF(G371&lt;Premissas!$C$10,Premissas!$E$9,IF(G371&lt;Premissas!$C$11,Premissas!$E$10,IF(G371&lt;Premissas!$C$12,Premissas!$E$11,Premissas!$E$12)))))))</f>
        <v>100</v>
      </c>
      <c r="M371" s="65">
        <f>IF(OR(L371="",L371=0),0,L371/Premissas!$C$16)</f>
        <v>3.8461538461538463</v>
      </c>
      <c r="N371" s="40" t="str">
        <f>IF(L371&gt;=Premissas!$C$17,"SIM","NÃO")</f>
        <v>NÃO</v>
      </c>
    </row>
    <row r="372" spans="1:14" ht="15" customHeight="1">
      <c r="A372" s="40">
        <v>7</v>
      </c>
      <c r="B372" s="40" t="s">
        <v>892</v>
      </c>
      <c r="C372" s="40" t="s">
        <v>893</v>
      </c>
      <c r="D372" s="40">
        <v>7801</v>
      </c>
      <c r="E372" s="40" t="s">
        <v>22</v>
      </c>
      <c r="F372" s="40">
        <f>COUNTIFS(Detalhe_Registro!$A:$A,A372,Detalhe_Registro!$D:$D,B372)</f>
        <v>1</v>
      </c>
      <c r="G372" s="63">
        <v>0.4</v>
      </c>
      <c r="H372" s="63">
        <v>0.4</v>
      </c>
      <c r="I372" s="62">
        <f>SUMIFS(Detalhe_Registro!$F:$F,Detalhe_Registro!$A:$A,A372,Detalhe_Registro!$D:$D,B372)</f>
        <v>943</v>
      </c>
      <c r="J372" s="63">
        <f>SUMIFS(Detalhe_Registro!$G:$G,Detalhe_Registro!$A:$A,A372,Detalhe_Registro!$D:$D,B372)</f>
        <v>121.97</v>
      </c>
      <c r="K372" s="40" t="str">
        <f>IF(G372="","",IF(G372&lt;Premissas!$C$8,"&lt; 1,00",IF(G372&lt;Premissas!$C$9,"1,00 – 1,19",IF(G372&lt;Premissas!$C$10,"1,20 – 1,39",IF(G372&lt;Premissas!$C$11,"1,40 – 1,59",IF(G372&lt;Premissas!$C$12,"1,60 – 1,99","≥ 2,00"))))))</f>
        <v>&lt; 1,00</v>
      </c>
      <c r="L372" s="64">
        <f>IF(G372="","",MIN(Premissas!$C$17,IF(G372&lt;Premissas!$C$8,Premissas!$E$7,IF(G372&lt;Premissas!$C$9,Premissas!$E$8,IF(G372&lt;Premissas!$C$10,Premissas!$E$9,IF(G372&lt;Premissas!$C$11,Premissas!$E$10,IF(G372&lt;Premissas!$C$12,Premissas!$E$11,Premissas!$E$12)))))))</f>
        <v>0</v>
      </c>
      <c r="M372" s="65">
        <f>IF(OR(L372="",L372=0),0,L372/Premissas!$C$16)</f>
        <v>0</v>
      </c>
      <c r="N372" s="40" t="str">
        <f>IF(L372&gt;=Premissas!$C$17,"SIM","NÃO")</f>
        <v>NÃO</v>
      </c>
    </row>
    <row r="373" spans="1:14" ht="15" customHeight="1">
      <c r="A373" s="40">
        <v>7</v>
      </c>
      <c r="B373" s="40" t="s">
        <v>1262</v>
      </c>
      <c r="C373" s="40" t="s">
        <v>1263</v>
      </c>
      <c r="D373" s="40">
        <v>7801</v>
      </c>
      <c r="E373" s="40" t="s">
        <v>21</v>
      </c>
      <c r="F373" s="40">
        <f>COUNTIFS(Detalhe_Registro!$A:$A,A373,Detalhe_Registro!$D:$D,B373)</f>
        <v>1</v>
      </c>
      <c r="G373" s="63">
        <v>0.75</v>
      </c>
      <c r="H373" s="63">
        <v>0.75</v>
      </c>
      <c r="I373" s="62">
        <f>SUMIFS(Detalhe_Registro!$F:$F,Detalhe_Registro!$A:$A,A373,Detalhe_Registro!$D:$D,B373)</f>
        <v>1251</v>
      </c>
      <c r="J373" s="63">
        <f>SUMIFS(Detalhe_Registro!$G:$G,Detalhe_Registro!$A:$A,A373,Detalhe_Registro!$D:$D,B373)</f>
        <v>103.23</v>
      </c>
      <c r="K373" s="40" t="str">
        <f>IF(G373="","",IF(G373&lt;Premissas!$C$8,"&lt; 1,00",IF(G373&lt;Premissas!$C$9,"1,00 – 1,19",IF(G373&lt;Premissas!$C$10,"1,20 – 1,39",IF(G373&lt;Premissas!$C$11,"1,40 – 1,59",IF(G373&lt;Premissas!$C$12,"1,60 – 1,99","≥ 2,00"))))))</f>
        <v>&lt; 1,00</v>
      </c>
      <c r="L373" s="64">
        <f>IF(G373="","",MIN(Premissas!$C$17,IF(G373&lt;Premissas!$C$8,Premissas!$E$7,IF(G373&lt;Premissas!$C$9,Premissas!$E$8,IF(G373&lt;Premissas!$C$10,Premissas!$E$9,IF(G373&lt;Premissas!$C$11,Premissas!$E$10,IF(G373&lt;Premissas!$C$12,Premissas!$E$11,Premissas!$E$12)))))))</f>
        <v>0</v>
      </c>
      <c r="M373" s="65">
        <f>IF(OR(L373="",L373=0),0,L373/Premissas!$C$16)</f>
        <v>0</v>
      </c>
      <c r="N373" s="40" t="str">
        <f>IF(L373&gt;=Premissas!$C$17,"SIM","NÃO")</f>
        <v>NÃO</v>
      </c>
    </row>
    <row r="374" spans="1:14" ht="15" customHeight="1">
      <c r="A374" s="40">
        <v>7</v>
      </c>
      <c r="B374" s="40" t="s">
        <v>806</v>
      </c>
      <c r="C374" s="40" t="s">
        <v>807</v>
      </c>
      <c r="D374" s="40">
        <v>7801</v>
      </c>
      <c r="E374" s="40" t="s">
        <v>22</v>
      </c>
      <c r="F374" s="40">
        <f>COUNTIFS(Detalhe_Registro!$A:$A,A374,Detalhe_Registro!$D:$D,B374)</f>
        <v>1</v>
      </c>
      <c r="G374" s="63">
        <v>0.5</v>
      </c>
      <c r="H374" s="63">
        <v>0.5</v>
      </c>
      <c r="I374" s="62">
        <f>SUMIFS(Detalhe_Registro!$F:$F,Detalhe_Registro!$A:$A,A374,Detalhe_Registro!$D:$D,B374)</f>
        <v>1788</v>
      </c>
      <c r="J374" s="63">
        <f>SUMIFS(Detalhe_Registro!$G:$G,Detalhe_Registro!$A:$A,A374,Detalhe_Registro!$D:$D,B374)</f>
        <v>175.69</v>
      </c>
      <c r="K374" s="40" t="str">
        <f>IF(G374="","",IF(G374&lt;Premissas!$C$8,"&lt; 1,00",IF(G374&lt;Premissas!$C$9,"1,00 – 1,19",IF(G374&lt;Premissas!$C$10,"1,20 – 1,39",IF(G374&lt;Premissas!$C$11,"1,40 – 1,59",IF(G374&lt;Premissas!$C$12,"1,60 – 1,99","≥ 2,00"))))))</f>
        <v>&lt; 1,00</v>
      </c>
      <c r="L374" s="64">
        <f>IF(G374="","",MIN(Premissas!$C$17,IF(G374&lt;Premissas!$C$8,Premissas!$E$7,IF(G374&lt;Premissas!$C$9,Premissas!$E$8,IF(G374&lt;Premissas!$C$10,Premissas!$E$9,IF(G374&lt;Premissas!$C$11,Premissas!$E$10,IF(G374&lt;Premissas!$C$12,Premissas!$E$11,Premissas!$E$12)))))))</f>
        <v>0</v>
      </c>
      <c r="M374" s="65">
        <f>IF(OR(L374="",L374=0),0,L374/Premissas!$C$16)</f>
        <v>0</v>
      </c>
      <c r="N374" s="40" t="str">
        <f>IF(L374&gt;=Premissas!$C$17,"SIM","NÃO")</f>
        <v>NÃO</v>
      </c>
    </row>
    <row r="375" spans="1:14" ht="15" customHeight="1">
      <c r="A375" s="40">
        <v>7</v>
      </c>
      <c r="B375" s="40" t="s">
        <v>1048</v>
      </c>
      <c r="C375" s="40" t="s">
        <v>1049</v>
      </c>
      <c r="D375" s="40">
        <v>7801</v>
      </c>
      <c r="E375" s="40" t="s">
        <v>21</v>
      </c>
      <c r="F375" s="40">
        <f>COUNTIFS(Detalhe_Registro!$A:$A,A375,Detalhe_Registro!$D:$D,B375)</f>
        <v>1</v>
      </c>
      <c r="G375" s="63">
        <v>0.625</v>
      </c>
      <c r="H375" s="63">
        <v>0.625</v>
      </c>
      <c r="I375" s="62">
        <f>SUMIFS(Detalhe_Registro!$F:$F,Detalhe_Registro!$A:$A,A375,Detalhe_Registro!$D:$D,B375)</f>
        <v>1156</v>
      </c>
      <c r="J375" s="63">
        <f>SUMIFS(Detalhe_Registro!$G:$G,Detalhe_Registro!$A:$A,A375,Detalhe_Registro!$D:$D,B375)</f>
        <v>110.84</v>
      </c>
      <c r="K375" s="40" t="str">
        <f>IF(G375="","",IF(G375&lt;Premissas!$C$8,"&lt; 1,00",IF(G375&lt;Premissas!$C$9,"1,00 – 1,19",IF(G375&lt;Premissas!$C$10,"1,20 – 1,39",IF(G375&lt;Premissas!$C$11,"1,40 – 1,59",IF(G375&lt;Premissas!$C$12,"1,60 – 1,99","≥ 2,00"))))))</f>
        <v>&lt; 1,00</v>
      </c>
      <c r="L375" s="64">
        <f>IF(G375="","",MIN(Premissas!$C$17,IF(G375&lt;Premissas!$C$8,Premissas!$E$7,IF(G375&lt;Premissas!$C$9,Premissas!$E$8,IF(G375&lt;Premissas!$C$10,Premissas!$E$9,IF(G375&lt;Premissas!$C$11,Premissas!$E$10,IF(G375&lt;Premissas!$C$12,Premissas!$E$11,Premissas!$E$12)))))))</f>
        <v>0</v>
      </c>
      <c r="M375" s="65">
        <f>IF(OR(L375="",L375=0),0,L375/Premissas!$C$16)</f>
        <v>0</v>
      </c>
      <c r="N375" s="40" t="str">
        <f>IF(L375&gt;=Premissas!$C$17,"SIM","NÃO")</f>
        <v>NÃO</v>
      </c>
    </row>
    <row r="376" spans="1:14" ht="15" customHeight="1">
      <c r="A376" s="40">
        <v>7</v>
      </c>
      <c r="B376" s="40" t="s">
        <v>980</v>
      </c>
      <c r="C376" s="40" t="s">
        <v>981</v>
      </c>
      <c r="D376" s="40">
        <v>7801</v>
      </c>
      <c r="E376" s="40" t="s">
        <v>22</v>
      </c>
      <c r="F376" s="40">
        <f>COUNTIFS(Detalhe_Registro!$A:$A,A376,Detalhe_Registro!$D:$D,B376)</f>
        <v>1</v>
      </c>
      <c r="G376" s="63">
        <v>2.8</v>
      </c>
      <c r="H376" s="63">
        <v>2.8</v>
      </c>
      <c r="I376" s="62">
        <f>SUMIFS(Detalhe_Registro!$F:$F,Detalhe_Registro!$A:$A,A376,Detalhe_Registro!$D:$D,B376)</f>
        <v>5330</v>
      </c>
      <c r="J376" s="63">
        <f>SUMIFS(Detalhe_Registro!$G:$G,Detalhe_Registro!$A:$A,A376,Detalhe_Registro!$D:$D,B376)</f>
        <v>94.73</v>
      </c>
      <c r="K376" s="40" t="str">
        <f>IF(G376="","",IF(G376&lt;Premissas!$C$8,"&lt; 1,00",IF(G376&lt;Premissas!$C$9,"1,00 – 1,19",IF(G376&lt;Premissas!$C$10,"1,20 – 1,39",IF(G376&lt;Premissas!$C$11,"1,40 – 1,59",IF(G376&lt;Premissas!$C$12,"1,60 – 1,99","≥ 2,00"))))))</f>
        <v>≥ 2,00</v>
      </c>
      <c r="L376" s="64">
        <f>IF(G376="","",MIN(Premissas!$C$17,IF(G376&lt;Premissas!$C$8,Premissas!$E$7,IF(G376&lt;Premissas!$C$9,Premissas!$E$8,IF(G376&lt;Premissas!$C$10,Premissas!$E$9,IF(G376&lt;Premissas!$C$11,Premissas!$E$10,IF(G376&lt;Premissas!$C$12,Premissas!$E$11,Premissas!$E$12)))))))</f>
        <v>750</v>
      </c>
      <c r="M376" s="65">
        <f>IF(OR(L376="",L376=0),0,L376/Premissas!$C$16)</f>
        <v>28.846153846153847</v>
      </c>
      <c r="N376" s="40" t="str">
        <f>IF(L376&gt;=Premissas!$C$17,"SIM","NÃO")</f>
        <v>SIM</v>
      </c>
    </row>
    <row r="377" spans="1:14" ht="15" customHeight="1">
      <c r="A377" s="40">
        <v>7</v>
      </c>
      <c r="B377" s="40" t="s">
        <v>836</v>
      </c>
      <c r="C377" s="40" t="s">
        <v>837</v>
      </c>
      <c r="D377" s="40">
        <v>7801</v>
      </c>
      <c r="E377" s="40" t="s">
        <v>19</v>
      </c>
      <c r="F377" s="40">
        <f>COUNTIFS(Detalhe_Registro!$A:$A,A377,Detalhe_Registro!$D:$D,B377)</f>
        <v>1</v>
      </c>
      <c r="G377" s="63">
        <v>0.18181800000000001</v>
      </c>
      <c r="H377" s="63">
        <v>0.18181800000000001</v>
      </c>
      <c r="I377" s="62">
        <f>SUMIFS(Detalhe_Registro!$F:$F,Detalhe_Registro!$A:$A,A377,Detalhe_Registro!$D:$D,B377)</f>
        <v>121</v>
      </c>
      <c r="J377" s="63">
        <f>SUMIFS(Detalhe_Registro!$G:$G,Detalhe_Registro!$A:$A,A377,Detalhe_Registro!$D:$D,B377)</f>
        <v>27.93</v>
      </c>
      <c r="K377" s="40" t="str">
        <f>IF(G377="","",IF(G377&lt;Premissas!$C$8,"&lt; 1,00",IF(G377&lt;Premissas!$C$9,"1,00 – 1,19",IF(G377&lt;Premissas!$C$10,"1,20 – 1,39",IF(G377&lt;Premissas!$C$11,"1,40 – 1,59",IF(G377&lt;Premissas!$C$12,"1,60 – 1,99","≥ 2,00"))))))</f>
        <v>&lt; 1,00</v>
      </c>
      <c r="L377" s="64">
        <f>IF(G377="","",MIN(Premissas!$C$17,IF(G377&lt;Premissas!$C$8,Premissas!$E$7,IF(G377&lt;Premissas!$C$9,Premissas!$E$8,IF(G377&lt;Premissas!$C$10,Premissas!$E$9,IF(G377&lt;Premissas!$C$11,Premissas!$E$10,IF(G377&lt;Premissas!$C$12,Premissas!$E$11,Premissas!$E$12)))))))</f>
        <v>0</v>
      </c>
      <c r="M377" s="65">
        <f>IF(OR(L377="",L377=0),0,L377/Premissas!$C$16)</f>
        <v>0</v>
      </c>
      <c r="N377" s="40" t="str">
        <f>IF(L377&gt;=Premissas!$C$17,"SIM","NÃO")</f>
        <v>NÃO</v>
      </c>
    </row>
    <row r="378" spans="1:14" ht="15" customHeight="1">
      <c r="A378" s="40">
        <v>7</v>
      </c>
      <c r="B378" s="40" t="s">
        <v>958</v>
      </c>
      <c r="C378" s="40" t="s">
        <v>959</v>
      </c>
      <c r="D378" s="40">
        <v>7801</v>
      </c>
      <c r="E378" s="40" t="s">
        <v>19</v>
      </c>
      <c r="F378" s="40">
        <f>COUNTIFS(Detalhe_Registro!$A:$A,A378,Detalhe_Registro!$D:$D,B378)</f>
        <v>1</v>
      </c>
      <c r="G378" s="63">
        <v>0.54545500000000002</v>
      </c>
      <c r="H378" s="63">
        <v>0.54545500000000002</v>
      </c>
      <c r="I378" s="62">
        <f>SUMIFS(Detalhe_Registro!$F:$F,Detalhe_Registro!$A:$A,A378,Detalhe_Registro!$D:$D,B378)</f>
        <v>320</v>
      </c>
      <c r="J378" s="63">
        <f>SUMIFS(Detalhe_Registro!$G:$G,Detalhe_Registro!$A:$A,A378,Detalhe_Registro!$D:$D,B378)</f>
        <v>26.19</v>
      </c>
      <c r="K378" s="40" t="str">
        <f>IF(G378="","",IF(G378&lt;Premissas!$C$8,"&lt; 1,00",IF(G378&lt;Premissas!$C$9,"1,00 – 1,19",IF(G378&lt;Premissas!$C$10,"1,20 – 1,39",IF(G378&lt;Premissas!$C$11,"1,40 – 1,59",IF(G378&lt;Premissas!$C$12,"1,60 – 1,99","≥ 2,00"))))))</f>
        <v>&lt; 1,00</v>
      </c>
      <c r="L378" s="64">
        <f>IF(G378="","",MIN(Premissas!$C$17,IF(G378&lt;Premissas!$C$8,Premissas!$E$7,IF(G378&lt;Premissas!$C$9,Premissas!$E$8,IF(G378&lt;Premissas!$C$10,Premissas!$E$9,IF(G378&lt;Premissas!$C$11,Premissas!$E$10,IF(G378&lt;Premissas!$C$12,Premissas!$E$11,Premissas!$E$12)))))))</f>
        <v>0</v>
      </c>
      <c r="M378" s="65">
        <f>IF(OR(L378="",L378=0),0,L378/Premissas!$C$16)</f>
        <v>0</v>
      </c>
      <c r="N378" s="40" t="str">
        <f>IF(L378&gt;=Premissas!$C$17,"SIM","NÃO")</f>
        <v>NÃO</v>
      </c>
    </row>
    <row r="379" spans="1:14" ht="15" customHeight="1">
      <c r="A379" s="40">
        <v>7</v>
      </c>
      <c r="B379" s="40" t="s">
        <v>826</v>
      </c>
      <c r="C379" s="40" t="s">
        <v>827</v>
      </c>
      <c r="D379" s="40">
        <v>7801</v>
      </c>
      <c r="E379" s="40" t="s">
        <v>22</v>
      </c>
      <c r="F379" s="40">
        <f>COUNTIFS(Detalhe_Registro!$A:$A,A379,Detalhe_Registro!$D:$D,B379)</f>
        <v>1</v>
      </c>
      <c r="G379" s="63">
        <v>0.5</v>
      </c>
      <c r="H379" s="63">
        <v>0.5</v>
      </c>
      <c r="I379" s="62">
        <f>SUMIFS(Detalhe_Registro!$F:$F,Detalhe_Registro!$A:$A,A379,Detalhe_Registro!$D:$D,B379)</f>
        <v>1922</v>
      </c>
      <c r="J379" s="63">
        <f>SUMIFS(Detalhe_Registro!$G:$G,Detalhe_Registro!$A:$A,A379,Detalhe_Registro!$D:$D,B379)</f>
        <v>200.83</v>
      </c>
      <c r="K379" s="40" t="str">
        <f>IF(G379="","",IF(G379&lt;Premissas!$C$8,"&lt; 1,00",IF(G379&lt;Premissas!$C$9,"1,00 – 1,19",IF(G379&lt;Premissas!$C$10,"1,20 – 1,39",IF(G379&lt;Premissas!$C$11,"1,40 – 1,59",IF(G379&lt;Premissas!$C$12,"1,60 – 1,99","≥ 2,00"))))))</f>
        <v>&lt; 1,00</v>
      </c>
      <c r="L379" s="64">
        <f>IF(G379="","",MIN(Premissas!$C$17,IF(G379&lt;Premissas!$C$8,Premissas!$E$7,IF(G379&lt;Premissas!$C$9,Premissas!$E$8,IF(G379&lt;Premissas!$C$10,Premissas!$E$9,IF(G379&lt;Premissas!$C$11,Premissas!$E$10,IF(G379&lt;Premissas!$C$12,Premissas!$E$11,Premissas!$E$12)))))))</f>
        <v>0</v>
      </c>
      <c r="M379" s="65">
        <f>IF(OR(L379="",L379=0),0,L379/Premissas!$C$16)</f>
        <v>0</v>
      </c>
      <c r="N379" s="40" t="str">
        <f>IF(L379&gt;=Premissas!$C$17,"SIM","NÃO")</f>
        <v>NÃO</v>
      </c>
    </row>
    <row r="380" spans="1:14" ht="15" customHeight="1">
      <c r="A380" s="40">
        <v>7</v>
      </c>
      <c r="B380" s="40" t="s">
        <v>972</v>
      </c>
      <c r="C380" s="40" t="s">
        <v>973</v>
      </c>
      <c r="D380" s="40">
        <v>7801</v>
      </c>
      <c r="E380" s="40" t="s">
        <v>22</v>
      </c>
      <c r="F380" s="40">
        <f>COUNTIFS(Detalhe_Registro!$A:$A,A380,Detalhe_Registro!$D:$D,B380)</f>
        <v>1</v>
      </c>
      <c r="G380" s="63">
        <v>0.6</v>
      </c>
      <c r="H380" s="63">
        <v>0.6</v>
      </c>
      <c r="I380" s="62">
        <f>SUMIFS(Detalhe_Registro!$F:$F,Detalhe_Registro!$A:$A,A380,Detalhe_Registro!$D:$D,B380)</f>
        <v>2324</v>
      </c>
      <c r="J380" s="63">
        <f>SUMIFS(Detalhe_Registro!$G:$G,Detalhe_Registro!$A:$A,A380,Detalhe_Registro!$D:$D,B380)</f>
        <v>193.01</v>
      </c>
      <c r="K380" s="40" t="str">
        <f>IF(G380="","",IF(G380&lt;Premissas!$C$8,"&lt; 1,00",IF(G380&lt;Premissas!$C$9,"1,00 – 1,19",IF(G380&lt;Premissas!$C$10,"1,20 – 1,39",IF(G380&lt;Premissas!$C$11,"1,40 – 1,59",IF(G380&lt;Premissas!$C$12,"1,60 – 1,99","≥ 2,00"))))))</f>
        <v>&lt; 1,00</v>
      </c>
      <c r="L380" s="64">
        <f>IF(G380="","",MIN(Premissas!$C$17,IF(G380&lt;Premissas!$C$8,Premissas!$E$7,IF(G380&lt;Premissas!$C$9,Premissas!$E$8,IF(G380&lt;Premissas!$C$10,Premissas!$E$9,IF(G380&lt;Premissas!$C$11,Premissas!$E$10,IF(G380&lt;Premissas!$C$12,Premissas!$E$11,Premissas!$E$12)))))))</f>
        <v>0</v>
      </c>
      <c r="M380" s="65">
        <f>IF(OR(L380="",L380=0),0,L380/Premissas!$C$16)</f>
        <v>0</v>
      </c>
      <c r="N380" s="40" t="str">
        <f>IF(L380&gt;=Premissas!$C$17,"SIM","NÃO")</f>
        <v>NÃO</v>
      </c>
    </row>
    <row r="381" spans="1:14" ht="15" customHeight="1">
      <c r="A381" s="40">
        <v>7</v>
      </c>
      <c r="B381" s="40" t="s">
        <v>842</v>
      </c>
      <c r="C381" s="40" t="s">
        <v>843</v>
      </c>
      <c r="D381" s="40">
        <v>7801</v>
      </c>
      <c r="E381" s="40" t="s">
        <v>22</v>
      </c>
      <c r="F381" s="40">
        <f>COUNTIFS(Detalhe_Registro!$A:$A,A381,Detalhe_Registro!$D:$D,B381)</f>
        <v>1</v>
      </c>
      <c r="G381" s="63">
        <v>0.75</v>
      </c>
      <c r="H381" s="63">
        <v>0.75</v>
      </c>
      <c r="I381" s="62">
        <f>SUMIFS(Detalhe_Registro!$F:$F,Detalhe_Registro!$A:$A,A381,Detalhe_Registro!$D:$D,B381)</f>
        <v>2548</v>
      </c>
      <c r="J381" s="63">
        <f>SUMIFS(Detalhe_Registro!$G:$G,Detalhe_Registro!$A:$A,A381,Detalhe_Registro!$D:$D,B381)</f>
        <v>165.39</v>
      </c>
      <c r="K381" s="40" t="str">
        <f>IF(G381="","",IF(G381&lt;Premissas!$C$8,"&lt; 1,00",IF(G381&lt;Premissas!$C$9,"1,00 – 1,19",IF(G381&lt;Premissas!$C$10,"1,20 – 1,39",IF(G381&lt;Premissas!$C$11,"1,40 – 1,59",IF(G381&lt;Premissas!$C$12,"1,60 – 1,99","≥ 2,00"))))))</f>
        <v>&lt; 1,00</v>
      </c>
      <c r="L381" s="64">
        <f>IF(G381="","",MIN(Premissas!$C$17,IF(G381&lt;Premissas!$C$8,Premissas!$E$7,IF(G381&lt;Premissas!$C$9,Premissas!$E$8,IF(G381&lt;Premissas!$C$10,Premissas!$E$9,IF(G381&lt;Premissas!$C$11,Premissas!$E$10,IF(G381&lt;Premissas!$C$12,Premissas!$E$11,Premissas!$E$12)))))))</f>
        <v>0</v>
      </c>
      <c r="M381" s="65">
        <f>IF(OR(L381="",L381=0),0,L381/Premissas!$C$16)</f>
        <v>0</v>
      </c>
      <c r="N381" s="40" t="str">
        <f>IF(L381&gt;=Premissas!$C$17,"SIM","NÃO")</f>
        <v>NÃO</v>
      </c>
    </row>
    <row r="382" spans="1:14" ht="15" customHeight="1">
      <c r="A382" s="40">
        <v>7</v>
      </c>
      <c r="B382" s="40" t="s">
        <v>1022</v>
      </c>
      <c r="C382" s="40" t="s">
        <v>1023</v>
      </c>
      <c r="D382" s="40">
        <v>7801</v>
      </c>
      <c r="E382" s="40" t="s">
        <v>21</v>
      </c>
      <c r="F382" s="40">
        <f>COUNTIFS(Detalhe_Registro!$A:$A,A382,Detalhe_Registro!$D:$D,B382)</f>
        <v>1</v>
      </c>
      <c r="G382" s="63">
        <v>0.75</v>
      </c>
      <c r="H382" s="63">
        <v>0.75</v>
      </c>
      <c r="I382" s="62">
        <f>SUMIFS(Detalhe_Registro!$F:$F,Detalhe_Registro!$A:$A,A382,Detalhe_Registro!$D:$D,B382)</f>
        <v>401</v>
      </c>
      <c r="J382" s="63">
        <f>SUMIFS(Detalhe_Registro!$G:$G,Detalhe_Registro!$A:$A,A382,Detalhe_Registro!$D:$D,B382)</f>
        <v>33.22</v>
      </c>
      <c r="K382" s="40" t="str">
        <f>IF(G382="","",IF(G382&lt;Premissas!$C$8,"&lt; 1,00",IF(G382&lt;Premissas!$C$9,"1,00 – 1,19",IF(G382&lt;Premissas!$C$10,"1,20 – 1,39",IF(G382&lt;Premissas!$C$11,"1,40 – 1,59",IF(G382&lt;Premissas!$C$12,"1,60 – 1,99","≥ 2,00"))))))</f>
        <v>&lt; 1,00</v>
      </c>
      <c r="L382" s="64">
        <f>IF(G382="","",MIN(Premissas!$C$17,IF(G382&lt;Premissas!$C$8,Premissas!$E$7,IF(G382&lt;Premissas!$C$9,Premissas!$E$8,IF(G382&lt;Premissas!$C$10,Premissas!$E$9,IF(G382&lt;Premissas!$C$11,Premissas!$E$10,IF(G382&lt;Premissas!$C$12,Premissas!$E$11,Premissas!$E$12)))))))</f>
        <v>0</v>
      </c>
      <c r="M382" s="65">
        <f>IF(OR(L382="",L382=0),0,L382/Premissas!$C$16)</f>
        <v>0</v>
      </c>
      <c r="N382" s="40" t="str">
        <f>IF(L382&gt;=Premissas!$C$17,"SIM","NÃO")</f>
        <v>NÃO</v>
      </c>
    </row>
    <row r="383" spans="1:14" ht="15" customHeight="1">
      <c r="A383" s="40">
        <v>7</v>
      </c>
      <c r="B383" s="40" t="s">
        <v>952</v>
      </c>
      <c r="C383" s="40" t="s">
        <v>953</v>
      </c>
      <c r="D383" s="40">
        <v>7801</v>
      </c>
      <c r="E383" s="40" t="s">
        <v>22</v>
      </c>
      <c r="F383" s="40">
        <f>COUNTIFS(Detalhe_Registro!$A:$A,A383,Detalhe_Registro!$D:$D,B383)</f>
        <v>1</v>
      </c>
      <c r="G383" s="63">
        <v>0.4</v>
      </c>
      <c r="H383" s="63">
        <v>0.4</v>
      </c>
      <c r="I383" s="62">
        <f>SUMIFS(Detalhe_Registro!$F:$F,Detalhe_Registro!$A:$A,A383,Detalhe_Registro!$D:$D,B383)</f>
        <v>721</v>
      </c>
      <c r="J383" s="63">
        <f>SUMIFS(Detalhe_Registro!$G:$G,Detalhe_Registro!$A:$A,A383,Detalhe_Registro!$D:$D,B383)</f>
        <v>88.52</v>
      </c>
      <c r="K383" s="40" t="str">
        <f>IF(G383="","",IF(G383&lt;Premissas!$C$8,"&lt; 1,00",IF(G383&lt;Premissas!$C$9,"1,00 – 1,19",IF(G383&lt;Premissas!$C$10,"1,20 – 1,39",IF(G383&lt;Premissas!$C$11,"1,40 – 1,59",IF(G383&lt;Premissas!$C$12,"1,60 – 1,99","≥ 2,00"))))))</f>
        <v>&lt; 1,00</v>
      </c>
      <c r="L383" s="64">
        <f>IF(G383="","",MIN(Premissas!$C$17,IF(G383&lt;Premissas!$C$8,Premissas!$E$7,IF(G383&lt;Premissas!$C$9,Premissas!$E$8,IF(G383&lt;Premissas!$C$10,Premissas!$E$9,IF(G383&lt;Premissas!$C$11,Premissas!$E$10,IF(G383&lt;Premissas!$C$12,Premissas!$E$11,Premissas!$E$12)))))))</f>
        <v>0</v>
      </c>
      <c r="M383" s="65">
        <f>IF(OR(L383="",L383=0),0,L383/Premissas!$C$16)</f>
        <v>0</v>
      </c>
      <c r="N383" s="40" t="str">
        <f>IF(L383&gt;=Premissas!$C$17,"SIM","NÃO")</f>
        <v>NÃO</v>
      </c>
    </row>
    <row r="384" spans="1:14" ht="15" customHeight="1">
      <c r="A384" s="40">
        <v>7</v>
      </c>
      <c r="B384" s="40" t="s">
        <v>894</v>
      </c>
      <c r="C384" s="40" t="s">
        <v>895</v>
      </c>
      <c r="D384" s="40">
        <v>7801</v>
      </c>
      <c r="E384" s="40" t="s">
        <v>22</v>
      </c>
      <c r="F384" s="40">
        <f>COUNTIFS(Detalhe_Registro!$A:$A,A384,Detalhe_Registro!$D:$D,B384)</f>
        <v>1</v>
      </c>
      <c r="G384" s="63">
        <v>0.55000000000000004</v>
      </c>
      <c r="H384" s="63">
        <v>0.55000000000000004</v>
      </c>
      <c r="I384" s="62">
        <f>SUMIFS(Detalhe_Registro!$F:$F,Detalhe_Registro!$A:$A,A384,Detalhe_Registro!$D:$D,B384)</f>
        <v>1727</v>
      </c>
      <c r="J384" s="63">
        <f>SUMIFS(Detalhe_Registro!$G:$G,Detalhe_Registro!$A:$A,A384,Detalhe_Registro!$D:$D,B384)</f>
        <v>164.02</v>
      </c>
      <c r="K384" s="40" t="str">
        <f>IF(G384="","",IF(G384&lt;Premissas!$C$8,"&lt; 1,00",IF(G384&lt;Premissas!$C$9,"1,00 – 1,19",IF(G384&lt;Premissas!$C$10,"1,20 – 1,39",IF(G384&lt;Premissas!$C$11,"1,40 – 1,59",IF(G384&lt;Premissas!$C$12,"1,60 – 1,99","≥ 2,00"))))))</f>
        <v>&lt; 1,00</v>
      </c>
      <c r="L384" s="64">
        <f>IF(G384="","",MIN(Premissas!$C$17,IF(G384&lt;Premissas!$C$8,Premissas!$E$7,IF(G384&lt;Premissas!$C$9,Premissas!$E$8,IF(G384&lt;Premissas!$C$10,Premissas!$E$9,IF(G384&lt;Premissas!$C$11,Premissas!$E$10,IF(G384&lt;Premissas!$C$12,Premissas!$E$11,Premissas!$E$12)))))))</f>
        <v>0</v>
      </c>
      <c r="M384" s="65">
        <f>IF(OR(L384="",L384=0),0,L384/Premissas!$C$16)</f>
        <v>0</v>
      </c>
      <c r="N384" s="40" t="str">
        <f>IF(L384&gt;=Premissas!$C$17,"SIM","NÃO")</f>
        <v>NÃO</v>
      </c>
    </row>
    <row r="385" spans="1:14" ht="15" customHeight="1">
      <c r="A385" s="40">
        <v>7</v>
      </c>
      <c r="B385" s="40" t="s">
        <v>912</v>
      </c>
      <c r="C385" s="40" t="s">
        <v>913</v>
      </c>
      <c r="D385" s="40">
        <v>7801</v>
      </c>
      <c r="E385" s="40" t="s">
        <v>22</v>
      </c>
      <c r="F385" s="40">
        <f>COUNTIFS(Detalhe_Registro!$A:$A,A385,Detalhe_Registro!$D:$D,B385)</f>
        <v>1</v>
      </c>
      <c r="G385" s="63">
        <v>0.4</v>
      </c>
      <c r="H385" s="63">
        <v>0.4</v>
      </c>
      <c r="I385" s="62">
        <f>SUMIFS(Detalhe_Registro!$F:$F,Detalhe_Registro!$A:$A,A385,Detalhe_Registro!$D:$D,B385)</f>
        <v>1249</v>
      </c>
      <c r="J385" s="63">
        <f>SUMIFS(Detalhe_Registro!$G:$G,Detalhe_Registro!$A:$A,A385,Detalhe_Registro!$D:$D,B385)</f>
        <v>156.36000000000001</v>
      </c>
      <c r="K385" s="40" t="str">
        <f>IF(G385="","",IF(G385&lt;Premissas!$C$8,"&lt; 1,00",IF(G385&lt;Premissas!$C$9,"1,00 – 1,19",IF(G385&lt;Premissas!$C$10,"1,20 – 1,39",IF(G385&lt;Premissas!$C$11,"1,40 – 1,59",IF(G385&lt;Premissas!$C$12,"1,60 – 1,99","≥ 2,00"))))))</f>
        <v>&lt; 1,00</v>
      </c>
      <c r="L385" s="64">
        <f>IF(G385="","",MIN(Premissas!$C$17,IF(G385&lt;Premissas!$C$8,Premissas!$E$7,IF(G385&lt;Premissas!$C$9,Premissas!$E$8,IF(G385&lt;Premissas!$C$10,Premissas!$E$9,IF(G385&lt;Premissas!$C$11,Premissas!$E$10,IF(G385&lt;Premissas!$C$12,Premissas!$E$11,Premissas!$E$12)))))))</f>
        <v>0</v>
      </c>
      <c r="M385" s="65">
        <f>IF(OR(L385="",L385=0),0,L385/Premissas!$C$16)</f>
        <v>0</v>
      </c>
      <c r="N385" s="40" t="str">
        <f>IF(L385&gt;=Premissas!$C$17,"SIM","NÃO")</f>
        <v>NÃO</v>
      </c>
    </row>
    <row r="386" spans="1:14" ht="15" customHeight="1">
      <c r="A386" s="40">
        <v>7</v>
      </c>
      <c r="B386" s="40" t="s">
        <v>1062</v>
      </c>
      <c r="C386" s="40" t="s">
        <v>1063</v>
      </c>
      <c r="D386" s="40">
        <v>7801</v>
      </c>
      <c r="E386" s="40" t="s">
        <v>21</v>
      </c>
      <c r="F386" s="40">
        <f>COUNTIFS(Detalhe_Registro!$A:$A,A386,Detalhe_Registro!$D:$D,B386)</f>
        <v>1</v>
      </c>
      <c r="G386" s="63">
        <v>0.6875</v>
      </c>
      <c r="H386" s="63">
        <v>0.6875</v>
      </c>
      <c r="I386" s="62">
        <f>SUMIFS(Detalhe_Registro!$F:$F,Detalhe_Registro!$A:$A,A386,Detalhe_Registro!$D:$D,B386)</f>
        <v>385</v>
      </c>
      <c r="J386" s="63">
        <f>SUMIFS(Detalhe_Registro!$G:$G,Detalhe_Registro!$A:$A,A386,Detalhe_Registro!$D:$D,B386)</f>
        <v>35.78</v>
      </c>
      <c r="K386" s="40" t="str">
        <f>IF(G386="","",IF(G386&lt;Premissas!$C$8,"&lt; 1,00",IF(G386&lt;Premissas!$C$9,"1,00 – 1,19",IF(G386&lt;Premissas!$C$10,"1,20 – 1,39",IF(G386&lt;Premissas!$C$11,"1,40 – 1,59",IF(G386&lt;Premissas!$C$12,"1,60 – 1,99","≥ 2,00"))))))</f>
        <v>&lt; 1,00</v>
      </c>
      <c r="L386" s="64">
        <f>IF(G386="","",MIN(Premissas!$C$17,IF(G386&lt;Premissas!$C$8,Premissas!$E$7,IF(G386&lt;Premissas!$C$9,Premissas!$E$8,IF(G386&lt;Premissas!$C$10,Premissas!$E$9,IF(G386&lt;Premissas!$C$11,Premissas!$E$10,IF(G386&lt;Premissas!$C$12,Premissas!$E$11,Premissas!$E$12)))))))</f>
        <v>0</v>
      </c>
      <c r="M386" s="65">
        <f>IF(OR(L386="",L386=0),0,L386/Premissas!$C$16)</f>
        <v>0</v>
      </c>
      <c r="N386" s="40" t="str">
        <f>IF(L386&gt;=Premissas!$C$17,"SIM","NÃO")</f>
        <v>NÃO</v>
      </c>
    </row>
    <row r="387" spans="1:14" ht="15" customHeight="1">
      <c r="A387" s="40">
        <v>7</v>
      </c>
      <c r="B387" s="40" t="s">
        <v>846</v>
      </c>
      <c r="C387" s="40" t="s">
        <v>847</v>
      </c>
      <c r="D387" s="40">
        <v>7801</v>
      </c>
      <c r="E387" s="40" t="s">
        <v>20</v>
      </c>
      <c r="F387" s="40">
        <f>COUNTIFS(Detalhe_Registro!$A:$A,A387,Detalhe_Registro!$D:$D,B387)</f>
        <v>1</v>
      </c>
      <c r="G387" s="63">
        <v>1.2941180000000001</v>
      </c>
      <c r="H387" s="63">
        <v>1.2941180000000001</v>
      </c>
      <c r="I387" s="62">
        <f>SUMIFS(Detalhe_Registro!$F:$F,Detalhe_Registro!$A:$A,A387,Detalhe_Registro!$D:$D,B387)</f>
        <v>3502</v>
      </c>
      <c r="J387" s="63">
        <f>SUMIFS(Detalhe_Registro!$G:$G,Detalhe_Registro!$A:$A,A387,Detalhe_Registro!$D:$D,B387)</f>
        <v>157.74</v>
      </c>
      <c r="K387" s="40" t="str">
        <f>IF(G387="","",IF(G387&lt;Premissas!$C$8,"&lt; 1,00",IF(G387&lt;Premissas!$C$9,"1,00 – 1,19",IF(G387&lt;Premissas!$C$10,"1,20 – 1,39",IF(G387&lt;Premissas!$C$11,"1,40 – 1,59",IF(G387&lt;Premissas!$C$12,"1,60 – 1,99","≥ 2,00"))))))</f>
        <v>1,20 – 1,39</v>
      </c>
      <c r="L387" s="64">
        <f>IF(G387="","",MIN(Premissas!$C$17,IF(G387&lt;Premissas!$C$8,Premissas!$E$7,IF(G387&lt;Premissas!$C$9,Premissas!$E$8,IF(G387&lt;Premissas!$C$10,Premissas!$E$9,IF(G387&lt;Premissas!$C$11,Premissas!$E$10,IF(G387&lt;Premissas!$C$12,Premissas!$E$11,Premissas!$E$12)))))))</f>
        <v>200</v>
      </c>
      <c r="M387" s="65">
        <f>IF(OR(L387="",L387=0),0,L387/Premissas!$C$16)</f>
        <v>7.6923076923076925</v>
      </c>
      <c r="N387" s="40" t="str">
        <f>IF(L387&gt;=Premissas!$C$17,"SIM","NÃO")</f>
        <v>NÃO</v>
      </c>
    </row>
    <row r="388" spans="1:14" ht="15" customHeight="1">
      <c r="A388" s="40">
        <v>7</v>
      </c>
      <c r="B388" s="40" t="s">
        <v>950</v>
      </c>
      <c r="C388" s="40" t="s">
        <v>951</v>
      </c>
      <c r="D388" s="40">
        <v>7801</v>
      </c>
      <c r="E388" s="40" t="s">
        <v>19</v>
      </c>
      <c r="F388" s="40">
        <f>COUNTIFS(Detalhe_Registro!$A:$A,A388,Detalhe_Registro!$D:$D,B388)</f>
        <v>1</v>
      </c>
      <c r="G388" s="63">
        <v>0.54545500000000002</v>
      </c>
      <c r="H388" s="63">
        <v>0.54545500000000002</v>
      </c>
      <c r="I388" s="62">
        <f>SUMIFS(Detalhe_Registro!$F:$F,Detalhe_Registro!$A:$A,A388,Detalhe_Registro!$D:$D,B388)</f>
        <v>446</v>
      </c>
      <c r="J388" s="63">
        <f>SUMIFS(Detalhe_Registro!$G:$G,Detalhe_Registro!$A:$A,A388,Detalhe_Registro!$D:$D,B388)</f>
        <v>36.18</v>
      </c>
      <c r="K388" s="40" t="str">
        <f>IF(G388="","",IF(G388&lt;Premissas!$C$8,"&lt; 1,00",IF(G388&lt;Premissas!$C$9,"1,00 – 1,19",IF(G388&lt;Premissas!$C$10,"1,20 – 1,39",IF(G388&lt;Premissas!$C$11,"1,40 – 1,59",IF(G388&lt;Premissas!$C$12,"1,60 – 1,99","≥ 2,00"))))))</f>
        <v>&lt; 1,00</v>
      </c>
      <c r="L388" s="64">
        <f>IF(G388="","",MIN(Premissas!$C$17,IF(G388&lt;Premissas!$C$8,Premissas!$E$7,IF(G388&lt;Premissas!$C$9,Premissas!$E$8,IF(G388&lt;Premissas!$C$10,Premissas!$E$9,IF(G388&lt;Premissas!$C$11,Premissas!$E$10,IF(G388&lt;Premissas!$C$12,Premissas!$E$11,Premissas!$E$12)))))))</f>
        <v>0</v>
      </c>
      <c r="M388" s="65">
        <f>IF(OR(L388="",L388=0),0,L388/Premissas!$C$16)</f>
        <v>0</v>
      </c>
      <c r="N388" s="40" t="str">
        <f>IF(L388&gt;=Premissas!$C$17,"SIM","NÃO")</f>
        <v>NÃO</v>
      </c>
    </row>
    <row r="389" spans="1:14" ht="15" customHeight="1">
      <c r="A389" s="40">
        <v>7</v>
      </c>
      <c r="B389" s="40" t="s">
        <v>1086</v>
      </c>
      <c r="C389" s="40" t="s">
        <v>1087</v>
      </c>
      <c r="D389" s="40">
        <v>7801</v>
      </c>
      <c r="E389" s="40" t="s">
        <v>19</v>
      </c>
      <c r="F389" s="40">
        <f>COUNTIFS(Detalhe_Registro!$A:$A,A389,Detalhe_Registro!$D:$D,B389)</f>
        <v>1</v>
      </c>
      <c r="G389" s="63">
        <v>1.3636360000000001</v>
      </c>
      <c r="H389" s="63">
        <v>1.3636360000000001</v>
      </c>
      <c r="I389" s="62">
        <f>SUMIFS(Detalhe_Registro!$F:$F,Detalhe_Registro!$A:$A,A389,Detalhe_Registro!$D:$D,B389)</f>
        <v>1375</v>
      </c>
      <c r="J389" s="63">
        <f>SUMIFS(Detalhe_Registro!$G:$G,Detalhe_Registro!$A:$A,A389,Detalhe_Registro!$D:$D,B389)</f>
        <v>46.43</v>
      </c>
      <c r="K389" s="40" t="str">
        <f>IF(G389="","",IF(G389&lt;Premissas!$C$8,"&lt; 1,00",IF(G389&lt;Premissas!$C$9,"1,00 – 1,19",IF(G389&lt;Premissas!$C$10,"1,20 – 1,39",IF(G389&lt;Premissas!$C$11,"1,40 – 1,59",IF(G389&lt;Premissas!$C$12,"1,60 – 1,99","≥ 2,00"))))))</f>
        <v>1,20 – 1,39</v>
      </c>
      <c r="L389" s="64">
        <f>IF(G389="","",MIN(Premissas!$C$17,IF(G389&lt;Premissas!$C$8,Premissas!$E$7,IF(G389&lt;Premissas!$C$9,Premissas!$E$8,IF(G389&lt;Premissas!$C$10,Premissas!$E$9,IF(G389&lt;Premissas!$C$11,Premissas!$E$10,IF(G389&lt;Premissas!$C$12,Premissas!$E$11,Premissas!$E$12)))))))</f>
        <v>200</v>
      </c>
      <c r="M389" s="65">
        <f>IF(OR(L389="",L389=0),0,L389/Premissas!$C$16)</f>
        <v>7.6923076923076925</v>
      </c>
      <c r="N389" s="40" t="str">
        <f>IF(L389&gt;=Premissas!$C$17,"SIM","NÃO")</f>
        <v>NÃO</v>
      </c>
    </row>
    <row r="390" spans="1:14" ht="15" customHeight="1">
      <c r="A390" s="40">
        <v>7</v>
      </c>
      <c r="B390" s="40" t="s">
        <v>1302</v>
      </c>
      <c r="C390" s="40" t="s">
        <v>1303</v>
      </c>
      <c r="D390" s="40">
        <v>7801</v>
      </c>
      <c r="E390" s="40" t="s">
        <v>19</v>
      </c>
      <c r="F390" s="40">
        <f>COUNTIFS(Detalhe_Registro!$A:$A,A390,Detalhe_Registro!$D:$D,B390)</f>
        <v>1</v>
      </c>
      <c r="G390" s="63">
        <v>0.68181800000000004</v>
      </c>
      <c r="H390" s="63">
        <v>0.68181800000000004</v>
      </c>
      <c r="I390" s="62">
        <f>SUMIFS(Detalhe_Registro!$F:$F,Detalhe_Registro!$A:$A,A390,Detalhe_Registro!$D:$D,B390)</f>
        <v>568</v>
      </c>
      <c r="J390" s="63">
        <f>SUMIFS(Detalhe_Registro!$G:$G,Detalhe_Registro!$A:$A,A390,Detalhe_Registro!$D:$D,B390)</f>
        <v>37.130000000000003</v>
      </c>
      <c r="K390" s="40" t="str">
        <f>IF(G390="","",IF(G390&lt;Premissas!$C$8,"&lt; 1,00",IF(G390&lt;Premissas!$C$9,"1,00 – 1,19",IF(G390&lt;Premissas!$C$10,"1,20 – 1,39",IF(G390&lt;Premissas!$C$11,"1,40 – 1,59",IF(G390&lt;Premissas!$C$12,"1,60 – 1,99","≥ 2,00"))))))</f>
        <v>&lt; 1,00</v>
      </c>
      <c r="L390" s="64">
        <f>IF(G390="","",MIN(Premissas!$C$17,IF(G390&lt;Premissas!$C$8,Premissas!$E$7,IF(G390&lt;Premissas!$C$9,Premissas!$E$8,IF(G390&lt;Premissas!$C$10,Premissas!$E$9,IF(G390&lt;Premissas!$C$11,Premissas!$E$10,IF(G390&lt;Premissas!$C$12,Premissas!$E$11,Premissas!$E$12)))))))</f>
        <v>0</v>
      </c>
      <c r="M390" s="65">
        <f>IF(OR(L390="",L390=0),0,L390/Premissas!$C$16)</f>
        <v>0</v>
      </c>
      <c r="N390" s="40" t="str">
        <f>IF(L390&gt;=Premissas!$C$17,"SIM","NÃO")</f>
        <v>NÃO</v>
      </c>
    </row>
    <row r="391" spans="1:14" ht="15" customHeight="1">
      <c r="A391" s="40">
        <v>7</v>
      </c>
      <c r="B391" s="40" t="s">
        <v>884</v>
      </c>
      <c r="C391" s="40" t="s">
        <v>885</v>
      </c>
      <c r="D391" s="40">
        <v>7801</v>
      </c>
      <c r="E391" s="40" t="s">
        <v>19</v>
      </c>
      <c r="F391" s="40">
        <f>COUNTIFS(Detalhe_Registro!$A:$A,A391,Detalhe_Registro!$D:$D,B391)</f>
        <v>1</v>
      </c>
      <c r="G391" s="63">
        <v>1.1363639999999999</v>
      </c>
      <c r="H391" s="63">
        <v>1.1363639999999999</v>
      </c>
      <c r="I391" s="62">
        <f>SUMIFS(Detalhe_Registro!$F:$F,Detalhe_Registro!$A:$A,A391,Detalhe_Registro!$D:$D,B391)</f>
        <v>140</v>
      </c>
      <c r="J391" s="63">
        <f>SUMIFS(Detalhe_Registro!$G:$G,Detalhe_Registro!$A:$A,A391,Detalhe_Registro!$D:$D,B391)</f>
        <v>5.5</v>
      </c>
      <c r="K391" s="40" t="str">
        <f>IF(G391="","",IF(G391&lt;Premissas!$C$8,"&lt; 1,00",IF(G391&lt;Premissas!$C$9,"1,00 – 1,19",IF(G391&lt;Premissas!$C$10,"1,20 – 1,39",IF(G391&lt;Premissas!$C$11,"1,40 – 1,59",IF(G391&lt;Premissas!$C$12,"1,60 – 1,99","≥ 2,00"))))))</f>
        <v>1,00 – 1,19</v>
      </c>
      <c r="L391" s="64">
        <f>IF(G391="","",MIN(Premissas!$C$17,IF(G391&lt;Premissas!$C$8,Premissas!$E$7,IF(G391&lt;Premissas!$C$9,Premissas!$E$8,IF(G391&lt;Premissas!$C$10,Premissas!$E$9,IF(G391&lt;Premissas!$C$11,Premissas!$E$10,IF(G391&lt;Premissas!$C$12,Premissas!$E$11,Premissas!$E$12)))))))</f>
        <v>100</v>
      </c>
      <c r="M391" s="65">
        <f>IF(OR(L391="",L391=0),0,L391/Premissas!$C$16)</f>
        <v>3.8461538461538463</v>
      </c>
      <c r="N391" s="40" t="str">
        <f>IF(L391&gt;=Premissas!$C$17,"SIM","NÃO")</f>
        <v>NÃO</v>
      </c>
    </row>
    <row r="392" spans="1:14" ht="15" customHeight="1">
      <c r="A392" s="40">
        <v>7</v>
      </c>
      <c r="B392" s="40" t="s">
        <v>1222</v>
      </c>
      <c r="C392" s="40" t="s">
        <v>1223</v>
      </c>
      <c r="D392" s="40">
        <v>7801</v>
      </c>
      <c r="E392" s="40" t="s">
        <v>21</v>
      </c>
      <c r="F392" s="40">
        <f>COUNTIFS(Detalhe_Registro!$A:$A,A392,Detalhe_Registro!$D:$D,B392)</f>
        <v>1</v>
      </c>
      <c r="G392" s="63">
        <v>0.875</v>
      </c>
      <c r="H392" s="63">
        <v>0.875</v>
      </c>
      <c r="I392" s="62">
        <f>SUMIFS(Detalhe_Registro!$F:$F,Detalhe_Registro!$A:$A,A392,Detalhe_Registro!$D:$D,B392)</f>
        <v>1136</v>
      </c>
      <c r="J392" s="63">
        <f>SUMIFS(Detalhe_Registro!$G:$G,Detalhe_Registro!$A:$A,A392,Detalhe_Registro!$D:$D,B392)</f>
        <v>79.3</v>
      </c>
      <c r="K392" s="40" t="str">
        <f>IF(G392="","",IF(G392&lt;Premissas!$C$8,"&lt; 1,00",IF(G392&lt;Premissas!$C$9,"1,00 – 1,19",IF(G392&lt;Premissas!$C$10,"1,20 – 1,39",IF(G392&lt;Premissas!$C$11,"1,40 – 1,59",IF(G392&lt;Premissas!$C$12,"1,60 – 1,99","≥ 2,00"))))))</f>
        <v>&lt; 1,00</v>
      </c>
      <c r="L392" s="64">
        <f>IF(G392="","",MIN(Premissas!$C$17,IF(G392&lt;Premissas!$C$8,Premissas!$E$7,IF(G392&lt;Premissas!$C$9,Premissas!$E$8,IF(G392&lt;Premissas!$C$10,Premissas!$E$9,IF(G392&lt;Premissas!$C$11,Premissas!$E$10,IF(G392&lt;Premissas!$C$12,Premissas!$E$11,Premissas!$E$12)))))))</f>
        <v>0</v>
      </c>
      <c r="M392" s="65">
        <f>IF(OR(L392="",L392=0),0,L392/Premissas!$C$16)</f>
        <v>0</v>
      </c>
      <c r="N392" s="40" t="str">
        <f>IF(L392&gt;=Premissas!$C$17,"SIM","NÃO")</f>
        <v>NÃO</v>
      </c>
    </row>
    <row r="393" spans="1:14" ht="15" customHeight="1">
      <c r="A393" s="40">
        <v>7</v>
      </c>
      <c r="B393" s="40" t="s">
        <v>1300</v>
      </c>
      <c r="C393" s="40" t="s">
        <v>1301</v>
      </c>
      <c r="D393" s="40">
        <v>7801</v>
      </c>
      <c r="E393" s="40" t="s">
        <v>21</v>
      </c>
      <c r="F393" s="40">
        <f>COUNTIFS(Detalhe_Registro!$A:$A,A393,Detalhe_Registro!$D:$D,B393)</f>
        <v>1</v>
      </c>
      <c r="G393" s="63">
        <v>0.1875</v>
      </c>
      <c r="H393" s="63">
        <v>0.1875</v>
      </c>
      <c r="I393" s="62">
        <f>SUMIFS(Detalhe_Registro!$F:$F,Detalhe_Registro!$A:$A,A393,Detalhe_Registro!$D:$D,B393)</f>
        <v>9</v>
      </c>
      <c r="J393" s="63">
        <f>SUMIFS(Detalhe_Registro!$G:$G,Detalhe_Registro!$A:$A,A393,Detalhe_Registro!$D:$D,B393)</f>
        <v>3.36</v>
      </c>
      <c r="K393" s="40" t="str">
        <f>IF(G393="","",IF(G393&lt;Premissas!$C$8,"&lt; 1,00",IF(G393&lt;Premissas!$C$9,"1,00 – 1,19",IF(G393&lt;Premissas!$C$10,"1,20 – 1,39",IF(G393&lt;Premissas!$C$11,"1,40 – 1,59",IF(G393&lt;Premissas!$C$12,"1,60 – 1,99","≥ 2,00"))))))</f>
        <v>&lt; 1,00</v>
      </c>
      <c r="L393" s="64">
        <f>IF(G393="","",MIN(Premissas!$C$17,IF(G393&lt;Premissas!$C$8,Premissas!$E$7,IF(G393&lt;Premissas!$C$9,Premissas!$E$8,IF(G393&lt;Premissas!$C$10,Premissas!$E$9,IF(G393&lt;Premissas!$C$11,Premissas!$E$10,IF(G393&lt;Premissas!$C$12,Premissas!$E$11,Premissas!$E$12)))))))</f>
        <v>0</v>
      </c>
      <c r="M393" s="65">
        <f>IF(OR(L393="",L393=0),0,L393/Premissas!$C$16)</f>
        <v>0</v>
      </c>
      <c r="N393" s="40" t="str">
        <f>IF(L393&gt;=Premissas!$C$17,"SIM","NÃO")</f>
        <v>NÃO</v>
      </c>
    </row>
    <row r="394" spans="1:14" ht="15" customHeight="1">
      <c r="A394" s="40">
        <v>7</v>
      </c>
      <c r="B394" s="40" t="s">
        <v>962</v>
      </c>
      <c r="C394" s="40" t="s">
        <v>963</v>
      </c>
      <c r="D394" s="40">
        <v>7801</v>
      </c>
      <c r="E394" s="40" t="s">
        <v>1941</v>
      </c>
      <c r="F394" s="40">
        <f>COUNTIFS(Detalhe_Registro!$A:$A,A394,Detalhe_Registro!$D:$D,B394)</f>
        <v>2</v>
      </c>
      <c r="G394" s="63">
        <v>0.40909099999999998</v>
      </c>
      <c r="H394" s="63">
        <v>0.354545</v>
      </c>
      <c r="I394" s="62">
        <f>SUMIFS(Detalhe_Registro!$F:$F,Detalhe_Registro!$A:$A,A394,Detalhe_Registro!$D:$D,B394)</f>
        <v>705</v>
      </c>
      <c r="J394" s="63">
        <f>SUMIFS(Detalhe_Registro!$G:$G,Detalhe_Registro!$A:$A,A394,Detalhe_Registro!$D:$D,B394)</f>
        <v>110.89</v>
      </c>
      <c r="K394" s="40" t="str">
        <f>IF(G394="","",IF(G394&lt;Premissas!$C$8,"&lt; 1,00",IF(G394&lt;Premissas!$C$9,"1,00 – 1,19",IF(G394&lt;Premissas!$C$10,"1,20 – 1,39",IF(G394&lt;Premissas!$C$11,"1,40 – 1,59",IF(G394&lt;Premissas!$C$12,"1,60 – 1,99","≥ 2,00"))))))</f>
        <v>&lt; 1,00</v>
      </c>
      <c r="L394" s="64">
        <f>IF(G394="","",MIN(Premissas!$C$17,IF(G394&lt;Premissas!$C$8,Premissas!$E$7,IF(G394&lt;Premissas!$C$9,Premissas!$E$8,IF(G394&lt;Premissas!$C$10,Premissas!$E$9,IF(G394&lt;Premissas!$C$11,Premissas!$E$10,IF(G394&lt;Premissas!$C$12,Premissas!$E$11,Premissas!$E$12)))))))</f>
        <v>0</v>
      </c>
      <c r="M394" s="65">
        <f>IF(OR(L394="",L394=0),0,L394/Premissas!$C$16)</f>
        <v>0</v>
      </c>
      <c r="N394" s="40" t="str">
        <f>IF(L394&gt;=Premissas!$C$17,"SIM","NÃO")</f>
        <v>NÃO</v>
      </c>
    </row>
    <row r="395" spans="1:14" ht="15" customHeight="1">
      <c r="A395" s="40">
        <v>7</v>
      </c>
      <c r="B395" s="40" t="s">
        <v>1118</v>
      </c>
      <c r="C395" s="40" t="s">
        <v>1119</v>
      </c>
      <c r="D395" s="40">
        <v>7801</v>
      </c>
      <c r="E395" s="40" t="s">
        <v>21</v>
      </c>
      <c r="F395" s="40">
        <f>COUNTIFS(Detalhe_Registro!$A:$A,A395,Detalhe_Registro!$D:$D,B395)</f>
        <v>1</v>
      </c>
      <c r="G395" s="63">
        <v>0.375</v>
      </c>
      <c r="H395" s="63">
        <v>0.375</v>
      </c>
      <c r="I395" s="62">
        <f>SUMIFS(Detalhe_Registro!$F:$F,Detalhe_Registro!$A:$A,A395,Detalhe_Registro!$D:$D,B395)</f>
        <v>123</v>
      </c>
      <c r="J395" s="63">
        <f>SUMIFS(Detalhe_Registro!$G:$G,Detalhe_Registro!$A:$A,A395,Detalhe_Registro!$D:$D,B395)</f>
        <v>19.75</v>
      </c>
      <c r="K395" s="40" t="str">
        <f>IF(G395="","",IF(G395&lt;Premissas!$C$8,"&lt; 1,00",IF(G395&lt;Premissas!$C$9,"1,00 – 1,19",IF(G395&lt;Premissas!$C$10,"1,20 – 1,39",IF(G395&lt;Premissas!$C$11,"1,40 – 1,59",IF(G395&lt;Premissas!$C$12,"1,60 – 1,99","≥ 2,00"))))))</f>
        <v>&lt; 1,00</v>
      </c>
      <c r="L395" s="64">
        <f>IF(G395="","",MIN(Premissas!$C$17,IF(G395&lt;Premissas!$C$8,Premissas!$E$7,IF(G395&lt;Premissas!$C$9,Premissas!$E$8,IF(G395&lt;Premissas!$C$10,Premissas!$E$9,IF(G395&lt;Premissas!$C$11,Premissas!$E$10,IF(G395&lt;Premissas!$C$12,Premissas!$E$11,Premissas!$E$12)))))))</f>
        <v>0</v>
      </c>
      <c r="M395" s="65">
        <f>IF(OR(L395="",L395=0),0,L395/Premissas!$C$16)</f>
        <v>0</v>
      </c>
      <c r="N395" s="40" t="str">
        <f>IF(L395&gt;=Premissas!$C$17,"SIM","NÃO")</f>
        <v>NÃO</v>
      </c>
    </row>
    <row r="396" spans="1:14" ht="15" customHeight="1">
      <c r="A396" s="40">
        <v>7</v>
      </c>
      <c r="B396" s="40" t="s">
        <v>1270</v>
      </c>
      <c r="C396" s="40" t="s">
        <v>1271</v>
      </c>
      <c r="D396" s="40">
        <v>7801</v>
      </c>
      <c r="E396" s="40" t="s">
        <v>19</v>
      </c>
      <c r="F396" s="40">
        <f>COUNTIFS(Detalhe_Registro!$A:$A,A396,Detalhe_Registro!$D:$D,B396)</f>
        <v>1</v>
      </c>
      <c r="G396" s="63">
        <v>0.36363600000000001</v>
      </c>
      <c r="H396" s="63">
        <v>0.36363600000000001</v>
      </c>
      <c r="I396" s="62">
        <f>SUMIFS(Detalhe_Registro!$F:$F,Detalhe_Registro!$A:$A,A396,Detalhe_Registro!$D:$D,B396)</f>
        <v>858</v>
      </c>
      <c r="J396" s="63">
        <f>SUMIFS(Detalhe_Registro!$G:$G,Detalhe_Registro!$A:$A,A396,Detalhe_Registro!$D:$D,B396)</f>
        <v>111.5</v>
      </c>
      <c r="K396" s="40" t="str">
        <f>IF(G396="","",IF(G396&lt;Premissas!$C$8,"&lt; 1,00",IF(G396&lt;Premissas!$C$9,"1,00 – 1,19",IF(G396&lt;Premissas!$C$10,"1,20 – 1,39",IF(G396&lt;Premissas!$C$11,"1,40 – 1,59",IF(G396&lt;Premissas!$C$12,"1,60 – 1,99","≥ 2,00"))))))</f>
        <v>&lt; 1,00</v>
      </c>
      <c r="L396" s="64">
        <f>IF(G396="","",MIN(Premissas!$C$17,IF(G396&lt;Premissas!$C$8,Premissas!$E$7,IF(G396&lt;Premissas!$C$9,Premissas!$E$8,IF(G396&lt;Premissas!$C$10,Premissas!$E$9,IF(G396&lt;Premissas!$C$11,Premissas!$E$10,IF(G396&lt;Premissas!$C$12,Premissas!$E$11,Premissas!$E$12)))))))</f>
        <v>0</v>
      </c>
      <c r="M396" s="65">
        <f>IF(OR(L396="",L396=0),0,L396/Premissas!$C$16)</f>
        <v>0</v>
      </c>
      <c r="N396" s="40" t="str">
        <f>IF(L396&gt;=Premissas!$C$17,"SIM","NÃO")</f>
        <v>NÃO</v>
      </c>
    </row>
    <row r="397" spans="1:14" ht="15" customHeight="1">
      <c r="A397" s="40">
        <v>7</v>
      </c>
      <c r="B397" s="40" t="s">
        <v>1154</v>
      </c>
      <c r="C397" s="40" t="s">
        <v>1155</v>
      </c>
      <c r="D397" s="40">
        <v>7801</v>
      </c>
      <c r="E397" s="40" t="s">
        <v>19</v>
      </c>
      <c r="F397" s="40">
        <f>COUNTIFS(Detalhe_Registro!$A:$A,A397,Detalhe_Registro!$D:$D,B397)</f>
        <v>1</v>
      </c>
      <c r="G397" s="63">
        <v>0.68181800000000004</v>
      </c>
      <c r="H397" s="63">
        <v>0.68181800000000004</v>
      </c>
      <c r="I397" s="62">
        <f>SUMIFS(Detalhe_Registro!$F:$F,Detalhe_Registro!$A:$A,A397,Detalhe_Registro!$D:$D,B397)</f>
        <v>1362</v>
      </c>
      <c r="J397" s="63">
        <f>SUMIFS(Detalhe_Registro!$G:$G,Detalhe_Registro!$A:$A,A397,Detalhe_Registro!$D:$D,B397)</f>
        <v>92.1</v>
      </c>
      <c r="K397" s="40" t="str">
        <f>IF(G397="","",IF(G397&lt;Premissas!$C$8,"&lt; 1,00",IF(G397&lt;Premissas!$C$9,"1,00 – 1,19",IF(G397&lt;Premissas!$C$10,"1,20 – 1,39",IF(G397&lt;Premissas!$C$11,"1,40 – 1,59",IF(G397&lt;Premissas!$C$12,"1,60 – 1,99","≥ 2,00"))))))</f>
        <v>&lt; 1,00</v>
      </c>
      <c r="L397" s="64">
        <f>IF(G397="","",MIN(Premissas!$C$17,IF(G397&lt;Premissas!$C$8,Premissas!$E$7,IF(G397&lt;Premissas!$C$9,Premissas!$E$8,IF(G397&lt;Premissas!$C$10,Premissas!$E$9,IF(G397&lt;Premissas!$C$11,Premissas!$E$10,IF(G397&lt;Premissas!$C$12,Premissas!$E$11,Premissas!$E$12)))))))</f>
        <v>0</v>
      </c>
      <c r="M397" s="65">
        <f>IF(OR(L397="",L397=0),0,L397/Premissas!$C$16)</f>
        <v>0</v>
      </c>
      <c r="N397" s="40" t="str">
        <f>IF(L397&gt;=Premissas!$C$17,"SIM","NÃO")</f>
        <v>NÃO</v>
      </c>
    </row>
    <row r="398" spans="1:14" ht="15" customHeight="1">
      <c r="A398" s="40">
        <v>7</v>
      </c>
      <c r="B398" s="40" t="s">
        <v>1006</v>
      </c>
      <c r="C398" s="40" t="s">
        <v>1007</v>
      </c>
      <c r="D398" s="40">
        <v>7801</v>
      </c>
      <c r="E398" s="40" t="s">
        <v>22</v>
      </c>
      <c r="F398" s="40">
        <f>COUNTIFS(Detalhe_Registro!$A:$A,A398,Detalhe_Registro!$D:$D,B398)</f>
        <v>1</v>
      </c>
      <c r="G398" s="63">
        <v>0.25</v>
      </c>
      <c r="H398" s="63">
        <v>0.25</v>
      </c>
      <c r="I398" s="62">
        <f>SUMIFS(Detalhe_Registro!$F:$F,Detalhe_Registro!$A:$A,A398,Detalhe_Registro!$D:$D,B398)</f>
        <v>681</v>
      </c>
      <c r="J398" s="63">
        <f>SUMIFS(Detalhe_Registro!$G:$G,Detalhe_Registro!$A:$A,A398,Detalhe_Registro!$D:$D,B398)</f>
        <v>130.77000000000001</v>
      </c>
      <c r="K398" s="40" t="str">
        <f>IF(G398="","",IF(G398&lt;Premissas!$C$8,"&lt; 1,00",IF(G398&lt;Premissas!$C$9,"1,00 – 1,19",IF(G398&lt;Premissas!$C$10,"1,20 – 1,39",IF(G398&lt;Premissas!$C$11,"1,40 – 1,59",IF(G398&lt;Premissas!$C$12,"1,60 – 1,99","≥ 2,00"))))))</f>
        <v>&lt; 1,00</v>
      </c>
      <c r="L398" s="64">
        <f>IF(G398="","",MIN(Premissas!$C$17,IF(G398&lt;Premissas!$C$8,Premissas!$E$7,IF(G398&lt;Premissas!$C$9,Premissas!$E$8,IF(G398&lt;Premissas!$C$10,Premissas!$E$9,IF(G398&lt;Premissas!$C$11,Premissas!$E$10,IF(G398&lt;Premissas!$C$12,Premissas!$E$11,Premissas!$E$12)))))))</f>
        <v>0</v>
      </c>
      <c r="M398" s="65">
        <f>IF(OR(L398="",L398=0),0,L398/Premissas!$C$16)</f>
        <v>0</v>
      </c>
      <c r="N398" s="40" t="str">
        <f>IF(L398&gt;=Premissas!$C$17,"SIM","NÃO")</f>
        <v>NÃO</v>
      </c>
    </row>
    <row r="399" spans="1:14" ht="15" customHeight="1">
      <c r="A399" s="40">
        <v>7</v>
      </c>
      <c r="B399" s="40" t="s">
        <v>1024</v>
      </c>
      <c r="C399" s="40" t="s">
        <v>1025</v>
      </c>
      <c r="D399" s="40">
        <v>7801</v>
      </c>
      <c r="E399" s="40" t="s">
        <v>1939</v>
      </c>
      <c r="F399" s="40">
        <f>COUNTIFS(Detalhe_Registro!$A:$A,A399,Detalhe_Registro!$D:$D,B399)</f>
        <v>2</v>
      </c>
      <c r="G399" s="63">
        <v>0.8125</v>
      </c>
      <c r="H399" s="63">
        <v>0.61079499999999998</v>
      </c>
      <c r="I399" s="62">
        <f>SUMIFS(Detalhe_Registro!$F:$F,Detalhe_Registro!$A:$A,A399,Detalhe_Registro!$D:$D,B399)</f>
        <v>1131</v>
      </c>
      <c r="J399" s="63">
        <f>SUMIFS(Detalhe_Registro!$G:$G,Detalhe_Registro!$A:$A,A399,Detalhe_Registro!$D:$D,B399)</f>
        <v>98.15</v>
      </c>
      <c r="K399" s="40" t="str">
        <f>IF(G399="","",IF(G399&lt;Premissas!$C$8,"&lt; 1,00",IF(G399&lt;Premissas!$C$9,"1,00 – 1,19",IF(G399&lt;Premissas!$C$10,"1,20 – 1,39",IF(G399&lt;Premissas!$C$11,"1,40 – 1,59",IF(G399&lt;Premissas!$C$12,"1,60 – 1,99","≥ 2,00"))))))</f>
        <v>&lt; 1,00</v>
      </c>
      <c r="L399" s="64">
        <f>IF(G399="","",MIN(Premissas!$C$17,IF(G399&lt;Premissas!$C$8,Premissas!$E$7,IF(G399&lt;Premissas!$C$9,Premissas!$E$8,IF(G399&lt;Premissas!$C$10,Premissas!$E$9,IF(G399&lt;Premissas!$C$11,Premissas!$E$10,IF(G399&lt;Premissas!$C$12,Premissas!$E$11,Premissas!$E$12)))))))</f>
        <v>0</v>
      </c>
      <c r="M399" s="65">
        <f>IF(OR(L399="",L399=0),0,L399/Premissas!$C$16)</f>
        <v>0</v>
      </c>
      <c r="N399" s="40" t="str">
        <f>IF(L399&gt;=Premissas!$C$17,"SIM","NÃO")</f>
        <v>NÃO</v>
      </c>
    </row>
    <row r="400" spans="1:14" ht="15" customHeight="1">
      <c r="A400" s="40">
        <v>7</v>
      </c>
      <c r="B400" s="40" t="s">
        <v>940</v>
      </c>
      <c r="C400" s="40" t="s">
        <v>941</v>
      </c>
      <c r="D400" s="40">
        <v>7801</v>
      </c>
      <c r="E400" s="40" t="s">
        <v>22</v>
      </c>
      <c r="F400" s="40">
        <f>COUNTIFS(Detalhe_Registro!$A:$A,A400,Detalhe_Registro!$D:$D,B400)</f>
        <v>1</v>
      </c>
      <c r="G400" s="63">
        <v>0.3</v>
      </c>
      <c r="H400" s="63">
        <v>0.3</v>
      </c>
      <c r="I400" s="62">
        <f>SUMIFS(Detalhe_Registro!$F:$F,Detalhe_Registro!$A:$A,A400,Detalhe_Registro!$D:$D,B400)</f>
        <v>1144</v>
      </c>
      <c r="J400" s="63">
        <f>SUMIFS(Detalhe_Registro!$G:$G,Detalhe_Registro!$A:$A,A400,Detalhe_Registro!$D:$D,B400)</f>
        <v>190.6</v>
      </c>
      <c r="K400" s="40" t="str">
        <f>IF(G400="","",IF(G400&lt;Premissas!$C$8,"&lt; 1,00",IF(G400&lt;Premissas!$C$9,"1,00 – 1,19",IF(G400&lt;Premissas!$C$10,"1,20 – 1,39",IF(G400&lt;Premissas!$C$11,"1,40 – 1,59",IF(G400&lt;Premissas!$C$12,"1,60 – 1,99","≥ 2,00"))))))</f>
        <v>&lt; 1,00</v>
      </c>
      <c r="L400" s="64">
        <f>IF(G400="","",MIN(Premissas!$C$17,IF(G400&lt;Premissas!$C$8,Premissas!$E$7,IF(G400&lt;Premissas!$C$9,Premissas!$E$8,IF(G400&lt;Premissas!$C$10,Premissas!$E$9,IF(G400&lt;Premissas!$C$11,Premissas!$E$10,IF(G400&lt;Premissas!$C$12,Premissas!$E$11,Premissas!$E$12)))))))</f>
        <v>0</v>
      </c>
      <c r="M400" s="65">
        <f>IF(OR(L400="",L400=0),0,L400/Premissas!$C$16)</f>
        <v>0</v>
      </c>
      <c r="N400" s="40" t="str">
        <f>IF(L400&gt;=Premissas!$C$17,"SIM","NÃO")</f>
        <v>NÃO</v>
      </c>
    </row>
    <row r="401" spans="1:14" ht="15" customHeight="1">
      <c r="A401" s="40">
        <v>7</v>
      </c>
      <c r="B401" s="40" t="s">
        <v>790</v>
      </c>
      <c r="C401" s="40" t="s">
        <v>791</v>
      </c>
      <c r="D401" s="40">
        <v>7801</v>
      </c>
      <c r="E401" s="40" t="s">
        <v>22</v>
      </c>
      <c r="F401" s="40">
        <f>COUNTIFS(Detalhe_Registro!$A:$A,A401,Detalhe_Registro!$D:$D,B401)</f>
        <v>1</v>
      </c>
      <c r="G401" s="63">
        <v>0.4</v>
      </c>
      <c r="H401" s="63">
        <v>0.4</v>
      </c>
      <c r="I401" s="62">
        <f>SUMIFS(Detalhe_Registro!$F:$F,Detalhe_Registro!$A:$A,A401,Detalhe_Registro!$D:$D,B401)</f>
        <v>1661</v>
      </c>
      <c r="J401" s="63">
        <f>SUMIFS(Detalhe_Registro!$G:$G,Detalhe_Registro!$A:$A,A401,Detalhe_Registro!$D:$D,B401)</f>
        <v>216.22</v>
      </c>
      <c r="K401" s="40" t="str">
        <f>IF(G401="","",IF(G401&lt;Premissas!$C$8,"&lt; 1,00",IF(G401&lt;Premissas!$C$9,"1,00 – 1,19",IF(G401&lt;Premissas!$C$10,"1,20 – 1,39",IF(G401&lt;Premissas!$C$11,"1,40 – 1,59",IF(G401&lt;Premissas!$C$12,"1,60 – 1,99","≥ 2,00"))))))</f>
        <v>&lt; 1,00</v>
      </c>
      <c r="L401" s="64">
        <f>IF(G401="","",MIN(Premissas!$C$17,IF(G401&lt;Premissas!$C$8,Premissas!$E$7,IF(G401&lt;Premissas!$C$9,Premissas!$E$8,IF(G401&lt;Premissas!$C$10,Premissas!$E$9,IF(G401&lt;Premissas!$C$11,Premissas!$E$10,IF(G401&lt;Premissas!$C$12,Premissas!$E$11,Premissas!$E$12)))))))</f>
        <v>0</v>
      </c>
      <c r="M401" s="65">
        <f>IF(OR(L401="",L401=0),0,L401/Premissas!$C$16)</f>
        <v>0</v>
      </c>
      <c r="N401" s="40" t="str">
        <f>IF(L401&gt;=Premissas!$C$17,"SIM","NÃO")</f>
        <v>NÃO</v>
      </c>
    </row>
    <row r="402" spans="1:14" ht="15" customHeight="1">
      <c r="A402" s="40">
        <v>7</v>
      </c>
      <c r="B402" s="40" t="s">
        <v>934</v>
      </c>
      <c r="C402" s="40" t="s">
        <v>935</v>
      </c>
      <c r="D402" s="40">
        <v>7801</v>
      </c>
      <c r="E402" s="40" t="s">
        <v>22</v>
      </c>
      <c r="F402" s="40">
        <f>COUNTIFS(Detalhe_Registro!$A:$A,A402,Detalhe_Registro!$D:$D,B402)</f>
        <v>1</v>
      </c>
      <c r="G402" s="63">
        <v>0.55000000000000004</v>
      </c>
      <c r="H402" s="63">
        <v>0.55000000000000004</v>
      </c>
      <c r="I402" s="62">
        <f>SUMIFS(Detalhe_Registro!$F:$F,Detalhe_Registro!$A:$A,A402,Detalhe_Registro!$D:$D,B402)</f>
        <v>1789</v>
      </c>
      <c r="J402" s="63">
        <f>SUMIFS(Detalhe_Registro!$G:$G,Detalhe_Registro!$A:$A,A402,Detalhe_Registro!$D:$D,B402)</f>
        <v>170.37</v>
      </c>
      <c r="K402" s="40" t="str">
        <f>IF(G402="","",IF(G402&lt;Premissas!$C$8,"&lt; 1,00",IF(G402&lt;Premissas!$C$9,"1,00 – 1,19",IF(G402&lt;Premissas!$C$10,"1,20 – 1,39",IF(G402&lt;Premissas!$C$11,"1,40 – 1,59",IF(G402&lt;Premissas!$C$12,"1,60 – 1,99","≥ 2,00"))))))</f>
        <v>&lt; 1,00</v>
      </c>
      <c r="L402" s="64">
        <f>IF(G402="","",MIN(Premissas!$C$17,IF(G402&lt;Premissas!$C$8,Premissas!$E$7,IF(G402&lt;Premissas!$C$9,Premissas!$E$8,IF(G402&lt;Premissas!$C$10,Premissas!$E$9,IF(G402&lt;Premissas!$C$11,Premissas!$E$10,IF(G402&lt;Premissas!$C$12,Premissas!$E$11,Premissas!$E$12)))))))</f>
        <v>0</v>
      </c>
      <c r="M402" s="65">
        <f>IF(OR(L402="",L402=0),0,L402/Premissas!$C$16)</f>
        <v>0</v>
      </c>
      <c r="N402" s="40" t="str">
        <f>IF(L402&gt;=Premissas!$C$17,"SIM","NÃO")</f>
        <v>NÃO</v>
      </c>
    </row>
    <row r="403" spans="1:14" ht="15" customHeight="1">
      <c r="A403" s="40">
        <v>7</v>
      </c>
      <c r="B403" s="40" t="s">
        <v>1164</v>
      </c>
      <c r="C403" s="40" t="s">
        <v>1165</v>
      </c>
      <c r="D403" s="40">
        <v>7801</v>
      </c>
      <c r="E403" s="40" t="s">
        <v>21</v>
      </c>
      <c r="F403" s="40">
        <f>COUNTIFS(Detalhe_Registro!$A:$A,A403,Detalhe_Registro!$D:$D,B403)</f>
        <v>1</v>
      </c>
      <c r="G403" s="63">
        <v>1.25</v>
      </c>
      <c r="H403" s="63">
        <v>1.25</v>
      </c>
      <c r="I403" s="62">
        <f>SUMIFS(Detalhe_Registro!$F:$F,Detalhe_Registro!$A:$A,A403,Detalhe_Registro!$D:$D,B403)</f>
        <v>1856</v>
      </c>
      <c r="J403" s="63">
        <f>SUMIFS(Detalhe_Registro!$G:$G,Detalhe_Registro!$A:$A,A403,Detalhe_Registro!$D:$D,B403)</f>
        <v>93.51</v>
      </c>
      <c r="K403" s="40" t="str">
        <f>IF(G403="","",IF(G403&lt;Premissas!$C$8,"&lt; 1,00",IF(G403&lt;Premissas!$C$9,"1,00 – 1,19",IF(G403&lt;Premissas!$C$10,"1,20 – 1,39",IF(G403&lt;Premissas!$C$11,"1,40 – 1,59",IF(G403&lt;Premissas!$C$12,"1,60 – 1,99","≥ 2,00"))))))</f>
        <v>1,20 – 1,39</v>
      </c>
      <c r="L403" s="64">
        <f>IF(G403="","",MIN(Premissas!$C$17,IF(G403&lt;Premissas!$C$8,Premissas!$E$7,IF(G403&lt;Premissas!$C$9,Premissas!$E$8,IF(G403&lt;Premissas!$C$10,Premissas!$E$9,IF(G403&lt;Premissas!$C$11,Premissas!$E$10,IF(G403&lt;Premissas!$C$12,Premissas!$E$11,Premissas!$E$12)))))))</f>
        <v>200</v>
      </c>
      <c r="M403" s="65">
        <f>IF(OR(L403="",L403=0),0,L403/Premissas!$C$16)</f>
        <v>7.6923076923076925</v>
      </c>
      <c r="N403" s="40" t="str">
        <f>IF(L403&gt;=Premissas!$C$17,"SIM","NÃO")</f>
        <v>NÃO</v>
      </c>
    </row>
    <row r="404" spans="1:14" ht="15" customHeight="1">
      <c r="A404" s="40">
        <v>7</v>
      </c>
      <c r="B404" s="40" t="s">
        <v>1098</v>
      </c>
      <c r="C404" s="40" t="s">
        <v>1099</v>
      </c>
      <c r="D404" s="40">
        <v>7801</v>
      </c>
      <c r="E404" s="40" t="s">
        <v>19</v>
      </c>
      <c r="F404" s="40">
        <f>COUNTIFS(Detalhe_Registro!$A:$A,A404,Detalhe_Registro!$D:$D,B404)</f>
        <v>1</v>
      </c>
      <c r="G404" s="63">
        <v>0.5</v>
      </c>
      <c r="H404" s="63">
        <v>0.5</v>
      </c>
      <c r="I404" s="62">
        <f>SUMIFS(Detalhe_Registro!$F:$F,Detalhe_Registro!$A:$A,A404,Detalhe_Registro!$D:$D,B404)</f>
        <v>233</v>
      </c>
      <c r="J404" s="63">
        <f>SUMIFS(Detalhe_Registro!$G:$G,Detalhe_Registro!$A:$A,A404,Detalhe_Registro!$D:$D,B404)</f>
        <v>22.03</v>
      </c>
      <c r="K404" s="40" t="str">
        <f>IF(G404="","",IF(G404&lt;Premissas!$C$8,"&lt; 1,00",IF(G404&lt;Premissas!$C$9,"1,00 – 1,19",IF(G404&lt;Premissas!$C$10,"1,20 – 1,39",IF(G404&lt;Premissas!$C$11,"1,40 – 1,59",IF(G404&lt;Premissas!$C$12,"1,60 – 1,99","≥ 2,00"))))))</f>
        <v>&lt; 1,00</v>
      </c>
      <c r="L404" s="64">
        <f>IF(G404="","",MIN(Premissas!$C$17,IF(G404&lt;Premissas!$C$8,Premissas!$E$7,IF(G404&lt;Premissas!$C$9,Premissas!$E$8,IF(G404&lt;Premissas!$C$10,Premissas!$E$9,IF(G404&lt;Premissas!$C$11,Premissas!$E$10,IF(G404&lt;Premissas!$C$12,Premissas!$E$11,Premissas!$E$12)))))))</f>
        <v>0</v>
      </c>
      <c r="M404" s="65">
        <f>IF(OR(L404="",L404=0),0,L404/Premissas!$C$16)</f>
        <v>0</v>
      </c>
      <c r="N404" s="40" t="str">
        <f>IF(L404&gt;=Premissas!$C$17,"SIM","NÃO")</f>
        <v>NÃO</v>
      </c>
    </row>
    <row r="405" spans="1:14" ht="15" customHeight="1">
      <c r="A405" s="40">
        <v>7</v>
      </c>
      <c r="B405" s="40" t="s">
        <v>916</v>
      </c>
      <c r="C405" s="40" t="s">
        <v>917</v>
      </c>
      <c r="D405" s="40">
        <v>7801</v>
      </c>
      <c r="E405" s="40" t="s">
        <v>19</v>
      </c>
      <c r="F405" s="40">
        <f>COUNTIFS(Detalhe_Registro!$A:$A,A405,Detalhe_Registro!$D:$D,B405)</f>
        <v>1</v>
      </c>
      <c r="G405" s="63">
        <v>1.454545</v>
      </c>
      <c r="H405" s="63">
        <v>1.454545</v>
      </c>
      <c r="I405" s="62">
        <f>SUMIFS(Detalhe_Registro!$F:$F,Detalhe_Registro!$A:$A,A405,Detalhe_Registro!$D:$D,B405)</f>
        <v>110</v>
      </c>
      <c r="J405" s="63">
        <f>SUMIFS(Detalhe_Registro!$G:$G,Detalhe_Registro!$A:$A,A405,Detalhe_Registro!$D:$D,B405)</f>
        <v>3.46</v>
      </c>
      <c r="K405" s="40" t="str">
        <f>IF(G405="","",IF(G405&lt;Premissas!$C$8,"&lt; 1,00",IF(G405&lt;Premissas!$C$9,"1,00 – 1,19",IF(G405&lt;Premissas!$C$10,"1,20 – 1,39",IF(G405&lt;Premissas!$C$11,"1,40 – 1,59",IF(G405&lt;Premissas!$C$12,"1,60 – 1,99","≥ 2,00"))))))</f>
        <v>1,40 – 1,59</v>
      </c>
      <c r="L405" s="64">
        <f>IF(G405="","",MIN(Premissas!$C$17,IF(G405&lt;Premissas!$C$8,Premissas!$E$7,IF(G405&lt;Premissas!$C$9,Premissas!$E$8,IF(G405&lt;Premissas!$C$10,Premissas!$E$9,IF(G405&lt;Premissas!$C$11,Premissas!$E$10,IF(G405&lt;Premissas!$C$12,Premissas!$E$11,Premissas!$E$12)))))))</f>
        <v>350</v>
      </c>
      <c r="M405" s="65">
        <f>IF(OR(L405="",L405=0),0,L405/Premissas!$C$16)</f>
        <v>13.461538461538462</v>
      </c>
      <c r="N405" s="40" t="str">
        <f>IF(L405&gt;=Premissas!$C$17,"SIM","NÃO")</f>
        <v>NÃO</v>
      </c>
    </row>
    <row r="406" spans="1:14" ht="15" customHeight="1">
      <c r="A406" s="40">
        <v>7</v>
      </c>
      <c r="B406" s="40" t="s">
        <v>1260</v>
      </c>
      <c r="C406" s="40" t="s">
        <v>1261</v>
      </c>
      <c r="D406" s="40">
        <v>7801</v>
      </c>
      <c r="E406" s="40" t="s">
        <v>22</v>
      </c>
      <c r="F406" s="40">
        <f>COUNTIFS(Detalhe_Registro!$A:$A,A406,Detalhe_Registro!$D:$D,B406)</f>
        <v>1</v>
      </c>
      <c r="G406" s="63">
        <v>0.4</v>
      </c>
      <c r="H406" s="63">
        <v>0.4</v>
      </c>
      <c r="I406" s="62">
        <f>SUMIFS(Detalhe_Registro!$F:$F,Detalhe_Registro!$A:$A,A406,Detalhe_Registro!$D:$D,B406)</f>
        <v>1481</v>
      </c>
      <c r="J406" s="63">
        <f>SUMIFS(Detalhe_Registro!$G:$G,Detalhe_Registro!$A:$A,A406,Detalhe_Registro!$D:$D,B406)</f>
        <v>193.75</v>
      </c>
      <c r="K406" s="40" t="str">
        <f>IF(G406="","",IF(G406&lt;Premissas!$C$8,"&lt; 1,00",IF(G406&lt;Premissas!$C$9,"1,00 – 1,19",IF(G406&lt;Premissas!$C$10,"1,20 – 1,39",IF(G406&lt;Premissas!$C$11,"1,40 – 1,59",IF(G406&lt;Premissas!$C$12,"1,60 – 1,99","≥ 2,00"))))))</f>
        <v>&lt; 1,00</v>
      </c>
      <c r="L406" s="64">
        <f>IF(G406="","",MIN(Premissas!$C$17,IF(G406&lt;Premissas!$C$8,Premissas!$E$7,IF(G406&lt;Premissas!$C$9,Premissas!$E$8,IF(G406&lt;Premissas!$C$10,Premissas!$E$9,IF(G406&lt;Premissas!$C$11,Premissas!$E$10,IF(G406&lt;Premissas!$C$12,Premissas!$E$11,Premissas!$E$12)))))))</f>
        <v>0</v>
      </c>
      <c r="M406" s="65">
        <f>IF(OR(L406="",L406=0),0,L406/Premissas!$C$16)</f>
        <v>0</v>
      </c>
      <c r="N406" s="40" t="str">
        <f>IF(L406&gt;=Premissas!$C$17,"SIM","NÃO")</f>
        <v>NÃO</v>
      </c>
    </row>
    <row r="407" spans="1:14" ht="15" customHeight="1">
      <c r="A407" s="40">
        <v>7</v>
      </c>
      <c r="B407" s="40" t="s">
        <v>882</v>
      </c>
      <c r="C407" s="40" t="s">
        <v>883</v>
      </c>
      <c r="D407" s="40">
        <v>7801</v>
      </c>
      <c r="E407" s="40" t="s">
        <v>22</v>
      </c>
      <c r="F407" s="40">
        <f>COUNTIFS(Detalhe_Registro!$A:$A,A407,Detalhe_Registro!$D:$D,B407)</f>
        <v>1</v>
      </c>
      <c r="G407" s="63">
        <v>0.5</v>
      </c>
      <c r="H407" s="63">
        <v>0.5</v>
      </c>
      <c r="I407" s="62">
        <f>SUMIFS(Detalhe_Registro!$F:$F,Detalhe_Registro!$A:$A,A407,Detalhe_Registro!$D:$D,B407)</f>
        <v>1450</v>
      </c>
      <c r="J407" s="63">
        <f>SUMIFS(Detalhe_Registro!$G:$G,Detalhe_Registro!$A:$A,A407,Detalhe_Registro!$D:$D,B407)</f>
        <v>150.99</v>
      </c>
      <c r="K407" s="40" t="str">
        <f>IF(G407="","",IF(G407&lt;Premissas!$C$8,"&lt; 1,00",IF(G407&lt;Premissas!$C$9,"1,00 – 1,19",IF(G407&lt;Premissas!$C$10,"1,20 – 1,39",IF(G407&lt;Premissas!$C$11,"1,40 – 1,59",IF(G407&lt;Premissas!$C$12,"1,60 – 1,99","≥ 2,00"))))))</f>
        <v>&lt; 1,00</v>
      </c>
      <c r="L407" s="64">
        <f>IF(G407="","",MIN(Premissas!$C$17,IF(G407&lt;Premissas!$C$8,Premissas!$E$7,IF(G407&lt;Premissas!$C$9,Premissas!$E$8,IF(G407&lt;Premissas!$C$10,Premissas!$E$9,IF(G407&lt;Premissas!$C$11,Premissas!$E$10,IF(G407&lt;Premissas!$C$12,Premissas!$E$11,Premissas!$E$12)))))))</f>
        <v>0</v>
      </c>
      <c r="M407" s="65">
        <f>IF(OR(L407="",L407=0),0,L407/Premissas!$C$16)</f>
        <v>0</v>
      </c>
      <c r="N407" s="40" t="str">
        <f>IF(L407&gt;=Premissas!$C$17,"SIM","NÃO")</f>
        <v>NÃO</v>
      </c>
    </row>
    <row r="408" spans="1:14" ht="15" customHeight="1">
      <c r="A408" s="40">
        <v>7</v>
      </c>
      <c r="B408" s="40" t="s">
        <v>810</v>
      </c>
      <c r="C408" s="40" t="s">
        <v>811</v>
      </c>
      <c r="D408" s="40">
        <v>7801</v>
      </c>
      <c r="E408" s="40" t="s">
        <v>22</v>
      </c>
      <c r="F408" s="40">
        <f>COUNTIFS(Detalhe_Registro!$A:$A,A408,Detalhe_Registro!$D:$D,B408)</f>
        <v>1</v>
      </c>
      <c r="G408" s="63">
        <v>0.55000000000000004</v>
      </c>
      <c r="H408" s="63">
        <v>0.55000000000000004</v>
      </c>
      <c r="I408" s="62">
        <f>SUMIFS(Detalhe_Registro!$F:$F,Detalhe_Registro!$A:$A,A408,Detalhe_Registro!$D:$D,B408)</f>
        <v>1984</v>
      </c>
      <c r="J408" s="63">
        <f>SUMIFS(Detalhe_Registro!$G:$G,Detalhe_Registro!$A:$A,A408,Detalhe_Registro!$D:$D,B408)</f>
        <v>188.94</v>
      </c>
      <c r="K408" s="40" t="str">
        <f>IF(G408="","",IF(G408&lt;Premissas!$C$8,"&lt; 1,00",IF(G408&lt;Premissas!$C$9,"1,00 – 1,19",IF(G408&lt;Premissas!$C$10,"1,20 – 1,39",IF(G408&lt;Premissas!$C$11,"1,40 – 1,59",IF(G408&lt;Premissas!$C$12,"1,60 – 1,99","≥ 2,00"))))))</f>
        <v>&lt; 1,00</v>
      </c>
      <c r="L408" s="64">
        <f>IF(G408="","",MIN(Premissas!$C$17,IF(G408&lt;Premissas!$C$8,Premissas!$E$7,IF(G408&lt;Premissas!$C$9,Premissas!$E$8,IF(G408&lt;Premissas!$C$10,Premissas!$E$9,IF(G408&lt;Premissas!$C$11,Premissas!$E$10,IF(G408&lt;Premissas!$C$12,Premissas!$E$11,Premissas!$E$12)))))))</f>
        <v>0</v>
      </c>
      <c r="M408" s="65">
        <f>IF(OR(L408="",L408=0),0,L408/Premissas!$C$16)</f>
        <v>0</v>
      </c>
      <c r="N408" s="40" t="str">
        <f>IF(L408&gt;=Premissas!$C$17,"SIM","NÃO")</f>
        <v>NÃO</v>
      </c>
    </row>
    <row r="409" spans="1:14" ht="15" customHeight="1">
      <c r="A409" s="40">
        <v>7</v>
      </c>
      <c r="B409" s="40" t="s">
        <v>1218</v>
      </c>
      <c r="C409" s="40" t="s">
        <v>1219</v>
      </c>
      <c r="D409" s="40">
        <v>7801</v>
      </c>
      <c r="E409" s="40" t="s">
        <v>19</v>
      </c>
      <c r="F409" s="40">
        <f>COUNTIFS(Detalhe_Registro!$A:$A,A409,Detalhe_Registro!$D:$D,B409)</f>
        <v>1</v>
      </c>
      <c r="G409" s="63">
        <v>0.40909099999999998</v>
      </c>
      <c r="H409" s="63">
        <v>0.40909099999999998</v>
      </c>
      <c r="I409" s="62">
        <f>SUMIFS(Detalhe_Registro!$F:$F,Detalhe_Registro!$A:$A,A409,Detalhe_Registro!$D:$D,B409)</f>
        <v>235</v>
      </c>
      <c r="J409" s="63">
        <f>SUMIFS(Detalhe_Registro!$G:$G,Detalhe_Registro!$A:$A,A409,Detalhe_Registro!$D:$D,B409)</f>
        <v>27.18</v>
      </c>
      <c r="K409" s="40" t="str">
        <f>IF(G409="","",IF(G409&lt;Premissas!$C$8,"&lt; 1,00",IF(G409&lt;Premissas!$C$9,"1,00 – 1,19",IF(G409&lt;Premissas!$C$10,"1,20 – 1,39",IF(G409&lt;Premissas!$C$11,"1,40 – 1,59",IF(G409&lt;Premissas!$C$12,"1,60 – 1,99","≥ 2,00"))))))</f>
        <v>&lt; 1,00</v>
      </c>
      <c r="L409" s="64">
        <f>IF(G409="","",MIN(Premissas!$C$17,IF(G409&lt;Premissas!$C$8,Premissas!$E$7,IF(G409&lt;Premissas!$C$9,Premissas!$E$8,IF(G409&lt;Premissas!$C$10,Premissas!$E$9,IF(G409&lt;Premissas!$C$11,Premissas!$E$10,IF(G409&lt;Premissas!$C$12,Premissas!$E$11,Premissas!$E$12)))))))</f>
        <v>0</v>
      </c>
      <c r="M409" s="65">
        <f>IF(OR(L409="",L409=0),0,L409/Premissas!$C$16)</f>
        <v>0</v>
      </c>
      <c r="N409" s="40" t="str">
        <f>IF(L409&gt;=Premissas!$C$17,"SIM","NÃO")</f>
        <v>NÃO</v>
      </c>
    </row>
    <row r="410" spans="1:14" ht="15" customHeight="1">
      <c r="A410" s="40">
        <v>7</v>
      </c>
      <c r="B410" s="40" t="s">
        <v>1322</v>
      </c>
      <c r="C410" s="40" t="s">
        <v>1323</v>
      </c>
      <c r="D410" s="40">
        <v>7801</v>
      </c>
      <c r="E410" s="40" t="s">
        <v>22</v>
      </c>
      <c r="F410" s="40">
        <f>COUNTIFS(Detalhe_Registro!$A:$A,A410,Detalhe_Registro!$D:$D,B410)</f>
        <v>1</v>
      </c>
      <c r="G410" s="63">
        <v>0.65</v>
      </c>
      <c r="H410" s="63">
        <v>0.65</v>
      </c>
      <c r="I410" s="62">
        <f>SUMIFS(Detalhe_Registro!$F:$F,Detalhe_Registro!$A:$A,A410,Detalhe_Registro!$D:$D,B410)</f>
        <v>2196</v>
      </c>
      <c r="J410" s="63">
        <f>SUMIFS(Detalhe_Registro!$G:$G,Detalhe_Registro!$A:$A,A410,Detalhe_Registro!$D:$D,B410)</f>
        <v>165.26</v>
      </c>
      <c r="K410" s="40" t="str">
        <f>IF(G410="","",IF(G410&lt;Premissas!$C$8,"&lt; 1,00",IF(G410&lt;Premissas!$C$9,"1,00 – 1,19",IF(G410&lt;Premissas!$C$10,"1,20 – 1,39",IF(G410&lt;Premissas!$C$11,"1,40 – 1,59",IF(G410&lt;Premissas!$C$12,"1,60 – 1,99","≥ 2,00"))))))</f>
        <v>&lt; 1,00</v>
      </c>
      <c r="L410" s="64">
        <f>IF(G410="","",MIN(Premissas!$C$17,IF(G410&lt;Premissas!$C$8,Premissas!$E$7,IF(G410&lt;Premissas!$C$9,Premissas!$E$8,IF(G410&lt;Premissas!$C$10,Premissas!$E$9,IF(G410&lt;Premissas!$C$11,Premissas!$E$10,IF(G410&lt;Premissas!$C$12,Premissas!$E$11,Premissas!$E$12)))))))</f>
        <v>0</v>
      </c>
      <c r="M410" s="65">
        <f>IF(OR(L410="",L410=0),0,L410/Premissas!$C$16)</f>
        <v>0</v>
      </c>
      <c r="N410" s="40" t="str">
        <f>IF(L410&gt;=Premissas!$C$17,"SIM","NÃO")</f>
        <v>NÃO</v>
      </c>
    </row>
    <row r="411" spans="1:14" ht="15" customHeight="1">
      <c r="A411" s="40">
        <v>7</v>
      </c>
      <c r="B411" s="40" t="s">
        <v>1096</v>
      </c>
      <c r="C411" s="40" t="s">
        <v>1097</v>
      </c>
      <c r="D411" s="40">
        <v>7801</v>
      </c>
      <c r="E411" s="40" t="s">
        <v>22</v>
      </c>
      <c r="F411" s="40">
        <f>COUNTIFS(Detalhe_Registro!$A:$A,A411,Detalhe_Registro!$D:$D,B411)</f>
        <v>1</v>
      </c>
      <c r="G411" s="63">
        <v>0.55000000000000004</v>
      </c>
      <c r="H411" s="63">
        <v>0.55000000000000004</v>
      </c>
      <c r="I411" s="62">
        <f>SUMIFS(Detalhe_Registro!$F:$F,Detalhe_Registro!$A:$A,A411,Detalhe_Registro!$D:$D,B411)</f>
        <v>1864</v>
      </c>
      <c r="J411" s="63">
        <f>SUMIFS(Detalhe_Registro!$G:$G,Detalhe_Registro!$A:$A,A411,Detalhe_Registro!$D:$D,B411)</f>
        <v>165.78</v>
      </c>
      <c r="K411" s="40" t="str">
        <f>IF(G411="","",IF(G411&lt;Premissas!$C$8,"&lt; 1,00",IF(G411&lt;Premissas!$C$9,"1,00 – 1,19",IF(G411&lt;Premissas!$C$10,"1,20 – 1,39",IF(G411&lt;Premissas!$C$11,"1,40 – 1,59",IF(G411&lt;Premissas!$C$12,"1,60 – 1,99","≥ 2,00"))))))</f>
        <v>&lt; 1,00</v>
      </c>
      <c r="L411" s="64">
        <f>IF(G411="","",MIN(Premissas!$C$17,IF(G411&lt;Premissas!$C$8,Premissas!$E$7,IF(G411&lt;Premissas!$C$9,Premissas!$E$8,IF(G411&lt;Premissas!$C$10,Premissas!$E$9,IF(G411&lt;Premissas!$C$11,Premissas!$E$10,IF(G411&lt;Premissas!$C$12,Premissas!$E$11,Premissas!$E$12)))))))</f>
        <v>0</v>
      </c>
      <c r="M411" s="65">
        <f>IF(OR(L411="",L411=0),0,L411/Premissas!$C$16)</f>
        <v>0</v>
      </c>
      <c r="N411" s="40" t="str">
        <f>IF(L411&gt;=Premissas!$C$17,"SIM","NÃO")</f>
        <v>NÃO</v>
      </c>
    </row>
    <row r="412" spans="1:14" ht="15" customHeight="1">
      <c r="A412" s="40">
        <v>7</v>
      </c>
      <c r="B412" s="40" t="s">
        <v>1102</v>
      </c>
      <c r="C412" s="40" t="s">
        <v>1103</v>
      </c>
      <c r="D412" s="40">
        <v>7801</v>
      </c>
      <c r="E412" s="40" t="s">
        <v>1940</v>
      </c>
      <c r="F412" s="40">
        <f>COUNTIFS(Detalhe_Registro!$A:$A,A412,Detalhe_Registro!$D:$D,B412)</f>
        <v>3</v>
      </c>
      <c r="G412" s="63">
        <v>1.058824</v>
      </c>
      <c r="H412" s="63">
        <v>0.87188100000000002</v>
      </c>
      <c r="I412" s="62">
        <f>SUMIFS(Detalhe_Registro!$F:$F,Detalhe_Registro!$A:$A,A412,Detalhe_Registro!$D:$D,B412)</f>
        <v>608</v>
      </c>
      <c r="J412" s="63">
        <f>SUMIFS(Detalhe_Registro!$G:$G,Detalhe_Registro!$A:$A,A412,Detalhe_Registro!$D:$D,B412)</f>
        <v>37.32</v>
      </c>
      <c r="K412" s="40" t="str">
        <f>IF(G412="","",IF(G412&lt;Premissas!$C$8,"&lt; 1,00",IF(G412&lt;Premissas!$C$9,"1,00 – 1,19",IF(G412&lt;Premissas!$C$10,"1,20 – 1,39",IF(G412&lt;Premissas!$C$11,"1,40 – 1,59",IF(G412&lt;Premissas!$C$12,"1,60 – 1,99","≥ 2,00"))))))</f>
        <v>1,00 – 1,19</v>
      </c>
      <c r="L412" s="64">
        <f>IF(G412="","",MIN(Premissas!$C$17,IF(G412&lt;Premissas!$C$8,Premissas!$E$7,IF(G412&lt;Premissas!$C$9,Premissas!$E$8,IF(G412&lt;Premissas!$C$10,Premissas!$E$9,IF(G412&lt;Premissas!$C$11,Premissas!$E$10,IF(G412&lt;Premissas!$C$12,Premissas!$E$11,Premissas!$E$12)))))))</f>
        <v>100</v>
      </c>
      <c r="M412" s="65">
        <f>IF(OR(L412="",L412=0),0,L412/Premissas!$C$16)</f>
        <v>3.8461538461538463</v>
      </c>
      <c r="N412" s="40" t="str">
        <f>IF(L412&gt;=Premissas!$C$17,"SIM","NÃO")</f>
        <v>NÃO</v>
      </c>
    </row>
    <row r="413" spans="1:14" ht="15" customHeight="1">
      <c r="A413" s="40">
        <v>7</v>
      </c>
      <c r="B413" s="40" t="s">
        <v>1090</v>
      </c>
      <c r="C413" s="40" t="s">
        <v>1091</v>
      </c>
      <c r="D413" s="40">
        <v>7801</v>
      </c>
      <c r="E413" s="40" t="s">
        <v>20</v>
      </c>
      <c r="F413" s="40">
        <f>COUNTIFS(Detalhe_Registro!$A:$A,A413,Detalhe_Registro!$D:$D,B413)</f>
        <v>1</v>
      </c>
      <c r="G413" s="63">
        <v>0.88235300000000005</v>
      </c>
      <c r="H413" s="63">
        <v>0.88235300000000005</v>
      </c>
      <c r="I413" s="62">
        <f>SUMIFS(Detalhe_Registro!$F:$F,Detalhe_Registro!$A:$A,A413,Detalhe_Registro!$D:$D,B413)</f>
        <v>1225</v>
      </c>
      <c r="J413" s="63">
        <f>SUMIFS(Detalhe_Registro!$G:$G,Detalhe_Registro!$A:$A,A413,Detalhe_Registro!$D:$D,B413)</f>
        <v>79.459999999999994</v>
      </c>
      <c r="K413" s="40" t="str">
        <f>IF(G413="","",IF(G413&lt;Premissas!$C$8,"&lt; 1,00",IF(G413&lt;Premissas!$C$9,"1,00 – 1,19",IF(G413&lt;Premissas!$C$10,"1,20 – 1,39",IF(G413&lt;Premissas!$C$11,"1,40 – 1,59",IF(G413&lt;Premissas!$C$12,"1,60 – 1,99","≥ 2,00"))))))</f>
        <v>&lt; 1,00</v>
      </c>
      <c r="L413" s="64">
        <f>IF(G413="","",MIN(Premissas!$C$17,IF(G413&lt;Premissas!$C$8,Premissas!$E$7,IF(G413&lt;Premissas!$C$9,Premissas!$E$8,IF(G413&lt;Premissas!$C$10,Premissas!$E$9,IF(G413&lt;Premissas!$C$11,Premissas!$E$10,IF(G413&lt;Premissas!$C$12,Premissas!$E$11,Premissas!$E$12)))))))</f>
        <v>0</v>
      </c>
      <c r="M413" s="65">
        <f>IF(OR(L413="",L413=0),0,L413/Premissas!$C$16)</f>
        <v>0</v>
      </c>
      <c r="N413" s="40" t="str">
        <f>IF(L413&gt;=Premissas!$C$17,"SIM","NÃO")</f>
        <v>NÃO</v>
      </c>
    </row>
    <row r="414" spans="1:14" ht="15" customHeight="1">
      <c r="A414" s="40">
        <v>7</v>
      </c>
      <c r="B414" s="40" t="s">
        <v>1268</v>
      </c>
      <c r="C414" s="40" t="s">
        <v>1269</v>
      </c>
      <c r="D414" s="40">
        <v>7801</v>
      </c>
      <c r="E414" s="40" t="s">
        <v>19</v>
      </c>
      <c r="F414" s="40">
        <f>COUNTIFS(Detalhe_Registro!$A:$A,A414,Detalhe_Registro!$D:$D,B414)</f>
        <v>1</v>
      </c>
      <c r="G414" s="63">
        <v>2.6363639999999999</v>
      </c>
      <c r="H414" s="63">
        <v>2.6363639999999999</v>
      </c>
      <c r="I414" s="62">
        <f>SUMIFS(Detalhe_Registro!$F:$F,Detalhe_Registro!$A:$A,A414,Detalhe_Registro!$D:$D,B414)</f>
        <v>18</v>
      </c>
      <c r="J414" s="63">
        <f>SUMIFS(Detalhe_Registro!$G:$G,Detalhe_Registro!$A:$A,A414,Detalhe_Registro!$D:$D,B414)</f>
        <v>0.31</v>
      </c>
      <c r="K414" s="40" t="str">
        <f>IF(G414="","",IF(G414&lt;Premissas!$C$8,"&lt; 1,00",IF(G414&lt;Premissas!$C$9,"1,00 – 1,19",IF(G414&lt;Premissas!$C$10,"1,20 – 1,39",IF(G414&lt;Premissas!$C$11,"1,40 – 1,59",IF(G414&lt;Premissas!$C$12,"1,60 – 1,99","≥ 2,00"))))))</f>
        <v>≥ 2,00</v>
      </c>
      <c r="L414" s="64">
        <f>IF(G414="","",MIN(Premissas!$C$17,IF(G414&lt;Premissas!$C$8,Premissas!$E$7,IF(G414&lt;Premissas!$C$9,Premissas!$E$8,IF(G414&lt;Premissas!$C$10,Premissas!$E$9,IF(G414&lt;Premissas!$C$11,Premissas!$E$10,IF(G414&lt;Premissas!$C$12,Premissas!$E$11,Premissas!$E$12)))))))</f>
        <v>750</v>
      </c>
      <c r="M414" s="65">
        <f>IF(OR(L414="",L414=0),0,L414/Premissas!$C$16)</f>
        <v>28.846153846153847</v>
      </c>
      <c r="N414" s="40" t="str">
        <f>IF(L414&gt;=Premissas!$C$17,"SIM","NÃO")</f>
        <v>SIM</v>
      </c>
    </row>
    <row r="415" spans="1:14" ht="15" customHeight="1">
      <c r="A415" s="40">
        <v>7</v>
      </c>
      <c r="B415" s="40" t="s">
        <v>1208</v>
      </c>
      <c r="C415" s="40" t="s">
        <v>1209</v>
      </c>
      <c r="D415" s="40">
        <v>7801</v>
      </c>
      <c r="E415" s="40" t="s">
        <v>19</v>
      </c>
      <c r="F415" s="40">
        <f>COUNTIFS(Detalhe_Registro!$A:$A,A415,Detalhe_Registro!$D:$D,B415)</f>
        <v>1</v>
      </c>
      <c r="G415" s="63">
        <v>0.40909099999999998</v>
      </c>
      <c r="H415" s="63">
        <v>0.40909099999999998</v>
      </c>
      <c r="I415" s="62">
        <f>SUMIFS(Detalhe_Registro!$F:$F,Detalhe_Registro!$A:$A,A415,Detalhe_Registro!$D:$D,B415)</f>
        <v>519</v>
      </c>
      <c r="J415" s="63">
        <f>SUMIFS(Detalhe_Registro!$G:$G,Detalhe_Registro!$A:$A,A415,Detalhe_Registro!$D:$D,B415)</f>
        <v>60.19</v>
      </c>
      <c r="K415" s="40" t="str">
        <f>IF(G415="","",IF(G415&lt;Premissas!$C$8,"&lt; 1,00",IF(G415&lt;Premissas!$C$9,"1,00 – 1,19",IF(G415&lt;Premissas!$C$10,"1,20 – 1,39",IF(G415&lt;Premissas!$C$11,"1,40 – 1,59",IF(G415&lt;Premissas!$C$12,"1,60 – 1,99","≥ 2,00"))))))</f>
        <v>&lt; 1,00</v>
      </c>
      <c r="L415" s="64">
        <f>IF(G415="","",MIN(Premissas!$C$17,IF(G415&lt;Premissas!$C$8,Premissas!$E$7,IF(G415&lt;Premissas!$C$9,Premissas!$E$8,IF(G415&lt;Premissas!$C$10,Premissas!$E$9,IF(G415&lt;Premissas!$C$11,Premissas!$E$10,IF(G415&lt;Premissas!$C$12,Premissas!$E$11,Premissas!$E$12)))))))</f>
        <v>0</v>
      </c>
      <c r="M415" s="65">
        <f>IF(OR(L415="",L415=0),0,L415/Premissas!$C$16)</f>
        <v>0</v>
      </c>
      <c r="N415" s="40" t="str">
        <f>IF(L415&gt;=Premissas!$C$17,"SIM","NÃO")</f>
        <v>NÃO</v>
      </c>
    </row>
    <row r="416" spans="1:14" ht="15" customHeight="1">
      <c r="A416" s="40">
        <v>7</v>
      </c>
      <c r="B416" s="40" t="s">
        <v>938</v>
      </c>
      <c r="C416" s="40" t="s">
        <v>939</v>
      </c>
      <c r="D416" s="40">
        <v>7801</v>
      </c>
      <c r="E416" s="40" t="s">
        <v>1937</v>
      </c>
      <c r="F416" s="40">
        <f>COUNTIFS(Detalhe_Registro!$A:$A,A416,Detalhe_Registro!$D:$D,B416)</f>
        <v>2</v>
      </c>
      <c r="G416" s="63">
        <v>0.82352899999999996</v>
      </c>
      <c r="H416" s="63">
        <v>0.50551500000000005</v>
      </c>
      <c r="I416" s="62">
        <f>SUMIFS(Detalhe_Registro!$F:$F,Detalhe_Registro!$A:$A,A416,Detalhe_Registro!$D:$D,B416)</f>
        <v>2381</v>
      </c>
      <c r="J416" s="63">
        <f>SUMIFS(Detalhe_Registro!$G:$G,Detalhe_Registro!$A:$A,A416,Detalhe_Registro!$D:$D,B416)</f>
        <v>174.60000000000002</v>
      </c>
      <c r="K416" s="40" t="str">
        <f>IF(G416="","",IF(G416&lt;Premissas!$C$8,"&lt; 1,00",IF(G416&lt;Premissas!$C$9,"1,00 – 1,19",IF(G416&lt;Premissas!$C$10,"1,20 – 1,39",IF(G416&lt;Premissas!$C$11,"1,40 – 1,59",IF(G416&lt;Premissas!$C$12,"1,60 – 1,99","≥ 2,00"))))))</f>
        <v>&lt; 1,00</v>
      </c>
      <c r="L416" s="64">
        <f>IF(G416="","",MIN(Premissas!$C$17,IF(G416&lt;Premissas!$C$8,Premissas!$E$7,IF(G416&lt;Premissas!$C$9,Premissas!$E$8,IF(G416&lt;Premissas!$C$10,Premissas!$E$9,IF(G416&lt;Premissas!$C$11,Premissas!$E$10,IF(G416&lt;Premissas!$C$12,Premissas!$E$11,Premissas!$E$12)))))))</f>
        <v>0</v>
      </c>
      <c r="M416" s="65">
        <f>IF(OR(L416="",L416=0),0,L416/Premissas!$C$16)</f>
        <v>0</v>
      </c>
      <c r="N416" s="40" t="str">
        <f>IF(L416&gt;=Premissas!$C$17,"SIM","NÃO")</f>
        <v>NÃO</v>
      </c>
    </row>
    <row r="417" spans="1:14" ht="15" customHeight="1">
      <c r="A417" s="40">
        <v>7</v>
      </c>
      <c r="B417" s="40" t="s">
        <v>834</v>
      </c>
      <c r="C417" s="40" t="s">
        <v>835</v>
      </c>
      <c r="D417" s="40">
        <v>7801</v>
      </c>
      <c r="E417" s="40" t="s">
        <v>1940</v>
      </c>
      <c r="F417" s="40">
        <f>COUNTIFS(Detalhe_Registro!$A:$A,A417,Detalhe_Registro!$D:$D,B417)</f>
        <v>3</v>
      </c>
      <c r="G417" s="63">
        <v>0.52941199999999999</v>
      </c>
      <c r="H417" s="63">
        <v>0.375334</v>
      </c>
      <c r="I417" s="62">
        <f>SUMIFS(Detalhe_Registro!$F:$F,Detalhe_Registro!$A:$A,A417,Detalhe_Registro!$D:$D,B417)</f>
        <v>624</v>
      </c>
      <c r="J417" s="63">
        <f>SUMIFS(Detalhe_Registro!$G:$G,Detalhe_Registro!$A:$A,A417,Detalhe_Registro!$D:$D,B417)</f>
        <v>70.09</v>
      </c>
      <c r="K417" s="40" t="str">
        <f>IF(G417="","",IF(G417&lt;Premissas!$C$8,"&lt; 1,00",IF(G417&lt;Premissas!$C$9,"1,00 – 1,19",IF(G417&lt;Premissas!$C$10,"1,20 – 1,39",IF(G417&lt;Premissas!$C$11,"1,40 – 1,59",IF(G417&lt;Premissas!$C$12,"1,60 – 1,99","≥ 2,00"))))))</f>
        <v>&lt; 1,00</v>
      </c>
      <c r="L417" s="64">
        <f>IF(G417="","",MIN(Premissas!$C$17,IF(G417&lt;Premissas!$C$8,Premissas!$E$7,IF(G417&lt;Premissas!$C$9,Premissas!$E$8,IF(G417&lt;Premissas!$C$10,Premissas!$E$9,IF(G417&lt;Premissas!$C$11,Premissas!$E$10,IF(G417&lt;Premissas!$C$12,Premissas!$E$11,Premissas!$E$12)))))))</f>
        <v>0</v>
      </c>
      <c r="M417" s="65">
        <f>IF(OR(L417="",L417=0),0,L417/Premissas!$C$16)</f>
        <v>0</v>
      </c>
      <c r="N417" s="40" t="str">
        <f>IF(L417&gt;=Premissas!$C$17,"SIM","NÃO")</f>
        <v>NÃO</v>
      </c>
    </row>
    <row r="418" spans="1:14" ht="15" customHeight="1">
      <c r="A418" s="40">
        <v>7</v>
      </c>
      <c r="B418" s="40" t="s">
        <v>1342</v>
      </c>
      <c r="C418" s="40" t="s">
        <v>1343</v>
      </c>
      <c r="D418" s="40">
        <v>7801</v>
      </c>
      <c r="E418" s="40" t="s">
        <v>22</v>
      </c>
      <c r="F418" s="40">
        <f>COUNTIFS(Detalhe_Registro!$A:$A,A418,Detalhe_Registro!$D:$D,B418)</f>
        <v>1</v>
      </c>
      <c r="G418" s="63">
        <v>0.3</v>
      </c>
      <c r="H418" s="63">
        <v>0.3</v>
      </c>
      <c r="I418" s="62">
        <f>SUMIFS(Detalhe_Registro!$F:$F,Detalhe_Registro!$A:$A,A418,Detalhe_Registro!$D:$D,B418)</f>
        <v>924</v>
      </c>
      <c r="J418" s="63">
        <f>SUMIFS(Detalhe_Registro!$G:$G,Detalhe_Registro!$A:$A,A418,Detalhe_Registro!$D:$D,B418)</f>
        <v>150.63</v>
      </c>
      <c r="K418" s="40" t="str">
        <f>IF(G418="","",IF(G418&lt;Premissas!$C$8,"&lt; 1,00",IF(G418&lt;Premissas!$C$9,"1,00 – 1,19",IF(G418&lt;Premissas!$C$10,"1,20 – 1,39",IF(G418&lt;Premissas!$C$11,"1,40 – 1,59",IF(G418&lt;Premissas!$C$12,"1,60 – 1,99","≥ 2,00"))))))</f>
        <v>&lt; 1,00</v>
      </c>
      <c r="L418" s="64">
        <f>IF(G418="","",MIN(Premissas!$C$17,IF(G418&lt;Premissas!$C$8,Premissas!$E$7,IF(G418&lt;Premissas!$C$9,Premissas!$E$8,IF(G418&lt;Premissas!$C$10,Premissas!$E$9,IF(G418&lt;Premissas!$C$11,Premissas!$E$10,IF(G418&lt;Premissas!$C$12,Premissas!$E$11,Premissas!$E$12)))))))</f>
        <v>0</v>
      </c>
      <c r="M418" s="65">
        <f>IF(OR(L418="",L418=0),0,L418/Premissas!$C$16)</f>
        <v>0</v>
      </c>
      <c r="N418" s="40" t="str">
        <f>IF(L418&gt;=Premissas!$C$17,"SIM","NÃO")</f>
        <v>NÃO</v>
      </c>
    </row>
    <row r="419" spans="1:14" ht="15" customHeight="1">
      <c r="A419" s="40">
        <v>7</v>
      </c>
      <c r="B419" s="40" t="s">
        <v>1162</v>
      </c>
      <c r="C419" s="40" t="s">
        <v>1163</v>
      </c>
      <c r="D419" s="40">
        <v>7801</v>
      </c>
      <c r="E419" s="40" t="s">
        <v>21</v>
      </c>
      <c r="F419" s="40">
        <f>COUNTIFS(Detalhe_Registro!$A:$A,A419,Detalhe_Registro!$D:$D,B419)</f>
        <v>1</v>
      </c>
      <c r="G419" s="63">
        <v>0.125</v>
      </c>
      <c r="H419" s="63">
        <v>0.125</v>
      </c>
      <c r="I419" s="62">
        <f>SUMIFS(Detalhe_Registro!$F:$F,Detalhe_Registro!$A:$A,A419,Detalhe_Registro!$D:$D,B419)</f>
        <v>74</v>
      </c>
      <c r="J419" s="63">
        <f>SUMIFS(Detalhe_Registro!$G:$G,Detalhe_Registro!$A:$A,A419,Detalhe_Registro!$D:$D,B419)</f>
        <v>29.75</v>
      </c>
      <c r="K419" s="40" t="str">
        <f>IF(G419="","",IF(G419&lt;Premissas!$C$8,"&lt; 1,00",IF(G419&lt;Premissas!$C$9,"1,00 – 1,19",IF(G419&lt;Premissas!$C$10,"1,20 – 1,39",IF(G419&lt;Premissas!$C$11,"1,40 – 1,59",IF(G419&lt;Premissas!$C$12,"1,60 – 1,99","≥ 2,00"))))))</f>
        <v>&lt; 1,00</v>
      </c>
      <c r="L419" s="64">
        <f>IF(G419="","",MIN(Premissas!$C$17,IF(G419&lt;Premissas!$C$8,Premissas!$E$7,IF(G419&lt;Premissas!$C$9,Premissas!$E$8,IF(G419&lt;Premissas!$C$10,Premissas!$E$9,IF(G419&lt;Premissas!$C$11,Premissas!$E$10,IF(G419&lt;Premissas!$C$12,Premissas!$E$11,Premissas!$E$12)))))))</f>
        <v>0</v>
      </c>
      <c r="M419" s="65">
        <f>IF(OR(L419="",L419=0),0,L419/Premissas!$C$16)</f>
        <v>0</v>
      </c>
      <c r="N419" s="40" t="str">
        <f>IF(L419&gt;=Premissas!$C$17,"SIM","NÃO")</f>
        <v>NÃO</v>
      </c>
    </row>
    <row r="420" spans="1:14" ht="15" customHeight="1">
      <c r="A420" s="40">
        <v>7</v>
      </c>
      <c r="B420" s="40" t="s">
        <v>1012</v>
      </c>
      <c r="C420" s="40" t="s">
        <v>1013</v>
      </c>
      <c r="D420" s="40">
        <v>7801</v>
      </c>
      <c r="E420" s="40" t="s">
        <v>19</v>
      </c>
      <c r="F420" s="40">
        <f>COUNTIFS(Detalhe_Registro!$A:$A,A420,Detalhe_Registro!$D:$D,B420)</f>
        <v>1</v>
      </c>
      <c r="G420" s="63">
        <v>0.227273</v>
      </c>
      <c r="H420" s="63">
        <v>0.227273</v>
      </c>
      <c r="I420" s="62">
        <f>SUMIFS(Detalhe_Registro!$F:$F,Detalhe_Registro!$A:$A,A420,Detalhe_Registro!$D:$D,B420)</f>
        <v>220</v>
      </c>
      <c r="J420" s="63">
        <f>SUMIFS(Detalhe_Registro!$G:$G,Detalhe_Registro!$A:$A,A420,Detalhe_Registro!$D:$D,B420)</f>
        <v>46.37</v>
      </c>
      <c r="K420" s="40" t="str">
        <f>IF(G420="","",IF(G420&lt;Premissas!$C$8,"&lt; 1,00",IF(G420&lt;Premissas!$C$9,"1,00 – 1,19",IF(G420&lt;Premissas!$C$10,"1,20 – 1,39",IF(G420&lt;Premissas!$C$11,"1,40 – 1,59",IF(G420&lt;Premissas!$C$12,"1,60 – 1,99","≥ 2,00"))))))</f>
        <v>&lt; 1,00</v>
      </c>
      <c r="L420" s="64">
        <f>IF(G420="","",MIN(Premissas!$C$17,IF(G420&lt;Premissas!$C$8,Premissas!$E$7,IF(G420&lt;Premissas!$C$9,Premissas!$E$8,IF(G420&lt;Premissas!$C$10,Premissas!$E$9,IF(G420&lt;Premissas!$C$11,Premissas!$E$10,IF(G420&lt;Premissas!$C$12,Premissas!$E$11,Premissas!$E$12)))))))</f>
        <v>0</v>
      </c>
      <c r="M420" s="65">
        <f>IF(OR(L420="",L420=0),0,L420/Premissas!$C$16)</f>
        <v>0</v>
      </c>
      <c r="N420" s="40" t="str">
        <f>IF(L420&gt;=Premissas!$C$17,"SIM","NÃO")</f>
        <v>NÃO</v>
      </c>
    </row>
    <row r="421" spans="1:14" ht="15" customHeight="1">
      <c r="A421" s="40">
        <v>7</v>
      </c>
      <c r="B421" s="40" t="s">
        <v>1020</v>
      </c>
      <c r="C421" s="40" t="s">
        <v>1021</v>
      </c>
      <c r="D421" s="40">
        <v>7801</v>
      </c>
      <c r="E421" s="40" t="s">
        <v>1938</v>
      </c>
      <c r="F421" s="40">
        <f>COUNTIFS(Detalhe_Registro!$A:$A,A421,Detalhe_Registro!$D:$D,B421)</f>
        <v>2</v>
      </c>
      <c r="G421" s="63">
        <v>1</v>
      </c>
      <c r="H421" s="63">
        <v>0.93181800000000004</v>
      </c>
      <c r="I421" s="62">
        <f>SUMIFS(Detalhe_Registro!$F:$F,Detalhe_Registro!$A:$A,A421,Detalhe_Registro!$D:$D,B421)</f>
        <v>135</v>
      </c>
      <c r="J421" s="63">
        <f>SUMIFS(Detalhe_Registro!$G:$G,Detalhe_Registro!$A:$A,A421,Detalhe_Registro!$D:$D,B421)</f>
        <v>7.6499999999999995</v>
      </c>
      <c r="K421" s="40" t="str">
        <f>IF(G421="","",IF(G421&lt;Premissas!$C$8,"&lt; 1,00",IF(G421&lt;Premissas!$C$9,"1,00 – 1,19",IF(G421&lt;Premissas!$C$10,"1,20 – 1,39",IF(G421&lt;Premissas!$C$11,"1,40 – 1,59",IF(G421&lt;Premissas!$C$12,"1,60 – 1,99","≥ 2,00"))))))</f>
        <v>1,00 – 1,19</v>
      </c>
      <c r="L421" s="64">
        <f>IF(G421="","",MIN(Premissas!$C$17,IF(G421&lt;Premissas!$C$8,Premissas!$E$7,IF(G421&lt;Premissas!$C$9,Premissas!$E$8,IF(G421&lt;Premissas!$C$10,Premissas!$E$9,IF(G421&lt;Premissas!$C$11,Premissas!$E$10,IF(G421&lt;Premissas!$C$12,Premissas!$E$11,Premissas!$E$12)))))))</f>
        <v>100</v>
      </c>
      <c r="M421" s="65">
        <f>IF(OR(L421="",L421=0),0,L421/Premissas!$C$16)</f>
        <v>3.8461538461538463</v>
      </c>
      <c r="N421" s="40" t="str">
        <f>IF(L421&gt;=Premissas!$C$17,"SIM","NÃO")</f>
        <v>NÃO</v>
      </c>
    </row>
    <row r="422" spans="1:14" ht="15" customHeight="1">
      <c r="A422" s="40">
        <v>7</v>
      </c>
      <c r="B422" s="40" t="s">
        <v>1206</v>
      </c>
      <c r="C422" s="40" t="s">
        <v>1207</v>
      </c>
      <c r="D422" s="40">
        <v>7801</v>
      </c>
      <c r="E422" s="40" t="s">
        <v>19</v>
      </c>
      <c r="F422" s="40">
        <f>COUNTIFS(Detalhe_Registro!$A:$A,A422,Detalhe_Registro!$D:$D,B422)</f>
        <v>1</v>
      </c>
      <c r="G422" s="63">
        <v>0.36363600000000001</v>
      </c>
      <c r="H422" s="63">
        <v>0.36363600000000001</v>
      </c>
      <c r="I422" s="62">
        <f>SUMIFS(Detalhe_Registro!$F:$F,Detalhe_Registro!$A:$A,A422,Detalhe_Registro!$D:$D,B422)</f>
        <v>253</v>
      </c>
      <c r="J422" s="63">
        <f>SUMIFS(Detalhe_Registro!$G:$G,Detalhe_Registro!$A:$A,A422,Detalhe_Registro!$D:$D,B422)</f>
        <v>31.57</v>
      </c>
      <c r="K422" s="40" t="str">
        <f>IF(G422="","",IF(G422&lt;Premissas!$C$8,"&lt; 1,00",IF(G422&lt;Premissas!$C$9,"1,00 – 1,19",IF(G422&lt;Premissas!$C$10,"1,20 – 1,39",IF(G422&lt;Premissas!$C$11,"1,40 – 1,59",IF(G422&lt;Premissas!$C$12,"1,60 – 1,99","≥ 2,00"))))))</f>
        <v>&lt; 1,00</v>
      </c>
      <c r="L422" s="64">
        <f>IF(G422="","",MIN(Premissas!$C$17,IF(G422&lt;Premissas!$C$8,Premissas!$E$7,IF(G422&lt;Premissas!$C$9,Premissas!$E$8,IF(G422&lt;Premissas!$C$10,Premissas!$E$9,IF(G422&lt;Premissas!$C$11,Premissas!$E$10,IF(G422&lt;Premissas!$C$12,Premissas!$E$11,Premissas!$E$12)))))))</f>
        <v>0</v>
      </c>
      <c r="M422" s="65">
        <f>IF(OR(L422="",L422=0),0,L422/Premissas!$C$16)</f>
        <v>0</v>
      </c>
      <c r="N422" s="40" t="str">
        <f>IF(L422&gt;=Premissas!$C$17,"SIM","NÃO")</f>
        <v>NÃO</v>
      </c>
    </row>
    <row r="423" spans="1:14" ht="15" customHeight="1">
      <c r="A423" s="40">
        <v>7</v>
      </c>
      <c r="B423" s="40" t="s">
        <v>1332</v>
      </c>
      <c r="C423" s="40" t="s">
        <v>1333</v>
      </c>
      <c r="D423" s="40">
        <v>7801</v>
      </c>
      <c r="E423" s="40" t="s">
        <v>1937</v>
      </c>
      <c r="F423" s="40">
        <f>COUNTIFS(Detalhe_Registro!$A:$A,A423,Detalhe_Registro!$D:$D,B423)</f>
        <v>2</v>
      </c>
      <c r="G423" s="63">
        <v>0.88235300000000005</v>
      </c>
      <c r="H423" s="63">
        <v>0.62867600000000001</v>
      </c>
      <c r="I423" s="62">
        <f>SUMIFS(Detalhe_Registro!$F:$F,Detalhe_Registro!$A:$A,A423,Detalhe_Registro!$D:$D,B423)</f>
        <v>2652</v>
      </c>
      <c r="J423" s="63">
        <f>SUMIFS(Detalhe_Registro!$G:$G,Detalhe_Registro!$A:$A,A423,Detalhe_Registro!$D:$D,B423)</f>
        <v>183.66</v>
      </c>
      <c r="K423" s="40" t="str">
        <f>IF(G423="","",IF(G423&lt;Premissas!$C$8,"&lt; 1,00",IF(G423&lt;Premissas!$C$9,"1,00 – 1,19",IF(G423&lt;Premissas!$C$10,"1,20 – 1,39",IF(G423&lt;Premissas!$C$11,"1,40 – 1,59",IF(G423&lt;Premissas!$C$12,"1,60 – 1,99","≥ 2,00"))))))</f>
        <v>&lt; 1,00</v>
      </c>
      <c r="L423" s="64">
        <f>IF(G423="","",MIN(Premissas!$C$17,IF(G423&lt;Premissas!$C$8,Premissas!$E$7,IF(G423&lt;Premissas!$C$9,Premissas!$E$8,IF(G423&lt;Premissas!$C$10,Premissas!$E$9,IF(G423&lt;Premissas!$C$11,Premissas!$E$10,IF(G423&lt;Premissas!$C$12,Premissas!$E$11,Premissas!$E$12)))))))</f>
        <v>0</v>
      </c>
      <c r="M423" s="65">
        <f>IF(OR(L423="",L423=0),0,L423/Premissas!$C$16)</f>
        <v>0</v>
      </c>
      <c r="N423" s="40" t="str">
        <f>IF(L423&gt;=Premissas!$C$17,"SIM","NÃO")</f>
        <v>NÃO</v>
      </c>
    </row>
    <row r="424" spans="1:14" ht="15" customHeight="1">
      <c r="A424" s="40">
        <v>7</v>
      </c>
      <c r="B424" s="40" t="s">
        <v>838</v>
      </c>
      <c r="C424" s="40" t="s">
        <v>839</v>
      </c>
      <c r="D424" s="40">
        <v>7801</v>
      </c>
      <c r="E424" s="40" t="s">
        <v>22</v>
      </c>
      <c r="F424" s="40">
        <f>COUNTIFS(Detalhe_Registro!$A:$A,A424,Detalhe_Registro!$D:$D,B424)</f>
        <v>1</v>
      </c>
      <c r="G424" s="63">
        <v>0.75</v>
      </c>
      <c r="H424" s="63">
        <v>0.75</v>
      </c>
      <c r="I424" s="62">
        <f>SUMIFS(Detalhe_Registro!$F:$F,Detalhe_Registro!$A:$A,A424,Detalhe_Registro!$D:$D,B424)</f>
        <v>2779</v>
      </c>
      <c r="J424" s="63">
        <f>SUMIFS(Detalhe_Registro!$G:$G,Detalhe_Registro!$A:$A,A424,Detalhe_Registro!$D:$D,B424)</f>
        <v>191.07</v>
      </c>
      <c r="K424" s="40" t="str">
        <f>IF(G424="","",IF(G424&lt;Premissas!$C$8,"&lt; 1,00",IF(G424&lt;Premissas!$C$9,"1,00 – 1,19",IF(G424&lt;Premissas!$C$10,"1,20 – 1,39",IF(G424&lt;Premissas!$C$11,"1,40 – 1,59",IF(G424&lt;Premissas!$C$12,"1,60 – 1,99","≥ 2,00"))))))</f>
        <v>&lt; 1,00</v>
      </c>
      <c r="L424" s="64">
        <f>IF(G424="","",MIN(Premissas!$C$17,IF(G424&lt;Premissas!$C$8,Premissas!$E$7,IF(G424&lt;Premissas!$C$9,Premissas!$E$8,IF(G424&lt;Premissas!$C$10,Premissas!$E$9,IF(G424&lt;Premissas!$C$11,Premissas!$E$10,IF(G424&lt;Premissas!$C$12,Premissas!$E$11,Premissas!$E$12)))))))</f>
        <v>0</v>
      </c>
      <c r="M424" s="65">
        <f>IF(OR(L424="",L424=0),0,L424/Premissas!$C$16)</f>
        <v>0</v>
      </c>
      <c r="N424" s="40" t="str">
        <f>IF(L424&gt;=Premissas!$C$17,"SIM","NÃO")</f>
        <v>NÃO</v>
      </c>
    </row>
    <row r="425" spans="1:14" ht="15" customHeight="1">
      <c r="A425" s="40">
        <v>7</v>
      </c>
      <c r="B425" s="40" t="s">
        <v>1266</v>
      </c>
      <c r="C425" s="40" t="s">
        <v>1267</v>
      </c>
      <c r="D425" s="40">
        <v>7801</v>
      </c>
      <c r="E425" s="40" t="s">
        <v>19</v>
      </c>
      <c r="F425" s="40">
        <f>COUNTIFS(Detalhe_Registro!$A:$A,A425,Detalhe_Registro!$D:$D,B425)</f>
        <v>1</v>
      </c>
      <c r="G425" s="63">
        <v>0.90909099999999998</v>
      </c>
      <c r="H425" s="63">
        <v>0.90909099999999998</v>
      </c>
      <c r="I425" s="62">
        <f>SUMIFS(Detalhe_Registro!$F:$F,Detalhe_Registro!$A:$A,A425,Detalhe_Registro!$D:$D,B425)</f>
        <v>410</v>
      </c>
      <c r="J425" s="63">
        <f>SUMIFS(Detalhe_Registro!$G:$G,Detalhe_Registro!$A:$A,A425,Detalhe_Registro!$D:$D,B425)</f>
        <v>20.48</v>
      </c>
      <c r="K425" s="40" t="str">
        <f>IF(G425="","",IF(G425&lt;Premissas!$C$8,"&lt; 1,00",IF(G425&lt;Premissas!$C$9,"1,00 – 1,19",IF(G425&lt;Premissas!$C$10,"1,20 – 1,39",IF(G425&lt;Premissas!$C$11,"1,40 – 1,59",IF(G425&lt;Premissas!$C$12,"1,60 – 1,99","≥ 2,00"))))))</f>
        <v>&lt; 1,00</v>
      </c>
      <c r="L425" s="64">
        <f>IF(G425="","",MIN(Premissas!$C$17,IF(G425&lt;Premissas!$C$8,Premissas!$E$7,IF(G425&lt;Premissas!$C$9,Premissas!$E$8,IF(G425&lt;Premissas!$C$10,Premissas!$E$9,IF(G425&lt;Premissas!$C$11,Premissas!$E$10,IF(G425&lt;Premissas!$C$12,Premissas!$E$11,Premissas!$E$12)))))))</f>
        <v>0</v>
      </c>
      <c r="M425" s="65">
        <f>IF(OR(L425="",L425=0),0,L425/Premissas!$C$16)</f>
        <v>0</v>
      </c>
      <c r="N425" s="40" t="str">
        <f>IF(L425&gt;=Premissas!$C$17,"SIM","NÃO")</f>
        <v>NÃO</v>
      </c>
    </row>
    <row r="426" spans="1:14" ht="15" customHeight="1">
      <c r="A426" s="40">
        <v>7</v>
      </c>
      <c r="B426" s="40" t="s">
        <v>804</v>
      </c>
      <c r="C426" s="40" t="s">
        <v>805</v>
      </c>
      <c r="D426" s="40">
        <v>7801</v>
      </c>
      <c r="E426" s="40" t="s">
        <v>20</v>
      </c>
      <c r="F426" s="40">
        <f>COUNTIFS(Detalhe_Registro!$A:$A,A426,Detalhe_Registro!$D:$D,B426)</f>
        <v>1</v>
      </c>
      <c r="G426" s="63">
        <v>1.176471</v>
      </c>
      <c r="H426" s="63">
        <v>1.176471</v>
      </c>
      <c r="I426" s="62">
        <f>SUMIFS(Detalhe_Registro!$F:$F,Detalhe_Registro!$A:$A,A426,Detalhe_Registro!$D:$D,B426)</f>
        <v>2105</v>
      </c>
      <c r="J426" s="63">
        <f>SUMIFS(Detalhe_Registro!$G:$G,Detalhe_Registro!$A:$A,A426,Detalhe_Registro!$D:$D,B426)</f>
        <v>103.36</v>
      </c>
      <c r="K426" s="40" t="str">
        <f>IF(G426="","",IF(G426&lt;Premissas!$C$8,"&lt; 1,00",IF(G426&lt;Premissas!$C$9,"1,00 – 1,19",IF(G426&lt;Premissas!$C$10,"1,20 – 1,39",IF(G426&lt;Premissas!$C$11,"1,40 – 1,59",IF(G426&lt;Premissas!$C$12,"1,60 – 1,99","≥ 2,00"))))))</f>
        <v>1,00 – 1,19</v>
      </c>
      <c r="L426" s="64">
        <f>IF(G426="","",MIN(Premissas!$C$17,IF(G426&lt;Premissas!$C$8,Premissas!$E$7,IF(G426&lt;Premissas!$C$9,Premissas!$E$8,IF(G426&lt;Premissas!$C$10,Premissas!$E$9,IF(G426&lt;Premissas!$C$11,Premissas!$E$10,IF(G426&lt;Premissas!$C$12,Premissas!$E$11,Premissas!$E$12)))))))</f>
        <v>100</v>
      </c>
      <c r="M426" s="65">
        <f>IF(OR(L426="",L426=0),0,L426/Premissas!$C$16)</f>
        <v>3.8461538461538463</v>
      </c>
      <c r="N426" s="40" t="str">
        <f>IF(L426&gt;=Premissas!$C$17,"SIM","NÃO")</f>
        <v>NÃO</v>
      </c>
    </row>
    <row r="427" spans="1:14" ht="15" customHeight="1">
      <c r="A427" s="40">
        <v>7</v>
      </c>
      <c r="B427" s="40" t="s">
        <v>1018</v>
      </c>
      <c r="C427" s="40" t="s">
        <v>1019</v>
      </c>
      <c r="D427" s="40">
        <v>7801</v>
      </c>
      <c r="E427" s="40" t="s">
        <v>22</v>
      </c>
      <c r="F427" s="40">
        <f>COUNTIFS(Detalhe_Registro!$A:$A,A427,Detalhe_Registro!$D:$D,B427)</f>
        <v>1</v>
      </c>
      <c r="G427" s="63">
        <v>1.2</v>
      </c>
      <c r="H427" s="63">
        <v>1.2</v>
      </c>
      <c r="I427" s="62">
        <f>SUMIFS(Detalhe_Registro!$F:$F,Detalhe_Registro!$A:$A,A427,Detalhe_Registro!$D:$D,B427)</f>
        <v>3700</v>
      </c>
      <c r="J427" s="63">
        <f>SUMIFS(Detalhe_Registro!$G:$G,Detalhe_Registro!$A:$A,A427,Detalhe_Registro!$D:$D,B427)</f>
        <v>153.22999999999999</v>
      </c>
      <c r="K427" s="40" t="str">
        <f>IF(G427="","",IF(G427&lt;Premissas!$C$8,"&lt; 1,00",IF(G427&lt;Premissas!$C$9,"1,00 – 1,19",IF(G427&lt;Premissas!$C$10,"1,20 – 1,39",IF(G427&lt;Premissas!$C$11,"1,40 – 1,59",IF(G427&lt;Premissas!$C$12,"1,60 – 1,99","≥ 2,00"))))))</f>
        <v>1,20 – 1,39</v>
      </c>
      <c r="L427" s="64">
        <f>IF(G427="","",MIN(Premissas!$C$17,IF(G427&lt;Premissas!$C$8,Premissas!$E$7,IF(G427&lt;Premissas!$C$9,Premissas!$E$8,IF(G427&lt;Premissas!$C$10,Premissas!$E$9,IF(G427&lt;Premissas!$C$11,Premissas!$E$10,IF(G427&lt;Premissas!$C$12,Premissas!$E$11,Premissas!$E$12)))))))</f>
        <v>200</v>
      </c>
      <c r="M427" s="65">
        <f>IF(OR(L427="",L427=0),0,L427/Premissas!$C$16)</f>
        <v>7.6923076923076925</v>
      </c>
      <c r="N427" s="40" t="str">
        <f>IF(L427&gt;=Premissas!$C$17,"SIM","NÃO")</f>
        <v>NÃO</v>
      </c>
    </row>
    <row r="428" spans="1:14" ht="15" customHeight="1">
      <c r="A428" s="40">
        <v>7</v>
      </c>
      <c r="B428" s="40" t="s">
        <v>1330</v>
      </c>
      <c r="C428" s="40" t="s">
        <v>1331</v>
      </c>
      <c r="D428" s="40">
        <v>7801</v>
      </c>
      <c r="E428" s="40" t="s">
        <v>19</v>
      </c>
      <c r="F428" s="40">
        <f>COUNTIFS(Detalhe_Registro!$A:$A,A428,Detalhe_Registro!$D:$D,B428)</f>
        <v>1</v>
      </c>
      <c r="G428" s="63">
        <v>0.5</v>
      </c>
      <c r="H428" s="63">
        <v>0.5</v>
      </c>
      <c r="I428" s="62">
        <f>SUMIFS(Detalhe_Registro!$F:$F,Detalhe_Registro!$A:$A,A428,Detalhe_Registro!$D:$D,B428)</f>
        <v>52</v>
      </c>
      <c r="J428" s="63">
        <f>SUMIFS(Detalhe_Registro!$G:$G,Detalhe_Registro!$A:$A,A428,Detalhe_Registro!$D:$D,B428)</f>
        <v>4.5599999999999996</v>
      </c>
      <c r="K428" s="40" t="str">
        <f>IF(G428="","",IF(G428&lt;Premissas!$C$8,"&lt; 1,00",IF(G428&lt;Premissas!$C$9,"1,00 – 1,19",IF(G428&lt;Premissas!$C$10,"1,20 – 1,39",IF(G428&lt;Premissas!$C$11,"1,40 – 1,59",IF(G428&lt;Premissas!$C$12,"1,60 – 1,99","≥ 2,00"))))))</f>
        <v>&lt; 1,00</v>
      </c>
      <c r="L428" s="64">
        <f>IF(G428="","",MIN(Premissas!$C$17,IF(G428&lt;Premissas!$C$8,Premissas!$E$7,IF(G428&lt;Premissas!$C$9,Premissas!$E$8,IF(G428&lt;Premissas!$C$10,Premissas!$E$9,IF(G428&lt;Premissas!$C$11,Premissas!$E$10,IF(G428&lt;Premissas!$C$12,Premissas!$E$11,Premissas!$E$12)))))))</f>
        <v>0</v>
      </c>
      <c r="M428" s="65">
        <f>IF(OR(L428="",L428=0),0,L428/Premissas!$C$16)</f>
        <v>0</v>
      </c>
      <c r="N428" s="40" t="str">
        <f>IF(L428&gt;=Premissas!$C$17,"SIM","NÃO")</f>
        <v>NÃO</v>
      </c>
    </row>
    <row r="429" spans="1:14" ht="15" customHeight="1">
      <c r="A429" s="40">
        <v>7</v>
      </c>
      <c r="B429" s="40" t="s">
        <v>1224</v>
      </c>
      <c r="C429" s="40" t="s">
        <v>1225</v>
      </c>
      <c r="D429" s="40">
        <v>7801</v>
      </c>
      <c r="E429" s="40" t="s">
        <v>21</v>
      </c>
      <c r="F429" s="40">
        <f>COUNTIFS(Detalhe_Registro!$A:$A,A429,Detalhe_Registro!$D:$D,B429)</f>
        <v>1</v>
      </c>
      <c r="G429" s="63">
        <v>1</v>
      </c>
      <c r="H429" s="63">
        <v>1</v>
      </c>
      <c r="I429" s="62">
        <f>SUMIFS(Detalhe_Registro!$F:$F,Detalhe_Registro!$A:$A,A429,Detalhe_Registro!$D:$D,B429)</f>
        <v>2067</v>
      </c>
      <c r="J429" s="63">
        <f>SUMIFS(Detalhe_Registro!$G:$G,Detalhe_Registro!$A:$A,A429,Detalhe_Registro!$D:$D,B429)</f>
        <v>128.9</v>
      </c>
      <c r="K429" s="40" t="str">
        <f>IF(G429="","",IF(G429&lt;Premissas!$C$8,"&lt; 1,00",IF(G429&lt;Premissas!$C$9,"1,00 – 1,19",IF(G429&lt;Premissas!$C$10,"1,20 – 1,39",IF(G429&lt;Premissas!$C$11,"1,40 – 1,59",IF(G429&lt;Premissas!$C$12,"1,60 – 1,99","≥ 2,00"))))))</f>
        <v>1,00 – 1,19</v>
      </c>
      <c r="L429" s="64">
        <f>IF(G429="","",MIN(Premissas!$C$17,IF(G429&lt;Premissas!$C$8,Premissas!$E$7,IF(G429&lt;Premissas!$C$9,Premissas!$E$8,IF(G429&lt;Premissas!$C$10,Premissas!$E$9,IF(G429&lt;Premissas!$C$11,Premissas!$E$10,IF(G429&lt;Premissas!$C$12,Premissas!$E$11,Premissas!$E$12)))))))</f>
        <v>100</v>
      </c>
      <c r="M429" s="65">
        <f>IF(OR(L429="",L429=0),0,L429/Premissas!$C$16)</f>
        <v>3.8461538461538463</v>
      </c>
      <c r="N429" s="40" t="str">
        <f>IF(L429&gt;=Premissas!$C$17,"SIM","NÃO")</f>
        <v>NÃO</v>
      </c>
    </row>
    <row r="430" spans="1:14" ht="15" customHeight="1">
      <c r="A430" s="40">
        <v>7</v>
      </c>
      <c r="B430" s="40" t="s">
        <v>828</v>
      </c>
      <c r="C430" s="40" t="s">
        <v>829</v>
      </c>
      <c r="D430" s="40">
        <v>7801</v>
      </c>
      <c r="E430" s="40" t="s">
        <v>22</v>
      </c>
      <c r="F430" s="40">
        <f>COUNTIFS(Detalhe_Registro!$A:$A,A430,Detalhe_Registro!$D:$D,B430)</f>
        <v>1</v>
      </c>
      <c r="G430" s="63">
        <v>0.55000000000000004</v>
      </c>
      <c r="H430" s="63">
        <v>0.55000000000000004</v>
      </c>
      <c r="I430" s="62">
        <f>SUMIFS(Detalhe_Registro!$F:$F,Detalhe_Registro!$A:$A,A430,Detalhe_Registro!$D:$D,B430)</f>
        <v>1755</v>
      </c>
      <c r="J430" s="63">
        <f>SUMIFS(Detalhe_Registro!$G:$G,Detalhe_Registro!$A:$A,A430,Detalhe_Registro!$D:$D,B430)</f>
        <v>160.01</v>
      </c>
      <c r="K430" s="40" t="str">
        <f>IF(G430="","",IF(G430&lt;Premissas!$C$8,"&lt; 1,00",IF(G430&lt;Premissas!$C$9,"1,00 – 1,19",IF(G430&lt;Premissas!$C$10,"1,20 – 1,39",IF(G430&lt;Premissas!$C$11,"1,40 – 1,59",IF(G430&lt;Premissas!$C$12,"1,60 – 1,99","≥ 2,00"))))))</f>
        <v>&lt; 1,00</v>
      </c>
      <c r="L430" s="64">
        <f>IF(G430="","",MIN(Premissas!$C$17,IF(G430&lt;Premissas!$C$8,Premissas!$E$7,IF(G430&lt;Premissas!$C$9,Premissas!$E$8,IF(G430&lt;Premissas!$C$10,Premissas!$E$9,IF(G430&lt;Premissas!$C$11,Premissas!$E$10,IF(G430&lt;Premissas!$C$12,Premissas!$E$11,Premissas!$E$12)))))))</f>
        <v>0</v>
      </c>
      <c r="M430" s="65">
        <f>IF(OR(L430="",L430=0),0,L430/Premissas!$C$16)</f>
        <v>0</v>
      </c>
      <c r="N430" s="40" t="str">
        <f>IF(L430&gt;=Premissas!$C$17,"SIM","NÃO")</f>
        <v>NÃO</v>
      </c>
    </row>
    <row r="431" spans="1:14" ht="15" customHeight="1">
      <c r="A431" s="40">
        <v>7</v>
      </c>
      <c r="B431" s="40" t="s">
        <v>1112</v>
      </c>
      <c r="C431" s="40" t="s">
        <v>1113</v>
      </c>
      <c r="D431" s="40">
        <v>7801</v>
      </c>
      <c r="E431" s="40" t="s">
        <v>19</v>
      </c>
      <c r="F431" s="40">
        <f>COUNTIFS(Detalhe_Registro!$A:$A,A431,Detalhe_Registro!$D:$D,B431)</f>
        <v>1</v>
      </c>
      <c r="G431" s="63">
        <v>0.18181800000000001</v>
      </c>
      <c r="H431" s="63">
        <v>0.18181800000000001</v>
      </c>
      <c r="I431" s="62">
        <f>SUMIFS(Detalhe_Registro!$F:$F,Detalhe_Registro!$A:$A,A431,Detalhe_Registro!$D:$D,B431)</f>
        <v>84</v>
      </c>
      <c r="J431" s="63">
        <f>SUMIFS(Detalhe_Registro!$G:$G,Detalhe_Registro!$A:$A,A431,Detalhe_Registro!$D:$D,B431)</f>
        <v>22.38</v>
      </c>
      <c r="K431" s="40" t="str">
        <f>IF(G431="","",IF(G431&lt;Premissas!$C$8,"&lt; 1,00",IF(G431&lt;Premissas!$C$9,"1,00 – 1,19",IF(G431&lt;Premissas!$C$10,"1,20 – 1,39",IF(G431&lt;Premissas!$C$11,"1,40 – 1,59",IF(G431&lt;Premissas!$C$12,"1,60 – 1,99","≥ 2,00"))))))</f>
        <v>&lt; 1,00</v>
      </c>
      <c r="L431" s="64">
        <f>IF(G431="","",MIN(Premissas!$C$17,IF(G431&lt;Premissas!$C$8,Premissas!$E$7,IF(G431&lt;Premissas!$C$9,Premissas!$E$8,IF(G431&lt;Premissas!$C$10,Premissas!$E$9,IF(G431&lt;Premissas!$C$11,Premissas!$E$10,IF(G431&lt;Premissas!$C$12,Premissas!$E$11,Premissas!$E$12)))))))</f>
        <v>0</v>
      </c>
      <c r="M431" s="65">
        <f>IF(OR(L431="",L431=0),0,L431/Premissas!$C$16)</f>
        <v>0</v>
      </c>
      <c r="N431" s="40" t="str">
        <f>IF(L431&gt;=Premissas!$C$17,"SIM","NÃO")</f>
        <v>NÃO</v>
      </c>
    </row>
    <row r="432" spans="1:14" ht="15" customHeight="1">
      <c r="A432" s="40">
        <v>7</v>
      </c>
      <c r="B432" s="40" t="s">
        <v>1140</v>
      </c>
      <c r="C432" s="40" t="s">
        <v>1141</v>
      </c>
      <c r="D432" s="40">
        <v>7801</v>
      </c>
      <c r="E432" s="40" t="s">
        <v>19</v>
      </c>
      <c r="F432" s="40">
        <f>COUNTIFS(Detalhe_Registro!$A:$A,A432,Detalhe_Registro!$D:$D,B432)</f>
        <v>1</v>
      </c>
      <c r="G432" s="63">
        <v>0.54545500000000002</v>
      </c>
      <c r="H432" s="63">
        <v>0.54545500000000002</v>
      </c>
      <c r="I432" s="62">
        <f>SUMIFS(Detalhe_Registro!$F:$F,Detalhe_Registro!$A:$A,A432,Detalhe_Registro!$D:$D,B432)</f>
        <v>988</v>
      </c>
      <c r="J432" s="63">
        <f>SUMIFS(Detalhe_Registro!$G:$G,Detalhe_Registro!$A:$A,A432,Detalhe_Registro!$D:$D,B432)</f>
        <v>80.56</v>
      </c>
      <c r="K432" s="40" t="str">
        <f>IF(G432="","",IF(G432&lt;Premissas!$C$8,"&lt; 1,00",IF(G432&lt;Premissas!$C$9,"1,00 – 1,19",IF(G432&lt;Premissas!$C$10,"1,20 – 1,39",IF(G432&lt;Premissas!$C$11,"1,40 – 1,59",IF(G432&lt;Premissas!$C$12,"1,60 – 1,99","≥ 2,00"))))))</f>
        <v>&lt; 1,00</v>
      </c>
      <c r="L432" s="64">
        <f>IF(G432="","",MIN(Premissas!$C$17,IF(G432&lt;Premissas!$C$8,Premissas!$E$7,IF(G432&lt;Premissas!$C$9,Premissas!$E$8,IF(G432&lt;Premissas!$C$10,Premissas!$E$9,IF(G432&lt;Premissas!$C$11,Premissas!$E$10,IF(G432&lt;Premissas!$C$12,Premissas!$E$11,Premissas!$E$12)))))))</f>
        <v>0</v>
      </c>
      <c r="M432" s="65">
        <f>IF(OR(L432="",L432=0),0,L432/Premissas!$C$16)</f>
        <v>0</v>
      </c>
      <c r="N432" s="40" t="str">
        <f>IF(L432&gt;=Premissas!$C$17,"SIM","NÃO")</f>
        <v>NÃO</v>
      </c>
    </row>
    <row r="433" spans="1:14" ht="15" customHeight="1">
      <c r="A433" s="40">
        <v>7</v>
      </c>
      <c r="B433" s="40" t="s">
        <v>1030</v>
      </c>
      <c r="C433" s="40" t="s">
        <v>1031</v>
      </c>
      <c r="D433" s="40">
        <v>7801</v>
      </c>
      <c r="E433" s="40" t="s">
        <v>1937</v>
      </c>
      <c r="F433" s="40">
        <f>COUNTIFS(Detalhe_Registro!$A:$A,A433,Detalhe_Registro!$D:$D,B433)</f>
        <v>2</v>
      </c>
      <c r="G433" s="63">
        <v>6.25E-2</v>
      </c>
      <c r="H433" s="63">
        <v>6.0662000000000001E-2</v>
      </c>
      <c r="I433" s="62">
        <f>SUMIFS(Detalhe_Registro!$F:$F,Detalhe_Registro!$A:$A,A433,Detalhe_Registro!$D:$D,B433)</f>
        <v>19</v>
      </c>
      <c r="J433" s="63">
        <f>SUMIFS(Detalhe_Registro!$G:$G,Detalhe_Registro!$A:$A,A433,Detalhe_Registro!$D:$D,B433)</f>
        <v>21.67</v>
      </c>
      <c r="K433" s="40" t="str">
        <f>IF(G433="","",IF(G433&lt;Premissas!$C$8,"&lt; 1,00",IF(G433&lt;Premissas!$C$9,"1,00 – 1,19",IF(G433&lt;Premissas!$C$10,"1,20 – 1,39",IF(G433&lt;Premissas!$C$11,"1,40 – 1,59",IF(G433&lt;Premissas!$C$12,"1,60 – 1,99","≥ 2,00"))))))</f>
        <v>&lt; 1,00</v>
      </c>
      <c r="L433" s="64">
        <f>IF(G433="","",MIN(Premissas!$C$17,IF(G433&lt;Premissas!$C$8,Premissas!$E$7,IF(G433&lt;Premissas!$C$9,Premissas!$E$8,IF(G433&lt;Premissas!$C$10,Premissas!$E$9,IF(G433&lt;Premissas!$C$11,Premissas!$E$10,IF(G433&lt;Premissas!$C$12,Premissas!$E$11,Premissas!$E$12)))))))</f>
        <v>0</v>
      </c>
      <c r="M433" s="65">
        <f>IF(OR(L433="",L433=0),0,L433/Premissas!$C$16)</f>
        <v>0</v>
      </c>
      <c r="N433" s="40" t="str">
        <f>IF(L433&gt;=Premissas!$C$17,"SIM","NÃO")</f>
        <v>NÃO</v>
      </c>
    </row>
    <row r="434" spans="1:14" ht="15" customHeight="1">
      <c r="A434" s="40">
        <v>7</v>
      </c>
      <c r="B434" s="40" t="s">
        <v>870</v>
      </c>
      <c r="C434" s="40" t="s">
        <v>871</v>
      </c>
      <c r="D434" s="40">
        <v>7801</v>
      </c>
      <c r="E434" s="40" t="s">
        <v>22</v>
      </c>
      <c r="F434" s="40">
        <f>COUNTIFS(Detalhe_Registro!$A:$A,A434,Detalhe_Registro!$D:$D,B434)</f>
        <v>1</v>
      </c>
      <c r="G434" s="63">
        <v>0.3</v>
      </c>
      <c r="H434" s="63">
        <v>0.3</v>
      </c>
      <c r="I434" s="62">
        <f>SUMIFS(Detalhe_Registro!$F:$F,Detalhe_Registro!$A:$A,A434,Detalhe_Registro!$D:$D,B434)</f>
        <v>986</v>
      </c>
      <c r="J434" s="63">
        <f>SUMIFS(Detalhe_Registro!$G:$G,Detalhe_Registro!$A:$A,A434,Detalhe_Registro!$D:$D,B434)</f>
        <v>177.41</v>
      </c>
      <c r="K434" s="40" t="str">
        <f>IF(G434="","",IF(G434&lt;Premissas!$C$8,"&lt; 1,00",IF(G434&lt;Premissas!$C$9,"1,00 – 1,19",IF(G434&lt;Premissas!$C$10,"1,20 – 1,39",IF(G434&lt;Premissas!$C$11,"1,40 – 1,59",IF(G434&lt;Premissas!$C$12,"1,60 – 1,99","≥ 2,00"))))))</f>
        <v>&lt; 1,00</v>
      </c>
      <c r="L434" s="64">
        <f>IF(G434="","",MIN(Premissas!$C$17,IF(G434&lt;Premissas!$C$8,Premissas!$E$7,IF(G434&lt;Premissas!$C$9,Premissas!$E$8,IF(G434&lt;Premissas!$C$10,Premissas!$E$9,IF(G434&lt;Premissas!$C$11,Premissas!$E$10,IF(G434&lt;Premissas!$C$12,Premissas!$E$11,Premissas!$E$12)))))))</f>
        <v>0</v>
      </c>
      <c r="M434" s="65">
        <f>IF(OR(L434="",L434=0),0,L434/Premissas!$C$16)</f>
        <v>0</v>
      </c>
      <c r="N434" s="40" t="str">
        <f>IF(L434&gt;=Premissas!$C$17,"SIM","NÃO")</f>
        <v>NÃO</v>
      </c>
    </row>
    <row r="435" spans="1:14" ht="15" customHeight="1">
      <c r="A435" s="40">
        <v>7</v>
      </c>
      <c r="B435" s="40" t="s">
        <v>904</v>
      </c>
      <c r="C435" s="40" t="s">
        <v>905</v>
      </c>
      <c r="D435" s="40">
        <v>7801</v>
      </c>
      <c r="E435" s="40" t="s">
        <v>22</v>
      </c>
      <c r="F435" s="40">
        <f>COUNTIFS(Detalhe_Registro!$A:$A,A435,Detalhe_Registro!$D:$D,B435)</f>
        <v>1</v>
      </c>
      <c r="G435" s="63">
        <v>0.45</v>
      </c>
      <c r="H435" s="63">
        <v>0.45</v>
      </c>
      <c r="I435" s="62">
        <f>SUMIFS(Detalhe_Registro!$F:$F,Detalhe_Registro!$A:$A,A435,Detalhe_Registro!$D:$D,B435)</f>
        <v>394</v>
      </c>
      <c r="J435" s="63">
        <f>SUMIFS(Detalhe_Registro!$G:$G,Detalhe_Registro!$A:$A,A435,Detalhe_Registro!$D:$D,B435)</f>
        <v>45.78</v>
      </c>
      <c r="K435" s="40" t="str">
        <f>IF(G435="","",IF(G435&lt;Premissas!$C$8,"&lt; 1,00",IF(G435&lt;Premissas!$C$9,"1,00 – 1,19",IF(G435&lt;Premissas!$C$10,"1,20 – 1,39",IF(G435&lt;Premissas!$C$11,"1,40 – 1,59",IF(G435&lt;Premissas!$C$12,"1,60 – 1,99","≥ 2,00"))))))</f>
        <v>&lt; 1,00</v>
      </c>
      <c r="L435" s="64">
        <f>IF(G435="","",MIN(Premissas!$C$17,IF(G435&lt;Premissas!$C$8,Premissas!$E$7,IF(G435&lt;Premissas!$C$9,Premissas!$E$8,IF(G435&lt;Premissas!$C$10,Premissas!$E$9,IF(G435&lt;Premissas!$C$11,Premissas!$E$10,IF(G435&lt;Premissas!$C$12,Premissas!$E$11,Premissas!$E$12)))))))</f>
        <v>0</v>
      </c>
      <c r="M435" s="65">
        <f>IF(OR(L435="",L435=0),0,L435/Premissas!$C$16)</f>
        <v>0</v>
      </c>
      <c r="N435" s="40" t="str">
        <f>IF(L435&gt;=Premissas!$C$17,"SIM","NÃO")</f>
        <v>NÃO</v>
      </c>
    </row>
    <row r="436" spans="1:14" ht="15" customHeight="1">
      <c r="A436" s="40">
        <v>7</v>
      </c>
      <c r="B436" s="40" t="s">
        <v>1230</v>
      </c>
      <c r="C436" s="40" t="s">
        <v>1231</v>
      </c>
      <c r="D436" s="40">
        <v>7801</v>
      </c>
      <c r="E436" s="40" t="s">
        <v>20</v>
      </c>
      <c r="F436" s="40">
        <f>COUNTIFS(Detalhe_Registro!$A:$A,A436,Detalhe_Registro!$D:$D,B436)</f>
        <v>1</v>
      </c>
      <c r="G436" s="63">
        <v>0.117647</v>
      </c>
      <c r="H436" s="63">
        <v>0.117647</v>
      </c>
      <c r="I436" s="62">
        <f>SUMIFS(Detalhe_Registro!$F:$F,Detalhe_Registro!$A:$A,A436,Detalhe_Registro!$D:$D,B436)</f>
        <v>14</v>
      </c>
      <c r="J436" s="63">
        <f>SUMIFS(Detalhe_Registro!$G:$G,Detalhe_Registro!$A:$A,A436,Detalhe_Registro!$D:$D,B436)</f>
        <v>5.75</v>
      </c>
      <c r="K436" s="40" t="str">
        <f>IF(G436="","",IF(G436&lt;Premissas!$C$8,"&lt; 1,00",IF(G436&lt;Premissas!$C$9,"1,00 – 1,19",IF(G436&lt;Premissas!$C$10,"1,20 – 1,39",IF(G436&lt;Premissas!$C$11,"1,40 – 1,59",IF(G436&lt;Premissas!$C$12,"1,60 – 1,99","≥ 2,00"))))))</f>
        <v>&lt; 1,00</v>
      </c>
      <c r="L436" s="64">
        <f>IF(G436="","",MIN(Premissas!$C$17,IF(G436&lt;Premissas!$C$8,Premissas!$E$7,IF(G436&lt;Premissas!$C$9,Premissas!$E$8,IF(G436&lt;Premissas!$C$10,Premissas!$E$9,IF(G436&lt;Premissas!$C$11,Premissas!$E$10,IF(G436&lt;Premissas!$C$12,Premissas!$E$11,Premissas!$E$12)))))))</f>
        <v>0</v>
      </c>
      <c r="M436" s="65">
        <f>IF(OR(L436="",L436=0),0,L436/Premissas!$C$16)</f>
        <v>0</v>
      </c>
      <c r="N436" s="40" t="str">
        <f>IF(L436&gt;=Premissas!$C$17,"SIM","NÃO")</f>
        <v>NÃO</v>
      </c>
    </row>
    <row r="437" spans="1:14" ht="15" customHeight="1">
      <c r="A437" s="40">
        <v>7</v>
      </c>
      <c r="B437" s="40" t="s">
        <v>1076</v>
      </c>
      <c r="C437" s="40" t="s">
        <v>1077</v>
      </c>
      <c r="D437" s="40">
        <v>7801</v>
      </c>
      <c r="E437" s="40" t="s">
        <v>19</v>
      </c>
      <c r="F437" s="40">
        <f>COUNTIFS(Detalhe_Registro!$A:$A,A437,Detalhe_Registro!$D:$D,B437)</f>
        <v>1</v>
      </c>
      <c r="G437" s="63">
        <v>0.31818200000000002</v>
      </c>
      <c r="H437" s="63">
        <v>0.31818200000000002</v>
      </c>
      <c r="I437" s="62">
        <f>SUMIFS(Detalhe_Registro!$F:$F,Detalhe_Registro!$A:$A,A437,Detalhe_Registro!$D:$D,B437)</f>
        <v>176</v>
      </c>
      <c r="J437" s="63">
        <f>SUMIFS(Detalhe_Registro!$G:$G,Detalhe_Registro!$A:$A,A437,Detalhe_Registro!$D:$D,B437)</f>
        <v>23.54</v>
      </c>
      <c r="K437" s="40" t="str">
        <f>IF(G437="","",IF(G437&lt;Premissas!$C$8,"&lt; 1,00",IF(G437&lt;Premissas!$C$9,"1,00 – 1,19",IF(G437&lt;Premissas!$C$10,"1,20 – 1,39",IF(G437&lt;Premissas!$C$11,"1,40 – 1,59",IF(G437&lt;Premissas!$C$12,"1,60 – 1,99","≥ 2,00"))))))</f>
        <v>&lt; 1,00</v>
      </c>
      <c r="L437" s="64">
        <f>IF(G437="","",MIN(Premissas!$C$17,IF(G437&lt;Premissas!$C$8,Premissas!$E$7,IF(G437&lt;Premissas!$C$9,Premissas!$E$8,IF(G437&lt;Premissas!$C$10,Premissas!$E$9,IF(G437&lt;Premissas!$C$11,Premissas!$E$10,IF(G437&lt;Premissas!$C$12,Premissas!$E$11,Premissas!$E$12)))))))</f>
        <v>0</v>
      </c>
      <c r="M437" s="65">
        <f>IF(OR(L437="",L437=0),0,L437/Premissas!$C$16)</f>
        <v>0</v>
      </c>
      <c r="N437" s="40" t="str">
        <f>IF(L437&gt;=Premissas!$C$17,"SIM","NÃO")</f>
        <v>NÃO</v>
      </c>
    </row>
    <row r="438" spans="1:14" ht="15" customHeight="1">
      <c r="A438" s="40">
        <v>7</v>
      </c>
      <c r="B438" s="40" t="s">
        <v>1036</v>
      </c>
      <c r="C438" s="40" t="s">
        <v>1037</v>
      </c>
      <c r="D438" s="40">
        <v>7801</v>
      </c>
      <c r="E438" s="40" t="s">
        <v>19</v>
      </c>
      <c r="F438" s="40">
        <f>COUNTIFS(Detalhe_Registro!$A:$A,A438,Detalhe_Registro!$D:$D,B438)</f>
        <v>1</v>
      </c>
      <c r="G438" s="63">
        <v>0.81818199999999996</v>
      </c>
      <c r="H438" s="63">
        <v>0.81818199999999996</v>
      </c>
      <c r="I438" s="62">
        <f>SUMIFS(Detalhe_Registro!$F:$F,Detalhe_Registro!$A:$A,A438,Detalhe_Registro!$D:$D,B438)</f>
        <v>2137</v>
      </c>
      <c r="J438" s="63">
        <f>SUMIFS(Detalhe_Registro!$G:$G,Detalhe_Registro!$A:$A,A438,Detalhe_Registro!$D:$D,B438)</f>
        <v>116.49</v>
      </c>
      <c r="K438" s="40" t="str">
        <f>IF(G438="","",IF(G438&lt;Premissas!$C$8,"&lt; 1,00",IF(G438&lt;Premissas!$C$9,"1,00 – 1,19",IF(G438&lt;Premissas!$C$10,"1,20 – 1,39",IF(G438&lt;Premissas!$C$11,"1,40 – 1,59",IF(G438&lt;Premissas!$C$12,"1,60 – 1,99","≥ 2,00"))))))</f>
        <v>&lt; 1,00</v>
      </c>
      <c r="L438" s="64">
        <f>IF(G438="","",MIN(Premissas!$C$17,IF(G438&lt;Premissas!$C$8,Premissas!$E$7,IF(G438&lt;Premissas!$C$9,Premissas!$E$8,IF(G438&lt;Premissas!$C$10,Premissas!$E$9,IF(G438&lt;Premissas!$C$11,Premissas!$E$10,IF(G438&lt;Premissas!$C$12,Premissas!$E$11,Premissas!$E$12)))))))</f>
        <v>0</v>
      </c>
      <c r="M438" s="65">
        <f>IF(OR(L438="",L438=0),0,L438/Premissas!$C$16)</f>
        <v>0</v>
      </c>
      <c r="N438" s="40" t="str">
        <f>IF(L438&gt;=Premissas!$C$17,"SIM","NÃO")</f>
        <v>NÃO</v>
      </c>
    </row>
    <row r="439" spans="1:14" ht="15" customHeight="1">
      <c r="A439" s="40">
        <v>7</v>
      </c>
      <c r="B439" s="40" t="s">
        <v>1228</v>
      </c>
      <c r="C439" s="40" t="s">
        <v>1229</v>
      </c>
      <c r="D439" s="40">
        <v>7801</v>
      </c>
      <c r="E439" s="40" t="s">
        <v>19</v>
      </c>
      <c r="F439" s="40">
        <f>COUNTIFS(Detalhe_Registro!$A:$A,A439,Detalhe_Registro!$D:$D,B439)</f>
        <v>1</v>
      </c>
      <c r="G439" s="63">
        <v>0.45454499999999998</v>
      </c>
      <c r="H439" s="63">
        <v>0.45454499999999998</v>
      </c>
      <c r="I439" s="62">
        <f>SUMIFS(Detalhe_Registro!$F:$F,Detalhe_Registro!$A:$A,A439,Detalhe_Registro!$D:$D,B439)</f>
        <v>203</v>
      </c>
      <c r="J439" s="63">
        <f>SUMIFS(Detalhe_Registro!$G:$G,Detalhe_Registro!$A:$A,A439,Detalhe_Registro!$D:$D,B439)</f>
        <v>20.079999999999998</v>
      </c>
      <c r="K439" s="40" t="str">
        <f>IF(G439="","",IF(G439&lt;Premissas!$C$8,"&lt; 1,00",IF(G439&lt;Premissas!$C$9,"1,00 – 1,19",IF(G439&lt;Premissas!$C$10,"1,20 – 1,39",IF(G439&lt;Premissas!$C$11,"1,40 – 1,59",IF(G439&lt;Premissas!$C$12,"1,60 – 1,99","≥ 2,00"))))))</f>
        <v>&lt; 1,00</v>
      </c>
      <c r="L439" s="64">
        <f>IF(G439="","",MIN(Premissas!$C$17,IF(G439&lt;Premissas!$C$8,Premissas!$E$7,IF(G439&lt;Premissas!$C$9,Premissas!$E$8,IF(G439&lt;Premissas!$C$10,Premissas!$E$9,IF(G439&lt;Premissas!$C$11,Premissas!$E$10,IF(G439&lt;Premissas!$C$12,Premissas!$E$11,Premissas!$E$12)))))))</f>
        <v>0</v>
      </c>
      <c r="M439" s="65">
        <f>IF(OR(L439="",L439=0),0,L439/Premissas!$C$16)</f>
        <v>0</v>
      </c>
      <c r="N439" s="40" t="str">
        <f>IF(L439&gt;=Premissas!$C$17,"SIM","NÃO")</f>
        <v>NÃO</v>
      </c>
    </row>
    <row r="440" spans="1:14" ht="15" customHeight="1">
      <c r="A440" s="40">
        <v>7</v>
      </c>
      <c r="B440" s="40" t="s">
        <v>1046</v>
      </c>
      <c r="C440" s="40" t="s">
        <v>1047</v>
      </c>
      <c r="D440" s="40">
        <v>7801</v>
      </c>
      <c r="E440" s="40" t="s">
        <v>1937</v>
      </c>
      <c r="F440" s="40">
        <f>COUNTIFS(Detalhe_Registro!$A:$A,A440,Detalhe_Registro!$D:$D,B440)</f>
        <v>2</v>
      </c>
      <c r="G440" s="63">
        <v>0.764706</v>
      </c>
      <c r="H440" s="63">
        <v>0.60110300000000005</v>
      </c>
      <c r="I440" s="62">
        <f>SUMIFS(Detalhe_Registro!$F:$F,Detalhe_Registro!$A:$A,A440,Detalhe_Registro!$D:$D,B440)</f>
        <v>1971</v>
      </c>
      <c r="J440" s="63">
        <f>SUMIFS(Detalhe_Registro!$G:$G,Detalhe_Registro!$A:$A,A440,Detalhe_Registro!$D:$D,B440)</f>
        <v>171.43</v>
      </c>
      <c r="K440" s="40" t="str">
        <f>IF(G440="","",IF(G440&lt;Premissas!$C$8,"&lt; 1,00",IF(G440&lt;Premissas!$C$9,"1,00 – 1,19",IF(G440&lt;Premissas!$C$10,"1,20 – 1,39",IF(G440&lt;Premissas!$C$11,"1,40 – 1,59",IF(G440&lt;Premissas!$C$12,"1,60 – 1,99","≥ 2,00"))))))</f>
        <v>&lt; 1,00</v>
      </c>
      <c r="L440" s="64">
        <f>IF(G440="","",MIN(Premissas!$C$17,IF(G440&lt;Premissas!$C$8,Premissas!$E$7,IF(G440&lt;Premissas!$C$9,Premissas!$E$8,IF(G440&lt;Premissas!$C$10,Premissas!$E$9,IF(G440&lt;Premissas!$C$11,Premissas!$E$10,IF(G440&lt;Premissas!$C$12,Premissas!$E$11,Premissas!$E$12)))))))</f>
        <v>0</v>
      </c>
      <c r="M440" s="65">
        <f>IF(OR(L440="",L440=0),0,L440/Premissas!$C$16)</f>
        <v>0</v>
      </c>
      <c r="N440" s="40" t="str">
        <f>IF(L440&gt;=Premissas!$C$17,"SIM","NÃO")</f>
        <v>NÃO</v>
      </c>
    </row>
    <row r="441" spans="1:14" ht="15" customHeight="1">
      <c r="A441" s="40">
        <v>7</v>
      </c>
      <c r="B441" s="40" t="s">
        <v>1290</v>
      </c>
      <c r="C441" s="40" t="s">
        <v>1291</v>
      </c>
      <c r="D441" s="40">
        <v>7801</v>
      </c>
      <c r="E441" s="40" t="s">
        <v>1938</v>
      </c>
      <c r="F441" s="40">
        <f>COUNTIFS(Detalhe_Registro!$A:$A,A441,Detalhe_Registro!$D:$D,B441)</f>
        <v>2</v>
      </c>
      <c r="G441" s="63">
        <v>22.727273</v>
      </c>
      <c r="H441" s="63">
        <v>12.863636</v>
      </c>
      <c r="I441" s="62">
        <f>SUMIFS(Detalhe_Registro!$F:$F,Detalhe_Registro!$A:$A,A441,Detalhe_Registro!$D:$D,B441)</f>
        <v>1846</v>
      </c>
      <c r="J441" s="63">
        <f>SUMIFS(Detalhe_Registro!$G:$G,Detalhe_Registro!$A:$A,A441,Detalhe_Registro!$D:$D,B441)</f>
        <v>36.22</v>
      </c>
      <c r="K441" s="40" t="str">
        <f>IF(G441="","",IF(G441&lt;Premissas!$C$8,"&lt; 1,00",IF(G441&lt;Premissas!$C$9,"1,00 – 1,19",IF(G441&lt;Premissas!$C$10,"1,20 – 1,39",IF(G441&lt;Premissas!$C$11,"1,40 – 1,59",IF(G441&lt;Premissas!$C$12,"1,60 – 1,99","≥ 2,00"))))))</f>
        <v>≥ 2,00</v>
      </c>
      <c r="L441" s="64">
        <f>IF(G441="","",MIN(Premissas!$C$17,IF(G441&lt;Premissas!$C$8,Premissas!$E$7,IF(G441&lt;Premissas!$C$9,Premissas!$E$8,IF(G441&lt;Premissas!$C$10,Premissas!$E$9,IF(G441&lt;Premissas!$C$11,Premissas!$E$10,IF(G441&lt;Premissas!$C$12,Premissas!$E$11,Premissas!$E$12)))))))</f>
        <v>750</v>
      </c>
      <c r="M441" s="65">
        <f>IF(OR(L441="",L441=0),0,L441/Premissas!$C$16)</f>
        <v>28.846153846153847</v>
      </c>
      <c r="N441" s="40" t="str">
        <f>IF(L441&gt;=Premissas!$C$17,"SIM","NÃO")</f>
        <v>SIM</v>
      </c>
    </row>
    <row r="442" spans="1:14" ht="15" customHeight="1">
      <c r="A442" s="40">
        <v>7</v>
      </c>
      <c r="B442" s="40" t="s">
        <v>1078</v>
      </c>
      <c r="C442" s="40" t="s">
        <v>1079</v>
      </c>
      <c r="D442" s="40">
        <v>7801</v>
      </c>
      <c r="E442" s="40" t="s">
        <v>1939</v>
      </c>
      <c r="F442" s="40">
        <f>COUNTIFS(Detalhe_Registro!$A:$A,A442,Detalhe_Registro!$D:$D,B442)</f>
        <v>2</v>
      </c>
      <c r="G442" s="63">
        <v>0.1875</v>
      </c>
      <c r="H442" s="63">
        <v>0.16193199999999999</v>
      </c>
      <c r="I442" s="62">
        <f>SUMIFS(Detalhe_Registro!$F:$F,Detalhe_Registro!$A:$A,A442,Detalhe_Registro!$D:$D,B442)</f>
        <v>85</v>
      </c>
      <c r="J442" s="63">
        <f>SUMIFS(Detalhe_Registro!$G:$G,Detalhe_Registro!$A:$A,A442,Detalhe_Registro!$D:$D,B442)</f>
        <v>25.01</v>
      </c>
      <c r="K442" s="40" t="str">
        <f>IF(G442="","",IF(G442&lt;Premissas!$C$8,"&lt; 1,00",IF(G442&lt;Premissas!$C$9,"1,00 – 1,19",IF(G442&lt;Premissas!$C$10,"1,20 – 1,39",IF(G442&lt;Premissas!$C$11,"1,40 – 1,59",IF(G442&lt;Premissas!$C$12,"1,60 – 1,99","≥ 2,00"))))))</f>
        <v>&lt; 1,00</v>
      </c>
      <c r="L442" s="64">
        <f>IF(G442="","",MIN(Premissas!$C$17,IF(G442&lt;Premissas!$C$8,Premissas!$E$7,IF(G442&lt;Premissas!$C$9,Premissas!$E$8,IF(G442&lt;Premissas!$C$10,Premissas!$E$9,IF(G442&lt;Premissas!$C$11,Premissas!$E$10,IF(G442&lt;Premissas!$C$12,Premissas!$E$11,Premissas!$E$12)))))))</f>
        <v>0</v>
      </c>
      <c r="M442" s="65">
        <f>IF(OR(L442="",L442=0),0,L442/Premissas!$C$16)</f>
        <v>0</v>
      </c>
      <c r="N442" s="40" t="str">
        <f>IF(L442&gt;=Premissas!$C$17,"SIM","NÃO")</f>
        <v>NÃO</v>
      </c>
    </row>
    <row r="443" spans="1:14" ht="15" customHeight="1">
      <c r="A443" s="40">
        <v>7</v>
      </c>
      <c r="B443" s="40" t="s">
        <v>974</v>
      </c>
      <c r="C443" s="40" t="s">
        <v>975</v>
      </c>
      <c r="D443" s="40">
        <v>7801</v>
      </c>
      <c r="E443" s="40" t="s">
        <v>1938</v>
      </c>
      <c r="F443" s="40">
        <f>COUNTIFS(Detalhe_Registro!$A:$A,A443,Detalhe_Registro!$D:$D,B443)</f>
        <v>2</v>
      </c>
      <c r="G443" s="63">
        <v>9.5882349999999992</v>
      </c>
      <c r="H443" s="63">
        <v>5.3168449999999998</v>
      </c>
      <c r="I443" s="62">
        <f>SUMIFS(Detalhe_Registro!$F:$F,Detalhe_Registro!$A:$A,A443,Detalhe_Registro!$D:$D,B443)</f>
        <v>2434</v>
      </c>
      <c r="J443" s="63">
        <f>SUMIFS(Detalhe_Registro!$G:$G,Detalhe_Registro!$A:$A,A443,Detalhe_Registro!$D:$D,B443)</f>
        <v>104.78999999999999</v>
      </c>
      <c r="K443" s="40" t="str">
        <f>IF(G443="","",IF(G443&lt;Premissas!$C$8,"&lt; 1,00",IF(G443&lt;Premissas!$C$9,"1,00 – 1,19",IF(G443&lt;Premissas!$C$10,"1,20 – 1,39",IF(G443&lt;Premissas!$C$11,"1,40 – 1,59",IF(G443&lt;Premissas!$C$12,"1,60 – 1,99","≥ 2,00"))))))</f>
        <v>≥ 2,00</v>
      </c>
      <c r="L443" s="64">
        <f>IF(G443="","",MIN(Premissas!$C$17,IF(G443&lt;Premissas!$C$8,Premissas!$E$7,IF(G443&lt;Premissas!$C$9,Premissas!$E$8,IF(G443&lt;Premissas!$C$10,Premissas!$E$9,IF(G443&lt;Premissas!$C$11,Premissas!$E$10,IF(G443&lt;Premissas!$C$12,Premissas!$E$11,Premissas!$E$12)))))))</f>
        <v>750</v>
      </c>
      <c r="M443" s="65">
        <f>IF(OR(L443="",L443=0),0,L443/Premissas!$C$16)</f>
        <v>28.846153846153847</v>
      </c>
      <c r="N443" s="40" t="str">
        <f>IF(L443&gt;=Premissas!$C$17,"SIM","NÃO")</f>
        <v>SIM</v>
      </c>
    </row>
    <row r="444" spans="1:14" ht="15" customHeight="1">
      <c r="A444" s="40">
        <v>7</v>
      </c>
      <c r="B444" s="40" t="s">
        <v>782</v>
      </c>
      <c r="C444" s="40" t="s">
        <v>783</v>
      </c>
      <c r="D444" s="40">
        <v>7801</v>
      </c>
      <c r="E444" s="40" t="s">
        <v>20</v>
      </c>
      <c r="F444" s="40">
        <f>COUNTIFS(Detalhe_Registro!$A:$A,A444,Detalhe_Registro!$D:$D,B444)</f>
        <v>1</v>
      </c>
      <c r="G444" s="63">
        <v>1.058824</v>
      </c>
      <c r="H444" s="63">
        <v>1.058824</v>
      </c>
      <c r="I444" s="62">
        <f>SUMIFS(Detalhe_Registro!$F:$F,Detalhe_Registro!$A:$A,A444,Detalhe_Registro!$D:$D,B444)</f>
        <v>1365</v>
      </c>
      <c r="J444" s="63">
        <f>SUMIFS(Detalhe_Registro!$G:$G,Detalhe_Registro!$A:$A,A444,Detalhe_Registro!$D:$D,B444)</f>
        <v>74.040000000000006</v>
      </c>
      <c r="K444" s="40" t="str">
        <f>IF(G444="","",IF(G444&lt;Premissas!$C$8,"&lt; 1,00",IF(G444&lt;Premissas!$C$9,"1,00 – 1,19",IF(G444&lt;Premissas!$C$10,"1,20 – 1,39",IF(G444&lt;Premissas!$C$11,"1,40 – 1,59",IF(G444&lt;Premissas!$C$12,"1,60 – 1,99","≥ 2,00"))))))</f>
        <v>1,00 – 1,19</v>
      </c>
      <c r="L444" s="64">
        <f>IF(G444="","",MIN(Premissas!$C$17,IF(G444&lt;Premissas!$C$8,Premissas!$E$7,IF(G444&lt;Premissas!$C$9,Premissas!$E$8,IF(G444&lt;Premissas!$C$10,Premissas!$E$9,IF(G444&lt;Premissas!$C$11,Premissas!$E$10,IF(G444&lt;Premissas!$C$12,Premissas!$E$11,Premissas!$E$12)))))))</f>
        <v>100</v>
      </c>
      <c r="M444" s="65">
        <f>IF(OR(L444="",L444=0),0,L444/Premissas!$C$16)</f>
        <v>3.8461538461538463</v>
      </c>
      <c r="N444" s="40" t="str">
        <f>IF(L444&gt;=Premissas!$C$17,"SIM","NÃO")</f>
        <v>NÃO</v>
      </c>
    </row>
    <row r="445" spans="1:14" ht="15" customHeight="1">
      <c r="A445" s="40">
        <v>7</v>
      </c>
      <c r="B445" s="40" t="s">
        <v>1242</v>
      </c>
      <c r="C445" s="40" t="s">
        <v>1243</v>
      </c>
      <c r="D445" s="40">
        <v>7801</v>
      </c>
      <c r="E445" s="40" t="s">
        <v>21</v>
      </c>
      <c r="F445" s="40">
        <f>COUNTIFS(Detalhe_Registro!$A:$A,A445,Detalhe_Registro!$D:$D,B445)</f>
        <v>1</v>
      </c>
      <c r="G445" s="63">
        <v>0.625</v>
      </c>
      <c r="H445" s="63">
        <v>0.625</v>
      </c>
      <c r="I445" s="62">
        <f>SUMIFS(Detalhe_Registro!$F:$F,Detalhe_Registro!$A:$A,A445,Detalhe_Registro!$D:$D,B445)</f>
        <v>348</v>
      </c>
      <c r="J445" s="63">
        <f>SUMIFS(Detalhe_Registro!$G:$G,Detalhe_Registro!$A:$A,A445,Detalhe_Registro!$D:$D,B445)</f>
        <v>34.18</v>
      </c>
      <c r="K445" s="40" t="str">
        <f>IF(G445="","",IF(G445&lt;Premissas!$C$8,"&lt; 1,00",IF(G445&lt;Premissas!$C$9,"1,00 – 1,19",IF(G445&lt;Premissas!$C$10,"1,20 – 1,39",IF(G445&lt;Premissas!$C$11,"1,40 – 1,59",IF(G445&lt;Premissas!$C$12,"1,60 – 1,99","≥ 2,00"))))))</f>
        <v>&lt; 1,00</v>
      </c>
      <c r="L445" s="64">
        <f>IF(G445="","",MIN(Premissas!$C$17,IF(G445&lt;Premissas!$C$8,Premissas!$E$7,IF(G445&lt;Premissas!$C$9,Premissas!$E$8,IF(G445&lt;Premissas!$C$10,Premissas!$E$9,IF(G445&lt;Premissas!$C$11,Premissas!$E$10,IF(G445&lt;Premissas!$C$12,Premissas!$E$11,Premissas!$E$12)))))))</f>
        <v>0</v>
      </c>
      <c r="M445" s="65">
        <f>IF(OR(L445="",L445=0),0,L445/Premissas!$C$16)</f>
        <v>0</v>
      </c>
      <c r="N445" s="40" t="str">
        <f>IF(L445&gt;=Premissas!$C$17,"SIM","NÃO")</f>
        <v>NÃO</v>
      </c>
    </row>
    <row r="446" spans="1:14" ht="15" customHeight="1">
      <c r="A446" s="40">
        <v>7</v>
      </c>
      <c r="B446" s="40" t="s">
        <v>772</v>
      </c>
      <c r="C446" s="40" t="s">
        <v>773</v>
      </c>
      <c r="D446" s="40">
        <v>7801</v>
      </c>
      <c r="E446" s="40" t="s">
        <v>1937</v>
      </c>
      <c r="F446" s="40">
        <f>COUNTIFS(Detalhe_Registro!$A:$A,A446,Detalhe_Registro!$D:$D,B446)</f>
        <v>2</v>
      </c>
      <c r="G446" s="63">
        <v>1</v>
      </c>
      <c r="H446" s="63">
        <v>0.71875</v>
      </c>
      <c r="I446" s="62">
        <f>SUMIFS(Detalhe_Registro!$F:$F,Detalhe_Registro!$A:$A,A446,Detalhe_Registro!$D:$D,B446)</f>
        <v>2591</v>
      </c>
      <c r="J446" s="63">
        <f>SUMIFS(Detalhe_Registro!$G:$G,Detalhe_Registro!$A:$A,A446,Detalhe_Registro!$D:$D,B446)</f>
        <v>149.78</v>
      </c>
      <c r="K446" s="40" t="str">
        <f>IF(G446="","",IF(G446&lt;Premissas!$C$8,"&lt; 1,00",IF(G446&lt;Premissas!$C$9,"1,00 – 1,19",IF(G446&lt;Premissas!$C$10,"1,20 – 1,39",IF(G446&lt;Premissas!$C$11,"1,40 – 1,59",IF(G446&lt;Premissas!$C$12,"1,60 – 1,99","≥ 2,00"))))))</f>
        <v>1,00 – 1,19</v>
      </c>
      <c r="L446" s="64">
        <f>IF(G446="","",MIN(Premissas!$C$17,IF(G446&lt;Premissas!$C$8,Premissas!$E$7,IF(G446&lt;Premissas!$C$9,Premissas!$E$8,IF(G446&lt;Premissas!$C$10,Premissas!$E$9,IF(G446&lt;Premissas!$C$11,Premissas!$E$10,IF(G446&lt;Premissas!$C$12,Premissas!$E$11,Premissas!$E$12)))))))</f>
        <v>100</v>
      </c>
      <c r="M446" s="65">
        <f>IF(OR(L446="",L446=0),0,L446/Premissas!$C$16)</f>
        <v>3.8461538461538463</v>
      </c>
      <c r="N446" s="40" t="str">
        <f>IF(L446&gt;=Premissas!$C$17,"SIM","NÃO")</f>
        <v>NÃO</v>
      </c>
    </row>
    <row r="447" spans="1:14" ht="15" customHeight="1">
      <c r="A447" s="40">
        <v>7</v>
      </c>
      <c r="B447" s="40" t="s">
        <v>1158</v>
      </c>
      <c r="C447" s="40" t="s">
        <v>1159</v>
      </c>
      <c r="D447" s="40">
        <v>7801</v>
      </c>
      <c r="E447" s="40" t="s">
        <v>21</v>
      </c>
      <c r="F447" s="40">
        <f>COUNTIFS(Detalhe_Registro!$A:$A,A447,Detalhe_Registro!$D:$D,B447)</f>
        <v>1</v>
      </c>
      <c r="G447" s="63">
        <v>0.125</v>
      </c>
      <c r="H447" s="63">
        <v>0.125</v>
      </c>
      <c r="I447" s="62">
        <f>SUMIFS(Detalhe_Registro!$F:$F,Detalhe_Registro!$A:$A,A447,Detalhe_Registro!$D:$D,B447)</f>
        <v>91</v>
      </c>
      <c r="J447" s="63">
        <f>SUMIFS(Detalhe_Registro!$G:$G,Detalhe_Registro!$A:$A,A447,Detalhe_Registro!$D:$D,B447)</f>
        <v>47.06</v>
      </c>
      <c r="K447" s="40" t="str">
        <f>IF(G447="","",IF(G447&lt;Premissas!$C$8,"&lt; 1,00",IF(G447&lt;Premissas!$C$9,"1,00 – 1,19",IF(G447&lt;Premissas!$C$10,"1,20 – 1,39",IF(G447&lt;Premissas!$C$11,"1,40 – 1,59",IF(G447&lt;Premissas!$C$12,"1,60 – 1,99","≥ 2,00"))))))</f>
        <v>&lt; 1,00</v>
      </c>
      <c r="L447" s="64">
        <f>IF(G447="","",MIN(Premissas!$C$17,IF(G447&lt;Premissas!$C$8,Premissas!$E$7,IF(G447&lt;Premissas!$C$9,Premissas!$E$8,IF(G447&lt;Premissas!$C$10,Premissas!$E$9,IF(G447&lt;Premissas!$C$11,Premissas!$E$10,IF(G447&lt;Premissas!$C$12,Premissas!$E$11,Premissas!$E$12)))))))</f>
        <v>0</v>
      </c>
      <c r="M447" s="65">
        <f>IF(OR(L447="",L447=0),0,L447/Premissas!$C$16)</f>
        <v>0</v>
      </c>
      <c r="N447" s="40" t="str">
        <f>IF(L447&gt;=Premissas!$C$17,"SIM","NÃO")</f>
        <v>NÃO</v>
      </c>
    </row>
    <row r="448" spans="1:14" ht="15" customHeight="1">
      <c r="A448" s="40">
        <v>7</v>
      </c>
      <c r="B448" s="40" t="s">
        <v>1344</v>
      </c>
      <c r="C448" s="40" t="s">
        <v>1345</v>
      </c>
      <c r="D448" s="40">
        <v>7801</v>
      </c>
      <c r="E448" s="40" t="s">
        <v>22</v>
      </c>
      <c r="F448" s="40">
        <f>COUNTIFS(Detalhe_Registro!$A:$A,A448,Detalhe_Registro!$D:$D,B448)</f>
        <v>1</v>
      </c>
      <c r="G448" s="63">
        <v>0.35</v>
      </c>
      <c r="H448" s="63">
        <v>0.35</v>
      </c>
      <c r="I448" s="62">
        <f>SUMIFS(Detalhe_Registro!$F:$F,Detalhe_Registro!$A:$A,A448,Detalhe_Registro!$D:$D,B448)</f>
        <v>1107</v>
      </c>
      <c r="J448" s="63">
        <f>SUMIFS(Detalhe_Registro!$G:$G,Detalhe_Registro!$A:$A,A448,Detalhe_Registro!$D:$D,B448)</f>
        <v>169.74</v>
      </c>
      <c r="K448" s="40" t="str">
        <f>IF(G448="","",IF(G448&lt;Premissas!$C$8,"&lt; 1,00",IF(G448&lt;Premissas!$C$9,"1,00 – 1,19",IF(G448&lt;Premissas!$C$10,"1,20 – 1,39",IF(G448&lt;Premissas!$C$11,"1,40 – 1,59",IF(G448&lt;Premissas!$C$12,"1,60 – 1,99","≥ 2,00"))))))</f>
        <v>&lt; 1,00</v>
      </c>
      <c r="L448" s="64">
        <f>IF(G448="","",MIN(Premissas!$C$17,IF(G448&lt;Premissas!$C$8,Premissas!$E$7,IF(G448&lt;Premissas!$C$9,Premissas!$E$8,IF(G448&lt;Premissas!$C$10,Premissas!$E$9,IF(G448&lt;Premissas!$C$11,Premissas!$E$10,IF(G448&lt;Premissas!$C$12,Premissas!$E$11,Premissas!$E$12)))))))</f>
        <v>0</v>
      </c>
      <c r="M448" s="65">
        <f>IF(OR(L448="",L448=0),0,L448/Premissas!$C$16)</f>
        <v>0</v>
      </c>
      <c r="N448" s="40" t="str">
        <f>IF(L448&gt;=Premissas!$C$17,"SIM","NÃO")</f>
        <v>NÃO</v>
      </c>
    </row>
    <row r="449" spans="1:14" ht="15" customHeight="1">
      <c r="A449" s="40">
        <v>7</v>
      </c>
      <c r="B449" s="40" t="s">
        <v>818</v>
      </c>
      <c r="C449" s="40" t="s">
        <v>819</v>
      </c>
      <c r="D449" s="40">
        <v>7801</v>
      </c>
      <c r="E449" s="40" t="s">
        <v>1939</v>
      </c>
      <c r="F449" s="40">
        <f>COUNTIFS(Detalhe_Registro!$A:$A,A449,Detalhe_Registro!$D:$D,B449)</f>
        <v>2</v>
      </c>
      <c r="G449" s="63">
        <v>0.36363600000000001</v>
      </c>
      <c r="H449" s="63">
        <v>0.24431800000000001</v>
      </c>
      <c r="I449" s="62">
        <f>SUMIFS(Detalhe_Registro!$F:$F,Detalhe_Registro!$A:$A,A449,Detalhe_Registro!$D:$D,B449)</f>
        <v>409</v>
      </c>
      <c r="J449" s="63">
        <f>SUMIFS(Detalhe_Registro!$G:$G,Detalhe_Registro!$A:$A,A449,Detalhe_Registro!$D:$D,B449)</f>
        <v>59.98</v>
      </c>
      <c r="K449" s="40" t="str">
        <f>IF(G449="","",IF(G449&lt;Premissas!$C$8,"&lt; 1,00",IF(G449&lt;Premissas!$C$9,"1,00 – 1,19",IF(G449&lt;Premissas!$C$10,"1,20 – 1,39",IF(G449&lt;Premissas!$C$11,"1,40 – 1,59",IF(G449&lt;Premissas!$C$12,"1,60 – 1,99","≥ 2,00"))))))</f>
        <v>&lt; 1,00</v>
      </c>
      <c r="L449" s="64">
        <f>IF(G449="","",MIN(Premissas!$C$17,IF(G449&lt;Premissas!$C$8,Premissas!$E$7,IF(G449&lt;Premissas!$C$9,Premissas!$E$8,IF(G449&lt;Premissas!$C$10,Premissas!$E$9,IF(G449&lt;Premissas!$C$11,Premissas!$E$10,IF(G449&lt;Premissas!$C$12,Premissas!$E$11,Premissas!$E$12)))))))</f>
        <v>0</v>
      </c>
      <c r="M449" s="65">
        <f>IF(OR(L449="",L449=0),0,L449/Premissas!$C$16)</f>
        <v>0</v>
      </c>
      <c r="N449" s="40" t="str">
        <f>IF(L449&gt;=Premissas!$C$17,"SIM","NÃO")</f>
        <v>NÃO</v>
      </c>
    </row>
    <row r="450" spans="1:14" ht="15" customHeight="1">
      <c r="A450" s="40">
        <v>7</v>
      </c>
      <c r="B450" s="40" t="s">
        <v>794</v>
      </c>
      <c r="C450" s="40" t="s">
        <v>795</v>
      </c>
      <c r="D450" s="40">
        <v>7801</v>
      </c>
      <c r="E450" s="40" t="s">
        <v>22</v>
      </c>
      <c r="F450" s="40">
        <f>COUNTIFS(Detalhe_Registro!$A:$A,A450,Detalhe_Registro!$D:$D,B450)</f>
        <v>1</v>
      </c>
      <c r="G450" s="63">
        <v>0.65</v>
      </c>
      <c r="H450" s="63">
        <v>0.65</v>
      </c>
      <c r="I450" s="62">
        <f>SUMIFS(Detalhe_Registro!$F:$F,Detalhe_Registro!$A:$A,A450,Detalhe_Registro!$D:$D,B450)</f>
        <v>85</v>
      </c>
      <c r="J450" s="63">
        <f>SUMIFS(Detalhe_Registro!$G:$G,Detalhe_Registro!$A:$A,A450,Detalhe_Registro!$D:$D,B450)</f>
        <v>6.55</v>
      </c>
      <c r="K450" s="40" t="str">
        <f>IF(G450="","",IF(G450&lt;Premissas!$C$8,"&lt; 1,00",IF(G450&lt;Premissas!$C$9,"1,00 – 1,19",IF(G450&lt;Premissas!$C$10,"1,20 – 1,39",IF(G450&lt;Premissas!$C$11,"1,40 – 1,59",IF(G450&lt;Premissas!$C$12,"1,60 – 1,99","≥ 2,00"))))))</f>
        <v>&lt; 1,00</v>
      </c>
      <c r="L450" s="64">
        <f>IF(G450="","",MIN(Premissas!$C$17,IF(G450&lt;Premissas!$C$8,Premissas!$E$7,IF(G450&lt;Premissas!$C$9,Premissas!$E$8,IF(G450&lt;Premissas!$C$10,Premissas!$E$9,IF(G450&lt;Premissas!$C$11,Premissas!$E$10,IF(G450&lt;Premissas!$C$12,Premissas!$E$11,Premissas!$E$12)))))))</f>
        <v>0</v>
      </c>
      <c r="M450" s="65">
        <f>IF(OR(L450="",L450=0),0,L450/Premissas!$C$16)</f>
        <v>0</v>
      </c>
      <c r="N450" s="40" t="str">
        <f>IF(L450&gt;=Premissas!$C$17,"SIM","NÃO")</f>
        <v>NÃO</v>
      </c>
    </row>
    <row r="451" spans="1:14" ht="15" customHeight="1">
      <c r="A451" s="40">
        <v>7</v>
      </c>
      <c r="B451" s="40" t="s">
        <v>776</v>
      </c>
      <c r="C451" s="40" t="s">
        <v>777</v>
      </c>
      <c r="D451" s="40">
        <v>7801</v>
      </c>
      <c r="E451" s="40" t="s">
        <v>22</v>
      </c>
      <c r="F451" s="40">
        <f>COUNTIFS(Detalhe_Registro!$A:$A,A451,Detalhe_Registro!$D:$D,B451)</f>
        <v>1</v>
      </c>
      <c r="G451" s="63">
        <v>0.35</v>
      </c>
      <c r="H451" s="63">
        <v>0.35</v>
      </c>
      <c r="I451" s="62">
        <f>SUMIFS(Detalhe_Registro!$F:$F,Detalhe_Registro!$A:$A,A451,Detalhe_Registro!$D:$D,B451)</f>
        <v>1409</v>
      </c>
      <c r="J451" s="63">
        <f>SUMIFS(Detalhe_Registro!$G:$G,Detalhe_Registro!$A:$A,A451,Detalhe_Registro!$D:$D,B451)</f>
        <v>192.73</v>
      </c>
      <c r="K451" s="40" t="str">
        <f>IF(G451="","",IF(G451&lt;Premissas!$C$8,"&lt; 1,00",IF(G451&lt;Premissas!$C$9,"1,00 – 1,19",IF(G451&lt;Premissas!$C$10,"1,20 – 1,39",IF(G451&lt;Premissas!$C$11,"1,40 – 1,59",IF(G451&lt;Premissas!$C$12,"1,60 – 1,99","≥ 2,00"))))))</f>
        <v>&lt; 1,00</v>
      </c>
      <c r="L451" s="64">
        <f>IF(G451="","",MIN(Premissas!$C$17,IF(G451&lt;Premissas!$C$8,Premissas!$E$7,IF(G451&lt;Premissas!$C$9,Premissas!$E$8,IF(G451&lt;Premissas!$C$10,Premissas!$E$9,IF(G451&lt;Premissas!$C$11,Premissas!$E$10,IF(G451&lt;Premissas!$C$12,Premissas!$E$11,Premissas!$E$12)))))))</f>
        <v>0</v>
      </c>
      <c r="M451" s="65">
        <f>IF(OR(L451="",L451=0),0,L451/Premissas!$C$16)</f>
        <v>0</v>
      </c>
      <c r="N451" s="40" t="str">
        <f>IF(L451&gt;=Premissas!$C$17,"SIM","NÃO")</f>
        <v>NÃO</v>
      </c>
    </row>
    <row r="452" spans="1:14" ht="15" customHeight="1">
      <c r="A452" s="40">
        <v>7</v>
      </c>
      <c r="B452" s="40" t="s">
        <v>1038</v>
      </c>
      <c r="C452" s="40" t="s">
        <v>1039</v>
      </c>
      <c r="D452" s="40">
        <v>7801</v>
      </c>
      <c r="E452" s="40" t="s">
        <v>21</v>
      </c>
      <c r="F452" s="40">
        <f>COUNTIFS(Detalhe_Registro!$A:$A,A452,Detalhe_Registro!$D:$D,B452)</f>
        <v>1</v>
      </c>
      <c r="G452" s="63">
        <v>1.1875</v>
      </c>
      <c r="H452" s="63">
        <v>1.1875</v>
      </c>
      <c r="I452" s="62">
        <f>SUMIFS(Detalhe_Registro!$F:$F,Detalhe_Registro!$A:$A,A452,Detalhe_Registro!$D:$D,B452)</f>
        <v>379</v>
      </c>
      <c r="J452" s="63">
        <f>SUMIFS(Detalhe_Registro!$G:$G,Detalhe_Registro!$A:$A,A452,Detalhe_Registro!$D:$D,B452)</f>
        <v>19.7</v>
      </c>
      <c r="K452" s="40" t="str">
        <f>IF(G452="","",IF(G452&lt;Premissas!$C$8,"&lt; 1,00",IF(G452&lt;Premissas!$C$9,"1,00 – 1,19",IF(G452&lt;Premissas!$C$10,"1,20 – 1,39",IF(G452&lt;Premissas!$C$11,"1,40 – 1,59",IF(G452&lt;Premissas!$C$12,"1,60 – 1,99","≥ 2,00"))))))</f>
        <v>1,00 – 1,19</v>
      </c>
      <c r="L452" s="64">
        <f>IF(G452="","",MIN(Premissas!$C$17,IF(G452&lt;Premissas!$C$8,Premissas!$E$7,IF(G452&lt;Premissas!$C$9,Premissas!$E$8,IF(G452&lt;Premissas!$C$10,Premissas!$E$9,IF(G452&lt;Premissas!$C$11,Premissas!$E$10,IF(G452&lt;Premissas!$C$12,Premissas!$E$11,Premissas!$E$12)))))))</f>
        <v>100</v>
      </c>
      <c r="M452" s="65">
        <f>IF(OR(L452="",L452=0),0,L452/Premissas!$C$16)</f>
        <v>3.8461538461538463</v>
      </c>
      <c r="N452" s="40" t="str">
        <f>IF(L452&gt;=Premissas!$C$17,"SIM","NÃO")</f>
        <v>NÃO</v>
      </c>
    </row>
    <row r="453" spans="1:14" ht="15" customHeight="1">
      <c r="A453" s="40">
        <v>7</v>
      </c>
      <c r="B453" s="40" t="s">
        <v>954</v>
      </c>
      <c r="C453" s="40" t="s">
        <v>955</v>
      </c>
      <c r="D453" s="40">
        <v>7801</v>
      </c>
      <c r="E453" s="40" t="s">
        <v>22</v>
      </c>
      <c r="F453" s="40">
        <f>COUNTIFS(Detalhe_Registro!$A:$A,A453,Detalhe_Registro!$D:$D,B453)</f>
        <v>1</v>
      </c>
      <c r="G453" s="63">
        <v>0.35</v>
      </c>
      <c r="H453" s="63">
        <v>0.35</v>
      </c>
      <c r="I453" s="62">
        <f>SUMIFS(Detalhe_Registro!$F:$F,Detalhe_Registro!$A:$A,A453,Detalhe_Registro!$D:$D,B453)</f>
        <v>1170</v>
      </c>
      <c r="J453" s="63">
        <f>SUMIFS(Detalhe_Registro!$G:$G,Detalhe_Registro!$A:$A,A453,Detalhe_Registro!$D:$D,B453)</f>
        <v>167.29</v>
      </c>
      <c r="K453" s="40" t="str">
        <f>IF(G453="","",IF(G453&lt;Premissas!$C$8,"&lt; 1,00",IF(G453&lt;Premissas!$C$9,"1,00 – 1,19",IF(G453&lt;Premissas!$C$10,"1,20 – 1,39",IF(G453&lt;Premissas!$C$11,"1,40 – 1,59",IF(G453&lt;Premissas!$C$12,"1,60 – 1,99","≥ 2,00"))))))</f>
        <v>&lt; 1,00</v>
      </c>
      <c r="L453" s="64">
        <f>IF(G453="","",MIN(Premissas!$C$17,IF(G453&lt;Premissas!$C$8,Premissas!$E$7,IF(G453&lt;Premissas!$C$9,Premissas!$E$8,IF(G453&lt;Premissas!$C$10,Premissas!$E$9,IF(G453&lt;Premissas!$C$11,Premissas!$E$10,IF(G453&lt;Premissas!$C$12,Premissas!$E$11,Premissas!$E$12)))))))</f>
        <v>0</v>
      </c>
      <c r="M453" s="65">
        <f>IF(OR(L453="",L453=0),0,L453/Premissas!$C$16)</f>
        <v>0</v>
      </c>
      <c r="N453" s="40" t="str">
        <f>IF(L453&gt;=Premissas!$C$17,"SIM","NÃO")</f>
        <v>NÃO</v>
      </c>
    </row>
    <row r="454" spans="1:14" ht="15" customHeight="1">
      <c r="A454" s="40">
        <v>7</v>
      </c>
      <c r="B454" s="40" t="s">
        <v>1298</v>
      </c>
      <c r="C454" s="40" t="s">
        <v>1299</v>
      </c>
      <c r="D454" s="40">
        <v>7801</v>
      </c>
      <c r="E454" s="40" t="s">
        <v>19</v>
      </c>
      <c r="F454" s="40">
        <f>COUNTIFS(Detalhe_Registro!$A:$A,A454,Detalhe_Registro!$D:$D,B454)</f>
        <v>1</v>
      </c>
      <c r="G454" s="63">
        <v>1.045455</v>
      </c>
      <c r="H454" s="63">
        <v>1.045455</v>
      </c>
      <c r="I454" s="62">
        <f>SUMIFS(Detalhe_Registro!$F:$F,Detalhe_Registro!$A:$A,A454,Detalhe_Registro!$D:$D,B454)</f>
        <v>94</v>
      </c>
      <c r="J454" s="63">
        <f>SUMIFS(Detalhe_Registro!$G:$G,Detalhe_Registro!$A:$A,A454,Detalhe_Registro!$D:$D,B454)</f>
        <v>4.1399999999999997</v>
      </c>
      <c r="K454" s="40" t="str">
        <f>IF(G454="","",IF(G454&lt;Premissas!$C$8,"&lt; 1,00",IF(G454&lt;Premissas!$C$9,"1,00 – 1,19",IF(G454&lt;Premissas!$C$10,"1,20 – 1,39",IF(G454&lt;Premissas!$C$11,"1,40 – 1,59",IF(G454&lt;Premissas!$C$12,"1,60 – 1,99","≥ 2,00"))))))</f>
        <v>1,00 – 1,19</v>
      </c>
      <c r="L454" s="64">
        <f>IF(G454="","",MIN(Premissas!$C$17,IF(G454&lt;Premissas!$C$8,Premissas!$E$7,IF(G454&lt;Premissas!$C$9,Premissas!$E$8,IF(G454&lt;Premissas!$C$10,Premissas!$E$9,IF(G454&lt;Premissas!$C$11,Premissas!$E$10,IF(G454&lt;Premissas!$C$12,Premissas!$E$11,Premissas!$E$12)))))))</f>
        <v>100</v>
      </c>
      <c r="M454" s="65">
        <f>IF(OR(L454="",L454=0),0,L454/Premissas!$C$16)</f>
        <v>3.8461538461538463</v>
      </c>
      <c r="N454" s="40" t="str">
        <f>IF(L454&gt;=Premissas!$C$17,"SIM","NÃO")</f>
        <v>NÃO</v>
      </c>
    </row>
    <row r="455" spans="1:14" ht="15" customHeight="1">
      <c r="A455" s="40">
        <v>7</v>
      </c>
      <c r="B455" s="40" t="s">
        <v>832</v>
      </c>
      <c r="C455" s="40" t="s">
        <v>833</v>
      </c>
      <c r="D455" s="40">
        <v>7801</v>
      </c>
      <c r="E455" s="40" t="s">
        <v>22</v>
      </c>
      <c r="F455" s="40">
        <f>COUNTIFS(Detalhe_Registro!$A:$A,A455,Detalhe_Registro!$D:$D,B455)</f>
        <v>1</v>
      </c>
      <c r="G455" s="63">
        <v>0.45</v>
      </c>
      <c r="H455" s="63">
        <v>0.45</v>
      </c>
      <c r="I455" s="62">
        <f>SUMIFS(Detalhe_Registro!$F:$F,Detalhe_Registro!$A:$A,A455,Detalhe_Registro!$D:$D,B455)</f>
        <v>1669</v>
      </c>
      <c r="J455" s="63">
        <f>SUMIFS(Detalhe_Registro!$G:$G,Detalhe_Registro!$A:$A,A455,Detalhe_Registro!$D:$D,B455)</f>
        <v>192.44</v>
      </c>
      <c r="K455" s="40" t="str">
        <f>IF(G455="","",IF(G455&lt;Premissas!$C$8,"&lt; 1,00",IF(G455&lt;Premissas!$C$9,"1,00 – 1,19",IF(G455&lt;Premissas!$C$10,"1,20 – 1,39",IF(G455&lt;Premissas!$C$11,"1,40 – 1,59",IF(G455&lt;Premissas!$C$12,"1,60 – 1,99","≥ 2,00"))))))</f>
        <v>&lt; 1,00</v>
      </c>
      <c r="L455" s="64">
        <f>IF(G455="","",MIN(Premissas!$C$17,IF(G455&lt;Premissas!$C$8,Premissas!$E$7,IF(G455&lt;Premissas!$C$9,Premissas!$E$8,IF(G455&lt;Premissas!$C$10,Premissas!$E$9,IF(G455&lt;Premissas!$C$11,Premissas!$E$10,IF(G455&lt;Premissas!$C$12,Premissas!$E$11,Premissas!$E$12)))))))</f>
        <v>0</v>
      </c>
      <c r="M455" s="65">
        <f>IF(OR(L455="",L455=0),0,L455/Premissas!$C$16)</f>
        <v>0</v>
      </c>
      <c r="N455" s="40" t="str">
        <f>IF(L455&gt;=Premissas!$C$17,"SIM","NÃO")</f>
        <v>NÃO</v>
      </c>
    </row>
    <row r="456" spans="1:14" ht="15" customHeight="1">
      <c r="A456" s="40">
        <v>7</v>
      </c>
      <c r="B456" s="40" t="s">
        <v>886</v>
      </c>
      <c r="C456" s="40" t="s">
        <v>887</v>
      </c>
      <c r="D456" s="40">
        <v>7801</v>
      </c>
      <c r="E456" s="40" t="s">
        <v>22</v>
      </c>
      <c r="F456" s="40">
        <f>COUNTIFS(Detalhe_Registro!$A:$A,A456,Detalhe_Registro!$D:$D,B456)</f>
        <v>1</v>
      </c>
      <c r="G456" s="63">
        <v>1.4</v>
      </c>
      <c r="H456" s="63">
        <v>1.4</v>
      </c>
      <c r="I456" s="62">
        <f>SUMIFS(Detalhe_Registro!$F:$F,Detalhe_Registro!$A:$A,A456,Detalhe_Registro!$D:$D,B456)</f>
        <v>2898</v>
      </c>
      <c r="J456" s="63">
        <f>SUMIFS(Detalhe_Registro!$G:$G,Detalhe_Registro!$A:$A,A456,Detalhe_Registro!$D:$D,B456)</f>
        <v>103.15</v>
      </c>
      <c r="K456" s="40" t="str">
        <f>IF(G456="","",IF(G456&lt;Premissas!$C$8,"&lt; 1,00",IF(G456&lt;Premissas!$C$9,"1,00 – 1,19",IF(G456&lt;Premissas!$C$10,"1,20 – 1,39",IF(G456&lt;Premissas!$C$11,"1,40 – 1,59",IF(G456&lt;Premissas!$C$12,"1,60 – 1,99","≥ 2,00"))))))</f>
        <v>1,40 – 1,59</v>
      </c>
      <c r="L456" s="64">
        <f>IF(G456="","",MIN(Premissas!$C$17,IF(G456&lt;Premissas!$C$8,Premissas!$E$7,IF(G456&lt;Premissas!$C$9,Premissas!$E$8,IF(G456&lt;Premissas!$C$10,Premissas!$E$9,IF(G456&lt;Premissas!$C$11,Premissas!$E$10,IF(G456&lt;Premissas!$C$12,Premissas!$E$11,Premissas!$E$12)))))))</f>
        <v>350</v>
      </c>
      <c r="M456" s="65">
        <f>IF(OR(L456="",L456=0),0,L456/Premissas!$C$16)</f>
        <v>13.461538461538462</v>
      </c>
      <c r="N456" s="40" t="str">
        <f>IF(L456&gt;=Premissas!$C$17,"SIM","NÃO")</f>
        <v>NÃO</v>
      </c>
    </row>
    <row r="457" spans="1:14" ht="15" customHeight="1">
      <c r="A457" s="40">
        <v>7</v>
      </c>
      <c r="B457" s="40" t="s">
        <v>926</v>
      </c>
      <c r="C457" s="40" t="s">
        <v>927</v>
      </c>
      <c r="D457" s="40">
        <v>7801</v>
      </c>
      <c r="E457" s="40" t="s">
        <v>21</v>
      </c>
      <c r="F457" s="40">
        <f>COUNTIFS(Detalhe_Registro!$A:$A,A457,Detalhe_Registro!$D:$D,B457)</f>
        <v>1</v>
      </c>
      <c r="G457" s="63">
        <v>1.25</v>
      </c>
      <c r="H457" s="63">
        <v>1.25</v>
      </c>
      <c r="I457" s="62">
        <f>SUMIFS(Detalhe_Registro!$F:$F,Detalhe_Registro!$A:$A,A457,Detalhe_Registro!$D:$D,B457)</f>
        <v>2524</v>
      </c>
      <c r="J457" s="63">
        <f>SUMIFS(Detalhe_Registro!$G:$G,Detalhe_Registro!$A:$A,A457,Detalhe_Registro!$D:$D,B457)</f>
        <v>128.58000000000001</v>
      </c>
      <c r="K457" s="40" t="str">
        <f>IF(G457="","",IF(G457&lt;Premissas!$C$8,"&lt; 1,00",IF(G457&lt;Premissas!$C$9,"1,00 – 1,19",IF(G457&lt;Premissas!$C$10,"1,20 – 1,39",IF(G457&lt;Premissas!$C$11,"1,40 – 1,59",IF(G457&lt;Premissas!$C$12,"1,60 – 1,99","≥ 2,00"))))))</f>
        <v>1,20 – 1,39</v>
      </c>
      <c r="L457" s="64">
        <f>IF(G457="","",MIN(Premissas!$C$17,IF(G457&lt;Premissas!$C$8,Premissas!$E$7,IF(G457&lt;Premissas!$C$9,Premissas!$E$8,IF(G457&lt;Premissas!$C$10,Premissas!$E$9,IF(G457&lt;Premissas!$C$11,Premissas!$E$10,IF(G457&lt;Premissas!$C$12,Premissas!$E$11,Premissas!$E$12)))))))</f>
        <v>200</v>
      </c>
      <c r="M457" s="65">
        <f>IF(OR(L457="",L457=0),0,L457/Premissas!$C$16)</f>
        <v>7.6923076923076925</v>
      </c>
      <c r="N457" s="40" t="str">
        <f>IF(L457&gt;=Premissas!$C$17,"SIM","NÃO")</f>
        <v>NÃO</v>
      </c>
    </row>
    <row r="458" spans="1:14" ht="15" customHeight="1">
      <c r="A458" s="40">
        <v>7</v>
      </c>
      <c r="B458" s="40" t="s">
        <v>928</v>
      </c>
      <c r="C458" s="40" t="s">
        <v>929</v>
      </c>
      <c r="D458" s="40">
        <v>7801</v>
      </c>
      <c r="E458" s="40" t="s">
        <v>22</v>
      </c>
      <c r="F458" s="40">
        <f>COUNTIFS(Detalhe_Registro!$A:$A,A458,Detalhe_Registro!$D:$D,B458)</f>
        <v>1</v>
      </c>
      <c r="G458" s="63">
        <v>0.7</v>
      </c>
      <c r="H458" s="63">
        <v>0.7</v>
      </c>
      <c r="I458" s="62">
        <f>SUMIFS(Detalhe_Registro!$F:$F,Detalhe_Registro!$A:$A,A458,Detalhe_Registro!$D:$D,B458)</f>
        <v>1765</v>
      </c>
      <c r="J458" s="63">
        <f>SUMIFS(Detalhe_Registro!$G:$G,Detalhe_Registro!$A:$A,A458,Detalhe_Registro!$D:$D,B458)</f>
        <v>123.37</v>
      </c>
      <c r="K458" s="40" t="str">
        <f>IF(G458="","",IF(G458&lt;Premissas!$C$8,"&lt; 1,00",IF(G458&lt;Premissas!$C$9,"1,00 – 1,19",IF(G458&lt;Premissas!$C$10,"1,20 – 1,39",IF(G458&lt;Premissas!$C$11,"1,40 – 1,59",IF(G458&lt;Premissas!$C$12,"1,60 – 1,99","≥ 2,00"))))))</f>
        <v>&lt; 1,00</v>
      </c>
      <c r="L458" s="64">
        <f>IF(G458="","",MIN(Premissas!$C$17,IF(G458&lt;Premissas!$C$8,Premissas!$E$7,IF(G458&lt;Premissas!$C$9,Premissas!$E$8,IF(G458&lt;Premissas!$C$10,Premissas!$E$9,IF(G458&lt;Premissas!$C$11,Premissas!$E$10,IF(G458&lt;Premissas!$C$12,Premissas!$E$11,Premissas!$E$12)))))))</f>
        <v>0</v>
      </c>
      <c r="M458" s="65">
        <f>IF(OR(L458="",L458=0),0,L458/Premissas!$C$16)</f>
        <v>0</v>
      </c>
      <c r="N458" s="40" t="str">
        <f>IF(L458&gt;=Premissas!$C$17,"SIM","NÃO")</f>
        <v>NÃO</v>
      </c>
    </row>
    <row r="459" spans="1:14" ht="15" customHeight="1">
      <c r="A459" s="40">
        <v>7</v>
      </c>
      <c r="B459" s="40" t="s">
        <v>1072</v>
      </c>
      <c r="C459" s="40" t="s">
        <v>1073</v>
      </c>
      <c r="D459" s="40">
        <v>7801</v>
      </c>
      <c r="E459" s="40" t="s">
        <v>19</v>
      </c>
      <c r="F459" s="40">
        <f>COUNTIFS(Detalhe_Registro!$A:$A,A459,Detalhe_Registro!$D:$D,B459)</f>
        <v>1</v>
      </c>
      <c r="G459" s="63">
        <v>0.36363600000000001</v>
      </c>
      <c r="H459" s="63">
        <v>0.36363600000000001</v>
      </c>
      <c r="I459" s="62">
        <f>SUMIFS(Detalhe_Registro!$F:$F,Detalhe_Registro!$A:$A,A459,Detalhe_Registro!$D:$D,B459)</f>
        <v>1046</v>
      </c>
      <c r="J459" s="63">
        <f>SUMIFS(Detalhe_Registro!$G:$G,Detalhe_Registro!$A:$A,A459,Detalhe_Registro!$D:$D,B459)</f>
        <v>126.87</v>
      </c>
      <c r="K459" s="40" t="str">
        <f>IF(G459="","",IF(G459&lt;Premissas!$C$8,"&lt; 1,00",IF(G459&lt;Premissas!$C$9,"1,00 – 1,19",IF(G459&lt;Premissas!$C$10,"1,20 – 1,39",IF(G459&lt;Premissas!$C$11,"1,40 – 1,59",IF(G459&lt;Premissas!$C$12,"1,60 – 1,99","≥ 2,00"))))))</f>
        <v>&lt; 1,00</v>
      </c>
      <c r="L459" s="64">
        <f>IF(G459="","",MIN(Premissas!$C$17,IF(G459&lt;Premissas!$C$8,Premissas!$E$7,IF(G459&lt;Premissas!$C$9,Premissas!$E$8,IF(G459&lt;Premissas!$C$10,Premissas!$E$9,IF(G459&lt;Premissas!$C$11,Premissas!$E$10,IF(G459&lt;Premissas!$C$12,Premissas!$E$11,Premissas!$E$12)))))))</f>
        <v>0</v>
      </c>
      <c r="M459" s="65">
        <f>IF(OR(L459="",L459=0),0,L459/Premissas!$C$16)</f>
        <v>0</v>
      </c>
      <c r="N459" s="40" t="str">
        <f>IF(L459&gt;=Premissas!$C$17,"SIM","NÃO")</f>
        <v>NÃO</v>
      </c>
    </row>
    <row r="460" spans="1:14" ht="15" customHeight="1">
      <c r="A460" s="40">
        <v>7</v>
      </c>
      <c r="B460" s="40" t="s">
        <v>1082</v>
      </c>
      <c r="C460" s="40" t="s">
        <v>1083</v>
      </c>
      <c r="D460" s="40">
        <v>7801</v>
      </c>
      <c r="E460" s="40" t="s">
        <v>21</v>
      </c>
      <c r="F460" s="40">
        <f>COUNTIFS(Detalhe_Registro!$A:$A,A460,Detalhe_Registro!$D:$D,B460)</f>
        <v>1</v>
      </c>
      <c r="G460" s="63">
        <v>0.125</v>
      </c>
      <c r="H460" s="63">
        <v>0.125</v>
      </c>
      <c r="I460" s="62">
        <f>SUMIFS(Detalhe_Registro!$F:$F,Detalhe_Registro!$A:$A,A460,Detalhe_Registro!$D:$D,B460)</f>
        <v>12</v>
      </c>
      <c r="J460" s="63">
        <f>SUMIFS(Detalhe_Registro!$G:$G,Detalhe_Registro!$A:$A,A460,Detalhe_Registro!$D:$D,B460)</f>
        <v>5.33</v>
      </c>
      <c r="K460" s="40" t="str">
        <f>IF(G460="","",IF(G460&lt;Premissas!$C$8,"&lt; 1,00",IF(G460&lt;Premissas!$C$9,"1,00 – 1,19",IF(G460&lt;Premissas!$C$10,"1,20 – 1,39",IF(G460&lt;Premissas!$C$11,"1,40 – 1,59",IF(G460&lt;Premissas!$C$12,"1,60 – 1,99","≥ 2,00"))))))</f>
        <v>&lt; 1,00</v>
      </c>
      <c r="L460" s="64">
        <f>IF(G460="","",MIN(Premissas!$C$17,IF(G460&lt;Premissas!$C$8,Premissas!$E$7,IF(G460&lt;Premissas!$C$9,Premissas!$E$8,IF(G460&lt;Premissas!$C$10,Premissas!$E$9,IF(G460&lt;Premissas!$C$11,Premissas!$E$10,IF(G460&lt;Premissas!$C$12,Premissas!$E$11,Premissas!$E$12)))))))</f>
        <v>0</v>
      </c>
      <c r="M460" s="65">
        <f>IF(OR(L460="",L460=0),0,L460/Premissas!$C$16)</f>
        <v>0</v>
      </c>
      <c r="N460" s="40" t="str">
        <f>IF(L460&gt;=Premissas!$C$17,"SIM","NÃO")</f>
        <v>NÃO</v>
      </c>
    </row>
    <row r="461" spans="1:14" ht="15" customHeight="1">
      <c r="A461" s="40">
        <v>7</v>
      </c>
      <c r="B461" s="40" t="s">
        <v>1146</v>
      </c>
      <c r="C461" s="40" t="s">
        <v>1147</v>
      </c>
      <c r="D461" s="40">
        <v>7801</v>
      </c>
      <c r="E461" s="40" t="s">
        <v>21</v>
      </c>
      <c r="F461" s="40">
        <f>COUNTIFS(Detalhe_Registro!$A:$A,A461,Detalhe_Registro!$D:$D,B461)</f>
        <v>1</v>
      </c>
      <c r="G461" s="63">
        <v>0.8125</v>
      </c>
      <c r="H461" s="63">
        <v>0.8125</v>
      </c>
      <c r="I461" s="62">
        <f>SUMIFS(Detalhe_Registro!$F:$F,Detalhe_Registro!$A:$A,A461,Detalhe_Registro!$D:$D,B461)</f>
        <v>668</v>
      </c>
      <c r="J461" s="63">
        <f>SUMIFS(Detalhe_Registro!$G:$G,Detalhe_Registro!$A:$A,A461,Detalhe_Registro!$D:$D,B461)</f>
        <v>49.56</v>
      </c>
      <c r="K461" s="40" t="str">
        <f>IF(G461="","",IF(G461&lt;Premissas!$C$8,"&lt; 1,00",IF(G461&lt;Premissas!$C$9,"1,00 – 1,19",IF(G461&lt;Premissas!$C$10,"1,20 – 1,39",IF(G461&lt;Premissas!$C$11,"1,40 – 1,59",IF(G461&lt;Premissas!$C$12,"1,60 – 1,99","≥ 2,00"))))))</f>
        <v>&lt; 1,00</v>
      </c>
      <c r="L461" s="64">
        <f>IF(G461="","",MIN(Premissas!$C$17,IF(G461&lt;Premissas!$C$8,Premissas!$E$7,IF(G461&lt;Premissas!$C$9,Premissas!$E$8,IF(G461&lt;Premissas!$C$10,Premissas!$E$9,IF(G461&lt;Premissas!$C$11,Premissas!$E$10,IF(G461&lt;Premissas!$C$12,Premissas!$E$11,Premissas!$E$12)))))))</f>
        <v>0</v>
      </c>
      <c r="M461" s="65">
        <f>IF(OR(L461="",L461=0),0,L461/Premissas!$C$16)</f>
        <v>0</v>
      </c>
      <c r="N461" s="40" t="str">
        <f>IF(L461&gt;=Premissas!$C$17,"SIM","NÃO")</f>
        <v>NÃO</v>
      </c>
    </row>
    <row r="462" spans="1:14" ht="15" customHeight="1">
      <c r="A462" s="40">
        <v>7</v>
      </c>
      <c r="B462" s="40" t="s">
        <v>852</v>
      </c>
      <c r="C462" s="40" t="s">
        <v>853</v>
      </c>
      <c r="D462" s="40">
        <v>7801</v>
      </c>
      <c r="E462" s="40" t="s">
        <v>22</v>
      </c>
      <c r="F462" s="40">
        <f>COUNTIFS(Detalhe_Registro!$A:$A,A462,Detalhe_Registro!$D:$D,B462)</f>
        <v>1</v>
      </c>
      <c r="G462" s="63">
        <v>0.5</v>
      </c>
      <c r="H462" s="63">
        <v>0.5</v>
      </c>
      <c r="I462" s="62">
        <f>SUMIFS(Detalhe_Registro!$F:$F,Detalhe_Registro!$A:$A,A462,Detalhe_Registro!$D:$D,B462)</f>
        <v>278</v>
      </c>
      <c r="J462" s="63">
        <f>SUMIFS(Detalhe_Registro!$G:$G,Detalhe_Registro!$A:$A,A462,Detalhe_Registro!$D:$D,B462)</f>
        <v>28.23</v>
      </c>
      <c r="K462" s="40" t="str">
        <f>IF(G462="","",IF(G462&lt;Premissas!$C$8,"&lt; 1,00",IF(G462&lt;Premissas!$C$9,"1,00 – 1,19",IF(G462&lt;Premissas!$C$10,"1,20 – 1,39",IF(G462&lt;Premissas!$C$11,"1,40 – 1,59",IF(G462&lt;Premissas!$C$12,"1,60 – 1,99","≥ 2,00"))))))</f>
        <v>&lt; 1,00</v>
      </c>
      <c r="L462" s="64">
        <f>IF(G462="","",MIN(Premissas!$C$17,IF(G462&lt;Premissas!$C$8,Premissas!$E$7,IF(G462&lt;Premissas!$C$9,Premissas!$E$8,IF(G462&lt;Premissas!$C$10,Premissas!$E$9,IF(G462&lt;Premissas!$C$11,Premissas!$E$10,IF(G462&lt;Premissas!$C$12,Premissas!$E$11,Premissas!$E$12)))))))</f>
        <v>0</v>
      </c>
      <c r="M462" s="65">
        <f>IF(OR(L462="",L462=0),0,L462/Premissas!$C$16)</f>
        <v>0</v>
      </c>
      <c r="N462" s="40" t="str">
        <f>IF(L462&gt;=Premissas!$C$17,"SIM","NÃO")</f>
        <v>NÃO</v>
      </c>
    </row>
    <row r="463" spans="1:14" ht="15" customHeight="1">
      <c r="A463" s="40">
        <v>7</v>
      </c>
      <c r="B463" s="40" t="s">
        <v>1016</v>
      </c>
      <c r="C463" s="40" t="s">
        <v>1017</v>
      </c>
      <c r="D463" s="40">
        <v>7801</v>
      </c>
      <c r="E463" s="40" t="s">
        <v>19</v>
      </c>
      <c r="F463" s="40">
        <f>COUNTIFS(Detalhe_Registro!$A:$A,A463,Detalhe_Registro!$D:$D,B463)</f>
        <v>1</v>
      </c>
      <c r="G463" s="63">
        <v>0.36363600000000001</v>
      </c>
      <c r="H463" s="63">
        <v>0.36363600000000001</v>
      </c>
      <c r="I463" s="62">
        <f>SUMIFS(Detalhe_Registro!$F:$F,Detalhe_Registro!$A:$A,A463,Detalhe_Registro!$D:$D,B463)</f>
        <v>298</v>
      </c>
      <c r="J463" s="63">
        <f>SUMIFS(Detalhe_Registro!$G:$G,Detalhe_Registro!$A:$A,A463,Detalhe_Registro!$D:$D,B463)</f>
        <v>36.71</v>
      </c>
      <c r="K463" s="40" t="str">
        <f>IF(G463="","",IF(G463&lt;Premissas!$C$8,"&lt; 1,00",IF(G463&lt;Premissas!$C$9,"1,00 – 1,19",IF(G463&lt;Premissas!$C$10,"1,20 – 1,39",IF(G463&lt;Premissas!$C$11,"1,40 – 1,59",IF(G463&lt;Premissas!$C$12,"1,60 – 1,99","≥ 2,00"))))))</f>
        <v>&lt; 1,00</v>
      </c>
      <c r="L463" s="64">
        <f>IF(G463="","",MIN(Premissas!$C$17,IF(G463&lt;Premissas!$C$8,Premissas!$E$7,IF(G463&lt;Premissas!$C$9,Premissas!$E$8,IF(G463&lt;Premissas!$C$10,Premissas!$E$9,IF(G463&lt;Premissas!$C$11,Premissas!$E$10,IF(G463&lt;Premissas!$C$12,Premissas!$E$11,Premissas!$E$12)))))))</f>
        <v>0</v>
      </c>
      <c r="M463" s="65">
        <f>IF(OR(L463="",L463=0),0,L463/Premissas!$C$16)</f>
        <v>0</v>
      </c>
      <c r="N463" s="40" t="str">
        <f>IF(L463&gt;=Premissas!$C$17,"SIM","NÃO")</f>
        <v>NÃO</v>
      </c>
    </row>
    <row r="464" spans="1:14" ht="15" customHeight="1">
      <c r="A464" s="40">
        <v>7</v>
      </c>
      <c r="B464" s="40" t="s">
        <v>890</v>
      </c>
      <c r="C464" s="40" t="s">
        <v>891</v>
      </c>
      <c r="D464" s="40">
        <v>7801</v>
      </c>
      <c r="E464" s="40" t="s">
        <v>19</v>
      </c>
      <c r="F464" s="40">
        <f>COUNTIFS(Detalhe_Registro!$A:$A,A464,Detalhe_Registro!$D:$D,B464)</f>
        <v>1</v>
      </c>
      <c r="G464" s="63">
        <v>1</v>
      </c>
      <c r="H464" s="63">
        <v>1</v>
      </c>
      <c r="I464" s="62">
        <f>SUMIFS(Detalhe_Registro!$F:$F,Detalhe_Registro!$A:$A,A464,Detalhe_Registro!$D:$D,B464)</f>
        <v>533</v>
      </c>
      <c r="J464" s="63">
        <f>SUMIFS(Detalhe_Registro!$G:$G,Detalhe_Registro!$A:$A,A464,Detalhe_Registro!$D:$D,B464)</f>
        <v>23.93</v>
      </c>
      <c r="K464" s="40" t="str">
        <f>IF(G464="","",IF(G464&lt;Premissas!$C$8,"&lt; 1,00",IF(G464&lt;Premissas!$C$9,"1,00 – 1,19",IF(G464&lt;Premissas!$C$10,"1,20 – 1,39",IF(G464&lt;Premissas!$C$11,"1,40 – 1,59",IF(G464&lt;Premissas!$C$12,"1,60 – 1,99","≥ 2,00"))))))</f>
        <v>1,00 – 1,19</v>
      </c>
      <c r="L464" s="64">
        <f>IF(G464="","",MIN(Premissas!$C$17,IF(G464&lt;Premissas!$C$8,Premissas!$E$7,IF(G464&lt;Premissas!$C$9,Premissas!$E$8,IF(G464&lt;Premissas!$C$10,Premissas!$E$9,IF(G464&lt;Premissas!$C$11,Premissas!$E$10,IF(G464&lt;Premissas!$C$12,Premissas!$E$11,Premissas!$E$12)))))))</f>
        <v>100</v>
      </c>
      <c r="M464" s="65">
        <f>IF(OR(L464="",L464=0),0,L464/Premissas!$C$16)</f>
        <v>3.8461538461538463</v>
      </c>
      <c r="N464" s="40" t="str">
        <f>IF(L464&gt;=Premissas!$C$17,"SIM","NÃO")</f>
        <v>NÃO</v>
      </c>
    </row>
    <row r="465" spans="1:14" ht="15" customHeight="1">
      <c r="A465" s="40">
        <v>7</v>
      </c>
      <c r="B465" s="40" t="s">
        <v>968</v>
      </c>
      <c r="C465" s="40" t="s">
        <v>969</v>
      </c>
      <c r="D465" s="40">
        <v>7801</v>
      </c>
      <c r="E465" s="40" t="s">
        <v>19</v>
      </c>
      <c r="F465" s="40">
        <f>COUNTIFS(Detalhe_Registro!$A:$A,A465,Detalhe_Registro!$D:$D,B465)</f>
        <v>1</v>
      </c>
      <c r="G465" s="63">
        <v>0.5</v>
      </c>
      <c r="H465" s="63">
        <v>0.5</v>
      </c>
      <c r="I465" s="62">
        <f>SUMIFS(Detalhe_Registro!$F:$F,Detalhe_Registro!$A:$A,A465,Detalhe_Registro!$D:$D,B465)</f>
        <v>323</v>
      </c>
      <c r="J465" s="63">
        <f>SUMIFS(Detalhe_Registro!$G:$G,Detalhe_Registro!$A:$A,A465,Detalhe_Registro!$D:$D,B465)</f>
        <v>29.12</v>
      </c>
      <c r="K465" s="40" t="str">
        <f>IF(G465="","",IF(G465&lt;Premissas!$C$8,"&lt; 1,00",IF(G465&lt;Premissas!$C$9,"1,00 – 1,19",IF(G465&lt;Premissas!$C$10,"1,20 – 1,39",IF(G465&lt;Premissas!$C$11,"1,40 – 1,59",IF(G465&lt;Premissas!$C$12,"1,60 – 1,99","≥ 2,00"))))))</f>
        <v>&lt; 1,00</v>
      </c>
      <c r="L465" s="64">
        <f>IF(G465="","",MIN(Premissas!$C$17,IF(G465&lt;Premissas!$C$8,Premissas!$E$7,IF(G465&lt;Premissas!$C$9,Premissas!$E$8,IF(G465&lt;Premissas!$C$10,Premissas!$E$9,IF(G465&lt;Premissas!$C$11,Premissas!$E$10,IF(G465&lt;Premissas!$C$12,Premissas!$E$11,Premissas!$E$12)))))))</f>
        <v>0</v>
      </c>
      <c r="M465" s="65">
        <f>IF(OR(L465="",L465=0),0,L465/Premissas!$C$16)</f>
        <v>0</v>
      </c>
      <c r="N465" s="40" t="str">
        <f>IF(L465&gt;=Premissas!$C$17,"SIM","NÃO")</f>
        <v>NÃO</v>
      </c>
    </row>
    <row r="466" spans="1:14" ht="15" customHeight="1">
      <c r="A466" s="40">
        <v>7</v>
      </c>
      <c r="B466" s="40" t="s">
        <v>866</v>
      </c>
      <c r="C466" s="40" t="s">
        <v>867</v>
      </c>
      <c r="D466" s="40">
        <v>7801</v>
      </c>
      <c r="E466" s="40" t="s">
        <v>22</v>
      </c>
      <c r="F466" s="40">
        <f>COUNTIFS(Detalhe_Registro!$A:$A,A466,Detalhe_Registro!$D:$D,B466)</f>
        <v>1</v>
      </c>
      <c r="G466" s="63">
        <v>0.65</v>
      </c>
      <c r="H466" s="63">
        <v>0.65</v>
      </c>
      <c r="I466" s="62">
        <f>SUMIFS(Detalhe_Registro!$F:$F,Detalhe_Registro!$A:$A,A466,Detalhe_Registro!$D:$D,B466)</f>
        <v>2318</v>
      </c>
      <c r="J466" s="63">
        <f>SUMIFS(Detalhe_Registro!$G:$G,Detalhe_Registro!$A:$A,A466,Detalhe_Registro!$D:$D,B466)</f>
        <v>173.49</v>
      </c>
      <c r="K466" s="40" t="str">
        <f>IF(G466="","",IF(G466&lt;Premissas!$C$8,"&lt; 1,00",IF(G466&lt;Premissas!$C$9,"1,00 – 1,19",IF(G466&lt;Premissas!$C$10,"1,20 – 1,39",IF(G466&lt;Premissas!$C$11,"1,40 – 1,59",IF(G466&lt;Premissas!$C$12,"1,60 – 1,99","≥ 2,00"))))))</f>
        <v>&lt; 1,00</v>
      </c>
      <c r="L466" s="64">
        <f>IF(G466="","",MIN(Premissas!$C$17,IF(G466&lt;Premissas!$C$8,Premissas!$E$7,IF(G466&lt;Premissas!$C$9,Premissas!$E$8,IF(G466&lt;Premissas!$C$10,Premissas!$E$9,IF(G466&lt;Premissas!$C$11,Premissas!$E$10,IF(G466&lt;Premissas!$C$12,Premissas!$E$11,Premissas!$E$12)))))))</f>
        <v>0</v>
      </c>
      <c r="M466" s="65">
        <f>IF(OR(L466="",L466=0),0,L466/Premissas!$C$16)</f>
        <v>0</v>
      </c>
      <c r="N466" s="40" t="str">
        <f>IF(L466&gt;=Premissas!$C$17,"SIM","NÃO")</f>
        <v>NÃO</v>
      </c>
    </row>
    <row r="467" spans="1:14" ht="15" customHeight="1">
      <c r="A467" s="40">
        <v>7</v>
      </c>
      <c r="B467" s="40" t="s">
        <v>802</v>
      </c>
      <c r="C467" s="40" t="s">
        <v>803</v>
      </c>
      <c r="D467" s="40">
        <v>7801</v>
      </c>
      <c r="E467" s="40" t="s">
        <v>22</v>
      </c>
      <c r="F467" s="40">
        <f>COUNTIFS(Detalhe_Registro!$A:$A,A467,Detalhe_Registro!$D:$D,B467)</f>
        <v>1</v>
      </c>
      <c r="G467" s="63">
        <v>1.1499999999999999</v>
      </c>
      <c r="H467" s="63">
        <v>1.1499999999999999</v>
      </c>
      <c r="I467" s="62">
        <f>SUMIFS(Detalhe_Registro!$F:$F,Detalhe_Registro!$A:$A,A467,Detalhe_Registro!$D:$D,B467)</f>
        <v>4857</v>
      </c>
      <c r="J467" s="63">
        <f>SUMIFS(Detalhe_Registro!$G:$G,Detalhe_Registro!$A:$A,A467,Detalhe_Registro!$D:$D,B467)</f>
        <v>209.67</v>
      </c>
      <c r="K467" s="40" t="str">
        <f>IF(G467="","",IF(G467&lt;Premissas!$C$8,"&lt; 1,00",IF(G467&lt;Premissas!$C$9,"1,00 – 1,19",IF(G467&lt;Premissas!$C$10,"1,20 – 1,39",IF(G467&lt;Premissas!$C$11,"1,40 – 1,59",IF(G467&lt;Premissas!$C$12,"1,60 – 1,99","≥ 2,00"))))))</f>
        <v>1,00 – 1,19</v>
      </c>
      <c r="L467" s="64">
        <f>IF(G467="","",MIN(Premissas!$C$17,IF(G467&lt;Premissas!$C$8,Premissas!$E$7,IF(G467&lt;Premissas!$C$9,Premissas!$E$8,IF(G467&lt;Premissas!$C$10,Premissas!$E$9,IF(G467&lt;Premissas!$C$11,Premissas!$E$10,IF(G467&lt;Premissas!$C$12,Premissas!$E$11,Premissas!$E$12)))))))</f>
        <v>100</v>
      </c>
      <c r="M467" s="65">
        <f>IF(OR(L467="",L467=0),0,L467/Premissas!$C$16)</f>
        <v>3.8461538461538463</v>
      </c>
      <c r="N467" s="40" t="str">
        <f>IF(L467&gt;=Premissas!$C$17,"SIM","NÃO")</f>
        <v>NÃO</v>
      </c>
    </row>
    <row r="468" spans="1:14" ht="15" customHeight="1">
      <c r="A468" s="40">
        <v>7</v>
      </c>
      <c r="B468" s="40" t="s">
        <v>1136</v>
      </c>
      <c r="C468" s="40" t="s">
        <v>1137</v>
      </c>
      <c r="D468" s="40">
        <v>7801</v>
      </c>
      <c r="E468" s="40" t="s">
        <v>21</v>
      </c>
      <c r="F468" s="40">
        <f>COUNTIFS(Detalhe_Registro!$A:$A,A468,Detalhe_Registro!$D:$D,B468)</f>
        <v>1</v>
      </c>
      <c r="G468" s="63">
        <v>0.5625</v>
      </c>
      <c r="H468" s="63">
        <v>0.5625</v>
      </c>
      <c r="I468" s="62">
        <f>SUMIFS(Detalhe_Registro!$F:$F,Detalhe_Registro!$A:$A,A468,Detalhe_Registro!$D:$D,B468)</f>
        <v>325</v>
      </c>
      <c r="J468" s="63">
        <f>SUMIFS(Detalhe_Registro!$G:$G,Detalhe_Registro!$A:$A,A468,Detalhe_Registro!$D:$D,B468)</f>
        <v>35.380000000000003</v>
      </c>
      <c r="K468" s="40" t="str">
        <f>IF(G468="","",IF(G468&lt;Premissas!$C$8,"&lt; 1,00",IF(G468&lt;Premissas!$C$9,"1,00 – 1,19",IF(G468&lt;Premissas!$C$10,"1,20 – 1,39",IF(G468&lt;Premissas!$C$11,"1,40 – 1,59",IF(G468&lt;Premissas!$C$12,"1,60 – 1,99","≥ 2,00"))))))</f>
        <v>&lt; 1,00</v>
      </c>
      <c r="L468" s="64">
        <f>IF(G468="","",MIN(Premissas!$C$17,IF(G468&lt;Premissas!$C$8,Premissas!$E$7,IF(G468&lt;Premissas!$C$9,Premissas!$E$8,IF(G468&lt;Premissas!$C$10,Premissas!$E$9,IF(G468&lt;Premissas!$C$11,Premissas!$E$10,IF(G468&lt;Premissas!$C$12,Premissas!$E$11,Premissas!$E$12)))))))</f>
        <v>0</v>
      </c>
      <c r="M468" s="65">
        <f>IF(OR(L468="",L468=0),0,L468/Premissas!$C$16)</f>
        <v>0</v>
      </c>
      <c r="N468" s="40" t="str">
        <f>IF(L468&gt;=Premissas!$C$17,"SIM","NÃO")</f>
        <v>NÃO</v>
      </c>
    </row>
    <row r="469" spans="1:14" ht="15" customHeight="1">
      <c r="A469" s="40">
        <v>7</v>
      </c>
      <c r="B469" s="40" t="s">
        <v>1338</v>
      </c>
      <c r="C469" s="40" t="s">
        <v>1339</v>
      </c>
      <c r="D469" s="40">
        <v>7801</v>
      </c>
      <c r="E469" s="40" t="s">
        <v>19</v>
      </c>
      <c r="F469" s="40">
        <f>COUNTIFS(Detalhe_Registro!$A:$A,A469,Detalhe_Registro!$D:$D,B469)</f>
        <v>1</v>
      </c>
      <c r="G469" s="63">
        <v>0.63636400000000004</v>
      </c>
      <c r="H469" s="63">
        <v>0.63636400000000004</v>
      </c>
      <c r="I469" s="62">
        <f>SUMIFS(Detalhe_Registro!$F:$F,Detalhe_Registro!$A:$A,A469,Detalhe_Registro!$D:$D,B469)</f>
        <v>60</v>
      </c>
      <c r="J469" s="63">
        <f>SUMIFS(Detalhe_Registro!$G:$G,Detalhe_Registro!$A:$A,A469,Detalhe_Registro!$D:$D,B469)</f>
        <v>4.17</v>
      </c>
      <c r="K469" s="40" t="str">
        <f>IF(G469="","",IF(G469&lt;Premissas!$C$8,"&lt; 1,00",IF(G469&lt;Premissas!$C$9,"1,00 – 1,19",IF(G469&lt;Premissas!$C$10,"1,20 – 1,39",IF(G469&lt;Premissas!$C$11,"1,40 – 1,59",IF(G469&lt;Premissas!$C$12,"1,60 – 1,99","≥ 2,00"))))))</f>
        <v>&lt; 1,00</v>
      </c>
      <c r="L469" s="64">
        <f>IF(G469="","",MIN(Premissas!$C$17,IF(G469&lt;Premissas!$C$8,Premissas!$E$7,IF(G469&lt;Premissas!$C$9,Premissas!$E$8,IF(G469&lt;Premissas!$C$10,Premissas!$E$9,IF(G469&lt;Premissas!$C$11,Premissas!$E$10,IF(G469&lt;Premissas!$C$12,Premissas!$E$11,Premissas!$E$12)))))))</f>
        <v>0</v>
      </c>
      <c r="M469" s="65">
        <f>IF(OR(L469="",L469=0),0,L469/Premissas!$C$16)</f>
        <v>0</v>
      </c>
      <c r="N469" s="40" t="str">
        <f>IF(L469&gt;=Premissas!$C$17,"SIM","NÃO")</f>
        <v>NÃO</v>
      </c>
    </row>
    <row r="470" spans="1:14" ht="15" customHeight="1">
      <c r="A470" s="40">
        <v>7</v>
      </c>
      <c r="B470" s="40" t="s">
        <v>1138</v>
      </c>
      <c r="C470" s="40" t="s">
        <v>1139</v>
      </c>
      <c r="D470" s="40">
        <v>7801</v>
      </c>
      <c r="E470" s="40" t="s">
        <v>21</v>
      </c>
      <c r="F470" s="40">
        <f>COUNTIFS(Detalhe_Registro!$A:$A,A470,Detalhe_Registro!$D:$D,B470)</f>
        <v>1</v>
      </c>
      <c r="G470" s="63">
        <v>0.9375</v>
      </c>
      <c r="H470" s="63">
        <v>0.9375</v>
      </c>
      <c r="I470" s="62">
        <f>SUMIFS(Detalhe_Registro!$F:$F,Detalhe_Registro!$A:$A,A470,Detalhe_Registro!$D:$D,B470)</f>
        <v>1822</v>
      </c>
      <c r="J470" s="63">
        <f>SUMIFS(Detalhe_Registro!$G:$G,Detalhe_Registro!$A:$A,A470,Detalhe_Registro!$D:$D,B470)</f>
        <v>121.72</v>
      </c>
      <c r="K470" s="40" t="str">
        <f>IF(G470="","",IF(G470&lt;Premissas!$C$8,"&lt; 1,00",IF(G470&lt;Premissas!$C$9,"1,00 – 1,19",IF(G470&lt;Premissas!$C$10,"1,20 – 1,39",IF(G470&lt;Premissas!$C$11,"1,40 – 1,59",IF(G470&lt;Premissas!$C$12,"1,60 – 1,99","≥ 2,00"))))))</f>
        <v>&lt; 1,00</v>
      </c>
      <c r="L470" s="64">
        <f>IF(G470="","",MIN(Premissas!$C$17,IF(G470&lt;Premissas!$C$8,Premissas!$E$7,IF(G470&lt;Premissas!$C$9,Premissas!$E$8,IF(G470&lt;Premissas!$C$10,Premissas!$E$9,IF(G470&lt;Premissas!$C$11,Premissas!$E$10,IF(G470&lt;Premissas!$C$12,Premissas!$E$11,Premissas!$E$12)))))))</f>
        <v>0</v>
      </c>
      <c r="M470" s="65">
        <f>IF(OR(L470="",L470=0),0,L470/Premissas!$C$16)</f>
        <v>0</v>
      </c>
      <c r="N470" s="40" t="str">
        <f>IF(L470&gt;=Premissas!$C$17,"SIM","NÃO")</f>
        <v>NÃO</v>
      </c>
    </row>
    <row r="471" spans="1:14" ht="15" customHeight="1">
      <c r="A471" s="40">
        <v>7</v>
      </c>
      <c r="B471" s="40" t="s">
        <v>920</v>
      </c>
      <c r="C471" s="40" t="s">
        <v>921</v>
      </c>
      <c r="D471" s="40">
        <v>7801</v>
      </c>
      <c r="E471" s="40" t="s">
        <v>20</v>
      </c>
      <c r="F471" s="40">
        <f>COUNTIFS(Detalhe_Registro!$A:$A,A471,Detalhe_Registro!$D:$D,B471)</f>
        <v>1</v>
      </c>
      <c r="G471" s="63">
        <v>1.3529409999999999</v>
      </c>
      <c r="H471" s="63">
        <v>1.3529409999999999</v>
      </c>
      <c r="I471" s="62">
        <f>SUMIFS(Detalhe_Registro!$F:$F,Detalhe_Registro!$A:$A,A471,Detalhe_Registro!$D:$D,B471)</f>
        <v>3674</v>
      </c>
      <c r="J471" s="63">
        <f>SUMIFS(Detalhe_Registro!$G:$G,Detalhe_Registro!$A:$A,A471,Detalhe_Registro!$D:$D,B471)</f>
        <v>160.16</v>
      </c>
      <c r="K471" s="40" t="str">
        <f>IF(G471="","",IF(G471&lt;Premissas!$C$8,"&lt; 1,00",IF(G471&lt;Premissas!$C$9,"1,00 – 1,19",IF(G471&lt;Premissas!$C$10,"1,20 – 1,39",IF(G471&lt;Premissas!$C$11,"1,40 – 1,59",IF(G471&lt;Premissas!$C$12,"1,60 – 1,99","≥ 2,00"))))))</f>
        <v>1,20 – 1,39</v>
      </c>
      <c r="L471" s="64">
        <f>IF(G471="","",MIN(Premissas!$C$17,IF(G471&lt;Premissas!$C$8,Premissas!$E$7,IF(G471&lt;Premissas!$C$9,Premissas!$E$8,IF(G471&lt;Premissas!$C$10,Premissas!$E$9,IF(G471&lt;Premissas!$C$11,Premissas!$E$10,IF(G471&lt;Premissas!$C$12,Premissas!$E$11,Premissas!$E$12)))))))</f>
        <v>200</v>
      </c>
      <c r="M471" s="65">
        <f>IF(OR(L471="",L471=0),0,L471/Premissas!$C$16)</f>
        <v>7.6923076923076925</v>
      </c>
      <c r="N471" s="40" t="str">
        <f>IF(L471&gt;=Premissas!$C$17,"SIM","NÃO")</f>
        <v>NÃO</v>
      </c>
    </row>
    <row r="472" spans="1:14" ht="15" customHeight="1">
      <c r="A472" s="40">
        <v>7</v>
      </c>
      <c r="B472" s="40" t="s">
        <v>1104</v>
      </c>
      <c r="C472" s="40" t="s">
        <v>1105</v>
      </c>
      <c r="D472" s="40">
        <v>7801</v>
      </c>
      <c r="E472" s="40" t="s">
        <v>19</v>
      </c>
      <c r="F472" s="40">
        <f>COUNTIFS(Detalhe_Registro!$A:$A,A472,Detalhe_Registro!$D:$D,B472)</f>
        <v>1</v>
      </c>
      <c r="G472" s="63">
        <v>1</v>
      </c>
      <c r="H472" s="63">
        <v>1</v>
      </c>
      <c r="I472" s="62">
        <f>SUMIFS(Detalhe_Registro!$F:$F,Detalhe_Registro!$A:$A,A472,Detalhe_Registro!$D:$D,B472)</f>
        <v>906</v>
      </c>
      <c r="J472" s="63">
        <f>SUMIFS(Detalhe_Registro!$G:$G,Detalhe_Registro!$A:$A,A472,Detalhe_Registro!$D:$D,B472)</f>
        <v>41.98</v>
      </c>
      <c r="K472" s="40" t="str">
        <f>IF(G472="","",IF(G472&lt;Premissas!$C$8,"&lt; 1,00",IF(G472&lt;Premissas!$C$9,"1,00 – 1,19",IF(G472&lt;Premissas!$C$10,"1,20 – 1,39",IF(G472&lt;Premissas!$C$11,"1,40 – 1,59",IF(G472&lt;Premissas!$C$12,"1,60 – 1,99","≥ 2,00"))))))</f>
        <v>1,00 – 1,19</v>
      </c>
      <c r="L472" s="64">
        <f>IF(G472="","",MIN(Premissas!$C$17,IF(G472&lt;Premissas!$C$8,Premissas!$E$7,IF(G472&lt;Premissas!$C$9,Premissas!$E$8,IF(G472&lt;Premissas!$C$10,Premissas!$E$9,IF(G472&lt;Premissas!$C$11,Premissas!$E$10,IF(G472&lt;Premissas!$C$12,Premissas!$E$11,Premissas!$E$12)))))))</f>
        <v>100</v>
      </c>
      <c r="M472" s="65">
        <f>IF(OR(L472="",L472=0),0,L472/Premissas!$C$16)</f>
        <v>3.8461538461538463</v>
      </c>
      <c r="N472" s="40" t="str">
        <f>IF(L472&gt;=Premissas!$C$17,"SIM","NÃO")</f>
        <v>NÃO</v>
      </c>
    </row>
    <row r="473" spans="1:14" ht="15" customHeight="1">
      <c r="A473" s="40">
        <v>7</v>
      </c>
      <c r="B473" s="40" t="s">
        <v>1128</v>
      </c>
      <c r="C473" s="40" t="s">
        <v>1129</v>
      </c>
      <c r="D473" s="40">
        <v>7801</v>
      </c>
      <c r="E473" s="40" t="s">
        <v>22</v>
      </c>
      <c r="F473" s="40">
        <f>COUNTIFS(Detalhe_Registro!$A:$A,A473,Detalhe_Registro!$D:$D,B473)</f>
        <v>1</v>
      </c>
      <c r="G473" s="63">
        <v>0.3</v>
      </c>
      <c r="H473" s="63">
        <v>0.3</v>
      </c>
      <c r="I473" s="62">
        <f>SUMIFS(Detalhe_Registro!$F:$F,Detalhe_Registro!$A:$A,A473,Detalhe_Registro!$D:$D,B473)</f>
        <v>978</v>
      </c>
      <c r="J473" s="63">
        <f>SUMIFS(Detalhe_Registro!$G:$G,Detalhe_Registro!$A:$A,A473,Detalhe_Registro!$D:$D,B473)</f>
        <v>167.1</v>
      </c>
      <c r="K473" s="40" t="str">
        <f>IF(G473="","",IF(G473&lt;Premissas!$C$8,"&lt; 1,00",IF(G473&lt;Premissas!$C$9,"1,00 – 1,19",IF(G473&lt;Premissas!$C$10,"1,20 – 1,39",IF(G473&lt;Premissas!$C$11,"1,40 – 1,59",IF(G473&lt;Premissas!$C$12,"1,60 – 1,99","≥ 2,00"))))))</f>
        <v>&lt; 1,00</v>
      </c>
      <c r="L473" s="64">
        <f>IF(G473="","",MIN(Premissas!$C$17,IF(G473&lt;Premissas!$C$8,Premissas!$E$7,IF(G473&lt;Premissas!$C$9,Premissas!$E$8,IF(G473&lt;Premissas!$C$10,Premissas!$E$9,IF(G473&lt;Premissas!$C$11,Premissas!$E$10,IF(G473&lt;Premissas!$C$12,Premissas!$E$11,Premissas!$E$12)))))))</f>
        <v>0</v>
      </c>
      <c r="M473" s="65">
        <f>IF(OR(L473="",L473=0),0,L473/Premissas!$C$16)</f>
        <v>0</v>
      </c>
      <c r="N473" s="40" t="str">
        <f>IF(L473&gt;=Premissas!$C$17,"SIM","NÃO")</f>
        <v>NÃO</v>
      </c>
    </row>
    <row r="474" spans="1:14" ht="15" customHeight="1">
      <c r="A474" s="40">
        <v>7</v>
      </c>
      <c r="B474" s="40" t="s">
        <v>1084</v>
      </c>
      <c r="C474" s="40" t="s">
        <v>1085</v>
      </c>
      <c r="D474" s="40">
        <v>7801</v>
      </c>
      <c r="E474" s="40" t="s">
        <v>1938</v>
      </c>
      <c r="F474" s="40">
        <f>COUNTIFS(Detalhe_Registro!$A:$A,A474,Detalhe_Registro!$D:$D,B474)</f>
        <v>2</v>
      </c>
      <c r="G474" s="63">
        <v>0.272727</v>
      </c>
      <c r="H474" s="63">
        <v>0.16577500000000001</v>
      </c>
      <c r="I474" s="62">
        <f>SUMIFS(Detalhe_Registro!$F:$F,Detalhe_Registro!$A:$A,A474,Detalhe_Registro!$D:$D,B474)</f>
        <v>35</v>
      </c>
      <c r="J474" s="63">
        <f>SUMIFS(Detalhe_Registro!$G:$G,Detalhe_Registro!$A:$A,A474,Detalhe_Registro!$D:$D,B474)</f>
        <v>8.08</v>
      </c>
      <c r="K474" s="40" t="str">
        <f>IF(G474="","",IF(G474&lt;Premissas!$C$8,"&lt; 1,00",IF(G474&lt;Premissas!$C$9,"1,00 – 1,19",IF(G474&lt;Premissas!$C$10,"1,20 – 1,39",IF(G474&lt;Premissas!$C$11,"1,40 – 1,59",IF(G474&lt;Premissas!$C$12,"1,60 – 1,99","≥ 2,00"))))))</f>
        <v>&lt; 1,00</v>
      </c>
      <c r="L474" s="64">
        <f>IF(G474="","",MIN(Premissas!$C$17,IF(G474&lt;Premissas!$C$8,Premissas!$E$7,IF(G474&lt;Premissas!$C$9,Premissas!$E$8,IF(G474&lt;Premissas!$C$10,Premissas!$E$9,IF(G474&lt;Premissas!$C$11,Premissas!$E$10,IF(G474&lt;Premissas!$C$12,Premissas!$E$11,Premissas!$E$12)))))))</f>
        <v>0</v>
      </c>
      <c r="M474" s="65">
        <f>IF(OR(L474="",L474=0),0,L474/Premissas!$C$16)</f>
        <v>0</v>
      </c>
      <c r="N474" s="40" t="str">
        <f>IF(L474&gt;=Premissas!$C$17,"SIM","NÃO")</f>
        <v>NÃO</v>
      </c>
    </row>
    <row r="475" spans="1:14" ht="15" customHeight="1">
      <c r="A475" s="40">
        <v>7</v>
      </c>
      <c r="B475" s="40" t="s">
        <v>1310</v>
      </c>
      <c r="C475" s="40" t="s">
        <v>1311</v>
      </c>
      <c r="D475" s="40">
        <v>7801</v>
      </c>
      <c r="E475" s="40" t="s">
        <v>21</v>
      </c>
      <c r="F475" s="40">
        <f>COUNTIFS(Detalhe_Registro!$A:$A,A475,Detalhe_Registro!$D:$D,B475)</f>
        <v>1</v>
      </c>
      <c r="G475" s="63">
        <v>0.875</v>
      </c>
      <c r="H475" s="63">
        <v>0.875</v>
      </c>
      <c r="I475" s="62">
        <f>SUMIFS(Detalhe_Registro!$F:$F,Detalhe_Registro!$A:$A,A475,Detalhe_Registro!$D:$D,B475)</f>
        <v>64</v>
      </c>
      <c r="J475" s="63">
        <f>SUMIFS(Detalhe_Registro!$G:$G,Detalhe_Registro!$A:$A,A475,Detalhe_Registro!$D:$D,B475)</f>
        <v>4.6500000000000004</v>
      </c>
      <c r="K475" s="40" t="str">
        <f>IF(G475="","",IF(G475&lt;Premissas!$C$8,"&lt; 1,00",IF(G475&lt;Premissas!$C$9,"1,00 – 1,19",IF(G475&lt;Premissas!$C$10,"1,20 – 1,39",IF(G475&lt;Premissas!$C$11,"1,40 – 1,59",IF(G475&lt;Premissas!$C$12,"1,60 – 1,99","≥ 2,00"))))))</f>
        <v>&lt; 1,00</v>
      </c>
      <c r="L475" s="64">
        <f>IF(G475="","",MIN(Premissas!$C$17,IF(G475&lt;Premissas!$C$8,Premissas!$E$7,IF(G475&lt;Premissas!$C$9,Premissas!$E$8,IF(G475&lt;Premissas!$C$10,Premissas!$E$9,IF(G475&lt;Premissas!$C$11,Premissas!$E$10,IF(G475&lt;Premissas!$C$12,Premissas!$E$11,Premissas!$E$12)))))))</f>
        <v>0</v>
      </c>
      <c r="M475" s="65">
        <f>IF(OR(L475="",L475=0),0,L475/Premissas!$C$16)</f>
        <v>0</v>
      </c>
      <c r="N475" s="40" t="str">
        <f>IF(L475&gt;=Premissas!$C$17,"SIM","NÃO")</f>
        <v>NÃO</v>
      </c>
    </row>
    <row r="476" spans="1:14" ht="15" customHeight="1">
      <c r="A476" s="40">
        <v>7</v>
      </c>
      <c r="B476" s="40" t="s">
        <v>1100</v>
      </c>
      <c r="C476" s="40" t="s">
        <v>1101</v>
      </c>
      <c r="D476" s="40">
        <v>7801</v>
      </c>
      <c r="E476" s="40" t="s">
        <v>19</v>
      </c>
      <c r="F476" s="40">
        <f>COUNTIFS(Detalhe_Registro!$A:$A,A476,Detalhe_Registro!$D:$D,B476)</f>
        <v>1</v>
      </c>
      <c r="G476" s="63">
        <v>1.318182</v>
      </c>
      <c r="H476" s="63">
        <v>1.318182</v>
      </c>
      <c r="I476" s="62">
        <f>SUMIFS(Detalhe_Registro!$F:$F,Detalhe_Registro!$A:$A,A476,Detalhe_Registro!$D:$D,B476)</f>
        <v>549</v>
      </c>
      <c r="J476" s="63">
        <f>SUMIFS(Detalhe_Registro!$G:$G,Detalhe_Registro!$A:$A,A476,Detalhe_Registro!$D:$D,B476)</f>
        <v>18.82</v>
      </c>
      <c r="K476" s="40" t="str">
        <f>IF(G476="","",IF(G476&lt;Premissas!$C$8,"&lt; 1,00",IF(G476&lt;Premissas!$C$9,"1,00 – 1,19",IF(G476&lt;Premissas!$C$10,"1,20 – 1,39",IF(G476&lt;Premissas!$C$11,"1,40 – 1,59",IF(G476&lt;Premissas!$C$12,"1,60 – 1,99","≥ 2,00"))))))</f>
        <v>1,20 – 1,39</v>
      </c>
      <c r="L476" s="64">
        <f>IF(G476="","",MIN(Premissas!$C$17,IF(G476&lt;Premissas!$C$8,Premissas!$E$7,IF(G476&lt;Premissas!$C$9,Premissas!$E$8,IF(G476&lt;Premissas!$C$10,Premissas!$E$9,IF(G476&lt;Premissas!$C$11,Premissas!$E$10,IF(G476&lt;Premissas!$C$12,Premissas!$E$11,Premissas!$E$12)))))))</f>
        <v>200</v>
      </c>
      <c r="M476" s="65">
        <f>IF(OR(L476="",L476=0),0,L476/Premissas!$C$16)</f>
        <v>7.6923076923076925</v>
      </c>
      <c r="N476" s="40" t="str">
        <f>IF(L476&gt;=Premissas!$C$17,"SIM","NÃO")</f>
        <v>NÃO</v>
      </c>
    </row>
    <row r="477" spans="1:14" ht="15" customHeight="1">
      <c r="A477" s="40">
        <v>7</v>
      </c>
      <c r="B477" s="40" t="s">
        <v>1252</v>
      </c>
      <c r="C477" s="40" t="s">
        <v>1253</v>
      </c>
      <c r="D477" s="40">
        <v>7801</v>
      </c>
      <c r="E477" s="40" t="s">
        <v>19</v>
      </c>
      <c r="F477" s="40">
        <f>COUNTIFS(Detalhe_Registro!$A:$A,A477,Detalhe_Registro!$D:$D,B477)</f>
        <v>1</v>
      </c>
      <c r="G477" s="63">
        <v>0.45454499999999998</v>
      </c>
      <c r="H477" s="63">
        <v>0.45454499999999998</v>
      </c>
      <c r="I477" s="62">
        <f>SUMIFS(Detalhe_Registro!$F:$F,Detalhe_Registro!$A:$A,A477,Detalhe_Registro!$D:$D,B477)</f>
        <v>61</v>
      </c>
      <c r="J477" s="63">
        <f>SUMIFS(Detalhe_Registro!$G:$G,Detalhe_Registro!$A:$A,A477,Detalhe_Registro!$D:$D,B477)</f>
        <v>5.81</v>
      </c>
      <c r="K477" s="40" t="str">
        <f>IF(G477="","",IF(G477&lt;Premissas!$C$8,"&lt; 1,00",IF(G477&lt;Premissas!$C$9,"1,00 – 1,19",IF(G477&lt;Premissas!$C$10,"1,20 – 1,39",IF(G477&lt;Premissas!$C$11,"1,40 – 1,59",IF(G477&lt;Premissas!$C$12,"1,60 – 1,99","≥ 2,00"))))))</f>
        <v>&lt; 1,00</v>
      </c>
      <c r="L477" s="64">
        <f>IF(G477="","",MIN(Premissas!$C$17,IF(G477&lt;Premissas!$C$8,Premissas!$E$7,IF(G477&lt;Premissas!$C$9,Premissas!$E$8,IF(G477&lt;Premissas!$C$10,Premissas!$E$9,IF(G477&lt;Premissas!$C$11,Premissas!$E$10,IF(G477&lt;Premissas!$C$12,Premissas!$E$11,Premissas!$E$12)))))))</f>
        <v>0</v>
      </c>
      <c r="M477" s="65">
        <f>IF(OR(L477="",L477=0),0,L477/Premissas!$C$16)</f>
        <v>0</v>
      </c>
      <c r="N477" s="40" t="str">
        <f>IF(L477&gt;=Premissas!$C$17,"SIM","NÃO")</f>
        <v>NÃO</v>
      </c>
    </row>
    <row r="478" spans="1:14" ht="15" customHeight="1">
      <c r="A478" s="40">
        <v>7</v>
      </c>
      <c r="B478" s="40" t="s">
        <v>902</v>
      </c>
      <c r="C478" s="40" t="s">
        <v>903</v>
      </c>
      <c r="D478" s="40">
        <v>7801</v>
      </c>
      <c r="E478" s="40" t="s">
        <v>21</v>
      </c>
      <c r="F478" s="40">
        <f>COUNTIFS(Detalhe_Registro!$A:$A,A478,Detalhe_Registro!$D:$D,B478)</f>
        <v>1</v>
      </c>
      <c r="G478" s="63">
        <v>0.5625</v>
      </c>
      <c r="H478" s="63">
        <v>0.5625</v>
      </c>
      <c r="I478" s="62">
        <f>SUMIFS(Detalhe_Registro!$F:$F,Detalhe_Registro!$A:$A,A478,Detalhe_Registro!$D:$D,B478)</f>
        <v>11</v>
      </c>
      <c r="J478" s="63">
        <f>SUMIFS(Detalhe_Registro!$G:$G,Detalhe_Registro!$A:$A,A478,Detalhe_Registro!$D:$D,B478)</f>
        <v>1.25</v>
      </c>
      <c r="K478" s="40" t="str">
        <f>IF(G478="","",IF(G478&lt;Premissas!$C$8,"&lt; 1,00",IF(G478&lt;Premissas!$C$9,"1,00 – 1,19",IF(G478&lt;Premissas!$C$10,"1,20 – 1,39",IF(G478&lt;Premissas!$C$11,"1,40 – 1,59",IF(G478&lt;Premissas!$C$12,"1,60 – 1,99","≥ 2,00"))))))</f>
        <v>&lt; 1,00</v>
      </c>
      <c r="L478" s="64">
        <f>IF(G478="","",MIN(Premissas!$C$17,IF(G478&lt;Premissas!$C$8,Premissas!$E$7,IF(G478&lt;Premissas!$C$9,Premissas!$E$8,IF(G478&lt;Premissas!$C$10,Premissas!$E$9,IF(G478&lt;Premissas!$C$11,Premissas!$E$10,IF(G478&lt;Premissas!$C$12,Premissas!$E$11,Premissas!$E$12)))))))</f>
        <v>0</v>
      </c>
      <c r="M478" s="65">
        <f>IF(OR(L478="",L478=0),0,L478/Premissas!$C$16)</f>
        <v>0</v>
      </c>
      <c r="N478" s="40" t="str">
        <f>IF(L478&gt;=Premissas!$C$17,"SIM","NÃO")</f>
        <v>NÃO</v>
      </c>
    </row>
    <row r="479" spans="1:14" ht="15" customHeight="1">
      <c r="A479" s="40">
        <v>7</v>
      </c>
      <c r="B479" s="40" t="s">
        <v>1026</v>
      </c>
      <c r="C479" s="40" t="s">
        <v>1027</v>
      </c>
      <c r="D479" s="40">
        <v>7801</v>
      </c>
      <c r="E479" s="40" t="s">
        <v>19</v>
      </c>
      <c r="F479" s="40">
        <f>COUNTIFS(Detalhe_Registro!$A:$A,A479,Detalhe_Registro!$D:$D,B479)</f>
        <v>1</v>
      </c>
      <c r="G479" s="63">
        <v>0.45454499999999998</v>
      </c>
      <c r="H479" s="63">
        <v>0.45454499999999998</v>
      </c>
      <c r="I479" s="62">
        <f>SUMIFS(Detalhe_Registro!$F:$F,Detalhe_Registro!$A:$A,A479,Detalhe_Registro!$D:$D,B479)</f>
        <v>977</v>
      </c>
      <c r="J479" s="63">
        <f>SUMIFS(Detalhe_Registro!$G:$G,Detalhe_Registro!$A:$A,A479,Detalhe_Registro!$D:$D,B479)</f>
        <v>99.62</v>
      </c>
      <c r="K479" s="40" t="str">
        <f>IF(G479="","",IF(G479&lt;Premissas!$C$8,"&lt; 1,00",IF(G479&lt;Premissas!$C$9,"1,00 – 1,19",IF(G479&lt;Premissas!$C$10,"1,20 – 1,39",IF(G479&lt;Premissas!$C$11,"1,40 – 1,59",IF(G479&lt;Premissas!$C$12,"1,60 – 1,99","≥ 2,00"))))))</f>
        <v>&lt; 1,00</v>
      </c>
      <c r="L479" s="64">
        <f>IF(G479="","",MIN(Premissas!$C$17,IF(G479&lt;Premissas!$C$8,Premissas!$E$7,IF(G479&lt;Premissas!$C$9,Premissas!$E$8,IF(G479&lt;Premissas!$C$10,Premissas!$E$9,IF(G479&lt;Premissas!$C$11,Premissas!$E$10,IF(G479&lt;Premissas!$C$12,Premissas!$E$11,Premissas!$E$12)))))))</f>
        <v>0</v>
      </c>
      <c r="M479" s="65">
        <f>IF(OR(L479="",L479=0),0,L479/Premissas!$C$16)</f>
        <v>0</v>
      </c>
      <c r="N479" s="40" t="str">
        <f>IF(L479&gt;=Premissas!$C$17,"SIM","NÃO")</f>
        <v>NÃO</v>
      </c>
    </row>
    <row r="480" spans="1:14" ht="15" customHeight="1">
      <c r="A480" s="40">
        <v>7</v>
      </c>
      <c r="B480" s="40" t="s">
        <v>1122</v>
      </c>
      <c r="C480" s="40" t="s">
        <v>1123</v>
      </c>
      <c r="D480" s="40">
        <v>7801</v>
      </c>
      <c r="E480" s="40" t="s">
        <v>21</v>
      </c>
      <c r="F480" s="40">
        <f>COUNTIFS(Detalhe_Registro!$A:$A,A480,Detalhe_Registro!$D:$D,B480)</f>
        <v>1</v>
      </c>
      <c r="G480" s="63">
        <v>0.625</v>
      </c>
      <c r="H480" s="63">
        <v>0.625</v>
      </c>
      <c r="I480" s="62">
        <f>SUMIFS(Detalhe_Registro!$F:$F,Detalhe_Registro!$A:$A,A480,Detalhe_Registro!$D:$D,B480)</f>
        <v>1265</v>
      </c>
      <c r="J480" s="63">
        <f>SUMIFS(Detalhe_Registro!$G:$G,Detalhe_Registro!$A:$A,A480,Detalhe_Registro!$D:$D,B480)</f>
        <v>132.13</v>
      </c>
      <c r="K480" s="40" t="str">
        <f>IF(G480="","",IF(G480&lt;Premissas!$C$8,"&lt; 1,00",IF(G480&lt;Premissas!$C$9,"1,00 – 1,19",IF(G480&lt;Premissas!$C$10,"1,20 – 1,39",IF(G480&lt;Premissas!$C$11,"1,40 – 1,59",IF(G480&lt;Premissas!$C$12,"1,60 – 1,99","≥ 2,00"))))))</f>
        <v>&lt; 1,00</v>
      </c>
      <c r="L480" s="64">
        <f>IF(G480="","",MIN(Premissas!$C$17,IF(G480&lt;Premissas!$C$8,Premissas!$E$7,IF(G480&lt;Premissas!$C$9,Premissas!$E$8,IF(G480&lt;Premissas!$C$10,Premissas!$E$9,IF(G480&lt;Premissas!$C$11,Premissas!$E$10,IF(G480&lt;Premissas!$C$12,Premissas!$E$11,Premissas!$E$12)))))))</f>
        <v>0</v>
      </c>
      <c r="M480" s="65">
        <f>IF(OR(L480="",L480=0),0,L480/Premissas!$C$16)</f>
        <v>0</v>
      </c>
      <c r="N480" s="40" t="str">
        <f>IF(L480&gt;=Premissas!$C$17,"SIM","NÃO")</f>
        <v>NÃO</v>
      </c>
    </row>
    <row r="481" spans="1:14" ht="15" customHeight="1">
      <c r="A481" s="40">
        <v>7</v>
      </c>
      <c r="B481" s="40" t="s">
        <v>1220</v>
      </c>
      <c r="C481" s="40" t="s">
        <v>1221</v>
      </c>
      <c r="D481" s="40">
        <v>7801</v>
      </c>
      <c r="E481" s="40" t="s">
        <v>21</v>
      </c>
      <c r="F481" s="40">
        <f>COUNTIFS(Detalhe_Registro!$A:$A,A481,Detalhe_Registro!$D:$D,B481)</f>
        <v>1</v>
      </c>
      <c r="G481" s="63">
        <v>1</v>
      </c>
      <c r="H481" s="63">
        <v>1</v>
      </c>
      <c r="I481" s="62">
        <f>SUMIFS(Detalhe_Registro!$F:$F,Detalhe_Registro!$A:$A,A481,Detalhe_Registro!$D:$D,B481)</f>
        <v>2254</v>
      </c>
      <c r="J481" s="63">
        <f>SUMIFS(Detalhe_Registro!$G:$G,Detalhe_Registro!$A:$A,A481,Detalhe_Registro!$D:$D,B481)</f>
        <v>138.02000000000001</v>
      </c>
      <c r="K481" s="40" t="str">
        <f>IF(G481="","",IF(G481&lt;Premissas!$C$8,"&lt; 1,00",IF(G481&lt;Premissas!$C$9,"1,00 – 1,19",IF(G481&lt;Premissas!$C$10,"1,20 – 1,39",IF(G481&lt;Premissas!$C$11,"1,40 – 1,59",IF(G481&lt;Premissas!$C$12,"1,60 – 1,99","≥ 2,00"))))))</f>
        <v>1,00 – 1,19</v>
      </c>
      <c r="L481" s="64">
        <f>IF(G481="","",MIN(Premissas!$C$17,IF(G481&lt;Premissas!$C$8,Premissas!$E$7,IF(G481&lt;Premissas!$C$9,Premissas!$E$8,IF(G481&lt;Premissas!$C$10,Premissas!$E$9,IF(G481&lt;Premissas!$C$11,Premissas!$E$10,IF(G481&lt;Premissas!$C$12,Premissas!$E$11,Premissas!$E$12)))))))</f>
        <v>100</v>
      </c>
      <c r="M481" s="65">
        <f>IF(OR(L481="",L481=0),0,L481/Premissas!$C$16)</f>
        <v>3.8461538461538463</v>
      </c>
      <c r="N481" s="40" t="str">
        <f>IF(L481&gt;=Premissas!$C$17,"SIM","NÃO")</f>
        <v>NÃO</v>
      </c>
    </row>
    <row r="482" spans="1:14" ht="15" customHeight="1">
      <c r="A482" s="40">
        <v>7</v>
      </c>
      <c r="B482" s="40" t="s">
        <v>1210</v>
      </c>
      <c r="C482" s="40" t="s">
        <v>1211</v>
      </c>
      <c r="D482" s="40">
        <v>7801</v>
      </c>
      <c r="E482" s="40" t="s">
        <v>1939</v>
      </c>
      <c r="F482" s="40">
        <f>COUNTIFS(Detalhe_Registro!$A:$A,A482,Detalhe_Registro!$D:$D,B482)</f>
        <v>2</v>
      </c>
      <c r="G482" s="63">
        <v>0.31818200000000002</v>
      </c>
      <c r="H482" s="63">
        <v>0.31534099999999998</v>
      </c>
      <c r="I482" s="62">
        <f>SUMIFS(Detalhe_Registro!$F:$F,Detalhe_Registro!$A:$A,A482,Detalhe_Registro!$D:$D,B482)</f>
        <v>534</v>
      </c>
      <c r="J482" s="63">
        <f>SUMIFS(Detalhe_Registro!$G:$G,Detalhe_Registro!$A:$A,A482,Detalhe_Registro!$D:$D,B482)</f>
        <v>88.68</v>
      </c>
      <c r="K482" s="40" t="str">
        <f>IF(G482="","",IF(G482&lt;Premissas!$C$8,"&lt; 1,00",IF(G482&lt;Premissas!$C$9,"1,00 – 1,19",IF(G482&lt;Premissas!$C$10,"1,20 – 1,39",IF(G482&lt;Premissas!$C$11,"1,40 – 1,59",IF(G482&lt;Premissas!$C$12,"1,60 – 1,99","≥ 2,00"))))))</f>
        <v>&lt; 1,00</v>
      </c>
      <c r="L482" s="64">
        <f>IF(G482="","",MIN(Premissas!$C$17,IF(G482&lt;Premissas!$C$8,Premissas!$E$7,IF(G482&lt;Premissas!$C$9,Premissas!$E$8,IF(G482&lt;Premissas!$C$10,Premissas!$E$9,IF(G482&lt;Premissas!$C$11,Premissas!$E$10,IF(G482&lt;Premissas!$C$12,Premissas!$E$11,Premissas!$E$12)))))))</f>
        <v>0</v>
      </c>
      <c r="M482" s="65">
        <f>IF(OR(L482="",L482=0),0,L482/Premissas!$C$16)</f>
        <v>0</v>
      </c>
      <c r="N482" s="40" t="str">
        <f>IF(L482&gt;=Premissas!$C$17,"SIM","NÃO")</f>
        <v>NÃO</v>
      </c>
    </row>
    <row r="483" spans="1:14" ht="15" customHeight="1">
      <c r="A483" s="40">
        <v>7</v>
      </c>
      <c r="B483" s="40" t="s">
        <v>1114</v>
      </c>
      <c r="C483" s="40" t="s">
        <v>1115</v>
      </c>
      <c r="D483" s="40">
        <v>7801</v>
      </c>
      <c r="E483" s="40" t="s">
        <v>21</v>
      </c>
      <c r="F483" s="40">
        <f>COUNTIFS(Detalhe_Registro!$A:$A,A483,Detalhe_Registro!$D:$D,B483)</f>
        <v>1</v>
      </c>
      <c r="G483" s="63">
        <v>1</v>
      </c>
      <c r="H483" s="63">
        <v>1</v>
      </c>
      <c r="I483" s="62">
        <f>SUMIFS(Detalhe_Registro!$F:$F,Detalhe_Registro!$A:$A,A483,Detalhe_Registro!$D:$D,B483)</f>
        <v>95</v>
      </c>
      <c r="J483" s="63">
        <f>SUMIFS(Detalhe_Registro!$G:$G,Detalhe_Registro!$A:$A,A483,Detalhe_Registro!$D:$D,B483)</f>
        <v>5.81</v>
      </c>
      <c r="K483" s="40" t="str">
        <f>IF(G483="","",IF(G483&lt;Premissas!$C$8,"&lt; 1,00",IF(G483&lt;Premissas!$C$9,"1,00 – 1,19",IF(G483&lt;Premissas!$C$10,"1,20 – 1,39",IF(G483&lt;Premissas!$C$11,"1,40 – 1,59",IF(G483&lt;Premissas!$C$12,"1,60 – 1,99","≥ 2,00"))))))</f>
        <v>1,00 – 1,19</v>
      </c>
      <c r="L483" s="64">
        <f>IF(G483="","",MIN(Premissas!$C$17,IF(G483&lt;Premissas!$C$8,Premissas!$E$7,IF(G483&lt;Premissas!$C$9,Premissas!$E$8,IF(G483&lt;Premissas!$C$10,Premissas!$E$9,IF(G483&lt;Premissas!$C$11,Premissas!$E$10,IF(G483&lt;Premissas!$C$12,Premissas!$E$11,Premissas!$E$12)))))))</f>
        <v>100</v>
      </c>
      <c r="M483" s="65">
        <f>IF(OR(L483="",L483=0),0,L483/Premissas!$C$16)</f>
        <v>3.8461538461538463</v>
      </c>
      <c r="N483" s="40" t="str">
        <f>IF(L483&gt;=Premissas!$C$17,"SIM","NÃO")</f>
        <v>NÃO</v>
      </c>
    </row>
    <row r="484" spans="1:14" ht="15" customHeight="1">
      <c r="A484" s="40">
        <v>7</v>
      </c>
      <c r="B484" s="40" t="s">
        <v>1248</v>
      </c>
      <c r="C484" s="40" t="s">
        <v>1249</v>
      </c>
      <c r="D484" s="40">
        <v>7801</v>
      </c>
      <c r="E484" s="40" t="s">
        <v>21</v>
      </c>
      <c r="F484" s="40">
        <f>COUNTIFS(Detalhe_Registro!$A:$A,A484,Detalhe_Registro!$D:$D,B484)</f>
        <v>1</v>
      </c>
      <c r="G484" s="63">
        <v>0.1875</v>
      </c>
      <c r="H484" s="63">
        <v>0.1875</v>
      </c>
      <c r="I484" s="62">
        <f>SUMIFS(Detalhe_Registro!$F:$F,Detalhe_Registro!$A:$A,A484,Detalhe_Registro!$D:$D,B484)</f>
        <v>97</v>
      </c>
      <c r="J484" s="63">
        <f>SUMIFS(Detalhe_Registro!$G:$G,Detalhe_Registro!$A:$A,A484,Detalhe_Registro!$D:$D,B484)</f>
        <v>33.64</v>
      </c>
      <c r="K484" s="40" t="str">
        <f>IF(G484="","",IF(G484&lt;Premissas!$C$8,"&lt; 1,00",IF(G484&lt;Premissas!$C$9,"1,00 – 1,19",IF(G484&lt;Premissas!$C$10,"1,20 – 1,39",IF(G484&lt;Premissas!$C$11,"1,40 – 1,59",IF(G484&lt;Premissas!$C$12,"1,60 – 1,99","≥ 2,00"))))))</f>
        <v>&lt; 1,00</v>
      </c>
      <c r="L484" s="64">
        <f>IF(G484="","",MIN(Premissas!$C$17,IF(G484&lt;Premissas!$C$8,Premissas!$E$7,IF(G484&lt;Premissas!$C$9,Premissas!$E$8,IF(G484&lt;Premissas!$C$10,Premissas!$E$9,IF(G484&lt;Premissas!$C$11,Premissas!$E$10,IF(G484&lt;Premissas!$C$12,Premissas!$E$11,Premissas!$E$12)))))))</f>
        <v>0</v>
      </c>
      <c r="M484" s="65">
        <f>IF(OR(L484="",L484=0),0,L484/Premissas!$C$16)</f>
        <v>0</v>
      </c>
      <c r="N484" s="40" t="str">
        <f>IF(L484&gt;=Premissas!$C$17,"SIM","NÃO")</f>
        <v>NÃO</v>
      </c>
    </row>
    <row r="485" spans="1:14" ht="15" customHeight="1">
      <c r="A485" s="40">
        <v>7</v>
      </c>
      <c r="B485" s="40" t="s">
        <v>1312</v>
      </c>
      <c r="C485" s="40" t="s">
        <v>1313</v>
      </c>
      <c r="D485" s="40">
        <v>7801</v>
      </c>
      <c r="E485" s="40" t="s">
        <v>22</v>
      </c>
      <c r="F485" s="40">
        <f>COUNTIFS(Detalhe_Registro!$A:$A,A485,Detalhe_Registro!$D:$D,B485)</f>
        <v>1</v>
      </c>
      <c r="G485" s="63">
        <v>0.25</v>
      </c>
      <c r="H485" s="63">
        <v>0.25</v>
      </c>
      <c r="I485" s="62">
        <f>SUMIFS(Detalhe_Registro!$F:$F,Detalhe_Registro!$A:$A,A485,Detalhe_Registro!$D:$D,B485)</f>
        <v>100</v>
      </c>
      <c r="J485" s="63">
        <f>SUMIFS(Detalhe_Registro!$G:$G,Detalhe_Registro!$A:$A,A485,Detalhe_Registro!$D:$D,B485)</f>
        <v>19.09</v>
      </c>
      <c r="K485" s="40" t="str">
        <f>IF(G485="","",IF(G485&lt;Premissas!$C$8,"&lt; 1,00",IF(G485&lt;Premissas!$C$9,"1,00 – 1,19",IF(G485&lt;Premissas!$C$10,"1,20 – 1,39",IF(G485&lt;Premissas!$C$11,"1,40 – 1,59",IF(G485&lt;Premissas!$C$12,"1,60 – 1,99","≥ 2,00"))))))</f>
        <v>&lt; 1,00</v>
      </c>
      <c r="L485" s="64">
        <f>IF(G485="","",MIN(Premissas!$C$17,IF(G485&lt;Premissas!$C$8,Premissas!$E$7,IF(G485&lt;Premissas!$C$9,Premissas!$E$8,IF(G485&lt;Premissas!$C$10,Premissas!$E$9,IF(G485&lt;Premissas!$C$11,Premissas!$E$10,IF(G485&lt;Premissas!$C$12,Premissas!$E$11,Premissas!$E$12)))))))</f>
        <v>0</v>
      </c>
      <c r="M485" s="65">
        <f>IF(OR(L485="",L485=0),0,L485/Premissas!$C$16)</f>
        <v>0</v>
      </c>
      <c r="N485" s="40" t="str">
        <f>IF(L485&gt;=Premissas!$C$17,"SIM","NÃO")</f>
        <v>NÃO</v>
      </c>
    </row>
    <row r="486" spans="1:14" ht="15" customHeight="1">
      <c r="A486" s="40">
        <v>7</v>
      </c>
      <c r="B486" s="40" t="s">
        <v>1070</v>
      </c>
      <c r="C486" s="40" t="s">
        <v>1071</v>
      </c>
      <c r="D486" s="40">
        <v>7801</v>
      </c>
      <c r="E486" s="40" t="s">
        <v>21</v>
      </c>
      <c r="F486" s="40">
        <f>COUNTIFS(Detalhe_Registro!$A:$A,A486,Detalhe_Registro!$D:$D,B486)</f>
        <v>1</v>
      </c>
      <c r="G486" s="63">
        <v>0.3125</v>
      </c>
      <c r="H486" s="63">
        <v>0.3125</v>
      </c>
      <c r="I486" s="62">
        <f>SUMIFS(Detalhe_Registro!$F:$F,Detalhe_Registro!$A:$A,A486,Detalhe_Registro!$D:$D,B486)</f>
        <v>295</v>
      </c>
      <c r="J486" s="63">
        <f>SUMIFS(Detalhe_Registro!$G:$G,Detalhe_Registro!$A:$A,A486,Detalhe_Registro!$D:$D,B486)</f>
        <v>55.72</v>
      </c>
      <c r="K486" s="40" t="str">
        <f>IF(G486="","",IF(G486&lt;Premissas!$C$8,"&lt; 1,00",IF(G486&lt;Premissas!$C$9,"1,00 – 1,19",IF(G486&lt;Premissas!$C$10,"1,20 – 1,39",IF(G486&lt;Premissas!$C$11,"1,40 – 1,59",IF(G486&lt;Premissas!$C$12,"1,60 – 1,99","≥ 2,00"))))))</f>
        <v>&lt; 1,00</v>
      </c>
      <c r="L486" s="64">
        <f>IF(G486="","",MIN(Premissas!$C$17,IF(G486&lt;Premissas!$C$8,Premissas!$E$7,IF(G486&lt;Premissas!$C$9,Premissas!$E$8,IF(G486&lt;Premissas!$C$10,Premissas!$E$9,IF(G486&lt;Premissas!$C$11,Premissas!$E$10,IF(G486&lt;Premissas!$C$12,Premissas!$E$11,Premissas!$E$12)))))))</f>
        <v>0</v>
      </c>
      <c r="M486" s="65">
        <f>IF(OR(L486="",L486=0),0,L486/Premissas!$C$16)</f>
        <v>0</v>
      </c>
      <c r="N486" s="40" t="str">
        <f>IF(L486&gt;=Premissas!$C$17,"SIM","NÃO")</f>
        <v>NÃO</v>
      </c>
    </row>
    <row r="487" spans="1:14" ht="15" customHeight="1">
      <c r="A487" s="40">
        <v>7</v>
      </c>
      <c r="B487" s="40" t="s">
        <v>864</v>
      </c>
      <c r="C487" s="40" t="s">
        <v>865</v>
      </c>
      <c r="D487" s="40">
        <v>7801</v>
      </c>
      <c r="E487" s="40" t="s">
        <v>22</v>
      </c>
      <c r="F487" s="40">
        <f>COUNTIFS(Detalhe_Registro!$A:$A,A487,Detalhe_Registro!$D:$D,B487)</f>
        <v>1</v>
      </c>
      <c r="G487" s="63">
        <v>0.3</v>
      </c>
      <c r="H487" s="63">
        <v>0.3</v>
      </c>
      <c r="I487" s="62">
        <f>SUMIFS(Detalhe_Registro!$F:$F,Detalhe_Registro!$A:$A,A487,Detalhe_Registro!$D:$D,B487)</f>
        <v>160</v>
      </c>
      <c r="J487" s="63">
        <f>SUMIFS(Detalhe_Registro!$G:$G,Detalhe_Registro!$A:$A,A487,Detalhe_Registro!$D:$D,B487)</f>
        <v>25.92</v>
      </c>
      <c r="K487" s="40" t="str">
        <f>IF(G487="","",IF(G487&lt;Premissas!$C$8,"&lt; 1,00",IF(G487&lt;Premissas!$C$9,"1,00 – 1,19",IF(G487&lt;Premissas!$C$10,"1,20 – 1,39",IF(G487&lt;Premissas!$C$11,"1,40 – 1,59",IF(G487&lt;Premissas!$C$12,"1,60 – 1,99","≥ 2,00"))))))</f>
        <v>&lt; 1,00</v>
      </c>
      <c r="L487" s="64">
        <f>IF(G487="","",MIN(Premissas!$C$17,IF(G487&lt;Premissas!$C$8,Premissas!$E$7,IF(G487&lt;Premissas!$C$9,Premissas!$E$8,IF(G487&lt;Premissas!$C$10,Premissas!$E$9,IF(G487&lt;Premissas!$C$11,Premissas!$E$10,IF(G487&lt;Premissas!$C$12,Premissas!$E$11,Premissas!$E$12)))))))</f>
        <v>0</v>
      </c>
      <c r="M487" s="65">
        <f>IF(OR(L487="",L487=0),0,L487/Premissas!$C$16)</f>
        <v>0</v>
      </c>
      <c r="N487" s="40" t="str">
        <f>IF(L487&gt;=Premissas!$C$17,"SIM","NÃO")</f>
        <v>NÃO</v>
      </c>
    </row>
    <row r="488" spans="1:14" ht="15" customHeight="1">
      <c r="A488" s="40">
        <v>7</v>
      </c>
      <c r="B488" s="40" t="s">
        <v>1294</v>
      </c>
      <c r="C488" s="40" t="s">
        <v>1295</v>
      </c>
      <c r="D488" s="40">
        <v>7801</v>
      </c>
      <c r="E488" s="40" t="s">
        <v>19</v>
      </c>
      <c r="F488" s="40">
        <f>COUNTIFS(Detalhe_Registro!$A:$A,A488,Detalhe_Registro!$D:$D,B488)</f>
        <v>1</v>
      </c>
      <c r="G488" s="63">
        <v>0.36363600000000001</v>
      </c>
      <c r="H488" s="63">
        <v>0.36363600000000001</v>
      </c>
      <c r="I488" s="62">
        <f>SUMIFS(Detalhe_Registro!$F:$F,Detalhe_Registro!$A:$A,A488,Detalhe_Registro!$D:$D,B488)</f>
        <v>430</v>
      </c>
      <c r="J488" s="63">
        <f>SUMIFS(Detalhe_Registro!$G:$G,Detalhe_Registro!$A:$A,A488,Detalhe_Registro!$D:$D,B488)</f>
        <v>57.03</v>
      </c>
      <c r="K488" s="40" t="str">
        <f>IF(G488="","",IF(G488&lt;Premissas!$C$8,"&lt; 1,00",IF(G488&lt;Premissas!$C$9,"1,00 – 1,19",IF(G488&lt;Premissas!$C$10,"1,20 – 1,39",IF(G488&lt;Premissas!$C$11,"1,40 – 1,59",IF(G488&lt;Premissas!$C$12,"1,60 – 1,99","≥ 2,00"))))))</f>
        <v>&lt; 1,00</v>
      </c>
      <c r="L488" s="64">
        <f>IF(G488="","",MIN(Premissas!$C$17,IF(G488&lt;Premissas!$C$8,Premissas!$E$7,IF(G488&lt;Premissas!$C$9,Premissas!$E$8,IF(G488&lt;Premissas!$C$10,Premissas!$E$9,IF(G488&lt;Premissas!$C$11,Premissas!$E$10,IF(G488&lt;Premissas!$C$12,Premissas!$E$11,Premissas!$E$12)))))))</f>
        <v>0</v>
      </c>
      <c r="M488" s="65">
        <f>IF(OR(L488="",L488=0),0,L488/Premissas!$C$16)</f>
        <v>0</v>
      </c>
      <c r="N488" s="40" t="str">
        <f>IF(L488&gt;=Premissas!$C$17,"SIM","NÃO")</f>
        <v>NÃO</v>
      </c>
    </row>
    <row r="489" spans="1:14" ht="15" customHeight="1">
      <c r="A489" s="40">
        <v>7</v>
      </c>
      <c r="B489" s="40" t="s">
        <v>924</v>
      </c>
      <c r="C489" s="40" t="s">
        <v>925</v>
      </c>
      <c r="D489" s="40">
        <v>7801</v>
      </c>
      <c r="E489" s="40" t="s">
        <v>21</v>
      </c>
      <c r="F489" s="40">
        <f>COUNTIFS(Detalhe_Registro!$A:$A,A489,Detalhe_Registro!$D:$D,B489)</f>
        <v>1</v>
      </c>
      <c r="G489" s="63">
        <v>0.625</v>
      </c>
      <c r="H489" s="63">
        <v>0.625</v>
      </c>
      <c r="I489" s="62">
        <f>SUMIFS(Detalhe_Registro!$F:$F,Detalhe_Registro!$A:$A,A489,Detalhe_Registro!$D:$D,B489)</f>
        <v>278</v>
      </c>
      <c r="J489" s="63">
        <f>SUMIFS(Detalhe_Registro!$G:$G,Detalhe_Registro!$A:$A,A489,Detalhe_Registro!$D:$D,B489)</f>
        <v>27.29</v>
      </c>
      <c r="K489" s="40" t="str">
        <f>IF(G489="","",IF(G489&lt;Premissas!$C$8,"&lt; 1,00",IF(G489&lt;Premissas!$C$9,"1,00 – 1,19",IF(G489&lt;Premissas!$C$10,"1,20 – 1,39",IF(G489&lt;Premissas!$C$11,"1,40 – 1,59",IF(G489&lt;Premissas!$C$12,"1,60 – 1,99","≥ 2,00"))))))</f>
        <v>&lt; 1,00</v>
      </c>
      <c r="L489" s="64">
        <f>IF(G489="","",MIN(Premissas!$C$17,IF(G489&lt;Premissas!$C$8,Premissas!$E$7,IF(G489&lt;Premissas!$C$9,Premissas!$E$8,IF(G489&lt;Premissas!$C$10,Premissas!$E$9,IF(G489&lt;Premissas!$C$11,Premissas!$E$10,IF(G489&lt;Premissas!$C$12,Premissas!$E$11,Premissas!$E$12)))))))</f>
        <v>0</v>
      </c>
      <c r="M489" s="65">
        <f>IF(OR(L489="",L489=0),0,L489/Premissas!$C$16)</f>
        <v>0</v>
      </c>
      <c r="N489" s="40" t="str">
        <f>IF(L489&gt;=Premissas!$C$17,"SIM","NÃO")</f>
        <v>NÃO</v>
      </c>
    </row>
    <row r="490" spans="1:14" ht="15" customHeight="1">
      <c r="A490" s="40">
        <v>7</v>
      </c>
      <c r="B490" s="40" t="s">
        <v>1186</v>
      </c>
      <c r="C490" s="40" t="s">
        <v>1187</v>
      </c>
      <c r="D490" s="40">
        <v>7801</v>
      </c>
      <c r="E490" s="40" t="s">
        <v>19</v>
      </c>
      <c r="F490" s="40">
        <f>COUNTIFS(Detalhe_Registro!$A:$A,A490,Detalhe_Registro!$D:$D,B490)</f>
        <v>1</v>
      </c>
      <c r="G490" s="63">
        <v>0.54545500000000002</v>
      </c>
      <c r="H490" s="63">
        <v>0.54545500000000002</v>
      </c>
      <c r="I490" s="62">
        <f>SUMIFS(Detalhe_Registro!$F:$F,Detalhe_Registro!$A:$A,A490,Detalhe_Registro!$D:$D,B490)</f>
        <v>246</v>
      </c>
      <c r="J490" s="63">
        <f>SUMIFS(Detalhe_Registro!$G:$G,Detalhe_Registro!$A:$A,A490,Detalhe_Registro!$D:$D,B490)</f>
        <v>19.739999999999998</v>
      </c>
      <c r="K490" s="40" t="str">
        <f>IF(G490="","",IF(G490&lt;Premissas!$C$8,"&lt; 1,00",IF(G490&lt;Premissas!$C$9,"1,00 – 1,19",IF(G490&lt;Premissas!$C$10,"1,20 – 1,39",IF(G490&lt;Premissas!$C$11,"1,40 – 1,59",IF(G490&lt;Premissas!$C$12,"1,60 – 1,99","≥ 2,00"))))))</f>
        <v>&lt; 1,00</v>
      </c>
      <c r="L490" s="64">
        <f>IF(G490="","",MIN(Premissas!$C$17,IF(G490&lt;Premissas!$C$8,Premissas!$E$7,IF(G490&lt;Premissas!$C$9,Premissas!$E$8,IF(G490&lt;Premissas!$C$10,Premissas!$E$9,IF(G490&lt;Premissas!$C$11,Premissas!$E$10,IF(G490&lt;Premissas!$C$12,Premissas!$E$11,Premissas!$E$12)))))))</f>
        <v>0</v>
      </c>
      <c r="M490" s="65">
        <f>IF(OR(L490="",L490=0),0,L490/Premissas!$C$16)</f>
        <v>0</v>
      </c>
      <c r="N490" s="40" t="str">
        <f>IF(L490&gt;=Premissas!$C$17,"SIM","NÃO")</f>
        <v>NÃO</v>
      </c>
    </row>
    <row r="491" spans="1:14" ht="15" customHeight="1">
      <c r="A491" s="40">
        <v>7</v>
      </c>
      <c r="B491" s="40" t="s">
        <v>996</v>
      </c>
      <c r="C491" s="40" t="s">
        <v>997</v>
      </c>
      <c r="D491" s="40">
        <v>7801</v>
      </c>
      <c r="E491" s="40" t="s">
        <v>19</v>
      </c>
      <c r="F491" s="40">
        <f>COUNTIFS(Detalhe_Registro!$A:$A,A491,Detalhe_Registro!$D:$D,B491)</f>
        <v>1</v>
      </c>
      <c r="G491" s="63">
        <v>0.18181800000000001</v>
      </c>
      <c r="H491" s="63">
        <v>0.18181800000000001</v>
      </c>
      <c r="I491" s="62">
        <f>SUMIFS(Detalhe_Registro!$F:$F,Detalhe_Registro!$A:$A,A491,Detalhe_Registro!$D:$D,B491)</f>
        <v>27</v>
      </c>
      <c r="J491" s="63">
        <f>SUMIFS(Detalhe_Registro!$G:$G,Detalhe_Registro!$A:$A,A491,Detalhe_Registro!$D:$D,B491)</f>
        <v>6.03</v>
      </c>
      <c r="K491" s="40" t="str">
        <f>IF(G491="","",IF(G491&lt;Premissas!$C$8,"&lt; 1,00",IF(G491&lt;Premissas!$C$9,"1,00 – 1,19",IF(G491&lt;Premissas!$C$10,"1,20 – 1,39",IF(G491&lt;Premissas!$C$11,"1,40 – 1,59",IF(G491&lt;Premissas!$C$12,"1,60 – 1,99","≥ 2,00"))))))</f>
        <v>&lt; 1,00</v>
      </c>
      <c r="L491" s="64">
        <f>IF(G491="","",MIN(Premissas!$C$17,IF(G491&lt;Premissas!$C$8,Premissas!$E$7,IF(G491&lt;Premissas!$C$9,Premissas!$E$8,IF(G491&lt;Premissas!$C$10,Premissas!$E$9,IF(G491&lt;Premissas!$C$11,Premissas!$E$10,IF(G491&lt;Premissas!$C$12,Premissas!$E$11,Premissas!$E$12)))))))</f>
        <v>0</v>
      </c>
      <c r="M491" s="65">
        <f>IF(OR(L491="",L491=0),0,L491/Premissas!$C$16)</f>
        <v>0</v>
      </c>
      <c r="N491" s="40" t="str">
        <f>IF(L491&gt;=Premissas!$C$17,"SIM","NÃO")</f>
        <v>NÃO</v>
      </c>
    </row>
    <row r="492" spans="1:14" ht="15" customHeight="1">
      <c r="A492" s="40">
        <v>7</v>
      </c>
      <c r="B492" s="40" t="s">
        <v>856</v>
      </c>
      <c r="C492" s="40" t="s">
        <v>857</v>
      </c>
      <c r="D492" s="40">
        <v>7801</v>
      </c>
      <c r="E492" s="40" t="s">
        <v>1937</v>
      </c>
      <c r="F492" s="40">
        <f>COUNTIFS(Detalhe_Registro!$A:$A,A492,Detalhe_Registro!$D:$D,B492)</f>
        <v>2</v>
      </c>
      <c r="G492" s="63">
        <v>0.1875</v>
      </c>
      <c r="H492" s="63">
        <v>0.12316199999999999</v>
      </c>
      <c r="I492" s="62">
        <f>SUMIFS(Detalhe_Registro!$F:$F,Detalhe_Registro!$A:$A,A492,Detalhe_Registro!$D:$D,B492)</f>
        <v>270</v>
      </c>
      <c r="J492" s="63">
        <f>SUMIFS(Detalhe_Registro!$G:$G,Detalhe_Registro!$A:$A,A492,Detalhe_Registro!$D:$D,B492)</f>
        <v>92.6</v>
      </c>
      <c r="K492" s="40" t="str">
        <f>IF(G492="","",IF(G492&lt;Premissas!$C$8,"&lt; 1,00",IF(G492&lt;Premissas!$C$9,"1,00 – 1,19",IF(G492&lt;Premissas!$C$10,"1,20 – 1,39",IF(G492&lt;Premissas!$C$11,"1,40 – 1,59",IF(G492&lt;Premissas!$C$12,"1,60 – 1,99","≥ 2,00"))))))</f>
        <v>&lt; 1,00</v>
      </c>
      <c r="L492" s="64">
        <f>IF(G492="","",MIN(Premissas!$C$17,IF(G492&lt;Premissas!$C$8,Premissas!$E$7,IF(G492&lt;Premissas!$C$9,Premissas!$E$8,IF(G492&lt;Premissas!$C$10,Premissas!$E$9,IF(G492&lt;Premissas!$C$11,Premissas!$E$10,IF(G492&lt;Premissas!$C$12,Premissas!$E$11,Premissas!$E$12)))))))</f>
        <v>0</v>
      </c>
      <c r="M492" s="65">
        <f>IF(OR(L492="",L492=0),0,L492/Premissas!$C$16)</f>
        <v>0</v>
      </c>
      <c r="N492" s="40" t="str">
        <f>IF(L492&gt;=Premissas!$C$17,"SIM","NÃO")</f>
        <v>NÃO</v>
      </c>
    </row>
    <row r="493" spans="1:14" ht="15" customHeight="1">
      <c r="A493" s="40">
        <v>7</v>
      </c>
      <c r="B493" s="40" t="s">
        <v>1008</v>
      </c>
      <c r="C493" s="40" t="s">
        <v>1009</v>
      </c>
      <c r="D493" s="40">
        <v>7801</v>
      </c>
      <c r="E493" s="40" t="s">
        <v>19</v>
      </c>
      <c r="F493" s="40">
        <f>COUNTIFS(Detalhe_Registro!$A:$A,A493,Detalhe_Registro!$D:$D,B493)</f>
        <v>1</v>
      </c>
      <c r="G493" s="63">
        <v>0.68181800000000004</v>
      </c>
      <c r="H493" s="63">
        <v>0.68181800000000004</v>
      </c>
      <c r="I493" s="62">
        <f>SUMIFS(Detalhe_Registro!$F:$F,Detalhe_Registro!$A:$A,A493,Detalhe_Registro!$D:$D,B493)</f>
        <v>151</v>
      </c>
      <c r="J493" s="63">
        <f>SUMIFS(Detalhe_Registro!$G:$G,Detalhe_Registro!$A:$A,A493,Detalhe_Registro!$D:$D,B493)</f>
        <v>10.24</v>
      </c>
      <c r="K493" s="40" t="str">
        <f>IF(G493="","",IF(G493&lt;Premissas!$C$8,"&lt; 1,00",IF(G493&lt;Premissas!$C$9,"1,00 – 1,19",IF(G493&lt;Premissas!$C$10,"1,20 – 1,39",IF(G493&lt;Premissas!$C$11,"1,40 – 1,59",IF(G493&lt;Premissas!$C$12,"1,60 – 1,99","≥ 2,00"))))))</f>
        <v>&lt; 1,00</v>
      </c>
      <c r="L493" s="64">
        <f>IF(G493="","",MIN(Premissas!$C$17,IF(G493&lt;Premissas!$C$8,Premissas!$E$7,IF(G493&lt;Premissas!$C$9,Premissas!$E$8,IF(G493&lt;Premissas!$C$10,Premissas!$E$9,IF(G493&lt;Premissas!$C$11,Premissas!$E$10,IF(G493&lt;Premissas!$C$12,Premissas!$E$11,Premissas!$E$12)))))))</f>
        <v>0</v>
      </c>
      <c r="M493" s="65">
        <f>IF(OR(L493="",L493=0),0,L493/Premissas!$C$16)</f>
        <v>0</v>
      </c>
      <c r="N493" s="40" t="str">
        <f>IF(L493&gt;=Premissas!$C$17,"SIM","NÃO")</f>
        <v>NÃO</v>
      </c>
    </row>
    <row r="494" spans="1:14" ht="15" customHeight="1">
      <c r="A494" s="40">
        <v>7</v>
      </c>
      <c r="B494" s="40" t="s">
        <v>1106</v>
      </c>
      <c r="C494" s="40" t="s">
        <v>1107</v>
      </c>
      <c r="D494" s="40">
        <v>7801</v>
      </c>
      <c r="E494" s="40" t="s">
        <v>20</v>
      </c>
      <c r="F494" s="40">
        <f>COUNTIFS(Detalhe_Registro!$A:$A,A494,Detalhe_Registro!$D:$D,B494)</f>
        <v>1</v>
      </c>
      <c r="G494" s="63">
        <v>1.6470590000000001</v>
      </c>
      <c r="H494" s="63">
        <v>1.6470590000000001</v>
      </c>
      <c r="I494" s="62">
        <f>SUMIFS(Detalhe_Registro!$F:$F,Detalhe_Registro!$A:$A,A494,Detalhe_Registro!$D:$D,B494)</f>
        <v>2480</v>
      </c>
      <c r="J494" s="63">
        <f>SUMIFS(Detalhe_Registro!$G:$G,Detalhe_Registro!$A:$A,A494,Detalhe_Registro!$D:$D,B494)</f>
        <v>87.61</v>
      </c>
      <c r="K494" s="40" t="str">
        <f>IF(G494="","",IF(G494&lt;Premissas!$C$8,"&lt; 1,00",IF(G494&lt;Premissas!$C$9,"1,00 – 1,19",IF(G494&lt;Premissas!$C$10,"1,20 – 1,39",IF(G494&lt;Premissas!$C$11,"1,40 – 1,59",IF(G494&lt;Premissas!$C$12,"1,60 – 1,99","≥ 2,00"))))))</f>
        <v>1,60 – 1,99</v>
      </c>
      <c r="L494" s="64">
        <f>IF(G494="","",MIN(Premissas!$C$17,IF(G494&lt;Premissas!$C$8,Premissas!$E$7,IF(G494&lt;Premissas!$C$9,Premissas!$E$8,IF(G494&lt;Premissas!$C$10,Premissas!$E$9,IF(G494&lt;Premissas!$C$11,Premissas!$E$10,IF(G494&lt;Premissas!$C$12,Premissas!$E$11,Premissas!$E$12)))))))</f>
        <v>500</v>
      </c>
      <c r="M494" s="65">
        <f>IF(OR(L494="",L494=0),0,L494/Premissas!$C$16)</f>
        <v>19.23076923076923</v>
      </c>
      <c r="N494" s="40" t="str">
        <f>IF(L494&gt;=Premissas!$C$17,"SIM","NÃO")</f>
        <v>NÃO</v>
      </c>
    </row>
    <row r="495" spans="1:14" ht="15" customHeight="1">
      <c r="A495" s="40">
        <v>7</v>
      </c>
      <c r="B495" s="40" t="s">
        <v>1192</v>
      </c>
      <c r="C495" s="40" t="s">
        <v>1193</v>
      </c>
      <c r="D495" s="40">
        <v>7801</v>
      </c>
      <c r="E495" s="40" t="s">
        <v>19</v>
      </c>
      <c r="F495" s="40">
        <f>COUNTIFS(Detalhe_Registro!$A:$A,A495,Detalhe_Registro!$D:$D,B495)</f>
        <v>1</v>
      </c>
      <c r="G495" s="63">
        <v>0.31818200000000002</v>
      </c>
      <c r="H495" s="63">
        <v>0.31818200000000002</v>
      </c>
      <c r="I495" s="62">
        <f>SUMIFS(Detalhe_Registro!$F:$F,Detalhe_Registro!$A:$A,A495,Detalhe_Registro!$D:$D,B495)</f>
        <v>257</v>
      </c>
      <c r="J495" s="63">
        <f>SUMIFS(Detalhe_Registro!$G:$G,Detalhe_Registro!$A:$A,A495,Detalhe_Registro!$D:$D,B495)</f>
        <v>34.770000000000003</v>
      </c>
      <c r="K495" s="40" t="str">
        <f>IF(G495="","",IF(G495&lt;Premissas!$C$8,"&lt; 1,00",IF(G495&lt;Premissas!$C$9,"1,00 – 1,19",IF(G495&lt;Premissas!$C$10,"1,20 – 1,39",IF(G495&lt;Premissas!$C$11,"1,40 – 1,59",IF(G495&lt;Premissas!$C$12,"1,60 – 1,99","≥ 2,00"))))))</f>
        <v>&lt; 1,00</v>
      </c>
      <c r="L495" s="64">
        <f>IF(G495="","",MIN(Premissas!$C$17,IF(G495&lt;Premissas!$C$8,Premissas!$E$7,IF(G495&lt;Premissas!$C$9,Premissas!$E$8,IF(G495&lt;Premissas!$C$10,Premissas!$E$9,IF(G495&lt;Premissas!$C$11,Premissas!$E$10,IF(G495&lt;Premissas!$C$12,Premissas!$E$11,Premissas!$E$12)))))))</f>
        <v>0</v>
      </c>
      <c r="M495" s="65">
        <f>IF(OR(L495="",L495=0),0,L495/Premissas!$C$16)</f>
        <v>0</v>
      </c>
      <c r="N495" s="40" t="str">
        <f>IF(L495&gt;=Premissas!$C$17,"SIM","NÃO")</f>
        <v>NÃO</v>
      </c>
    </row>
    <row r="496" spans="1:14" ht="15" customHeight="1">
      <c r="A496" s="40">
        <v>7</v>
      </c>
      <c r="B496" s="40" t="s">
        <v>910</v>
      </c>
      <c r="C496" s="40" t="s">
        <v>911</v>
      </c>
      <c r="D496" s="40">
        <v>7801</v>
      </c>
      <c r="E496" s="40" t="s">
        <v>22</v>
      </c>
      <c r="F496" s="40">
        <f>COUNTIFS(Detalhe_Registro!$A:$A,A496,Detalhe_Registro!$D:$D,B496)</f>
        <v>1</v>
      </c>
      <c r="G496" s="63">
        <v>0.4</v>
      </c>
      <c r="H496" s="63">
        <v>0.4</v>
      </c>
      <c r="I496" s="62">
        <f>SUMIFS(Detalhe_Registro!$F:$F,Detalhe_Registro!$A:$A,A496,Detalhe_Registro!$D:$D,B496)</f>
        <v>1449</v>
      </c>
      <c r="J496" s="63">
        <f>SUMIFS(Detalhe_Registro!$G:$G,Detalhe_Registro!$A:$A,A496,Detalhe_Registro!$D:$D,B496)</f>
        <v>175.48</v>
      </c>
      <c r="K496" s="40" t="str">
        <f>IF(G496="","",IF(G496&lt;Premissas!$C$8,"&lt; 1,00",IF(G496&lt;Premissas!$C$9,"1,00 – 1,19",IF(G496&lt;Premissas!$C$10,"1,20 – 1,39",IF(G496&lt;Premissas!$C$11,"1,40 – 1,59",IF(G496&lt;Premissas!$C$12,"1,60 – 1,99","≥ 2,00"))))))</f>
        <v>&lt; 1,00</v>
      </c>
      <c r="L496" s="64">
        <f>IF(G496="","",MIN(Premissas!$C$17,IF(G496&lt;Premissas!$C$8,Premissas!$E$7,IF(G496&lt;Premissas!$C$9,Premissas!$E$8,IF(G496&lt;Premissas!$C$10,Premissas!$E$9,IF(G496&lt;Premissas!$C$11,Premissas!$E$10,IF(G496&lt;Premissas!$C$12,Premissas!$E$11,Premissas!$E$12)))))))</f>
        <v>0</v>
      </c>
      <c r="M496" s="65">
        <f>IF(OR(L496="",L496=0),0,L496/Premissas!$C$16)</f>
        <v>0</v>
      </c>
      <c r="N496" s="40" t="str">
        <f>IF(L496&gt;=Premissas!$C$17,"SIM","NÃO")</f>
        <v>NÃO</v>
      </c>
    </row>
    <row r="497" spans="1:14" ht="15" customHeight="1">
      <c r="A497" s="40">
        <v>7</v>
      </c>
      <c r="B497" s="40" t="s">
        <v>984</v>
      </c>
      <c r="C497" s="40" t="s">
        <v>985</v>
      </c>
      <c r="D497" s="40">
        <v>7801</v>
      </c>
      <c r="E497" s="40" t="s">
        <v>19</v>
      </c>
      <c r="F497" s="40">
        <f>COUNTIFS(Detalhe_Registro!$A:$A,A497,Detalhe_Registro!$D:$D,B497)</f>
        <v>1</v>
      </c>
      <c r="G497" s="63">
        <v>1.7272730000000001</v>
      </c>
      <c r="H497" s="63">
        <v>1.7272730000000001</v>
      </c>
      <c r="I497" s="62">
        <f>SUMIFS(Detalhe_Registro!$F:$F,Detalhe_Registro!$A:$A,A497,Detalhe_Registro!$D:$D,B497)</f>
        <v>1071</v>
      </c>
      <c r="J497" s="63">
        <f>SUMIFS(Detalhe_Registro!$G:$G,Detalhe_Registro!$A:$A,A497,Detalhe_Registro!$D:$D,B497)</f>
        <v>28.39</v>
      </c>
      <c r="K497" s="40" t="str">
        <f>IF(G497="","",IF(G497&lt;Premissas!$C$8,"&lt; 1,00",IF(G497&lt;Premissas!$C$9,"1,00 – 1,19",IF(G497&lt;Premissas!$C$10,"1,20 – 1,39",IF(G497&lt;Premissas!$C$11,"1,40 – 1,59",IF(G497&lt;Premissas!$C$12,"1,60 – 1,99","≥ 2,00"))))))</f>
        <v>1,60 – 1,99</v>
      </c>
      <c r="L497" s="64">
        <f>IF(G497="","",MIN(Premissas!$C$17,IF(G497&lt;Premissas!$C$8,Premissas!$E$7,IF(G497&lt;Premissas!$C$9,Premissas!$E$8,IF(G497&lt;Premissas!$C$10,Premissas!$E$9,IF(G497&lt;Premissas!$C$11,Premissas!$E$10,IF(G497&lt;Premissas!$C$12,Premissas!$E$11,Premissas!$E$12)))))))</f>
        <v>500</v>
      </c>
      <c r="M497" s="65">
        <f>IF(OR(L497="",L497=0),0,L497/Premissas!$C$16)</f>
        <v>19.23076923076923</v>
      </c>
      <c r="N497" s="40" t="str">
        <f>IF(L497&gt;=Premissas!$C$17,"SIM","NÃO")</f>
        <v>NÃO</v>
      </c>
    </row>
    <row r="498" spans="1:14" ht="15" customHeight="1">
      <c r="A498" s="40">
        <v>7</v>
      </c>
      <c r="B498" s="40" t="s">
        <v>1182</v>
      </c>
      <c r="C498" s="40" t="s">
        <v>1183</v>
      </c>
      <c r="D498" s="40">
        <v>7801</v>
      </c>
      <c r="E498" s="40" t="s">
        <v>21</v>
      </c>
      <c r="F498" s="40">
        <f>COUNTIFS(Detalhe_Registro!$A:$A,A498,Detalhe_Registro!$D:$D,B498)</f>
        <v>1</v>
      </c>
      <c r="G498" s="63">
        <v>1</v>
      </c>
      <c r="H498" s="63">
        <v>1</v>
      </c>
      <c r="I498" s="62">
        <f>SUMIFS(Detalhe_Registro!$F:$F,Detalhe_Registro!$A:$A,A498,Detalhe_Registro!$D:$D,B498)</f>
        <v>98</v>
      </c>
      <c r="J498" s="63">
        <f>SUMIFS(Detalhe_Registro!$G:$G,Detalhe_Registro!$A:$A,A498,Detalhe_Registro!$D:$D,B498)</f>
        <v>6.14</v>
      </c>
      <c r="K498" s="40" t="str">
        <f>IF(G498="","",IF(G498&lt;Premissas!$C$8,"&lt; 1,00",IF(G498&lt;Premissas!$C$9,"1,00 – 1,19",IF(G498&lt;Premissas!$C$10,"1,20 – 1,39",IF(G498&lt;Premissas!$C$11,"1,40 – 1,59",IF(G498&lt;Premissas!$C$12,"1,60 – 1,99","≥ 2,00"))))))</f>
        <v>1,00 – 1,19</v>
      </c>
      <c r="L498" s="64">
        <f>IF(G498="","",MIN(Premissas!$C$17,IF(G498&lt;Premissas!$C$8,Premissas!$E$7,IF(G498&lt;Premissas!$C$9,Premissas!$E$8,IF(G498&lt;Premissas!$C$10,Premissas!$E$9,IF(G498&lt;Premissas!$C$11,Premissas!$E$10,IF(G498&lt;Premissas!$C$12,Premissas!$E$11,Premissas!$E$12)))))))</f>
        <v>100</v>
      </c>
      <c r="M498" s="65">
        <f>IF(OR(L498="",L498=0),0,L498/Premissas!$C$16)</f>
        <v>3.8461538461538463</v>
      </c>
      <c r="N498" s="40" t="str">
        <f>IF(L498&gt;=Premissas!$C$17,"SIM","NÃO")</f>
        <v>NÃO</v>
      </c>
    </row>
    <row r="499" spans="1:14" ht="15" customHeight="1">
      <c r="A499" s="40">
        <v>7</v>
      </c>
      <c r="B499" s="40" t="s">
        <v>1284</v>
      </c>
      <c r="C499" s="40" t="s">
        <v>1285</v>
      </c>
      <c r="D499" s="40">
        <v>7801</v>
      </c>
      <c r="E499" s="40" t="s">
        <v>21</v>
      </c>
      <c r="F499" s="40">
        <f>COUNTIFS(Detalhe_Registro!$A:$A,A499,Detalhe_Registro!$D:$D,B499)</f>
        <v>1</v>
      </c>
      <c r="G499" s="63">
        <v>0.9375</v>
      </c>
      <c r="H499" s="63">
        <v>0.9375</v>
      </c>
      <c r="I499" s="62">
        <f>SUMIFS(Detalhe_Registro!$F:$F,Detalhe_Registro!$A:$A,A499,Detalhe_Registro!$D:$D,B499)</f>
        <v>121</v>
      </c>
      <c r="J499" s="63">
        <f>SUMIFS(Detalhe_Registro!$G:$G,Detalhe_Registro!$A:$A,A499,Detalhe_Registro!$D:$D,B499)</f>
        <v>8.07</v>
      </c>
      <c r="K499" s="40" t="str">
        <f>IF(G499="","",IF(G499&lt;Premissas!$C$8,"&lt; 1,00",IF(G499&lt;Premissas!$C$9,"1,00 – 1,19",IF(G499&lt;Premissas!$C$10,"1,20 – 1,39",IF(G499&lt;Premissas!$C$11,"1,40 – 1,59",IF(G499&lt;Premissas!$C$12,"1,60 – 1,99","≥ 2,00"))))))</f>
        <v>&lt; 1,00</v>
      </c>
      <c r="L499" s="64">
        <f>IF(G499="","",MIN(Premissas!$C$17,IF(G499&lt;Premissas!$C$8,Premissas!$E$7,IF(G499&lt;Premissas!$C$9,Premissas!$E$8,IF(G499&lt;Premissas!$C$10,Premissas!$E$9,IF(G499&lt;Premissas!$C$11,Premissas!$E$10,IF(G499&lt;Premissas!$C$12,Premissas!$E$11,Premissas!$E$12)))))))</f>
        <v>0</v>
      </c>
      <c r="M499" s="65">
        <f>IF(OR(L499="",L499=0),0,L499/Premissas!$C$16)</f>
        <v>0</v>
      </c>
      <c r="N499" s="40" t="str">
        <f>IF(L499&gt;=Premissas!$C$17,"SIM","NÃO")</f>
        <v>NÃO</v>
      </c>
    </row>
    <row r="500" spans="1:14" ht="15" customHeight="1">
      <c r="A500" s="40">
        <v>7</v>
      </c>
      <c r="B500" s="40" t="s">
        <v>1234</v>
      </c>
      <c r="C500" s="40" t="s">
        <v>1235</v>
      </c>
      <c r="D500" s="40">
        <v>7801</v>
      </c>
      <c r="E500" s="40" t="s">
        <v>21</v>
      </c>
      <c r="F500" s="40">
        <f>COUNTIFS(Detalhe_Registro!$A:$A,A500,Detalhe_Registro!$D:$D,B500)</f>
        <v>1</v>
      </c>
      <c r="G500" s="63">
        <v>1.4375</v>
      </c>
      <c r="H500" s="63">
        <v>1.4375</v>
      </c>
      <c r="I500" s="62">
        <f>SUMIFS(Detalhe_Registro!$F:$F,Detalhe_Registro!$A:$A,A500,Detalhe_Registro!$D:$D,B500)</f>
        <v>1926</v>
      </c>
      <c r="J500" s="63">
        <f>SUMIFS(Detalhe_Registro!$G:$G,Detalhe_Registro!$A:$A,A500,Detalhe_Registro!$D:$D,B500)</f>
        <v>82.73</v>
      </c>
      <c r="K500" s="40" t="str">
        <f>IF(G500="","",IF(G500&lt;Premissas!$C$8,"&lt; 1,00",IF(G500&lt;Premissas!$C$9,"1,00 – 1,19",IF(G500&lt;Premissas!$C$10,"1,20 – 1,39",IF(G500&lt;Premissas!$C$11,"1,40 – 1,59",IF(G500&lt;Premissas!$C$12,"1,60 – 1,99","≥ 2,00"))))))</f>
        <v>1,40 – 1,59</v>
      </c>
      <c r="L500" s="64">
        <f>IF(G500="","",MIN(Premissas!$C$17,IF(G500&lt;Premissas!$C$8,Premissas!$E$7,IF(G500&lt;Premissas!$C$9,Premissas!$E$8,IF(G500&lt;Premissas!$C$10,Premissas!$E$9,IF(G500&lt;Premissas!$C$11,Premissas!$E$10,IF(G500&lt;Premissas!$C$12,Premissas!$E$11,Premissas!$E$12)))))))</f>
        <v>350</v>
      </c>
      <c r="M500" s="65">
        <f>IF(OR(L500="",L500=0),0,L500/Premissas!$C$16)</f>
        <v>13.461538461538462</v>
      </c>
      <c r="N500" s="40" t="str">
        <f>IF(L500&gt;=Premissas!$C$17,"SIM","NÃO")</f>
        <v>NÃO</v>
      </c>
    </row>
    <row r="501" spans="1:14" ht="15" customHeight="1">
      <c r="A501" s="40">
        <v>7</v>
      </c>
      <c r="B501" s="40" t="s">
        <v>778</v>
      </c>
      <c r="C501" s="40" t="s">
        <v>779</v>
      </c>
      <c r="D501" s="40">
        <v>7801</v>
      </c>
      <c r="E501" s="40" t="s">
        <v>22</v>
      </c>
      <c r="F501" s="40">
        <f>COUNTIFS(Detalhe_Registro!$A:$A,A501,Detalhe_Registro!$D:$D,B501)</f>
        <v>1</v>
      </c>
      <c r="G501" s="63">
        <v>0.3</v>
      </c>
      <c r="H501" s="63">
        <v>0.3</v>
      </c>
      <c r="I501" s="62">
        <f>SUMIFS(Detalhe_Registro!$F:$F,Detalhe_Registro!$A:$A,A501,Detalhe_Registro!$D:$D,B501)</f>
        <v>601</v>
      </c>
      <c r="J501" s="63">
        <f>SUMIFS(Detalhe_Registro!$G:$G,Detalhe_Registro!$A:$A,A501,Detalhe_Registro!$D:$D,B501)</f>
        <v>96.49</v>
      </c>
      <c r="K501" s="40" t="str">
        <f>IF(G501="","",IF(G501&lt;Premissas!$C$8,"&lt; 1,00",IF(G501&lt;Premissas!$C$9,"1,00 – 1,19",IF(G501&lt;Premissas!$C$10,"1,20 – 1,39",IF(G501&lt;Premissas!$C$11,"1,40 – 1,59",IF(G501&lt;Premissas!$C$12,"1,60 – 1,99","≥ 2,00"))))))</f>
        <v>&lt; 1,00</v>
      </c>
      <c r="L501" s="64">
        <f>IF(G501="","",MIN(Premissas!$C$17,IF(G501&lt;Premissas!$C$8,Premissas!$E$7,IF(G501&lt;Premissas!$C$9,Premissas!$E$8,IF(G501&lt;Premissas!$C$10,Premissas!$E$9,IF(G501&lt;Premissas!$C$11,Premissas!$E$10,IF(G501&lt;Premissas!$C$12,Premissas!$E$11,Premissas!$E$12)))))))</f>
        <v>0</v>
      </c>
      <c r="M501" s="65">
        <f>IF(OR(L501="",L501=0),0,L501/Premissas!$C$16)</f>
        <v>0</v>
      </c>
      <c r="N501" s="40" t="str">
        <f>IF(L501&gt;=Premissas!$C$17,"SIM","NÃO")</f>
        <v>NÃO</v>
      </c>
    </row>
    <row r="502" spans="1:14" ht="15" customHeight="1">
      <c r="A502" s="40">
        <v>7</v>
      </c>
      <c r="B502" s="40" t="s">
        <v>914</v>
      </c>
      <c r="C502" s="40" t="s">
        <v>915</v>
      </c>
      <c r="D502" s="40">
        <v>7801</v>
      </c>
      <c r="E502" s="40" t="s">
        <v>19</v>
      </c>
      <c r="F502" s="40">
        <f>COUNTIFS(Detalhe_Registro!$A:$A,A502,Detalhe_Registro!$D:$D,B502)</f>
        <v>1</v>
      </c>
      <c r="G502" s="63">
        <v>0.13636400000000001</v>
      </c>
      <c r="H502" s="63">
        <v>0.13636400000000001</v>
      </c>
      <c r="I502" s="62">
        <f>SUMIFS(Detalhe_Registro!$F:$F,Detalhe_Registro!$A:$A,A502,Detalhe_Registro!$D:$D,B502)</f>
        <v>75</v>
      </c>
      <c r="J502" s="63">
        <f>SUMIFS(Detalhe_Registro!$G:$G,Detalhe_Registro!$A:$A,A502,Detalhe_Registro!$D:$D,B502)</f>
        <v>25.62</v>
      </c>
      <c r="K502" s="40" t="str">
        <f>IF(G502="","",IF(G502&lt;Premissas!$C$8,"&lt; 1,00",IF(G502&lt;Premissas!$C$9,"1,00 – 1,19",IF(G502&lt;Premissas!$C$10,"1,20 – 1,39",IF(G502&lt;Premissas!$C$11,"1,40 – 1,59",IF(G502&lt;Premissas!$C$12,"1,60 – 1,99","≥ 2,00"))))))</f>
        <v>&lt; 1,00</v>
      </c>
      <c r="L502" s="64">
        <f>IF(G502="","",MIN(Premissas!$C$17,IF(G502&lt;Premissas!$C$8,Premissas!$E$7,IF(G502&lt;Premissas!$C$9,Premissas!$E$8,IF(G502&lt;Premissas!$C$10,Premissas!$E$9,IF(G502&lt;Premissas!$C$11,Premissas!$E$10,IF(G502&lt;Premissas!$C$12,Premissas!$E$11,Premissas!$E$12)))))))</f>
        <v>0</v>
      </c>
      <c r="M502" s="65">
        <f>IF(OR(L502="",L502=0),0,L502/Premissas!$C$16)</f>
        <v>0</v>
      </c>
      <c r="N502" s="40" t="str">
        <f>IF(L502&gt;=Premissas!$C$17,"SIM","NÃO")</f>
        <v>NÃO</v>
      </c>
    </row>
    <row r="503" spans="1:14" ht="15" customHeight="1">
      <c r="A503" s="40">
        <v>7</v>
      </c>
      <c r="B503" s="40" t="s">
        <v>1092</v>
      </c>
      <c r="C503" s="40" t="s">
        <v>1093</v>
      </c>
      <c r="D503" s="40">
        <v>7801</v>
      </c>
      <c r="E503" s="40" t="s">
        <v>1937</v>
      </c>
      <c r="F503" s="40">
        <f>COUNTIFS(Detalhe_Registro!$A:$A,A503,Detalhe_Registro!$D:$D,B503)</f>
        <v>2</v>
      </c>
      <c r="G503" s="63">
        <v>1.5882350000000001</v>
      </c>
      <c r="H503" s="63">
        <v>1.2003680000000001</v>
      </c>
      <c r="I503" s="62">
        <f>SUMIFS(Detalhe_Registro!$F:$F,Detalhe_Registro!$A:$A,A503,Detalhe_Registro!$D:$D,B503)</f>
        <v>3064</v>
      </c>
      <c r="J503" s="63">
        <f>SUMIFS(Detalhe_Registro!$G:$G,Detalhe_Registro!$A:$A,A503,Detalhe_Registro!$D:$D,B503)</f>
        <v>122.3</v>
      </c>
      <c r="K503" s="40" t="str">
        <f>IF(G503="","",IF(G503&lt;Premissas!$C$8,"&lt; 1,00",IF(G503&lt;Premissas!$C$9,"1,00 – 1,19",IF(G503&lt;Premissas!$C$10,"1,20 – 1,39",IF(G503&lt;Premissas!$C$11,"1,40 – 1,59",IF(G503&lt;Premissas!$C$12,"1,60 – 1,99","≥ 2,00"))))))</f>
        <v>1,40 – 1,59</v>
      </c>
      <c r="L503" s="64">
        <f>IF(G503="","",MIN(Premissas!$C$17,IF(G503&lt;Premissas!$C$8,Premissas!$E$7,IF(G503&lt;Premissas!$C$9,Premissas!$E$8,IF(G503&lt;Premissas!$C$10,Premissas!$E$9,IF(G503&lt;Premissas!$C$11,Premissas!$E$10,IF(G503&lt;Premissas!$C$12,Premissas!$E$11,Premissas!$E$12)))))))</f>
        <v>350</v>
      </c>
      <c r="M503" s="65">
        <f>IF(OR(L503="",L503=0),0,L503/Premissas!$C$16)</f>
        <v>13.461538461538462</v>
      </c>
      <c r="N503" s="40" t="str">
        <f>IF(L503&gt;=Premissas!$C$17,"SIM","NÃO")</f>
        <v>NÃO</v>
      </c>
    </row>
    <row r="504" spans="1:14" ht="15" customHeight="1">
      <c r="A504" s="40">
        <v>7</v>
      </c>
      <c r="B504" s="40" t="s">
        <v>1308</v>
      </c>
      <c r="C504" s="40" t="s">
        <v>1309</v>
      </c>
      <c r="D504" s="40">
        <v>7801</v>
      </c>
      <c r="E504" s="40" t="s">
        <v>1937</v>
      </c>
      <c r="F504" s="40">
        <f>COUNTIFS(Detalhe_Registro!$A:$A,A504,Detalhe_Registro!$D:$D,B504)</f>
        <v>2</v>
      </c>
      <c r="G504" s="63">
        <v>0.94117600000000001</v>
      </c>
      <c r="H504" s="63">
        <v>0.93933800000000001</v>
      </c>
      <c r="I504" s="62">
        <f>SUMIFS(Detalhe_Registro!$F:$F,Detalhe_Registro!$A:$A,A504,Detalhe_Registro!$D:$D,B504)</f>
        <v>2480</v>
      </c>
      <c r="J504" s="63">
        <f>SUMIFS(Detalhe_Registro!$G:$G,Detalhe_Registro!$A:$A,A504,Detalhe_Registro!$D:$D,B504)</f>
        <v>153.71</v>
      </c>
      <c r="K504" s="40" t="str">
        <f>IF(G504="","",IF(G504&lt;Premissas!$C$8,"&lt; 1,00",IF(G504&lt;Premissas!$C$9,"1,00 – 1,19",IF(G504&lt;Premissas!$C$10,"1,20 – 1,39",IF(G504&lt;Premissas!$C$11,"1,40 – 1,59",IF(G504&lt;Premissas!$C$12,"1,60 – 1,99","≥ 2,00"))))))</f>
        <v>&lt; 1,00</v>
      </c>
      <c r="L504" s="64">
        <f>IF(G504="","",MIN(Premissas!$C$17,IF(G504&lt;Premissas!$C$8,Premissas!$E$7,IF(G504&lt;Premissas!$C$9,Premissas!$E$8,IF(G504&lt;Premissas!$C$10,Premissas!$E$9,IF(G504&lt;Premissas!$C$11,Premissas!$E$10,IF(G504&lt;Premissas!$C$12,Premissas!$E$11,Premissas!$E$12)))))))</f>
        <v>0</v>
      </c>
      <c r="M504" s="65">
        <f>IF(OR(L504="",L504=0),0,L504/Premissas!$C$16)</f>
        <v>0</v>
      </c>
      <c r="N504" s="40" t="str">
        <f>IF(L504&gt;=Premissas!$C$17,"SIM","NÃO")</f>
        <v>NÃO</v>
      </c>
    </row>
    <row r="505" spans="1:14" ht="15" customHeight="1">
      <c r="A505" s="40">
        <v>7</v>
      </c>
      <c r="B505" s="40" t="s">
        <v>814</v>
      </c>
      <c r="C505" s="40" t="s">
        <v>815</v>
      </c>
      <c r="D505" s="40">
        <v>7801</v>
      </c>
      <c r="E505" s="40" t="s">
        <v>20</v>
      </c>
      <c r="F505" s="40">
        <f>COUNTIFS(Detalhe_Registro!$A:$A,A505,Detalhe_Registro!$D:$D,B505)</f>
        <v>1</v>
      </c>
      <c r="G505" s="63">
        <v>0.29411799999999999</v>
      </c>
      <c r="H505" s="63">
        <v>0.29411799999999999</v>
      </c>
      <c r="I505" s="62">
        <f>SUMIFS(Detalhe_Registro!$F:$F,Detalhe_Registro!$A:$A,A505,Detalhe_Registro!$D:$D,B505)</f>
        <v>222</v>
      </c>
      <c r="J505" s="63">
        <f>SUMIFS(Detalhe_Registro!$G:$G,Detalhe_Registro!$A:$A,A505,Detalhe_Registro!$D:$D,B505)</f>
        <v>46.69</v>
      </c>
      <c r="K505" s="40" t="str">
        <f>IF(G505="","",IF(G505&lt;Premissas!$C$8,"&lt; 1,00",IF(G505&lt;Premissas!$C$9,"1,00 – 1,19",IF(G505&lt;Premissas!$C$10,"1,20 – 1,39",IF(G505&lt;Premissas!$C$11,"1,40 – 1,59",IF(G505&lt;Premissas!$C$12,"1,60 – 1,99","≥ 2,00"))))))</f>
        <v>&lt; 1,00</v>
      </c>
      <c r="L505" s="64">
        <f>IF(G505="","",MIN(Premissas!$C$17,IF(G505&lt;Premissas!$C$8,Premissas!$E$7,IF(G505&lt;Premissas!$C$9,Premissas!$E$8,IF(G505&lt;Premissas!$C$10,Premissas!$E$9,IF(G505&lt;Premissas!$C$11,Premissas!$E$10,IF(G505&lt;Premissas!$C$12,Premissas!$E$11,Premissas!$E$12)))))))</f>
        <v>0</v>
      </c>
      <c r="M505" s="65">
        <f>IF(OR(L505="",L505=0),0,L505/Premissas!$C$16)</f>
        <v>0</v>
      </c>
      <c r="N505" s="40" t="str">
        <f>IF(L505&gt;=Premissas!$C$17,"SIM","NÃO")</f>
        <v>NÃO</v>
      </c>
    </row>
    <row r="506" spans="1:14" ht="15" customHeight="1">
      <c r="A506" s="40">
        <v>7</v>
      </c>
      <c r="B506" s="40" t="s">
        <v>844</v>
      </c>
      <c r="C506" s="40" t="s">
        <v>845</v>
      </c>
      <c r="D506" s="40">
        <v>7801</v>
      </c>
      <c r="E506" s="40" t="s">
        <v>20</v>
      </c>
      <c r="F506" s="40">
        <f>COUNTIFS(Detalhe_Registro!$A:$A,A506,Detalhe_Registro!$D:$D,B506)</f>
        <v>1</v>
      </c>
      <c r="G506" s="63">
        <v>0.52941199999999999</v>
      </c>
      <c r="H506" s="63">
        <v>0.52941199999999999</v>
      </c>
      <c r="I506" s="62">
        <f>SUMIFS(Detalhe_Registro!$F:$F,Detalhe_Registro!$A:$A,A506,Detalhe_Registro!$D:$D,B506)</f>
        <v>368</v>
      </c>
      <c r="J506" s="63">
        <f>SUMIFS(Detalhe_Registro!$G:$G,Detalhe_Registro!$A:$A,A506,Detalhe_Registro!$D:$D,B506)</f>
        <v>40.020000000000003</v>
      </c>
      <c r="K506" s="40" t="str">
        <f>IF(G506="","",IF(G506&lt;Premissas!$C$8,"&lt; 1,00",IF(G506&lt;Premissas!$C$9,"1,00 – 1,19",IF(G506&lt;Premissas!$C$10,"1,20 – 1,39",IF(G506&lt;Premissas!$C$11,"1,40 – 1,59",IF(G506&lt;Premissas!$C$12,"1,60 – 1,99","≥ 2,00"))))))</f>
        <v>&lt; 1,00</v>
      </c>
      <c r="L506" s="64">
        <f>IF(G506="","",MIN(Premissas!$C$17,IF(G506&lt;Premissas!$C$8,Premissas!$E$7,IF(G506&lt;Premissas!$C$9,Premissas!$E$8,IF(G506&lt;Premissas!$C$10,Premissas!$E$9,IF(G506&lt;Premissas!$C$11,Premissas!$E$10,IF(G506&lt;Premissas!$C$12,Premissas!$E$11,Premissas!$E$12)))))))</f>
        <v>0</v>
      </c>
      <c r="M506" s="65">
        <f>IF(OR(L506="",L506=0),0,L506/Premissas!$C$16)</f>
        <v>0</v>
      </c>
      <c r="N506" s="40" t="str">
        <f>IF(L506&gt;=Premissas!$C$17,"SIM","NÃO")</f>
        <v>NÃO</v>
      </c>
    </row>
    <row r="507" spans="1:14" ht="15" customHeight="1">
      <c r="A507" s="40">
        <v>7</v>
      </c>
      <c r="B507" s="40" t="s">
        <v>800</v>
      </c>
      <c r="C507" s="40" t="s">
        <v>801</v>
      </c>
      <c r="D507" s="40">
        <v>7801</v>
      </c>
      <c r="E507" s="40" t="s">
        <v>22</v>
      </c>
      <c r="F507" s="40">
        <f>COUNTIFS(Detalhe_Registro!$A:$A,A507,Detalhe_Registro!$D:$D,B507)</f>
        <v>1</v>
      </c>
      <c r="G507" s="63">
        <v>0.4</v>
      </c>
      <c r="H507" s="63">
        <v>0.4</v>
      </c>
      <c r="I507" s="62">
        <f>SUMIFS(Detalhe_Registro!$F:$F,Detalhe_Registro!$A:$A,A507,Detalhe_Registro!$D:$D,B507)</f>
        <v>974</v>
      </c>
      <c r="J507" s="63">
        <f>SUMIFS(Detalhe_Registro!$G:$G,Detalhe_Registro!$A:$A,A507,Detalhe_Registro!$D:$D,B507)</f>
        <v>122.34</v>
      </c>
      <c r="K507" s="40" t="str">
        <f>IF(G507="","",IF(G507&lt;Premissas!$C$8,"&lt; 1,00",IF(G507&lt;Premissas!$C$9,"1,00 – 1,19",IF(G507&lt;Premissas!$C$10,"1,20 – 1,39",IF(G507&lt;Premissas!$C$11,"1,40 – 1,59",IF(G507&lt;Premissas!$C$12,"1,60 – 1,99","≥ 2,00"))))))</f>
        <v>&lt; 1,00</v>
      </c>
      <c r="L507" s="64">
        <f>IF(G507="","",MIN(Premissas!$C$17,IF(G507&lt;Premissas!$C$8,Premissas!$E$7,IF(G507&lt;Premissas!$C$9,Premissas!$E$8,IF(G507&lt;Premissas!$C$10,Premissas!$E$9,IF(G507&lt;Premissas!$C$11,Premissas!$E$10,IF(G507&lt;Premissas!$C$12,Premissas!$E$11,Premissas!$E$12)))))))</f>
        <v>0</v>
      </c>
      <c r="M507" s="65">
        <f>IF(OR(L507="",L507=0),0,L507/Premissas!$C$16)</f>
        <v>0</v>
      </c>
      <c r="N507" s="40" t="str">
        <f>IF(L507&gt;=Premissas!$C$17,"SIM","NÃO")</f>
        <v>NÃO</v>
      </c>
    </row>
    <row r="508" spans="1:14" ht="15" customHeight="1">
      <c r="A508" s="40">
        <v>7</v>
      </c>
      <c r="B508" s="40" t="s">
        <v>850</v>
      </c>
      <c r="C508" s="40" t="s">
        <v>851</v>
      </c>
      <c r="D508" s="40">
        <v>7801</v>
      </c>
      <c r="E508" s="40" t="s">
        <v>22</v>
      </c>
      <c r="F508" s="40">
        <f>COUNTIFS(Detalhe_Registro!$A:$A,A508,Detalhe_Registro!$D:$D,B508)</f>
        <v>1</v>
      </c>
      <c r="G508" s="63">
        <v>0.4</v>
      </c>
      <c r="H508" s="63">
        <v>0.4</v>
      </c>
      <c r="I508" s="62">
        <f>SUMIFS(Detalhe_Registro!$F:$F,Detalhe_Registro!$A:$A,A508,Detalhe_Registro!$D:$D,B508)</f>
        <v>1397</v>
      </c>
      <c r="J508" s="63">
        <f>SUMIFS(Detalhe_Registro!$G:$G,Detalhe_Registro!$A:$A,A508,Detalhe_Registro!$D:$D,B508)</f>
        <v>174.42</v>
      </c>
      <c r="K508" s="40" t="str">
        <f>IF(G508="","",IF(G508&lt;Premissas!$C$8,"&lt; 1,00",IF(G508&lt;Premissas!$C$9,"1,00 – 1,19",IF(G508&lt;Premissas!$C$10,"1,20 – 1,39",IF(G508&lt;Premissas!$C$11,"1,40 – 1,59",IF(G508&lt;Premissas!$C$12,"1,60 – 1,99","≥ 2,00"))))))</f>
        <v>&lt; 1,00</v>
      </c>
      <c r="L508" s="64">
        <f>IF(G508="","",MIN(Premissas!$C$17,IF(G508&lt;Premissas!$C$8,Premissas!$E$7,IF(G508&lt;Premissas!$C$9,Premissas!$E$8,IF(G508&lt;Premissas!$C$10,Premissas!$E$9,IF(G508&lt;Premissas!$C$11,Premissas!$E$10,IF(G508&lt;Premissas!$C$12,Premissas!$E$11,Premissas!$E$12)))))))</f>
        <v>0</v>
      </c>
      <c r="M508" s="65">
        <f>IF(OR(L508="",L508=0),0,L508/Premissas!$C$16)</f>
        <v>0</v>
      </c>
      <c r="N508" s="40" t="str">
        <f>IF(L508&gt;=Premissas!$C$17,"SIM","NÃO")</f>
        <v>NÃO</v>
      </c>
    </row>
    <row r="509" spans="1:14" ht="15" customHeight="1">
      <c r="A509" s="40">
        <v>7</v>
      </c>
      <c r="B509" s="40" t="s">
        <v>796</v>
      </c>
      <c r="C509" s="40" t="s">
        <v>797</v>
      </c>
      <c r="D509" s="40">
        <v>7801</v>
      </c>
      <c r="E509" s="40" t="s">
        <v>22</v>
      </c>
      <c r="F509" s="40">
        <f>COUNTIFS(Detalhe_Registro!$A:$A,A509,Detalhe_Registro!$D:$D,B509)</f>
        <v>1</v>
      </c>
      <c r="G509" s="63">
        <v>0.4</v>
      </c>
      <c r="H509" s="63">
        <v>0.4</v>
      </c>
      <c r="I509" s="62">
        <f>SUMIFS(Detalhe_Registro!$F:$F,Detalhe_Registro!$A:$A,A509,Detalhe_Registro!$D:$D,B509)</f>
        <v>839</v>
      </c>
      <c r="J509" s="63">
        <f>SUMIFS(Detalhe_Registro!$G:$G,Detalhe_Registro!$A:$A,A509,Detalhe_Registro!$D:$D,B509)</f>
        <v>103</v>
      </c>
      <c r="K509" s="40" t="str">
        <f>IF(G509="","",IF(G509&lt;Premissas!$C$8,"&lt; 1,00",IF(G509&lt;Premissas!$C$9,"1,00 – 1,19",IF(G509&lt;Premissas!$C$10,"1,20 – 1,39",IF(G509&lt;Premissas!$C$11,"1,40 – 1,59",IF(G509&lt;Premissas!$C$12,"1,60 – 1,99","≥ 2,00"))))))</f>
        <v>&lt; 1,00</v>
      </c>
      <c r="L509" s="64">
        <f>IF(G509="","",MIN(Premissas!$C$17,IF(G509&lt;Premissas!$C$8,Premissas!$E$7,IF(G509&lt;Premissas!$C$9,Premissas!$E$8,IF(G509&lt;Premissas!$C$10,Premissas!$E$9,IF(G509&lt;Premissas!$C$11,Premissas!$E$10,IF(G509&lt;Premissas!$C$12,Premissas!$E$11,Premissas!$E$12)))))))</f>
        <v>0</v>
      </c>
      <c r="M509" s="65">
        <f>IF(OR(L509="",L509=0),0,L509/Premissas!$C$16)</f>
        <v>0</v>
      </c>
      <c r="N509" s="40" t="str">
        <f>IF(L509&gt;=Premissas!$C$17,"SIM","NÃO")</f>
        <v>NÃO</v>
      </c>
    </row>
    <row r="510" spans="1:14" ht="15" customHeight="1">
      <c r="A510" s="40">
        <v>7</v>
      </c>
      <c r="B510" s="40" t="s">
        <v>858</v>
      </c>
      <c r="C510" s="40" t="s">
        <v>859</v>
      </c>
      <c r="D510" s="40">
        <v>7801</v>
      </c>
      <c r="E510" s="40" t="s">
        <v>19</v>
      </c>
      <c r="F510" s="40">
        <f>COUNTIFS(Detalhe_Registro!$A:$A,A510,Detalhe_Registro!$D:$D,B510)</f>
        <v>1</v>
      </c>
      <c r="G510" s="63">
        <v>0.227273</v>
      </c>
      <c r="H510" s="63">
        <v>0.227273</v>
      </c>
      <c r="I510" s="62">
        <f>SUMIFS(Detalhe_Registro!$F:$F,Detalhe_Registro!$A:$A,A510,Detalhe_Registro!$D:$D,B510)</f>
        <v>135</v>
      </c>
      <c r="J510" s="63">
        <f>SUMIFS(Detalhe_Registro!$G:$G,Detalhe_Registro!$A:$A,A510,Detalhe_Registro!$D:$D,B510)</f>
        <v>28.45</v>
      </c>
      <c r="K510" s="40" t="str">
        <f>IF(G510="","",IF(G510&lt;Premissas!$C$8,"&lt; 1,00",IF(G510&lt;Premissas!$C$9,"1,00 – 1,19",IF(G510&lt;Premissas!$C$10,"1,20 – 1,39",IF(G510&lt;Premissas!$C$11,"1,40 – 1,59",IF(G510&lt;Premissas!$C$12,"1,60 – 1,99","≥ 2,00"))))))</f>
        <v>&lt; 1,00</v>
      </c>
      <c r="L510" s="64">
        <f>IF(G510="","",MIN(Premissas!$C$17,IF(G510&lt;Premissas!$C$8,Premissas!$E$7,IF(G510&lt;Premissas!$C$9,Premissas!$E$8,IF(G510&lt;Premissas!$C$10,Premissas!$E$9,IF(G510&lt;Premissas!$C$11,Premissas!$E$10,IF(G510&lt;Premissas!$C$12,Premissas!$E$11,Premissas!$E$12)))))))</f>
        <v>0</v>
      </c>
      <c r="M510" s="65">
        <f>IF(OR(L510="",L510=0),0,L510/Premissas!$C$16)</f>
        <v>0</v>
      </c>
      <c r="N510" s="40" t="str">
        <f>IF(L510&gt;=Premissas!$C$17,"SIM","NÃO")</f>
        <v>NÃO</v>
      </c>
    </row>
    <row r="511" spans="1:14" ht="15" customHeight="1">
      <c r="A511" s="40">
        <v>7</v>
      </c>
      <c r="B511" s="40" t="s">
        <v>770</v>
      </c>
      <c r="C511" s="40" t="s">
        <v>771</v>
      </c>
      <c r="D511" s="40">
        <v>7801</v>
      </c>
      <c r="E511" s="40" t="s">
        <v>22</v>
      </c>
      <c r="F511" s="40">
        <f>COUNTIFS(Detalhe_Registro!$A:$A,A511,Detalhe_Registro!$D:$D,B511)</f>
        <v>1</v>
      </c>
      <c r="G511" s="63">
        <v>0.9</v>
      </c>
      <c r="H511" s="63">
        <v>0.9</v>
      </c>
      <c r="I511" s="62">
        <f>SUMIFS(Detalhe_Registro!$F:$F,Detalhe_Registro!$A:$A,A511,Detalhe_Registro!$D:$D,B511)</f>
        <v>1478</v>
      </c>
      <c r="J511" s="63">
        <f>SUMIFS(Detalhe_Registro!$G:$G,Detalhe_Registro!$A:$A,A511,Detalhe_Registro!$D:$D,B511)</f>
        <v>81.38</v>
      </c>
      <c r="K511" s="40" t="str">
        <f>IF(G511="","",IF(G511&lt;Premissas!$C$8,"&lt; 1,00",IF(G511&lt;Premissas!$C$9,"1,00 – 1,19",IF(G511&lt;Premissas!$C$10,"1,20 – 1,39",IF(G511&lt;Premissas!$C$11,"1,40 – 1,59",IF(G511&lt;Premissas!$C$12,"1,60 – 1,99","≥ 2,00"))))))</f>
        <v>&lt; 1,00</v>
      </c>
      <c r="L511" s="64">
        <f>IF(G511="","",MIN(Premissas!$C$17,IF(G511&lt;Premissas!$C$8,Premissas!$E$7,IF(G511&lt;Premissas!$C$9,Premissas!$E$8,IF(G511&lt;Premissas!$C$10,Premissas!$E$9,IF(G511&lt;Premissas!$C$11,Premissas!$E$10,IF(G511&lt;Premissas!$C$12,Premissas!$E$11,Premissas!$E$12)))))))</f>
        <v>0</v>
      </c>
      <c r="M511" s="65">
        <f>IF(OR(L511="",L511=0),0,L511/Premissas!$C$16)</f>
        <v>0</v>
      </c>
      <c r="N511" s="40" t="str">
        <f>IF(L511&gt;=Premissas!$C$17,"SIM","NÃO")</f>
        <v>NÃO</v>
      </c>
    </row>
    <row r="512" spans="1:14" ht="15" customHeight="1">
      <c r="A512" s="40">
        <v>7</v>
      </c>
      <c r="B512" s="40" t="s">
        <v>868</v>
      </c>
      <c r="C512" s="40" t="s">
        <v>869</v>
      </c>
      <c r="D512" s="40">
        <v>7801</v>
      </c>
      <c r="E512" s="40" t="s">
        <v>22</v>
      </c>
      <c r="F512" s="40">
        <f>COUNTIFS(Detalhe_Registro!$A:$A,A512,Detalhe_Registro!$D:$D,B512)</f>
        <v>1</v>
      </c>
      <c r="G512" s="63">
        <v>0.3</v>
      </c>
      <c r="H512" s="63">
        <v>0.3</v>
      </c>
      <c r="I512" s="62">
        <f>SUMIFS(Detalhe_Registro!$F:$F,Detalhe_Registro!$A:$A,A512,Detalhe_Registro!$D:$D,B512)</f>
        <v>922</v>
      </c>
      <c r="J512" s="63">
        <f>SUMIFS(Detalhe_Registro!$G:$G,Detalhe_Registro!$A:$A,A512,Detalhe_Registro!$D:$D,B512)</f>
        <v>142.16999999999999</v>
      </c>
      <c r="K512" s="40" t="str">
        <f>IF(G512="","",IF(G512&lt;Premissas!$C$8,"&lt; 1,00",IF(G512&lt;Premissas!$C$9,"1,00 – 1,19",IF(G512&lt;Premissas!$C$10,"1,20 – 1,39",IF(G512&lt;Premissas!$C$11,"1,40 – 1,59",IF(G512&lt;Premissas!$C$12,"1,60 – 1,99","≥ 2,00"))))))</f>
        <v>&lt; 1,00</v>
      </c>
      <c r="L512" s="64">
        <f>IF(G512="","",MIN(Premissas!$C$17,IF(G512&lt;Premissas!$C$8,Premissas!$E$7,IF(G512&lt;Premissas!$C$9,Premissas!$E$8,IF(G512&lt;Premissas!$C$10,Premissas!$E$9,IF(G512&lt;Premissas!$C$11,Premissas!$E$10,IF(G512&lt;Premissas!$C$12,Premissas!$E$11,Premissas!$E$12)))))))</f>
        <v>0</v>
      </c>
      <c r="M512" s="65">
        <f>IF(OR(L512="",L512=0),0,L512/Premissas!$C$16)</f>
        <v>0</v>
      </c>
      <c r="N512" s="40" t="str">
        <f>IF(L512&gt;=Premissas!$C$17,"SIM","NÃO")</f>
        <v>NÃO</v>
      </c>
    </row>
    <row r="513" spans="1:14" ht="15" customHeight="1">
      <c r="A513" s="40">
        <v>7</v>
      </c>
      <c r="B513" s="40" t="s">
        <v>1010</v>
      </c>
      <c r="C513" s="40" t="s">
        <v>1011</v>
      </c>
      <c r="D513" s="40">
        <v>7801</v>
      </c>
      <c r="E513" s="40" t="s">
        <v>22</v>
      </c>
      <c r="F513" s="40">
        <f>COUNTIFS(Detalhe_Registro!$A:$A,A513,Detalhe_Registro!$D:$D,B513)</f>
        <v>1</v>
      </c>
      <c r="G513" s="63">
        <v>0.4</v>
      </c>
      <c r="H513" s="63">
        <v>0.4</v>
      </c>
      <c r="I513" s="62">
        <f>SUMIFS(Detalhe_Registro!$F:$F,Detalhe_Registro!$A:$A,A513,Detalhe_Registro!$D:$D,B513)</f>
        <v>50</v>
      </c>
      <c r="J513" s="63">
        <f>SUMIFS(Detalhe_Registro!$G:$G,Detalhe_Registro!$A:$A,A513,Detalhe_Registro!$D:$D,B513)</f>
        <v>6.07</v>
      </c>
      <c r="K513" s="40" t="str">
        <f>IF(G513="","",IF(G513&lt;Premissas!$C$8,"&lt; 1,00",IF(G513&lt;Premissas!$C$9,"1,00 – 1,19",IF(G513&lt;Premissas!$C$10,"1,20 – 1,39",IF(G513&lt;Premissas!$C$11,"1,40 – 1,59",IF(G513&lt;Premissas!$C$12,"1,60 – 1,99","≥ 2,00"))))))</f>
        <v>&lt; 1,00</v>
      </c>
      <c r="L513" s="64">
        <f>IF(G513="","",MIN(Premissas!$C$17,IF(G513&lt;Premissas!$C$8,Premissas!$E$7,IF(G513&lt;Premissas!$C$9,Premissas!$E$8,IF(G513&lt;Premissas!$C$10,Premissas!$E$9,IF(G513&lt;Premissas!$C$11,Premissas!$E$10,IF(G513&lt;Premissas!$C$12,Premissas!$E$11,Premissas!$E$12)))))))</f>
        <v>0</v>
      </c>
      <c r="M513" s="65">
        <f>IF(OR(L513="",L513=0),0,L513/Premissas!$C$16)</f>
        <v>0</v>
      </c>
      <c r="N513" s="40" t="str">
        <f>IF(L513&gt;=Premissas!$C$17,"SIM","NÃO")</f>
        <v>NÃO</v>
      </c>
    </row>
    <row r="514" spans="1:14" ht="15" customHeight="1">
      <c r="A514" s="40">
        <v>7</v>
      </c>
      <c r="B514" s="40" t="s">
        <v>1166</v>
      </c>
      <c r="C514" s="40" t="s">
        <v>1167</v>
      </c>
      <c r="D514" s="40">
        <v>7801</v>
      </c>
      <c r="E514" s="40" t="s">
        <v>19</v>
      </c>
      <c r="F514" s="40">
        <f>COUNTIFS(Detalhe_Registro!$A:$A,A514,Detalhe_Registro!$D:$D,B514)</f>
        <v>1</v>
      </c>
      <c r="G514" s="63">
        <v>0.31818200000000002</v>
      </c>
      <c r="H514" s="63">
        <v>0.31818200000000002</v>
      </c>
      <c r="I514" s="62">
        <f>SUMIFS(Detalhe_Registro!$F:$F,Detalhe_Registro!$A:$A,A514,Detalhe_Registro!$D:$D,B514)</f>
        <v>198</v>
      </c>
      <c r="J514" s="63">
        <f>SUMIFS(Detalhe_Registro!$G:$G,Detalhe_Registro!$A:$A,A514,Detalhe_Registro!$D:$D,B514)</f>
        <v>27.85</v>
      </c>
      <c r="K514" s="40" t="str">
        <f>IF(G514="","",IF(G514&lt;Premissas!$C$8,"&lt; 1,00",IF(G514&lt;Premissas!$C$9,"1,00 – 1,19",IF(G514&lt;Premissas!$C$10,"1,20 – 1,39",IF(G514&lt;Premissas!$C$11,"1,40 – 1,59",IF(G514&lt;Premissas!$C$12,"1,60 – 1,99","≥ 2,00"))))))</f>
        <v>&lt; 1,00</v>
      </c>
      <c r="L514" s="64">
        <f>IF(G514="","",MIN(Premissas!$C$17,IF(G514&lt;Premissas!$C$8,Premissas!$E$7,IF(G514&lt;Premissas!$C$9,Premissas!$E$8,IF(G514&lt;Premissas!$C$10,Premissas!$E$9,IF(G514&lt;Premissas!$C$11,Premissas!$E$10,IF(G514&lt;Premissas!$C$12,Premissas!$E$11,Premissas!$E$12)))))))</f>
        <v>0</v>
      </c>
      <c r="M514" s="65">
        <f>IF(OR(L514="",L514=0),0,L514/Premissas!$C$16)</f>
        <v>0</v>
      </c>
      <c r="N514" s="40" t="str">
        <f>IF(L514&gt;=Premissas!$C$17,"SIM","NÃO")</f>
        <v>NÃO</v>
      </c>
    </row>
    <row r="515" spans="1:14" ht="15" customHeight="1">
      <c r="A515" s="40">
        <v>7</v>
      </c>
      <c r="B515" s="40" t="s">
        <v>1328</v>
      </c>
      <c r="C515" s="40" t="s">
        <v>1329</v>
      </c>
      <c r="D515" s="40">
        <v>7801</v>
      </c>
      <c r="E515" s="40" t="s">
        <v>20</v>
      </c>
      <c r="F515" s="40">
        <f>COUNTIFS(Detalhe_Registro!$A:$A,A515,Detalhe_Registro!$D:$D,B515)</f>
        <v>1</v>
      </c>
      <c r="G515" s="63">
        <v>0.82352899999999996</v>
      </c>
      <c r="H515" s="63">
        <v>0.82352899999999996</v>
      </c>
      <c r="I515" s="62">
        <f>SUMIFS(Detalhe_Registro!$F:$F,Detalhe_Registro!$A:$A,A515,Detalhe_Registro!$D:$D,B515)</f>
        <v>464</v>
      </c>
      <c r="J515" s="63">
        <f>SUMIFS(Detalhe_Registro!$G:$G,Detalhe_Registro!$A:$A,A515,Detalhe_Registro!$D:$D,B515)</f>
        <v>32.96</v>
      </c>
      <c r="K515" s="40" t="str">
        <f>IF(G515="","",IF(G515&lt;Premissas!$C$8,"&lt; 1,00",IF(G515&lt;Premissas!$C$9,"1,00 – 1,19",IF(G515&lt;Premissas!$C$10,"1,20 – 1,39",IF(G515&lt;Premissas!$C$11,"1,40 – 1,59",IF(G515&lt;Premissas!$C$12,"1,60 – 1,99","≥ 2,00"))))))</f>
        <v>&lt; 1,00</v>
      </c>
      <c r="L515" s="64">
        <f>IF(G515="","",MIN(Premissas!$C$17,IF(G515&lt;Premissas!$C$8,Premissas!$E$7,IF(G515&lt;Premissas!$C$9,Premissas!$E$8,IF(G515&lt;Premissas!$C$10,Premissas!$E$9,IF(G515&lt;Premissas!$C$11,Premissas!$E$10,IF(G515&lt;Premissas!$C$12,Premissas!$E$11,Premissas!$E$12)))))))</f>
        <v>0</v>
      </c>
      <c r="M515" s="65">
        <f>IF(OR(L515="",L515=0),0,L515/Premissas!$C$16)</f>
        <v>0</v>
      </c>
      <c r="N515" s="40" t="str">
        <f>IF(L515&gt;=Premissas!$C$17,"SIM","NÃO")</f>
        <v>NÃO</v>
      </c>
    </row>
    <row r="516" spans="1:14" ht="15" customHeight="1">
      <c r="A516" s="40">
        <v>7</v>
      </c>
      <c r="B516" s="40" t="s">
        <v>880</v>
      </c>
      <c r="C516" s="40" t="s">
        <v>881</v>
      </c>
      <c r="D516" s="40">
        <v>7801</v>
      </c>
      <c r="E516" s="40" t="s">
        <v>22</v>
      </c>
      <c r="F516" s="40">
        <f>COUNTIFS(Detalhe_Registro!$A:$A,A516,Detalhe_Registro!$D:$D,B516)</f>
        <v>1</v>
      </c>
      <c r="G516" s="63">
        <v>0.3</v>
      </c>
      <c r="H516" s="63">
        <v>0.3</v>
      </c>
      <c r="I516" s="62">
        <f>SUMIFS(Detalhe_Registro!$F:$F,Detalhe_Registro!$A:$A,A516,Detalhe_Registro!$D:$D,B516)</f>
        <v>1084</v>
      </c>
      <c r="J516" s="63">
        <f>SUMIFS(Detalhe_Registro!$G:$G,Detalhe_Registro!$A:$A,A516,Detalhe_Registro!$D:$D,B516)</f>
        <v>178.84</v>
      </c>
      <c r="K516" s="40" t="str">
        <f>IF(G516="","",IF(G516&lt;Premissas!$C$8,"&lt; 1,00",IF(G516&lt;Premissas!$C$9,"1,00 – 1,19",IF(G516&lt;Premissas!$C$10,"1,20 – 1,39",IF(G516&lt;Premissas!$C$11,"1,40 – 1,59",IF(G516&lt;Premissas!$C$12,"1,60 – 1,99","≥ 2,00"))))))</f>
        <v>&lt; 1,00</v>
      </c>
      <c r="L516" s="64">
        <f>IF(G516="","",MIN(Premissas!$C$17,IF(G516&lt;Premissas!$C$8,Premissas!$E$7,IF(G516&lt;Premissas!$C$9,Premissas!$E$8,IF(G516&lt;Premissas!$C$10,Premissas!$E$9,IF(G516&lt;Premissas!$C$11,Premissas!$E$10,IF(G516&lt;Premissas!$C$12,Premissas!$E$11,Premissas!$E$12)))))))</f>
        <v>0</v>
      </c>
      <c r="M516" s="65">
        <f>IF(OR(L516="",L516=0),0,L516/Premissas!$C$16)</f>
        <v>0</v>
      </c>
      <c r="N516" s="40" t="str">
        <f>IF(L516&gt;=Premissas!$C$17,"SIM","NÃO")</f>
        <v>NÃO</v>
      </c>
    </row>
    <row r="517" spans="1:14" ht="15" customHeight="1">
      <c r="A517" s="40">
        <v>7</v>
      </c>
      <c r="B517" s="40" t="s">
        <v>1336</v>
      </c>
      <c r="C517" s="40" t="s">
        <v>1337</v>
      </c>
      <c r="D517" s="40">
        <v>7801</v>
      </c>
      <c r="E517" s="40" t="s">
        <v>22</v>
      </c>
      <c r="F517" s="40">
        <f>COUNTIFS(Detalhe_Registro!$A:$A,A517,Detalhe_Registro!$D:$D,B517)</f>
        <v>1</v>
      </c>
      <c r="G517" s="63">
        <v>0.75</v>
      </c>
      <c r="H517" s="63">
        <v>0.75</v>
      </c>
      <c r="I517" s="62">
        <f>SUMIFS(Detalhe_Registro!$F:$F,Detalhe_Registro!$A:$A,A517,Detalhe_Registro!$D:$D,B517)</f>
        <v>3419</v>
      </c>
      <c r="J517" s="63">
        <f>SUMIFS(Detalhe_Registro!$G:$G,Detalhe_Registro!$A:$A,A517,Detalhe_Registro!$D:$D,B517)</f>
        <v>228.01</v>
      </c>
      <c r="K517" s="40" t="str">
        <f>IF(G517="","",IF(G517&lt;Premissas!$C$8,"&lt; 1,00",IF(G517&lt;Premissas!$C$9,"1,00 – 1,19",IF(G517&lt;Premissas!$C$10,"1,20 – 1,39",IF(G517&lt;Premissas!$C$11,"1,40 – 1,59",IF(G517&lt;Premissas!$C$12,"1,60 – 1,99","≥ 2,00"))))))</f>
        <v>&lt; 1,00</v>
      </c>
      <c r="L517" s="64">
        <f>IF(G517="","",MIN(Premissas!$C$17,IF(G517&lt;Premissas!$C$8,Premissas!$E$7,IF(G517&lt;Premissas!$C$9,Premissas!$E$8,IF(G517&lt;Premissas!$C$10,Premissas!$E$9,IF(G517&lt;Premissas!$C$11,Premissas!$E$10,IF(G517&lt;Premissas!$C$12,Premissas!$E$11,Premissas!$E$12)))))))</f>
        <v>0</v>
      </c>
      <c r="M517" s="65">
        <f>IF(OR(L517="",L517=0),0,L517/Premissas!$C$16)</f>
        <v>0</v>
      </c>
      <c r="N517" s="40" t="str">
        <f>IF(L517&gt;=Premissas!$C$17,"SIM","NÃO")</f>
        <v>NÃO</v>
      </c>
    </row>
    <row r="518" spans="1:14" ht="15" customHeight="1">
      <c r="A518" s="40">
        <v>7</v>
      </c>
      <c r="B518" s="40" t="s">
        <v>1278</v>
      </c>
      <c r="C518" s="40" t="s">
        <v>1279</v>
      </c>
      <c r="D518" s="40">
        <v>7801</v>
      </c>
      <c r="E518" s="40" t="s">
        <v>19</v>
      </c>
      <c r="F518" s="40">
        <f>COUNTIFS(Detalhe_Registro!$A:$A,A518,Detalhe_Registro!$D:$D,B518)</f>
        <v>1</v>
      </c>
      <c r="G518" s="63">
        <v>0.81818199999999996</v>
      </c>
      <c r="H518" s="63">
        <v>0.81818199999999996</v>
      </c>
      <c r="I518" s="62">
        <f>SUMIFS(Detalhe_Registro!$F:$F,Detalhe_Registro!$A:$A,A518,Detalhe_Registro!$D:$D,B518)</f>
        <v>1604</v>
      </c>
      <c r="J518" s="63">
        <f>SUMIFS(Detalhe_Registro!$G:$G,Detalhe_Registro!$A:$A,A518,Detalhe_Registro!$D:$D,B518)</f>
        <v>87.56</v>
      </c>
      <c r="K518" s="40" t="str">
        <f>IF(G518="","",IF(G518&lt;Premissas!$C$8,"&lt; 1,00",IF(G518&lt;Premissas!$C$9,"1,00 – 1,19",IF(G518&lt;Premissas!$C$10,"1,20 – 1,39",IF(G518&lt;Premissas!$C$11,"1,40 – 1,59",IF(G518&lt;Premissas!$C$12,"1,60 – 1,99","≥ 2,00"))))))</f>
        <v>&lt; 1,00</v>
      </c>
      <c r="L518" s="64">
        <f>IF(G518="","",MIN(Premissas!$C$17,IF(G518&lt;Premissas!$C$8,Premissas!$E$7,IF(G518&lt;Premissas!$C$9,Premissas!$E$8,IF(G518&lt;Premissas!$C$10,Premissas!$E$9,IF(G518&lt;Premissas!$C$11,Premissas!$E$10,IF(G518&lt;Premissas!$C$12,Premissas!$E$11,Premissas!$E$12)))))))</f>
        <v>0</v>
      </c>
      <c r="M518" s="65">
        <f>IF(OR(L518="",L518=0),0,L518/Premissas!$C$16)</f>
        <v>0</v>
      </c>
      <c r="N518" s="40" t="str">
        <f>IF(L518&gt;=Premissas!$C$17,"SIM","NÃO")</f>
        <v>NÃO</v>
      </c>
    </row>
    <row r="519" spans="1:14" ht="15" customHeight="1">
      <c r="A519" s="40">
        <v>7</v>
      </c>
      <c r="B519" s="40" t="s">
        <v>1306</v>
      </c>
      <c r="C519" s="40" t="s">
        <v>1307</v>
      </c>
      <c r="D519" s="40">
        <v>7801</v>
      </c>
      <c r="E519" s="40" t="s">
        <v>1938</v>
      </c>
      <c r="F519" s="40">
        <f>COUNTIFS(Detalhe_Registro!$A:$A,A519,Detalhe_Registro!$D:$D,B519)</f>
        <v>2</v>
      </c>
      <c r="G519" s="63">
        <v>1.7058819999999999</v>
      </c>
      <c r="H519" s="63">
        <v>1.1711229999999999</v>
      </c>
      <c r="I519" s="62">
        <f>SUMIFS(Detalhe_Registro!$F:$F,Detalhe_Registro!$A:$A,A519,Detalhe_Registro!$D:$D,B519)</f>
        <v>1553</v>
      </c>
      <c r="J519" s="63">
        <f>SUMIFS(Detalhe_Registro!$G:$G,Detalhe_Registro!$A:$A,A519,Detalhe_Registro!$D:$D,B519)</f>
        <v>55.63</v>
      </c>
      <c r="K519" s="40" t="str">
        <f>IF(G519="","",IF(G519&lt;Premissas!$C$8,"&lt; 1,00",IF(G519&lt;Premissas!$C$9,"1,00 – 1,19",IF(G519&lt;Premissas!$C$10,"1,20 – 1,39",IF(G519&lt;Premissas!$C$11,"1,40 – 1,59",IF(G519&lt;Premissas!$C$12,"1,60 – 1,99","≥ 2,00"))))))</f>
        <v>1,60 – 1,99</v>
      </c>
      <c r="L519" s="64">
        <f>IF(G519="","",MIN(Premissas!$C$17,IF(G519&lt;Premissas!$C$8,Premissas!$E$7,IF(G519&lt;Premissas!$C$9,Premissas!$E$8,IF(G519&lt;Premissas!$C$10,Premissas!$E$9,IF(G519&lt;Premissas!$C$11,Premissas!$E$10,IF(G519&lt;Premissas!$C$12,Premissas!$E$11,Premissas!$E$12)))))))</f>
        <v>500</v>
      </c>
      <c r="M519" s="65">
        <f>IF(OR(L519="",L519=0),0,L519/Premissas!$C$16)</f>
        <v>19.23076923076923</v>
      </c>
      <c r="N519" s="40" t="str">
        <f>IF(L519&gt;=Premissas!$C$17,"SIM","NÃO")</f>
        <v>NÃO</v>
      </c>
    </row>
    <row r="520" spans="1:14" ht="15" customHeight="1">
      <c r="A520" s="40">
        <v>7</v>
      </c>
      <c r="B520" s="40" t="s">
        <v>1264</v>
      </c>
      <c r="C520" s="40" t="s">
        <v>1265</v>
      </c>
      <c r="D520" s="40">
        <v>7801</v>
      </c>
      <c r="E520" s="40" t="s">
        <v>21</v>
      </c>
      <c r="F520" s="40">
        <f>COUNTIFS(Detalhe_Registro!$A:$A,A520,Detalhe_Registro!$D:$D,B520)</f>
        <v>1</v>
      </c>
      <c r="G520" s="63">
        <v>1</v>
      </c>
      <c r="H520" s="63">
        <v>1</v>
      </c>
      <c r="I520" s="62">
        <f>SUMIFS(Detalhe_Registro!$F:$F,Detalhe_Registro!$A:$A,A520,Detalhe_Registro!$D:$D,B520)</f>
        <v>2127</v>
      </c>
      <c r="J520" s="63">
        <f>SUMIFS(Detalhe_Registro!$G:$G,Detalhe_Registro!$A:$A,A520,Detalhe_Registro!$D:$D,B520)</f>
        <v>130.09</v>
      </c>
      <c r="K520" s="40" t="str">
        <f>IF(G520="","",IF(G520&lt;Premissas!$C$8,"&lt; 1,00",IF(G520&lt;Premissas!$C$9,"1,00 – 1,19",IF(G520&lt;Premissas!$C$10,"1,20 – 1,39",IF(G520&lt;Premissas!$C$11,"1,40 – 1,59",IF(G520&lt;Premissas!$C$12,"1,60 – 1,99","≥ 2,00"))))))</f>
        <v>1,00 – 1,19</v>
      </c>
      <c r="L520" s="64">
        <f>IF(G520="","",MIN(Premissas!$C$17,IF(G520&lt;Premissas!$C$8,Premissas!$E$7,IF(G520&lt;Premissas!$C$9,Premissas!$E$8,IF(G520&lt;Premissas!$C$10,Premissas!$E$9,IF(G520&lt;Premissas!$C$11,Premissas!$E$10,IF(G520&lt;Premissas!$C$12,Premissas!$E$11,Premissas!$E$12)))))))</f>
        <v>100</v>
      </c>
      <c r="M520" s="65">
        <f>IF(OR(L520="",L520=0),0,L520/Premissas!$C$16)</f>
        <v>3.8461538461538463</v>
      </c>
      <c r="N520" s="40" t="str">
        <f>IF(L520&gt;=Premissas!$C$17,"SIM","NÃO")</f>
        <v>NÃO</v>
      </c>
    </row>
    <row r="521" spans="1:14" ht="15" customHeight="1">
      <c r="A521" s="40">
        <v>7</v>
      </c>
      <c r="B521" s="40" t="s">
        <v>1256</v>
      </c>
      <c r="C521" s="40" t="s">
        <v>1257</v>
      </c>
      <c r="D521" s="40">
        <v>7801</v>
      </c>
      <c r="E521" s="40" t="s">
        <v>21</v>
      </c>
      <c r="F521" s="40">
        <f>COUNTIFS(Detalhe_Registro!$A:$A,A521,Detalhe_Registro!$D:$D,B521)</f>
        <v>1</v>
      </c>
      <c r="G521" s="63">
        <v>0.1875</v>
      </c>
      <c r="H521" s="63">
        <v>0.1875</v>
      </c>
      <c r="I521" s="62">
        <f>SUMIFS(Detalhe_Registro!$F:$F,Detalhe_Registro!$A:$A,A521,Detalhe_Registro!$D:$D,B521)</f>
        <v>84</v>
      </c>
      <c r="J521" s="63">
        <f>SUMIFS(Detalhe_Registro!$G:$G,Detalhe_Registro!$A:$A,A521,Detalhe_Registro!$D:$D,B521)</f>
        <v>24.44</v>
      </c>
      <c r="K521" s="40" t="str">
        <f>IF(G521="","",IF(G521&lt;Premissas!$C$8,"&lt; 1,00",IF(G521&lt;Premissas!$C$9,"1,00 – 1,19",IF(G521&lt;Premissas!$C$10,"1,20 – 1,39",IF(G521&lt;Premissas!$C$11,"1,40 – 1,59",IF(G521&lt;Premissas!$C$12,"1,60 – 1,99","≥ 2,00"))))))</f>
        <v>&lt; 1,00</v>
      </c>
      <c r="L521" s="64">
        <f>IF(G521="","",MIN(Premissas!$C$17,IF(G521&lt;Premissas!$C$8,Premissas!$E$7,IF(G521&lt;Premissas!$C$9,Premissas!$E$8,IF(G521&lt;Premissas!$C$10,Premissas!$E$9,IF(G521&lt;Premissas!$C$11,Premissas!$E$10,IF(G521&lt;Premissas!$C$12,Premissas!$E$11,Premissas!$E$12)))))))</f>
        <v>0</v>
      </c>
      <c r="M521" s="65">
        <f>IF(OR(L521="",L521=0),0,L521/Premissas!$C$16)</f>
        <v>0</v>
      </c>
      <c r="N521" s="40" t="str">
        <f>IF(L521&gt;=Premissas!$C$17,"SIM","NÃO")</f>
        <v>NÃO</v>
      </c>
    </row>
    <row r="522" spans="1:14" ht="15" customHeight="1">
      <c r="A522" s="40">
        <v>7</v>
      </c>
      <c r="B522" s="40" t="s">
        <v>1286</v>
      </c>
      <c r="C522" s="40" t="s">
        <v>1287</v>
      </c>
      <c r="D522" s="40">
        <v>7801</v>
      </c>
      <c r="E522" s="40" t="s">
        <v>1939</v>
      </c>
      <c r="F522" s="40">
        <f>COUNTIFS(Detalhe_Registro!$A:$A,A522,Detalhe_Registro!$D:$D,B522)</f>
        <v>2</v>
      </c>
      <c r="G522" s="63">
        <v>0.54545500000000002</v>
      </c>
      <c r="H522" s="63">
        <v>0.366477</v>
      </c>
      <c r="I522" s="62">
        <f>SUMIFS(Detalhe_Registro!$F:$F,Detalhe_Registro!$A:$A,A522,Detalhe_Registro!$D:$D,B522)</f>
        <v>68</v>
      </c>
      <c r="J522" s="63">
        <f>SUMIFS(Detalhe_Registro!$G:$G,Detalhe_Registro!$A:$A,A522,Detalhe_Registro!$D:$D,B522)</f>
        <v>13.23</v>
      </c>
      <c r="K522" s="40" t="str">
        <f>IF(G522="","",IF(G522&lt;Premissas!$C$8,"&lt; 1,00",IF(G522&lt;Premissas!$C$9,"1,00 – 1,19",IF(G522&lt;Premissas!$C$10,"1,20 – 1,39",IF(G522&lt;Premissas!$C$11,"1,40 – 1,59",IF(G522&lt;Premissas!$C$12,"1,60 – 1,99","≥ 2,00"))))))</f>
        <v>&lt; 1,00</v>
      </c>
      <c r="L522" s="64">
        <f>IF(G522="","",MIN(Premissas!$C$17,IF(G522&lt;Premissas!$C$8,Premissas!$E$7,IF(G522&lt;Premissas!$C$9,Premissas!$E$8,IF(G522&lt;Premissas!$C$10,Premissas!$E$9,IF(G522&lt;Premissas!$C$11,Premissas!$E$10,IF(G522&lt;Premissas!$C$12,Premissas!$E$11,Premissas!$E$12)))))))</f>
        <v>0</v>
      </c>
      <c r="M522" s="65">
        <f>IF(OR(L522="",L522=0),0,L522/Premissas!$C$16)</f>
        <v>0</v>
      </c>
      <c r="N522" s="40" t="str">
        <f>IF(L522&gt;=Premissas!$C$17,"SIM","NÃO")</f>
        <v>NÃO</v>
      </c>
    </row>
    <row r="523" spans="1:14" ht="15" customHeight="1">
      <c r="A523" s="40">
        <v>7</v>
      </c>
      <c r="B523" s="40" t="s">
        <v>896</v>
      </c>
      <c r="C523" s="40" t="s">
        <v>897</v>
      </c>
      <c r="D523" s="40">
        <v>7801</v>
      </c>
      <c r="E523" s="40" t="s">
        <v>22</v>
      </c>
      <c r="F523" s="40">
        <f>COUNTIFS(Detalhe_Registro!$A:$A,A523,Detalhe_Registro!$D:$D,B523)</f>
        <v>1</v>
      </c>
      <c r="G523" s="63">
        <v>0.2</v>
      </c>
      <c r="H523" s="63">
        <v>0.2</v>
      </c>
      <c r="I523" s="62">
        <f>SUMIFS(Detalhe_Registro!$F:$F,Detalhe_Registro!$A:$A,A523,Detalhe_Registro!$D:$D,B523)</f>
        <v>348</v>
      </c>
      <c r="J523" s="63">
        <f>SUMIFS(Detalhe_Registro!$G:$G,Detalhe_Registro!$A:$A,A523,Detalhe_Registro!$D:$D,B523)</f>
        <v>88.91</v>
      </c>
      <c r="K523" s="40" t="str">
        <f>IF(G523="","",IF(G523&lt;Premissas!$C$8,"&lt; 1,00",IF(G523&lt;Premissas!$C$9,"1,00 – 1,19",IF(G523&lt;Premissas!$C$10,"1,20 – 1,39",IF(G523&lt;Premissas!$C$11,"1,40 – 1,59",IF(G523&lt;Premissas!$C$12,"1,60 – 1,99","≥ 2,00"))))))</f>
        <v>&lt; 1,00</v>
      </c>
      <c r="L523" s="64">
        <f>IF(G523="","",MIN(Premissas!$C$17,IF(G523&lt;Premissas!$C$8,Premissas!$E$7,IF(G523&lt;Premissas!$C$9,Premissas!$E$8,IF(G523&lt;Premissas!$C$10,Premissas!$E$9,IF(G523&lt;Premissas!$C$11,Premissas!$E$10,IF(G523&lt;Premissas!$C$12,Premissas!$E$11,Premissas!$E$12)))))))</f>
        <v>0</v>
      </c>
      <c r="M523" s="65">
        <f>IF(OR(L523="",L523=0),0,L523/Premissas!$C$16)</f>
        <v>0</v>
      </c>
      <c r="N523" s="40" t="str">
        <f>IF(L523&gt;=Premissas!$C$17,"SIM","NÃO")</f>
        <v>NÃO</v>
      </c>
    </row>
    <row r="524" spans="1:14" ht="15" customHeight="1">
      <c r="A524" s="40">
        <v>7</v>
      </c>
      <c r="B524" s="40" t="s">
        <v>1198</v>
      </c>
      <c r="C524" s="40" t="s">
        <v>1199</v>
      </c>
      <c r="D524" s="40">
        <v>7801</v>
      </c>
      <c r="E524" s="40" t="s">
        <v>21</v>
      </c>
      <c r="F524" s="40">
        <f>COUNTIFS(Detalhe_Registro!$A:$A,A524,Detalhe_Registro!$D:$D,B524)</f>
        <v>1</v>
      </c>
      <c r="G524" s="63">
        <v>0.4375</v>
      </c>
      <c r="H524" s="63">
        <v>0.4375</v>
      </c>
      <c r="I524" s="62">
        <f>SUMIFS(Detalhe_Registro!$F:$F,Detalhe_Registro!$A:$A,A524,Detalhe_Registro!$D:$D,B524)</f>
        <v>56</v>
      </c>
      <c r="J524" s="63">
        <f>SUMIFS(Detalhe_Registro!$G:$G,Detalhe_Registro!$A:$A,A524,Detalhe_Registro!$D:$D,B524)</f>
        <v>8.42</v>
      </c>
      <c r="K524" s="40" t="str">
        <f>IF(G524="","",IF(G524&lt;Premissas!$C$8,"&lt; 1,00",IF(G524&lt;Premissas!$C$9,"1,00 – 1,19",IF(G524&lt;Premissas!$C$10,"1,20 – 1,39",IF(G524&lt;Premissas!$C$11,"1,40 – 1,59",IF(G524&lt;Premissas!$C$12,"1,60 – 1,99","≥ 2,00"))))))</f>
        <v>&lt; 1,00</v>
      </c>
      <c r="L524" s="64">
        <f>IF(G524="","",MIN(Premissas!$C$17,IF(G524&lt;Premissas!$C$8,Premissas!$E$7,IF(G524&lt;Premissas!$C$9,Premissas!$E$8,IF(G524&lt;Premissas!$C$10,Premissas!$E$9,IF(G524&lt;Premissas!$C$11,Premissas!$E$10,IF(G524&lt;Premissas!$C$12,Premissas!$E$11,Premissas!$E$12)))))))</f>
        <v>0</v>
      </c>
      <c r="M524" s="65">
        <f>IF(OR(L524="",L524=0),0,L524/Premissas!$C$16)</f>
        <v>0</v>
      </c>
      <c r="N524" s="40" t="str">
        <f>IF(L524&gt;=Premissas!$C$17,"SIM","NÃO")</f>
        <v>NÃO</v>
      </c>
    </row>
    <row r="525" spans="1:14" ht="15" customHeight="1">
      <c r="A525" s="40">
        <v>7</v>
      </c>
      <c r="B525" s="40" t="s">
        <v>1152</v>
      </c>
      <c r="C525" s="40" t="s">
        <v>1153</v>
      </c>
      <c r="D525" s="40">
        <v>7801</v>
      </c>
      <c r="E525" s="40" t="s">
        <v>21</v>
      </c>
      <c r="F525" s="40">
        <f>COUNTIFS(Detalhe_Registro!$A:$A,A525,Detalhe_Registro!$D:$D,B525)</f>
        <v>1</v>
      </c>
      <c r="G525" s="63">
        <v>0.875</v>
      </c>
      <c r="H525" s="63">
        <v>0.875</v>
      </c>
      <c r="I525" s="62">
        <f>SUMIFS(Detalhe_Registro!$F:$F,Detalhe_Registro!$A:$A,A525,Detalhe_Registro!$D:$D,B525)</f>
        <v>1635</v>
      </c>
      <c r="J525" s="63">
        <f>SUMIFS(Detalhe_Registro!$G:$G,Detalhe_Registro!$A:$A,A525,Detalhe_Registro!$D:$D,B525)</f>
        <v>114.76</v>
      </c>
      <c r="K525" s="40" t="str">
        <f>IF(G525="","",IF(G525&lt;Premissas!$C$8,"&lt; 1,00",IF(G525&lt;Premissas!$C$9,"1,00 – 1,19",IF(G525&lt;Premissas!$C$10,"1,20 – 1,39",IF(G525&lt;Premissas!$C$11,"1,40 – 1,59",IF(G525&lt;Premissas!$C$12,"1,60 – 1,99","≥ 2,00"))))))</f>
        <v>&lt; 1,00</v>
      </c>
      <c r="L525" s="64">
        <f>IF(G525="","",MIN(Premissas!$C$17,IF(G525&lt;Premissas!$C$8,Premissas!$E$7,IF(G525&lt;Premissas!$C$9,Premissas!$E$8,IF(G525&lt;Premissas!$C$10,Premissas!$E$9,IF(G525&lt;Premissas!$C$11,Premissas!$E$10,IF(G525&lt;Premissas!$C$12,Premissas!$E$11,Premissas!$E$12)))))))</f>
        <v>0</v>
      </c>
      <c r="M525" s="65">
        <f>IF(OR(L525="",L525=0),0,L525/Premissas!$C$16)</f>
        <v>0</v>
      </c>
      <c r="N525" s="40" t="str">
        <f>IF(L525&gt;=Premissas!$C$17,"SIM","NÃO")</f>
        <v>NÃO</v>
      </c>
    </row>
    <row r="526" spans="1:14" ht="15" customHeight="1">
      <c r="A526" s="40">
        <v>7</v>
      </c>
      <c r="B526" s="40" t="s">
        <v>1142</v>
      </c>
      <c r="C526" s="40" t="s">
        <v>1143</v>
      </c>
      <c r="D526" s="40">
        <v>7801</v>
      </c>
      <c r="E526" s="40" t="s">
        <v>21</v>
      </c>
      <c r="F526" s="40">
        <f>COUNTIFS(Detalhe_Registro!$A:$A,A526,Detalhe_Registro!$D:$D,B526)</f>
        <v>1</v>
      </c>
      <c r="G526" s="63">
        <v>1.375</v>
      </c>
      <c r="H526" s="63">
        <v>1.375</v>
      </c>
      <c r="I526" s="62">
        <f>SUMIFS(Detalhe_Registro!$F:$F,Detalhe_Registro!$A:$A,A526,Detalhe_Registro!$D:$D,B526)</f>
        <v>2990</v>
      </c>
      <c r="J526" s="63">
        <f>SUMIFS(Detalhe_Registro!$G:$G,Detalhe_Registro!$A:$A,A526,Detalhe_Registro!$D:$D,B526)</f>
        <v>135.38999999999999</v>
      </c>
      <c r="K526" s="40" t="str">
        <f>IF(G526="","",IF(G526&lt;Premissas!$C$8,"&lt; 1,00",IF(G526&lt;Premissas!$C$9,"1,00 – 1,19",IF(G526&lt;Premissas!$C$10,"1,20 – 1,39",IF(G526&lt;Premissas!$C$11,"1,40 – 1,59",IF(G526&lt;Premissas!$C$12,"1,60 – 1,99","≥ 2,00"))))))</f>
        <v>1,20 – 1,39</v>
      </c>
      <c r="L526" s="64">
        <f>IF(G526="","",MIN(Premissas!$C$17,IF(G526&lt;Premissas!$C$8,Premissas!$E$7,IF(G526&lt;Premissas!$C$9,Premissas!$E$8,IF(G526&lt;Premissas!$C$10,Premissas!$E$9,IF(G526&lt;Premissas!$C$11,Premissas!$E$10,IF(G526&lt;Premissas!$C$12,Premissas!$E$11,Premissas!$E$12)))))))</f>
        <v>200</v>
      </c>
      <c r="M526" s="65">
        <f>IF(OR(L526="",L526=0),0,L526/Premissas!$C$16)</f>
        <v>7.6923076923076925</v>
      </c>
      <c r="N526" s="40" t="str">
        <f>IF(L526&gt;=Premissas!$C$17,"SIM","NÃO")</f>
        <v>NÃO</v>
      </c>
    </row>
    <row r="527" spans="1:14" ht="15" customHeight="1">
      <c r="A527" s="40">
        <v>7</v>
      </c>
      <c r="B527" s="40" t="s">
        <v>1126</v>
      </c>
      <c r="C527" s="40" t="s">
        <v>1127</v>
      </c>
      <c r="D527" s="40">
        <v>7801</v>
      </c>
      <c r="E527" s="40" t="s">
        <v>21</v>
      </c>
      <c r="F527" s="40">
        <f>COUNTIFS(Detalhe_Registro!$A:$A,A527,Detalhe_Registro!$D:$D,B527)</f>
        <v>1</v>
      </c>
      <c r="G527" s="63">
        <v>0.625</v>
      </c>
      <c r="H527" s="63">
        <v>0.625</v>
      </c>
      <c r="I527" s="62">
        <f>SUMIFS(Detalhe_Registro!$F:$F,Detalhe_Registro!$A:$A,A527,Detalhe_Registro!$D:$D,B527)</f>
        <v>1101</v>
      </c>
      <c r="J527" s="63">
        <f>SUMIFS(Detalhe_Registro!$G:$G,Detalhe_Registro!$A:$A,A527,Detalhe_Registro!$D:$D,B527)</f>
        <v>113</v>
      </c>
      <c r="K527" s="40" t="str">
        <f>IF(G527="","",IF(G527&lt;Premissas!$C$8,"&lt; 1,00",IF(G527&lt;Premissas!$C$9,"1,00 – 1,19",IF(G527&lt;Premissas!$C$10,"1,20 – 1,39",IF(G527&lt;Premissas!$C$11,"1,40 – 1,59",IF(G527&lt;Premissas!$C$12,"1,60 – 1,99","≥ 2,00"))))))</f>
        <v>&lt; 1,00</v>
      </c>
      <c r="L527" s="64">
        <f>IF(G527="","",MIN(Premissas!$C$17,IF(G527&lt;Premissas!$C$8,Premissas!$E$7,IF(G527&lt;Premissas!$C$9,Premissas!$E$8,IF(G527&lt;Premissas!$C$10,Premissas!$E$9,IF(G527&lt;Premissas!$C$11,Premissas!$E$10,IF(G527&lt;Premissas!$C$12,Premissas!$E$11,Premissas!$E$12)))))))</f>
        <v>0</v>
      </c>
      <c r="M527" s="65">
        <f>IF(OR(L527="",L527=0),0,L527/Premissas!$C$16)</f>
        <v>0</v>
      </c>
      <c r="N527" s="40" t="str">
        <f>IF(L527&gt;=Premissas!$C$17,"SIM","NÃO")</f>
        <v>NÃO</v>
      </c>
    </row>
    <row r="528" spans="1:14" ht="15" customHeight="1">
      <c r="A528" s="40">
        <v>7</v>
      </c>
      <c r="B528" s="40" t="s">
        <v>942</v>
      </c>
      <c r="C528" s="40" t="s">
        <v>943</v>
      </c>
      <c r="D528" s="40">
        <v>7801</v>
      </c>
      <c r="E528" s="40" t="s">
        <v>21</v>
      </c>
      <c r="F528" s="40">
        <f>COUNTIFS(Detalhe_Registro!$A:$A,A528,Detalhe_Registro!$D:$D,B528)</f>
        <v>1</v>
      </c>
      <c r="G528" s="63">
        <v>0.125</v>
      </c>
      <c r="H528" s="63">
        <v>0.125</v>
      </c>
      <c r="I528" s="62">
        <f>SUMIFS(Detalhe_Registro!$F:$F,Detalhe_Registro!$A:$A,A528,Detalhe_Registro!$D:$D,B528)</f>
        <v>33</v>
      </c>
      <c r="J528" s="63">
        <f>SUMIFS(Detalhe_Registro!$G:$G,Detalhe_Registro!$A:$A,A528,Detalhe_Registro!$D:$D,B528)</f>
        <v>13.34</v>
      </c>
      <c r="K528" s="40" t="str">
        <f>IF(G528="","",IF(G528&lt;Premissas!$C$8,"&lt; 1,00",IF(G528&lt;Premissas!$C$9,"1,00 – 1,19",IF(G528&lt;Premissas!$C$10,"1,20 – 1,39",IF(G528&lt;Premissas!$C$11,"1,40 – 1,59",IF(G528&lt;Premissas!$C$12,"1,60 – 1,99","≥ 2,00"))))))</f>
        <v>&lt; 1,00</v>
      </c>
      <c r="L528" s="64">
        <f>IF(G528="","",MIN(Premissas!$C$17,IF(G528&lt;Premissas!$C$8,Premissas!$E$7,IF(G528&lt;Premissas!$C$9,Premissas!$E$8,IF(G528&lt;Premissas!$C$10,Premissas!$E$9,IF(G528&lt;Premissas!$C$11,Premissas!$E$10,IF(G528&lt;Premissas!$C$12,Premissas!$E$11,Premissas!$E$12)))))))</f>
        <v>0</v>
      </c>
      <c r="M528" s="65">
        <f>IF(OR(L528="",L528=0),0,L528/Premissas!$C$16)</f>
        <v>0</v>
      </c>
      <c r="N528" s="40" t="str">
        <f>IF(L528&gt;=Premissas!$C$17,"SIM","NÃO")</f>
        <v>NÃO</v>
      </c>
    </row>
    <row r="529" spans="1:14" ht="15" customHeight="1">
      <c r="A529" s="40">
        <v>7</v>
      </c>
      <c r="B529" s="40" t="s">
        <v>1130</v>
      </c>
      <c r="C529" s="40" t="s">
        <v>1131</v>
      </c>
      <c r="D529" s="40">
        <v>7801</v>
      </c>
      <c r="E529" s="40" t="s">
        <v>21</v>
      </c>
      <c r="F529" s="40">
        <f>COUNTIFS(Detalhe_Registro!$A:$A,A529,Detalhe_Registro!$D:$D,B529)</f>
        <v>1</v>
      </c>
      <c r="G529" s="63">
        <v>0.75</v>
      </c>
      <c r="H529" s="63">
        <v>0.75</v>
      </c>
      <c r="I529" s="62">
        <f>SUMIFS(Detalhe_Registro!$F:$F,Detalhe_Registro!$A:$A,A529,Detalhe_Registro!$D:$D,B529)</f>
        <v>1603</v>
      </c>
      <c r="J529" s="63">
        <f>SUMIFS(Detalhe_Registro!$G:$G,Detalhe_Registro!$A:$A,A529,Detalhe_Registro!$D:$D,B529)</f>
        <v>129.01</v>
      </c>
      <c r="K529" s="40" t="str">
        <f>IF(G529="","",IF(G529&lt;Premissas!$C$8,"&lt; 1,00",IF(G529&lt;Premissas!$C$9,"1,00 – 1,19",IF(G529&lt;Premissas!$C$10,"1,20 – 1,39",IF(G529&lt;Premissas!$C$11,"1,40 – 1,59",IF(G529&lt;Premissas!$C$12,"1,60 – 1,99","≥ 2,00"))))))</f>
        <v>&lt; 1,00</v>
      </c>
      <c r="L529" s="64">
        <f>IF(G529="","",MIN(Premissas!$C$17,IF(G529&lt;Premissas!$C$8,Premissas!$E$7,IF(G529&lt;Premissas!$C$9,Premissas!$E$8,IF(G529&lt;Premissas!$C$10,Premissas!$E$9,IF(G529&lt;Premissas!$C$11,Premissas!$E$10,IF(G529&lt;Premissas!$C$12,Premissas!$E$11,Premissas!$E$12)))))))</f>
        <v>0</v>
      </c>
      <c r="M529" s="65">
        <f>IF(OR(L529="",L529=0),0,L529/Premissas!$C$16)</f>
        <v>0</v>
      </c>
      <c r="N529" s="40" t="str">
        <f>IF(L529&gt;=Premissas!$C$17,"SIM","NÃO")</f>
        <v>NÃO</v>
      </c>
    </row>
    <row r="530" spans="1:14" ht="15" customHeight="1">
      <c r="A530" s="40">
        <v>7</v>
      </c>
      <c r="B530" s="40" t="s">
        <v>1258</v>
      </c>
      <c r="C530" s="40" t="s">
        <v>1259</v>
      </c>
      <c r="D530" s="40">
        <v>7801</v>
      </c>
      <c r="E530" s="40" t="s">
        <v>19</v>
      </c>
      <c r="F530" s="40">
        <f>COUNTIFS(Detalhe_Registro!$A:$A,A530,Detalhe_Registro!$D:$D,B530)</f>
        <v>1</v>
      </c>
      <c r="G530" s="63">
        <v>9.0909000000000004E-2</v>
      </c>
      <c r="H530" s="63">
        <v>9.0909000000000004E-2</v>
      </c>
      <c r="I530" s="62">
        <f>SUMIFS(Detalhe_Registro!$F:$F,Detalhe_Registro!$A:$A,A530,Detalhe_Registro!$D:$D,B530)</f>
        <v>20</v>
      </c>
      <c r="J530" s="63">
        <f>SUMIFS(Detalhe_Registro!$G:$G,Detalhe_Registro!$A:$A,A530,Detalhe_Registro!$D:$D,B530)</f>
        <v>8.11</v>
      </c>
      <c r="K530" s="40" t="str">
        <f>IF(G530="","",IF(G530&lt;Premissas!$C$8,"&lt; 1,00",IF(G530&lt;Premissas!$C$9,"1,00 – 1,19",IF(G530&lt;Premissas!$C$10,"1,20 – 1,39",IF(G530&lt;Premissas!$C$11,"1,40 – 1,59",IF(G530&lt;Premissas!$C$12,"1,60 – 1,99","≥ 2,00"))))))</f>
        <v>&lt; 1,00</v>
      </c>
      <c r="L530" s="64">
        <f>IF(G530="","",MIN(Premissas!$C$17,IF(G530&lt;Premissas!$C$8,Premissas!$E$7,IF(G530&lt;Premissas!$C$9,Premissas!$E$8,IF(G530&lt;Premissas!$C$10,Premissas!$E$9,IF(G530&lt;Premissas!$C$11,Premissas!$E$10,IF(G530&lt;Premissas!$C$12,Premissas!$E$11,Premissas!$E$12)))))))</f>
        <v>0</v>
      </c>
      <c r="M530" s="65">
        <f>IF(OR(L530="",L530=0),0,L530/Premissas!$C$16)</f>
        <v>0</v>
      </c>
      <c r="N530" s="40" t="str">
        <f>IF(L530&gt;=Premissas!$C$17,"SIM","NÃO")</f>
        <v>NÃO</v>
      </c>
    </row>
    <row r="531" spans="1:14" ht="15" customHeight="1">
      <c r="A531" s="40">
        <v>7</v>
      </c>
      <c r="B531" s="40" t="s">
        <v>1254</v>
      </c>
      <c r="C531" s="40" t="s">
        <v>1255</v>
      </c>
      <c r="D531" s="40">
        <v>7801</v>
      </c>
      <c r="E531" s="40" t="s">
        <v>1939</v>
      </c>
      <c r="F531" s="40">
        <f>COUNTIFS(Detalhe_Registro!$A:$A,A531,Detalhe_Registro!$D:$D,B531)</f>
        <v>2</v>
      </c>
      <c r="G531" s="63">
        <v>0.63636400000000004</v>
      </c>
      <c r="H531" s="63">
        <v>0.59943199999999996</v>
      </c>
      <c r="I531" s="62">
        <f>SUMIFS(Detalhe_Registro!$F:$F,Detalhe_Registro!$A:$A,A531,Detalhe_Registro!$D:$D,B531)</f>
        <v>1290</v>
      </c>
      <c r="J531" s="63">
        <f>SUMIFS(Detalhe_Registro!$G:$G,Detalhe_Registro!$A:$A,A531,Detalhe_Registro!$D:$D,B531)</f>
        <v>124.11000000000001</v>
      </c>
      <c r="K531" s="40" t="str">
        <f>IF(G531="","",IF(G531&lt;Premissas!$C$8,"&lt; 1,00",IF(G531&lt;Premissas!$C$9,"1,00 – 1,19",IF(G531&lt;Premissas!$C$10,"1,20 – 1,39",IF(G531&lt;Premissas!$C$11,"1,40 – 1,59",IF(G531&lt;Premissas!$C$12,"1,60 – 1,99","≥ 2,00"))))))</f>
        <v>&lt; 1,00</v>
      </c>
      <c r="L531" s="64">
        <f>IF(G531="","",MIN(Premissas!$C$17,IF(G531&lt;Premissas!$C$8,Premissas!$E$7,IF(G531&lt;Premissas!$C$9,Premissas!$E$8,IF(G531&lt;Premissas!$C$10,Premissas!$E$9,IF(G531&lt;Premissas!$C$11,Premissas!$E$10,IF(G531&lt;Premissas!$C$12,Premissas!$E$11,Premissas!$E$12)))))))</f>
        <v>0</v>
      </c>
      <c r="M531" s="65">
        <f>IF(OR(L531="",L531=0),0,L531/Premissas!$C$16)</f>
        <v>0</v>
      </c>
      <c r="N531" s="40" t="str">
        <f>IF(L531&gt;=Premissas!$C$17,"SIM","NÃO")</f>
        <v>NÃO</v>
      </c>
    </row>
    <row r="532" spans="1:14" ht="15" customHeight="1">
      <c r="A532" s="40">
        <v>7</v>
      </c>
      <c r="B532" s="40" t="s">
        <v>1324</v>
      </c>
      <c r="C532" s="40" t="s">
        <v>1325</v>
      </c>
      <c r="D532" s="40">
        <v>7801</v>
      </c>
      <c r="E532" s="40" t="s">
        <v>20</v>
      </c>
      <c r="F532" s="40">
        <f>COUNTIFS(Detalhe_Registro!$A:$A,A532,Detalhe_Registro!$D:$D,B532)</f>
        <v>1</v>
      </c>
      <c r="G532" s="63">
        <v>1.7647060000000001</v>
      </c>
      <c r="H532" s="63">
        <v>1.7647060000000001</v>
      </c>
      <c r="I532" s="62">
        <f>SUMIFS(Detalhe_Registro!$F:$F,Detalhe_Registro!$A:$A,A532,Detalhe_Registro!$D:$D,B532)</f>
        <v>2368</v>
      </c>
      <c r="J532" s="63">
        <f>SUMIFS(Detalhe_Registro!$G:$G,Detalhe_Registro!$A:$A,A532,Detalhe_Registro!$D:$D,B532)</f>
        <v>80.27</v>
      </c>
      <c r="K532" s="40" t="str">
        <f>IF(G532="","",IF(G532&lt;Premissas!$C$8,"&lt; 1,00",IF(G532&lt;Premissas!$C$9,"1,00 – 1,19",IF(G532&lt;Premissas!$C$10,"1,20 – 1,39",IF(G532&lt;Premissas!$C$11,"1,40 – 1,59",IF(G532&lt;Premissas!$C$12,"1,60 – 1,99","≥ 2,00"))))))</f>
        <v>1,60 – 1,99</v>
      </c>
      <c r="L532" s="64">
        <f>IF(G532="","",MIN(Premissas!$C$17,IF(G532&lt;Premissas!$C$8,Premissas!$E$7,IF(G532&lt;Premissas!$C$9,Premissas!$E$8,IF(G532&lt;Premissas!$C$10,Premissas!$E$9,IF(G532&lt;Premissas!$C$11,Premissas!$E$10,IF(G532&lt;Premissas!$C$12,Premissas!$E$11,Premissas!$E$12)))))))</f>
        <v>500</v>
      </c>
      <c r="M532" s="65">
        <f>IF(OR(L532="",L532=0),0,L532/Premissas!$C$16)</f>
        <v>19.23076923076923</v>
      </c>
      <c r="N532" s="40" t="str">
        <f>IF(L532&gt;=Premissas!$C$17,"SIM","NÃO")</f>
        <v>NÃO</v>
      </c>
    </row>
    <row r="533" spans="1:14" ht="15" customHeight="1">
      <c r="A533" s="40">
        <v>7</v>
      </c>
      <c r="B533" s="40" t="s">
        <v>874</v>
      </c>
      <c r="C533" s="40" t="s">
        <v>875</v>
      </c>
      <c r="D533" s="40">
        <v>7801</v>
      </c>
      <c r="E533" s="40" t="s">
        <v>22</v>
      </c>
      <c r="F533" s="40">
        <f>COUNTIFS(Detalhe_Registro!$A:$A,A533,Detalhe_Registro!$D:$D,B533)</f>
        <v>1</v>
      </c>
      <c r="G533" s="63">
        <v>0.4</v>
      </c>
      <c r="H533" s="63">
        <v>0.4</v>
      </c>
      <c r="I533" s="62">
        <f>SUMIFS(Detalhe_Registro!$F:$F,Detalhe_Registro!$A:$A,A533,Detalhe_Registro!$D:$D,B533)</f>
        <v>1023</v>
      </c>
      <c r="J533" s="63">
        <f>SUMIFS(Detalhe_Registro!$G:$G,Detalhe_Registro!$A:$A,A533,Detalhe_Registro!$D:$D,B533)</f>
        <v>125.45</v>
      </c>
      <c r="K533" s="40" t="str">
        <f>IF(G533="","",IF(G533&lt;Premissas!$C$8,"&lt; 1,00",IF(G533&lt;Premissas!$C$9,"1,00 – 1,19",IF(G533&lt;Premissas!$C$10,"1,20 – 1,39",IF(G533&lt;Premissas!$C$11,"1,40 – 1,59",IF(G533&lt;Premissas!$C$12,"1,60 – 1,99","≥ 2,00"))))))</f>
        <v>&lt; 1,00</v>
      </c>
      <c r="L533" s="64">
        <f>IF(G533="","",MIN(Premissas!$C$17,IF(G533&lt;Premissas!$C$8,Premissas!$E$7,IF(G533&lt;Premissas!$C$9,Premissas!$E$8,IF(G533&lt;Premissas!$C$10,Premissas!$E$9,IF(G533&lt;Premissas!$C$11,Premissas!$E$10,IF(G533&lt;Premissas!$C$12,Premissas!$E$11,Premissas!$E$12)))))))</f>
        <v>0</v>
      </c>
      <c r="M533" s="65">
        <f>IF(OR(L533="",L533=0),0,L533/Premissas!$C$16)</f>
        <v>0</v>
      </c>
      <c r="N533" s="40" t="str">
        <f>IF(L533&gt;=Premissas!$C$17,"SIM","NÃO")</f>
        <v>NÃO</v>
      </c>
    </row>
    <row r="534" spans="1:14" ht="15" customHeight="1">
      <c r="A534" s="40">
        <v>7</v>
      </c>
      <c r="B534" s="40" t="s">
        <v>1296</v>
      </c>
      <c r="C534" s="40" t="s">
        <v>1297</v>
      </c>
      <c r="D534" s="40">
        <v>7801</v>
      </c>
      <c r="E534" s="40" t="s">
        <v>21</v>
      </c>
      <c r="F534" s="40">
        <f>COUNTIFS(Detalhe_Registro!$A:$A,A534,Detalhe_Registro!$D:$D,B534)</f>
        <v>1</v>
      </c>
      <c r="G534" s="63">
        <v>6.25E-2</v>
      </c>
      <c r="H534" s="63">
        <v>6.25E-2</v>
      </c>
      <c r="I534" s="62">
        <f>SUMIFS(Detalhe_Registro!$F:$F,Detalhe_Registro!$A:$A,A534,Detalhe_Registro!$D:$D,B534)</f>
        <v>2</v>
      </c>
      <c r="J534" s="63">
        <f>SUMIFS(Detalhe_Registro!$G:$G,Detalhe_Registro!$A:$A,A534,Detalhe_Registro!$D:$D,B534)</f>
        <v>3.53</v>
      </c>
      <c r="K534" s="40" t="str">
        <f>IF(G534="","",IF(G534&lt;Premissas!$C$8,"&lt; 1,00",IF(G534&lt;Premissas!$C$9,"1,00 – 1,19",IF(G534&lt;Premissas!$C$10,"1,20 – 1,39",IF(G534&lt;Premissas!$C$11,"1,40 – 1,59",IF(G534&lt;Premissas!$C$12,"1,60 – 1,99","≥ 2,00"))))))</f>
        <v>&lt; 1,00</v>
      </c>
      <c r="L534" s="64">
        <f>IF(G534="","",MIN(Premissas!$C$17,IF(G534&lt;Premissas!$C$8,Premissas!$E$7,IF(G534&lt;Premissas!$C$9,Premissas!$E$8,IF(G534&lt;Premissas!$C$10,Premissas!$E$9,IF(G534&lt;Premissas!$C$11,Premissas!$E$10,IF(G534&lt;Premissas!$C$12,Premissas!$E$11,Premissas!$E$12)))))))</f>
        <v>0</v>
      </c>
      <c r="M534" s="65">
        <f>IF(OR(L534="",L534=0),0,L534/Premissas!$C$16)</f>
        <v>0</v>
      </c>
      <c r="N534" s="40" t="str">
        <f>IF(L534&gt;=Premissas!$C$17,"SIM","NÃO")</f>
        <v>NÃO</v>
      </c>
    </row>
    <row r="535" spans="1:14" ht="15" customHeight="1">
      <c r="A535" s="40">
        <v>7</v>
      </c>
      <c r="B535" s="40" t="s">
        <v>774</v>
      </c>
      <c r="C535" s="40" t="s">
        <v>775</v>
      </c>
      <c r="D535" s="40">
        <v>7801</v>
      </c>
      <c r="E535" s="40" t="s">
        <v>22</v>
      </c>
      <c r="F535" s="40">
        <f>COUNTIFS(Detalhe_Registro!$A:$A,A535,Detalhe_Registro!$D:$D,B535)</f>
        <v>1</v>
      </c>
      <c r="G535" s="63">
        <v>1.05</v>
      </c>
      <c r="H535" s="63">
        <v>1.05</v>
      </c>
      <c r="I535" s="62">
        <f>SUMIFS(Detalhe_Registro!$F:$F,Detalhe_Registro!$A:$A,A535,Detalhe_Registro!$D:$D,B535)</f>
        <v>4042</v>
      </c>
      <c r="J535" s="63">
        <f>SUMIFS(Detalhe_Registro!$G:$G,Detalhe_Registro!$A:$A,A535,Detalhe_Registro!$D:$D,B535)</f>
        <v>190.15</v>
      </c>
      <c r="K535" s="40" t="str">
        <f>IF(G535="","",IF(G535&lt;Premissas!$C$8,"&lt; 1,00",IF(G535&lt;Premissas!$C$9,"1,00 – 1,19",IF(G535&lt;Premissas!$C$10,"1,20 – 1,39",IF(G535&lt;Premissas!$C$11,"1,40 – 1,59",IF(G535&lt;Premissas!$C$12,"1,60 – 1,99","≥ 2,00"))))))</f>
        <v>1,00 – 1,19</v>
      </c>
      <c r="L535" s="64">
        <f>IF(G535="","",MIN(Premissas!$C$17,IF(G535&lt;Premissas!$C$8,Premissas!$E$7,IF(G535&lt;Premissas!$C$9,Premissas!$E$8,IF(G535&lt;Premissas!$C$10,Premissas!$E$9,IF(G535&lt;Premissas!$C$11,Premissas!$E$10,IF(G535&lt;Premissas!$C$12,Premissas!$E$11,Premissas!$E$12)))))))</f>
        <v>100</v>
      </c>
      <c r="M535" s="65">
        <f>IF(OR(L535="",L535=0),0,L535/Premissas!$C$16)</f>
        <v>3.8461538461538463</v>
      </c>
      <c r="N535" s="40" t="str">
        <f>IF(L535&gt;=Premissas!$C$17,"SIM","NÃO")</f>
        <v>NÃO</v>
      </c>
    </row>
    <row r="536" spans="1:14" ht="15" customHeight="1">
      <c r="A536" s="40">
        <v>7</v>
      </c>
      <c r="B536" s="40" t="s">
        <v>1196</v>
      </c>
      <c r="C536" s="40" t="s">
        <v>1197</v>
      </c>
      <c r="D536" s="40">
        <v>7801</v>
      </c>
      <c r="E536" s="40" t="s">
        <v>19</v>
      </c>
      <c r="F536" s="40">
        <f>COUNTIFS(Detalhe_Registro!$A:$A,A536,Detalhe_Registro!$D:$D,B536)</f>
        <v>1</v>
      </c>
      <c r="G536" s="63">
        <v>1.318182</v>
      </c>
      <c r="H536" s="63">
        <v>1.318182</v>
      </c>
      <c r="I536" s="62">
        <f>SUMIFS(Detalhe_Registro!$F:$F,Detalhe_Registro!$A:$A,A536,Detalhe_Registro!$D:$D,B536)</f>
        <v>264</v>
      </c>
      <c r="J536" s="63">
        <f>SUMIFS(Detalhe_Registro!$G:$G,Detalhe_Registro!$A:$A,A536,Detalhe_Registro!$D:$D,B536)</f>
        <v>9.1300000000000008</v>
      </c>
      <c r="K536" s="40" t="str">
        <f>IF(G536="","",IF(G536&lt;Premissas!$C$8,"&lt; 1,00",IF(G536&lt;Premissas!$C$9,"1,00 – 1,19",IF(G536&lt;Premissas!$C$10,"1,20 – 1,39",IF(G536&lt;Premissas!$C$11,"1,40 – 1,59",IF(G536&lt;Premissas!$C$12,"1,60 – 1,99","≥ 2,00"))))))</f>
        <v>1,20 – 1,39</v>
      </c>
      <c r="L536" s="64">
        <f>IF(G536="","",MIN(Premissas!$C$17,IF(G536&lt;Premissas!$C$8,Premissas!$E$7,IF(G536&lt;Premissas!$C$9,Premissas!$E$8,IF(G536&lt;Premissas!$C$10,Premissas!$E$9,IF(G536&lt;Premissas!$C$11,Premissas!$E$10,IF(G536&lt;Premissas!$C$12,Premissas!$E$11,Premissas!$E$12)))))))</f>
        <v>200</v>
      </c>
      <c r="M536" s="65">
        <f>IF(OR(L536="",L536=0),0,L536/Premissas!$C$16)</f>
        <v>7.6923076923076925</v>
      </c>
      <c r="N536" s="40" t="str">
        <f>IF(L536&gt;=Premissas!$C$17,"SIM","NÃO")</f>
        <v>NÃO</v>
      </c>
    </row>
    <row r="537" spans="1:14" ht="15" customHeight="1">
      <c r="A537" s="40">
        <v>7</v>
      </c>
      <c r="B537" s="40" t="s">
        <v>1178</v>
      </c>
      <c r="C537" s="40" t="s">
        <v>1179</v>
      </c>
      <c r="D537" s="40">
        <v>7801</v>
      </c>
      <c r="E537" s="40" t="s">
        <v>1937</v>
      </c>
      <c r="F537" s="40">
        <f>COUNTIFS(Detalhe_Registro!$A:$A,A537,Detalhe_Registro!$D:$D,B537)</f>
        <v>2</v>
      </c>
      <c r="G537" s="63">
        <v>0.58823499999999995</v>
      </c>
      <c r="H537" s="63">
        <v>0.57536799999999999</v>
      </c>
      <c r="I537" s="62">
        <f>SUMIFS(Detalhe_Registro!$F:$F,Detalhe_Registro!$A:$A,A537,Detalhe_Registro!$D:$D,B537)</f>
        <v>65</v>
      </c>
      <c r="J537" s="63">
        <f>SUMIFS(Detalhe_Registro!$G:$G,Detalhe_Registro!$A:$A,A537,Detalhe_Registro!$D:$D,B537)</f>
        <v>7.25</v>
      </c>
      <c r="K537" s="40" t="str">
        <f>IF(G537="","",IF(G537&lt;Premissas!$C$8,"&lt; 1,00",IF(G537&lt;Premissas!$C$9,"1,00 – 1,19",IF(G537&lt;Premissas!$C$10,"1,20 – 1,39",IF(G537&lt;Premissas!$C$11,"1,40 – 1,59",IF(G537&lt;Premissas!$C$12,"1,60 – 1,99","≥ 2,00"))))))</f>
        <v>&lt; 1,00</v>
      </c>
      <c r="L537" s="64">
        <f>IF(G537="","",MIN(Premissas!$C$17,IF(G537&lt;Premissas!$C$8,Premissas!$E$7,IF(G537&lt;Premissas!$C$9,Premissas!$E$8,IF(G537&lt;Premissas!$C$10,Premissas!$E$9,IF(G537&lt;Premissas!$C$11,Premissas!$E$10,IF(G537&lt;Premissas!$C$12,Premissas!$E$11,Premissas!$E$12)))))))</f>
        <v>0</v>
      </c>
      <c r="M537" s="65">
        <f>IF(OR(L537="",L537=0),0,L537/Premissas!$C$16)</f>
        <v>0</v>
      </c>
      <c r="N537" s="40" t="str">
        <f>IF(L537&gt;=Premissas!$C$17,"SIM","NÃO")</f>
        <v>NÃO</v>
      </c>
    </row>
    <row r="538" spans="1:14" ht="15" customHeight="1">
      <c r="A538" s="40">
        <v>7</v>
      </c>
      <c r="B538" s="40" t="s">
        <v>1132</v>
      </c>
      <c r="C538" s="40" t="s">
        <v>1133</v>
      </c>
      <c r="D538" s="40">
        <v>7801</v>
      </c>
      <c r="E538" s="40" t="s">
        <v>21</v>
      </c>
      <c r="F538" s="40">
        <f>COUNTIFS(Detalhe_Registro!$A:$A,A538,Detalhe_Registro!$D:$D,B538)</f>
        <v>1</v>
      </c>
      <c r="G538" s="63">
        <v>1.0625</v>
      </c>
      <c r="H538" s="63">
        <v>1.0625</v>
      </c>
      <c r="I538" s="62">
        <f>SUMIFS(Detalhe_Registro!$F:$F,Detalhe_Registro!$A:$A,A538,Detalhe_Registro!$D:$D,B538)</f>
        <v>406</v>
      </c>
      <c r="J538" s="63">
        <f>SUMIFS(Detalhe_Registro!$G:$G,Detalhe_Registro!$A:$A,A538,Detalhe_Registro!$D:$D,B538)</f>
        <v>24.38</v>
      </c>
      <c r="K538" s="40" t="str">
        <f>IF(G538="","",IF(G538&lt;Premissas!$C$8,"&lt; 1,00",IF(G538&lt;Premissas!$C$9,"1,00 – 1,19",IF(G538&lt;Premissas!$C$10,"1,20 – 1,39",IF(G538&lt;Premissas!$C$11,"1,40 – 1,59",IF(G538&lt;Premissas!$C$12,"1,60 – 1,99","≥ 2,00"))))))</f>
        <v>1,00 – 1,19</v>
      </c>
      <c r="L538" s="64">
        <f>IF(G538="","",MIN(Premissas!$C$17,IF(G538&lt;Premissas!$C$8,Premissas!$E$7,IF(G538&lt;Premissas!$C$9,Premissas!$E$8,IF(G538&lt;Premissas!$C$10,Premissas!$E$9,IF(G538&lt;Premissas!$C$11,Premissas!$E$10,IF(G538&lt;Premissas!$C$12,Premissas!$E$11,Premissas!$E$12)))))))</f>
        <v>100</v>
      </c>
      <c r="M538" s="65">
        <f>IF(OR(L538="",L538=0),0,L538/Premissas!$C$16)</f>
        <v>3.8461538461538463</v>
      </c>
      <c r="N538" s="40" t="str">
        <f>IF(L538&gt;=Premissas!$C$17,"SIM","NÃO")</f>
        <v>NÃO</v>
      </c>
    </row>
    <row r="539" spans="1:14" ht="15" customHeight="1">
      <c r="A539" s="40">
        <v>7</v>
      </c>
      <c r="B539" s="40" t="s">
        <v>966</v>
      </c>
      <c r="C539" s="40" t="s">
        <v>967</v>
      </c>
      <c r="D539" s="40">
        <v>7801</v>
      </c>
      <c r="E539" s="40" t="s">
        <v>21</v>
      </c>
      <c r="F539" s="40">
        <f>COUNTIFS(Detalhe_Registro!$A:$A,A539,Detalhe_Registro!$D:$D,B539)</f>
        <v>1</v>
      </c>
      <c r="G539" s="63">
        <v>6.25</v>
      </c>
      <c r="H539" s="63">
        <v>6.25</v>
      </c>
      <c r="I539" s="62">
        <f>SUMIFS(Detalhe_Registro!$F:$F,Detalhe_Registro!$A:$A,A539,Detalhe_Registro!$D:$D,B539)</f>
        <v>2</v>
      </c>
      <c r="J539" s="63">
        <f>SUMIFS(Detalhe_Registro!$G:$G,Detalhe_Registro!$A:$A,A539,Detalhe_Registro!$D:$D,B539)</f>
        <v>0.02</v>
      </c>
      <c r="K539" s="40" t="str">
        <f>IF(G539="","",IF(G539&lt;Premissas!$C$8,"&lt; 1,00",IF(G539&lt;Premissas!$C$9,"1,00 – 1,19",IF(G539&lt;Premissas!$C$10,"1,20 – 1,39",IF(G539&lt;Premissas!$C$11,"1,40 – 1,59",IF(G539&lt;Premissas!$C$12,"1,60 – 1,99","≥ 2,00"))))))</f>
        <v>≥ 2,00</v>
      </c>
      <c r="L539" s="64">
        <f>IF(G539="","",MIN(Premissas!$C$17,IF(G539&lt;Premissas!$C$8,Premissas!$E$7,IF(G539&lt;Premissas!$C$9,Premissas!$E$8,IF(G539&lt;Premissas!$C$10,Premissas!$E$9,IF(G539&lt;Premissas!$C$11,Premissas!$E$10,IF(G539&lt;Premissas!$C$12,Premissas!$E$11,Premissas!$E$12)))))))</f>
        <v>750</v>
      </c>
      <c r="M539" s="65">
        <f>IF(OR(L539="",L539=0),0,L539/Premissas!$C$16)</f>
        <v>28.846153846153847</v>
      </c>
      <c r="N539" s="40" t="str">
        <f>IF(L539&gt;=Premissas!$C$17,"SIM","NÃO")</f>
        <v>SIM</v>
      </c>
    </row>
    <row r="540" spans="1:14" ht="15" customHeight="1">
      <c r="A540" s="40">
        <v>7</v>
      </c>
      <c r="B540" s="40" t="s">
        <v>1250</v>
      </c>
      <c r="C540" s="40" t="s">
        <v>1251</v>
      </c>
      <c r="D540" s="40">
        <v>7801</v>
      </c>
      <c r="E540" s="40" t="s">
        <v>21</v>
      </c>
      <c r="F540" s="40">
        <f>COUNTIFS(Detalhe_Registro!$A:$A,A540,Detalhe_Registro!$D:$D,B540)</f>
        <v>1</v>
      </c>
      <c r="G540" s="63">
        <v>1.0625</v>
      </c>
      <c r="H540" s="63">
        <v>1.0625</v>
      </c>
      <c r="I540" s="62">
        <f>SUMIFS(Detalhe_Registro!$F:$F,Detalhe_Registro!$A:$A,A540,Detalhe_Registro!$D:$D,B540)</f>
        <v>1669</v>
      </c>
      <c r="J540" s="63">
        <f>SUMIFS(Detalhe_Registro!$G:$G,Detalhe_Registro!$A:$A,A540,Detalhe_Registro!$D:$D,B540)</f>
        <v>97.04</v>
      </c>
      <c r="K540" s="40" t="str">
        <f>IF(G540="","",IF(G540&lt;Premissas!$C$8,"&lt; 1,00",IF(G540&lt;Premissas!$C$9,"1,00 – 1,19",IF(G540&lt;Premissas!$C$10,"1,20 – 1,39",IF(G540&lt;Premissas!$C$11,"1,40 – 1,59",IF(G540&lt;Premissas!$C$12,"1,60 – 1,99","≥ 2,00"))))))</f>
        <v>1,00 – 1,19</v>
      </c>
      <c r="L540" s="64">
        <f>IF(G540="","",MIN(Premissas!$C$17,IF(G540&lt;Premissas!$C$8,Premissas!$E$7,IF(G540&lt;Premissas!$C$9,Premissas!$E$8,IF(G540&lt;Premissas!$C$10,Premissas!$E$9,IF(G540&lt;Premissas!$C$11,Premissas!$E$10,IF(G540&lt;Premissas!$C$12,Premissas!$E$11,Premissas!$E$12)))))))</f>
        <v>100</v>
      </c>
      <c r="M540" s="65">
        <f>IF(OR(L540="",L540=0),0,L540/Premissas!$C$16)</f>
        <v>3.8461538461538463</v>
      </c>
      <c r="N540" s="40" t="str">
        <f>IF(L540&gt;=Premissas!$C$17,"SIM","NÃO")</f>
        <v>NÃO</v>
      </c>
    </row>
    <row r="541" spans="1:14" ht="15" customHeight="1">
      <c r="A541" s="40">
        <v>7</v>
      </c>
      <c r="B541" s="40" t="s">
        <v>906</v>
      </c>
      <c r="C541" s="40" t="s">
        <v>907</v>
      </c>
      <c r="D541" s="40">
        <v>7801</v>
      </c>
      <c r="E541" s="40" t="s">
        <v>22</v>
      </c>
      <c r="F541" s="40">
        <f>COUNTIFS(Detalhe_Registro!$A:$A,A541,Detalhe_Registro!$D:$D,B541)</f>
        <v>1</v>
      </c>
      <c r="G541" s="63">
        <v>0.25</v>
      </c>
      <c r="H541" s="63">
        <v>0.25</v>
      </c>
      <c r="I541" s="62">
        <f>SUMIFS(Detalhe_Registro!$F:$F,Detalhe_Registro!$A:$A,A541,Detalhe_Registro!$D:$D,B541)</f>
        <v>859</v>
      </c>
      <c r="J541" s="63">
        <f>SUMIFS(Detalhe_Registro!$G:$G,Detalhe_Registro!$A:$A,A541,Detalhe_Registro!$D:$D,B541)</f>
        <v>183.92</v>
      </c>
      <c r="K541" s="40" t="str">
        <f>IF(G541="","",IF(G541&lt;Premissas!$C$8,"&lt; 1,00",IF(G541&lt;Premissas!$C$9,"1,00 – 1,19",IF(G541&lt;Premissas!$C$10,"1,20 – 1,39",IF(G541&lt;Premissas!$C$11,"1,40 – 1,59",IF(G541&lt;Premissas!$C$12,"1,60 – 1,99","≥ 2,00"))))))</f>
        <v>&lt; 1,00</v>
      </c>
      <c r="L541" s="64">
        <f>IF(G541="","",MIN(Premissas!$C$17,IF(G541&lt;Premissas!$C$8,Premissas!$E$7,IF(G541&lt;Premissas!$C$9,Premissas!$E$8,IF(G541&lt;Premissas!$C$10,Premissas!$E$9,IF(G541&lt;Premissas!$C$11,Premissas!$E$10,IF(G541&lt;Premissas!$C$12,Premissas!$E$11,Premissas!$E$12)))))))</f>
        <v>0</v>
      </c>
      <c r="M541" s="65">
        <f>IF(OR(L541="",L541=0),0,L541/Premissas!$C$16)</f>
        <v>0</v>
      </c>
      <c r="N541" s="40" t="str">
        <f>IF(L541&gt;=Premissas!$C$17,"SIM","NÃO")</f>
        <v>NÃO</v>
      </c>
    </row>
    <row r="542" spans="1:14" ht="15" customHeight="1">
      <c r="A542" s="40">
        <v>7</v>
      </c>
      <c r="B542" s="40" t="s">
        <v>1094</v>
      </c>
      <c r="C542" s="40" t="s">
        <v>1095</v>
      </c>
      <c r="D542" s="40">
        <v>7801</v>
      </c>
      <c r="E542" s="40" t="s">
        <v>22</v>
      </c>
      <c r="F542" s="40">
        <f>COUNTIFS(Detalhe_Registro!$A:$A,A542,Detalhe_Registro!$D:$D,B542)</f>
        <v>1</v>
      </c>
      <c r="G542" s="63">
        <v>0.35</v>
      </c>
      <c r="H542" s="63">
        <v>0.35</v>
      </c>
      <c r="I542" s="62">
        <f>SUMIFS(Detalhe_Registro!$F:$F,Detalhe_Registro!$A:$A,A542,Detalhe_Registro!$D:$D,B542)</f>
        <v>748</v>
      </c>
      <c r="J542" s="63">
        <f>SUMIFS(Detalhe_Registro!$G:$G,Detalhe_Registro!$A:$A,A542,Detalhe_Registro!$D:$D,B542)</f>
        <v>107.5</v>
      </c>
      <c r="K542" s="40" t="str">
        <f>IF(G542="","",IF(G542&lt;Premissas!$C$8,"&lt; 1,00",IF(G542&lt;Premissas!$C$9,"1,00 – 1,19",IF(G542&lt;Premissas!$C$10,"1,20 – 1,39",IF(G542&lt;Premissas!$C$11,"1,40 – 1,59",IF(G542&lt;Premissas!$C$12,"1,60 – 1,99","≥ 2,00"))))))</f>
        <v>&lt; 1,00</v>
      </c>
      <c r="L542" s="64">
        <f>IF(G542="","",MIN(Premissas!$C$17,IF(G542&lt;Premissas!$C$8,Premissas!$E$7,IF(G542&lt;Premissas!$C$9,Premissas!$E$8,IF(G542&lt;Premissas!$C$10,Premissas!$E$9,IF(G542&lt;Premissas!$C$11,Premissas!$E$10,IF(G542&lt;Premissas!$C$12,Premissas!$E$11,Premissas!$E$12)))))))</f>
        <v>0</v>
      </c>
      <c r="M542" s="65">
        <f>IF(OR(L542="",L542=0),0,L542/Premissas!$C$16)</f>
        <v>0</v>
      </c>
      <c r="N542" s="40" t="str">
        <f>IF(L542&gt;=Premissas!$C$17,"SIM","NÃO")</f>
        <v>NÃO</v>
      </c>
    </row>
    <row r="543" spans="1:14" ht="15" customHeight="1">
      <c r="A543" s="40">
        <v>7</v>
      </c>
      <c r="B543" s="40" t="s">
        <v>848</v>
      </c>
      <c r="C543" s="40" t="s">
        <v>849</v>
      </c>
      <c r="D543" s="40">
        <v>7801</v>
      </c>
      <c r="E543" s="40" t="s">
        <v>22</v>
      </c>
      <c r="F543" s="40">
        <f>COUNTIFS(Detalhe_Registro!$A:$A,A543,Detalhe_Registro!$D:$D,B543)</f>
        <v>1</v>
      </c>
      <c r="G543" s="63">
        <v>1.75</v>
      </c>
      <c r="H543" s="63">
        <v>1.75</v>
      </c>
      <c r="I543" s="62">
        <f>SUMIFS(Detalhe_Registro!$F:$F,Detalhe_Registro!$A:$A,A543,Detalhe_Registro!$D:$D,B543)</f>
        <v>5981</v>
      </c>
      <c r="J543" s="63">
        <f>SUMIFS(Detalhe_Registro!$G:$G,Detalhe_Registro!$A:$A,A543,Detalhe_Registro!$D:$D,B543)</f>
        <v>171.75</v>
      </c>
      <c r="K543" s="40" t="str">
        <f>IF(G543="","",IF(G543&lt;Premissas!$C$8,"&lt; 1,00",IF(G543&lt;Premissas!$C$9,"1,00 – 1,19",IF(G543&lt;Premissas!$C$10,"1,20 – 1,39",IF(G543&lt;Premissas!$C$11,"1,40 – 1,59",IF(G543&lt;Premissas!$C$12,"1,60 – 1,99","≥ 2,00"))))))</f>
        <v>1,60 – 1,99</v>
      </c>
      <c r="L543" s="64">
        <f>IF(G543="","",MIN(Premissas!$C$17,IF(G543&lt;Premissas!$C$8,Premissas!$E$7,IF(G543&lt;Premissas!$C$9,Premissas!$E$8,IF(G543&lt;Premissas!$C$10,Premissas!$E$9,IF(G543&lt;Premissas!$C$11,Premissas!$E$10,IF(G543&lt;Premissas!$C$12,Premissas!$E$11,Premissas!$E$12)))))))</f>
        <v>500</v>
      </c>
      <c r="M543" s="65">
        <f>IF(OR(L543="",L543=0),0,L543/Premissas!$C$16)</f>
        <v>19.23076923076923</v>
      </c>
      <c r="N543" s="40" t="str">
        <f>IF(L543&gt;=Premissas!$C$17,"SIM","NÃO")</f>
        <v>NÃO</v>
      </c>
    </row>
    <row r="544" spans="1:14" ht="15" customHeight="1">
      <c r="A544" s="40">
        <v>7</v>
      </c>
      <c r="B544" s="40" t="s">
        <v>1160</v>
      </c>
      <c r="C544" s="40" t="s">
        <v>1161</v>
      </c>
      <c r="D544" s="40">
        <v>7801</v>
      </c>
      <c r="E544" s="40" t="s">
        <v>21</v>
      </c>
      <c r="F544" s="40">
        <f>COUNTIFS(Detalhe_Registro!$A:$A,A544,Detalhe_Registro!$D:$D,B544)</f>
        <v>1</v>
      </c>
      <c r="G544" s="63">
        <v>0.625</v>
      </c>
      <c r="H544" s="63">
        <v>0.625</v>
      </c>
      <c r="I544" s="62">
        <f>SUMIFS(Detalhe_Registro!$F:$F,Detalhe_Registro!$A:$A,A544,Detalhe_Registro!$D:$D,B544)</f>
        <v>248</v>
      </c>
      <c r="J544" s="63">
        <f>SUMIFS(Detalhe_Registro!$G:$G,Detalhe_Registro!$A:$A,A544,Detalhe_Registro!$D:$D,B544)</f>
        <v>24.15</v>
      </c>
      <c r="K544" s="40" t="str">
        <f>IF(G544="","",IF(G544&lt;Premissas!$C$8,"&lt; 1,00",IF(G544&lt;Premissas!$C$9,"1,00 – 1,19",IF(G544&lt;Premissas!$C$10,"1,20 – 1,39",IF(G544&lt;Premissas!$C$11,"1,40 – 1,59",IF(G544&lt;Premissas!$C$12,"1,60 – 1,99","≥ 2,00"))))))</f>
        <v>&lt; 1,00</v>
      </c>
      <c r="L544" s="64">
        <f>IF(G544="","",MIN(Premissas!$C$17,IF(G544&lt;Premissas!$C$8,Premissas!$E$7,IF(G544&lt;Premissas!$C$9,Premissas!$E$8,IF(G544&lt;Premissas!$C$10,Premissas!$E$9,IF(G544&lt;Premissas!$C$11,Premissas!$E$10,IF(G544&lt;Premissas!$C$12,Premissas!$E$11,Premissas!$E$12)))))))</f>
        <v>0</v>
      </c>
      <c r="M544" s="65">
        <f>IF(OR(L544="",L544=0),0,L544/Premissas!$C$16)</f>
        <v>0</v>
      </c>
      <c r="N544" s="40" t="str">
        <f>IF(L544&gt;=Premissas!$C$17,"SIM","NÃO")</f>
        <v>NÃO</v>
      </c>
    </row>
    <row r="545" spans="1:14" ht="15" customHeight="1">
      <c r="A545" s="40">
        <v>7</v>
      </c>
      <c r="B545" s="40" t="s">
        <v>808</v>
      </c>
      <c r="C545" s="40" t="s">
        <v>809</v>
      </c>
      <c r="D545" s="40">
        <v>7801</v>
      </c>
      <c r="E545" s="40" t="s">
        <v>22</v>
      </c>
      <c r="F545" s="40">
        <f>COUNTIFS(Detalhe_Registro!$A:$A,A545,Detalhe_Registro!$D:$D,B545)</f>
        <v>1</v>
      </c>
      <c r="G545" s="63">
        <v>0.55000000000000004</v>
      </c>
      <c r="H545" s="63">
        <v>0.55000000000000004</v>
      </c>
      <c r="I545" s="62">
        <f>SUMIFS(Detalhe_Registro!$F:$F,Detalhe_Registro!$A:$A,A545,Detalhe_Registro!$D:$D,B545)</f>
        <v>1303</v>
      </c>
      <c r="J545" s="63">
        <f>SUMIFS(Detalhe_Registro!$G:$G,Detalhe_Registro!$A:$A,A545,Detalhe_Registro!$D:$D,B545)</f>
        <v>122.83</v>
      </c>
      <c r="K545" s="40" t="str">
        <f>IF(G545="","",IF(G545&lt;Premissas!$C$8,"&lt; 1,00",IF(G545&lt;Premissas!$C$9,"1,00 – 1,19",IF(G545&lt;Premissas!$C$10,"1,20 – 1,39",IF(G545&lt;Premissas!$C$11,"1,40 – 1,59",IF(G545&lt;Premissas!$C$12,"1,60 – 1,99","≥ 2,00"))))))</f>
        <v>&lt; 1,00</v>
      </c>
      <c r="L545" s="64">
        <f>IF(G545="","",MIN(Premissas!$C$17,IF(G545&lt;Premissas!$C$8,Premissas!$E$7,IF(G545&lt;Premissas!$C$9,Premissas!$E$8,IF(G545&lt;Premissas!$C$10,Premissas!$E$9,IF(G545&lt;Premissas!$C$11,Premissas!$E$10,IF(G545&lt;Premissas!$C$12,Premissas!$E$11,Premissas!$E$12)))))))</f>
        <v>0</v>
      </c>
      <c r="M545" s="65">
        <f>IF(OR(L545="",L545=0),0,L545/Premissas!$C$16)</f>
        <v>0</v>
      </c>
      <c r="N545" s="40" t="str">
        <f>IF(L545&gt;=Premissas!$C$17,"SIM","NÃO")</f>
        <v>NÃO</v>
      </c>
    </row>
    <row r="546" spans="1:14" ht="15" customHeight="1">
      <c r="A546" s="40">
        <v>7</v>
      </c>
      <c r="B546" s="40" t="s">
        <v>1238</v>
      </c>
      <c r="C546" s="40" t="s">
        <v>1239</v>
      </c>
      <c r="D546" s="40">
        <v>7801</v>
      </c>
      <c r="E546" s="40" t="s">
        <v>21</v>
      </c>
      <c r="F546" s="40">
        <f>COUNTIFS(Detalhe_Registro!$A:$A,A546,Detalhe_Registro!$D:$D,B546)</f>
        <v>1</v>
      </c>
      <c r="G546" s="63">
        <v>1.625</v>
      </c>
      <c r="H546" s="63">
        <v>1.625</v>
      </c>
      <c r="I546" s="62">
        <f>SUMIFS(Detalhe_Registro!$F:$F,Detalhe_Registro!$A:$A,A546,Detalhe_Registro!$D:$D,B546)</f>
        <v>8</v>
      </c>
      <c r="J546" s="63">
        <f>SUMIFS(Detalhe_Registro!$G:$G,Detalhe_Registro!$A:$A,A546,Detalhe_Registro!$D:$D,B546)</f>
        <v>0.31</v>
      </c>
      <c r="K546" s="40" t="str">
        <f>IF(G546="","",IF(G546&lt;Premissas!$C$8,"&lt; 1,00",IF(G546&lt;Premissas!$C$9,"1,00 – 1,19",IF(G546&lt;Premissas!$C$10,"1,20 – 1,39",IF(G546&lt;Premissas!$C$11,"1,40 – 1,59",IF(G546&lt;Premissas!$C$12,"1,60 – 1,99","≥ 2,00"))))))</f>
        <v>1,60 – 1,99</v>
      </c>
      <c r="L546" s="64">
        <f>IF(G546="","",MIN(Premissas!$C$17,IF(G546&lt;Premissas!$C$8,Premissas!$E$7,IF(G546&lt;Premissas!$C$9,Premissas!$E$8,IF(G546&lt;Premissas!$C$10,Premissas!$E$9,IF(G546&lt;Premissas!$C$11,Premissas!$E$10,IF(G546&lt;Premissas!$C$12,Premissas!$E$11,Premissas!$E$12)))))))</f>
        <v>500</v>
      </c>
      <c r="M546" s="65">
        <f>IF(OR(L546="",L546=0),0,L546/Premissas!$C$16)</f>
        <v>19.23076923076923</v>
      </c>
      <c r="N546" s="40" t="str">
        <f>IF(L546&gt;=Premissas!$C$17,"SIM","NÃO")</f>
        <v>NÃO</v>
      </c>
    </row>
    <row r="547" spans="1:14" ht="15" customHeight="1">
      <c r="A547" s="40">
        <v>7</v>
      </c>
      <c r="B547" s="40" t="s">
        <v>798</v>
      </c>
      <c r="C547" s="40" t="s">
        <v>799</v>
      </c>
      <c r="D547" s="40">
        <v>7801</v>
      </c>
      <c r="E547" s="40" t="s">
        <v>22</v>
      </c>
      <c r="F547" s="40">
        <f>COUNTIFS(Detalhe_Registro!$A:$A,A547,Detalhe_Registro!$D:$D,B547)</f>
        <v>1</v>
      </c>
      <c r="G547" s="63">
        <v>0.5</v>
      </c>
      <c r="H547" s="63">
        <v>0.5</v>
      </c>
      <c r="I547" s="62">
        <f>SUMIFS(Detalhe_Registro!$F:$F,Detalhe_Registro!$A:$A,A547,Detalhe_Registro!$D:$D,B547)</f>
        <v>2297</v>
      </c>
      <c r="J547" s="63">
        <f>SUMIFS(Detalhe_Registro!$G:$G,Detalhe_Registro!$A:$A,A547,Detalhe_Registro!$D:$D,B547)</f>
        <v>224.28</v>
      </c>
      <c r="K547" s="40" t="str">
        <f>IF(G547="","",IF(G547&lt;Premissas!$C$8,"&lt; 1,00",IF(G547&lt;Premissas!$C$9,"1,00 – 1,19",IF(G547&lt;Premissas!$C$10,"1,20 – 1,39",IF(G547&lt;Premissas!$C$11,"1,40 – 1,59",IF(G547&lt;Premissas!$C$12,"1,60 – 1,99","≥ 2,00"))))))</f>
        <v>&lt; 1,00</v>
      </c>
      <c r="L547" s="64">
        <f>IF(G547="","",MIN(Premissas!$C$17,IF(G547&lt;Premissas!$C$8,Premissas!$E$7,IF(G547&lt;Premissas!$C$9,Premissas!$E$8,IF(G547&lt;Premissas!$C$10,Premissas!$E$9,IF(G547&lt;Premissas!$C$11,Premissas!$E$10,IF(G547&lt;Premissas!$C$12,Premissas!$E$11,Premissas!$E$12)))))))</f>
        <v>0</v>
      </c>
      <c r="M547" s="65">
        <f>IF(OR(L547="",L547=0),0,L547/Premissas!$C$16)</f>
        <v>0</v>
      </c>
      <c r="N547" s="40" t="str">
        <f>IF(L547&gt;=Premissas!$C$17,"SIM","NÃO")</f>
        <v>NÃO</v>
      </c>
    </row>
    <row r="548" spans="1:14" ht="15" customHeight="1">
      <c r="A548" s="40">
        <v>7</v>
      </c>
      <c r="B548" s="40" t="s">
        <v>1170</v>
      </c>
      <c r="C548" s="40" t="s">
        <v>1171</v>
      </c>
      <c r="D548" s="40">
        <v>7801</v>
      </c>
      <c r="E548" s="40" t="s">
        <v>19</v>
      </c>
      <c r="F548" s="40">
        <f>COUNTIFS(Detalhe_Registro!$A:$A,A548,Detalhe_Registro!$D:$D,B548)</f>
        <v>1</v>
      </c>
      <c r="G548" s="63">
        <v>0.81818199999999996</v>
      </c>
      <c r="H548" s="63">
        <v>0.81818199999999996</v>
      </c>
      <c r="I548" s="62">
        <f>SUMIFS(Detalhe_Registro!$F:$F,Detalhe_Registro!$A:$A,A548,Detalhe_Registro!$D:$D,B548)</f>
        <v>151</v>
      </c>
      <c r="J548" s="63">
        <f>SUMIFS(Detalhe_Registro!$G:$G,Detalhe_Registro!$A:$A,A548,Detalhe_Registro!$D:$D,B548)</f>
        <v>8.3800000000000008</v>
      </c>
      <c r="K548" s="40" t="str">
        <f>IF(G548="","",IF(G548&lt;Premissas!$C$8,"&lt; 1,00",IF(G548&lt;Premissas!$C$9,"1,00 – 1,19",IF(G548&lt;Premissas!$C$10,"1,20 – 1,39",IF(G548&lt;Premissas!$C$11,"1,40 – 1,59",IF(G548&lt;Premissas!$C$12,"1,60 – 1,99","≥ 2,00"))))))</f>
        <v>&lt; 1,00</v>
      </c>
      <c r="L548" s="64">
        <f>IF(G548="","",MIN(Premissas!$C$17,IF(G548&lt;Premissas!$C$8,Premissas!$E$7,IF(G548&lt;Premissas!$C$9,Premissas!$E$8,IF(G548&lt;Premissas!$C$10,Premissas!$E$9,IF(G548&lt;Premissas!$C$11,Premissas!$E$10,IF(G548&lt;Premissas!$C$12,Premissas!$E$11,Premissas!$E$12)))))))</f>
        <v>0</v>
      </c>
      <c r="M548" s="65">
        <f>IF(OR(L548="",L548=0),0,L548/Premissas!$C$16)</f>
        <v>0</v>
      </c>
      <c r="N548" s="40" t="str">
        <f>IF(L548&gt;=Premissas!$C$17,"SIM","NÃO")</f>
        <v>NÃO</v>
      </c>
    </row>
    <row r="549" spans="1:14" ht="15" customHeight="1">
      <c r="A549" s="40">
        <v>7</v>
      </c>
      <c r="B549" s="40" t="s">
        <v>812</v>
      </c>
      <c r="C549" s="40" t="s">
        <v>813</v>
      </c>
      <c r="D549" s="40">
        <v>7801</v>
      </c>
      <c r="E549" s="40" t="s">
        <v>20</v>
      </c>
      <c r="F549" s="40">
        <f>COUNTIFS(Detalhe_Registro!$A:$A,A549,Detalhe_Registro!$D:$D,B549)</f>
        <v>1</v>
      </c>
      <c r="G549" s="63">
        <v>1.1176470000000001</v>
      </c>
      <c r="H549" s="63">
        <v>1.1176470000000001</v>
      </c>
      <c r="I549" s="62">
        <f>SUMIFS(Detalhe_Registro!$F:$F,Detalhe_Registro!$A:$A,A549,Detalhe_Registro!$D:$D,B549)</f>
        <v>609</v>
      </c>
      <c r="J549" s="63">
        <f>SUMIFS(Detalhe_Registro!$G:$G,Detalhe_Registro!$A:$A,A549,Detalhe_Registro!$D:$D,B549)</f>
        <v>32.340000000000003</v>
      </c>
      <c r="K549" s="40" t="str">
        <f>IF(G549="","",IF(G549&lt;Premissas!$C$8,"&lt; 1,00",IF(G549&lt;Premissas!$C$9,"1,00 – 1,19",IF(G549&lt;Premissas!$C$10,"1,20 – 1,39",IF(G549&lt;Premissas!$C$11,"1,40 – 1,59",IF(G549&lt;Premissas!$C$12,"1,60 – 1,99","≥ 2,00"))))))</f>
        <v>1,00 – 1,19</v>
      </c>
      <c r="L549" s="64">
        <f>IF(G549="","",MIN(Premissas!$C$17,IF(G549&lt;Premissas!$C$8,Premissas!$E$7,IF(G549&lt;Premissas!$C$9,Premissas!$E$8,IF(G549&lt;Premissas!$C$10,Premissas!$E$9,IF(G549&lt;Premissas!$C$11,Premissas!$E$10,IF(G549&lt;Premissas!$C$12,Premissas!$E$11,Premissas!$E$12)))))))</f>
        <v>100</v>
      </c>
      <c r="M549" s="65">
        <f>IF(OR(L549="",L549=0),0,L549/Premissas!$C$16)</f>
        <v>3.8461538461538463</v>
      </c>
      <c r="N549" s="40" t="str">
        <f>IF(L549&gt;=Premissas!$C$17,"SIM","NÃO")</f>
        <v>NÃO</v>
      </c>
    </row>
    <row r="550" spans="1:14" ht="15" customHeight="1">
      <c r="A550" s="40">
        <v>7</v>
      </c>
      <c r="B550" s="40" t="s">
        <v>1190</v>
      </c>
      <c r="C550" s="40" t="s">
        <v>1191</v>
      </c>
      <c r="D550" s="40">
        <v>7801</v>
      </c>
      <c r="E550" s="40" t="s">
        <v>19</v>
      </c>
      <c r="F550" s="40">
        <f>COUNTIFS(Detalhe_Registro!$A:$A,A550,Detalhe_Registro!$D:$D,B550)</f>
        <v>1</v>
      </c>
      <c r="G550" s="63">
        <v>0.227273</v>
      </c>
      <c r="H550" s="63">
        <v>0.227273</v>
      </c>
      <c r="I550" s="62">
        <f>SUMIFS(Detalhe_Registro!$F:$F,Detalhe_Registro!$A:$A,A550,Detalhe_Registro!$D:$D,B550)</f>
        <v>4</v>
      </c>
      <c r="J550" s="63">
        <f>SUMIFS(Detalhe_Registro!$G:$G,Detalhe_Registro!$A:$A,A550,Detalhe_Registro!$D:$D,B550)</f>
        <v>0.87</v>
      </c>
      <c r="K550" s="40" t="str">
        <f>IF(G550="","",IF(G550&lt;Premissas!$C$8,"&lt; 1,00",IF(G550&lt;Premissas!$C$9,"1,00 – 1,19",IF(G550&lt;Premissas!$C$10,"1,20 – 1,39",IF(G550&lt;Premissas!$C$11,"1,40 – 1,59",IF(G550&lt;Premissas!$C$12,"1,60 – 1,99","≥ 2,00"))))))</f>
        <v>&lt; 1,00</v>
      </c>
      <c r="L550" s="64">
        <f>IF(G550="","",MIN(Premissas!$C$17,IF(G550&lt;Premissas!$C$8,Premissas!$E$7,IF(G550&lt;Premissas!$C$9,Premissas!$E$8,IF(G550&lt;Premissas!$C$10,Premissas!$E$9,IF(G550&lt;Premissas!$C$11,Premissas!$E$10,IF(G550&lt;Premissas!$C$12,Premissas!$E$11,Premissas!$E$12)))))))</f>
        <v>0</v>
      </c>
      <c r="M550" s="65">
        <f>IF(OR(L550="",L550=0),0,L550/Premissas!$C$16)</f>
        <v>0</v>
      </c>
      <c r="N550" s="40" t="str">
        <f>IF(L550&gt;=Premissas!$C$17,"SIM","NÃO")</f>
        <v>NÃO</v>
      </c>
    </row>
    <row r="551" spans="1:14" ht="15" customHeight="1">
      <c r="A551" s="40">
        <v>7</v>
      </c>
      <c r="B551" s="40" t="s">
        <v>888</v>
      </c>
      <c r="C551" s="40" t="s">
        <v>889</v>
      </c>
      <c r="D551" s="40">
        <v>7801</v>
      </c>
      <c r="E551" s="40" t="s">
        <v>22</v>
      </c>
      <c r="F551" s="40">
        <f>COUNTIFS(Detalhe_Registro!$A:$A,A551,Detalhe_Registro!$D:$D,B551)</f>
        <v>1</v>
      </c>
      <c r="G551" s="63">
        <v>0.5</v>
      </c>
      <c r="H551" s="63">
        <v>0.5</v>
      </c>
      <c r="I551" s="62">
        <f>SUMIFS(Detalhe_Registro!$F:$F,Detalhe_Registro!$A:$A,A551,Detalhe_Registro!$D:$D,B551)</f>
        <v>16</v>
      </c>
      <c r="J551" s="63">
        <f>SUMIFS(Detalhe_Registro!$G:$G,Detalhe_Registro!$A:$A,A551,Detalhe_Registro!$D:$D,B551)</f>
        <v>1.68</v>
      </c>
      <c r="K551" s="40" t="str">
        <f>IF(G551="","",IF(G551&lt;Premissas!$C$8,"&lt; 1,00",IF(G551&lt;Premissas!$C$9,"1,00 – 1,19",IF(G551&lt;Premissas!$C$10,"1,20 – 1,39",IF(G551&lt;Premissas!$C$11,"1,40 – 1,59",IF(G551&lt;Premissas!$C$12,"1,60 – 1,99","≥ 2,00"))))))</f>
        <v>&lt; 1,00</v>
      </c>
      <c r="L551" s="64">
        <f>IF(G551="","",MIN(Premissas!$C$17,IF(G551&lt;Premissas!$C$8,Premissas!$E$7,IF(G551&lt;Premissas!$C$9,Premissas!$E$8,IF(G551&lt;Premissas!$C$10,Premissas!$E$9,IF(G551&lt;Premissas!$C$11,Premissas!$E$10,IF(G551&lt;Premissas!$C$12,Premissas!$E$11,Premissas!$E$12)))))))</f>
        <v>0</v>
      </c>
      <c r="M551" s="65">
        <f>IF(OR(L551="",L551=0),0,L551/Premissas!$C$16)</f>
        <v>0</v>
      </c>
      <c r="N551" s="40" t="str">
        <f>IF(L551&gt;=Premissas!$C$17,"SIM","NÃO")</f>
        <v>NÃO</v>
      </c>
    </row>
    <row r="552" spans="1:14" ht="15" customHeight="1">
      <c r="A552" s="40">
        <v>7</v>
      </c>
      <c r="B552" s="40" t="s">
        <v>768</v>
      </c>
      <c r="C552" s="40" t="s">
        <v>769</v>
      </c>
      <c r="D552" s="40">
        <v>7801</v>
      </c>
      <c r="E552" s="40" t="s">
        <v>22</v>
      </c>
      <c r="F552" s="40">
        <f>COUNTIFS(Detalhe_Registro!$A:$A,A552,Detalhe_Registro!$D:$D,B552)</f>
        <v>1</v>
      </c>
      <c r="G552" s="63">
        <v>0.45</v>
      </c>
      <c r="H552" s="63">
        <v>0.45</v>
      </c>
      <c r="I552" s="62">
        <f>SUMIFS(Detalhe_Registro!$F:$F,Detalhe_Registro!$A:$A,A552,Detalhe_Registro!$D:$D,B552)</f>
        <v>1720</v>
      </c>
      <c r="J552" s="63">
        <f>SUMIFS(Detalhe_Registro!$G:$G,Detalhe_Registro!$A:$A,A552,Detalhe_Registro!$D:$D,B552)</f>
        <v>188.68</v>
      </c>
      <c r="K552" s="40" t="str">
        <f>IF(G552="","",IF(G552&lt;Premissas!$C$8,"&lt; 1,00",IF(G552&lt;Premissas!$C$9,"1,00 – 1,19",IF(G552&lt;Premissas!$C$10,"1,20 – 1,39",IF(G552&lt;Premissas!$C$11,"1,40 – 1,59",IF(G552&lt;Premissas!$C$12,"1,60 – 1,99","≥ 2,00"))))))</f>
        <v>&lt; 1,00</v>
      </c>
      <c r="L552" s="64">
        <f>IF(G552="","",MIN(Premissas!$C$17,IF(G552&lt;Premissas!$C$8,Premissas!$E$7,IF(G552&lt;Premissas!$C$9,Premissas!$E$8,IF(G552&lt;Premissas!$C$10,Premissas!$E$9,IF(G552&lt;Premissas!$C$11,Premissas!$E$10,IF(G552&lt;Premissas!$C$12,Premissas!$E$11,Premissas!$E$12)))))))</f>
        <v>0</v>
      </c>
      <c r="M552" s="65">
        <f>IF(OR(L552="",L552=0),0,L552/Premissas!$C$16)</f>
        <v>0</v>
      </c>
      <c r="N552" s="40" t="str">
        <f>IF(L552&gt;=Premissas!$C$17,"SIM","NÃO")</f>
        <v>NÃO</v>
      </c>
    </row>
    <row r="553" spans="1:14" ht="15" customHeight="1">
      <c r="A553" s="40">
        <v>7</v>
      </c>
      <c r="B553" s="40" t="s">
        <v>1004</v>
      </c>
      <c r="C553" s="40" t="s">
        <v>1005</v>
      </c>
      <c r="D553" s="40">
        <v>7801</v>
      </c>
      <c r="E553" s="40" t="s">
        <v>19</v>
      </c>
      <c r="F553" s="40">
        <f>COUNTIFS(Detalhe_Registro!$A:$A,A553,Detalhe_Registro!$D:$D,B553)</f>
        <v>1</v>
      </c>
      <c r="G553" s="63">
        <v>0.272727</v>
      </c>
      <c r="H553" s="63">
        <v>0.272727</v>
      </c>
      <c r="I553" s="62">
        <f>SUMIFS(Detalhe_Registro!$F:$F,Detalhe_Registro!$A:$A,A553,Detalhe_Registro!$D:$D,B553)</f>
        <v>276</v>
      </c>
      <c r="J553" s="63">
        <f>SUMIFS(Detalhe_Registro!$G:$G,Detalhe_Registro!$A:$A,A553,Detalhe_Registro!$D:$D,B553)</f>
        <v>45.99</v>
      </c>
      <c r="K553" s="40" t="str">
        <f>IF(G553="","",IF(G553&lt;Premissas!$C$8,"&lt; 1,00",IF(G553&lt;Premissas!$C$9,"1,00 – 1,19",IF(G553&lt;Premissas!$C$10,"1,20 – 1,39",IF(G553&lt;Premissas!$C$11,"1,40 – 1,59",IF(G553&lt;Premissas!$C$12,"1,60 – 1,99","≥ 2,00"))))))</f>
        <v>&lt; 1,00</v>
      </c>
      <c r="L553" s="64">
        <f>IF(G553="","",MIN(Premissas!$C$17,IF(G553&lt;Premissas!$C$8,Premissas!$E$7,IF(G553&lt;Premissas!$C$9,Premissas!$E$8,IF(G553&lt;Premissas!$C$10,Premissas!$E$9,IF(G553&lt;Premissas!$C$11,Premissas!$E$10,IF(G553&lt;Premissas!$C$12,Premissas!$E$11,Premissas!$E$12)))))))</f>
        <v>0</v>
      </c>
      <c r="M553" s="65">
        <f>IF(OR(L553="",L553=0),0,L553/Premissas!$C$16)</f>
        <v>0</v>
      </c>
      <c r="N553" s="40" t="str">
        <f>IF(L553&gt;=Premissas!$C$17,"SIM","NÃO")</f>
        <v>NÃO</v>
      </c>
    </row>
    <row r="554" spans="1:14" ht="15" customHeight="1">
      <c r="A554" s="40">
        <v>7</v>
      </c>
      <c r="B554" s="40" t="s">
        <v>786</v>
      </c>
      <c r="C554" s="40" t="s">
        <v>787</v>
      </c>
      <c r="D554" s="40">
        <v>7801</v>
      </c>
      <c r="E554" s="40" t="s">
        <v>22</v>
      </c>
      <c r="F554" s="40">
        <f>COUNTIFS(Detalhe_Registro!$A:$A,A554,Detalhe_Registro!$D:$D,B554)</f>
        <v>1</v>
      </c>
      <c r="G554" s="63">
        <v>0.5</v>
      </c>
      <c r="H554" s="63">
        <v>0.5</v>
      </c>
      <c r="I554" s="62">
        <f>SUMIFS(Detalhe_Registro!$F:$F,Detalhe_Registro!$A:$A,A554,Detalhe_Registro!$D:$D,B554)</f>
        <v>1396</v>
      </c>
      <c r="J554" s="63">
        <f>SUMIFS(Detalhe_Registro!$G:$G,Detalhe_Registro!$A:$A,A554,Detalhe_Registro!$D:$D,B554)</f>
        <v>140.63</v>
      </c>
      <c r="K554" s="40" t="str">
        <f>IF(G554="","",IF(G554&lt;Premissas!$C$8,"&lt; 1,00",IF(G554&lt;Premissas!$C$9,"1,00 – 1,19",IF(G554&lt;Premissas!$C$10,"1,20 – 1,39",IF(G554&lt;Premissas!$C$11,"1,40 – 1,59",IF(G554&lt;Premissas!$C$12,"1,60 – 1,99","≥ 2,00"))))))</f>
        <v>&lt; 1,00</v>
      </c>
      <c r="L554" s="64">
        <f>IF(G554="","",MIN(Premissas!$C$17,IF(G554&lt;Premissas!$C$8,Premissas!$E$7,IF(G554&lt;Premissas!$C$9,Premissas!$E$8,IF(G554&lt;Premissas!$C$10,Premissas!$E$9,IF(G554&lt;Premissas!$C$11,Premissas!$E$10,IF(G554&lt;Premissas!$C$12,Premissas!$E$11,Premissas!$E$12)))))))</f>
        <v>0</v>
      </c>
      <c r="M554" s="65">
        <f>IF(OR(L554="",L554=0),0,L554/Premissas!$C$16)</f>
        <v>0</v>
      </c>
      <c r="N554" s="40" t="str">
        <f>IF(L554&gt;=Premissas!$C$17,"SIM","NÃO")</f>
        <v>NÃO</v>
      </c>
    </row>
    <row r="555" spans="1:14" ht="15" customHeight="1">
      <c r="A555" s="40">
        <v>7</v>
      </c>
      <c r="B555" s="40" t="s">
        <v>1292</v>
      </c>
      <c r="C555" s="40" t="s">
        <v>1293</v>
      </c>
      <c r="D555" s="40">
        <v>7801</v>
      </c>
      <c r="E555" s="40" t="s">
        <v>21</v>
      </c>
      <c r="F555" s="40">
        <f>COUNTIFS(Detalhe_Registro!$A:$A,A555,Detalhe_Registro!$D:$D,B555)</f>
        <v>1</v>
      </c>
      <c r="G555" s="63">
        <v>0.1875</v>
      </c>
      <c r="H555" s="63">
        <v>0.1875</v>
      </c>
      <c r="I555" s="62">
        <f>SUMIFS(Detalhe_Registro!$F:$F,Detalhe_Registro!$A:$A,A555,Detalhe_Registro!$D:$D,B555)</f>
        <v>20</v>
      </c>
      <c r="J555" s="63">
        <f>SUMIFS(Detalhe_Registro!$G:$G,Detalhe_Registro!$A:$A,A555,Detalhe_Registro!$D:$D,B555)</f>
        <v>7.35</v>
      </c>
      <c r="K555" s="40" t="str">
        <f>IF(G555="","",IF(G555&lt;Premissas!$C$8,"&lt; 1,00",IF(G555&lt;Premissas!$C$9,"1,00 – 1,19",IF(G555&lt;Premissas!$C$10,"1,20 – 1,39",IF(G555&lt;Premissas!$C$11,"1,40 – 1,59",IF(G555&lt;Premissas!$C$12,"1,60 – 1,99","≥ 2,00"))))))</f>
        <v>&lt; 1,00</v>
      </c>
      <c r="L555" s="64">
        <f>IF(G555="","",MIN(Premissas!$C$17,IF(G555&lt;Premissas!$C$8,Premissas!$E$7,IF(G555&lt;Premissas!$C$9,Premissas!$E$8,IF(G555&lt;Premissas!$C$10,Premissas!$E$9,IF(G555&lt;Premissas!$C$11,Premissas!$E$10,IF(G555&lt;Premissas!$C$12,Premissas!$E$11,Premissas!$E$12)))))))</f>
        <v>0</v>
      </c>
      <c r="M555" s="65">
        <f>IF(OR(L555="",L555=0),0,L555/Premissas!$C$16)</f>
        <v>0</v>
      </c>
      <c r="N555" s="40" t="str">
        <f>IF(L555&gt;=Premissas!$C$17,"SIM","NÃO")</f>
        <v>NÃO</v>
      </c>
    </row>
    <row r="556" spans="1:14" ht="15" customHeight="1">
      <c r="A556" s="40">
        <v>7</v>
      </c>
      <c r="B556" s="40" t="s">
        <v>982</v>
      </c>
      <c r="C556" s="40" t="s">
        <v>983</v>
      </c>
      <c r="D556" s="40">
        <v>7801</v>
      </c>
      <c r="E556" s="40" t="s">
        <v>20</v>
      </c>
      <c r="F556" s="40">
        <f>COUNTIFS(Detalhe_Registro!$A:$A,A556,Detalhe_Registro!$D:$D,B556)</f>
        <v>1</v>
      </c>
      <c r="G556" s="63">
        <v>0.58823499999999995</v>
      </c>
      <c r="H556" s="63">
        <v>0.58823499999999995</v>
      </c>
      <c r="I556" s="62">
        <f>SUMIFS(Detalhe_Registro!$F:$F,Detalhe_Registro!$A:$A,A556,Detalhe_Registro!$D:$D,B556)</f>
        <v>1025</v>
      </c>
      <c r="J556" s="63">
        <f>SUMIFS(Detalhe_Registro!$G:$G,Detalhe_Registro!$A:$A,A556,Detalhe_Registro!$D:$D,B556)</f>
        <v>106.17</v>
      </c>
      <c r="K556" s="40" t="str">
        <f>IF(G556="","",IF(G556&lt;Premissas!$C$8,"&lt; 1,00",IF(G556&lt;Premissas!$C$9,"1,00 – 1,19",IF(G556&lt;Premissas!$C$10,"1,20 – 1,39",IF(G556&lt;Premissas!$C$11,"1,40 – 1,59",IF(G556&lt;Premissas!$C$12,"1,60 – 1,99","≥ 2,00"))))))</f>
        <v>&lt; 1,00</v>
      </c>
      <c r="L556" s="64">
        <f>IF(G556="","",MIN(Premissas!$C$17,IF(G556&lt;Premissas!$C$8,Premissas!$E$7,IF(G556&lt;Premissas!$C$9,Premissas!$E$8,IF(G556&lt;Premissas!$C$10,Premissas!$E$9,IF(G556&lt;Premissas!$C$11,Premissas!$E$10,IF(G556&lt;Premissas!$C$12,Premissas!$E$11,Premissas!$E$12)))))))</f>
        <v>0</v>
      </c>
      <c r="M556" s="65">
        <f>IF(OR(L556="",L556=0),0,L556/Premissas!$C$16)</f>
        <v>0</v>
      </c>
      <c r="N556" s="40" t="str">
        <f>IF(L556&gt;=Premissas!$C$17,"SIM","NÃO")</f>
        <v>NÃO</v>
      </c>
    </row>
    <row r="557" spans="1:14" ht="15" customHeight="1">
      <c r="A557" s="40">
        <v>7</v>
      </c>
      <c r="B557" s="40" t="s">
        <v>1174</v>
      </c>
      <c r="C557" s="40" t="s">
        <v>1175</v>
      </c>
      <c r="D557" s="40">
        <v>7801</v>
      </c>
      <c r="E557" s="40" t="s">
        <v>19</v>
      </c>
      <c r="F557" s="40">
        <f>COUNTIFS(Detalhe_Registro!$A:$A,A557,Detalhe_Registro!$D:$D,B557)</f>
        <v>1</v>
      </c>
      <c r="G557" s="63">
        <v>0.45454499999999998</v>
      </c>
      <c r="H557" s="63">
        <v>0.45454499999999998</v>
      </c>
      <c r="I557" s="62">
        <f>SUMIFS(Detalhe_Registro!$F:$F,Detalhe_Registro!$A:$A,A557,Detalhe_Registro!$D:$D,B557)</f>
        <v>972</v>
      </c>
      <c r="J557" s="63">
        <f>SUMIFS(Detalhe_Registro!$G:$G,Detalhe_Registro!$A:$A,A557,Detalhe_Registro!$D:$D,B557)</f>
        <v>95.56</v>
      </c>
      <c r="K557" s="40" t="str">
        <f>IF(G557="","",IF(G557&lt;Premissas!$C$8,"&lt; 1,00",IF(G557&lt;Premissas!$C$9,"1,00 – 1,19",IF(G557&lt;Premissas!$C$10,"1,20 – 1,39",IF(G557&lt;Premissas!$C$11,"1,40 – 1,59",IF(G557&lt;Premissas!$C$12,"1,60 – 1,99","≥ 2,00"))))))</f>
        <v>&lt; 1,00</v>
      </c>
      <c r="L557" s="64">
        <f>IF(G557="","",MIN(Premissas!$C$17,IF(G557&lt;Premissas!$C$8,Premissas!$E$7,IF(G557&lt;Premissas!$C$9,Premissas!$E$8,IF(G557&lt;Premissas!$C$10,Premissas!$E$9,IF(G557&lt;Premissas!$C$11,Premissas!$E$10,IF(G557&lt;Premissas!$C$12,Premissas!$E$11,Premissas!$E$12)))))))</f>
        <v>0</v>
      </c>
      <c r="M557" s="65">
        <f>IF(OR(L557="",L557=0),0,L557/Premissas!$C$16)</f>
        <v>0</v>
      </c>
      <c r="N557" s="40" t="str">
        <f>IF(L557&gt;=Premissas!$C$17,"SIM","NÃO")</f>
        <v>NÃO</v>
      </c>
    </row>
    <row r="558" spans="1:14" ht="15" customHeight="1">
      <c r="A558" s="40">
        <v>7</v>
      </c>
      <c r="B558" s="40" t="s">
        <v>1040</v>
      </c>
      <c r="C558" s="40" t="s">
        <v>1041</v>
      </c>
      <c r="D558" s="40">
        <v>7801</v>
      </c>
      <c r="E558" s="40" t="s">
        <v>19</v>
      </c>
      <c r="F558" s="40">
        <f>COUNTIFS(Detalhe_Registro!$A:$A,A558,Detalhe_Registro!$D:$D,B558)</f>
        <v>1</v>
      </c>
      <c r="G558" s="63">
        <v>0.272727</v>
      </c>
      <c r="H558" s="63">
        <v>0.272727</v>
      </c>
      <c r="I558" s="62">
        <f>SUMIFS(Detalhe_Registro!$F:$F,Detalhe_Registro!$A:$A,A558,Detalhe_Registro!$D:$D,B558)</f>
        <v>85</v>
      </c>
      <c r="J558" s="63">
        <f>SUMIFS(Detalhe_Registro!$G:$G,Detalhe_Registro!$A:$A,A558,Detalhe_Registro!$D:$D,B558)</f>
        <v>15.13</v>
      </c>
      <c r="K558" s="40" t="str">
        <f>IF(G558="","",IF(G558&lt;Premissas!$C$8,"&lt; 1,00",IF(G558&lt;Premissas!$C$9,"1,00 – 1,19",IF(G558&lt;Premissas!$C$10,"1,20 – 1,39",IF(G558&lt;Premissas!$C$11,"1,40 – 1,59",IF(G558&lt;Premissas!$C$12,"1,60 – 1,99","≥ 2,00"))))))</f>
        <v>&lt; 1,00</v>
      </c>
      <c r="L558" s="64">
        <f>IF(G558="","",MIN(Premissas!$C$17,IF(G558&lt;Premissas!$C$8,Premissas!$E$7,IF(G558&lt;Premissas!$C$9,Premissas!$E$8,IF(G558&lt;Premissas!$C$10,Premissas!$E$9,IF(G558&lt;Premissas!$C$11,Premissas!$E$10,IF(G558&lt;Premissas!$C$12,Premissas!$E$11,Premissas!$E$12)))))))</f>
        <v>0</v>
      </c>
      <c r="M558" s="65">
        <f>IF(OR(L558="",L558=0),0,L558/Premissas!$C$16)</f>
        <v>0</v>
      </c>
      <c r="N558" s="40" t="str">
        <f>IF(L558&gt;=Premissas!$C$17,"SIM","NÃO")</f>
        <v>NÃO</v>
      </c>
    </row>
    <row r="559" spans="1:14" ht="15" customHeight="1">
      <c r="A559" s="40">
        <v>7</v>
      </c>
      <c r="B559" s="40" t="s">
        <v>970</v>
      </c>
      <c r="C559" s="40" t="s">
        <v>971</v>
      </c>
      <c r="D559" s="40">
        <v>7801</v>
      </c>
      <c r="E559" s="40" t="s">
        <v>1938</v>
      </c>
      <c r="F559" s="40">
        <f>COUNTIFS(Detalhe_Registro!$A:$A,A559,Detalhe_Registro!$D:$D,B559)</f>
        <v>2</v>
      </c>
      <c r="G559" s="63">
        <v>2.7058819999999999</v>
      </c>
      <c r="H559" s="63">
        <v>1.5574870000000001</v>
      </c>
      <c r="I559" s="62">
        <f>SUMIFS(Detalhe_Registro!$F:$F,Detalhe_Registro!$A:$A,A559,Detalhe_Registro!$D:$D,B559)</f>
        <v>162</v>
      </c>
      <c r="J559" s="63">
        <f>SUMIFS(Detalhe_Registro!$G:$G,Detalhe_Registro!$A:$A,A559,Detalhe_Registro!$D:$D,B559)</f>
        <v>7.85</v>
      </c>
      <c r="K559" s="40" t="str">
        <f>IF(G559="","",IF(G559&lt;Premissas!$C$8,"&lt; 1,00",IF(G559&lt;Premissas!$C$9,"1,00 – 1,19",IF(G559&lt;Premissas!$C$10,"1,20 – 1,39",IF(G559&lt;Premissas!$C$11,"1,40 – 1,59",IF(G559&lt;Premissas!$C$12,"1,60 – 1,99","≥ 2,00"))))))</f>
        <v>≥ 2,00</v>
      </c>
      <c r="L559" s="64">
        <f>IF(G559="","",MIN(Premissas!$C$17,IF(G559&lt;Premissas!$C$8,Premissas!$E$7,IF(G559&lt;Premissas!$C$9,Premissas!$E$8,IF(G559&lt;Premissas!$C$10,Premissas!$E$9,IF(G559&lt;Premissas!$C$11,Premissas!$E$10,IF(G559&lt;Premissas!$C$12,Premissas!$E$11,Premissas!$E$12)))))))</f>
        <v>750</v>
      </c>
      <c r="M559" s="65">
        <f>IF(OR(L559="",L559=0),0,L559/Premissas!$C$16)</f>
        <v>28.846153846153847</v>
      </c>
      <c r="N559" s="40" t="str">
        <f>IF(L559&gt;=Premissas!$C$17,"SIM","NÃO")</f>
        <v>SIM</v>
      </c>
    </row>
    <row r="560" spans="1:14" ht="15" customHeight="1">
      <c r="A560" s="40">
        <v>7</v>
      </c>
      <c r="B560" s="40" t="s">
        <v>1232</v>
      </c>
      <c r="C560" s="40" t="s">
        <v>1233</v>
      </c>
      <c r="D560" s="40">
        <v>7801</v>
      </c>
      <c r="E560" s="40" t="s">
        <v>21</v>
      </c>
      <c r="F560" s="40">
        <f>COUNTIFS(Detalhe_Registro!$A:$A,A560,Detalhe_Registro!$D:$D,B560)</f>
        <v>1</v>
      </c>
      <c r="G560" s="63">
        <v>0.625</v>
      </c>
      <c r="H560" s="63">
        <v>0.625</v>
      </c>
      <c r="I560" s="62">
        <f>SUMIFS(Detalhe_Registro!$F:$F,Detalhe_Registro!$A:$A,A560,Detalhe_Registro!$D:$D,B560)</f>
        <v>1589</v>
      </c>
      <c r="J560" s="63">
        <f>SUMIFS(Detalhe_Registro!$G:$G,Detalhe_Registro!$A:$A,A560,Detalhe_Registro!$D:$D,B560)</f>
        <v>152.35</v>
      </c>
      <c r="K560" s="40" t="str">
        <f>IF(G560="","",IF(G560&lt;Premissas!$C$8,"&lt; 1,00",IF(G560&lt;Premissas!$C$9,"1,00 – 1,19",IF(G560&lt;Premissas!$C$10,"1,20 – 1,39",IF(G560&lt;Premissas!$C$11,"1,40 – 1,59",IF(G560&lt;Premissas!$C$12,"1,60 – 1,99","≥ 2,00"))))))</f>
        <v>&lt; 1,00</v>
      </c>
      <c r="L560" s="64">
        <f>IF(G560="","",MIN(Premissas!$C$17,IF(G560&lt;Premissas!$C$8,Premissas!$E$7,IF(G560&lt;Premissas!$C$9,Premissas!$E$8,IF(G560&lt;Premissas!$C$10,Premissas!$E$9,IF(G560&lt;Premissas!$C$11,Premissas!$E$10,IF(G560&lt;Premissas!$C$12,Premissas!$E$11,Premissas!$E$12)))))))</f>
        <v>0</v>
      </c>
      <c r="M560" s="65">
        <f>IF(OR(L560="",L560=0),0,L560/Premissas!$C$16)</f>
        <v>0</v>
      </c>
      <c r="N560" s="40" t="str">
        <f>IF(L560&gt;=Premissas!$C$17,"SIM","NÃO")</f>
        <v>NÃO</v>
      </c>
    </row>
    <row r="561" spans="1:14" ht="15" customHeight="1">
      <c r="A561" s="40">
        <v>7</v>
      </c>
      <c r="B561" s="40" t="s">
        <v>822</v>
      </c>
      <c r="C561" s="40" t="s">
        <v>823</v>
      </c>
      <c r="D561" s="40">
        <v>7801</v>
      </c>
      <c r="E561" s="40" t="s">
        <v>22</v>
      </c>
      <c r="F561" s="40">
        <f>COUNTIFS(Detalhe_Registro!$A:$A,A561,Detalhe_Registro!$D:$D,B561)</f>
        <v>1</v>
      </c>
      <c r="G561" s="63">
        <v>0.75</v>
      </c>
      <c r="H561" s="63">
        <v>0.75</v>
      </c>
      <c r="I561" s="62">
        <f>SUMIFS(Detalhe_Registro!$F:$F,Detalhe_Registro!$A:$A,A561,Detalhe_Registro!$D:$D,B561)</f>
        <v>3064</v>
      </c>
      <c r="J561" s="63">
        <f>SUMIFS(Detalhe_Registro!$G:$G,Detalhe_Registro!$A:$A,A561,Detalhe_Registro!$D:$D,B561)</f>
        <v>206.71</v>
      </c>
      <c r="K561" s="40" t="str">
        <f>IF(G561="","",IF(G561&lt;Premissas!$C$8,"&lt; 1,00",IF(G561&lt;Premissas!$C$9,"1,00 – 1,19",IF(G561&lt;Premissas!$C$10,"1,20 – 1,39",IF(G561&lt;Premissas!$C$11,"1,40 – 1,59",IF(G561&lt;Premissas!$C$12,"1,60 – 1,99","≥ 2,00"))))))</f>
        <v>&lt; 1,00</v>
      </c>
      <c r="L561" s="64">
        <f>IF(G561="","",MIN(Premissas!$C$17,IF(G561&lt;Premissas!$C$8,Premissas!$E$7,IF(G561&lt;Premissas!$C$9,Premissas!$E$8,IF(G561&lt;Premissas!$C$10,Premissas!$E$9,IF(G561&lt;Premissas!$C$11,Premissas!$E$10,IF(G561&lt;Premissas!$C$12,Premissas!$E$11,Premissas!$E$12)))))))</f>
        <v>0</v>
      </c>
      <c r="M561" s="65">
        <f>IF(OR(L561="",L561=0),0,L561/Premissas!$C$16)</f>
        <v>0</v>
      </c>
      <c r="N561" s="40" t="str">
        <f>IF(L561&gt;=Premissas!$C$17,"SIM","NÃO")</f>
        <v>NÃO</v>
      </c>
    </row>
    <row r="562" spans="1:14" ht="15" customHeight="1">
      <c r="A562" s="40">
        <v>7</v>
      </c>
      <c r="B562" s="40" t="s">
        <v>862</v>
      </c>
      <c r="C562" s="40" t="s">
        <v>863</v>
      </c>
      <c r="D562" s="40">
        <v>7801</v>
      </c>
      <c r="E562" s="40" t="s">
        <v>22</v>
      </c>
      <c r="F562" s="40">
        <f>COUNTIFS(Detalhe_Registro!$A:$A,A562,Detalhe_Registro!$D:$D,B562)</f>
        <v>1</v>
      </c>
      <c r="G562" s="63">
        <v>0.45</v>
      </c>
      <c r="H562" s="63">
        <v>0.45</v>
      </c>
      <c r="I562" s="62">
        <f>SUMIFS(Detalhe_Registro!$F:$F,Detalhe_Registro!$A:$A,A562,Detalhe_Registro!$D:$D,B562)</f>
        <v>328</v>
      </c>
      <c r="J562" s="63">
        <f>SUMIFS(Detalhe_Registro!$G:$G,Detalhe_Registro!$A:$A,A562,Detalhe_Registro!$D:$D,B562)</f>
        <v>35.64</v>
      </c>
      <c r="K562" s="40" t="str">
        <f>IF(G562="","",IF(G562&lt;Premissas!$C$8,"&lt; 1,00",IF(G562&lt;Premissas!$C$9,"1,00 – 1,19",IF(G562&lt;Premissas!$C$10,"1,20 – 1,39",IF(G562&lt;Premissas!$C$11,"1,40 – 1,59",IF(G562&lt;Premissas!$C$12,"1,60 – 1,99","≥ 2,00"))))))</f>
        <v>&lt; 1,00</v>
      </c>
      <c r="L562" s="64">
        <f>IF(G562="","",MIN(Premissas!$C$17,IF(G562&lt;Premissas!$C$8,Premissas!$E$7,IF(G562&lt;Premissas!$C$9,Premissas!$E$8,IF(G562&lt;Premissas!$C$10,Premissas!$E$9,IF(G562&lt;Premissas!$C$11,Premissas!$E$10,IF(G562&lt;Premissas!$C$12,Premissas!$E$11,Premissas!$E$12)))))))</f>
        <v>0</v>
      </c>
      <c r="M562" s="65">
        <f>IF(OR(L562="",L562=0),0,L562/Premissas!$C$16)</f>
        <v>0</v>
      </c>
      <c r="N562" s="40" t="str">
        <f>IF(L562&gt;=Premissas!$C$17,"SIM","NÃO")</f>
        <v>NÃO</v>
      </c>
    </row>
    <row r="563" spans="1:14" ht="15" customHeight="1">
      <c r="A563" s="40">
        <v>7</v>
      </c>
      <c r="B563" s="40" t="s">
        <v>766</v>
      </c>
      <c r="C563" s="40" t="s">
        <v>767</v>
      </c>
      <c r="D563" s="40">
        <v>7801</v>
      </c>
      <c r="E563" s="40" t="s">
        <v>22</v>
      </c>
      <c r="F563" s="40">
        <f>COUNTIFS(Detalhe_Registro!$A:$A,A563,Detalhe_Registro!$D:$D,B563)</f>
        <v>1</v>
      </c>
      <c r="G563" s="63">
        <v>0.6</v>
      </c>
      <c r="H563" s="63">
        <v>0.6</v>
      </c>
      <c r="I563" s="62">
        <f>SUMIFS(Detalhe_Registro!$F:$F,Detalhe_Registro!$A:$A,A563,Detalhe_Registro!$D:$D,B563)</f>
        <v>1941</v>
      </c>
      <c r="J563" s="63">
        <f>SUMIFS(Detalhe_Registro!$G:$G,Detalhe_Registro!$A:$A,A563,Detalhe_Registro!$D:$D,B563)</f>
        <v>161.75</v>
      </c>
      <c r="K563" s="40" t="str">
        <f>IF(G563="","",IF(G563&lt;Premissas!$C$8,"&lt; 1,00",IF(G563&lt;Premissas!$C$9,"1,00 – 1,19",IF(G563&lt;Premissas!$C$10,"1,20 – 1,39",IF(G563&lt;Premissas!$C$11,"1,40 – 1,59",IF(G563&lt;Premissas!$C$12,"1,60 – 1,99","≥ 2,00"))))))</f>
        <v>&lt; 1,00</v>
      </c>
      <c r="L563" s="64">
        <f>IF(G563="","",MIN(Premissas!$C$17,IF(G563&lt;Premissas!$C$8,Premissas!$E$7,IF(G563&lt;Premissas!$C$9,Premissas!$E$8,IF(G563&lt;Premissas!$C$10,Premissas!$E$9,IF(G563&lt;Premissas!$C$11,Premissas!$E$10,IF(G563&lt;Premissas!$C$12,Premissas!$E$11,Premissas!$E$12)))))))</f>
        <v>0</v>
      </c>
      <c r="M563" s="65">
        <f>IF(OR(L563="",L563=0),0,L563/Premissas!$C$16)</f>
        <v>0</v>
      </c>
      <c r="N563" s="40" t="str">
        <f>IF(L563&gt;=Premissas!$C$17,"SIM","NÃO")</f>
        <v>NÃO</v>
      </c>
    </row>
    <row r="564" spans="1:14" ht="15" customHeight="1">
      <c r="A564" s="40">
        <v>7</v>
      </c>
      <c r="B564" s="40" t="s">
        <v>1028</v>
      </c>
      <c r="C564" s="40" t="s">
        <v>1029</v>
      </c>
      <c r="D564" s="40">
        <v>7801</v>
      </c>
      <c r="E564" s="40" t="s">
        <v>19</v>
      </c>
      <c r="F564" s="40">
        <f>COUNTIFS(Detalhe_Registro!$A:$A,A564,Detalhe_Registro!$D:$D,B564)</f>
        <v>1</v>
      </c>
      <c r="G564" s="63">
        <v>1.045455</v>
      </c>
      <c r="H564" s="63">
        <v>1.045455</v>
      </c>
      <c r="I564" s="62">
        <f>SUMIFS(Detalhe_Registro!$F:$F,Detalhe_Registro!$A:$A,A564,Detalhe_Registro!$D:$D,B564)</f>
        <v>933</v>
      </c>
      <c r="J564" s="63">
        <f>SUMIFS(Detalhe_Registro!$G:$G,Detalhe_Registro!$A:$A,A564,Detalhe_Registro!$D:$D,B564)</f>
        <v>39.89</v>
      </c>
      <c r="K564" s="40" t="str">
        <f>IF(G564="","",IF(G564&lt;Premissas!$C$8,"&lt; 1,00",IF(G564&lt;Premissas!$C$9,"1,00 – 1,19",IF(G564&lt;Premissas!$C$10,"1,20 – 1,39",IF(G564&lt;Premissas!$C$11,"1,40 – 1,59",IF(G564&lt;Premissas!$C$12,"1,60 – 1,99","≥ 2,00"))))))</f>
        <v>1,00 – 1,19</v>
      </c>
      <c r="L564" s="64">
        <f>IF(G564="","",MIN(Premissas!$C$17,IF(G564&lt;Premissas!$C$8,Premissas!$E$7,IF(G564&lt;Premissas!$C$9,Premissas!$E$8,IF(G564&lt;Premissas!$C$10,Premissas!$E$9,IF(G564&lt;Premissas!$C$11,Premissas!$E$10,IF(G564&lt;Premissas!$C$12,Premissas!$E$11,Premissas!$E$12)))))))</f>
        <v>100</v>
      </c>
      <c r="M564" s="65">
        <f>IF(OR(L564="",L564=0),0,L564/Premissas!$C$16)</f>
        <v>3.8461538461538463</v>
      </c>
      <c r="N564" s="40" t="str">
        <f>IF(L564&gt;=Premissas!$C$17,"SIM","NÃO")</f>
        <v>NÃO</v>
      </c>
    </row>
    <row r="565" spans="1:14" ht="15" customHeight="1">
      <c r="A565" s="40">
        <v>7</v>
      </c>
      <c r="B565" s="40" t="s">
        <v>792</v>
      </c>
      <c r="C565" s="40" t="s">
        <v>793</v>
      </c>
      <c r="D565" s="40">
        <v>7801</v>
      </c>
      <c r="E565" s="40" t="s">
        <v>22</v>
      </c>
      <c r="F565" s="40">
        <f>COUNTIFS(Detalhe_Registro!$A:$A,A565,Detalhe_Registro!$D:$D,B565)</f>
        <v>1</v>
      </c>
      <c r="G565" s="63">
        <v>0.75</v>
      </c>
      <c r="H565" s="63">
        <v>0.75</v>
      </c>
      <c r="I565" s="62">
        <f>SUMIFS(Detalhe_Registro!$F:$F,Detalhe_Registro!$A:$A,A565,Detalhe_Registro!$D:$D,B565)</f>
        <v>1378</v>
      </c>
      <c r="J565" s="63">
        <f>SUMIFS(Detalhe_Registro!$G:$G,Detalhe_Registro!$A:$A,A565,Detalhe_Registro!$D:$D,B565)</f>
        <v>92.61</v>
      </c>
      <c r="K565" s="40" t="str">
        <f>IF(G565="","",IF(G565&lt;Premissas!$C$8,"&lt; 1,00",IF(G565&lt;Premissas!$C$9,"1,00 – 1,19",IF(G565&lt;Premissas!$C$10,"1,20 – 1,39",IF(G565&lt;Premissas!$C$11,"1,40 – 1,59",IF(G565&lt;Premissas!$C$12,"1,60 – 1,99","≥ 2,00"))))))</f>
        <v>&lt; 1,00</v>
      </c>
      <c r="L565" s="64">
        <f>IF(G565="","",MIN(Premissas!$C$17,IF(G565&lt;Premissas!$C$8,Premissas!$E$7,IF(G565&lt;Premissas!$C$9,Premissas!$E$8,IF(G565&lt;Premissas!$C$10,Premissas!$E$9,IF(G565&lt;Premissas!$C$11,Premissas!$E$10,IF(G565&lt;Premissas!$C$12,Premissas!$E$11,Premissas!$E$12)))))))</f>
        <v>0</v>
      </c>
      <c r="M565" s="65">
        <f>IF(OR(L565="",L565=0),0,L565/Premissas!$C$16)</f>
        <v>0</v>
      </c>
      <c r="N565" s="40" t="str">
        <f>IF(L565&gt;=Premissas!$C$17,"SIM","NÃO")</f>
        <v>NÃO</v>
      </c>
    </row>
    <row r="566" spans="1:14" ht="15" customHeight="1">
      <c r="A566" s="40">
        <v>7</v>
      </c>
      <c r="B566" s="40" t="s">
        <v>1120</v>
      </c>
      <c r="C566" s="40" t="s">
        <v>1121</v>
      </c>
      <c r="D566" s="40">
        <v>7801</v>
      </c>
      <c r="E566" s="40" t="s">
        <v>1937</v>
      </c>
      <c r="F566" s="40">
        <f>COUNTIFS(Detalhe_Registro!$A:$A,A566,Detalhe_Registro!$D:$D,B566)</f>
        <v>2</v>
      </c>
      <c r="G566" s="63">
        <v>1.7647060000000001</v>
      </c>
      <c r="H566" s="63">
        <v>1.3823529999999999</v>
      </c>
      <c r="I566" s="62">
        <f>SUMIFS(Detalhe_Registro!$F:$F,Detalhe_Registro!$A:$A,A566,Detalhe_Registro!$D:$D,B566)</f>
        <v>2687</v>
      </c>
      <c r="J566" s="63">
        <f>SUMIFS(Detalhe_Registro!$G:$G,Detalhe_Registro!$A:$A,A566,Detalhe_Registro!$D:$D,B566)</f>
        <v>161.72999999999999</v>
      </c>
      <c r="K566" s="40" t="str">
        <f>IF(G566="","",IF(G566&lt;Premissas!$C$8,"&lt; 1,00",IF(G566&lt;Premissas!$C$9,"1,00 – 1,19",IF(G566&lt;Premissas!$C$10,"1,20 – 1,39",IF(G566&lt;Premissas!$C$11,"1,40 – 1,59",IF(G566&lt;Premissas!$C$12,"1,60 – 1,99","≥ 2,00"))))))</f>
        <v>1,60 – 1,99</v>
      </c>
      <c r="L566" s="64">
        <f>IF(G566="","",MIN(Premissas!$C$17,IF(G566&lt;Premissas!$C$8,Premissas!$E$7,IF(G566&lt;Premissas!$C$9,Premissas!$E$8,IF(G566&lt;Premissas!$C$10,Premissas!$E$9,IF(G566&lt;Premissas!$C$11,Premissas!$E$10,IF(G566&lt;Premissas!$C$12,Premissas!$E$11,Premissas!$E$12)))))))</f>
        <v>500</v>
      </c>
      <c r="M566" s="65">
        <f>IF(OR(L566="",L566=0),0,L566/Premissas!$C$16)</f>
        <v>19.23076923076923</v>
      </c>
      <c r="N566" s="40" t="str">
        <f>IF(L566&gt;=Premissas!$C$17,"SIM","NÃO")</f>
        <v>NÃO</v>
      </c>
    </row>
    <row r="567" spans="1:14" ht="15" customHeight="1">
      <c r="A567" s="40">
        <v>7</v>
      </c>
      <c r="B567" s="40" t="s">
        <v>1124</v>
      </c>
      <c r="C567" s="40" t="s">
        <v>1125</v>
      </c>
      <c r="D567" s="40">
        <v>7801</v>
      </c>
      <c r="E567" s="40" t="s">
        <v>1937</v>
      </c>
      <c r="F567" s="40">
        <f>COUNTIFS(Detalhe_Registro!$A:$A,A567,Detalhe_Registro!$D:$D,B567)</f>
        <v>2</v>
      </c>
      <c r="G567" s="63">
        <v>0.88235300000000005</v>
      </c>
      <c r="H567" s="63">
        <v>0.69117600000000001</v>
      </c>
      <c r="I567" s="62">
        <f>SUMIFS(Detalhe_Registro!$F:$F,Detalhe_Registro!$A:$A,A567,Detalhe_Registro!$D:$D,B567)</f>
        <v>2344</v>
      </c>
      <c r="J567" s="63">
        <f>SUMIFS(Detalhe_Registro!$G:$G,Detalhe_Registro!$A:$A,A567,Detalhe_Registro!$D:$D,B567)</f>
        <v>164.07</v>
      </c>
      <c r="K567" s="40" t="str">
        <f>IF(G567="","",IF(G567&lt;Premissas!$C$8,"&lt; 1,00",IF(G567&lt;Premissas!$C$9,"1,00 – 1,19",IF(G567&lt;Premissas!$C$10,"1,20 – 1,39",IF(G567&lt;Premissas!$C$11,"1,40 – 1,59",IF(G567&lt;Premissas!$C$12,"1,60 – 1,99","≥ 2,00"))))))</f>
        <v>&lt; 1,00</v>
      </c>
      <c r="L567" s="64">
        <f>IF(G567="","",MIN(Premissas!$C$17,IF(G567&lt;Premissas!$C$8,Premissas!$E$7,IF(G567&lt;Premissas!$C$9,Premissas!$E$8,IF(G567&lt;Premissas!$C$10,Premissas!$E$9,IF(G567&lt;Premissas!$C$11,Premissas!$E$10,IF(G567&lt;Premissas!$C$12,Premissas!$E$11,Premissas!$E$12)))))))</f>
        <v>0</v>
      </c>
      <c r="M567" s="65">
        <f>IF(OR(L567="",L567=0),0,L567/Premissas!$C$16)</f>
        <v>0</v>
      </c>
      <c r="N567" s="40" t="str">
        <f>IF(L567&gt;=Premissas!$C$17,"SIM","NÃO")</f>
        <v>NÃO</v>
      </c>
    </row>
    <row r="568" spans="1:14" ht="15" customHeight="1">
      <c r="A568" s="40">
        <v>7</v>
      </c>
      <c r="B568" s="40" t="s">
        <v>1050</v>
      </c>
      <c r="C568" s="40" t="s">
        <v>1051</v>
      </c>
      <c r="D568" s="40">
        <v>7801</v>
      </c>
      <c r="E568" s="40" t="s">
        <v>21</v>
      </c>
      <c r="F568" s="40">
        <f>COUNTIFS(Detalhe_Registro!$A:$A,A568,Detalhe_Registro!$D:$D,B568)</f>
        <v>1</v>
      </c>
      <c r="G568" s="63">
        <v>1.125</v>
      </c>
      <c r="H568" s="63">
        <v>1.125</v>
      </c>
      <c r="I568" s="62">
        <f>SUMIFS(Detalhe_Registro!$F:$F,Detalhe_Registro!$A:$A,A568,Detalhe_Registro!$D:$D,B568)</f>
        <v>2106</v>
      </c>
      <c r="J568" s="63">
        <f>SUMIFS(Detalhe_Registro!$G:$G,Detalhe_Registro!$A:$A,A568,Detalhe_Registro!$D:$D,B568)</f>
        <v>116.26</v>
      </c>
      <c r="K568" s="40" t="str">
        <f>IF(G568="","",IF(G568&lt;Premissas!$C$8,"&lt; 1,00",IF(G568&lt;Premissas!$C$9,"1,00 – 1,19",IF(G568&lt;Premissas!$C$10,"1,20 – 1,39",IF(G568&lt;Premissas!$C$11,"1,40 – 1,59",IF(G568&lt;Premissas!$C$12,"1,60 – 1,99","≥ 2,00"))))))</f>
        <v>1,00 – 1,19</v>
      </c>
      <c r="L568" s="64">
        <f>IF(G568="","",MIN(Premissas!$C$17,IF(G568&lt;Premissas!$C$8,Premissas!$E$7,IF(G568&lt;Premissas!$C$9,Premissas!$E$8,IF(G568&lt;Premissas!$C$10,Premissas!$E$9,IF(G568&lt;Premissas!$C$11,Premissas!$E$10,IF(G568&lt;Premissas!$C$12,Premissas!$E$11,Premissas!$E$12)))))))</f>
        <v>100</v>
      </c>
      <c r="M568" s="65">
        <f>IF(OR(L568="",L568=0),0,L568/Premissas!$C$16)</f>
        <v>3.8461538461538463</v>
      </c>
      <c r="N568" s="40" t="str">
        <f>IF(L568&gt;=Premissas!$C$17,"SIM","NÃO")</f>
        <v>NÃO</v>
      </c>
    </row>
    <row r="569" spans="1:14" ht="15" customHeight="1">
      <c r="A569" s="40">
        <v>7</v>
      </c>
      <c r="B569" s="40" t="s">
        <v>1054</v>
      </c>
      <c r="C569" s="40" t="s">
        <v>1055</v>
      </c>
      <c r="D569" s="40">
        <v>7801</v>
      </c>
      <c r="E569" s="40" t="s">
        <v>21</v>
      </c>
      <c r="F569" s="40">
        <f>COUNTIFS(Detalhe_Registro!$A:$A,A569,Detalhe_Registro!$D:$D,B569)</f>
        <v>1</v>
      </c>
      <c r="G569" s="63">
        <v>1.4375</v>
      </c>
      <c r="H569" s="63">
        <v>1.4375</v>
      </c>
      <c r="I569" s="62">
        <f>SUMIFS(Detalhe_Registro!$F:$F,Detalhe_Registro!$A:$A,A569,Detalhe_Registro!$D:$D,B569)</f>
        <v>2766</v>
      </c>
      <c r="J569" s="63">
        <f>SUMIFS(Detalhe_Registro!$G:$G,Detalhe_Registro!$A:$A,A569,Detalhe_Registro!$D:$D,B569)</f>
        <v>118.9</v>
      </c>
      <c r="K569" s="40" t="str">
        <f>IF(G569="","",IF(G569&lt;Premissas!$C$8,"&lt; 1,00",IF(G569&lt;Premissas!$C$9,"1,00 – 1,19",IF(G569&lt;Premissas!$C$10,"1,20 – 1,39",IF(G569&lt;Premissas!$C$11,"1,40 – 1,59",IF(G569&lt;Premissas!$C$12,"1,60 – 1,99","≥ 2,00"))))))</f>
        <v>1,40 – 1,59</v>
      </c>
      <c r="L569" s="64">
        <f>IF(G569="","",MIN(Premissas!$C$17,IF(G569&lt;Premissas!$C$8,Premissas!$E$7,IF(G569&lt;Premissas!$C$9,Premissas!$E$8,IF(G569&lt;Premissas!$C$10,Premissas!$E$9,IF(G569&lt;Premissas!$C$11,Premissas!$E$10,IF(G569&lt;Premissas!$C$12,Premissas!$E$11,Premissas!$E$12)))))))</f>
        <v>350</v>
      </c>
      <c r="M569" s="65">
        <f>IF(OR(L569="",L569=0),0,L569/Premissas!$C$16)</f>
        <v>13.461538461538462</v>
      </c>
      <c r="N569" s="40" t="str">
        <f>IF(L569&gt;=Premissas!$C$17,"SIM","NÃO")</f>
        <v>NÃO</v>
      </c>
    </row>
    <row r="570" spans="1:14" ht="15" customHeight="1">
      <c r="A570" s="40">
        <v>7</v>
      </c>
      <c r="B570" s="40" t="s">
        <v>1236</v>
      </c>
      <c r="C570" s="40" t="s">
        <v>1237</v>
      </c>
      <c r="D570" s="40">
        <v>7801</v>
      </c>
      <c r="E570" s="40" t="s">
        <v>19</v>
      </c>
      <c r="F570" s="40">
        <f>COUNTIFS(Detalhe_Registro!$A:$A,A570,Detalhe_Registro!$D:$D,B570)</f>
        <v>1</v>
      </c>
      <c r="G570" s="63">
        <v>9.0909000000000004E-2</v>
      </c>
      <c r="H570" s="63">
        <v>9.0909000000000004E-2</v>
      </c>
      <c r="I570" s="62">
        <f>SUMIFS(Detalhe_Registro!$F:$F,Detalhe_Registro!$A:$A,A570,Detalhe_Registro!$D:$D,B570)</f>
        <v>9</v>
      </c>
      <c r="J570" s="63">
        <f>SUMIFS(Detalhe_Registro!$G:$G,Detalhe_Registro!$A:$A,A570,Detalhe_Registro!$D:$D,B570)</f>
        <v>3.88</v>
      </c>
      <c r="K570" s="40" t="str">
        <f>IF(G570="","",IF(G570&lt;Premissas!$C$8,"&lt; 1,00",IF(G570&lt;Premissas!$C$9,"1,00 – 1,19",IF(G570&lt;Premissas!$C$10,"1,20 – 1,39",IF(G570&lt;Premissas!$C$11,"1,40 – 1,59",IF(G570&lt;Premissas!$C$12,"1,60 – 1,99","≥ 2,00"))))))</f>
        <v>&lt; 1,00</v>
      </c>
      <c r="L570" s="64">
        <f>IF(G570="","",MIN(Premissas!$C$17,IF(G570&lt;Premissas!$C$8,Premissas!$E$7,IF(G570&lt;Premissas!$C$9,Premissas!$E$8,IF(G570&lt;Premissas!$C$10,Premissas!$E$9,IF(G570&lt;Premissas!$C$11,Premissas!$E$10,IF(G570&lt;Premissas!$C$12,Premissas!$E$11,Premissas!$E$12)))))))</f>
        <v>0</v>
      </c>
      <c r="M570" s="65">
        <f>IF(OR(L570="",L570=0),0,L570/Premissas!$C$16)</f>
        <v>0</v>
      </c>
      <c r="N570" s="40" t="str">
        <f>IF(L570&gt;=Premissas!$C$17,"SIM","NÃO")</f>
        <v>NÃO</v>
      </c>
    </row>
    <row r="571" spans="1:14" ht="15" customHeight="1">
      <c r="A571" s="40">
        <v>7</v>
      </c>
      <c r="B571" s="40" t="s">
        <v>900</v>
      </c>
      <c r="C571" s="40" t="s">
        <v>901</v>
      </c>
      <c r="D571" s="40">
        <v>7801</v>
      </c>
      <c r="E571" s="40" t="s">
        <v>22</v>
      </c>
      <c r="F571" s="40">
        <f>COUNTIFS(Detalhe_Registro!$A:$A,A571,Detalhe_Registro!$D:$D,B571)</f>
        <v>1</v>
      </c>
      <c r="G571" s="63">
        <v>0.15</v>
      </c>
      <c r="H571" s="63">
        <v>0.15</v>
      </c>
      <c r="I571" s="62">
        <f>SUMIFS(Detalhe_Registro!$F:$F,Detalhe_Registro!$A:$A,A571,Detalhe_Registro!$D:$D,B571)</f>
        <v>406</v>
      </c>
      <c r="J571" s="63">
        <f>SUMIFS(Detalhe_Registro!$G:$G,Detalhe_Registro!$A:$A,A571,Detalhe_Registro!$D:$D,B571)</f>
        <v>140.66999999999999</v>
      </c>
      <c r="K571" s="40" t="str">
        <f>IF(G571="","",IF(G571&lt;Premissas!$C$8,"&lt; 1,00",IF(G571&lt;Premissas!$C$9,"1,00 – 1,19",IF(G571&lt;Premissas!$C$10,"1,20 – 1,39",IF(G571&lt;Premissas!$C$11,"1,40 – 1,59",IF(G571&lt;Premissas!$C$12,"1,60 – 1,99","≥ 2,00"))))))</f>
        <v>&lt; 1,00</v>
      </c>
      <c r="L571" s="64">
        <f>IF(G571="","",MIN(Premissas!$C$17,IF(G571&lt;Premissas!$C$8,Premissas!$E$7,IF(G571&lt;Premissas!$C$9,Premissas!$E$8,IF(G571&lt;Premissas!$C$10,Premissas!$E$9,IF(G571&lt;Premissas!$C$11,Premissas!$E$10,IF(G571&lt;Premissas!$C$12,Premissas!$E$11,Premissas!$E$12)))))))</f>
        <v>0</v>
      </c>
      <c r="M571" s="65">
        <f>IF(OR(L571="",L571=0),0,L571/Premissas!$C$16)</f>
        <v>0</v>
      </c>
      <c r="N571" s="40" t="str">
        <f>IF(L571&gt;=Premissas!$C$17,"SIM","NÃO")</f>
        <v>NÃO</v>
      </c>
    </row>
    <row r="572" spans="1:14" ht="15" customHeight="1">
      <c r="A572" s="40">
        <v>7</v>
      </c>
      <c r="B572" s="40" t="s">
        <v>780</v>
      </c>
      <c r="C572" s="40" t="s">
        <v>781</v>
      </c>
      <c r="D572" s="40">
        <v>7801</v>
      </c>
      <c r="E572" s="40" t="s">
        <v>22</v>
      </c>
      <c r="F572" s="40">
        <f>COUNTIFS(Detalhe_Registro!$A:$A,A572,Detalhe_Registro!$D:$D,B572)</f>
        <v>1</v>
      </c>
      <c r="G572" s="63">
        <v>0.55000000000000004</v>
      </c>
      <c r="H572" s="63">
        <v>0.55000000000000004</v>
      </c>
      <c r="I572" s="62">
        <f>SUMIFS(Detalhe_Registro!$F:$F,Detalhe_Registro!$A:$A,A572,Detalhe_Registro!$D:$D,B572)</f>
        <v>1854</v>
      </c>
      <c r="J572" s="63">
        <f>SUMIFS(Detalhe_Registro!$G:$G,Detalhe_Registro!$A:$A,A572,Detalhe_Registro!$D:$D,B572)</f>
        <v>162.15</v>
      </c>
      <c r="K572" s="40" t="str">
        <f>IF(G572="","",IF(G572&lt;Premissas!$C$8,"&lt; 1,00",IF(G572&lt;Premissas!$C$9,"1,00 – 1,19",IF(G572&lt;Premissas!$C$10,"1,20 – 1,39",IF(G572&lt;Premissas!$C$11,"1,40 – 1,59",IF(G572&lt;Premissas!$C$12,"1,60 – 1,99","≥ 2,00"))))))</f>
        <v>&lt; 1,00</v>
      </c>
      <c r="L572" s="64">
        <f>IF(G572="","",MIN(Premissas!$C$17,IF(G572&lt;Premissas!$C$8,Premissas!$E$7,IF(G572&lt;Premissas!$C$9,Premissas!$E$8,IF(G572&lt;Premissas!$C$10,Premissas!$E$9,IF(G572&lt;Premissas!$C$11,Premissas!$E$10,IF(G572&lt;Premissas!$C$12,Premissas!$E$11,Premissas!$E$12)))))))</f>
        <v>0</v>
      </c>
      <c r="M572" s="65">
        <f>IF(OR(L572="",L572=0),0,L572/Premissas!$C$16)</f>
        <v>0</v>
      </c>
      <c r="N572" s="40" t="str">
        <f>IF(L572&gt;=Premissas!$C$17,"SIM","NÃO")</f>
        <v>NÃO</v>
      </c>
    </row>
    <row r="573" spans="1:14" ht="15" customHeight="1">
      <c r="A573" s="40">
        <v>7</v>
      </c>
      <c r="B573" s="40" t="s">
        <v>964</v>
      </c>
      <c r="C573" s="40" t="s">
        <v>965</v>
      </c>
      <c r="D573" s="40">
        <v>7801</v>
      </c>
      <c r="E573" s="40" t="s">
        <v>19</v>
      </c>
      <c r="F573" s="40">
        <f>COUNTIFS(Detalhe_Registro!$A:$A,A573,Detalhe_Registro!$D:$D,B573)</f>
        <v>1</v>
      </c>
      <c r="G573" s="63">
        <v>0.227273</v>
      </c>
      <c r="H573" s="63">
        <v>0.227273</v>
      </c>
      <c r="I573" s="62">
        <f>SUMIFS(Detalhe_Registro!$F:$F,Detalhe_Registro!$A:$A,A573,Detalhe_Registro!$D:$D,B573)</f>
        <v>102</v>
      </c>
      <c r="J573" s="63">
        <f>SUMIFS(Detalhe_Registro!$G:$G,Detalhe_Registro!$A:$A,A573,Detalhe_Registro!$D:$D,B573)</f>
        <v>21.74</v>
      </c>
      <c r="K573" s="40" t="str">
        <f>IF(G573="","",IF(G573&lt;Premissas!$C$8,"&lt; 1,00",IF(G573&lt;Premissas!$C$9,"1,00 – 1,19",IF(G573&lt;Premissas!$C$10,"1,20 – 1,39",IF(G573&lt;Premissas!$C$11,"1,40 – 1,59",IF(G573&lt;Premissas!$C$12,"1,60 – 1,99","≥ 2,00"))))))</f>
        <v>&lt; 1,00</v>
      </c>
      <c r="L573" s="64">
        <f>IF(G573="","",MIN(Premissas!$C$17,IF(G573&lt;Premissas!$C$8,Premissas!$E$7,IF(G573&lt;Premissas!$C$9,Premissas!$E$8,IF(G573&lt;Premissas!$C$10,Premissas!$E$9,IF(G573&lt;Premissas!$C$11,Premissas!$E$10,IF(G573&lt;Premissas!$C$12,Premissas!$E$11,Premissas!$E$12)))))))</f>
        <v>0</v>
      </c>
      <c r="M573" s="65">
        <f>IF(OR(L573="",L573=0),0,L573/Premissas!$C$16)</f>
        <v>0</v>
      </c>
      <c r="N573" s="40" t="str">
        <f>IF(L573&gt;=Premissas!$C$17,"SIM","NÃO")</f>
        <v>NÃO</v>
      </c>
    </row>
    <row r="574" spans="1:14" ht="15" customHeight="1">
      <c r="A574" s="40">
        <v>7</v>
      </c>
      <c r="B574" s="40" t="s">
        <v>816</v>
      </c>
      <c r="C574" s="40" t="s">
        <v>817</v>
      </c>
      <c r="D574" s="40">
        <v>7801</v>
      </c>
      <c r="E574" s="40" t="s">
        <v>20</v>
      </c>
      <c r="F574" s="40">
        <f>COUNTIFS(Detalhe_Registro!$A:$A,A574,Detalhe_Registro!$D:$D,B574)</f>
        <v>1</v>
      </c>
      <c r="G574" s="63">
        <v>0.70588200000000001</v>
      </c>
      <c r="H574" s="63">
        <v>0.70588200000000001</v>
      </c>
      <c r="I574" s="62">
        <f>SUMIFS(Detalhe_Registro!$F:$F,Detalhe_Registro!$A:$A,A574,Detalhe_Registro!$D:$D,B574)</f>
        <v>98</v>
      </c>
      <c r="J574" s="63">
        <f>SUMIFS(Detalhe_Registro!$G:$G,Detalhe_Registro!$A:$A,A574,Detalhe_Registro!$D:$D,B574)</f>
        <v>7.98</v>
      </c>
      <c r="K574" s="40" t="str">
        <f>IF(G574="","",IF(G574&lt;Premissas!$C$8,"&lt; 1,00",IF(G574&lt;Premissas!$C$9,"1,00 – 1,19",IF(G574&lt;Premissas!$C$10,"1,20 – 1,39",IF(G574&lt;Premissas!$C$11,"1,40 – 1,59",IF(G574&lt;Premissas!$C$12,"1,60 – 1,99","≥ 2,00"))))))</f>
        <v>&lt; 1,00</v>
      </c>
      <c r="L574" s="64">
        <f>IF(G574="","",MIN(Premissas!$C$17,IF(G574&lt;Premissas!$C$8,Premissas!$E$7,IF(G574&lt;Premissas!$C$9,Premissas!$E$8,IF(G574&lt;Premissas!$C$10,Premissas!$E$9,IF(G574&lt;Premissas!$C$11,Premissas!$E$10,IF(G574&lt;Premissas!$C$12,Premissas!$E$11,Premissas!$E$12)))))))</f>
        <v>0</v>
      </c>
      <c r="M574" s="65">
        <f>IF(OR(L574="",L574=0),0,L574/Premissas!$C$16)</f>
        <v>0</v>
      </c>
      <c r="N574" s="40" t="str">
        <f>IF(L574&gt;=Premissas!$C$17,"SIM","NÃO")</f>
        <v>NÃO</v>
      </c>
    </row>
    <row r="575" spans="1:14" ht="15" customHeight="1">
      <c r="A575" s="40">
        <v>7</v>
      </c>
      <c r="B575" s="40" t="s">
        <v>1156</v>
      </c>
      <c r="C575" s="40" t="s">
        <v>1157</v>
      </c>
      <c r="D575" s="40">
        <v>7801</v>
      </c>
      <c r="E575" s="40" t="s">
        <v>21</v>
      </c>
      <c r="F575" s="40">
        <f>COUNTIFS(Detalhe_Registro!$A:$A,A575,Detalhe_Registro!$D:$D,B575)</f>
        <v>1</v>
      </c>
      <c r="G575" s="63">
        <v>1.625</v>
      </c>
      <c r="H575" s="63">
        <v>1.625</v>
      </c>
      <c r="I575" s="62">
        <f>SUMIFS(Detalhe_Registro!$F:$F,Detalhe_Registro!$A:$A,A575,Detalhe_Registro!$D:$D,B575)</f>
        <v>2799</v>
      </c>
      <c r="J575" s="63">
        <f>SUMIFS(Detalhe_Registro!$G:$G,Detalhe_Registro!$A:$A,A575,Detalhe_Registro!$D:$D,B575)</f>
        <v>109.51</v>
      </c>
      <c r="K575" s="40" t="str">
        <f>IF(G575="","",IF(G575&lt;Premissas!$C$8,"&lt; 1,00",IF(G575&lt;Premissas!$C$9,"1,00 – 1,19",IF(G575&lt;Premissas!$C$10,"1,20 – 1,39",IF(G575&lt;Premissas!$C$11,"1,40 – 1,59",IF(G575&lt;Premissas!$C$12,"1,60 – 1,99","≥ 2,00"))))))</f>
        <v>1,60 – 1,99</v>
      </c>
      <c r="L575" s="64">
        <f>IF(G575="","",MIN(Premissas!$C$17,IF(G575&lt;Premissas!$C$8,Premissas!$E$7,IF(G575&lt;Premissas!$C$9,Premissas!$E$8,IF(G575&lt;Premissas!$C$10,Premissas!$E$9,IF(G575&lt;Premissas!$C$11,Premissas!$E$10,IF(G575&lt;Premissas!$C$12,Premissas!$E$11,Premissas!$E$12)))))))</f>
        <v>500</v>
      </c>
      <c r="M575" s="65">
        <f>IF(OR(L575="",L575=0),0,L575/Premissas!$C$16)</f>
        <v>19.23076923076923</v>
      </c>
      <c r="N575" s="40" t="str">
        <f>IF(L575&gt;=Premissas!$C$17,"SIM","NÃO")</f>
        <v>NÃO</v>
      </c>
    </row>
    <row r="576" spans="1:14" ht="15" customHeight="1">
      <c r="A576" s="40">
        <v>7</v>
      </c>
      <c r="B576" s="40" t="s">
        <v>1274</v>
      </c>
      <c r="C576" s="40" t="s">
        <v>1275</v>
      </c>
      <c r="D576" s="40">
        <v>7801</v>
      </c>
      <c r="E576" s="40" t="s">
        <v>21</v>
      </c>
      <c r="F576" s="40">
        <f>COUNTIFS(Detalhe_Registro!$A:$A,A576,Detalhe_Registro!$D:$D,B576)</f>
        <v>1</v>
      </c>
      <c r="G576" s="63">
        <v>0.3125</v>
      </c>
      <c r="H576" s="63">
        <v>0.3125</v>
      </c>
      <c r="I576" s="62">
        <f>SUMIFS(Detalhe_Registro!$F:$F,Detalhe_Registro!$A:$A,A576,Detalhe_Registro!$D:$D,B576)</f>
        <v>221</v>
      </c>
      <c r="J576" s="63">
        <f>SUMIFS(Detalhe_Registro!$G:$G,Detalhe_Registro!$A:$A,A576,Detalhe_Registro!$D:$D,B576)</f>
        <v>43.94</v>
      </c>
      <c r="K576" s="40" t="str">
        <f>IF(G576="","",IF(G576&lt;Premissas!$C$8,"&lt; 1,00",IF(G576&lt;Premissas!$C$9,"1,00 – 1,19",IF(G576&lt;Premissas!$C$10,"1,20 – 1,39",IF(G576&lt;Premissas!$C$11,"1,40 – 1,59",IF(G576&lt;Premissas!$C$12,"1,60 – 1,99","≥ 2,00"))))))</f>
        <v>&lt; 1,00</v>
      </c>
      <c r="L576" s="64">
        <f>IF(G576="","",MIN(Premissas!$C$17,IF(G576&lt;Premissas!$C$8,Premissas!$E$7,IF(G576&lt;Premissas!$C$9,Premissas!$E$8,IF(G576&lt;Premissas!$C$10,Premissas!$E$9,IF(G576&lt;Premissas!$C$11,Premissas!$E$10,IF(G576&lt;Premissas!$C$12,Premissas!$E$11,Premissas!$E$12)))))))</f>
        <v>0</v>
      </c>
      <c r="M576" s="65">
        <f>IF(OR(L576="",L576=0),0,L576/Premissas!$C$16)</f>
        <v>0</v>
      </c>
      <c r="N576" s="40" t="str">
        <f>IF(L576&gt;=Premissas!$C$17,"SIM","NÃO")</f>
        <v>NÃO</v>
      </c>
    </row>
    <row r="577" spans="1:14" ht="15" customHeight="1">
      <c r="A577" s="40">
        <v>7</v>
      </c>
      <c r="B577" s="40" t="s">
        <v>1150</v>
      </c>
      <c r="C577" s="40" t="s">
        <v>1151</v>
      </c>
      <c r="D577" s="40">
        <v>7801</v>
      </c>
      <c r="E577" s="40" t="s">
        <v>22</v>
      </c>
      <c r="F577" s="40">
        <f>COUNTIFS(Detalhe_Registro!$A:$A,A577,Detalhe_Registro!$D:$D,B577)</f>
        <v>1</v>
      </c>
      <c r="G577" s="63">
        <v>0.4</v>
      </c>
      <c r="H577" s="63">
        <v>0.4</v>
      </c>
      <c r="I577" s="62">
        <f>SUMIFS(Detalhe_Registro!$F:$F,Detalhe_Registro!$A:$A,A577,Detalhe_Registro!$D:$D,B577)</f>
        <v>1401</v>
      </c>
      <c r="J577" s="63">
        <f>SUMIFS(Detalhe_Registro!$G:$G,Detalhe_Registro!$A:$A,A577,Detalhe_Registro!$D:$D,B577)</f>
        <v>167.64</v>
      </c>
      <c r="K577" s="40" t="str">
        <f>IF(G577="","",IF(G577&lt;Premissas!$C$8,"&lt; 1,00",IF(G577&lt;Premissas!$C$9,"1,00 – 1,19",IF(G577&lt;Premissas!$C$10,"1,20 – 1,39",IF(G577&lt;Premissas!$C$11,"1,40 – 1,59",IF(G577&lt;Premissas!$C$12,"1,60 – 1,99","≥ 2,00"))))))</f>
        <v>&lt; 1,00</v>
      </c>
      <c r="L577" s="64">
        <f>IF(G577="","",MIN(Premissas!$C$17,IF(G577&lt;Premissas!$C$8,Premissas!$E$7,IF(G577&lt;Premissas!$C$9,Premissas!$E$8,IF(G577&lt;Premissas!$C$10,Premissas!$E$9,IF(G577&lt;Premissas!$C$11,Premissas!$E$10,IF(G577&lt;Premissas!$C$12,Premissas!$E$11,Premissas!$E$12)))))))</f>
        <v>0</v>
      </c>
      <c r="M577" s="65">
        <f>IF(OR(L577="",L577=0),0,L577/Premissas!$C$16)</f>
        <v>0</v>
      </c>
      <c r="N577" s="40" t="str">
        <f>IF(L577&gt;=Premissas!$C$17,"SIM","NÃO")</f>
        <v>NÃO</v>
      </c>
    </row>
    <row r="578" spans="1:14" ht="15" customHeight="1">
      <c r="A578" s="40">
        <v>7</v>
      </c>
      <c r="B578" s="40" t="s">
        <v>918</v>
      </c>
      <c r="C578" s="40" t="s">
        <v>919</v>
      </c>
      <c r="D578" s="40">
        <v>7801</v>
      </c>
      <c r="E578" s="40" t="s">
        <v>19</v>
      </c>
      <c r="F578" s="40">
        <f>COUNTIFS(Detalhe_Registro!$A:$A,A578,Detalhe_Registro!$D:$D,B578)</f>
        <v>1</v>
      </c>
      <c r="G578" s="63">
        <v>0.31818200000000002</v>
      </c>
      <c r="H578" s="63">
        <v>0.31818200000000002</v>
      </c>
      <c r="I578" s="62">
        <f>SUMIFS(Detalhe_Registro!$F:$F,Detalhe_Registro!$A:$A,A578,Detalhe_Registro!$D:$D,B578)</f>
        <v>268</v>
      </c>
      <c r="J578" s="63">
        <f>SUMIFS(Detalhe_Registro!$G:$G,Detalhe_Registro!$A:$A,A578,Detalhe_Registro!$D:$D,B578)</f>
        <v>36.28</v>
      </c>
      <c r="K578" s="40" t="str">
        <f>IF(G578="","",IF(G578&lt;Premissas!$C$8,"&lt; 1,00",IF(G578&lt;Premissas!$C$9,"1,00 – 1,19",IF(G578&lt;Premissas!$C$10,"1,20 – 1,39",IF(G578&lt;Premissas!$C$11,"1,40 – 1,59",IF(G578&lt;Premissas!$C$12,"1,60 – 1,99","≥ 2,00"))))))</f>
        <v>&lt; 1,00</v>
      </c>
      <c r="L578" s="64">
        <f>IF(G578="","",MIN(Premissas!$C$17,IF(G578&lt;Premissas!$C$8,Premissas!$E$7,IF(G578&lt;Premissas!$C$9,Premissas!$E$8,IF(G578&lt;Premissas!$C$10,Premissas!$E$9,IF(G578&lt;Premissas!$C$11,Premissas!$E$10,IF(G578&lt;Premissas!$C$12,Premissas!$E$11,Premissas!$E$12)))))))</f>
        <v>0</v>
      </c>
      <c r="M578" s="65">
        <f>IF(OR(L578="",L578=0),0,L578/Premissas!$C$16)</f>
        <v>0</v>
      </c>
      <c r="N578" s="40" t="str">
        <f>IF(L578&gt;=Premissas!$C$17,"SIM","NÃO")</f>
        <v>NÃO</v>
      </c>
    </row>
    <row r="579" spans="1:14" ht="15" customHeight="1">
      <c r="A579" s="40">
        <v>7</v>
      </c>
      <c r="B579" s="40" t="s">
        <v>922</v>
      </c>
      <c r="C579" s="40" t="s">
        <v>923</v>
      </c>
      <c r="D579" s="40">
        <v>7801</v>
      </c>
      <c r="E579" s="40" t="s">
        <v>22</v>
      </c>
      <c r="F579" s="40">
        <f>COUNTIFS(Detalhe_Registro!$A:$A,A579,Detalhe_Registro!$D:$D,B579)</f>
        <v>1</v>
      </c>
      <c r="G579" s="63">
        <v>0.25</v>
      </c>
      <c r="H579" s="63">
        <v>0.25</v>
      </c>
      <c r="I579" s="62">
        <f>SUMIFS(Detalhe_Registro!$F:$F,Detalhe_Registro!$A:$A,A579,Detalhe_Registro!$D:$D,B579)</f>
        <v>362</v>
      </c>
      <c r="J579" s="63">
        <f>SUMIFS(Detalhe_Registro!$G:$G,Detalhe_Registro!$A:$A,A579,Detalhe_Registro!$D:$D,B579)</f>
        <v>71.92</v>
      </c>
      <c r="K579" s="40" t="str">
        <f>IF(G579="","",IF(G579&lt;Premissas!$C$8,"&lt; 1,00",IF(G579&lt;Premissas!$C$9,"1,00 – 1,19",IF(G579&lt;Premissas!$C$10,"1,20 – 1,39",IF(G579&lt;Premissas!$C$11,"1,40 – 1,59",IF(G579&lt;Premissas!$C$12,"1,60 – 1,99","≥ 2,00"))))))</f>
        <v>&lt; 1,00</v>
      </c>
      <c r="L579" s="64">
        <f>IF(G579="","",MIN(Premissas!$C$17,IF(G579&lt;Premissas!$C$8,Premissas!$E$7,IF(G579&lt;Premissas!$C$9,Premissas!$E$8,IF(G579&lt;Premissas!$C$10,Premissas!$E$9,IF(G579&lt;Premissas!$C$11,Premissas!$E$10,IF(G579&lt;Premissas!$C$12,Premissas!$E$11,Premissas!$E$12)))))))</f>
        <v>0</v>
      </c>
      <c r="M579" s="65">
        <f>IF(OR(L579="",L579=0),0,L579/Premissas!$C$16)</f>
        <v>0</v>
      </c>
      <c r="N579" s="40" t="str">
        <f>IF(L579&gt;=Premissas!$C$17,"SIM","NÃO")</f>
        <v>NÃO</v>
      </c>
    </row>
    <row r="580" spans="1:14" ht="15" customHeight="1">
      <c r="A580" s="40">
        <v>7</v>
      </c>
      <c r="B580" s="40" t="s">
        <v>1168</v>
      </c>
      <c r="C580" s="40" t="s">
        <v>1169</v>
      </c>
      <c r="D580" s="40">
        <v>7801</v>
      </c>
      <c r="E580" s="40" t="s">
        <v>19</v>
      </c>
      <c r="F580" s="40">
        <f>COUNTIFS(Detalhe_Registro!$A:$A,A580,Detalhe_Registro!$D:$D,B580)</f>
        <v>1</v>
      </c>
      <c r="G580" s="63">
        <v>1.7272730000000001</v>
      </c>
      <c r="H580" s="63">
        <v>1.7272730000000001</v>
      </c>
      <c r="I580" s="62">
        <f>SUMIFS(Detalhe_Registro!$F:$F,Detalhe_Registro!$A:$A,A580,Detalhe_Registro!$D:$D,B580)</f>
        <v>119</v>
      </c>
      <c r="J580" s="63">
        <f>SUMIFS(Detalhe_Registro!$G:$G,Detalhe_Registro!$A:$A,A580,Detalhe_Registro!$D:$D,B580)</f>
        <v>3.14</v>
      </c>
      <c r="K580" s="40" t="str">
        <f>IF(G580="","",IF(G580&lt;Premissas!$C$8,"&lt; 1,00",IF(G580&lt;Premissas!$C$9,"1,00 – 1,19",IF(G580&lt;Premissas!$C$10,"1,20 – 1,39",IF(G580&lt;Premissas!$C$11,"1,40 – 1,59",IF(G580&lt;Premissas!$C$12,"1,60 – 1,99","≥ 2,00"))))))</f>
        <v>1,60 – 1,99</v>
      </c>
      <c r="L580" s="64">
        <f>IF(G580="","",MIN(Premissas!$C$17,IF(G580&lt;Premissas!$C$8,Premissas!$E$7,IF(G580&lt;Premissas!$C$9,Premissas!$E$8,IF(G580&lt;Premissas!$C$10,Premissas!$E$9,IF(G580&lt;Premissas!$C$11,Premissas!$E$10,IF(G580&lt;Premissas!$C$12,Premissas!$E$11,Premissas!$E$12)))))))</f>
        <v>500</v>
      </c>
      <c r="M580" s="65">
        <f>IF(OR(L580="",L580=0),0,L580/Premissas!$C$16)</f>
        <v>19.23076923076923</v>
      </c>
      <c r="N580" s="40" t="str">
        <f>IF(L580&gt;=Premissas!$C$17,"SIM","NÃO")</f>
        <v>NÃO</v>
      </c>
    </row>
    <row r="581" spans="1:14" ht="15" customHeight="1">
      <c r="A581" s="40">
        <v>7</v>
      </c>
      <c r="B581" s="40" t="s">
        <v>1032</v>
      </c>
      <c r="C581" s="40" t="s">
        <v>1033</v>
      </c>
      <c r="D581" s="40">
        <v>7801</v>
      </c>
      <c r="E581" s="40" t="s">
        <v>21</v>
      </c>
      <c r="F581" s="40">
        <f>COUNTIFS(Detalhe_Registro!$A:$A,A581,Detalhe_Registro!$D:$D,B581)</f>
        <v>1</v>
      </c>
      <c r="G581" s="63">
        <v>1</v>
      </c>
      <c r="H581" s="63">
        <v>1</v>
      </c>
      <c r="I581" s="62">
        <f>SUMIFS(Detalhe_Registro!$F:$F,Detalhe_Registro!$A:$A,A581,Detalhe_Registro!$D:$D,B581)</f>
        <v>2052</v>
      </c>
      <c r="J581" s="63">
        <f>SUMIFS(Detalhe_Registro!$G:$G,Detalhe_Registro!$A:$A,A581,Detalhe_Registro!$D:$D,B581)</f>
        <v>129.62</v>
      </c>
      <c r="K581" s="40" t="str">
        <f>IF(G581="","",IF(G581&lt;Premissas!$C$8,"&lt; 1,00",IF(G581&lt;Premissas!$C$9,"1,00 – 1,19",IF(G581&lt;Premissas!$C$10,"1,20 – 1,39",IF(G581&lt;Premissas!$C$11,"1,40 – 1,59",IF(G581&lt;Premissas!$C$12,"1,60 – 1,99","≥ 2,00"))))))</f>
        <v>1,00 – 1,19</v>
      </c>
      <c r="L581" s="64">
        <f>IF(G581="","",MIN(Premissas!$C$17,IF(G581&lt;Premissas!$C$8,Premissas!$E$7,IF(G581&lt;Premissas!$C$9,Premissas!$E$8,IF(G581&lt;Premissas!$C$10,Premissas!$E$9,IF(G581&lt;Premissas!$C$11,Premissas!$E$10,IF(G581&lt;Premissas!$C$12,Premissas!$E$11,Premissas!$E$12)))))))</f>
        <v>100</v>
      </c>
      <c r="M581" s="65">
        <f>IF(OR(L581="",L581=0),0,L581/Premissas!$C$16)</f>
        <v>3.8461538461538463</v>
      </c>
      <c r="N581" s="40" t="str">
        <f>IF(L581&gt;=Premissas!$C$17,"SIM","NÃO")</f>
        <v>NÃO</v>
      </c>
    </row>
    <row r="582" spans="1:14" ht="15" customHeight="1">
      <c r="A582" s="40">
        <v>7</v>
      </c>
      <c r="B582" s="40" t="s">
        <v>1058</v>
      </c>
      <c r="C582" s="40" t="s">
        <v>1059</v>
      </c>
      <c r="D582" s="40">
        <v>7801</v>
      </c>
      <c r="E582" s="40" t="s">
        <v>1937</v>
      </c>
      <c r="F582" s="40">
        <f>COUNTIFS(Detalhe_Registro!$A:$A,A582,Detalhe_Registro!$D:$D,B582)</f>
        <v>2</v>
      </c>
      <c r="G582" s="63">
        <v>0.117647</v>
      </c>
      <c r="H582" s="63">
        <v>9.0074000000000001E-2</v>
      </c>
      <c r="I582" s="62">
        <f>SUMIFS(Detalhe_Registro!$F:$F,Detalhe_Registro!$A:$A,A582,Detalhe_Registro!$D:$D,B582)</f>
        <v>60</v>
      </c>
      <c r="J582" s="63">
        <f>SUMIFS(Detalhe_Registro!$G:$G,Detalhe_Registro!$A:$A,A582,Detalhe_Registro!$D:$D,B582)</f>
        <v>40.25</v>
      </c>
      <c r="K582" s="40" t="str">
        <f>IF(G582="","",IF(G582&lt;Premissas!$C$8,"&lt; 1,00",IF(G582&lt;Premissas!$C$9,"1,00 – 1,19",IF(G582&lt;Premissas!$C$10,"1,20 – 1,39",IF(G582&lt;Premissas!$C$11,"1,40 – 1,59",IF(G582&lt;Premissas!$C$12,"1,60 – 1,99","≥ 2,00"))))))</f>
        <v>&lt; 1,00</v>
      </c>
      <c r="L582" s="64">
        <f>IF(G582="","",MIN(Premissas!$C$17,IF(G582&lt;Premissas!$C$8,Premissas!$E$7,IF(G582&lt;Premissas!$C$9,Premissas!$E$8,IF(G582&lt;Premissas!$C$10,Premissas!$E$9,IF(G582&lt;Premissas!$C$11,Premissas!$E$10,IF(G582&lt;Premissas!$C$12,Premissas!$E$11,Premissas!$E$12)))))))</f>
        <v>0</v>
      </c>
      <c r="M582" s="65">
        <f>IF(OR(L582="",L582=0),0,L582/Premissas!$C$16)</f>
        <v>0</v>
      </c>
      <c r="N582" s="40" t="str">
        <f>IF(L582&gt;=Premissas!$C$17,"SIM","NÃO")</f>
        <v>NÃO</v>
      </c>
    </row>
    <row r="583" spans="1:14" ht="15" customHeight="1">
      <c r="A583" s="40">
        <v>7</v>
      </c>
      <c r="B583" s="40" t="s">
        <v>994</v>
      </c>
      <c r="C583" s="40" t="s">
        <v>995</v>
      </c>
      <c r="D583" s="40">
        <v>7801</v>
      </c>
      <c r="E583" s="40" t="s">
        <v>19</v>
      </c>
      <c r="F583" s="40">
        <f>COUNTIFS(Detalhe_Registro!$A:$A,A583,Detalhe_Registro!$D:$D,B583)</f>
        <v>1</v>
      </c>
      <c r="G583" s="63">
        <v>0.272727</v>
      </c>
      <c r="H583" s="63">
        <v>0.272727</v>
      </c>
      <c r="I583" s="62">
        <f>SUMIFS(Detalhe_Registro!$F:$F,Detalhe_Registro!$A:$A,A583,Detalhe_Registro!$D:$D,B583)</f>
        <v>109</v>
      </c>
      <c r="J583" s="63">
        <f>SUMIFS(Detalhe_Registro!$G:$G,Detalhe_Registro!$A:$A,A583,Detalhe_Registro!$D:$D,B583)</f>
        <v>18.22</v>
      </c>
      <c r="K583" s="40" t="str">
        <f>IF(G583="","",IF(G583&lt;Premissas!$C$8,"&lt; 1,00",IF(G583&lt;Premissas!$C$9,"1,00 – 1,19",IF(G583&lt;Premissas!$C$10,"1,20 – 1,39",IF(G583&lt;Premissas!$C$11,"1,40 – 1,59",IF(G583&lt;Premissas!$C$12,"1,60 – 1,99","≥ 2,00"))))))</f>
        <v>&lt; 1,00</v>
      </c>
      <c r="L583" s="64">
        <f>IF(G583="","",MIN(Premissas!$C$17,IF(G583&lt;Premissas!$C$8,Premissas!$E$7,IF(G583&lt;Premissas!$C$9,Premissas!$E$8,IF(G583&lt;Premissas!$C$10,Premissas!$E$9,IF(G583&lt;Premissas!$C$11,Premissas!$E$10,IF(G583&lt;Premissas!$C$12,Premissas!$E$11,Premissas!$E$12)))))))</f>
        <v>0</v>
      </c>
      <c r="M583" s="65">
        <f>IF(OR(L583="",L583=0),0,L583/Premissas!$C$16)</f>
        <v>0</v>
      </c>
      <c r="N583" s="40" t="str">
        <f>IF(L583&gt;=Premissas!$C$17,"SIM","NÃO")</f>
        <v>NÃO</v>
      </c>
    </row>
    <row r="584" spans="1:14" ht="15" customHeight="1">
      <c r="A584" s="40">
        <v>7</v>
      </c>
      <c r="B584" s="40" t="s">
        <v>1052</v>
      </c>
      <c r="C584" s="40" t="s">
        <v>1053</v>
      </c>
      <c r="D584" s="40">
        <v>7801</v>
      </c>
      <c r="E584" s="40" t="s">
        <v>19</v>
      </c>
      <c r="F584" s="40">
        <f>COUNTIFS(Detalhe_Registro!$A:$A,A584,Detalhe_Registro!$D:$D,B584)</f>
        <v>1</v>
      </c>
      <c r="G584" s="63">
        <v>1.045455</v>
      </c>
      <c r="H584" s="63">
        <v>1.045455</v>
      </c>
      <c r="I584" s="62">
        <f>SUMIFS(Detalhe_Registro!$F:$F,Detalhe_Registro!$A:$A,A584,Detalhe_Registro!$D:$D,B584)</f>
        <v>953</v>
      </c>
      <c r="J584" s="63">
        <f>SUMIFS(Detalhe_Registro!$G:$G,Detalhe_Registro!$A:$A,A584,Detalhe_Registro!$D:$D,B584)</f>
        <v>42.31</v>
      </c>
      <c r="K584" s="40" t="str">
        <f>IF(G584="","",IF(G584&lt;Premissas!$C$8,"&lt; 1,00",IF(G584&lt;Premissas!$C$9,"1,00 – 1,19",IF(G584&lt;Premissas!$C$10,"1,20 – 1,39",IF(G584&lt;Premissas!$C$11,"1,40 – 1,59",IF(G584&lt;Premissas!$C$12,"1,60 – 1,99","≥ 2,00"))))))</f>
        <v>1,00 – 1,19</v>
      </c>
      <c r="L584" s="64">
        <f>IF(G584="","",MIN(Premissas!$C$17,IF(G584&lt;Premissas!$C$8,Premissas!$E$7,IF(G584&lt;Premissas!$C$9,Premissas!$E$8,IF(G584&lt;Premissas!$C$10,Premissas!$E$9,IF(G584&lt;Premissas!$C$11,Premissas!$E$10,IF(G584&lt;Premissas!$C$12,Premissas!$E$11,Premissas!$E$12)))))))</f>
        <v>100</v>
      </c>
      <c r="M584" s="65">
        <f>IF(OR(L584="",L584=0),0,L584/Premissas!$C$16)</f>
        <v>3.8461538461538463</v>
      </c>
      <c r="N584" s="40" t="str">
        <f>IF(L584&gt;=Premissas!$C$17,"SIM","NÃO")</f>
        <v>NÃO</v>
      </c>
    </row>
    <row r="585" spans="1:14" ht="15" customHeight="1">
      <c r="A585" s="40">
        <v>7</v>
      </c>
      <c r="B585" s="40" t="s">
        <v>1172</v>
      </c>
      <c r="C585" s="40" t="s">
        <v>1173</v>
      </c>
      <c r="D585" s="40">
        <v>7801</v>
      </c>
      <c r="E585" s="40" t="s">
        <v>21</v>
      </c>
      <c r="F585" s="40">
        <f>COUNTIFS(Detalhe_Registro!$A:$A,A585,Detalhe_Registro!$D:$D,B585)</f>
        <v>1</v>
      </c>
      <c r="G585" s="63">
        <v>0.875</v>
      </c>
      <c r="H585" s="63">
        <v>0.875</v>
      </c>
      <c r="I585" s="62">
        <f>SUMIFS(Detalhe_Registro!$F:$F,Detalhe_Registro!$A:$A,A585,Detalhe_Registro!$D:$D,B585)</f>
        <v>1073</v>
      </c>
      <c r="J585" s="63">
        <f>SUMIFS(Detalhe_Registro!$G:$G,Detalhe_Registro!$A:$A,A585,Detalhe_Registro!$D:$D,B585)</f>
        <v>77.67</v>
      </c>
      <c r="K585" s="40" t="str">
        <f>IF(G585="","",IF(G585&lt;Premissas!$C$8,"&lt; 1,00",IF(G585&lt;Premissas!$C$9,"1,00 – 1,19",IF(G585&lt;Premissas!$C$10,"1,20 – 1,39",IF(G585&lt;Premissas!$C$11,"1,40 – 1,59",IF(G585&lt;Premissas!$C$12,"1,60 – 1,99","≥ 2,00"))))))</f>
        <v>&lt; 1,00</v>
      </c>
      <c r="L585" s="64">
        <f>IF(G585="","",MIN(Premissas!$C$17,IF(G585&lt;Premissas!$C$8,Premissas!$E$7,IF(G585&lt;Premissas!$C$9,Premissas!$E$8,IF(G585&lt;Premissas!$C$10,Premissas!$E$9,IF(G585&lt;Premissas!$C$11,Premissas!$E$10,IF(G585&lt;Premissas!$C$12,Premissas!$E$11,Premissas!$E$12)))))))</f>
        <v>0</v>
      </c>
      <c r="M585" s="65">
        <f>IF(OR(L585="",L585=0),0,L585/Premissas!$C$16)</f>
        <v>0</v>
      </c>
      <c r="N585" s="40" t="str">
        <f>IF(L585&gt;=Premissas!$C$17,"SIM","NÃO")</f>
        <v>NÃO</v>
      </c>
    </row>
    <row r="586" spans="1:14" ht="15" customHeight="1">
      <c r="A586" s="40">
        <v>7</v>
      </c>
      <c r="B586" s="40" t="s">
        <v>992</v>
      </c>
      <c r="C586" s="40" t="s">
        <v>993</v>
      </c>
      <c r="D586" s="40">
        <v>7801</v>
      </c>
      <c r="E586" s="40" t="s">
        <v>22</v>
      </c>
      <c r="F586" s="40">
        <f>COUNTIFS(Detalhe_Registro!$A:$A,A586,Detalhe_Registro!$D:$D,B586)</f>
        <v>1</v>
      </c>
      <c r="G586" s="63">
        <v>0.2</v>
      </c>
      <c r="H586" s="63">
        <v>0.2</v>
      </c>
      <c r="I586" s="62">
        <f>SUMIFS(Detalhe_Registro!$F:$F,Detalhe_Registro!$A:$A,A586,Detalhe_Registro!$D:$D,B586)</f>
        <v>148</v>
      </c>
      <c r="J586" s="63">
        <f>SUMIFS(Detalhe_Registro!$G:$G,Detalhe_Registro!$A:$A,A586,Detalhe_Registro!$D:$D,B586)</f>
        <v>36.85</v>
      </c>
      <c r="K586" s="40" t="str">
        <f>IF(G586="","",IF(G586&lt;Premissas!$C$8,"&lt; 1,00",IF(G586&lt;Premissas!$C$9,"1,00 – 1,19",IF(G586&lt;Premissas!$C$10,"1,20 – 1,39",IF(G586&lt;Premissas!$C$11,"1,40 – 1,59",IF(G586&lt;Premissas!$C$12,"1,60 – 1,99","≥ 2,00"))))))</f>
        <v>&lt; 1,00</v>
      </c>
      <c r="L586" s="64">
        <f>IF(G586="","",MIN(Premissas!$C$17,IF(G586&lt;Premissas!$C$8,Premissas!$E$7,IF(G586&lt;Premissas!$C$9,Premissas!$E$8,IF(G586&lt;Premissas!$C$10,Premissas!$E$9,IF(G586&lt;Premissas!$C$11,Premissas!$E$10,IF(G586&lt;Premissas!$C$12,Premissas!$E$11,Premissas!$E$12)))))))</f>
        <v>0</v>
      </c>
      <c r="M586" s="65">
        <f>IF(OR(L586="",L586=0),0,L586/Premissas!$C$16)</f>
        <v>0</v>
      </c>
      <c r="N586" s="40" t="str">
        <f>IF(L586&gt;=Premissas!$C$17,"SIM","NÃO")</f>
        <v>NÃO</v>
      </c>
    </row>
    <row r="587" spans="1:14" ht="15" customHeight="1">
      <c r="A587" s="40">
        <v>7</v>
      </c>
      <c r="B587" s="40" t="s">
        <v>1074</v>
      </c>
      <c r="C587" s="40" t="s">
        <v>1075</v>
      </c>
      <c r="D587" s="40">
        <v>7801</v>
      </c>
      <c r="E587" s="40" t="s">
        <v>21</v>
      </c>
      <c r="F587" s="40">
        <f>COUNTIFS(Detalhe_Registro!$A:$A,A587,Detalhe_Registro!$D:$D,B587)</f>
        <v>1</v>
      </c>
      <c r="G587" s="63">
        <v>0.75</v>
      </c>
      <c r="H587" s="63">
        <v>0.75</v>
      </c>
      <c r="I587" s="62">
        <f>SUMIFS(Detalhe_Registro!$F:$F,Detalhe_Registro!$A:$A,A587,Detalhe_Registro!$D:$D,B587)</f>
        <v>1391</v>
      </c>
      <c r="J587" s="63">
        <f>SUMIFS(Detalhe_Registro!$G:$G,Detalhe_Registro!$A:$A,A587,Detalhe_Registro!$D:$D,B587)</f>
        <v>119.97</v>
      </c>
      <c r="K587" s="40" t="str">
        <f>IF(G587="","",IF(G587&lt;Premissas!$C$8,"&lt; 1,00",IF(G587&lt;Premissas!$C$9,"1,00 – 1,19",IF(G587&lt;Premissas!$C$10,"1,20 – 1,39",IF(G587&lt;Premissas!$C$11,"1,40 – 1,59",IF(G587&lt;Premissas!$C$12,"1,60 – 1,99","≥ 2,00"))))))</f>
        <v>&lt; 1,00</v>
      </c>
      <c r="L587" s="64">
        <f>IF(G587="","",MIN(Premissas!$C$17,IF(G587&lt;Premissas!$C$8,Premissas!$E$7,IF(G587&lt;Premissas!$C$9,Premissas!$E$8,IF(G587&lt;Premissas!$C$10,Premissas!$E$9,IF(G587&lt;Premissas!$C$11,Premissas!$E$10,IF(G587&lt;Premissas!$C$12,Premissas!$E$11,Premissas!$E$12)))))))</f>
        <v>0</v>
      </c>
      <c r="M587" s="65">
        <f>IF(OR(L587="",L587=0),0,L587/Premissas!$C$16)</f>
        <v>0</v>
      </c>
      <c r="N587" s="40" t="str">
        <f>IF(L587&gt;=Premissas!$C$17,"SIM","NÃO")</f>
        <v>NÃO</v>
      </c>
    </row>
    <row r="588" spans="1:14" ht="15" customHeight="1">
      <c r="A588" s="40">
        <v>7</v>
      </c>
      <c r="B588" s="40" t="s">
        <v>1246</v>
      </c>
      <c r="C588" s="40" t="s">
        <v>1247</v>
      </c>
      <c r="D588" s="40">
        <v>7801</v>
      </c>
      <c r="E588" s="40" t="s">
        <v>21</v>
      </c>
      <c r="F588" s="40">
        <f>COUNTIFS(Detalhe_Registro!$A:$A,A588,Detalhe_Registro!$D:$D,B588)</f>
        <v>1</v>
      </c>
      <c r="G588" s="63">
        <v>0.1875</v>
      </c>
      <c r="H588" s="63">
        <v>0.1875</v>
      </c>
      <c r="I588" s="62">
        <f>SUMIFS(Detalhe_Registro!$F:$F,Detalhe_Registro!$A:$A,A588,Detalhe_Registro!$D:$D,B588)</f>
        <v>84</v>
      </c>
      <c r="J588" s="63">
        <f>SUMIFS(Detalhe_Registro!$G:$G,Detalhe_Registro!$A:$A,A588,Detalhe_Registro!$D:$D,B588)</f>
        <v>24.19</v>
      </c>
      <c r="K588" s="40" t="str">
        <f>IF(G588="","",IF(G588&lt;Premissas!$C$8,"&lt; 1,00",IF(G588&lt;Premissas!$C$9,"1,00 – 1,19",IF(G588&lt;Premissas!$C$10,"1,20 – 1,39",IF(G588&lt;Premissas!$C$11,"1,40 – 1,59",IF(G588&lt;Premissas!$C$12,"1,60 – 1,99","≥ 2,00"))))))</f>
        <v>&lt; 1,00</v>
      </c>
      <c r="L588" s="64">
        <f>IF(G588="","",MIN(Premissas!$C$17,IF(G588&lt;Premissas!$C$8,Premissas!$E$7,IF(G588&lt;Premissas!$C$9,Premissas!$E$8,IF(G588&lt;Premissas!$C$10,Premissas!$E$9,IF(G588&lt;Premissas!$C$11,Premissas!$E$10,IF(G588&lt;Premissas!$C$12,Premissas!$E$11,Premissas!$E$12)))))))</f>
        <v>0</v>
      </c>
      <c r="M588" s="65">
        <f>IF(OR(L588="",L588=0),0,L588/Premissas!$C$16)</f>
        <v>0</v>
      </c>
      <c r="N588" s="40" t="str">
        <f>IF(L588&gt;=Premissas!$C$17,"SIM","NÃO")</f>
        <v>NÃO</v>
      </c>
    </row>
    <row r="589" spans="1:14" ht="15" customHeight="1">
      <c r="A589" s="40">
        <v>7</v>
      </c>
      <c r="B589" s="40" t="s">
        <v>1240</v>
      </c>
      <c r="C589" s="40" t="s">
        <v>1241</v>
      </c>
      <c r="D589" s="40">
        <v>7801</v>
      </c>
      <c r="E589" s="40" t="s">
        <v>19</v>
      </c>
      <c r="F589" s="40">
        <f>COUNTIFS(Detalhe_Registro!$A:$A,A589,Detalhe_Registro!$D:$D,B589)</f>
        <v>1</v>
      </c>
      <c r="G589" s="63">
        <v>0.31818200000000002</v>
      </c>
      <c r="H589" s="63">
        <v>0.31818200000000002</v>
      </c>
      <c r="I589" s="62">
        <f>SUMIFS(Detalhe_Registro!$F:$F,Detalhe_Registro!$A:$A,A589,Detalhe_Registro!$D:$D,B589)</f>
        <v>123</v>
      </c>
      <c r="J589" s="63">
        <f>SUMIFS(Detalhe_Registro!$G:$G,Detalhe_Registro!$A:$A,A589,Detalhe_Registro!$D:$D,B589)</f>
        <v>16.95</v>
      </c>
      <c r="K589" s="40" t="str">
        <f>IF(G589="","",IF(G589&lt;Premissas!$C$8,"&lt; 1,00",IF(G589&lt;Premissas!$C$9,"1,00 – 1,19",IF(G589&lt;Premissas!$C$10,"1,20 – 1,39",IF(G589&lt;Premissas!$C$11,"1,40 – 1,59",IF(G589&lt;Premissas!$C$12,"1,60 – 1,99","≥ 2,00"))))))</f>
        <v>&lt; 1,00</v>
      </c>
      <c r="L589" s="64">
        <f>IF(G589="","",MIN(Premissas!$C$17,IF(G589&lt;Premissas!$C$8,Premissas!$E$7,IF(G589&lt;Premissas!$C$9,Premissas!$E$8,IF(G589&lt;Premissas!$C$10,Premissas!$E$9,IF(G589&lt;Premissas!$C$11,Premissas!$E$10,IF(G589&lt;Premissas!$C$12,Premissas!$E$11,Premissas!$E$12)))))))</f>
        <v>0</v>
      </c>
      <c r="M589" s="65">
        <f>IF(OR(L589="",L589=0),0,L589/Premissas!$C$16)</f>
        <v>0</v>
      </c>
      <c r="N589" s="40" t="str">
        <f>IF(L589&gt;=Premissas!$C$17,"SIM","NÃO")</f>
        <v>NÃO</v>
      </c>
    </row>
    <row r="590" spans="1:14" ht="15" customHeight="1">
      <c r="A590" s="40">
        <v>7</v>
      </c>
      <c r="B590" s="40" t="s">
        <v>1080</v>
      </c>
      <c r="C590" s="40" t="s">
        <v>1081</v>
      </c>
      <c r="D590" s="40">
        <v>7801</v>
      </c>
      <c r="E590" s="40" t="s">
        <v>21</v>
      </c>
      <c r="F590" s="40">
        <f>COUNTIFS(Detalhe_Registro!$A:$A,A590,Detalhe_Registro!$D:$D,B590)</f>
        <v>1</v>
      </c>
      <c r="G590" s="63">
        <v>0.25</v>
      </c>
      <c r="H590" s="63">
        <v>0.25</v>
      </c>
      <c r="I590" s="62">
        <f>SUMIFS(Detalhe_Registro!$F:$F,Detalhe_Registro!$A:$A,A590,Detalhe_Registro!$D:$D,B590)</f>
        <v>490</v>
      </c>
      <c r="J590" s="63">
        <f>SUMIFS(Detalhe_Registro!$G:$G,Detalhe_Registro!$A:$A,A590,Detalhe_Registro!$D:$D,B590)</f>
        <v>109.14</v>
      </c>
      <c r="K590" s="40" t="str">
        <f>IF(G590="","",IF(G590&lt;Premissas!$C$8,"&lt; 1,00",IF(G590&lt;Premissas!$C$9,"1,00 – 1,19",IF(G590&lt;Premissas!$C$10,"1,20 – 1,39",IF(G590&lt;Premissas!$C$11,"1,40 – 1,59",IF(G590&lt;Premissas!$C$12,"1,60 – 1,99","≥ 2,00"))))))</f>
        <v>&lt; 1,00</v>
      </c>
      <c r="L590" s="64">
        <f>IF(G590="","",MIN(Premissas!$C$17,IF(G590&lt;Premissas!$C$8,Premissas!$E$7,IF(G590&lt;Premissas!$C$9,Premissas!$E$8,IF(G590&lt;Premissas!$C$10,Premissas!$E$9,IF(G590&lt;Premissas!$C$11,Premissas!$E$10,IF(G590&lt;Premissas!$C$12,Premissas!$E$11,Premissas!$E$12)))))))</f>
        <v>0</v>
      </c>
      <c r="M590" s="65">
        <f>IF(OR(L590="",L590=0),0,L590/Premissas!$C$16)</f>
        <v>0</v>
      </c>
      <c r="N590" s="40" t="str">
        <f>IF(L590&gt;=Premissas!$C$17,"SIM","NÃO")</f>
        <v>NÃO</v>
      </c>
    </row>
    <row r="591" spans="1:14" ht="15" customHeight="1">
      <c r="A591" s="40">
        <v>7</v>
      </c>
      <c r="B591" s="40" t="s">
        <v>1304</v>
      </c>
      <c r="C591" s="40" t="s">
        <v>1305</v>
      </c>
      <c r="D591" s="40">
        <v>7801</v>
      </c>
      <c r="E591" s="40" t="s">
        <v>21</v>
      </c>
      <c r="F591" s="40">
        <f>COUNTIFS(Detalhe_Registro!$A:$A,A591,Detalhe_Registro!$D:$D,B591)</f>
        <v>1</v>
      </c>
      <c r="G591" s="63">
        <v>1.1875</v>
      </c>
      <c r="H591" s="63">
        <v>1.1875</v>
      </c>
      <c r="I591" s="62">
        <f>SUMIFS(Detalhe_Registro!$F:$F,Detalhe_Registro!$A:$A,A591,Detalhe_Registro!$D:$D,B591)</f>
        <v>774</v>
      </c>
      <c r="J591" s="63">
        <f>SUMIFS(Detalhe_Registro!$G:$G,Detalhe_Registro!$A:$A,A591,Detalhe_Registro!$D:$D,B591)</f>
        <v>40.619999999999997</v>
      </c>
      <c r="K591" s="40" t="str">
        <f>IF(G591="","",IF(G591&lt;Premissas!$C$8,"&lt; 1,00",IF(G591&lt;Premissas!$C$9,"1,00 – 1,19",IF(G591&lt;Premissas!$C$10,"1,20 – 1,39",IF(G591&lt;Premissas!$C$11,"1,40 – 1,59",IF(G591&lt;Premissas!$C$12,"1,60 – 1,99","≥ 2,00"))))))</f>
        <v>1,00 – 1,19</v>
      </c>
      <c r="L591" s="64">
        <f>IF(G591="","",MIN(Premissas!$C$17,IF(G591&lt;Premissas!$C$8,Premissas!$E$7,IF(G591&lt;Premissas!$C$9,Premissas!$E$8,IF(G591&lt;Premissas!$C$10,Premissas!$E$9,IF(G591&lt;Premissas!$C$11,Premissas!$E$10,IF(G591&lt;Premissas!$C$12,Premissas!$E$11,Premissas!$E$12)))))))</f>
        <v>100</v>
      </c>
      <c r="M591" s="65">
        <f>IF(OR(L591="",L591=0),0,L591/Premissas!$C$16)</f>
        <v>3.8461538461538463</v>
      </c>
      <c r="N591" s="40" t="str">
        <f>IF(L591&gt;=Premissas!$C$17,"SIM","NÃO")</f>
        <v>NÃO</v>
      </c>
    </row>
    <row r="592" spans="1:14" ht="15" customHeight="1">
      <c r="A592" s="40">
        <v>7</v>
      </c>
      <c r="B592" s="40" t="s">
        <v>876</v>
      </c>
      <c r="C592" s="40" t="s">
        <v>877</v>
      </c>
      <c r="D592" s="40">
        <v>7801</v>
      </c>
      <c r="E592" s="40" t="s">
        <v>22</v>
      </c>
      <c r="F592" s="40">
        <f>COUNTIFS(Detalhe_Registro!$A:$A,A592,Detalhe_Registro!$D:$D,B592)</f>
        <v>1</v>
      </c>
      <c r="G592" s="63">
        <v>0.6</v>
      </c>
      <c r="H592" s="63">
        <v>0.6</v>
      </c>
      <c r="I592" s="62">
        <f>SUMIFS(Detalhe_Registro!$F:$F,Detalhe_Registro!$A:$A,A592,Detalhe_Registro!$D:$D,B592)</f>
        <v>67</v>
      </c>
      <c r="J592" s="63">
        <f>SUMIFS(Detalhe_Registro!$G:$G,Detalhe_Registro!$A:$A,A592,Detalhe_Registro!$D:$D,B592)</f>
        <v>5.68</v>
      </c>
      <c r="K592" s="40" t="str">
        <f>IF(G592="","",IF(G592&lt;Premissas!$C$8,"&lt; 1,00",IF(G592&lt;Premissas!$C$9,"1,00 – 1,19",IF(G592&lt;Premissas!$C$10,"1,20 – 1,39",IF(G592&lt;Premissas!$C$11,"1,40 – 1,59",IF(G592&lt;Premissas!$C$12,"1,60 – 1,99","≥ 2,00"))))))</f>
        <v>&lt; 1,00</v>
      </c>
      <c r="L592" s="64">
        <f>IF(G592="","",MIN(Premissas!$C$17,IF(G592&lt;Premissas!$C$8,Premissas!$E$7,IF(G592&lt;Premissas!$C$9,Premissas!$E$8,IF(G592&lt;Premissas!$C$10,Premissas!$E$9,IF(G592&lt;Premissas!$C$11,Premissas!$E$10,IF(G592&lt;Premissas!$C$12,Premissas!$E$11,Premissas!$E$12)))))))</f>
        <v>0</v>
      </c>
      <c r="M592" s="65">
        <f>IF(OR(L592="",L592=0),0,L592/Premissas!$C$16)</f>
        <v>0</v>
      </c>
      <c r="N592" s="40" t="str">
        <f>IF(L592&gt;=Premissas!$C$17,"SIM","NÃO")</f>
        <v>NÃO</v>
      </c>
    </row>
    <row r="593" spans="1:14" ht="15" customHeight="1">
      <c r="A593" s="40">
        <v>7</v>
      </c>
      <c r="B593" s="40" t="s">
        <v>944</v>
      </c>
      <c r="C593" s="40" t="s">
        <v>945</v>
      </c>
      <c r="D593" s="40">
        <v>7801</v>
      </c>
      <c r="E593" s="40" t="s">
        <v>22</v>
      </c>
      <c r="F593" s="40">
        <f>COUNTIFS(Detalhe_Registro!$A:$A,A593,Detalhe_Registro!$D:$D,B593)</f>
        <v>1</v>
      </c>
      <c r="G593" s="63">
        <v>0.3</v>
      </c>
      <c r="H593" s="63">
        <v>0.3</v>
      </c>
      <c r="I593" s="62">
        <f>SUMIFS(Detalhe_Registro!$F:$F,Detalhe_Registro!$A:$A,A593,Detalhe_Registro!$D:$D,B593)</f>
        <v>233</v>
      </c>
      <c r="J593" s="63">
        <f>SUMIFS(Detalhe_Registro!$G:$G,Detalhe_Registro!$A:$A,A593,Detalhe_Registro!$D:$D,B593)</f>
        <v>40.68</v>
      </c>
      <c r="K593" s="40" t="str">
        <f>IF(G593="","",IF(G593&lt;Premissas!$C$8,"&lt; 1,00",IF(G593&lt;Premissas!$C$9,"1,00 – 1,19",IF(G593&lt;Premissas!$C$10,"1,20 – 1,39",IF(G593&lt;Premissas!$C$11,"1,40 – 1,59",IF(G593&lt;Premissas!$C$12,"1,60 – 1,99","≥ 2,00"))))))</f>
        <v>&lt; 1,00</v>
      </c>
      <c r="L593" s="64">
        <f>IF(G593="","",MIN(Premissas!$C$17,IF(G593&lt;Premissas!$C$8,Premissas!$E$7,IF(G593&lt;Premissas!$C$9,Premissas!$E$8,IF(G593&lt;Premissas!$C$10,Premissas!$E$9,IF(G593&lt;Premissas!$C$11,Premissas!$E$10,IF(G593&lt;Premissas!$C$12,Premissas!$E$11,Premissas!$E$12)))))))</f>
        <v>0</v>
      </c>
      <c r="M593" s="65">
        <f>IF(OR(L593="",L593=0),0,L593/Premissas!$C$16)</f>
        <v>0</v>
      </c>
      <c r="N593" s="40" t="str">
        <f>IF(L593&gt;=Premissas!$C$17,"SIM","NÃO")</f>
        <v>NÃO</v>
      </c>
    </row>
    <row r="594" spans="1:14" ht="15" customHeight="1">
      <c r="A594" s="40">
        <v>7</v>
      </c>
      <c r="B594" s="40" t="s">
        <v>1340</v>
      </c>
      <c r="C594" s="40" t="s">
        <v>1341</v>
      </c>
      <c r="D594" s="40">
        <v>7801</v>
      </c>
      <c r="E594" s="40" t="s">
        <v>22</v>
      </c>
      <c r="F594" s="40">
        <f>COUNTIFS(Detalhe_Registro!$A:$A,A594,Detalhe_Registro!$D:$D,B594)</f>
        <v>1</v>
      </c>
      <c r="G594" s="63">
        <v>0.25</v>
      </c>
      <c r="H594" s="63">
        <v>0.25</v>
      </c>
      <c r="I594" s="62">
        <f>SUMIFS(Detalhe_Registro!$F:$F,Detalhe_Registro!$A:$A,A594,Detalhe_Registro!$D:$D,B594)</f>
        <v>231</v>
      </c>
      <c r="J594" s="63">
        <f>SUMIFS(Detalhe_Registro!$G:$G,Detalhe_Registro!$A:$A,A594,Detalhe_Registro!$D:$D,B594)</f>
        <v>44.16</v>
      </c>
      <c r="K594" s="40" t="str">
        <f>IF(G594="","",IF(G594&lt;Premissas!$C$8,"&lt; 1,00",IF(G594&lt;Premissas!$C$9,"1,00 – 1,19",IF(G594&lt;Premissas!$C$10,"1,20 – 1,39",IF(G594&lt;Premissas!$C$11,"1,40 – 1,59",IF(G594&lt;Premissas!$C$12,"1,60 – 1,99","≥ 2,00"))))))</f>
        <v>&lt; 1,00</v>
      </c>
      <c r="L594" s="64">
        <f>IF(G594="","",MIN(Premissas!$C$17,IF(G594&lt;Premissas!$C$8,Premissas!$E$7,IF(G594&lt;Premissas!$C$9,Premissas!$E$8,IF(G594&lt;Premissas!$C$10,Premissas!$E$9,IF(G594&lt;Premissas!$C$11,Premissas!$E$10,IF(G594&lt;Premissas!$C$12,Premissas!$E$11,Premissas!$E$12)))))))</f>
        <v>0</v>
      </c>
      <c r="M594" s="65">
        <f>IF(OR(L594="",L594=0),0,L594/Premissas!$C$16)</f>
        <v>0</v>
      </c>
      <c r="N594" s="40" t="str">
        <f>IF(L594&gt;=Premissas!$C$17,"SIM","NÃO")</f>
        <v>NÃO</v>
      </c>
    </row>
    <row r="595" spans="1:14" ht="15" customHeight="1">
      <c r="A595" s="40">
        <v>7</v>
      </c>
      <c r="B595" s="40" t="s">
        <v>988</v>
      </c>
      <c r="C595" s="40" t="s">
        <v>989</v>
      </c>
      <c r="D595" s="40">
        <v>7801</v>
      </c>
      <c r="E595" s="40" t="s">
        <v>1937</v>
      </c>
      <c r="F595" s="40">
        <f>COUNTIFS(Detalhe_Registro!$A:$A,A595,Detalhe_Registro!$D:$D,B595)</f>
        <v>2</v>
      </c>
      <c r="G595" s="63">
        <v>6.25E-2</v>
      </c>
      <c r="H595" s="63">
        <v>6.0662000000000001E-2</v>
      </c>
      <c r="I595" s="62">
        <f>SUMIFS(Detalhe_Registro!$F:$F,Detalhe_Registro!$A:$A,A595,Detalhe_Registro!$D:$D,B595)</f>
        <v>98</v>
      </c>
      <c r="J595" s="63">
        <f>SUMIFS(Detalhe_Registro!$G:$G,Detalhe_Registro!$A:$A,A595,Detalhe_Registro!$D:$D,B595)</f>
        <v>91.13000000000001</v>
      </c>
      <c r="K595" s="40" t="str">
        <f>IF(G595="","",IF(G595&lt;Premissas!$C$8,"&lt; 1,00",IF(G595&lt;Premissas!$C$9,"1,00 – 1,19",IF(G595&lt;Premissas!$C$10,"1,20 – 1,39",IF(G595&lt;Premissas!$C$11,"1,40 – 1,59",IF(G595&lt;Premissas!$C$12,"1,60 – 1,99","≥ 2,00"))))))</f>
        <v>&lt; 1,00</v>
      </c>
      <c r="L595" s="64">
        <f>IF(G595="","",MIN(Premissas!$C$17,IF(G595&lt;Premissas!$C$8,Premissas!$E$7,IF(G595&lt;Premissas!$C$9,Premissas!$E$8,IF(G595&lt;Premissas!$C$10,Premissas!$E$9,IF(G595&lt;Premissas!$C$11,Premissas!$E$10,IF(G595&lt;Premissas!$C$12,Premissas!$E$11,Premissas!$E$12)))))))</f>
        <v>0</v>
      </c>
      <c r="M595" s="65">
        <f>IF(OR(L595="",L595=0),0,L595/Premissas!$C$16)</f>
        <v>0</v>
      </c>
      <c r="N595" s="40" t="str">
        <f>IF(L595&gt;=Premissas!$C$17,"SIM","NÃO")</f>
        <v>NÃO</v>
      </c>
    </row>
    <row r="596" spans="1:14" ht="15" customHeight="1">
      <c r="A596" s="40">
        <v>7</v>
      </c>
      <c r="B596" s="40" t="s">
        <v>1042</v>
      </c>
      <c r="C596" s="40" t="s">
        <v>1043</v>
      </c>
      <c r="D596" s="40">
        <v>7801</v>
      </c>
      <c r="E596" s="40" t="s">
        <v>1937</v>
      </c>
      <c r="F596" s="40">
        <f>COUNTIFS(Detalhe_Registro!$A:$A,A596,Detalhe_Registro!$D:$D,B596)</f>
        <v>2</v>
      </c>
      <c r="G596" s="63">
        <v>0.82352899999999996</v>
      </c>
      <c r="H596" s="63">
        <v>0.53676500000000005</v>
      </c>
      <c r="I596" s="62">
        <f>SUMIFS(Detalhe_Registro!$F:$F,Detalhe_Registro!$A:$A,A596,Detalhe_Registro!$D:$D,B596)</f>
        <v>166</v>
      </c>
      <c r="J596" s="63">
        <f>SUMIFS(Detalhe_Registro!$G:$G,Detalhe_Registro!$A:$A,A596,Detalhe_Registro!$D:$D,B596)</f>
        <v>12.829999999999998</v>
      </c>
      <c r="K596" s="40" t="str">
        <f>IF(G596="","",IF(G596&lt;Premissas!$C$8,"&lt; 1,00",IF(G596&lt;Premissas!$C$9,"1,00 – 1,19",IF(G596&lt;Premissas!$C$10,"1,20 – 1,39",IF(G596&lt;Premissas!$C$11,"1,40 – 1,59",IF(G596&lt;Premissas!$C$12,"1,60 – 1,99","≥ 2,00"))))))</f>
        <v>&lt; 1,00</v>
      </c>
      <c r="L596" s="64">
        <f>IF(G596="","",MIN(Premissas!$C$17,IF(G596&lt;Premissas!$C$8,Premissas!$E$7,IF(G596&lt;Premissas!$C$9,Premissas!$E$8,IF(G596&lt;Premissas!$C$10,Premissas!$E$9,IF(G596&lt;Premissas!$C$11,Premissas!$E$10,IF(G596&lt;Premissas!$C$12,Premissas!$E$11,Premissas!$E$12)))))))</f>
        <v>0</v>
      </c>
      <c r="M596" s="65">
        <f>IF(OR(L596="",L596=0),0,L596/Premissas!$C$16)</f>
        <v>0</v>
      </c>
      <c r="N596" s="40" t="str">
        <f>IF(L596&gt;=Premissas!$C$17,"SIM","NÃO")</f>
        <v>NÃO</v>
      </c>
    </row>
    <row r="597" spans="1:14" ht="15" customHeight="1">
      <c r="A597" s="40">
        <v>7</v>
      </c>
      <c r="B597" s="40" t="s">
        <v>1244</v>
      </c>
      <c r="C597" s="40" t="s">
        <v>1245</v>
      </c>
      <c r="D597" s="40">
        <v>7801</v>
      </c>
      <c r="E597" s="40" t="s">
        <v>19</v>
      </c>
      <c r="F597" s="40">
        <f>COUNTIFS(Detalhe_Registro!$A:$A,A597,Detalhe_Registro!$D:$D,B597)</f>
        <v>1</v>
      </c>
      <c r="G597" s="63">
        <v>0.45454499999999998</v>
      </c>
      <c r="H597" s="63">
        <v>0.45454499999999998</v>
      </c>
      <c r="I597" s="62">
        <f>SUMIFS(Detalhe_Registro!$F:$F,Detalhe_Registro!$A:$A,A597,Detalhe_Registro!$D:$D,B597)</f>
        <v>187</v>
      </c>
      <c r="J597" s="63">
        <f>SUMIFS(Detalhe_Registro!$G:$G,Detalhe_Registro!$A:$A,A597,Detalhe_Registro!$D:$D,B597)</f>
        <v>18.25</v>
      </c>
      <c r="K597" s="40" t="str">
        <f>IF(G597="","",IF(G597&lt;Premissas!$C$8,"&lt; 1,00",IF(G597&lt;Premissas!$C$9,"1,00 – 1,19",IF(G597&lt;Premissas!$C$10,"1,20 – 1,39",IF(G597&lt;Premissas!$C$11,"1,40 – 1,59",IF(G597&lt;Premissas!$C$12,"1,60 – 1,99","≥ 2,00"))))))</f>
        <v>&lt; 1,00</v>
      </c>
      <c r="L597" s="64">
        <f>IF(G597="","",MIN(Premissas!$C$17,IF(G597&lt;Premissas!$C$8,Premissas!$E$7,IF(G597&lt;Premissas!$C$9,Premissas!$E$8,IF(G597&lt;Premissas!$C$10,Premissas!$E$9,IF(G597&lt;Premissas!$C$11,Premissas!$E$10,IF(G597&lt;Premissas!$C$12,Premissas!$E$11,Premissas!$E$12)))))))</f>
        <v>0</v>
      </c>
      <c r="M597" s="65">
        <f>IF(OR(L597="",L597=0),0,L597/Premissas!$C$16)</f>
        <v>0</v>
      </c>
      <c r="N597" s="40" t="str">
        <f>IF(L597&gt;=Premissas!$C$17,"SIM","NÃO")</f>
        <v>NÃO</v>
      </c>
    </row>
    <row r="598" spans="1:14" ht="15" customHeight="1">
      <c r="A598" s="40">
        <v>7</v>
      </c>
      <c r="B598" s="40" t="s">
        <v>1280</v>
      </c>
      <c r="C598" s="40" t="s">
        <v>1281</v>
      </c>
      <c r="D598" s="40">
        <v>7801</v>
      </c>
      <c r="E598" s="40" t="s">
        <v>19</v>
      </c>
      <c r="F598" s="40">
        <f>COUNTIFS(Detalhe_Registro!$A:$A,A598,Detalhe_Registro!$D:$D,B598)</f>
        <v>1</v>
      </c>
      <c r="G598" s="63">
        <v>1.0909089999999999</v>
      </c>
      <c r="H598" s="63">
        <v>1.0909089999999999</v>
      </c>
      <c r="I598" s="62">
        <f>SUMIFS(Detalhe_Registro!$F:$F,Detalhe_Registro!$A:$A,A598,Detalhe_Registro!$D:$D,B598)</f>
        <v>60</v>
      </c>
      <c r="J598" s="63">
        <f>SUMIFS(Detalhe_Registro!$G:$G,Detalhe_Registro!$A:$A,A598,Detalhe_Registro!$D:$D,B598)</f>
        <v>2.52</v>
      </c>
      <c r="K598" s="40" t="str">
        <f>IF(G598="","",IF(G598&lt;Premissas!$C$8,"&lt; 1,00",IF(G598&lt;Premissas!$C$9,"1,00 – 1,19",IF(G598&lt;Premissas!$C$10,"1,20 – 1,39",IF(G598&lt;Premissas!$C$11,"1,40 – 1,59",IF(G598&lt;Premissas!$C$12,"1,60 – 1,99","≥ 2,00"))))))</f>
        <v>1,00 – 1,19</v>
      </c>
      <c r="L598" s="64">
        <f>IF(G598="","",MIN(Premissas!$C$17,IF(G598&lt;Premissas!$C$8,Premissas!$E$7,IF(G598&lt;Premissas!$C$9,Premissas!$E$8,IF(G598&lt;Premissas!$C$10,Premissas!$E$9,IF(G598&lt;Premissas!$C$11,Premissas!$E$10,IF(G598&lt;Premissas!$C$12,Premissas!$E$11,Premissas!$E$12)))))))</f>
        <v>100</v>
      </c>
      <c r="M598" s="65">
        <f>IF(OR(L598="",L598=0),0,L598/Premissas!$C$16)</f>
        <v>3.8461538461538463</v>
      </c>
      <c r="N598" s="40" t="str">
        <f>IF(L598&gt;=Premissas!$C$17,"SIM","NÃO")</f>
        <v>NÃO</v>
      </c>
    </row>
    <row r="599" spans="1:14" ht="15" customHeight="1">
      <c r="A599" s="40">
        <v>7</v>
      </c>
      <c r="B599" s="40" t="s">
        <v>908</v>
      </c>
      <c r="C599" s="40" t="s">
        <v>909</v>
      </c>
      <c r="D599" s="40">
        <v>7801</v>
      </c>
      <c r="E599" s="40" t="s">
        <v>1937</v>
      </c>
      <c r="F599" s="40">
        <f>COUNTIFS(Detalhe_Registro!$A:$A,A599,Detalhe_Registro!$D:$D,B599)</f>
        <v>2</v>
      </c>
      <c r="G599" s="63">
        <v>1.529412</v>
      </c>
      <c r="H599" s="63">
        <v>1.0147060000000001</v>
      </c>
      <c r="I599" s="62">
        <f>SUMIFS(Detalhe_Registro!$F:$F,Detalhe_Registro!$A:$A,A599,Detalhe_Registro!$D:$D,B599)</f>
        <v>3568</v>
      </c>
      <c r="J599" s="63">
        <f>SUMIFS(Detalhe_Registro!$G:$G,Detalhe_Registro!$A:$A,A599,Detalhe_Registro!$D:$D,B599)</f>
        <v>145.32</v>
      </c>
      <c r="K599" s="40" t="str">
        <f>IF(G599="","",IF(G599&lt;Premissas!$C$8,"&lt; 1,00",IF(G599&lt;Premissas!$C$9,"1,00 – 1,19",IF(G599&lt;Premissas!$C$10,"1,20 – 1,39",IF(G599&lt;Premissas!$C$11,"1,40 – 1,59",IF(G599&lt;Premissas!$C$12,"1,60 – 1,99","≥ 2,00"))))))</f>
        <v>1,40 – 1,59</v>
      </c>
      <c r="L599" s="64">
        <f>IF(G599="","",MIN(Premissas!$C$17,IF(G599&lt;Premissas!$C$8,Premissas!$E$7,IF(G599&lt;Premissas!$C$9,Premissas!$E$8,IF(G599&lt;Premissas!$C$10,Premissas!$E$9,IF(G599&lt;Premissas!$C$11,Premissas!$E$10,IF(G599&lt;Premissas!$C$12,Premissas!$E$11,Premissas!$E$12)))))))</f>
        <v>350</v>
      </c>
      <c r="M599" s="65">
        <f>IF(OR(L599="",L599=0),0,L599/Premissas!$C$16)</f>
        <v>13.461538461538462</v>
      </c>
      <c r="N599" s="40" t="str">
        <f>IF(L599&gt;=Premissas!$C$17,"SIM","NÃO")</f>
        <v>NÃO</v>
      </c>
    </row>
    <row r="600" spans="1:14" ht="15" customHeight="1">
      <c r="A600" s="40">
        <v>7</v>
      </c>
      <c r="B600" s="40" t="s">
        <v>1200</v>
      </c>
      <c r="C600" s="40" t="s">
        <v>1201</v>
      </c>
      <c r="D600" s="40">
        <v>7801</v>
      </c>
      <c r="E600" s="40" t="s">
        <v>21</v>
      </c>
      <c r="F600" s="40">
        <f>COUNTIFS(Detalhe_Registro!$A:$A,A600,Detalhe_Registro!$D:$D,B600)</f>
        <v>1</v>
      </c>
      <c r="G600" s="63">
        <v>0.1875</v>
      </c>
      <c r="H600" s="63">
        <v>0.1875</v>
      </c>
      <c r="I600" s="62">
        <f>SUMIFS(Detalhe_Registro!$F:$F,Detalhe_Registro!$A:$A,A600,Detalhe_Registro!$D:$D,B600)</f>
        <v>59</v>
      </c>
      <c r="J600" s="63">
        <f>SUMIFS(Detalhe_Registro!$G:$G,Detalhe_Registro!$A:$A,A600,Detalhe_Registro!$D:$D,B600)</f>
        <v>19.25</v>
      </c>
      <c r="K600" s="40" t="str">
        <f>IF(G600="","",IF(G600&lt;Premissas!$C$8,"&lt; 1,00",IF(G600&lt;Premissas!$C$9,"1,00 – 1,19",IF(G600&lt;Premissas!$C$10,"1,20 – 1,39",IF(G600&lt;Premissas!$C$11,"1,40 – 1,59",IF(G600&lt;Premissas!$C$12,"1,60 – 1,99","≥ 2,00"))))))</f>
        <v>&lt; 1,00</v>
      </c>
      <c r="L600" s="64">
        <f>IF(G600="","",MIN(Premissas!$C$17,IF(G600&lt;Premissas!$C$8,Premissas!$E$7,IF(G600&lt;Premissas!$C$9,Premissas!$E$8,IF(G600&lt;Premissas!$C$10,Premissas!$E$9,IF(G600&lt;Premissas!$C$11,Premissas!$E$10,IF(G600&lt;Premissas!$C$12,Premissas!$E$11,Premissas!$E$12)))))))</f>
        <v>0</v>
      </c>
      <c r="M600" s="65">
        <f>IF(OR(L600="",L600=0),0,L600/Premissas!$C$16)</f>
        <v>0</v>
      </c>
      <c r="N600" s="40" t="str">
        <f>IF(L600&gt;=Premissas!$C$17,"SIM","NÃO")</f>
        <v>NÃO</v>
      </c>
    </row>
    <row r="601" spans="1:14" ht="15" customHeight="1">
      <c r="A601" s="40">
        <v>7</v>
      </c>
      <c r="B601" s="40" t="s">
        <v>998</v>
      </c>
      <c r="C601" s="40" t="s">
        <v>999</v>
      </c>
      <c r="D601" s="40">
        <v>7801</v>
      </c>
      <c r="E601" s="40" t="s">
        <v>21</v>
      </c>
      <c r="F601" s="40">
        <f>COUNTIFS(Detalhe_Registro!$A:$A,A601,Detalhe_Registro!$D:$D,B601)</f>
        <v>1</v>
      </c>
      <c r="G601" s="63">
        <v>0.1875</v>
      </c>
      <c r="H601" s="63">
        <v>0.1875</v>
      </c>
      <c r="I601" s="62">
        <f>SUMIFS(Detalhe_Registro!$F:$F,Detalhe_Registro!$A:$A,A601,Detalhe_Registro!$D:$D,B601)</f>
        <v>80</v>
      </c>
      <c r="J601" s="63">
        <f>SUMIFS(Detalhe_Registro!$G:$G,Detalhe_Registro!$A:$A,A601,Detalhe_Registro!$D:$D,B601)</f>
        <v>29.31</v>
      </c>
      <c r="K601" s="40" t="str">
        <f>IF(G601="","",IF(G601&lt;Premissas!$C$8,"&lt; 1,00",IF(G601&lt;Premissas!$C$9,"1,00 – 1,19",IF(G601&lt;Premissas!$C$10,"1,20 – 1,39",IF(G601&lt;Premissas!$C$11,"1,40 – 1,59",IF(G601&lt;Premissas!$C$12,"1,60 – 1,99","≥ 2,00"))))))</f>
        <v>&lt; 1,00</v>
      </c>
      <c r="L601" s="64">
        <f>IF(G601="","",MIN(Premissas!$C$17,IF(G601&lt;Premissas!$C$8,Premissas!$E$7,IF(G601&lt;Premissas!$C$9,Premissas!$E$8,IF(G601&lt;Premissas!$C$10,Premissas!$E$9,IF(G601&lt;Premissas!$C$11,Premissas!$E$10,IF(G601&lt;Premissas!$C$12,Premissas!$E$11,Premissas!$E$12)))))))</f>
        <v>0</v>
      </c>
      <c r="M601" s="65">
        <f>IF(OR(L601="",L601=0),0,L601/Premissas!$C$16)</f>
        <v>0</v>
      </c>
      <c r="N601" s="40" t="str">
        <f>IF(L601&gt;=Premissas!$C$17,"SIM","NÃO")</f>
        <v>NÃO</v>
      </c>
    </row>
    <row r="602" spans="1:14" ht="15" customHeight="1">
      <c r="A602" s="40">
        <v>7</v>
      </c>
      <c r="B602" s="40" t="s">
        <v>1110</v>
      </c>
      <c r="C602" s="40" t="s">
        <v>1111</v>
      </c>
      <c r="D602" s="40">
        <v>7801</v>
      </c>
      <c r="E602" s="40" t="s">
        <v>1937</v>
      </c>
      <c r="F602" s="40">
        <f>COUNTIFS(Detalhe_Registro!$A:$A,A602,Detalhe_Registro!$D:$D,B602)</f>
        <v>2</v>
      </c>
      <c r="G602" s="63">
        <v>0.9375</v>
      </c>
      <c r="H602" s="63">
        <v>0.88051500000000005</v>
      </c>
      <c r="I602" s="62">
        <f>SUMIFS(Detalhe_Registro!$F:$F,Detalhe_Registro!$A:$A,A602,Detalhe_Registro!$D:$D,B602)</f>
        <v>1790</v>
      </c>
      <c r="J602" s="63">
        <f>SUMIFS(Detalhe_Registro!$G:$G,Detalhe_Registro!$A:$A,A602,Detalhe_Registro!$D:$D,B602)</f>
        <v>130.34</v>
      </c>
      <c r="K602" s="40" t="str">
        <f>IF(G602="","",IF(G602&lt;Premissas!$C$8,"&lt; 1,00",IF(G602&lt;Premissas!$C$9,"1,00 – 1,19",IF(G602&lt;Premissas!$C$10,"1,20 – 1,39",IF(G602&lt;Premissas!$C$11,"1,40 – 1,59",IF(G602&lt;Premissas!$C$12,"1,60 – 1,99","≥ 2,00"))))))</f>
        <v>&lt; 1,00</v>
      </c>
      <c r="L602" s="64">
        <f>IF(G602="","",MIN(Premissas!$C$17,IF(G602&lt;Premissas!$C$8,Premissas!$E$7,IF(G602&lt;Premissas!$C$9,Premissas!$E$8,IF(G602&lt;Premissas!$C$10,Premissas!$E$9,IF(G602&lt;Premissas!$C$11,Premissas!$E$10,IF(G602&lt;Premissas!$C$12,Premissas!$E$11,Premissas!$E$12)))))))</f>
        <v>0</v>
      </c>
      <c r="M602" s="65">
        <f>IF(OR(L602="",L602=0),0,L602/Premissas!$C$16)</f>
        <v>0</v>
      </c>
      <c r="N602" s="40" t="str">
        <f>IF(L602&gt;=Premissas!$C$17,"SIM","NÃO")</f>
        <v>NÃO</v>
      </c>
    </row>
    <row r="603" spans="1:14" ht="15" customHeight="1">
      <c r="A603" s="40">
        <v>7</v>
      </c>
      <c r="B603" s="40" t="s">
        <v>1188</v>
      </c>
      <c r="C603" s="40" t="s">
        <v>1189</v>
      </c>
      <c r="D603" s="40">
        <v>7801</v>
      </c>
      <c r="E603" s="40" t="s">
        <v>1939</v>
      </c>
      <c r="F603" s="40">
        <f>COUNTIFS(Detalhe_Registro!$A:$A,A603,Detalhe_Registro!$D:$D,B603)</f>
        <v>2</v>
      </c>
      <c r="G603" s="63">
        <v>0.68181800000000004</v>
      </c>
      <c r="H603" s="63">
        <v>0.52840900000000002</v>
      </c>
      <c r="I603" s="62">
        <f>SUMIFS(Detalhe_Registro!$F:$F,Detalhe_Registro!$A:$A,A603,Detalhe_Registro!$D:$D,B603)</f>
        <v>1179</v>
      </c>
      <c r="J603" s="63">
        <f>SUMIFS(Detalhe_Registro!$G:$G,Detalhe_Registro!$A:$A,A603,Detalhe_Registro!$D:$D,B603)</f>
        <v>115.27000000000001</v>
      </c>
      <c r="K603" s="40" t="str">
        <f>IF(G603="","",IF(G603&lt;Premissas!$C$8,"&lt; 1,00",IF(G603&lt;Premissas!$C$9,"1,00 – 1,19",IF(G603&lt;Premissas!$C$10,"1,20 – 1,39",IF(G603&lt;Premissas!$C$11,"1,40 – 1,59",IF(G603&lt;Premissas!$C$12,"1,60 – 1,99","≥ 2,00"))))))</f>
        <v>&lt; 1,00</v>
      </c>
      <c r="L603" s="64">
        <f>IF(G603="","",MIN(Premissas!$C$17,IF(G603&lt;Premissas!$C$8,Premissas!$E$7,IF(G603&lt;Premissas!$C$9,Premissas!$E$8,IF(G603&lt;Premissas!$C$10,Premissas!$E$9,IF(G603&lt;Premissas!$C$11,Premissas!$E$10,IF(G603&lt;Premissas!$C$12,Premissas!$E$11,Premissas!$E$12)))))))</f>
        <v>0</v>
      </c>
      <c r="M603" s="65">
        <f>IF(OR(L603="",L603=0),0,L603/Premissas!$C$16)</f>
        <v>0</v>
      </c>
      <c r="N603" s="40" t="str">
        <f>IF(L603&gt;=Premissas!$C$17,"SIM","NÃO")</f>
        <v>NÃO</v>
      </c>
    </row>
    <row r="604" spans="1:14" ht="15" customHeight="1">
      <c r="A604" s="40">
        <v>7</v>
      </c>
      <c r="B604" s="40" t="s">
        <v>978</v>
      </c>
      <c r="C604" s="40" t="s">
        <v>979</v>
      </c>
      <c r="D604" s="40">
        <v>7801</v>
      </c>
      <c r="E604" s="40" t="s">
        <v>1940</v>
      </c>
      <c r="F604" s="40">
        <f>COUNTIFS(Detalhe_Registro!$A:$A,A604,Detalhe_Registro!$D:$D,B604)</f>
        <v>3</v>
      </c>
      <c r="G604" s="63">
        <v>1.5</v>
      </c>
      <c r="H604" s="63">
        <v>1.1122989999999999</v>
      </c>
      <c r="I604" s="62">
        <f>SUMIFS(Detalhe_Registro!$F:$F,Detalhe_Registro!$A:$A,A604,Detalhe_Registro!$D:$D,B604)</f>
        <v>371</v>
      </c>
      <c r="J604" s="63">
        <f>SUMIFS(Detalhe_Registro!$G:$G,Detalhe_Registro!$A:$A,A604,Detalhe_Registro!$D:$D,B604)</f>
        <v>21.13</v>
      </c>
      <c r="K604" s="40" t="str">
        <f>IF(G604="","",IF(G604&lt;Premissas!$C$8,"&lt; 1,00",IF(G604&lt;Premissas!$C$9,"1,00 – 1,19",IF(G604&lt;Premissas!$C$10,"1,20 – 1,39",IF(G604&lt;Premissas!$C$11,"1,40 – 1,59",IF(G604&lt;Premissas!$C$12,"1,60 – 1,99","≥ 2,00"))))))</f>
        <v>1,40 – 1,59</v>
      </c>
      <c r="L604" s="64">
        <f>IF(G604="","",MIN(Premissas!$C$17,IF(G604&lt;Premissas!$C$8,Premissas!$E$7,IF(G604&lt;Premissas!$C$9,Premissas!$E$8,IF(G604&lt;Premissas!$C$10,Premissas!$E$9,IF(G604&lt;Premissas!$C$11,Premissas!$E$10,IF(G604&lt;Premissas!$C$12,Premissas!$E$11,Premissas!$E$12)))))))</f>
        <v>350</v>
      </c>
      <c r="M604" s="65">
        <f>IF(OR(L604="",L604=0),0,L604/Premissas!$C$16)</f>
        <v>13.461538461538462</v>
      </c>
      <c r="N604" s="40" t="str">
        <f>IF(L604&gt;=Premissas!$C$17,"SIM","NÃO")</f>
        <v>NÃO</v>
      </c>
    </row>
    <row r="605" spans="1:14" ht="15" customHeight="1">
      <c r="A605" s="40">
        <v>7</v>
      </c>
      <c r="B605" s="40" t="s">
        <v>960</v>
      </c>
      <c r="C605" s="40" t="s">
        <v>961</v>
      </c>
      <c r="D605" s="40">
        <v>7801</v>
      </c>
      <c r="E605" s="40" t="s">
        <v>19</v>
      </c>
      <c r="F605" s="40">
        <f>COUNTIFS(Detalhe_Registro!$A:$A,A605,Detalhe_Registro!$D:$D,B605)</f>
        <v>1</v>
      </c>
      <c r="G605" s="63">
        <v>0.45454499999999998</v>
      </c>
      <c r="H605" s="63">
        <v>0.45454499999999998</v>
      </c>
      <c r="I605" s="62">
        <f>SUMIFS(Detalhe_Registro!$F:$F,Detalhe_Registro!$A:$A,A605,Detalhe_Registro!$D:$D,B605)</f>
        <v>174</v>
      </c>
      <c r="J605" s="63">
        <f>SUMIFS(Detalhe_Registro!$G:$G,Detalhe_Registro!$A:$A,A605,Detalhe_Registro!$D:$D,B605)</f>
        <v>16.78</v>
      </c>
      <c r="K605" s="40" t="str">
        <f>IF(G605="","",IF(G605&lt;Premissas!$C$8,"&lt; 1,00",IF(G605&lt;Premissas!$C$9,"1,00 – 1,19",IF(G605&lt;Premissas!$C$10,"1,20 – 1,39",IF(G605&lt;Premissas!$C$11,"1,40 – 1,59",IF(G605&lt;Premissas!$C$12,"1,60 – 1,99","≥ 2,00"))))))</f>
        <v>&lt; 1,00</v>
      </c>
      <c r="L605" s="64">
        <f>IF(G605="","",MIN(Premissas!$C$17,IF(G605&lt;Premissas!$C$8,Premissas!$E$7,IF(G605&lt;Premissas!$C$9,Premissas!$E$8,IF(G605&lt;Premissas!$C$10,Premissas!$E$9,IF(G605&lt;Premissas!$C$11,Premissas!$E$10,IF(G605&lt;Premissas!$C$12,Premissas!$E$11,Premissas!$E$12)))))))</f>
        <v>0</v>
      </c>
      <c r="M605" s="65">
        <f>IF(OR(L605="",L605=0),0,L605/Premissas!$C$16)</f>
        <v>0</v>
      </c>
      <c r="N605" s="40" t="str">
        <f>IF(L605&gt;=Premissas!$C$17,"SIM","NÃO")</f>
        <v>NÃO</v>
      </c>
    </row>
    <row r="606" spans="1:14" ht="15" customHeight="1">
      <c r="A606" s="40">
        <v>7</v>
      </c>
      <c r="B606" s="40" t="s">
        <v>1116</v>
      </c>
      <c r="C606" s="40" t="s">
        <v>1117</v>
      </c>
      <c r="D606" s="40">
        <v>7801</v>
      </c>
      <c r="E606" s="40" t="s">
        <v>21</v>
      </c>
      <c r="F606" s="40">
        <f>COUNTIFS(Detalhe_Registro!$A:$A,A606,Detalhe_Registro!$D:$D,B606)</f>
        <v>1</v>
      </c>
      <c r="G606" s="63">
        <v>0.125</v>
      </c>
      <c r="H606" s="63">
        <v>0.125</v>
      </c>
      <c r="I606" s="62">
        <f>SUMIFS(Detalhe_Registro!$F:$F,Detalhe_Registro!$A:$A,A606,Detalhe_Registro!$D:$D,B606)</f>
        <v>12</v>
      </c>
      <c r="J606" s="63">
        <f>SUMIFS(Detalhe_Registro!$G:$G,Detalhe_Registro!$A:$A,A606,Detalhe_Registro!$D:$D,B606)</f>
        <v>6.36</v>
      </c>
      <c r="K606" s="40" t="str">
        <f>IF(G606="","",IF(G606&lt;Premissas!$C$8,"&lt; 1,00",IF(G606&lt;Premissas!$C$9,"1,00 – 1,19",IF(G606&lt;Premissas!$C$10,"1,20 – 1,39",IF(G606&lt;Premissas!$C$11,"1,40 – 1,59",IF(G606&lt;Premissas!$C$12,"1,60 – 1,99","≥ 2,00"))))))</f>
        <v>&lt; 1,00</v>
      </c>
      <c r="L606" s="64">
        <f>IF(G606="","",MIN(Premissas!$C$17,IF(G606&lt;Premissas!$C$8,Premissas!$E$7,IF(G606&lt;Premissas!$C$9,Premissas!$E$8,IF(G606&lt;Premissas!$C$10,Premissas!$E$9,IF(G606&lt;Premissas!$C$11,Premissas!$E$10,IF(G606&lt;Premissas!$C$12,Premissas!$E$11,Premissas!$E$12)))))))</f>
        <v>0</v>
      </c>
      <c r="M606" s="65">
        <f>IF(OR(L606="",L606=0),0,L606/Premissas!$C$16)</f>
        <v>0</v>
      </c>
      <c r="N606" s="40" t="str">
        <f>IF(L606&gt;=Premissas!$C$17,"SIM","NÃO")</f>
        <v>NÃO</v>
      </c>
    </row>
    <row r="607" spans="1:14" ht="15" customHeight="1">
      <c r="A607" s="40">
        <v>7</v>
      </c>
      <c r="B607" s="40" t="s">
        <v>1288</v>
      </c>
      <c r="C607" s="40" t="s">
        <v>1289</v>
      </c>
      <c r="D607" s="40">
        <v>7801</v>
      </c>
      <c r="E607" s="40" t="s">
        <v>19</v>
      </c>
      <c r="F607" s="40">
        <f>COUNTIFS(Detalhe_Registro!$A:$A,A607,Detalhe_Registro!$D:$D,B607)</f>
        <v>1</v>
      </c>
      <c r="G607" s="63">
        <v>1.045455</v>
      </c>
      <c r="H607" s="63">
        <v>1.045455</v>
      </c>
      <c r="I607" s="62">
        <f>SUMIFS(Detalhe_Registro!$F:$F,Detalhe_Registro!$A:$A,A607,Detalhe_Registro!$D:$D,B607)</f>
        <v>434</v>
      </c>
      <c r="J607" s="63">
        <f>SUMIFS(Detalhe_Registro!$G:$G,Detalhe_Registro!$A:$A,A607,Detalhe_Registro!$D:$D,B607)</f>
        <v>18.809999999999999</v>
      </c>
      <c r="K607" s="40" t="str">
        <f>IF(G607="","",IF(G607&lt;Premissas!$C$8,"&lt; 1,00",IF(G607&lt;Premissas!$C$9,"1,00 – 1,19",IF(G607&lt;Premissas!$C$10,"1,20 – 1,39",IF(G607&lt;Premissas!$C$11,"1,40 – 1,59",IF(G607&lt;Premissas!$C$12,"1,60 – 1,99","≥ 2,00"))))))</f>
        <v>1,00 – 1,19</v>
      </c>
      <c r="L607" s="64">
        <f>IF(G607="","",MIN(Premissas!$C$17,IF(G607&lt;Premissas!$C$8,Premissas!$E$7,IF(G607&lt;Premissas!$C$9,Premissas!$E$8,IF(G607&lt;Premissas!$C$10,Premissas!$E$9,IF(G607&lt;Premissas!$C$11,Premissas!$E$10,IF(G607&lt;Premissas!$C$12,Premissas!$E$11,Premissas!$E$12)))))))</f>
        <v>100</v>
      </c>
      <c r="M607" s="65">
        <f>IF(OR(L607="",L607=0),0,L607/Premissas!$C$16)</f>
        <v>3.8461538461538463</v>
      </c>
      <c r="N607" s="40" t="str">
        <f>IF(L607&gt;=Premissas!$C$17,"SIM","NÃO")</f>
        <v>NÃO</v>
      </c>
    </row>
    <row r="608" spans="1:14" ht="15" customHeight="1">
      <c r="A608" s="40">
        <v>7</v>
      </c>
      <c r="B608" s="40" t="s">
        <v>788</v>
      </c>
      <c r="C608" s="40" t="s">
        <v>789</v>
      </c>
      <c r="D608" s="40">
        <v>7801</v>
      </c>
      <c r="E608" s="40" t="s">
        <v>22</v>
      </c>
      <c r="F608" s="40">
        <f>COUNTIFS(Detalhe_Registro!$A:$A,A608,Detalhe_Registro!$D:$D,B608)</f>
        <v>1</v>
      </c>
      <c r="G608" s="63">
        <v>0.5</v>
      </c>
      <c r="H608" s="63">
        <v>0.5</v>
      </c>
      <c r="I608" s="62">
        <f>SUMIFS(Detalhe_Registro!$F:$F,Detalhe_Registro!$A:$A,A608,Detalhe_Registro!$D:$D,B608)</f>
        <v>1005</v>
      </c>
      <c r="J608" s="63">
        <f>SUMIFS(Detalhe_Registro!$G:$G,Detalhe_Registro!$A:$A,A608,Detalhe_Registro!$D:$D,B608)</f>
        <v>105.68</v>
      </c>
      <c r="K608" s="40" t="str">
        <f>IF(G608="","",IF(G608&lt;Premissas!$C$8,"&lt; 1,00",IF(G608&lt;Premissas!$C$9,"1,00 – 1,19",IF(G608&lt;Premissas!$C$10,"1,20 – 1,39",IF(G608&lt;Premissas!$C$11,"1,40 – 1,59",IF(G608&lt;Premissas!$C$12,"1,60 – 1,99","≥ 2,00"))))))</f>
        <v>&lt; 1,00</v>
      </c>
      <c r="L608" s="64">
        <f>IF(G608="","",MIN(Premissas!$C$17,IF(G608&lt;Premissas!$C$8,Premissas!$E$7,IF(G608&lt;Premissas!$C$9,Premissas!$E$8,IF(G608&lt;Premissas!$C$10,Premissas!$E$9,IF(G608&lt;Premissas!$C$11,Premissas!$E$10,IF(G608&lt;Premissas!$C$12,Premissas!$E$11,Premissas!$E$12)))))))</f>
        <v>0</v>
      </c>
      <c r="M608" s="65">
        <f>IF(OR(L608="",L608=0),0,L608/Premissas!$C$16)</f>
        <v>0</v>
      </c>
      <c r="N608" s="40" t="str">
        <f>IF(L608&gt;=Premissas!$C$17,"SIM","NÃO")</f>
        <v>NÃO</v>
      </c>
    </row>
    <row r="609" spans="1:14" ht="15" customHeight="1">
      <c r="A609" s="40">
        <v>7</v>
      </c>
      <c r="B609" s="40" t="s">
        <v>1226</v>
      </c>
      <c r="C609" s="40" t="s">
        <v>1227</v>
      </c>
      <c r="D609" s="40">
        <v>7801</v>
      </c>
      <c r="E609" s="40" t="s">
        <v>21</v>
      </c>
      <c r="F609" s="40">
        <f>COUNTIFS(Detalhe_Registro!$A:$A,A609,Detalhe_Registro!$D:$D,B609)</f>
        <v>1</v>
      </c>
      <c r="G609" s="63">
        <v>0.75</v>
      </c>
      <c r="H609" s="63">
        <v>0.75</v>
      </c>
      <c r="I609" s="62">
        <f>SUMIFS(Detalhe_Registro!$F:$F,Detalhe_Registro!$A:$A,A609,Detalhe_Registro!$D:$D,B609)</f>
        <v>1373</v>
      </c>
      <c r="J609" s="63">
        <f>SUMIFS(Detalhe_Registro!$G:$G,Detalhe_Registro!$A:$A,A609,Detalhe_Registro!$D:$D,B609)</f>
        <v>115.37</v>
      </c>
      <c r="K609" s="40" t="str">
        <f>IF(G609="","",IF(G609&lt;Premissas!$C$8,"&lt; 1,00",IF(G609&lt;Premissas!$C$9,"1,00 – 1,19",IF(G609&lt;Premissas!$C$10,"1,20 – 1,39",IF(G609&lt;Premissas!$C$11,"1,40 – 1,59",IF(G609&lt;Premissas!$C$12,"1,60 – 1,99","≥ 2,00"))))))</f>
        <v>&lt; 1,00</v>
      </c>
      <c r="L609" s="64">
        <f>IF(G609="","",MIN(Premissas!$C$17,IF(G609&lt;Premissas!$C$8,Premissas!$E$7,IF(G609&lt;Premissas!$C$9,Premissas!$E$8,IF(G609&lt;Premissas!$C$10,Premissas!$E$9,IF(G609&lt;Premissas!$C$11,Premissas!$E$10,IF(G609&lt;Premissas!$C$12,Premissas!$E$11,Premissas!$E$12)))))))</f>
        <v>0</v>
      </c>
      <c r="M609" s="65">
        <f>IF(OR(L609="",L609=0),0,L609/Premissas!$C$16)</f>
        <v>0</v>
      </c>
      <c r="N609" s="40" t="str">
        <f>IF(L609&gt;=Premissas!$C$17,"SIM","NÃO")</f>
        <v>NÃO</v>
      </c>
    </row>
    <row r="610" spans="1:14" ht="15" customHeight="1">
      <c r="A610" s="40">
        <v>7</v>
      </c>
      <c r="B610" s="40" t="s">
        <v>1014</v>
      </c>
      <c r="C610" s="40" t="s">
        <v>1015</v>
      </c>
      <c r="D610" s="40">
        <v>7801</v>
      </c>
      <c r="E610" s="40" t="s">
        <v>19</v>
      </c>
      <c r="F610" s="40">
        <f>COUNTIFS(Detalhe_Registro!$A:$A,A610,Detalhe_Registro!$D:$D,B610)</f>
        <v>1</v>
      </c>
      <c r="G610" s="63">
        <v>1.1363639999999999</v>
      </c>
      <c r="H610" s="63">
        <v>1.1363639999999999</v>
      </c>
      <c r="I610" s="62">
        <f>SUMIFS(Detalhe_Registro!$F:$F,Detalhe_Registro!$A:$A,A610,Detalhe_Registro!$D:$D,B610)</f>
        <v>468</v>
      </c>
      <c r="J610" s="63">
        <f>SUMIFS(Detalhe_Registro!$G:$G,Detalhe_Registro!$A:$A,A610,Detalhe_Registro!$D:$D,B610)</f>
        <v>18.8</v>
      </c>
      <c r="K610" s="40" t="str">
        <f>IF(G610="","",IF(G610&lt;Premissas!$C$8,"&lt; 1,00",IF(G610&lt;Premissas!$C$9,"1,00 – 1,19",IF(G610&lt;Premissas!$C$10,"1,20 – 1,39",IF(G610&lt;Premissas!$C$11,"1,40 – 1,59",IF(G610&lt;Premissas!$C$12,"1,60 – 1,99","≥ 2,00"))))))</f>
        <v>1,00 – 1,19</v>
      </c>
      <c r="L610" s="64">
        <f>IF(G610="","",MIN(Premissas!$C$17,IF(G610&lt;Premissas!$C$8,Premissas!$E$7,IF(G610&lt;Premissas!$C$9,Premissas!$E$8,IF(G610&lt;Premissas!$C$10,Premissas!$E$9,IF(G610&lt;Premissas!$C$11,Premissas!$E$10,IF(G610&lt;Premissas!$C$12,Premissas!$E$11,Premissas!$E$12)))))))</f>
        <v>100</v>
      </c>
      <c r="M610" s="65">
        <f>IF(OR(L610="",L610=0),0,L610/Premissas!$C$16)</f>
        <v>3.8461538461538463</v>
      </c>
      <c r="N610" s="40" t="str">
        <f>IF(L610&gt;=Premissas!$C$17,"SIM","NÃO")</f>
        <v>NÃO</v>
      </c>
    </row>
    <row r="611" spans="1:14" ht="15" customHeight="1">
      <c r="A611" s="40">
        <v>7</v>
      </c>
      <c r="B611" s="40" t="s">
        <v>1276</v>
      </c>
      <c r="C611" s="40" t="s">
        <v>1277</v>
      </c>
      <c r="D611" s="40">
        <v>7801</v>
      </c>
      <c r="E611" s="40" t="s">
        <v>21</v>
      </c>
      <c r="F611" s="40">
        <f>COUNTIFS(Detalhe_Registro!$A:$A,A611,Detalhe_Registro!$D:$D,B611)</f>
        <v>1</v>
      </c>
      <c r="G611" s="63">
        <v>1.1875</v>
      </c>
      <c r="H611" s="63">
        <v>1.1875</v>
      </c>
      <c r="I611" s="62">
        <f>SUMIFS(Detalhe_Registro!$F:$F,Detalhe_Registro!$A:$A,A611,Detalhe_Registro!$D:$D,B611)</f>
        <v>2596</v>
      </c>
      <c r="J611" s="63">
        <f>SUMIFS(Detalhe_Registro!$G:$G,Detalhe_Registro!$A:$A,A611,Detalhe_Registro!$D:$D,B611)</f>
        <v>134.46</v>
      </c>
      <c r="K611" s="40" t="str">
        <f>IF(G611="","",IF(G611&lt;Premissas!$C$8,"&lt; 1,00",IF(G611&lt;Premissas!$C$9,"1,00 – 1,19",IF(G611&lt;Premissas!$C$10,"1,20 – 1,39",IF(G611&lt;Premissas!$C$11,"1,40 – 1,59",IF(G611&lt;Premissas!$C$12,"1,60 – 1,99","≥ 2,00"))))))</f>
        <v>1,00 – 1,19</v>
      </c>
      <c r="L611" s="64">
        <f>IF(G611="","",MIN(Premissas!$C$17,IF(G611&lt;Premissas!$C$8,Premissas!$E$7,IF(G611&lt;Premissas!$C$9,Premissas!$E$8,IF(G611&lt;Premissas!$C$10,Premissas!$E$9,IF(G611&lt;Premissas!$C$11,Premissas!$E$10,IF(G611&lt;Premissas!$C$12,Premissas!$E$11,Premissas!$E$12)))))))</f>
        <v>100</v>
      </c>
      <c r="M611" s="65">
        <f>IF(OR(L611="",L611=0),0,L611/Premissas!$C$16)</f>
        <v>3.8461538461538463</v>
      </c>
      <c r="N611" s="40" t="str">
        <f>IF(L611&gt;=Premissas!$C$17,"SIM","NÃO")</f>
        <v>NÃO</v>
      </c>
    </row>
    <row r="612" spans="1:14" ht="15" customHeight="1">
      <c r="A612" s="40">
        <v>7</v>
      </c>
      <c r="B612" s="40" t="s">
        <v>1088</v>
      </c>
      <c r="C612" s="40" t="s">
        <v>1089</v>
      </c>
      <c r="D612" s="40">
        <v>7801</v>
      </c>
      <c r="E612" s="40" t="s">
        <v>1940</v>
      </c>
      <c r="F612" s="40">
        <f>COUNTIFS(Detalhe_Registro!$A:$A,A612,Detalhe_Registro!$D:$D,B612)</f>
        <v>3</v>
      </c>
      <c r="G612" s="63">
        <v>1</v>
      </c>
      <c r="H612" s="63">
        <v>0.78520500000000004</v>
      </c>
      <c r="I612" s="62">
        <f>SUMIFS(Detalhe_Registro!$F:$F,Detalhe_Registro!$A:$A,A612,Detalhe_Registro!$D:$D,B612)</f>
        <v>1135</v>
      </c>
      <c r="J612" s="63">
        <f>SUMIFS(Detalhe_Registro!$G:$G,Detalhe_Registro!$A:$A,A612,Detalhe_Registro!$D:$D,B612)</f>
        <v>85.8</v>
      </c>
      <c r="K612" s="40" t="str">
        <f>IF(G612="","",IF(G612&lt;Premissas!$C$8,"&lt; 1,00",IF(G612&lt;Premissas!$C$9,"1,00 – 1,19",IF(G612&lt;Premissas!$C$10,"1,20 – 1,39",IF(G612&lt;Premissas!$C$11,"1,40 – 1,59",IF(G612&lt;Premissas!$C$12,"1,60 – 1,99","≥ 2,00"))))))</f>
        <v>1,00 – 1,19</v>
      </c>
      <c r="L612" s="64">
        <f>IF(G612="","",MIN(Premissas!$C$17,IF(G612&lt;Premissas!$C$8,Premissas!$E$7,IF(G612&lt;Premissas!$C$9,Premissas!$E$8,IF(G612&lt;Premissas!$C$10,Premissas!$E$9,IF(G612&lt;Premissas!$C$11,Premissas!$E$10,IF(G612&lt;Premissas!$C$12,Premissas!$E$11,Premissas!$E$12)))))))</f>
        <v>100</v>
      </c>
      <c r="M612" s="65">
        <f>IF(OR(L612="",L612=0),0,L612/Premissas!$C$16)</f>
        <v>3.8461538461538463</v>
      </c>
      <c r="N612" s="40" t="str">
        <f>IF(L612&gt;=Premissas!$C$17,"SIM","NÃO")</f>
        <v>NÃO</v>
      </c>
    </row>
    <row r="613" spans="1:14" ht="15" customHeight="1">
      <c r="A613" s="40">
        <v>7</v>
      </c>
      <c r="B613" s="40" t="s">
        <v>1698</v>
      </c>
      <c r="C613" s="40" t="s">
        <v>1699</v>
      </c>
      <c r="D613" s="40">
        <v>930</v>
      </c>
      <c r="E613" s="40" t="s">
        <v>21</v>
      </c>
      <c r="F613" s="40">
        <f>COUNTIFS(Detalhe_Registro!$A:$A,A613,Detalhe_Registro!$D:$D,B613)</f>
        <v>1</v>
      </c>
      <c r="G613" s="63">
        <v>1.625</v>
      </c>
      <c r="H613" s="63">
        <v>1.625</v>
      </c>
      <c r="I613" s="62">
        <f>SUMIFS(Detalhe_Registro!$F:$F,Detalhe_Registro!$A:$A,A613,Detalhe_Registro!$D:$D,B613)</f>
        <v>93</v>
      </c>
      <c r="J613" s="63">
        <f>SUMIFS(Detalhe_Registro!$G:$G,Detalhe_Registro!$A:$A,A613,Detalhe_Registro!$D:$D,B613)</f>
        <v>3.61</v>
      </c>
      <c r="K613" s="40" t="str">
        <f>IF(G613="","",IF(G613&lt;Premissas!$C$8,"&lt; 1,00",IF(G613&lt;Premissas!$C$9,"1,00 – 1,19",IF(G613&lt;Premissas!$C$10,"1,20 – 1,39",IF(G613&lt;Premissas!$C$11,"1,40 – 1,59",IF(G613&lt;Premissas!$C$12,"1,60 – 1,99","≥ 2,00"))))))</f>
        <v>1,60 – 1,99</v>
      </c>
      <c r="L613" s="64">
        <f>IF(G613="","",MIN(Premissas!$C$17,IF(G613&lt;Premissas!$C$8,Premissas!$E$7,IF(G613&lt;Premissas!$C$9,Premissas!$E$8,IF(G613&lt;Premissas!$C$10,Premissas!$E$9,IF(G613&lt;Premissas!$C$11,Premissas!$E$10,IF(G613&lt;Premissas!$C$12,Premissas!$E$11,Premissas!$E$12)))))))</f>
        <v>500</v>
      </c>
      <c r="M613" s="65">
        <f>IF(OR(L613="",L613=0),0,L613/Premissas!$C$16)</f>
        <v>19.23076923076923</v>
      </c>
      <c r="N613" s="40" t="str">
        <f>IF(L613&gt;=Premissas!$C$17,"SIM","NÃO")</f>
        <v>NÃO</v>
      </c>
    </row>
    <row r="614" spans="1:14" ht="15" customHeight="1">
      <c r="A614" s="40">
        <v>7</v>
      </c>
      <c r="B614" s="40" t="s">
        <v>1702</v>
      </c>
      <c r="C614" s="40" t="s">
        <v>1703</v>
      </c>
      <c r="D614" s="40">
        <v>930</v>
      </c>
      <c r="E614" s="40" t="s">
        <v>22</v>
      </c>
      <c r="F614" s="40">
        <f>COUNTIFS(Detalhe_Registro!$A:$A,A614,Detalhe_Registro!$D:$D,B614)</f>
        <v>1</v>
      </c>
      <c r="G614" s="63">
        <v>1.45</v>
      </c>
      <c r="H614" s="63">
        <v>1.45</v>
      </c>
      <c r="I614" s="62">
        <f>SUMIFS(Detalhe_Registro!$F:$F,Detalhe_Registro!$A:$A,A614,Detalhe_Registro!$D:$D,B614)</f>
        <v>3062</v>
      </c>
      <c r="J614" s="63">
        <f>SUMIFS(Detalhe_Registro!$G:$G,Detalhe_Registro!$A:$A,A614,Detalhe_Registro!$D:$D,B614)</f>
        <v>106.49</v>
      </c>
      <c r="K614" s="40" t="str">
        <f>IF(G614="","",IF(G614&lt;Premissas!$C$8,"&lt; 1,00",IF(G614&lt;Premissas!$C$9,"1,00 – 1,19",IF(G614&lt;Premissas!$C$10,"1,20 – 1,39",IF(G614&lt;Premissas!$C$11,"1,40 – 1,59",IF(G614&lt;Premissas!$C$12,"1,60 – 1,99","≥ 2,00"))))))</f>
        <v>1,40 – 1,59</v>
      </c>
      <c r="L614" s="64">
        <f>IF(G614="","",MIN(Premissas!$C$17,IF(G614&lt;Premissas!$C$8,Premissas!$E$7,IF(G614&lt;Premissas!$C$9,Premissas!$E$8,IF(G614&lt;Premissas!$C$10,Premissas!$E$9,IF(G614&lt;Premissas!$C$11,Premissas!$E$10,IF(G614&lt;Premissas!$C$12,Premissas!$E$11,Premissas!$E$12)))))))</f>
        <v>350</v>
      </c>
      <c r="M614" s="65">
        <f>IF(OR(L614="",L614=0),0,L614/Premissas!$C$16)</f>
        <v>13.461538461538462</v>
      </c>
      <c r="N614" s="40" t="str">
        <f>IF(L614&gt;=Premissas!$C$17,"SIM","NÃO")</f>
        <v>NÃO</v>
      </c>
    </row>
    <row r="615" spans="1:14" ht="15" customHeight="1">
      <c r="A615" s="40">
        <v>7</v>
      </c>
      <c r="B615" s="40" t="s">
        <v>1396</v>
      </c>
      <c r="C615" s="40" t="s">
        <v>1397</v>
      </c>
      <c r="D615" s="40">
        <v>930</v>
      </c>
      <c r="E615" s="40" t="s">
        <v>21</v>
      </c>
      <c r="F615" s="40">
        <f>COUNTIFS(Detalhe_Registro!$A:$A,A615,Detalhe_Registro!$D:$D,B615)</f>
        <v>1</v>
      </c>
      <c r="G615" s="63">
        <v>1.6875</v>
      </c>
      <c r="H615" s="63">
        <v>1.6875</v>
      </c>
      <c r="I615" s="62">
        <f>SUMIFS(Detalhe_Registro!$F:$F,Detalhe_Registro!$A:$A,A615,Detalhe_Registro!$D:$D,B615)</f>
        <v>2080</v>
      </c>
      <c r="J615" s="63">
        <f>SUMIFS(Detalhe_Registro!$G:$G,Detalhe_Registro!$A:$A,A615,Detalhe_Registro!$D:$D,B615)</f>
        <v>76.790000000000006</v>
      </c>
      <c r="K615" s="40" t="str">
        <f>IF(G615="","",IF(G615&lt;Premissas!$C$8,"&lt; 1,00",IF(G615&lt;Premissas!$C$9,"1,00 – 1,19",IF(G615&lt;Premissas!$C$10,"1,20 – 1,39",IF(G615&lt;Premissas!$C$11,"1,40 – 1,59",IF(G615&lt;Premissas!$C$12,"1,60 – 1,99","≥ 2,00"))))))</f>
        <v>1,60 – 1,99</v>
      </c>
      <c r="L615" s="64">
        <f>IF(G615="","",MIN(Premissas!$C$17,IF(G615&lt;Premissas!$C$8,Premissas!$E$7,IF(G615&lt;Premissas!$C$9,Premissas!$E$8,IF(G615&lt;Premissas!$C$10,Premissas!$E$9,IF(G615&lt;Premissas!$C$11,Premissas!$E$10,IF(G615&lt;Premissas!$C$12,Premissas!$E$11,Premissas!$E$12)))))))</f>
        <v>500</v>
      </c>
      <c r="M615" s="65">
        <f>IF(OR(L615="",L615=0),0,L615/Premissas!$C$16)</f>
        <v>19.23076923076923</v>
      </c>
      <c r="N615" s="40" t="str">
        <f>IF(L615&gt;=Premissas!$C$17,"SIM","NÃO")</f>
        <v>NÃO</v>
      </c>
    </row>
    <row r="616" spans="1:14" ht="15" customHeight="1">
      <c r="A616" s="40">
        <v>7</v>
      </c>
      <c r="B616" s="40" t="s">
        <v>1362</v>
      </c>
      <c r="C616" s="40" t="s">
        <v>1363</v>
      </c>
      <c r="D616" s="40">
        <v>930</v>
      </c>
      <c r="E616" s="40" t="s">
        <v>19</v>
      </c>
      <c r="F616" s="40">
        <f>COUNTIFS(Detalhe_Registro!$A:$A,A616,Detalhe_Registro!$D:$D,B616)</f>
        <v>1</v>
      </c>
      <c r="G616" s="63">
        <v>1.8636360000000001</v>
      </c>
      <c r="H616" s="63">
        <v>1.8636360000000001</v>
      </c>
      <c r="I616" s="62">
        <f>SUMIFS(Detalhe_Registro!$F:$F,Detalhe_Registro!$A:$A,A616,Detalhe_Registro!$D:$D,B616)</f>
        <v>539</v>
      </c>
      <c r="J616" s="63">
        <f>SUMIFS(Detalhe_Registro!$G:$G,Detalhe_Registro!$A:$A,A616,Detalhe_Registro!$D:$D,B616)</f>
        <v>13.18</v>
      </c>
      <c r="K616" s="40" t="str">
        <f>IF(G616="","",IF(G616&lt;Premissas!$C$8,"&lt; 1,00",IF(G616&lt;Premissas!$C$9,"1,00 – 1,19",IF(G616&lt;Premissas!$C$10,"1,20 – 1,39",IF(G616&lt;Premissas!$C$11,"1,40 – 1,59",IF(G616&lt;Premissas!$C$12,"1,60 – 1,99","≥ 2,00"))))))</f>
        <v>1,60 – 1,99</v>
      </c>
      <c r="L616" s="64">
        <f>IF(G616="","",MIN(Premissas!$C$17,IF(G616&lt;Premissas!$C$8,Premissas!$E$7,IF(G616&lt;Premissas!$C$9,Premissas!$E$8,IF(G616&lt;Premissas!$C$10,Premissas!$E$9,IF(G616&lt;Premissas!$C$11,Premissas!$E$10,IF(G616&lt;Premissas!$C$12,Premissas!$E$11,Premissas!$E$12)))))))</f>
        <v>500</v>
      </c>
      <c r="M616" s="65">
        <f>IF(OR(L616="",L616=0),0,L616/Premissas!$C$16)</f>
        <v>19.23076923076923</v>
      </c>
      <c r="N616" s="40" t="str">
        <f>IF(L616&gt;=Premissas!$C$17,"SIM","NÃO")</f>
        <v>NÃO</v>
      </c>
    </row>
    <row r="617" spans="1:14" ht="15" customHeight="1">
      <c r="A617" s="40">
        <v>7</v>
      </c>
      <c r="B617" s="40" t="s">
        <v>1370</v>
      </c>
      <c r="C617" s="40" t="s">
        <v>1371</v>
      </c>
      <c r="D617" s="40">
        <v>930</v>
      </c>
      <c r="E617" s="40" t="s">
        <v>20</v>
      </c>
      <c r="F617" s="40">
        <f>COUNTIFS(Detalhe_Registro!$A:$A,A617,Detalhe_Registro!$D:$D,B617)</f>
        <v>1</v>
      </c>
      <c r="G617" s="63">
        <v>0.352941</v>
      </c>
      <c r="H617" s="63">
        <v>0.352941</v>
      </c>
      <c r="I617" s="62">
        <f>SUMIFS(Detalhe_Registro!$F:$F,Detalhe_Registro!$A:$A,A617,Detalhe_Registro!$D:$D,B617)</f>
        <v>56</v>
      </c>
      <c r="J617" s="63">
        <f>SUMIFS(Detalhe_Registro!$G:$G,Detalhe_Registro!$A:$A,A617,Detalhe_Registro!$D:$D,B617)</f>
        <v>8.85</v>
      </c>
      <c r="K617" s="40" t="str">
        <f>IF(G617="","",IF(G617&lt;Premissas!$C$8,"&lt; 1,00",IF(G617&lt;Premissas!$C$9,"1,00 – 1,19",IF(G617&lt;Premissas!$C$10,"1,20 – 1,39",IF(G617&lt;Premissas!$C$11,"1,40 – 1,59",IF(G617&lt;Premissas!$C$12,"1,60 – 1,99","≥ 2,00"))))))</f>
        <v>&lt; 1,00</v>
      </c>
      <c r="L617" s="64">
        <f>IF(G617="","",MIN(Premissas!$C$17,IF(G617&lt;Premissas!$C$8,Premissas!$E$7,IF(G617&lt;Premissas!$C$9,Premissas!$E$8,IF(G617&lt;Premissas!$C$10,Premissas!$E$9,IF(G617&lt;Premissas!$C$11,Premissas!$E$10,IF(G617&lt;Premissas!$C$12,Premissas!$E$11,Premissas!$E$12)))))))</f>
        <v>0</v>
      </c>
      <c r="M617" s="65">
        <f>IF(OR(L617="",L617=0),0,L617/Premissas!$C$16)</f>
        <v>0</v>
      </c>
      <c r="N617" s="40" t="str">
        <f>IF(L617&gt;=Premissas!$C$17,"SIM","NÃO")</f>
        <v>NÃO</v>
      </c>
    </row>
    <row r="618" spans="1:14" ht="15" customHeight="1">
      <c r="A618" s="40">
        <v>7</v>
      </c>
      <c r="B618" s="40" t="s">
        <v>1492</v>
      </c>
      <c r="C618" s="40" t="s">
        <v>1493</v>
      </c>
      <c r="D618" s="40">
        <v>930</v>
      </c>
      <c r="E618" s="40" t="s">
        <v>19</v>
      </c>
      <c r="F618" s="40">
        <f>COUNTIFS(Detalhe_Registro!$A:$A,A618,Detalhe_Registro!$D:$D,B618)</f>
        <v>1</v>
      </c>
      <c r="G618" s="63">
        <v>0.95454499999999998</v>
      </c>
      <c r="H618" s="63">
        <v>0.95454499999999998</v>
      </c>
      <c r="I618" s="62">
        <f>SUMIFS(Detalhe_Registro!$F:$F,Detalhe_Registro!$A:$A,A618,Detalhe_Registro!$D:$D,B618)</f>
        <v>115</v>
      </c>
      <c r="J618" s="63">
        <f>SUMIFS(Detalhe_Registro!$G:$G,Detalhe_Registro!$A:$A,A618,Detalhe_Registro!$D:$D,B618)</f>
        <v>5.38</v>
      </c>
      <c r="K618" s="40" t="str">
        <f>IF(G618="","",IF(G618&lt;Premissas!$C$8,"&lt; 1,00",IF(G618&lt;Premissas!$C$9,"1,00 – 1,19",IF(G618&lt;Premissas!$C$10,"1,20 – 1,39",IF(G618&lt;Premissas!$C$11,"1,40 – 1,59",IF(G618&lt;Premissas!$C$12,"1,60 – 1,99","≥ 2,00"))))))</f>
        <v>&lt; 1,00</v>
      </c>
      <c r="L618" s="64">
        <f>IF(G618="","",MIN(Premissas!$C$17,IF(G618&lt;Premissas!$C$8,Premissas!$E$7,IF(G618&lt;Premissas!$C$9,Premissas!$E$8,IF(G618&lt;Premissas!$C$10,Premissas!$E$9,IF(G618&lt;Premissas!$C$11,Premissas!$E$10,IF(G618&lt;Premissas!$C$12,Premissas!$E$11,Premissas!$E$12)))))))</f>
        <v>0</v>
      </c>
      <c r="M618" s="65">
        <f>IF(OR(L618="",L618=0),0,L618/Premissas!$C$16)</f>
        <v>0</v>
      </c>
      <c r="N618" s="40" t="str">
        <f>IF(L618&gt;=Premissas!$C$17,"SIM","NÃO")</f>
        <v>NÃO</v>
      </c>
    </row>
    <row r="619" spans="1:14" ht="15" customHeight="1">
      <c r="A619" s="40">
        <v>7</v>
      </c>
      <c r="B619" s="40" t="s">
        <v>1424</v>
      </c>
      <c r="C619" s="40" t="s">
        <v>1425</v>
      </c>
      <c r="D619" s="40">
        <v>930</v>
      </c>
      <c r="E619" s="40" t="s">
        <v>20</v>
      </c>
      <c r="F619" s="40">
        <f>COUNTIFS(Detalhe_Registro!$A:$A,A619,Detalhe_Registro!$D:$D,B619)</f>
        <v>1</v>
      </c>
      <c r="G619" s="63">
        <v>1.470588</v>
      </c>
      <c r="H619" s="63">
        <v>1.470588</v>
      </c>
      <c r="I619" s="62">
        <f>SUMIFS(Detalhe_Registro!$F:$F,Detalhe_Registro!$A:$A,A619,Detalhe_Registro!$D:$D,B619)</f>
        <v>3635</v>
      </c>
      <c r="J619" s="63">
        <f>SUMIFS(Detalhe_Registro!$G:$G,Detalhe_Registro!$A:$A,A619,Detalhe_Registro!$D:$D,B619)</f>
        <v>146.32</v>
      </c>
      <c r="K619" s="40" t="str">
        <f>IF(G619="","",IF(G619&lt;Premissas!$C$8,"&lt; 1,00",IF(G619&lt;Premissas!$C$9,"1,00 – 1,19",IF(G619&lt;Premissas!$C$10,"1,20 – 1,39",IF(G619&lt;Premissas!$C$11,"1,40 – 1,59",IF(G619&lt;Premissas!$C$12,"1,60 – 1,99","≥ 2,00"))))))</f>
        <v>1,40 – 1,59</v>
      </c>
      <c r="L619" s="64">
        <f>IF(G619="","",MIN(Premissas!$C$17,IF(G619&lt;Premissas!$C$8,Premissas!$E$7,IF(G619&lt;Premissas!$C$9,Premissas!$E$8,IF(G619&lt;Premissas!$C$10,Premissas!$E$9,IF(G619&lt;Premissas!$C$11,Premissas!$E$10,IF(G619&lt;Premissas!$C$12,Premissas!$E$11,Premissas!$E$12)))))))</f>
        <v>350</v>
      </c>
      <c r="M619" s="65">
        <f>IF(OR(L619="",L619=0),0,L619/Premissas!$C$16)</f>
        <v>13.461538461538462</v>
      </c>
      <c r="N619" s="40" t="str">
        <f>IF(L619&gt;=Premissas!$C$17,"SIM","NÃO")</f>
        <v>NÃO</v>
      </c>
    </row>
    <row r="620" spans="1:14" ht="15" customHeight="1">
      <c r="A620" s="40">
        <v>7</v>
      </c>
      <c r="B620" s="40" t="s">
        <v>1462</v>
      </c>
      <c r="C620" s="40" t="s">
        <v>1463</v>
      </c>
      <c r="D620" s="40">
        <v>930</v>
      </c>
      <c r="E620" s="40" t="s">
        <v>19</v>
      </c>
      <c r="F620" s="40">
        <f>COUNTIFS(Detalhe_Registro!$A:$A,A620,Detalhe_Registro!$D:$D,B620)</f>
        <v>1</v>
      </c>
      <c r="G620" s="63">
        <v>0.54545500000000002</v>
      </c>
      <c r="H620" s="63">
        <v>0.54545500000000002</v>
      </c>
      <c r="I620" s="62">
        <f>SUMIFS(Detalhe_Registro!$F:$F,Detalhe_Registro!$A:$A,A620,Detalhe_Registro!$D:$D,B620)</f>
        <v>97</v>
      </c>
      <c r="J620" s="63">
        <f>SUMIFS(Detalhe_Registro!$G:$G,Detalhe_Registro!$A:$A,A620,Detalhe_Registro!$D:$D,B620)</f>
        <v>8.0299999999999994</v>
      </c>
      <c r="K620" s="40" t="str">
        <f>IF(G620="","",IF(G620&lt;Premissas!$C$8,"&lt; 1,00",IF(G620&lt;Premissas!$C$9,"1,00 – 1,19",IF(G620&lt;Premissas!$C$10,"1,20 – 1,39",IF(G620&lt;Premissas!$C$11,"1,40 – 1,59",IF(G620&lt;Premissas!$C$12,"1,60 – 1,99","≥ 2,00"))))))</f>
        <v>&lt; 1,00</v>
      </c>
      <c r="L620" s="64">
        <f>IF(G620="","",MIN(Premissas!$C$17,IF(G620&lt;Premissas!$C$8,Premissas!$E$7,IF(G620&lt;Premissas!$C$9,Premissas!$E$8,IF(G620&lt;Premissas!$C$10,Premissas!$E$9,IF(G620&lt;Premissas!$C$11,Premissas!$E$10,IF(G620&lt;Premissas!$C$12,Premissas!$E$11,Premissas!$E$12)))))))</f>
        <v>0</v>
      </c>
      <c r="M620" s="65">
        <f>IF(OR(L620="",L620=0),0,L620/Premissas!$C$16)</f>
        <v>0</v>
      </c>
      <c r="N620" s="40" t="str">
        <f>IF(L620&gt;=Premissas!$C$17,"SIM","NÃO")</f>
        <v>NÃO</v>
      </c>
    </row>
    <row r="621" spans="1:14" ht="15" customHeight="1">
      <c r="A621" s="40">
        <v>7</v>
      </c>
      <c r="B621" s="40" t="s">
        <v>1534</v>
      </c>
      <c r="C621" s="40" t="s">
        <v>1535</v>
      </c>
      <c r="D621" s="40">
        <v>930</v>
      </c>
      <c r="E621" s="40" t="s">
        <v>22</v>
      </c>
      <c r="F621" s="40">
        <f>COUNTIFS(Detalhe_Registro!$A:$A,A621,Detalhe_Registro!$D:$D,B621)</f>
        <v>1</v>
      </c>
      <c r="G621" s="63">
        <v>0.6</v>
      </c>
      <c r="H621" s="63">
        <v>0.6</v>
      </c>
      <c r="I621" s="62">
        <f>SUMIFS(Detalhe_Registro!$F:$F,Detalhe_Registro!$A:$A,A621,Detalhe_Registro!$D:$D,B621)</f>
        <v>995</v>
      </c>
      <c r="J621" s="63">
        <f>SUMIFS(Detalhe_Registro!$G:$G,Detalhe_Registro!$A:$A,A621,Detalhe_Registro!$D:$D,B621)</f>
        <v>83.02</v>
      </c>
      <c r="K621" s="40" t="str">
        <f>IF(G621="","",IF(G621&lt;Premissas!$C$8,"&lt; 1,00",IF(G621&lt;Premissas!$C$9,"1,00 – 1,19",IF(G621&lt;Premissas!$C$10,"1,20 – 1,39",IF(G621&lt;Premissas!$C$11,"1,40 – 1,59",IF(G621&lt;Premissas!$C$12,"1,60 – 1,99","≥ 2,00"))))))</f>
        <v>&lt; 1,00</v>
      </c>
      <c r="L621" s="64">
        <f>IF(G621="","",MIN(Premissas!$C$17,IF(G621&lt;Premissas!$C$8,Premissas!$E$7,IF(G621&lt;Premissas!$C$9,Premissas!$E$8,IF(G621&lt;Premissas!$C$10,Premissas!$E$9,IF(G621&lt;Premissas!$C$11,Premissas!$E$10,IF(G621&lt;Premissas!$C$12,Premissas!$E$11,Premissas!$E$12)))))))</f>
        <v>0</v>
      </c>
      <c r="M621" s="65">
        <f>IF(OR(L621="",L621=0),0,L621/Premissas!$C$16)</f>
        <v>0</v>
      </c>
      <c r="N621" s="40" t="str">
        <f>IF(L621&gt;=Premissas!$C$17,"SIM","NÃO")</f>
        <v>NÃO</v>
      </c>
    </row>
    <row r="622" spans="1:14" ht="15" customHeight="1">
      <c r="A622" s="40">
        <v>7</v>
      </c>
      <c r="B622" s="40" t="s">
        <v>1628</v>
      </c>
      <c r="C622" s="40" t="s">
        <v>1629</v>
      </c>
      <c r="D622" s="40">
        <v>930</v>
      </c>
      <c r="E622" s="40" t="s">
        <v>19</v>
      </c>
      <c r="F622" s="40">
        <f>COUNTIFS(Detalhe_Registro!$A:$A,A622,Detalhe_Registro!$D:$D,B622)</f>
        <v>1</v>
      </c>
      <c r="G622" s="63">
        <v>1</v>
      </c>
      <c r="H622" s="63">
        <v>1</v>
      </c>
      <c r="I622" s="62">
        <f>SUMIFS(Detalhe_Registro!$F:$F,Detalhe_Registro!$A:$A,A622,Detalhe_Registro!$D:$D,B622)</f>
        <v>265</v>
      </c>
      <c r="J622" s="63">
        <f>SUMIFS(Detalhe_Registro!$G:$G,Detalhe_Registro!$A:$A,A622,Detalhe_Registro!$D:$D,B622)</f>
        <v>12.01</v>
      </c>
      <c r="K622" s="40" t="str">
        <f>IF(G622="","",IF(G622&lt;Premissas!$C$8,"&lt; 1,00",IF(G622&lt;Premissas!$C$9,"1,00 – 1,19",IF(G622&lt;Premissas!$C$10,"1,20 – 1,39",IF(G622&lt;Premissas!$C$11,"1,40 – 1,59",IF(G622&lt;Premissas!$C$12,"1,60 – 1,99","≥ 2,00"))))))</f>
        <v>1,00 – 1,19</v>
      </c>
      <c r="L622" s="64">
        <f>IF(G622="","",MIN(Premissas!$C$17,IF(G622&lt;Premissas!$C$8,Premissas!$E$7,IF(G622&lt;Premissas!$C$9,Premissas!$E$8,IF(G622&lt;Premissas!$C$10,Premissas!$E$9,IF(G622&lt;Premissas!$C$11,Premissas!$E$10,IF(G622&lt;Premissas!$C$12,Premissas!$E$11,Premissas!$E$12)))))))</f>
        <v>100</v>
      </c>
      <c r="M622" s="65">
        <f>IF(OR(L622="",L622=0),0,L622/Premissas!$C$16)</f>
        <v>3.8461538461538463</v>
      </c>
      <c r="N622" s="40" t="str">
        <f>IF(L622&gt;=Premissas!$C$17,"SIM","NÃO")</f>
        <v>NÃO</v>
      </c>
    </row>
    <row r="623" spans="1:14" ht="15" customHeight="1">
      <c r="A623" s="40">
        <v>7</v>
      </c>
      <c r="B623" s="40" t="s">
        <v>1390</v>
      </c>
      <c r="C623" s="40" t="s">
        <v>1391</v>
      </c>
      <c r="D623" s="40">
        <v>930</v>
      </c>
      <c r="E623" s="40" t="s">
        <v>22</v>
      </c>
      <c r="F623" s="40">
        <f>COUNTIFS(Detalhe_Registro!$A:$A,A623,Detalhe_Registro!$D:$D,B623)</f>
        <v>1</v>
      </c>
      <c r="G623" s="63">
        <v>0.55000000000000004</v>
      </c>
      <c r="H623" s="63">
        <v>0.55000000000000004</v>
      </c>
      <c r="I623" s="62">
        <f>SUMIFS(Detalhe_Registro!$F:$F,Detalhe_Registro!$A:$A,A623,Detalhe_Registro!$D:$D,B623)</f>
        <v>382</v>
      </c>
      <c r="J623" s="63">
        <f>SUMIFS(Detalhe_Registro!$G:$G,Detalhe_Registro!$A:$A,A623,Detalhe_Registro!$D:$D,B623)</f>
        <v>33.799999999999997</v>
      </c>
      <c r="K623" s="40" t="str">
        <f>IF(G623="","",IF(G623&lt;Premissas!$C$8,"&lt; 1,00",IF(G623&lt;Premissas!$C$9,"1,00 – 1,19",IF(G623&lt;Premissas!$C$10,"1,20 – 1,39",IF(G623&lt;Premissas!$C$11,"1,40 – 1,59",IF(G623&lt;Premissas!$C$12,"1,60 – 1,99","≥ 2,00"))))))</f>
        <v>&lt; 1,00</v>
      </c>
      <c r="L623" s="64">
        <f>IF(G623="","",MIN(Premissas!$C$17,IF(G623&lt;Premissas!$C$8,Premissas!$E$7,IF(G623&lt;Premissas!$C$9,Premissas!$E$8,IF(G623&lt;Premissas!$C$10,Premissas!$E$9,IF(G623&lt;Premissas!$C$11,Premissas!$E$10,IF(G623&lt;Premissas!$C$12,Premissas!$E$11,Premissas!$E$12)))))))</f>
        <v>0</v>
      </c>
      <c r="M623" s="65">
        <f>IF(OR(L623="",L623=0),0,L623/Premissas!$C$16)</f>
        <v>0</v>
      </c>
      <c r="N623" s="40" t="str">
        <f>IF(L623&gt;=Premissas!$C$17,"SIM","NÃO")</f>
        <v>NÃO</v>
      </c>
    </row>
    <row r="624" spans="1:14" ht="15" customHeight="1">
      <c r="A624" s="40">
        <v>7</v>
      </c>
      <c r="B624" s="40" t="s">
        <v>1486</v>
      </c>
      <c r="C624" s="40" t="s">
        <v>1487</v>
      </c>
      <c r="D624" s="40">
        <v>930</v>
      </c>
      <c r="E624" s="40" t="s">
        <v>19</v>
      </c>
      <c r="F624" s="40">
        <f>COUNTIFS(Detalhe_Registro!$A:$A,A624,Detalhe_Registro!$D:$D,B624)</f>
        <v>1</v>
      </c>
      <c r="G624" s="63">
        <v>1.6363639999999999</v>
      </c>
      <c r="H624" s="63">
        <v>1.6363639999999999</v>
      </c>
      <c r="I624" s="62">
        <f>SUMIFS(Detalhe_Registro!$F:$F,Detalhe_Registro!$A:$A,A624,Detalhe_Registro!$D:$D,B624)</f>
        <v>27</v>
      </c>
      <c r="J624" s="63">
        <f>SUMIFS(Detalhe_Registro!$G:$G,Detalhe_Registro!$A:$A,A624,Detalhe_Registro!$D:$D,B624)</f>
        <v>0.76</v>
      </c>
      <c r="K624" s="40" t="str">
        <f>IF(G624="","",IF(G624&lt;Premissas!$C$8,"&lt; 1,00",IF(G624&lt;Premissas!$C$9,"1,00 – 1,19",IF(G624&lt;Premissas!$C$10,"1,20 – 1,39",IF(G624&lt;Premissas!$C$11,"1,40 – 1,59",IF(G624&lt;Premissas!$C$12,"1,60 – 1,99","≥ 2,00"))))))</f>
        <v>1,60 – 1,99</v>
      </c>
      <c r="L624" s="64">
        <f>IF(G624="","",MIN(Premissas!$C$17,IF(G624&lt;Premissas!$C$8,Premissas!$E$7,IF(G624&lt;Premissas!$C$9,Premissas!$E$8,IF(G624&lt;Premissas!$C$10,Premissas!$E$9,IF(G624&lt;Premissas!$C$11,Premissas!$E$10,IF(G624&lt;Premissas!$C$12,Premissas!$E$11,Premissas!$E$12)))))))</f>
        <v>500</v>
      </c>
      <c r="M624" s="65">
        <f>IF(OR(L624="",L624=0),0,L624/Premissas!$C$16)</f>
        <v>19.23076923076923</v>
      </c>
      <c r="N624" s="40" t="str">
        <f>IF(L624&gt;=Premissas!$C$17,"SIM","NÃO")</f>
        <v>NÃO</v>
      </c>
    </row>
    <row r="625" spans="1:14" ht="15" customHeight="1">
      <c r="A625" s="40">
        <v>7</v>
      </c>
      <c r="B625" s="40" t="s">
        <v>1700</v>
      </c>
      <c r="C625" s="40" t="s">
        <v>1701</v>
      </c>
      <c r="D625" s="40">
        <v>930</v>
      </c>
      <c r="E625" s="40" t="s">
        <v>19</v>
      </c>
      <c r="F625" s="40">
        <f>COUNTIFS(Detalhe_Registro!$A:$A,A625,Detalhe_Registro!$D:$D,B625)</f>
        <v>1</v>
      </c>
      <c r="G625" s="63">
        <v>0.54545500000000002</v>
      </c>
      <c r="H625" s="63">
        <v>0.54545500000000002</v>
      </c>
      <c r="I625" s="62">
        <f>SUMIFS(Detalhe_Registro!$F:$F,Detalhe_Registro!$A:$A,A625,Detalhe_Registro!$D:$D,B625)</f>
        <v>17</v>
      </c>
      <c r="J625" s="63">
        <f>SUMIFS(Detalhe_Registro!$G:$G,Detalhe_Registro!$A:$A,A625,Detalhe_Registro!$D:$D,B625)</f>
        <v>1.42</v>
      </c>
      <c r="K625" s="40" t="str">
        <f>IF(G625="","",IF(G625&lt;Premissas!$C$8,"&lt; 1,00",IF(G625&lt;Premissas!$C$9,"1,00 – 1,19",IF(G625&lt;Premissas!$C$10,"1,20 – 1,39",IF(G625&lt;Premissas!$C$11,"1,40 – 1,59",IF(G625&lt;Premissas!$C$12,"1,60 – 1,99","≥ 2,00"))))))</f>
        <v>&lt; 1,00</v>
      </c>
      <c r="L625" s="64">
        <f>IF(G625="","",MIN(Premissas!$C$17,IF(G625&lt;Premissas!$C$8,Premissas!$E$7,IF(G625&lt;Premissas!$C$9,Premissas!$E$8,IF(G625&lt;Premissas!$C$10,Premissas!$E$9,IF(G625&lt;Premissas!$C$11,Premissas!$E$10,IF(G625&lt;Premissas!$C$12,Premissas!$E$11,Premissas!$E$12)))))))</f>
        <v>0</v>
      </c>
      <c r="M625" s="65">
        <f>IF(OR(L625="",L625=0),0,L625/Premissas!$C$16)</f>
        <v>0</v>
      </c>
      <c r="N625" s="40" t="str">
        <f>IF(L625&gt;=Premissas!$C$17,"SIM","NÃO")</f>
        <v>NÃO</v>
      </c>
    </row>
    <row r="626" spans="1:14" ht="15" customHeight="1">
      <c r="A626" s="40">
        <v>7</v>
      </c>
      <c r="B626" s="40" t="s">
        <v>1500</v>
      </c>
      <c r="C626" s="40" t="s">
        <v>1501</v>
      </c>
      <c r="D626" s="40">
        <v>930</v>
      </c>
      <c r="E626" s="40" t="s">
        <v>19</v>
      </c>
      <c r="F626" s="40">
        <f>COUNTIFS(Detalhe_Registro!$A:$A,A626,Detalhe_Registro!$D:$D,B626)</f>
        <v>1</v>
      </c>
      <c r="G626" s="63">
        <v>1.9090910000000001</v>
      </c>
      <c r="H626" s="63">
        <v>1.9090910000000001</v>
      </c>
      <c r="I626" s="62">
        <f>SUMIFS(Detalhe_Registro!$F:$F,Detalhe_Registro!$A:$A,A626,Detalhe_Registro!$D:$D,B626)</f>
        <v>519</v>
      </c>
      <c r="J626" s="63">
        <f>SUMIFS(Detalhe_Registro!$G:$G,Detalhe_Registro!$A:$A,A626,Detalhe_Registro!$D:$D,B626)</f>
        <v>12.4</v>
      </c>
      <c r="K626" s="40" t="str">
        <f>IF(G626="","",IF(G626&lt;Premissas!$C$8,"&lt; 1,00",IF(G626&lt;Premissas!$C$9,"1,00 – 1,19",IF(G626&lt;Premissas!$C$10,"1,20 – 1,39",IF(G626&lt;Premissas!$C$11,"1,40 – 1,59",IF(G626&lt;Premissas!$C$12,"1,60 – 1,99","≥ 2,00"))))))</f>
        <v>≥ 2,00</v>
      </c>
      <c r="L626" s="64">
        <f>IF(G626="","",MIN(Premissas!$C$17,IF(G626&lt;Premissas!$C$8,Premissas!$E$7,IF(G626&lt;Premissas!$C$9,Premissas!$E$8,IF(G626&lt;Premissas!$C$10,Premissas!$E$9,IF(G626&lt;Premissas!$C$11,Premissas!$E$10,IF(G626&lt;Premissas!$C$12,Premissas!$E$11,Premissas!$E$12)))))))</f>
        <v>750</v>
      </c>
      <c r="M626" s="65">
        <f>IF(OR(L626="",L626=0),0,L626/Premissas!$C$16)</f>
        <v>28.846153846153847</v>
      </c>
      <c r="N626" s="40" t="str">
        <f>IF(L626&gt;=Premissas!$C$17,"SIM","NÃO")</f>
        <v>SIM</v>
      </c>
    </row>
    <row r="627" spans="1:14" ht="15" customHeight="1">
      <c r="A627" s="40">
        <v>7</v>
      </c>
      <c r="B627" s="40" t="s">
        <v>1454</v>
      </c>
      <c r="C627" s="40" t="s">
        <v>1455</v>
      </c>
      <c r="D627" s="40">
        <v>930</v>
      </c>
      <c r="E627" s="40" t="s">
        <v>22</v>
      </c>
      <c r="F627" s="40">
        <f>COUNTIFS(Detalhe_Registro!$A:$A,A627,Detalhe_Registro!$D:$D,B627)</f>
        <v>1</v>
      </c>
      <c r="G627" s="63">
        <v>2.5</v>
      </c>
      <c r="H627" s="63">
        <v>2.5</v>
      </c>
      <c r="I627" s="62">
        <f>SUMIFS(Detalhe_Registro!$F:$F,Detalhe_Registro!$A:$A,A627,Detalhe_Registro!$D:$D,B627)</f>
        <v>1483</v>
      </c>
      <c r="J627" s="63">
        <f>SUMIFS(Detalhe_Registro!$G:$G,Detalhe_Registro!$A:$A,A627,Detalhe_Registro!$D:$D,B627)</f>
        <v>29.59</v>
      </c>
      <c r="K627" s="40" t="str">
        <f>IF(G627="","",IF(G627&lt;Premissas!$C$8,"&lt; 1,00",IF(G627&lt;Premissas!$C$9,"1,00 – 1,19",IF(G627&lt;Premissas!$C$10,"1,20 – 1,39",IF(G627&lt;Premissas!$C$11,"1,40 – 1,59",IF(G627&lt;Premissas!$C$12,"1,60 – 1,99","≥ 2,00"))))))</f>
        <v>≥ 2,00</v>
      </c>
      <c r="L627" s="64">
        <f>IF(G627="","",MIN(Premissas!$C$17,IF(G627&lt;Premissas!$C$8,Premissas!$E$7,IF(G627&lt;Premissas!$C$9,Premissas!$E$8,IF(G627&lt;Premissas!$C$10,Premissas!$E$9,IF(G627&lt;Premissas!$C$11,Premissas!$E$10,IF(G627&lt;Premissas!$C$12,Premissas!$E$11,Premissas!$E$12)))))))</f>
        <v>750</v>
      </c>
      <c r="M627" s="65">
        <f>IF(OR(L627="",L627=0),0,L627/Premissas!$C$16)</f>
        <v>28.846153846153847</v>
      </c>
      <c r="N627" s="40" t="str">
        <f>IF(L627&gt;=Premissas!$C$17,"SIM","NÃO")</f>
        <v>SIM</v>
      </c>
    </row>
    <row r="628" spans="1:14" ht="15" customHeight="1">
      <c r="A628" s="40">
        <v>7</v>
      </c>
      <c r="B628" s="40" t="s">
        <v>1694</v>
      </c>
      <c r="C628" s="40" t="s">
        <v>1695</v>
      </c>
      <c r="D628" s="40">
        <v>930</v>
      </c>
      <c r="E628" s="40" t="s">
        <v>22</v>
      </c>
      <c r="F628" s="40">
        <f>COUNTIFS(Detalhe_Registro!$A:$A,A628,Detalhe_Registro!$D:$D,B628)</f>
        <v>1</v>
      </c>
      <c r="G628" s="63">
        <v>3.8</v>
      </c>
      <c r="H628" s="63">
        <v>3.8</v>
      </c>
      <c r="I628" s="62">
        <f>SUMIFS(Detalhe_Registro!$F:$F,Detalhe_Registro!$A:$A,A628,Detalhe_Registro!$D:$D,B628)</f>
        <v>1780</v>
      </c>
      <c r="J628" s="63">
        <f>SUMIFS(Detalhe_Registro!$G:$G,Detalhe_Registro!$A:$A,A628,Detalhe_Registro!$D:$D,B628)</f>
        <v>23.49</v>
      </c>
      <c r="K628" s="40" t="str">
        <f>IF(G628="","",IF(G628&lt;Premissas!$C$8,"&lt; 1,00",IF(G628&lt;Premissas!$C$9,"1,00 – 1,19",IF(G628&lt;Premissas!$C$10,"1,20 – 1,39",IF(G628&lt;Premissas!$C$11,"1,40 – 1,59",IF(G628&lt;Premissas!$C$12,"1,60 – 1,99","≥ 2,00"))))))</f>
        <v>≥ 2,00</v>
      </c>
      <c r="L628" s="64">
        <f>IF(G628="","",MIN(Premissas!$C$17,IF(G628&lt;Premissas!$C$8,Premissas!$E$7,IF(G628&lt;Premissas!$C$9,Premissas!$E$8,IF(G628&lt;Premissas!$C$10,Premissas!$E$9,IF(G628&lt;Premissas!$C$11,Premissas!$E$10,IF(G628&lt;Premissas!$C$12,Premissas!$E$11,Premissas!$E$12)))))))</f>
        <v>750</v>
      </c>
      <c r="M628" s="65">
        <f>IF(OR(L628="",L628=0),0,L628/Premissas!$C$16)</f>
        <v>28.846153846153847</v>
      </c>
      <c r="N628" s="40" t="str">
        <f>IF(L628&gt;=Premissas!$C$17,"SIM","NÃO")</f>
        <v>SIM</v>
      </c>
    </row>
    <row r="629" spans="1:14" ht="15" customHeight="1">
      <c r="A629" s="40">
        <v>7</v>
      </c>
      <c r="B629" s="40" t="s">
        <v>1458</v>
      </c>
      <c r="C629" s="40" t="s">
        <v>1459</v>
      </c>
      <c r="D629" s="40">
        <v>930</v>
      </c>
      <c r="E629" s="40" t="s">
        <v>20</v>
      </c>
      <c r="F629" s="40">
        <f>COUNTIFS(Detalhe_Registro!$A:$A,A629,Detalhe_Registro!$D:$D,B629)</f>
        <v>1</v>
      </c>
      <c r="G629" s="63">
        <v>1.4117649999999999</v>
      </c>
      <c r="H629" s="63">
        <v>1.4117649999999999</v>
      </c>
      <c r="I629" s="62">
        <f>SUMIFS(Detalhe_Registro!$F:$F,Detalhe_Registro!$A:$A,A629,Detalhe_Registro!$D:$D,B629)</f>
        <v>3337</v>
      </c>
      <c r="J629" s="63">
        <f>SUMIFS(Detalhe_Registro!$G:$G,Detalhe_Registro!$A:$A,A629,Detalhe_Registro!$D:$D,B629)</f>
        <v>136.47999999999999</v>
      </c>
      <c r="K629" s="40" t="str">
        <f>IF(G629="","",IF(G629&lt;Premissas!$C$8,"&lt; 1,00",IF(G629&lt;Premissas!$C$9,"1,00 – 1,19",IF(G629&lt;Premissas!$C$10,"1,20 – 1,39",IF(G629&lt;Premissas!$C$11,"1,40 – 1,59",IF(G629&lt;Premissas!$C$12,"1,60 – 1,99","≥ 2,00"))))))</f>
        <v>1,40 – 1,59</v>
      </c>
      <c r="L629" s="64">
        <f>IF(G629="","",MIN(Premissas!$C$17,IF(G629&lt;Premissas!$C$8,Premissas!$E$7,IF(G629&lt;Premissas!$C$9,Premissas!$E$8,IF(G629&lt;Premissas!$C$10,Premissas!$E$9,IF(G629&lt;Premissas!$C$11,Premissas!$E$10,IF(G629&lt;Premissas!$C$12,Premissas!$E$11,Premissas!$E$12)))))))</f>
        <v>350</v>
      </c>
      <c r="M629" s="65">
        <f>IF(OR(L629="",L629=0),0,L629/Premissas!$C$16)</f>
        <v>13.461538461538462</v>
      </c>
      <c r="N629" s="40" t="str">
        <f>IF(L629&gt;=Premissas!$C$17,"SIM","NÃO")</f>
        <v>NÃO</v>
      </c>
    </row>
    <row r="630" spans="1:14" ht="15" customHeight="1">
      <c r="A630" s="40">
        <v>7</v>
      </c>
      <c r="B630" s="40" t="s">
        <v>1636</v>
      </c>
      <c r="C630" s="40" t="s">
        <v>1637</v>
      </c>
      <c r="D630" s="40">
        <v>930</v>
      </c>
      <c r="E630" s="40" t="s">
        <v>20</v>
      </c>
      <c r="F630" s="40">
        <f>COUNTIFS(Detalhe_Registro!$A:$A,A630,Detalhe_Registro!$D:$D,B630)</f>
        <v>1</v>
      </c>
      <c r="G630" s="63">
        <v>1.2941180000000001</v>
      </c>
      <c r="H630" s="63">
        <v>1.2941180000000001</v>
      </c>
      <c r="I630" s="62">
        <f>SUMIFS(Detalhe_Registro!$F:$F,Detalhe_Registro!$A:$A,A630,Detalhe_Registro!$D:$D,B630)</f>
        <v>2033</v>
      </c>
      <c r="J630" s="63">
        <f>SUMIFS(Detalhe_Registro!$G:$G,Detalhe_Registro!$A:$A,A630,Detalhe_Registro!$D:$D,B630)</f>
        <v>93.76</v>
      </c>
      <c r="K630" s="40" t="str">
        <f>IF(G630="","",IF(G630&lt;Premissas!$C$8,"&lt; 1,00",IF(G630&lt;Premissas!$C$9,"1,00 – 1,19",IF(G630&lt;Premissas!$C$10,"1,20 – 1,39",IF(G630&lt;Premissas!$C$11,"1,40 – 1,59",IF(G630&lt;Premissas!$C$12,"1,60 – 1,99","≥ 2,00"))))))</f>
        <v>1,20 – 1,39</v>
      </c>
      <c r="L630" s="64">
        <f>IF(G630="","",MIN(Premissas!$C$17,IF(G630&lt;Premissas!$C$8,Premissas!$E$7,IF(G630&lt;Premissas!$C$9,Premissas!$E$8,IF(G630&lt;Premissas!$C$10,Premissas!$E$9,IF(G630&lt;Premissas!$C$11,Premissas!$E$10,IF(G630&lt;Premissas!$C$12,Premissas!$E$11,Premissas!$E$12)))))))</f>
        <v>200</v>
      </c>
      <c r="M630" s="65">
        <f>IF(OR(L630="",L630=0),0,L630/Premissas!$C$16)</f>
        <v>7.6923076923076925</v>
      </c>
      <c r="N630" s="40" t="str">
        <f>IF(L630&gt;=Premissas!$C$17,"SIM","NÃO")</f>
        <v>NÃO</v>
      </c>
    </row>
    <row r="631" spans="1:14" ht="15" customHeight="1">
      <c r="A631" s="40">
        <v>7</v>
      </c>
      <c r="B631" s="40" t="s">
        <v>1508</v>
      </c>
      <c r="C631" s="40" t="s">
        <v>1509</v>
      </c>
      <c r="D631" s="40">
        <v>930</v>
      </c>
      <c r="E631" s="40" t="s">
        <v>22</v>
      </c>
      <c r="F631" s="40">
        <f>COUNTIFS(Detalhe_Registro!$A:$A,A631,Detalhe_Registro!$D:$D,B631)</f>
        <v>1</v>
      </c>
      <c r="G631" s="63">
        <v>0.85</v>
      </c>
      <c r="H631" s="63">
        <v>0.85</v>
      </c>
      <c r="I631" s="62">
        <f>SUMIFS(Detalhe_Registro!$F:$F,Detalhe_Registro!$A:$A,A631,Detalhe_Registro!$D:$D,B631)</f>
        <v>1138</v>
      </c>
      <c r="J631" s="63">
        <f>SUMIFS(Detalhe_Registro!$G:$G,Detalhe_Registro!$A:$A,A631,Detalhe_Registro!$D:$D,B631)</f>
        <v>65.95</v>
      </c>
      <c r="K631" s="40" t="str">
        <f>IF(G631="","",IF(G631&lt;Premissas!$C$8,"&lt; 1,00",IF(G631&lt;Premissas!$C$9,"1,00 – 1,19",IF(G631&lt;Premissas!$C$10,"1,20 – 1,39",IF(G631&lt;Premissas!$C$11,"1,40 – 1,59",IF(G631&lt;Premissas!$C$12,"1,60 – 1,99","≥ 2,00"))))))</f>
        <v>&lt; 1,00</v>
      </c>
      <c r="L631" s="64">
        <f>IF(G631="","",MIN(Premissas!$C$17,IF(G631&lt;Premissas!$C$8,Premissas!$E$7,IF(G631&lt;Premissas!$C$9,Premissas!$E$8,IF(G631&lt;Premissas!$C$10,Premissas!$E$9,IF(G631&lt;Premissas!$C$11,Premissas!$E$10,IF(G631&lt;Premissas!$C$12,Premissas!$E$11,Premissas!$E$12)))))))</f>
        <v>0</v>
      </c>
      <c r="M631" s="65">
        <f>IF(OR(L631="",L631=0),0,L631/Premissas!$C$16)</f>
        <v>0</v>
      </c>
      <c r="N631" s="40" t="str">
        <f>IF(L631&gt;=Premissas!$C$17,"SIM","NÃO")</f>
        <v>NÃO</v>
      </c>
    </row>
    <row r="632" spans="1:14" ht="15" customHeight="1">
      <c r="A632" s="40">
        <v>7</v>
      </c>
      <c r="B632" s="40" t="s">
        <v>1664</v>
      </c>
      <c r="C632" s="40" t="s">
        <v>1665</v>
      </c>
      <c r="D632" s="40">
        <v>930</v>
      </c>
      <c r="E632" s="40" t="s">
        <v>19</v>
      </c>
      <c r="F632" s="40">
        <f>COUNTIFS(Detalhe_Registro!$A:$A,A632,Detalhe_Registro!$D:$D,B632)</f>
        <v>1</v>
      </c>
      <c r="G632" s="63">
        <v>0.59090900000000002</v>
      </c>
      <c r="H632" s="63">
        <v>0.59090900000000002</v>
      </c>
      <c r="I632" s="62">
        <f>SUMIFS(Detalhe_Registro!$F:$F,Detalhe_Registro!$A:$A,A632,Detalhe_Registro!$D:$D,B632)</f>
        <v>26</v>
      </c>
      <c r="J632" s="63">
        <f>SUMIFS(Detalhe_Registro!$G:$G,Detalhe_Registro!$A:$A,A632,Detalhe_Registro!$D:$D,B632)</f>
        <v>1.97</v>
      </c>
      <c r="K632" s="40" t="str">
        <f>IF(G632="","",IF(G632&lt;Premissas!$C$8,"&lt; 1,00",IF(G632&lt;Premissas!$C$9,"1,00 – 1,19",IF(G632&lt;Premissas!$C$10,"1,20 – 1,39",IF(G632&lt;Premissas!$C$11,"1,40 – 1,59",IF(G632&lt;Premissas!$C$12,"1,60 – 1,99","≥ 2,00"))))))</f>
        <v>&lt; 1,00</v>
      </c>
      <c r="L632" s="64">
        <f>IF(G632="","",MIN(Premissas!$C$17,IF(G632&lt;Premissas!$C$8,Premissas!$E$7,IF(G632&lt;Premissas!$C$9,Premissas!$E$8,IF(G632&lt;Premissas!$C$10,Premissas!$E$9,IF(G632&lt;Premissas!$C$11,Premissas!$E$10,IF(G632&lt;Premissas!$C$12,Premissas!$E$11,Premissas!$E$12)))))))</f>
        <v>0</v>
      </c>
      <c r="M632" s="65">
        <f>IF(OR(L632="",L632=0),0,L632/Premissas!$C$16)</f>
        <v>0</v>
      </c>
      <c r="N632" s="40" t="str">
        <f>IF(L632&gt;=Premissas!$C$17,"SIM","NÃO")</f>
        <v>NÃO</v>
      </c>
    </row>
    <row r="633" spans="1:14" ht="15" customHeight="1">
      <c r="A633" s="40">
        <v>7</v>
      </c>
      <c r="B633" s="40" t="s">
        <v>1430</v>
      </c>
      <c r="C633" s="40" t="s">
        <v>1431</v>
      </c>
      <c r="D633" s="40">
        <v>930</v>
      </c>
      <c r="E633" s="40" t="s">
        <v>20</v>
      </c>
      <c r="F633" s="40">
        <f>COUNTIFS(Detalhe_Registro!$A:$A,A633,Detalhe_Registro!$D:$D,B633)</f>
        <v>1</v>
      </c>
      <c r="G633" s="63">
        <v>0.17647099999999999</v>
      </c>
      <c r="H633" s="63">
        <v>0.17647099999999999</v>
      </c>
      <c r="I633" s="62">
        <f>SUMIFS(Detalhe_Registro!$F:$F,Detalhe_Registro!$A:$A,A633,Detalhe_Registro!$D:$D,B633)</f>
        <v>20</v>
      </c>
      <c r="J633" s="63">
        <f>SUMIFS(Detalhe_Registro!$G:$G,Detalhe_Registro!$A:$A,A633,Detalhe_Registro!$D:$D,B633)</f>
        <v>6.67</v>
      </c>
      <c r="K633" s="40" t="str">
        <f>IF(G633="","",IF(G633&lt;Premissas!$C$8,"&lt; 1,00",IF(G633&lt;Premissas!$C$9,"1,00 – 1,19",IF(G633&lt;Premissas!$C$10,"1,20 – 1,39",IF(G633&lt;Premissas!$C$11,"1,40 – 1,59",IF(G633&lt;Premissas!$C$12,"1,60 – 1,99","≥ 2,00"))))))</f>
        <v>&lt; 1,00</v>
      </c>
      <c r="L633" s="64">
        <f>IF(G633="","",MIN(Premissas!$C$17,IF(G633&lt;Premissas!$C$8,Premissas!$E$7,IF(G633&lt;Premissas!$C$9,Premissas!$E$8,IF(G633&lt;Premissas!$C$10,Premissas!$E$9,IF(G633&lt;Premissas!$C$11,Premissas!$E$10,IF(G633&lt;Premissas!$C$12,Premissas!$E$11,Premissas!$E$12)))))))</f>
        <v>0</v>
      </c>
      <c r="M633" s="65">
        <f>IF(OR(L633="",L633=0),0,L633/Premissas!$C$16)</f>
        <v>0</v>
      </c>
      <c r="N633" s="40" t="str">
        <f>IF(L633&gt;=Premissas!$C$17,"SIM","NÃO")</f>
        <v>NÃO</v>
      </c>
    </row>
    <row r="634" spans="1:14" ht="15" customHeight="1">
      <c r="A634" s="40">
        <v>7</v>
      </c>
      <c r="B634" s="40" t="s">
        <v>1394</v>
      </c>
      <c r="C634" s="40" t="s">
        <v>1395</v>
      </c>
      <c r="D634" s="40">
        <v>930</v>
      </c>
      <c r="E634" s="40" t="s">
        <v>1943</v>
      </c>
      <c r="F634" s="40">
        <f>COUNTIFS(Detalhe_Registro!$A:$A,A634,Detalhe_Registro!$D:$D,B634)</f>
        <v>2</v>
      </c>
      <c r="G634" s="63">
        <v>2.8235290000000002</v>
      </c>
      <c r="H634" s="63">
        <v>1.961765</v>
      </c>
      <c r="I634" s="62">
        <f>SUMIFS(Detalhe_Registro!$F:$F,Detalhe_Registro!$A:$A,A634,Detalhe_Registro!$D:$D,B634)</f>
        <v>1523</v>
      </c>
      <c r="J634" s="63">
        <f>SUMIFS(Detalhe_Registro!$G:$G,Detalhe_Registro!$A:$A,A634,Detalhe_Registro!$D:$D,B634)</f>
        <v>68.800000000000011</v>
      </c>
      <c r="K634" s="40" t="str">
        <f>IF(G634="","",IF(G634&lt;Premissas!$C$8,"&lt; 1,00",IF(G634&lt;Premissas!$C$9,"1,00 – 1,19",IF(G634&lt;Premissas!$C$10,"1,20 – 1,39",IF(G634&lt;Premissas!$C$11,"1,40 – 1,59",IF(G634&lt;Premissas!$C$12,"1,60 – 1,99","≥ 2,00"))))))</f>
        <v>≥ 2,00</v>
      </c>
      <c r="L634" s="64">
        <f>IF(G634="","",MIN(Premissas!$C$17,IF(G634&lt;Premissas!$C$8,Premissas!$E$7,IF(G634&lt;Premissas!$C$9,Premissas!$E$8,IF(G634&lt;Premissas!$C$10,Premissas!$E$9,IF(G634&lt;Premissas!$C$11,Premissas!$E$10,IF(G634&lt;Premissas!$C$12,Premissas!$E$11,Premissas!$E$12)))))))</f>
        <v>750</v>
      </c>
      <c r="M634" s="65">
        <f>IF(OR(L634="",L634=0),0,L634/Premissas!$C$16)</f>
        <v>28.846153846153847</v>
      </c>
      <c r="N634" s="40" t="str">
        <f>IF(L634&gt;=Premissas!$C$17,"SIM","NÃO")</f>
        <v>SIM</v>
      </c>
    </row>
    <row r="635" spans="1:14" ht="15" customHeight="1">
      <c r="A635" s="40">
        <v>7</v>
      </c>
      <c r="B635" s="40" t="s">
        <v>1506</v>
      </c>
      <c r="C635" s="40" t="s">
        <v>1507</v>
      </c>
      <c r="D635" s="40">
        <v>930</v>
      </c>
      <c r="E635" s="40" t="s">
        <v>19</v>
      </c>
      <c r="F635" s="40">
        <f>COUNTIFS(Detalhe_Registro!$A:$A,A635,Detalhe_Registro!$D:$D,B635)</f>
        <v>1</v>
      </c>
      <c r="G635" s="63">
        <v>0.45454499999999998</v>
      </c>
      <c r="H635" s="63">
        <v>0.45454499999999998</v>
      </c>
      <c r="I635" s="62">
        <f>SUMIFS(Detalhe_Registro!$F:$F,Detalhe_Registro!$A:$A,A635,Detalhe_Registro!$D:$D,B635)</f>
        <v>636</v>
      </c>
      <c r="J635" s="63">
        <f>SUMIFS(Detalhe_Registro!$G:$G,Detalhe_Registro!$A:$A,A635,Detalhe_Registro!$D:$D,B635)</f>
        <v>61.13</v>
      </c>
      <c r="K635" s="40" t="str">
        <f>IF(G635="","",IF(G635&lt;Premissas!$C$8,"&lt; 1,00",IF(G635&lt;Premissas!$C$9,"1,00 – 1,19",IF(G635&lt;Premissas!$C$10,"1,20 – 1,39",IF(G635&lt;Premissas!$C$11,"1,40 – 1,59",IF(G635&lt;Premissas!$C$12,"1,60 – 1,99","≥ 2,00"))))))</f>
        <v>&lt; 1,00</v>
      </c>
      <c r="L635" s="64">
        <f>IF(G635="","",MIN(Premissas!$C$17,IF(G635&lt;Premissas!$C$8,Premissas!$E$7,IF(G635&lt;Premissas!$C$9,Premissas!$E$8,IF(G635&lt;Premissas!$C$10,Premissas!$E$9,IF(G635&lt;Premissas!$C$11,Premissas!$E$10,IF(G635&lt;Premissas!$C$12,Premissas!$E$11,Premissas!$E$12)))))))</f>
        <v>0</v>
      </c>
      <c r="M635" s="65">
        <f>IF(OR(L635="",L635=0),0,L635/Premissas!$C$16)</f>
        <v>0</v>
      </c>
      <c r="N635" s="40" t="str">
        <f>IF(L635&gt;=Premissas!$C$17,"SIM","NÃO")</f>
        <v>NÃO</v>
      </c>
    </row>
    <row r="636" spans="1:14" ht="15" customHeight="1">
      <c r="A636" s="40">
        <v>7</v>
      </c>
      <c r="B636" s="40" t="s">
        <v>1598</v>
      </c>
      <c r="C636" s="40" t="s">
        <v>1599</v>
      </c>
      <c r="D636" s="40">
        <v>930</v>
      </c>
      <c r="E636" s="40" t="s">
        <v>19</v>
      </c>
      <c r="F636" s="40">
        <f>COUNTIFS(Detalhe_Registro!$A:$A,A636,Detalhe_Registro!$D:$D,B636)</f>
        <v>1</v>
      </c>
      <c r="G636" s="63">
        <v>0.95454499999999998</v>
      </c>
      <c r="H636" s="63">
        <v>0.95454499999999998</v>
      </c>
      <c r="I636" s="62">
        <f>SUMIFS(Detalhe_Registro!$F:$F,Detalhe_Registro!$A:$A,A636,Detalhe_Registro!$D:$D,B636)</f>
        <v>81</v>
      </c>
      <c r="J636" s="63">
        <f>SUMIFS(Detalhe_Registro!$G:$G,Detalhe_Registro!$A:$A,A636,Detalhe_Registro!$D:$D,B636)</f>
        <v>3.86</v>
      </c>
      <c r="K636" s="40" t="str">
        <f>IF(G636="","",IF(G636&lt;Premissas!$C$8,"&lt; 1,00",IF(G636&lt;Premissas!$C$9,"1,00 – 1,19",IF(G636&lt;Premissas!$C$10,"1,20 – 1,39",IF(G636&lt;Premissas!$C$11,"1,40 – 1,59",IF(G636&lt;Premissas!$C$12,"1,60 – 1,99","≥ 2,00"))))))</f>
        <v>&lt; 1,00</v>
      </c>
      <c r="L636" s="64">
        <f>IF(G636="","",MIN(Premissas!$C$17,IF(G636&lt;Premissas!$C$8,Premissas!$E$7,IF(G636&lt;Premissas!$C$9,Premissas!$E$8,IF(G636&lt;Premissas!$C$10,Premissas!$E$9,IF(G636&lt;Premissas!$C$11,Premissas!$E$10,IF(G636&lt;Premissas!$C$12,Premissas!$E$11,Premissas!$E$12)))))))</f>
        <v>0</v>
      </c>
      <c r="M636" s="65">
        <f>IF(OR(L636="",L636=0),0,L636/Premissas!$C$16)</f>
        <v>0</v>
      </c>
      <c r="N636" s="40" t="str">
        <f>IF(L636&gt;=Premissas!$C$17,"SIM","NÃO")</f>
        <v>NÃO</v>
      </c>
    </row>
    <row r="637" spans="1:14" ht="15" customHeight="1">
      <c r="A637" s="40">
        <v>7</v>
      </c>
      <c r="B637" s="40" t="s">
        <v>1420</v>
      </c>
      <c r="C637" s="40" t="s">
        <v>1421</v>
      </c>
      <c r="D637" s="40">
        <v>930</v>
      </c>
      <c r="E637" s="40" t="s">
        <v>20</v>
      </c>
      <c r="F637" s="40">
        <f>COUNTIFS(Detalhe_Registro!$A:$A,A637,Detalhe_Registro!$D:$D,B637)</f>
        <v>1</v>
      </c>
      <c r="G637" s="63">
        <v>0.47058800000000001</v>
      </c>
      <c r="H637" s="63">
        <v>0.47058800000000001</v>
      </c>
      <c r="I637" s="62">
        <f>SUMIFS(Detalhe_Registro!$F:$F,Detalhe_Registro!$A:$A,A637,Detalhe_Registro!$D:$D,B637)</f>
        <v>434</v>
      </c>
      <c r="J637" s="63">
        <f>SUMIFS(Detalhe_Registro!$G:$G,Detalhe_Registro!$A:$A,A637,Detalhe_Registro!$D:$D,B637)</f>
        <v>52.08</v>
      </c>
      <c r="K637" s="40" t="str">
        <f>IF(G637="","",IF(G637&lt;Premissas!$C$8,"&lt; 1,00",IF(G637&lt;Premissas!$C$9,"1,00 – 1,19",IF(G637&lt;Premissas!$C$10,"1,20 – 1,39",IF(G637&lt;Premissas!$C$11,"1,40 – 1,59",IF(G637&lt;Premissas!$C$12,"1,60 – 1,99","≥ 2,00"))))))</f>
        <v>&lt; 1,00</v>
      </c>
      <c r="L637" s="64">
        <f>IF(G637="","",MIN(Premissas!$C$17,IF(G637&lt;Premissas!$C$8,Premissas!$E$7,IF(G637&lt;Premissas!$C$9,Premissas!$E$8,IF(G637&lt;Premissas!$C$10,Premissas!$E$9,IF(G637&lt;Premissas!$C$11,Premissas!$E$10,IF(G637&lt;Premissas!$C$12,Premissas!$E$11,Premissas!$E$12)))))))</f>
        <v>0</v>
      </c>
      <c r="M637" s="65">
        <f>IF(OR(L637="",L637=0),0,L637/Premissas!$C$16)</f>
        <v>0</v>
      </c>
      <c r="N637" s="40" t="str">
        <f>IF(L637&gt;=Premissas!$C$17,"SIM","NÃO")</f>
        <v>NÃO</v>
      </c>
    </row>
    <row r="638" spans="1:14" ht="15" customHeight="1">
      <c r="A638" s="40">
        <v>7</v>
      </c>
      <c r="B638" s="40" t="s">
        <v>1690</v>
      </c>
      <c r="C638" s="40" t="s">
        <v>1691</v>
      </c>
      <c r="D638" s="40">
        <v>930</v>
      </c>
      <c r="E638" s="40" t="s">
        <v>1937</v>
      </c>
      <c r="F638" s="40">
        <f>COUNTIFS(Detalhe_Registro!$A:$A,A638,Detalhe_Registro!$D:$D,B638)</f>
        <v>2</v>
      </c>
      <c r="G638" s="63">
        <v>0.875</v>
      </c>
      <c r="H638" s="63">
        <v>0.81985300000000005</v>
      </c>
      <c r="I638" s="62">
        <f>SUMIFS(Detalhe_Registro!$F:$F,Detalhe_Registro!$A:$A,A638,Detalhe_Registro!$D:$D,B638)</f>
        <v>1756</v>
      </c>
      <c r="J638" s="63">
        <f>SUMIFS(Detalhe_Registro!$G:$G,Detalhe_Registro!$A:$A,A638,Detalhe_Registro!$D:$D,B638)</f>
        <v>134.72999999999999</v>
      </c>
      <c r="K638" s="40" t="str">
        <f>IF(G638="","",IF(G638&lt;Premissas!$C$8,"&lt; 1,00",IF(G638&lt;Premissas!$C$9,"1,00 – 1,19",IF(G638&lt;Premissas!$C$10,"1,20 – 1,39",IF(G638&lt;Premissas!$C$11,"1,40 – 1,59",IF(G638&lt;Premissas!$C$12,"1,60 – 1,99","≥ 2,00"))))))</f>
        <v>&lt; 1,00</v>
      </c>
      <c r="L638" s="64">
        <f>IF(G638="","",MIN(Premissas!$C$17,IF(G638&lt;Premissas!$C$8,Premissas!$E$7,IF(G638&lt;Premissas!$C$9,Premissas!$E$8,IF(G638&lt;Premissas!$C$10,Premissas!$E$9,IF(G638&lt;Premissas!$C$11,Premissas!$E$10,IF(G638&lt;Premissas!$C$12,Premissas!$E$11,Premissas!$E$12)))))))</f>
        <v>0</v>
      </c>
      <c r="M638" s="65">
        <f>IF(OR(L638="",L638=0),0,L638/Premissas!$C$16)</f>
        <v>0</v>
      </c>
      <c r="N638" s="40" t="str">
        <f>IF(L638&gt;=Premissas!$C$17,"SIM","NÃO")</f>
        <v>NÃO</v>
      </c>
    </row>
    <row r="639" spans="1:14" ht="15" customHeight="1">
      <c r="A639" s="40">
        <v>7</v>
      </c>
      <c r="B639" s="40" t="s">
        <v>1550</v>
      </c>
      <c r="C639" s="40" t="s">
        <v>1551</v>
      </c>
      <c r="D639" s="40">
        <v>930</v>
      </c>
      <c r="E639" s="40" t="s">
        <v>19</v>
      </c>
      <c r="F639" s="40">
        <f>COUNTIFS(Detalhe_Registro!$A:$A,A639,Detalhe_Registro!$D:$D,B639)</f>
        <v>1</v>
      </c>
      <c r="G639" s="63">
        <v>1.3636360000000001</v>
      </c>
      <c r="H639" s="63">
        <v>1.3636360000000001</v>
      </c>
      <c r="I639" s="62">
        <f>SUMIFS(Detalhe_Registro!$F:$F,Detalhe_Registro!$A:$A,A639,Detalhe_Registro!$D:$D,B639)</f>
        <v>501</v>
      </c>
      <c r="J639" s="63">
        <f>SUMIFS(Detalhe_Registro!$G:$G,Detalhe_Registro!$A:$A,A639,Detalhe_Registro!$D:$D,B639)</f>
        <v>16.96</v>
      </c>
      <c r="K639" s="40" t="str">
        <f>IF(G639="","",IF(G639&lt;Premissas!$C$8,"&lt; 1,00",IF(G639&lt;Premissas!$C$9,"1,00 – 1,19",IF(G639&lt;Premissas!$C$10,"1,20 – 1,39",IF(G639&lt;Premissas!$C$11,"1,40 – 1,59",IF(G639&lt;Premissas!$C$12,"1,60 – 1,99","≥ 2,00"))))))</f>
        <v>1,20 – 1,39</v>
      </c>
      <c r="L639" s="64">
        <f>IF(G639="","",MIN(Premissas!$C$17,IF(G639&lt;Premissas!$C$8,Premissas!$E$7,IF(G639&lt;Premissas!$C$9,Premissas!$E$8,IF(G639&lt;Premissas!$C$10,Premissas!$E$9,IF(G639&lt;Premissas!$C$11,Premissas!$E$10,IF(G639&lt;Premissas!$C$12,Premissas!$E$11,Premissas!$E$12)))))))</f>
        <v>200</v>
      </c>
      <c r="M639" s="65">
        <f>IF(OR(L639="",L639=0),0,L639/Premissas!$C$16)</f>
        <v>7.6923076923076925</v>
      </c>
      <c r="N639" s="40" t="str">
        <f>IF(L639&gt;=Premissas!$C$17,"SIM","NÃO")</f>
        <v>NÃO</v>
      </c>
    </row>
    <row r="640" spans="1:14" ht="15" customHeight="1">
      <c r="A640" s="40">
        <v>7</v>
      </c>
      <c r="B640" s="40" t="s">
        <v>1624</v>
      </c>
      <c r="C640" s="40" t="s">
        <v>1625</v>
      </c>
      <c r="D640" s="40">
        <v>930</v>
      </c>
      <c r="E640" s="40" t="s">
        <v>19</v>
      </c>
      <c r="F640" s="40">
        <f>COUNTIFS(Detalhe_Registro!$A:$A,A640,Detalhe_Registro!$D:$D,B640)</f>
        <v>1</v>
      </c>
      <c r="G640" s="63">
        <v>2.5</v>
      </c>
      <c r="H640" s="63">
        <v>2.5</v>
      </c>
      <c r="I640" s="62">
        <f>SUMIFS(Detalhe_Registro!$F:$F,Detalhe_Registro!$A:$A,A640,Detalhe_Registro!$D:$D,B640)</f>
        <v>573</v>
      </c>
      <c r="J640" s="63">
        <f>SUMIFS(Detalhe_Registro!$G:$G,Detalhe_Registro!$A:$A,A640,Detalhe_Registro!$D:$D,B640)</f>
        <v>10.42</v>
      </c>
      <c r="K640" s="40" t="str">
        <f>IF(G640="","",IF(G640&lt;Premissas!$C$8,"&lt; 1,00",IF(G640&lt;Premissas!$C$9,"1,00 – 1,19",IF(G640&lt;Premissas!$C$10,"1,20 – 1,39",IF(G640&lt;Premissas!$C$11,"1,40 – 1,59",IF(G640&lt;Premissas!$C$12,"1,60 – 1,99","≥ 2,00"))))))</f>
        <v>≥ 2,00</v>
      </c>
      <c r="L640" s="64">
        <f>IF(G640="","",MIN(Premissas!$C$17,IF(G640&lt;Premissas!$C$8,Premissas!$E$7,IF(G640&lt;Premissas!$C$9,Premissas!$E$8,IF(G640&lt;Premissas!$C$10,Premissas!$E$9,IF(G640&lt;Premissas!$C$11,Premissas!$E$10,IF(G640&lt;Premissas!$C$12,Premissas!$E$11,Premissas!$E$12)))))))</f>
        <v>750</v>
      </c>
      <c r="M640" s="65">
        <f>IF(OR(L640="",L640=0),0,L640/Premissas!$C$16)</f>
        <v>28.846153846153847</v>
      </c>
      <c r="N640" s="40" t="str">
        <f>IF(L640&gt;=Premissas!$C$17,"SIM","NÃO")</f>
        <v>SIM</v>
      </c>
    </row>
    <row r="641" spans="1:14" ht="15" customHeight="1">
      <c r="A641" s="40">
        <v>7</v>
      </c>
      <c r="B641" s="40" t="s">
        <v>1526</v>
      </c>
      <c r="C641" s="40" t="s">
        <v>1527</v>
      </c>
      <c r="D641" s="40">
        <v>930</v>
      </c>
      <c r="E641" s="40" t="s">
        <v>19</v>
      </c>
      <c r="F641" s="40">
        <f>COUNTIFS(Detalhe_Registro!$A:$A,A641,Detalhe_Registro!$D:$D,B641)</f>
        <v>1</v>
      </c>
      <c r="G641" s="63">
        <v>2.5</v>
      </c>
      <c r="H641" s="63">
        <v>2.5</v>
      </c>
      <c r="I641" s="62">
        <f>SUMIFS(Detalhe_Registro!$F:$F,Detalhe_Registro!$A:$A,A641,Detalhe_Registro!$D:$D,B641)</f>
        <v>2094</v>
      </c>
      <c r="J641" s="63">
        <f>SUMIFS(Detalhe_Registro!$G:$G,Detalhe_Registro!$A:$A,A641,Detalhe_Registro!$D:$D,B641)</f>
        <v>38.270000000000003</v>
      </c>
      <c r="K641" s="40" t="str">
        <f>IF(G641="","",IF(G641&lt;Premissas!$C$8,"&lt; 1,00",IF(G641&lt;Premissas!$C$9,"1,00 – 1,19",IF(G641&lt;Premissas!$C$10,"1,20 – 1,39",IF(G641&lt;Premissas!$C$11,"1,40 – 1,59",IF(G641&lt;Premissas!$C$12,"1,60 – 1,99","≥ 2,00"))))))</f>
        <v>≥ 2,00</v>
      </c>
      <c r="L641" s="64">
        <f>IF(G641="","",MIN(Premissas!$C$17,IF(G641&lt;Premissas!$C$8,Premissas!$E$7,IF(G641&lt;Premissas!$C$9,Premissas!$E$8,IF(G641&lt;Premissas!$C$10,Premissas!$E$9,IF(G641&lt;Premissas!$C$11,Premissas!$E$10,IF(G641&lt;Premissas!$C$12,Premissas!$E$11,Premissas!$E$12)))))))</f>
        <v>750</v>
      </c>
      <c r="M641" s="65">
        <f>IF(OR(L641="",L641=0),0,L641/Premissas!$C$16)</f>
        <v>28.846153846153847</v>
      </c>
      <c r="N641" s="40" t="str">
        <f>IF(L641&gt;=Premissas!$C$17,"SIM","NÃO")</f>
        <v>SIM</v>
      </c>
    </row>
    <row r="642" spans="1:14" ht="15" customHeight="1">
      <c r="A642" s="40">
        <v>7</v>
      </c>
      <c r="B642" s="40" t="s">
        <v>1634</v>
      </c>
      <c r="C642" s="40" t="s">
        <v>1635</v>
      </c>
      <c r="D642" s="40">
        <v>930</v>
      </c>
      <c r="E642" s="40" t="s">
        <v>21</v>
      </c>
      <c r="F642" s="40">
        <f>COUNTIFS(Detalhe_Registro!$A:$A,A642,Detalhe_Registro!$D:$D,B642)</f>
        <v>1</v>
      </c>
      <c r="G642" s="63">
        <v>0.125</v>
      </c>
      <c r="H642" s="63">
        <v>0.125</v>
      </c>
      <c r="I642" s="62">
        <f>SUMIFS(Detalhe_Registro!$F:$F,Detalhe_Registro!$A:$A,A642,Detalhe_Registro!$D:$D,B642)</f>
        <v>7</v>
      </c>
      <c r="J642" s="63">
        <f>SUMIFS(Detalhe_Registro!$G:$G,Detalhe_Registro!$A:$A,A642,Detalhe_Registro!$D:$D,B642)</f>
        <v>4.13</v>
      </c>
      <c r="K642" s="40" t="str">
        <f>IF(G642="","",IF(G642&lt;Premissas!$C$8,"&lt; 1,00",IF(G642&lt;Premissas!$C$9,"1,00 – 1,19",IF(G642&lt;Premissas!$C$10,"1,20 – 1,39",IF(G642&lt;Premissas!$C$11,"1,40 – 1,59",IF(G642&lt;Premissas!$C$12,"1,60 – 1,99","≥ 2,00"))))))</f>
        <v>&lt; 1,00</v>
      </c>
      <c r="L642" s="64">
        <f>IF(G642="","",MIN(Premissas!$C$17,IF(G642&lt;Premissas!$C$8,Premissas!$E$7,IF(G642&lt;Premissas!$C$9,Premissas!$E$8,IF(G642&lt;Premissas!$C$10,Premissas!$E$9,IF(G642&lt;Premissas!$C$11,Premissas!$E$10,IF(G642&lt;Premissas!$C$12,Premissas!$E$11,Premissas!$E$12)))))))</f>
        <v>0</v>
      </c>
      <c r="M642" s="65">
        <f>IF(OR(L642="",L642=0),0,L642/Premissas!$C$16)</f>
        <v>0</v>
      </c>
      <c r="N642" s="40" t="str">
        <f>IF(L642&gt;=Premissas!$C$17,"SIM","NÃO")</f>
        <v>NÃO</v>
      </c>
    </row>
    <row r="643" spans="1:14" ht="15" customHeight="1">
      <c r="A643" s="40">
        <v>7</v>
      </c>
      <c r="B643" s="40" t="s">
        <v>1546</v>
      </c>
      <c r="C643" s="40" t="s">
        <v>1547</v>
      </c>
      <c r="D643" s="40">
        <v>930</v>
      </c>
      <c r="E643" s="40" t="s">
        <v>19</v>
      </c>
      <c r="F643" s="40">
        <f>COUNTIFS(Detalhe_Registro!$A:$A,A643,Detalhe_Registro!$D:$D,B643)</f>
        <v>1</v>
      </c>
      <c r="G643" s="63">
        <v>1.454545</v>
      </c>
      <c r="H643" s="63">
        <v>1.454545</v>
      </c>
      <c r="I643" s="62">
        <f>SUMIFS(Detalhe_Registro!$F:$F,Detalhe_Registro!$A:$A,A643,Detalhe_Registro!$D:$D,B643)</f>
        <v>249</v>
      </c>
      <c r="J643" s="63">
        <f>SUMIFS(Detalhe_Registro!$G:$G,Detalhe_Registro!$A:$A,A643,Detalhe_Registro!$D:$D,B643)</f>
        <v>7.73</v>
      </c>
      <c r="K643" s="40" t="str">
        <f>IF(G643="","",IF(G643&lt;Premissas!$C$8,"&lt; 1,00",IF(G643&lt;Premissas!$C$9,"1,00 – 1,19",IF(G643&lt;Premissas!$C$10,"1,20 – 1,39",IF(G643&lt;Premissas!$C$11,"1,40 – 1,59",IF(G643&lt;Premissas!$C$12,"1,60 – 1,99","≥ 2,00"))))))</f>
        <v>1,40 – 1,59</v>
      </c>
      <c r="L643" s="64">
        <f>IF(G643="","",MIN(Premissas!$C$17,IF(G643&lt;Premissas!$C$8,Premissas!$E$7,IF(G643&lt;Premissas!$C$9,Premissas!$E$8,IF(G643&lt;Premissas!$C$10,Premissas!$E$9,IF(G643&lt;Premissas!$C$11,Premissas!$E$10,IF(G643&lt;Premissas!$C$12,Premissas!$E$11,Premissas!$E$12)))))))</f>
        <v>350</v>
      </c>
      <c r="M643" s="65">
        <f>IF(OR(L643="",L643=0),0,L643/Premissas!$C$16)</f>
        <v>13.461538461538462</v>
      </c>
      <c r="N643" s="40" t="str">
        <f>IF(L643&gt;=Premissas!$C$17,"SIM","NÃO")</f>
        <v>NÃO</v>
      </c>
    </row>
    <row r="644" spans="1:14" ht="15" customHeight="1">
      <c r="A644" s="40">
        <v>7</v>
      </c>
      <c r="B644" s="40" t="s">
        <v>1688</v>
      </c>
      <c r="C644" s="40" t="s">
        <v>1689</v>
      </c>
      <c r="D644" s="40">
        <v>930</v>
      </c>
      <c r="E644" s="40" t="s">
        <v>20</v>
      </c>
      <c r="F644" s="40">
        <f>COUNTIFS(Detalhe_Registro!$A:$A,A644,Detalhe_Registro!$D:$D,B644)</f>
        <v>1</v>
      </c>
      <c r="G644" s="63">
        <v>1.3529409999999999</v>
      </c>
      <c r="H644" s="63">
        <v>1.3529409999999999</v>
      </c>
      <c r="I644" s="62">
        <f>SUMIFS(Detalhe_Registro!$F:$F,Detalhe_Registro!$A:$A,A644,Detalhe_Registro!$D:$D,B644)</f>
        <v>346</v>
      </c>
      <c r="J644" s="63">
        <f>SUMIFS(Detalhe_Registro!$G:$G,Detalhe_Registro!$A:$A,A644,Detalhe_Registro!$D:$D,B644)</f>
        <v>14.82</v>
      </c>
      <c r="K644" s="40" t="str">
        <f>IF(G644="","",IF(G644&lt;Premissas!$C$8,"&lt; 1,00",IF(G644&lt;Premissas!$C$9,"1,00 – 1,19",IF(G644&lt;Premissas!$C$10,"1,20 – 1,39",IF(G644&lt;Premissas!$C$11,"1,40 – 1,59",IF(G644&lt;Premissas!$C$12,"1,60 – 1,99","≥ 2,00"))))))</f>
        <v>1,20 – 1,39</v>
      </c>
      <c r="L644" s="64">
        <f>IF(G644="","",MIN(Premissas!$C$17,IF(G644&lt;Premissas!$C$8,Premissas!$E$7,IF(G644&lt;Premissas!$C$9,Premissas!$E$8,IF(G644&lt;Premissas!$C$10,Premissas!$E$9,IF(G644&lt;Premissas!$C$11,Premissas!$E$10,IF(G644&lt;Premissas!$C$12,Premissas!$E$11,Premissas!$E$12)))))))</f>
        <v>200</v>
      </c>
      <c r="M644" s="65">
        <f>IF(OR(L644="",L644=0),0,L644/Premissas!$C$16)</f>
        <v>7.6923076923076925</v>
      </c>
      <c r="N644" s="40" t="str">
        <f>IF(L644&gt;=Premissas!$C$17,"SIM","NÃO")</f>
        <v>NÃO</v>
      </c>
    </row>
    <row r="645" spans="1:14" ht="15" customHeight="1">
      <c r="A645" s="40">
        <v>7</v>
      </c>
      <c r="B645" s="40" t="s">
        <v>1360</v>
      </c>
      <c r="C645" s="40" t="s">
        <v>1361</v>
      </c>
      <c r="D645" s="40">
        <v>930</v>
      </c>
      <c r="E645" s="40" t="s">
        <v>21</v>
      </c>
      <c r="F645" s="40">
        <f>COUNTIFS(Detalhe_Registro!$A:$A,A645,Detalhe_Registro!$D:$D,B645)</f>
        <v>1</v>
      </c>
      <c r="G645" s="63">
        <v>0.125</v>
      </c>
      <c r="H645" s="63">
        <v>0.125</v>
      </c>
      <c r="I645" s="62">
        <f>SUMIFS(Detalhe_Registro!$F:$F,Detalhe_Registro!$A:$A,A645,Detalhe_Registro!$D:$D,B645)</f>
        <v>23</v>
      </c>
      <c r="J645" s="63">
        <f>SUMIFS(Detalhe_Registro!$G:$G,Detalhe_Registro!$A:$A,A645,Detalhe_Registro!$D:$D,B645)</f>
        <v>10.69</v>
      </c>
      <c r="K645" s="40" t="str">
        <f>IF(G645="","",IF(G645&lt;Premissas!$C$8,"&lt; 1,00",IF(G645&lt;Premissas!$C$9,"1,00 – 1,19",IF(G645&lt;Premissas!$C$10,"1,20 – 1,39",IF(G645&lt;Premissas!$C$11,"1,40 – 1,59",IF(G645&lt;Premissas!$C$12,"1,60 – 1,99","≥ 2,00"))))))</f>
        <v>&lt; 1,00</v>
      </c>
      <c r="L645" s="64">
        <f>IF(G645="","",MIN(Premissas!$C$17,IF(G645&lt;Premissas!$C$8,Premissas!$E$7,IF(G645&lt;Premissas!$C$9,Premissas!$E$8,IF(G645&lt;Premissas!$C$10,Premissas!$E$9,IF(G645&lt;Premissas!$C$11,Premissas!$E$10,IF(G645&lt;Premissas!$C$12,Premissas!$E$11,Premissas!$E$12)))))))</f>
        <v>0</v>
      </c>
      <c r="M645" s="65">
        <f>IF(OR(L645="",L645=0),0,L645/Premissas!$C$16)</f>
        <v>0</v>
      </c>
      <c r="N645" s="40" t="str">
        <f>IF(L645&gt;=Premissas!$C$17,"SIM","NÃO")</f>
        <v>NÃO</v>
      </c>
    </row>
    <row r="646" spans="1:14" ht="15" customHeight="1">
      <c r="A646" s="40">
        <v>7</v>
      </c>
      <c r="B646" s="40" t="s">
        <v>1376</v>
      </c>
      <c r="C646" s="40" t="s">
        <v>1377</v>
      </c>
      <c r="D646" s="40">
        <v>930</v>
      </c>
      <c r="E646" s="40" t="s">
        <v>20</v>
      </c>
      <c r="F646" s="40">
        <f>COUNTIFS(Detalhe_Registro!$A:$A,A646,Detalhe_Registro!$D:$D,B646)</f>
        <v>1</v>
      </c>
      <c r="G646" s="63">
        <v>1.6470590000000001</v>
      </c>
      <c r="H646" s="63">
        <v>1.6470590000000001</v>
      </c>
      <c r="I646" s="62">
        <f>SUMIFS(Detalhe_Registro!$F:$F,Detalhe_Registro!$A:$A,A646,Detalhe_Registro!$D:$D,B646)</f>
        <v>4123</v>
      </c>
      <c r="J646" s="63">
        <f>SUMIFS(Detalhe_Registro!$G:$G,Detalhe_Registro!$A:$A,A646,Detalhe_Registro!$D:$D,B646)</f>
        <v>148.01</v>
      </c>
      <c r="K646" s="40" t="str">
        <f>IF(G646="","",IF(G646&lt;Premissas!$C$8,"&lt; 1,00",IF(G646&lt;Premissas!$C$9,"1,00 – 1,19",IF(G646&lt;Premissas!$C$10,"1,20 – 1,39",IF(G646&lt;Premissas!$C$11,"1,40 – 1,59",IF(G646&lt;Premissas!$C$12,"1,60 – 1,99","≥ 2,00"))))))</f>
        <v>1,60 – 1,99</v>
      </c>
      <c r="L646" s="64">
        <f>IF(G646="","",MIN(Premissas!$C$17,IF(G646&lt;Premissas!$C$8,Premissas!$E$7,IF(G646&lt;Premissas!$C$9,Premissas!$E$8,IF(G646&lt;Premissas!$C$10,Premissas!$E$9,IF(G646&lt;Premissas!$C$11,Premissas!$E$10,IF(G646&lt;Premissas!$C$12,Premissas!$E$11,Premissas!$E$12)))))))</f>
        <v>500</v>
      </c>
      <c r="M646" s="65">
        <f>IF(OR(L646="",L646=0),0,L646/Premissas!$C$16)</f>
        <v>19.23076923076923</v>
      </c>
      <c r="N646" s="40" t="str">
        <f>IF(L646&gt;=Premissas!$C$17,"SIM","NÃO")</f>
        <v>NÃO</v>
      </c>
    </row>
    <row r="647" spans="1:14" ht="15" customHeight="1">
      <c r="A647" s="40">
        <v>7</v>
      </c>
      <c r="B647" s="40" t="s">
        <v>1600</v>
      </c>
      <c r="C647" s="40" t="s">
        <v>1601</v>
      </c>
      <c r="D647" s="40">
        <v>930</v>
      </c>
      <c r="E647" s="40" t="s">
        <v>19</v>
      </c>
      <c r="F647" s="40">
        <f>COUNTIFS(Detalhe_Registro!$A:$A,A647,Detalhe_Registro!$D:$D,B647)</f>
        <v>1</v>
      </c>
      <c r="G647" s="63">
        <v>0.77272700000000005</v>
      </c>
      <c r="H647" s="63">
        <v>0.77272700000000005</v>
      </c>
      <c r="I647" s="62">
        <f>SUMIFS(Detalhe_Registro!$F:$F,Detalhe_Registro!$A:$A,A647,Detalhe_Registro!$D:$D,B647)</f>
        <v>47</v>
      </c>
      <c r="J647" s="63">
        <f>SUMIFS(Detalhe_Registro!$G:$G,Detalhe_Registro!$A:$A,A647,Detalhe_Registro!$D:$D,B647)</f>
        <v>2.83</v>
      </c>
      <c r="K647" s="40" t="str">
        <f>IF(G647="","",IF(G647&lt;Premissas!$C$8,"&lt; 1,00",IF(G647&lt;Premissas!$C$9,"1,00 – 1,19",IF(G647&lt;Premissas!$C$10,"1,20 – 1,39",IF(G647&lt;Premissas!$C$11,"1,40 – 1,59",IF(G647&lt;Premissas!$C$12,"1,60 – 1,99","≥ 2,00"))))))</f>
        <v>&lt; 1,00</v>
      </c>
      <c r="L647" s="64">
        <f>IF(G647="","",MIN(Premissas!$C$17,IF(G647&lt;Premissas!$C$8,Premissas!$E$7,IF(G647&lt;Premissas!$C$9,Premissas!$E$8,IF(G647&lt;Premissas!$C$10,Premissas!$E$9,IF(G647&lt;Premissas!$C$11,Premissas!$E$10,IF(G647&lt;Premissas!$C$12,Premissas!$E$11,Premissas!$E$12)))))))</f>
        <v>0</v>
      </c>
      <c r="M647" s="65">
        <f>IF(OR(L647="",L647=0),0,L647/Premissas!$C$16)</f>
        <v>0</v>
      </c>
      <c r="N647" s="40" t="str">
        <f>IF(L647&gt;=Premissas!$C$17,"SIM","NÃO")</f>
        <v>NÃO</v>
      </c>
    </row>
    <row r="648" spans="1:14" ht="15" customHeight="1">
      <c r="A648" s="40">
        <v>7</v>
      </c>
      <c r="B648" s="40" t="s">
        <v>1464</v>
      </c>
      <c r="C648" s="40" t="s">
        <v>1465</v>
      </c>
      <c r="D648" s="40">
        <v>930</v>
      </c>
      <c r="E648" s="40" t="s">
        <v>22</v>
      </c>
      <c r="F648" s="40">
        <f>COUNTIFS(Detalhe_Registro!$A:$A,A648,Detalhe_Registro!$D:$D,B648)</f>
        <v>1</v>
      </c>
      <c r="G648" s="63">
        <v>1.4</v>
      </c>
      <c r="H648" s="63">
        <v>1.4</v>
      </c>
      <c r="I648" s="62">
        <f>SUMIFS(Detalhe_Registro!$F:$F,Detalhe_Registro!$A:$A,A648,Detalhe_Registro!$D:$D,B648)</f>
        <v>894</v>
      </c>
      <c r="J648" s="63">
        <f>SUMIFS(Detalhe_Registro!$G:$G,Detalhe_Registro!$A:$A,A648,Detalhe_Registro!$D:$D,B648)</f>
        <v>31.71</v>
      </c>
      <c r="K648" s="40" t="str">
        <f>IF(G648="","",IF(G648&lt;Premissas!$C$8,"&lt; 1,00",IF(G648&lt;Premissas!$C$9,"1,00 – 1,19",IF(G648&lt;Premissas!$C$10,"1,20 – 1,39",IF(G648&lt;Premissas!$C$11,"1,40 – 1,59",IF(G648&lt;Premissas!$C$12,"1,60 – 1,99","≥ 2,00"))))))</f>
        <v>1,40 – 1,59</v>
      </c>
      <c r="L648" s="64">
        <f>IF(G648="","",MIN(Premissas!$C$17,IF(G648&lt;Premissas!$C$8,Premissas!$E$7,IF(G648&lt;Premissas!$C$9,Premissas!$E$8,IF(G648&lt;Premissas!$C$10,Premissas!$E$9,IF(G648&lt;Premissas!$C$11,Premissas!$E$10,IF(G648&lt;Premissas!$C$12,Premissas!$E$11,Premissas!$E$12)))))))</f>
        <v>350</v>
      </c>
      <c r="M648" s="65">
        <f>IF(OR(L648="",L648=0),0,L648/Premissas!$C$16)</f>
        <v>13.461538461538462</v>
      </c>
      <c r="N648" s="40" t="str">
        <f>IF(L648&gt;=Premissas!$C$17,"SIM","NÃO")</f>
        <v>NÃO</v>
      </c>
    </row>
    <row r="649" spans="1:14" ht="15" customHeight="1">
      <c r="A649" s="40">
        <v>7</v>
      </c>
      <c r="B649" s="40" t="s">
        <v>1460</v>
      </c>
      <c r="C649" s="40" t="s">
        <v>1461</v>
      </c>
      <c r="D649" s="40">
        <v>930</v>
      </c>
      <c r="E649" s="40" t="s">
        <v>1940</v>
      </c>
      <c r="F649" s="40">
        <f>COUNTIFS(Detalhe_Registro!$A:$A,A649,Detalhe_Registro!$D:$D,B649)</f>
        <v>3</v>
      </c>
      <c r="G649" s="63">
        <v>5.7727269999999997</v>
      </c>
      <c r="H649" s="63">
        <v>2.6227719999999999</v>
      </c>
      <c r="I649" s="62">
        <f>SUMIFS(Detalhe_Registro!$F:$F,Detalhe_Registro!$A:$A,A649,Detalhe_Registro!$D:$D,B649)</f>
        <v>2111</v>
      </c>
      <c r="J649" s="63">
        <f>SUMIFS(Detalhe_Registro!$G:$G,Detalhe_Registro!$A:$A,A649,Detalhe_Registro!$D:$D,B649)</f>
        <v>87.149999999999991</v>
      </c>
      <c r="K649" s="40" t="str">
        <f>IF(G649="","",IF(G649&lt;Premissas!$C$8,"&lt; 1,00",IF(G649&lt;Premissas!$C$9,"1,00 – 1,19",IF(G649&lt;Premissas!$C$10,"1,20 – 1,39",IF(G649&lt;Premissas!$C$11,"1,40 – 1,59",IF(G649&lt;Premissas!$C$12,"1,60 – 1,99","≥ 2,00"))))))</f>
        <v>≥ 2,00</v>
      </c>
      <c r="L649" s="64">
        <f>IF(G649="","",MIN(Premissas!$C$17,IF(G649&lt;Premissas!$C$8,Premissas!$E$7,IF(G649&lt;Premissas!$C$9,Premissas!$E$8,IF(G649&lt;Premissas!$C$10,Premissas!$E$9,IF(G649&lt;Premissas!$C$11,Premissas!$E$10,IF(G649&lt;Premissas!$C$12,Premissas!$E$11,Premissas!$E$12)))))))</f>
        <v>750</v>
      </c>
      <c r="M649" s="65">
        <f>IF(OR(L649="",L649=0),0,L649/Premissas!$C$16)</f>
        <v>28.846153846153847</v>
      </c>
      <c r="N649" s="40" t="str">
        <f>IF(L649&gt;=Premissas!$C$17,"SIM","NÃO")</f>
        <v>SIM</v>
      </c>
    </row>
    <row r="650" spans="1:14" ht="15" customHeight="1">
      <c r="A650" s="40">
        <v>7</v>
      </c>
      <c r="B650" s="40" t="s">
        <v>1596</v>
      </c>
      <c r="C650" s="40" t="s">
        <v>1597</v>
      </c>
      <c r="D650" s="40">
        <v>930</v>
      </c>
      <c r="E650" s="40" t="s">
        <v>22</v>
      </c>
      <c r="F650" s="40">
        <f>COUNTIFS(Detalhe_Registro!$A:$A,A650,Detalhe_Registro!$D:$D,B650)</f>
        <v>1</v>
      </c>
      <c r="G650" s="63">
        <v>0.35</v>
      </c>
      <c r="H650" s="63">
        <v>0.35</v>
      </c>
      <c r="I650" s="62">
        <f>SUMIFS(Detalhe_Registro!$F:$F,Detalhe_Registro!$A:$A,A650,Detalhe_Registro!$D:$D,B650)</f>
        <v>564</v>
      </c>
      <c r="J650" s="63">
        <f>SUMIFS(Detalhe_Registro!$G:$G,Detalhe_Registro!$A:$A,A650,Detalhe_Registro!$D:$D,B650)</f>
        <v>77.84</v>
      </c>
      <c r="K650" s="40" t="str">
        <f>IF(G650="","",IF(G650&lt;Premissas!$C$8,"&lt; 1,00",IF(G650&lt;Premissas!$C$9,"1,00 – 1,19",IF(G650&lt;Premissas!$C$10,"1,20 – 1,39",IF(G650&lt;Premissas!$C$11,"1,40 – 1,59",IF(G650&lt;Premissas!$C$12,"1,60 – 1,99","≥ 2,00"))))))</f>
        <v>&lt; 1,00</v>
      </c>
      <c r="L650" s="64">
        <f>IF(G650="","",MIN(Premissas!$C$17,IF(G650&lt;Premissas!$C$8,Premissas!$E$7,IF(G650&lt;Premissas!$C$9,Premissas!$E$8,IF(G650&lt;Premissas!$C$10,Premissas!$E$9,IF(G650&lt;Premissas!$C$11,Premissas!$E$10,IF(G650&lt;Premissas!$C$12,Premissas!$E$11,Premissas!$E$12)))))))</f>
        <v>0</v>
      </c>
      <c r="M650" s="65">
        <f>IF(OR(L650="",L650=0),0,L650/Premissas!$C$16)</f>
        <v>0</v>
      </c>
      <c r="N650" s="40" t="str">
        <f>IF(L650&gt;=Premissas!$C$17,"SIM","NÃO")</f>
        <v>NÃO</v>
      </c>
    </row>
    <row r="651" spans="1:14" ht="15" customHeight="1">
      <c r="A651" s="40">
        <v>7</v>
      </c>
      <c r="B651" s="40" t="s">
        <v>1554</v>
      </c>
      <c r="C651" s="40" t="s">
        <v>1555</v>
      </c>
      <c r="D651" s="40">
        <v>930</v>
      </c>
      <c r="E651" s="40" t="s">
        <v>1937</v>
      </c>
      <c r="F651" s="40">
        <f>COUNTIFS(Detalhe_Registro!$A:$A,A651,Detalhe_Registro!$D:$D,B651)</f>
        <v>2</v>
      </c>
      <c r="G651" s="63">
        <v>1.0625</v>
      </c>
      <c r="H651" s="63">
        <v>0.91360300000000005</v>
      </c>
      <c r="I651" s="62">
        <f>SUMIFS(Detalhe_Registro!$F:$F,Detalhe_Registro!$A:$A,A651,Detalhe_Registro!$D:$D,B651)</f>
        <v>1014</v>
      </c>
      <c r="J651" s="63">
        <f>SUMIFS(Detalhe_Registro!$G:$G,Detalhe_Registro!$A:$A,A651,Detalhe_Registro!$D:$D,B651)</f>
        <v>78</v>
      </c>
      <c r="K651" s="40" t="str">
        <f>IF(G651="","",IF(G651&lt;Premissas!$C$8,"&lt; 1,00",IF(G651&lt;Premissas!$C$9,"1,00 – 1,19",IF(G651&lt;Premissas!$C$10,"1,20 – 1,39",IF(G651&lt;Premissas!$C$11,"1,40 – 1,59",IF(G651&lt;Premissas!$C$12,"1,60 – 1,99","≥ 2,00"))))))</f>
        <v>1,00 – 1,19</v>
      </c>
      <c r="L651" s="64">
        <f>IF(G651="","",MIN(Premissas!$C$17,IF(G651&lt;Premissas!$C$8,Premissas!$E$7,IF(G651&lt;Premissas!$C$9,Premissas!$E$8,IF(G651&lt;Premissas!$C$10,Premissas!$E$9,IF(G651&lt;Premissas!$C$11,Premissas!$E$10,IF(G651&lt;Premissas!$C$12,Premissas!$E$11,Premissas!$E$12)))))))</f>
        <v>100</v>
      </c>
      <c r="M651" s="65">
        <f>IF(OR(L651="",L651=0),0,L651/Premissas!$C$16)</f>
        <v>3.8461538461538463</v>
      </c>
      <c r="N651" s="40" t="str">
        <f>IF(L651&gt;=Premissas!$C$17,"SIM","NÃO")</f>
        <v>NÃO</v>
      </c>
    </row>
    <row r="652" spans="1:14" ht="15" customHeight="1">
      <c r="A652" s="40">
        <v>7</v>
      </c>
      <c r="B652" s="40" t="s">
        <v>1646</v>
      </c>
      <c r="C652" s="40" t="s">
        <v>1647</v>
      </c>
      <c r="D652" s="40">
        <v>930</v>
      </c>
      <c r="E652" s="40" t="s">
        <v>19</v>
      </c>
      <c r="F652" s="40">
        <f>COUNTIFS(Detalhe_Registro!$A:$A,A652,Detalhe_Registro!$D:$D,B652)</f>
        <v>1</v>
      </c>
      <c r="G652" s="63">
        <v>2.9090910000000001</v>
      </c>
      <c r="H652" s="63">
        <v>2.9090910000000001</v>
      </c>
      <c r="I652" s="62">
        <f>SUMIFS(Detalhe_Registro!$F:$F,Detalhe_Registro!$A:$A,A652,Detalhe_Registro!$D:$D,B652)</f>
        <v>1880</v>
      </c>
      <c r="J652" s="63">
        <f>SUMIFS(Detalhe_Registro!$G:$G,Detalhe_Registro!$A:$A,A652,Detalhe_Registro!$D:$D,B652)</f>
        <v>29.41</v>
      </c>
      <c r="K652" s="40" t="str">
        <f>IF(G652="","",IF(G652&lt;Premissas!$C$8,"&lt; 1,00",IF(G652&lt;Premissas!$C$9,"1,00 – 1,19",IF(G652&lt;Premissas!$C$10,"1,20 – 1,39",IF(G652&lt;Premissas!$C$11,"1,40 – 1,59",IF(G652&lt;Premissas!$C$12,"1,60 – 1,99","≥ 2,00"))))))</f>
        <v>≥ 2,00</v>
      </c>
      <c r="L652" s="64">
        <f>IF(G652="","",MIN(Premissas!$C$17,IF(G652&lt;Premissas!$C$8,Premissas!$E$7,IF(G652&lt;Premissas!$C$9,Premissas!$E$8,IF(G652&lt;Premissas!$C$10,Premissas!$E$9,IF(G652&lt;Premissas!$C$11,Premissas!$E$10,IF(G652&lt;Premissas!$C$12,Premissas!$E$11,Premissas!$E$12)))))))</f>
        <v>750</v>
      </c>
      <c r="M652" s="65">
        <f>IF(OR(L652="",L652=0),0,L652/Premissas!$C$16)</f>
        <v>28.846153846153847</v>
      </c>
      <c r="N652" s="40" t="str">
        <f>IF(L652&gt;=Premissas!$C$17,"SIM","NÃO")</f>
        <v>SIM</v>
      </c>
    </row>
    <row r="653" spans="1:14" ht="15" customHeight="1">
      <c r="A653" s="40">
        <v>7</v>
      </c>
      <c r="B653" s="40" t="s">
        <v>1562</v>
      </c>
      <c r="C653" s="40" t="s">
        <v>1563</v>
      </c>
      <c r="D653" s="40">
        <v>930</v>
      </c>
      <c r="E653" s="40" t="s">
        <v>19</v>
      </c>
      <c r="F653" s="40">
        <f>COUNTIFS(Detalhe_Registro!$A:$A,A653,Detalhe_Registro!$D:$D,B653)</f>
        <v>1</v>
      </c>
      <c r="G653" s="63">
        <v>1.6363639999999999</v>
      </c>
      <c r="H653" s="63">
        <v>1.6363639999999999</v>
      </c>
      <c r="I653" s="62">
        <f>SUMIFS(Detalhe_Registro!$F:$F,Detalhe_Registro!$A:$A,A653,Detalhe_Registro!$D:$D,B653)</f>
        <v>182</v>
      </c>
      <c r="J653" s="63">
        <f>SUMIFS(Detalhe_Registro!$G:$G,Detalhe_Registro!$A:$A,A653,Detalhe_Registro!$D:$D,B653)</f>
        <v>5.09</v>
      </c>
      <c r="K653" s="40" t="str">
        <f>IF(G653="","",IF(G653&lt;Premissas!$C$8,"&lt; 1,00",IF(G653&lt;Premissas!$C$9,"1,00 – 1,19",IF(G653&lt;Premissas!$C$10,"1,20 – 1,39",IF(G653&lt;Premissas!$C$11,"1,40 – 1,59",IF(G653&lt;Premissas!$C$12,"1,60 – 1,99","≥ 2,00"))))))</f>
        <v>1,60 – 1,99</v>
      </c>
      <c r="L653" s="64">
        <f>IF(G653="","",MIN(Premissas!$C$17,IF(G653&lt;Premissas!$C$8,Premissas!$E$7,IF(G653&lt;Premissas!$C$9,Premissas!$E$8,IF(G653&lt;Premissas!$C$10,Premissas!$E$9,IF(G653&lt;Premissas!$C$11,Premissas!$E$10,IF(G653&lt;Premissas!$C$12,Premissas!$E$11,Premissas!$E$12)))))))</f>
        <v>500</v>
      </c>
      <c r="M653" s="65">
        <f>IF(OR(L653="",L653=0),0,L653/Premissas!$C$16)</f>
        <v>19.23076923076923</v>
      </c>
      <c r="N653" s="40" t="str">
        <f>IF(L653&gt;=Premissas!$C$17,"SIM","NÃO")</f>
        <v>NÃO</v>
      </c>
    </row>
    <row r="654" spans="1:14" ht="15" customHeight="1">
      <c r="A654" s="40">
        <v>7</v>
      </c>
      <c r="B654" s="40" t="s">
        <v>1358</v>
      </c>
      <c r="C654" s="40" t="s">
        <v>1359</v>
      </c>
      <c r="D654" s="40">
        <v>930</v>
      </c>
      <c r="E654" s="40" t="s">
        <v>22</v>
      </c>
      <c r="F654" s="40">
        <f>COUNTIFS(Detalhe_Registro!$A:$A,A654,Detalhe_Registro!$D:$D,B654)</f>
        <v>1</v>
      </c>
      <c r="G654" s="63">
        <v>1.1000000000000001</v>
      </c>
      <c r="H654" s="63">
        <v>1.1000000000000001</v>
      </c>
      <c r="I654" s="62">
        <f>SUMIFS(Detalhe_Registro!$F:$F,Detalhe_Registro!$A:$A,A654,Detalhe_Registro!$D:$D,B654)</f>
        <v>2399</v>
      </c>
      <c r="J654" s="63">
        <f>SUMIFS(Detalhe_Registro!$G:$G,Detalhe_Registro!$A:$A,A654,Detalhe_Registro!$D:$D,B654)</f>
        <v>111.07</v>
      </c>
      <c r="K654" s="40" t="str">
        <f>IF(G654="","",IF(G654&lt;Premissas!$C$8,"&lt; 1,00",IF(G654&lt;Premissas!$C$9,"1,00 – 1,19",IF(G654&lt;Premissas!$C$10,"1,20 – 1,39",IF(G654&lt;Premissas!$C$11,"1,40 – 1,59",IF(G654&lt;Premissas!$C$12,"1,60 – 1,99","≥ 2,00"))))))</f>
        <v>1,00 – 1,19</v>
      </c>
      <c r="L654" s="64">
        <f>IF(G654="","",MIN(Premissas!$C$17,IF(G654&lt;Premissas!$C$8,Premissas!$E$7,IF(G654&lt;Premissas!$C$9,Premissas!$E$8,IF(G654&lt;Premissas!$C$10,Premissas!$E$9,IF(G654&lt;Premissas!$C$11,Premissas!$E$10,IF(G654&lt;Premissas!$C$12,Premissas!$E$11,Premissas!$E$12)))))))</f>
        <v>100</v>
      </c>
      <c r="M654" s="65">
        <f>IF(OR(L654="",L654=0),0,L654/Premissas!$C$16)</f>
        <v>3.8461538461538463</v>
      </c>
      <c r="N654" s="40" t="str">
        <f>IF(L654&gt;=Premissas!$C$17,"SIM","NÃO")</f>
        <v>NÃO</v>
      </c>
    </row>
    <row r="655" spans="1:14" ht="15" customHeight="1">
      <c r="A655" s="40">
        <v>7</v>
      </c>
      <c r="B655" s="40" t="s">
        <v>1414</v>
      </c>
      <c r="C655" s="40" t="s">
        <v>1415</v>
      </c>
      <c r="D655" s="40">
        <v>930</v>
      </c>
      <c r="E655" s="40" t="s">
        <v>19</v>
      </c>
      <c r="F655" s="40">
        <f>COUNTIFS(Detalhe_Registro!$A:$A,A655,Detalhe_Registro!$D:$D,B655)</f>
        <v>1</v>
      </c>
      <c r="G655" s="63">
        <v>0.81818199999999996</v>
      </c>
      <c r="H655" s="63">
        <v>0.81818199999999996</v>
      </c>
      <c r="I655" s="62">
        <f>SUMIFS(Detalhe_Registro!$F:$F,Detalhe_Registro!$A:$A,A655,Detalhe_Registro!$D:$D,B655)</f>
        <v>431</v>
      </c>
      <c r="J655" s="63">
        <f>SUMIFS(Detalhe_Registro!$G:$G,Detalhe_Registro!$A:$A,A655,Detalhe_Registro!$D:$D,B655)</f>
        <v>23.55</v>
      </c>
      <c r="K655" s="40" t="str">
        <f>IF(G655="","",IF(G655&lt;Premissas!$C$8,"&lt; 1,00",IF(G655&lt;Premissas!$C$9,"1,00 – 1,19",IF(G655&lt;Premissas!$C$10,"1,20 – 1,39",IF(G655&lt;Premissas!$C$11,"1,40 – 1,59",IF(G655&lt;Premissas!$C$12,"1,60 – 1,99","≥ 2,00"))))))</f>
        <v>&lt; 1,00</v>
      </c>
      <c r="L655" s="64">
        <f>IF(G655="","",MIN(Premissas!$C$17,IF(G655&lt;Premissas!$C$8,Premissas!$E$7,IF(G655&lt;Premissas!$C$9,Premissas!$E$8,IF(G655&lt;Premissas!$C$10,Premissas!$E$9,IF(G655&lt;Premissas!$C$11,Premissas!$E$10,IF(G655&lt;Premissas!$C$12,Premissas!$E$11,Premissas!$E$12)))))))</f>
        <v>0</v>
      </c>
      <c r="M655" s="65">
        <f>IF(OR(L655="",L655=0),0,L655/Premissas!$C$16)</f>
        <v>0</v>
      </c>
      <c r="N655" s="40" t="str">
        <f>IF(L655&gt;=Premissas!$C$17,"SIM","NÃO")</f>
        <v>NÃO</v>
      </c>
    </row>
    <row r="656" spans="1:14" ht="15" customHeight="1">
      <c r="A656" s="40">
        <v>7</v>
      </c>
      <c r="B656" s="40" t="s">
        <v>1574</v>
      </c>
      <c r="C656" s="40" t="s">
        <v>1575</v>
      </c>
      <c r="D656" s="40">
        <v>930</v>
      </c>
      <c r="E656" s="40" t="s">
        <v>1941</v>
      </c>
      <c r="F656" s="40">
        <f>COUNTIFS(Detalhe_Registro!$A:$A,A656,Detalhe_Registro!$D:$D,B656)</f>
        <v>2</v>
      </c>
      <c r="G656" s="63">
        <v>1.6363639999999999</v>
      </c>
      <c r="H656" s="63">
        <v>1.1681820000000001</v>
      </c>
      <c r="I656" s="62">
        <f>SUMIFS(Detalhe_Registro!$F:$F,Detalhe_Registro!$A:$A,A656,Detalhe_Registro!$D:$D,B656)</f>
        <v>688</v>
      </c>
      <c r="J656" s="63">
        <f>SUMIFS(Detalhe_Registro!$G:$G,Detalhe_Registro!$A:$A,A656,Detalhe_Registro!$D:$D,B656)</f>
        <v>49.92</v>
      </c>
      <c r="K656" s="40" t="str">
        <f>IF(G656="","",IF(G656&lt;Premissas!$C$8,"&lt; 1,00",IF(G656&lt;Premissas!$C$9,"1,00 – 1,19",IF(G656&lt;Premissas!$C$10,"1,20 – 1,39",IF(G656&lt;Premissas!$C$11,"1,40 – 1,59",IF(G656&lt;Premissas!$C$12,"1,60 – 1,99","≥ 2,00"))))))</f>
        <v>1,60 – 1,99</v>
      </c>
      <c r="L656" s="64">
        <f>IF(G656="","",MIN(Premissas!$C$17,IF(G656&lt;Premissas!$C$8,Premissas!$E$7,IF(G656&lt;Premissas!$C$9,Premissas!$E$8,IF(G656&lt;Premissas!$C$10,Premissas!$E$9,IF(G656&lt;Premissas!$C$11,Premissas!$E$10,IF(G656&lt;Premissas!$C$12,Premissas!$E$11,Premissas!$E$12)))))))</f>
        <v>500</v>
      </c>
      <c r="M656" s="65">
        <f>IF(OR(L656="",L656=0),0,L656/Premissas!$C$16)</f>
        <v>19.23076923076923</v>
      </c>
      <c r="N656" s="40" t="str">
        <f>IF(L656&gt;=Premissas!$C$17,"SIM","NÃO")</f>
        <v>NÃO</v>
      </c>
    </row>
    <row r="657" spans="1:14" ht="15" customHeight="1">
      <c r="A657" s="40">
        <v>7</v>
      </c>
      <c r="B657" s="40" t="s">
        <v>1528</v>
      </c>
      <c r="C657" s="40" t="s">
        <v>1529</v>
      </c>
      <c r="D657" s="40">
        <v>930</v>
      </c>
      <c r="E657" s="40" t="s">
        <v>19</v>
      </c>
      <c r="F657" s="40">
        <f>COUNTIFS(Detalhe_Registro!$A:$A,A657,Detalhe_Registro!$D:$D,B657)</f>
        <v>1</v>
      </c>
      <c r="G657" s="63">
        <v>0.90909099999999998</v>
      </c>
      <c r="H657" s="63">
        <v>0.90909099999999998</v>
      </c>
      <c r="I657" s="62">
        <f>SUMIFS(Detalhe_Registro!$F:$F,Detalhe_Registro!$A:$A,A657,Detalhe_Registro!$D:$D,B657)</f>
        <v>389</v>
      </c>
      <c r="J657" s="63">
        <f>SUMIFS(Detalhe_Registro!$G:$G,Detalhe_Registro!$A:$A,A657,Detalhe_Registro!$D:$D,B657)</f>
        <v>19.36</v>
      </c>
      <c r="K657" s="40" t="str">
        <f>IF(G657="","",IF(G657&lt;Premissas!$C$8,"&lt; 1,00",IF(G657&lt;Premissas!$C$9,"1,00 – 1,19",IF(G657&lt;Premissas!$C$10,"1,20 – 1,39",IF(G657&lt;Premissas!$C$11,"1,40 – 1,59",IF(G657&lt;Premissas!$C$12,"1,60 – 1,99","≥ 2,00"))))))</f>
        <v>&lt; 1,00</v>
      </c>
      <c r="L657" s="64">
        <f>IF(G657="","",MIN(Premissas!$C$17,IF(G657&lt;Premissas!$C$8,Premissas!$E$7,IF(G657&lt;Premissas!$C$9,Premissas!$E$8,IF(G657&lt;Premissas!$C$10,Premissas!$E$9,IF(G657&lt;Premissas!$C$11,Premissas!$E$10,IF(G657&lt;Premissas!$C$12,Premissas!$E$11,Premissas!$E$12)))))))</f>
        <v>0</v>
      </c>
      <c r="M657" s="65">
        <f>IF(OR(L657="",L657=0),0,L657/Premissas!$C$16)</f>
        <v>0</v>
      </c>
      <c r="N657" s="40" t="str">
        <f>IF(L657&gt;=Premissas!$C$17,"SIM","NÃO")</f>
        <v>NÃO</v>
      </c>
    </row>
    <row r="658" spans="1:14" ht="15" customHeight="1">
      <c r="A658" s="40">
        <v>7</v>
      </c>
      <c r="B658" s="40" t="s">
        <v>1676</v>
      </c>
      <c r="C658" s="40" t="s">
        <v>1677</v>
      </c>
      <c r="D658" s="40">
        <v>930</v>
      </c>
      <c r="E658" s="40" t="s">
        <v>19</v>
      </c>
      <c r="F658" s="40">
        <f>COUNTIFS(Detalhe_Registro!$A:$A,A658,Detalhe_Registro!$D:$D,B658)</f>
        <v>1</v>
      </c>
      <c r="G658" s="63">
        <v>0.72727299999999995</v>
      </c>
      <c r="H658" s="63">
        <v>0.72727299999999995</v>
      </c>
      <c r="I658" s="62">
        <f>SUMIFS(Detalhe_Registro!$F:$F,Detalhe_Registro!$A:$A,A658,Detalhe_Registro!$D:$D,B658)</f>
        <v>45</v>
      </c>
      <c r="J658" s="63">
        <f>SUMIFS(Detalhe_Registro!$G:$G,Detalhe_Registro!$A:$A,A658,Detalhe_Registro!$D:$D,B658)</f>
        <v>2.82</v>
      </c>
      <c r="K658" s="40" t="str">
        <f>IF(G658="","",IF(G658&lt;Premissas!$C$8,"&lt; 1,00",IF(G658&lt;Premissas!$C$9,"1,00 – 1,19",IF(G658&lt;Premissas!$C$10,"1,20 – 1,39",IF(G658&lt;Premissas!$C$11,"1,40 – 1,59",IF(G658&lt;Premissas!$C$12,"1,60 – 1,99","≥ 2,00"))))))</f>
        <v>&lt; 1,00</v>
      </c>
      <c r="L658" s="64">
        <f>IF(G658="","",MIN(Premissas!$C$17,IF(G658&lt;Premissas!$C$8,Premissas!$E$7,IF(G658&lt;Premissas!$C$9,Premissas!$E$8,IF(G658&lt;Premissas!$C$10,Premissas!$E$9,IF(G658&lt;Premissas!$C$11,Premissas!$E$10,IF(G658&lt;Premissas!$C$12,Premissas!$E$11,Premissas!$E$12)))))))</f>
        <v>0</v>
      </c>
      <c r="M658" s="65">
        <f>IF(OR(L658="",L658=0),0,L658/Premissas!$C$16)</f>
        <v>0</v>
      </c>
      <c r="N658" s="40" t="str">
        <f>IF(L658&gt;=Premissas!$C$17,"SIM","NÃO")</f>
        <v>NÃO</v>
      </c>
    </row>
    <row r="659" spans="1:14" ht="15" customHeight="1">
      <c r="A659" s="40">
        <v>7</v>
      </c>
      <c r="B659" s="40" t="s">
        <v>1432</v>
      </c>
      <c r="C659" s="40" t="s">
        <v>1433</v>
      </c>
      <c r="D659" s="40">
        <v>930</v>
      </c>
      <c r="E659" s="40" t="s">
        <v>1939</v>
      </c>
      <c r="F659" s="40">
        <f>COUNTIFS(Detalhe_Registro!$A:$A,A659,Detalhe_Registro!$D:$D,B659)</f>
        <v>2</v>
      </c>
      <c r="G659" s="63">
        <v>2.5</v>
      </c>
      <c r="H659" s="63">
        <v>1.6363639999999999</v>
      </c>
      <c r="I659" s="62">
        <f>SUMIFS(Detalhe_Registro!$F:$F,Detalhe_Registro!$A:$A,A659,Detalhe_Registro!$D:$D,B659)</f>
        <v>1493</v>
      </c>
      <c r="J659" s="63">
        <f>SUMIFS(Detalhe_Registro!$G:$G,Detalhe_Registro!$A:$A,A659,Detalhe_Registro!$D:$D,B659)</f>
        <v>38.03</v>
      </c>
      <c r="K659" s="40" t="str">
        <f>IF(G659="","",IF(G659&lt;Premissas!$C$8,"&lt; 1,00",IF(G659&lt;Premissas!$C$9,"1,00 – 1,19",IF(G659&lt;Premissas!$C$10,"1,20 – 1,39",IF(G659&lt;Premissas!$C$11,"1,40 – 1,59",IF(G659&lt;Premissas!$C$12,"1,60 – 1,99","≥ 2,00"))))))</f>
        <v>≥ 2,00</v>
      </c>
      <c r="L659" s="64">
        <f>IF(G659="","",MIN(Premissas!$C$17,IF(G659&lt;Premissas!$C$8,Premissas!$E$7,IF(G659&lt;Premissas!$C$9,Premissas!$E$8,IF(G659&lt;Premissas!$C$10,Premissas!$E$9,IF(G659&lt;Premissas!$C$11,Premissas!$E$10,IF(G659&lt;Premissas!$C$12,Premissas!$E$11,Premissas!$E$12)))))))</f>
        <v>750</v>
      </c>
      <c r="M659" s="65">
        <f>IF(OR(L659="",L659=0),0,L659/Premissas!$C$16)</f>
        <v>28.846153846153847</v>
      </c>
      <c r="N659" s="40" t="str">
        <f>IF(L659&gt;=Premissas!$C$17,"SIM","NÃO")</f>
        <v>SIM</v>
      </c>
    </row>
    <row r="660" spans="1:14" ht="15" customHeight="1">
      <c r="A660" s="40">
        <v>7</v>
      </c>
      <c r="B660" s="40" t="s">
        <v>1474</v>
      </c>
      <c r="C660" s="40" t="s">
        <v>1475</v>
      </c>
      <c r="D660" s="40">
        <v>930</v>
      </c>
      <c r="E660" s="40" t="s">
        <v>19</v>
      </c>
      <c r="F660" s="40">
        <f>COUNTIFS(Detalhe_Registro!$A:$A,A660,Detalhe_Registro!$D:$D,B660)</f>
        <v>1</v>
      </c>
      <c r="G660" s="63">
        <v>0.63636400000000004</v>
      </c>
      <c r="H660" s="63">
        <v>0.63636400000000004</v>
      </c>
      <c r="I660" s="62">
        <f>SUMIFS(Detalhe_Registro!$F:$F,Detalhe_Registro!$A:$A,A660,Detalhe_Registro!$D:$D,B660)</f>
        <v>224</v>
      </c>
      <c r="J660" s="63">
        <f>SUMIFS(Detalhe_Registro!$G:$G,Detalhe_Registro!$A:$A,A660,Detalhe_Registro!$D:$D,B660)</f>
        <v>16.13</v>
      </c>
      <c r="K660" s="40" t="str">
        <f>IF(G660="","",IF(G660&lt;Premissas!$C$8,"&lt; 1,00",IF(G660&lt;Premissas!$C$9,"1,00 – 1,19",IF(G660&lt;Premissas!$C$10,"1,20 – 1,39",IF(G660&lt;Premissas!$C$11,"1,40 – 1,59",IF(G660&lt;Premissas!$C$12,"1,60 – 1,99","≥ 2,00"))))))</f>
        <v>&lt; 1,00</v>
      </c>
      <c r="L660" s="64">
        <f>IF(G660="","",MIN(Premissas!$C$17,IF(G660&lt;Premissas!$C$8,Premissas!$E$7,IF(G660&lt;Premissas!$C$9,Premissas!$E$8,IF(G660&lt;Premissas!$C$10,Premissas!$E$9,IF(G660&lt;Premissas!$C$11,Premissas!$E$10,IF(G660&lt;Premissas!$C$12,Premissas!$E$11,Premissas!$E$12)))))))</f>
        <v>0</v>
      </c>
      <c r="M660" s="65">
        <f>IF(OR(L660="",L660=0),0,L660/Premissas!$C$16)</f>
        <v>0</v>
      </c>
      <c r="N660" s="40" t="str">
        <f>IF(L660&gt;=Premissas!$C$17,"SIM","NÃO")</f>
        <v>NÃO</v>
      </c>
    </row>
    <row r="661" spans="1:14" ht="15" customHeight="1">
      <c r="A661" s="40">
        <v>7</v>
      </c>
      <c r="B661" s="40" t="s">
        <v>1446</v>
      </c>
      <c r="C661" s="40" t="s">
        <v>1447</v>
      </c>
      <c r="D661" s="40">
        <v>930</v>
      </c>
      <c r="E661" s="40" t="s">
        <v>19</v>
      </c>
      <c r="F661" s="40">
        <f>COUNTIFS(Detalhe_Registro!$A:$A,A661,Detalhe_Registro!$D:$D,B661)</f>
        <v>1</v>
      </c>
      <c r="G661" s="63">
        <v>0.81818199999999996</v>
      </c>
      <c r="H661" s="63">
        <v>0.81818199999999996</v>
      </c>
      <c r="I661" s="62">
        <f>SUMIFS(Detalhe_Registro!$F:$F,Detalhe_Registro!$A:$A,A661,Detalhe_Registro!$D:$D,B661)</f>
        <v>921</v>
      </c>
      <c r="J661" s="63">
        <f>SUMIFS(Detalhe_Registro!$G:$G,Detalhe_Registro!$A:$A,A661,Detalhe_Registro!$D:$D,B661)</f>
        <v>50.95</v>
      </c>
      <c r="K661" s="40" t="str">
        <f>IF(G661="","",IF(G661&lt;Premissas!$C$8,"&lt; 1,00",IF(G661&lt;Premissas!$C$9,"1,00 – 1,19",IF(G661&lt;Premissas!$C$10,"1,20 – 1,39",IF(G661&lt;Premissas!$C$11,"1,40 – 1,59",IF(G661&lt;Premissas!$C$12,"1,60 – 1,99","≥ 2,00"))))))</f>
        <v>&lt; 1,00</v>
      </c>
      <c r="L661" s="64">
        <f>IF(G661="","",MIN(Premissas!$C$17,IF(G661&lt;Premissas!$C$8,Premissas!$E$7,IF(G661&lt;Premissas!$C$9,Premissas!$E$8,IF(G661&lt;Premissas!$C$10,Premissas!$E$9,IF(G661&lt;Premissas!$C$11,Premissas!$E$10,IF(G661&lt;Premissas!$C$12,Premissas!$E$11,Premissas!$E$12)))))))</f>
        <v>0</v>
      </c>
      <c r="M661" s="65">
        <f>IF(OR(L661="",L661=0),0,L661/Premissas!$C$16)</f>
        <v>0</v>
      </c>
      <c r="N661" s="40" t="str">
        <f>IF(L661&gt;=Premissas!$C$17,"SIM","NÃO")</f>
        <v>NÃO</v>
      </c>
    </row>
    <row r="662" spans="1:14" ht="15" customHeight="1">
      <c r="A662" s="40">
        <v>7</v>
      </c>
      <c r="B662" s="40" t="s">
        <v>1456</v>
      </c>
      <c r="C662" s="40" t="s">
        <v>1457</v>
      </c>
      <c r="D662" s="40">
        <v>930</v>
      </c>
      <c r="E662" s="40" t="s">
        <v>1937</v>
      </c>
      <c r="F662" s="40">
        <f>COUNTIFS(Detalhe_Registro!$A:$A,A662,Detalhe_Registro!$D:$D,B662)</f>
        <v>2</v>
      </c>
      <c r="G662" s="63">
        <v>0.25</v>
      </c>
      <c r="H662" s="63">
        <v>0.15441199999999999</v>
      </c>
      <c r="I662" s="62">
        <f>SUMIFS(Detalhe_Registro!$F:$F,Detalhe_Registro!$A:$A,A662,Detalhe_Registro!$D:$D,B662)</f>
        <v>11</v>
      </c>
      <c r="J662" s="63">
        <f>SUMIFS(Detalhe_Registro!$G:$G,Detalhe_Registro!$A:$A,A662,Detalhe_Registro!$D:$D,B662)</f>
        <v>8.7099999999999991</v>
      </c>
      <c r="K662" s="40" t="str">
        <f>IF(G662="","",IF(G662&lt;Premissas!$C$8,"&lt; 1,00",IF(G662&lt;Premissas!$C$9,"1,00 – 1,19",IF(G662&lt;Premissas!$C$10,"1,20 – 1,39",IF(G662&lt;Premissas!$C$11,"1,40 – 1,59",IF(G662&lt;Premissas!$C$12,"1,60 – 1,99","≥ 2,00"))))))</f>
        <v>&lt; 1,00</v>
      </c>
      <c r="L662" s="64">
        <f>IF(G662="","",MIN(Premissas!$C$17,IF(G662&lt;Premissas!$C$8,Premissas!$E$7,IF(G662&lt;Premissas!$C$9,Premissas!$E$8,IF(G662&lt;Premissas!$C$10,Premissas!$E$9,IF(G662&lt;Premissas!$C$11,Premissas!$E$10,IF(G662&lt;Premissas!$C$12,Premissas!$E$11,Premissas!$E$12)))))))</f>
        <v>0</v>
      </c>
      <c r="M662" s="65">
        <f>IF(OR(L662="",L662=0),0,L662/Premissas!$C$16)</f>
        <v>0</v>
      </c>
      <c r="N662" s="40" t="str">
        <f>IF(L662&gt;=Premissas!$C$17,"SIM","NÃO")</f>
        <v>NÃO</v>
      </c>
    </row>
    <row r="663" spans="1:14" ht="15" customHeight="1">
      <c r="A663" s="40">
        <v>7</v>
      </c>
      <c r="B663" s="40" t="s">
        <v>1404</v>
      </c>
      <c r="C663" s="40" t="s">
        <v>1405</v>
      </c>
      <c r="D663" s="40">
        <v>930</v>
      </c>
      <c r="E663" s="40" t="s">
        <v>19</v>
      </c>
      <c r="F663" s="40">
        <f>COUNTIFS(Detalhe_Registro!$A:$A,A663,Detalhe_Registro!$D:$D,B663)</f>
        <v>1</v>
      </c>
      <c r="G663" s="63">
        <v>2.1363639999999999</v>
      </c>
      <c r="H663" s="63">
        <v>2.1363639999999999</v>
      </c>
      <c r="I663" s="62">
        <f>SUMIFS(Detalhe_Registro!$F:$F,Detalhe_Registro!$A:$A,A663,Detalhe_Registro!$D:$D,B663)</f>
        <v>160</v>
      </c>
      <c r="J663" s="63">
        <f>SUMIFS(Detalhe_Registro!$G:$G,Detalhe_Registro!$A:$A,A663,Detalhe_Registro!$D:$D,B663)</f>
        <v>3.41</v>
      </c>
      <c r="K663" s="40" t="str">
        <f>IF(G663="","",IF(G663&lt;Premissas!$C$8,"&lt; 1,00",IF(G663&lt;Premissas!$C$9,"1,00 – 1,19",IF(G663&lt;Premissas!$C$10,"1,20 – 1,39",IF(G663&lt;Premissas!$C$11,"1,40 – 1,59",IF(G663&lt;Premissas!$C$12,"1,60 – 1,99","≥ 2,00"))))))</f>
        <v>≥ 2,00</v>
      </c>
      <c r="L663" s="64">
        <f>IF(G663="","",MIN(Premissas!$C$17,IF(G663&lt;Premissas!$C$8,Premissas!$E$7,IF(G663&lt;Premissas!$C$9,Premissas!$E$8,IF(G663&lt;Premissas!$C$10,Premissas!$E$9,IF(G663&lt;Premissas!$C$11,Premissas!$E$10,IF(G663&lt;Premissas!$C$12,Premissas!$E$11,Premissas!$E$12)))))))</f>
        <v>750</v>
      </c>
      <c r="M663" s="65">
        <f>IF(OR(L663="",L663=0),0,L663/Premissas!$C$16)</f>
        <v>28.846153846153847</v>
      </c>
      <c r="N663" s="40" t="str">
        <f>IF(L663&gt;=Premissas!$C$17,"SIM","NÃO")</f>
        <v>SIM</v>
      </c>
    </row>
    <row r="664" spans="1:14" ht="15" customHeight="1">
      <c r="A664" s="40">
        <v>7</v>
      </c>
      <c r="B664" s="40" t="s">
        <v>1548</v>
      </c>
      <c r="C664" s="40" t="s">
        <v>1549</v>
      </c>
      <c r="D664" s="40">
        <v>930</v>
      </c>
      <c r="E664" s="40" t="s">
        <v>22</v>
      </c>
      <c r="F664" s="40">
        <f>COUNTIFS(Detalhe_Registro!$A:$A,A664,Detalhe_Registro!$D:$D,B664)</f>
        <v>1</v>
      </c>
      <c r="G664" s="63">
        <v>0.9</v>
      </c>
      <c r="H664" s="63">
        <v>0.9</v>
      </c>
      <c r="I664" s="62">
        <f>SUMIFS(Detalhe_Registro!$F:$F,Detalhe_Registro!$A:$A,A664,Detalhe_Registro!$D:$D,B664)</f>
        <v>1064</v>
      </c>
      <c r="J664" s="63">
        <f>SUMIFS(Detalhe_Registro!$G:$G,Detalhe_Registro!$A:$A,A664,Detalhe_Registro!$D:$D,B664)</f>
        <v>58.84</v>
      </c>
      <c r="K664" s="40" t="str">
        <f>IF(G664="","",IF(G664&lt;Premissas!$C$8,"&lt; 1,00",IF(G664&lt;Premissas!$C$9,"1,00 – 1,19",IF(G664&lt;Premissas!$C$10,"1,20 – 1,39",IF(G664&lt;Premissas!$C$11,"1,40 – 1,59",IF(G664&lt;Premissas!$C$12,"1,60 – 1,99","≥ 2,00"))))))</f>
        <v>&lt; 1,00</v>
      </c>
      <c r="L664" s="64">
        <f>IF(G664="","",MIN(Premissas!$C$17,IF(G664&lt;Premissas!$C$8,Premissas!$E$7,IF(G664&lt;Premissas!$C$9,Premissas!$E$8,IF(G664&lt;Premissas!$C$10,Premissas!$E$9,IF(G664&lt;Premissas!$C$11,Premissas!$E$10,IF(G664&lt;Premissas!$C$12,Premissas!$E$11,Premissas!$E$12)))))))</f>
        <v>0</v>
      </c>
      <c r="M664" s="65">
        <f>IF(OR(L664="",L664=0),0,L664/Premissas!$C$16)</f>
        <v>0</v>
      </c>
      <c r="N664" s="40" t="str">
        <f>IF(L664&gt;=Premissas!$C$17,"SIM","NÃO")</f>
        <v>NÃO</v>
      </c>
    </row>
    <row r="665" spans="1:14" ht="15" customHeight="1">
      <c r="A665" s="40">
        <v>7</v>
      </c>
      <c r="B665" s="40" t="s">
        <v>1466</v>
      </c>
      <c r="C665" s="40" t="s">
        <v>1467</v>
      </c>
      <c r="D665" s="40">
        <v>930</v>
      </c>
      <c r="E665" s="40" t="s">
        <v>19</v>
      </c>
      <c r="F665" s="40">
        <f>COUNTIFS(Detalhe_Registro!$A:$A,A665,Detalhe_Registro!$D:$D,B665)</f>
        <v>1</v>
      </c>
      <c r="G665" s="63">
        <v>1.681818</v>
      </c>
      <c r="H665" s="63">
        <v>1.681818</v>
      </c>
      <c r="I665" s="62">
        <f>SUMIFS(Detalhe_Registro!$F:$F,Detalhe_Registro!$A:$A,A665,Detalhe_Registro!$D:$D,B665)</f>
        <v>563</v>
      </c>
      <c r="J665" s="63">
        <f>SUMIFS(Detalhe_Registro!$G:$G,Detalhe_Registro!$A:$A,A665,Detalhe_Registro!$D:$D,B665)</f>
        <v>15.1</v>
      </c>
      <c r="K665" s="40" t="str">
        <f>IF(G665="","",IF(G665&lt;Premissas!$C$8,"&lt; 1,00",IF(G665&lt;Premissas!$C$9,"1,00 – 1,19",IF(G665&lt;Premissas!$C$10,"1,20 – 1,39",IF(G665&lt;Premissas!$C$11,"1,40 – 1,59",IF(G665&lt;Premissas!$C$12,"1,60 – 1,99","≥ 2,00"))))))</f>
        <v>1,60 – 1,99</v>
      </c>
      <c r="L665" s="64">
        <f>IF(G665="","",MIN(Premissas!$C$17,IF(G665&lt;Premissas!$C$8,Premissas!$E$7,IF(G665&lt;Premissas!$C$9,Premissas!$E$8,IF(G665&lt;Premissas!$C$10,Premissas!$E$9,IF(G665&lt;Premissas!$C$11,Premissas!$E$10,IF(G665&lt;Premissas!$C$12,Premissas!$E$11,Premissas!$E$12)))))))</f>
        <v>500</v>
      </c>
      <c r="M665" s="65">
        <f>IF(OR(L665="",L665=0),0,L665/Premissas!$C$16)</f>
        <v>19.23076923076923</v>
      </c>
      <c r="N665" s="40" t="str">
        <f>IF(L665&gt;=Premissas!$C$17,"SIM","NÃO")</f>
        <v>NÃO</v>
      </c>
    </row>
    <row r="666" spans="1:14" ht="15" customHeight="1">
      <c r="A666" s="40">
        <v>7</v>
      </c>
      <c r="B666" s="40" t="s">
        <v>1418</v>
      </c>
      <c r="C666" s="40" t="s">
        <v>1419</v>
      </c>
      <c r="D666" s="40">
        <v>930</v>
      </c>
      <c r="E666" s="40" t="s">
        <v>19</v>
      </c>
      <c r="F666" s="40">
        <f>COUNTIFS(Detalhe_Registro!$A:$A,A666,Detalhe_Registro!$D:$D,B666)</f>
        <v>1</v>
      </c>
      <c r="G666" s="63">
        <v>0.86363599999999996</v>
      </c>
      <c r="H666" s="63">
        <v>0.86363599999999996</v>
      </c>
      <c r="I666" s="62">
        <f>SUMIFS(Detalhe_Registro!$F:$F,Detalhe_Registro!$A:$A,A666,Detalhe_Registro!$D:$D,B666)</f>
        <v>423</v>
      </c>
      <c r="J666" s="63">
        <f>SUMIFS(Detalhe_Registro!$G:$G,Detalhe_Registro!$A:$A,A666,Detalhe_Registro!$D:$D,B666)</f>
        <v>22.22</v>
      </c>
      <c r="K666" s="40" t="str">
        <f>IF(G666="","",IF(G666&lt;Premissas!$C$8,"&lt; 1,00",IF(G666&lt;Premissas!$C$9,"1,00 – 1,19",IF(G666&lt;Premissas!$C$10,"1,20 – 1,39",IF(G666&lt;Premissas!$C$11,"1,40 – 1,59",IF(G666&lt;Premissas!$C$12,"1,60 – 1,99","≥ 2,00"))))))</f>
        <v>&lt; 1,00</v>
      </c>
      <c r="L666" s="64">
        <f>IF(G666="","",MIN(Premissas!$C$17,IF(G666&lt;Premissas!$C$8,Premissas!$E$7,IF(G666&lt;Premissas!$C$9,Premissas!$E$8,IF(G666&lt;Premissas!$C$10,Premissas!$E$9,IF(G666&lt;Premissas!$C$11,Premissas!$E$10,IF(G666&lt;Premissas!$C$12,Premissas!$E$11,Premissas!$E$12)))))))</f>
        <v>0</v>
      </c>
      <c r="M666" s="65">
        <f>IF(OR(L666="",L666=0),0,L666/Premissas!$C$16)</f>
        <v>0</v>
      </c>
      <c r="N666" s="40" t="str">
        <f>IF(L666&gt;=Premissas!$C$17,"SIM","NÃO")</f>
        <v>NÃO</v>
      </c>
    </row>
    <row r="667" spans="1:14" ht="15" customHeight="1">
      <c r="A667" s="40">
        <v>7</v>
      </c>
      <c r="B667" s="40" t="s">
        <v>1498</v>
      </c>
      <c r="C667" s="40" t="s">
        <v>1499</v>
      </c>
      <c r="D667" s="40">
        <v>930</v>
      </c>
      <c r="E667" s="40" t="s">
        <v>1938</v>
      </c>
      <c r="F667" s="40">
        <f>COUNTIFS(Detalhe_Registro!$A:$A,A667,Detalhe_Registro!$D:$D,B667)</f>
        <v>2</v>
      </c>
      <c r="G667" s="63">
        <v>1.6363639999999999</v>
      </c>
      <c r="H667" s="63">
        <v>1.28877</v>
      </c>
      <c r="I667" s="62">
        <f>SUMIFS(Detalhe_Registro!$F:$F,Detalhe_Registro!$A:$A,A667,Detalhe_Registro!$D:$D,B667)</f>
        <v>1243</v>
      </c>
      <c r="J667" s="63">
        <f>SUMIFS(Detalhe_Registro!$G:$G,Detalhe_Registro!$A:$A,A667,Detalhe_Registro!$D:$D,B667)</f>
        <v>42.32</v>
      </c>
      <c r="K667" s="40" t="str">
        <f>IF(G667="","",IF(G667&lt;Premissas!$C$8,"&lt; 1,00",IF(G667&lt;Premissas!$C$9,"1,00 – 1,19",IF(G667&lt;Premissas!$C$10,"1,20 – 1,39",IF(G667&lt;Premissas!$C$11,"1,40 – 1,59",IF(G667&lt;Premissas!$C$12,"1,60 – 1,99","≥ 2,00"))))))</f>
        <v>1,60 – 1,99</v>
      </c>
      <c r="L667" s="64">
        <f>IF(G667="","",MIN(Premissas!$C$17,IF(G667&lt;Premissas!$C$8,Premissas!$E$7,IF(G667&lt;Premissas!$C$9,Premissas!$E$8,IF(G667&lt;Premissas!$C$10,Premissas!$E$9,IF(G667&lt;Premissas!$C$11,Premissas!$E$10,IF(G667&lt;Premissas!$C$12,Premissas!$E$11,Premissas!$E$12)))))))</f>
        <v>500</v>
      </c>
      <c r="M667" s="65">
        <f>IF(OR(L667="",L667=0),0,L667/Premissas!$C$16)</f>
        <v>19.23076923076923</v>
      </c>
      <c r="N667" s="40" t="str">
        <f>IF(L667&gt;=Premissas!$C$17,"SIM","NÃO")</f>
        <v>NÃO</v>
      </c>
    </row>
    <row r="668" spans="1:14" ht="15" customHeight="1">
      <c r="A668" s="40">
        <v>7</v>
      </c>
      <c r="B668" s="40" t="s">
        <v>1538</v>
      </c>
      <c r="C668" s="40" t="s">
        <v>1539</v>
      </c>
      <c r="D668" s="40">
        <v>930</v>
      </c>
      <c r="E668" s="40" t="s">
        <v>19</v>
      </c>
      <c r="F668" s="40">
        <f>COUNTIFS(Detalhe_Registro!$A:$A,A668,Detalhe_Registro!$D:$D,B668)</f>
        <v>1</v>
      </c>
      <c r="G668" s="63">
        <v>0.13636400000000001</v>
      </c>
      <c r="H668" s="63">
        <v>0.13636400000000001</v>
      </c>
      <c r="I668" s="62">
        <f>SUMIFS(Detalhe_Registro!$F:$F,Detalhe_Registro!$A:$A,A668,Detalhe_Registro!$D:$D,B668)</f>
        <v>126</v>
      </c>
      <c r="J668" s="63">
        <f>SUMIFS(Detalhe_Registro!$G:$G,Detalhe_Registro!$A:$A,A668,Detalhe_Registro!$D:$D,B668)</f>
        <v>37.6</v>
      </c>
      <c r="K668" s="40" t="str">
        <f>IF(G668="","",IF(G668&lt;Premissas!$C$8,"&lt; 1,00",IF(G668&lt;Premissas!$C$9,"1,00 – 1,19",IF(G668&lt;Premissas!$C$10,"1,20 – 1,39",IF(G668&lt;Premissas!$C$11,"1,40 – 1,59",IF(G668&lt;Premissas!$C$12,"1,60 – 1,99","≥ 2,00"))))))</f>
        <v>&lt; 1,00</v>
      </c>
      <c r="L668" s="64">
        <f>IF(G668="","",MIN(Premissas!$C$17,IF(G668&lt;Premissas!$C$8,Premissas!$E$7,IF(G668&lt;Premissas!$C$9,Premissas!$E$8,IF(G668&lt;Premissas!$C$10,Premissas!$E$9,IF(G668&lt;Premissas!$C$11,Premissas!$E$10,IF(G668&lt;Premissas!$C$12,Premissas!$E$11,Premissas!$E$12)))))))</f>
        <v>0</v>
      </c>
      <c r="M668" s="65">
        <f>IF(OR(L668="",L668=0),0,L668/Premissas!$C$16)</f>
        <v>0</v>
      </c>
      <c r="N668" s="40" t="str">
        <f>IF(L668&gt;=Premissas!$C$17,"SIM","NÃO")</f>
        <v>NÃO</v>
      </c>
    </row>
    <row r="669" spans="1:14" ht="15" customHeight="1">
      <c r="A669" s="40">
        <v>7</v>
      </c>
      <c r="B669" s="40" t="s">
        <v>1686</v>
      </c>
      <c r="C669" s="40" t="s">
        <v>1687</v>
      </c>
      <c r="D669" s="40">
        <v>930</v>
      </c>
      <c r="E669" s="40" t="s">
        <v>19</v>
      </c>
      <c r="F669" s="40">
        <f>COUNTIFS(Detalhe_Registro!$A:$A,A669,Detalhe_Registro!$D:$D,B669)</f>
        <v>1</v>
      </c>
      <c r="G669" s="63">
        <v>0.59090900000000002</v>
      </c>
      <c r="H669" s="63">
        <v>0.59090900000000002</v>
      </c>
      <c r="I669" s="62">
        <f>SUMIFS(Detalhe_Registro!$F:$F,Detalhe_Registro!$A:$A,A669,Detalhe_Registro!$D:$D,B669)</f>
        <v>879</v>
      </c>
      <c r="J669" s="63">
        <f>SUMIFS(Detalhe_Registro!$G:$G,Detalhe_Registro!$A:$A,A669,Detalhe_Registro!$D:$D,B669)</f>
        <v>69</v>
      </c>
      <c r="K669" s="40" t="str">
        <f>IF(G669="","",IF(G669&lt;Premissas!$C$8,"&lt; 1,00",IF(G669&lt;Premissas!$C$9,"1,00 – 1,19",IF(G669&lt;Premissas!$C$10,"1,20 – 1,39",IF(G669&lt;Premissas!$C$11,"1,40 – 1,59",IF(G669&lt;Premissas!$C$12,"1,60 – 1,99","≥ 2,00"))))))</f>
        <v>&lt; 1,00</v>
      </c>
      <c r="L669" s="64">
        <f>IF(G669="","",MIN(Premissas!$C$17,IF(G669&lt;Premissas!$C$8,Premissas!$E$7,IF(G669&lt;Premissas!$C$9,Premissas!$E$8,IF(G669&lt;Premissas!$C$10,Premissas!$E$9,IF(G669&lt;Premissas!$C$11,Premissas!$E$10,IF(G669&lt;Premissas!$C$12,Premissas!$E$11,Premissas!$E$12)))))))</f>
        <v>0</v>
      </c>
      <c r="M669" s="65">
        <f>IF(OR(L669="",L669=0),0,L669/Premissas!$C$16)</f>
        <v>0</v>
      </c>
      <c r="N669" s="40" t="str">
        <f>IF(L669&gt;=Premissas!$C$17,"SIM","NÃO")</f>
        <v>NÃO</v>
      </c>
    </row>
    <row r="670" spans="1:14" ht="15" customHeight="1">
      <c r="A670" s="40">
        <v>7</v>
      </c>
      <c r="B670" s="40" t="s">
        <v>1666</v>
      </c>
      <c r="C670" s="40" t="s">
        <v>1667</v>
      </c>
      <c r="D670" s="40">
        <v>930</v>
      </c>
      <c r="E670" s="40" t="s">
        <v>19</v>
      </c>
      <c r="F670" s="40">
        <f>COUNTIFS(Detalhe_Registro!$A:$A,A670,Detalhe_Registro!$D:$D,B670)</f>
        <v>1</v>
      </c>
      <c r="G670" s="63">
        <v>1.681818</v>
      </c>
      <c r="H670" s="63">
        <v>1.681818</v>
      </c>
      <c r="I670" s="62">
        <f>SUMIFS(Detalhe_Registro!$F:$F,Detalhe_Registro!$A:$A,A670,Detalhe_Registro!$D:$D,B670)</f>
        <v>1698</v>
      </c>
      <c r="J670" s="63">
        <f>SUMIFS(Detalhe_Registro!$G:$G,Detalhe_Registro!$A:$A,A670,Detalhe_Registro!$D:$D,B670)</f>
        <v>46.1</v>
      </c>
      <c r="K670" s="40" t="str">
        <f>IF(G670="","",IF(G670&lt;Premissas!$C$8,"&lt; 1,00",IF(G670&lt;Premissas!$C$9,"1,00 – 1,19",IF(G670&lt;Premissas!$C$10,"1,20 – 1,39",IF(G670&lt;Premissas!$C$11,"1,40 – 1,59",IF(G670&lt;Premissas!$C$12,"1,60 – 1,99","≥ 2,00"))))))</f>
        <v>1,60 – 1,99</v>
      </c>
      <c r="L670" s="64">
        <f>IF(G670="","",MIN(Premissas!$C$17,IF(G670&lt;Premissas!$C$8,Premissas!$E$7,IF(G670&lt;Premissas!$C$9,Premissas!$E$8,IF(G670&lt;Premissas!$C$10,Premissas!$E$9,IF(G670&lt;Premissas!$C$11,Premissas!$E$10,IF(G670&lt;Premissas!$C$12,Premissas!$E$11,Premissas!$E$12)))))))</f>
        <v>500</v>
      </c>
      <c r="M670" s="65">
        <f>IF(OR(L670="",L670=0),0,L670/Premissas!$C$16)</f>
        <v>19.23076923076923</v>
      </c>
      <c r="N670" s="40" t="str">
        <f>IF(L670&gt;=Premissas!$C$17,"SIM","NÃO")</f>
        <v>NÃO</v>
      </c>
    </row>
    <row r="671" spans="1:14" ht="15" customHeight="1">
      <c r="A671" s="40">
        <v>7</v>
      </c>
      <c r="B671" s="40" t="s">
        <v>1374</v>
      </c>
      <c r="C671" s="40" t="s">
        <v>1375</v>
      </c>
      <c r="D671" s="40">
        <v>930</v>
      </c>
      <c r="E671" s="40" t="s">
        <v>20</v>
      </c>
      <c r="F671" s="40">
        <f>COUNTIFS(Detalhe_Registro!$A:$A,A671,Detalhe_Registro!$D:$D,B671)</f>
        <v>1</v>
      </c>
      <c r="G671" s="63">
        <v>0.29411799999999999</v>
      </c>
      <c r="H671" s="63">
        <v>0.29411799999999999</v>
      </c>
      <c r="I671" s="62">
        <f>SUMIFS(Detalhe_Registro!$F:$F,Detalhe_Registro!$A:$A,A671,Detalhe_Registro!$D:$D,B671)</f>
        <v>52</v>
      </c>
      <c r="J671" s="63">
        <f>SUMIFS(Detalhe_Registro!$G:$G,Detalhe_Registro!$A:$A,A671,Detalhe_Registro!$D:$D,B671)</f>
        <v>11.39</v>
      </c>
      <c r="K671" s="40" t="str">
        <f>IF(G671="","",IF(G671&lt;Premissas!$C$8,"&lt; 1,00",IF(G671&lt;Premissas!$C$9,"1,00 – 1,19",IF(G671&lt;Premissas!$C$10,"1,20 – 1,39",IF(G671&lt;Premissas!$C$11,"1,40 – 1,59",IF(G671&lt;Premissas!$C$12,"1,60 – 1,99","≥ 2,00"))))))</f>
        <v>&lt; 1,00</v>
      </c>
      <c r="L671" s="64">
        <f>IF(G671="","",MIN(Premissas!$C$17,IF(G671&lt;Premissas!$C$8,Premissas!$E$7,IF(G671&lt;Premissas!$C$9,Premissas!$E$8,IF(G671&lt;Premissas!$C$10,Premissas!$E$9,IF(G671&lt;Premissas!$C$11,Premissas!$E$10,IF(G671&lt;Premissas!$C$12,Premissas!$E$11,Premissas!$E$12)))))))</f>
        <v>0</v>
      </c>
      <c r="M671" s="65">
        <f>IF(OR(L671="",L671=0),0,L671/Premissas!$C$16)</f>
        <v>0</v>
      </c>
      <c r="N671" s="40" t="str">
        <f>IF(L671&gt;=Premissas!$C$17,"SIM","NÃO")</f>
        <v>NÃO</v>
      </c>
    </row>
    <row r="672" spans="1:14" ht="15" customHeight="1">
      <c r="A672" s="40">
        <v>7</v>
      </c>
      <c r="B672" s="40" t="s">
        <v>1586</v>
      </c>
      <c r="C672" s="40" t="s">
        <v>1587</v>
      </c>
      <c r="D672" s="40">
        <v>930</v>
      </c>
      <c r="E672" s="40" t="s">
        <v>19</v>
      </c>
      <c r="F672" s="40">
        <f>COUNTIFS(Detalhe_Registro!$A:$A,A672,Detalhe_Registro!$D:$D,B672)</f>
        <v>1</v>
      </c>
      <c r="G672" s="63">
        <v>2.545455</v>
      </c>
      <c r="H672" s="63">
        <v>2.545455</v>
      </c>
      <c r="I672" s="62">
        <f>SUMIFS(Detalhe_Registro!$F:$F,Detalhe_Registro!$A:$A,A672,Detalhe_Registro!$D:$D,B672)</f>
        <v>182</v>
      </c>
      <c r="J672" s="63">
        <f>SUMIFS(Detalhe_Registro!$G:$G,Detalhe_Registro!$A:$A,A672,Detalhe_Registro!$D:$D,B672)</f>
        <v>3.23</v>
      </c>
      <c r="K672" s="40" t="str">
        <f>IF(G672="","",IF(G672&lt;Premissas!$C$8,"&lt; 1,00",IF(G672&lt;Premissas!$C$9,"1,00 – 1,19",IF(G672&lt;Premissas!$C$10,"1,20 – 1,39",IF(G672&lt;Premissas!$C$11,"1,40 – 1,59",IF(G672&lt;Premissas!$C$12,"1,60 – 1,99","≥ 2,00"))))))</f>
        <v>≥ 2,00</v>
      </c>
      <c r="L672" s="64">
        <f>IF(G672="","",MIN(Premissas!$C$17,IF(G672&lt;Premissas!$C$8,Premissas!$E$7,IF(G672&lt;Premissas!$C$9,Premissas!$E$8,IF(G672&lt;Premissas!$C$10,Premissas!$E$9,IF(G672&lt;Premissas!$C$11,Premissas!$E$10,IF(G672&lt;Premissas!$C$12,Premissas!$E$11,Premissas!$E$12)))))))</f>
        <v>750</v>
      </c>
      <c r="M672" s="65">
        <f>IF(OR(L672="",L672=0),0,L672/Premissas!$C$16)</f>
        <v>28.846153846153847</v>
      </c>
      <c r="N672" s="40" t="str">
        <f>IF(L672&gt;=Premissas!$C$17,"SIM","NÃO")</f>
        <v>SIM</v>
      </c>
    </row>
    <row r="673" spans="1:14" ht="15" customHeight="1">
      <c r="A673" s="40">
        <v>7</v>
      </c>
      <c r="B673" s="40" t="s">
        <v>1484</v>
      </c>
      <c r="C673" s="40" t="s">
        <v>1485</v>
      </c>
      <c r="D673" s="40">
        <v>930</v>
      </c>
      <c r="E673" s="40" t="s">
        <v>22</v>
      </c>
      <c r="F673" s="40">
        <f>COUNTIFS(Detalhe_Registro!$A:$A,A673,Detalhe_Registro!$D:$D,B673)</f>
        <v>1</v>
      </c>
      <c r="G673" s="63">
        <v>0.15</v>
      </c>
      <c r="H673" s="63">
        <v>0.15</v>
      </c>
      <c r="I673" s="62">
        <f>SUMIFS(Detalhe_Registro!$F:$F,Detalhe_Registro!$A:$A,A673,Detalhe_Registro!$D:$D,B673)</f>
        <v>29</v>
      </c>
      <c r="J673" s="63">
        <f>SUMIFS(Detalhe_Registro!$G:$G,Detalhe_Registro!$A:$A,A673,Detalhe_Registro!$D:$D,B673)</f>
        <v>11.11</v>
      </c>
      <c r="K673" s="40" t="str">
        <f>IF(G673="","",IF(G673&lt;Premissas!$C$8,"&lt; 1,00",IF(G673&lt;Premissas!$C$9,"1,00 – 1,19",IF(G673&lt;Premissas!$C$10,"1,20 – 1,39",IF(G673&lt;Premissas!$C$11,"1,40 – 1,59",IF(G673&lt;Premissas!$C$12,"1,60 – 1,99","≥ 2,00"))))))</f>
        <v>&lt; 1,00</v>
      </c>
      <c r="L673" s="64">
        <f>IF(G673="","",MIN(Premissas!$C$17,IF(G673&lt;Premissas!$C$8,Premissas!$E$7,IF(G673&lt;Premissas!$C$9,Premissas!$E$8,IF(G673&lt;Premissas!$C$10,Premissas!$E$9,IF(G673&lt;Premissas!$C$11,Premissas!$E$10,IF(G673&lt;Premissas!$C$12,Premissas!$E$11,Premissas!$E$12)))))))</f>
        <v>0</v>
      </c>
      <c r="M673" s="65">
        <f>IF(OR(L673="",L673=0),0,L673/Premissas!$C$16)</f>
        <v>0</v>
      </c>
      <c r="N673" s="40" t="str">
        <f>IF(L673&gt;=Premissas!$C$17,"SIM","NÃO")</f>
        <v>NÃO</v>
      </c>
    </row>
    <row r="674" spans="1:14" ht="15" customHeight="1">
      <c r="A674" s="40">
        <v>7</v>
      </c>
      <c r="B674" s="40" t="s">
        <v>1620</v>
      </c>
      <c r="C674" s="40" t="s">
        <v>1621</v>
      </c>
      <c r="D674" s="40">
        <v>930</v>
      </c>
      <c r="E674" s="40" t="s">
        <v>19</v>
      </c>
      <c r="F674" s="40">
        <f>COUNTIFS(Detalhe_Registro!$A:$A,A674,Detalhe_Registro!$D:$D,B674)</f>
        <v>1</v>
      </c>
      <c r="G674" s="63">
        <v>0.72727299999999995</v>
      </c>
      <c r="H674" s="63">
        <v>0.72727299999999995</v>
      </c>
      <c r="I674" s="62">
        <f>SUMIFS(Detalhe_Registro!$F:$F,Detalhe_Registro!$A:$A,A674,Detalhe_Registro!$D:$D,B674)</f>
        <v>917</v>
      </c>
      <c r="J674" s="63">
        <f>SUMIFS(Detalhe_Registro!$G:$G,Detalhe_Registro!$A:$A,A674,Detalhe_Registro!$D:$D,B674)</f>
        <v>57.25</v>
      </c>
      <c r="K674" s="40" t="str">
        <f>IF(G674="","",IF(G674&lt;Premissas!$C$8,"&lt; 1,00",IF(G674&lt;Premissas!$C$9,"1,00 – 1,19",IF(G674&lt;Premissas!$C$10,"1,20 – 1,39",IF(G674&lt;Premissas!$C$11,"1,40 – 1,59",IF(G674&lt;Premissas!$C$12,"1,60 – 1,99","≥ 2,00"))))))</f>
        <v>&lt; 1,00</v>
      </c>
      <c r="L674" s="64">
        <f>IF(G674="","",MIN(Premissas!$C$17,IF(G674&lt;Premissas!$C$8,Premissas!$E$7,IF(G674&lt;Premissas!$C$9,Premissas!$E$8,IF(G674&lt;Premissas!$C$10,Premissas!$E$9,IF(G674&lt;Premissas!$C$11,Premissas!$E$10,IF(G674&lt;Premissas!$C$12,Premissas!$E$11,Premissas!$E$12)))))))</f>
        <v>0</v>
      </c>
      <c r="M674" s="65">
        <f>IF(OR(L674="",L674=0),0,L674/Premissas!$C$16)</f>
        <v>0</v>
      </c>
      <c r="N674" s="40" t="str">
        <f>IF(L674&gt;=Premissas!$C$17,"SIM","NÃO")</f>
        <v>NÃO</v>
      </c>
    </row>
    <row r="675" spans="1:14" ht="15" customHeight="1">
      <c r="A675" s="40">
        <v>7</v>
      </c>
      <c r="B675" s="40" t="s">
        <v>1472</v>
      </c>
      <c r="C675" s="40" t="s">
        <v>1473</v>
      </c>
      <c r="D675" s="40">
        <v>930</v>
      </c>
      <c r="E675" s="40" t="s">
        <v>19</v>
      </c>
      <c r="F675" s="40">
        <f>COUNTIFS(Detalhe_Registro!$A:$A,A675,Detalhe_Registro!$D:$D,B675)</f>
        <v>1</v>
      </c>
      <c r="G675" s="63">
        <v>0.45454499999999998</v>
      </c>
      <c r="H675" s="63">
        <v>0.45454499999999998</v>
      </c>
      <c r="I675" s="62">
        <f>SUMIFS(Detalhe_Registro!$F:$F,Detalhe_Registro!$A:$A,A675,Detalhe_Registro!$D:$D,B675)</f>
        <v>589</v>
      </c>
      <c r="J675" s="63">
        <f>SUMIFS(Detalhe_Registro!$G:$G,Detalhe_Registro!$A:$A,A675,Detalhe_Registro!$D:$D,B675)</f>
        <v>57.61</v>
      </c>
      <c r="K675" s="40" t="str">
        <f>IF(G675="","",IF(G675&lt;Premissas!$C$8,"&lt; 1,00",IF(G675&lt;Premissas!$C$9,"1,00 – 1,19",IF(G675&lt;Premissas!$C$10,"1,20 – 1,39",IF(G675&lt;Premissas!$C$11,"1,40 – 1,59",IF(G675&lt;Premissas!$C$12,"1,60 – 1,99","≥ 2,00"))))))</f>
        <v>&lt; 1,00</v>
      </c>
      <c r="L675" s="64">
        <f>IF(G675="","",MIN(Premissas!$C$17,IF(G675&lt;Premissas!$C$8,Premissas!$E$7,IF(G675&lt;Premissas!$C$9,Premissas!$E$8,IF(G675&lt;Premissas!$C$10,Premissas!$E$9,IF(G675&lt;Premissas!$C$11,Premissas!$E$10,IF(G675&lt;Premissas!$C$12,Premissas!$E$11,Premissas!$E$12)))))))</f>
        <v>0</v>
      </c>
      <c r="M675" s="65">
        <f>IF(OR(L675="",L675=0),0,L675/Premissas!$C$16)</f>
        <v>0</v>
      </c>
      <c r="N675" s="40" t="str">
        <f>IF(L675&gt;=Premissas!$C$17,"SIM","NÃO")</f>
        <v>NÃO</v>
      </c>
    </row>
    <row r="676" spans="1:14" ht="15" customHeight="1">
      <c r="A676" s="40">
        <v>7</v>
      </c>
      <c r="B676" s="40" t="s">
        <v>1564</v>
      </c>
      <c r="C676" s="40" t="s">
        <v>1565</v>
      </c>
      <c r="D676" s="40">
        <v>930</v>
      </c>
      <c r="E676" s="40" t="s">
        <v>1939</v>
      </c>
      <c r="F676" s="40">
        <f>COUNTIFS(Detalhe_Registro!$A:$A,A676,Detalhe_Registro!$D:$D,B676)</f>
        <v>2</v>
      </c>
      <c r="G676" s="63">
        <v>7.8125</v>
      </c>
      <c r="H676" s="63">
        <v>4.8153410000000001</v>
      </c>
      <c r="I676" s="62">
        <f>SUMIFS(Detalhe_Registro!$F:$F,Detalhe_Registro!$A:$A,A676,Detalhe_Registro!$D:$D,B676)</f>
        <v>46</v>
      </c>
      <c r="J676" s="63">
        <f>SUMIFS(Detalhe_Registro!$G:$G,Detalhe_Registro!$A:$A,A676,Detalhe_Registro!$D:$D,B676)</f>
        <v>1.07</v>
      </c>
      <c r="K676" s="40" t="str">
        <f>IF(G676="","",IF(G676&lt;Premissas!$C$8,"&lt; 1,00",IF(G676&lt;Premissas!$C$9,"1,00 – 1,19",IF(G676&lt;Premissas!$C$10,"1,20 – 1,39",IF(G676&lt;Premissas!$C$11,"1,40 – 1,59",IF(G676&lt;Premissas!$C$12,"1,60 – 1,99","≥ 2,00"))))))</f>
        <v>≥ 2,00</v>
      </c>
      <c r="L676" s="64">
        <f>IF(G676="","",MIN(Premissas!$C$17,IF(G676&lt;Premissas!$C$8,Premissas!$E$7,IF(G676&lt;Premissas!$C$9,Premissas!$E$8,IF(G676&lt;Premissas!$C$10,Premissas!$E$9,IF(G676&lt;Premissas!$C$11,Premissas!$E$10,IF(G676&lt;Premissas!$C$12,Premissas!$E$11,Premissas!$E$12)))))))</f>
        <v>750</v>
      </c>
      <c r="M676" s="65">
        <f>IF(OR(L676="",L676=0),0,L676/Premissas!$C$16)</f>
        <v>28.846153846153847</v>
      </c>
      <c r="N676" s="40" t="str">
        <f>IF(L676&gt;=Premissas!$C$17,"SIM","NÃO")</f>
        <v>SIM</v>
      </c>
    </row>
    <row r="677" spans="1:14" ht="15" customHeight="1">
      <c r="A677" s="40">
        <v>7</v>
      </c>
      <c r="B677" s="40" t="s">
        <v>1444</v>
      </c>
      <c r="C677" s="40" t="s">
        <v>1445</v>
      </c>
      <c r="D677" s="40">
        <v>930</v>
      </c>
      <c r="E677" s="40" t="s">
        <v>22</v>
      </c>
      <c r="F677" s="40">
        <f>COUNTIFS(Detalhe_Registro!$A:$A,A677,Detalhe_Registro!$D:$D,B677)</f>
        <v>1</v>
      </c>
      <c r="G677" s="63">
        <v>1.7</v>
      </c>
      <c r="H677" s="63">
        <v>1.7</v>
      </c>
      <c r="I677" s="62">
        <f>SUMIFS(Detalhe_Registro!$F:$F,Detalhe_Registro!$A:$A,A677,Detalhe_Registro!$D:$D,B677)</f>
        <v>1134</v>
      </c>
      <c r="J677" s="63">
        <f>SUMIFS(Detalhe_Registro!$G:$G,Detalhe_Registro!$A:$A,A677,Detalhe_Registro!$D:$D,B677)</f>
        <v>32.96</v>
      </c>
      <c r="K677" s="40" t="str">
        <f>IF(G677="","",IF(G677&lt;Premissas!$C$8,"&lt; 1,00",IF(G677&lt;Premissas!$C$9,"1,00 – 1,19",IF(G677&lt;Premissas!$C$10,"1,20 – 1,39",IF(G677&lt;Premissas!$C$11,"1,40 – 1,59",IF(G677&lt;Premissas!$C$12,"1,60 – 1,99","≥ 2,00"))))))</f>
        <v>1,60 – 1,99</v>
      </c>
      <c r="L677" s="64">
        <f>IF(G677="","",MIN(Premissas!$C$17,IF(G677&lt;Premissas!$C$8,Premissas!$E$7,IF(G677&lt;Premissas!$C$9,Premissas!$E$8,IF(G677&lt;Premissas!$C$10,Premissas!$E$9,IF(G677&lt;Premissas!$C$11,Premissas!$E$10,IF(G677&lt;Premissas!$C$12,Premissas!$E$11,Premissas!$E$12)))))))</f>
        <v>500</v>
      </c>
      <c r="M677" s="65">
        <f>IF(OR(L677="",L677=0),0,L677/Premissas!$C$16)</f>
        <v>19.23076923076923</v>
      </c>
      <c r="N677" s="40" t="str">
        <f>IF(L677&gt;=Premissas!$C$17,"SIM","NÃO")</f>
        <v>NÃO</v>
      </c>
    </row>
    <row r="678" spans="1:14" ht="15" customHeight="1">
      <c r="A678" s="40">
        <v>7</v>
      </c>
      <c r="B678" s="40" t="s">
        <v>1588</v>
      </c>
      <c r="C678" s="40" t="s">
        <v>1589</v>
      </c>
      <c r="D678" s="40">
        <v>930</v>
      </c>
      <c r="E678" s="40" t="s">
        <v>19</v>
      </c>
      <c r="F678" s="40">
        <f>COUNTIFS(Detalhe_Registro!$A:$A,A678,Detalhe_Registro!$D:$D,B678)</f>
        <v>1</v>
      </c>
      <c r="G678" s="63">
        <v>2.954545</v>
      </c>
      <c r="H678" s="63">
        <v>2.954545</v>
      </c>
      <c r="I678" s="62">
        <f>SUMIFS(Detalhe_Registro!$F:$F,Detalhe_Registro!$A:$A,A678,Detalhe_Registro!$D:$D,B678)</f>
        <v>1039</v>
      </c>
      <c r="J678" s="63">
        <f>SUMIFS(Detalhe_Registro!$G:$G,Detalhe_Registro!$A:$A,A678,Detalhe_Registro!$D:$D,B678)</f>
        <v>15.94</v>
      </c>
      <c r="K678" s="40" t="str">
        <f>IF(G678="","",IF(G678&lt;Premissas!$C$8,"&lt; 1,00",IF(G678&lt;Premissas!$C$9,"1,00 – 1,19",IF(G678&lt;Premissas!$C$10,"1,20 – 1,39",IF(G678&lt;Premissas!$C$11,"1,40 – 1,59",IF(G678&lt;Premissas!$C$12,"1,60 – 1,99","≥ 2,00"))))))</f>
        <v>≥ 2,00</v>
      </c>
      <c r="L678" s="64">
        <f>IF(G678="","",MIN(Premissas!$C$17,IF(G678&lt;Premissas!$C$8,Premissas!$E$7,IF(G678&lt;Premissas!$C$9,Premissas!$E$8,IF(G678&lt;Premissas!$C$10,Premissas!$E$9,IF(G678&lt;Premissas!$C$11,Premissas!$E$10,IF(G678&lt;Premissas!$C$12,Premissas!$E$11,Premissas!$E$12)))))))</f>
        <v>750</v>
      </c>
      <c r="M678" s="65">
        <f>IF(OR(L678="",L678=0),0,L678/Premissas!$C$16)</f>
        <v>28.846153846153847</v>
      </c>
      <c r="N678" s="40" t="str">
        <f>IF(L678&gt;=Premissas!$C$17,"SIM","NÃO")</f>
        <v>SIM</v>
      </c>
    </row>
    <row r="679" spans="1:14" ht="15" customHeight="1">
      <c r="A679" s="40">
        <v>7</v>
      </c>
      <c r="B679" s="40" t="s">
        <v>1604</v>
      </c>
      <c r="C679" s="40" t="s">
        <v>1605</v>
      </c>
      <c r="D679" s="40">
        <v>930</v>
      </c>
      <c r="E679" s="40" t="s">
        <v>21</v>
      </c>
      <c r="F679" s="40">
        <f>COUNTIFS(Detalhe_Registro!$A:$A,A679,Detalhe_Registro!$D:$D,B679)</f>
        <v>1</v>
      </c>
      <c r="G679" s="63">
        <v>2.0625</v>
      </c>
      <c r="H679" s="63">
        <v>2.0625</v>
      </c>
      <c r="I679" s="62">
        <f>SUMIFS(Detalhe_Registro!$F:$F,Detalhe_Registro!$A:$A,A679,Detalhe_Registro!$D:$D,B679)</f>
        <v>6</v>
      </c>
      <c r="J679" s="63">
        <f>SUMIFS(Detalhe_Registro!$G:$G,Detalhe_Registro!$A:$A,A679,Detalhe_Registro!$D:$D,B679)</f>
        <v>0.18</v>
      </c>
      <c r="K679" s="40" t="str">
        <f>IF(G679="","",IF(G679&lt;Premissas!$C$8,"&lt; 1,00",IF(G679&lt;Premissas!$C$9,"1,00 – 1,19",IF(G679&lt;Premissas!$C$10,"1,20 – 1,39",IF(G679&lt;Premissas!$C$11,"1,40 – 1,59",IF(G679&lt;Premissas!$C$12,"1,60 – 1,99","≥ 2,00"))))))</f>
        <v>≥ 2,00</v>
      </c>
      <c r="L679" s="64">
        <f>IF(G679="","",MIN(Premissas!$C$17,IF(G679&lt;Premissas!$C$8,Premissas!$E$7,IF(G679&lt;Premissas!$C$9,Premissas!$E$8,IF(G679&lt;Premissas!$C$10,Premissas!$E$9,IF(G679&lt;Premissas!$C$11,Premissas!$E$10,IF(G679&lt;Premissas!$C$12,Premissas!$E$11,Premissas!$E$12)))))))</f>
        <v>750</v>
      </c>
      <c r="M679" s="65">
        <f>IF(OR(L679="",L679=0),0,L679/Premissas!$C$16)</f>
        <v>28.846153846153847</v>
      </c>
      <c r="N679" s="40" t="str">
        <f>IF(L679&gt;=Premissas!$C$17,"SIM","NÃO")</f>
        <v>SIM</v>
      </c>
    </row>
    <row r="680" spans="1:14" ht="15" customHeight="1">
      <c r="A680" s="40">
        <v>7</v>
      </c>
      <c r="B680" s="40" t="s">
        <v>1448</v>
      </c>
      <c r="C680" s="40" t="s">
        <v>1449</v>
      </c>
      <c r="D680" s="40">
        <v>930</v>
      </c>
      <c r="E680" s="40" t="s">
        <v>22</v>
      </c>
      <c r="F680" s="40">
        <f>COUNTIFS(Detalhe_Registro!$A:$A,A680,Detalhe_Registro!$D:$D,B680)</f>
        <v>1</v>
      </c>
      <c r="G680" s="63">
        <v>0.9</v>
      </c>
      <c r="H680" s="63">
        <v>0.9</v>
      </c>
      <c r="I680" s="62">
        <f>SUMIFS(Detalhe_Registro!$F:$F,Detalhe_Registro!$A:$A,A680,Detalhe_Registro!$D:$D,B680)</f>
        <v>141</v>
      </c>
      <c r="J680" s="63">
        <f>SUMIFS(Detalhe_Registro!$G:$G,Detalhe_Registro!$A:$A,A680,Detalhe_Registro!$D:$D,B680)</f>
        <v>7.67</v>
      </c>
      <c r="K680" s="40" t="str">
        <f>IF(G680="","",IF(G680&lt;Premissas!$C$8,"&lt; 1,00",IF(G680&lt;Premissas!$C$9,"1,00 – 1,19",IF(G680&lt;Premissas!$C$10,"1,20 – 1,39",IF(G680&lt;Premissas!$C$11,"1,40 – 1,59",IF(G680&lt;Premissas!$C$12,"1,60 – 1,99","≥ 2,00"))))))</f>
        <v>&lt; 1,00</v>
      </c>
      <c r="L680" s="64">
        <f>IF(G680="","",MIN(Premissas!$C$17,IF(G680&lt;Premissas!$C$8,Premissas!$E$7,IF(G680&lt;Premissas!$C$9,Premissas!$E$8,IF(G680&lt;Premissas!$C$10,Premissas!$E$9,IF(G680&lt;Premissas!$C$11,Premissas!$E$10,IF(G680&lt;Premissas!$C$12,Premissas!$E$11,Premissas!$E$12)))))))</f>
        <v>0</v>
      </c>
      <c r="M680" s="65">
        <f>IF(OR(L680="",L680=0),0,L680/Premissas!$C$16)</f>
        <v>0</v>
      </c>
      <c r="N680" s="40" t="str">
        <f>IF(L680&gt;=Premissas!$C$17,"SIM","NÃO")</f>
        <v>NÃO</v>
      </c>
    </row>
    <row r="681" spans="1:14" ht="15" customHeight="1">
      <c r="A681" s="40">
        <v>7</v>
      </c>
      <c r="B681" s="40" t="s">
        <v>1470</v>
      </c>
      <c r="C681" s="40" t="s">
        <v>1471</v>
      </c>
      <c r="D681" s="40">
        <v>930</v>
      </c>
      <c r="E681" s="40" t="s">
        <v>1941</v>
      </c>
      <c r="F681" s="40">
        <f>COUNTIFS(Detalhe_Registro!$A:$A,A681,Detalhe_Registro!$D:$D,B681)</f>
        <v>2</v>
      </c>
      <c r="G681" s="63">
        <v>2.4</v>
      </c>
      <c r="H681" s="63">
        <v>1.8363640000000001</v>
      </c>
      <c r="I681" s="62">
        <f>SUMIFS(Detalhe_Registro!$F:$F,Detalhe_Registro!$A:$A,A681,Detalhe_Registro!$D:$D,B681)</f>
        <v>1599</v>
      </c>
      <c r="J681" s="63">
        <f>SUMIFS(Detalhe_Registro!$G:$G,Detalhe_Registro!$A:$A,A681,Detalhe_Registro!$D:$D,B681)</f>
        <v>33.6</v>
      </c>
      <c r="K681" s="40" t="str">
        <f>IF(G681="","",IF(G681&lt;Premissas!$C$8,"&lt; 1,00",IF(G681&lt;Premissas!$C$9,"1,00 – 1,19",IF(G681&lt;Premissas!$C$10,"1,20 – 1,39",IF(G681&lt;Premissas!$C$11,"1,40 – 1,59",IF(G681&lt;Premissas!$C$12,"1,60 – 1,99","≥ 2,00"))))))</f>
        <v>≥ 2,00</v>
      </c>
      <c r="L681" s="64">
        <f>IF(G681="","",MIN(Premissas!$C$17,IF(G681&lt;Premissas!$C$8,Premissas!$E$7,IF(G681&lt;Premissas!$C$9,Premissas!$E$8,IF(G681&lt;Premissas!$C$10,Premissas!$E$9,IF(G681&lt;Premissas!$C$11,Premissas!$E$10,IF(G681&lt;Premissas!$C$12,Premissas!$E$11,Premissas!$E$12)))))))</f>
        <v>750</v>
      </c>
      <c r="M681" s="65">
        <f>IF(OR(L681="",L681=0),0,L681/Premissas!$C$16)</f>
        <v>28.846153846153847</v>
      </c>
      <c r="N681" s="40" t="str">
        <f>IF(L681&gt;=Premissas!$C$17,"SIM","NÃO")</f>
        <v>SIM</v>
      </c>
    </row>
    <row r="682" spans="1:14" ht="15" customHeight="1">
      <c r="A682" s="40">
        <v>7</v>
      </c>
      <c r="B682" s="40" t="s">
        <v>1576</v>
      </c>
      <c r="C682" s="40" t="s">
        <v>1577</v>
      </c>
      <c r="D682" s="40">
        <v>930</v>
      </c>
      <c r="E682" s="40" t="s">
        <v>19</v>
      </c>
      <c r="F682" s="40">
        <f>COUNTIFS(Detalhe_Registro!$A:$A,A682,Detalhe_Registro!$D:$D,B682)</f>
        <v>1</v>
      </c>
      <c r="G682" s="63">
        <v>1.045455</v>
      </c>
      <c r="H682" s="63">
        <v>1.045455</v>
      </c>
      <c r="I682" s="62">
        <f>SUMIFS(Detalhe_Registro!$F:$F,Detalhe_Registro!$A:$A,A682,Detalhe_Registro!$D:$D,B682)</f>
        <v>89</v>
      </c>
      <c r="J682" s="63">
        <f>SUMIFS(Detalhe_Registro!$G:$G,Detalhe_Registro!$A:$A,A682,Detalhe_Registro!$D:$D,B682)</f>
        <v>3.94</v>
      </c>
      <c r="K682" s="40" t="str">
        <f>IF(G682="","",IF(G682&lt;Premissas!$C$8,"&lt; 1,00",IF(G682&lt;Premissas!$C$9,"1,00 – 1,19",IF(G682&lt;Premissas!$C$10,"1,20 – 1,39",IF(G682&lt;Premissas!$C$11,"1,40 – 1,59",IF(G682&lt;Premissas!$C$12,"1,60 – 1,99","≥ 2,00"))))))</f>
        <v>1,00 – 1,19</v>
      </c>
      <c r="L682" s="64">
        <f>IF(G682="","",MIN(Premissas!$C$17,IF(G682&lt;Premissas!$C$8,Premissas!$E$7,IF(G682&lt;Premissas!$C$9,Premissas!$E$8,IF(G682&lt;Premissas!$C$10,Premissas!$E$9,IF(G682&lt;Premissas!$C$11,Premissas!$E$10,IF(G682&lt;Premissas!$C$12,Premissas!$E$11,Premissas!$E$12)))))))</f>
        <v>100</v>
      </c>
      <c r="M682" s="65">
        <f>IF(OR(L682="",L682=0),0,L682/Premissas!$C$16)</f>
        <v>3.8461538461538463</v>
      </c>
      <c r="N682" s="40" t="str">
        <f>IF(L682&gt;=Premissas!$C$17,"SIM","NÃO")</f>
        <v>NÃO</v>
      </c>
    </row>
    <row r="683" spans="1:14" ht="15" customHeight="1">
      <c r="A683" s="40">
        <v>7</v>
      </c>
      <c r="B683" s="40" t="s">
        <v>1560</v>
      </c>
      <c r="C683" s="40" t="s">
        <v>1561</v>
      </c>
      <c r="D683" s="40">
        <v>930</v>
      </c>
      <c r="E683" s="40" t="s">
        <v>19</v>
      </c>
      <c r="F683" s="40">
        <f>COUNTIFS(Detalhe_Registro!$A:$A,A683,Detalhe_Registro!$D:$D,B683)</f>
        <v>1</v>
      </c>
      <c r="G683" s="63">
        <v>1.6363639999999999</v>
      </c>
      <c r="H683" s="63">
        <v>1.6363639999999999</v>
      </c>
      <c r="I683" s="62">
        <f>SUMIFS(Detalhe_Registro!$F:$F,Detalhe_Registro!$A:$A,A683,Detalhe_Registro!$D:$D,B683)</f>
        <v>193</v>
      </c>
      <c r="J683" s="63">
        <f>SUMIFS(Detalhe_Registro!$G:$G,Detalhe_Registro!$A:$A,A683,Detalhe_Registro!$D:$D,B683)</f>
        <v>5.3</v>
      </c>
      <c r="K683" s="40" t="str">
        <f>IF(G683="","",IF(G683&lt;Premissas!$C$8,"&lt; 1,00",IF(G683&lt;Premissas!$C$9,"1,00 – 1,19",IF(G683&lt;Premissas!$C$10,"1,20 – 1,39",IF(G683&lt;Premissas!$C$11,"1,40 – 1,59",IF(G683&lt;Premissas!$C$12,"1,60 – 1,99","≥ 2,00"))))))</f>
        <v>1,60 – 1,99</v>
      </c>
      <c r="L683" s="64">
        <f>IF(G683="","",MIN(Premissas!$C$17,IF(G683&lt;Premissas!$C$8,Premissas!$E$7,IF(G683&lt;Premissas!$C$9,Premissas!$E$8,IF(G683&lt;Premissas!$C$10,Premissas!$E$9,IF(G683&lt;Premissas!$C$11,Premissas!$E$10,IF(G683&lt;Premissas!$C$12,Premissas!$E$11,Premissas!$E$12)))))))</f>
        <v>500</v>
      </c>
      <c r="M683" s="65">
        <f>IF(OR(L683="",L683=0),0,L683/Premissas!$C$16)</f>
        <v>19.23076923076923</v>
      </c>
      <c r="N683" s="40" t="str">
        <f>IF(L683&gt;=Premissas!$C$17,"SIM","NÃO")</f>
        <v>NÃO</v>
      </c>
    </row>
    <row r="684" spans="1:14" ht="15" customHeight="1">
      <c r="A684" s="40">
        <v>7</v>
      </c>
      <c r="B684" s="40" t="s">
        <v>1354</v>
      </c>
      <c r="C684" s="40" t="s">
        <v>1355</v>
      </c>
      <c r="D684" s="40">
        <v>930</v>
      </c>
      <c r="E684" s="40" t="s">
        <v>21</v>
      </c>
      <c r="F684" s="40">
        <f>COUNTIFS(Detalhe_Registro!$A:$A,A684,Detalhe_Registro!$D:$D,B684)</f>
        <v>1</v>
      </c>
      <c r="G684" s="63">
        <v>0.625</v>
      </c>
      <c r="H684" s="63">
        <v>0.625</v>
      </c>
      <c r="I684" s="62">
        <f>SUMIFS(Detalhe_Registro!$F:$F,Detalhe_Registro!$A:$A,A684,Detalhe_Registro!$D:$D,B684)</f>
        <v>349</v>
      </c>
      <c r="J684" s="63">
        <f>SUMIFS(Detalhe_Registro!$G:$G,Detalhe_Registro!$A:$A,A684,Detalhe_Registro!$D:$D,B684)</f>
        <v>34.25</v>
      </c>
      <c r="K684" s="40" t="str">
        <f>IF(G684="","",IF(G684&lt;Premissas!$C$8,"&lt; 1,00",IF(G684&lt;Premissas!$C$9,"1,00 – 1,19",IF(G684&lt;Premissas!$C$10,"1,20 – 1,39",IF(G684&lt;Premissas!$C$11,"1,40 – 1,59",IF(G684&lt;Premissas!$C$12,"1,60 – 1,99","≥ 2,00"))))))</f>
        <v>&lt; 1,00</v>
      </c>
      <c r="L684" s="64">
        <f>IF(G684="","",MIN(Premissas!$C$17,IF(G684&lt;Premissas!$C$8,Premissas!$E$7,IF(G684&lt;Premissas!$C$9,Premissas!$E$8,IF(G684&lt;Premissas!$C$10,Premissas!$E$9,IF(G684&lt;Premissas!$C$11,Premissas!$E$10,IF(G684&lt;Premissas!$C$12,Premissas!$E$11,Premissas!$E$12)))))))</f>
        <v>0</v>
      </c>
      <c r="M684" s="65">
        <f>IF(OR(L684="",L684=0),0,L684/Premissas!$C$16)</f>
        <v>0</v>
      </c>
      <c r="N684" s="40" t="str">
        <f>IF(L684&gt;=Premissas!$C$17,"SIM","NÃO")</f>
        <v>NÃO</v>
      </c>
    </row>
    <row r="685" spans="1:14" ht="15" customHeight="1">
      <c r="A685" s="40">
        <v>7</v>
      </c>
      <c r="B685" s="40" t="s">
        <v>1436</v>
      </c>
      <c r="C685" s="40" t="s">
        <v>1437</v>
      </c>
      <c r="D685" s="40">
        <v>930</v>
      </c>
      <c r="E685" s="40" t="s">
        <v>19</v>
      </c>
      <c r="F685" s="40">
        <f>COUNTIFS(Detalhe_Registro!$A:$A,A685,Detalhe_Registro!$D:$D,B685)</f>
        <v>1</v>
      </c>
      <c r="G685" s="63">
        <v>0.63636400000000004</v>
      </c>
      <c r="H685" s="63">
        <v>0.63636400000000004</v>
      </c>
      <c r="I685" s="62">
        <f>SUMIFS(Detalhe_Registro!$F:$F,Detalhe_Registro!$A:$A,A685,Detalhe_Registro!$D:$D,B685)</f>
        <v>112</v>
      </c>
      <c r="J685" s="63">
        <f>SUMIFS(Detalhe_Registro!$G:$G,Detalhe_Registro!$A:$A,A685,Detalhe_Registro!$D:$D,B685)</f>
        <v>7.8</v>
      </c>
      <c r="K685" s="40" t="str">
        <f>IF(G685="","",IF(G685&lt;Premissas!$C$8,"&lt; 1,00",IF(G685&lt;Premissas!$C$9,"1,00 – 1,19",IF(G685&lt;Premissas!$C$10,"1,20 – 1,39",IF(G685&lt;Premissas!$C$11,"1,40 – 1,59",IF(G685&lt;Premissas!$C$12,"1,60 – 1,99","≥ 2,00"))))))</f>
        <v>&lt; 1,00</v>
      </c>
      <c r="L685" s="64">
        <f>IF(G685="","",MIN(Premissas!$C$17,IF(G685&lt;Premissas!$C$8,Premissas!$E$7,IF(G685&lt;Premissas!$C$9,Premissas!$E$8,IF(G685&lt;Premissas!$C$10,Premissas!$E$9,IF(G685&lt;Premissas!$C$11,Premissas!$E$10,IF(G685&lt;Premissas!$C$12,Premissas!$E$11,Premissas!$E$12)))))))</f>
        <v>0</v>
      </c>
      <c r="M685" s="65">
        <f>IF(OR(L685="",L685=0),0,L685/Premissas!$C$16)</f>
        <v>0</v>
      </c>
      <c r="N685" s="40" t="str">
        <f>IF(L685&gt;=Premissas!$C$17,"SIM","NÃO")</f>
        <v>NÃO</v>
      </c>
    </row>
    <row r="686" spans="1:14" ht="15" customHeight="1">
      <c r="A686" s="40">
        <v>7</v>
      </c>
      <c r="B686" s="40" t="s">
        <v>1452</v>
      </c>
      <c r="C686" s="40" t="s">
        <v>1453</v>
      </c>
      <c r="D686" s="40">
        <v>930</v>
      </c>
      <c r="E686" s="40" t="s">
        <v>22</v>
      </c>
      <c r="F686" s="40">
        <f>COUNTIFS(Detalhe_Registro!$A:$A,A686,Detalhe_Registro!$D:$D,B686)</f>
        <v>1</v>
      </c>
      <c r="G686" s="63">
        <v>1.05</v>
      </c>
      <c r="H686" s="63">
        <v>1.05</v>
      </c>
      <c r="I686" s="62">
        <f>SUMIFS(Detalhe_Registro!$F:$F,Detalhe_Registro!$A:$A,A686,Detalhe_Registro!$D:$D,B686)</f>
        <v>1118</v>
      </c>
      <c r="J686" s="63">
        <f>SUMIFS(Detalhe_Registro!$G:$G,Detalhe_Registro!$A:$A,A686,Detalhe_Registro!$D:$D,B686)</f>
        <v>53.93</v>
      </c>
      <c r="K686" s="40" t="str">
        <f>IF(G686="","",IF(G686&lt;Premissas!$C$8,"&lt; 1,00",IF(G686&lt;Premissas!$C$9,"1,00 – 1,19",IF(G686&lt;Premissas!$C$10,"1,20 – 1,39",IF(G686&lt;Premissas!$C$11,"1,40 – 1,59",IF(G686&lt;Premissas!$C$12,"1,60 – 1,99","≥ 2,00"))))))</f>
        <v>1,00 – 1,19</v>
      </c>
      <c r="L686" s="64">
        <f>IF(G686="","",MIN(Premissas!$C$17,IF(G686&lt;Premissas!$C$8,Premissas!$E$7,IF(G686&lt;Premissas!$C$9,Premissas!$E$8,IF(G686&lt;Premissas!$C$10,Premissas!$E$9,IF(G686&lt;Premissas!$C$11,Premissas!$E$10,IF(G686&lt;Premissas!$C$12,Premissas!$E$11,Premissas!$E$12)))))))</f>
        <v>100</v>
      </c>
      <c r="M686" s="65">
        <f>IF(OR(L686="",L686=0),0,L686/Premissas!$C$16)</f>
        <v>3.8461538461538463</v>
      </c>
      <c r="N686" s="40" t="str">
        <f>IF(L686&gt;=Premissas!$C$17,"SIM","NÃO")</f>
        <v>NÃO</v>
      </c>
    </row>
    <row r="687" spans="1:14" ht="15" customHeight="1">
      <c r="A687" s="40">
        <v>7</v>
      </c>
      <c r="B687" s="40" t="s">
        <v>1490</v>
      </c>
      <c r="C687" s="40" t="s">
        <v>1491</v>
      </c>
      <c r="D687" s="40">
        <v>930</v>
      </c>
      <c r="E687" s="40" t="s">
        <v>21</v>
      </c>
      <c r="F687" s="40">
        <f>COUNTIFS(Detalhe_Registro!$A:$A,A687,Detalhe_Registro!$D:$D,B687)</f>
        <v>1</v>
      </c>
      <c r="G687" s="63">
        <v>2.1875</v>
      </c>
      <c r="H687" s="63">
        <v>2.1875</v>
      </c>
      <c r="I687" s="62">
        <f>SUMIFS(Detalhe_Registro!$F:$F,Detalhe_Registro!$A:$A,A687,Detalhe_Registro!$D:$D,B687)</f>
        <v>462</v>
      </c>
      <c r="J687" s="63">
        <f>SUMIFS(Detalhe_Registro!$G:$G,Detalhe_Registro!$A:$A,A687,Detalhe_Registro!$D:$D,B687)</f>
        <v>13.12</v>
      </c>
      <c r="K687" s="40" t="str">
        <f>IF(G687="","",IF(G687&lt;Premissas!$C$8,"&lt; 1,00",IF(G687&lt;Premissas!$C$9,"1,00 – 1,19",IF(G687&lt;Premissas!$C$10,"1,20 – 1,39",IF(G687&lt;Premissas!$C$11,"1,40 – 1,59",IF(G687&lt;Premissas!$C$12,"1,60 – 1,99","≥ 2,00"))))))</f>
        <v>≥ 2,00</v>
      </c>
      <c r="L687" s="64">
        <f>IF(G687="","",MIN(Premissas!$C$17,IF(G687&lt;Premissas!$C$8,Premissas!$E$7,IF(G687&lt;Premissas!$C$9,Premissas!$E$8,IF(G687&lt;Premissas!$C$10,Premissas!$E$9,IF(G687&lt;Premissas!$C$11,Premissas!$E$10,IF(G687&lt;Premissas!$C$12,Premissas!$E$11,Premissas!$E$12)))))))</f>
        <v>750</v>
      </c>
      <c r="M687" s="65">
        <f>IF(OR(L687="",L687=0),0,L687/Premissas!$C$16)</f>
        <v>28.846153846153847</v>
      </c>
      <c r="N687" s="40" t="str">
        <f>IF(L687&gt;=Premissas!$C$17,"SIM","NÃO")</f>
        <v>SIM</v>
      </c>
    </row>
    <row r="688" spans="1:14" ht="15" customHeight="1">
      <c r="A688" s="40">
        <v>7</v>
      </c>
      <c r="B688" s="40" t="s">
        <v>1402</v>
      </c>
      <c r="C688" s="40" t="s">
        <v>1403</v>
      </c>
      <c r="D688" s="40">
        <v>930</v>
      </c>
      <c r="E688" s="40" t="s">
        <v>22</v>
      </c>
      <c r="F688" s="40">
        <f>COUNTIFS(Detalhe_Registro!$A:$A,A688,Detalhe_Registro!$D:$D,B688)</f>
        <v>1</v>
      </c>
      <c r="G688" s="63">
        <v>1.4</v>
      </c>
      <c r="H688" s="63">
        <v>1.4</v>
      </c>
      <c r="I688" s="62">
        <f>SUMIFS(Detalhe_Registro!$F:$F,Detalhe_Registro!$A:$A,A688,Detalhe_Registro!$D:$D,B688)</f>
        <v>1580</v>
      </c>
      <c r="J688" s="63">
        <f>SUMIFS(Detalhe_Registro!$G:$G,Detalhe_Registro!$A:$A,A688,Detalhe_Registro!$D:$D,B688)</f>
        <v>55.89</v>
      </c>
      <c r="K688" s="40" t="str">
        <f>IF(G688="","",IF(G688&lt;Premissas!$C$8,"&lt; 1,00",IF(G688&lt;Premissas!$C$9,"1,00 – 1,19",IF(G688&lt;Premissas!$C$10,"1,20 – 1,39",IF(G688&lt;Premissas!$C$11,"1,40 – 1,59",IF(G688&lt;Premissas!$C$12,"1,60 – 1,99","≥ 2,00"))))))</f>
        <v>1,40 – 1,59</v>
      </c>
      <c r="L688" s="64">
        <f>IF(G688="","",MIN(Premissas!$C$17,IF(G688&lt;Premissas!$C$8,Premissas!$E$7,IF(G688&lt;Premissas!$C$9,Premissas!$E$8,IF(G688&lt;Premissas!$C$10,Premissas!$E$9,IF(G688&lt;Premissas!$C$11,Premissas!$E$10,IF(G688&lt;Premissas!$C$12,Premissas!$E$11,Premissas!$E$12)))))))</f>
        <v>350</v>
      </c>
      <c r="M688" s="65">
        <f>IF(OR(L688="",L688=0),0,L688/Premissas!$C$16)</f>
        <v>13.461538461538462</v>
      </c>
      <c r="N688" s="40" t="str">
        <f>IF(L688&gt;=Premissas!$C$17,"SIM","NÃO")</f>
        <v>NÃO</v>
      </c>
    </row>
    <row r="689" spans="1:14" ht="15" customHeight="1">
      <c r="A689" s="40">
        <v>7</v>
      </c>
      <c r="B689" s="40" t="s">
        <v>1406</v>
      </c>
      <c r="C689" s="40" t="s">
        <v>1407</v>
      </c>
      <c r="D689" s="40">
        <v>930</v>
      </c>
      <c r="E689" s="40" t="s">
        <v>1937</v>
      </c>
      <c r="F689" s="40">
        <f>COUNTIFS(Detalhe_Registro!$A:$A,A689,Detalhe_Registro!$D:$D,B689)</f>
        <v>2</v>
      </c>
      <c r="G689" s="63">
        <v>1.625</v>
      </c>
      <c r="H689" s="63">
        <v>1.5477939999999999</v>
      </c>
      <c r="I689" s="62">
        <f>SUMIFS(Detalhe_Registro!$F:$F,Detalhe_Registro!$A:$A,A689,Detalhe_Registro!$D:$D,B689)</f>
        <v>3272</v>
      </c>
      <c r="J689" s="63">
        <f>SUMIFS(Detalhe_Registro!$G:$G,Detalhe_Registro!$A:$A,A689,Detalhe_Registro!$D:$D,B689)</f>
        <v>130.29</v>
      </c>
      <c r="K689" s="40" t="str">
        <f>IF(G689="","",IF(G689&lt;Premissas!$C$8,"&lt; 1,00",IF(G689&lt;Premissas!$C$9,"1,00 – 1,19",IF(G689&lt;Premissas!$C$10,"1,20 – 1,39",IF(G689&lt;Premissas!$C$11,"1,40 – 1,59",IF(G689&lt;Premissas!$C$12,"1,60 – 1,99","≥ 2,00"))))))</f>
        <v>1,60 – 1,99</v>
      </c>
      <c r="L689" s="64">
        <f>IF(G689="","",MIN(Premissas!$C$17,IF(G689&lt;Premissas!$C$8,Premissas!$E$7,IF(G689&lt;Premissas!$C$9,Premissas!$E$8,IF(G689&lt;Premissas!$C$10,Premissas!$E$9,IF(G689&lt;Premissas!$C$11,Premissas!$E$10,IF(G689&lt;Premissas!$C$12,Premissas!$E$11,Premissas!$E$12)))))))</f>
        <v>500</v>
      </c>
      <c r="M689" s="65">
        <f>IF(OR(L689="",L689=0),0,L689/Premissas!$C$16)</f>
        <v>19.23076923076923</v>
      </c>
      <c r="N689" s="40" t="str">
        <f>IF(L689&gt;=Premissas!$C$17,"SIM","NÃO")</f>
        <v>NÃO</v>
      </c>
    </row>
    <row r="690" spans="1:14" ht="15" customHeight="1">
      <c r="A690" s="40">
        <v>7</v>
      </c>
      <c r="B690" s="40" t="s">
        <v>1656</v>
      </c>
      <c r="C690" s="40" t="s">
        <v>1657</v>
      </c>
      <c r="D690" s="40">
        <v>930</v>
      </c>
      <c r="E690" s="40" t="s">
        <v>19</v>
      </c>
      <c r="F690" s="40">
        <f>COUNTIFS(Detalhe_Registro!$A:$A,A690,Detalhe_Registro!$D:$D,B690)</f>
        <v>1</v>
      </c>
      <c r="G690" s="63">
        <v>0.81818199999999996</v>
      </c>
      <c r="H690" s="63">
        <v>0.81818199999999996</v>
      </c>
      <c r="I690" s="62">
        <f>SUMIFS(Detalhe_Registro!$F:$F,Detalhe_Registro!$A:$A,A690,Detalhe_Registro!$D:$D,B690)</f>
        <v>250</v>
      </c>
      <c r="J690" s="63">
        <f>SUMIFS(Detalhe_Registro!$G:$G,Detalhe_Registro!$A:$A,A690,Detalhe_Registro!$D:$D,B690)</f>
        <v>13.93</v>
      </c>
      <c r="K690" s="40" t="str">
        <f>IF(G690="","",IF(G690&lt;Premissas!$C$8,"&lt; 1,00",IF(G690&lt;Premissas!$C$9,"1,00 – 1,19",IF(G690&lt;Premissas!$C$10,"1,20 – 1,39",IF(G690&lt;Premissas!$C$11,"1,40 – 1,59",IF(G690&lt;Premissas!$C$12,"1,60 – 1,99","≥ 2,00"))))))</f>
        <v>&lt; 1,00</v>
      </c>
      <c r="L690" s="64">
        <f>IF(G690="","",MIN(Premissas!$C$17,IF(G690&lt;Premissas!$C$8,Premissas!$E$7,IF(G690&lt;Premissas!$C$9,Premissas!$E$8,IF(G690&lt;Premissas!$C$10,Premissas!$E$9,IF(G690&lt;Premissas!$C$11,Premissas!$E$10,IF(G690&lt;Premissas!$C$12,Premissas!$E$11,Premissas!$E$12)))))))</f>
        <v>0</v>
      </c>
      <c r="M690" s="65">
        <f>IF(OR(L690="",L690=0),0,L690/Premissas!$C$16)</f>
        <v>0</v>
      </c>
      <c r="N690" s="40" t="str">
        <f>IF(L690&gt;=Premissas!$C$17,"SIM","NÃO")</f>
        <v>NÃO</v>
      </c>
    </row>
    <row r="691" spans="1:14" ht="15" customHeight="1">
      <c r="A691" s="40">
        <v>7</v>
      </c>
      <c r="B691" s="40" t="s">
        <v>1648</v>
      </c>
      <c r="C691" s="40" t="s">
        <v>1649</v>
      </c>
      <c r="D691" s="40">
        <v>930</v>
      </c>
      <c r="E691" s="40" t="s">
        <v>19</v>
      </c>
      <c r="F691" s="40">
        <f>COUNTIFS(Detalhe_Registro!$A:$A,A691,Detalhe_Registro!$D:$D,B691)</f>
        <v>1</v>
      </c>
      <c r="G691" s="63">
        <v>1.818182</v>
      </c>
      <c r="H691" s="63">
        <v>1.818182</v>
      </c>
      <c r="I691" s="62">
        <f>SUMIFS(Detalhe_Registro!$F:$F,Detalhe_Registro!$A:$A,A691,Detalhe_Registro!$D:$D,B691)</f>
        <v>287</v>
      </c>
      <c r="J691" s="63">
        <f>SUMIFS(Detalhe_Registro!$G:$G,Detalhe_Registro!$A:$A,A691,Detalhe_Registro!$D:$D,B691)</f>
        <v>7.26</v>
      </c>
      <c r="K691" s="40" t="str">
        <f>IF(G691="","",IF(G691&lt;Premissas!$C$8,"&lt; 1,00",IF(G691&lt;Premissas!$C$9,"1,00 – 1,19",IF(G691&lt;Premissas!$C$10,"1,20 – 1,39",IF(G691&lt;Premissas!$C$11,"1,40 – 1,59",IF(G691&lt;Premissas!$C$12,"1,60 – 1,99","≥ 2,00"))))))</f>
        <v>1,60 – 1,99</v>
      </c>
      <c r="L691" s="64">
        <f>IF(G691="","",MIN(Premissas!$C$17,IF(G691&lt;Premissas!$C$8,Premissas!$E$7,IF(G691&lt;Premissas!$C$9,Premissas!$E$8,IF(G691&lt;Premissas!$C$10,Premissas!$E$9,IF(G691&lt;Premissas!$C$11,Premissas!$E$10,IF(G691&lt;Premissas!$C$12,Premissas!$E$11,Premissas!$E$12)))))))</f>
        <v>500</v>
      </c>
      <c r="M691" s="65">
        <f>IF(OR(L691="",L691=0),0,L691/Premissas!$C$16)</f>
        <v>19.23076923076923</v>
      </c>
      <c r="N691" s="40" t="str">
        <f>IF(L691&gt;=Premissas!$C$17,"SIM","NÃO")</f>
        <v>NÃO</v>
      </c>
    </row>
    <row r="692" spans="1:14" ht="15" customHeight="1">
      <c r="A692" s="40">
        <v>7</v>
      </c>
      <c r="B692" s="40" t="s">
        <v>1516</v>
      </c>
      <c r="C692" s="40" t="s">
        <v>1517</v>
      </c>
      <c r="D692" s="40">
        <v>930</v>
      </c>
      <c r="E692" s="40" t="s">
        <v>19</v>
      </c>
      <c r="F692" s="40">
        <f>COUNTIFS(Detalhe_Registro!$A:$A,A692,Detalhe_Registro!$D:$D,B692)</f>
        <v>1</v>
      </c>
      <c r="G692" s="63">
        <v>1.954545</v>
      </c>
      <c r="H692" s="63">
        <v>1.954545</v>
      </c>
      <c r="I692" s="62">
        <f>SUMIFS(Detalhe_Registro!$F:$F,Detalhe_Registro!$A:$A,A692,Detalhe_Registro!$D:$D,B692)</f>
        <v>3</v>
      </c>
      <c r="J692" s="63">
        <f>SUMIFS(Detalhe_Registro!$G:$G,Detalhe_Registro!$A:$A,A692,Detalhe_Registro!$D:$D,B692)</f>
        <v>7.0000000000000007E-2</v>
      </c>
      <c r="K692" s="40" t="str">
        <f>IF(G692="","",IF(G692&lt;Premissas!$C$8,"&lt; 1,00",IF(G692&lt;Premissas!$C$9,"1,00 – 1,19",IF(G692&lt;Premissas!$C$10,"1,20 – 1,39",IF(G692&lt;Premissas!$C$11,"1,40 – 1,59",IF(G692&lt;Premissas!$C$12,"1,60 – 1,99","≥ 2,00"))))))</f>
        <v>≥ 2,00</v>
      </c>
      <c r="L692" s="64">
        <f>IF(G692="","",MIN(Premissas!$C$17,IF(G692&lt;Premissas!$C$8,Premissas!$E$7,IF(G692&lt;Premissas!$C$9,Premissas!$E$8,IF(G692&lt;Premissas!$C$10,Premissas!$E$9,IF(G692&lt;Premissas!$C$11,Premissas!$E$10,IF(G692&lt;Premissas!$C$12,Premissas!$E$11,Premissas!$E$12)))))))</f>
        <v>750</v>
      </c>
      <c r="M692" s="65">
        <f>IF(OR(L692="",L692=0),0,L692/Premissas!$C$16)</f>
        <v>28.846153846153847</v>
      </c>
      <c r="N692" s="40" t="str">
        <f>IF(L692&gt;=Premissas!$C$17,"SIM","NÃO")</f>
        <v>SIM</v>
      </c>
    </row>
    <row r="693" spans="1:14" ht="15" customHeight="1">
      <c r="A693" s="40">
        <v>7</v>
      </c>
      <c r="B693" s="40" t="s">
        <v>1504</v>
      </c>
      <c r="C693" s="40" t="s">
        <v>1505</v>
      </c>
      <c r="D693" s="40">
        <v>930</v>
      </c>
      <c r="E693" s="40" t="s">
        <v>19</v>
      </c>
      <c r="F693" s="40">
        <f>COUNTIFS(Detalhe_Registro!$A:$A,A693,Detalhe_Registro!$D:$D,B693)</f>
        <v>1</v>
      </c>
      <c r="G693" s="63">
        <v>0.81818199999999996</v>
      </c>
      <c r="H693" s="63">
        <v>0.81818199999999996</v>
      </c>
      <c r="I693" s="62">
        <f>SUMIFS(Detalhe_Registro!$F:$F,Detalhe_Registro!$A:$A,A693,Detalhe_Registro!$D:$D,B693)</f>
        <v>512</v>
      </c>
      <c r="J693" s="63">
        <f>SUMIFS(Detalhe_Registro!$G:$G,Detalhe_Registro!$A:$A,A693,Detalhe_Registro!$D:$D,B693)</f>
        <v>28.45</v>
      </c>
      <c r="K693" s="40" t="str">
        <f>IF(G693="","",IF(G693&lt;Premissas!$C$8,"&lt; 1,00",IF(G693&lt;Premissas!$C$9,"1,00 – 1,19",IF(G693&lt;Premissas!$C$10,"1,20 – 1,39",IF(G693&lt;Premissas!$C$11,"1,40 – 1,59",IF(G693&lt;Premissas!$C$12,"1,60 – 1,99","≥ 2,00"))))))</f>
        <v>&lt; 1,00</v>
      </c>
      <c r="L693" s="64">
        <f>IF(G693="","",MIN(Premissas!$C$17,IF(G693&lt;Premissas!$C$8,Premissas!$E$7,IF(G693&lt;Premissas!$C$9,Premissas!$E$8,IF(G693&lt;Premissas!$C$10,Premissas!$E$9,IF(G693&lt;Premissas!$C$11,Premissas!$E$10,IF(G693&lt;Premissas!$C$12,Premissas!$E$11,Premissas!$E$12)))))))</f>
        <v>0</v>
      </c>
      <c r="M693" s="65">
        <f>IF(OR(L693="",L693=0),0,L693/Premissas!$C$16)</f>
        <v>0</v>
      </c>
      <c r="N693" s="40" t="str">
        <f>IF(L693&gt;=Premissas!$C$17,"SIM","NÃO")</f>
        <v>NÃO</v>
      </c>
    </row>
    <row r="694" spans="1:14" ht="15" customHeight="1">
      <c r="A694" s="40">
        <v>7</v>
      </c>
      <c r="B694" s="40" t="s">
        <v>1612</v>
      </c>
      <c r="C694" s="40" t="s">
        <v>1613</v>
      </c>
      <c r="D694" s="40">
        <v>930</v>
      </c>
      <c r="E694" s="40" t="s">
        <v>21</v>
      </c>
      <c r="F694" s="40">
        <f>COUNTIFS(Detalhe_Registro!$A:$A,A694,Detalhe_Registro!$D:$D,B694)</f>
        <v>1</v>
      </c>
      <c r="G694" s="63">
        <v>2.0625</v>
      </c>
      <c r="H694" s="63">
        <v>2.0625</v>
      </c>
      <c r="I694" s="62">
        <f>SUMIFS(Detalhe_Registro!$F:$F,Detalhe_Registro!$A:$A,A694,Detalhe_Registro!$D:$D,B694)</f>
        <v>2276</v>
      </c>
      <c r="J694" s="63">
        <f>SUMIFS(Detalhe_Registro!$G:$G,Detalhe_Registro!$A:$A,A694,Detalhe_Registro!$D:$D,B694)</f>
        <v>69.569999999999993</v>
      </c>
      <c r="K694" s="40" t="str">
        <f>IF(G694="","",IF(G694&lt;Premissas!$C$8,"&lt; 1,00",IF(G694&lt;Premissas!$C$9,"1,00 – 1,19",IF(G694&lt;Premissas!$C$10,"1,20 – 1,39",IF(G694&lt;Premissas!$C$11,"1,40 – 1,59",IF(G694&lt;Premissas!$C$12,"1,60 – 1,99","≥ 2,00"))))))</f>
        <v>≥ 2,00</v>
      </c>
      <c r="L694" s="64">
        <f>IF(G694="","",MIN(Premissas!$C$17,IF(G694&lt;Premissas!$C$8,Premissas!$E$7,IF(G694&lt;Premissas!$C$9,Premissas!$E$8,IF(G694&lt;Premissas!$C$10,Premissas!$E$9,IF(G694&lt;Premissas!$C$11,Premissas!$E$10,IF(G694&lt;Premissas!$C$12,Premissas!$E$11,Premissas!$E$12)))))))</f>
        <v>750</v>
      </c>
      <c r="M694" s="65">
        <f>IF(OR(L694="",L694=0),0,L694/Premissas!$C$16)</f>
        <v>28.846153846153847</v>
      </c>
      <c r="N694" s="40" t="str">
        <f>IF(L694&gt;=Premissas!$C$17,"SIM","NÃO")</f>
        <v>SIM</v>
      </c>
    </row>
    <row r="695" spans="1:14" ht="15" customHeight="1">
      <c r="A695" s="40">
        <v>7</v>
      </c>
      <c r="B695" s="40" t="s">
        <v>1566</v>
      </c>
      <c r="C695" s="40" t="s">
        <v>1567</v>
      </c>
      <c r="D695" s="40">
        <v>930</v>
      </c>
      <c r="E695" s="40" t="s">
        <v>19</v>
      </c>
      <c r="F695" s="40">
        <f>COUNTIFS(Detalhe_Registro!$A:$A,A695,Detalhe_Registro!$D:$D,B695)</f>
        <v>1</v>
      </c>
      <c r="G695" s="63">
        <v>0.45454499999999998</v>
      </c>
      <c r="H695" s="63">
        <v>0.45454499999999998</v>
      </c>
      <c r="I695" s="62">
        <f>SUMIFS(Detalhe_Registro!$F:$F,Detalhe_Registro!$A:$A,A695,Detalhe_Registro!$D:$D,B695)</f>
        <v>796</v>
      </c>
      <c r="J695" s="63">
        <f>SUMIFS(Detalhe_Registro!$G:$G,Detalhe_Registro!$A:$A,A695,Detalhe_Registro!$D:$D,B695)</f>
        <v>82.02</v>
      </c>
      <c r="K695" s="40" t="str">
        <f>IF(G695="","",IF(G695&lt;Premissas!$C$8,"&lt; 1,00",IF(G695&lt;Premissas!$C$9,"1,00 – 1,19",IF(G695&lt;Premissas!$C$10,"1,20 – 1,39",IF(G695&lt;Premissas!$C$11,"1,40 – 1,59",IF(G695&lt;Premissas!$C$12,"1,60 – 1,99","≥ 2,00"))))))</f>
        <v>&lt; 1,00</v>
      </c>
      <c r="L695" s="64">
        <f>IF(G695="","",MIN(Premissas!$C$17,IF(G695&lt;Premissas!$C$8,Premissas!$E$7,IF(G695&lt;Premissas!$C$9,Premissas!$E$8,IF(G695&lt;Premissas!$C$10,Premissas!$E$9,IF(G695&lt;Premissas!$C$11,Premissas!$E$10,IF(G695&lt;Premissas!$C$12,Premissas!$E$11,Premissas!$E$12)))))))</f>
        <v>0</v>
      </c>
      <c r="M695" s="65">
        <f>IF(OR(L695="",L695=0),0,L695/Premissas!$C$16)</f>
        <v>0</v>
      </c>
      <c r="N695" s="40" t="str">
        <f>IF(L695&gt;=Premissas!$C$17,"SIM","NÃO")</f>
        <v>NÃO</v>
      </c>
    </row>
    <row r="696" spans="1:14" ht="15" customHeight="1">
      <c r="A696" s="40">
        <v>7</v>
      </c>
      <c r="B696" s="40" t="s">
        <v>1680</v>
      </c>
      <c r="C696" s="40" t="s">
        <v>1681</v>
      </c>
      <c r="D696" s="40">
        <v>930</v>
      </c>
      <c r="E696" s="40" t="s">
        <v>19</v>
      </c>
      <c r="F696" s="40">
        <f>COUNTIFS(Detalhe_Registro!$A:$A,A696,Detalhe_Registro!$D:$D,B696)</f>
        <v>1</v>
      </c>
      <c r="G696" s="63">
        <v>22.727273</v>
      </c>
      <c r="H696" s="63">
        <v>22.727273</v>
      </c>
      <c r="I696" s="62">
        <f>SUMIFS(Detalhe_Registro!$F:$F,Detalhe_Registro!$A:$A,A696,Detalhe_Registro!$D:$D,B696)</f>
        <v>20</v>
      </c>
      <c r="J696" s="63">
        <f>SUMIFS(Detalhe_Registro!$G:$G,Detalhe_Registro!$A:$A,A696,Detalhe_Registro!$D:$D,B696)</f>
        <v>0.04</v>
      </c>
      <c r="K696" s="40" t="str">
        <f>IF(G696="","",IF(G696&lt;Premissas!$C$8,"&lt; 1,00",IF(G696&lt;Premissas!$C$9,"1,00 – 1,19",IF(G696&lt;Premissas!$C$10,"1,20 – 1,39",IF(G696&lt;Premissas!$C$11,"1,40 – 1,59",IF(G696&lt;Premissas!$C$12,"1,60 – 1,99","≥ 2,00"))))))</f>
        <v>≥ 2,00</v>
      </c>
      <c r="L696" s="64">
        <f>IF(G696="","",MIN(Premissas!$C$17,IF(G696&lt;Premissas!$C$8,Premissas!$E$7,IF(G696&lt;Premissas!$C$9,Premissas!$E$8,IF(G696&lt;Premissas!$C$10,Premissas!$E$9,IF(G696&lt;Premissas!$C$11,Premissas!$E$10,IF(G696&lt;Premissas!$C$12,Premissas!$E$11,Premissas!$E$12)))))))</f>
        <v>750</v>
      </c>
      <c r="M696" s="65">
        <f>IF(OR(L696="",L696=0),0,L696/Premissas!$C$16)</f>
        <v>28.846153846153847</v>
      </c>
      <c r="N696" s="40" t="str">
        <f>IF(L696&gt;=Premissas!$C$17,"SIM","NÃO")</f>
        <v>SIM</v>
      </c>
    </row>
    <row r="697" spans="1:14" ht="15" customHeight="1">
      <c r="A697" s="40">
        <v>7</v>
      </c>
      <c r="B697" s="40" t="s">
        <v>1658</v>
      </c>
      <c r="C697" s="40" t="s">
        <v>1659</v>
      </c>
      <c r="D697" s="40">
        <v>930</v>
      </c>
      <c r="E697" s="40" t="s">
        <v>1937</v>
      </c>
      <c r="F697" s="40">
        <f>COUNTIFS(Detalhe_Registro!$A:$A,A697,Detalhe_Registro!$D:$D,B697)</f>
        <v>2</v>
      </c>
      <c r="G697" s="63">
        <v>3.375</v>
      </c>
      <c r="H697" s="63">
        <v>2.8051469999999998</v>
      </c>
      <c r="I697" s="62">
        <f>SUMIFS(Detalhe_Registro!$F:$F,Detalhe_Registro!$A:$A,A697,Detalhe_Registro!$D:$D,B697)</f>
        <v>69</v>
      </c>
      <c r="J697" s="63">
        <f>SUMIFS(Detalhe_Registro!$G:$G,Detalhe_Registro!$A:$A,A697,Detalhe_Registro!$D:$D,B697)</f>
        <v>1.6</v>
      </c>
      <c r="K697" s="40" t="str">
        <f>IF(G697="","",IF(G697&lt;Premissas!$C$8,"&lt; 1,00",IF(G697&lt;Premissas!$C$9,"1,00 – 1,19",IF(G697&lt;Premissas!$C$10,"1,20 – 1,39",IF(G697&lt;Premissas!$C$11,"1,40 – 1,59",IF(G697&lt;Premissas!$C$12,"1,60 – 1,99","≥ 2,00"))))))</f>
        <v>≥ 2,00</v>
      </c>
      <c r="L697" s="64">
        <f>IF(G697="","",MIN(Premissas!$C$17,IF(G697&lt;Premissas!$C$8,Premissas!$E$7,IF(G697&lt;Premissas!$C$9,Premissas!$E$8,IF(G697&lt;Premissas!$C$10,Premissas!$E$9,IF(G697&lt;Premissas!$C$11,Premissas!$E$10,IF(G697&lt;Premissas!$C$12,Premissas!$E$11,Premissas!$E$12)))))))</f>
        <v>750</v>
      </c>
      <c r="M697" s="65">
        <f>IF(OR(L697="",L697=0),0,L697/Premissas!$C$16)</f>
        <v>28.846153846153847</v>
      </c>
      <c r="N697" s="40" t="str">
        <f>IF(L697&gt;=Premissas!$C$17,"SIM","NÃO")</f>
        <v>SIM</v>
      </c>
    </row>
    <row r="698" spans="1:14" ht="15" customHeight="1">
      <c r="A698" s="40">
        <v>7</v>
      </c>
      <c r="B698" s="40" t="s">
        <v>1426</v>
      </c>
      <c r="C698" s="40" t="s">
        <v>1427</v>
      </c>
      <c r="D698" s="40">
        <v>930</v>
      </c>
      <c r="E698" s="40" t="s">
        <v>1940</v>
      </c>
      <c r="F698" s="40">
        <f>COUNTIFS(Detalhe_Registro!$A:$A,A698,Detalhe_Registro!$D:$D,B698)</f>
        <v>3</v>
      </c>
      <c r="G698" s="63">
        <v>4.6818179999999998</v>
      </c>
      <c r="H698" s="63">
        <v>2.0213899999999998</v>
      </c>
      <c r="I698" s="62">
        <f>SUMIFS(Detalhe_Registro!$F:$F,Detalhe_Registro!$A:$A,A698,Detalhe_Registro!$D:$D,B698)</f>
        <v>1360</v>
      </c>
      <c r="J698" s="63">
        <f>SUMIFS(Detalhe_Registro!$G:$G,Detalhe_Registro!$A:$A,A698,Detalhe_Registro!$D:$D,B698)</f>
        <v>93.46</v>
      </c>
      <c r="K698" s="40" t="str">
        <f>IF(G698="","",IF(G698&lt;Premissas!$C$8,"&lt; 1,00",IF(G698&lt;Premissas!$C$9,"1,00 – 1,19",IF(G698&lt;Premissas!$C$10,"1,20 – 1,39",IF(G698&lt;Premissas!$C$11,"1,40 – 1,59",IF(G698&lt;Premissas!$C$12,"1,60 – 1,99","≥ 2,00"))))))</f>
        <v>≥ 2,00</v>
      </c>
      <c r="L698" s="64">
        <f>IF(G698="","",MIN(Premissas!$C$17,IF(G698&lt;Premissas!$C$8,Premissas!$E$7,IF(G698&lt;Premissas!$C$9,Premissas!$E$8,IF(G698&lt;Premissas!$C$10,Premissas!$E$9,IF(G698&lt;Premissas!$C$11,Premissas!$E$10,IF(G698&lt;Premissas!$C$12,Premissas!$E$11,Premissas!$E$12)))))))</f>
        <v>750</v>
      </c>
      <c r="M698" s="65">
        <f>IF(OR(L698="",L698=0),0,L698/Premissas!$C$16)</f>
        <v>28.846153846153847</v>
      </c>
      <c r="N698" s="40" t="str">
        <f>IF(L698&gt;=Premissas!$C$17,"SIM","NÃO")</f>
        <v>SIM</v>
      </c>
    </row>
    <row r="699" spans="1:14" ht="15" customHeight="1">
      <c r="A699" s="40">
        <v>7</v>
      </c>
      <c r="B699" s="40" t="s">
        <v>1530</v>
      </c>
      <c r="C699" s="40" t="s">
        <v>1531</v>
      </c>
      <c r="D699" s="40">
        <v>930</v>
      </c>
      <c r="E699" s="40" t="s">
        <v>19</v>
      </c>
      <c r="F699" s="40">
        <f>COUNTIFS(Detalhe_Registro!$A:$A,A699,Detalhe_Registro!$D:$D,B699)</f>
        <v>1</v>
      </c>
      <c r="G699" s="63">
        <v>4.5455000000000002E-2</v>
      </c>
      <c r="H699" s="63">
        <v>4.5455000000000002E-2</v>
      </c>
      <c r="I699" s="62">
        <f>SUMIFS(Detalhe_Registro!$F:$F,Detalhe_Registro!$A:$A,A699,Detalhe_Registro!$D:$D,B699)</f>
        <v>9</v>
      </c>
      <c r="J699" s="63">
        <f>SUMIFS(Detalhe_Registro!$G:$G,Detalhe_Registro!$A:$A,A699,Detalhe_Registro!$D:$D,B699)</f>
        <v>11.42</v>
      </c>
      <c r="K699" s="40" t="str">
        <f>IF(G699="","",IF(G699&lt;Premissas!$C$8,"&lt; 1,00",IF(G699&lt;Premissas!$C$9,"1,00 – 1,19",IF(G699&lt;Premissas!$C$10,"1,20 – 1,39",IF(G699&lt;Premissas!$C$11,"1,40 – 1,59",IF(G699&lt;Premissas!$C$12,"1,60 – 1,99","≥ 2,00"))))))</f>
        <v>&lt; 1,00</v>
      </c>
      <c r="L699" s="64">
        <f>IF(G699="","",MIN(Premissas!$C$17,IF(G699&lt;Premissas!$C$8,Premissas!$E$7,IF(G699&lt;Premissas!$C$9,Premissas!$E$8,IF(G699&lt;Premissas!$C$10,Premissas!$E$9,IF(G699&lt;Premissas!$C$11,Premissas!$E$10,IF(G699&lt;Premissas!$C$12,Premissas!$E$11,Premissas!$E$12)))))))</f>
        <v>0</v>
      </c>
      <c r="M699" s="65">
        <f>IF(OR(L699="",L699=0),0,L699/Premissas!$C$16)</f>
        <v>0</v>
      </c>
      <c r="N699" s="40" t="str">
        <f>IF(L699&gt;=Premissas!$C$17,"SIM","NÃO")</f>
        <v>NÃO</v>
      </c>
    </row>
    <row r="700" spans="1:14" ht="15" customHeight="1">
      <c r="A700" s="40">
        <v>7</v>
      </c>
      <c r="B700" s="40" t="s">
        <v>1552</v>
      </c>
      <c r="C700" s="40" t="s">
        <v>1553</v>
      </c>
      <c r="D700" s="40">
        <v>930</v>
      </c>
      <c r="E700" s="40" t="s">
        <v>22</v>
      </c>
      <c r="F700" s="40">
        <f>COUNTIFS(Detalhe_Registro!$A:$A,A700,Detalhe_Registro!$D:$D,B700)</f>
        <v>1</v>
      </c>
      <c r="G700" s="63">
        <v>0.35</v>
      </c>
      <c r="H700" s="63">
        <v>0.35</v>
      </c>
      <c r="I700" s="62">
        <f>SUMIFS(Detalhe_Registro!$F:$F,Detalhe_Registro!$A:$A,A700,Detalhe_Registro!$D:$D,B700)</f>
        <v>592</v>
      </c>
      <c r="J700" s="63">
        <f>SUMIFS(Detalhe_Registro!$G:$G,Detalhe_Registro!$A:$A,A700,Detalhe_Registro!$D:$D,B700)</f>
        <v>80.05</v>
      </c>
      <c r="K700" s="40" t="str">
        <f>IF(G700="","",IF(G700&lt;Premissas!$C$8,"&lt; 1,00",IF(G700&lt;Premissas!$C$9,"1,00 – 1,19",IF(G700&lt;Premissas!$C$10,"1,20 – 1,39",IF(G700&lt;Premissas!$C$11,"1,40 – 1,59",IF(G700&lt;Premissas!$C$12,"1,60 – 1,99","≥ 2,00"))))))</f>
        <v>&lt; 1,00</v>
      </c>
      <c r="L700" s="64">
        <f>IF(G700="","",MIN(Premissas!$C$17,IF(G700&lt;Premissas!$C$8,Premissas!$E$7,IF(G700&lt;Premissas!$C$9,Premissas!$E$8,IF(G700&lt;Premissas!$C$10,Premissas!$E$9,IF(G700&lt;Premissas!$C$11,Premissas!$E$10,IF(G700&lt;Premissas!$C$12,Premissas!$E$11,Premissas!$E$12)))))))</f>
        <v>0</v>
      </c>
      <c r="M700" s="65">
        <f>IF(OR(L700="",L700=0),0,L700/Premissas!$C$16)</f>
        <v>0</v>
      </c>
      <c r="N700" s="40" t="str">
        <f>IF(L700&gt;=Premissas!$C$17,"SIM","NÃO")</f>
        <v>NÃO</v>
      </c>
    </row>
    <row r="701" spans="1:14" ht="15" customHeight="1">
      <c r="A701" s="40">
        <v>7</v>
      </c>
      <c r="B701" s="40" t="s">
        <v>1400</v>
      </c>
      <c r="C701" s="40" t="s">
        <v>1401</v>
      </c>
      <c r="D701" s="40">
        <v>930</v>
      </c>
      <c r="E701" s="40" t="s">
        <v>22</v>
      </c>
      <c r="F701" s="40">
        <f>COUNTIFS(Detalhe_Registro!$A:$A,A701,Detalhe_Registro!$D:$D,B701)</f>
        <v>1</v>
      </c>
      <c r="G701" s="63">
        <v>2.0499999999999998</v>
      </c>
      <c r="H701" s="63">
        <v>2.0499999999999998</v>
      </c>
      <c r="I701" s="62">
        <f>SUMIFS(Detalhe_Registro!$F:$F,Detalhe_Registro!$A:$A,A701,Detalhe_Registro!$D:$D,B701)</f>
        <v>1663</v>
      </c>
      <c r="J701" s="63">
        <f>SUMIFS(Detalhe_Registro!$G:$G,Detalhe_Registro!$A:$A,A701,Detalhe_Registro!$D:$D,B701)</f>
        <v>40.18</v>
      </c>
      <c r="K701" s="40" t="str">
        <f>IF(G701="","",IF(G701&lt;Premissas!$C$8,"&lt; 1,00",IF(G701&lt;Premissas!$C$9,"1,00 – 1,19",IF(G701&lt;Premissas!$C$10,"1,20 – 1,39",IF(G701&lt;Premissas!$C$11,"1,40 – 1,59",IF(G701&lt;Premissas!$C$12,"1,60 – 1,99","≥ 2,00"))))))</f>
        <v>≥ 2,00</v>
      </c>
      <c r="L701" s="64">
        <f>IF(G701="","",MIN(Premissas!$C$17,IF(G701&lt;Premissas!$C$8,Premissas!$E$7,IF(G701&lt;Premissas!$C$9,Premissas!$E$8,IF(G701&lt;Premissas!$C$10,Premissas!$E$9,IF(G701&lt;Premissas!$C$11,Premissas!$E$10,IF(G701&lt;Premissas!$C$12,Premissas!$E$11,Premissas!$E$12)))))))</f>
        <v>750</v>
      </c>
      <c r="M701" s="65">
        <f>IF(OR(L701="",L701=0),0,L701/Premissas!$C$16)</f>
        <v>28.846153846153847</v>
      </c>
      <c r="N701" s="40" t="str">
        <f>IF(L701&gt;=Premissas!$C$17,"SIM","NÃO")</f>
        <v>SIM</v>
      </c>
    </row>
    <row r="702" spans="1:14" ht="15" customHeight="1">
      <c r="A702" s="40">
        <v>7</v>
      </c>
      <c r="B702" s="40" t="s">
        <v>1510</v>
      </c>
      <c r="C702" s="40" t="s">
        <v>1511</v>
      </c>
      <c r="D702" s="40">
        <v>930</v>
      </c>
      <c r="E702" s="40" t="s">
        <v>22</v>
      </c>
      <c r="F702" s="40">
        <f>COUNTIFS(Detalhe_Registro!$A:$A,A702,Detalhe_Registro!$D:$D,B702)</f>
        <v>1</v>
      </c>
      <c r="G702" s="63">
        <v>1.1000000000000001</v>
      </c>
      <c r="H702" s="63">
        <v>1.1000000000000001</v>
      </c>
      <c r="I702" s="62">
        <f>SUMIFS(Detalhe_Registro!$F:$F,Detalhe_Registro!$A:$A,A702,Detalhe_Registro!$D:$D,B702)</f>
        <v>1467</v>
      </c>
      <c r="J702" s="63">
        <f>SUMIFS(Detalhe_Registro!$G:$G,Detalhe_Registro!$A:$A,A702,Detalhe_Registro!$D:$D,B702)</f>
        <v>67.2</v>
      </c>
      <c r="K702" s="40" t="str">
        <f>IF(G702="","",IF(G702&lt;Premissas!$C$8,"&lt; 1,00",IF(G702&lt;Premissas!$C$9,"1,00 – 1,19",IF(G702&lt;Premissas!$C$10,"1,20 – 1,39",IF(G702&lt;Premissas!$C$11,"1,40 – 1,59",IF(G702&lt;Premissas!$C$12,"1,60 – 1,99","≥ 2,00"))))))</f>
        <v>1,00 – 1,19</v>
      </c>
      <c r="L702" s="64">
        <f>IF(G702="","",MIN(Premissas!$C$17,IF(G702&lt;Premissas!$C$8,Premissas!$E$7,IF(G702&lt;Premissas!$C$9,Premissas!$E$8,IF(G702&lt;Premissas!$C$10,Premissas!$E$9,IF(G702&lt;Premissas!$C$11,Premissas!$E$10,IF(G702&lt;Premissas!$C$12,Premissas!$E$11,Premissas!$E$12)))))))</f>
        <v>100</v>
      </c>
      <c r="M702" s="65">
        <f>IF(OR(L702="",L702=0),0,L702/Premissas!$C$16)</f>
        <v>3.8461538461538463</v>
      </c>
      <c r="N702" s="40" t="str">
        <f>IF(L702&gt;=Premissas!$C$17,"SIM","NÃO")</f>
        <v>NÃO</v>
      </c>
    </row>
    <row r="703" spans="1:14" ht="15" customHeight="1">
      <c r="A703" s="40">
        <v>7</v>
      </c>
      <c r="B703" s="40" t="s">
        <v>1488</v>
      </c>
      <c r="C703" s="40" t="s">
        <v>1489</v>
      </c>
      <c r="D703" s="40">
        <v>930</v>
      </c>
      <c r="E703" s="40" t="s">
        <v>1939</v>
      </c>
      <c r="F703" s="40">
        <f>COUNTIFS(Detalhe_Registro!$A:$A,A703,Detalhe_Registro!$D:$D,B703)</f>
        <v>2</v>
      </c>
      <c r="G703" s="63">
        <v>1.8636360000000001</v>
      </c>
      <c r="H703" s="63">
        <v>1.494318</v>
      </c>
      <c r="I703" s="62">
        <f>SUMIFS(Detalhe_Registro!$F:$F,Detalhe_Registro!$A:$A,A703,Detalhe_Registro!$D:$D,B703)</f>
        <v>39</v>
      </c>
      <c r="J703" s="63">
        <f>SUMIFS(Detalhe_Registro!$G:$G,Detalhe_Registro!$A:$A,A703,Detalhe_Registro!$D:$D,B703)</f>
        <v>1.72</v>
      </c>
      <c r="K703" s="40" t="str">
        <f>IF(G703="","",IF(G703&lt;Premissas!$C$8,"&lt; 1,00",IF(G703&lt;Premissas!$C$9,"1,00 – 1,19",IF(G703&lt;Premissas!$C$10,"1,20 – 1,39",IF(G703&lt;Premissas!$C$11,"1,40 – 1,59",IF(G703&lt;Premissas!$C$12,"1,60 – 1,99","≥ 2,00"))))))</f>
        <v>1,60 – 1,99</v>
      </c>
      <c r="L703" s="64">
        <f>IF(G703="","",MIN(Premissas!$C$17,IF(G703&lt;Premissas!$C$8,Premissas!$E$7,IF(G703&lt;Premissas!$C$9,Premissas!$E$8,IF(G703&lt;Premissas!$C$10,Premissas!$E$9,IF(G703&lt;Premissas!$C$11,Premissas!$E$10,IF(G703&lt;Premissas!$C$12,Premissas!$E$11,Premissas!$E$12)))))))</f>
        <v>500</v>
      </c>
      <c r="M703" s="65">
        <f>IF(OR(L703="",L703=0),0,L703/Premissas!$C$16)</f>
        <v>19.23076923076923</v>
      </c>
      <c r="N703" s="40" t="str">
        <f>IF(L703&gt;=Premissas!$C$17,"SIM","NÃO")</f>
        <v>NÃO</v>
      </c>
    </row>
    <row r="704" spans="1:14" ht="15" customHeight="1">
      <c r="A704" s="40">
        <v>7</v>
      </c>
      <c r="B704" s="40" t="s">
        <v>1672</v>
      </c>
      <c r="C704" s="40" t="s">
        <v>1673</v>
      </c>
      <c r="D704" s="40">
        <v>930</v>
      </c>
      <c r="E704" s="40" t="s">
        <v>19</v>
      </c>
      <c r="F704" s="40">
        <f>COUNTIFS(Detalhe_Registro!$A:$A,A704,Detalhe_Registro!$D:$D,B704)</f>
        <v>1</v>
      </c>
      <c r="G704" s="63">
        <v>3.2727270000000002</v>
      </c>
      <c r="H704" s="63">
        <v>3.2727270000000002</v>
      </c>
      <c r="I704" s="62">
        <f>SUMIFS(Detalhe_Registro!$F:$F,Detalhe_Registro!$A:$A,A704,Detalhe_Registro!$D:$D,B704)</f>
        <v>1526</v>
      </c>
      <c r="J704" s="63">
        <f>SUMIFS(Detalhe_Registro!$G:$G,Detalhe_Registro!$A:$A,A704,Detalhe_Registro!$D:$D,B704)</f>
        <v>21.16</v>
      </c>
      <c r="K704" s="40" t="str">
        <f>IF(G704="","",IF(G704&lt;Premissas!$C$8,"&lt; 1,00",IF(G704&lt;Premissas!$C$9,"1,00 – 1,19",IF(G704&lt;Premissas!$C$10,"1,20 – 1,39",IF(G704&lt;Premissas!$C$11,"1,40 – 1,59",IF(G704&lt;Premissas!$C$12,"1,60 – 1,99","≥ 2,00"))))))</f>
        <v>≥ 2,00</v>
      </c>
      <c r="L704" s="64">
        <f>IF(G704="","",MIN(Premissas!$C$17,IF(G704&lt;Premissas!$C$8,Premissas!$E$7,IF(G704&lt;Premissas!$C$9,Premissas!$E$8,IF(G704&lt;Premissas!$C$10,Premissas!$E$9,IF(G704&lt;Premissas!$C$11,Premissas!$E$10,IF(G704&lt;Premissas!$C$12,Premissas!$E$11,Premissas!$E$12)))))))</f>
        <v>750</v>
      </c>
      <c r="M704" s="65">
        <f>IF(OR(L704="",L704=0),0,L704/Premissas!$C$16)</f>
        <v>28.846153846153847</v>
      </c>
      <c r="N704" s="40" t="str">
        <f>IF(L704&gt;=Premissas!$C$17,"SIM","NÃO")</f>
        <v>SIM</v>
      </c>
    </row>
    <row r="705" spans="1:14" ht="15" customHeight="1">
      <c r="A705" s="40">
        <v>7</v>
      </c>
      <c r="B705" s="40" t="s">
        <v>1494</v>
      </c>
      <c r="C705" s="40" t="s">
        <v>1495</v>
      </c>
      <c r="D705" s="40">
        <v>930</v>
      </c>
      <c r="E705" s="40" t="s">
        <v>20</v>
      </c>
      <c r="F705" s="40">
        <f>COUNTIFS(Detalhe_Registro!$A:$A,A705,Detalhe_Registro!$D:$D,B705)</f>
        <v>1</v>
      </c>
      <c r="G705" s="63">
        <v>2.1764709999999998</v>
      </c>
      <c r="H705" s="63">
        <v>2.1764709999999998</v>
      </c>
      <c r="I705" s="62">
        <f>SUMIFS(Detalhe_Registro!$F:$F,Detalhe_Registro!$A:$A,A705,Detalhe_Registro!$D:$D,B705)</f>
        <v>47</v>
      </c>
      <c r="J705" s="63">
        <f>SUMIFS(Detalhe_Registro!$G:$G,Detalhe_Registro!$A:$A,A705,Detalhe_Registro!$D:$D,B705)</f>
        <v>1.26</v>
      </c>
      <c r="K705" s="40" t="str">
        <f>IF(G705="","",IF(G705&lt;Premissas!$C$8,"&lt; 1,00",IF(G705&lt;Premissas!$C$9,"1,00 – 1,19",IF(G705&lt;Premissas!$C$10,"1,20 – 1,39",IF(G705&lt;Premissas!$C$11,"1,40 – 1,59",IF(G705&lt;Premissas!$C$12,"1,60 – 1,99","≥ 2,00"))))))</f>
        <v>≥ 2,00</v>
      </c>
      <c r="L705" s="64">
        <f>IF(G705="","",MIN(Premissas!$C$17,IF(G705&lt;Premissas!$C$8,Premissas!$E$7,IF(G705&lt;Premissas!$C$9,Premissas!$E$8,IF(G705&lt;Premissas!$C$10,Premissas!$E$9,IF(G705&lt;Premissas!$C$11,Premissas!$E$10,IF(G705&lt;Premissas!$C$12,Premissas!$E$11,Premissas!$E$12)))))))</f>
        <v>750</v>
      </c>
      <c r="M705" s="65">
        <f>IF(OR(L705="",L705=0),0,L705/Premissas!$C$16)</f>
        <v>28.846153846153847</v>
      </c>
      <c r="N705" s="40" t="str">
        <f>IF(L705&gt;=Premissas!$C$17,"SIM","NÃO")</f>
        <v>SIM</v>
      </c>
    </row>
    <row r="706" spans="1:14" ht="15" customHeight="1">
      <c r="A706" s="40">
        <v>7</v>
      </c>
      <c r="B706" s="40" t="s">
        <v>1670</v>
      </c>
      <c r="C706" s="40" t="s">
        <v>1671</v>
      </c>
      <c r="D706" s="40">
        <v>930</v>
      </c>
      <c r="E706" s="40" t="s">
        <v>19</v>
      </c>
      <c r="F706" s="40">
        <f>COUNTIFS(Detalhe_Registro!$A:$A,A706,Detalhe_Registro!$D:$D,B706)</f>
        <v>1</v>
      </c>
      <c r="G706" s="63">
        <v>0.54545500000000002</v>
      </c>
      <c r="H706" s="63">
        <v>0.54545500000000002</v>
      </c>
      <c r="I706" s="62">
        <f>SUMIFS(Detalhe_Registro!$F:$F,Detalhe_Registro!$A:$A,A706,Detalhe_Registro!$D:$D,B706)</f>
        <v>594</v>
      </c>
      <c r="J706" s="63">
        <f>SUMIFS(Detalhe_Registro!$G:$G,Detalhe_Registro!$A:$A,A706,Detalhe_Registro!$D:$D,B706)</f>
        <v>48.46</v>
      </c>
      <c r="K706" s="40" t="str">
        <f>IF(G706="","",IF(G706&lt;Premissas!$C$8,"&lt; 1,00",IF(G706&lt;Premissas!$C$9,"1,00 – 1,19",IF(G706&lt;Premissas!$C$10,"1,20 – 1,39",IF(G706&lt;Premissas!$C$11,"1,40 – 1,59",IF(G706&lt;Premissas!$C$12,"1,60 – 1,99","≥ 2,00"))))))</f>
        <v>&lt; 1,00</v>
      </c>
      <c r="L706" s="64">
        <f>IF(G706="","",MIN(Premissas!$C$17,IF(G706&lt;Premissas!$C$8,Premissas!$E$7,IF(G706&lt;Premissas!$C$9,Premissas!$E$8,IF(G706&lt;Premissas!$C$10,Premissas!$E$9,IF(G706&lt;Premissas!$C$11,Premissas!$E$10,IF(G706&lt;Premissas!$C$12,Premissas!$E$11,Premissas!$E$12)))))))</f>
        <v>0</v>
      </c>
      <c r="M706" s="65">
        <f>IF(OR(L706="",L706=0),0,L706/Premissas!$C$16)</f>
        <v>0</v>
      </c>
      <c r="N706" s="40" t="str">
        <f>IF(L706&gt;=Premissas!$C$17,"SIM","NÃO")</f>
        <v>NÃO</v>
      </c>
    </row>
    <row r="707" spans="1:14" ht="15" customHeight="1">
      <c r="A707" s="40">
        <v>7</v>
      </c>
      <c r="B707" s="40" t="s">
        <v>1568</v>
      </c>
      <c r="C707" s="40" t="s">
        <v>1569</v>
      </c>
      <c r="D707" s="40">
        <v>930</v>
      </c>
      <c r="E707" s="40" t="s">
        <v>19</v>
      </c>
      <c r="F707" s="40">
        <f>COUNTIFS(Detalhe_Registro!$A:$A,A707,Detalhe_Registro!$D:$D,B707)</f>
        <v>1</v>
      </c>
      <c r="G707" s="63">
        <v>0.54545500000000002</v>
      </c>
      <c r="H707" s="63">
        <v>0.54545500000000002</v>
      </c>
      <c r="I707" s="62">
        <f>SUMIFS(Detalhe_Registro!$F:$F,Detalhe_Registro!$A:$A,A707,Detalhe_Registro!$D:$D,B707)</f>
        <v>113</v>
      </c>
      <c r="J707" s="63">
        <f>SUMIFS(Detalhe_Registro!$G:$G,Detalhe_Registro!$A:$A,A707,Detalhe_Registro!$D:$D,B707)</f>
        <v>9.51</v>
      </c>
      <c r="K707" s="40" t="str">
        <f>IF(G707="","",IF(G707&lt;Premissas!$C$8,"&lt; 1,00",IF(G707&lt;Premissas!$C$9,"1,00 – 1,19",IF(G707&lt;Premissas!$C$10,"1,20 – 1,39",IF(G707&lt;Premissas!$C$11,"1,40 – 1,59",IF(G707&lt;Premissas!$C$12,"1,60 – 1,99","≥ 2,00"))))))</f>
        <v>&lt; 1,00</v>
      </c>
      <c r="L707" s="64">
        <f>IF(G707="","",MIN(Premissas!$C$17,IF(G707&lt;Premissas!$C$8,Premissas!$E$7,IF(G707&lt;Premissas!$C$9,Premissas!$E$8,IF(G707&lt;Premissas!$C$10,Premissas!$E$9,IF(G707&lt;Premissas!$C$11,Premissas!$E$10,IF(G707&lt;Premissas!$C$12,Premissas!$E$11,Premissas!$E$12)))))))</f>
        <v>0</v>
      </c>
      <c r="M707" s="65">
        <f>IF(OR(L707="",L707=0),0,L707/Premissas!$C$16)</f>
        <v>0</v>
      </c>
      <c r="N707" s="40" t="str">
        <f>IF(L707&gt;=Premissas!$C$17,"SIM","NÃO")</f>
        <v>NÃO</v>
      </c>
    </row>
    <row r="708" spans="1:14" ht="15" customHeight="1">
      <c r="A708" s="40">
        <v>7</v>
      </c>
      <c r="B708" s="40" t="s">
        <v>1520</v>
      </c>
      <c r="C708" s="40" t="s">
        <v>1521</v>
      </c>
      <c r="D708" s="40">
        <v>930</v>
      </c>
      <c r="E708" s="40" t="s">
        <v>21</v>
      </c>
      <c r="F708" s="40">
        <f>COUNTIFS(Detalhe_Registro!$A:$A,A708,Detalhe_Registro!$D:$D,B708)</f>
        <v>1</v>
      </c>
      <c r="G708" s="63">
        <v>0.1875</v>
      </c>
      <c r="H708" s="63">
        <v>0.1875</v>
      </c>
      <c r="I708" s="62">
        <f>SUMIFS(Detalhe_Registro!$F:$F,Detalhe_Registro!$A:$A,A708,Detalhe_Registro!$D:$D,B708)</f>
        <v>41</v>
      </c>
      <c r="J708" s="63">
        <f>SUMIFS(Detalhe_Registro!$G:$G,Detalhe_Registro!$A:$A,A708,Detalhe_Registro!$D:$D,B708)</f>
        <v>12.69</v>
      </c>
      <c r="K708" s="40" t="str">
        <f>IF(G708="","",IF(G708&lt;Premissas!$C$8,"&lt; 1,00",IF(G708&lt;Premissas!$C$9,"1,00 – 1,19",IF(G708&lt;Premissas!$C$10,"1,20 – 1,39",IF(G708&lt;Premissas!$C$11,"1,40 – 1,59",IF(G708&lt;Premissas!$C$12,"1,60 – 1,99","≥ 2,00"))))))</f>
        <v>&lt; 1,00</v>
      </c>
      <c r="L708" s="64">
        <f>IF(G708="","",MIN(Premissas!$C$17,IF(G708&lt;Premissas!$C$8,Premissas!$E$7,IF(G708&lt;Premissas!$C$9,Premissas!$E$8,IF(G708&lt;Premissas!$C$10,Premissas!$E$9,IF(G708&lt;Premissas!$C$11,Premissas!$E$10,IF(G708&lt;Premissas!$C$12,Premissas!$E$11,Premissas!$E$12)))))))</f>
        <v>0</v>
      </c>
      <c r="M708" s="65">
        <f>IF(OR(L708="",L708=0),0,L708/Premissas!$C$16)</f>
        <v>0</v>
      </c>
      <c r="N708" s="40" t="str">
        <f>IF(L708&gt;=Premissas!$C$17,"SIM","NÃO")</f>
        <v>NÃO</v>
      </c>
    </row>
    <row r="709" spans="1:14" ht="15" customHeight="1">
      <c r="A709" s="40">
        <v>7</v>
      </c>
      <c r="B709" s="40" t="s">
        <v>1622</v>
      </c>
      <c r="C709" s="40" t="s">
        <v>1623</v>
      </c>
      <c r="D709" s="40">
        <v>930</v>
      </c>
      <c r="E709" s="40" t="s">
        <v>1939</v>
      </c>
      <c r="F709" s="40">
        <f>COUNTIFS(Detalhe_Registro!$A:$A,A709,Detalhe_Registro!$D:$D,B709)</f>
        <v>2</v>
      </c>
      <c r="G709" s="63">
        <v>0.72727299999999995</v>
      </c>
      <c r="H709" s="63">
        <v>0.64488599999999996</v>
      </c>
      <c r="I709" s="62">
        <f>SUMIFS(Detalhe_Registro!$F:$F,Detalhe_Registro!$A:$A,A709,Detalhe_Registro!$D:$D,B709)</f>
        <v>45</v>
      </c>
      <c r="J709" s="63">
        <f>SUMIFS(Detalhe_Registro!$G:$G,Detalhe_Registro!$A:$A,A709,Detalhe_Registro!$D:$D,B709)</f>
        <v>3.3899999999999997</v>
      </c>
      <c r="K709" s="40" t="str">
        <f>IF(G709="","",IF(G709&lt;Premissas!$C$8,"&lt; 1,00",IF(G709&lt;Premissas!$C$9,"1,00 – 1,19",IF(G709&lt;Premissas!$C$10,"1,20 – 1,39",IF(G709&lt;Premissas!$C$11,"1,40 – 1,59",IF(G709&lt;Premissas!$C$12,"1,60 – 1,99","≥ 2,00"))))))</f>
        <v>&lt; 1,00</v>
      </c>
      <c r="L709" s="64">
        <f>IF(G709="","",MIN(Premissas!$C$17,IF(G709&lt;Premissas!$C$8,Premissas!$E$7,IF(G709&lt;Premissas!$C$9,Premissas!$E$8,IF(G709&lt;Premissas!$C$10,Premissas!$E$9,IF(G709&lt;Premissas!$C$11,Premissas!$E$10,IF(G709&lt;Premissas!$C$12,Premissas!$E$11,Premissas!$E$12)))))))</f>
        <v>0</v>
      </c>
      <c r="M709" s="65">
        <f>IF(OR(L709="",L709=0),0,L709/Premissas!$C$16)</f>
        <v>0</v>
      </c>
      <c r="N709" s="40" t="str">
        <f>IF(L709&gt;=Premissas!$C$17,"SIM","NÃO")</f>
        <v>NÃO</v>
      </c>
    </row>
    <row r="710" spans="1:14" ht="15" customHeight="1">
      <c r="A710" s="40">
        <v>7</v>
      </c>
      <c r="B710" s="40" t="s">
        <v>1540</v>
      </c>
      <c r="C710" s="40" t="s">
        <v>1541</v>
      </c>
      <c r="D710" s="40">
        <v>930</v>
      </c>
      <c r="E710" s="40" t="s">
        <v>21</v>
      </c>
      <c r="F710" s="40">
        <f>COUNTIFS(Detalhe_Registro!$A:$A,A710,Detalhe_Registro!$D:$D,B710)</f>
        <v>1</v>
      </c>
      <c r="G710" s="63">
        <v>2.875</v>
      </c>
      <c r="H710" s="63">
        <v>2.875</v>
      </c>
      <c r="I710" s="62">
        <f>SUMIFS(Detalhe_Registro!$F:$F,Detalhe_Registro!$A:$A,A710,Detalhe_Registro!$D:$D,B710)</f>
        <v>3466</v>
      </c>
      <c r="J710" s="63">
        <f>SUMIFS(Detalhe_Registro!$G:$G,Detalhe_Registro!$A:$A,A710,Detalhe_Registro!$D:$D,B710)</f>
        <v>74.62</v>
      </c>
      <c r="K710" s="40" t="str">
        <f>IF(G710="","",IF(G710&lt;Premissas!$C$8,"&lt; 1,00",IF(G710&lt;Premissas!$C$9,"1,00 – 1,19",IF(G710&lt;Premissas!$C$10,"1,20 – 1,39",IF(G710&lt;Premissas!$C$11,"1,40 – 1,59",IF(G710&lt;Premissas!$C$12,"1,60 – 1,99","≥ 2,00"))))))</f>
        <v>≥ 2,00</v>
      </c>
      <c r="L710" s="64">
        <f>IF(G710="","",MIN(Premissas!$C$17,IF(G710&lt;Premissas!$C$8,Premissas!$E$7,IF(G710&lt;Premissas!$C$9,Premissas!$E$8,IF(G710&lt;Premissas!$C$10,Premissas!$E$9,IF(G710&lt;Premissas!$C$11,Premissas!$E$10,IF(G710&lt;Premissas!$C$12,Premissas!$E$11,Premissas!$E$12)))))))</f>
        <v>750</v>
      </c>
      <c r="M710" s="65">
        <f>IF(OR(L710="",L710=0),0,L710/Premissas!$C$16)</f>
        <v>28.846153846153847</v>
      </c>
      <c r="N710" s="40" t="str">
        <f>IF(L710&gt;=Premissas!$C$17,"SIM","NÃO")</f>
        <v>SIM</v>
      </c>
    </row>
    <row r="711" spans="1:14" ht="15" customHeight="1">
      <c r="A711" s="40">
        <v>7</v>
      </c>
      <c r="B711" s="40" t="s">
        <v>1642</v>
      </c>
      <c r="C711" s="40" t="s">
        <v>1643</v>
      </c>
      <c r="D711" s="40">
        <v>930</v>
      </c>
      <c r="E711" s="40" t="s">
        <v>1939</v>
      </c>
      <c r="F711" s="40">
        <f>COUNTIFS(Detalhe_Registro!$A:$A,A711,Detalhe_Registro!$D:$D,B711)</f>
        <v>2</v>
      </c>
      <c r="G711" s="63">
        <v>1.3636360000000001</v>
      </c>
      <c r="H711" s="63">
        <v>0.77556800000000004</v>
      </c>
      <c r="I711" s="62">
        <f>SUMIFS(Detalhe_Registro!$F:$F,Detalhe_Registro!$A:$A,A711,Detalhe_Registro!$D:$D,B711)</f>
        <v>2188</v>
      </c>
      <c r="J711" s="63">
        <f>SUMIFS(Detalhe_Registro!$G:$G,Detalhe_Registro!$A:$A,A711,Detalhe_Registro!$D:$D,B711)</f>
        <v>73.67</v>
      </c>
      <c r="K711" s="40" t="str">
        <f>IF(G711="","",IF(G711&lt;Premissas!$C$8,"&lt; 1,00",IF(G711&lt;Premissas!$C$9,"1,00 – 1,19",IF(G711&lt;Premissas!$C$10,"1,20 – 1,39",IF(G711&lt;Premissas!$C$11,"1,40 – 1,59",IF(G711&lt;Premissas!$C$12,"1,60 – 1,99","≥ 2,00"))))))</f>
        <v>1,20 – 1,39</v>
      </c>
      <c r="L711" s="64">
        <f>IF(G711="","",MIN(Premissas!$C$17,IF(G711&lt;Premissas!$C$8,Premissas!$E$7,IF(G711&lt;Premissas!$C$9,Premissas!$E$8,IF(G711&lt;Premissas!$C$10,Premissas!$E$9,IF(G711&lt;Premissas!$C$11,Premissas!$E$10,IF(G711&lt;Premissas!$C$12,Premissas!$E$11,Premissas!$E$12)))))))</f>
        <v>200</v>
      </c>
      <c r="M711" s="65">
        <f>IF(OR(L711="",L711=0),0,L711/Premissas!$C$16)</f>
        <v>7.6923076923076925</v>
      </c>
      <c r="N711" s="40" t="str">
        <f>IF(L711&gt;=Premissas!$C$17,"SIM","NÃO")</f>
        <v>NÃO</v>
      </c>
    </row>
    <row r="712" spans="1:14" ht="15" customHeight="1">
      <c r="A712" s="40">
        <v>7</v>
      </c>
      <c r="B712" s="40" t="s">
        <v>1356</v>
      </c>
      <c r="C712" s="40" t="s">
        <v>1357</v>
      </c>
      <c r="D712" s="40">
        <v>930</v>
      </c>
      <c r="E712" s="40" t="s">
        <v>20</v>
      </c>
      <c r="F712" s="40">
        <f>COUNTIFS(Detalhe_Registro!$A:$A,A712,Detalhe_Registro!$D:$D,B712)</f>
        <v>1</v>
      </c>
      <c r="G712" s="63">
        <v>0.82352899999999996</v>
      </c>
      <c r="H712" s="63">
        <v>0.82352899999999996</v>
      </c>
      <c r="I712" s="62">
        <f>SUMIFS(Detalhe_Registro!$F:$F,Detalhe_Registro!$A:$A,A712,Detalhe_Registro!$D:$D,B712)</f>
        <v>720</v>
      </c>
      <c r="J712" s="63">
        <f>SUMIFS(Detalhe_Registro!$G:$G,Detalhe_Registro!$A:$A,A712,Detalhe_Registro!$D:$D,B712)</f>
        <v>51.9</v>
      </c>
      <c r="K712" s="40" t="str">
        <f>IF(G712="","",IF(G712&lt;Premissas!$C$8,"&lt; 1,00",IF(G712&lt;Premissas!$C$9,"1,00 – 1,19",IF(G712&lt;Premissas!$C$10,"1,20 – 1,39",IF(G712&lt;Premissas!$C$11,"1,40 – 1,59",IF(G712&lt;Premissas!$C$12,"1,60 – 1,99","≥ 2,00"))))))</f>
        <v>&lt; 1,00</v>
      </c>
      <c r="L712" s="64">
        <f>IF(G712="","",MIN(Premissas!$C$17,IF(G712&lt;Premissas!$C$8,Premissas!$E$7,IF(G712&lt;Premissas!$C$9,Premissas!$E$8,IF(G712&lt;Premissas!$C$10,Premissas!$E$9,IF(G712&lt;Premissas!$C$11,Premissas!$E$10,IF(G712&lt;Premissas!$C$12,Premissas!$E$11,Premissas!$E$12)))))))</f>
        <v>0</v>
      </c>
      <c r="M712" s="65">
        <f>IF(OR(L712="",L712=0),0,L712/Premissas!$C$16)</f>
        <v>0</v>
      </c>
      <c r="N712" s="40" t="str">
        <f>IF(L712&gt;=Premissas!$C$17,"SIM","NÃO")</f>
        <v>NÃO</v>
      </c>
    </row>
    <row r="713" spans="1:14" ht="15" customHeight="1">
      <c r="A713" s="40">
        <v>7</v>
      </c>
      <c r="B713" s="40" t="s">
        <v>1626</v>
      </c>
      <c r="C713" s="40" t="s">
        <v>1627</v>
      </c>
      <c r="D713" s="40">
        <v>930</v>
      </c>
      <c r="E713" s="40" t="s">
        <v>1939</v>
      </c>
      <c r="F713" s="40">
        <f>COUNTIFS(Detalhe_Registro!$A:$A,A713,Detalhe_Registro!$D:$D,B713)</f>
        <v>2</v>
      </c>
      <c r="G713" s="63">
        <v>4</v>
      </c>
      <c r="H713" s="63">
        <v>2.5227270000000002</v>
      </c>
      <c r="I713" s="62">
        <f>SUMIFS(Detalhe_Registro!$F:$F,Detalhe_Registro!$A:$A,A713,Detalhe_Registro!$D:$D,B713)</f>
        <v>2221</v>
      </c>
      <c r="J713" s="63">
        <f>SUMIFS(Detalhe_Registro!$G:$G,Detalhe_Registro!$A:$A,A713,Detalhe_Registro!$D:$D,B713)</f>
        <v>94.78</v>
      </c>
      <c r="K713" s="40" t="str">
        <f>IF(G713="","",IF(G713&lt;Premissas!$C$8,"&lt; 1,00",IF(G713&lt;Premissas!$C$9,"1,00 – 1,19",IF(G713&lt;Premissas!$C$10,"1,20 – 1,39",IF(G713&lt;Premissas!$C$11,"1,40 – 1,59",IF(G713&lt;Premissas!$C$12,"1,60 – 1,99","≥ 2,00"))))))</f>
        <v>≥ 2,00</v>
      </c>
      <c r="L713" s="64">
        <f>IF(G713="","",MIN(Premissas!$C$17,IF(G713&lt;Premissas!$C$8,Premissas!$E$7,IF(G713&lt;Premissas!$C$9,Premissas!$E$8,IF(G713&lt;Premissas!$C$10,Premissas!$E$9,IF(G713&lt;Premissas!$C$11,Premissas!$E$10,IF(G713&lt;Premissas!$C$12,Premissas!$E$11,Premissas!$E$12)))))))</f>
        <v>750</v>
      </c>
      <c r="M713" s="65">
        <f>IF(OR(L713="",L713=0),0,L713/Premissas!$C$16)</f>
        <v>28.846153846153847</v>
      </c>
      <c r="N713" s="40" t="str">
        <f>IF(L713&gt;=Premissas!$C$17,"SIM","NÃO")</f>
        <v>SIM</v>
      </c>
    </row>
    <row r="714" spans="1:14" ht="15" customHeight="1">
      <c r="A714" s="40">
        <v>7</v>
      </c>
      <c r="B714" s="40" t="s">
        <v>1410</v>
      </c>
      <c r="C714" s="40" t="s">
        <v>1411</v>
      </c>
      <c r="D714" s="40">
        <v>930</v>
      </c>
      <c r="E714" s="40" t="s">
        <v>20</v>
      </c>
      <c r="F714" s="40">
        <f>COUNTIFS(Detalhe_Registro!$A:$A,A714,Detalhe_Registro!$D:$D,B714)</f>
        <v>1</v>
      </c>
      <c r="G714" s="63">
        <v>1.8823529999999999</v>
      </c>
      <c r="H714" s="63">
        <v>1.8823529999999999</v>
      </c>
      <c r="I714" s="62">
        <f>SUMIFS(Detalhe_Registro!$F:$F,Detalhe_Registro!$A:$A,A714,Detalhe_Registro!$D:$D,B714)</f>
        <v>2762</v>
      </c>
      <c r="J714" s="63">
        <f>SUMIFS(Detalhe_Registro!$G:$G,Detalhe_Registro!$A:$A,A714,Detalhe_Registro!$D:$D,B714)</f>
        <v>85.52</v>
      </c>
      <c r="K714" s="40" t="str">
        <f>IF(G714="","",IF(G714&lt;Premissas!$C$8,"&lt; 1,00",IF(G714&lt;Premissas!$C$9,"1,00 – 1,19",IF(G714&lt;Premissas!$C$10,"1,20 – 1,39",IF(G714&lt;Premissas!$C$11,"1,40 – 1,59",IF(G714&lt;Premissas!$C$12,"1,60 – 1,99","≥ 2,00"))))))</f>
        <v>1,60 – 1,99</v>
      </c>
      <c r="L714" s="64">
        <f>IF(G714="","",MIN(Premissas!$C$17,IF(G714&lt;Premissas!$C$8,Premissas!$E$7,IF(G714&lt;Premissas!$C$9,Premissas!$E$8,IF(G714&lt;Premissas!$C$10,Premissas!$E$9,IF(G714&lt;Premissas!$C$11,Premissas!$E$10,IF(G714&lt;Premissas!$C$12,Premissas!$E$11,Premissas!$E$12)))))))</f>
        <v>500</v>
      </c>
      <c r="M714" s="65">
        <f>IF(OR(L714="",L714=0),0,L714/Premissas!$C$16)</f>
        <v>19.23076923076923</v>
      </c>
      <c r="N714" s="40" t="str">
        <f>IF(L714&gt;=Premissas!$C$17,"SIM","NÃO")</f>
        <v>NÃO</v>
      </c>
    </row>
    <row r="715" spans="1:14" ht="15" customHeight="1">
      <c r="A715" s="40">
        <v>7</v>
      </c>
      <c r="B715" s="40" t="s">
        <v>1678</v>
      </c>
      <c r="C715" s="40" t="s">
        <v>1679</v>
      </c>
      <c r="D715" s="40">
        <v>930</v>
      </c>
      <c r="E715" s="40" t="s">
        <v>1937</v>
      </c>
      <c r="F715" s="40">
        <f>COUNTIFS(Detalhe_Registro!$A:$A,A715,Detalhe_Registro!$D:$D,B715)</f>
        <v>2</v>
      </c>
      <c r="G715" s="63">
        <v>2.5</v>
      </c>
      <c r="H715" s="63">
        <v>1.75</v>
      </c>
      <c r="I715" s="62">
        <f>SUMIFS(Detalhe_Registro!$F:$F,Detalhe_Registro!$A:$A,A715,Detalhe_Registro!$D:$D,B715)</f>
        <v>1151</v>
      </c>
      <c r="J715" s="63">
        <f>SUMIFS(Detalhe_Registro!$G:$G,Detalhe_Registro!$A:$A,A715,Detalhe_Registro!$D:$D,B715)</f>
        <v>55.15</v>
      </c>
      <c r="K715" s="40" t="str">
        <f>IF(G715="","",IF(G715&lt;Premissas!$C$8,"&lt; 1,00",IF(G715&lt;Premissas!$C$9,"1,00 – 1,19",IF(G715&lt;Premissas!$C$10,"1,20 – 1,39",IF(G715&lt;Premissas!$C$11,"1,40 – 1,59",IF(G715&lt;Premissas!$C$12,"1,60 – 1,99","≥ 2,00"))))))</f>
        <v>≥ 2,00</v>
      </c>
      <c r="L715" s="64">
        <f>IF(G715="","",MIN(Premissas!$C$17,IF(G715&lt;Premissas!$C$8,Premissas!$E$7,IF(G715&lt;Premissas!$C$9,Premissas!$E$8,IF(G715&lt;Premissas!$C$10,Premissas!$E$9,IF(G715&lt;Premissas!$C$11,Premissas!$E$10,IF(G715&lt;Premissas!$C$12,Premissas!$E$11,Premissas!$E$12)))))))</f>
        <v>750</v>
      </c>
      <c r="M715" s="65">
        <f>IF(OR(L715="",L715=0),0,L715/Premissas!$C$16)</f>
        <v>28.846153846153847</v>
      </c>
      <c r="N715" s="40" t="str">
        <f>IF(L715&gt;=Premissas!$C$17,"SIM","NÃO")</f>
        <v>SIM</v>
      </c>
    </row>
    <row r="716" spans="1:14" ht="15" customHeight="1">
      <c r="A716" s="40">
        <v>7</v>
      </c>
      <c r="B716" s="40" t="s">
        <v>1368</v>
      </c>
      <c r="C716" s="40" t="s">
        <v>1369</v>
      </c>
      <c r="D716" s="40">
        <v>930</v>
      </c>
      <c r="E716" s="40" t="s">
        <v>19</v>
      </c>
      <c r="F716" s="40">
        <f>COUNTIFS(Detalhe_Registro!$A:$A,A716,Detalhe_Registro!$D:$D,B716)</f>
        <v>1</v>
      </c>
      <c r="G716" s="63">
        <v>5.1363640000000004</v>
      </c>
      <c r="H716" s="63">
        <v>5.1363640000000004</v>
      </c>
      <c r="I716" s="62">
        <f>SUMIFS(Detalhe_Registro!$F:$F,Detalhe_Registro!$A:$A,A716,Detalhe_Registro!$D:$D,B716)</f>
        <v>17</v>
      </c>
      <c r="J716" s="63">
        <f>SUMIFS(Detalhe_Registro!$G:$G,Detalhe_Registro!$A:$A,A716,Detalhe_Registro!$D:$D,B716)</f>
        <v>0.15</v>
      </c>
      <c r="K716" s="40" t="str">
        <f>IF(G716="","",IF(G716&lt;Premissas!$C$8,"&lt; 1,00",IF(G716&lt;Premissas!$C$9,"1,00 – 1,19",IF(G716&lt;Premissas!$C$10,"1,20 – 1,39",IF(G716&lt;Premissas!$C$11,"1,40 – 1,59",IF(G716&lt;Premissas!$C$12,"1,60 – 1,99","≥ 2,00"))))))</f>
        <v>≥ 2,00</v>
      </c>
      <c r="L716" s="64">
        <f>IF(G716="","",MIN(Premissas!$C$17,IF(G716&lt;Premissas!$C$8,Premissas!$E$7,IF(G716&lt;Premissas!$C$9,Premissas!$E$8,IF(G716&lt;Premissas!$C$10,Premissas!$E$9,IF(G716&lt;Premissas!$C$11,Premissas!$E$10,IF(G716&lt;Premissas!$C$12,Premissas!$E$11,Premissas!$E$12)))))))</f>
        <v>750</v>
      </c>
      <c r="M716" s="65">
        <f>IF(OR(L716="",L716=0),0,L716/Premissas!$C$16)</f>
        <v>28.846153846153847</v>
      </c>
      <c r="N716" s="40" t="str">
        <f>IF(L716&gt;=Premissas!$C$17,"SIM","NÃO")</f>
        <v>SIM</v>
      </c>
    </row>
    <row r="717" spans="1:14" ht="15" customHeight="1">
      <c r="A717" s="40">
        <v>7</v>
      </c>
      <c r="B717" s="40" t="s">
        <v>1682</v>
      </c>
      <c r="C717" s="40" t="s">
        <v>1683</v>
      </c>
      <c r="D717" s="40">
        <v>930</v>
      </c>
      <c r="E717" s="40" t="s">
        <v>19</v>
      </c>
      <c r="F717" s="40">
        <f>COUNTIFS(Detalhe_Registro!$A:$A,A717,Detalhe_Registro!$D:$D,B717)</f>
        <v>1</v>
      </c>
      <c r="G717" s="63">
        <v>0.59090900000000002</v>
      </c>
      <c r="H717" s="63">
        <v>0.59090900000000002</v>
      </c>
      <c r="I717" s="62">
        <f>SUMIFS(Detalhe_Registro!$F:$F,Detalhe_Registro!$A:$A,A717,Detalhe_Registro!$D:$D,B717)</f>
        <v>1016</v>
      </c>
      <c r="J717" s="63">
        <f>SUMIFS(Detalhe_Registro!$G:$G,Detalhe_Registro!$A:$A,A717,Detalhe_Registro!$D:$D,B717)</f>
        <v>77.430000000000007</v>
      </c>
      <c r="K717" s="40" t="str">
        <f>IF(G717="","",IF(G717&lt;Premissas!$C$8,"&lt; 1,00",IF(G717&lt;Premissas!$C$9,"1,00 – 1,19",IF(G717&lt;Premissas!$C$10,"1,20 – 1,39",IF(G717&lt;Premissas!$C$11,"1,40 – 1,59",IF(G717&lt;Premissas!$C$12,"1,60 – 1,99","≥ 2,00"))))))</f>
        <v>&lt; 1,00</v>
      </c>
      <c r="L717" s="64">
        <f>IF(G717="","",MIN(Premissas!$C$17,IF(G717&lt;Premissas!$C$8,Premissas!$E$7,IF(G717&lt;Premissas!$C$9,Premissas!$E$8,IF(G717&lt;Premissas!$C$10,Premissas!$E$9,IF(G717&lt;Premissas!$C$11,Premissas!$E$10,IF(G717&lt;Premissas!$C$12,Premissas!$E$11,Premissas!$E$12)))))))</f>
        <v>0</v>
      </c>
      <c r="M717" s="65">
        <f>IF(OR(L717="",L717=0),0,L717/Premissas!$C$16)</f>
        <v>0</v>
      </c>
      <c r="N717" s="40" t="str">
        <f>IF(L717&gt;=Premissas!$C$17,"SIM","NÃO")</f>
        <v>NÃO</v>
      </c>
    </row>
    <row r="718" spans="1:14" ht="15" customHeight="1">
      <c r="A718" s="40">
        <v>7</v>
      </c>
      <c r="B718" s="40" t="s">
        <v>1518</v>
      </c>
      <c r="C718" s="40" t="s">
        <v>1519</v>
      </c>
      <c r="D718" s="40">
        <v>930</v>
      </c>
      <c r="E718" s="40" t="s">
        <v>21</v>
      </c>
      <c r="F718" s="40">
        <f>COUNTIFS(Detalhe_Registro!$A:$A,A718,Detalhe_Registro!$D:$D,B718)</f>
        <v>1</v>
      </c>
      <c r="G718" s="63">
        <v>0.4375</v>
      </c>
      <c r="H718" s="63">
        <v>0.4375</v>
      </c>
      <c r="I718" s="62">
        <f>SUMIFS(Detalhe_Registro!$F:$F,Detalhe_Registro!$A:$A,A718,Detalhe_Registro!$D:$D,B718)</f>
        <v>105</v>
      </c>
      <c r="J718" s="63">
        <f>SUMIFS(Detalhe_Registro!$G:$G,Detalhe_Registro!$A:$A,A718,Detalhe_Registro!$D:$D,B718)</f>
        <v>15.52</v>
      </c>
      <c r="K718" s="40" t="str">
        <f>IF(G718="","",IF(G718&lt;Premissas!$C$8,"&lt; 1,00",IF(G718&lt;Premissas!$C$9,"1,00 – 1,19",IF(G718&lt;Premissas!$C$10,"1,20 – 1,39",IF(G718&lt;Premissas!$C$11,"1,40 – 1,59",IF(G718&lt;Premissas!$C$12,"1,60 – 1,99","≥ 2,00"))))))</f>
        <v>&lt; 1,00</v>
      </c>
      <c r="L718" s="64">
        <f>IF(G718="","",MIN(Premissas!$C$17,IF(G718&lt;Premissas!$C$8,Premissas!$E$7,IF(G718&lt;Premissas!$C$9,Premissas!$E$8,IF(G718&lt;Premissas!$C$10,Premissas!$E$9,IF(G718&lt;Premissas!$C$11,Premissas!$E$10,IF(G718&lt;Premissas!$C$12,Premissas!$E$11,Premissas!$E$12)))))))</f>
        <v>0</v>
      </c>
      <c r="M718" s="65">
        <f>IF(OR(L718="",L718=0),0,L718/Premissas!$C$16)</f>
        <v>0</v>
      </c>
      <c r="N718" s="40" t="str">
        <f>IF(L718&gt;=Premissas!$C$17,"SIM","NÃO")</f>
        <v>NÃO</v>
      </c>
    </row>
    <row r="719" spans="1:14" ht="15" customHeight="1">
      <c r="A719" s="40">
        <v>7</v>
      </c>
      <c r="B719" s="40" t="s">
        <v>1660</v>
      </c>
      <c r="C719" s="40" t="s">
        <v>1661</v>
      </c>
      <c r="D719" s="40">
        <v>930</v>
      </c>
      <c r="E719" s="40" t="s">
        <v>19</v>
      </c>
      <c r="F719" s="40">
        <f>COUNTIFS(Detalhe_Registro!$A:$A,A719,Detalhe_Registro!$D:$D,B719)</f>
        <v>1</v>
      </c>
      <c r="G719" s="63">
        <v>2.0909089999999999</v>
      </c>
      <c r="H719" s="63">
        <v>2.0909089999999999</v>
      </c>
      <c r="I719" s="62">
        <f>SUMIFS(Detalhe_Registro!$F:$F,Detalhe_Registro!$A:$A,A719,Detalhe_Registro!$D:$D,B719)</f>
        <v>2075</v>
      </c>
      <c r="J719" s="63">
        <f>SUMIFS(Detalhe_Registro!$G:$G,Detalhe_Registro!$A:$A,A719,Detalhe_Registro!$D:$D,B719)</f>
        <v>44.8</v>
      </c>
      <c r="K719" s="40" t="str">
        <f>IF(G719="","",IF(G719&lt;Premissas!$C$8,"&lt; 1,00",IF(G719&lt;Premissas!$C$9,"1,00 – 1,19",IF(G719&lt;Premissas!$C$10,"1,20 – 1,39",IF(G719&lt;Premissas!$C$11,"1,40 – 1,59",IF(G719&lt;Premissas!$C$12,"1,60 – 1,99","≥ 2,00"))))))</f>
        <v>≥ 2,00</v>
      </c>
      <c r="L719" s="64">
        <f>IF(G719="","",MIN(Premissas!$C$17,IF(G719&lt;Premissas!$C$8,Premissas!$E$7,IF(G719&lt;Premissas!$C$9,Premissas!$E$8,IF(G719&lt;Premissas!$C$10,Premissas!$E$9,IF(G719&lt;Premissas!$C$11,Premissas!$E$10,IF(G719&lt;Premissas!$C$12,Premissas!$E$11,Premissas!$E$12)))))))</f>
        <v>750</v>
      </c>
      <c r="M719" s="65">
        <f>IF(OR(L719="",L719=0),0,L719/Premissas!$C$16)</f>
        <v>28.846153846153847</v>
      </c>
      <c r="N719" s="40" t="str">
        <f>IF(L719&gt;=Premissas!$C$17,"SIM","NÃO")</f>
        <v>SIM</v>
      </c>
    </row>
    <row r="720" spans="1:14" ht="15" customHeight="1">
      <c r="A720" s="40">
        <v>7</v>
      </c>
      <c r="B720" s="40" t="s">
        <v>1614</v>
      </c>
      <c r="C720" s="40" t="s">
        <v>1615</v>
      </c>
      <c r="D720" s="40">
        <v>930</v>
      </c>
      <c r="E720" s="40" t="s">
        <v>19</v>
      </c>
      <c r="F720" s="40">
        <f>COUNTIFS(Detalhe_Registro!$A:$A,A720,Detalhe_Registro!$D:$D,B720)</f>
        <v>1</v>
      </c>
      <c r="G720" s="63">
        <v>3.5909089999999999</v>
      </c>
      <c r="H720" s="63">
        <v>3.5909089999999999</v>
      </c>
      <c r="I720" s="62">
        <f>SUMIFS(Detalhe_Registro!$F:$F,Detalhe_Registro!$A:$A,A720,Detalhe_Registro!$D:$D,B720)</f>
        <v>321</v>
      </c>
      <c r="J720" s="63">
        <f>SUMIFS(Detalhe_Registro!$G:$G,Detalhe_Registro!$A:$A,A720,Detalhe_Registro!$D:$D,B720)</f>
        <v>4.04</v>
      </c>
      <c r="K720" s="40" t="str">
        <f>IF(G720="","",IF(G720&lt;Premissas!$C$8,"&lt; 1,00",IF(G720&lt;Premissas!$C$9,"1,00 – 1,19",IF(G720&lt;Premissas!$C$10,"1,20 – 1,39",IF(G720&lt;Premissas!$C$11,"1,40 – 1,59",IF(G720&lt;Premissas!$C$12,"1,60 – 1,99","≥ 2,00"))))))</f>
        <v>≥ 2,00</v>
      </c>
      <c r="L720" s="64">
        <f>IF(G720="","",MIN(Premissas!$C$17,IF(G720&lt;Premissas!$C$8,Premissas!$E$7,IF(G720&lt;Premissas!$C$9,Premissas!$E$8,IF(G720&lt;Premissas!$C$10,Premissas!$E$9,IF(G720&lt;Premissas!$C$11,Premissas!$E$10,IF(G720&lt;Premissas!$C$12,Premissas!$E$11,Premissas!$E$12)))))))</f>
        <v>750</v>
      </c>
      <c r="M720" s="65">
        <f>IF(OR(L720="",L720=0),0,L720/Premissas!$C$16)</f>
        <v>28.846153846153847</v>
      </c>
      <c r="N720" s="40" t="str">
        <f>IF(L720&gt;=Premissas!$C$17,"SIM","NÃO")</f>
        <v>SIM</v>
      </c>
    </row>
    <row r="721" spans="1:14" ht="15" customHeight="1">
      <c r="A721" s="40">
        <v>7</v>
      </c>
      <c r="B721" s="40" t="s">
        <v>1502</v>
      </c>
      <c r="C721" s="40" t="s">
        <v>1503</v>
      </c>
      <c r="D721" s="40">
        <v>930</v>
      </c>
      <c r="E721" s="40" t="s">
        <v>21</v>
      </c>
      <c r="F721" s="40">
        <f>COUNTIFS(Detalhe_Registro!$A:$A,A721,Detalhe_Registro!$D:$D,B721)</f>
        <v>1</v>
      </c>
      <c r="G721" s="63">
        <v>0.25</v>
      </c>
      <c r="H721" s="63">
        <v>0.25</v>
      </c>
      <c r="I721" s="62">
        <f>SUMIFS(Detalhe_Registro!$F:$F,Detalhe_Registro!$A:$A,A721,Detalhe_Registro!$D:$D,B721)</f>
        <v>1</v>
      </c>
      <c r="J721" s="63">
        <f>SUMIFS(Detalhe_Registro!$G:$G,Detalhe_Registro!$A:$A,A721,Detalhe_Registro!$D:$D,B721)</f>
        <v>0.27</v>
      </c>
      <c r="K721" s="40" t="str">
        <f>IF(G721="","",IF(G721&lt;Premissas!$C$8,"&lt; 1,00",IF(G721&lt;Premissas!$C$9,"1,00 – 1,19",IF(G721&lt;Premissas!$C$10,"1,20 – 1,39",IF(G721&lt;Premissas!$C$11,"1,40 – 1,59",IF(G721&lt;Premissas!$C$12,"1,60 – 1,99","≥ 2,00"))))))</f>
        <v>&lt; 1,00</v>
      </c>
      <c r="L721" s="64">
        <f>IF(G721="","",MIN(Premissas!$C$17,IF(G721&lt;Premissas!$C$8,Premissas!$E$7,IF(G721&lt;Premissas!$C$9,Premissas!$E$8,IF(G721&lt;Premissas!$C$10,Premissas!$E$9,IF(G721&lt;Premissas!$C$11,Premissas!$E$10,IF(G721&lt;Premissas!$C$12,Premissas!$E$11,Premissas!$E$12)))))))</f>
        <v>0</v>
      </c>
      <c r="M721" s="65">
        <f>IF(OR(L721="",L721=0),0,L721/Premissas!$C$16)</f>
        <v>0</v>
      </c>
      <c r="N721" s="40" t="str">
        <f>IF(L721&gt;=Premissas!$C$17,"SIM","NÃO")</f>
        <v>NÃO</v>
      </c>
    </row>
    <row r="722" spans="1:14" ht="15" customHeight="1">
      <c r="A722" s="40">
        <v>7</v>
      </c>
      <c r="B722" s="40" t="s">
        <v>1388</v>
      </c>
      <c r="C722" s="40" t="s">
        <v>1389</v>
      </c>
      <c r="D722" s="40">
        <v>930</v>
      </c>
      <c r="E722" s="40" t="s">
        <v>22</v>
      </c>
      <c r="F722" s="40">
        <f>COUNTIFS(Detalhe_Registro!$A:$A,A722,Detalhe_Registro!$D:$D,B722)</f>
        <v>1</v>
      </c>
      <c r="G722" s="63">
        <v>1.3</v>
      </c>
      <c r="H722" s="63">
        <v>1.3</v>
      </c>
      <c r="I722" s="62">
        <f>SUMIFS(Detalhe_Registro!$F:$F,Detalhe_Registro!$A:$A,A722,Detalhe_Registro!$D:$D,B722)</f>
        <v>1754</v>
      </c>
      <c r="J722" s="63">
        <f>SUMIFS(Detalhe_Registro!$G:$G,Detalhe_Registro!$A:$A,A722,Detalhe_Registro!$D:$D,B722)</f>
        <v>67.52</v>
      </c>
      <c r="K722" s="40" t="str">
        <f>IF(G722="","",IF(G722&lt;Premissas!$C$8,"&lt; 1,00",IF(G722&lt;Premissas!$C$9,"1,00 – 1,19",IF(G722&lt;Premissas!$C$10,"1,20 – 1,39",IF(G722&lt;Premissas!$C$11,"1,40 – 1,59",IF(G722&lt;Premissas!$C$12,"1,60 – 1,99","≥ 2,00"))))))</f>
        <v>1,20 – 1,39</v>
      </c>
      <c r="L722" s="64">
        <f>IF(G722="","",MIN(Premissas!$C$17,IF(G722&lt;Premissas!$C$8,Premissas!$E$7,IF(G722&lt;Premissas!$C$9,Premissas!$E$8,IF(G722&lt;Premissas!$C$10,Premissas!$E$9,IF(G722&lt;Premissas!$C$11,Premissas!$E$10,IF(G722&lt;Premissas!$C$12,Premissas!$E$11,Premissas!$E$12)))))))</f>
        <v>200</v>
      </c>
      <c r="M722" s="65">
        <f>IF(OR(L722="",L722=0),0,L722/Premissas!$C$16)</f>
        <v>7.6923076923076925</v>
      </c>
      <c r="N722" s="40" t="str">
        <f>IF(L722&gt;=Premissas!$C$17,"SIM","NÃO")</f>
        <v>NÃO</v>
      </c>
    </row>
    <row r="723" spans="1:14" ht="15" customHeight="1">
      <c r="A723" s="40">
        <v>7</v>
      </c>
      <c r="B723" s="40" t="s">
        <v>1522</v>
      </c>
      <c r="C723" s="40" t="s">
        <v>1523</v>
      </c>
      <c r="D723" s="40">
        <v>930</v>
      </c>
      <c r="E723" s="40" t="s">
        <v>1938</v>
      </c>
      <c r="F723" s="40">
        <f>COUNTIFS(Detalhe_Registro!$A:$A,A723,Detalhe_Registro!$D:$D,B723)</f>
        <v>2</v>
      </c>
      <c r="G723" s="63">
        <v>1.2727269999999999</v>
      </c>
      <c r="H723" s="63">
        <v>1.0481279999999999</v>
      </c>
      <c r="I723" s="62">
        <f>SUMIFS(Detalhe_Registro!$F:$F,Detalhe_Registro!$A:$A,A723,Detalhe_Registro!$D:$D,B723)</f>
        <v>968</v>
      </c>
      <c r="J723" s="63">
        <f>SUMIFS(Detalhe_Registro!$G:$G,Detalhe_Registro!$A:$A,A723,Detalhe_Registro!$D:$D,B723)</f>
        <v>36.51</v>
      </c>
      <c r="K723" s="40" t="str">
        <f>IF(G723="","",IF(G723&lt;Premissas!$C$8,"&lt; 1,00",IF(G723&lt;Premissas!$C$9,"1,00 – 1,19",IF(G723&lt;Premissas!$C$10,"1,20 – 1,39",IF(G723&lt;Premissas!$C$11,"1,40 – 1,59",IF(G723&lt;Premissas!$C$12,"1,60 – 1,99","≥ 2,00"))))))</f>
        <v>1,20 – 1,39</v>
      </c>
      <c r="L723" s="64">
        <f>IF(G723="","",MIN(Premissas!$C$17,IF(G723&lt;Premissas!$C$8,Premissas!$E$7,IF(G723&lt;Premissas!$C$9,Premissas!$E$8,IF(G723&lt;Premissas!$C$10,Premissas!$E$9,IF(G723&lt;Premissas!$C$11,Premissas!$E$10,IF(G723&lt;Premissas!$C$12,Premissas!$E$11,Premissas!$E$12)))))))</f>
        <v>200</v>
      </c>
      <c r="M723" s="65">
        <f>IF(OR(L723="",L723=0),0,L723/Premissas!$C$16)</f>
        <v>7.6923076923076925</v>
      </c>
      <c r="N723" s="40" t="str">
        <f>IF(L723&gt;=Premissas!$C$17,"SIM","NÃO")</f>
        <v>NÃO</v>
      </c>
    </row>
    <row r="724" spans="1:14" ht="15" customHeight="1">
      <c r="A724" s="40">
        <v>7</v>
      </c>
      <c r="B724" s="40" t="s">
        <v>1412</v>
      </c>
      <c r="C724" s="40" t="s">
        <v>1413</v>
      </c>
      <c r="D724" s="40">
        <v>930</v>
      </c>
      <c r="E724" s="40" t="s">
        <v>22</v>
      </c>
      <c r="F724" s="40">
        <f>COUNTIFS(Detalhe_Registro!$A:$A,A724,Detalhe_Registro!$D:$D,B724)</f>
        <v>1</v>
      </c>
      <c r="G724" s="63">
        <v>0.4</v>
      </c>
      <c r="H724" s="63">
        <v>0.4</v>
      </c>
      <c r="I724" s="62">
        <f>SUMIFS(Detalhe_Registro!$F:$F,Detalhe_Registro!$A:$A,A724,Detalhe_Registro!$D:$D,B724)</f>
        <v>39</v>
      </c>
      <c r="J724" s="63">
        <f>SUMIFS(Detalhe_Registro!$G:$G,Detalhe_Registro!$A:$A,A724,Detalhe_Registro!$D:$D,B724)</f>
        <v>4.5999999999999996</v>
      </c>
      <c r="K724" s="40" t="str">
        <f>IF(G724="","",IF(G724&lt;Premissas!$C$8,"&lt; 1,00",IF(G724&lt;Premissas!$C$9,"1,00 – 1,19",IF(G724&lt;Premissas!$C$10,"1,20 – 1,39",IF(G724&lt;Premissas!$C$11,"1,40 – 1,59",IF(G724&lt;Premissas!$C$12,"1,60 – 1,99","≥ 2,00"))))))</f>
        <v>&lt; 1,00</v>
      </c>
      <c r="L724" s="64">
        <f>IF(G724="","",MIN(Premissas!$C$17,IF(G724&lt;Premissas!$C$8,Premissas!$E$7,IF(G724&lt;Premissas!$C$9,Premissas!$E$8,IF(G724&lt;Premissas!$C$10,Premissas!$E$9,IF(G724&lt;Premissas!$C$11,Premissas!$E$10,IF(G724&lt;Premissas!$C$12,Premissas!$E$11,Premissas!$E$12)))))))</f>
        <v>0</v>
      </c>
      <c r="M724" s="65">
        <f>IF(OR(L724="",L724=0),0,L724/Premissas!$C$16)</f>
        <v>0</v>
      </c>
      <c r="N724" s="40" t="str">
        <f>IF(L724&gt;=Premissas!$C$17,"SIM","NÃO")</f>
        <v>NÃO</v>
      </c>
    </row>
    <row r="725" spans="1:14" ht="15" customHeight="1">
      <c r="A725" s="40">
        <v>7</v>
      </c>
      <c r="B725" s="40" t="s">
        <v>1384</v>
      </c>
      <c r="C725" s="40" t="s">
        <v>1385</v>
      </c>
      <c r="D725" s="40">
        <v>930</v>
      </c>
      <c r="E725" s="40" t="s">
        <v>22</v>
      </c>
      <c r="F725" s="40">
        <f>COUNTIFS(Detalhe_Registro!$A:$A,A725,Detalhe_Registro!$D:$D,B725)</f>
        <v>1</v>
      </c>
      <c r="G725" s="63">
        <v>1.7</v>
      </c>
      <c r="H725" s="63">
        <v>1.7</v>
      </c>
      <c r="I725" s="62">
        <f>SUMIFS(Detalhe_Registro!$F:$F,Detalhe_Registro!$A:$A,A725,Detalhe_Registro!$D:$D,B725)</f>
        <v>1438</v>
      </c>
      <c r="J725" s="63">
        <f>SUMIFS(Detalhe_Registro!$G:$G,Detalhe_Registro!$A:$A,A725,Detalhe_Registro!$D:$D,B725)</f>
        <v>42.37</v>
      </c>
      <c r="K725" s="40" t="str">
        <f>IF(G725="","",IF(G725&lt;Premissas!$C$8,"&lt; 1,00",IF(G725&lt;Premissas!$C$9,"1,00 – 1,19",IF(G725&lt;Premissas!$C$10,"1,20 – 1,39",IF(G725&lt;Premissas!$C$11,"1,40 – 1,59",IF(G725&lt;Premissas!$C$12,"1,60 – 1,99","≥ 2,00"))))))</f>
        <v>1,60 – 1,99</v>
      </c>
      <c r="L725" s="64">
        <f>IF(G725="","",MIN(Premissas!$C$17,IF(G725&lt;Premissas!$C$8,Premissas!$E$7,IF(G725&lt;Premissas!$C$9,Premissas!$E$8,IF(G725&lt;Premissas!$C$10,Premissas!$E$9,IF(G725&lt;Premissas!$C$11,Premissas!$E$10,IF(G725&lt;Premissas!$C$12,Premissas!$E$11,Premissas!$E$12)))))))</f>
        <v>500</v>
      </c>
      <c r="M725" s="65">
        <f>IF(OR(L725="",L725=0),0,L725/Premissas!$C$16)</f>
        <v>19.23076923076923</v>
      </c>
      <c r="N725" s="40" t="str">
        <f>IF(L725&gt;=Premissas!$C$17,"SIM","NÃO")</f>
        <v>NÃO</v>
      </c>
    </row>
    <row r="726" spans="1:14" ht="15" customHeight="1">
      <c r="A726" s="40">
        <v>7</v>
      </c>
      <c r="B726" s="40" t="s">
        <v>1496</v>
      </c>
      <c r="C726" s="40" t="s">
        <v>1497</v>
      </c>
      <c r="D726" s="40">
        <v>930</v>
      </c>
      <c r="E726" s="40" t="s">
        <v>19</v>
      </c>
      <c r="F726" s="40">
        <f>COUNTIFS(Detalhe_Registro!$A:$A,A726,Detalhe_Registro!$D:$D,B726)</f>
        <v>1</v>
      </c>
      <c r="G726" s="63">
        <v>0.54545500000000002</v>
      </c>
      <c r="H726" s="63">
        <v>0.54545500000000002</v>
      </c>
      <c r="I726" s="62">
        <f>SUMIFS(Detalhe_Registro!$F:$F,Detalhe_Registro!$A:$A,A726,Detalhe_Registro!$D:$D,B726)</f>
        <v>344</v>
      </c>
      <c r="J726" s="63">
        <f>SUMIFS(Detalhe_Registro!$G:$G,Detalhe_Registro!$A:$A,A726,Detalhe_Registro!$D:$D,B726)</f>
        <v>28.87</v>
      </c>
      <c r="K726" s="40" t="str">
        <f>IF(G726="","",IF(G726&lt;Premissas!$C$8,"&lt; 1,00",IF(G726&lt;Premissas!$C$9,"1,00 – 1,19",IF(G726&lt;Premissas!$C$10,"1,20 – 1,39",IF(G726&lt;Premissas!$C$11,"1,40 – 1,59",IF(G726&lt;Premissas!$C$12,"1,60 – 1,99","≥ 2,00"))))))</f>
        <v>&lt; 1,00</v>
      </c>
      <c r="L726" s="64">
        <f>IF(G726="","",MIN(Premissas!$C$17,IF(G726&lt;Premissas!$C$8,Premissas!$E$7,IF(G726&lt;Premissas!$C$9,Premissas!$E$8,IF(G726&lt;Premissas!$C$10,Premissas!$E$9,IF(G726&lt;Premissas!$C$11,Premissas!$E$10,IF(G726&lt;Premissas!$C$12,Premissas!$E$11,Premissas!$E$12)))))))</f>
        <v>0</v>
      </c>
      <c r="M726" s="65">
        <f>IF(OR(L726="",L726=0),0,L726/Premissas!$C$16)</f>
        <v>0</v>
      </c>
      <c r="N726" s="40" t="str">
        <f>IF(L726&gt;=Premissas!$C$17,"SIM","NÃO")</f>
        <v>NÃO</v>
      </c>
    </row>
    <row r="727" spans="1:14" ht="15" customHeight="1">
      <c r="A727" s="40">
        <v>7</v>
      </c>
      <c r="B727" s="40" t="s">
        <v>1364</v>
      </c>
      <c r="C727" s="40" t="s">
        <v>1365</v>
      </c>
      <c r="D727" s="40">
        <v>930</v>
      </c>
      <c r="E727" s="40" t="s">
        <v>20</v>
      </c>
      <c r="F727" s="40">
        <f>COUNTIFS(Detalhe_Registro!$A:$A,A727,Detalhe_Registro!$D:$D,B727)</f>
        <v>1</v>
      </c>
      <c r="G727" s="63">
        <v>1.941176</v>
      </c>
      <c r="H727" s="63">
        <v>1.941176</v>
      </c>
      <c r="I727" s="62">
        <f>SUMIFS(Detalhe_Registro!$F:$F,Detalhe_Registro!$A:$A,A727,Detalhe_Registro!$D:$D,B727)</f>
        <v>669</v>
      </c>
      <c r="J727" s="63">
        <f>SUMIFS(Detalhe_Registro!$G:$G,Detalhe_Registro!$A:$A,A727,Detalhe_Registro!$D:$D,B727)</f>
        <v>20.04</v>
      </c>
      <c r="K727" s="40" t="str">
        <f>IF(G727="","",IF(G727&lt;Premissas!$C$8,"&lt; 1,00",IF(G727&lt;Premissas!$C$9,"1,00 – 1,19",IF(G727&lt;Premissas!$C$10,"1,20 – 1,39",IF(G727&lt;Premissas!$C$11,"1,40 – 1,59",IF(G727&lt;Premissas!$C$12,"1,60 – 1,99","≥ 2,00"))))))</f>
        <v>≥ 2,00</v>
      </c>
      <c r="L727" s="64">
        <f>IF(G727="","",MIN(Premissas!$C$17,IF(G727&lt;Premissas!$C$8,Premissas!$E$7,IF(G727&lt;Premissas!$C$9,Premissas!$E$8,IF(G727&lt;Premissas!$C$10,Premissas!$E$9,IF(G727&lt;Premissas!$C$11,Premissas!$E$10,IF(G727&lt;Premissas!$C$12,Premissas!$E$11,Premissas!$E$12)))))))</f>
        <v>750</v>
      </c>
      <c r="M727" s="65">
        <f>IF(OR(L727="",L727=0),0,L727/Premissas!$C$16)</f>
        <v>28.846153846153847</v>
      </c>
      <c r="N727" s="40" t="str">
        <f>IF(L727&gt;=Premissas!$C$17,"SIM","NÃO")</f>
        <v>SIM</v>
      </c>
    </row>
    <row r="728" spans="1:14" ht="15" customHeight="1">
      <c r="A728" s="40">
        <v>7</v>
      </c>
      <c r="B728" s="40" t="s">
        <v>1558</v>
      </c>
      <c r="C728" s="40" t="s">
        <v>1559</v>
      </c>
      <c r="D728" s="40">
        <v>930</v>
      </c>
      <c r="E728" s="40" t="s">
        <v>21</v>
      </c>
      <c r="F728" s="40">
        <f>COUNTIFS(Detalhe_Registro!$A:$A,A728,Detalhe_Registro!$D:$D,B728)</f>
        <v>1</v>
      </c>
      <c r="G728" s="63">
        <v>1.625</v>
      </c>
      <c r="H728" s="63">
        <v>1.625</v>
      </c>
      <c r="I728" s="62">
        <f>SUMIFS(Detalhe_Registro!$F:$F,Detalhe_Registro!$A:$A,A728,Detalhe_Registro!$D:$D,B728)</f>
        <v>1255</v>
      </c>
      <c r="J728" s="63">
        <f>SUMIFS(Detalhe_Registro!$G:$G,Detalhe_Registro!$A:$A,A728,Detalhe_Registro!$D:$D,B728)</f>
        <v>48.31</v>
      </c>
      <c r="K728" s="40" t="str">
        <f>IF(G728="","",IF(G728&lt;Premissas!$C$8,"&lt; 1,00",IF(G728&lt;Premissas!$C$9,"1,00 – 1,19",IF(G728&lt;Premissas!$C$10,"1,20 – 1,39",IF(G728&lt;Premissas!$C$11,"1,40 – 1,59",IF(G728&lt;Premissas!$C$12,"1,60 – 1,99","≥ 2,00"))))))</f>
        <v>1,60 – 1,99</v>
      </c>
      <c r="L728" s="64">
        <f>IF(G728="","",MIN(Premissas!$C$17,IF(G728&lt;Premissas!$C$8,Premissas!$E$7,IF(G728&lt;Premissas!$C$9,Premissas!$E$8,IF(G728&lt;Premissas!$C$10,Premissas!$E$9,IF(G728&lt;Premissas!$C$11,Premissas!$E$10,IF(G728&lt;Premissas!$C$12,Premissas!$E$11,Premissas!$E$12)))))))</f>
        <v>500</v>
      </c>
      <c r="M728" s="65">
        <f>IF(OR(L728="",L728=0),0,L728/Premissas!$C$16)</f>
        <v>19.23076923076923</v>
      </c>
      <c r="N728" s="40" t="str">
        <f>IF(L728&gt;=Premissas!$C$17,"SIM","NÃO")</f>
        <v>NÃO</v>
      </c>
    </row>
    <row r="729" spans="1:14" ht="15" customHeight="1">
      <c r="A729" s="40">
        <v>7</v>
      </c>
      <c r="B729" s="40" t="s">
        <v>1398</v>
      </c>
      <c r="C729" s="40" t="s">
        <v>1399</v>
      </c>
      <c r="D729" s="40">
        <v>930</v>
      </c>
      <c r="E729" s="40" t="s">
        <v>19</v>
      </c>
      <c r="F729" s="40">
        <f>COUNTIFS(Detalhe_Registro!$A:$A,A729,Detalhe_Registro!$D:$D,B729)</f>
        <v>1</v>
      </c>
      <c r="G729" s="63">
        <v>0.68181800000000004</v>
      </c>
      <c r="H729" s="63">
        <v>0.68181800000000004</v>
      </c>
      <c r="I729" s="62">
        <f>SUMIFS(Detalhe_Registro!$F:$F,Detalhe_Registro!$A:$A,A729,Detalhe_Registro!$D:$D,B729)</f>
        <v>106</v>
      </c>
      <c r="J729" s="63">
        <f>SUMIFS(Detalhe_Registro!$G:$G,Detalhe_Registro!$A:$A,A729,Detalhe_Registro!$D:$D,B729)</f>
        <v>7.17</v>
      </c>
      <c r="K729" s="40" t="str">
        <f>IF(G729="","",IF(G729&lt;Premissas!$C$8,"&lt; 1,00",IF(G729&lt;Premissas!$C$9,"1,00 – 1,19",IF(G729&lt;Premissas!$C$10,"1,20 – 1,39",IF(G729&lt;Premissas!$C$11,"1,40 – 1,59",IF(G729&lt;Premissas!$C$12,"1,60 – 1,99","≥ 2,00"))))))</f>
        <v>&lt; 1,00</v>
      </c>
      <c r="L729" s="64">
        <f>IF(G729="","",MIN(Premissas!$C$17,IF(G729&lt;Premissas!$C$8,Premissas!$E$7,IF(G729&lt;Premissas!$C$9,Premissas!$E$8,IF(G729&lt;Premissas!$C$10,Premissas!$E$9,IF(G729&lt;Premissas!$C$11,Premissas!$E$10,IF(G729&lt;Premissas!$C$12,Premissas!$E$11,Premissas!$E$12)))))))</f>
        <v>0</v>
      </c>
      <c r="M729" s="65">
        <f>IF(OR(L729="",L729=0),0,L729/Premissas!$C$16)</f>
        <v>0</v>
      </c>
      <c r="N729" s="40" t="str">
        <f>IF(L729&gt;=Premissas!$C$17,"SIM","NÃO")</f>
        <v>NÃO</v>
      </c>
    </row>
    <row r="730" spans="1:14" ht="15" customHeight="1">
      <c r="A730" s="40">
        <v>7</v>
      </c>
      <c r="B730" s="40" t="s">
        <v>1382</v>
      </c>
      <c r="C730" s="40" t="s">
        <v>1383</v>
      </c>
      <c r="D730" s="40">
        <v>930</v>
      </c>
      <c r="E730" s="40" t="s">
        <v>20</v>
      </c>
      <c r="F730" s="40">
        <f>COUNTIFS(Detalhe_Registro!$A:$A,A730,Detalhe_Registro!$D:$D,B730)</f>
        <v>1</v>
      </c>
      <c r="G730" s="63">
        <v>1.2352939999999999</v>
      </c>
      <c r="H730" s="63">
        <v>1.2352939999999999</v>
      </c>
      <c r="I730" s="62">
        <f>SUMIFS(Detalhe_Registro!$F:$F,Detalhe_Registro!$A:$A,A730,Detalhe_Registro!$D:$D,B730)</f>
        <v>3001</v>
      </c>
      <c r="J730" s="63">
        <f>SUMIFS(Detalhe_Registro!$G:$G,Detalhe_Registro!$A:$A,A730,Detalhe_Registro!$D:$D,B730)</f>
        <v>145.97999999999999</v>
      </c>
      <c r="K730" s="40" t="str">
        <f>IF(G730="","",IF(G730&lt;Premissas!$C$8,"&lt; 1,00",IF(G730&lt;Premissas!$C$9,"1,00 – 1,19",IF(G730&lt;Premissas!$C$10,"1,20 – 1,39",IF(G730&lt;Premissas!$C$11,"1,40 – 1,59",IF(G730&lt;Premissas!$C$12,"1,60 – 1,99","≥ 2,00"))))))</f>
        <v>1,20 – 1,39</v>
      </c>
      <c r="L730" s="64">
        <f>IF(G730="","",MIN(Premissas!$C$17,IF(G730&lt;Premissas!$C$8,Premissas!$E$7,IF(G730&lt;Premissas!$C$9,Premissas!$E$8,IF(G730&lt;Premissas!$C$10,Premissas!$E$9,IF(G730&lt;Premissas!$C$11,Premissas!$E$10,IF(G730&lt;Premissas!$C$12,Premissas!$E$11,Premissas!$E$12)))))))</f>
        <v>200</v>
      </c>
      <c r="M730" s="65">
        <f>IF(OR(L730="",L730=0),0,L730/Premissas!$C$16)</f>
        <v>7.6923076923076925</v>
      </c>
      <c r="N730" s="40" t="str">
        <f>IF(L730&gt;=Premissas!$C$17,"SIM","NÃO")</f>
        <v>NÃO</v>
      </c>
    </row>
    <row r="731" spans="1:14" ht="15" customHeight="1">
      <c r="A731" s="40">
        <v>7</v>
      </c>
      <c r="B731" s="40" t="s">
        <v>1352</v>
      </c>
      <c r="C731" s="40" t="s">
        <v>1353</v>
      </c>
      <c r="D731" s="40">
        <v>930</v>
      </c>
      <c r="E731" s="40" t="s">
        <v>22</v>
      </c>
      <c r="F731" s="40">
        <f>COUNTIFS(Detalhe_Registro!$A:$A,A731,Detalhe_Registro!$D:$D,B731)</f>
        <v>1</v>
      </c>
      <c r="G731" s="63">
        <v>0.55000000000000004</v>
      </c>
      <c r="H731" s="63">
        <v>0.55000000000000004</v>
      </c>
      <c r="I731" s="62">
        <f>SUMIFS(Detalhe_Registro!$F:$F,Detalhe_Registro!$A:$A,A731,Detalhe_Registro!$D:$D,B731)</f>
        <v>732</v>
      </c>
      <c r="J731" s="63">
        <f>SUMIFS(Detalhe_Registro!$G:$G,Detalhe_Registro!$A:$A,A731,Detalhe_Registro!$D:$D,B731)</f>
        <v>69.44</v>
      </c>
      <c r="K731" s="40" t="str">
        <f>IF(G731="","",IF(G731&lt;Premissas!$C$8,"&lt; 1,00",IF(G731&lt;Premissas!$C$9,"1,00 – 1,19",IF(G731&lt;Premissas!$C$10,"1,20 – 1,39",IF(G731&lt;Premissas!$C$11,"1,40 – 1,59",IF(G731&lt;Premissas!$C$12,"1,60 – 1,99","≥ 2,00"))))))</f>
        <v>&lt; 1,00</v>
      </c>
      <c r="L731" s="64">
        <f>IF(G731="","",MIN(Premissas!$C$17,IF(G731&lt;Premissas!$C$8,Premissas!$E$7,IF(G731&lt;Premissas!$C$9,Premissas!$E$8,IF(G731&lt;Premissas!$C$10,Premissas!$E$9,IF(G731&lt;Premissas!$C$11,Premissas!$E$10,IF(G731&lt;Premissas!$C$12,Premissas!$E$11,Premissas!$E$12)))))))</f>
        <v>0</v>
      </c>
      <c r="M731" s="65">
        <f>IF(OR(L731="",L731=0),0,L731/Premissas!$C$16)</f>
        <v>0</v>
      </c>
      <c r="N731" s="40" t="str">
        <f>IF(L731&gt;=Premissas!$C$17,"SIM","NÃO")</f>
        <v>NÃO</v>
      </c>
    </row>
    <row r="732" spans="1:14" ht="15" customHeight="1">
      <c r="A732" s="40">
        <v>7</v>
      </c>
      <c r="B732" s="40" t="s">
        <v>1578</v>
      </c>
      <c r="C732" s="40" t="s">
        <v>1579</v>
      </c>
      <c r="D732" s="40">
        <v>930</v>
      </c>
      <c r="E732" s="40" t="s">
        <v>21</v>
      </c>
      <c r="F732" s="40">
        <f>COUNTIFS(Detalhe_Registro!$A:$A,A732,Detalhe_Registro!$D:$D,B732)</f>
        <v>1</v>
      </c>
      <c r="G732" s="63">
        <v>0.625</v>
      </c>
      <c r="H732" s="63">
        <v>0.625</v>
      </c>
      <c r="I732" s="62">
        <f>SUMIFS(Detalhe_Registro!$F:$F,Detalhe_Registro!$A:$A,A732,Detalhe_Registro!$D:$D,B732)</f>
        <v>224</v>
      </c>
      <c r="J732" s="63">
        <f>SUMIFS(Detalhe_Registro!$G:$G,Detalhe_Registro!$A:$A,A732,Detalhe_Registro!$D:$D,B732)</f>
        <v>21.62</v>
      </c>
      <c r="K732" s="40" t="str">
        <f>IF(G732="","",IF(G732&lt;Premissas!$C$8,"&lt; 1,00",IF(G732&lt;Premissas!$C$9,"1,00 – 1,19",IF(G732&lt;Premissas!$C$10,"1,20 – 1,39",IF(G732&lt;Premissas!$C$11,"1,40 – 1,59",IF(G732&lt;Premissas!$C$12,"1,60 – 1,99","≥ 2,00"))))))</f>
        <v>&lt; 1,00</v>
      </c>
      <c r="L732" s="64">
        <f>IF(G732="","",MIN(Premissas!$C$17,IF(G732&lt;Premissas!$C$8,Premissas!$E$7,IF(G732&lt;Premissas!$C$9,Premissas!$E$8,IF(G732&lt;Premissas!$C$10,Premissas!$E$9,IF(G732&lt;Premissas!$C$11,Premissas!$E$10,IF(G732&lt;Premissas!$C$12,Premissas!$E$11,Premissas!$E$12)))))))</f>
        <v>0</v>
      </c>
      <c r="M732" s="65">
        <f>IF(OR(L732="",L732=0),0,L732/Premissas!$C$16)</f>
        <v>0</v>
      </c>
      <c r="N732" s="40" t="str">
        <f>IF(L732&gt;=Premissas!$C$17,"SIM","NÃO")</f>
        <v>NÃO</v>
      </c>
    </row>
    <row r="733" spans="1:14" ht="15" customHeight="1">
      <c r="A733" s="40">
        <v>7</v>
      </c>
      <c r="B733" s="40" t="s">
        <v>1638</v>
      </c>
      <c r="C733" s="40" t="s">
        <v>1639</v>
      </c>
      <c r="D733" s="40">
        <v>930</v>
      </c>
      <c r="E733" s="40" t="s">
        <v>19</v>
      </c>
      <c r="F733" s="40">
        <f>COUNTIFS(Detalhe_Registro!$A:$A,A733,Detalhe_Registro!$D:$D,B733)</f>
        <v>1</v>
      </c>
      <c r="G733" s="63">
        <v>2.4090910000000001</v>
      </c>
      <c r="H733" s="63">
        <v>2.4090910000000001</v>
      </c>
      <c r="I733" s="62">
        <f>SUMIFS(Detalhe_Registro!$F:$F,Detalhe_Registro!$A:$A,A733,Detalhe_Registro!$D:$D,B733)</f>
        <v>591</v>
      </c>
      <c r="J733" s="63">
        <f>SUMIFS(Detalhe_Registro!$G:$G,Detalhe_Registro!$A:$A,A733,Detalhe_Registro!$D:$D,B733)</f>
        <v>11.2</v>
      </c>
      <c r="K733" s="40" t="str">
        <f>IF(G733="","",IF(G733&lt;Premissas!$C$8,"&lt; 1,00",IF(G733&lt;Premissas!$C$9,"1,00 – 1,19",IF(G733&lt;Premissas!$C$10,"1,20 – 1,39",IF(G733&lt;Premissas!$C$11,"1,40 – 1,59",IF(G733&lt;Premissas!$C$12,"1,60 – 1,99","≥ 2,00"))))))</f>
        <v>≥ 2,00</v>
      </c>
      <c r="L733" s="64">
        <f>IF(G733="","",MIN(Premissas!$C$17,IF(G733&lt;Premissas!$C$8,Premissas!$E$7,IF(G733&lt;Premissas!$C$9,Premissas!$E$8,IF(G733&lt;Premissas!$C$10,Premissas!$E$9,IF(G733&lt;Premissas!$C$11,Premissas!$E$10,IF(G733&lt;Premissas!$C$12,Premissas!$E$11,Premissas!$E$12)))))))</f>
        <v>750</v>
      </c>
      <c r="M733" s="65">
        <f>IF(OR(L733="",L733=0),0,L733/Premissas!$C$16)</f>
        <v>28.846153846153847</v>
      </c>
      <c r="N733" s="40" t="str">
        <f>IF(L733&gt;=Premissas!$C$17,"SIM","NÃO")</f>
        <v>SIM</v>
      </c>
    </row>
    <row r="734" spans="1:14" ht="15" customHeight="1">
      <c r="A734" s="40">
        <v>7</v>
      </c>
      <c r="B734" s="40" t="s">
        <v>1602</v>
      </c>
      <c r="C734" s="40" t="s">
        <v>1603</v>
      </c>
      <c r="D734" s="40">
        <v>930</v>
      </c>
      <c r="E734" s="40" t="s">
        <v>19</v>
      </c>
      <c r="F734" s="40">
        <f>COUNTIFS(Detalhe_Registro!$A:$A,A734,Detalhe_Registro!$D:$D,B734)</f>
        <v>1</v>
      </c>
      <c r="G734" s="63">
        <v>2.045455</v>
      </c>
      <c r="H734" s="63">
        <v>2.045455</v>
      </c>
      <c r="I734" s="62">
        <f>SUMIFS(Detalhe_Registro!$F:$F,Detalhe_Registro!$A:$A,A734,Detalhe_Registro!$D:$D,B734)</f>
        <v>482</v>
      </c>
      <c r="J734" s="63">
        <f>SUMIFS(Detalhe_Registro!$G:$G,Detalhe_Registro!$A:$A,A734,Detalhe_Registro!$D:$D,B734)</f>
        <v>10.72</v>
      </c>
      <c r="K734" s="40" t="str">
        <f>IF(G734="","",IF(G734&lt;Premissas!$C$8,"&lt; 1,00",IF(G734&lt;Premissas!$C$9,"1,00 – 1,19",IF(G734&lt;Premissas!$C$10,"1,20 – 1,39",IF(G734&lt;Premissas!$C$11,"1,40 – 1,59",IF(G734&lt;Premissas!$C$12,"1,60 – 1,99","≥ 2,00"))))))</f>
        <v>≥ 2,00</v>
      </c>
      <c r="L734" s="64">
        <f>IF(G734="","",MIN(Premissas!$C$17,IF(G734&lt;Premissas!$C$8,Premissas!$E$7,IF(G734&lt;Premissas!$C$9,Premissas!$E$8,IF(G734&lt;Premissas!$C$10,Premissas!$E$9,IF(G734&lt;Premissas!$C$11,Premissas!$E$10,IF(G734&lt;Premissas!$C$12,Premissas!$E$11,Premissas!$E$12)))))))</f>
        <v>750</v>
      </c>
      <c r="M734" s="65">
        <f>IF(OR(L734="",L734=0),0,L734/Premissas!$C$16)</f>
        <v>28.846153846153847</v>
      </c>
      <c r="N734" s="40" t="str">
        <f>IF(L734&gt;=Premissas!$C$17,"SIM","NÃO")</f>
        <v>SIM</v>
      </c>
    </row>
    <row r="735" spans="1:14" ht="15" customHeight="1">
      <c r="A735" s="40">
        <v>7</v>
      </c>
      <c r="B735" s="40" t="s">
        <v>1650</v>
      </c>
      <c r="C735" s="40" t="s">
        <v>1651</v>
      </c>
      <c r="D735" s="40">
        <v>930</v>
      </c>
      <c r="E735" s="40" t="s">
        <v>21</v>
      </c>
      <c r="F735" s="40">
        <f>COUNTIFS(Detalhe_Registro!$A:$A,A735,Detalhe_Registro!$D:$D,B735)</f>
        <v>1</v>
      </c>
      <c r="G735" s="63">
        <v>0.9375</v>
      </c>
      <c r="H735" s="63">
        <v>0.9375</v>
      </c>
      <c r="I735" s="62">
        <f>SUMIFS(Detalhe_Registro!$F:$F,Detalhe_Registro!$A:$A,A735,Detalhe_Registro!$D:$D,B735)</f>
        <v>328</v>
      </c>
      <c r="J735" s="63">
        <f>SUMIFS(Detalhe_Registro!$G:$G,Detalhe_Registro!$A:$A,A735,Detalhe_Registro!$D:$D,B735)</f>
        <v>21.58</v>
      </c>
      <c r="K735" s="40" t="str">
        <f>IF(G735="","",IF(G735&lt;Premissas!$C$8,"&lt; 1,00",IF(G735&lt;Premissas!$C$9,"1,00 – 1,19",IF(G735&lt;Premissas!$C$10,"1,20 – 1,39",IF(G735&lt;Premissas!$C$11,"1,40 – 1,59",IF(G735&lt;Premissas!$C$12,"1,60 – 1,99","≥ 2,00"))))))</f>
        <v>&lt; 1,00</v>
      </c>
      <c r="L735" s="64">
        <f>IF(G735="","",MIN(Premissas!$C$17,IF(G735&lt;Premissas!$C$8,Premissas!$E$7,IF(G735&lt;Premissas!$C$9,Premissas!$E$8,IF(G735&lt;Premissas!$C$10,Premissas!$E$9,IF(G735&lt;Premissas!$C$11,Premissas!$E$10,IF(G735&lt;Premissas!$C$12,Premissas!$E$11,Premissas!$E$12)))))))</f>
        <v>0</v>
      </c>
      <c r="M735" s="65">
        <f>IF(OR(L735="",L735=0),0,L735/Premissas!$C$16)</f>
        <v>0</v>
      </c>
      <c r="N735" s="40" t="str">
        <f>IF(L735&gt;=Premissas!$C$17,"SIM","NÃO")</f>
        <v>NÃO</v>
      </c>
    </row>
    <row r="736" spans="1:14" ht="15" customHeight="1">
      <c r="A736" s="40">
        <v>7</v>
      </c>
      <c r="B736" s="40" t="s">
        <v>1378</v>
      </c>
      <c r="C736" s="40" t="s">
        <v>1379</v>
      </c>
      <c r="D736" s="40">
        <v>930</v>
      </c>
      <c r="E736" s="40" t="s">
        <v>1938</v>
      </c>
      <c r="F736" s="40">
        <f>COUNTIFS(Detalhe_Registro!$A:$A,A736,Detalhe_Registro!$D:$D,B736)</f>
        <v>2</v>
      </c>
      <c r="G736" s="63">
        <v>1.318182</v>
      </c>
      <c r="H736" s="63">
        <v>1.2179139999999999</v>
      </c>
      <c r="I736" s="62">
        <f>SUMIFS(Detalhe_Registro!$F:$F,Detalhe_Registro!$A:$A,A736,Detalhe_Registro!$D:$D,B736)</f>
        <v>636</v>
      </c>
      <c r="J736" s="63">
        <f>SUMIFS(Detalhe_Registro!$G:$G,Detalhe_Registro!$A:$A,A736,Detalhe_Registro!$D:$D,B736)</f>
        <v>28.419999999999998</v>
      </c>
      <c r="K736" s="40" t="str">
        <f>IF(G736="","",IF(G736&lt;Premissas!$C$8,"&lt; 1,00",IF(G736&lt;Premissas!$C$9,"1,00 – 1,19",IF(G736&lt;Premissas!$C$10,"1,20 – 1,39",IF(G736&lt;Premissas!$C$11,"1,40 – 1,59",IF(G736&lt;Premissas!$C$12,"1,60 – 1,99","≥ 2,00"))))))</f>
        <v>1,20 – 1,39</v>
      </c>
      <c r="L736" s="64">
        <f>IF(G736="","",MIN(Premissas!$C$17,IF(G736&lt;Premissas!$C$8,Premissas!$E$7,IF(G736&lt;Premissas!$C$9,Premissas!$E$8,IF(G736&lt;Premissas!$C$10,Premissas!$E$9,IF(G736&lt;Premissas!$C$11,Premissas!$E$10,IF(G736&lt;Premissas!$C$12,Premissas!$E$11,Premissas!$E$12)))))))</f>
        <v>200</v>
      </c>
      <c r="M736" s="65">
        <f>IF(OR(L736="",L736=0),0,L736/Premissas!$C$16)</f>
        <v>7.6923076923076925</v>
      </c>
      <c r="N736" s="40" t="str">
        <f>IF(L736&gt;=Premissas!$C$17,"SIM","NÃO")</f>
        <v>NÃO</v>
      </c>
    </row>
    <row r="737" spans="1:14" ht="15" customHeight="1">
      <c r="A737" s="40">
        <v>7</v>
      </c>
      <c r="B737" s="40" t="s">
        <v>1532</v>
      </c>
      <c r="C737" s="40" t="s">
        <v>1533</v>
      </c>
      <c r="D737" s="40">
        <v>930</v>
      </c>
      <c r="E737" s="40" t="s">
        <v>19</v>
      </c>
      <c r="F737" s="40">
        <f>COUNTIFS(Detalhe_Registro!$A:$A,A737,Detalhe_Registro!$D:$D,B737)</f>
        <v>1</v>
      </c>
      <c r="G737" s="63">
        <v>1.7727269999999999</v>
      </c>
      <c r="H737" s="63">
        <v>1.7727269999999999</v>
      </c>
      <c r="I737" s="62">
        <f>SUMIFS(Detalhe_Registro!$F:$F,Detalhe_Registro!$A:$A,A737,Detalhe_Registro!$D:$D,B737)</f>
        <v>750</v>
      </c>
      <c r="J737" s="63">
        <f>SUMIFS(Detalhe_Registro!$G:$G,Detalhe_Registro!$A:$A,A737,Detalhe_Registro!$D:$D,B737)</f>
        <v>19.420000000000002</v>
      </c>
      <c r="K737" s="40" t="str">
        <f>IF(G737="","",IF(G737&lt;Premissas!$C$8,"&lt; 1,00",IF(G737&lt;Premissas!$C$9,"1,00 – 1,19",IF(G737&lt;Premissas!$C$10,"1,20 – 1,39",IF(G737&lt;Premissas!$C$11,"1,40 – 1,59",IF(G737&lt;Premissas!$C$12,"1,60 – 1,99","≥ 2,00"))))))</f>
        <v>1,60 – 1,99</v>
      </c>
      <c r="L737" s="64">
        <f>IF(G737="","",MIN(Premissas!$C$17,IF(G737&lt;Premissas!$C$8,Premissas!$E$7,IF(G737&lt;Premissas!$C$9,Premissas!$E$8,IF(G737&lt;Premissas!$C$10,Premissas!$E$9,IF(G737&lt;Premissas!$C$11,Premissas!$E$10,IF(G737&lt;Premissas!$C$12,Premissas!$E$11,Premissas!$E$12)))))))</f>
        <v>500</v>
      </c>
      <c r="M737" s="65">
        <f>IF(OR(L737="",L737=0),0,L737/Premissas!$C$16)</f>
        <v>19.23076923076923</v>
      </c>
      <c r="N737" s="40" t="str">
        <f>IF(L737&gt;=Premissas!$C$17,"SIM","NÃO")</f>
        <v>NÃO</v>
      </c>
    </row>
    <row r="738" spans="1:14" ht="15" customHeight="1">
      <c r="A738" s="40">
        <v>7</v>
      </c>
      <c r="B738" s="40" t="s">
        <v>1580</v>
      </c>
      <c r="C738" s="40" t="s">
        <v>1581</v>
      </c>
      <c r="D738" s="40">
        <v>930</v>
      </c>
      <c r="E738" s="40" t="s">
        <v>21</v>
      </c>
      <c r="F738" s="40">
        <f>COUNTIFS(Detalhe_Registro!$A:$A,A738,Detalhe_Registro!$D:$D,B738)</f>
        <v>1</v>
      </c>
      <c r="G738" s="63">
        <v>2.375</v>
      </c>
      <c r="H738" s="63">
        <v>2.375</v>
      </c>
      <c r="I738" s="62">
        <f>SUMIFS(Detalhe_Registro!$F:$F,Detalhe_Registro!$A:$A,A738,Detalhe_Registro!$D:$D,B738)</f>
        <v>1855</v>
      </c>
      <c r="J738" s="63">
        <f>SUMIFS(Detalhe_Registro!$G:$G,Detalhe_Registro!$A:$A,A738,Detalhe_Registro!$D:$D,B738)</f>
        <v>49</v>
      </c>
      <c r="K738" s="40" t="str">
        <f>IF(G738="","",IF(G738&lt;Premissas!$C$8,"&lt; 1,00",IF(G738&lt;Premissas!$C$9,"1,00 – 1,19",IF(G738&lt;Premissas!$C$10,"1,20 – 1,39",IF(G738&lt;Premissas!$C$11,"1,40 – 1,59",IF(G738&lt;Premissas!$C$12,"1,60 – 1,99","≥ 2,00"))))))</f>
        <v>≥ 2,00</v>
      </c>
      <c r="L738" s="64">
        <f>IF(G738="","",MIN(Premissas!$C$17,IF(G738&lt;Premissas!$C$8,Premissas!$E$7,IF(G738&lt;Premissas!$C$9,Premissas!$E$8,IF(G738&lt;Premissas!$C$10,Premissas!$E$9,IF(G738&lt;Premissas!$C$11,Premissas!$E$10,IF(G738&lt;Premissas!$C$12,Premissas!$E$11,Premissas!$E$12)))))))</f>
        <v>750</v>
      </c>
      <c r="M738" s="65">
        <f>IF(OR(L738="",L738=0),0,L738/Premissas!$C$16)</f>
        <v>28.846153846153847</v>
      </c>
      <c r="N738" s="40" t="str">
        <f>IF(L738&gt;=Premissas!$C$17,"SIM","NÃO")</f>
        <v>SIM</v>
      </c>
    </row>
    <row r="739" spans="1:14" ht="15" customHeight="1">
      <c r="A739" s="40">
        <v>7</v>
      </c>
      <c r="B739" s="40" t="s">
        <v>1434</v>
      </c>
      <c r="C739" s="40" t="s">
        <v>1435</v>
      </c>
      <c r="D739" s="40">
        <v>930</v>
      </c>
      <c r="E739" s="40" t="s">
        <v>1939</v>
      </c>
      <c r="F739" s="40">
        <f>COUNTIFS(Detalhe_Registro!$A:$A,A739,Detalhe_Registro!$D:$D,B739)</f>
        <v>2</v>
      </c>
      <c r="G739" s="63">
        <v>1.125</v>
      </c>
      <c r="H739" s="63">
        <v>0.8125</v>
      </c>
      <c r="I739" s="62">
        <f>SUMIFS(Detalhe_Registro!$F:$F,Detalhe_Registro!$A:$A,A739,Detalhe_Registro!$D:$D,B739)</f>
        <v>197</v>
      </c>
      <c r="J739" s="63">
        <f>SUMIFS(Detalhe_Registro!$G:$G,Detalhe_Registro!$A:$A,A739,Detalhe_Registro!$D:$D,B739)</f>
        <v>15.93</v>
      </c>
      <c r="K739" s="40" t="str">
        <f>IF(G739="","",IF(G739&lt;Premissas!$C$8,"&lt; 1,00",IF(G739&lt;Premissas!$C$9,"1,00 – 1,19",IF(G739&lt;Premissas!$C$10,"1,20 – 1,39",IF(G739&lt;Premissas!$C$11,"1,40 – 1,59",IF(G739&lt;Premissas!$C$12,"1,60 – 1,99","≥ 2,00"))))))</f>
        <v>1,00 – 1,19</v>
      </c>
      <c r="L739" s="64">
        <f>IF(G739="","",MIN(Premissas!$C$17,IF(G739&lt;Premissas!$C$8,Premissas!$E$7,IF(G739&lt;Premissas!$C$9,Premissas!$E$8,IF(G739&lt;Premissas!$C$10,Premissas!$E$9,IF(G739&lt;Premissas!$C$11,Premissas!$E$10,IF(G739&lt;Premissas!$C$12,Premissas!$E$11,Premissas!$E$12)))))))</f>
        <v>100</v>
      </c>
      <c r="M739" s="65">
        <f>IF(OR(L739="",L739=0),0,L739/Premissas!$C$16)</f>
        <v>3.8461538461538463</v>
      </c>
      <c r="N739" s="40" t="str">
        <f>IF(L739&gt;=Premissas!$C$17,"SIM","NÃO")</f>
        <v>NÃO</v>
      </c>
    </row>
    <row r="740" spans="1:14" ht="15" customHeight="1">
      <c r="A740" s="40">
        <v>7</v>
      </c>
      <c r="B740" s="40" t="s">
        <v>1632</v>
      </c>
      <c r="C740" s="40" t="s">
        <v>1633</v>
      </c>
      <c r="D740" s="40">
        <v>930</v>
      </c>
      <c r="E740" s="40" t="s">
        <v>19</v>
      </c>
      <c r="F740" s="40">
        <f>COUNTIFS(Detalhe_Registro!$A:$A,A740,Detalhe_Registro!$D:$D,B740)</f>
        <v>1</v>
      </c>
      <c r="G740" s="63">
        <v>3.3181820000000002</v>
      </c>
      <c r="H740" s="63">
        <v>3.3181820000000002</v>
      </c>
      <c r="I740" s="62">
        <f>SUMIFS(Detalhe_Registro!$F:$F,Detalhe_Registro!$A:$A,A740,Detalhe_Registro!$D:$D,B740)</f>
        <v>1108</v>
      </c>
      <c r="J740" s="63">
        <f>SUMIFS(Detalhe_Registro!$G:$G,Detalhe_Registro!$A:$A,A740,Detalhe_Registro!$D:$D,B740)</f>
        <v>15.23</v>
      </c>
      <c r="K740" s="40" t="str">
        <f>IF(G740="","",IF(G740&lt;Premissas!$C$8,"&lt; 1,00",IF(G740&lt;Premissas!$C$9,"1,00 – 1,19",IF(G740&lt;Premissas!$C$10,"1,20 – 1,39",IF(G740&lt;Premissas!$C$11,"1,40 – 1,59",IF(G740&lt;Premissas!$C$12,"1,60 – 1,99","≥ 2,00"))))))</f>
        <v>≥ 2,00</v>
      </c>
      <c r="L740" s="64">
        <f>IF(G740="","",MIN(Premissas!$C$17,IF(G740&lt;Premissas!$C$8,Premissas!$E$7,IF(G740&lt;Premissas!$C$9,Premissas!$E$8,IF(G740&lt;Premissas!$C$10,Premissas!$E$9,IF(G740&lt;Premissas!$C$11,Premissas!$E$10,IF(G740&lt;Premissas!$C$12,Premissas!$E$11,Premissas!$E$12)))))))</f>
        <v>750</v>
      </c>
      <c r="M740" s="65">
        <f>IF(OR(L740="",L740=0),0,L740/Premissas!$C$16)</f>
        <v>28.846153846153847</v>
      </c>
      <c r="N740" s="40" t="str">
        <f>IF(L740&gt;=Premissas!$C$17,"SIM","NÃO")</f>
        <v>SIM</v>
      </c>
    </row>
    <row r="741" spans="1:14" ht="15" customHeight="1">
      <c r="A741" s="40">
        <v>7</v>
      </c>
      <c r="B741" s="40" t="s">
        <v>1630</v>
      </c>
      <c r="C741" s="40" t="s">
        <v>1631</v>
      </c>
      <c r="D741" s="40">
        <v>930</v>
      </c>
      <c r="E741" s="40" t="s">
        <v>22</v>
      </c>
      <c r="F741" s="40">
        <f>COUNTIFS(Detalhe_Registro!$A:$A,A741,Detalhe_Registro!$D:$D,B741)</f>
        <v>1</v>
      </c>
      <c r="G741" s="63">
        <v>1.45</v>
      </c>
      <c r="H741" s="63">
        <v>1.45</v>
      </c>
      <c r="I741" s="62">
        <f>SUMIFS(Detalhe_Registro!$F:$F,Detalhe_Registro!$A:$A,A741,Detalhe_Registro!$D:$D,B741)</f>
        <v>2141</v>
      </c>
      <c r="J741" s="63">
        <f>SUMIFS(Detalhe_Registro!$G:$G,Detalhe_Registro!$A:$A,A741,Detalhe_Registro!$D:$D,B741)</f>
        <v>74.03</v>
      </c>
      <c r="K741" s="40" t="str">
        <f>IF(G741="","",IF(G741&lt;Premissas!$C$8,"&lt; 1,00",IF(G741&lt;Premissas!$C$9,"1,00 – 1,19",IF(G741&lt;Premissas!$C$10,"1,20 – 1,39",IF(G741&lt;Premissas!$C$11,"1,40 – 1,59",IF(G741&lt;Premissas!$C$12,"1,60 – 1,99","≥ 2,00"))))))</f>
        <v>1,40 – 1,59</v>
      </c>
      <c r="L741" s="64">
        <f>IF(G741="","",MIN(Premissas!$C$17,IF(G741&lt;Premissas!$C$8,Premissas!$E$7,IF(G741&lt;Premissas!$C$9,Premissas!$E$8,IF(G741&lt;Premissas!$C$10,Premissas!$E$9,IF(G741&lt;Premissas!$C$11,Premissas!$E$10,IF(G741&lt;Premissas!$C$12,Premissas!$E$11,Premissas!$E$12)))))))</f>
        <v>350</v>
      </c>
      <c r="M741" s="65">
        <f>IF(OR(L741="",L741=0),0,L741/Premissas!$C$16)</f>
        <v>13.461538461538462</v>
      </c>
      <c r="N741" s="40" t="str">
        <f>IF(L741&gt;=Premissas!$C$17,"SIM","NÃO")</f>
        <v>NÃO</v>
      </c>
    </row>
    <row r="742" spans="1:14" ht="15" customHeight="1">
      <c r="A742" s="40">
        <v>7</v>
      </c>
      <c r="B742" s="40" t="s">
        <v>1696</v>
      </c>
      <c r="C742" s="40" t="s">
        <v>1697</v>
      </c>
      <c r="D742" s="40">
        <v>930</v>
      </c>
      <c r="E742" s="40" t="s">
        <v>20</v>
      </c>
      <c r="F742" s="40">
        <f>COUNTIFS(Detalhe_Registro!$A:$A,A742,Detalhe_Registro!$D:$D,B742)</f>
        <v>1</v>
      </c>
      <c r="G742" s="63">
        <v>1.058824</v>
      </c>
      <c r="H742" s="63">
        <v>1.058824</v>
      </c>
      <c r="I742" s="62">
        <f>SUMIFS(Detalhe_Registro!$F:$F,Detalhe_Registro!$A:$A,A742,Detalhe_Registro!$D:$D,B742)</f>
        <v>2531</v>
      </c>
      <c r="J742" s="63">
        <f>SUMIFS(Detalhe_Registro!$G:$G,Detalhe_Registro!$A:$A,A742,Detalhe_Registro!$D:$D,B742)</f>
        <v>139.28</v>
      </c>
      <c r="K742" s="40" t="str">
        <f>IF(G742="","",IF(G742&lt;Premissas!$C$8,"&lt; 1,00",IF(G742&lt;Premissas!$C$9,"1,00 – 1,19",IF(G742&lt;Premissas!$C$10,"1,20 – 1,39",IF(G742&lt;Premissas!$C$11,"1,40 – 1,59",IF(G742&lt;Premissas!$C$12,"1,60 – 1,99","≥ 2,00"))))))</f>
        <v>1,00 – 1,19</v>
      </c>
      <c r="L742" s="64">
        <f>IF(G742="","",MIN(Premissas!$C$17,IF(G742&lt;Premissas!$C$8,Premissas!$E$7,IF(G742&lt;Premissas!$C$9,Premissas!$E$8,IF(G742&lt;Premissas!$C$10,Premissas!$E$9,IF(G742&lt;Premissas!$C$11,Premissas!$E$10,IF(G742&lt;Premissas!$C$12,Premissas!$E$11,Premissas!$E$12)))))))</f>
        <v>100</v>
      </c>
      <c r="M742" s="65">
        <f>IF(OR(L742="",L742=0),0,L742/Premissas!$C$16)</f>
        <v>3.8461538461538463</v>
      </c>
      <c r="N742" s="40" t="str">
        <f>IF(L742&gt;=Premissas!$C$17,"SIM","NÃO")</f>
        <v>NÃO</v>
      </c>
    </row>
    <row r="743" spans="1:14" ht="15" customHeight="1">
      <c r="A743" s="40">
        <v>7</v>
      </c>
      <c r="B743" s="40" t="s">
        <v>1674</v>
      </c>
      <c r="C743" s="40" t="s">
        <v>1675</v>
      </c>
      <c r="D743" s="40">
        <v>930</v>
      </c>
      <c r="E743" s="40" t="s">
        <v>19</v>
      </c>
      <c r="F743" s="40">
        <f>COUNTIFS(Detalhe_Registro!$A:$A,A743,Detalhe_Registro!$D:$D,B743)</f>
        <v>1</v>
      </c>
      <c r="G743" s="63">
        <v>3</v>
      </c>
      <c r="H743" s="63">
        <v>3</v>
      </c>
      <c r="I743" s="62">
        <f>SUMIFS(Detalhe_Registro!$F:$F,Detalhe_Registro!$A:$A,A743,Detalhe_Registro!$D:$D,B743)</f>
        <v>2074</v>
      </c>
      <c r="J743" s="63">
        <f>SUMIFS(Detalhe_Registro!$G:$G,Detalhe_Registro!$A:$A,A743,Detalhe_Registro!$D:$D,B743)</f>
        <v>31.55</v>
      </c>
      <c r="K743" s="40" t="str">
        <f>IF(G743="","",IF(G743&lt;Premissas!$C$8,"&lt; 1,00",IF(G743&lt;Premissas!$C$9,"1,00 – 1,19",IF(G743&lt;Premissas!$C$10,"1,20 – 1,39",IF(G743&lt;Premissas!$C$11,"1,40 – 1,59",IF(G743&lt;Premissas!$C$12,"1,60 – 1,99","≥ 2,00"))))))</f>
        <v>≥ 2,00</v>
      </c>
      <c r="L743" s="64">
        <f>IF(G743="","",MIN(Premissas!$C$17,IF(G743&lt;Premissas!$C$8,Premissas!$E$7,IF(G743&lt;Premissas!$C$9,Premissas!$E$8,IF(G743&lt;Premissas!$C$10,Premissas!$E$9,IF(G743&lt;Premissas!$C$11,Premissas!$E$10,IF(G743&lt;Premissas!$C$12,Premissas!$E$11,Premissas!$E$12)))))))</f>
        <v>750</v>
      </c>
      <c r="M743" s="65">
        <f>IF(OR(L743="",L743=0),0,L743/Premissas!$C$16)</f>
        <v>28.846153846153847</v>
      </c>
      <c r="N743" s="40" t="str">
        <f>IF(L743&gt;=Premissas!$C$17,"SIM","NÃO")</f>
        <v>SIM</v>
      </c>
    </row>
    <row r="744" spans="1:14" ht="15" customHeight="1">
      <c r="A744" s="40">
        <v>7</v>
      </c>
      <c r="B744" s="40" t="s">
        <v>1482</v>
      </c>
      <c r="C744" s="40" t="s">
        <v>1483</v>
      </c>
      <c r="D744" s="40">
        <v>930</v>
      </c>
      <c r="E744" s="40" t="s">
        <v>22</v>
      </c>
      <c r="F744" s="40">
        <f>COUNTIFS(Detalhe_Registro!$A:$A,A744,Detalhe_Registro!$D:$D,B744)</f>
        <v>1</v>
      </c>
      <c r="G744" s="63">
        <v>1.05</v>
      </c>
      <c r="H744" s="63">
        <v>1.05</v>
      </c>
      <c r="I744" s="62">
        <f>SUMIFS(Detalhe_Registro!$F:$F,Detalhe_Registro!$A:$A,A744,Detalhe_Registro!$D:$D,B744)</f>
        <v>1285</v>
      </c>
      <c r="J744" s="63">
        <f>SUMIFS(Detalhe_Registro!$G:$G,Detalhe_Registro!$A:$A,A744,Detalhe_Registro!$D:$D,B744)</f>
        <v>59.9</v>
      </c>
      <c r="K744" s="40" t="str">
        <f>IF(G744="","",IF(G744&lt;Premissas!$C$8,"&lt; 1,00",IF(G744&lt;Premissas!$C$9,"1,00 – 1,19",IF(G744&lt;Premissas!$C$10,"1,20 – 1,39",IF(G744&lt;Premissas!$C$11,"1,40 – 1,59",IF(G744&lt;Premissas!$C$12,"1,60 – 1,99","≥ 2,00"))))))</f>
        <v>1,00 – 1,19</v>
      </c>
      <c r="L744" s="64">
        <f>IF(G744="","",MIN(Premissas!$C$17,IF(G744&lt;Premissas!$C$8,Premissas!$E$7,IF(G744&lt;Premissas!$C$9,Premissas!$E$8,IF(G744&lt;Premissas!$C$10,Premissas!$E$9,IF(G744&lt;Premissas!$C$11,Premissas!$E$10,IF(G744&lt;Premissas!$C$12,Premissas!$E$11,Premissas!$E$12)))))))</f>
        <v>100</v>
      </c>
      <c r="M744" s="65">
        <f>IF(OR(L744="",L744=0),0,L744/Premissas!$C$16)</f>
        <v>3.8461538461538463</v>
      </c>
      <c r="N744" s="40" t="str">
        <f>IF(L744&gt;=Premissas!$C$17,"SIM","NÃO")</f>
        <v>NÃO</v>
      </c>
    </row>
    <row r="745" spans="1:14" ht="15" customHeight="1">
      <c r="A745" s="40">
        <v>7</v>
      </c>
      <c r="B745" s="40" t="s">
        <v>1592</v>
      </c>
      <c r="C745" s="40" t="s">
        <v>1593</v>
      </c>
      <c r="D745" s="40">
        <v>930</v>
      </c>
      <c r="E745" s="40" t="s">
        <v>1938</v>
      </c>
      <c r="F745" s="40">
        <f>COUNTIFS(Detalhe_Registro!$A:$A,A745,Detalhe_Registro!$D:$D,B745)</f>
        <v>2</v>
      </c>
      <c r="G745" s="63">
        <v>4.1176469999999998</v>
      </c>
      <c r="H745" s="63">
        <v>4.013369</v>
      </c>
      <c r="I745" s="62">
        <f>SUMIFS(Detalhe_Registro!$F:$F,Detalhe_Registro!$A:$A,A745,Detalhe_Registro!$D:$D,B745)</f>
        <v>8927</v>
      </c>
      <c r="J745" s="63">
        <f>SUMIFS(Detalhe_Registro!$G:$G,Detalhe_Registro!$A:$A,A745,Detalhe_Registro!$D:$D,B745)</f>
        <v>127.47999999999999</v>
      </c>
      <c r="K745" s="40" t="str">
        <f>IF(G745="","",IF(G745&lt;Premissas!$C$8,"&lt; 1,00",IF(G745&lt;Premissas!$C$9,"1,00 – 1,19",IF(G745&lt;Premissas!$C$10,"1,20 – 1,39",IF(G745&lt;Premissas!$C$11,"1,40 – 1,59",IF(G745&lt;Premissas!$C$12,"1,60 – 1,99","≥ 2,00"))))))</f>
        <v>≥ 2,00</v>
      </c>
      <c r="L745" s="64">
        <f>IF(G745="","",MIN(Premissas!$C$17,IF(G745&lt;Premissas!$C$8,Premissas!$E$7,IF(G745&lt;Premissas!$C$9,Premissas!$E$8,IF(G745&lt;Premissas!$C$10,Premissas!$E$9,IF(G745&lt;Premissas!$C$11,Premissas!$E$10,IF(G745&lt;Premissas!$C$12,Premissas!$E$11,Premissas!$E$12)))))))</f>
        <v>750</v>
      </c>
      <c r="M745" s="65">
        <f>IF(OR(L745="",L745=0),0,L745/Premissas!$C$16)</f>
        <v>28.846153846153847</v>
      </c>
      <c r="N745" s="40" t="str">
        <f>IF(L745&gt;=Premissas!$C$17,"SIM","NÃO")</f>
        <v>SIM</v>
      </c>
    </row>
    <row r="746" spans="1:14" ht="15" customHeight="1">
      <c r="A746" s="40">
        <v>7</v>
      </c>
      <c r="B746" s="40" t="s">
        <v>1692</v>
      </c>
      <c r="C746" s="40" t="s">
        <v>1693</v>
      </c>
      <c r="D746" s="40">
        <v>930</v>
      </c>
      <c r="E746" s="40" t="s">
        <v>19</v>
      </c>
      <c r="F746" s="40">
        <f>COUNTIFS(Detalhe_Registro!$A:$A,A746,Detalhe_Registro!$D:$D,B746)</f>
        <v>1</v>
      </c>
      <c r="G746" s="63">
        <v>0.59090900000000002</v>
      </c>
      <c r="H746" s="63">
        <v>0.59090900000000002</v>
      </c>
      <c r="I746" s="62">
        <f>SUMIFS(Detalhe_Registro!$F:$F,Detalhe_Registro!$A:$A,A746,Detalhe_Registro!$D:$D,B746)</f>
        <v>13</v>
      </c>
      <c r="J746" s="63">
        <f>SUMIFS(Detalhe_Registro!$G:$G,Detalhe_Registro!$A:$A,A746,Detalhe_Registro!$D:$D,B746)</f>
        <v>1.02</v>
      </c>
      <c r="K746" s="40" t="str">
        <f>IF(G746="","",IF(G746&lt;Premissas!$C$8,"&lt; 1,00",IF(G746&lt;Premissas!$C$9,"1,00 – 1,19",IF(G746&lt;Premissas!$C$10,"1,20 – 1,39",IF(G746&lt;Premissas!$C$11,"1,40 – 1,59",IF(G746&lt;Premissas!$C$12,"1,60 – 1,99","≥ 2,00"))))))</f>
        <v>&lt; 1,00</v>
      </c>
      <c r="L746" s="64">
        <f>IF(G746="","",MIN(Premissas!$C$17,IF(G746&lt;Premissas!$C$8,Premissas!$E$7,IF(G746&lt;Premissas!$C$9,Premissas!$E$8,IF(G746&lt;Premissas!$C$10,Premissas!$E$9,IF(G746&lt;Premissas!$C$11,Premissas!$E$10,IF(G746&lt;Premissas!$C$12,Premissas!$E$11,Premissas!$E$12)))))))</f>
        <v>0</v>
      </c>
      <c r="M746" s="65">
        <f>IF(OR(L746="",L746=0),0,L746/Premissas!$C$16)</f>
        <v>0</v>
      </c>
      <c r="N746" s="40" t="str">
        <f>IF(L746&gt;=Premissas!$C$17,"SIM","NÃO")</f>
        <v>NÃO</v>
      </c>
    </row>
    <row r="747" spans="1:14" ht="15" customHeight="1">
      <c r="A747" s="40">
        <v>7</v>
      </c>
      <c r="B747" s="40" t="s">
        <v>1416</v>
      </c>
      <c r="C747" s="40" t="s">
        <v>1417</v>
      </c>
      <c r="D747" s="40">
        <v>930</v>
      </c>
      <c r="E747" s="40" t="s">
        <v>22</v>
      </c>
      <c r="F747" s="40">
        <f>COUNTIFS(Detalhe_Registro!$A:$A,A747,Detalhe_Registro!$D:$D,B747)</f>
        <v>1</v>
      </c>
      <c r="G747" s="63">
        <v>0.5</v>
      </c>
      <c r="H747" s="63">
        <v>0.5</v>
      </c>
      <c r="I747" s="62">
        <f>SUMIFS(Detalhe_Registro!$F:$F,Detalhe_Registro!$A:$A,A747,Detalhe_Registro!$D:$D,B747)</f>
        <v>864</v>
      </c>
      <c r="J747" s="63">
        <f>SUMIFS(Detalhe_Registro!$G:$G,Detalhe_Registro!$A:$A,A747,Detalhe_Registro!$D:$D,B747)</f>
        <v>90.61</v>
      </c>
      <c r="K747" s="40" t="str">
        <f>IF(G747="","",IF(G747&lt;Premissas!$C$8,"&lt; 1,00",IF(G747&lt;Premissas!$C$9,"1,00 – 1,19",IF(G747&lt;Premissas!$C$10,"1,20 – 1,39",IF(G747&lt;Premissas!$C$11,"1,40 – 1,59",IF(G747&lt;Premissas!$C$12,"1,60 – 1,99","≥ 2,00"))))))</f>
        <v>&lt; 1,00</v>
      </c>
      <c r="L747" s="64">
        <f>IF(G747="","",MIN(Premissas!$C$17,IF(G747&lt;Premissas!$C$8,Premissas!$E$7,IF(G747&lt;Premissas!$C$9,Premissas!$E$8,IF(G747&lt;Premissas!$C$10,Premissas!$E$9,IF(G747&lt;Premissas!$C$11,Premissas!$E$10,IF(G747&lt;Premissas!$C$12,Premissas!$E$11,Premissas!$E$12)))))))</f>
        <v>0</v>
      </c>
      <c r="M747" s="65">
        <f>IF(OR(L747="",L747=0),0,L747/Premissas!$C$16)</f>
        <v>0</v>
      </c>
      <c r="N747" s="40" t="str">
        <f>IF(L747&gt;=Premissas!$C$17,"SIM","NÃO")</f>
        <v>NÃO</v>
      </c>
    </row>
    <row r="748" spans="1:14" ht="15" customHeight="1">
      <c r="A748" s="40">
        <v>7</v>
      </c>
      <c r="B748" s="40" t="s">
        <v>1380</v>
      </c>
      <c r="C748" s="40" t="s">
        <v>1381</v>
      </c>
      <c r="D748" s="40">
        <v>930</v>
      </c>
      <c r="E748" s="40" t="s">
        <v>19</v>
      </c>
      <c r="F748" s="40">
        <f>COUNTIFS(Detalhe_Registro!$A:$A,A748,Detalhe_Registro!$D:$D,B748)</f>
        <v>1</v>
      </c>
      <c r="G748" s="63">
        <v>1.818182</v>
      </c>
      <c r="H748" s="63">
        <v>1.818182</v>
      </c>
      <c r="I748" s="62">
        <f>SUMIFS(Detalhe_Registro!$F:$F,Detalhe_Registro!$A:$A,A748,Detalhe_Registro!$D:$D,B748)</f>
        <v>393</v>
      </c>
      <c r="J748" s="63">
        <f>SUMIFS(Detalhe_Registro!$G:$G,Detalhe_Registro!$A:$A,A748,Detalhe_Registro!$D:$D,B748)</f>
        <v>9.7100000000000009</v>
      </c>
      <c r="K748" s="40" t="str">
        <f>IF(G748="","",IF(G748&lt;Premissas!$C$8,"&lt; 1,00",IF(G748&lt;Premissas!$C$9,"1,00 – 1,19",IF(G748&lt;Premissas!$C$10,"1,20 – 1,39",IF(G748&lt;Premissas!$C$11,"1,40 – 1,59",IF(G748&lt;Premissas!$C$12,"1,60 – 1,99","≥ 2,00"))))))</f>
        <v>1,60 – 1,99</v>
      </c>
      <c r="L748" s="64">
        <f>IF(G748="","",MIN(Premissas!$C$17,IF(G748&lt;Premissas!$C$8,Premissas!$E$7,IF(G748&lt;Premissas!$C$9,Premissas!$E$8,IF(G748&lt;Premissas!$C$10,Premissas!$E$9,IF(G748&lt;Premissas!$C$11,Premissas!$E$10,IF(G748&lt;Premissas!$C$12,Premissas!$E$11,Premissas!$E$12)))))))</f>
        <v>500</v>
      </c>
      <c r="M748" s="65">
        <f>IF(OR(L748="",L748=0),0,L748/Premissas!$C$16)</f>
        <v>19.23076923076923</v>
      </c>
      <c r="N748" s="40" t="str">
        <f>IF(L748&gt;=Premissas!$C$17,"SIM","NÃO")</f>
        <v>NÃO</v>
      </c>
    </row>
    <row r="749" spans="1:14" ht="15" customHeight="1">
      <c r="A749" s="40">
        <v>7</v>
      </c>
      <c r="B749" s="40" t="s">
        <v>1422</v>
      </c>
      <c r="C749" s="40" t="s">
        <v>1423</v>
      </c>
      <c r="D749" s="40">
        <v>930</v>
      </c>
      <c r="E749" s="40" t="s">
        <v>22</v>
      </c>
      <c r="F749" s="40">
        <f>COUNTIFS(Detalhe_Registro!$A:$A,A749,Detalhe_Registro!$D:$D,B749)</f>
        <v>1</v>
      </c>
      <c r="G749" s="63">
        <v>8.8000000000000007</v>
      </c>
      <c r="H749" s="63">
        <v>8.8000000000000007</v>
      </c>
      <c r="I749" s="62">
        <f>SUMIFS(Detalhe_Registro!$F:$F,Detalhe_Registro!$A:$A,A749,Detalhe_Registro!$D:$D,B749)</f>
        <v>3339</v>
      </c>
      <c r="J749" s="63">
        <f>SUMIFS(Detalhe_Registro!$G:$G,Detalhe_Registro!$A:$A,A749,Detalhe_Registro!$D:$D,B749)</f>
        <v>19</v>
      </c>
      <c r="K749" s="40" t="str">
        <f>IF(G749="","",IF(G749&lt;Premissas!$C$8,"&lt; 1,00",IF(G749&lt;Premissas!$C$9,"1,00 – 1,19",IF(G749&lt;Premissas!$C$10,"1,20 – 1,39",IF(G749&lt;Premissas!$C$11,"1,40 – 1,59",IF(G749&lt;Premissas!$C$12,"1,60 – 1,99","≥ 2,00"))))))</f>
        <v>≥ 2,00</v>
      </c>
      <c r="L749" s="64">
        <f>IF(G749="","",MIN(Premissas!$C$17,IF(G749&lt;Premissas!$C$8,Premissas!$E$7,IF(G749&lt;Premissas!$C$9,Premissas!$E$8,IF(G749&lt;Premissas!$C$10,Premissas!$E$9,IF(G749&lt;Premissas!$C$11,Premissas!$E$10,IF(G749&lt;Premissas!$C$12,Premissas!$E$11,Premissas!$E$12)))))))</f>
        <v>750</v>
      </c>
      <c r="M749" s="65">
        <f>IF(OR(L749="",L749=0),0,L749/Premissas!$C$16)</f>
        <v>28.846153846153847</v>
      </c>
      <c r="N749" s="40" t="str">
        <f>IF(L749&gt;=Premissas!$C$17,"SIM","NÃO")</f>
        <v>SIM</v>
      </c>
    </row>
    <row r="750" spans="1:14" ht="15" customHeight="1">
      <c r="A750" s="40">
        <v>7</v>
      </c>
      <c r="B750" s="40" t="s">
        <v>1350</v>
      </c>
      <c r="C750" s="40" t="s">
        <v>1351</v>
      </c>
      <c r="D750" s="40">
        <v>930</v>
      </c>
      <c r="E750" s="40" t="s">
        <v>20</v>
      </c>
      <c r="F750" s="40">
        <f>COUNTIFS(Detalhe_Registro!$A:$A,A750,Detalhe_Registro!$D:$D,B750)</f>
        <v>1</v>
      </c>
      <c r="G750" s="63">
        <v>1.529412</v>
      </c>
      <c r="H750" s="63">
        <v>1.529412</v>
      </c>
      <c r="I750" s="62">
        <f>SUMIFS(Detalhe_Registro!$F:$F,Detalhe_Registro!$A:$A,A750,Detalhe_Registro!$D:$D,B750)</f>
        <v>3587</v>
      </c>
      <c r="J750" s="63">
        <f>SUMIFS(Detalhe_Registro!$G:$G,Detalhe_Registro!$A:$A,A750,Detalhe_Registro!$D:$D,B750)</f>
        <v>139.5</v>
      </c>
      <c r="K750" s="40" t="str">
        <f>IF(G750="","",IF(G750&lt;Premissas!$C$8,"&lt; 1,00",IF(G750&lt;Premissas!$C$9,"1,00 – 1,19",IF(G750&lt;Premissas!$C$10,"1,20 – 1,39",IF(G750&lt;Premissas!$C$11,"1,40 – 1,59",IF(G750&lt;Premissas!$C$12,"1,60 – 1,99","≥ 2,00"))))))</f>
        <v>1,40 – 1,59</v>
      </c>
      <c r="L750" s="64">
        <f>IF(G750="","",MIN(Premissas!$C$17,IF(G750&lt;Premissas!$C$8,Premissas!$E$7,IF(G750&lt;Premissas!$C$9,Premissas!$E$8,IF(G750&lt;Premissas!$C$10,Premissas!$E$9,IF(G750&lt;Premissas!$C$11,Premissas!$E$10,IF(G750&lt;Premissas!$C$12,Premissas!$E$11,Premissas!$E$12)))))))</f>
        <v>350</v>
      </c>
      <c r="M750" s="65">
        <f>IF(OR(L750="",L750=0),0,L750/Premissas!$C$16)</f>
        <v>13.461538461538462</v>
      </c>
      <c r="N750" s="40" t="str">
        <f>IF(L750&gt;=Premissas!$C$17,"SIM","NÃO")</f>
        <v>NÃO</v>
      </c>
    </row>
    <row r="751" spans="1:14" ht="15" customHeight="1">
      <c r="A751" s="40">
        <v>7</v>
      </c>
      <c r="B751" s="40" t="s">
        <v>1476</v>
      </c>
      <c r="C751" s="40" t="s">
        <v>1477</v>
      </c>
      <c r="D751" s="40">
        <v>930</v>
      </c>
      <c r="E751" s="40" t="s">
        <v>1938</v>
      </c>
      <c r="F751" s="40">
        <f>COUNTIFS(Detalhe_Registro!$A:$A,A751,Detalhe_Registro!$D:$D,B751)</f>
        <v>2</v>
      </c>
      <c r="G751" s="63">
        <v>2.1176469999999998</v>
      </c>
      <c r="H751" s="63">
        <v>1.3542780000000001</v>
      </c>
      <c r="I751" s="62">
        <f>SUMIFS(Detalhe_Registro!$F:$F,Detalhe_Registro!$A:$A,A751,Detalhe_Registro!$D:$D,B751)</f>
        <v>1197</v>
      </c>
      <c r="J751" s="63">
        <f>SUMIFS(Detalhe_Registro!$G:$G,Detalhe_Registro!$A:$A,A751,Detalhe_Registro!$D:$D,B751)</f>
        <v>34.199999999999996</v>
      </c>
      <c r="K751" s="40" t="str">
        <f>IF(G751="","",IF(G751&lt;Premissas!$C$8,"&lt; 1,00",IF(G751&lt;Premissas!$C$9,"1,00 – 1,19",IF(G751&lt;Premissas!$C$10,"1,20 – 1,39",IF(G751&lt;Premissas!$C$11,"1,40 – 1,59",IF(G751&lt;Premissas!$C$12,"1,60 – 1,99","≥ 2,00"))))))</f>
        <v>≥ 2,00</v>
      </c>
      <c r="L751" s="64">
        <f>IF(G751="","",MIN(Premissas!$C$17,IF(G751&lt;Premissas!$C$8,Premissas!$E$7,IF(G751&lt;Premissas!$C$9,Premissas!$E$8,IF(G751&lt;Premissas!$C$10,Premissas!$E$9,IF(G751&lt;Premissas!$C$11,Premissas!$E$10,IF(G751&lt;Premissas!$C$12,Premissas!$E$11,Premissas!$E$12)))))))</f>
        <v>750</v>
      </c>
      <c r="M751" s="65">
        <f>IF(OR(L751="",L751=0),0,L751/Premissas!$C$16)</f>
        <v>28.846153846153847</v>
      </c>
      <c r="N751" s="40" t="str">
        <f>IF(L751&gt;=Premissas!$C$17,"SIM","NÃO")</f>
        <v>SIM</v>
      </c>
    </row>
    <row r="752" spans="1:14" ht="15" customHeight="1">
      <c r="A752" s="40">
        <v>7</v>
      </c>
      <c r="B752" s="40" t="s">
        <v>1654</v>
      </c>
      <c r="C752" s="40" t="s">
        <v>1655</v>
      </c>
      <c r="D752" s="40">
        <v>930</v>
      </c>
      <c r="E752" s="40" t="s">
        <v>19</v>
      </c>
      <c r="F752" s="40">
        <f>COUNTIFS(Detalhe_Registro!$A:$A,A752,Detalhe_Registro!$D:$D,B752)</f>
        <v>1</v>
      </c>
      <c r="G752" s="63">
        <v>0.77272700000000005</v>
      </c>
      <c r="H752" s="63">
        <v>0.77272700000000005</v>
      </c>
      <c r="I752" s="62">
        <f>SUMIFS(Detalhe_Registro!$F:$F,Detalhe_Registro!$A:$A,A752,Detalhe_Registro!$D:$D,B752)</f>
        <v>1880</v>
      </c>
      <c r="J752" s="63">
        <f>SUMIFS(Detalhe_Registro!$G:$G,Detalhe_Registro!$A:$A,A752,Detalhe_Registro!$D:$D,B752)</f>
        <v>110.52</v>
      </c>
      <c r="K752" s="40" t="str">
        <f>IF(G752="","",IF(G752&lt;Premissas!$C$8,"&lt; 1,00",IF(G752&lt;Premissas!$C$9,"1,00 – 1,19",IF(G752&lt;Premissas!$C$10,"1,20 – 1,39",IF(G752&lt;Premissas!$C$11,"1,40 – 1,59",IF(G752&lt;Premissas!$C$12,"1,60 – 1,99","≥ 2,00"))))))</f>
        <v>&lt; 1,00</v>
      </c>
      <c r="L752" s="64">
        <f>IF(G752="","",MIN(Premissas!$C$17,IF(G752&lt;Premissas!$C$8,Premissas!$E$7,IF(G752&lt;Premissas!$C$9,Premissas!$E$8,IF(G752&lt;Premissas!$C$10,Premissas!$E$9,IF(G752&lt;Premissas!$C$11,Premissas!$E$10,IF(G752&lt;Premissas!$C$12,Premissas!$E$11,Premissas!$E$12)))))))</f>
        <v>0</v>
      </c>
      <c r="M752" s="65">
        <f>IF(OR(L752="",L752=0),0,L752/Premissas!$C$16)</f>
        <v>0</v>
      </c>
      <c r="N752" s="40" t="str">
        <f>IF(L752&gt;=Premissas!$C$17,"SIM","NÃO")</f>
        <v>NÃO</v>
      </c>
    </row>
    <row r="753" spans="1:14" ht="15" customHeight="1">
      <c r="A753" s="40">
        <v>7</v>
      </c>
      <c r="B753" s="40" t="s">
        <v>1542</v>
      </c>
      <c r="C753" s="40" t="s">
        <v>1543</v>
      </c>
      <c r="D753" s="40">
        <v>930</v>
      </c>
      <c r="E753" s="40" t="s">
        <v>19</v>
      </c>
      <c r="F753" s="40">
        <f>COUNTIFS(Detalhe_Registro!$A:$A,A753,Detalhe_Registro!$D:$D,B753)</f>
        <v>1</v>
      </c>
      <c r="G753" s="63">
        <v>2.0909089999999999</v>
      </c>
      <c r="H753" s="63">
        <v>2.0909089999999999</v>
      </c>
      <c r="I753" s="62">
        <f>SUMIFS(Detalhe_Registro!$F:$F,Detalhe_Registro!$A:$A,A753,Detalhe_Registro!$D:$D,B753)</f>
        <v>72</v>
      </c>
      <c r="J753" s="63">
        <f>SUMIFS(Detalhe_Registro!$G:$G,Detalhe_Registro!$A:$A,A753,Detalhe_Registro!$D:$D,B753)</f>
        <v>1.57</v>
      </c>
      <c r="K753" s="40" t="str">
        <f>IF(G753="","",IF(G753&lt;Premissas!$C$8,"&lt; 1,00",IF(G753&lt;Premissas!$C$9,"1,00 – 1,19",IF(G753&lt;Premissas!$C$10,"1,20 – 1,39",IF(G753&lt;Premissas!$C$11,"1,40 – 1,59",IF(G753&lt;Premissas!$C$12,"1,60 – 1,99","≥ 2,00"))))))</f>
        <v>≥ 2,00</v>
      </c>
      <c r="L753" s="64">
        <f>IF(G753="","",MIN(Premissas!$C$17,IF(G753&lt;Premissas!$C$8,Premissas!$E$7,IF(G753&lt;Premissas!$C$9,Premissas!$E$8,IF(G753&lt;Premissas!$C$10,Premissas!$E$9,IF(G753&lt;Premissas!$C$11,Premissas!$E$10,IF(G753&lt;Premissas!$C$12,Premissas!$E$11,Premissas!$E$12)))))))</f>
        <v>750</v>
      </c>
      <c r="M753" s="65">
        <f>IF(OR(L753="",L753=0),0,L753/Premissas!$C$16)</f>
        <v>28.846153846153847</v>
      </c>
      <c r="N753" s="40" t="str">
        <f>IF(L753&gt;=Premissas!$C$17,"SIM","NÃO")</f>
        <v>SIM</v>
      </c>
    </row>
    <row r="754" spans="1:14" ht="15" customHeight="1">
      <c r="A754" s="40">
        <v>7</v>
      </c>
      <c r="B754" s="40" t="s">
        <v>1512</v>
      </c>
      <c r="C754" s="40" t="s">
        <v>1513</v>
      </c>
      <c r="D754" s="40">
        <v>930</v>
      </c>
      <c r="E754" s="40" t="s">
        <v>22</v>
      </c>
      <c r="F754" s="40">
        <f>COUNTIFS(Detalhe_Registro!$A:$A,A754,Detalhe_Registro!$D:$D,B754)</f>
        <v>1</v>
      </c>
      <c r="G754" s="63">
        <v>4.05</v>
      </c>
      <c r="H754" s="63">
        <v>4.05</v>
      </c>
      <c r="I754" s="62">
        <f>SUMIFS(Detalhe_Registro!$F:$F,Detalhe_Registro!$A:$A,A754,Detalhe_Registro!$D:$D,B754)</f>
        <v>682</v>
      </c>
      <c r="J754" s="63">
        <f>SUMIFS(Detalhe_Registro!$G:$G,Detalhe_Registro!$A:$A,A754,Detalhe_Registro!$D:$D,B754)</f>
        <v>8.43</v>
      </c>
      <c r="K754" s="40" t="str">
        <f>IF(G754="","",IF(G754&lt;Premissas!$C$8,"&lt; 1,00",IF(G754&lt;Premissas!$C$9,"1,00 – 1,19",IF(G754&lt;Premissas!$C$10,"1,20 – 1,39",IF(G754&lt;Premissas!$C$11,"1,40 – 1,59",IF(G754&lt;Premissas!$C$12,"1,60 – 1,99","≥ 2,00"))))))</f>
        <v>≥ 2,00</v>
      </c>
      <c r="L754" s="64">
        <f>IF(G754="","",MIN(Premissas!$C$17,IF(G754&lt;Premissas!$C$8,Premissas!$E$7,IF(G754&lt;Premissas!$C$9,Premissas!$E$8,IF(G754&lt;Premissas!$C$10,Premissas!$E$9,IF(G754&lt;Premissas!$C$11,Premissas!$E$10,IF(G754&lt;Premissas!$C$12,Premissas!$E$11,Premissas!$E$12)))))))</f>
        <v>750</v>
      </c>
      <c r="M754" s="65">
        <f>IF(OR(L754="",L754=0),0,L754/Premissas!$C$16)</f>
        <v>28.846153846153847</v>
      </c>
      <c r="N754" s="40" t="str">
        <f>IF(L754&gt;=Premissas!$C$17,"SIM","NÃO")</f>
        <v>SIM</v>
      </c>
    </row>
    <row r="755" spans="1:14" ht="15" customHeight="1">
      <c r="A755" s="40">
        <v>7</v>
      </c>
      <c r="B755" s="40" t="s">
        <v>1544</v>
      </c>
      <c r="C755" s="40" t="s">
        <v>1545</v>
      </c>
      <c r="D755" s="40">
        <v>930</v>
      </c>
      <c r="E755" s="40" t="s">
        <v>21</v>
      </c>
      <c r="F755" s="40">
        <f>COUNTIFS(Detalhe_Registro!$A:$A,A755,Detalhe_Registro!$D:$D,B755)</f>
        <v>1</v>
      </c>
      <c r="G755" s="63">
        <v>2.375</v>
      </c>
      <c r="H755" s="63">
        <v>2.375</v>
      </c>
      <c r="I755" s="62">
        <f>SUMIFS(Detalhe_Registro!$F:$F,Detalhe_Registro!$A:$A,A755,Detalhe_Registro!$D:$D,B755)</f>
        <v>3</v>
      </c>
      <c r="J755" s="63">
        <f>SUMIFS(Detalhe_Registro!$G:$G,Detalhe_Registro!$A:$A,A755,Detalhe_Registro!$D:$D,B755)</f>
        <v>0.08</v>
      </c>
      <c r="K755" s="40" t="str">
        <f>IF(G755="","",IF(G755&lt;Premissas!$C$8,"&lt; 1,00",IF(G755&lt;Premissas!$C$9,"1,00 – 1,19",IF(G755&lt;Premissas!$C$10,"1,20 – 1,39",IF(G755&lt;Premissas!$C$11,"1,40 – 1,59",IF(G755&lt;Premissas!$C$12,"1,60 – 1,99","≥ 2,00"))))))</f>
        <v>≥ 2,00</v>
      </c>
      <c r="L755" s="64">
        <f>IF(G755="","",MIN(Premissas!$C$17,IF(G755&lt;Premissas!$C$8,Premissas!$E$7,IF(G755&lt;Premissas!$C$9,Premissas!$E$8,IF(G755&lt;Premissas!$C$10,Premissas!$E$9,IF(G755&lt;Premissas!$C$11,Premissas!$E$10,IF(G755&lt;Premissas!$C$12,Premissas!$E$11,Premissas!$E$12)))))))</f>
        <v>750</v>
      </c>
      <c r="M755" s="65">
        <f>IF(OR(L755="",L755=0),0,L755/Premissas!$C$16)</f>
        <v>28.846153846153847</v>
      </c>
      <c r="N755" s="40" t="str">
        <f>IF(L755&gt;=Premissas!$C$17,"SIM","NÃO")</f>
        <v>SIM</v>
      </c>
    </row>
    <row r="756" spans="1:14" ht="15" customHeight="1">
      <c r="A756" s="40">
        <v>7</v>
      </c>
      <c r="B756" s="40" t="s">
        <v>1668</v>
      </c>
      <c r="C756" s="40" t="s">
        <v>1669</v>
      </c>
      <c r="D756" s="40">
        <v>930</v>
      </c>
      <c r="E756" s="40" t="s">
        <v>19</v>
      </c>
      <c r="F756" s="40">
        <f>COUNTIFS(Detalhe_Registro!$A:$A,A756,Detalhe_Registro!$D:$D,B756)</f>
        <v>1</v>
      </c>
      <c r="G756" s="63">
        <v>0.54545500000000002</v>
      </c>
      <c r="H756" s="63">
        <v>0.54545500000000002</v>
      </c>
      <c r="I756" s="62">
        <f>SUMIFS(Detalhe_Registro!$F:$F,Detalhe_Registro!$A:$A,A756,Detalhe_Registro!$D:$D,B756)</f>
        <v>327</v>
      </c>
      <c r="J756" s="63">
        <f>SUMIFS(Detalhe_Registro!$G:$G,Detalhe_Registro!$A:$A,A756,Detalhe_Registro!$D:$D,B756)</f>
        <v>26.78</v>
      </c>
      <c r="K756" s="40" t="str">
        <f>IF(G756="","",IF(G756&lt;Premissas!$C$8,"&lt; 1,00",IF(G756&lt;Premissas!$C$9,"1,00 – 1,19",IF(G756&lt;Premissas!$C$10,"1,20 – 1,39",IF(G756&lt;Premissas!$C$11,"1,40 – 1,59",IF(G756&lt;Premissas!$C$12,"1,60 – 1,99","≥ 2,00"))))))</f>
        <v>&lt; 1,00</v>
      </c>
      <c r="L756" s="64">
        <f>IF(G756="","",MIN(Premissas!$C$17,IF(G756&lt;Premissas!$C$8,Premissas!$E$7,IF(G756&lt;Premissas!$C$9,Premissas!$E$8,IF(G756&lt;Premissas!$C$10,Premissas!$E$9,IF(G756&lt;Premissas!$C$11,Premissas!$E$10,IF(G756&lt;Premissas!$C$12,Premissas!$E$11,Premissas!$E$12)))))))</f>
        <v>0</v>
      </c>
      <c r="M756" s="65">
        <f>IF(OR(L756="",L756=0),0,L756/Premissas!$C$16)</f>
        <v>0</v>
      </c>
      <c r="N756" s="40" t="str">
        <f>IF(L756&gt;=Premissas!$C$17,"SIM","NÃO")</f>
        <v>NÃO</v>
      </c>
    </row>
    <row r="757" spans="1:14" ht="15" customHeight="1">
      <c r="A757" s="40">
        <v>7</v>
      </c>
      <c r="B757" s="40" t="s">
        <v>1514</v>
      </c>
      <c r="C757" s="40" t="s">
        <v>1515</v>
      </c>
      <c r="D757" s="40">
        <v>930</v>
      </c>
      <c r="E757" s="40" t="s">
        <v>22</v>
      </c>
      <c r="F757" s="40">
        <f>COUNTIFS(Detalhe_Registro!$A:$A,A757,Detalhe_Registro!$D:$D,B757)</f>
        <v>1</v>
      </c>
      <c r="G757" s="63">
        <v>0.4</v>
      </c>
      <c r="H757" s="63">
        <v>0.4</v>
      </c>
      <c r="I757" s="62">
        <f>SUMIFS(Detalhe_Registro!$F:$F,Detalhe_Registro!$A:$A,A757,Detalhe_Registro!$D:$D,B757)</f>
        <v>654</v>
      </c>
      <c r="J757" s="63">
        <f>SUMIFS(Detalhe_Registro!$G:$G,Detalhe_Registro!$A:$A,A757,Detalhe_Registro!$D:$D,B757)</f>
        <v>80.98</v>
      </c>
      <c r="K757" s="40" t="str">
        <f>IF(G757="","",IF(G757&lt;Premissas!$C$8,"&lt; 1,00",IF(G757&lt;Premissas!$C$9,"1,00 – 1,19",IF(G757&lt;Premissas!$C$10,"1,20 – 1,39",IF(G757&lt;Premissas!$C$11,"1,40 – 1,59",IF(G757&lt;Premissas!$C$12,"1,60 – 1,99","≥ 2,00"))))))</f>
        <v>&lt; 1,00</v>
      </c>
      <c r="L757" s="64">
        <f>IF(G757="","",MIN(Premissas!$C$17,IF(G757&lt;Premissas!$C$8,Premissas!$E$7,IF(G757&lt;Premissas!$C$9,Premissas!$E$8,IF(G757&lt;Premissas!$C$10,Premissas!$E$9,IF(G757&lt;Premissas!$C$11,Premissas!$E$10,IF(G757&lt;Premissas!$C$12,Premissas!$E$11,Premissas!$E$12)))))))</f>
        <v>0</v>
      </c>
      <c r="M757" s="65">
        <f>IF(OR(L757="",L757=0),0,L757/Premissas!$C$16)</f>
        <v>0</v>
      </c>
      <c r="N757" s="40" t="str">
        <f>IF(L757&gt;=Premissas!$C$17,"SIM","NÃO")</f>
        <v>NÃO</v>
      </c>
    </row>
    <row r="758" spans="1:14" ht="15" customHeight="1">
      <c r="A758" s="40">
        <v>7</v>
      </c>
      <c r="B758" s="40" t="s">
        <v>1556</v>
      </c>
      <c r="C758" s="40" t="s">
        <v>1557</v>
      </c>
      <c r="D758" s="40">
        <v>930</v>
      </c>
      <c r="E758" s="40" t="s">
        <v>19</v>
      </c>
      <c r="F758" s="40">
        <f>COUNTIFS(Detalhe_Registro!$A:$A,A758,Detalhe_Registro!$D:$D,B758)</f>
        <v>1</v>
      </c>
      <c r="G758" s="63">
        <v>0.54545500000000002</v>
      </c>
      <c r="H758" s="63">
        <v>0.54545500000000002</v>
      </c>
      <c r="I758" s="62">
        <f>SUMIFS(Detalhe_Registro!$F:$F,Detalhe_Registro!$A:$A,A758,Detalhe_Registro!$D:$D,B758)</f>
        <v>819</v>
      </c>
      <c r="J758" s="63">
        <f>SUMIFS(Detalhe_Registro!$G:$G,Detalhe_Registro!$A:$A,A758,Detalhe_Registro!$D:$D,B758)</f>
        <v>71.010000000000005</v>
      </c>
      <c r="K758" s="40" t="str">
        <f>IF(G758="","",IF(G758&lt;Premissas!$C$8,"&lt; 1,00",IF(G758&lt;Premissas!$C$9,"1,00 – 1,19",IF(G758&lt;Premissas!$C$10,"1,20 – 1,39",IF(G758&lt;Premissas!$C$11,"1,40 – 1,59",IF(G758&lt;Premissas!$C$12,"1,60 – 1,99","≥ 2,00"))))))</f>
        <v>&lt; 1,00</v>
      </c>
      <c r="L758" s="64">
        <f>IF(G758="","",MIN(Premissas!$C$17,IF(G758&lt;Premissas!$C$8,Premissas!$E$7,IF(G758&lt;Premissas!$C$9,Premissas!$E$8,IF(G758&lt;Premissas!$C$10,Premissas!$E$9,IF(G758&lt;Premissas!$C$11,Premissas!$E$10,IF(G758&lt;Premissas!$C$12,Premissas!$E$11,Premissas!$E$12)))))))</f>
        <v>0</v>
      </c>
      <c r="M758" s="65">
        <f>IF(OR(L758="",L758=0),0,L758/Premissas!$C$16)</f>
        <v>0</v>
      </c>
      <c r="N758" s="40" t="str">
        <f>IF(L758&gt;=Premissas!$C$17,"SIM","NÃO")</f>
        <v>NÃO</v>
      </c>
    </row>
    <row r="759" spans="1:14" ht="15" customHeight="1">
      <c r="A759" s="40">
        <v>7</v>
      </c>
      <c r="B759" s="40" t="s">
        <v>1594</v>
      </c>
      <c r="C759" s="40" t="s">
        <v>1595</v>
      </c>
      <c r="D759" s="40">
        <v>930</v>
      </c>
      <c r="E759" s="40" t="s">
        <v>21</v>
      </c>
      <c r="F759" s="40">
        <f>COUNTIFS(Detalhe_Registro!$A:$A,A759,Detalhe_Registro!$D:$D,B759)</f>
        <v>1</v>
      </c>
      <c r="G759" s="63">
        <v>0.9375</v>
      </c>
      <c r="H759" s="63">
        <v>0.9375</v>
      </c>
      <c r="I759" s="62">
        <f>SUMIFS(Detalhe_Registro!$F:$F,Detalhe_Registro!$A:$A,A759,Detalhe_Registro!$D:$D,B759)</f>
        <v>107</v>
      </c>
      <c r="J759" s="63">
        <f>SUMIFS(Detalhe_Registro!$G:$G,Detalhe_Registro!$A:$A,A759,Detalhe_Registro!$D:$D,B759)</f>
        <v>7.21</v>
      </c>
      <c r="K759" s="40" t="str">
        <f>IF(G759="","",IF(G759&lt;Premissas!$C$8,"&lt; 1,00",IF(G759&lt;Premissas!$C$9,"1,00 – 1,19",IF(G759&lt;Premissas!$C$10,"1,20 – 1,39",IF(G759&lt;Premissas!$C$11,"1,40 – 1,59",IF(G759&lt;Premissas!$C$12,"1,60 – 1,99","≥ 2,00"))))))</f>
        <v>&lt; 1,00</v>
      </c>
      <c r="L759" s="64">
        <f>IF(G759="","",MIN(Premissas!$C$17,IF(G759&lt;Premissas!$C$8,Premissas!$E$7,IF(G759&lt;Premissas!$C$9,Premissas!$E$8,IF(G759&lt;Premissas!$C$10,Premissas!$E$9,IF(G759&lt;Premissas!$C$11,Premissas!$E$10,IF(G759&lt;Premissas!$C$12,Premissas!$E$11,Premissas!$E$12)))))))</f>
        <v>0</v>
      </c>
      <c r="M759" s="65">
        <f>IF(OR(L759="",L759=0),0,L759/Premissas!$C$16)</f>
        <v>0</v>
      </c>
      <c r="N759" s="40" t="str">
        <f>IF(L759&gt;=Premissas!$C$17,"SIM","NÃO")</f>
        <v>NÃO</v>
      </c>
    </row>
    <row r="760" spans="1:14" ht="15" customHeight="1">
      <c r="A760" s="40">
        <v>7</v>
      </c>
      <c r="B760" s="40" t="s">
        <v>1536</v>
      </c>
      <c r="C760" s="40" t="s">
        <v>1537</v>
      </c>
      <c r="D760" s="40">
        <v>930</v>
      </c>
      <c r="E760" s="40" t="s">
        <v>19</v>
      </c>
      <c r="F760" s="40">
        <f>COUNTIFS(Detalhe_Registro!$A:$A,A760,Detalhe_Registro!$D:$D,B760)</f>
        <v>1</v>
      </c>
      <c r="G760" s="63">
        <v>11.090909</v>
      </c>
      <c r="H760" s="63">
        <v>11.090909</v>
      </c>
      <c r="I760" s="62">
        <f>SUMIFS(Detalhe_Registro!$F:$F,Detalhe_Registro!$A:$A,A760,Detalhe_Registro!$D:$D,B760)</f>
        <v>22</v>
      </c>
      <c r="J760" s="63">
        <f>SUMIFS(Detalhe_Registro!$G:$G,Detalhe_Registro!$A:$A,A760,Detalhe_Registro!$D:$D,B760)</f>
        <v>0.09</v>
      </c>
      <c r="K760" s="40" t="str">
        <f>IF(G760="","",IF(G760&lt;Premissas!$C$8,"&lt; 1,00",IF(G760&lt;Premissas!$C$9,"1,00 – 1,19",IF(G760&lt;Premissas!$C$10,"1,20 – 1,39",IF(G760&lt;Premissas!$C$11,"1,40 – 1,59",IF(G760&lt;Premissas!$C$12,"1,60 – 1,99","≥ 2,00"))))))</f>
        <v>≥ 2,00</v>
      </c>
      <c r="L760" s="64">
        <f>IF(G760="","",MIN(Premissas!$C$17,IF(G760&lt;Premissas!$C$8,Premissas!$E$7,IF(G760&lt;Premissas!$C$9,Premissas!$E$8,IF(G760&lt;Premissas!$C$10,Premissas!$E$9,IF(G760&lt;Premissas!$C$11,Premissas!$E$10,IF(G760&lt;Premissas!$C$12,Premissas!$E$11,Premissas!$E$12)))))))</f>
        <v>750</v>
      </c>
      <c r="M760" s="65">
        <f>IF(OR(L760="",L760=0),0,L760/Premissas!$C$16)</f>
        <v>28.846153846153847</v>
      </c>
      <c r="N760" s="40" t="str">
        <f>IF(L760&gt;=Premissas!$C$17,"SIM","NÃO")</f>
        <v>SIM</v>
      </c>
    </row>
    <row r="761" spans="1:14" ht="15" customHeight="1">
      <c r="A761" s="40">
        <v>7</v>
      </c>
      <c r="B761" s="40" t="s">
        <v>1618</v>
      </c>
      <c r="C761" s="40" t="s">
        <v>1619</v>
      </c>
      <c r="D761" s="40">
        <v>930</v>
      </c>
      <c r="E761" s="40" t="s">
        <v>1939</v>
      </c>
      <c r="F761" s="40">
        <f>COUNTIFS(Detalhe_Registro!$A:$A,A761,Detalhe_Registro!$D:$D,B761)</f>
        <v>2</v>
      </c>
      <c r="G761" s="63">
        <v>1</v>
      </c>
      <c r="H761" s="63">
        <v>0.6875</v>
      </c>
      <c r="I761" s="62">
        <f>SUMIFS(Detalhe_Registro!$F:$F,Detalhe_Registro!$A:$A,A761,Detalhe_Registro!$D:$D,B761)</f>
        <v>521</v>
      </c>
      <c r="J761" s="63">
        <f>SUMIFS(Detalhe_Registro!$G:$G,Detalhe_Registro!$A:$A,A761,Detalhe_Registro!$D:$D,B761)</f>
        <v>28.21</v>
      </c>
      <c r="K761" s="40" t="str">
        <f>IF(G761="","",IF(G761&lt;Premissas!$C$8,"&lt; 1,00",IF(G761&lt;Premissas!$C$9,"1,00 – 1,19",IF(G761&lt;Premissas!$C$10,"1,20 – 1,39",IF(G761&lt;Premissas!$C$11,"1,40 – 1,59",IF(G761&lt;Premissas!$C$12,"1,60 – 1,99","≥ 2,00"))))))</f>
        <v>1,00 – 1,19</v>
      </c>
      <c r="L761" s="64">
        <f>IF(G761="","",MIN(Premissas!$C$17,IF(G761&lt;Premissas!$C$8,Premissas!$E$7,IF(G761&lt;Premissas!$C$9,Premissas!$E$8,IF(G761&lt;Premissas!$C$10,Premissas!$E$9,IF(G761&lt;Premissas!$C$11,Premissas!$E$10,IF(G761&lt;Premissas!$C$12,Premissas!$E$11,Premissas!$E$12)))))))</f>
        <v>100</v>
      </c>
      <c r="M761" s="65">
        <f>IF(OR(L761="",L761=0),0,L761/Premissas!$C$16)</f>
        <v>3.8461538461538463</v>
      </c>
      <c r="N761" s="40" t="str">
        <f>IF(L761&gt;=Premissas!$C$17,"SIM","NÃO")</f>
        <v>NÃO</v>
      </c>
    </row>
    <row r="762" spans="1:14" ht="15" customHeight="1">
      <c r="A762" s="40">
        <v>7</v>
      </c>
      <c r="B762" s="40" t="s">
        <v>1372</v>
      </c>
      <c r="C762" s="40" t="s">
        <v>1373</v>
      </c>
      <c r="D762" s="40">
        <v>930</v>
      </c>
      <c r="E762" s="40" t="s">
        <v>19</v>
      </c>
      <c r="F762" s="40">
        <f>COUNTIFS(Detalhe_Registro!$A:$A,A762,Detalhe_Registro!$D:$D,B762)</f>
        <v>1</v>
      </c>
      <c r="G762" s="63">
        <v>6.8181820000000002</v>
      </c>
      <c r="H762" s="63">
        <v>6.8181820000000002</v>
      </c>
      <c r="I762" s="62">
        <f>SUMIFS(Detalhe_Registro!$F:$F,Detalhe_Registro!$A:$A,A762,Detalhe_Registro!$D:$D,B762)</f>
        <v>15</v>
      </c>
      <c r="J762" s="63">
        <f>SUMIFS(Detalhe_Registro!$G:$G,Detalhe_Registro!$A:$A,A762,Detalhe_Registro!$D:$D,B762)</f>
        <v>0.1</v>
      </c>
      <c r="K762" s="40" t="str">
        <f>IF(G762="","",IF(G762&lt;Premissas!$C$8,"&lt; 1,00",IF(G762&lt;Premissas!$C$9,"1,00 – 1,19",IF(G762&lt;Premissas!$C$10,"1,20 – 1,39",IF(G762&lt;Premissas!$C$11,"1,40 – 1,59",IF(G762&lt;Premissas!$C$12,"1,60 – 1,99","≥ 2,00"))))))</f>
        <v>≥ 2,00</v>
      </c>
      <c r="L762" s="64">
        <f>IF(G762="","",MIN(Premissas!$C$17,IF(G762&lt;Premissas!$C$8,Premissas!$E$7,IF(G762&lt;Premissas!$C$9,Premissas!$E$8,IF(G762&lt;Premissas!$C$10,Premissas!$E$9,IF(G762&lt;Premissas!$C$11,Premissas!$E$10,IF(G762&lt;Premissas!$C$12,Premissas!$E$11,Premissas!$E$12)))))))</f>
        <v>750</v>
      </c>
      <c r="M762" s="65">
        <f>IF(OR(L762="",L762=0),0,L762/Premissas!$C$16)</f>
        <v>28.846153846153847</v>
      </c>
      <c r="N762" s="40" t="str">
        <f>IF(L762&gt;=Premissas!$C$17,"SIM","NÃO")</f>
        <v>SIM</v>
      </c>
    </row>
    <row r="763" spans="1:14" ht="15" customHeight="1">
      <c r="A763" s="40">
        <v>7</v>
      </c>
      <c r="B763" s="40" t="s">
        <v>1652</v>
      </c>
      <c r="C763" s="40" t="s">
        <v>1653</v>
      </c>
      <c r="D763" s="40">
        <v>930</v>
      </c>
      <c r="E763" s="40" t="s">
        <v>20</v>
      </c>
      <c r="F763" s="40">
        <f>COUNTIFS(Detalhe_Registro!$A:$A,A763,Detalhe_Registro!$D:$D,B763)</f>
        <v>1</v>
      </c>
      <c r="G763" s="63">
        <v>1.529412</v>
      </c>
      <c r="H763" s="63">
        <v>1.529412</v>
      </c>
      <c r="I763" s="62">
        <f>SUMIFS(Detalhe_Registro!$F:$F,Detalhe_Registro!$A:$A,A763,Detalhe_Registro!$D:$D,B763)</f>
        <v>3302</v>
      </c>
      <c r="J763" s="63">
        <f>SUMIFS(Detalhe_Registro!$G:$G,Detalhe_Registro!$A:$A,A763,Detalhe_Registro!$D:$D,B763)</f>
        <v>126.73</v>
      </c>
      <c r="K763" s="40" t="str">
        <f>IF(G763="","",IF(G763&lt;Premissas!$C$8,"&lt; 1,00",IF(G763&lt;Premissas!$C$9,"1,00 – 1,19",IF(G763&lt;Premissas!$C$10,"1,20 – 1,39",IF(G763&lt;Premissas!$C$11,"1,40 – 1,59",IF(G763&lt;Premissas!$C$12,"1,60 – 1,99","≥ 2,00"))))))</f>
        <v>1,40 – 1,59</v>
      </c>
      <c r="L763" s="64">
        <f>IF(G763="","",MIN(Premissas!$C$17,IF(G763&lt;Premissas!$C$8,Premissas!$E$7,IF(G763&lt;Premissas!$C$9,Premissas!$E$8,IF(G763&lt;Premissas!$C$10,Premissas!$E$9,IF(G763&lt;Premissas!$C$11,Premissas!$E$10,IF(G763&lt;Premissas!$C$12,Premissas!$E$11,Premissas!$E$12)))))))</f>
        <v>350</v>
      </c>
      <c r="M763" s="65">
        <f>IF(OR(L763="",L763=0),0,L763/Premissas!$C$16)</f>
        <v>13.461538461538462</v>
      </c>
      <c r="N763" s="40" t="str">
        <f>IF(L763&gt;=Premissas!$C$17,"SIM","NÃO")</f>
        <v>NÃO</v>
      </c>
    </row>
    <row r="764" spans="1:14" ht="15" customHeight="1">
      <c r="A764" s="40">
        <v>7</v>
      </c>
      <c r="B764" s="40" t="s">
        <v>1584</v>
      </c>
      <c r="C764" s="40" t="s">
        <v>1585</v>
      </c>
      <c r="D764" s="40">
        <v>930</v>
      </c>
      <c r="E764" s="40" t="s">
        <v>19</v>
      </c>
      <c r="F764" s="40">
        <f>COUNTIFS(Detalhe_Registro!$A:$A,A764,Detalhe_Registro!$D:$D,B764)</f>
        <v>1</v>
      </c>
      <c r="G764" s="63">
        <v>3.0909089999999999</v>
      </c>
      <c r="H764" s="63">
        <v>3.0909089999999999</v>
      </c>
      <c r="I764" s="62">
        <f>SUMIFS(Detalhe_Registro!$F:$F,Detalhe_Registro!$A:$A,A764,Detalhe_Registro!$D:$D,B764)</f>
        <v>2586</v>
      </c>
      <c r="J764" s="63">
        <f>SUMIFS(Detalhe_Registro!$G:$G,Detalhe_Registro!$A:$A,A764,Detalhe_Registro!$D:$D,B764)</f>
        <v>38.049999999999997</v>
      </c>
      <c r="K764" s="40" t="str">
        <f>IF(G764="","",IF(G764&lt;Premissas!$C$8,"&lt; 1,00",IF(G764&lt;Premissas!$C$9,"1,00 – 1,19",IF(G764&lt;Premissas!$C$10,"1,20 – 1,39",IF(G764&lt;Premissas!$C$11,"1,40 – 1,59",IF(G764&lt;Premissas!$C$12,"1,60 – 1,99","≥ 2,00"))))))</f>
        <v>≥ 2,00</v>
      </c>
      <c r="L764" s="64">
        <f>IF(G764="","",MIN(Premissas!$C$17,IF(G764&lt;Premissas!$C$8,Premissas!$E$7,IF(G764&lt;Premissas!$C$9,Premissas!$E$8,IF(G764&lt;Premissas!$C$10,Premissas!$E$9,IF(G764&lt;Premissas!$C$11,Premissas!$E$10,IF(G764&lt;Premissas!$C$12,Premissas!$E$11,Premissas!$E$12)))))))</f>
        <v>750</v>
      </c>
      <c r="M764" s="65">
        <f>IF(OR(L764="",L764=0),0,L764/Premissas!$C$16)</f>
        <v>28.846153846153847</v>
      </c>
      <c r="N764" s="40" t="str">
        <f>IF(L764&gt;=Premissas!$C$17,"SIM","NÃO")</f>
        <v>SIM</v>
      </c>
    </row>
    <row r="765" spans="1:14" ht="15" customHeight="1">
      <c r="A765" s="40">
        <v>7</v>
      </c>
      <c r="B765" s="40" t="s">
        <v>1590</v>
      </c>
      <c r="C765" s="40" t="s">
        <v>1591</v>
      </c>
      <c r="D765" s="40">
        <v>930</v>
      </c>
      <c r="E765" s="40" t="s">
        <v>19</v>
      </c>
      <c r="F765" s="40">
        <f>COUNTIFS(Detalhe_Registro!$A:$A,A765,Detalhe_Registro!$D:$D,B765)</f>
        <v>1</v>
      </c>
      <c r="G765" s="63">
        <v>2.3181820000000002</v>
      </c>
      <c r="H765" s="63">
        <v>2.3181820000000002</v>
      </c>
      <c r="I765" s="62">
        <f>SUMIFS(Detalhe_Registro!$F:$F,Detalhe_Registro!$A:$A,A765,Detalhe_Registro!$D:$D,B765)</f>
        <v>1994</v>
      </c>
      <c r="J765" s="63">
        <f>SUMIFS(Detalhe_Registro!$G:$G,Detalhe_Registro!$A:$A,A765,Detalhe_Registro!$D:$D,B765)</f>
        <v>39.4</v>
      </c>
      <c r="K765" s="40" t="str">
        <f>IF(G765="","",IF(G765&lt;Premissas!$C$8,"&lt; 1,00",IF(G765&lt;Premissas!$C$9,"1,00 – 1,19",IF(G765&lt;Premissas!$C$10,"1,20 – 1,39",IF(G765&lt;Premissas!$C$11,"1,40 – 1,59",IF(G765&lt;Premissas!$C$12,"1,60 – 1,99","≥ 2,00"))))))</f>
        <v>≥ 2,00</v>
      </c>
      <c r="L765" s="64">
        <f>IF(G765="","",MIN(Premissas!$C$17,IF(G765&lt;Premissas!$C$8,Premissas!$E$7,IF(G765&lt;Premissas!$C$9,Premissas!$E$8,IF(G765&lt;Premissas!$C$10,Premissas!$E$9,IF(G765&lt;Premissas!$C$11,Premissas!$E$10,IF(G765&lt;Premissas!$C$12,Premissas!$E$11,Premissas!$E$12)))))))</f>
        <v>750</v>
      </c>
      <c r="M765" s="65">
        <f>IF(OR(L765="",L765=0),0,L765/Premissas!$C$16)</f>
        <v>28.846153846153847</v>
      </c>
      <c r="N765" s="40" t="str">
        <f>IF(L765&gt;=Premissas!$C$17,"SIM","NÃO")</f>
        <v>SIM</v>
      </c>
    </row>
    <row r="766" spans="1:14" ht="15" customHeight="1">
      <c r="A766" s="40">
        <v>7</v>
      </c>
      <c r="B766" s="40" t="s">
        <v>1386</v>
      </c>
      <c r="C766" s="40" t="s">
        <v>1387</v>
      </c>
      <c r="D766" s="40">
        <v>930</v>
      </c>
      <c r="E766" s="40" t="s">
        <v>21</v>
      </c>
      <c r="F766" s="40">
        <f>COUNTIFS(Detalhe_Registro!$A:$A,A766,Detalhe_Registro!$D:$D,B766)</f>
        <v>1</v>
      </c>
      <c r="G766" s="63">
        <v>1.8125</v>
      </c>
      <c r="H766" s="63">
        <v>1.8125</v>
      </c>
      <c r="I766" s="62">
        <f>SUMIFS(Detalhe_Registro!$F:$F,Detalhe_Registro!$A:$A,A766,Detalhe_Registro!$D:$D,B766)</f>
        <v>630</v>
      </c>
      <c r="J766" s="63">
        <f>SUMIFS(Detalhe_Registro!$G:$G,Detalhe_Registro!$A:$A,A766,Detalhe_Registro!$D:$D,B766)</f>
        <v>21.61</v>
      </c>
      <c r="K766" s="40" t="str">
        <f>IF(G766="","",IF(G766&lt;Premissas!$C$8,"&lt; 1,00",IF(G766&lt;Premissas!$C$9,"1,00 – 1,19",IF(G766&lt;Premissas!$C$10,"1,20 – 1,39",IF(G766&lt;Premissas!$C$11,"1,40 – 1,59",IF(G766&lt;Premissas!$C$12,"1,60 – 1,99","≥ 2,00"))))))</f>
        <v>1,60 – 1,99</v>
      </c>
      <c r="L766" s="64">
        <f>IF(G766="","",MIN(Premissas!$C$17,IF(G766&lt;Premissas!$C$8,Premissas!$E$7,IF(G766&lt;Premissas!$C$9,Premissas!$E$8,IF(G766&lt;Premissas!$C$10,Premissas!$E$9,IF(G766&lt;Premissas!$C$11,Premissas!$E$10,IF(G766&lt;Premissas!$C$12,Premissas!$E$11,Premissas!$E$12)))))))</f>
        <v>500</v>
      </c>
      <c r="M766" s="65">
        <f>IF(OR(L766="",L766=0),0,L766/Premissas!$C$16)</f>
        <v>19.23076923076923</v>
      </c>
      <c r="N766" s="40" t="str">
        <f>IF(L766&gt;=Premissas!$C$17,"SIM","NÃO")</f>
        <v>NÃO</v>
      </c>
    </row>
    <row r="767" spans="1:14" ht="15" customHeight="1">
      <c r="A767" s="40">
        <v>7</v>
      </c>
      <c r="B767" s="40" t="s">
        <v>1428</v>
      </c>
      <c r="C767" s="40" t="s">
        <v>1429</v>
      </c>
      <c r="D767" s="40">
        <v>930</v>
      </c>
      <c r="E767" s="40" t="s">
        <v>20</v>
      </c>
      <c r="F767" s="40">
        <f>COUNTIFS(Detalhe_Registro!$A:$A,A767,Detalhe_Registro!$D:$D,B767)</f>
        <v>1</v>
      </c>
      <c r="G767" s="63">
        <v>1</v>
      </c>
      <c r="H767" s="63">
        <v>1</v>
      </c>
      <c r="I767" s="62">
        <f>SUMIFS(Detalhe_Registro!$F:$F,Detalhe_Registro!$A:$A,A767,Detalhe_Registro!$D:$D,B767)</f>
        <v>2204</v>
      </c>
      <c r="J767" s="63">
        <f>SUMIFS(Detalhe_Registro!$G:$G,Detalhe_Registro!$A:$A,A767,Detalhe_Registro!$D:$D,B767)</f>
        <v>127.4</v>
      </c>
      <c r="K767" s="40" t="str">
        <f>IF(G767="","",IF(G767&lt;Premissas!$C$8,"&lt; 1,00",IF(G767&lt;Premissas!$C$9,"1,00 – 1,19",IF(G767&lt;Premissas!$C$10,"1,20 – 1,39",IF(G767&lt;Premissas!$C$11,"1,40 – 1,59",IF(G767&lt;Premissas!$C$12,"1,60 – 1,99","≥ 2,00"))))))</f>
        <v>1,00 – 1,19</v>
      </c>
      <c r="L767" s="64">
        <f>IF(G767="","",MIN(Premissas!$C$17,IF(G767&lt;Premissas!$C$8,Premissas!$E$7,IF(G767&lt;Premissas!$C$9,Premissas!$E$8,IF(G767&lt;Premissas!$C$10,Premissas!$E$9,IF(G767&lt;Premissas!$C$11,Premissas!$E$10,IF(G767&lt;Premissas!$C$12,Premissas!$E$11,Premissas!$E$12)))))))</f>
        <v>100</v>
      </c>
      <c r="M767" s="65">
        <f>IF(OR(L767="",L767=0),0,L767/Premissas!$C$16)</f>
        <v>3.8461538461538463</v>
      </c>
      <c r="N767" s="40" t="str">
        <f>IF(L767&gt;=Premissas!$C$17,"SIM","NÃO")</f>
        <v>NÃO</v>
      </c>
    </row>
    <row r="768" spans="1:14" ht="15" customHeight="1">
      <c r="A768" s="40">
        <v>7</v>
      </c>
      <c r="B768" s="40" t="s">
        <v>1608</v>
      </c>
      <c r="C768" s="40" t="s">
        <v>1609</v>
      </c>
      <c r="D768" s="40">
        <v>930</v>
      </c>
      <c r="E768" s="40" t="s">
        <v>19</v>
      </c>
      <c r="F768" s="40">
        <f>COUNTIFS(Detalhe_Registro!$A:$A,A768,Detalhe_Registro!$D:$D,B768)</f>
        <v>1</v>
      </c>
      <c r="G768" s="63">
        <v>2.0909089999999999</v>
      </c>
      <c r="H768" s="63">
        <v>2.0909089999999999</v>
      </c>
      <c r="I768" s="62">
        <f>SUMIFS(Detalhe_Registro!$F:$F,Detalhe_Registro!$A:$A,A768,Detalhe_Registro!$D:$D,B768)</f>
        <v>154</v>
      </c>
      <c r="J768" s="63">
        <f>SUMIFS(Detalhe_Registro!$G:$G,Detalhe_Registro!$A:$A,A768,Detalhe_Registro!$D:$D,B768)</f>
        <v>3.37</v>
      </c>
      <c r="K768" s="40" t="str">
        <f>IF(G768="","",IF(G768&lt;Premissas!$C$8,"&lt; 1,00",IF(G768&lt;Premissas!$C$9,"1,00 – 1,19",IF(G768&lt;Premissas!$C$10,"1,20 – 1,39",IF(G768&lt;Premissas!$C$11,"1,40 – 1,59",IF(G768&lt;Premissas!$C$12,"1,60 – 1,99","≥ 2,00"))))))</f>
        <v>≥ 2,00</v>
      </c>
      <c r="L768" s="64">
        <f>IF(G768="","",MIN(Premissas!$C$17,IF(G768&lt;Premissas!$C$8,Premissas!$E$7,IF(G768&lt;Premissas!$C$9,Premissas!$E$8,IF(G768&lt;Premissas!$C$10,Premissas!$E$9,IF(G768&lt;Premissas!$C$11,Premissas!$E$10,IF(G768&lt;Premissas!$C$12,Premissas!$E$11,Premissas!$E$12)))))))</f>
        <v>750</v>
      </c>
      <c r="M768" s="65">
        <f>IF(OR(L768="",L768=0),0,L768/Premissas!$C$16)</f>
        <v>28.846153846153847</v>
      </c>
      <c r="N768" s="40" t="str">
        <f>IF(L768&gt;=Premissas!$C$17,"SIM","NÃO")</f>
        <v>SIM</v>
      </c>
    </row>
    <row r="769" spans="1:14" ht="15" customHeight="1">
      <c r="A769" s="40">
        <v>7</v>
      </c>
      <c r="B769" s="40" t="s">
        <v>1616</v>
      </c>
      <c r="C769" s="40" t="s">
        <v>1617</v>
      </c>
      <c r="D769" s="40">
        <v>930</v>
      </c>
      <c r="E769" s="40" t="s">
        <v>19</v>
      </c>
      <c r="F769" s="40">
        <f>COUNTIFS(Detalhe_Registro!$A:$A,A769,Detalhe_Registro!$D:$D,B769)</f>
        <v>1</v>
      </c>
      <c r="G769" s="63">
        <v>0.68181800000000004</v>
      </c>
      <c r="H769" s="63">
        <v>0.68181800000000004</v>
      </c>
      <c r="I769" s="62">
        <f>SUMIFS(Detalhe_Registro!$F:$F,Detalhe_Registro!$A:$A,A769,Detalhe_Registro!$D:$D,B769)</f>
        <v>554</v>
      </c>
      <c r="J769" s="63">
        <f>SUMIFS(Detalhe_Registro!$G:$G,Detalhe_Registro!$A:$A,A769,Detalhe_Registro!$D:$D,B769)</f>
        <v>37.39</v>
      </c>
      <c r="K769" s="40" t="str">
        <f>IF(G769="","",IF(G769&lt;Premissas!$C$8,"&lt; 1,00",IF(G769&lt;Premissas!$C$9,"1,00 – 1,19",IF(G769&lt;Premissas!$C$10,"1,20 – 1,39",IF(G769&lt;Premissas!$C$11,"1,40 – 1,59",IF(G769&lt;Premissas!$C$12,"1,60 – 1,99","≥ 2,00"))))))</f>
        <v>&lt; 1,00</v>
      </c>
      <c r="L769" s="64">
        <f>IF(G769="","",MIN(Premissas!$C$17,IF(G769&lt;Premissas!$C$8,Premissas!$E$7,IF(G769&lt;Premissas!$C$9,Premissas!$E$8,IF(G769&lt;Premissas!$C$10,Premissas!$E$9,IF(G769&lt;Premissas!$C$11,Premissas!$E$10,IF(G769&lt;Premissas!$C$12,Premissas!$E$11,Premissas!$E$12)))))))</f>
        <v>0</v>
      </c>
      <c r="M769" s="65">
        <f>IF(OR(L769="",L769=0),0,L769/Premissas!$C$16)</f>
        <v>0</v>
      </c>
      <c r="N769" s="40" t="str">
        <f>IF(L769&gt;=Premissas!$C$17,"SIM","NÃO")</f>
        <v>NÃO</v>
      </c>
    </row>
    <row r="770" spans="1:14" ht="15" customHeight="1">
      <c r="A770" s="40">
        <v>7</v>
      </c>
      <c r="B770" s="40" t="s">
        <v>1644</v>
      </c>
      <c r="C770" s="40" t="s">
        <v>1645</v>
      </c>
      <c r="D770" s="40">
        <v>930</v>
      </c>
      <c r="E770" s="40" t="s">
        <v>22</v>
      </c>
      <c r="F770" s="40">
        <f>COUNTIFS(Detalhe_Registro!$A:$A,A770,Detalhe_Registro!$D:$D,B770)</f>
        <v>1</v>
      </c>
      <c r="G770" s="63">
        <v>0.55000000000000004</v>
      </c>
      <c r="H770" s="63">
        <v>0.55000000000000004</v>
      </c>
      <c r="I770" s="62">
        <f>SUMIFS(Detalhe_Registro!$F:$F,Detalhe_Registro!$A:$A,A770,Detalhe_Registro!$D:$D,B770)</f>
        <v>726</v>
      </c>
      <c r="J770" s="63">
        <f>SUMIFS(Detalhe_Registro!$G:$G,Detalhe_Registro!$A:$A,A770,Detalhe_Registro!$D:$D,B770)</f>
        <v>63.55</v>
      </c>
      <c r="K770" s="40" t="str">
        <f>IF(G770="","",IF(G770&lt;Premissas!$C$8,"&lt; 1,00",IF(G770&lt;Premissas!$C$9,"1,00 – 1,19",IF(G770&lt;Premissas!$C$10,"1,20 – 1,39",IF(G770&lt;Premissas!$C$11,"1,40 – 1,59",IF(G770&lt;Premissas!$C$12,"1,60 – 1,99","≥ 2,00"))))))</f>
        <v>&lt; 1,00</v>
      </c>
      <c r="L770" s="64">
        <f>IF(G770="","",MIN(Premissas!$C$17,IF(G770&lt;Premissas!$C$8,Premissas!$E$7,IF(G770&lt;Premissas!$C$9,Premissas!$E$8,IF(G770&lt;Premissas!$C$10,Premissas!$E$9,IF(G770&lt;Premissas!$C$11,Premissas!$E$10,IF(G770&lt;Premissas!$C$12,Premissas!$E$11,Premissas!$E$12)))))))</f>
        <v>0</v>
      </c>
      <c r="M770" s="65">
        <f>IF(OR(L770="",L770=0),0,L770/Premissas!$C$16)</f>
        <v>0</v>
      </c>
      <c r="N770" s="40" t="str">
        <f>IF(L770&gt;=Premissas!$C$17,"SIM","NÃO")</f>
        <v>NÃO</v>
      </c>
    </row>
    <row r="771" spans="1:14" ht="15" customHeight="1">
      <c r="A771" s="40">
        <v>7</v>
      </c>
      <c r="B771" s="40" t="s">
        <v>1442</v>
      </c>
      <c r="C771" s="40" t="s">
        <v>1443</v>
      </c>
      <c r="D771" s="40">
        <v>930</v>
      </c>
      <c r="E771" s="40" t="s">
        <v>19</v>
      </c>
      <c r="F771" s="40">
        <f>COUNTIFS(Detalhe_Registro!$A:$A,A771,Detalhe_Registro!$D:$D,B771)</f>
        <v>1</v>
      </c>
      <c r="G771" s="63">
        <v>0.13636400000000001</v>
      </c>
      <c r="H771" s="63">
        <v>0.13636400000000001</v>
      </c>
      <c r="I771" s="62">
        <f>SUMIFS(Detalhe_Registro!$F:$F,Detalhe_Registro!$A:$A,A771,Detalhe_Registro!$D:$D,B771)</f>
        <v>31</v>
      </c>
      <c r="J771" s="63">
        <f>SUMIFS(Detalhe_Registro!$G:$G,Detalhe_Registro!$A:$A,A771,Detalhe_Registro!$D:$D,B771)</f>
        <v>10.84</v>
      </c>
      <c r="K771" s="40" t="str">
        <f>IF(G771="","",IF(G771&lt;Premissas!$C$8,"&lt; 1,00",IF(G771&lt;Premissas!$C$9,"1,00 – 1,19",IF(G771&lt;Premissas!$C$10,"1,20 – 1,39",IF(G771&lt;Premissas!$C$11,"1,40 – 1,59",IF(G771&lt;Premissas!$C$12,"1,60 – 1,99","≥ 2,00"))))))</f>
        <v>&lt; 1,00</v>
      </c>
      <c r="L771" s="64">
        <f>IF(G771="","",MIN(Premissas!$C$17,IF(G771&lt;Premissas!$C$8,Premissas!$E$7,IF(G771&lt;Premissas!$C$9,Premissas!$E$8,IF(G771&lt;Premissas!$C$10,Premissas!$E$9,IF(G771&lt;Premissas!$C$11,Premissas!$E$10,IF(G771&lt;Premissas!$C$12,Premissas!$E$11,Premissas!$E$12)))))))</f>
        <v>0</v>
      </c>
      <c r="M771" s="65">
        <f>IF(OR(L771="",L771=0),0,L771/Premissas!$C$16)</f>
        <v>0</v>
      </c>
      <c r="N771" s="40" t="str">
        <f>IF(L771&gt;=Premissas!$C$17,"SIM","NÃO")</f>
        <v>NÃO</v>
      </c>
    </row>
    <row r="772" spans="1:14" ht="15" customHeight="1">
      <c r="A772" s="40">
        <v>7</v>
      </c>
      <c r="B772" s="40" t="s">
        <v>1450</v>
      </c>
      <c r="C772" s="40" t="s">
        <v>1451</v>
      </c>
      <c r="D772" s="40">
        <v>930</v>
      </c>
      <c r="E772" s="40" t="s">
        <v>1939</v>
      </c>
      <c r="F772" s="40">
        <f>COUNTIFS(Detalhe_Registro!$A:$A,A772,Detalhe_Registro!$D:$D,B772)</f>
        <v>2</v>
      </c>
      <c r="G772" s="63">
        <v>1.0625</v>
      </c>
      <c r="H772" s="63">
        <v>0.82670500000000002</v>
      </c>
      <c r="I772" s="62">
        <f>SUMIFS(Detalhe_Registro!$F:$F,Detalhe_Registro!$A:$A,A772,Detalhe_Registro!$D:$D,B772)</f>
        <v>720</v>
      </c>
      <c r="J772" s="63">
        <f>SUMIFS(Detalhe_Registro!$G:$G,Detalhe_Registro!$A:$A,A772,Detalhe_Registro!$D:$D,B772)</f>
        <v>50.45</v>
      </c>
      <c r="K772" s="40" t="str">
        <f>IF(G772="","",IF(G772&lt;Premissas!$C$8,"&lt; 1,00",IF(G772&lt;Premissas!$C$9,"1,00 – 1,19",IF(G772&lt;Premissas!$C$10,"1,20 – 1,39",IF(G772&lt;Premissas!$C$11,"1,40 – 1,59",IF(G772&lt;Premissas!$C$12,"1,60 – 1,99","≥ 2,00"))))))</f>
        <v>1,00 – 1,19</v>
      </c>
      <c r="L772" s="64">
        <f>IF(G772="","",MIN(Premissas!$C$17,IF(G772&lt;Premissas!$C$8,Premissas!$E$7,IF(G772&lt;Premissas!$C$9,Premissas!$E$8,IF(G772&lt;Premissas!$C$10,Premissas!$E$9,IF(G772&lt;Premissas!$C$11,Premissas!$E$10,IF(G772&lt;Premissas!$C$12,Premissas!$E$11,Premissas!$E$12)))))))</f>
        <v>100</v>
      </c>
      <c r="M772" s="65">
        <f>IF(OR(L772="",L772=0),0,L772/Premissas!$C$16)</f>
        <v>3.8461538461538463</v>
      </c>
      <c r="N772" s="40" t="str">
        <f>IF(L772&gt;=Premissas!$C$17,"SIM","NÃO")</f>
        <v>NÃO</v>
      </c>
    </row>
    <row r="773" spans="1:14" ht="15" customHeight="1">
      <c r="A773" s="40">
        <v>7</v>
      </c>
      <c r="B773" s="40" t="s">
        <v>1408</v>
      </c>
      <c r="C773" s="40" t="s">
        <v>1409</v>
      </c>
      <c r="D773" s="40">
        <v>930</v>
      </c>
      <c r="E773" s="40" t="s">
        <v>22</v>
      </c>
      <c r="F773" s="40">
        <f>COUNTIFS(Detalhe_Registro!$A:$A,A773,Detalhe_Registro!$D:$D,B773)</f>
        <v>1</v>
      </c>
      <c r="G773" s="63">
        <v>0.9</v>
      </c>
      <c r="H773" s="63">
        <v>0.9</v>
      </c>
      <c r="I773" s="62">
        <f>SUMIFS(Detalhe_Registro!$F:$F,Detalhe_Registro!$A:$A,A773,Detalhe_Registro!$D:$D,B773)</f>
        <v>467</v>
      </c>
      <c r="J773" s="63">
        <f>SUMIFS(Detalhe_Registro!$G:$G,Detalhe_Registro!$A:$A,A773,Detalhe_Registro!$D:$D,B773)</f>
        <v>25.79</v>
      </c>
      <c r="K773" s="40" t="str">
        <f>IF(G773="","",IF(G773&lt;Premissas!$C$8,"&lt; 1,00",IF(G773&lt;Premissas!$C$9,"1,00 – 1,19",IF(G773&lt;Premissas!$C$10,"1,20 – 1,39",IF(G773&lt;Premissas!$C$11,"1,40 – 1,59",IF(G773&lt;Premissas!$C$12,"1,60 – 1,99","≥ 2,00"))))))</f>
        <v>&lt; 1,00</v>
      </c>
      <c r="L773" s="64">
        <f>IF(G773="","",MIN(Premissas!$C$17,IF(G773&lt;Premissas!$C$8,Premissas!$E$7,IF(G773&lt;Premissas!$C$9,Premissas!$E$8,IF(G773&lt;Premissas!$C$10,Premissas!$E$9,IF(G773&lt;Premissas!$C$11,Premissas!$E$10,IF(G773&lt;Premissas!$C$12,Premissas!$E$11,Premissas!$E$12)))))))</f>
        <v>0</v>
      </c>
      <c r="M773" s="65">
        <f>IF(OR(L773="",L773=0),0,L773/Premissas!$C$16)</f>
        <v>0</v>
      </c>
      <c r="N773" s="40" t="str">
        <f>IF(L773&gt;=Premissas!$C$17,"SIM","NÃO")</f>
        <v>NÃO</v>
      </c>
    </row>
    <row r="774" spans="1:14" ht="15" customHeight="1">
      <c r="A774" s="40">
        <v>7</v>
      </c>
      <c r="B774" s="40" t="s">
        <v>1366</v>
      </c>
      <c r="C774" s="40" t="s">
        <v>1367</v>
      </c>
      <c r="D774" s="40">
        <v>930</v>
      </c>
      <c r="E774" s="40" t="s">
        <v>22</v>
      </c>
      <c r="F774" s="40">
        <f>COUNTIFS(Detalhe_Registro!$A:$A,A774,Detalhe_Registro!$D:$D,B774)</f>
        <v>1</v>
      </c>
      <c r="G774" s="63">
        <v>1.25</v>
      </c>
      <c r="H774" s="63">
        <v>1.25</v>
      </c>
      <c r="I774" s="62">
        <f>SUMIFS(Detalhe_Registro!$F:$F,Detalhe_Registro!$A:$A,A774,Detalhe_Registro!$D:$D,B774)</f>
        <v>2752</v>
      </c>
      <c r="J774" s="63">
        <f>SUMIFS(Detalhe_Registro!$G:$G,Detalhe_Registro!$A:$A,A774,Detalhe_Registro!$D:$D,B774)</f>
        <v>108.7</v>
      </c>
      <c r="K774" s="40" t="str">
        <f>IF(G774="","",IF(G774&lt;Premissas!$C$8,"&lt; 1,00",IF(G774&lt;Premissas!$C$9,"1,00 – 1,19",IF(G774&lt;Premissas!$C$10,"1,20 – 1,39",IF(G774&lt;Premissas!$C$11,"1,40 – 1,59",IF(G774&lt;Premissas!$C$12,"1,60 – 1,99","≥ 2,00"))))))</f>
        <v>1,20 – 1,39</v>
      </c>
      <c r="L774" s="64">
        <f>IF(G774="","",MIN(Premissas!$C$17,IF(G774&lt;Premissas!$C$8,Premissas!$E$7,IF(G774&lt;Premissas!$C$9,Premissas!$E$8,IF(G774&lt;Premissas!$C$10,Premissas!$E$9,IF(G774&lt;Premissas!$C$11,Premissas!$E$10,IF(G774&lt;Premissas!$C$12,Premissas!$E$11,Premissas!$E$12)))))))</f>
        <v>200</v>
      </c>
      <c r="M774" s="65">
        <f>IF(OR(L774="",L774=0),0,L774/Premissas!$C$16)</f>
        <v>7.6923076923076925</v>
      </c>
      <c r="N774" s="40" t="str">
        <f>IF(L774&gt;=Premissas!$C$17,"SIM","NÃO")</f>
        <v>NÃO</v>
      </c>
    </row>
    <row r="775" spans="1:14" ht="15" customHeight="1">
      <c r="A775" s="40">
        <v>7</v>
      </c>
      <c r="B775" s="40" t="s">
        <v>1610</v>
      </c>
      <c r="C775" s="40" t="s">
        <v>1611</v>
      </c>
      <c r="D775" s="40">
        <v>930</v>
      </c>
      <c r="E775" s="40" t="s">
        <v>19</v>
      </c>
      <c r="F775" s="40">
        <f>COUNTIFS(Detalhe_Registro!$A:$A,A775,Detalhe_Registro!$D:$D,B775)</f>
        <v>1</v>
      </c>
      <c r="G775" s="63">
        <v>0.5</v>
      </c>
      <c r="H775" s="63">
        <v>0.5</v>
      </c>
      <c r="I775" s="62">
        <f>SUMIFS(Detalhe_Registro!$F:$F,Detalhe_Registro!$A:$A,A775,Detalhe_Registro!$D:$D,B775)</f>
        <v>216</v>
      </c>
      <c r="J775" s="63">
        <f>SUMIFS(Detalhe_Registro!$G:$G,Detalhe_Registro!$A:$A,A775,Detalhe_Registro!$D:$D,B775)</f>
        <v>19.09</v>
      </c>
      <c r="K775" s="40" t="str">
        <f>IF(G775="","",IF(G775&lt;Premissas!$C$8,"&lt; 1,00",IF(G775&lt;Premissas!$C$9,"1,00 – 1,19",IF(G775&lt;Premissas!$C$10,"1,20 – 1,39",IF(G775&lt;Premissas!$C$11,"1,40 – 1,59",IF(G775&lt;Premissas!$C$12,"1,60 – 1,99","≥ 2,00"))))))</f>
        <v>&lt; 1,00</v>
      </c>
      <c r="L775" s="64">
        <f>IF(G775="","",MIN(Premissas!$C$17,IF(G775&lt;Premissas!$C$8,Premissas!$E$7,IF(G775&lt;Premissas!$C$9,Premissas!$E$8,IF(G775&lt;Premissas!$C$10,Premissas!$E$9,IF(G775&lt;Premissas!$C$11,Premissas!$E$10,IF(G775&lt;Premissas!$C$12,Premissas!$E$11,Premissas!$E$12)))))))</f>
        <v>0</v>
      </c>
      <c r="M775" s="65">
        <f>IF(OR(L775="",L775=0),0,L775/Premissas!$C$16)</f>
        <v>0</v>
      </c>
      <c r="N775" s="40" t="str">
        <f>IF(L775&gt;=Premissas!$C$17,"SIM","NÃO")</f>
        <v>NÃO</v>
      </c>
    </row>
    <row r="776" spans="1:14" ht="15" customHeight="1">
      <c r="A776" s="40">
        <v>7</v>
      </c>
      <c r="B776" s="40" t="s">
        <v>1524</v>
      </c>
      <c r="C776" s="40" t="s">
        <v>1525</v>
      </c>
      <c r="D776" s="40">
        <v>930</v>
      </c>
      <c r="E776" s="40" t="s">
        <v>22</v>
      </c>
      <c r="F776" s="40">
        <f>COUNTIFS(Detalhe_Registro!$A:$A,A776,Detalhe_Registro!$D:$D,B776)</f>
        <v>1</v>
      </c>
      <c r="G776" s="63">
        <v>1.85</v>
      </c>
      <c r="H776" s="63">
        <v>1.85</v>
      </c>
      <c r="I776" s="62">
        <f>SUMIFS(Detalhe_Registro!$F:$F,Detalhe_Registro!$A:$A,A776,Detalhe_Registro!$D:$D,B776)</f>
        <v>2348</v>
      </c>
      <c r="J776" s="63">
        <f>SUMIFS(Detalhe_Registro!$G:$G,Detalhe_Registro!$A:$A,A776,Detalhe_Registro!$D:$D,B776)</f>
        <v>64.069999999999993</v>
      </c>
      <c r="K776" s="40" t="str">
        <f>IF(G776="","",IF(G776&lt;Premissas!$C$8,"&lt; 1,00",IF(G776&lt;Premissas!$C$9,"1,00 – 1,19",IF(G776&lt;Premissas!$C$10,"1,20 – 1,39",IF(G776&lt;Premissas!$C$11,"1,40 – 1,59",IF(G776&lt;Premissas!$C$12,"1,60 – 1,99","≥ 2,00"))))))</f>
        <v>1,60 – 1,99</v>
      </c>
      <c r="L776" s="64">
        <f>IF(G776="","",MIN(Premissas!$C$17,IF(G776&lt;Premissas!$C$8,Premissas!$E$7,IF(G776&lt;Premissas!$C$9,Premissas!$E$8,IF(G776&lt;Premissas!$C$10,Premissas!$E$9,IF(G776&lt;Premissas!$C$11,Premissas!$E$10,IF(G776&lt;Premissas!$C$12,Premissas!$E$11,Premissas!$E$12)))))))</f>
        <v>500</v>
      </c>
      <c r="M776" s="65">
        <f>IF(OR(L776="",L776=0),0,L776/Premissas!$C$16)</f>
        <v>19.23076923076923</v>
      </c>
      <c r="N776" s="40" t="str">
        <f>IF(L776&gt;=Premissas!$C$17,"SIM","NÃO")</f>
        <v>NÃO</v>
      </c>
    </row>
    <row r="777" spans="1:14" ht="15" customHeight="1">
      <c r="A777" s="40">
        <v>7</v>
      </c>
      <c r="B777" s="40" t="s">
        <v>1570</v>
      </c>
      <c r="C777" s="40" t="s">
        <v>1571</v>
      </c>
      <c r="D777" s="40">
        <v>930</v>
      </c>
      <c r="E777" s="40" t="s">
        <v>1940</v>
      </c>
      <c r="F777" s="40">
        <f>COUNTIFS(Detalhe_Registro!$A:$A,A777,Detalhe_Registro!$D:$D,B777)</f>
        <v>3</v>
      </c>
      <c r="G777" s="63">
        <v>2.045455</v>
      </c>
      <c r="H777" s="63">
        <v>0.95142599999999999</v>
      </c>
      <c r="I777" s="62">
        <f>SUMIFS(Detalhe_Registro!$F:$F,Detalhe_Registro!$A:$A,A777,Detalhe_Registro!$D:$D,B777)</f>
        <v>44</v>
      </c>
      <c r="J777" s="63">
        <f>SUMIFS(Detalhe_Registro!$G:$G,Detalhe_Registro!$A:$A,A777,Detalhe_Registro!$D:$D,B777)</f>
        <v>2.6399999999999997</v>
      </c>
      <c r="K777" s="40" t="str">
        <f>IF(G777="","",IF(G777&lt;Premissas!$C$8,"&lt; 1,00",IF(G777&lt;Premissas!$C$9,"1,00 – 1,19",IF(G777&lt;Premissas!$C$10,"1,20 – 1,39",IF(G777&lt;Premissas!$C$11,"1,40 – 1,59",IF(G777&lt;Premissas!$C$12,"1,60 – 1,99","≥ 2,00"))))))</f>
        <v>≥ 2,00</v>
      </c>
      <c r="L777" s="64">
        <f>IF(G777="","",MIN(Premissas!$C$17,IF(G777&lt;Premissas!$C$8,Premissas!$E$7,IF(G777&lt;Premissas!$C$9,Premissas!$E$8,IF(G777&lt;Premissas!$C$10,Premissas!$E$9,IF(G777&lt;Premissas!$C$11,Premissas!$E$10,IF(G777&lt;Premissas!$C$12,Premissas!$E$11,Premissas!$E$12)))))))</f>
        <v>750</v>
      </c>
      <c r="M777" s="65">
        <f>IF(OR(L777="",L777=0),0,L777/Premissas!$C$16)</f>
        <v>28.846153846153847</v>
      </c>
      <c r="N777" s="40" t="str">
        <f>IF(L777&gt;=Premissas!$C$17,"SIM","NÃO")</f>
        <v>SIM</v>
      </c>
    </row>
    <row r="778" spans="1:14" ht="15" customHeight="1">
      <c r="A778" s="40">
        <v>7</v>
      </c>
      <c r="B778" s="40" t="s">
        <v>1662</v>
      </c>
      <c r="C778" s="40" t="s">
        <v>1663</v>
      </c>
      <c r="D778" s="40">
        <v>930</v>
      </c>
      <c r="E778" s="40" t="s">
        <v>19</v>
      </c>
      <c r="F778" s="40">
        <f>COUNTIFS(Detalhe_Registro!$A:$A,A778,Detalhe_Registro!$D:$D,B778)</f>
        <v>1</v>
      </c>
      <c r="G778" s="63">
        <v>2.3181820000000002</v>
      </c>
      <c r="H778" s="63">
        <v>2.3181820000000002</v>
      </c>
      <c r="I778" s="62">
        <f>SUMIFS(Detalhe_Registro!$F:$F,Detalhe_Registro!$A:$A,A778,Detalhe_Registro!$D:$D,B778)</f>
        <v>568</v>
      </c>
      <c r="J778" s="63">
        <f>SUMIFS(Detalhe_Registro!$G:$G,Detalhe_Registro!$A:$A,A778,Detalhe_Registro!$D:$D,B778)</f>
        <v>11.05</v>
      </c>
      <c r="K778" s="40" t="str">
        <f>IF(G778="","",IF(G778&lt;Premissas!$C$8,"&lt; 1,00",IF(G778&lt;Premissas!$C$9,"1,00 – 1,19",IF(G778&lt;Premissas!$C$10,"1,20 – 1,39",IF(G778&lt;Premissas!$C$11,"1,40 – 1,59",IF(G778&lt;Premissas!$C$12,"1,60 – 1,99","≥ 2,00"))))))</f>
        <v>≥ 2,00</v>
      </c>
      <c r="L778" s="64">
        <f>IF(G778="","",MIN(Premissas!$C$17,IF(G778&lt;Premissas!$C$8,Premissas!$E$7,IF(G778&lt;Premissas!$C$9,Premissas!$E$8,IF(G778&lt;Premissas!$C$10,Premissas!$E$9,IF(G778&lt;Premissas!$C$11,Premissas!$E$10,IF(G778&lt;Premissas!$C$12,Premissas!$E$11,Premissas!$E$12)))))))</f>
        <v>750</v>
      </c>
      <c r="M778" s="65">
        <f>IF(OR(L778="",L778=0),0,L778/Premissas!$C$16)</f>
        <v>28.846153846153847</v>
      </c>
      <c r="N778" s="40" t="str">
        <f>IF(L778&gt;=Premissas!$C$17,"SIM","NÃO")</f>
        <v>SIM</v>
      </c>
    </row>
    <row r="779" spans="1:14" ht="15" customHeight="1">
      <c r="A779" s="40">
        <v>7</v>
      </c>
      <c r="B779" s="40" t="s">
        <v>1480</v>
      </c>
      <c r="C779" s="40" t="s">
        <v>1481</v>
      </c>
      <c r="D779" s="40">
        <v>930</v>
      </c>
      <c r="E779" s="40" t="s">
        <v>1937</v>
      </c>
      <c r="F779" s="40">
        <f>COUNTIFS(Detalhe_Registro!$A:$A,A779,Detalhe_Registro!$D:$D,B779)</f>
        <v>2</v>
      </c>
      <c r="G779" s="63">
        <v>1.3125</v>
      </c>
      <c r="H779" s="63">
        <v>0.74448499999999995</v>
      </c>
      <c r="I779" s="62">
        <f>SUMIFS(Detalhe_Registro!$F:$F,Detalhe_Registro!$A:$A,A779,Detalhe_Registro!$D:$D,B779)</f>
        <v>1420</v>
      </c>
      <c r="J779" s="63">
        <f>SUMIFS(Detalhe_Registro!$G:$G,Detalhe_Registro!$A:$A,A779,Detalhe_Registro!$D:$D,B779)</f>
        <v>68.62</v>
      </c>
      <c r="K779" s="40" t="str">
        <f>IF(G779="","",IF(G779&lt;Premissas!$C$8,"&lt; 1,00",IF(G779&lt;Premissas!$C$9,"1,00 – 1,19",IF(G779&lt;Premissas!$C$10,"1,20 – 1,39",IF(G779&lt;Premissas!$C$11,"1,40 – 1,59",IF(G779&lt;Premissas!$C$12,"1,60 – 1,99","≥ 2,00"))))))</f>
        <v>1,20 – 1,39</v>
      </c>
      <c r="L779" s="64">
        <f>IF(G779="","",MIN(Premissas!$C$17,IF(G779&lt;Premissas!$C$8,Premissas!$E$7,IF(G779&lt;Premissas!$C$9,Premissas!$E$8,IF(G779&lt;Premissas!$C$10,Premissas!$E$9,IF(G779&lt;Premissas!$C$11,Premissas!$E$10,IF(G779&lt;Premissas!$C$12,Premissas!$E$11,Premissas!$E$12)))))))</f>
        <v>200</v>
      </c>
      <c r="M779" s="65">
        <f>IF(OR(L779="",L779=0),0,L779/Premissas!$C$16)</f>
        <v>7.6923076923076925</v>
      </c>
      <c r="N779" s="40" t="str">
        <f>IF(L779&gt;=Premissas!$C$17,"SIM","NÃO")</f>
        <v>NÃO</v>
      </c>
    </row>
    <row r="780" spans="1:14" ht="15" customHeight="1">
      <c r="A780" s="40">
        <v>7</v>
      </c>
      <c r="B780" s="40" t="s">
        <v>1392</v>
      </c>
      <c r="C780" s="40" t="s">
        <v>1393</v>
      </c>
      <c r="D780" s="40">
        <v>930</v>
      </c>
      <c r="E780" s="40" t="s">
        <v>20</v>
      </c>
      <c r="F780" s="40">
        <f>COUNTIFS(Detalhe_Registro!$A:$A,A780,Detalhe_Registro!$D:$D,B780)</f>
        <v>1</v>
      </c>
      <c r="G780" s="63">
        <v>2.1764709999999998</v>
      </c>
      <c r="H780" s="63">
        <v>2.1764709999999998</v>
      </c>
      <c r="I780" s="62">
        <f>SUMIFS(Detalhe_Registro!$F:$F,Detalhe_Registro!$A:$A,A780,Detalhe_Registro!$D:$D,B780)</f>
        <v>5381</v>
      </c>
      <c r="J780" s="63">
        <f>SUMIFS(Detalhe_Registro!$G:$G,Detalhe_Registro!$A:$A,A780,Detalhe_Registro!$D:$D,B780)</f>
        <v>145.33000000000001</v>
      </c>
      <c r="K780" s="40" t="str">
        <f>IF(G780="","",IF(G780&lt;Premissas!$C$8,"&lt; 1,00",IF(G780&lt;Premissas!$C$9,"1,00 – 1,19",IF(G780&lt;Premissas!$C$10,"1,20 – 1,39",IF(G780&lt;Premissas!$C$11,"1,40 – 1,59",IF(G780&lt;Premissas!$C$12,"1,60 – 1,99","≥ 2,00"))))))</f>
        <v>≥ 2,00</v>
      </c>
      <c r="L780" s="64">
        <f>IF(G780="","",MIN(Premissas!$C$17,IF(G780&lt;Premissas!$C$8,Premissas!$E$7,IF(G780&lt;Premissas!$C$9,Premissas!$E$8,IF(G780&lt;Premissas!$C$10,Premissas!$E$9,IF(G780&lt;Premissas!$C$11,Premissas!$E$10,IF(G780&lt;Premissas!$C$12,Premissas!$E$11,Premissas!$E$12)))))))</f>
        <v>750</v>
      </c>
      <c r="M780" s="65">
        <f>IF(OR(L780="",L780=0),0,L780/Premissas!$C$16)</f>
        <v>28.846153846153847</v>
      </c>
      <c r="N780" s="40" t="str">
        <f>IF(L780&gt;=Premissas!$C$17,"SIM","NÃO")</f>
        <v>SIM</v>
      </c>
    </row>
    <row r="781" spans="1:14" ht="15" customHeight="1">
      <c r="A781" s="40">
        <v>7</v>
      </c>
      <c r="B781" s="40" t="s">
        <v>1684</v>
      </c>
      <c r="C781" s="40" t="s">
        <v>1685</v>
      </c>
      <c r="D781" s="40">
        <v>930</v>
      </c>
      <c r="E781" s="40" t="s">
        <v>19</v>
      </c>
      <c r="F781" s="40">
        <f>COUNTIFS(Detalhe_Registro!$A:$A,A781,Detalhe_Registro!$D:$D,B781)</f>
        <v>1</v>
      </c>
      <c r="G781" s="63">
        <v>1.5</v>
      </c>
      <c r="H781" s="63">
        <v>1.5</v>
      </c>
      <c r="I781" s="62">
        <f>SUMIFS(Detalhe_Registro!$F:$F,Detalhe_Registro!$A:$A,A781,Detalhe_Registro!$D:$D,B781)</f>
        <v>329</v>
      </c>
      <c r="J781" s="63">
        <f>SUMIFS(Detalhe_Registro!$G:$G,Detalhe_Registro!$A:$A,A781,Detalhe_Registro!$D:$D,B781)</f>
        <v>9.92</v>
      </c>
      <c r="K781" s="40" t="str">
        <f>IF(G781="","",IF(G781&lt;Premissas!$C$8,"&lt; 1,00",IF(G781&lt;Premissas!$C$9,"1,00 – 1,19",IF(G781&lt;Premissas!$C$10,"1,20 – 1,39",IF(G781&lt;Premissas!$C$11,"1,40 – 1,59",IF(G781&lt;Premissas!$C$12,"1,60 – 1,99","≥ 2,00"))))))</f>
        <v>1,40 – 1,59</v>
      </c>
      <c r="L781" s="64">
        <f>IF(G781="","",MIN(Premissas!$C$17,IF(G781&lt;Premissas!$C$8,Premissas!$E$7,IF(G781&lt;Premissas!$C$9,Premissas!$E$8,IF(G781&lt;Premissas!$C$10,Premissas!$E$9,IF(G781&lt;Premissas!$C$11,Premissas!$E$10,IF(G781&lt;Premissas!$C$12,Premissas!$E$11,Premissas!$E$12)))))))</f>
        <v>350</v>
      </c>
      <c r="M781" s="65">
        <f>IF(OR(L781="",L781=0),0,L781/Premissas!$C$16)</f>
        <v>13.461538461538462</v>
      </c>
      <c r="N781" s="40" t="str">
        <f>IF(L781&gt;=Premissas!$C$17,"SIM","NÃO")</f>
        <v>NÃO</v>
      </c>
    </row>
    <row r="782" spans="1:14" ht="15" customHeight="1">
      <c r="A782" s="40">
        <v>7</v>
      </c>
      <c r="B782" s="40" t="s">
        <v>1582</v>
      </c>
      <c r="C782" s="40" t="s">
        <v>1583</v>
      </c>
      <c r="D782" s="40">
        <v>930</v>
      </c>
      <c r="E782" s="40" t="s">
        <v>19</v>
      </c>
      <c r="F782" s="40">
        <f>COUNTIFS(Detalhe_Registro!$A:$A,A782,Detalhe_Registro!$D:$D,B782)</f>
        <v>1</v>
      </c>
      <c r="G782" s="63">
        <v>0.81818199999999996</v>
      </c>
      <c r="H782" s="63">
        <v>0.81818199999999996</v>
      </c>
      <c r="I782" s="62">
        <f>SUMIFS(Detalhe_Registro!$F:$F,Detalhe_Registro!$A:$A,A782,Detalhe_Registro!$D:$D,B782)</f>
        <v>812</v>
      </c>
      <c r="J782" s="63">
        <f>SUMIFS(Detalhe_Registro!$G:$G,Detalhe_Registro!$A:$A,A782,Detalhe_Registro!$D:$D,B782)</f>
        <v>46.18</v>
      </c>
      <c r="K782" s="40" t="str">
        <f>IF(G782="","",IF(G782&lt;Premissas!$C$8,"&lt; 1,00",IF(G782&lt;Premissas!$C$9,"1,00 – 1,19",IF(G782&lt;Premissas!$C$10,"1,20 – 1,39",IF(G782&lt;Premissas!$C$11,"1,40 – 1,59",IF(G782&lt;Premissas!$C$12,"1,60 – 1,99","≥ 2,00"))))))</f>
        <v>&lt; 1,00</v>
      </c>
      <c r="L782" s="64">
        <f>IF(G782="","",MIN(Premissas!$C$17,IF(G782&lt;Premissas!$C$8,Premissas!$E$7,IF(G782&lt;Premissas!$C$9,Premissas!$E$8,IF(G782&lt;Premissas!$C$10,Premissas!$E$9,IF(G782&lt;Premissas!$C$11,Premissas!$E$10,IF(G782&lt;Premissas!$C$12,Premissas!$E$11,Premissas!$E$12)))))))</f>
        <v>0</v>
      </c>
      <c r="M782" s="65">
        <f>IF(OR(L782="",L782=0),0,L782/Premissas!$C$16)</f>
        <v>0</v>
      </c>
      <c r="N782" s="40" t="str">
        <f>IF(L782&gt;=Premissas!$C$17,"SIM","NÃO")</f>
        <v>NÃO</v>
      </c>
    </row>
    <row r="783" spans="1:14" ht="15" customHeight="1">
      <c r="A783" s="40">
        <v>7</v>
      </c>
      <c r="B783" s="40" t="s">
        <v>1478</v>
      </c>
      <c r="C783" s="40" t="s">
        <v>1479</v>
      </c>
      <c r="D783" s="40">
        <v>930</v>
      </c>
      <c r="E783" s="40" t="s">
        <v>1938</v>
      </c>
      <c r="F783" s="40">
        <f>COUNTIFS(Detalhe_Registro!$A:$A,A783,Detalhe_Registro!$D:$D,B783)</f>
        <v>2</v>
      </c>
      <c r="G783" s="63">
        <v>4.2941180000000001</v>
      </c>
      <c r="H783" s="63">
        <v>2.6697860000000002</v>
      </c>
      <c r="I783" s="62">
        <f>SUMIFS(Detalhe_Registro!$F:$F,Detalhe_Registro!$A:$A,A783,Detalhe_Registro!$D:$D,B783)</f>
        <v>1805</v>
      </c>
      <c r="J783" s="63">
        <f>SUMIFS(Detalhe_Registro!$G:$G,Detalhe_Registro!$A:$A,A783,Detalhe_Registro!$D:$D,B783)</f>
        <v>67.27</v>
      </c>
      <c r="K783" s="40" t="str">
        <f>IF(G783="","",IF(G783&lt;Premissas!$C$8,"&lt; 1,00",IF(G783&lt;Premissas!$C$9,"1,00 – 1,19",IF(G783&lt;Premissas!$C$10,"1,20 – 1,39",IF(G783&lt;Premissas!$C$11,"1,40 – 1,59",IF(G783&lt;Premissas!$C$12,"1,60 – 1,99","≥ 2,00"))))))</f>
        <v>≥ 2,00</v>
      </c>
      <c r="L783" s="64">
        <f>IF(G783="","",MIN(Premissas!$C$17,IF(G783&lt;Premissas!$C$8,Premissas!$E$7,IF(G783&lt;Premissas!$C$9,Premissas!$E$8,IF(G783&lt;Premissas!$C$10,Premissas!$E$9,IF(G783&lt;Premissas!$C$11,Premissas!$E$10,IF(G783&lt;Premissas!$C$12,Premissas!$E$11,Premissas!$E$12)))))))</f>
        <v>750</v>
      </c>
      <c r="M783" s="65">
        <f>IF(OR(L783="",L783=0),0,L783/Premissas!$C$16)</f>
        <v>28.846153846153847</v>
      </c>
      <c r="N783" s="40" t="str">
        <f>IF(L783&gt;=Premissas!$C$17,"SIM","NÃO")</f>
        <v>SIM</v>
      </c>
    </row>
    <row r="784" spans="1:14" ht="15" customHeight="1">
      <c r="A784" s="40">
        <v>7</v>
      </c>
      <c r="B784" s="40" t="s">
        <v>1572</v>
      </c>
      <c r="C784" s="40" t="s">
        <v>1573</v>
      </c>
      <c r="D784" s="40">
        <v>930</v>
      </c>
      <c r="E784" s="40" t="s">
        <v>19</v>
      </c>
      <c r="F784" s="40">
        <f>COUNTIFS(Detalhe_Registro!$A:$A,A784,Detalhe_Registro!$D:$D,B784)</f>
        <v>1</v>
      </c>
      <c r="G784" s="63">
        <v>0.68181800000000004</v>
      </c>
      <c r="H784" s="63">
        <v>0.68181800000000004</v>
      </c>
      <c r="I784" s="62">
        <f>SUMIFS(Detalhe_Registro!$F:$F,Detalhe_Registro!$A:$A,A784,Detalhe_Registro!$D:$D,B784)</f>
        <v>312</v>
      </c>
      <c r="J784" s="63">
        <f>SUMIFS(Detalhe_Registro!$G:$G,Detalhe_Registro!$A:$A,A784,Detalhe_Registro!$D:$D,B784)</f>
        <v>21.29</v>
      </c>
      <c r="K784" s="40" t="str">
        <f>IF(G784="","",IF(G784&lt;Premissas!$C$8,"&lt; 1,00",IF(G784&lt;Premissas!$C$9,"1,00 – 1,19",IF(G784&lt;Premissas!$C$10,"1,20 – 1,39",IF(G784&lt;Premissas!$C$11,"1,40 – 1,59",IF(G784&lt;Premissas!$C$12,"1,60 – 1,99","≥ 2,00"))))))</f>
        <v>&lt; 1,00</v>
      </c>
      <c r="L784" s="64">
        <f>IF(G784="","",MIN(Premissas!$C$17,IF(G784&lt;Premissas!$C$8,Premissas!$E$7,IF(G784&lt;Premissas!$C$9,Premissas!$E$8,IF(G784&lt;Premissas!$C$10,Premissas!$E$9,IF(G784&lt;Premissas!$C$11,Premissas!$E$10,IF(G784&lt;Premissas!$C$12,Premissas!$E$11,Premissas!$E$12)))))))</f>
        <v>0</v>
      </c>
      <c r="M784" s="65">
        <f>IF(OR(L784="",L784=0),0,L784/Premissas!$C$16)</f>
        <v>0</v>
      </c>
      <c r="N784" s="40" t="str">
        <f>IF(L784&gt;=Premissas!$C$17,"SIM","NÃO")</f>
        <v>NÃO</v>
      </c>
    </row>
    <row r="785" spans="1:14" ht="15" customHeight="1">
      <c r="A785" s="40">
        <v>7</v>
      </c>
      <c r="B785" s="40" t="s">
        <v>1440</v>
      </c>
      <c r="C785" s="40" t="s">
        <v>1441</v>
      </c>
      <c r="D785" s="40">
        <v>930</v>
      </c>
      <c r="E785" s="40" t="s">
        <v>21</v>
      </c>
      <c r="F785" s="40">
        <f>COUNTIFS(Detalhe_Registro!$A:$A,A785,Detalhe_Registro!$D:$D,B785)</f>
        <v>1</v>
      </c>
      <c r="G785" s="63">
        <v>1.5</v>
      </c>
      <c r="H785" s="63">
        <v>1.5</v>
      </c>
      <c r="I785" s="62">
        <f>SUMIFS(Detalhe_Registro!$F:$F,Detalhe_Registro!$A:$A,A785,Detalhe_Registro!$D:$D,B785)</f>
        <v>110</v>
      </c>
      <c r="J785" s="63">
        <f>SUMIFS(Detalhe_Registro!$G:$G,Detalhe_Registro!$A:$A,A785,Detalhe_Registro!$D:$D,B785)</f>
        <v>4.6500000000000004</v>
      </c>
      <c r="K785" s="40" t="str">
        <f>IF(G785="","",IF(G785&lt;Premissas!$C$8,"&lt; 1,00",IF(G785&lt;Premissas!$C$9,"1,00 – 1,19",IF(G785&lt;Premissas!$C$10,"1,20 – 1,39",IF(G785&lt;Premissas!$C$11,"1,40 – 1,59",IF(G785&lt;Premissas!$C$12,"1,60 – 1,99","≥ 2,00"))))))</f>
        <v>1,40 – 1,59</v>
      </c>
      <c r="L785" s="64">
        <f>IF(G785="","",MIN(Premissas!$C$17,IF(G785&lt;Premissas!$C$8,Premissas!$E$7,IF(G785&lt;Premissas!$C$9,Premissas!$E$8,IF(G785&lt;Premissas!$C$10,Premissas!$E$9,IF(G785&lt;Premissas!$C$11,Premissas!$E$10,IF(G785&lt;Premissas!$C$12,Premissas!$E$11,Premissas!$E$12)))))))</f>
        <v>350</v>
      </c>
      <c r="M785" s="65">
        <f>IF(OR(L785="",L785=0),0,L785/Premissas!$C$16)</f>
        <v>13.461538461538462</v>
      </c>
      <c r="N785" s="40" t="str">
        <f>IF(L785&gt;=Premissas!$C$17,"SIM","NÃO")</f>
        <v>NÃO</v>
      </c>
    </row>
    <row r="786" spans="1:14" ht="15" customHeight="1">
      <c r="A786" s="40">
        <v>7</v>
      </c>
      <c r="B786" s="40" t="s">
        <v>1438</v>
      </c>
      <c r="C786" s="40" t="s">
        <v>1439</v>
      </c>
      <c r="D786" s="40">
        <v>930</v>
      </c>
      <c r="E786" s="40" t="s">
        <v>22</v>
      </c>
      <c r="F786" s="40">
        <f>COUNTIFS(Detalhe_Registro!$A:$A,A786,Detalhe_Registro!$D:$D,B786)</f>
        <v>1</v>
      </c>
      <c r="G786" s="63">
        <v>1.85</v>
      </c>
      <c r="H786" s="63">
        <v>1.85</v>
      </c>
      <c r="I786" s="62">
        <f>SUMIFS(Detalhe_Registro!$F:$F,Detalhe_Registro!$A:$A,A786,Detalhe_Registro!$D:$D,B786)</f>
        <v>1343</v>
      </c>
      <c r="J786" s="63">
        <f>SUMIFS(Detalhe_Registro!$G:$G,Detalhe_Registro!$A:$A,A786,Detalhe_Registro!$D:$D,B786)</f>
        <v>35.840000000000003</v>
      </c>
      <c r="K786" s="40" t="str">
        <f>IF(G786="","",IF(G786&lt;Premissas!$C$8,"&lt; 1,00",IF(G786&lt;Premissas!$C$9,"1,00 – 1,19",IF(G786&lt;Premissas!$C$10,"1,20 – 1,39",IF(G786&lt;Premissas!$C$11,"1,40 – 1,59",IF(G786&lt;Premissas!$C$12,"1,60 – 1,99","≥ 2,00"))))))</f>
        <v>1,60 – 1,99</v>
      </c>
      <c r="L786" s="64">
        <f>IF(G786="","",MIN(Premissas!$C$17,IF(G786&lt;Premissas!$C$8,Premissas!$E$7,IF(G786&lt;Premissas!$C$9,Premissas!$E$8,IF(G786&lt;Premissas!$C$10,Premissas!$E$9,IF(G786&lt;Premissas!$C$11,Premissas!$E$10,IF(G786&lt;Premissas!$C$12,Premissas!$E$11,Premissas!$E$12)))))))</f>
        <v>500</v>
      </c>
      <c r="M786" s="65">
        <f>IF(OR(L786="",L786=0),0,L786/Premissas!$C$16)</f>
        <v>19.23076923076923</v>
      </c>
      <c r="N786" s="40" t="str">
        <f>IF(L786&gt;=Premissas!$C$17,"SIM","NÃO")</f>
        <v>NÃO</v>
      </c>
    </row>
    <row r="787" spans="1:14" ht="15" customHeight="1">
      <c r="A787" s="40">
        <v>7</v>
      </c>
      <c r="B787" s="40" t="s">
        <v>1468</v>
      </c>
      <c r="C787" s="40" t="s">
        <v>1469</v>
      </c>
      <c r="D787" s="40">
        <v>930</v>
      </c>
      <c r="E787" s="40" t="s">
        <v>19</v>
      </c>
      <c r="F787" s="40">
        <f>COUNTIFS(Detalhe_Registro!$A:$A,A787,Detalhe_Registro!$D:$D,B787)</f>
        <v>1</v>
      </c>
      <c r="G787" s="63">
        <v>19.090909</v>
      </c>
      <c r="H787" s="63">
        <v>19.090909</v>
      </c>
      <c r="I787" s="62">
        <f>SUMIFS(Detalhe_Registro!$F:$F,Detalhe_Registro!$A:$A,A787,Detalhe_Registro!$D:$D,B787)</f>
        <v>21</v>
      </c>
      <c r="J787" s="63">
        <f>SUMIFS(Detalhe_Registro!$G:$G,Detalhe_Registro!$A:$A,A787,Detalhe_Registro!$D:$D,B787)</f>
        <v>0.05</v>
      </c>
      <c r="K787" s="40" t="str">
        <f>IF(G787="","",IF(G787&lt;Premissas!$C$8,"&lt; 1,00",IF(G787&lt;Premissas!$C$9,"1,00 – 1,19",IF(G787&lt;Premissas!$C$10,"1,20 – 1,39",IF(G787&lt;Premissas!$C$11,"1,40 – 1,59",IF(G787&lt;Premissas!$C$12,"1,60 – 1,99","≥ 2,00"))))))</f>
        <v>≥ 2,00</v>
      </c>
      <c r="L787" s="64">
        <f>IF(G787="","",MIN(Premissas!$C$17,IF(G787&lt;Premissas!$C$8,Premissas!$E$7,IF(G787&lt;Premissas!$C$9,Premissas!$E$8,IF(G787&lt;Premissas!$C$10,Premissas!$E$9,IF(G787&lt;Premissas!$C$11,Premissas!$E$10,IF(G787&lt;Premissas!$C$12,Premissas!$E$11,Premissas!$E$12)))))))</f>
        <v>750</v>
      </c>
      <c r="M787" s="65">
        <f>IF(OR(L787="",L787=0),0,L787/Premissas!$C$16)</f>
        <v>28.846153846153847</v>
      </c>
      <c r="N787" s="40" t="str">
        <f>IF(L787&gt;=Premissas!$C$17,"SIM","NÃO")</f>
        <v>SIM</v>
      </c>
    </row>
    <row r="788" spans="1:14" ht="15" customHeight="1">
      <c r="A788" s="40">
        <v>7</v>
      </c>
      <c r="B788" s="40" t="s">
        <v>1640</v>
      </c>
      <c r="C788" s="40" t="s">
        <v>1641</v>
      </c>
      <c r="D788" s="40">
        <v>930</v>
      </c>
      <c r="E788" s="40" t="s">
        <v>22</v>
      </c>
      <c r="F788" s="40">
        <f>COUNTIFS(Detalhe_Registro!$A:$A,A788,Detalhe_Registro!$D:$D,B788)</f>
        <v>1</v>
      </c>
      <c r="G788" s="63">
        <v>1.1499999999999999</v>
      </c>
      <c r="H788" s="63">
        <v>1.1499999999999999</v>
      </c>
      <c r="I788" s="62">
        <f>SUMIFS(Detalhe_Registro!$F:$F,Detalhe_Registro!$A:$A,A788,Detalhe_Registro!$D:$D,B788)</f>
        <v>1058</v>
      </c>
      <c r="J788" s="63">
        <f>SUMIFS(Detalhe_Registro!$G:$G,Detalhe_Registro!$A:$A,A788,Detalhe_Registro!$D:$D,B788)</f>
        <v>46.42</v>
      </c>
      <c r="K788" s="40" t="str">
        <f>IF(G788="","",IF(G788&lt;Premissas!$C$8,"&lt; 1,00",IF(G788&lt;Premissas!$C$9,"1,00 – 1,19",IF(G788&lt;Premissas!$C$10,"1,20 – 1,39",IF(G788&lt;Premissas!$C$11,"1,40 – 1,59",IF(G788&lt;Premissas!$C$12,"1,60 – 1,99","≥ 2,00"))))))</f>
        <v>1,00 – 1,19</v>
      </c>
      <c r="L788" s="64">
        <f>IF(G788="","",MIN(Premissas!$C$17,IF(G788&lt;Premissas!$C$8,Premissas!$E$7,IF(G788&lt;Premissas!$C$9,Premissas!$E$8,IF(G788&lt;Premissas!$C$10,Premissas!$E$9,IF(G788&lt;Premissas!$C$11,Premissas!$E$10,IF(G788&lt;Premissas!$C$12,Premissas!$E$11,Premissas!$E$12)))))))</f>
        <v>100</v>
      </c>
      <c r="M788" s="65">
        <f>IF(OR(L788="",L788=0),0,L788/Premissas!$C$16)</f>
        <v>3.8461538461538463</v>
      </c>
      <c r="N788" s="40" t="str">
        <f>IF(L788&gt;=Premissas!$C$17,"SIM","NÃO")</f>
        <v>NÃO</v>
      </c>
    </row>
    <row r="789" spans="1:14" ht="15" customHeight="1">
      <c r="A789" s="40">
        <v>7</v>
      </c>
      <c r="B789" s="40" t="s">
        <v>1606</v>
      </c>
      <c r="C789" s="40" t="s">
        <v>1607</v>
      </c>
      <c r="D789" s="40">
        <v>930</v>
      </c>
      <c r="E789" s="40" t="s">
        <v>19</v>
      </c>
      <c r="F789" s="40">
        <f>COUNTIFS(Detalhe_Registro!$A:$A,A789,Detalhe_Registro!$D:$D,B789)</f>
        <v>1</v>
      </c>
      <c r="G789" s="63">
        <v>2.4090910000000001</v>
      </c>
      <c r="H789" s="63">
        <v>2.4090910000000001</v>
      </c>
      <c r="I789" s="62">
        <f>SUMIFS(Detalhe_Registro!$F:$F,Detalhe_Registro!$A:$A,A789,Detalhe_Registro!$D:$D,B789)</f>
        <v>1776</v>
      </c>
      <c r="J789" s="63">
        <f>SUMIFS(Detalhe_Registro!$G:$G,Detalhe_Registro!$A:$A,A789,Detalhe_Registro!$D:$D,B789)</f>
        <v>33.32</v>
      </c>
      <c r="K789" s="40" t="str">
        <f>IF(G789="","",IF(G789&lt;Premissas!$C$8,"&lt; 1,00",IF(G789&lt;Premissas!$C$9,"1,00 – 1,19",IF(G789&lt;Premissas!$C$10,"1,20 – 1,39",IF(G789&lt;Premissas!$C$11,"1,40 – 1,59",IF(G789&lt;Premissas!$C$12,"1,60 – 1,99","≥ 2,00"))))))</f>
        <v>≥ 2,00</v>
      </c>
      <c r="L789" s="64">
        <f>IF(G789="","",MIN(Premissas!$C$17,IF(G789&lt;Premissas!$C$8,Premissas!$E$7,IF(G789&lt;Premissas!$C$9,Premissas!$E$8,IF(G789&lt;Premissas!$C$10,Premissas!$E$9,IF(G789&lt;Premissas!$C$11,Premissas!$E$10,IF(G789&lt;Premissas!$C$12,Premissas!$E$11,Premissas!$E$12)))))))</f>
        <v>750</v>
      </c>
      <c r="M789" s="65">
        <f>IF(OR(L789="",L789=0),0,L789/Premissas!$C$16)</f>
        <v>28.846153846153847</v>
      </c>
      <c r="N789" s="40" t="str">
        <f>IF(L789&gt;=Premissas!$C$17,"SIM","NÃO")</f>
        <v>SIM</v>
      </c>
    </row>
    <row r="790" spans="1:14" ht="15" customHeight="1">
      <c r="A790" s="40">
        <v>8</v>
      </c>
      <c r="B790" s="40" t="s">
        <v>549</v>
      </c>
      <c r="C790" s="40" t="s">
        <v>550</v>
      </c>
      <c r="D790" s="40">
        <v>1942</v>
      </c>
      <c r="E790" s="40" t="s">
        <v>20</v>
      </c>
      <c r="F790" s="40">
        <f>COUNTIFS(Detalhe_Registro!$A:$A,A790,Detalhe_Registro!$D:$D,B790)</f>
        <v>1</v>
      </c>
      <c r="G790" s="63">
        <v>1</v>
      </c>
      <c r="H790" s="63">
        <v>1</v>
      </c>
      <c r="I790" s="62">
        <f>SUMIFS(Detalhe_Registro!$F:$F,Detalhe_Registro!$A:$A,A790,Detalhe_Registro!$D:$D,B790)</f>
        <v>2698</v>
      </c>
      <c r="J790" s="63">
        <f>SUMIFS(Detalhe_Registro!$G:$G,Detalhe_Registro!$A:$A,A790,Detalhe_Registro!$D:$D,B790)</f>
        <v>163.28</v>
      </c>
      <c r="K790" s="40" t="str">
        <f>IF(G790="","",IF(G790&lt;Premissas!$C$8,"&lt; 1,00",IF(G790&lt;Premissas!$C$9,"1,00 – 1,19",IF(G790&lt;Premissas!$C$10,"1,20 – 1,39",IF(G790&lt;Premissas!$C$11,"1,40 – 1,59",IF(G790&lt;Premissas!$C$12,"1,60 – 1,99","≥ 2,00"))))))</f>
        <v>1,00 – 1,19</v>
      </c>
      <c r="L790" s="64">
        <f>IF(G790="","",MIN(Premissas!$C$17,IF(G790&lt;Premissas!$C$8,Premissas!$E$7,IF(G790&lt;Premissas!$C$9,Premissas!$E$8,IF(G790&lt;Premissas!$C$10,Premissas!$E$9,IF(G790&lt;Premissas!$C$11,Premissas!$E$10,IF(G790&lt;Premissas!$C$12,Premissas!$E$11,Premissas!$E$12)))))))</f>
        <v>100</v>
      </c>
      <c r="M790" s="65">
        <f>IF(OR(L790="",L790=0),0,L790/Premissas!$C$16)</f>
        <v>3.8461538461538463</v>
      </c>
      <c r="N790" s="40" t="str">
        <f>IF(L790&gt;=Premissas!$C$17,"SIM","NÃO")</f>
        <v>NÃO</v>
      </c>
    </row>
    <row r="791" spans="1:14" ht="15" customHeight="1">
      <c r="A791" s="40">
        <v>8</v>
      </c>
      <c r="B791" s="40" t="s">
        <v>565</v>
      </c>
      <c r="C791" s="40" t="s">
        <v>566</v>
      </c>
      <c r="D791" s="40">
        <v>1942</v>
      </c>
      <c r="E791" s="40" t="s">
        <v>22</v>
      </c>
      <c r="F791" s="40">
        <f>COUNTIFS(Detalhe_Registro!$A:$A,A791,Detalhe_Registro!$D:$D,B791)</f>
        <v>1</v>
      </c>
      <c r="G791" s="63">
        <v>1.25</v>
      </c>
      <c r="H791" s="63">
        <v>1.25</v>
      </c>
      <c r="I791" s="62">
        <f>SUMIFS(Detalhe_Registro!$F:$F,Detalhe_Registro!$A:$A,A791,Detalhe_Registro!$D:$D,B791)</f>
        <v>1457</v>
      </c>
      <c r="J791" s="63">
        <f>SUMIFS(Detalhe_Registro!$G:$G,Detalhe_Registro!$A:$A,A791,Detalhe_Registro!$D:$D,B791)</f>
        <v>58.62</v>
      </c>
      <c r="K791" s="40" t="str">
        <f>IF(G791="","",IF(G791&lt;Premissas!$C$8,"&lt; 1,00",IF(G791&lt;Premissas!$C$9,"1,00 – 1,19",IF(G791&lt;Premissas!$C$10,"1,20 – 1,39",IF(G791&lt;Premissas!$C$11,"1,40 – 1,59",IF(G791&lt;Premissas!$C$12,"1,60 – 1,99","≥ 2,00"))))))</f>
        <v>1,20 – 1,39</v>
      </c>
      <c r="L791" s="64">
        <f>IF(G791="","",MIN(Premissas!$C$17,IF(G791&lt;Premissas!$C$8,Premissas!$E$7,IF(G791&lt;Premissas!$C$9,Premissas!$E$8,IF(G791&lt;Premissas!$C$10,Premissas!$E$9,IF(G791&lt;Premissas!$C$11,Premissas!$E$10,IF(G791&lt;Premissas!$C$12,Premissas!$E$11,Premissas!$E$12)))))))</f>
        <v>200</v>
      </c>
      <c r="M791" s="65">
        <f>IF(OR(L791="",L791=0),0,L791/Premissas!$C$16)</f>
        <v>7.6923076923076925</v>
      </c>
      <c r="N791" s="40" t="str">
        <f>IF(L791&gt;=Premissas!$C$17,"SIM","NÃO")</f>
        <v>NÃO</v>
      </c>
    </row>
    <row r="792" spans="1:14" ht="15" customHeight="1">
      <c r="A792" s="40">
        <v>8</v>
      </c>
      <c r="B792" s="40" t="s">
        <v>561</v>
      </c>
      <c r="C792" s="40" t="s">
        <v>562</v>
      </c>
      <c r="D792" s="40">
        <v>1942</v>
      </c>
      <c r="E792" s="40" t="s">
        <v>19</v>
      </c>
      <c r="F792" s="40">
        <f>COUNTIFS(Detalhe_Registro!$A:$A,A792,Detalhe_Registro!$D:$D,B792)</f>
        <v>1</v>
      </c>
      <c r="G792" s="63">
        <v>2.2727270000000002</v>
      </c>
      <c r="H792" s="63">
        <v>2.2727270000000002</v>
      </c>
      <c r="I792" s="62">
        <f>SUMIFS(Detalhe_Registro!$F:$F,Detalhe_Registro!$A:$A,A792,Detalhe_Registro!$D:$D,B792)</f>
        <v>355</v>
      </c>
      <c r="J792" s="63">
        <f>SUMIFS(Detalhe_Registro!$G:$G,Detalhe_Registro!$A:$A,A792,Detalhe_Registro!$D:$D,B792)</f>
        <v>7.09</v>
      </c>
      <c r="K792" s="40" t="str">
        <f>IF(G792="","",IF(G792&lt;Premissas!$C$8,"&lt; 1,00",IF(G792&lt;Premissas!$C$9,"1,00 – 1,19",IF(G792&lt;Premissas!$C$10,"1,20 – 1,39",IF(G792&lt;Premissas!$C$11,"1,40 – 1,59",IF(G792&lt;Premissas!$C$12,"1,60 – 1,99","≥ 2,00"))))))</f>
        <v>≥ 2,00</v>
      </c>
      <c r="L792" s="64">
        <f>IF(G792="","",MIN(Premissas!$C$17,IF(G792&lt;Premissas!$C$8,Premissas!$E$7,IF(G792&lt;Premissas!$C$9,Premissas!$E$8,IF(G792&lt;Premissas!$C$10,Premissas!$E$9,IF(G792&lt;Premissas!$C$11,Premissas!$E$10,IF(G792&lt;Premissas!$C$12,Premissas!$E$11,Premissas!$E$12)))))))</f>
        <v>750</v>
      </c>
      <c r="M792" s="65">
        <f>IF(OR(L792="",L792=0),0,L792/Premissas!$C$16)</f>
        <v>28.846153846153847</v>
      </c>
      <c r="N792" s="40" t="str">
        <f>IF(L792&gt;=Premissas!$C$17,"SIM","NÃO")</f>
        <v>SIM</v>
      </c>
    </row>
    <row r="793" spans="1:14" ht="15" customHeight="1">
      <c r="A793" s="40">
        <v>8</v>
      </c>
      <c r="B793" s="40" t="s">
        <v>489</v>
      </c>
      <c r="C793" s="40" t="s">
        <v>490</v>
      </c>
      <c r="D793" s="40">
        <v>1942</v>
      </c>
      <c r="E793" s="40" t="s">
        <v>21</v>
      </c>
      <c r="F793" s="40">
        <f>COUNTIFS(Detalhe_Registro!$A:$A,A793,Detalhe_Registro!$D:$D,B793)</f>
        <v>1</v>
      </c>
      <c r="G793" s="63">
        <v>0.3125</v>
      </c>
      <c r="H793" s="63">
        <v>0.3125</v>
      </c>
      <c r="I793" s="62">
        <f>SUMIFS(Detalhe_Registro!$F:$F,Detalhe_Registro!$A:$A,A793,Detalhe_Registro!$D:$D,B793)</f>
        <v>52</v>
      </c>
      <c r="J793" s="63">
        <f>SUMIFS(Detalhe_Registro!$G:$G,Detalhe_Registro!$A:$A,A793,Detalhe_Registro!$D:$D,B793)</f>
        <v>9.9499999999999993</v>
      </c>
      <c r="K793" s="40" t="str">
        <f>IF(G793="","",IF(G793&lt;Premissas!$C$8,"&lt; 1,00",IF(G793&lt;Premissas!$C$9,"1,00 – 1,19",IF(G793&lt;Premissas!$C$10,"1,20 – 1,39",IF(G793&lt;Premissas!$C$11,"1,40 – 1,59",IF(G793&lt;Premissas!$C$12,"1,60 – 1,99","≥ 2,00"))))))</f>
        <v>&lt; 1,00</v>
      </c>
      <c r="L793" s="64">
        <f>IF(G793="","",MIN(Premissas!$C$17,IF(G793&lt;Premissas!$C$8,Premissas!$E$7,IF(G793&lt;Premissas!$C$9,Premissas!$E$8,IF(G793&lt;Premissas!$C$10,Premissas!$E$9,IF(G793&lt;Premissas!$C$11,Premissas!$E$10,IF(G793&lt;Premissas!$C$12,Premissas!$E$11,Premissas!$E$12)))))))</f>
        <v>0</v>
      </c>
      <c r="M793" s="65">
        <f>IF(OR(L793="",L793=0),0,L793/Premissas!$C$16)</f>
        <v>0</v>
      </c>
      <c r="N793" s="40" t="str">
        <f>IF(L793&gt;=Premissas!$C$17,"SIM","NÃO")</f>
        <v>NÃO</v>
      </c>
    </row>
    <row r="794" spans="1:14" ht="15" customHeight="1">
      <c r="A794" s="40">
        <v>8</v>
      </c>
      <c r="B794" s="40" t="s">
        <v>473</v>
      </c>
      <c r="C794" s="40" t="s">
        <v>474</v>
      </c>
      <c r="D794" s="40">
        <v>1942</v>
      </c>
      <c r="E794" s="40" t="s">
        <v>19</v>
      </c>
      <c r="F794" s="40">
        <f>COUNTIFS(Detalhe_Registro!$A:$A,A794,Detalhe_Registro!$D:$D,B794)</f>
        <v>1</v>
      </c>
      <c r="G794" s="63">
        <v>2.7272729999999998</v>
      </c>
      <c r="H794" s="63">
        <v>2.7272729999999998</v>
      </c>
      <c r="I794" s="62">
        <f>SUMIFS(Detalhe_Registro!$F:$F,Detalhe_Registro!$A:$A,A794,Detalhe_Registro!$D:$D,B794)</f>
        <v>2284</v>
      </c>
      <c r="J794" s="63">
        <f>SUMIFS(Detalhe_Registro!$G:$G,Detalhe_Registro!$A:$A,A794,Detalhe_Registro!$D:$D,B794)</f>
        <v>37.81</v>
      </c>
      <c r="K794" s="40" t="str">
        <f>IF(G794="","",IF(G794&lt;Premissas!$C$8,"&lt; 1,00",IF(G794&lt;Premissas!$C$9,"1,00 – 1,19",IF(G794&lt;Premissas!$C$10,"1,20 – 1,39",IF(G794&lt;Premissas!$C$11,"1,40 – 1,59",IF(G794&lt;Premissas!$C$12,"1,60 – 1,99","≥ 2,00"))))))</f>
        <v>≥ 2,00</v>
      </c>
      <c r="L794" s="64">
        <f>IF(G794="","",MIN(Premissas!$C$17,IF(G794&lt;Premissas!$C$8,Premissas!$E$7,IF(G794&lt;Premissas!$C$9,Premissas!$E$8,IF(G794&lt;Premissas!$C$10,Premissas!$E$9,IF(G794&lt;Premissas!$C$11,Premissas!$E$10,IF(G794&lt;Premissas!$C$12,Premissas!$E$11,Premissas!$E$12)))))))</f>
        <v>750</v>
      </c>
      <c r="M794" s="65">
        <f>IF(OR(L794="",L794=0),0,L794/Premissas!$C$16)</f>
        <v>28.846153846153847</v>
      </c>
      <c r="N794" s="40" t="str">
        <f>IF(L794&gt;=Premissas!$C$17,"SIM","NÃO")</f>
        <v>SIM</v>
      </c>
    </row>
    <row r="795" spans="1:14" ht="15" customHeight="1">
      <c r="A795" s="40">
        <v>8</v>
      </c>
      <c r="B795" s="40" t="s">
        <v>559</v>
      </c>
      <c r="C795" s="40" t="s">
        <v>560</v>
      </c>
      <c r="D795" s="40">
        <v>1942</v>
      </c>
      <c r="E795" s="40" t="s">
        <v>22</v>
      </c>
      <c r="F795" s="40">
        <f>COUNTIFS(Detalhe_Registro!$A:$A,A795,Detalhe_Registro!$D:$D,B795)</f>
        <v>1</v>
      </c>
      <c r="G795" s="63">
        <v>1</v>
      </c>
      <c r="H795" s="63">
        <v>1</v>
      </c>
      <c r="I795" s="62">
        <f>SUMIFS(Detalhe_Registro!$F:$F,Detalhe_Registro!$A:$A,A795,Detalhe_Registro!$D:$D,B795)</f>
        <v>2024</v>
      </c>
      <c r="J795" s="63">
        <f>SUMIFS(Detalhe_Registro!$G:$G,Detalhe_Registro!$A:$A,A795,Detalhe_Registro!$D:$D,B795)</f>
        <v>99.85</v>
      </c>
      <c r="K795" s="40" t="str">
        <f>IF(G795="","",IF(G795&lt;Premissas!$C$8,"&lt; 1,00",IF(G795&lt;Premissas!$C$9,"1,00 – 1,19",IF(G795&lt;Premissas!$C$10,"1,20 – 1,39",IF(G795&lt;Premissas!$C$11,"1,40 – 1,59",IF(G795&lt;Premissas!$C$12,"1,60 – 1,99","≥ 2,00"))))))</f>
        <v>1,00 – 1,19</v>
      </c>
      <c r="L795" s="64">
        <f>IF(G795="","",MIN(Premissas!$C$17,IF(G795&lt;Premissas!$C$8,Premissas!$E$7,IF(G795&lt;Premissas!$C$9,Premissas!$E$8,IF(G795&lt;Premissas!$C$10,Premissas!$E$9,IF(G795&lt;Premissas!$C$11,Premissas!$E$10,IF(G795&lt;Premissas!$C$12,Premissas!$E$11,Premissas!$E$12)))))))</f>
        <v>100</v>
      </c>
      <c r="M795" s="65">
        <f>IF(OR(L795="",L795=0),0,L795/Premissas!$C$16)</f>
        <v>3.8461538461538463</v>
      </c>
      <c r="N795" s="40" t="str">
        <f>IF(L795&gt;=Premissas!$C$17,"SIM","NÃO")</f>
        <v>NÃO</v>
      </c>
    </row>
    <row r="796" spans="1:14" ht="15" customHeight="1">
      <c r="A796" s="40">
        <v>8</v>
      </c>
      <c r="B796" s="40" t="s">
        <v>443</v>
      </c>
      <c r="C796" s="40" t="s">
        <v>444</v>
      </c>
      <c r="D796" s="40">
        <v>1942</v>
      </c>
      <c r="E796" s="40" t="s">
        <v>20</v>
      </c>
      <c r="F796" s="40">
        <f>COUNTIFS(Detalhe_Registro!$A:$A,A796,Detalhe_Registro!$D:$D,B796)</f>
        <v>1</v>
      </c>
      <c r="G796" s="63">
        <v>1.1176470000000001</v>
      </c>
      <c r="H796" s="63">
        <v>1.1176470000000001</v>
      </c>
      <c r="I796" s="62">
        <f>SUMIFS(Detalhe_Registro!$F:$F,Detalhe_Registro!$A:$A,A796,Detalhe_Registro!$D:$D,B796)</f>
        <v>2773</v>
      </c>
      <c r="J796" s="63">
        <f>SUMIFS(Detalhe_Registro!$G:$G,Detalhe_Registro!$A:$A,A796,Detalhe_Registro!$D:$D,B796)</f>
        <v>144.29</v>
      </c>
      <c r="K796" s="40" t="str">
        <f>IF(G796="","",IF(G796&lt;Premissas!$C$8,"&lt; 1,00",IF(G796&lt;Premissas!$C$9,"1,00 – 1,19",IF(G796&lt;Premissas!$C$10,"1,20 – 1,39",IF(G796&lt;Premissas!$C$11,"1,40 – 1,59",IF(G796&lt;Premissas!$C$12,"1,60 – 1,99","≥ 2,00"))))))</f>
        <v>1,00 – 1,19</v>
      </c>
      <c r="L796" s="64">
        <f>IF(G796="","",MIN(Premissas!$C$17,IF(G796&lt;Premissas!$C$8,Premissas!$E$7,IF(G796&lt;Premissas!$C$9,Premissas!$E$8,IF(G796&lt;Premissas!$C$10,Premissas!$E$9,IF(G796&lt;Premissas!$C$11,Premissas!$E$10,IF(G796&lt;Premissas!$C$12,Premissas!$E$11,Premissas!$E$12)))))))</f>
        <v>100</v>
      </c>
      <c r="M796" s="65">
        <f>IF(OR(L796="",L796=0),0,L796/Premissas!$C$16)</f>
        <v>3.8461538461538463</v>
      </c>
      <c r="N796" s="40" t="str">
        <f>IF(L796&gt;=Premissas!$C$17,"SIM","NÃO")</f>
        <v>NÃO</v>
      </c>
    </row>
    <row r="797" spans="1:14" ht="15" customHeight="1">
      <c r="A797" s="40">
        <v>8</v>
      </c>
      <c r="B797" s="40" t="s">
        <v>475</v>
      </c>
      <c r="C797" s="40" t="s">
        <v>476</v>
      </c>
      <c r="D797" s="40">
        <v>1942</v>
      </c>
      <c r="E797" s="40" t="s">
        <v>19</v>
      </c>
      <c r="F797" s="40">
        <f>COUNTIFS(Detalhe_Registro!$A:$A,A797,Detalhe_Registro!$D:$D,B797)</f>
        <v>1</v>
      </c>
      <c r="G797" s="63">
        <v>2.4090910000000001</v>
      </c>
      <c r="H797" s="63">
        <v>2.4090910000000001</v>
      </c>
      <c r="I797" s="62">
        <f>SUMIFS(Detalhe_Registro!$F:$F,Detalhe_Registro!$A:$A,A797,Detalhe_Registro!$D:$D,B797)</f>
        <v>1576</v>
      </c>
      <c r="J797" s="63">
        <f>SUMIFS(Detalhe_Registro!$G:$G,Detalhe_Registro!$A:$A,A797,Detalhe_Registro!$D:$D,B797)</f>
        <v>29.98</v>
      </c>
      <c r="K797" s="40" t="str">
        <f>IF(G797="","",IF(G797&lt;Premissas!$C$8,"&lt; 1,00",IF(G797&lt;Premissas!$C$9,"1,00 – 1,19",IF(G797&lt;Premissas!$C$10,"1,20 – 1,39",IF(G797&lt;Premissas!$C$11,"1,40 – 1,59",IF(G797&lt;Premissas!$C$12,"1,60 – 1,99","≥ 2,00"))))))</f>
        <v>≥ 2,00</v>
      </c>
      <c r="L797" s="64">
        <f>IF(G797="","",MIN(Premissas!$C$17,IF(G797&lt;Premissas!$C$8,Premissas!$E$7,IF(G797&lt;Premissas!$C$9,Premissas!$E$8,IF(G797&lt;Premissas!$C$10,Premissas!$E$9,IF(G797&lt;Premissas!$C$11,Premissas!$E$10,IF(G797&lt;Premissas!$C$12,Premissas!$E$11,Premissas!$E$12)))))))</f>
        <v>750</v>
      </c>
      <c r="M797" s="65">
        <f>IF(OR(L797="",L797=0),0,L797/Premissas!$C$16)</f>
        <v>28.846153846153847</v>
      </c>
      <c r="N797" s="40" t="str">
        <f>IF(L797&gt;=Premissas!$C$17,"SIM","NÃO")</f>
        <v>SIM</v>
      </c>
    </row>
    <row r="798" spans="1:14" ht="15" customHeight="1">
      <c r="A798" s="40">
        <v>8</v>
      </c>
      <c r="B798" s="40" t="s">
        <v>563</v>
      </c>
      <c r="C798" s="40" t="s">
        <v>564</v>
      </c>
      <c r="D798" s="40">
        <v>1942</v>
      </c>
      <c r="E798" s="40" t="s">
        <v>20</v>
      </c>
      <c r="F798" s="40">
        <f>COUNTIFS(Detalhe_Registro!$A:$A,A798,Detalhe_Registro!$D:$D,B798)</f>
        <v>1</v>
      </c>
      <c r="G798" s="63">
        <v>2.4705879999999998</v>
      </c>
      <c r="H798" s="63">
        <v>2.4705879999999998</v>
      </c>
      <c r="I798" s="62">
        <f>SUMIFS(Detalhe_Registro!$F:$F,Detalhe_Registro!$A:$A,A798,Detalhe_Registro!$D:$D,B798)</f>
        <v>3924</v>
      </c>
      <c r="J798" s="63">
        <f>SUMIFS(Detalhe_Registro!$G:$G,Detalhe_Registro!$A:$A,A798,Detalhe_Registro!$D:$D,B798)</f>
        <v>94.2</v>
      </c>
      <c r="K798" s="40" t="str">
        <f>IF(G798="","",IF(G798&lt;Premissas!$C$8,"&lt; 1,00",IF(G798&lt;Premissas!$C$9,"1,00 – 1,19",IF(G798&lt;Premissas!$C$10,"1,20 – 1,39",IF(G798&lt;Premissas!$C$11,"1,40 – 1,59",IF(G798&lt;Premissas!$C$12,"1,60 – 1,99","≥ 2,00"))))))</f>
        <v>≥ 2,00</v>
      </c>
      <c r="L798" s="64">
        <f>IF(G798="","",MIN(Premissas!$C$17,IF(G798&lt;Premissas!$C$8,Premissas!$E$7,IF(G798&lt;Premissas!$C$9,Premissas!$E$8,IF(G798&lt;Premissas!$C$10,Premissas!$E$9,IF(G798&lt;Premissas!$C$11,Premissas!$E$10,IF(G798&lt;Premissas!$C$12,Premissas!$E$11,Premissas!$E$12)))))))</f>
        <v>750</v>
      </c>
      <c r="M798" s="65">
        <f>IF(OR(L798="",L798=0),0,L798/Premissas!$C$16)</f>
        <v>28.846153846153847</v>
      </c>
      <c r="N798" s="40" t="str">
        <f>IF(L798&gt;=Premissas!$C$17,"SIM","NÃO")</f>
        <v>SIM</v>
      </c>
    </row>
    <row r="799" spans="1:14" ht="15" customHeight="1">
      <c r="A799" s="40">
        <v>8</v>
      </c>
      <c r="B799" s="40" t="s">
        <v>551</v>
      </c>
      <c r="C799" s="40" t="s">
        <v>552</v>
      </c>
      <c r="D799" s="40">
        <v>1942</v>
      </c>
      <c r="E799" s="40" t="s">
        <v>19</v>
      </c>
      <c r="F799" s="40">
        <f>COUNTIFS(Detalhe_Registro!$A:$A,A799,Detalhe_Registro!$D:$D,B799)</f>
        <v>1</v>
      </c>
      <c r="G799" s="63">
        <v>1.181818</v>
      </c>
      <c r="H799" s="63">
        <v>1.181818</v>
      </c>
      <c r="I799" s="62">
        <f>SUMIFS(Detalhe_Registro!$F:$F,Detalhe_Registro!$A:$A,A799,Detalhe_Registro!$D:$D,B799)</f>
        <v>827</v>
      </c>
      <c r="J799" s="63">
        <f>SUMIFS(Detalhe_Registro!$G:$G,Detalhe_Registro!$A:$A,A799,Detalhe_Registro!$D:$D,B799)</f>
        <v>31.48</v>
      </c>
      <c r="K799" s="40" t="str">
        <f>IF(G799="","",IF(G799&lt;Premissas!$C$8,"&lt; 1,00",IF(G799&lt;Premissas!$C$9,"1,00 – 1,19",IF(G799&lt;Premissas!$C$10,"1,20 – 1,39",IF(G799&lt;Premissas!$C$11,"1,40 – 1,59",IF(G799&lt;Premissas!$C$12,"1,60 – 1,99","≥ 2,00"))))))</f>
        <v>1,00 – 1,19</v>
      </c>
      <c r="L799" s="64">
        <f>IF(G799="","",MIN(Premissas!$C$17,IF(G799&lt;Premissas!$C$8,Premissas!$E$7,IF(G799&lt;Premissas!$C$9,Premissas!$E$8,IF(G799&lt;Premissas!$C$10,Premissas!$E$9,IF(G799&lt;Premissas!$C$11,Premissas!$E$10,IF(G799&lt;Premissas!$C$12,Premissas!$E$11,Premissas!$E$12)))))))</f>
        <v>100</v>
      </c>
      <c r="M799" s="65">
        <f>IF(OR(L799="",L799=0),0,L799/Premissas!$C$16)</f>
        <v>3.8461538461538463</v>
      </c>
      <c r="N799" s="40" t="str">
        <f>IF(L799&gt;=Premissas!$C$17,"SIM","NÃO")</f>
        <v>NÃO</v>
      </c>
    </row>
    <row r="800" spans="1:14" ht="15" customHeight="1">
      <c r="A800" s="40">
        <v>8</v>
      </c>
      <c r="B800" s="40" t="s">
        <v>557</v>
      </c>
      <c r="C800" s="40" t="s">
        <v>558</v>
      </c>
      <c r="D800" s="40">
        <v>1942</v>
      </c>
      <c r="E800" s="40" t="s">
        <v>21</v>
      </c>
      <c r="F800" s="40">
        <f>COUNTIFS(Detalhe_Registro!$A:$A,A800,Detalhe_Registro!$D:$D,B800)</f>
        <v>1</v>
      </c>
      <c r="G800" s="63">
        <v>1.875</v>
      </c>
      <c r="H800" s="63">
        <v>1.875</v>
      </c>
      <c r="I800" s="62">
        <f>SUMIFS(Detalhe_Registro!$F:$F,Detalhe_Registro!$A:$A,A800,Detalhe_Registro!$D:$D,B800)</f>
        <v>2687</v>
      </c>
      <c r="J800" s="63">
        <f>SUMIFS(Detalhe_Registro!$G:$G,Detalhe_Registro!$A:$A,A800,Detalhe_Registro!$D:$D,B800)</f>
        <v>89.87</v>
      </c>
      <c r="K800" s="40" t="str">
        <f>IF(G800="","",IF(G800&lt;Premissas!$C$8,"&lt; 1,00",IF(G800&lt;Premissas!$C$9,"1,00 – 1,19",IF(G800&lt;Premissas!$C$10,"1,20 – 1,39",IF(G800&lt;Premissas!$C$11,"1,40 – 1,59",IF(G800&lt;Premissas!$C$12,"1,60 – 1,99","≥ 2,00"))))))</f>
        <v>1,60 – 1,99</v>
      </c>
      <c r="L800" s="64">
        <f>IF(G800="","",MIN(Premissas!$C$17,IF(G800&lt;Premissas!$C$8,Premissas!$E$7,IF(G800&lt;Premissas!$C$9,Premissas!$E$8,IF(G800&lt;Premissas!$C$10,Premissas!$E$9,IF(G800&lt;Premissas!$C$11,Premissas!$E$10,IF(G800&lt;Premissas!$C$12,Premissas!$E$11,Premissas!$E$12)))))))</f>
        <v>500</v>
      </c>
      <c r="M800" s="65">
        <f>IF(OR(L800="",L800=0),0,L800/Premissas!$C$16)</f>
        <v>19.23076923076923</v>
      </c>
      <c r="N800" s="40" t="str">
        <f>IF(L800&gt;=Premissas!$C$17,"SIM","NÃO")</f>
        <v>NÃO</v>
      </c>
    </row>
    <row r="801" spans="1:14" ht="15" customHeight="1">
      <c r="A801" s="40">
        <v>8</v>
      </c>
      <c r="B801" s="40" t="s">
        <v>501</v>
      </c>
      <c r="C801" s="40" t="s">
        <v>502</v>
      </c>
      <c r="D801" s="40">
        <v>1942</v>
      </c>
      <c r="E801" s="40" t="s">
        <v>22</v>
      </c>
      <c r="F801" s="40">
        <f>COUNTIFS(Detalhe_Registro!$A:$A,A801,Detalhe_Registro!$D:$D,B801)</f>
        <v>1</v>
      </c>
      <c r="G801" s="63">
        <v>0.8</v>
      </c>
      <c r="H801" s="63">
        <v>0.8</v>
      </c>
      <c r="I801" s="62">
        <f>SUMIFS(Detalhe_Registro!$F:$F,Detalhe_Registro!$A:$A,A801,Detalhe_Registro!$D:$D,B801)</f>
        <v>1356</v>
      </c>
      <c r="J801" s="63">
        <f>SUMIFS(Detalhe_Registro!$G:$G,Detalhe_Registro!$A:$A,A801,Detalhe_Registro!$D:$D,B801)</f>
        <v>87.36</v>
      </c>
      <c r="K801" s="40" t="str">
        <f>IF(G801="","",IF(G801&lt;Premissas!$C$8,"&lt; 1,00",IF(G801&lt;Premissas!$C$9,"1,00 – 1,19",IF(G801&lt;Premissas!$C$10,"1,20 – 1,39",IF(G801&lt;Premissas!$C$11,"1,40 – 1,59",IF(G801&lt;Premissas!$C$12,"1,60 – 1,99","≥ 2,00"))))))</f>
        <v>&lt; 1,00</v>
      </c>
      <c r="L801" s="64">
        <f>IF(G801="","",MIN(Premissas!$C$17,IF(G801&lt;Premissas!$C$8,Premissas!$E$7,IF(G801&lt;Premissas!$C$9,Premissas!$E$8,IF(G801&lt;Premissas!$C$10,Premissas!$E$9,IF(G801&lt;Premissas!$C$11,Premissas!$E$10,IF(G801&lt;Premissas!$C$12,Premissas!$E$11,Premissas!$E$12)))))))</f>
        <v>0</v>
      </c>
      <c r="M801" s="65">
        <f>IF(OR(L801="",L801=0),0,L801/Premissas!$C$16)</f>
        <v>0</v>
      </c>
      <c r="N801" s="40" t="str">
        <f>IF(L801&gt;=Premissas!$C$17,"SIM","NÃO")</f>
        <v>NÃO</v>
      </c>
    </row>
    <row r="802" spans="1:14" ht="15" customHeight="1">
      <c r="A802" s="40">
        <v>8</v>
      </c>
      <c r="B802" s="40" t="s">
        <v>1706</v>
      </c>
      <c r="C802" s="40" t="s">
        <v>1707</v>
      </c>
      <c r="D802" s="40">
        <v>1942</v>
      </c>
      <c r="E802" s="40" t="s">
        <v>22</v>
      </c>
      <c r="F802" s="40">
        <f>COUNTIFS(Detalhe_Registro!$A:$A,A802,Detalhe_Registro!$D:$D,B802)</f>
        <v>1</v>
      </c>
      <c r="G802" s="63">
        <v>0.75</v>
      </c>
      <c r="H802" s="63">
        <v>0.75</v>
      </c>
      <c r="I802" s="62">
        <f>SUMIFS(Detalhe_Registro!$F:$F,Detalhe_Registro!$A:$A,A802,Detalhe_Registro!$D:$D,B802)</f>
        <v>620</v>
      </c>
      <c r="J802" s="63">
        <f>SUMIFS(Detalhe_Registro!$G:$G,Detalhe_Registro!$A:$A,A802,Detalhe_Registro!$D:$D,B802)</f>
        <v>42.03</v>
      </c>
      <c r="K802" s="40" t="str">
        <f>IF(G802="","",IF(G802&lt;Premissas!$C$8,"&lt; 1,00",IF(G802&lt;Premissas!$C$9,"1,00 – 1,19",IF(G802&lt;Premissas!$C$10,"1,20 – 1,39",IF(G802&lt;Premissas!$C$11,"1,40 – 1,59",IF(G802&lt;Premissas!$C$12,"1,60 – 1,99","≥ 2,00"))))))</f>
        <v>&lt; 1,00</v>
      </c>
      <c r="L802" s="64">
        <f>IF(G802="","",MIN(Premissas!$C$17,IF(G802&lt;Premissas!$C$8,Premissas!$E$7,IF(G802&lt;Premissas!$C$9,Premissas!$E$8,IF(G802&lt;Premissas!$C$10,Premissas!$E$9,IF(G802&lt;Premissas!$C$11,Premissas!$E$10,IF(G802&lt;Premissas!$C$12,Premissas!$E$11,Premissas!$E$12)))))))</f>
        <v>0</v>
      </c>
      <c r="M802" s="65">
        <f>IF(OR(L802="",L802=0),0,L802/Premissas!$C$16)</f>
        <v>0</v>
      </c>
      <c r="N802" s="40" t="str">
        <f>IF(L802&gt;=Premissas!$C$17,"SIM","NÃO")</f>
        <v>NÃO</v>
      </c>
    </row>
    <row r="803" spans="1:14" ht="15" customHeight="1">
      <c r="A803" s="40">
        <v>8</v>
      </c>
      <c r="B803" s="40" t="s">
        <v>1704</v>
      </c>
      <c r="C803" s="40" t="s">
        <v>1705</v>
      </c>
      <c r="D803" s="40">
        <v>1942</v>
      </c>
      <c r="E803" s="40" t="s">
        <v>21</v>
      </c>
      <c r="F803" s="40">
        <f>COUNTIFS(Detalhe_Registro!$A:$A,A803,Detalhe_Registro!$D:$D,B803)</f>
        <v>1</v>
      </c>
      <c r="G803" s="63">
        <v>0.5</v>
      </c>
      <c r="H803" s="63">
        <v>0.5</v>
      </c>
      <c r="I803" s="62">
        <f>SUMIFS(Detalhe_Registro!$F:$F,Detalhe_Registro!$A:$A,A803,Detalhe_Registro!$D:$D,B803)</f>
        <v>1</v>
      </c>
      <c r="J803" s="63">
        <f>SUMIFS(Detalhe_Registro!$G:$G,Detalhe_Registro!$A:$A,A803,Detalhe_Registro!$D:$D,B803)</f>
        <v>0.13</v>
      </c>
      <c r="K803" s="40" t="str">
        <f>IF(G803="","",IF(G803&lt;Premissas!$C$8,"&lt; 1,00",IF(G803&lt;Premissas!$C$9,"1,00 – 1,19",IF(G803&lt;Premissas!$C$10,"1,20 – 1,39",IF(G803&lt;Premissas!$C$11,"1,40 – 1,59",IF(G803&lt;Premissas!$C$12,"1,60 – 1,99","≥ 2,00"))))))</f>
        <v>&lt; 1,00</v>
      </c>
      <c r="L803" s="64">
        <f>IF(G803="","",MIN(Premissas!$C$17,IF(G803&lt;Premissas!$C$8,Premissas!$E$7,IF(G803&lt;Premissas!$C$9,Premissas!$E$8,IF(G803&lt;Premissas!$C$10,Premissas!$E$9,IF(G803&lt;Premissas!$C$11,Premissas!$E$10,IF(G803&lt;Premissas!$C$12,Premissas!$E$11,Premissas!$E$12)))))))</f>
        <v>0</v>
      </c>
      <c r="M803" s="65">
        <f>IF(OR(L803="",L803=0),0,L803/Premissas!$C$16)</f>
        <v>0</v>
      </c>
      <c r="N803" s="40" t="str">
        <f>IF(L803&gt;=Premissas!$C$17,"SIM","NÃO")</f>
        <v>NÃO</v>
      </c>
    </row>
    <row r="804" spans="1:14" ht="15" customHeight="1">
      <c r="A804" s="40">
        <v>8</v>
      </c>
      <c r="B804" s="40" t="s">
        <v>439</v>
      </c>
      <c r="C804" s="40" t="s">
        <v>440</v>
      </c>
      <c r="D804" s="40">
        <v>1942</v>
      </c>
      <c r="E804" s="40" t="s">
        <v>22</v>
      </c>
      <c r="F804" s="40">
        <f>COUNTIFS(Detalhe_Registro!$A:$A,A804,Detalhe_Registro!$D:$D,B804)</f>
        <v>1</v>
      </c>
      <c r="G804" s="63">
        <v>1.2</v>
      </c>
      <c r="H804" s="63">
        <v>1.2</v>
      </c>
      <c r="I804" s="62">
        <f>SUMIFS(Detalhe_Registro!$F:$F,Detalhe_Registro!$A:$A,A804,Detalhe_Registro!$D:$D,B804)</f>
        <v>1574</v>
      </c>
      <c r="J804" s="63">
        <f>SUMIFS(Detalhe_Registro!$G:$G,Detalhe_Registro!$A:$A,A804,Detalhe_Registro!$D:$D,B804)</f>
        <v>64.56</v>
      </c>
      <c r="K804" s="40" t="str">
        <f>IF(G804="","",IF(G804&lt;Premissas!$C$8,"&lt; 1,00",IF(G804&lt;Premissas!$C$9,"1,00 – 1,19",IF(G804&lt;Premissas!$C$10,"1,20 – 1,39",IF(G804&lt;Premissas!$C$11,"1,40 – 1,59",IF(G804&lt;Premissas!$C$12,"1,60 – 1,99","≥ 2,00"))))))</f>
        <v>1,20 – 1,39</v>
      </c>
      <c r="L804" s="64">
        <f>IF(G804="","",MIN(Premissas!$C$17,IF(G804&lt;Premissas!$C$8,Premissas!$E$7,IF(G804&lt;Premissas!$C$9,Premissas!$E$8,IF(G804&lt;Premissas!$C$10,Premissas!$E$9,IF(G804&lt;Premissas!$C$11,Premissas!$E$10,IF(G804&lt;Premissas!$C$12,Premissas!$E$11,Premissas!$E$12)))))))</f>
        <v>200</v>
      </c>
      <c r="M804" s="65">
        <f>IF(OR(L804="",L804=0),0,L804/Premissas!$C$16)</f>
        <v>7.6923076923076925</v>
      </c>
      <c r="N804" s="40" t="str">
        <f>IF(L804&gt;=Premissas!$C$17,"SIM","NÃO")</f>
        <v>NÃO</v>
      </c>
    </row>
    <row r="805" spans="1:14" ht="15" customHeight="1">
      <c r="A805" s="40">
        <v>8</v>
      </c>
      <c r="B805" s="40" t="s">
        <v>485</v>
      </c>
      <c r="C805" s="40" t="s">
        <v>486</v>
      </c>
      <c r="D805" s="40">
        <v>1942</v>
      </c>
      <c r="E805" s="40" t="s">
        <v>22</v>
      </c>
      <c r="F805" s="40">
        <f>COUNTIFS(Detalhe_Registro!$A:$A,A805,Detalhe_Registro!$D:$D,B805)</f>
        <v>1</v>
      </c>
      <c r="G805" s="63">
        <v>0.8</v>
      </c>
      <c r="H805" s="63">
        <v>0.8</v>
      </c>
      <c r="I805" s="62">
        <f>SUMIFS(Detalhe_Registro!$F:$F,Detalhe_Registro!$A:$A,A805,Detalhe_Registro!$D:$D,B805)</f>
        <v>1195</v>
      </c>
      <c r="J805" s="63">
        <f>SUMIFS(Detalhe_Registro!$G:$G,Detalhe_Registro!$A:$A,A805,Detalhe_Registro!$D:$D,B805)</f>
        <v>72.959999999999994</v>
      </c>
      <c r="K805" s="40" t="str">
        <f>IF(G805="","",IF(G805&lt;Premissas!$C$8,"&lt; 1,00",IF(G805&lt;Premissas!$C$9,"1,00 – 1,19",IF(G805&lt;Premissas!$C$10,"1,20 – 1,39",IF(G805&lt;Premissas!$C$11,"1,40 – 1,59",IF(G805&lt;Premissas!$C$12,"1,60 – 1,99","≥ 2,00"))))))</f>
        <v>&lt; 1,00</v>
      </c>
      <c r="L805" s="64">
        <f>IF(G805="","",MIN(Premissas!$C$17,IF(G805&lt;Premissas!$C$8,Premissas!$E$7,IF(G805&lt;Premissas!$C$9,Premissas!$E$8,IF(G805&lt;Premissas!$C$10,Premissas!$E$9,IF(G805&lt;Premissas!$C$11,Premissas!$E$10,IF(G805&lt;Premissas!$C$12,Premissas!$E$11,Premissas!$E$12)))))))</f>
        <v>0</v>
      </c>
      <c r="M805" s="65">
        <f>IF(OR(L805="",L805=0),0,L805/Premissas!$C$16)</f>
        <v>0</v>
      </c>
      <c r="N805" s="40" t="str">
        <f>IF(L805&gt;=Premissas!$C$17,"SIM","NÃO")</f>
        <v>NÃO</v>
      </c>
    </row>
    <row r="806" spans="1:14" ht="15" customHeight="1">
      <c r="A806" s="40">
        <v>8</v>
      </c>
      <c r="B806" s="40" t="s">
        <v>429</v>
      </c>
      <c r="C806" s="40" t="s">
        <v>430</v>
      </c>
      <c r="D806" s="40">
        <v>1942</v>
      </c>
      <c r="E806" s="40" t="s">
        <v>22</v>
      </c>
      <c r="F806" s="40">
        <f>COUNTIFS(Detalhe_Registro!$A:$A,A806,Detalhe_Registro!$D:$D,B806)</f>
        <v>1</v>
      </c>
      <c r="G806" s="63">
        <v>1.6</v>
      </c>
      <c r="H806" s="63">
        <v>1.6</v>
      </c>
      <c r="I806" s="62">
        <f>SUMIFS(Detalhe_Registro!$F:$F,Detalhe_Registro!$A:$A,A806,Detalhe_Registro!$D:$D,B806)</f>
        <v>1668</v>
      </c>
      <c r="J806" s="63">
        <f>SUMIFS(Detalhe_Registro!$G:$G,Detalhe_Registro!$A:$A,A806,Detalhe_Registro!$D:$D,B806)</f>
        <v>52.77</v>
      </c>
      <c r="K806" s="40" t="str">
        <f>IF(G806="","",IF(G806&lt;Premissas!$C$8,"&lt; 1,00",IF(G806&lt;Premissas!$C$9,"1,00 – 1,19",IF(G806&lt;Premissas!$C$10,"1,20 – 1,39",IF(G806&lt;Premissas!$C$11,"1,40 – 1,59",IF(G806&lt;Premissas!$C$12,"1,60 – 1,99","≥ 2,00"))))))</f>
        <v>1,60 – 1,99</v>
      </c>
      <c r="L806" s="64">
        <f>IF(G806="","",MIN(Premissas!$C$17,IF(G806&lt;Premissas!$C$8,Premissas!$E$7,IF(G806&lt;Premissas!$C$9,Premissas!$E$8,IF(G806&lt;Premissas!$C$10,Premissas!$E$9,IF(G806&lt;Premissas!$C$11,Premissas!$E$10,IF(G806&lt;Premissas!$C$12,Premissas!$E$11,Premissas!$E$12)))))))</f>
        <v>500</v>
      </c>
      <c r="M806" s="65">
        <f>IF(OR(L806="",L806=0),0,L806/Premissas!$C$16)</f>
        <v>19.23076923076923</v>
      </c>
      <c r="N806" s="40" t="str">
        <f>IF(L806&gt;=Premissas!$C$17,"SIM","NÃO")</f>
        <v>NÃO</v>
      </c>
    </row>
    <row r="807" spans="1:14" ht="15" customHeight="1">
      <c r="A807" s="40">
        <v>8</v>
      </c>
      <c r="B807" s="40" t="s">
        <v>519</v>
      </c>
      <c r="C807" s="40" t="s">
        <v>520</v>
      </c>
      <c r="D807" s="40">
        <v>1942</v>
      </c>
      <c r="E807" s="40" t="s">
        <v>1944</v>
      </c>
      <c r="F807" s="40">
        <f>COUNTIFS(Detalhe_Registro!$A:$A,A807,Detalhe_Registro!$D:$D,B807)</f>
        <v>4</v>
      </c>
      <c r="G807" s="63">
        <v>5.4090910000000001</v>
      </c>
      <c r="H807" s="63">
        <v>1.9991479999999999</v>
      </c>
      <c r="I807" s="62">
        <f>SUMIFS(Detalhe_Registro!$F:$F,Detalhe_Registro!$A:$A,A807,Detalhe_Registro!$D:$D,B807)</f>
        <v>1028</v>
      </c>
      <c r="J807" s="63">
        <f>SUMIFS(Detalhe_Registro!$G:$G,Detalhe_Registro!$A:$A,A807,Detalhe_Registro!$D:$D,B807)</f>
        <v>66.91</v>
      </c>
      <c r="K807" s="40" t="str">
        <f>IF(G807="","",IF(G807&lt;Premissas!$C$8,"&lt; 1,00",IF(G807&lt;Premissas!$C$9,"1,00 – 1,19",IF(G807&lt;Premissas!$C$10,"1,20 – 1,39",IF(G807&lt;Premissas!$C$11,"1,40 – 1,59",IF(G807&lt;Premissas!$C$12,"1,60 – 1,99","≥ 2,00"))))))</f>
        <v>≥ 2,00</v>
      </c>
      <c r="L807" s="64">
        <f>IF(G807="","",MIN(Premissas!$C$17,IF(G807&lt;Premissas!$C$8,Premissas!$E$7,IF(G807&lt;Premissas!$C$9,Premissas!$E$8,IF(G807&lt;Premissas!$C$10,Premissas!$E$9,IF(G807&lt;Premissas!$C$11,Premissas!$E$10,IF(G807&lt;Premissas!$C$12,Premissas!$E$11,Premissas!$E$12)))))))</f>
        <v>750</v>
      </c>
      <c r="M807" s="65">
        <f>IF(OR(L807="",L807=0),0,L807/Premissas!$C$16)</f>
        <v>28.846153846153847</v>
      </c>
      <c r="N807" s="40" t="str">
        <f>IF(L807&gt;=Premissas!$C$17,"SIM","NÃO")</f>
        <v>SIM</v>
      </c>
    </row>
    <row r="808" spans="1:14" ht="15" customHeight="1">
      <c r="A808" s="40">
        <v>8</v>
      </c>
      <c r="B808" s="40" t="s">
        <v>535</v>
      </c>
      <c r="C808" s="40" t="s">
        <v>536</v>
      </c>
      <c r="D808" s="40">
        <v>1942</v>
      </c>
      <c r="E808" s="40" t="s">
        <v>1940</v>
      </c>
      <c r="F808" s="40">
        <f>COUNTIFS(Detalhe_Registro!$A:$A,A808,Detalhe_Registro!$D:$D,B808)</f>
        <v>3</v>
      </c>
      <c r="G808" s="63">
        <v>11.318182</v>
      </c>
      <c r="H808" s="63">
        <v>4.697972</v>
      </c>
      <c r="I808" s="62">
        <f>SUMIFS(Detalhe_Registro!$F:$F,Detalhe_Registro!$A:$A,A808,Detalhe_Registro!$D:$D,B808)</f>
        <v>801</v>
      </c>
      <c r="J808" s="63">
        <f>SUMIFS(Detalhe_Registro!$G:$G,Detalhe_Registro!$A:$A,A808,Detalhe_Registro!$D:$D,B808)</f>
        <v>33.65</v>
      </c>
      <c r="K808" s="40" t="str">
        <f>IF(G808="","",IF(G808&lt;Premissas!$C$8,"&lt; 1,00",IF(G808&lt;Premissas!$C$9,"1,00 – 1,19",IF(G808&lt;Premissas!$C$10,"1,20 – 1,39",IF(G808&lt;Premissas!$C$11,"1,40 – 1,59",IF(G808&lt;Premissas!$C$12,"1,60 – 1,99","≥ 2,00"))))))</f>
        <v>≥ 2,00</v>
      </c>
      <c r="L808" s="64">
        <f>IF(G808="","",MIN(Premissas!$C$17,IF(G808&lt;Premissas!$C$8,Premissas!$E$7,IF(G808&lt;Premissas!$C$9,Premissas!$E$8,IF(G808&lt;Premissas!$C$10,Premissas!$E$9,IF(G808&lt;Premissas!$C$11,Premissas!$E$10,IF(G808&lt;Premissas!$C$12,Premissas!$E$11,Premissas!$E$12)))))))</f>
        <v>750</v>
      </c>
      <c r="M808" s="65">
        <f>IF(OR(L808="",L808=0),0,L808/Premissas!$C$16)</f>
        <v>28.846153846153847</v>
      </c>
      <c r="N808" s="40" t="str">
        <f>IF(L808&gt;=Premissas!$C$17,"SIM","NÃO")</f>
        <v>SIM</v>
      </c>
    </row>
    <row r="809" spans="1:14" ht="15" customHeight="1">
      <c r="A809" s="40">
        <v>8</v>
      </c>
      <c r="B809" s="40" t="s">
        <v>533</v>
      </c>
      <c r="C809" s="40" t="s">
        <v>534</v>
      </c>
      <c r="D809" s="40">
        <v>1942</v>
      </c>
      <c r="E809" s="40" t="s">
        <v>1939</v>
      </c>
      <c r="F809" s="40">
        <f>COUNTIFS(Detalhe_Registro!$A:$A,A809,Detalhe_Registro!$D:$D,B809)</f>
        <v>2</v>
      </c>
      <c r="G809" s="63">
        <v>4.9090910000000001</v>
      </c>
      <c r="H809" s="63">
        <v>2.579545</v>
      </c>
      <c r="I809" s="62">
        <f>SUMIFS(Detalhe_Registro!$F:$F,Detalhe_Registro!$A:$A,A809,Detalhe_Registro!$D:$D,B809)</f>
        <v>758</v>
      </c>
      <c r="J809" s="63">
        <f>SUMIFS(Detalhe_Registro!$G:$G,Detalhe_Registro!$A:$A,A809,Detalhe_Registro!$D:$D,B809)</f>
        <v>14.16</v>
      </c>
      <c r="K809" s="40" t="str">
        <f>IF(G809="","",IF(G809&lt;Premissas!$C$8,"&lt; 1,00",IF(G809&lt;Premissas!$C$9,"1,00 – 1,19",IF(G809&lt;Premissas!$C$10,"1,20 – 1,39",IF(G809&lt;Premissas!$C$11,"1,40 – 1,59",IF(G809&lt;Premissas!$C$12,"1,60 – 1,99","≥ 2,00"))))))</f>
        <v>≥ 2,00</v>
      </c>
      <c r="L809" s="64">
        <f>IF(G809="","",MIN(Premissas!$C$17,IF(G809&lt;Premissas!$C$8,Premissas!$E$7,IF(G809&lt;Premissas!$C$9,Premissas!$E$8,IF(G809&lt;Premissas!$C$10,Premissas!$E$9,IF(G809&lt;Premissas!$C$11,Premissas!$E$10,IF(G809&lt;Premissas!$C$12,Premissas!$E$11,Premissas!$E$12)))))))</f>
        <v>750</v>
      </c>
      <c r="M809" s="65">
        <f>IF(OR(L809="",L809=0),0,L809/Premissas!$C$16)</f>
        <v>28.846153846153847</v>
      </c>
      <c r="N809" s="40" t="str">
        <f>IF(L809&gt;=Premissas!$C$17,"SIM","NÃO")</f>
        <v>SIM</v>
      </c>
    </row>
    <row r="810" spans="1:14" ht="15" customHeight="1">
      <c r="A810" s="40">
        <v>8</v>
      </c>
      <c r="B810" s="40" t="s">
        <v>1710</v>
      </c>
      <c r="C810" s="40" t="s">
        <v>1711</v>
      </c>
      <c r="D810" s="40">
        <v>1942</v>
      </c>
      <c r="E810" s="40" t="s">
        <v>22</v>
      </c>
      <c r="F810" s="40">
        <f>COUNTIFS(Detalhe_Registro!$A:$A,A810,Detalhe_Registro!$D:$D,B810)</f>
        <v>1</v>
      </c>
      <c r="G810" s="63">
        <v>1</v>
      </c>
      <c r="H810" s="63">
        <v>1</v>
      </c>
      <c r="I810" s="62">
        <f>SUMIFS(Detalhe_Registro!$F:$F,Detalhe_Registro!$A:$A,A810,Detalhe_Registro!$D:$D,B810)</f>
        <v>1699</v>
      </c>
      <c r="J810" s="63">
        <f>SUMIFS(Detalhe_Registro!$G:$G,Detalhe_Registro!$A:$A,A810,Detalhe_Registro!$D:$D,B810)</f>
        <v>84.89</v>
      </c>
      <c r="K810" s="40" t="str">
        <f>IF(G810="","",IF(G810&lt;Premissas!$C$8,"&lt; 1,00",IF(G810&lt;Premissas!$C$9,"1,00 – 1,19",IF(G810&lt;Premissas!$C$10,"1,20 – 1,39",IF(G810&lt;Premissas!$C$11,"1,40 – 1,59",IF(G810&lt;Premissas!$C$12,"1,60 – 1,99","≥ 2,00"))))))</f>
        <v>1,00 – 1,19</v>
      </c>
      <c r="L810" s="64">
        <f>IF(G810="","",MIN(Premissas!$C$17,IF(G810&lt;Premissas!$C$8,Premissas!$E$7,IF(G810&lt;Premissas!$C$9,Premissas!$E$8,IF(G810&lt;Premissas!$C$10,Premissas!$E$9,IF(G810&lt;Premissas!$C$11,Premissas!$E$10,IF(G810&lt;Premissas!$C$12,Premissas!$E$11,Premissas!$E$12)))))))</f>
        <v>100</v>
      </c>
      <c r="M810" s="65">
        <f>IF(OR(L810="",L810=0),0,L810/Premissas!$C$16)</f>
        <v>3.8461538461538463</v>
      </c>
      <c r="N810" s="40" t="str">
        <f>IF(L810&gt;=Premissas!$C$17,"SIM","NÃO")</f>
        <v>NÃO</v>
      </c>
    </row>
    <row r="811" spans="1:14" ht="15" customHeight="1">
      <c r="A811" s="40">
        <v>8</v>
      </c>
      <c r="B811" s="40" t="s">
        <v>481</v>
      </c>
      <c r="C811" s="40" t="s">
        <v>482</v>
      </c>
      <c r="D811" s="40">
        <v>1942</v>
      </c>
      <c r="E811" s="40" t="s">
        <v>1941</v>
      </c>
      <c r="F811" s="40">
        <f>COUNTIFS(Detalhe_Registro!$A:$A,A811,Detalhe_Registro!$D:$D,B811)</f>
        <v>2</v>
      </c>
      <c r="G811" s="63">
        <v>1.1000000000000001</v>
      </c>
      <c r="H811" s="63">
        <v>0.73181799999999997</v>
      </c>
      <c r="I811" s="62">
        <f>SUMIFS(Detalhe_Registro!$F:$F,Detalhe_Registro!$A:$A,A811,Detalhe_Registro!$D:$D,B811)</f>
        <v>1902</v>
      </c>
      <c r="J811" s="63">
        <f>SUMIFS(Detalhe_Registro!$G:$G,Detalhe_Registro!$A:$A,A811,Detalhe_Registro!$D:$D,B811)</f>
        <v>90.51</v>
      </c>
      <c r="K811" s="40" t="str">
        <f>IF(G811="","",IF(G811&lt;Premissas!$C$8,"&lt; 1,00",IF(G811&lt;Premissas!$C$9,"1,00 – 1,19",IF(G811&lt;Premissas!$C$10,"1,20 – 1,39",IF(G811&lt;Premissas!$C$11,"1,40 – 1,59",IF(G811&lt;Premissas!$C$12,"1,60 – 1,99","≥ 2,00"))))))</f>
        <v>1,00 – 1,19</v>
      </c>
      <c r="L811" s="64">
        <f>IF(G811="","",MIN(Premissas!$C$17,IF(G811&lt;Premissas!$C$8,Premissas!$E$7,IF(G811&lt;Premissas!$C$9,Premissas!$E$8,IF(G811&lt;Premissas!$C$10,Premissas!$E$9,IF(G811&lt;Premissas!$C$11,Premissas!$E$10,IF(G811&lt;Premissas!$C$12,Premissas!$E$11,Premissas!$E$12)))))))</f>
        <v>100</v>
      </c>
      <c r="M811" s="65">
        <f>IF(OR(L811="",L811=0),0,L811/Premissas!$C$16)</f>
        <v>3.8461538461538463</v>
      </c>
      <c r="N811" s="40" t="str">
        <f>IF(L811&gt;=Premissas!$C$17,"SIM","NÃO")</f>
        <v>NÃO</v>
      </c>
    </row>
    <row r="812" spans="1:14" ht="15" customHeight="1">
      <c r="A812" s="40">
        <v>8</v>
      </c>
      <c r="B812" s="40" t="s">
        <v>451</v>
      </c>
      <c r="C812" s="40" t="s">
        <v>452</v>
      </c>
      <c r="D812" s="40">
        <v>1942</v>
      </c>
      <c r="E812" s="40" t="s">
        <v>22</v>
      </c>
      <c r="F812" s="40">
        <f>COUNTIFS(Detalhe_Registro!$A:$A,A812,Detalhe_Registro!$D:$D,B812)</f>
        <v>1</v>
      </c>
      <c r="G812" s="63">
        <v>1.35</v>
      </c>
      <c r="H812" s="63">
        <v>1.35</v>
      </c>
      <c r="I812" s="62">
        <f>SUMIFS(Detalhe_Registro!$F:$F,Detalhe_Registro!$A:$A,A812,Detalhe_Registro!$D:$D,B812)</f>
        <v>1985</v>
      </c>
      <c r="J812" s="63">
        <f>SUMIFS(Detalhe_Registro!$G:$G,Detalhe_Registro!$A:$A,A812,Detalhe_Registro!$D:$D,B812)</f>
        <v>72.64</v>
      </c>
      <c r="K812" s="40" t="str">
        <f>IF(G812="","",IF(G812&lt;Premissas!$C$8,"&lt; 1,00",IF(G812&lt;Premissas!$C$9,"1,00 – 1,19",IF(G812&lt;Premissas!$C$10,"1,20 – 1,39",IF(G812&lt;Premissas!$C$11,"1,40 – 1,59",IF(G812&lt;Premissas!$C$12,"1,60 – 1,99","≥ 2,00"))))))</f>
        <v>1,20 – 1,39</v>
      </c>
      <c r="L812" s="64">
        <f>IF(G812="","",MIN(Premissas!$C$17,IF(G812&lt;Premissas!$C$8,Premissas!$E$7,IF(G812&lt;Premissas!$C$9,Premissas!$E$8,IF(G812&lt;Premissas!$C$10,Premissas!$E$9,IF(G812&lt;Premissas!$C$11,Premissas!$E$10,IF(G812&lt;Premissas!$C$12,Premissas!$E$11,Premissas!$E$12)))))))</f>
        <v>200</v>
      </c>
      <c r="M812" s="65">
        <f>IF(OR(L812="",L812=0),0,L812/Premissas!$C$16)</f>
        <v>7.6923076923076925</v>
      </c>
      <c r="N812" s="40" t="str">
        <f>IF(L812&gt;=Premissas!$C$17,"SIM","NÃO")</f>
        <v>NÃO</v>
      </c>
    </row>
    <row r="813" spans="1:14" ht="15" customHeight="1">
      <c r="A813" s="40">
        <v>8</v>
      </c>
      <c r="B813" s="40" t="s">
        <v>513</v>
      </c>
      <c r="C813" s="40" t="s">
        <v>514</v>
      </c>
      <c r="D813" s="40">
        <v>1942</v>
      </c>
      <c r="E813" s="40" t="s">
        <v>1941</v>
      </c>
      <c r="F813" s="40">
        <f>COUNTIFS(Detalhe_Registro!$A:$A,A813,Detalhe_Registro!$D:$D,B813)</f>
        <v>2</v>
      </c>
      <c r="G813" s="63">
        <v>2.1363639999999999</v>
      </c>
      <c r="H813" s="63">
        <v>1.493182</v>
      </c>
      <c r="I813" s="62">
        <f>SUMIFS(Detalhe_Registro!$F:$F,Detalhe_Registro!$A:$A,A813,Detalhe_Registro!$D:$D,B813)</f>
        <v>1288</v>
      </c>
      <c r="J813" s="63">
        <f>SUMIFS(Detalhe_Registro!$G:$G,Detalhe_Registro!$A:$A,A813,Detalhe_Registro!$D:$D,B813)</f>
        <v>73.27000000000001</v>
      </c>
      <c r="K813" s="40" t="str">
        <f>IF(G813="","",IF(G813&lt;Premissas!$C$8,"&lt; 1,00",IF(G813&lt;Premissas!$C$9,"1,00 – 1,19",IF(G813&lt;Premissas!$C$10,"1,20 – 1,39",IF(G813&lt;Premissas!$C$11,"1,40 – 1,59",IF(G813&lt;Premissas!$C$12,"1,60 – 1,99","≥ 2,00"))))))</f>
        <v>≥ 2,00</v>
      </c>
      <c r="L813" s="64">
        <f>IF(G813="","",MIN(Premissas!$C$17,IF(G813&lt;Premissas!$C$8,Premissas!$E$7,IF(G813&lt;Premissas!$C$9,Premissas!$E$8,IF(G813&lt;Premissas!$C$10,Premissas!$E$9,IF(G813&lt;Premissas!$C$11,Premissas!$E$10,IF(G813&lt;Premissas!$C$12,Premissas!$E$11,Premissas!$E$12)))))))</f>
        <v>750</v>
      </c>
      <c r="M813" s="65">
        <f>IF(OR(L813="",L813=0),0,L813/Premissas!$C$16)</f>
        <v>28.846153846153847</v>
      </c>
      <c r="N813" s="40" t="str">
        <f>IF(L813&gt;=Premissas!$C$17,"SIM","NÃO")</f>
        <v>SIM</v>
      </c>
    </row>
    <row r="814" spans="1:14" ht="15" customHeight="1">
      <c r="A814" s="40">
        <v>8</v>
      </c>
      <c r="B814" s="40" t="s">
        <v>469</v>
      </c>
      <c r="C814" s="40" t="s">
        <v>470</v>
      </c>
      <c r="D814" s="40">
        <v>1942</v>
      </c>
      <c r="E814" s="40" t="s">
        <v>19</v>
      </c>
      <c r="F814" s="40">
        <f>COUNTIFS(Detalhe_Registro!$A:$A,A814,Detalhe_Registro!$D:$D,B814)</f>
        <v>1</v>
      </c>
      <c r="G814" s="63">
        <v>2.1363639999999999</v>
      </c>
      <c r="H814" s="63">
        <v>2.1363639999999999</v>
      </c>
      <c r="I814" s="62">
        <f>SUMIFS(Detalhe_Registro!$F:$F,Detalhe_Registro!$A:$A,A814,Detalhe_Registro!$D:$D,B814)</f>
        <v>1858</v>
      </c>
      <c r="J814" s="63">
        <f>SUMIFS(Detalhe_Registro!$G:$G,Detalhe_Registro!$A:$A,A814,Detalhe_Registro!$D:$D,B814)</f>
        <v>39.4</v>
      </c>
      <c r="K814" s="40" t="str">
        <f>IF(G814="","",IF(G814&lt;Premissas!$C$8,"&lt; 1,00",IF(G814&lt;Premissas!$C$9,"1,00 – 1,19",IF(G814&lt;Premissas!$C$10,"1,20 – 1,39",IF(G814&lt;Premissas!$C$11,"1,40 – 1,59",IF(G814&lt;Premissas!$C$12,"1,60 – 1,99","≥ 2,00"))))))</f>
        <v>≥ 2,00</v>
      </c>
      <c r="L814" s="64">
        <f>IF(G814="","",MIN(Premissas!$C$17,IF(G814&lt;Premissas!$C$8,Premissas!$E$7,IF(G814&lt;Premissas!$C$9,Premissas!$E$8,IF(G814&lt;Premissas!$C$10,Premissas!$E$9,IF(G814&lt;Premissas!$C$11,Premissas!$E$10,IF(G814&lt;Premissas!$C$12,Premissas!$E$11,Premissas!$E$12)))))))</f>
        <v>750</v>
      </c>
      <c r="M814" s="65">
        <f>IF(OR(L814="",L814=0),0,L814/Premissas!$C$16)</f>
        <v>28.846153846153847</v>
      </c>
      <c r="N814" s="40" t="str">
        <f>IF(L814&gt;=Premissas!$C$17,"SIM","NÃO")</f>
        <v>SIM</v>
      </c>
    </row>
    <row r="815" spans="1:14" ht="15" customHeight="1">
      <c r="A815" s="40">
        <v>8</v>
      </c>
      <c r="B815" s="40" t="s">
        <v>509</v>
      </c>
      <c r="C815" s="40" t="s">
        <v>510</v>
      </c>
      <c r="D815" s="40">
        <v>1942</v>
      </c>
      <c r="E815" s="40" t="s">
        <v>22</v>
      </c>
      <c r="F815" s="40">
        <f>COUNTIFS(Detalhe_Registro!$A:$A,A815,Detalhe_Registro!$D:$D,B815)</f>
        <v>1</v>
      </c>
      <c r="G815" s="63">
        <v>1</v>
      </c>
      <c r="H815" s="63">
        <v>1</v>
      </c>
      <c r="I815" s="62">
        <f>SUMIFS(Detalhe_Registro!$F:$F,Detalhe_Registro!$A:$A,A815,Detalhe_Registro!$D:$D,B815)</f>
        <v>1231</v>
      </c>
      <c r="J815" s="63">
        <f>SUMIFS(Detalhe_Registro!$G:$G,Detalhe_Registro!$A:$A,A815,Detalhe_Registro!$D:$D,B815)</f>
        <v>62.9</v>
      </c>
      <c r="K815" s="40" t="str">
        <f>IF(G815="","",IF(G815&lt;Premissas!$C$8,"&lt; 1,00",IF(G815&lt;Premissas!$C$9,"1,00 – 1,19",IF(G815&lt;Premissas!$C$10,"1,20 – 1,39",IF(G815&lt;Premissas!$C$11,"1,40 – 1,59",IF(G815&lt;Premissas!$C$12,"1,60 – 1,99","≥ 2,00"))))))</f>
        <v>1,00 – 1,19</v>
      </c>
      <c r="L815" s="64">
        <f>IF(G815="","",MIN(Premissas!$C$17,IF(G815&lt;Premissas!$C$8,Premissas!$E$7,IF(G815&lt;Premissas!$C$9,Premissas!$E$8,IF(G815&lt;Premissas!$C$10,Premissas!$E$9,IF(G815&lt;Premissas!$C$11,Premissas!$E$10,IF(G815&lt;Premissas!$C$12,Premissas!$E$11,Premissas!$E$12)))))))</f>
        <v>100</v>
      </c>
      <c r="M815" s="65">
        <f>IF(OR(L815="",L815=0),0,L815/Premissas!$C$16)</f>
        <v>3.8461538461538463</v>
      </c>
      <c r="N815" s="40" t="str">
        <f>IF(L815&gt;=Premissas!$C$17,"SIM","NÃO")</f>
        <v>NÃO</v>
      </c>
    </row>
    <row r="816" spans="1:14" ht="15" customHeight="1">
      <c r="A816" s="40">
        <v>8</v>
      </c>
      <c r="B816" s="40" t="s">
        <v>541</v>
      </c>
      <c r="C816" s="40" t="s">
        <v>542</v>
      </c>
      <c r="D816" s="40">
        <v>1942</v>
      </c>
      <c r="E816" s="40" t="s">
        <v>1937</v>
      </c>
      <c r="F816" s="40">
        <f>COUNTIFS(Detalhe_Registro!$A:$A,A816,Detalhe_Registro!$D:$D,B816)</f>
        <v>2</v>
      </c>
      <c r="G816" s="63">
        <v>0.125</v>
      </c>
      <c r="H816" s="63">
        <v>0.121324</v>
      </c>
      <c r="I816" s="62">
        <f>SUMIFS(Detalhe_Registro!$F:$F,Detalhe_Registro!$A:$A,A816,Detalhe_Registro!$D:$D,B816)</f>
        <v>81</v>
      </c>
      <c r="J816" s="63">
        <f>SUMIFS(Detalhe_Registro!$G:$G,Detalhe_Registro!$A:$A,A816,Detalhe_Registro!$D:$D,B816)</f>
        <v>51.86</v>
      </c>
      <c r="K816" s="40" t="str">
        <f>IF(G816="","",IF(G816&lt;Premissas!$C$8,"&lt; 1,00",IF(G816&lt;Premissas!$C$9,"1,00 – 1,19",IF(G816&lt;Premissas!$C$10,"1,20 – 1,39",IF(G816&lt;Premissas!$C$11,"1,40 – 1,59",IF(G816&lt;Premissas!$C$12,"1,60 – 1,99","≥ 2,00"))))))</f>
        <v>&lt; 1,00</v>
      </c>
      <c r="L816" s="64">
        <f>IF(G816="","",MIN(Premissas!$C$17,IF(G816&lt;Premissas!$C$8,Premissas!$E$7,IF(G816&lt;Premissas!$C$9,Premissas!$E$8,IF(G816&lt;Premissas!$C$10,Premissas!$E$9,IF(G816&lt;Premissas!$C$11,Premissas!$E$10,IF(G816&lt;Premissas!$C$12,Premissas!$E$11,Premissas!$E$12)))))))</f>
        <v>0</v>
      </c>
      <c r="M816" s="65">
        <f>IF(OR(L816="",L816=0),0,L816/Premissas!$C$16)</f>
        <v>0</v>
      </c>
      <c r="N816" s="40" t="str">
        <f>IF(L816&gt;=Premissas!$C$17,"SIM","NÃO")</f>
        <v>NÃO</v>
      </c>
    </row>
    <row r="817" spans="1:14" ht="15" customHeight="1">
      <c r="A817" s="40">
        <v>8</v>
      </c>
      <c r="B817" s="40" t="s">
        <v>1718</v>
      </c>
      <c r="C817" s="40" t="s">
        <v>1719</v>
      </c>
      <c r="D817" s="40">
        <v>1942</v>
      </c>
      <c r="E817" s="40" t="s">
        <v>22</v>
      </c>
      <c r="F817" s="40">
        <f>COUNTIFS(Detalhe_Registro!$A:$A,A817,Detalhe_Registro!$D:$D,B817)</f>
        <v>1</v>
      </c>
      <c r="G817" s="63">
        <v>1.1499999999999999</v>
      </c>
      <c r="H817" s="63">
        <v>1.1499999999999999</v>
      </c>
      <c r="I817" s="62">
        <f>SUMIFS(Detalhe_Registro!$F:$F,Detalhe_Registro!$A:$A,A817,Detalhe_Registro!$D:$D,B817)</f>
        <v>2048</v>
      </c>
      <c r="J817" s="63">
        <f>SUMIFS(Detalhe_Registro!$G:$G,Detalhe_Registro!$A:$A,A817,Detalhe_Registro!$D:$D,B817)</f>
        <v>89.36</v>
      </c>
      <c r="K817" s="40" t="str">
        <f>IF(G817="","",IF(G817&lt;Premissas!$C$8,"&lt; 1,00",IF(G817&lt;Premissas!$C$9,"1,00 – 1,19",IF(G817&lt;Premissas!$C$10,"1,20 – 1,39",IF(G817&lt;Premissas!$C$11,"1,40 – 1,59",IF(G817&lt;Premissas!$C$12,"1,60 – 1,99","≥ 2,00"))))))</f>
        <v>1,00 – 1,19</v>
      </c>
      <c r="L817" s="64">
        <f>IF(G817="","",MIN(Premissas!$C$17,IF(G817&lt;Premissas!$C$8,Premissas!$E$7,IF(G817&lt;Premissas!$C$9,Premissas!$E$8,IF(G817&lt;Premissas!$C$10,Premissas!$E$9,IF(G817&lt;Premissas!$C$11,Premissas!$E$10,IF(G817&lt;Premissas!$C$12,Premissas!$E$11,Premissas!$E$12)))))))</f>
        <v>100</v>
      </c>
      <c r="M817" s="65">
        <f>IF(OR(L817="",L817=0),0,L817/Premissas!$C$16)</f>
        <v>3.8461538461538463</v>
      </c>
      <c r="N817" s="40" t="str">
        <f>IF(L817&gt;=Premissas!$C$17,"SIM","NÃO")</f>
        <v>NÃO</v>
      </c>
    </row>
    <row r="818" spans="1:14" ht="15" customHeight="1">
      <c r="A818" s="40">
        <v>8</v>
      </c>
      <c r="B818" s="40" t="s">
        <v>1708</v>
      </c>
      <c r="C818" s="40" t="s">
        <v>1709</v>
      </c>
      <c r="D818" s="40">
        <v>1942</v>
      </c>
      <c r="E818" s="40" t="s">
        <v>21</v>
      </c>
      <c r="F818" s="40">
        <f>COUNTIFS(Detalhe_Registro!$A:$A,A818,Detalhe_Registro!$D:$D,B818)</f>
        <v>1</v>
      </c>
      <c r="G818" s="63">
        <v>0.125</v>
      </c>
      <c r="H818" s="63">
        <v>0.125</v>
      </c>
      <c r="I818" s="62">
        <f>SUMIFS(Detalhe_Registro!$F:$F,Detalhe_Registro!$A:$A,A818,Detalhe_Registro!$D:$D,B818)</f>
        <v>34</v>
      </c>
      <c r="J818" s="63">
        <f>SUMIFS(Detalhe_Registro!$G:$G,Detalhe_Registro!$A:$A,A818,Detalhe_Registro!$D:$D,B818)</f>
        <v>16.66</v>
      </c>
      <c r="K818" s="40" t="str">
        <f>IF(G818="","",IF(G818&lt;Premissas!$C$8,"&lt; 1,00",IF(G818&lt;Premissas!$C$9,"1,00 – 1,19",IF(G818&lt;Premissas!$C$10,"1,20 – 1,39",IF(G818&lt;Premissas!$C$11,"1,40 – 1,59",IF(G818&lt;Premissas!$C$12,"1,60 – 1,99","≥ 2,00"))))))</f>
        <v>&lt; 1,00</v>
      </c>
      <c r="L818" s="64">
        <f>IF(G818="","",MIN(Premissas!$C$17,IF(G818&lt;Premissas!$C$8,Premissas!$E$7,IF(G818&lt;Premissas!$C$9,Premissas!$E$8,IF(G818&lt;Premissas!$C$10,Premissas!$E$9,IF(G818&lt;Premissas!$C$11,Premissas!$E$10,IF(G818&lt;Premissas!$C$12,Premissas!$E$11,Premissas!$E$12)))))))</f>
        <v>0</v>
      </c>
      <c r="M818" s="65">
        <f>IF(OR(L818="",L818=0),0,L818/Premissas!$C$16)</f>
        <v>0</v>
      </c>
      <c r="N818" s="40" t="str">
        <f>IF(L818&gt;=Premissas!$C$17,"SIM","NÃO")</f>
        <v>NÃO</v>
      </c>
    </row>
    <row r="819" spans="1:14" ht="15" customHeight="1">
      <c r="A819" s="40">
        <v>8</v>
      </c>
      <c r="B819" s="40" t="s">
        <v>567</v>
      </c>
      <c r="C819" s="40" t="s">
        <v>568</v>
      </c>
      <c r="D819" s="40">
        <v>1942</v>
      </c>
      <c r="E819" s="40" t="s">
        <v>22</v>
      </c>
      <c r="F819" s="40">
        <f>COUNTIFS(Detalhe_Registro!$A:$A,A819,Detalhe_Registro!$D:$D,B819)</f>
        <v>1</v>
      </c>
      <c r="G819" s="63">
        <v>0.65</v>
      </c>
      <c r="H819" s="63">
        <v>0.65</v>
      </c>
      <c r="I819" s="62">
        <f>SUMIFS(Detalhe_Registro!$F:$F,Detalhe_Registro!$A:$A,A819,Detalhe_Registro!$D:$D,B819)</f>
        <v>1186</v>
      </c>
      <c r="J819" s="63">
        <f>SUMIFS(Detalhe_Registro!$G:$G,Detalhe_Registro!$A:$A,A819,Detalhe_Registro!$D:$D,B819)</f>
        <v>93.17</v>
      </c>
      <c r="K819" s="40" t="str">
        <f>IF(G819="","",IF(G819&lt;Premissas!$C$8,"&lt; 1,00",IF(G819&lt;Premissas!$C$9,"1,00 – 1,19",IF(G819&lt;Premissas!$C$10,"1,20 – 1,39",IF(G819&lt;Premissas!$C$11,"1,40 – 1,59",IF(G819&lt;Premissas!$C$12,"1,60 – 1,99","≥ 2,00"))))))</f>
        <v>&lt; 1,00</v>
      </c>
      <c r="L819" s="64">
        <f>IF(G819="","",MIN(Premissas!$C$17,IF(G819&lt;Premissas!$C$8,Premissas!$E$7,IF(G819&lt;Premissas!$C$9,Premissas!$E$8,IF(G819&lt;Premissas!$C$10,Premissas!$E$9,IF(G819&lt;Premissas!$C$11,Premissas!$E$10,IF(G819&lt;Premissas!$C$12,Premissas!$E$11,Premissas!$E$12)))))))</f>
        <v>0</v>
      </c>
      <c r="M819" s="65">
        <f>IF(OR(L819="",L819=0),0,L819/Premissas!$C$16)</f>
        <v>0</v>
      </c>
      <c r="N819" s="40" t="str">
        <f>IF(L819&gt;=Premissas!$C$17,"SIM","NÃO")</f>
        <v>NÃO</v>
      </c>
    </row>
    <row r="820" spans="1:14" ht="15" customHeight="1">
      <c r="A820" s="40">
        <v>8</v>
      </c>
      <c r="B820" s="40" t="s">
        <v>433</v>
      </c>
      <c r="C820" s="40" t="s">
        <v>434</v>
      </c>
      <c r="D820" s="40">
        <v>1942</v>
      </c>
      <c r="E820" s="40" t="s">
        <v>22</v>
      </c>
      <c r="F820" s="40">
        <f>COUNTIFS(Detalhe_Registro!$A:$A,A820,Detalhe_Registro!$D:$D,B820)</f>
        <v>1</v>
      </c>
      <c r="G820" s="63">
        <v>1.1000000000000001</v>
      </c>
      <c r="H820" s="63">
        <v>1.1000000000000001</v>
      </c>
      <c r="I820" s="62">
        <f>SUMIFS(Detalhe_Registro!$F:$F,Detalhe_Registro!$A:$A,A820,Detalhe_Registro!$D:$D,B820)</f>
        <v>1254</v>
      </c>
      <c r="J820" s="63">
        <f>SUMIFS(Detalhe_Registro!$G:$G,Detalhe_Registro!$A:$A,A820,Detalhe_Registro!$D:$D,B820)</f>
        <v>57.24</v>
      </c>
      <c r="K820" s="40" t="str">
        <f>IF(G820="","",IF(G820&lt;Premissas!$C$8,"&lt; 1,00",IF(G820&lt;Premissas!$C$9,"1,00 – 1,19",IF(G820&lt;Premissas!$C$10,"1,20 – 1,39",IF(G820&lt;Premissas!$C$11,"1,40 – 1,59",IF(G820&lt;Premissas!$C$12,"1,60 – 1,99","≥ 2,00"))))))</f>
        <v>1,00 – 1,19</v>
      </c>
      <c r="L820" s="64">
        <f>IF(G820="","",MIN(Premissas!$C$17,IF(G820&lt;Premissas!$C$8,Premissas!$E$7,IF(G820&lt;Premissas!$C$9,Premissas!$E$8,IF(G820&lt;Premissas!$C$10,Premissas!$E$9,IF(G820&lt;Premissas!$C$11,Premissas!$E$10,IF(G820&lt;Premissas!$C$12,Premissas!$E$11,Premissas!$E$12)))))))</f>
        <v>100</v>
      </c>
      <c r="M820" s="65">
        <f>IF(OR(L820="",L820=0),0,L820/Premissas!$C$16)</f>
        <v>3.8461538461538463</v>
      </c>
      <c r="N820" s="40" t="str">
        <f>IF(L820&gt;=Premissas!$C$17,"SIM","NÃO")</f>
        <v>NÃO</v>
      </c>
    </row>
    <row r="821" spans="1:14" ht="15" customHeight="1">
      <c r="A821" s="40">
        <v>8</v>
      </c>
      <c r="B821" s="40" t="s">
        <v>521</v>
      </c>
      <c r="C821" s="40" t="s">
        <v>522</v>
      </c>
      <c r="D821" s="40">
        <v>1942</v>
      </c>
      <c r="E821" s="40" t="s">
        <v>19</v>
      </c>
      <c r="F821" s="40">
        <f>COUNTIFS(Detalhe_Registro!$A:$A,A821,Detalhe_Registro!$D:$D,B821)</f>
        <v>1</v>
      </c>
      <c r="G821" s="63">
        <v>3.6818179999999998</v>
      </c>
      <c r="H821" s="63">
        <v>3.6818179999999998</v>
      </c>
      <c r="I821" s="62">
        <f>SUMIFS(Detalhe_Registro!$F:$F,Detalhe_Registro!$A:$A,A821,Detalhe_Registro!$D:$D,B821)</f>
        <v>1122</v>
      </c>
      <c r="J821" s="63">
        <f>SUMIFS(Detalhe_Registro!$G:$G,Detalhe_Registro!$A:$A,A821,Detalhe_Registro!$D:$D,B821)</f>
        <v>13.83</v>
      </c>
      <c r="K821" s="40" t="str">
        <f>IF(G821="","",IF(G821&lt;Premissas!$C$8,"&lt; 1,00",IF(G821&lt;Premissas!$C$9,"1,00 – 1,19",IF(G821&lt;Premissas!$C$10,"1,20 – 1,39",IF(G821&lt;Premissas!$C$11,"1,40 – 1,59",IF(G821&lt;Premissas!$C$12,"1,60 – 1,99","≥ 2,00"))))))</f>
        <v>≥ 2,00</v>
      </c>
      <c r="L821" s="64">
        <f>IF(G821="","",MIN(Premissas!$C$17,IF(G821&lt;Premissas!$C$8,Premissas!$E$7,IF(G821&lt;Premissas!$C$9,Premissas!$E$8,IF(G821&lt;Premissas!$C$10,Premissas!$E$9,IF(G821&lt;Premissas!$C$11,Premissas!$E$10,IF(G821&lt;Premissas!$C$12,Premissas!$E$11,Premissas!$E$12)))))))</f>
        <v>750</v>
      </c>
      <c r="M821" s="65">
        <f>IF(OR(L821="",L821=0),0,L821/Premissas!$C$16)</f>
        <v>28.846153846153847</v>
      </c>
      <c r="N821" s="40" t="str">
        <f>IF(L821&gt;=Premissas!$C$17,"SIM","NÃO")</f>
        <v>SIM</v>
      </c>
    </row>
    <row r="822" spans="1:14" ht="15" customHeight="1">
      <c r="A822" s="40">
        <v>8</v>
      </c>
      <c r="B822" s="40" t="s">
        <v>545</v>
      </c>
      <c r="C822" s="40" t="s">
        <v>546</v>
      </c>
      <c r="D822" s="40">
        <v>1942</v>
      </c>
      <c r="E822" s="40" t="s">
        <v>19</v>
      </c>
      <c r="F822" s="40">
        <f>COUNTIFS(Detalhe_Registro!$A:$A,A822,Detalhe_Registro!$D:$D,B822)</f>
        <v>1</v>
      </c>
      <c r="G822" s="63">
        <v>4.1818179999999998</v>
      </c>
      <c r="H822" s="63">
        <v>4.1818179999999998</v>
      </c>
      <c r="I822" s="62">
        <f>SUMIFS(Detalhe_Registro!$F:$F,Detalhe_Registro!$A:$A,A822,Detalhe_Registro!$D:$D,B822)</f>
        <v>734</v>
      </c>
      <c r="J822" s="63">
        <f>SUMIFS(Detalhe_Registro!$G:$G,Detalhe_Registro!$A:$A,A822,Detalhe_Registro!$D:$D,B822)</f>
        <v>7.99</v>
      </c>
      <c r="K822" s="40" t="str">
        <f>IF(G822="","",IF(G822&lt;Premissas!$C$8,"&lt; 1,00",IF(G822&lt;Premissas!$C$9,"1,00 – 1,19",IF(G822&lt;Premissas!$C$10,"1,20 – 1,39",IF(G822&lt;Premissas!$C$11,"1,40 – 1,59",IF(G822&lt;Premissas!$C$12,"1,60 – 1,99","≥ 2,00"))))))</f>
        <v>≥ 2,00</v>
      </c>
      <c r="L822" s="64">
        <f>IF(G822="","",MIN(Premissas!$C$17,IF(G822&lt;Premissas!$C$8,Premissas!$E$7,IF(G822&lt;Premissas!$C$9,Premissas!$E$8,IF(G822&lt;Premissas!$C$10,Premissas!$E$9,IF(G822&lt;Premissas!$C$11,Premissas!$E$10,IF(G822&lt;Premissas!$C$12,Premissas!$E$11,Premissas!$E$12)))))))</f>
        <v>750</v>
      </c>
      <c r="M822" s="65">
        <f>IF(OR(L822="",L822=0),0,L822/Premissas!$C$16)</f>
        <v>28.846153846153847</v>
      </c>
      <c r="N822" s="40" t="str">
        <f>IF(L822&gt;=Premissas!$C$17,"SIM","NÃO")</f>
        <v>SIM</v>
      </c>
    </row>
    <row r="823" spans="1:14" ht="15" customHeight="1">
      <c r="A823" s="40">
        <v>8</v>
      </c>
      <c r="B823" s="40" t="s">
        <v>1714</v>
      </c>
      <c r="C823" s="40" t="s">
        <v>1715</v>
      </c>
      <c r="D823" s="40">
        <v>1942</v>
      </c>
      <c r="E823" s="40" t="s">
        <v>1937</v>
      </c>
      <c r="F823" s="40">
        <f>COUNTIFS(Detalhe_Registro!$A:$A,A823,Detalhe_Registro!$D:$D,B823)</f>
        <v>2</v>
      </c>
      <c r="G823" s="63">
        <v>1.470588</v>
      </c>
      <c r="H823" s="63">
        <v>0.766544</v>
      </c>
      <c r="I823" s="62">
        <f>SUMIFS(Detalhe_Registro!$F:$F,Detalhe_Registro!$A:$A,A823,Detalhe_Registro!$D:$D,B823)</f>
        <v>3</v>
      </c>
      <c r="J823" s="63">
        <f>SUMIFS(Detalhe_Registro!$G:$G,Detalhe_Registro!$A:$A,A823,Detalhe_Registro!$D:$D,B823)</f>
        <v>1.8</v>
      </c>
      <c r="K823" s="40" t="str">
        <f>IF(G823="","",IF(G823&lt;Premissas!$C$8,"&lt; 1,00",IF(G823&lt;Premissas!$C$9,"1,00 – 1,19",IF(G823&lt;Premissas!$C$10,"1,20 – 1,39",IF(G823&lt;Premissas!$C$11,"1,40 – 1,59",IF(G823&lt;Premissas!$C$12,"1,60 – 1,99","≥ 2,00"))))))</f>
        <v>1,40 – 1,59</v>
      </c>
      <c r="L823" s="64">
        <f>IF(G823="","",MIN(Premissas!$C$17,IF(G823&lt;Premissas!$C$8,Premissas!$E$7,IF(G823&lt;Premissas!$C$9,Premissas!$E$8,IF(G823&lt;Premissas!$C$10,Premissas!$E$9,IF(G823&lt;Premissas!$C$11,Premissas!$E$10,IF(G823&lt;Premissas!$C$12,Premissas!$E$11,Premissas!$E$12)))))))</f>
        <v>350</v>
      </c>
      <c r="M823" s="65">
        <f>IF(OR(L823="",L823=0),0,L823/Premissas!$C$16)</f>
        <v>13.461538461538462</v>
      </c>
      <c r="N823" s="40" t="str">
        <f>IF(L823&gt;=Premissas!$C$17,"SIM","NÃO")</f>
        <v>NÃO</v>
      </c>
    </row>
    <row r="824" spans="1:14" ht="15" customHeight="1">
      <c r="A824" s="40">
        <v>8</v>
      </c>
      <c r="B824" s="40" t="s">
        <v>455</v>
      </c>
      <c r="C824" s="40" t="s">
        <v>456</v>
      </c>
      <c r="D824" s="40">
        <v>1942</v>
      </c>
      <c r="E824" s="40" t="s">
        <v>20</v>
      </c>
      <c r="F824" s="40">
        <f>COUNTIFS(Detalhe_Registro!$A:$A,A824,Detalhe_Registro!$D:$D,B824)</f>
        <v>1</v>
      </c>
      <c r="G824" s="63">
        <v>1.529412</v>
      </c>
      <c r="H824" s="63">
        <v>1.529412</v>
      </c>
      <c r="I824" s="62">
        <f>SUMIFS(Detalhe_Registro!$F:$F,Detalhe_Registro!$A:$A,A824,Detalhe_Registro!$D:$D,B824)</f>
        <v>3858</v>
      </c>
      <c r="J824" s="63">
        <f>SUMIFS(Detalhe_Registro!$G:$G,Detalhe_Registro!$A:$A,A824,Detalhe_Registro!$D:$D,B824)</f>
        <v>148.72</v>
      </c>
      <c r="K824" s="40" t="str">
        <f>IF(G824="","",IF(G824&lt;Premissas!$C$8,"&lt; 1,00",IF(G824&lt;Premissas!$C$9,"1,00 – 1,19",IF(G824&lt;Premissas!$C$10,"1,20 – 1,39",IF(G824&lt;Premissas!$C$11,"1,40 – 1,59",IF(G824&lt;Premissas!$C$12,"1,60 – 1,99","≥ 2,00"))))))</f>
        <v>1,40 – 1,59</v>
      </c>
      <c r="L824" s="64">
        <f>IF(G824="","",MIN(Premissas!$C$17,IF(G824&lt;Premissas!$C$8,Premissas!$E$7,IF(G824&lt;Premissas!$C$9,Premissas!$E$8,IF(G824&lt;Premissas!$C$10,Premissas!$E$9,IF(G824&lt;Premissas!$C$11,Premissas!$E$10,IF(G824&lt;Premissas!$C$12,Premissas!$E$11,Premissas!$E$12)))))))</f>
        <v>350</v>
      </c>
      <c r="M824" s="65">
        <f>IF(OR(L824="",L824=0),0,L824/Premissas!$C$16)</f>
        <v>13.461538461538462</v>
      </c>
      <c r="N824" s="40" t="str">
        <f>IF(L824&gt;=Premissas!$C$17,"SIM","NÃO")</f>
        <v>NÃO</v>
      </c>
    </row>
    <row r="825" spans="1:14" ht="15" customHeight="1">
      <c r="A825" s="40">
        <v>8</v>
      </c>
      <c r="B825" s="40" t="s">
        <v>553</v>
      </c>
      <c r="C825" s="40" t="s">
        <v>554</v>
      </c>
      <c r="D825" s="40">
        <v>1942</v>
      </c>
      <c r="E825" s="40" t="s">
        <v>1937</v>
      </c>
      <c r="F825" s="40">
        <f>COUNTIFS(Detalhe_Registro!$A:$A,A825,Detalhe_Registro!$D:$D,B825)</f>
        <v>2</v>
      </c>
      <c r="G825" s="63">
        <v>0.58823499999999995</v>
      </c>
      <c r="H825" s="63">
        <v>0.38786799999999999</v>
      </c>
      <c r="I825" s="62">
        <f>SUMIFS(Detalhe_Registro!$F:$F,Detalhe_Registro!$A:$A,A825,Detalhe_Registro!$D:$D,B825)</f>
        <v>56</v>
      </c>
      <c r="J825" s="63">
        <f>SUMIFS(Detalhe_Registro!$G:$G,Detalhe_Registro!$A:$A,A825,Detalhe_Registro!$D:$D,B825)</f>
        <v>8.620000000000001</v>
      </c>
      <c r="K825" s="40" t="str">
        <f>IF(G825="","",IF(G825&lt;Premissas!$C$8,"&lt; 1,00",IF(G825&lt;Premissas!$C$9,"1,00 – 1,19",IF(G825&lt;Premissas!$C$10,"1,20 – 1,39",IF(G825&lt;Premissas!$C$11,"1,40 – 1,59",IF(G825&lt;Premissas!$C$12,"1,60 – 1,99","≥ 2,00"))))))</f>
        <v>&lt; 1,00</v>
      </c>
      <c r="L825" s="64">
        <f>IF(G825="","",MIN(Premissas!$C$17,IF(G825&lt;Premissas!$C$8,Premissas!$E$7,IF(G825&lt;Premissas!$C$9,Premissas!$E$8,IF(G825&lt;Premissas!$C$10,Premissas!$E$9,IF(G825&lt;Premissas!$C$11,Premissas!$E$10,IF(G825&lt;Premissas!$C$12,Premissas!$E$11,Premissas!$E$12)))))))</f>
        <v>0</v>
      </c>
      <c r="M825" s="65">
        <f>IF(OR(L825="",L825=0),0,L825/Premissas!$C$16)</f>
        <v>0</v>
      </c>
      <c r="N825" s="40" t="str">
        <f>IF(L825&gt;=Premissas!$C$17,"SIM","NÃO")</f>
        <v>NÃO</v>
      </c>
    </row>
    <row r="826" spans="1:14" ht="15" customHeight="1">
      <c r="A826" s="40">
        <v>8</v>
      </c>
      <c r="B826" s="40" t="s">
        <v>1722</v>
      </c>
      <c r="C826" s="40" t="s">
        <v>1723</v>
      </c>
      <c r="D826" s="40">
        <v>1942</v>
      </c>
      <c r="E826" s="40" t="s">
        <v>21</v>
      </c>
      <c r="F826" s="40">
        <f>COUNTIFS(Detalhe_Registro!$A:$A,A826,Detalhe_Registro!$D:$D,B826)</f>
        <v>1</v>
      </c>
      <c r="G826" s="63">
        <v>1.1875</v>
      </c>
      <c r="H826" s="63">
        <v>1.1875</v>
      </c>
      <c r="I826" s="62">
        <f>SUMIFS(Detalhe_Registro!$F:$F,Detalhe_Registro!$A:$A,A826,Detalhe_Registro!$D:$D,B826)</f>
        <v>355</v>
      </c>
      <c r="J826" s="63">
        <f>SUMIFS(Detalhe_Registro!$G:$G,Detalhe_Registro!$A:$A,A826,Detalhe_Registro!$D:$D,B826)</f>
        <v>18.239999999999998</v>
      </c>
      <c r="K826" s="40" t="str">
        <f>IF(G826="","",IF(G826&lt;Premissas!$C$8,"&lt; 1,00",IF(G826&lt;Premissas!$C$9,"1,00 – 1,19",IF(G826&lt;Premissas!$C$10,"1,20 – 1,39",IF(G826&lt;Premissas!$C$11,"1,40 – 1,59",IF(G826&lt;Premissas!$C$12,"1,60 – 1,99","≥ 2,00"))))))</f>
        <v>1,00 – 1,19</v>
      </c>
      <c r="L826" s="64">
        <f>IF(G826="","",MIN(Premissas!$C$17,IF(G826&lt;Premissas!$C$8,Premissas!$E$7,IF(G826&lt;Premissas!$C$9,Premissas!$E$8,IF(G826&lt;Premissas!$C$10,Premissas!$E$9,IF(G826&lt;Premissas!$C$11,Premissas!$E$10,IF(G826&lt;Premissas!$C$12,Premissas!$E$11,Premissas!$E$12)))))))</f>
        <v>100</v>
      </c>
      <c r="M826" s="65">
        <f>IF(OR(L826="",L826=0),0,L826/Premissas!$C$16)</f>
        <v>3.8461538461538463</v>
      </c>
      <c r="N826" s="40" t="str">
        <f>IF(L826&gt;=Premissas!$C$17,"SIM","NÃO")</f>
        <v>NÃO</v>
      </c>
    </row>
    <row r="827" spans="1:14" ht="15" customHeight="1">
      <c r="A827" s="40">
        <v>8</v>
      </c>
      <c r="B827" s="40" t="s">
        <v>453</v>
      </c>
      <c r="C827" s="40" t="s">
        <v>454</v>
      </c>
      <c r="D827" s="40">
        <v>1942</v>
      </c>
      <c r="E827" s="40" t="s">
        <v>19</v>
      </c>
      <c r="F827" s="40">
        <f>COUNTIFS(Detalhe_Registro!$A:$A,A827,Detalhe_Registro!$D:$D,B827)</f>
        <v>1</v>
      </c>
      <c r="G827" s="63">
        <v>1.1363639999999999</v>
      </c>
      <c r="H827" s="63">
        <v>1.1363639999999999</v>
      </c>
      <c r="I827" s="62">
        <f>SUMIFS(Detalhe_Registro!$F:$F,Detalhe_Registro!$A:$A,A827,Detalhe_Registro!$D:$D,B827)</f>
        <v>1134</v>
      </c>
      <c r="J827" s="63">
        <f>SUMIFS(Detalhe_Registro!$G:$G,Detalhe_Registro!$A:$A,A827,Detalhe_Registro!$D:$D,B827)</f>
        <v>45.7</v>
      </c>
      <c r="K827" s="40" t="str">
        <f>IF(G827="","",IF(G827&lt;Premissas!$C$8,"&lt; 1,00",IF(G827&lt;Premissas!$C$9,"1,00 – 1,19",IF(G827&lt;Premissas!$C$10,"1,20 – 1,39",IF(G827&lt;Premissas!$C$11,"1,40 – 1,59",IF(G827&lt;Premissas!$C$12,"1,60 – 1,99","≥ 2,00"))))))</f>
        <v>1,00 – 1,19</v>
      </c>
      <c r="L827" s="64">
        <f>IF(G827="","",MIN(Premissas!$C$17,IF(G827&lt;Premissas!$C$8,Premissas!$E$7,IF(G827&lt;Premissas!$C$9,Premissas!$E$8,IF(G827&lt;Premissas!$C$10,Premissas!$E$9,IF(G827&lt;Premissas!$C$11,Premissas!$E$10,IF(G827&lt;Premissas!$C$12,Premissas!$E$11,Premissas!$E$12)))))))</f>
        <v>100</v>
      </c>
      <c r="M827" s="65">
        <f>IF(OR(L827="",L827=0),0,L827/Premissas!$C$16)</f>
        <v>3.8461538461538463</v>
      </c>
      <c r="N827" s="40" t="str">
        <f>IF(L827&gt;=Premissas!$C$17,"SIM","NÃO")</f>
        <v>NÃO</v>
      </c>
    </row>
    <row r="828" spans="1:14" ht="15" customHeight="1">
      <c r="A828" s="40">
        <v>8</v>
      </c>
      <c r="B828" s="40" t="s">
        <v>523</v>
      </c>
      <c r="C828" s="40" t="s">
        <v>524</v>
      </c>
      <c r="D828" s="40">
        <v>1942</v>
      </c>
      <c r="E828" s="40" t="s">
        <v>19</v>
      </c>
      <c r="F828" s="40">
        <f>COUNTIFS(Detalhe_Registro!$A:$A,A828,Detalhe_Registro!$D:$D,B828)</f>
        <v>1</v>
      </c>
      <c r="G828" s="63">
        <v>1.5</v>
      </c>
      <c r="H828" s="63">
        <v>1.5</v>
      </c>
      <c r="I828" s="62">
        <f>SUMIFS(Detalhe_Registro!$F:$F,Detalhe_Registro!$A:$A,A828,Detalhe_Registro!$D:$D,B828)</f>
        <v>131</v>
      </c>
      <c r="J828" s="63">
        <f>SUMIFS(Detalhe_Registro!$G:$G,Detalhe_Registro!$A:$A,A828,Detalhe_Registro!$D:$D,B828)</f>
        <v>4.0199999999999996</v>
      </c>
      <c r="K828" s="40" t="str">
        <f>IF(G828="","",IF(G828&lt;Premissas!$C$8,"&lt; 1,00",IF(G828&lt;Premissas!$C$9,"1,00 – 1,19",IF(G828&lt;Premissas!$C$10,"1,20 – 1,39",IF(G828&lt;Premissas!$C$11,"1,40 – 1,59",IF(G828&lt;Premissas!$C$12,"1,60 – 1,99","≥ 2,00"))))))</f>
        <v>1,40 – 1,59</v>
      </c>
      <c r="L828" s="64">
        <f>IF(G828="","",MIN(Premissas!$C$17,IF(G828&lt;Premissas!$C$8,Premissas!$E$7,IF(G828&lt;Premissas!$C$9,Premissas!$E$8,IF(G828&lt;Premissas!$C$10,Premissas!$E$9,IF(G828&lt;Premissas!$C$11,Premissas!$E$10,IF(G828&lt;Premissas!$C$12,Premissas!$E$11,Premissas!$E$12)))))))</f>
        <v>350</v>
      </c>
      <c r="M828" s="65">
        <f>IF(OR(L828="",L828=0),0,L828/Premissas!$C$16)</f>
        <v>13.461538461538462</v>
      </c>
      <c r="N828" s="40" t="str">
        <f>IF(L828&gt;=Premissas!$C$17,"SIM","NÃO")</f>
        <v>NÃO</v>
      </c>
    </row>
    <row r="829" spans="1:14" ht="15" customHeight="1">
      <c r="A829" s="40">
        <v>8</v>
      </c>
      <c r="B829" s="40" t="s">
        <v>431</v>
      </c>
      <c r="C829" s="40" t="s">
        <v>432</v>
      </c>
      <c r="D829" s="40">
        <v>1942</v>
      </c>
      <c r="E829" s="40" t="s">
        <v>1937</v>
      </c>
      <c r="F829" s="40">
        <f>COUNTIFS(Detalhe_Registro!$A:$A,A829,Detalhe_Registro!$D:$D,B829)</f>
        <v>2</v>
      </c>
      <c r="G829" s="63">
        <v>12.5</v>
      </c>
      <c r="H829" s="63">
        <v>6.2794119999999998</v>
      </c>
      <c r="I829" s="62">
        <f>SUMIFS(Detalhe_Registro!$F:$F,Detalhe_Registro!$A:$A,A829,Detalhe_Registro!$D:$D,B829)</f>
        <v>11</v>
      </c>
      <c r="J829" s="63">
        <f>SUMIFS(Detalhe_Registro!$G:$G,Detalhe_Registro!$A:$A,A829,Detalhe_Registro!$D:$D,B829)</f>
        <v>5.1899999999999995</v>
      </c>
      <c r="K829" s="40" t="str">
        <f>IF(G829="","",IF(G829&lt;Premissas!$C$8,"&lt; 1,00",IF(G829&lt;Premissas!$C$9,"1,00 – 1,19",IF(G829&lt;Premissas!$C$10,"1,20 – 1,39",IF(G829&lt;Premissas!$C$11,"1,40 – 1,59",IF(G829&lt;Premissas!$C$12,"1,60 – 1,99","≥ 2,00"))))))</f>
        <v>≥ 2,00</v>
      </c>
      <c r="L829" s="64">
        <f>IF(G829="","",MIN(Premissas!$C$17,IF(G829&lt;Premissas!$C$8,Premissas!$E$7,IF(G829&lt;Premissas!$C$9,Premissas!$E$8,IF(G829&lt;Premissas!$C$10,Premissas!$E$9,IF(G829&lt;Premissas!$C$11,Premissas!$E$10,IF(G829&lt;Premissas!$C$12,Premissas!$E$11,Premissas!$E$12)))))))</f>
        <v>750</v>
      </c>
      <c r="M829" s="65">
        <f>IF(OR(L829="",L829=0),0,L829/Premissas!$C$16)</f>
        <v>28.846153846153847</v>
      </c>
      <c r="N829" s="40" t="str">
        <f>IF(L829&gt;=Premissas!$C$17,"SIM","NÃO")</f>
        <v>SIM</v>
      </c>
    </row>
    <row r="830" spans="1:14" ht="15" customHeight="1">
      <c r="A830" s="40">
        <v>8</v>
      </c>
      <c r="B830" s="40" t="s">
        <v>483</v>
      </c>
      <c r="C830" s="40" t="s">
        <v>484</v>
      </c>
      <c r="D830" s="40">
        <v>1942</v>
      </c>
      <c r="E830" s="40" t="s">
        <v>21</v>
      </c>
      <c r="F830" s="40">
        <f>COUNTIFS(Detalhe_Registro!$A:$A,A830,Detalhe_Registro!$D:$D,B830)</f>
        <v>1</v>
      </c>
      <c r="G830" s="63">
        <v>1.25</v>
      </c>
      <c r="H830" s="63">
        <v>1.25</v>
      </c>
      <c r="I830" s="62">
        <f>SUMIFS(Detalhe_Registro!$F:$F,Detalhe_Registro!$A:$A,A830,Detalhe_Registro!$D:$D,B830)</f>
        <v>220</v>
      </c>
      <c r="J830" s="63">
        <f>SUMIFS(Detalhe_Registro!$G:$G,Detalhe_Registro!$A:$A,A830,Detalhe_Registro!$D:$D,B830)</f>
        <v>10.86</v>
      </c>
      <c r="K830" s="40" t="str">
        <f>IF(G830="","",IF(G830&lt;Premissas!$C$8,"&lt; 1,00",IF(G830&lt;Premissas!$C$9,"1,00 – 1,19",IF(G830&lt;Premissas!$C$10,"1,20 – 1,39",IF(G830&lt;Premissas!$C$11,"1,40 – 1,59",IF(G830&lt;Premissas!$C$12,"1,60 – 1,99","≥ 2,00"))))))</f>
        <v>1,20 – 1,39</v>
      </c>
      <c r="L830" s="64">
        <f>IF(G830="","",MIN(Premissas!$C$17,IF(G830&lt;Premissas!$C$8,Premissas!$E$7,IF(G830&lt;Premissas!$C$9,Premissas!$E$8,IF(G830&lt;Premissas!$C$10,Premissas!$E$9,IF(G830&lt;Premissas!$C$11,Premissas!$E$10,IF(G830&lt;Premissas!$C$12,Premissas!$E$11,Premissas!$E$12)))))))</f>
        <v>200</v>
      </c>
      <c r="M830" s="65">
        <f>IF(OR(L830="",L830=0),0,L830/Premissas!$C$16)</f>
        <v>7.6923076923076925</v>
      </c>
      <c r="N830" s="40" t="str">
        <f>IF(L830&gt;=Premissas!$C$17,"SIM","NÃO")</f>
        <v>NÃO</v>
      </c>
    </row>
    <row r="831" spans="1:14" ht="15" customHeight="1">
      <c r="A831" s="40">
        <v>8</v>
      </c>
      <c r="B831" s="40" t="s">
        <v>547</v>
      </c>
      <c r="C831" s="40" t="s">
        <v>548</v>
      </c>
      <c r="D831" s="40">
        <v>1942</v>
      </c>
      <c r="E831" s="40" t="s">
        <v>19</v>
      </c>
      <c r="F831" s="40">
        <f>COUNTIFS(Detalhe_Registro!$A:$A,A831,Detalhe_Registro!$D:$D,B831)</f>
        <v>1</v>
      </c>
      <c r="G831" s="63">
        <v>1.681818</v>
      </c>
      <c r="H831" s="63">
        <v>1.681818</v>
      </c>
      <c r="I831" s="62">
        <f>SUMIFS(Detalhe_Registro!$F:$F,Detalhe_Registro!$A:$A,A831,Detalhe_Registro!$D:$D,B831)</f>
        <v>455</v>
      </c>
      <c r="J831" s="63">
        <f>SUMIFS(Detalhe_Registro!$G:$G,Detalhe_Registro!$A:$A,A831,Detalhe_Registro!$D:$D,B831)</f>
        <v>12.35</v>
      </c>
      <c r="K831" s="40" t="str">
        <f>IF(G831="","",IF(G831&lt;Premissas!$C$8,"&lt; 1,00",IF(G831&lt;Premissas!$C$9,"1,00 – 1,19",IF(G831&lt;Premissas!$C$10,"1,20 – 1,39",IF(G831&lt;Premissas!$C$11,"1,40 – 1,59",IF(G831&lt;Premissas!$C$12,"1,60 – 1,99","≥ 2,00"))))))</f>
        <v>1,60 – 1,99</v>
      </c>
      <c r="L831" s="64">
        <f>IF(G831="","",MIN(Premissas!$C$17,IF(G831&lt;Premissas!$C$8,Premissas!$E$7,IF(G831&lt;Premissas!$C$9,Premissas!$E$8,IF(G831&lt;Premissas!$C$10,Premissas!$E$9,IF(G831&lt;Premissas!$C$11,Premissas!$E$10,IF(G831&lt;Premissas!$C$12,Premissas!$E$11,Premissas!$E$12)))))))</f>
        <v>500</v>
      </c>
      <c r="M831" s="65">
        <f>IF(OR(L831="",L831=0),0,L831/Premissas!$C$16)</f>
        <v>19.23076923076923</v>
      </c>
      <c r="N831" s="40" t="str">
        <f>IF(L831&gt;=Premissas!$C$17,"SIM","NÃO")</f>
        <v>NÃO</v>
      </c>
    </row>
    <row r="832" spans="1:14" ht="15" customHeight="1">
      <c r="A832" s="40">
        <v>8</v>
      </c>
      <c r="B832" s="40" t="s">
        <v>477</v>
      </c>
      <c r="C832" s="40" t="s">
        <v>478</v>
      </c>
      <c r="D832" s="40">
        <v>1942</v>
      </c>
      <c r="E832" s="40" t="s">
        <v>19</v>
      </c>
      <c r="F832" s="40">
        <f>COUNTIFS(Detalhe_Registro!$A:$A,A832,Detalhe_Registro!$D:$D,B832)</f>
        <v>1</v>
      </c>
      <c r="G832" s="63">
        <v>1.545455</v>
      </c>
      <c r="H832" s="63">
        <v>1.545455</v>
      </c>
      <c r="I832" s="62">
        <f>SUMIFS(Detalhe_Registro!$F:$F,Detalhe_Registro!$A:$A,A832,Detalhe_Registro!$D:$D,B832)</f>
        <v>1166</v>
      </c>
      <c r="J832" s="63">
        <f>SUMIFS(Detalhe_Registro!$G:$G,Detalhe_Registro!$A:$A,A832,Detalhe_Registro!$D:$D,B832)</f>
        <v>34.03</v>
      </c>
      <c r="K832" s="40" t="str">
        <f>IF(G832="","",IF(G832&lt;Premissas!$C$8,"&lt; 1,00",IF(G832&lt;Premissas!$C$9,"1,00 – 1,19",IF(G832&lt;Premissas!$C$10,"1,20 – 1,39",IF(G832&lt;Premissas!$C$11,"1,40 – 1,59",IF(G832&lt;Premissas!$C$12,"1,60 – 1,99","≥ 2,00"))))))</f>
        <v>1,40 – 1,59</v>
      </c>
      <c r="L832" s="64">
        <f>IF(G832="","",MIN(Premissas!$C$17,IF(G832&lt;Premissas!$C$8,Premissas!$E$7,IF(G832&lt;Premissas!$C$9,Premissas!$E$8,IF(G832&lt;Premissas!$C$10,Premissas!$E$9,IF(G832&lt;Premissas!$C$11,Premissas!$E$10,IF(G832&lt;Premissas!$C$12,Premissas!$E$11,Premissas!$E$12)))))))</f>
        <v>350</v>
      </c>
      <c r="M832" s="65">
        <f>IF(OR(L832="",L832=0),0,L832/Premissas!$C$16)</f>
        <v>13.461538461538462</v>
      </c>
      <c r="N832" s="40" t="str">
        <f>IF(L832&gt;=Premissas!$C$17,"SIM","NÃO")</f>
        <v>NÃO</v>
      </c>
    </row>
    <row r="833" spans="1:14" ht="15" customHeight="1">
      <c r="A833" s="40">
        <v>8</v>
      </c>
      <c r="B833" s="40" t="s">
        <v>1724</v>
      </c>
      <c r="C833" s="40" t="s">
        <v>1725</v>
      </c>
      <c r="D833" s="40">
        <v>1942</v>
      </c>
      <c r="E833" s="40" t="s">
        <v>19</v>
      </c>
      <c r="F833" s="40">
        <f>COUNTIFS(Detalhe_Registro!$A:$A,A833,Detalhe_Registro!$D:$D,B833)</f>
        <v>1</v>
      </c>
      <c r="G833" s="63">
        <v>1.2272730000000001</v>
      </c>
      <c r="H833" s="63">
        <v>1.2272730000000001</v>
      </c>
      <c r="I833" s="62">
        <f>SUMIFS(Detalhe_Registro!$F:$F,Detalhe_Registro!$A:$A,A833,Detalhe_Registro!$D:$D,B833)</f>
        <v>331</v>
      </c>
      <c r="J833" s="63">
        <f>SUMIFS(Detalhe_Registro!$G:$G,Detalhe_Registro!$A:$A,A833,Detalhe_Registro!$D:$D,B833)</f>
        <v>12.23</v>
      </c>
      <c r="K833" s="40" t="str">
        <f>IF(G833="","",IF(G833&lt;Premissas!$C$8,"&lt; 1,00",IF(G833&lt;Premissas!$C$9,"1,00 – 1,19",IF(G833&lt;Premissas!$C$10,"1,20 – 1,39",IF(G833&lt;Premissas!$C$11,"1,40 – 1,59",IF(G833&lt;Premissas!$C$12,"1,60 – 1,99","≥ 2,00"))))))</f>
        <v>1,20 – 1,39</v>
      </c>
      <c r="L833" s="64">
        <f>IF(G833="","",MIN(Premissas!$C$17,IF(G833&lt;Premissas!$C$8,Premissas!$E$7,IF(G833&lt;Premissas!$C$9,Premissas!$E$8,IF(G833&lt;Premissas!$C$10,Premissas!$E$9,IF(G833&lt;Premissas!$C$11,Premissas!$E$10,IF(G833&lt;Premissas!$C$12,Premissas!$E$11,Premissas!$E$12)))))))</f>
        <v>200</v>
      </c>
      <c r="M833" s="65">
        <f>IF(OR(L833="",L833=0),0,L833/Premissas!$C$16)</f>
        <v>7.6923076923076925</v>
      </c>
      <c r="N833" s="40" t="str">
        <f>IF(L833&gt;=Premissas!$C$17,"SIM","NÃO")</f>
        <v>NÃO</v>
      </c>
    </row>
    <row r="834" spans="1:14" ht="15" customHeight="1">
      <c r="A834" s="40">
        <v>8</v>
      </c>
      <c r="B834" s="40" t="s">
        <v>467</v>
      </c>
      <c r="C834" s="40" t="s">
        <v>468</v>
      </c>
      <c r="D834" s="40">
        <v>1942</v>
      </c>
      <c r="E834" s="40" t="s">
        <v>22</v>
      </c>
      <c r="F834" s="40">
        <f>COUNTIFS(Detalhe_Registro!$A:$A,A834,Detalhe_Registro!$D:$D,B834)</f>
        <v>1</v>
      </c>
      <c r="G834" s="63">
        <v>0.85</v>
      </c>
      <c r="H834" s="63">
        <v>0.85</v>
      </c>
      <c r="I834" s="62">
        <f>SUMIFS(Detalhe_Registro!$F:$F,Detalhe_Registro!$A:$A,A834,Detalhe_Registro!$D:$D,B834)</f>
        <v>1292</v>
      </c>
      <c r="J834" s="63">
        <f>SUMIFS(Detalhe_Registro!$G:$G,Detalhe_Registro!$A:$A,A834,Detalhe_Registro!$D:$D,B834)</f>
        <v>76.97</v>
      </c>
      <c r="K834" s="40" t="str">
        <f>IF(G834="","",IF(G834&lt;Premissas!$C$8,"&lt; 1,00",IF(G834&lt;Premissas!$C$9,"1,00 – 1,19",IF(G834&lt;Premissas!$C$10,"1,20 – 1,39",IF(G834&lt;Premissas!$C$11,"1,40 – 1,59",IF(G834&lt;Premissas!$C$12,"1,60 – 1,99","≥ 2,00"))))))</f>
        <v>&lt; 1,00</v>
      </c>
      <c r="L834" s="64">
        <f>IF(G834="","",MIN(Premissas!$C$17,IF(G834&lt;Premissas!$C$8,Premissas!$E$7,IF(G834&lt;Premissas!$C$9,Premissas!$E$8,IF(G834&lt;Premissas!$C$10,Premissas!$E$9,IF(G834&lt;Premissas!$C$11,Premissas!$E$10,IF(G834&lt;Premissas!$C$12,Premissas!$E$11,Premissas!$E$12)))))))</f>
        <v>0</v>
      </c>
      <c r="M834" s="65">
        <f>IF(OR(L834="",L834=0),0,L834/Premissas!$C$16)</f>
        <v>0</v>
      </c>
      <c r="N834" s="40" t="str">
        <f>IF(L834&gt;=Premissas!$C$17,"SIM","NÃO")</f>
        <v>NÃO</v>
      </c>
    </row>
    <row r="835" spans="1:14" ht="15" customHeight="1">
      <c r="A835" s="40">
        <v>8</v>
      </c>
      <c r="B835" s="40" t="s">
        <v>479</v>
      </c>
      <c r="C835" s="40" t="s">
        <v>480</v>
      </c>
      <c r="D835" s="40">
        <v>1942</v>
      </c>
      <c r="E835" s="40" t="s">
        <v>1939</v>
      </c>
      <c r="F835" s="40">
        <f>COUNTIFS(Detalhe_Registro!$A:$A,A835,Detalhe_Registro!$D:$D,B835)</f>
        <v>2</v>
      </c>
      <c r="G835" s="63">
        <v>2.2272729999999998</v>
      </c>
      <c r="H835" s="63">
        <v>1.2698860000000001</v>
      </c>
      <c r="I835" s="62">
        <f>SUMIFS(Detalhe_Registro!$F:$F,Detalhe_Registro!$A:$A,A835,Detalhe_Registro!$D:$D,B835)</f>
        <v>1359</v>
      </c>
      <c r="J835" s="63">
        <f>SUMIFS(Detalhe_Registro!$G:$G,Detalhe_Registro!$A:$A,A835,Detalhe_Registro!$D:$D,B835)</f>
        <v>29.1</v>
      </c>
      <c r="K835" s="40" t="str">
        <f>IF(G835="","",IF(G835&lt;Premissas!$C$8,"&lt; 1,00",IF(G835&lt;Premissas!$C$9,"1,00 – 1,19",IF(G835&lt;Premissas!$C$10,"1,20 – 1,39",IF(G835&lt;Premissas!$C$11,"1,40 – 1,59",IF(G835&lt;Premissas!$C$12,"1,60 – 1,99","≥ 2,00"))))))</f>
        <v>≥ 2,00</v>
      </c>
      <c r="L835" s="64">
        <f>IF(G835="","",MIN(Premissas!$C$17,IF(G835&lt;Premissas!$C$8,Premissas!$E$7,IF(G835&lt;Premissas!$C$9,Premissas!$E$8,IF(G835&lt;Premissas!$C$10,Premissas!$E$9,IF(G835&lt;Premissas!$C$11,Premissas!$E$10,IF(G835&lt;Premissas!$C$12,Premissas!$E$11,Premissas!$E$12)))))))</f>
        <v>750</v>
      </c>
      <c r="M835" s="65">
        <f>IF(OR(L835="",L835=0),0,L835/Premissas!$C$16)</f>
        <v>28.846153846153847</v>
      </c>
      <c r="N835" s="40" t="str">
        <f>IF(L835&gt;=Premissas!$C$17,"SIM","NÃO")</f>
        <v>SIM</v>
      </c>
    </row>
    <row r="836" spans="1:14" ht="15" customHeight="1">
      <c r="A836" s="40">
        <v>8</v>
      </c>
      <c r="B836" s="40" t="s">
        <v>555</v>
      </c>
      <c r="C836" s="40" t="s">
        <v>556</v>
      </c>
      <c r="D836" s="40">
        <v>1942</v>
      </c>
      <c r="E836" s="40" t="s">
        <v>19</v>
      </c>
      <c r="F836" s="40">
        <f>COUNTIFS(Detalhe_Registro!$A:$A,A836,Detalhe_Registro!$D:$D,B836)</f>
        <v>1</v>
      </c>
      <c r="G836" s="63">
        <v>0.77272700000000005</v>
      </c>
      <c r="H836" s="63">
        <v>0.77272700000000005</v>
      </c>
      <c r="I836" s="62">
        <f>SUMIFS(Detalhe_Registro!$F:$F,Detalhe_Registro!$A:$A,A836,Detalhe_Registro!$D:$D,B836)</f>
        <v>146</v>
      </c>
      <c r="J836" s="63">
        <f>SUMIFS(Detalhe_Registro!$G:$G,Detalhe_Registro!$A:$A,A836,Detalhe_Registro!$D:$D,B836)</f>
        <v>8.4499999999999993</v>
      </c>
      <c r="K836" s="40" t="str">
        <f>IF(G836="","",IF(G836&lt;Premissas!$C$8,"&lt; 1,00",IF(G836&lt;Premissas!$C$9,"1,00 – 1,19",IF(G836&lt;Premissas!$C$10,"1,20 – 1,39",IF(G836&lt;Premissas!$C$11,"1,40 – 1,59",IF(G836&lt;Premissas!$C$12,"1,60 – 1,99","≥ 2,00"))))))</f>
        <v>&lt; 1,00</v>
      </c>
      <c r="L836" s="64">
        <f>IF(G836="","",MIN(Premissas!$C$17,IF(G836&lt;Premissas!$C$8,Premissas!$E$7,IF(G836&lt;Premissas!$C$9,Premissas!$E$8,IF(G836&lt;Premissas!$C$10,Premissas!$E$9,IF(G836&lt;Premissas!$C$11,Premissas!$E$10,IF(G836&lt;Premissas!$C$12,Premissas!$E$11,Premissas!$E$12)))))))</f>
        <v>0</v>
      </c>
      <c r="M836" s="65">
        <f>IF(OR(L836="",L836=0),0,L836/Premissas!$C$16)</f>
        <v>0</v>
      </c>
      <c r="N836" s="40" t="str">
        <f>IF(L836&gt;=Premissas!$C$17,"SIM","NÃO")</f>
        <v>NÃO</v>
      </c>
    </row>
    <row r="837" spans="1:14" ht="15" customHeight="1">
      <c r="A837" s="40">
        <v>8</v>
      </c>
      <c r="B837" s="40" t="s">
        <v>463</v>
      </c>
      <c r="C837" s="40" t="s">
        <v>464</v>
      </c>
      <c r="D837" s="40">
        <v>1942</v>
      </c>
      <c r="E837" s="40" t="s">
        <v>19</v>
      </c>
      <c r="F837" s="40">
        <f>COUNTIFS(Detalhe_Registro!$A:$A,A837,Detalhe_Registro!$D:$D,B837)</f>
        <v>1</v>
      </c>
      <c r="G837" s="63">
        <v>0.77272700000000005</v>
      </c>
      <c r="H837" s="63">
        <v>0.77272700000000005</v>
      </c>
      <c r="I837" s="62">
        <f>SUMIFS(Detalhe_Registro!$F:$F,Detalhe_Registro!$A:$A,A837,Detalhe_Registro!$D:$D,B837)</f>
        <v>225</v>
      </c>
      <c r="J837" s="63">
        <f>SUMIFS(Detalhe_Registro!$G:$G,Detalhe_Registro!$A:$A,A837,Detalhe_Registro!$D:$D,B837)</f>
        <v>13</v>
      </c>
      <c r="K837" s="40" t="str">
        <f>IF(G837="","",IF(G837&lt;Premissas!$C$8,"&lt; 1,00",IF(G837&lt;Premissas!$C$9,"1,00 – 1,19",IF(G837&lt;Premissas!$C$10,"1,20 – 1,39",IF(G837&lt;Premissas!$C$11,"1,40 – 1,59",IF(G837&lt;Premissas!$C$12,"1,60 – 1,99","≥ 2,00"))))))</f>
        <v>&lt; 1,00</v>
      </c>
      <c r="L837" s="64">
        <f>IF(G837="","",MIN(Premissas!$C$17,IF(G837&lt;Premissas!$C$8,Premissas!$E$7,IF(G837&lt;Premissas!$C$9,Premissas!$E$8,IF(G837&lt;Premissas!$C$10,Premissas!$E$9,IF(G837&lt;Premissas!$C$11,Premissas!$E$10,IF(G837&lt;Premissas!$C$12,Premissas!$E$11,Premissas!$E$12)))))))</f>
        <v>0</v>
      </c>
      <c r="M837" s="65">
        <f>IF(OR(L837="",L837=0),0,L837/Premissas!$C$16)</f>
        <v>0</v>
      </c>
      <c r="N837" s="40" t="str">
        <f>IF(L837&gt;=Premissas!$C$17,"SIM","NÃO")</f>
        <v>NÃO</v>
      </c>
    </row>
    <row r="838" spans="1:14" ht="15" customHeight="1">
      <c r="A838" s="40">
        <v>8</v>
      </c>
      <c r="B838" s="40" t="s">
        <v>459</v>
      </c>
      <c r="C838" s="40" t="s">
        <v>460</v>
      </c>
      <c r="D838" s="40">
        <v>1942</v>
      </c>
      <c r="E838" s="40" t="s">
        <v>19</v>
      </c>
      <c r="F838" s="40">
        <f>COUNTIFS(Detalhe_Registro!$A:$A,A838,Detalhe_Registro!$D:$D,B838)</f>
        <v>1</v>
      </c>
      <c r="G838" s="63">
        <v>0.68181800000000004</v>
      </c>
      <c r="H838" s="63">
        <v>0.68181800000000004</v>
      </c>
      <c r="I838" s="62">
        <f>SUMIFS(Detalhe_Registro!$F:$F,Detalhe_Registro!$A:$A,A838,Detalhe_Registro!$D:$D,B838)</f>
        <v>735</v>
      </c>
      <c r="J838" s="63">
        <f>SUMIFS(Detalhe_Registro!$G:$G,Detalhe_Registro!$A:$A,A838,Detalhe_Registro!$D:$D,B838)</f>
        <v>48.86</v>
      </c>
      <c r="K838" s="40" t="str">
        <f>IF(G838="","",IF(G838&lt;Premissas!$C$8,"&lt; 1,00",IF(G838&lt;Premissas!$C$9,"1,00 – 1,19",IF(G838&lt;Premissas!$C$10,"1,20 – 1,39",IF(G838&lt;Premissas!$C$11,"1,40 – 1,59",IF(G838&lt;Premissas!$C$12,"1,60 – 1,99","≥ 2,00"))))))</f>
        <v>&lt; 1,00</v>
      </c>
      <c r="L838" s="64">
        <f>IF(G838="","",MIN(Premissas!$C$17,IF(G838&lt;Premissas!$C$8,Premissas!$E$7,IF(G838&lt;Premissas!$C$9,Premissas!$E$8,IF(G838&lt;Premissas!$C$10,Premissas!$E$9,IF(G838&lt;Premissas!$C$11,Premissas!$E$10,IF(G838&lt;Premissas!$C$12,Premissas!$E$11,Premissas!$E$12)))))))</f>
        <v>0</v>
      </c>
      <c r="M838" s="65">
        <f>IF(OR(L838="",L838=0),0,L838/Premissas!$C$16)</f>
        <v>0</v>
      </c>
      <c r="N838" s="40" t="str">
        <f>IF(L838&gt;=Premissas!$C$17,"SIM","NÃO")</f>
        <v>NÃO</v>
      </c>
    </row>
    <row r="839" spans="1:14" ht="15" customHeight="1">
      <c r="A839" s="40">
        <v>8</v>
      </c>
      <c r="B839" s="40" t="s">
        <v>527</v>
      </c>
      <c r="C839" s="40" t="s">
        <v>528</v>
      </c>
      <c r="D839" s="40">
        <v>1942</v>
      </c>
      <c r="E839" s="40" t="s">
        <v>19</v>
      </c>
      <c r="F839" s="40">
        <f>COUNTIFS(Detalhe_Registro!$A:$A,A839,Detalhe_Registro!$D:$D,B839)</f>
        <v>1</v>
      </c>
      <c r="G839" s="63">
        <v>3.3636360000000001</v>
      </c>
      <c r="H839" s="63">
        <v>3.3636360000000001</v>
      </c>
      <c r="I839" s="62">
        <f>SUMIFS(Detalhe_Registro!$F:$F,Detalhe_Registro!$A:$A,A839,Detalhe_Registro!$D:$D,B839)</f>
        <v>823</v>
      </c>
      <c r="J839" s="63">
        <f>SUMIFS(Detalhe_Registro!$G:$G,Detalhe_Registro!$A:$A,A839,Detalhe_Registro!$D:$D,B839)</f>
        <v>11.12</v>
      </c>
      <c r="K839" s="40" t="str">
        <f>IF(G839="","",IF(G839&lt;Premissas!$C$8,"&lt; 1,00",IF(G839&lt;Premissas!$C$9,"1,00 – 1,19",IF(G839&lt;Premissas!$C$10,"1,20 – 1,39",IF(G839&lt;Premissas!$C$11,"1,40 – 1,59",IF(G839&lt;Premissas!$C$12,"1,60 – 1,99","≥ 2,00"))))))</f>
        <v>≥ 2,00</v>
      </c>
      <c r="L839" s="64">
        <f>IF(G839="","",MIN(Premissas!$C$17,IF(G839&lt;Premissas!$C$8,Premissas!$E$7,IF(G839&lt;Premissas!$C$9,Premissas!$E$8,IF(G839&lt;Premissas!$C$10,Premissas!$E$9,IF(G839&lt;Premissas!$C$11,Premissas!$E$10,IF(G839&lt;Premissas!$C$12,Premissas!$E$11,Premissas!$E$12)))))))</f>
        <v>750</v>
      </c>
      <c r="M839" s="65">
        <f>IF(OR(L839="",L839=0),0,L839/Premissas!$C$16)</f>
        <v>28.846153846153847</v>
      </c>
      <c r="N839" s="40" t="str">
        <f>IF(L839&gt;=Premissas!$C$17,"SIM","NÃO")</f>
        <v>SIM</v>
      </c>
    </row>
    <row r="840" spans="1:14" ht="15" customHeight="1">
      <c r="A840" s="40">
        <v>8</v>
      </c>
      <c r="B840" s="40" t="s">
        <v>427</v>
      </c>
      <c r="C840" s="40" t="s">
        <v>428</v>
      </c>
      <c r="D840" s="40">
        <v>1942</v>
      </c>
      <c r="E840" s="40" t="s">
        <v>22</v>
      </c>
      <c r="F840" s="40">
        <f>COUNTIFS(Detalhe_Registro!$A:$A,A840,Detalhe_Registro!$D:$D,B840)</f>
        <v>1</v>
      </c>
      <c r="G840" s="63">
        <v>1.05</v>
      </c>
      <c r="H840" s="63">
        <v>1.05</v>
      </c>
      <c r="I840" s="62">
        <f>SUMIFS(Detalhe_Registro!$F:$F,Detalhe_Registro!$A:$A,A840,Detalhe_Registro!$D:$D,B840)</f>
        <v>1068</v>
      </c>
      <c r="J840" s="63">
        <f>SUMIFS(Detalhe_Registro!$G:$G,Detalhe_Registro!$A:$A,A840,Detalhe_Registro!$D:$D,B840)</f>
        <v>51.29</v>
      </c>
      <c r="K840" s="40" t="str">
        <f>IF(G840="","",IF(G840&lt;Premissas!$C$8,"&lt; 1,00",IF(G840&lt;Premissas!$C$9,"1,00 – 1,19",IF(G840&lt;Premissas!$C$10,"1,20 – 1,39",IF(G840&lt;Premissas!$C$11,"1,40 – 1,59",IF(G840&lt;Premissas!$C$12,"1,60 – 1,99","≥ 2,00"))))))</f>
        <v>1,00 – 1,19</v>
      </c>
      <c r="L840" s="64">
        <f>IF(G840="","",MIN(Premissas!$C$17,IF(G840&lt;Premissas!$C$8,Premissas!$E$7,IF(G840&lt;Premissas!$C$9,Premissas!$E$8,IF(G840&lt;Premissas!$C$10,Premissas!$E$9,IF(G840&lt;Premissas!$C$11,Premissas!$E$10,IF(G840&lt;Premissas!$C$12,Premissas!$E$11,Premissas!$E$12)))))))</f>
        <v>100</v>
      </c>
      <c r="M840" s="65">
        <f>IF(OR(L840="",L840=0),0,L840/Premissas!$C$16)</f>
        <v>3.8461538461538463</v>
      </c>
      <c r="N840" s="40" t="str">
        <f>IF(L840&gt;=Premissas!$C$17,"SIM","NÃO")</f>
        <v>NÃO</v>
      </c>
    </row>
    <row r="841" spans="1:14" ht="15" customHeight="1">
      <c r="A841" s="40">
        <v>8</v>
      </c>
      <c r="B841" s="40" t="s">
        <v>461</v>
      </c>
      <c r="C841" s="40" t="s">
        <v>462</v>
      </c>
      <c r="D841" s="40">
        <v>1942</v>
      </c>
      <c r="E841" s="40" t="s">
        <v>19</v>
      </c>
      <c r="F841" s="40">
        <f>COUNTIFS(Detalhe_Registro!$A:$A,A841,Detalhe_Registro!$D:$D,B841)</f>
        <v>1</v>
      </c>
      <c r="G841" s="63">
        <v>1.2272730000000001</v>
      </c>
      <c r="H841" s="63">
        <v>1.2272730000000001</v>
      </c>
      <c r="I841" s="62">
        <f>SUMIFS(Detalhe_Registro!$F:$F,Detalhe_Registro!$A:$A,A841,Detalhe_Registro!$D:$D,B841)</f>
        <v>1177</v>
      </c>
      <c r="J841" s="63">
        <f>SUMIFS(Detalhe_Registro!$G:$G,Detalhe_Registro!$A:$A,A841,Detalhe_Registro!$D:$D,B841)</f>
        <v>43.08</v>
      </c>
      <c r="K841" s="40" t="str">
        <f>IF(G841="","",IF(G841&lt;Premissas!$C$8,"&lt; 1,00",IF(G841&lt;Premissas!$C$9,"1,00 – 1,19",IF(G841&lt;Premissas!$C$10,"1,20 – 1,39",IF(G841&lt;Premissas!$C$11,"1,40 – 1,59",IF(G841&lt;Premissas!$C$12,"1,60 – 1,99","≥ 2,00"))))))</f>
        <v>1,20 – 1,39</v>
      </c>
      <c r="L841" s="64">
        <f>IF(G841="","",MIN(Premissas!$C$17,IF(G841&lt;Premissas!$C$8,Premissas!$E$7,IF(G841&lt;Premissas!$C$9,Premissas!$E$8,IF(G841&lt;Premissas!$C$10,Premissas!$E$9,IF(G841&lt;Premissas!$C$11,Premissas!$E$10,IF(G841&lt;Premissas!$C$12,Premissas!$E$11,Premissas!$E$12)))))))</f>
        <v>200</v>
      </c>
      <c r="M841" s="65">
        <f>IF(OR(L841="",L841=0),0,L841/Premissas!$C$16)</f>
        <v>7.6923076923076925</v>
      </c>
      <c r="N841" s="40" t="str">
        <f>IF(L841&gt;=Premissas!$C$17,"SIM","NÃO")</f>
        <v>NÃO</v>
      </c>
    </row>
    <row r="842" spans="1:14" ht="15" customHeight="1">
      <c r="A842" s="40">
        <v>8</v>
      </c>
      <c r="B842" s="40" t="s">
        <v>505</v>
      </c>
      <c r="C842" s="40" t="s">
        <v>506</v>
      </c>
      <c r="D842" s="40">
        <v>1942</v>
      </c>
      <c r="E842" s="40" t="s">
        <v>19</v>
      </c>
      <c r="F842" s="40">
        <f>COUNTIFS(Detalhe_Registro!$A:$A,A842,Detalhe_Registro!$D:$D,B842)</f>
        <v>1</v>
      </c>
      <c r="G842" s="63">
        <v>2.1818179999999998</v>
      </c>
      <c r="H842" s="63">
        <v>2.1818179999999998</v>
      </c>
      <c r="I842" s="62">
        <f>SUMIFS(Detalhe_Registro!$F:$F,Detalhe_Registro!$A:$A,A842,Detalhe_Registro!$D:$D,B842)</f>
        <v>1360</v>
      </c>
      <c r="J842" s="63">
        <f>SUMIFS(Detalhe_Registro!$G:$G,Detalhe_Registro!$A:$A,A842,Detalhe_Registro!$D:$D,B842)</f>
        <v>28.34</v>
      </c>
      <c r="K842" s="40" t="str">
        <f>IF(G842="","",IF(G842&lt;Premissas!$C$8,"&lt; 1,00",IF(G842&lt;Premissas!$C$9,"1,00 – 1,19",IF(G842&lt;Premissas!$C$10,"1,20 – 1,39",IF(G842&lt;Premissas!$C$11,"1,40 – 1,59",IF(G842&lt;Premissas!$C$12,"1,60 – 1,99","≥ 2,00"))))))</f>
        <v>≥ 2,00</v>
      </c>
      <c r="L842" s="64">
        <f>IF(G842="","",MIN(Premissas!$C$17,IF(G842&lt;Premissas!$C$8,Premissas!$E$7,IF(G842&lt;Premissas!$C$9,Premissas!$E$8,IF(G842&lt;Premissas!$C$10,Premissas!$E$9,IF(G842&lt;Premissas!$C$11,Premissas!$E$10,IF(G842&lt;Premissas!$C$12,Premissas!$E$11,Premissas!$E$12)))))))</f>
        <v>750</v>
      </c>
      <c r="M842" s="65">
        <f>IF(OR(L842="",L842=0),0,L842/Premissas!$C$16)</f>
        <v>28.846153846153847</v>
      </c>
      <c r="N842" s="40" t="str">
        <f>IF(L842&gt;=Premissas!$C$17,"SIM","NÃO")</f>
        <v>SIM</v>
      </c>
    </row>
    <row r="843" spans="1:14" ht="15" customHeight="1">
      <c r="A843" s="40">
        <v>8</v>
      </c>
      <c r="B843" s="40" t="s">
        <v>457</v>
      </c>
      <c r="C843" s="40" t="s">
        <v>458</v>
      </c>
      <c r="D843" s="40">
        <v>1942</v>
      </c>
      <c r="E843" s="40" t="s">
        <v>22</v>
      </c>
      <c r="F843" s="40">
        <f>COUNTIFS(Detalhe_Registro!$A:$A,A843,Detalhe_Registro!$D:$D,B843)</f>
        <v>1</v>
      </c>
      <c r="G843" s="63">
        <v>0.8</v>
      </c>
      <c r="H843" s="63">
        <v>0.8</v>
      </c>
      <c r="I843" s="62">
        <f>SUMIFS(Detalhe_Registro!$F:$F,Detalhe_Registro!$A:$A,A843,Detalhe_Registro!$D:$D,B843)</f>
        <v>1161</v>
      </c>
      <c r="J843" s="63">
        <f>SUMIFS(Detalhe_Registro!$G:$G,Detalhe_Registro!$A:$A,A843,Detalhe_Registro!$D:$D,B843)</f>
        <v>74.900000000000006</v>
      </c>
      <c r="K843" s="40" t="str">
        <f>IF(G843="","",IF(G843&lt;Premissas!$C$8,"&lt; 1,00",IF(G843&lt;Premissas!$C$9,"1,00 – 1,19",IF(G843&lt;Premissas!$C$10,"1,20 – 1,39",IF(G843&lt;Premissas!$C$11,"1,40 – 1,59",IF(G843&lt;Premissas!$C$12,"1,60 – 1,99","≥ 2,00"))))))</f>
        <v>&lt; 1,00</v>
      </c>
      <c r="L843" s="64">
        <f>IF(G843="","",MIN(Premissas!$C$17,IF(G843&lt;Premissas!$C$8,Premissas!$E$7,IF(G843&lt;Premissas!$C$9,Premissas!$E$8,IF(G843&lt;Premissas!$C$10,Premissas!$E$9,IF(G843&lt;Premissas!$C$11,Premissas!$E$10,IF(G843&lt;Premissas!$C$12,Premissas!$E$11,Premissas!$E$12)))))))</f>
        <v>0</v>
      </c>
      <c r="M843" s="65">
        <f>IF(OR(L843="",L843=0),0,L843/Premissas!$C$16)</f>
        <v>0</v>
      </c>
      <c r="N843" s="40" t="str">
        <f>IF(L843&gt;=Premissas!$C$17,"SIM","NÃO")</f>
        <v>NÃO</v>
      </c>
    </row>
    <row r="844" spans="1:14" ht="15" customHeight="1">
      <c r="A844" s="40">
        <v>8</v>
      </c>
      <c r="B844" s="40" t="s">
        <v>447</v>
      </c>
      <c r="C844" s="40" t="s">
        <v>448</v>
      </c>
      <c r="D844" s="40">
        <v>1942</v>
      </c>
      <c r="E844" s="40" t="s">
        <v>1941</v>
      </c>
      <c r="F844" s="40">
        <f>COUNTIFS(Detalhe_Registro!$A:$A,A844,Detalhe_Registro!$D:$D,B844)</f>
        <v>2</v>
      </c>
      <c r="G844" s="63">
        <v>1.75</v>
      </c>
      <c r="H844" s="63">
        <v>1.2159089999999999</v>
      </c>
      <c r="I844" s="62">
        <f>SUMIFS(Detalhe_Registro!$F:$F,Detalhe_Registro!$A:$A,A844,Detalhe_Registro!$D:$D,B844)</f>
        <v>1880</v>
      </c>
      <c r="J844" s="63">
        <f>SUMIFS(Detalhe_Registro!$G:$G,Detalhe_Registro!$A:$A,A844,Detalhe_Registro!$D:$D,B844)</f>
        <v>53.949999999999996</v>
      </c>
      <c r="K844" s="40" t="str">
        <f>IF(G844="","",IF(G844&lt;Premissas!$C$8,"&lt; 1,00",IF(G844&lt;Premissas!$C$9,"1,00 – 1,19",IF(G844&lt;Premissas!$C$10,"1,20 – 1,39",IF(G844&lt;Premissas!$C$11,"1,40 – 1,59",IF(G844&lt;Premissas!$C$12,"1,60 – 1,99","≥ 2,00"))))))</f>
        <v>1,60 – 1,99</v>
      </c>
      <c r="L844" s="64">
        <f>IF(G844="","",MIN(Premissas!$C$17,IF(G844&lt;Premissas!$C$8,Premissas!$E$7,IF(G844&lt;Premissas!$C$9,Premissas!$E$8,IF(G844&lt;Premissas!$C$10,Premissas!$E$9,IF(G844&lt;Premissas!$C$11,Premissas!$E$10,IF(G844&lt;Premissas!$C$12,Premissas!$E$11,Premissas!$E$12)))))))</f>
        <v>500</v>
      </c>
      <c r="M844" s="65">
        <f>IF(OR(L844="",L844=0),0,L844/Premissas!$C$16)</f>
        <v>19.23076923076923</v>
      </c>
      <c r="N844" s="40" t="str">
        <f>IF(L844&gt;=Premissas!$C$17,"SIM","NÃO")</f>
        <v>NÃO</v>
      </c>
    </row>
    <row r="845" spans="1:14" ht="15" customHeight="1">
      <c r="A845" s="40">
        <v>8</v>
      </c>
      <c r="B845" s="40" t="s">
        <v>1712</v>
      </c>
      <c r="C845" s="40" t="s">
        <v>1713</v>
      </c>
      <c r="D845" s="40">
        <v>1942</v>
      </c>
      <c r="E845" s="40" t="s">
        <v>1937</v>
      </c>
      <c r="F845" s="40">
        <f>COUNTIFS(Detalhe_Registro!$A:$A,A845,Detalhe_Registro!$D:$D,B845)</f>
        <v>2</v>
      </c>
      <c r="G845" s="63">
        <v>0.625</v>
      </c>
      <c r="H845" s="63">
        <v>0.51838200000000001</v>
      </c>
      <c r="I845" s="62">
        <f>SUMIFS(Detalhe_Registro!$F:$F,Detalhe_Registro!$A:$A,A845,Detalhe_Registro!$D:$D,B845)</f>
        <v>121</v>
      </c>
      <c r="J845" s="63">
        <f>SUMIFS(Detalhe_Registro!$G:$G,Detalhe_Registro!$A:$A,A845,Detalhe_Registro!$D:$D,B845)</f>
        <v>12.770000000000001</v>
      </c>
      <c r="K845" s="40" t="str">
        <f>IF(G845="","",IF(G845&lt;Premissas!$C$8,"&lt; 1,00",IF(G845&lt;Premissas!$C$9,"1,00 – 1,19",IF(G845&lt;Premissas!$C$10,"1,20 – 1,39",IF(G845&lt;Premissas!$C$11,"1,40 – 1,59",IF(G845&lt;Premissas!$C$12,"1,60 – 1,99","≥ 2,00"))))))</f>
        <v>&lt; 1,00</v>
      </c>
      <c r="L845" s="64">
        <f>IF(G845="","",MIN(Premissas!$C$17,IF(G845&lt;Premissas!$C$8,Premissas!$E$7,IF(G845&lt;Premissas!$C$9,Premissas!$E$8,IF(G845&lt;Premissas!$C$10,Premissas!$E$9,IF(G845&lt;Premissas!$C$11,Premissas!$E$10,IF(G845&lt;Premissas!$C$12,Premissas!$E$11,Premissas!$E$12)))))))</f>
        <v>0</v>
      </c>
      <c r="M845" s="65">
        <f>IF(OR(L845="",L845=0),0,L845/Premissas!$C$16)</f>
        <v>0</v>
      </c>
      <c r="N845" s="40" t="str">
        <f>IF(L845&gt;=Premissas!$C$17,"SIM","NÃO")</f>
        <v>NÃO</v>
      </c>
    </row>
    <row r="846" spans="1:14" ht="15" customHeight="1">
      <c r="A846" s="40">
        <v>8</v>
      </c>
      <c r="B846" s="40" t="s">
        <v>517</v>
      </c>
      <c r="C846" s="40" t="s">
        <v>518</v>
      </c>
      <c r="D846" s="40">
        <v>1942</v>
      </c>
      <c r="E846" s="40" t="s">
        <v>19</v>
      </c>
      <c r="F846" s="40">
        <f>COUNTIFS(Detalhe_Registro!$A:$A,A846,Detalhe_Registro!$D:$D,B846)</f>
        <v>1</v>
      </c>
      <c r="G846" s="63">
        <v>3.454545</v>
      </c>
      <c r="H846" s="63">
        <v>3.454545</v>
      </c>
      <c r="I846" s="62">
        <f>SUMIFS(Detalhe_Registro!$F:$F,Detalhe_Registro!$A:$A,A846,Detalhe_Registro!$D:$D,B846)</f>
        <v>1312</v>
      </c>
      <c r="J846" s="63">
        <f>SUMIFS(Detalhe_Registro!$G:$G,Detalhe_Registro!$A:$A,A846,Detalhe_Registro!$D:$D,B846)</f>
        <v>17.329999999999998</v>
      </c>
      <c r="K846" s="40" t="str">
        <f>IF(G846="","",IF(G846&lt;Premissas!$C$8,"&lt; 1,00",IF(G846&lt;Premissas!$C$9,"1,00 – 1,19",IF(G846&lt;Premissas!$C$10,"1,20 – 1,39",IF(G846&lt;Premissas!$C$11,"1,40 – 1,59",IF(G846&lt;Premissas!$C$12,"1,60 – 1,99","≥ 2,00"))))))</f>
        <v>≥ 2,00</v>
      </c>
      <c r="L846" s="64">
        <f>IF(G846="","",MIN(Premissas!$C$17,IF(G846&lt;Premissas!$C$8,Premissas!$E$7,IF(G846&lt;Premissas!$C$9,Premissas!$E$8,IF(G846&lt;Premissas!$C$10,Premissas!$E$9,IF(G846&lt;Premissas!$C$11,Premissas!$E$10,IF(G846&lt;Premissas!$C$12,Premissas!$E$11,Premissas!$E$12)))))))</f>
        <v>750</v>
      </c>
      <c r="M846" s="65">
        <f>IF(OR(L846="",L846=0),0,L846/Premissas!$C$16)</f>
        <v>28.846153846153847</v>
      </c>
      <c r="N846" s="40" t="str">
        <f>IF(L846&gt;=Premissas!$C$17,"SIM","NÃO")</f>
        <v>SIM</v>
      </c>
    </row>
    <row r="847" spans="1:14" ht="15" customHeight="1">
      <c r="A847" s="40">
        <v>8</v>
      </c>
      <c r="B847" s="40" t="s">
        <v>1720</v>
      </c>
      <c r="C847" s="40" t="s">
        <v>1721</v>
      </c>
      <c r="D847" s="40">
        <v>1942</v>
      </c>
      <c r="E847" s="40" t="s">
        <v>19</v>
      </c>
      <c r="F847" s="40">
        <f>COUNTIFS(Detalhe_Registro!$A:$A,A847,Detalhe_Registro!$D:$D,B847)</f>
        <v>1</v>
      </c>
      <c r="G847" s="63">
        <v>14.545455</v>
      </c>
      <c r="H847" s="63">
        <v>14.545455</v>
      </c>
      <c r="I847" s="62">
        <f>SUMIFS(Detalhe_Registro!$F:$F,Detalhe_Registro!$A:$A,A847,Detalhe_Registro!$D:$D,B847)</f>
        <v>48</v>
      </c>
      <c r="J847" s="63">
        <f>SUMIFS(Detalhe_Registro!$G:$G,Detalhe_Registro!$A:$A,A847,Detalhe_Registro!$D:$D,B847)</f>
        <v>0.15</v>
      </c>
      <c r="K847" s="40" t="str">
        <f>IF(G847="","",IF(G847&lt;Premissas!$C$8,"&lt; 1,00",IF(G847&lt;Premissas!$C$9,"1,00 – 1,19",IF(G847&lt;Premissas!$C$10,"1,20 – 1,39",IF(G847&lt;Premissas!$C$11,"1,40 – 1,59",IF(G847&lt;Premissas!$C$12,"1,60 – 1,99","≥ 2,00"))))))</f>
        <v>≥ 2,00</v>
      </c>
      <c r="L847" s="64">
        <f>IF(G847="","",MIN(Premissas!$C$17,IF(G847&lt;Premissas!$C$8,Premissas!$E$7,IF(G847&lt;Premissas!$C$9,Premissas!$E$8,IF(G847&lt;Premissas!$C$10,Premissas!$E$9,IF(G847&lt;Premissas!$C$11,Premissas!$E$10,IF(G847&lt;Premissas!$C$12,Premissas!$E$11,Premissas!$E$12)))))))</f>
        <v>750</v>
      </c>
      <c r="M847" s="65">
        <f>IF(OR(L847="",L847=0),0,L847/Premissas!$C$16)</f>
        <v>28.846153846153847</v>
      </c>
      <c r="N847" s="40" t="str">
        <f>IF(L847&gt;=Premissas!$C$17,"SIM","NÃO")</f>
        <v>SIM</v>
      </c>
    </row>
    <row r="848" spans="1:14" ht="15" customHeight="1">
      <c r="A848" s="40">
        <v>8</v>
      </c>
      <c r="B848" s="40" t="s">
        <v>499</v>
      </c>
      <c r="C848" s="40" t="s">
        <v>500</v>
      </c>
      <c r="D848" s="40">
        <v>1942</v>
      </c>
      <c r="E848" s="40" t="s">
        <v>21</v>
      </c>
      <c r="F848" s="40">
        <f>COUNTIFS(Detalhe_Registro!$A:$A,A848,Detalhe_Registro!$D:$D,B848)</f>
        <v>1</v>
      </c>
      <c r="G848" s="63">
        <v>1.125</v>
      </c>
      <c r="H848" s="63">
        <v>1.125</v>
      </c>
      <c r="I848" s="62">
        <f>SUMIFS(Detalhe_Registro!$F:$F,Detalhe_Registro!$A:$A,A848,Detalhe_Registro!$D:$D,B848)</f>
        <v>1124</v>
      </c>
      <c r="J848" s="63">
        <f>SUMIFS(Detalhe_Registro!$G:$G,Detalhe_Registro!$A:$A,A848,Detalhe_Registro!$D:$D,B848)</f>
        <v>60.87</v>
      </c>
      <c r="K848" s="40" t="str">
        <f>IF(G848="","",IF(G848&lt;Premissas!$C$8,"&lt; 1,00",IF(G848&lt;Premissas!$C$9,"1,00 – 1,19",IF(G848&lt;Premissas!$C$10,"1,20 – 1,39",IF(G848&lt;Premissas!$C$11,"1,40 – 1,59",IF(G848&lt;Premissas!$C$12,"1,60 – 1,99","≥ 2,00"))))))</f>
        <v>1,00 – 1,19</v>
      </c>
      <c r="L848" s="64">
        <f>IF(G848="","",MIN(Premissas!$C$17,IF(G848&lt;Premissas!$C$8,Premissas!$E$7,IF(G848&lt;Premissas!$C$9,Premissas!$E$8,IF(G848&lt;Premissas!$C$10,Premissas!$E$9,IF(G848&lt;Premissas!$C$11,Premissas!$E$10,IF(G848&lt;Premissas!$C$12,Premissas!$E$11,Premissas!$E$12)))))))</f>
        <v>100</v>
      </c>
      <c r="M848" s="65">
        <f>IF(OR(L848="",L848=0),0,L848/Premissas!$C$16)</f>
        <v>3.8461538461538463</v>
      </c>
      <c r="N848" s="40" t="str">
        <f>IF(L848&gt;=Premissas!$C$17,"SIM","NÃO")</f>
        <v>NÃO</v>
      </c>
    </row>
    <row r="849" spans="1:14" ht="15" customHeight="1">
      <c r="A849" s="40">
        <v>8</v>
      </c>
      <c r="B849" s="40" t="s">
        <v>487</v>
      </c>
      <c r="C849" s="40" t="s">
        <v>488</v>
      </c>
      <c r="D849" s="40">
        <v>1942</v>
      </c>
      <c r="E849" s="40" t="s">
        <v>21</v>
      </c>
      <c r="F849" s="40">
        <f>COUNTIFS(Detalhe_Registro!$A:$A,A849,Detalhe_Registro!$D:$D,B849)</f>
        <v>1</v>
      </c>
      <c r="G849" s="63">
        <v>1.4375</v>
      </c>
      <c r="H849" s="63">
        <v>1.4375</v>
      </c>
      <c r="I849" s="62">
        <f>SUMIFS(Detalhe_Registro!$F:$F,Detalhe_Registro!$A:$A,A849,Detalhe_Registro!$D:$D,B849)</f>
        <v>1874</v>
      </c>
      <c r="J849" s="63">
        <f>SUMIFS(Detalhe_Registro!$G:$G,Detalhe_Registro!$A:$A,A849,Detalhe_Registro!$D:$D,B849)</f>
        <v>82.13</v>
      </c>
      <c r="K849" s="40" t="str">
        <f>IF(G849="","",IF(G849&lt;Premissas!$C$8,"&lt; 1,00",IF(G849&lt;Premissas!$C$9,"1,00 – 1,19",IF(G849&lt;Premissas!$C$10,"1,20 – 1,39",IF(G849&lt;Premissas!$C$11,"1,40 – 1,59",IF(G849&lt;Premissas!$C$12,"1,60 – 1,99","≥ 2,00"))))))</f>
        <v>1,40 – 1,59</v>
      </c>
      <c r="L849" s="64">
        <f>IF(G849="","",MIN(Premissas!$C$17,IF(G849&lt;Premissas!$C$8,Premissas!$E$7,IF(G849&lt;Premissas!$C$9,Premissas!$E$8,IF(G849&lt;Premissas!$C$10,Premissas!$E$9,IF(G849&lt;Premissas!$C$11,Premissas!$E$10,IF(G849&lt;Premissas!$C$12,Premissas!$E$11,Premissas!$E$12)))))))</f>
        <v>350</v>
      </c>
      <c r="M849" s="65">
        <f>IF(OR(L849="",L849=0),0,L849/Premissas!$C$16)</f>
        <v>13.461538461538462</v>
      </c>
      <c r="N849" s="40" t="str">
        <f>IF(L849&gt;=Premissas!$C$17,"SIM","NÃO")</f>
        <v>NÃO</v>
      </c>
    </row>
    <row r="850" spans="1:14" ht="15" customHeight="1">
      <c r="A850" s="40">
        <v>8</v>
      </c>
      <c r="B850" s="40" t="s">
        <v>529</v>
      </c>
      <c r="C850" s="40" t="s">
        <v>530</v>
      </c>
      <c r="D850" s="40">
        <v>1942</v>
      </c>
      <c r="E850" s="40" t="s">
        <v>21</v>
      </c>
      <c r="F850" s="40">
        <f>COUNTIFS(Detalhe_Registro!$A:$A,A850,Detalhe_Registro!$D:$D,B850)</f>
        <v>1</v>
      </c>
      <c r="G850" s="63">
        <v>2</v>
      </c>
      <c r="H850" s="63">
        <v>2</v>
      </c>
      <c r="I850" s="62">
        <f>SUMIFS(Detalhe_Registro!$F:$F,Detalhe_Registro!$A:$A,A850,Detalhe_Registro!$D:$D,B850)</f>
        <v>3361</v>
      </c>
      <c r="J850" s="63">
        <f>SUMIFS(Detalhe_Registro!$G:$G,Detalhe_Registro!$A:$A,A850,Detalhe_Registro!$D:$D,B850)</f>
        <v>105.86</v>
      </c>
      <c r="K850" s="40" t="str">
        <f>IF(G850="","",IF(G850&lt;Premissas!$C$8,"&lt; 1,00",IF(G850&lt;Premissas!$C$9,"1,00 – 1,19",IF(G850&lt;Premissas!$C$10,"1,20 – 1,39",IF(G850&lt;Premissas!$C$11,"1,40 – 1,59",IF(G850&lt;Premissas!$C$12,"1,60 – 1,99","≥ 2,00"))))))</f>
        <v>≥ 2,00</v>
      </c>
      <c r="L850" s="64">
        <f>IF(G850="","",MIN(Premissas!$C$17,IF(G850&lt;Premissas!$C$8,Premissas!$E$7,IF(G850&lt;Premissas!$C$9,Premissas!$E$8,IF(G850&lt;Premissas!$C$10,Premissas!$E$9,IF(G850&lt;Premissas!$C$11,Premissas!$E$10,IF(G850&lt;Premissas!$C$12,Premissas!$E$11,Premissas!$E$12)))))))</f>
        <v>750</v>
      </c>
      <c r="M850" s="65">
        <f>IF(OR(L850="",L850=0),0,L850/Premissas!$C$16)</f>
        <v>28.846153846153847</v>
      </c>
      <c r="N850" s="40" t="str">
        <f>IF(L850&gt;=Premissas!$C$17,"SIM","NÃO")</f>
        <v>SIM</v>
      </c>
    </row>
    <row r="851" spans="1:14" ht="15" customHeight="1">
      <c r="A851" s="40">
        <v>8</v>
      </c>
      <c r="B851" s="40" t="s">
        <v>543</v>
      </c>
      <c r="C851" s="40" t="s">
        <v>544</v>
      </c>
      <c r="D851" s="40">
        <v>1942</v>
      </c>
      <c r="E851" s="40" t="s">
        <v>22</v>
      </c>
      <c r="F851" s="40">
        <f>COUNTIFS(Detalhe_Registro!$A:$A,A851,Detalhe_Registro!$D:$D,B851)</f>
        <v>1</v>
      </c>
      <c r="G851" s="63">
        <v>0.8</v>
      </c>
      <c r="H851" s="63">
        <v>0.8</v>
      </c>
      <c r="I851" s="62">
        <f>SUMIFS(Detalhe_Registro!$F:$F,Detalhe_Registro!$A:$A,A851,Detalhe_Registro!$D:$D,B851)</f>
        <v>1594</v>
      </c>
      <c r="J851" s="63">
        <f>SUMIFS(Detalhe_Registro!$G:$G,Detalhe_Registro!$A:$A,A851,Detalhe_Registro!$D:$D,B851)</f>
        <v>96.72</v>
      </c>
      <c r="K851" s="40" t="str">
        <f>IF(G851="","",IF(G851&lt;Premissas!$C$8,"&lt; 1,00",IF(G851&lt;Premissas!$C$9,"1,00 – 1,19",IF(G851&lt;Premissas!$C$10,"1,20 – 1,39",IF(G851&lt;Premissas!$C$11,"1,40 – 1,59",IF(G851&lt;Premissas!$C$12,"1,60 – 1,99","≥ 2,00"))))))</f>
        <v>&lt; 1,00</v>
      </c>
      <c r="L851" s="64">
        <f>IF(G851="","",MIN(Premissas!$C$17,IF(G851&lt;Premissas!$C$8,Premissas!$E$7,IF(G851&lt;Premissas!$C$9,Premissas!$E$8,IF(G851&lt;Premissas!$C$10,Premissas!$E$9,IF(G851&lt;Premissas!$C$11,Premissas!$E$10,IF(G851&lt;Premissas!$C$12,Premissas!$E$11,Premissas!$E$12)))))))</f>
        <v>0</v>
      </c>
      <c r="M851" s="65">
        <f>IF(OR(L851="",L851=0),0,L851/Premissas!$C$16)</f>
        <v>0</v>
      </c>
      <c r="N851" s="40" t="str">
        <f>IF(L851&gt;=Premissas!$C$17,"SIM","NÃO")</f>
        <v>NÃO</v>
      </c>
    </row>
    <row r="852" spans="1:14" ht="15" customHeight="1">
      <c r="A852" s="40">
        <v>8</v>
      </c>
      <c r="B852" s="40" t="s">
        <v>437</v>
      </c>
      <c r="C852" s="40" t="s">
        <v>438</v>
      </c>
      <c r="D852" s="40">
        <v>1942</v>
      </c>
      <c r="E852" s="40" t="s">
        <v>22</v>
      </c>
      <c r="F852" s="40">
        <f>COUNTIFS(Detalhe_Registro!$A:$A,A852,Detalhe_Registro!$D:$D,B852)</f>
        <v>1</v>
      </c>
      <c r="G852" s="63">
        <v>1.4</v>
      </c>
      <c r="H852" s="63">
        <v>1.4</v>
      </c>
      <c r="I852" s="62">
        <f>SUMIFS(Detalhe_Registro!$F:$F,Detalhe_Registro!$A:$A,A852,Detalhe_Registro!$D:$D,B852)</f>
        <v>1373</v>
      </c>
      <c r="J852" s="63">
        <f>SUMIFS(Detalhe_Registro!$G:$G,Detalhe_Registro!$A:$A,A852,Detalhe_Registro!$D:$D,B852)</f>
        <v>49.52</v>
      </c>
      <c r="K852" s="40" t="str">
        <f>IF(G852="","",IF(G852&lt;Premissas!$C$8,"&lt; 1,00",IF(G852&lt;Premissas!$C$9,"1,00 – 1,19",IF(G852&lt;Premissas!$C$10,"1,20 – 1,39",IF(G852&lt;Premissas!$C$11,"1,40 – 1,59",IF(G852&lt;Premissas!$C$12,"1,60 – 1,99","≥ 2,00"))))))</f>
        <v>1,40 – 1,59</v>
      </c>
      <c r="L852" s="64">
        <f>IF(G852="","",MIN(Premissas!$C$17,IF(G852&lt;Premissas!$C$8,Premissas!$E$7,IF(G852&lt;Premissas!$C$9,Premissas!$E$8,IF(G852&lt;Premissas!$C$10,Premissas!$E$9,IF(G852&lt;Premissas!$C$11,Premissas!$E$10,IF(G852&lt;Premissas!$C$12,Premissas!$E$11,Premissas!$E$12)))))))</f>
        <v>350</v>
      </c>
      <c r="M852" s="65">
        <f>IF(OR(L852="",L852=0),0,L852/Premissas!$C$16)</f>
        <v>13.461538461538462</v>
      </c>
      <c r="N852" s="40" t="str">
        <f>IF(L852&gt;=Premissas!$C$17,"SIM","NÃO")</f>
        <v>NÃO</v>
      </c>
    </row>
    <row r="853" spans="1:14" ht="15" customHeight="1">
      <c r="A853" s="40">
        <v>8</v>
      </c>
      <c r="B853" s="40" t="s">
        <v>511</v>
      </c>
      <c r="C853" s="40" t="s">
        <v>512</v>
      </c>
      <c r="D853" s="40">
        <v>1942</v>
      </c>
      <c r="E853" s="40" t="s">
        <v>22</v>
      </c>
      <c r="F853" s="40">
        <f>COUNTIFS(Detalhe_Registro!$A:$A,A853,Detalhe_Registro!$D:$D,B853)</f>
        <v>1</v>
      </c>
      <c r="G853" s="63">
        <v>1.5</v>
      </c>
      <c r="H853" s="63">
        <v>1.5</v>
      </c>
      <c r="I853" s="62">
        <f>SUMIFS(Detalhe_Registro!$F:$F,Detalhe_Registro!$A:$A,A853,Detalhe_Registro!$D:$D,B853)</f>
        <v>1274</v>
      </c>
      <c r="J853" s="63">
        <f>SUMIFS(Detalhe_Registro!$G:$G,Detalhe_Registro!$A:$A,A853,Detalhe_Registro!$D:$D,B853)</f>
        <v>42.67</v>
      </c>
      <c r="K853" s="40" t="str">
        <f>IF(G853="","",IF(G853&lt;Premissas!$C$8,"&lt; 1,00",IF(G853&lt;Premissas!$C$9,"1,00 – 1,19",IF(G853&lt;Premissas!$C$10,"1,20 – 1,39",IF(G853&lt;Premissas!$C$11,"1,40 – 1,59",IF(G853&lt;Premissas!$C$12,"1,60 – 1,99","≥ 2,00"))))))</f>
        <v>1,40 – 1,59</v>
      </c>
      <c r="L853" s="64">
        <f>IF(G853="","",MIN(Premissas!$C$17,IF(G853&lt;Premissas!$C$8,Premissas!$E$7,IF(G853&lt;Premissas!$C$9,Premissas!$E$8,IF(G853&lt;Premissas!$C$10,Premissas!$E$9,IF(G853&lt;Premissas!$C$11,Premissas!$E$10,IF(G853&lt;Premissas!$C$12,Premissas!$E$11,Premissas!$E$12)))))))</f>
        <v>350</v>
      </c>
      <c r="M853" s="65">
        <f>IF(OR(L853="",L853=0),0,L853/Premissas!$C$16)</f>
        <v>13.461538461538462</v>
      </c>
      <c r="N853" s="40" t="str">
        <f>IF(L853&gt;=Premissas!$C$17,"SIM","NÃO")</f>
        <v>NÃO</v>
      </c>
    </row>
    <row r="854" spans="1:14" ht="15" customHeight="1">
      <c r="A854" s="40">
        <v>8</v>
      </c>
      <c r="B854" s="40" t="s">
        <v>491</v>
      </c>
      <c r="C854" s="40" t="s">
        <v>492</v>
      </c>
      <c r="D854" s="40">
        <v>1942</v>
      </c>
      <c r="E854" s="40" t="s">
        <v>19</v>
      </c>
      <c r="F854" s="40">
        <f>COUNTIFS(Detalhe_Registro!$A:$A,A854,Detalhe_Registro!$D:$D,B854)</f>
        <v>1</v>
      </c>
      <c r="G854" s="63">
        <v>2.4090910000000001</v>
      </c>
      <c r="H854" s="63">
        <v>2.4090910000000001</v>
      </c>
      <c r="I854" s="62">
        <f>SUMIFS(Detalhe_Registro!$F:$F,Detalhe_Registro!$A:$A,A854,Detalhe_Registro!$D:$D,B854)</f>
        <v>867</v>
      </c>
      <c r="J854" s="63">
        <f>SUMIFS(Detalhe_Registro!$G:$G,Detalhe_Registro!$A:$A,A854,Detalhe_Registro!$D:$D,B854)</f>
        <v>16.34</v>
      </c>
      <c r="K854" s="40" t="str">
        <f>IF(G854="","",IF(G854&lt;Premissas!$C$8,"&lt; 1,00",IF(G854&lt;Premissas!$C$9,"1,00 – 1,19",IF(G854&lt;Premissas!$C$10,"1,20 – 1,39",IF(G854&lt;Premissas!$C$11,"1,40 – 1,59",IF(G854&lt;Premissas!$C$12,"1,60 – 1,99","≥ 2,00"))))))</f>
        <v>≥ 2,00</v>
      </c>
      <c r="L854" s="64">
        <f>IF(G854="","",MIN(Premissas!$C$17,IF(G854&lt;Premissas!$C$8,Premissas!$E$7,IF(G854&lt;Premissas!$C$9,Premissas!$E$8,IF(G854&lt;Premissas!$C$10,Premissas!$E$9,IF(G854&lt;Premissas!$C$11,Premissas!$E$10,IF(G854&lt;Premissas!$C$12,Premissas!$E$11,Premissas!$E$12)))))))</f>
        <v>750</v>
      </c>
      <c r="M854" s="65">
        <f>IF(OR(L854="",L854=0),0,L854/Premissas!$C$16)</f>
        <v>28.846153846153847</v>
      </c>
      <c r="N854" s="40" t="str">
        <f>IF(L854&gt;=Premissas!$C$17,"SIM","NÃO")</f>
        <v>SIM</v>
      </c>
    </row>
    <row r="855" spans="1:14" ht="15" customHeight="1">
      <c r="A855" s="40">
        <v>8</v>
      </c>
      <c r="B855" s="40" t="s">
        <v>1716</v>
      </c>
      <c r="C855" s="40" t="s">
        <v>1717</v>
      </c>
      <c r="D855" s="40">
        <v>1942</v>
      </c>
      <c r="E855" s="40" t="s">
        <v>22</v>
      </c>
      <c r="F855" s="40">
        <f>COUNTIFS(Detalhe_Registro!$A:$A,A855,Detalhe_Registro!$D:$D,B855)</f>
        <v>1</v>
      </c>
      <c r="G855" s="63">
        <v>0.6</v>
      </c>
      <c r="H855" s="63">
        <v>0.6</v>
      </c>
      <c r="I855" s="62">
        <f>SUMIFS(Detalhe_Registro!$F:$F,Detalhe_Registro!$A:$A,A855,Detalhe_Registro!$D:$D,B855)</f>
        <v>336</v>
      </c>
      <c r="J855" s="63">
        <f>SUMIFS(Detalhe_Registro!$G:$G,Detalhe_Registro!$A:$A,A855,Detalhe_Registro!$D:$D,B855)</f>
        <v>28.48</v>
      </c>
      <c r="K855" s="40" t="str">
        <f>IF(G855="","",IF(G855&lt;Premissas!$C$8,"&lt; 1,00",IF(G855&lt;Premissas!$C$9,"1,00 – 1,19",IF(G855&lt;Premissas!$C$10,"1,20 – 1,39",IF(G855&lt;Premissas!$C$11,"1,40 – 1,59",IF(G855&lt;Premissas!$C$12,"1,60 – 1,99","≥ 2,00"))))))</f>
        <v>&lt; 1,00</v>
      </c>
      <c r="L855" s="64">
        <f>IF(G855="","",MIN(Premissas!$C$17,IF(G855&lt;Premissas!$C$8,Premissas!$E$7,IF(G855&lt;Premissas!$C$9,Premissas!$E$8,IF(G855&lt;Premissas!$C$10,Premissas!$E$9,IF(G855&lt;Premissas!$C$11,Premissas!$E$10,IF(G855&lt;Premissas!$C$12,Premissas!$E$11,Premissas!$E$12)))))))</f>
        <v>0</v>
      </c>
      <c r="M855" s="65">
        <f>IF(OR(L855="",L855=0),0,L855/Premissas!$C$16)</f>
        <v>0</v>
      </c>
      <c r="N855" s="40" t="str">
        <f>IF(L855&gt;=Premissas!$C$17,"SIM","NÃO")</f>
        <v>NÃO</v>
      </c>
    </row>
    <row r="856" spans="1:14" ht="15" customHeight="1">
      <c r="A856" s="40">
        <v>8</v>
      </c>
      <c r="B856" s="40" t="s">
        <v>537</v>
      </c>
      <c r="C856" s="40" t="s">
        <v>538</v>
      </c>
      <c r="D856" s="40">
        <v>1942</v>
      </c>
      <c r="E856" s="40" t="s">
        <v>22</v>
      </c>
      <c r="F856" s="40">
        <f>COUNTIFS(Detalhe_Registro!$A:$A,A856,Detalhe_Registro!$D:$D,B856)</f>
        <v>1</v>
      </c>
      <c r="G856" s="63">
        <v>1</v>
      </c>
      <c r="H856" s="63">
        <v>1</v>
      </c>
      <c r="I856" s="62">
        <f>SUMIFS(Detalhe_Registro!$F:$F,Detalhe_Registro!$A:$A,A856,Detalhe_Registro!$D:$D,B856)</f>
        <v>1401</v>
      </c>
      <c r="J856" s="63">
        <f>SUMIFS(Detalhe_Registro!$G:$G,Detalhe_Registro!$A:$A,A856,Detalhe_Registro!$D:$D,B856)</f>
        <v>71.63</v>
      </c>
      <c r="K856" s="40" t="str">
        <f>IF(G856="","",IF(G856&lt;Premissas!$C$8,"&lt; 1,00",IF(G856&lt;Premissas!$C$9,"1,00 – 1,19",IF(G856&lt;Premissas!$C$10,"1,20 – 1,39",IF(G856&lt;Premissas!$C$11,"1,40 – 1,59",IF(G856&lt;Premissas!$C$12,"1,60 – 1,99","≥ 2,00"))))))</f>
        <v>1,00 – 1,19</v>
      </c>
      <c r="L856" s="64">
        <f>IF(G856="","",MIN(Premissas!$C$17,IF(G856&lt;Premissas!$C$8,Premissas!$E$7,IF(G856&lt;Premissas!$C$9,Premissas!$E$8,IF(G856&lt;Premissas!$C$10,Premissas!$E$9,IF(G856&lt;Premissas!$C$11,Premissas!$E$10,IF(G856&lt;Premissas!$C$12,Premissas!$E$11,Premissas!$E$12)))))))</f>
        <v>100</v>
      </c>
      <c r="M856" s="65">
        <f>IF(OR(L856="",L856=0),0,L856/Premissas!$C$16)</f>
        <v>3.8461538461538463</v>
      </c>
      <c r="N856" s="40" t="str">
        <f>IF(L856&gt;=Premissas!$C$17,"SIM","NÃO")</f>
        <v>NÃO</v>
      </c>
    </row>
    <row r="857" spans="1:14" ht="15" customHeight="1">
      <c r="A857" s="40">
        <v>8</v>
      </c>
      <c r="B857" s="40" t="s">
        <v>423</v>
      </c>
      <c r="C857" s="40" t="s">
        <v>424</v>
      </c>
      <c r="D857" s="40">
        <v>1942</v>
      </c>
      <c r="E857" s="40" t="s">
        <v>22</v>
      </c>
      <c r="F857" s="40">
        <f>COUNTIFS(Detalhe_Registro!$A:$A,A857,Detalhe_Registro!$D:$D,B857)</f>
        <v>1</v>
      </c>
      <c r="G857" s="63">
        <v>0.95</v>
      </c>
      <c r="H857" s="63">
        <v>0.95</v>
      </c>
      <c r="I857" s="62">
        <f>SUMIFS(Detalhe_Registro!$F:$F,Detalhe_Registro!$A:$A,A857,Detalhe_Registro!$D:$D,B857)</f>
        <v>1650</v>
      </c>
      <c r="J857" s="63">
        <f>SUMIFS(Detalhe_Registro!$G:$G,Detalhe_Registro!$A:$A,A857,Detalhe_Registro!$D:$D,B857)</f>
        <v>85.86</v>
      </c>
      <c r="K857" s="40" t="str">
        <f>IF(G857="","",IF(G857&lt;Premissas!$C$8,"&lt; 1,00",IF(G857&lt;Premissas!$C$9,"1,00 – 1,19",IF(G857&lt;Premissas!$C$10,"1,20 – 1,39",IF(G857&lt;Premissas!$C$11,"1,40 – 1,59",IF(G857&lt;Premissas!$C$12,"1,60 – 1,99","≥ 2,00"))))))</f>
        <v>&lt; 1,00</v>
      </c>
      <c r="L857" s="64">
        <f>IF(G857="","",MIN(Premissas!$C$17,IF(G857&lt;Premissas!$C$8,Premissas!$E$7,IF(G857&lt;Premissas!$C$9,Premissas!$E$8,IF(G857&lt;Premissas!$C$10,Premissas!$E$9,IF(G857&lt;Premissas!$C$11,Premissas!$E$10,IF(G857&lt;Premissas!$C$12,Premissas!$E$11,Premissas!$E$12)))))))</f>
        <v>0</v>
      </c>
      <c r="M857" s="65">
        <f>IF(OR(L857="",L857=0),0,L857/Premissas!$C$16)</f>
        <v>0</v>
      </c>
      <c r="N857" s="40" t="str">
        <f>IF(L857&gt;=Premissas!$C$17,"SIM","NÃO")</f>
        <v>NÃO</v>
      </c>
    </row>
    <row r="858" spans="1:14" ht="15" customHeight="1">
      <c r="A858" s="40">
        <v>8</v>
      </c>
      <c r="B858" s="40" t="s">
        <v>425</v>
      </c>
      <c r="C858" s="40" t="s">
        <v>426</v>
      </c>
      <c r="D858" s="40">
        <v>1942</v>
      </c>
      <c r="E858" s="40" t="s">
        <v>22</v>
      </c>
      <c r="F858" s="40">
        <f>COUNTIFS(Detalhe_Registro!$A:$A,A858,Detalhe_Registro!$D:$D,B858)</f>
        <v>1</v>
      </c>
      <c r="G858" s="63">
        <v>0.95</v>
      </c>
      <c r="H858" s="63">
        <v>0.95</v>
      </c>
      <c r="I858" s="62">
        <f>SUMIFS(Detalhe_Registro!$F:$F,Detalhe_Registro!$A:$A,A858,Detalhe_Registro!$D:$D,B858)</f>
        <v>1758</v>
      </c>
      <c r="J858" s="63">
        <f>SUMIFS(Detalhe_Registro!$G:$G,Detalhe_Registro!$A:$A,A858,Detalhe_Registro!$D:$D,B858)</f>
        <v>94.16</v>
      </c>
      <c r="K858" s="40" t="str">
        <f>IF(G858="","",IF(G858&lt;Premissas!$C$8,"&lt; 1,00",IF(G858&lt;Premissas!$C$9,"1,00 – 1,19",IF(G858&lt;Premissas!$C$10,"1,20 – 1,39",IF(G858&lt;Premissas!$C$11,"1,40 – 1,59",IF(G858&lt;Premissas!$C$12,"1,60 – 1,99","≥ 2,00"))))))</f>
        <v>&lt; 1,00</v>
      </c>
      <c r="L858" s="64">
        <f>IF(G858="","",MIN(Premissas!$C$17,IF(G858&lt;Premissas!$C$8,Premissas!$E$7,IF(G858&lt;Premissas!$C$9,Premissas!$E$8,IF(G858&lt;Premissas!$C$10,Premissas!$E$9,IF(G858&lt;Premissas!$C$11,Premissas!$E$10,IF(G858&lt;Premissas!$C$12,Premissas!$E$11,Premissas!$E$12)))))))</f>
        <v>0</v>
      </c>
      <c r="M858" s="65">
        <f>IF(OR(L858="",L858=0),0,L858/Premissas!$C$16)</f>
        <v>0</v>
      </c>
      <c r="N858" s="40" t="str">
        <f>IF(L858&gt;=Premissas!$C$17,"SIM","NÃO")</f>
        <v>NÃO</v>
      </c>
    </row>
    <row r="859" spans="1:14" ht="15" customHeight="1">
      <c r="A859" s="40">
        <v>8</v>
      </c>
      <c r="B859" s="40" t="s">
        <v>449</v>
      </c>
      <c r="C859" s="40" t="s">
        <v>450</v>
      </c>
      <c r="D859" s="40">
        <v>1942</v>
      </c>
      <c r="E859" s="40" t="s">
        <v>19</v>
      </c>
      <c r="F859" s="40">
        <f>COUNTIFS(Detalhe_Registro!$A:$A,A859,Detalhe_Registro!$D:$D,B859)</f>
        <v>1</v>
      </c>
      <c r="G859" s="63">
        <v>0.86363599999999996</v>
      </c>
      <c r="H859" s="63">
        <v>0.86363599999999996</v>
      </c>
      <c r="I859" s="62">
        <f>SUMIFS(Detalhe_Registro!$F:$F,Detalhe_Registro!$A:$A,A859,Detalhe_Registro!$D:$D,B859)</f>
        <v>1210</v>
      </c>
      <c r="J859" s="63">
        <f>SUMIFS(Detalhe_Registro!$G:$G,Detalhe_Registro!$A:$A,A859,Detalhe_Registro!$D:$D,B859)</f>
        <v>63.66</v>
      </c>
      <c r="K859" s="40" t="str">
        <f>IF(G859="","",IF(G859&lt;Premissas!$C$8,"&lt; 1,00",IF(G859&lt;Premissas!$C$9,"1,00 – 1,19",IF(G859&lt;Premissas!$C$10,"1,20 – 1,39",IF(G859&lt;Premissas!$C$11,"1,40 – 1,59",IF(G859&lt;Premissas!$C$12,"1,60 – 1,99","≥ 2,00"))))))</f>
        <v>&lt; 1,00</v>
      </c>
      <c r="L859" s="64">
        <f>IF(G859="","",MIN(Premissas!$C$17,IF(G859&lt;Premissas!$C$8,Premissas!$E$7,IF(G859&lt;Premissas!$C$9,Premissas!$E$8,IF(G859&lt;Premissas!$C$10,Premissas!$E$9,IF(G859&lt;Premissas!$C$11,Premissas!$E$10,IF(G859&lt;Premissas!$C$12,Premissas!$E$11,Premissas!$E$12)))))))</f>
        <v>0</v>
      </c>
      <c r="M859" s="65">
        <f>IF(OR(L859="",L859=0),0,L859/Premissas!$C$16)</f>
        <v>0</v>
      </c>
      <c r="N859" s="40" t="str">
        <f>IF(L859&gt;=Premissas!$C$17,"SIM","NÃO")</f>
        <v>NÃO</v>
      </c>
    </row>
    <row r="860" spans="1:14" ht="15" customHeight="1">
      <c r="A860" s="40">
        <v>8</v>
      </c>
      <c r="B860" s="40" t="s">
        <v>507</v>
      </c>
      <c r="C860" s="40" t="s">
        <v>508</v>
      </c>
      <c r="D860" s="40">
        <v>1942</v>
      </c>
      <c r="E860" s="40" t="s">
        <v>19</v>
      </c>
      <c r="F860" s="40">
        <f>COUNTIFS(Detalhe_Registro!$A:$A,A860,Detalhe_Registro!$D:$D,B860)</f>
        <v>1</v>
      </c>
      <c r="G860" s="63">
        <v>1.5</v>
      </c>
      <c r="H860" s="63">
        <v>1.5</v>
      </c>
      <c r="I860" s="62">
        <f>SUMIFS(Detalhe_Registro!$F:$F,Detalhe_Registro!$A:$A,A860,Detalhe_Registro!$D:$D,B860)</f>
        <v>1183</v>
      </c>
      <c r="J860" s="63">
        <f>SUMIFS(Detalhe_Registro!$G:$G,Detalhe_Registro!$A:$A,A860,Detalhe_Registro!$D:$D,B860)</f>
        <v>35.36</v>
      </c>
      <c r="K860" s="40" t="str">
        <f>IF(G860="","",IF(G860&lt;Premissas!$C$8,"&lt; 1,00",IF(G860&lt;Premissas!$C$9,"1,00 – 1,19",IF(G860&lt;Premissas!$C$10,"1,20 – 1,39",IF(G860&lt;Premissas!$C$11,"1,40 – 1,59",IF(G860&lt;Premissas!$C$12,"1,60 – 1,99","≥ 2,00"))))))</f>
        <v>1,40 – 1,59</v>
      </c>
      <c r="L860" s="64">
        <f>IF(G860="","",MIN(Premissas!$C$17,IF(G860&lt;Premissas!$C$8,Premissas!$E$7,IF(G860&lt;Premissas!$C$9,Premissas!$E$8,IF(G860&lt;Premissas!$C$10,Premissas!$E$9,IF(G860&lt;Premissas!$C$11,Premissas!$E$10,IF(G860&lt;Premissas!$C$12,Premissas!$E$11,Premissas!$E$12)))))))</f>
        <v>350</v>
      </c>
      <c r="M860" s="65">
        <f>IF(OR(L860="",L860=0),0,L860/Premissas!$C$16)</f>
        <v>13.461538461538462</v>
      </c>
      <c r="N860" s="40" t="str">
        <f>IF(L860&gt;=Premissas!$C$17,"SIM","NÃO")</f>
        <v>NÃO</v>
      </c>
    </row>
    <row r="861" spans="1:14" ht="15" customHeight="1">
      <c r="A861" s="40">
        <v>8</v>
      </c>
      <c r="B861" s="40" t="s">
        <v>539</v>
      </c>
      <c r="C861" s="40" t="s">
        <v>540</v>
      </c>
      <c r="D861" s="40">
        <v>1942</v>
      </c>
      <c r="E861" s="40" t="s">
        <v>21</v>
      </c>
      <c r="F861" s="40">
        <f>COUNTIFS(Detalhe_Registro!$A:$A,A861,Detalhe_Registro!$D:$D,B861)</f>
        <v>1</v>
      </c>
      <c r="G861" s="63">
        <v>6.25E-2</v>
      </c>
      <c r="H861" s="63">
        <v>6.25E-2</v>
      </c>
      <c r="I861" s="62">
        <f>SUMIFS(Detalhe_Registro!$F:$F,Detalhe_Registro!$A:$A,A861,Detalhe_Registro!$D:$D,B861)</f>
        <v>1</v>
      </c>
      <c r="J861" s="63">
        <f>SUMIFS(Detalhe_Registro!$G:$G,Detalhe_Registro!$A:$A,A861,Detalhe_Registro!$D:$D,B861)</f>
        <v>1.1299999999999999</v>
      </c>
      <c r="K861" s="40" t="str">
        <f>IF(G861="","",IF(G861&lt;Premissas!$C$8,"&lt; 1,00",IF(G861&lt;Premissas!$C$9,"1,00 – 1,19",IF(G861&lt;Premissas!$C$10,"1,20 – 1,39",IF(G861&lt;Premissas!$C$11,"1,40 – 1,59",IF(G861&lt;Premissas!$C$12,"1,60 – 1,99","≥ 2,00"))))))</f>
        <v>&lt; 1,00</v>
      </c>
      <c r="L861" s="64">
        <f>IF(G861="","",MIN(Premissas!$C$17,IF(G861&lt;Premissas!$C$8,Premissas!$E$7,IF(G861&lt;Premissas!$C$9,Premissas!$E$8,IF(G861&lt;Premissas!$C$10,Premissas!$E$9,IF(G861&lt;Premissas!$C$11,Premissas!$E$10,IF(G861&lt;Premissas!$C$12,Premissas!$E$11,Premissas!$E$12)))))))</f>
        <v>0</v>
      </c>
      <c r="M861" s="65">
        <f>IF(OR(L861="",L861=0),0,L861/Premissas!$C$16)</f>
        <v>0</v>
      </c>
      <c r="N861" s="40" t="str">
        <f>IF(L861&gt;=Premissas!$C$17,"SIM","NÃO")</f>
        <v>NÃO</v>
      </c>
    </row>
    <row r="862" spans="1:14" ht="15" customHeight="1">
      <c r="A862" s="40">
        <v>8</v>
      </c>
      <c r="B862" s="40" t="s">
        <v>421</v>
      </c>
      <c r="C862" s="40" t="s">
        <v>422</v>
      </c>
      <c r="D862" s="40">
        <v>1942</v>
      </c>
      <c r="E862" s="40" t="s">
        <v>20</v>
      </c>
      <c r="F862" s="40">
        <f>COUNTIFS(Detalhe_Registro!$A:$A,A862,Detalhe_Registro!$D:$D,B862)</f>
        <v>1</v>
      </c>
      <c r="G862" s="63">
        <v>1.1176470000000001</v>
      </c>
      <c r="H862" s="63">
        <v>1.1176470000000001</v>
      </c>
      <c r="I862" s="62">
        <f>SUMIFS(Detalhe_Registro!$F:$F,Detalhe_Registro!$A:$A,A862,Detalhe_Registro!$D:$D,B862)</f>
        <v>2232</v>
      </c>
      <c r="J862" s="63">
        <f>SUMIFS(Detalhe_Registro!$G:$G,Detalhe_Registro!$A:$A,A862,Detalhe_Registro!$D:$D,B862)</f>
        <v>116.94</v>
      </c>
      <c r="K862" s="40" t="str">
        <f>IF(G862="","",IF(G862&lt;Premissas!$C$8,"&lt; 1,00",IF(G862&lt;Premissas!$C$9,"1,00 – 1,19",IF(G862&lt;Premissas!$C$10,"1,20 – 1,39",IF(G862&lt;Premissas!$C$11,"1,40 – 1,59",IF(G862&lt;Premissas!$C$12,"1,60 – 1,99","≥ 2,00"))))))</f>
        <v>1,00 – 1,19</v>
      </c>
      <c r="L862" s="64">
        <f>IF(G862="","",MIN(Premissas!$C$17,IF(G862&lt;Premissas!$C$8,Premissas!$E$7,IF(G862&lt;Premissas!$C$9,Premissas!$E$8,IF(G862&lt;Premissas!$C$10,Premissas!$E$9,IF(G862&lt;Premissas!$C$11,Premissas!$E$10,IF(G862&lt;Premissas!$C$12,Premissas!$E$11,Premissas!$E$12)))))))</f>
        <v>100</v>
      </c>
      <c r="M862" s="65">
        <f>IF(OR(L862="",L862=0),0,L862/Premissas!$C$16)</f>
        <v>3.8461538461538463</v>
      </c>
      <c r="N862" s="40" t="str">
        <f>IF(L862&gt;=Premissas!$C$17,"SIM","NÃO")</f>
        <v>NÃO</v>
      </c>
    </row>
    <row r="863" spans="1:14" ht="15" customHeight="1">
      <c r="A863" s="40">
        <v>8</v>
      </c>
      <c r="B863" s="40" t="s">
        <v>445</v>
      </c>
      <c r="C863" s="40" t="s">
        <v>446</v>
      </c>
      <c r="D863" s="40">
        <v>1942</v>
      </c>
      <c r="E863" s="40" t="s">
        <v>1941</v>
      </c>
      <c r="F863" s="40">
        <f>COUNTIFS(Detalhe_Registro!$A:$A,A863,Detalhe_Registro!$D:$D,B863)</f>
        <v>2</v>
      </c>
      <c r="G863" s="63">
        <v>1.4</v>
      </c>
      <c r="H863" s="63">
        <v>1.359091</v>
      </c>
      <c r="I863" s="62">
        <f>SUMIFS(Detalhe_Registro!$F:$F,Detalhe_Registro!$A:$A,A863,Detalhe_Registro!$D:$D,B863)</f>
        <v>2595</v>
      </c>
      <c r="J863" s="63">
        <f>SUMIFS(Detalhe_Registro!$G:$G,Detalhe_Registro!$A:$A,A863,Detalhe_Registro!$D:$D,B863)</f>
        <v>92.67</v>
      </c>
      <c r="K863" s="40" t="str">
        <f>IF(G863="","",IF(G863&lt;Premissas!$C$8,"&lt; 1,00",IF(G863&lt;Premissas!$C$9,"1,00 – 1,19",IF(G863&lt;Premissas!$C$10,"1,20 – 1,39",IF(G863&lt;Premissas!$C$11,"1,40 – 1,59",IF(G863&lt;Premissas!$C$12,"1,60 – 1,99","≥ 2,00"))))))</f>
        <v>1,40 – 1,59</v>
      </c>
      <c r="L863" s="64">
        <f>IF(G863="","",MIN(Premissas!$C$17,IF(G863&lt;Premissas!$C$8,Premissas!$E$7,IF(G863&lt;Premissas!$C$9,Premissas!$E$8,IF(G863&lt;Premissas!$C$10,Premissas!$E$9,IF(G863&lt;Premissas!$C$11,Premissas!$E$10,IF(G863&lt;Premissas!$C$12,Premissas!$E$11,Premissas!$E$12)))))))</f>
        <v>350</v>
      </c>
      <c r="M863" s="65">
        <f>IF(OR(L863="",L863=0),0,L863/Premissas!$C$16)</f>
        <v>13.461538461538462</v>
      </c>
      <c r="N863" s="40" t="str">
        <f>IF(L863&gt;=Premissas!$C$17,"SIM","NÃO")</f>
        <v>NÃO</v>
      </c>
    </row>
    <row r="864" spans="1:14" ht="15" customHeight="1">
      <c r="A864" s="40">
        <v>8</v>
      </c>
      <c r="B864" s="40" t="s">
        <v>441</v>
      </c>
      <c r="C864" s="40" t="s">
        <v>442</v>
      </c>
      <c r="D864" s="40">
        <v>1942</v>
      </c>
      <c r="E864" s="40" t="s">
        <v>1943</v>
      </c>
      <c r="F864" s="40">
        <f>COUNTIFS(Detalhe_Registro!$A:$A,A864,Detalhe_Registro!$D:$D,B864)</f>
        <v>2</v>
      </c>
      <c r="G864" s="63">
        <v>1</v>
      </c>
      <c r="H864" s="63">
        <v>0.64705900000000005</v>
      </c>
      <c r="I864" s="62">
        <f>SUMIFS(Detalhe_Registro!$F:$F,Detalhe_Registro!$A:$A,A864,Detalhe_Registro!$D:$D,B864)</f>
        <v>1619</v>
      </c>
      <c r="J864" s="63">
        <f>SUMIFS(Detalhe_Registro!$G:$G,Detalhe_Registro!$A:$A,A864,Detalhe_Registro!$D:$D,B864)</f>
        <v>87.490000000000009</v>
      </c>
      <c r="K864" s="40" t="str">
        <f>IF(G864="","",IF(G864&lt;Premissas!$C$8,"&lt; 1,00",IF(G864&lt;Premissas!$C$9,"1,00 – 1,19",IF(G864&lt;Premissas!$C$10,"1,20 – 1,39",IF(G864&lt;Premissas!$C$11,"1,40 – 1,59",IF(G864&lt;Premissas!$C$12,"1,60 – 1,99","≥ 2,00"))))))</f>
        <v>1,00 – 1,19</v>
      </c>
      <c r="L864" s="64">
        <f>IF(G864="","",MIN(Premissas!$C$17,IF(G864&lt;Premissas!$C$8,Premissas!$E$7,IF(G864&lt;Premissas!$C$9,Premissas!$E$8,IF(G864&lt;Premissas!$C$10,Premissas!$E$9,IF(G864&lt;Premissas!$C$11,Premissas!$E$10,IF(G864&lt;Premissas!$C$12,Premissas!$E$11,Premissas!$E$12)))))))</f>
        <v>100</v>
      </c>
      <c r="M864" s="65">
        <f>IF(OR(L864="",L864=0),0,L864/Premissas!$C$16)</f>
        <v>3.8461538461538463</v>
      </c>
      <c r="N864" s="40" t="str">
        <f>IF(L864&gt;=Premissas!$C$17,"SIM","NÃO")</f>
        <v>NÃO</v>
      </c>
    </row>
    <row r="865" spans="1:14" ht="15" customHeight="1">
      <c r="A865" s="40">
        <v>8</v>
      </c>
      <c r="B865" s="40" t="s">
        <v>465</v>
      </c>
      <c r="C865" s="40" t="s">
        <v>466</v>
      </c>
      <c r="D865" s="40">
        <v>1942</v>
      </c>
      <c r="E865" s="40" t="s">
        <v>22</v>
      </c>
      <c r="F865" s="40">
        <f>COUNTIFS(Detalhe_Registro!$A:$A,A865,Detalhe_Registro!$D:$D,B865)</f>
        <v>1</v>
      </c>
      <c r="G865" s="63">
        <v>0.9</v>
      </c>
      <c r="H865" s="63">
        <v>0.9</v>
      </c>
      <c r="I865" s="62">
        <f>SUMIFS(Detalhe_Registro!$F:$F,Detalhe_Registro!$A:$A,A865,Detalhe_Registro!$D:$D,B865)</f>
        <v>41</v>
      </c>
      <c r="J865" s="63">
        <f>SUMIFS(Detalhe_Registro!$G:$G,Detalhe_Registro!$A:$A,A865,Detalhe_Registro!$D:$D,B865)</f>
        <v>2.3199999999999998</v>
      </c>
      <c r="K865" s="40" t="str">
        <f>IF(G865="","",IF(G865&lt;Premissas!$C$8,"&lt; 1,00",IF(G865&lt;Premissas!$C$9,"1,00 – 1,19",IF(G865&lt;Premissas!$C$10,"1,20 – 1,39",IF(G865&lt;Premissas!$C$11,"1,40 – 1,59",IF(G865&lt;Premissas!$C$12,"1,60 – 1,99","≥ 2,00"))))))</f>
        <v>&lt; 1,00</v>
      </c>
      <c r="L865" s="64">
        <f>IF(G865="","",MIN(Premissas!$C$17,IF(G865&lt;Premissas!$C$8,Premissas!$E$7,IF(G865&lt;Premissas!$C$9,Premissas!$E$8,IF(G865&lt;Premissas!$C$10,Premissas!$E$9,IF(G865&lt;Premissas!$C$11,Premissas!$E$10,IF(G865&lt;Premissas!$C$12,Premissas!$E$11,Premissas!$E$12)))))))</f>
        <v>0</v>
      </c>
      <c r="M865" s="65">
        <f>IF(OR(L865="",L865=0),0,L865/Premissas!$C$16)</f>
        <v>0</v>
      </c>
      <c r="N865" s="40" t="str">
        <f>IF(L865&gt;=Premissas!$C$17,"SIM","NÃO")</f>
        <v>NÃO</v>
      </c>
    </row>
    <row r="866" spans="1:14" ht="15" customHeight="1">
      <c r="A866" s="40">
        <v>8</v>
      </c>
      <c r="B866" s="40" t="s">
        <v>435</v>
      </c>
      <c r="C866" s="40" t="s">
        <v>436</v>
      </c>
      <c r="D866" s="40">
        <v>1942</v>
      </c>
      <c r="E866" s="40" t="s">
        <v>19</v>
      </c>
      <c r="F866" s="40">
        <f>COUNTIFS(Detalhe_Registro!$A:$A,A866,Detalhe_Registro!$D:$D,B866)</f>
        <v>1</v>
      </c>
      <c r="G866" s="63">
        <v>0.86363599999999996</v>
      </c>
      <c r="H866" s="63">
        <v>0.86363599999999996</v>
      </c>
      <c r="I866" s="62">
        <f>SUMIFS(Detalhe_Registro!$F:$F,Detalhe_Registro!$A:$A,A866,Detalhe_Registro!$D:$D,B866)</f>
        <v>1473</v>
      </c>
      <c r="J866" s="63">
        <f>SUMIFS(Detalhe_Registro!$G:$G,Detalhe_Registro!$A:$A,A866,Detalhe_Registro!$D:$D,B866)</f>
        <v>78.42</v>
      </c>
      <c r="K866" s="40" t="str">
        <f>IF(G866="","",IF(G866&lt;Premissas!$C$8,"&lt; 1,00",IF(G866&lt;Premissas!$C$9,"1,00 – 1,19",IF(G866&lt;Premissas!$C$10,"1,20 – 1,39",IF(G866&lt;Premissas!$C$11,"1,40 – 1,59",IF(G866&lt;Premissas!$C$12,"1,60 – 1,99","≥ 2,00"))))))</f>
        <v>&lt; 1,00</v>
      </c>
      <c r="L866" s="64">
        <f>IF(G866="","",MIN(Premissas!$C$17,IF(G866&lt;Premissas!$C$8,Premissas!$E$7,IF(G866&lt;Premissas!$C$9,Premissas!$E$8,IF(G866&lt;Premissas!$C$10,Premissas!$E$9,IF(G866&lt;Premissas!$C$11,Premissas!$E$10,IF(G866&lt;Premissas!$C$12,Premissas!$E$11,Premissas!$E$12)))))))</f>
        <v>0</v>
      </c>
      <c r="M866" s="65">
        <f>IF(OR(L866="",L866=0),0,L866/Premissas!$C$16)</f>
        <v>0</v>
      </c>
      <c r="N866" s="40" t="str">
        <f>IF(L866&gt;=Premissas!$C$17,"SIM","NÃO")</f>
        <v>NÃO</v>
      </c>
    </row>
    <row r="867" spans="1:14" ht="15" customHeight="1">
      <c r="A867" s="40">
        <v>8</v>
      </c>
      <c r="B867" s="40" t="s">
        <v>531</v>
      </c>
      <c r="C867" s="40" t="s">
        <v>532</v>
      </c>
      <c r="D867" s="40">
        <v>1942</v>
      </c>
      <c r="E867" s="40" t="s">
        <v>22</v>
      </c>
      <c r="F867" s="40">
        <f>COUNTIFS(Detalhe_Registro!$A:$A,A867,Detalhe_Registro!$D:$D,B867)</f>
        <v>1</v>
      </c>
      <c r="G867" s="63">
        <v>0.3</v>
      </c>
      <c r="H867" s="63">
        <v>0.3</v>
      </c>
      <c r="I867" s="62">
        <f>SUMIFS(Detalhe_Registro!$F:$F,Detalhe_Registro!$A:$A,A867,Detalhe_Registro!$D:$D,B867)</f>
        <v>44</v>
      </c>
      <c r="J867" s="63">
        <f>SUMIFS(Detalhe_Registro!$G:$G,Detalhe_Registro!$A:$A,A867,Detalhe_Registro!$D:$D,B867)</f>
        <v>7.31</v>
      </c>
      <c r="K867" s="40" t="str">
        <f>IF(G867="","",IF(G867&lt;Premissas!$C$8,"&lt; 1,00",IF(G867&lt;Premissas!$C$9,"1,00 – 1,19",IF(G867&lt;Premissas!$C$10,"1,20 – 1,39",IF(G867&lt;Premissas!$C$11,"1,40 – 1,59",IF(G867&lt;Premissas!$C$12,"1,60 – 1,99","≥ 2,00"))))))</f>
        <v>&lt; 1,00</v>
      </c>
      <c r="L867" s="64">
        <f>IF(G867="","",MIN(Premissas!$C$17,IF(G867&lt;Premissas!$C$8,Premissas!$E$7,IF(G867&lt;Premissas!$C$9,Premissas!$E$8,IF(G867&lt;Premissas!$C$10,Premissas!$E$9,IF(G867&lt;Premissas!$C$11,Premissas!$E$10,IF(G867&lt;Premissas!$C$12,Premissas!$E$11,Premissas!$E$12)))))))</f>
        <v>0</v>
      </c>
      <c r="M867" s="65">
        <f>IF(OR(L867="",L867=0),0,L867/Premissas!$C$16)</f>
        <v>0</v>
      </c>
      <c r="N867" s="40" t="str">
        <f>IF(L867&gt;=Premissas!$C$17,"SIM","NÃO")</f>
        <v>NÃO</v>
      </c>
    </row>
    <row r="868" spans="1:14" ht="15" customHeight="1">
      <c r="A868" s="40">
        <v>8</v>
      </c>
      <c r="B868" s="40" t="s">
        <v>587</v>
      </c>
      <c r="C868" s="40" t="s">
        <v>588</v>
      </c>
      <c r="D868" s="40">
        <v>1953</v>
      </c>
      <c r="E868" s="40" t="s">
        <v>22</v>
      </c>
      <c r="F868" s="40">
        <f>COUNTIFS(Detalhe_Registro!$A:$A,A868,Detalhe_Registro!$D:$D,B868)</f>
        <v>1</v>
      </c>
      <c r="G868" s="63">
        <v>2.3157890000000001</v>
      </c>
      <c r="H868" s="63">
        <v>2.3157890000000001</v>
      </c>
      <c r="I868" s="62">
        <f>SUMIFS(Detalhe_Registro!$F:$F,Detalhe_Registro!$A:$A,A868,Detalhe_Registro!$D:$D,B868)</f>
        <v>2597</v>
      </c>
      <c r="J868" s="63">
        <f>SUMIFS(Detalhe_Registro!$G:$G,Detalhe_Registro!$A:$A,A868,Detalhe_Registro!$D:$D,B868)</f>
        <v>58.49</v>
      </c>
      <c r="K868" s="40" t="str">
        <f>IF(G868="","",IF(G868&lt;Premissas!$C$8,"&lt; 1,00",IF(G868&lt;Premissas!$C$9,"1,00 – 1,19",IF(G868&lt;Premissas!$C$10,"1,20 – 1,39",IF(G868&lt;Premissas!$C$11,"1,40 – 1,59",IF(G868&lt;Premissas!$C$12,"1,60 – 1,99","≥ 2,00"))))))</f>
        <v>≥ 2,00</v>
      </c>
      <c r="L868" s="64">
        <f>IF(G868="","",MIN(Premissas!$C$17,IF(G868&lt;Premissas!$C$8,Premissas!$E$7,IF(G868&lt;Premissas!$C$9,Premissas!$E$8,IF(G868&lt;Premissas!$C$10,Premissas!$E$9,IF(G868&lt;Premissas!$C$11,Premissas!$E$10,IF(G868&lt;Premissas!$C$12,Premissas!$E$11,Premissas!$E$12)))))))</f>
        <v>750</v>
      </c>
      <c r="M868" s="65">
        <f>IF(OR(L868="",L868=0),0,L868/Premissas!$C$16)</f>
        <v>28.846153846153847</v>
      </c>
      <c r="N868" s="40" t="str">
        <f>IF(L868&gt;=Premissas!$C$17,"SIM","NÃO")</f>
        <v>SIM</v>
      </c>
    </row>
    <row r="869" spans="1:14" ht="15" customHeight="1">
      <c r="A869" s="40">
        <v>8</v>
      </c>
      <c r="B869" s="40" t="s">
        <v>593</v>
      </c>
      <c r="C869" s="40" t="s">
        <v>594</v>
      </c>
      <c r="D869" s="40">
        <v>1953</v>
      </c>
      <c r="E869" s="40" t="s">
        <v>1938</v>
      </c>
      <c r="F869" s="40">
        <f>COUNTIFS(Detalhe_Registro!$A:$A,A869,Detalhe_Registro!$D:$D,B869)</f>
        <v>2</v>
      </c>
      <c r="G869" s="63">
        <v>2</v>
      </c>
      <c r="H869" s="63">
        <v>2</v>
      </c>
      <c r="I869" s="62">
        <f>SUMIFS(Detalhe_Registro!$F:$F,Detalhe_Registro!$A:$A,A869,Detalhe_Registro!$D:$D,B869)</f>
        <v>542</v>
      </c>
      <c r="J869" s="63">
        <f>SUMIFS(Detalhe_Registro!$G:$G,Detalhe_Registro!$A:$A,A869,Detalhe_Registro!$D:$D,B869)</f>
        <v>14.25</v>
      </c>
      <c r="K869" s="40" t="str">
        <f>IF(G869="","",IF(G869&lt;Premissas!$C$8,"&lt; 1,00",IF(G869&lt;Premissas!$C$9,"1,00 – 1,19",IF(G869&lt;Premissas!$C$10,"1,20 – 1,39",IF(G869&lt;Premissas!$C$11,"1,40 – 1,59",IF(G869&lt;Premissas!$C$12,"1,60 – 1,99","≥ 2,00"))))))</f>
        <v>≥ 2,00</v>
      </c>
      <c r="L869" s="64">
        <f>IF(G869="","",MIN(Premissas!$C$17,IF(G869&lt;Premissas!$C$8,Premissas!$E$7,IF(G869&lt;Premissas!$C$9,Premissas!$E$8,IF(G869&lt;Premissas!$C$10,Premissas!$E$9,IF(G869&lt;Premissas!$C$11,Premissas!$E$10,IF(G869&lt;Premissas!$C$12,Premissas!$E$11,Premissas!$E$12)))))))</f>
        <v>750</v>
      </c>
      <c r="M869" s="65">
        <f>IF(OR(L869="",L869=0),0,L869/Premissas!$C$16)</f>
        <v>28.846153846153847</v>
      </c>
      <c r="N869" s="40" t="str">
        <f>IF(L869&gt;=Premissas!$C$17,"SIM","NÃO")</f>
        <v>SIM</v>
      </c>
    </row>
    <row r="870" spans="1:14" ht="15" customHeight="1">
      <c r="A870" s="40">
        <v>8</v>
      </c>
      <c r="B870" s="40" t="s">
        <v>569</v>
      </c>
      <c r="C870" s="40" t="s">
        <v>570</v>
      </c>
      <c r="D870" s="40">
        <v>1953</v>
      </c>
      <c r="E870" s="40" t="s">
        <v>22</v>
      </c>
      <c r="F870" s="40">
        <f>COUNTIFS(Detalhe_Registro!$A:$A,A870,Detalhe_Registro!$D:$D,B870)</f>
        <v>1</v>
      </c>
      <c r="G870" s="63">
        <v>1.526316</v>
      </c>
      <c r="H870" s="63">
        <v>1.526316</v>
      </c>
      <c r="I870" s="62">
        <f>SUMIFS(Detalhe_Registro!$F:$F,Detalhe_Registro!$A:$A,A870,Detalhe_Registro!$D:$D,B870)</f>
        <v>2</v>
      </c>
      <c r="J870" s="63">
        <f>SUMIFS(Detalhe_Registro!$G:$G,Detalhe_Registro!$A:$A,A870,Detalhe_Registro!$D:$D,B870)</f>
        <v>7.0000000000000007E-2</v>
      </c>
      <c r="K870" s="40" t="str">
        <f>IF(G870="","",IF(G870&lt;Premissas!$C$8,"&lt; 1,00",IF(G870&lt;Premissas!$C$9,"1,00 – 1,19",IF(G870&lt;Premissas!$C$10,"1,20 – 1,39",IF(G870&lt;Premissas!$C$11,"1,40 – 1,59",IF(G870&lt;Premissas!$C$12,"1,60 – 1,99","≥ 2,00"))))))</f>
        <v>1,40 – 1,59</v>
      </c>
      <c r="L870" s="64">
        <f>IF(G870="","",MIN(Premissas!$C$17,IF(G870&lt;Premissas!$C$8,Premissas!$E$7,IF(G870&lt;Premissas!$C$9,Premissas!$E$8,IF(G870&lt;Premissas!$C$10,Premissas!$E$9,IF(G870&lt;Premissas!$C$11,Premissas!$E$10,IF(G870&lt;Premissas!$C$12,Premissas!$E$11,Premissas!$E$12)))))))</f>
        <v>350</v>
      </c>
      <c r="M870" s="65">
        <f>IF(OR(L870="",L870=0),0,L870/Premissas!$C$16)</f>
        <v>13.461538461538462</v>
      </c>
      <c r="N870" s="40" t="str">
        <f>IF(L870&gt;=Premissas!$C$17,"SIM","NÃO")</f>
        <v>NÃO</v>
      </c>
    </row>
    <row r="871" spans="1:14" ht="15" customHeight="1">
      <c r="A871" s="40">
        <v>8</v>
      </c>
      <c r="B871" s="40" t="s">
        <v>619</v>
      </c>
      <c r="C871" s="40" t="s">
        <v>620</v>
      </c>
      <c r="D871" s="40">
        <v>1953</v>
      </c>
      <c r="E871" s="40" t="s">
        <v>22</v>
      </c>
      <c r="F871" s="40">
        <f>COUNTIFS(Detalhe_Registro!$A:$A,A871,Detalhe_Registro!$D:$D,B871)</f>
        <v>1</v>
      </c>
      <c r="G871" s="63">
        <v>2.2105260000000002</v>
      </c>
      <c r="H871" s="63">
        <v>2.2105260000000002</v>
      </c>
      <c r="I871" s="62">
        <f>SUMIFS(Detalhe_Registro!$F:$F,Detalhe_Registro!$A:$A,A871,Detalhe_Registro!$D:$D,B871)</f>
        <v>2263</v>
      </c>
      <c r="J871" s="63">
        <f>SUMIFS(Detalhe_Registro!$G:$G,Detalhe_Registro!$A:$A,A871,Detalhe_Registro!$D:$D,B871)</f>
        <v>54.09</v>
      </c>
      <c r="K871" s="40" t="str">
        <f>IF(G871="","",IF(G871&lt;Premissas!$C$8,"&lt; 1,00",IF(G871&lt;Premissas!$C$9,"1,00 – 1,19",IF(G871&lt;Premissas!$C$10,"1,20 – 1,39",IF(G871&lt;Premissas!$C$11,"1,40 – 1,59",IF(G871&lt;Premissas!$C$12,"1,60 – 1,99","≥ 2,00"))))))</f>
        <v>≥ 2,00</v>
      </c>
      <c r="L871" s="64">
        <f>IF(G871="","",MIN(Premissas!$C$17,IF(G871&lt;Premissas!$C$8,Premissas!$E$7,IF(G871&lt;Premissas!$C$9,Premissas!$E$8,IF(G871&lt;Premissas!$C$10,Premissas!$E$9,IF(G871&lt;Premissas!$C$11,Premissas!$E$10,IF(G871&lt;Premissas!$C$12,Premissas!$E$11,Premissas!$E$12)))))))</f>
        <v>750</v>
      </c>
      <c r="M871" s="65">
        <f>IF(OR(L871="",L871=0),0,L871/Premissas!$C$16)</f>
        <v>28.846153846153847</v>
      </c>
      <c r="N871" s="40" t="str">
        <f>IF(L871&gt;=Premissas!$C$17,"SIM","NÃO")</f>
        <v>SIM</v>
      </c>
    </row>
    <row r="872" spans="1:14" ht="15" customHeight="1">
      <c r="A872" s="40">
        <v>8</v>
      </c>
      <c r="B872" s="40" t="s">
        <v>623</v>
      </c>
      <c r="C872" s="40" t="s">
        <v>624</v>
      </c>
      <c r="D872" s="40">
        <v>1953</v>
      </c>
      <c r="E872" s="40" t="s">
        <v>19</v>
      </c>
      <c r="F872" s="40">
        <f>COUNTIFS(Detalhe_Registro!$A:$A,A872,Detalhe_Registro!$D:$D,B872)</f>
        <v>1</v>
      </c>
      <c r="G872" s="63">
        <v>4.7777779999999996</v>
      </c>
      <c r="H872" s="63">
        <v>4.7777779999999996</v>
      </c>
      <c r="I872" s="62">
        <f>SUMIFS(Detalhe_Registro!$F:$F,Detalhe_Registro!$A:$A,A872,Detalhe_Registro!$D:$D,B872)</f>
        <v>1785</v>
      </c>
      <c r="J872" s="63">
        <f>SUMIFS(Detalhe_Registro!$G:$G,Detalhe_Registro!$A:$A,A872,Detalhe_Registro!$D:$D,B872)</f>
        <v>20.79</v>
      </c>
      <c r="K872" s="40" t="str">
        <f>IF(G872="","",IF(G872&lt;Premissas!$C$8,"&lt; 1,00",IF(G872&lt;Premissas!$C$9,"1,00 – 1,19",IF(G872&lt;Premissas!$C$10,"1,20 – 1,39",IF(G872&lt;Premissas!$C$11,"1,40 – 1,59",IF(G872&lt;Premissas!$C$12,"1,60 – 1,99","≥ 2,00"))))))</f>
        <v>≥ 2,00</v>
      </c>
      <c r="L872" s="64">
        <f>IF(G872="","",MIN(Premissas!$C$17,IF(G872&lt;Premissas!$C$8,Premissas!$E$7,IF(G872&lt;Premissas!$C$9,Premissas!$E$8,IF(G872&lt;Premissas!$C$10,Premissas!$E$9,IF(G872&lt;Premissas!$C$11,Premissas!$E$10,IF(G872&lt;Premissas!$C$12,Premissas!$E$11,Premissas!$E$12)))))))</f>
        <v>750</v>
      </c>
      <c r="M872" s="65">
        <f>IF(OR(L872="",L872=0),0,L872/Premissas!$C$16)</f>
        <v>28.846153846153847</v>
      </c>
      <c r="N872" s="40" t="str">
        <f>IF(L872&gt;=Premissas!$C$17,"SIM","NÃO")</f>
        <v>SIM</v>
      </c>
    </row>
    <row r="873" spans="1:14" ht="15" customHeight="1">
      <c r="A873" s="40">
        <v>8</v>
      </c>
      <c r="B873" s="40" t="s">
        <v>617</v>
      </c>
      <c r="C873" s="40" t="s">
        <v>618</v>
      </c>
      <c r="D873" s="40">
        <v>1953</v>
      </c>
      <c r="E873" s="40" t="s">
        <v>21</v>
      </c>
      <c r="F873" s="40">
        <f>COUNTIFS(Detalhe_Registro!$A:$A,A873,Detalhe_Registro!$D:$D,B873)</f>
        <v>1</v>
      </c>
      <c r="G873" s="63">
        <v>0.86666699999999997</v>
      </c>
      <c r="H873" s="63">
        <v>0.86666699999999997</v>
      </c>
      <c r="I873" s="62">
        <f>SUMIFS(Detalhe_Registro!$F:$F,Detalhe_Registro!$A:$A,A873,Detalhe_Registro!$D:$D,B873)</f>
        <v>205</v>
      </c>
      <c r="J873" s="63">
        <f>SUMIFS(Detalhe_Registro!$G:$G,Detalhe_Registro!$A:$A,A873,Detalhe_Registro!$D:$D,B873)</f>
        <v>15.71</v>
      </c>
      <c r="K873" s="40" t="str">
        <f>IF(G873="","",IF(G873&lt;Premissas!$C$8,"&lt; 1,00",IF(G873&lt;Premissas!$C$9,"1,00 – 1,19",IF(G873&lt;Premissas!$C$10,"1,20 – 1,39",IF(G873&lt;Premissas!$C$11,"1,40 – 1,59",IF(G873&lt;Premissas!$C$12,"1,60 – 1,99","≥ 2,00"))))))</f>
        <v>&lt; 1,00</v>
      </c>
      <c r="L873" s="64">
        <f>IF(G873="","",MIN(Premissas!$C$17,IF(G873&lt;Premissas!$C$8,Premissas!$E$7,IF(G873&lt;Premissas!$C$9,Premissas!$E$8,IF(G873&lt;Premissas!$C$10,Premissas!$E$9,IF(G873&lt;Premissas!$C$11,Premissas!$E$10,IF(G873&lt;Premissas!$C$12,Premissas!$E$11,Premissas!$E$12)))))))</f>
        <v>0</v>
      </c>
      <c r="M873" s="65">
        <f>IF(OR(L873="",L873=0),0,L873/Premissas!$C$16)</f>
        <v>0</v>
      </c>
      <c r="N873" s="40" t="str">
        <f>IF(L873&gt;=Premissas!$C$17,"SIM","NÃO")</f>
        <v>NÃO</v>
      </c>
    </row>
    <row r="874" spans="1:14" ht="15" customHeight="1">
      <c r="A874" s="40">
        <v>8</v>
      </c>
      <c r="B874" s="40" t="s">
        <v>573</v>
      </c>
      <c r="C874" s="40" t="s">
        <v>574</v>
      </c>
      <c r="D874" s="40">
        <v>1953</v>
      </c>
      <c r="E874" s="40" t="s">
        <v>22</v>
      </c>
      <c r="F874" s="40">
        <f>COUNTIFS(Detalhe_Registro!$A:$A,A874,Detalhe_Registro!$D:$D,B874)</f>
        <v>1</v>
      </c>
      <c r="G874" s="63">
        <v>1.5789470000000001</v>
      </c>
      <c r="H874" s="63">
        <v>1.5789470000000001</v>
      </c>
      <c r="I874" s="62">
        <f>SUMIFS(Detalhe_Registro!$F:$F,Detalhe_Registro!$A:$A,A874,Detalhe_Registro!$D:$D,B874)</f>
        <v>3149</v>
      </c>
      <c r="J874" s="63">
        <f>SUMIFS(Detalhe_Registro!$G:$G,Detalhe_Registro!$A:$A,A874,Detalhe_Registro!$D:$D,B874)</f>
        <v>105.46</v>
      </c>
      <c r="K874" s="40" t="str">
        <f>IF(G874="","",IF(G874&lt;Premissas!$C$8,"&lt; 1,00",IF(G874&lt;Premissas!$C$9,"1,00 – 1,19",IF(G874&lt;Premissas!$C$10,"1,20 – 1,39",IF(G874&lt;Premissas!$C$11,"1,40 – 1,59",IF(G874&lt;Premissas!$C$12,"1,60 – 1,99","≥ 2,00"))))))</f>
        <v>1,40 – 1,59</v>
      </c>
      <c r="L874" s="64">
        <f>IF(G874="","",MIN(Premissas!$C$17,IF(G874&lt;Premissas!$C$8,Premissas!$E$7,IF(G874&lt;Premissas!$C$9,Premissas!$E$8,IF(G874&lt;Premissas!$C$10,Premissas!$E$9,IF(G874&lt;Premissas!$C$11,Premissas!$E$10,IF(G874&lt;Premissas!$C$12,Premissas!$E$11,Premissas!$E$12)))))))</f>
        <v>350</v>
      </c>
      <c r="M874" s="65">
        <f>IF(OR(L874="",L874=0),0,L874/Premissas!$C$16)</f>
        <v>13.461538461538462</v>
      </c>
      <c r="N874" s="40" t="str">
        <f>IF(L874&gt;=Premissas!$C$17,"SIM","NÃO")</f>
        <v>NÃO</v>
      </c>
    </row>
    <row r="875" spans="1:14" ht="15" customHeight="1">
      <c r="A875" s="40">
        <v>8</v>
      </c>
      <c r="B875" s="40" t="s">
        <v>663</v>
      </c>
      <c r="C875" s="40" t="s">
        <v>664</v>
      </c>
      <c r="D875" s="40">
        <v>1953</v>
      </c>
      <c r="E875" s="40" t="s">
        <v>22</v>
      </c>
      <c r="F875" s="40">
        <f>COUNTIFS(Detalhe_Registro!$A:$A,A875,Detalhe_Registro!$D:$D,B875)</f>
        <v>1</v>
      </c>
      <c r="G875" s="63">
        <v>2.4210530000000001</v>
      </c>
      <c r="H875" s="63">
        <v>2.4210530000000001</v>
      </c>
      <c r="I875" s="62">
        <f>SUMIFS(Detalhe_Registro!$F:$F,Detalhe_Registro!$A:$A,A875,Detalhe_Registro!$D:$D,B875)</f>
        <v>1553</v>
      </c>
      <c r="J875" s="63">
        <f>SUMIFS(Detalhe_Registro!$G:$G,Detalhe_Registro!$A:$A,A875,Detalhe_Registro!$D:$D,B875)</f>
        <v>33.880000000000003</v>
      </c>
      <c r="K875" s="40" t="str">
        <f>IF(G875="","",IF(G875&lt;Premissas!$C$8,"&lt; 1,00",IF(G875&lt;Premissas!$C$9,"1,00 – 1,19",IF(G875&lt;Premissas!$C$10,"1,20 – 1,39",IF(G875&lt;Premissas!$C$11,"1,40 – 1,59",IF(G875&lt;Premissas!$C$12,"1,60 – 1,99","≥ 2,00"))))))</f>
        <v>≥ 2,00</v>
      </c>
      <c r="L875" s="64">
        <f>IF(G875="","",MIN(Premissas!$C$17,IF(G875&lt;Premissas!$C$8,Premissas!$E$7,IF(G875&lt;Premissas!$C$9,Premissas!$E$8,IF(G875&lt;Premissas!$C$10,Premissas!$E$9,IF(G875&lt;Premissas!$C$11,Premissas!$E$10,IF(G875&lt;Premissas!$C$12,Premissas!$E$11,Premissas!$E$12)))))))</f>
        <v>750</v>
      </c>
      <c r="M875" s="65">
        <f>IF(OR(L875="",L875=0),0,L875/Premissas!$C$16)</f>
        <v>28.846153846153847</v>
      </c>
      <c r="N875" s="40" t="str">
        <f>IF(L875&gt;=Premissas!$C$17,"SIM","NÃO")</f>
        <v>SIM</v>
      </c>
    </row>
    <row r="876" spans="1:14" ht="15" customHeight="1">
      <c r="A876" s="40">
        <v>8</v>
      </c>
      <c r="B876" s="40" t="s">
        <v>589</v>
      </c>
      <c r="C876" s="40" t="s">
        <v>590</v>
      </c>
      <c r="D876" s="40">
        <v>1953</v>
      </c>
      <c r="E876" s="40" t="s">
        <v>21</v>
      </c>
      <c r="F876" s="40">
        <f>COUNTIFS(Detalhe_Registro!$A:$A,A876,Detalhe_Registro!$D:$D,B876)</f>
        <v>1</v>
      </c>
      <c r="G876" s="63">
        <v>8.9333329999999993</v>
      </c>
      <c r="H876" s="63">
        <v>8.9333329999999993</v>
      </c>
      <c r="I876" s="62">
        <f>SUMIFS(Detalhe_Registro!$F:$F,Detalhe_Registro!$A:$A,A876,Detalhe_Registro!$D:$D,B876)</f>
        <v>1853</v>
      </c>
      <c r="J876" s="63">
        <f>SUMIFS(Detalhe_Registro!$G:$G,Detalhe_Registro!$A:$A,A876,Detalhe_Registro!$D:$D,B876)</f>
        <v>13.78</v>
      </c>
      <c r="K876" s="40" t="str">
        <f>IF(G876="","",IF(G876&lt;Premissas!$C$8,"&lt; 1,00",IF(G876&lt;Premissas!$C$9,"1,00 – 1,19",IF(G876&lt;Premissas!$C$10,"1,20 – 1,39",IF(G876&lt;Premissas!$C$11,"1,40 – 1,59",IF(G876&lt;Premissas!$C$12,"1,60 – 1,99","≥ 2,00"))))))</f>
        <v>≥ 2,00</v>
      </c>
      <c r="L876" s="64">
        <f>IF(G876="","",MIN(Premissas!$C$17,IF(G876&lt;Premissas!$C$8,Premissas!$E$7,IF(G876&lt;Premissas!$C$9,Premissas!$E$8,IF(G876&lt;Premissas!$C$10,Premissas!$E$9,IF(G876&lt;Premissas!$C$11,Premissas!$E$10,IF(G876&lt;Premissas!$C$12,Premissas!$E$11,Premissas!$E$12)))))))</f>
        <v>750</v>
      </c>
      <c r="M876" s="65">
        <f>IF(OR(L876="",L876=0),0,L876/Premissas!$C$16)</f>
        <v>28.846153846153847</v>
      </c>
      <c r="N876" s="40" t="str">
        <f>IF(L876&gt;=Premissas!$C$17,"SIM","NÃO")</f>
        <v>SIM</v>
      </c>
    </row>
    <row r="877" spans="1:14" ht="15" customHeight="1">
      <c r="A877" s="40">
        <v>8</v>
      </c>
      <c r="B877" s="40" t="s">
        <v>1800</v>
      </c>
      <c r="C877" s="40" t="s">
        <v>1801</v>
      </c>
      <c r="D877" s="40">
        <v>1953</v>
      </c>
      <c r="E877" s="40" t="s">
        <v>20</v>
      </c>
      <c r="F877" s="40">
        <f>COUNTIFS(Detalhe_Registro!$A:$A,A877,Detalhe_Registro!$D:$D,B877)</f>
        <v>1</v>
      </c>
      <c r="G877" s="63">
        <v>0.15789500000000001</v>
      </c>
      <c r="H877" s="63">
        <v>0.15789500000000001</v>
      </c>
      <c r="I877" s="62">
        <f>SUMIFS(Detalhe_Registro!$F:$F,Detalhe_Registro!$A:$A,A877,Detalhe_Registro!$D:$D,B877)</f>
        <v>1</v>
      </c>
      <c r="J877" s="63">
        <f>SUMIFS(Detalhe_Registro!$G:$G,Detalhe_Registro!$A:$A,A877,Detalhe_Registro!$D:$D,B877)</f>
        <v>0.39</v>
      </c>
      <c r="K877" s="40" t="str">
        <f>IF(G877="","",IF(G877&lt;Premissas!$C$8,"&lt; 1,00",IF(G877&lt;Premissas!$C$9,"1,00 – 1,19",IF(G877&lt;Premissas!$C$10,"1,20 – 1,39",IF(G877&lt;Premissas!$C$11,"1,40 – 1,59",IF(G877&lt;Premissas!$C$12,"1,60 – 1,99","≥ 2,00"))))))</f>
        <v>&lt; 1,00</v>
      </c>
      <c r="L877" s="64">
        <f>IF(G877="","",MIN(Premissas!$C$17,IF(G877&lt;Premissas!$C$8,Premissas!$E$7,IF(G877&lt;Premissas!$C$9,Premissas!$E$8,IF(G877&lt;Premissas!$C$10,Premissas!$E$9,IF(G877&lt;Premissas!$C$11,Premissas!$E$10,IF(G877&lt;Premissas!$C$12,Premissas!$E$11,Premissas!$E$12)))))))</f>
        <v>0</v>
      </c>
      <c r="M877" s="65">
        <f>IF(OR(L877="",L877=0),0,L877/Premissas!$C$16)</f>
        <v>0</v>
      </c>
      <c r="N877" s="40" t="str">
        <f>IF(L877&gt;=Premissas!$C$17,"SIM","NÃO")</f>
        <v>NÃO</v>
      </c>
    </row>
    <row r="878" spans="1:14" ht="15" customHeight="1">
      <c r="A878" s="40">
        <v>8</v>
      </c>
      <c r="B878" s="40" t="s">
        <v>645</v>
      </c>
      <c r="C878" s="40" t="s">
        <v>646</v>
      </c>
      <c r="D878" s="40">
        <v>1953</v>
      </c>
      <c r="E878" s="40" t="s">
        <v>1940</v>
      </c>
      <c r="F878" s="40">
        <f>COUNTIFS(Detalhe_Registro!$A:$A,A878,Detalhe_Registro!$D:$D,B878)</f>
        <v>3</v>
      </c>
      <c r="G878" s="63">
        <v>8.3333329999999997</v>
      </c>
      <c r="H878" s="63">
        <v>4.6549709999999997</v>
      </c>
      <c r="I878" s="62">
        <f>SUMIFS(Detalhe_Registro!$F:$F,Detalhe_Registro!$A:$A,A878,Detalhe_Registro!$D:$D,B878)</f>
        <v>4543</v>
      </c>
      <c r="J878" s="63">
        <f>SUMIFS(Detalhe_Registro!$G:$G,Detalhe_Registro!$A:$A,A878,Detalhe_Registro!$D:$D,B878)</f>
        <v>53.43</v>
      </c>
      <c r="K878" s="40" t="str">
        <f>IF(G878="","",IF(G878&lt;Premissas!$C$8,"&lt; 1,00",IF(G878&lt;Premissas!$C$9,"1,00 – 1,19",IF(G878&lt;Premissas!$C$10,"1,20 – 1,39",IF(G878&lt;Premissas!$C$11,"1,40 – 1,59",IF(G878&lt;Premissas!$C$12,"1,60 – 1,99","≥ 2,00"))))))</f>
        <v>≥ 2,00</v>
      </c>
      <c r="L878" s="64">
        <f>IF(G878="","",MIN(Premissas!$C$17,IF(G878&lt;Premissas!$C$8,Premissas!$E$7,IF(G878&lt;Premissas!$C$9,Premissas!$E$8,IF(G878&lt;Premissas!$C$10,Premissas!$E$9,IF(G878&lt;Premissas!$C$11,Premissas!$E$10,IF(G878&lt;Premissas!$C$12,Premissas!$E$11,Premissas!$E$12)))))))</f>
        <v>750</v>
      </c>
      <c r="M878" s="65">
        <f>IF(OR(L878="",L878=0),0,L878/Premissas!$C$16)</f>
        <v>28.846153846153847</v>
      </c>
      <c r="N878" s="40" t="str">
        <f>IF(L878&gt;=Premissas!$C$17,"SIM","NÃO")</f>
        <v>SIM</v>
      </c>
    </row>
    <row r="879" spans="1:14" ht="15" customHeight="1">
      <c r="A879" s="40">
        <v>8</v>
      </c>
      <c r="B879" s="40" t="s">
        <v>581</v>
      </c>
      <c r="C879" s="40" t="s">
        <v>582</v>
      </c>
      <c r="D879" s="40">
        <v>1953</v>
      </c>
      <c r="E879" s="40" t="s">
        <v>22</v>
      </c>
      <c r="F879" s="40">
        <f>COUNTIFS(Detalhe_Registro!$A:$A,A879,Detalhe_Registro!$D:$D,B879)</f>
        <v>1</v>
      </c>
      <c r="G879" s="63">
        <v>2.1578949999999999</v>
      </c>
      <c r="H879" s="63">
        <v>2.1578949999999999</v>
      </c>
      <c r="I879" s="62">
        <f>SUMIFS(Detalhe_Registro!$F:$F,Detalhe_Registro!$A:$A,A879,Detalhe_Registro!$D:$D,B879)</f>
        <v>2295</v>
      </c>
      <c r="J879" s="63">
        <f>SUMIFS(Detalhe_Registro!$G:$G,Detalhe_Registro!$A:$A,A879,Detalhe_Registro!$D:$D,B879)</f>
        <v>55.66</v>
      </c>
      <c r="K879" s="40" t="str">
        <f>IF(G879="","",IF(G879&lt;Premissas!$C$8,"&lt; 1,00",IF(G879&lt;Premissas!$C$9,"1,00 – 1,19",IF(G879&lt;Premissas!$C$10,"1,20 – 1,39",IF(G879&lt;Premissas!$C$11,"1,40 – 1,59",IF(G879&lt;Premissas!$C$12,"1,60 – 1,99","≥ 2,00"))))))</f>
        <v>≥ 2,00</v>
      </c>
      <c r="L879" s="64">
        <f>IF(G879="","",MIN(Premissas!$C$17,IF(G879&lt;Premissas!$C$8,Premissas!$E$7,IF(G879&lt;Premissas!$C$9,Premissas!$E$8,IF(G879&lt;Premissas!$C$10,Premissas!$E$9,IF(G879&lt;Premissas!$C$11,Premissas!$E$10,IF(G879&lt;Premissas!$C$12,Premissas!$E$11,Premissas!$E$12)))))))</f>
        <v>750</v>
      </c>
      <c r="M879" s="65">
        <f>IF(OR(L879="",L879=0),0,L879/Premissas!$C$16)</f>
        <v>28.846153846153847</v>
      </c>
      <c r="N879" s="40" t="str">
        <f>IF(L879&gt;=Premissas!$C$17,"SIM","NÃO")</f>
        <v>SIM</v>
      </c>
    </row>
    <row r="880" spans="1:14" ht="15" customHeight="1">
      <c r="A880" s="40">
        <v>8</v>
      </c>
      <c r="B880" s="40" t="s">
        <v>605</v>
      </c>
      <c r="C880" s="40" t="s">
        <v>606</v>
      </c>
      <c r="D880" s="40">
        <v>1953</v>
      </c>
      <c r="E880" s="40" t="s">
        <v>1939</v>
      </c>
      <c r="F880" s="40">
        <f>COUNTIFS(Detalhe_Registro!$A:$A,A880,Detalhe_Registro!$D:$D,B880)</f>
        <v>2</v>
      </c>
      <c r="G880" s="63">
        <v>0.66666700000000001</v>
      </c>
      <c r="H880" s="63">
        <v>0.52777799999999997</v>
      </c>
      <c r="I880" s="62">
        <f>SUMIFS(Detalhe_Registro!$F:$F,Detalhe_Registro!$A:$A,A880,Detalhe_Registro!$D:$D,B880)</f>
        <v>269</v>
      </c>
      <c r="J880" s="63">
        <f>SUMIFS(Detalhe_Registro!$G:$G,Detalhe_Registro!$A:$A,A880,Detalhe_Registro!$D:$D,B880)</f>
        <v>28.8</v>
      </c>
      <c r="K880" s="40" t="str">
        <f>IF(G880="","",IF(G880&lt;Premissas!$C$8,"&lt; 1,00",IF(G880&lt;Premissas!$C$9,"1,00 – 1,19",IF(G880&lt;Premissas!$C$10,"1,20 – 1,39",IF(G880&lt;Premissas!$C$11,"1,40 – 1,59",IF(G880&lt;Premissas!$C$12,"1,60 – 1,99","≥ 2,00"))))))</f>
        <v>&lt; 1,00</v>
      </c>
      <c r="L880" s="64">
        <f>IF(G880="","",MIN(Premissas!$C$17,IF(G880&lt;Premissas!$C$8,Premissas!$E$7,IF(G880&lt;Premissas!$C$9,Premissas!$E$8,IF(G880&lt;Premissas!$C$10,Premissas!$E$9,IF(G880&lt;Premissas!$C$11,Premissas!$E$10,IF(G880&lt;Premissas!$C$12,Premissas!$E$11,Premissas!$E$12)))))))</f>
        <v>0</v>
      </c>
      <c r="M880" s="65">
        <f>IF(OR(L880="",L880=0),0,L880/Premissas!$C$16)</f>
        <v>0</v>
      </c>
      <c r="N880" s="40" t="str">
        <f>IF(L880&gt;=Premissas!$C$17,"SIM","NÃO")</f>
        <v>NÃO</v>
      </c>
    </row>
    <row r="881" spans="1:14" ht="15" customHeight="1">
      <c r="A881" s="40">
        <v>8</v>
      </c>
      <c r="B881" s="40" t="s">
        <v>665</v>
      </c>
      <c r="C881" s="40" t="s">
        <v>666</v>
      </c>
      <c r="D881" s="40">
        <v>1953</v>
      </c>
      <c r="E881" s="40" t="s">
        <v>1940</v>
      </c>
      <c r="F881" s="40">
        <f>COUNTIFS(Detalhe_Registro!$A:$A,A881,Detalhe_Registro!$D:$D,B881)</f>
        <v>3</v>
      </c>
      <c r="G881" s="63">
        <v>2.6842109999999999</v>
      </c>
      <c r="H881" s="63">
        <v>1.7169589999999999</v>
      </c>
      <c r="I881" s="62">
        <f>SUMIFS(Detalhe_Registro!$F:$F,Detalhe_Registro!$A:$A,A881,Detalhe_Registro!$D:$D,B881)</f>
        <v>1878</v>
      </c>
      <c r="J881" s="63">
        <f>SUMIFS(Detalhe_Registro!$G:$G,Detalhe_Registro!$A:$A,A881,Detalhe_Registro!$D:$D,B881)</f>
        <v>92.740000000000009</v>
      </c>
      <c r="K881" s="40" t="str">
        <f>IF(G881="","",IF(G881&lt;Premissas!$C$8,"&lt; 1,00",IF(G881&lt;Premissas!$C$9,"1,00 – 1,19",IF(G881&lt;Premissas!$C$10,"1,20 – 1,39",IF(G881&lt;Premissas!$C$11,"1,40 – 1,59",IF(G881&lt;Premissas!$C$12,"1,60 – 1,99","≥ 2,00"))))))</f>
        <v>≥ 2,00</v>
      </c>
      <c r="L881" s="64">
        <f>IF(G881="","",MIN(Premissas!$C$17,IF(G881&lt;Premissas!$C$8,Premissas!$E$7,IF(G881&lt;Premissas!$C$9,Premissas!$E$8,IF(G881&lt;Premissas!$C$10,Premissas!$E$9,IF(G881&lt;Premissas!$C$11,Premissas!$E$10,IF(G881&lt;Premissas!$C$12,Premissas!$E$11,Premissas!$E$12)))))))</f>
        <v>750</v>
      </c>
      <c r="M881" s="65">
        <f>IF(OR(L881="",L881=0),0,L881/Premissas!$C$16)</f>
        <v>28.846153846153847</v>
      </c>
      <c r="N881" s="40" t="str">
        <f>IF(L881&gt;=Premissas!$C$17,"SIM","NÃO")</f>
        <v>SIM</v>
      </c>
    </row>
    <row r="882" spans="1:14" ht="15" customHeight="1">
      <c r="A882" s="40">
        <v>8</v>
      </c>
      <c r="B882" s="40" t="s">
        <v>659</v>
      </c>
      <c r="C882" s="40" t="s">
        <v>660</v>
      </c>
      <c r="D882" s="40">
        <v>1953</v>
      </c>
      <c r="E882" s="40" t="s">
        <v>1940</v>
      </c>
      <c r="F882" s="40">
        <f>COUNTIFS(Detalhe_Registro!$A:$A,A882,Detalhe_Registro!$D:$D,B882)</f>
        <v>3</v>
      </c>
      <c r="G882" s="63">
        <v>6.266667</v>
      </c>
      <c r="H882" s="63">
        <v>3.3140350000000001</v>
      </c>
      <c r="I882" s="62">
        <f>SUMIFS(Detalhe_Registro!$F:$F,Detalhe_Registro!$A:$A,A882,Detalhe_Registro!$D:$D,B882)</f>
        <v>1852</v>
      </c>
      <c r="J882" s="63">
        <f>SUMIFS(Detalhe_Registro!$G:$G,Detalhe_Registro!$A:$A,A882,Detalhe_Registro!$D:$D,B882)</f>
        <v>52.849999999999994</v>
      </c>
      <c r="K882" s="40" t="str">
        <f>IF(G882="","",IF(G882&lt;Premissas!$C$8,"&lt; 1,00",IF(G882&lt;Premissas!$C$9,"1,00 – 1,19",IF(G882&lt;Premissas!$C$10,"1,20 – 1,39",IF(G882&lt;Premissas!$C$11,"1,40 – 1,59",IF(G882&lt;Premissas!$C$12,"1,60 – 1,99","≥ 2,00"))))))</f>
        <v>≥ 2,00</v>
      </c>
      <c r="L882" s="64">
        <f>IF(G882="","",MIN(Premissas!$C$17,IF(G882&lt;Premissas!$C$8,Premissas!$E$7,IF(G882&lt;Premissas!$C$9,Premissas!$E$8,IF(G882&lt;Premissas!$C$10,Premissas!$E$9,IF(G882&lt;Premissas!$C$11,Premissas!$E$10,IF(G882&lt;Premissas!$C$12,Premissas!$E$11,Premissas!$E$12)))))))</f>
        <v>750</v>
      </c>
      <c r="M882" s="65">
        <f>IF(OR(L882="",L882=0),0,L882/Premissas!$C$16)</f>
        <v>28.846153846153847</v>
      </c>
      <c r="N882" s="40" t="str">
        <f>IF(L882&gt;=Premissas!$C$17,"SIM","NÃO")</f>
        <v>SIM</v>
      </c>
    </row>
    <row r="883" spans="1:14" ht="15" customHeight="1">
      <c r="A883" s="40">
        <v>8</v>
      </c>
      <c r="B883" s="40" t="s">
        <v>613</v>
      </c>
      <c r="C883" s="40" t="s">
        <v>614</v>
      </c>
      <c r="D883" s="40">
        <v>1953</v>
      </c>
      <c r="E883" s="40" t="s">
        <v>21</v>
      </c>
      <c r="F883" s="40">
        <f>COUNTIFS(Detalhe_Registro!$A:$A,A883,Detalhe_Registro!$D:$D,B883)</f>
        <v>1</v>
      </c>
      <c r="G883" s="63">
        <v>1.4</v>
      </c>
      <c r="H883" s="63">
        <v>1.4</v>
      </c>
      <c r="I883" s="62">
        <f>SUMIFS(Detalhe_Registro!$F:$F,Detalhe_Registro!$A:$A,A883,Detalhe_Registro!$D:$D,B883)</f>
        <v>2172</v>
      </c>
      <c r="J883" s="63">
        <f>SUMIFS(Detalhe_Registro!$G:$G,Detalhe_Registro!$A:$A,A883,Detalhe_Registro!$D:$D,B883)</f>
        <v>105.82</v>
      </c>
      <c r="K883" s="40" t="str">
        <f>IF(G883="","",IF(G883&lt;Premissas!$C$8,"&lt; 1,00",IF(G883&lt;Premissas!$C$9,"1,00 – 1,19",IF(G883&lt;Premissas!$C$10,"1,20 – 1,39",IF(G883&lt;Premissas!$C$11,"1,40 – 1,59",IF(G883&lt;Premissas!$C$12,"1,60 – 1,99","≥ 2,00"))))))</f>
        <v>1,40 – 1,59</v>
      </c>
      <c r="L883" s="64">
        <f>IF(G883="","",MIN(Premissas!$C$17,IF(G883&lt;Premissas!$C$8,Premissas!$E$7,IF(G883&lt;Premissas!$C$9,Premissas!$E$8,IF(G883&lt;Premissas!$C$10,Premissas!$E$9,IF(G883&lt;Premissas!$C$11,Premissas!$E$10,IF(G883&lt;Premissas!$C$12,Premissas!$E$11,Premissas!$E$12)))))))</f>
        <v>350</v>
      </c>
      <c r="M883" s="65">
        <f>IF(OR(L883="",L883=0),0,L883/Premissas!$C$16)</f>
        <v>13.461538461538462</v>
      </c>
      <c r="N883" s="40" t="str">
        <f>IF(L883&gt;=Premissas!$C$17,"SIM","NÃO")</f>
        <v>NÃO</v>
      </c>
    </row>
    <row r="884" spans="1:14" ht="15" customHeight="1">
      <c r="A884" s="40">
        <v>8</v>
      </c>
      <c r="B884" s="40" t="s">
        <v>595</v>
      </c>
      <c r="C884" s="40" t="s">
        <v>596</v>
      </c>
      <c r="D884" s="40">
        <v>1953</v>
      </c>
      <c r="E884" s="40" t="s">
        <v>20</v>
      </c>
      <c r="F884" s="40">
        <f>COUNTIFS(Detalhe_Registro!$A:$A,A884,Detalhe_Registro!$D:$D,B884)</f>
        <v>1</v>
      </c>
      <c r="G884" s="63">
        <v>0.631579</v>
      </c>
      <c r="H884" s="63">
        <v>0.631579</v>
      </c>
      <c r="I884" s="62">
        <f>SUMIFS(Detalhe_Registro!$F:$F,Detalhe_Registro!$A:$A,A884,Detalhe_Registro!$D:$D,B884)</f>
        <v>10</v>
      </c>
      <c r="J884" s="63">
        <f>SUMIFS(Detalhe_Registro!$G:$G,Detalhe_Registro!$A:$A,A884,Detalhe_Registro!$D:$D,B884)</f>
        <v>0.86</v>
      </c>
      <c r="K884" s="40" t="str">
        <f>IF(G884="","",IF(G884&lt;Premissas!$C$8,"&lt; 1,00",IF(G884&lt;Premissas!$C$9,"1,00 – 1,19",IF(G884&lt;Premissas!$C$10,"1,20 – 1,39",IF(G884&lt;Premissas!$C$11,"1,40 – 1,59",IF(G884&lt;Premissas!$C$12,"1,60 – 1,99","≥ 2,00"))))))</f>
        <v>&lt; 1,00</v>
      </c>
      <c r="L884" s="64">
        <f>IF(G884="","",MIN(Premissas!$C$17,IF(G884&lt;Premissas!$C$8,Premissas!$E$7,IF(G884&lt;Premissas!$C$9,Premissas!$E$8,IF(G884&lt;Premissas!$C$10,Premissas!$E$9,IF(G884&lt;Premissas!$C$11,Premissas!$E$10,IF(G884&lt;Premissas!$C$12,Premissas!$E$11,Premissas!$E$12)))))))</f>
        <v>0</v>
      </c>
      <c r="M884" s="65">
        <f>IF(OR(L884="",L884=0),0,L884/Premissas!$C$16)</f>
        <v>0</v>
      </c>
      <c r="N884" s="40" t="str">
        <f>IF(L884&gt;=Premissas!$C$17,"SIM","NÃO")</f>
        <v>NÃO</v>
      </c>
    </row>
    <row r="885" spans="1:14" ht="15" customHeight="1">
      <c r="A885" s="40">
        <v>8</v>
      </c>
      <c r="B885" s="40" t="s">
        <v>579</v>
      </c>
      <c r="C885" s="40" t="s">
        <v>580</v>
      </c>
      <c r="D885" s="40">
        <v>1953</v>
      </c>
      <c r="E885" s="40" t="s">
        <v>1943</v>
      </c>
      <c r="F885" s="40">
        <f>COUNTIFS(Detalhe_Registro!$A:$A,A885,Detalhe_Registro!$D:$D,B885)</f>
        <v>2</v>
      </c>
      <c r="G885" s="63">
        <v>3.2631579999999998</v>
      </c>
      <c r="H885" s="63">
        <v>1.6578949999999999</v>
      </c>
      <c r="I885" s="62">
        <f>SUMIFS(Detalhe_Registro!$F:$F,Detalhe_Registro!$A:$A,A885,Detalhe_Registro!$D:$D,B885)</f>
        <v>1700</v>
      </c>
      <c r="J885" s="63">
        <f>SUMIFS(Detalhe_Registro!$G:$G,Detalhe_Registro!$A:$A,A885,Detalhe_Registro!$D:$D,B885)</f>
        <v>28.6</v>
      </c>
      <c r="K885" s="40" t="str">
        <f>IF(G885="","",IF(G885&lt;Premissas!$C$8,"&lt; 1,00",IF(G885&lt;Premissas!$C$9,"1,00 – 1,19",IF(G885&lt;Premissas!$C$10,"1,20 – 1,39",IF(G885&lt;Premissas!$C$11,"1,40 – 1,59",IF(G885&lt;Premissas!$C$12,"1,60 – 1,99","≥ 2,00"))))))</f>
        <v>≥ 2,00</v>
      </c>
      <c r="L885" s="64">
        <f>IF(G885="","",MIN(Premissas!$C$17,IF(G885&lt;Premissas!$C$8,Premissas!$E$7,IF(G885&lt;Premissas!$C$9,Premissas!$E$8,IF(G885&lt;Premissas!$C$10,Premissas!$E$9,IF(G885&lt;Premissas!$C$11,Premissas!$E$10,IF(G885&lt;Premissas!$C$12,Premissas!$E$11,Premissas!$E$12)))))))</f>
        <v>750</v>
      </c>
      <c r="M885" s="65">
        <f>IF(OR(L885="",L885=0),0,L885/Premissas!$C$16)</f>
        <v>28.846153846153847</v>
      </c>
      <c r="N885" s="40" t="str">
        <f>IF(L885&gt;=Premissas!$C$17,"SIM","NÃO")</f>
        <v>SIM</v>
      </c>
    </row>
    <row r="886" spans="1:14" ht="15" customHeight="1">
      <c r="A886" s="40">
        <v>8</v>
      </c>
      <c r="B886" s="40" t="s">
        <v>633</v>
      </c>
      <c r="C886" s="40" t="s">
        <v>634</v>
      </c>
      <c r="D886" s="40">
        <v>1953</v>
      </c>
      <c r="E886" s="40" t="s">
        <v>1937</v>
      </c>
      <c r="F886" s="40">
        <f>COUNTIFS(Detalhe_Registro!$A:$A,A886,Detalhe_Registro!$D:$D,B886)</f>
        <v>2</v>
      </c>
      <c r="G886" s="63">
        <v>2.2000000000000002</v>
      </c>
      <c r="H886" s="63">
        <v>1.994737</v>
      </c>
      <c r="I886" s="62">
        <f>SUMIFS(Detalhe_Registro!$F:$F,Detalhe_Registro!$A:$A,A886,Detalhe_Registro!$D:$D,B886)</f>
        <v>4102</v>
      </c>
      <c r="J886" s="63">
        <f>SUMIFS(Detalhe_Registro!$G:$G,Detalhe_Registro!$A:$A,A886,Detalhe_Registro!$D:$D,B886)</f>
        <v>123.3</v>
      </c>
      <c r="K886" s="40" t="str">
        <f>IF(G886="","",IF(G886&lt;Premissas!$C$8,"&lt; 1,00",IF(G886&lt;Premissas!$C$9,"1,00 – 1,19",IF(G886&lt;Premissas!$C$10,"1,20 – 1,39",IF(G886&lt;Premissas!$C$11,"1,40 – 1,59",IF(G886&lt;Premissas!$C$12,"1,60 – 1,99","≥ 2,00"))))))</f>
        <v>≥ 2,00</v>
      </c>
      <c r="L886" s="64">
        <f>IF(G886="","",MIN(Premissas!$C$17,IF(G886&lt;Premissas!$C$8,Premissas!$E$7,IF(G886&lt;Premissas!$C$9,Premissas!$E$8,IF(G886&lt;Premissas!$C$10,Premissas!$E$9,IF(G886&lt;Premissas!$C$11,Premissas!$E$10,IF(G886&lt;Premissas!$C$12,Premissas!$E$11,Premissas!$E$12)))))))</f>
        <v>750</v>
      </c>
      <c r="M886" s="65">
        <f>IF(OR(L886="",L886=0),0,L886/Premissas!$C$16)</f>
        <v>28.846153846153847</v>
      </c>
      <c r="N886" s="40" t="str">
        <f>IF(L886&gt;=Premissas!$C$17,"SIM","NÃO")</f>
        <v>SIM</v>
      </c>
    </row>
    <row r="887" spans="1:14" ht="15" customHeight="1">
      <c r="A887" s="40">
        <v>8</v>
      </c>
      <c r="B887" s="40" t="s">
        <v>661</v>
      </c>
      <c r="C887" s="40" t="s">
        <v>662</v>
      </c>
      <c r="D887" s="40">
        <v>1953</v>
      </c>
      <c r="E887" s="40" t="s">
        <v>19</v>
      </c>
      <c r="F887" s="40">
        <f>COUNTIFS(Detalhe_Registro!$A:$A,A887,Detalhe_Registro!$D:$D,B887)</f>
        <v>1</v>
      </c>
      <c r="G887" s="63">
        <v>3.8333330000000001</v>
      </c>
      <c r="H887" s="63">
        <v>3.8333330000000001</v>
      </c>
      <c r="I887" s="62">
        <f>SUMIFS(Detalhe_Registro!$F:$F,Detalhe_Registro!$A:$A,A887,Detalhe_Registro!$D:$D,B887)</f>
        <v>1317</v>
      </c>
      <c r="J887" s="63">
        <f>SUMIFS(Detalhe_Registro!$G:$G,Detalhe_Registro!$A:$A,A887,Detalhe_Registro!$D:$D,B887)</f>
        <v>19.12</v>
      </c>
      <c r="K887" s="40" t="str">
        <f>IF(G887="","",IF(G887&lt;Premissas!$C$8,"&lt; 1,00",IF(G887&lt;Premissas!$C$9,"1,00 – 1,19",IF(G887&lt;Premissas!$C$10,"1,20 – 1,39",IF(G887&lt;Premissas!$C$11,"1,40 – 1,59",IF(G887&lt;Premissas!$C$12,"1,60 – 1,99","≥ 2,00"))))))</f>
        <v>≥ 2,00</v>
      </c>
      <c r="L887" s="64">
        <f>IF(G887="","",MIN(Premissas!$C$17,IF(G887&lt;Premissas!$C$8,Premissas!$E$7,IF(G887&lt;Premissas!$C$9,Premissas!$E$8,IF(G887&lt;Premissas!$C$10,Premissas!$E$9,IF(G887&lt;Premissas!$C$11,Premissas!$E$10,IF(G887&lt;Premissas!$C$12,Premissas!$E$11,Premissas!$E$12)))))))</f>
        <v>750</v>
      </c>
      <c r="M887" s="65">
        <f>IF(OR(L887="",L887=0),0,L887/Premissas!$C$16)</f>
        <v>28.846153846153847</v>
      </c>
      <c r="N887" s="40" t="str">
        <f>IF(L887&gt;=Premissas!$C$17,"SIM","NÃO")</f>
        <v>SIM</v>
      </c>
    </row>
    <row r="888" spans="1:14" ht="15" customHeight="1">
      <c r="A888" s="40">
        <v>8</v>
      </c>
      <c r="B888" s="40" t="s">
        <v>667</v>
      </c>
      <c r="C888" s="40" t="s">
        <v>668</v>
      </c>
      <c r="D888" s="40">
        <v>1953</v>
      </c>
      <c r="E888" s="40" t="s">
        <v>19</v>
      </c>
      <c r="F888" s="40">
        <f>COUNTIFS(Detalhe_Registro!$A:$A,A888,Detalhe_Registro!$D:$D,B888)</f>
        <v>1</v>
      </c>
      <c r="G888" s="63">
        <v>1.7222219999999999</v>
      </c>
      <c r="H888" s="63">
        <v>1.7222219999999999</v>
      </c>
      <c r="I888" s="62">
        <f>SUMIFS(Detalhe_Registro!$F:$F,Detalhe_Registro!$A:$A,A888,Detalhe_Registro!$D:$D,B888)</f>
        <v>1046</v>
      </c>
      <c r="J888" s="63">
        <f>SUMIFS(Detalhe_Registro!$G:$G,Detalhe_Registro!$A:$A,A888,Detalhe_Registro!$D:$D,B888)</f>
        <v>33.630000000000003</v>
      </c>
      <c r="K888" s="40" t="str">
        <f>IF(G888="","",IF(G888&lt;Premissas!$C$8,"&lt; 1,00",IF(G888&lt;Premissas!$C$9,"1,00 – 1,19",IF(G888&lt;Premissas!$C$10,"1,20 – 1,39",IF(G888&lt;Premissas!$C$11,"1,40 – 1,59",IF(G888&lt;Premissas!$C$12,"1,60 – 1,99","≥ 2,00"))))))</f>
        <v>1,60 – 1,99</v>
      </c>
      <c r="L888" s="64">
        <f>IF(G888="","",MIN(Premissas!$C$17,IF(G888&lt;Premissas!$C$8,Premissas!$E$7,IF(G888&lt;Premissas!$C$9,Premissas!$E$8,IF(G888&lt;Premissas!$C$10,Premissas!$E$9,IF(G888&lt;Premissas!$C$11,Premissas!$E$10,IF(G888&lt;Premissas!$C$12,Premissas!$E$11,Premissas!$E$12)))))))</f>
        <v>500</v>
      </c>
      <c r="M888" s="65">
        <f>IF(OR(L888="",L888=0),0,L888/Premissas!$C$16)</f>
        <v>19.23076923076923</v>
      </c>
      <c r="N888" s="40" t="str">
        <f>IF(L888&gt;=Premissas!$C$17,"SIM","NÃO")</f>
        <v>NÃO</v>
      </c>
    </row>
    <row r="889" spans="1:14" ht="15" customHeight="1">
      <c r="A889" s="40">
        <v>8</v>
      </c>
      <c r="B889" s="40" t="s">
        <v>599</v>
      </c>
      <c r="C889" s="40" t="s">
        <v>600</v>
      </c>
      <c r="D889" s="40">
        <v>1953</v>
      </c>
      <c r="E889" s="40" t="s">
        <v>1941</v>
      </c>
      <c r="F889" s="40">
        <f>COUNTIFS(Detalhe_Registro!$A:$A,A889,Detalhe_Registro!$D:$D,B889)</f>
        <v>2</v>
      </c>
      <c r="G889" s="63">
        <v>2.3157890000000001</v>
      </c>
      <c r="H889" s="63">
        <v>1.741228</v>
      </c>
      <c r="I889" s="62">
        <f>SUMIFS(Detalhe_Registro!$F:$F,Detalhe_Registro!$A:$A,A889,Detalhe_Registro!$D:$D,B889)</f>
        <v>1487</v>
      </c>
      <c r="J889" s="63">
        <f>SUMIFS(Detalhe_Registro!$G:$G,Detalhe_Registro!$A:$A,A889,Detalhe_Registro!$D:$D,B889)</f>
        <v>34.21</v>
      </c>
      <c r="K889" s="40" t="str">
        <f>IF(G889="","",IF(G889&lt;Premissas!$C$8,"&lt; 1,00",IF(G889&lt;Premissas!$C$9,"1,00 – 1,19",IF(G889&lt;Premissas!$C$10,"1,20 – 1,39",IF(G889&lt;Premissas!$C$11,"1,40 – 1,59",IF(G889&lt;Premissas!$C$12,"1,60 – 1,99","≥ 2,00"))))))</f>
        <v>≥ 2,00</v>
      </c>
      <c r="L889" s="64">
        <f>IF(G889="","",MIN(Premissas!$C$17,IF(G889&lt;Premissas!$C$8,Premissas!$E$7,IF(G889&lt;Premissas!$C$9,Premissas!$E$8,IF(G889&lt;Premissas!$C$10,Premissas!$E$9,IF(G889&lt;Premissas!$C$11,Premissas!$E$10,IF(G889&lt;Premissas!$C$12,Premissas!$E$11,Premissas!$E$12)))))))</f>
        <v>750</v>
      </c>
      <c r="M889" s="65">
        <f>IF(OR(L889="",L889=0),0,L889/Premissas!$C$16)</f>
        <v>28.846153846153847</v>
      </c>
      <c r="N889" s="40" t="str">
        <f>IF(L889&gt;=Premissas!$C$17,"SIM","NÃO")</f>
        <v>SIM</v>
      </c>
    </row>
    <row r="890" spans="1:14" ht="15" customHeight="1">
      <c r="A890" s="40">
        <v>8</v>
      </c>
      <c r="B890" s="40" t="s">
        <v>1802</v>
      </c>
      <c r="C890" s="40" t="s">
        <v>1803</v>
      </c>
      <c r="D890" s="40">
        <v>1953</v>
      </c>
      <c r="E890" s="40" t="s">
        <v>19</v>
      </c>
      <c r="F890" s="40">
        <f>COUNTIFS(Detalhe_Registro!$A:$A,A890,Detalhe_Registro!$D:$D,B890)</f>
        <v>1</v>
      </c>
      <c r="G890" s="63">
        <v>2.4444439999999998</v>
      </c>
      <c r="H890" s="63">
        <v>2.4444439999999998</v>
      </c>
      <c r="I890" s="62">
        <f>SUMIFS(Detalhe_Registro!$F:$F,Detalhe_Registro!$A:$A,A890,Detalhe_Registro!$D:$D,B890)</f>
        <v>840</v>
      </c>
      <c r="J890" s="63">
        <f>SUMIFS(Detalhe_Registro!$G:$G,Detalhe_Registro!$A:$A,A890,Detalhe_Registro!$D:$D,B890)</f>
        <v>19.170000000000002</v>
      </c>
      <c r="K890" s="40" t="str">
        <f>IF(G890="","",IF(G890&lt;Premissas!$C$8,"&lt; 1,00",IF(G890&lt;Premissas!$C$9,"1,00 – 1,19",IF(G890&lt;Premissas!$C$10,"1,20 – 1,39",IF(G890&lt;Premissas!$C$11,"1,40 – 1,59",IF(G890&lt;Premissas!$C$12,"1,60 – 1,99","≥ 2,00"))))))</f>
        <v>≥ 2,00</v>
      </c>
      <c r="L890" s="64">
        <f>IF(G890="","",MIN(Premissas!$C$17,IF(G890&lt;Premissas!$C$8,Premissas!$E$7,IF(G890&lt;Premissas!$C$9,Premissas!$E$8,IF(G890&lt;Premissas!$C$10,Premissas!$E$9,IF(G890&lt;Premissas!$C$11,Premissas!$E$10,IF(G890&lt;Premissas!$C$12,Premissas!$E$11,Premissas!$E$12)))))))</f>
        <v>750</v>
      </c>
      <c r="M890" s="65">
        <f>IF(OR(L890="",L890=0),0,L890/Premissas!$C$16)</f>
        <v>28.846153846153847</v>
      </c>
      <c r="N890" s="40" t="str">
        <f>IF(L890&gt;=Premissas!$C$17,"SIM","NÃO")</f>
        <v>SIM</v>
      </c>
    </row>
    <row r="891" spans="1:14" ht="15" customHeight="1">
      <c r="A891" s="40">
        <v>8</v>
      </c>
      <c r="B891" s="40" t="s">
        <v>609</v>
      </c>
      <c r="C891" s="40" t="s">
        <v>610</v>
      </c>
      <c r="D891" s="40">
        <v>1953</v>
      </c>
      <c r="E891" s="40" t="s">
        <v>1940</v>
      </c>
      <c r="F891" s="40">
        <f>COUNTIFS(Detalhe_Registro!$A:$A,A891,Detalhe_Registro!$D:$D,B891)</f>
        <v>3</v>
      </c>
      <c r="G891" s="63">
        <v>20.733332999999998</v>
      </c>
      <c r="H891" s="63">
        <v>9.6011699999999998</v>
      </c>
      <c r="I891" s="62">
        <f>SUMIFS(Detalhe_Registro!$F:$F,Detalhe_Registro!$A:$A,A891,Detalhe_Registro!$D:$D,B891)</f>
        <v>2295</v>
      </c>
      <c r="J891" s="63">
        <f>SUMIFS(Detalhe_Registro!$G:$G,Detalhe_Registro!$A:$A,A891,Detalhe_Registro!$D:$D,B891)</f>
        <v>26.5</v>
      </c>
      <c r="K891" s="40" t="str">
        <f>IF(G891="","",IF(G891&lt;Premissas!$C$8,"&lt; 1,00",IF(G891&lt;Premissas!$C$9,"1,00 – 1,19",IF(G891&lt;Premissas!$C$10,"1,20 – 1,39",IF(G891&lt;Premissas!$C$11,"1,40 – 1,59",IF(G891&lt;Premissas!$C$12,"1,60 – 1,99","≥ 2,00"))))))</f>
        <v>≥ 2,00</v>
      </c>
      <c r="L891" s="64">
        <f>IF(G891="","",MIN(Premissas!$C$17,IF(G891&lt;Premissas!$C$8,Premissas!$E$7,IF(G891&lt;Premissas!$C$9,Premissas!$E$8,IF(G891&lt;Premissas!$C$10,Premissas!$E$9,IF(G891&lt;Premissas!$C$11,Premissas!$E$10,IF(G891&lt;Premissas!$C$12,Premissas!$E$11,Premissas!$E$12)))))))</f>
        <v>750</v>
      </c>
      <c r="M891" s="65">
        <f>IF(OR(L891="",L891=0),0,L891/Premissas!$C$16)</f>
        <v>28.846153846153847</v>
      </c>
      <c r="N891" s="40" t="str">
        <f>IF(L891&gt;=Premissas!$C$17,"SIM","NÃO")</f>
        <v>SIM</v>
      </c>
    </row>
    <row r="892" spans="1:14" ht="15" customHeight="1">
      <c r="A892" s="40">
        <v>8</v>
      </c>
      <c r="B892" s="40" t="s">
        <v>637</v>
      </c>
      <c r="C892" s="40" t="s">
        <v>638</v>
      </c>
      <c r="D892" s="40">
        <v>1953</v>
      </c>
      <c r="E892" s="40" t="s">
        <v>21</v>
      </c>
      <c r="F892" s="40">
        <f>COUNTIFS(Detalhe_Registro!$A:$A,A892,Detalhe_Registro!$D:$D,B892)</f>
        <v>1</v>
      </c>
      <c r="G892" s="63">
        <v>1.6</v>
      </c>
      <c r="H892" s="63">
        <v>1.6</v>
      </c>
      <c r="I892" s="62">
        <f>SUMIFS(Detalhe_Registro!$F:$F,Detalhe_Registro!$A:$A,A892,Detalhe_Registro!$D:$D,B892)</f>
        <v>3179</v>
      </c>
      <c r="J892" s="63">
        <f>SUMIFS(Detalhe_Registro!$G:$G,Detalhe_Registro!$A:$A,A892,Detalhe_Registro!$D:$D,B892)</f>
        <v>133.16</v>
      </c>
      <c r="K892" s="40" t="str">
        <f>IF(G892="","",IF(G892&lt;Premissas!$C$8,"&lt; 1,00",IF(G892&lt;Premissas!$C$9,"1,00 – 1,19",IF(G892&lt;Premissas!$C$10,"1,20 – 1,39",IF(G892&lt;Premissas!$C$11,"1,40 – 1,59",IF(G892&lt;Premissas!$C$12,"1,60 – 1,99","≥ 2,00"))))))</f>
        <v>1,60 – 1,99</v>
      </c>
      <c r="L892" s="64">
        <f>IF(G892="","",MIN(Premissas!$C$17,IF(G892&lt;Premissas!$C$8,Premissas!$E$7,IF(G892&lt;Premissas!$C$9,Premissas!$E$8,IF(G892&lt;Premissas!$C$10,Premissas!$E$9,IF(G892&lt;Premissas!$C$11,Premissas!$E$10,IF(G892&lt;Premissas!$C$12,Premissas!$E$11,Premissas!$E$12)))))))</f>
        <v>500</v>
      </c>
      <c r="M892" s="65">
        <f>IF(OR(L892="",L892=0),0,L892/Premissas!$C$16)</f>
        <v>19.23076923076923</v>
      </c>
      <c r="N892" s="40" t="str">
        <f>IF(L892&gt;=Premissas!$C$17,"SIM","NÃO")</f>
        <v>NÃO</v>
      </c>
    </row>
    <row r="893" spans="1:14" ht="15" customHeight="1">
      <c r="A893" s="40">
        <v>8</v>
      </c>
      <c r="B893" s="40" t="s">
        <v>577</v>
      </c>
      <c r="C893" s="40" t="s">
        <v>578</v>
      </c>
      <c r="D893" s="40">
        <v>1953</v>
      </c>
      <c r="E893" s="40" t="s">
        <v>22</v>
      </c>
      <c r="F893" s="40">
        <f>COUNTIFS(Detalhe_Registro!$A:$A,A893,Detalhe_Registro!$D:$D,B893)</f>
        <v>1</v>
      </c>
      <c r="G893" s="63">
        <v>2</v>
      </c>
      <c r="H893" s="63">
        <v>2</v>
      </c>
      <c r="I893" s="62">
        <f>SUMIFS(Detalhe_Registro!$F:$F,Detalhe_Registro!$A:$A,A893,Detalhe_Registro!$D:$D,B893)</f>
        <v>1897</v>
      </c>
      <c r="J893" s="63">
        <f>SUMIFS(Detalhe_Registro!$G:$G,Detalhe_Registro!$A:$A,A893,Detalhe_Registro!$D:$D,B893)</f>
        <v>49.45</v>
      </c>
      <c r="K893" s="40" t="str">
        <f>IF(G893="","",IF(G893&lt;Premissas!$C$8,"&lt; 1,00",IF(G893&lt;Premissas!$C$9,"1,00 – 1,19",IF(G893&lt;Premissas!$C$10,"1,20 – 1,39",IF(G893&lt;Premissas!$C$11,"1,40 – 1,59",IF(G893&lt;Premissas!$C$12,"1,60 – 1,99","≥ 2,00"))))))</f>
        <v>≥ 2,00</v>
      </c>
      <c r="L893" s="64">
        <f>IF(G893="","",MIN(Premissas!$C$17,IF(G893&lt;Premissas!$C$8,Premissas!$E$7,IF(G893&lt;Premissas!$C$9,Premissas!$E$8,IF(G893&lt;Premissas!$C$10,Premissas!$E$9,IF(G893&lt;Premissas!$C$11,Premissas!$E$10,IF(G893&lt;Premissas!$C$12,Premissas!$E$11,Premissas!$E$12)))))))</f>
        <v>750</v>
      </c>
      <c r="M893" s="65">
        <f>IF(OR(L893="",L893=0),0,L893/Premissas!$C$16)</f>
        <v>28.846153846153847</v>
      </c>
      <c r="N893" s="40" t="str">
        <f>IF(L893&gt;=Premissas!$C$17,"SIM","NÃO")</f>
        <v>SIM</v>
      </c>
    </row>
    <row r="894" spans="1:14" ht="15" customHeight="1">
      <c r="A894" s="40">
        <v>8</v>
      </c>
      <c r="B894" s="40" t="s">
        <v>643</v>
      </c>
      <c r="C894" s="40" t="s">
        <v>644</v>
      </c>
      <c r="D894" s="40">
        <v>1953</v>
      </c>
      <c r="E894" s="40" t="s">
        <v>1940</v>
      </c>
      <c r="F894" s="40">
        <f>COUNTIFS(Detalhe_Registro!$A:$A,A894,Detalhe_Registro!$D:$D,B894)</f>
        <v>3</v>
      </c>
      <c r="G894" s="63">
        <v>0.47368399999999999</v>
      </c>
      <c r="H894" s="63">
        <v>0.36159799999999997</v>
      </c>
      <c r="I894" s="62">
        <f>SUMIFS(Detalhe_Registro!$F:$F,Detalhe_Registro!$A:$A,A894,Detalhe_Registro!$D:$D,B894)</f>
        <v>152</v>
      </c>
      <c r="J894" s="63">
        <f>SUMIFS(Detalhe_Registro!$G:$G,Detalhe_Registro!$A:$A,A894,Detalhe_Registro!$D:$D,B894)</f>
        <v>26.85</v>
      </c>
      <c r="K894" s="40" t="str">
        <f>IF(G894="","",IF(G894&lt;Premissas!$C$8,"&lt; 1,00",IF(G894&lt;Premissas!$C$9,"1,00 – 1,19",IF(G894&lt;Premissas!$C$10,"1,20 – 1,39",IF(G894&lt;Premissas!$C$11,"1,40 – 1,59",IF(G894&lt;Premissas!$C$12,"1,60 – 1,99","≥ 2,00"))))))</f>
        <v>&lt; 1,00</v>
      </c>
      <c r="L894" s="64">
        <f>IF(G894="","",MIN(Premissas!$C$17,IF(G894&lt;Premissas!$C$8,Premissas!$E$7,IF(G894&lt;Premissas!$C$9,Premissas!$E$8,IF(G894&lt;Premissas!$C$10,Premissas!$E$9,IF(G894&lt;Premissas!$C$11,Premissas!$E$10,IF(G894&lt;Premissas!$C$12,Premissas!$E$11,Premissas!$E$12)))))))</f>
        <v>0</v>
      </c>
      <c r="M894" s="65">
        <f>IF(OR(L894="",L894=0),0,L894/Premissas!$C$16)</f>
        <v>0</v>
      </c>
      <c r="N894" s="40" t="str">
        <f>IF(L894&gt;=Premissas!$C$17,"SIM","NÃO")</f>
        <v>NÃO</v>
      </c>
    </row>
    <row r="895" spans="1:14" ht="15" customHeight="1">
      <c r="A895" s="40">
        <v>8</v>
      </c>
      <c r="B895" s="40" t="s">
        <v>653</v>
      </c>
      <c r="C895" s="40" t="s">
        <v>654</v>
      </c>
      <c r="D895" s="40">
        <v>1953</v>
      </c>
      <c r="E895" s="40" t="s">
        <v>1937</v>
      </c>
      <c r="F895" s="40">
        <f>COUNTIFS(Detalhe_Registro!$A:$A,A895,Detalhe_Registro!$D:$D,B895)</f>
        <v>2</v>
      </c>
      <c r="G895" s="63">
        <v>1.6842109999999999</v>
      </c>
      <c r="H895" s="63">
        <v>1.075439</v>
      </c>
      <c r="I895" s="62">
        <f>SUMIFS(Detalhe_Registro!$F:$F,Detalhe_Registro!$A:$A,A895,Detalhe_Registro!$D:$D,B895)</f>
        <v>57</v>
      </c>
      <c r="J895" s="63">
        <f>SUMIFS(Detalhe_Registro!$G:$G,Detalhe_Registro!$A:$A,A895,Detalhe_Registro!$D:$D,B895)</f>
        <v>7.4799999999999995</v>
      </c>
      <c r="K895" s="40" t="str">
        <f>IF(G895="","",IF(G895&lt;Premissas!$C$8,"&lt; 1,00",IF(G895&lt;Premissas!$C$9,"1,00 – 1,19",IF(G895&lt;Premissas!$C$10,"1,20 – 1,39",IF(G895&lt;Premissas!$C$11,"1,40 – 1,59",IF(G895&lt;Premissas!$C$12,"1,60 – 1,99","≥ 2,00"))))))</f>
        <v>1,60 – 1,99</v>
      </c>
      <c r="L895" s="64">
        <f>IF(G895="","",MIN(Premissas!$C$17,IF(G895&lt;Premissas!$C$8,Premissas!$E$7,IF(G895&lt;Premissas!$C$9,Premissas!$E$8,IF(G895&lt;Premissas!$C$10,Premissas!$E$9,IF(G895&lt;Premissas!$C$11,Premissas!$E$10,IF(G895&lt;Premissas!$C$12,Premissas!$E$11,Premissas!$E$12)))))))</f>
        <v>500</v>
      </c>
      <c r="M895" s="65">
        <f>IF(OR(L895="",L895=0),0,L895/Premissas!$C$16)</f>
        <v>19.23076923076923</v>
      </c>
      <c r="N895" s="40" t="str">
        <f>IF(L895&gt;=Premissas!$C$17,"SIM","NÃO")</f>
        <v>NÃO</v>
      </c>
    </row>
    <row r="896" spans="1:14" ht="15" customHeight="1">
      <c r="A896" s="40">
        <v>8</v>
      </c>
      <c r="B896" s="40" t="s">
        <v>629</v>
      </c>
      <c r="C896" s="40" t="s">
        <v>630</v>
      </c>
      <c r="D896" s="40">
        <v>1953</v>
      </c>
      <c r="E896" s="40" t="s">
        <v>1943</v>
      </c>
      <c r="F896" s="40">
        <f>COUNTIFS(Detalhe_Registro!$A:$A,A896,Detalhe_Registro!$D:$D,B896)</f>
        <v>2</v>
      </c>
      <c r="G896" s="63">
        <v>4.2631579999999998</v>
      </c>
      <c r="H896" s="63">
        <v>3.2631579999999998</v>
      </c>
      <c r="I896" s="62">
        <f>SUMIFS(Detalhe_Registro!$F:$F,Detalhe_Registro!$A:$A,A896,Detalhe_Registro!$D:$D,B896)</f>
        <v>2054</v>
      </c>
      <c r="J896" s="63">
        <f>SUMIFS(Detalhe_Registro!$G:$G,Detalhe_Registro!$A:$A,A896,Detalhe_Registro!$D:$D,B896)</f>
        <v>47.21</v>
      </c>
      <c r="K896" s="40" t="str">
        <f>IF(G896="","",IF(G896&lt;Premissas!$C$8,"&lt; 1,00",IF(G896&lt;Premissas!$C$9,"1,00 – 1,19",IF(G896&lt;Premissas!$C$10,"1,20 – 1,39",IF(G896&lt;Premissas!$C$11,"1,40 – 1,59",IF(G896&lt;Premissas!$C$12,"1,60 – 1,99","≥ 2,00"))))))</f>
        <v>≥ 2,00</v>
      </c>
      <c r="L896" s="64">
        <f>IF(G896="","",MIN(Premissas!$C$17,IF(G896&lt;Premissas!$C$8,Premissas!$E$7,IF(G896&lt;Premissas!$C$9,Premissas!$E$8,IF(G896&lt;Premissas!$C$10,Premissas!$E$9,IF(G896&lt;Premissas!$C$11,Premissas!$E$10,IF(G896&lt;Premissas!$C$12,Premissas!$E$11,Premissas!$E$12)))))))</f>
        <v>750</v>
      </c>
      <c r="M896" s="65">
        <f>IF(OR(L896="",L896=0),0,L896/Premissas!$C$16)</f>
        <v>28.846153846153847</v>
      </c>
      <c r="N896" s="40" t="str">
        <f>IF(L896&gt;=Premissas!$C$17,"SIM","NÃO")</f>
        <v>SIM</v>
      </c>
    </row>
    <row r="897" spans="1:14" ht="15" customHeight="1">
      <c r="A897" s="40">
        <v>8</v>
      </c>
      <c r="B897" s="40" t="s">
        <v>651</v>
      </c>
      <c r="C897" s="40" t="s">
        <v>652</v>
      </c>
      <c r="D897" s="40">
        <v>1953</v>
      </c>
      <c r="E897" s="40" t="s">
        <v>20</v>
      </c>
      <c r="F897" s="40">
        <f>COUNTIFS(Detalhe_Registro!$A:$A,A897,Detalhe_Registro!$D:$D,B897)</f>
        <v>1</v>
      </c>
      <c r="G897" s="63">
        <v>1.210526</v>
      </c>
      <c r="H897" s="63">
        <v>1.210526</v>
      </c>
      <c r="I897" s="62">
        <f>SUMIFS(Detalhe_Registro!$F:$F,Detalhe_Registro!$A:$A,A897,Detalhe_Registro!$D:$D,B897)</f>
        <v>230</v>
      </c>
      <c r="J897" s="63">
        <f>SUMIFS(Detalhe_Registro!$G:$G,Detalhe_Registro!$A:$A,A897,Detalhe_Registro!$D:$D,B897)</f>
        <v>10.06</v>
      </c>
      <c r="K897" s="40" t="str">
        <f>IF(G897="","",IF(G897&lt;Premissas!$C$8,"&lt; 1,00",IF(G897&lt;Premissas!$C$9,"1,00 – 1,19",IF(G897&lt;Premissas!$C$10,"1,20 – 1,39",IF(G897&lt;Premissas!$C$11,"1,40 – 1,59",IF(G897&lt;Premissas!$C$12,"1,60 – 1,99","≥ 2,00"))))))</f>
        <v>1,20 – 1,39</v>
      </c>
      <c r="L897" s="64">
        <f>IF(G897="","",MIN(Premissas!$C$17,IF(G897&lt;Premissas!$C$8,Premissas!$E$7,IF(G897&lt;Premissas!$C$9,Premissas!$E$8,IF(G897&lt;Premissas!$C$10,Premissas!$E$9,IF(G897&lt;Premissas!$C$11,Premissas!$E$10,IF(G897&lt;Premissas!$C$12,Premissas!$E$11,Premissas!$E$12)))))))</f>
        <v>200</v>
      </c>
      <c r="M897" s="65">
        <f>IF(OR(L897="",L897=0),0,L897/Premissas!$C$16)</f>
        <v>7.6923076923076925</v>
      </c>
      <c r="N897" s="40" t="str">
        <f>IF(L897&gt;=Premissas!$C$17,"SIM","NÃO")</f>
        <v>NÃO</v>
      </c>
    </row>
    <row r="898" spans="1:14" ht="15" customHeight="1">
      <c r="A898" s="40">
        <v>8</v>
      </c>
      <c r="B898" s="40" t="s">
        <v>647</v>
      </c>
      <c r="C898" s="40" t="s">
        <v>648</v>
      </c>
      <c r="D898" s="40">
        <v>1953</v>
      </c>
      <c r="E898" s="40" t="s">
        <v>20</v>
      </c>
      <c r="F898" s="40">
        <f>COUNTIFS(Detalhe_Registro!$A:$A,A898,Detalhe_Registro!$D:$D,B898)</f>
        <v>1</v>
      </c>
      <c r="G898" s="63">
        <v>2.2105260000000002</v>
      </c>
      <c r="H898" s="63">
        <v>2.2105260000000002</v>
      </c>
      <c r="I898" s="62">
        <f>SUMIFS(Detalhe_Registro!$F:$F,Detalhe_Registro!$A:$A,A898,Detalhe_Registro!$D:$D,B898)</f>
        <v>850</v>
      </c>
      <c r="J898" s="63">
        <f>SUMIFS(Detalhe_Registro!$G:$G,Detalhe_Registro!$A:$A,A898,Detalhe_Registro!$D:$D,B898)</f>
        <v>20.399999999999999</v>
      </c>
      <c r="K898" s="40" t="str">
        <f>IF(G898="","",IF(G898&lt;Premissas!$C$8,"&lt; 1,00",IF(G898&lt;Premissas!$C$9,"1,00 – 1,19",IF(G898&lt;Premissas!$C$10,"1,20 – 1,39",IF(G898&lt;Premissas!$C$11,"1,40 – 1,59",IF(G898&lt;Premissas!$C$12,"1,60 – 1,99","≥ 2,00"))))))</f>
        <v>≥ 2,00</v>
      </c>
      <c r="L898" s="64">
        <f>IF(G898="","",MIN(Premissas!$C$17,IF(G898&lt;Premissas!$C$8,Premissas!$E$7,IF(G898&lt;Premissas!$C$9,Premissas!$E$8,IF(G898&lt;Premissas!$C$10,Premissas!$E$9,IF(G898&lt;Premissas!$C$11,Premissas!$E$10,IF(G898&lt;Premissas!$C$12,Premissas!$E$11,Premissas!$E$12)))))))</f>
        <v>750</v>
      </c>
      <c r="M898" s="65">
        <f>IF(OR(L898="",L898=0),0,L898/Premissas!$C$16)</f>
        <v>28.846153846153847</v>
      </c>
      <c r="N898" s="40" t="str">
        <f>IF(L898&gt;=Premissas!$C$17,"SIM","NÃO")</f>
        <v>SIM</v>
      </c>
    </row>
    <row r="899" spans="1:14" ht="15" customHeight="1">
      <c r="A899" s="40">
        <v>8</v>
      </c>
      <c r="B899" s="40" t="s">
        <v>597</v>
      </c>
      <c r="C899" s="40" t="s">
        <v>598</v>
      </c>
      <c r="D899" s="40">
        <v>1953</v>
      </c>
      <c r="E899" s="40" t="s">
        <v>22</v>
      </c>
      <c r="F899" s="40">
        <f>COUNTIFS(Detalhe_Registro!$A:$A,A899,Detalhe_Registro!$D:$D,B899)</f>
        <v>1</v>
      </c>
      <c r="G899" s="63">
        <v>1.5789470000000001</v>
      </c>
      <c r="H899" s="63">
        <v>1.5789470000000001</v>
      </c>
      <c r="I899" s="62">
        <f>SUMIFS(Detalhe_Registro!$F:$F,Detalhe_Registro!$A:$A,A899,Detalhe_Registro!$D:$D,B899)</f>
        <v>1228</v>
      </c>
      <c r="J899" s="63">
        <f>SUMIFS(Detalhe_Registro!$G:$G,Detalhe_Registro!$A:$A,A899,Detalhe_Registro!$D:$D,B899)</f>
        <v>41.51</v>
      </c>
      <c r="K899" s="40" t="str">
        <f>IF(G899="","",IF(G899&lt;Premissas!$C$8,"&lt; 1,00",IF(G899&lt;Premissas!$C$9,"1,00 – 1,19",IF(G899&lt;Premissas!$C$10,"1,20 – 1,39",IF(G899&lt;Premissas!$C$11,"1,40 – 1,59",IF(G899&lt;Premissas!$C$12,"1,60 – 1,99","≥ 2,00"))))))</f>
        <v>1,40 – 1,59</v>
      </c>
      <c r="L899" s="64">
        <f>IF(G899="","",MIN(Premissas!$C$17,IF(G899&lt;Premissas!$C$8,Premissas!$E$7,IF(G899&lt;Premissas!$C$9,Premissas!$E$8,IF(G899&lt;Premissas!$C$10,Premissas!$E$9,IF(G899&lt;Premissas!$C$11,Premissas!$E$10,IF(G899&lt;Premissas!$C$12,Premissas!$E$11,Premissas!$E$12)))))))</f>
        <v>350</v>
      </c>
      <c r="M899" s="65">
        <f>IF(OR(L899="",L899=0),0,L899/Premissas!$C$16)</f>
        <v>13.461538461538462</v>
      </c>
      <c r="N899" s="40" t="str">
        <f>IF(L899&gt;=Premissas!$C$17,"SIM","NÃO")</f>
        <v>NÃO</v>
      </c>
    </row>
    <row r="900" spans="1:14" ht="15" customHeight="1">
      <c r="A900" s="40">
        <v>8</v>
      </c>
      <c r="B900" s="40" t="s">
        <v>601</v>
      </c>
      <c r="C900" s="40" t="s">
        <v>602</v>
      </c>
      <c r="D900" s="40">
        <v>1953</v>
      </c>
      <c r="E900" s="40" t="s">
        <v>1937</v>
      </c>
      <c r="F900" s="40">
        <f>COUNTIFS(Detalhe_Registro!$A:$A,A900,Detalhe_Registro!$D:$D,B900)</f>
        <v>2</v>
      </c>
      <c r="G900" s="63">
        <v>1.6666669999999999</v>
      </c>
      <c r="H900" s="63">
        <v>1.438596</v>
      </c>
      <c r="I900" s="62">
        <f>SUMIFS(Detalhe_Registro!$F:$F,Detalhe_Registro!$A:$A,A900,Detalhe_Registro!$D:$D,B900)</f>
        <v>1513</v>
      </c>
      <c r="J900" s="63">
        <f>SUMIFS(Detalhe_Registro!$G:$G,Detalhe_Registro!$A:$A,A900,Detalhe_Registro!$D:$D,B900)</f>
        <v>61.56</v>
      </c>
      <c r="K900" s="40" t="str">
        <f>IF(G900="","",IF(G900&lt;Premissas!$C$8,"&lt; 1,00",IF(G900&lt;Premissas!$C$9,"1,00 – 1,19",IF(G900&lt;Premissas!$C$10,"1,20 – 1,39",IF(G900&lt;Premissas!$C$11,"1,40 – 1,59",IF(G900&lt;Premissas!$C$12,"1,60 – 1,99","≥ 2,00"))))))</f>
        <v>1,60 – 1,99</v>
      </c>
      <c r="L900" s="64">
        <f>IF(G900="","",MIN(Premissas!$C$17,IF(G900&lt;Premissas!$C$8,Premissas!$E$7,IF(G900&lt;Premissas!$C$9,Premissas!$E$8,IF(G900&lt;Premissas!$C$10,Premissas!$E$9,IF(G900&lt;Premissas!$C$11,Premissas!$E$10,IF(G900&lt;Premissas!$C$12,Premissas!$E$11,Premissas!$E$12)))))))</f>
        <v>500</v>
      </c>
      <c r="M900" s="65">
        <f>IF(OR(L900="",L900=0),0,L900/Premissas!$C$16)</f>
        <v>19.23076923076923</v>
      </c>
      <c r="N900" s="40" t="str">
        <f>IF(L900&gt;=Premissas!$C$17,"SIM","NÃO")</f>
        <v>NÃO</v>
      </c>
    </row>
    <row r="901" spans="1:14" ht="15" customHeight="1">
      <c r="A901" s="40">
        <v>8</v>
      </c>
      <c r="B901" s="40" t="s">
        <v>1810</v>
      </c>
      <c r="C901" s="40" t="s">
        <v>1811</v>
      </c>
      <c r="D901" s="40">
        <v>1953</v>
      </c>
      <c r="E901" s="40" t="s">
        <v>21</v>
      </c>
      <c r="F901" s="40">
        <f>COUNTIFS(Detalhe_Registro!$A:$A,A901,Detalhe_Registro!$D:$D,B901)</f>
        <v>1</v>
      </c>
      <c r="G901" s="63">
        <v>0.86666699999999997</v>
      </c>
      <c r="H901" s="63">
        <v>0.86666699999999997</v>
      </c>
      <c r="I901" s="62">
        <f>SUMIFS(Detalhe_Registro!$F:$F,Detalhe_Registro!$A:$A,A901,Detalhe_Registro!$D:$D,B901)</f>
        <v>11</v>
      </c>
      <c r="J901" s="63">
        <f>SUMIFS(Detalhe_Registro!$G:$G,Detalhe_Registro!$A:$A,A901,Detalhe_Registro!$D:$D,B901)</f>
        <v>0.86</v>
      </c>
      <c r="K901" s="40" t="str">
        <f>IF(G901="","",IF(G901&lt;Premissas!$C$8,"&lt; 1,00",IF(G901&lt;Premissas!$C$9,"1,00 – 1,19",IF(G901&lt;Premissas!$C$10,"1,20 – 1,39",IF(G901&lt;Premissas!$C$11,"1,40 – 1,59",IF(G901&lt;Premissas!$C$12,"1,60 – 1,99","≥ 2,00"))))))</f>
        <v>&lt; 1,00</v>
      </c>
      <c r="L901" s="64">
        <f>IF(G901="","",MIN(Premissas!$C$17,IF(G901&lt;Premissas!$C$8,Premissas!$E$7,IF(G901&lt;Premissas!$C$9,Premissas!$E$8,IF(G901&lt;Premissas!$C$10,Premissas!$E$9,IF(G901&lt;Premissas!$C$11,Premissas!$E$10,IF(G901&lt;Premissas!$C$12,Premissas!$E$11,Premissas!$E$12)))))))</f>
        <v>0</v>
      </c>
      <c r="M901" s="65">
        <f>IF(OR(L901="",L901=0),0,L901/Premissas!$C$16)</f>
        <v>0</v>
      </c>
      <c r="N901" s="40" t="str">
        <f>IF(L901&gt;=Premissas!$C$17,"SIM","NÃO")</f>
        <v>NÃO</v>
      </c>
    </row>
    <row r="902" spans="1:14" ht="15" customHeight="1">
      <c r="A902" s="40">
        <v>8</v>
      </c>
      <c r="B902" s="40" t="s">
        <v>621</v>
      </c>
      <c r="C902" s="40" t="s">
        <v>622</v>
      </c>
      <c r="D902" s="40">
        <v>1953</v>
      </c>
      <c r="E902" s="40" t="s">
        <v>19</v>
      </c>
      <c r="F902" s="40">
        <f>COUNTIFS(Detalhe_Registro!$A:$A,A902,Detalhe_Registro!$D:$D,B902)</f>
        <v>1</v>
      </c>
      <c r="G902" s="63">
        <v>2.0555560000000002</v>
      </c>
      <c r="H902" s="63">
        <v>2.0555560000000002</v>
      </c>
      <c r="I902" s="62">
        <f>SUMIFS(Detalhe_Registro!$F:$F,Detalhe_Registro!$A:$A,A902,Detalhe_Registro!$D:$D,B902)</f>
        <v>1287</v>
      </c>
      <c r="J902" s="63">
        <f>SUMIFS(Detalhe_Registro!$G:$G,Detalhe_Registro!$A:$A,A902,Detalhe_Registro!$D:$D,B902)</f>
        <v>34.5</v>
      </c>
      <c r="K902" s="40" t="str">
        <f>IF(G902="","",IF(G902&lt;Premissas!$C$8,"&lt; 1,00",IF(G902&lt;Premissas!$C$9,"1,00 – 1,19",IF(G902&lt;Premissas!$C$10,"1,20 – 1,39",IF(G902&lt;Premissas!$C$11,"1,40 – 1,59",IF(G902&lt;Premissas!$C$12,"1,60 – 1,99","≥ 2,00"))))))</f>
        <v>≥ 2,00</v>
      </c>
      <c r="L902" s="64">
        <f>IF(G902="","",MIN(Premissas!$C$17,IF(G902&lt;Premissas!$C$8,Premissas!$E$7,IF(G902&lt;Premissas!$C$9,Premissas!$E$8,IF(G902&lt;Premissas!$C$10,Premissas!$E$9,IF(G902&lt;Premissas!$C$11,Premissas!$E$10,IF(G902&lt;Premissas!$C$12,Premissas!$E$11,Premissas!$E$12)))))))</f>
        <v>750</v>
      </c>
      <c r="M902" s="65">
        <f>IF(OR(L902="",L902=0),0,L902/Premissas!$C$16)</f>
        <v>28.846153846153847</v>
      </c>
      <c r="N902" s="40" t="str">
        <f>IF(L902&gt;=Premissas!$C$17,"SIM","NÃO")</f>
        <v>SIM</v>
      </c>
    </row>
    <row r="903" spans="1:14" ht="15" customHeight="1">
      <c r="A903" s="40">
        <v>8</v>
      </c>
      <c r="B903" s="40" t="s">
        <v>635</v>
      </c>
      <c r="C903" s="40" t="s">
        <v>636</v>
      </c>
      <c r="D903" s="40">
        <v>1953</v>
      </c>
      <c r="E903" s="40" t="s">
        <v>1940</v>
      </c>
      <c r="F903" s="40">
        <f>COUNTIFS(Detalhe_Registro!$A:$A,A903,Detalhe_Registro!$D:$D,B903)</f>
        <v>3</v>
      </c>
      <c r="G903" s="63">
        <v>2.8888889999999998</v>
      </c>
      <c r="H903" s="63">
        <v>1.4483429999999999</v>
      </c>
      <c r="I903" s="62">
        <f>SUMIFS(Detalhe_Registro!$F:$F,Detalhe_Registro!$A:$A,A903,Detalhe_Registro!$D:$D,B903)</f>
        <v>1077</v>
      </c>
      <c r="J903" s="63">
        <f>SUMIFS(Detalhe_Registro!$G:$G,Detalhe_Registro!$A:$A,A903,Detalhe_Registro!$D:$D,B903)</f>
        <v>35.89</v>
      </c>
      <c r="K903" s="40" t="str">
        <f>IF(G903="","",IF(G903&lt;Premissas!$C$8,"&lt; 1,00",IF(G903&lt;Premissas!$C$9,"1,00 – 1,19",IF(G903&lt;Premissas!$C$10,"1,20 – 1,39",IF(G903&lt;Premissas!$C$11,"1,40 – 1,59",IF(G903&lt;Premissas!$C$12,"1,60 – 1,99","≥ 2,00"))))))</f>
        <v>≥ 2,00</v>
      </c>
      <c r="L903" s="64">
        <f>IF(G903="","",MIN(Premissas!$C$17,IF(G903&lt;Premissas!$C$8,Premissas!$E$7,IF(G903&lt;Premissas!$C$9,Premissas!$E$8,IF(G903&lt;Premissas!$C$10,Premissas!$E$9,IF(G903&lt;Premissas!$C$11,Premissas!$E$10,IF(G903&lt;Premissas!$C$12,Premissas!$E$11,Premissas!$E$12)))))))</f>
        <v>750</v>
      </c>
      <c r="M903" s="65">
        <f>IF(OR(L903="",L903=0),0,L903/Premissas!$C$16)</f>
        <v>28.846153846153847</v>
      </c>
      <c r="N903" s="40" t="str">
        <f>IF(L903&gt;=Premissas!$C$17,"SIM","NÃO")</f>
        <v>SIM</v>
      </c>
    </row>
    <row r="904" spans="1:14" ht="15" customHeight="1">
      <c r="A904" s="40">
        <v>8</v>
      </c>
      <c r="B904" s="40" t="s">
        <v>625</v>
      </c>
      <c r="C904" s="40" t="s">
        <v>626</v>
      </c>
      <c r="D904" s="40">
        <v>1953</v>
      </c>
      <c r="E904" s="40" t="s">
        <v>22</v>
      </c>
      <c r="F904" s="40">
        <f>COUNTIFS(Detalhe_Registro!$A:$A,A904,Detalhe_Registro!$D:$D,B904)</f>
        <v>1</v>
      </c>
      <c r="G904" s="63">
        <v>2.4210530000000001</v>
      </c>
      <c r="H904" s="63">
        <v>2.4210530000000001</v>
      </c>
      <c r="I904" s="62">
        <f>SUMIFS(Detalhe_Registro!$F:$F,Detalhe_Registro!$A:$A,A904,Detalhe_Registro!$D:$D,B904)</f>
        <v>1926</v>
      </c>
      <c r="J904" s="63">
        <f>SUMIFS(Detalhe_Registro!$G:$G,Detalhe_Registro!$A:$A,A904,Detalhe_Registro!$D:$D,B904)</f>
        <v>41.66</v>
      </c>
      <c r="K904" s="40" t="str">
        <f>IF(G904="","",IF(G904&lt;Premissas!$C$8,"&lt; 1,00",IF(G904&lt;Premissas!$C$9,"1,00 – 1,19",IF(G904&lt;Premissas!$C$10,"1,20 – 1,39",IF(G904&lt;Premissas!$C$11,"1,40 – 1,59",IF(G904&lt;Premissas!$C$12,"1,60 – 1,99","≥ 2,00"))))))</f>
        <v>≥ 2,00</v>
      </c>
      <c r="L904" s="64">
        <f>IF(G904="","",MIN(Premissas!$C$17,IF(G904&lt;Premissas!$C$8,Premissas!$E$7,IF(G904&lt;Premissas!$C$9,Premissas!$E$8,IF(G904&lt;Premissas!$C$10,Premissas!$E$9,IF(G904&lt;Premissas!$C$11,Premissas!$E$10,IF(G904&lt;Premissas!$C$12,Premissas!$E$11,Premissas!$E$12)))))))</f>
        <v>750</v>
      </c>
      <c r="M904" s="65">
        <f>IF(OR(L904="",L904=0),0,L904/Premissas!$C$16)</f>
        <v>28.846153846153847</v>
      </c>
      <c r="N904" s="40" t="str">
        <f>IF(L904&gt;=Premissas!$C$17,"SIM","NÃO")</f>
        <v>SIM</v>
      </c>
    </row>
    <row r="905" spans="1:14" ht="15" customHeight="1">
      <c r="A905" s="40">
        <v>8</v>
      </c>
      <c r="B905" s="40" t="s">
        <v>585</v>
      </c>
      <c r="C905" s="40" t="s">
        <v>586</v>
      </c>
      <c r="D905" s="40">
        <v>1953</v>
      </c>
      <c r="E905" s="40" t="s">
        <v>1938</v>
      </c>
      <c r="F905" s="40">
        <f>COUNTIFS(Detalhe_Registro!$A:$A,A905,Detalhe_Registro!$D:$D,B905)</f>
        <v>2</v>
      </c>
      <c r="G905" s="63">
        <v>23.777778000000001</v>
      </c>
      <c r="H905" s="63">
        <v>13.652047</v>
      </c>
      <c r="I905" s="62">
        <f>SUMIFS(Detalhe_Registro!$F:$F,Detalhe_Registro!$A:$A,A905,Detalhe_Registro!$D:$D,B905)</f>
        <v>2523</v>
      </c>
      <c r="J905" s="63">
        <f>SUMIFS(Detalhe_Registro!$G:$G,Detalhe_Registro!$A:$A,A905,Detalhe_Registro!$D:$D,B905)</f>
        <v>33.61</v>
      </c>
      <c r="K905" s="40" t="str">
        <f>IF(G905="","",IF(G905&lt;Premissas!$C$8,"&lt; 1,00",IF(G905&lt;Premissas!$C$9,"1,00 – 1,19",IF(G905&lt;Premissas!$C$10,"1,20 – 1,39",IF(G905&lt;Premissas!$C$11,"1,40 – 1,59",IF(G905&lt;Premissas!$C$12,"1,60 – 1,99","≥ 2,00"))))))</f>
        <v>≥ 2,00</v>
      </c>
      <c r="L905" s="64">
        <f>IF(G905="","",MIN(Premissas!$C$17,IF(G905&lt;Premissas!$C$8,Premissas!$E$7,IF(G905&lt;Premissas!$C$9,Premissas!$E$8,IF(G905&lt;Premissas!$C$10,Premissas!$E$9,IF(G905&lt;Premissas!$C$11,Premissas!$E$10,IF(G905&lt;Premissas!$C$12,Premissas!$E$11,Premissas!$E$12)))))))</f>
        <v>750</v>
      </c>
      <c r="M905" s="65">
        <f>IF(OR(L905="",L905=0),0,L905/Premissas!$C$16)</f>
        <v>28.846153846153847</v>
      </c>
      <c r="N905" s="40" t="str">
        <f>IF(L905&gt;=Premissas!$C$17,"SIM","NÃO")</f>
        <v>SIM</v>
      </c>
    </row>
    <row r="906" spans="1:14" ht="15" customHeight="1">
      <c r="A906" s="40">
        <v>8</v>
      </c>
      <c r="B906" s="40" t="s">
        <v>641</v>
      </c>
      <c r="C906" s="40" t="s">
        <v>642</v>
      </c>
      <c r="D906" s="40">
        <v>1953</v>
      </c>
      <c r="E906" s="40" t="s">
        <v>22</v>
      </c>
      <c r="F906" s="40">
        <f>COUNTIFS(Detalhe_Registro!$A:$A,A906,Detalhe_Registro!$D:$D,B906)</f>
        <v>1</v>
      </c>
      <c r="G906" s="63">
        <v>2.526316</v>
      </c>
      <c r="H906" s="63">
        <v>2.526316</v>
      </c>
      <c r="I906" s="62">
        <f>SUMIFS(Detalhe_Registro!$F:$F,Detalhe_Registro!$A:$A,A906,Detalhe_Registro!$D:$D,B906)</f>
        <v>1518</v>
      </c>
      <c r="J906" s="63">
        <f>SUMIFS(Detalhe_Registro!$G:$G,Detalhe_Registro!$A:$A,A906,Detalhe_Registro!$D:$D,B906)</f>
        <v>31.82</v>
      </c>
      <c r="K906" s="40" t="str">
        <f>IF(G906="","",IF(G906&lt;Premissas!$C$8,"&lt; 1,00",IF(G906&lt;Premissas!$C$9,"1,00 – 1,19",IF(G906&lt;Premissas!$C$10,"1,20 – 1,39",IF(G906&lt;Premissas!$C$11,"1,40 – 1,59",IF(G906&lt;Premissas!$C$12,"1,60 – 1,99","≥ 2,00"))))))</f>
        <v>≥ 2,00</v>
      </c>
      <c r="L906" s="64">
        <f>IF(G906="","",MIN(Premissas!$C$17,IF(G906&lt;Premissas!$C$8,Premissas!$E$7,IF(G906&lt;Premissas!$C$9,Premissas!$E$8,IF(G906&lt;Premissas!$C$10,Premissas!$E$9,IF(G906&lt;Premissas!$C$11,Premissas!$E$10,IF(G906&lt;Premissas!$C$12,Premissas!$E$11,Premissas!$E$12)))))))</f>
        <v>750</v>
      </c>
      <c r="M906" s="65">
        <f>IF(OR(L906="",L906=0),0,L906/Premissas!$C$16)</f>
        <v>28.846153846153847</v>
      </c>
      <c r="N906" s="40" t="str">
        <f>IF(L906&gt;=Premissas!$C$17,"SIM","NÃO")</f>
        <v>SIM</v>
      </c>
    </row>
    <row r="907" spans="1:14" ht="15" customHeight="1">
      <c r="A907" s="40">
        <v>8</v>
      </c>
      <c r="B907" s="40" t="s">
        <v>649</v>
      </c>
      <c r="C907" s="40" t="s">
        <v>650</v>
      </c>
      <c r="D907" s="40">
        <v>1953</v>
      </c>
      <c r="E907" s="40" t="s">
        <v>1937</v>
      </c>
      <c r="F907" s="40">
        <f>COUNTIFS(Detalhe_Registro!$A:$A,A907,Detalhe_Registro!$D:$D,B907)</f>
        <v>2</v>
      </c>
      <c r="G907" s="63">
        <v>2.266667</v>
      </c>
      <c r="H907" s="63">
        <v>1.8701749999999999</v>
      </c>
      <c r="I907" s="62">
        <f>SUMIFS(Detalhe_Registro!$F:$F,Detalhe_Registro!$A:$A,A907,Detalhe_Registro!$D:$D,B907)</f>
        <v>227</v>
      </c>
      <c r="J907" s="63">
        <f>SUMIFS(Detalhe_Registro!$G:$G,Detalhe_Registro!$A:$A,A907,Detalhe_Registro!$D:$D,B907)</f>
        <v>7.32</v>
      </c>
      <c r="K907" s="40" t="str">
        <f>IF(G907="","",IF(G907&lt;Premissas!$C$8,"&lt; 1,00",IF(G907&lt;Premissas!$C$9,"1,00 – 1,19",IF(G907&lt;Premissas!$C$10,"1,20 – 1,39",IF(G907&lt;Premissas!$C$11,"1,40 – 1,59",IF(G907&lt;Premissas!$C$12,"1,60 – 1,99","≥ 2,00"))))))</f>
        <v>≥ 2,00</v>
      </c>
      <c r="L907" s="64">
        <f>IF(G907="","",MIN(Premissas!$C$17,IF(G907&lt;Premissas!$C$8,Premissas!$E$7,IF(G907&lt;Premissas!$C$9,Premissas!$E$8,IF(G907&lt;Premissas!$C$10,Premissas!$E$9,IF(G907&lt;Premissas!$C$11,Premissas!$E$10,IF(G907&lt;Premissas!$C$12,Premissas!$E$11,Premissas!$E$12)))))))</f>
        <v>750</v>
      </c>
      <c r="M907" s="65">
        <f>IF(OR(L907="",L907=0),0,L907/Premissas!$C$16)</f>
        <v>28.846153846153847</v>
      </c>
      <c r="N907" s="40" t="str">
        <f>IF(L907&gt;=Premissas!$C$17,"SIM","NÃO")</f>
        <v>SIM</v>
      </c>
    </row>
    <row r="908" spans="1:14" ht="15" customHeight="1">
      <c r="A908" s="40">
        <v>8</v>
      </c>
      <c r="B908" s="40" t="s">
        <v>1806</v>
      </c>
      <c r="C908" s="40" t="s">
        <v>1807</v>
      </c>
      <c r="D908" s="40">
        <v>1953</v>
      </c>
      <c r="E908" s="40" t="s">
        <v>1937</v>
      </c>
      <c r="F908" s="40">
        <f>COUNTIFS(Detalhe_Registro!$A:$A,A908,Detalhe_Registro!$D:$D,B908)</f>
        <v>2</v>
      </c>
      <c r="G908" s="63">
        <v>1.1052630000000001</v>
      </c>
      <c r="H908" s="63">
        <v>0.65263199999999999</v>
      </c>
      <c r="I908" s="62">
        <f>SUMIFS(Detalhe_Registro!$F:$F,Detalhe_Registro!$A:$A,A908,Detalhe_Registro!$D:$D,B908)</f>
        <v>346</v>
      </c>
      <c r="J908" s="63">
        <f>SUMIFS(Detalhe_Registro!$G:$G,Detalhe_Registro!$A:$A,A908,Detalhe_Registro!$D:$D,B908)</f>
        <v>24.270000000000003</v>
      </c>
      <c r="K908" s="40" t="str">
        <f>IF(G908="","",IF(G908&lt;Premissas!$C$8,"&lt; 1,00",IF(G908&lt;Premissas!$C$9,"1,00 – 1,19",IF(G908&lt;Premissas!$C$10,"1,20 – 1,39",IF(G908&lt;Premissas!$C$11,"1,40 – 1,59",IF(G908&lt;Premissas!$C$12,"1,60 – 1,99","≥ 2,00"))))))</f>
        <v>1,00 – 1,19</v>
      </c>
      <c r="L908" s="64">
        <f>IF(G908="","",MIN(Premissas!$C$17,IF(G908&lt;Premissas!$C$8,Premissas!$E$7,IF(G908&lt;Premissas!$C$9,Premissas!$E$8,IF(G908&lt;Premissas!$C$10,Premissas!$E$9,IF(G908&lt;Premissas!$C$11,Premissas!$E$10,IF(G908&lt;Premissas!$C$12,Premissas!$E$11,Premissas!$E$12)))))))</f>
        <v>100</v>
      </c>
      <c r="M908" s="65">
        <f>IF(OR(L908="",L908=0),0,L908/Premissas!$C$16)</f>
        <v>3.8461538461538463</v>
      </c>
      <c r="N908" s="40" t="str">
        <f>IF(L908&gt;=Premissas!$C$17,"SIM","NÃO")</f>
        <v>NÃO</v>
      </c>
    </row>
    <row r="909" spans="1:14" ht="15" customHeight="1">
      <c r="A909" s="40">
        <v>8</v>
      </c>
      <c r="B909" s="40" t="s">
        <v>615</v>
      </c>
      <c r="C909" s="40" t="s">
        <v>616</v>
      </c>
      <c r="D909" s="40">
        <v>1953</v>
      </c>
      <c r="E909" s="40" t="s">
        <v>1940</v>
      </c>
      <c r="F909" s="40">
        <f>COUNTIFS(Detalhe_Registro!$A:$A,A909,Detalhe_Registro!$D:$D,B909)</f>
        <v>3</v>
      </c>
      <c r="G909" s="63">
        <v>10.722222</v>
      </c>
      <c r="H909" s="63">
        <v>5.2231969999999999</v>
      </c>
      <c r="I909" s="62">
        <f>SUMIFS(Detalhe_Registro!$F:$F,Detalhe_Registro!$A:$A,A909,Detalhe_Registro!$D:$D,B909)</f>
        <v>2448</v>
      </c>
      <c r="J909" s="63">
        <f>SUMIFS(Detalhe_Registro!$G:$G,Detalhe_Registro!$A:$A,A909,Detalhe_Registro!$D:$D,B909)</f>
        <v>31.610000000000003</v>
      </c>
      <c r="K909" s="40" t="str">
        <f>IF(G909="","",IF(G909&lt;Premissas!$C$8,"&lt; 1,00",IF(G909&lt;Premissas!$C$9,"1,00 – 1,19",IF(G909&lt;Premissas!$C$10,"1,20 – 1,39",IF(G909&lt;Premissas!$C$11,"1,40 – 1,59",IF(G909&lt;Premissas!$C$12,"1,60 – 1,99","≥ 2,00"))))))</f>
        <v>≥ 2,00</v>
      </c>
      <c r="L909" s="64">
        <f>IF(G909="","",MIN(Premissas!$C$17,IF(G909&lt;Premissas!$C$8,Premissas!$E$7,IF(G909&lt;Premissas!$C$9,Premissas!$E$8,IF(G909&lt;Premissas!$C$10,Premissas!$E$9,IF(G909&lt;Premissas!$C$11,Premissas!$E$10,IF(G909&lt;Premissas!$C$12,Premissas!$E$11,Premissas!$E$12)))))))</f>
        <v>750</v>
      </c>
      <c r="M909" s="65">
        <f>IF(OR(L909="",L909=0),0,L909/Premissas!$C$16)</f>
        <v>28.846153846153847</v>
      </c>
      <c r="N909" s="40" t="str">
        <f>IF(L909&gt;=Premissas!$C$17,"SIM","NÃO")</f>
        <v>SIM</v>
      </c>
    </row>
    <row r="910" spans="1:14" ht="15" customHeight="1">
      <c r="A910" s="40">
        <v>8</v>
      </c>
      <c r="B910" s="40" t="s">
        <v>1798</v>
      </c>
      <c r="C910" s="40" t="s">
        <v>1799</v>
      </c>
      <c r="D910" s="40">
        <v>1953</v>
      </c>
      <c r="E910" s="40" t="s">
        <v>20</v>
      </c>
      <c r="F910" s="40">
        <f>COUNTIFS(Detalhe_Registro!$A:$A,A910,Detalhe_Registro!$D:$D,B910)</f>
        <v>1</v>
      </c>
      <c r="G910" s="63">
        <v>0.368421</v>
      </c>
      <c r="H910" s="63">
        <v>0.368421</v>
      </c>
      <c r="I910" s="62">
        <f>SUMIFS(Detalhe_Registro!$F:$F,Detalhe_Registro!$A:$A,A910,Detalhe_Registro!$D:$D,B910)</f>
        <v>43</v>
      </c>
      <c r="J910" s="63">
        <f>SUMIFS(Detalhe_Registro!$G:$G,Detalhe_Registro!$A:$A,A910,Detalhe_Registro!$D:$D,B910)</f>
        <v>6</v>
      </c>
      <c r="K910" s="40" t="str">
        <f>IF(G910="","",IF(G910&lt;Premissas!$C$8,"&lt; 1,00",IF(G910&lt;Premissas!$C$9,"1,00 – 1,19",IF(G910&lt;Premissas!$C$10,"1,20 – 1,39",IF(G910&lt;Premissas!$C$11,"1,40 – 1,59",IF(G910&lt;Premissas!$C$12,"1,60 – 1,99","≥ 2,00"))))))</f>
        <v>&lt; 1,00</v>
      </c>
      <c r="L910" s="64">
        <f>IF(G910="","",MIN(Premissas!$C$17,IF(G910&lt;Premissas!$C$8,Premissas!$E$7,IF(G910&lt;Premissas!$C$9,Premissas!$E$8,IF(G910&lt;Premissas!$C$10,Premissas!$E$9,IF(G910&lt;Premissas!$C$11,Premissas!$E$10,IF(G910&lt;Premissas!$C$12,Premissas!$E$11,Premissas!$E$12)))))))</f>
        <v>0</v>
      </c>
      <c r="M910" s="65">
        <f>IF(OR(L910="",L910=0),0,L910/Premissas!$C$16)</f>
        <v>0</v>
      </c>
      <c r="N910" s="40" t="str">
        <f>IF(L910&gt;=Premissas!$C$17,"SIM","NÃO")</f>
        <v>NÃO</v>
      </c>
    </row>
    <row r="911" spans="1:14" ht="15" customHeight="1">
      <c r="A911" s="40">
        <v>8</v>
      </c>
      <c r="B911" s="40" t="s">
        <v>575</v>
      </c>
      <c r="C911" s="40" t="s">
        <v>576</v>
      </c>
      <c r="D911" s="40">
        <v>1953</v>
      </c>
      <c r="E911" s="40" t="s">
        <v>22</v>
      </c>
      <c r="F911" s="40">
        <f>COUNTIFS(Detalhe_Registro!$A:$A,A911,Detalhe_Registro!$D:$D,B911)</f>
        <v>1</v>
      </c>
      <c r="G911" s="63">
        <v>3.8421050000000001</v>
      </c>
      <c r="H911" s="63">
        <v>3.8421050000000001</v>
      </c>
      <c r="I911" s="62">
        <f>SUMIFS(Detalhe_Registro!$F:$F,Detalhe_Registro!$A:$A,A911,Detalhe_Registro!$D:$D,B911)</f>
        <v>1345</v>
      </c>
      <c r="J911" s="63">
        <f>SUMIFS(Detalhe_Registro!$G:$G,Detalhe_Registro!$A:$A,A911,Detalhe_Registro!$D:$D,B911)</f>
        <v>18.34</v>
      </c>
      <c r="K911" s="40" t="str">
        <f>IF(G911="","",IF(G911&lt;Premissas!$C$8,"&lt; 1,00",IF(G911&lt;Premissas!$C$9,"1,00 – 1,19",IF(G911&lt;Premissas!$C$10,"1,20 – 1,39",IF(G911&lt;Premissas!$C$11,"1,40 – 1,59",IF(G911&lt;Premissas!$C$12,"1,60 – 1,99","≥ 2,00"))))))</f>
        <v>≥ 2,00</v>
      </c>
      <c r="L911" s="64">
        <f>IF(G911="","",MIN(Premissas!$C$17,IF(G911&lt;Premissas!$C$8,Premissas!$E$7,IF(G911&lt;Premissas!$C$9,Premissas!$E$8,IF(G911&lt;Premissas!$C$10,Premissas!$E$9,IF(G911&lt;Premissas!$C$11,Premissas!$E$10,IF(G911&lt;Premissas!$C$12,Premissas!$E$11,Premissas!$E$12)))))))</f>
        <v>750</v>
      </c>
      <c r="M911" s="65">
        <f>IF(OR(L911="",L911=0),0,L911/Premissas!$C$16)</f>
        <v>28.846153846153847</v>
      </c>
      <c r="N911" s="40" t="str">
        <f>IF(L911&gt;=Premissas!$C$17,"SIM","NÃO")</f>
        <v>SIM</v>
      </c>
    </row>
    <row r="912" spans="1:14" ht="15" customHeight="1">
      <c r="A912" s="40">
        <v>8</v>
      </c>
      <c r="B912" s="40" t="s">
        <v>583</v>
      </c>
      <c r="C912" s="40" t="s">
        <v>584</v>
      </c>
      <c r="D912" s="40">
        <v>1953</v>
      </c>
      <c r="E912" s="40" t="s">
        <v>1943</v>
      </c>
      <c r="F912" s="40">
        <f>COUNTIFS(Detalhe_Registro!$A:$A,A912,Detalhe_Registro!$D:$D,B912)</f>
        <v>2</v>
      </c>
      <c r="G912" s="63">
        <v>2.3684210000000001</v>
      </c>
      <c r="H912" s="63">
        <v>2.2368420000000002</v>
      </c>
      <c r="I912" s="62">
        <f>SUMIFS(Detalhe_Registro!$F:$F,Detalhe_Registro!$A:$A,A912,Detalhe_Registro!$D:$D,B912)</f>
        <v>1576</v>
      </c>
      <c r="J912" s="63">
        <f>SUMIFS(Detalhe_Registro!$G:$G,Detalhe_Registro!$A:$A,A912,Detalhe_Registro!$D:$D,B912)</f>
        <v>39</v>
      </c>
      <c r="K912" s="40" t="str">
        <f>IF(G912="","",IF(G912&lt;Premissas!$C$8,"&lt; 1,00",IF(G912&lt;Premissas!$C$9,"1,00 – 1,19",IF(G912&lt;Premissas!$C$10,"1,20 – 1,39",IF(G912&lt;Premissas!$C$11,"1,40 – 1,59",IF(G912&lt;Premissas!$C$12,"1,60 – 1,99","≥ 2,00"))))))</f>
        <v>≥ 2,00</v>
      </c>
      <c r="L912" s="64">
        <f>IF(G912="","",MIN(Premissas!$C$17,IF(G912&lt;Premissas!$C$8,Premissas!$E$7,IF(G912&lt;Premissas!$C$9,Premissas!$E$8,IF(G912&lt;Premissas!$C$10,Premissas!$E$9,IF(G912&lt;Premissas!$C$11,Premissas!$E$10,IF(G912&lt;Premissas!$C$12,Premissas!$E$11,Premissas!$E$12)))))))</f>
        <v>750</v>
      </c>
      <c r="M912" s="65">
        <f>IF(OR(L912="",L912=0),0,L912/Premissas!$C$16)</f>
        <v>28.846153846153847</v>
      </c>
      <c r="N912" s="40" t="str">
        <f>IF(L912&gt;=Premissas!$C$17,"SIM","NÃO")</f>
        <v>SIM</v>
      </c>
    </row>
    <row r="913" spans="1:14" ht="15" customHeight="1">
      <c r="A913" s="40">
        <v>8</v>
      </c>
      <c r="B913" s="40" t="s">
        <v>669</v>
      </c>
      <c r="C913" s="40" t="s">
        <v>670</v>
      </c>
      <c r="D913" s="40">
        <v>1953</v>
      </c>
      <c r="E913" s="40" t="s">
        <v>19</v>
      </c>
      <c r="F913" s="40">
        <f>COUNTIFS(Detalhe_Registro!$A:$A,A913,Detalhe_Registro!$D:$D,B913)</f>
        <v>1</v>
      </c>
      <c r="G913" s="63">
        <v>0.222222</v>
      </c>
      <c r="H913" s="63">
        <v>0.222222</v>
      </c>
      <c r="I913" s="62">
        <f>SUMIFS(Detalhe_Registro!$F:$F,Detalhe_Registro!$A:$A,A913,Detalhe_Registro!$D:$D,B913)</f>
        <v>2</v>
      </c>
      <c r="J913" s="63">
        <f>SUMIFS(Detalhe_Registro!$G:$G,Detalhe_Registro!$A:$A,A913,Detalhe_Registro!$D:$D,B913)</f>
        <v>0.45</v>
      </c>
      <c r="K913" s="40" t="str">
        <f>IF(G913="","",IF(G913&lt;Premissas!$C$8,"&lt; 1,00",IF(G913&lt;Premissas!$C$9,"1,00 – 1,19",IF(G913&lt;Premissas!$C$10,"1,20 – 1,39",IF(G913&lt;Premissas!$C$11,"1,40 – 1,59",IF(G913&lt;Premissas!$C$12,"1,60 – 1,99","≥ 2,00"))))))</f>
        <v>&lt; 1,00</v>
      </c>
      <c r="L913" s="64">
        <f>IF(G913="","",MIN(Premissas!$C$17,IF(G913&lt;Premissas!$C$8,Premissas!$E$7,IF(G913&lt;Premissas!$C$9,Premissas!$E$8,IF(G913&lt;Premissas!$C$10,Premissas!$E$9,IF(G913&lt;Premissas!$C$11,Premissas!$E$10,IF(G913&lt;Premissas!$C$12,Premissas!$E$11,Premissas!$E$12)))))))</f>
        <v>0</v>
      </c>
      <c r="M913" s="65">
        <f>IF(OR(L913="",L913=0),0,L913/Premissas!$C$16)</f>
        <v>0</v>
      </c>
      <c r="N913" s="40" t="str">
        <f>IF(L913&gt;=Premissas!$C$17,"SIM","NÃO")</f>
        <v>NÃO</v>
      </c>
    </row>
    <row r="914" spans="1:14" ht="15" customHeight="1">
      <c r="A914" s="40">
        <v>8</v>
      </c>
      <c r="B914" s="40" t="s">
        <v>1804</v>
      </c>
      <c r="C914" s="40" t="s">
        <v>1805</v>
      </c>
      <c r="D914" s="40">
        <v>1953</v>
      </c>
      <c r="E914" s="40" t="s">
        <v>1937</v>
      </c>
      <c r="F914" s="40">
        <f>COUNTIFS(Detalhe_Registro!$A:$A,A914,Detalhe_Registro!$D:$D,B914)</f>
        <v>2</v>
      </c>
      <c r="G914" s="63">
        <v>0.6</v>
      </c>
      <c r="H914" s="63">
        <v>0.457895</v>
      </c>
      <c r="I914" s="62">
        <f>SUMIFS(Detalhe_Registro!$F:$F,Detalhe_Registro!$A:$A,A914,Detalhe_Registro!$D:$D,B914)</f>
        <v>544</v>
      </c>
      <c r="J914" s="63">
        <f>SUMIFS(Detalhe_Registro!$G:$G,Detalhe_Registro!$A:$A,A914,Detalhe_Registro!$D:$D,B914)</f>
        <v>61.9</v>
      </c>
      <c r="K914" s="40" t="str">
        <f>IF(G914="","",IF(G914&lt;Premissas!$C$8,"&lt; 1,00",IF(G914&lt;Premissas!$C$9,"1,00 – 1,19",IF(G914&lt;Premissas!$C$10,"1,20 – 1,39",IF(G914&lt;Premissas!$C$11,"1,40 – 1,59",IF(G914&lt;Premissas!$C$12,"1,60 – 1,99","≥ 2,00"))))))</f>
        <v>&lt; 1,00</v>
      </c>
      <c r="L914" s="64">
        <f>IF(G914="","",MIN(Premissas!$C$17,IF(G914&lt;Premissas!$C$8,Premissas!$E$7,IF(G914&lt;Premissas!$C$9,Premissas!$E$8,IF(G914&lt;Premissas!$C$10,Premissas!$E$9,IF(G914&lt;Premissas!$C$11,Premissas!$E$10,IF(G914&lt;Premissas!$C$12,Premissas!$E$11,Premissas!$E$12)))))))</f>
        <v>0</v>
      </c>
      <c r="M914" s="65">
        <f>IF(OR(L914="",L914=0),0,L914/Premissas!$C$16)</f>
        <v>0</v>
      </c>
      <c r="N914" s="40" t="str">
        <f>IF(L914&gt;=Premissas!$C$17,"SIM","NÃO")</f>
        <v>NÃO</v>
      </c>
    </row>
    <row r="915" spans="1:14" ht="15" customHeight="1">
      <c r="A915" s="40">
        <v>8</v>
      </c>
      <c r="B915" s="40" t="s">
        <v>1808</v>
      </c>
      <c r="C915" s="40" t="s">
        <v>1809</v>
      </c>
      <c r="D915" s="40">
        <v>1953</v>
      </c>
      <c r="E915" s="40" t="s">
        <v>19</v>
      </c>
      <c r="F915" s="40">
        <f>COUNTIFS(Detalhe_Registro!$A:$A,A915,Detalhe_Registro!$D:$D,B915)</f>
        <v>1</v>
      </c>
      <c r="G915" s="63">
        <v>0.55555600000000005</v>
      </c>
      <c r="H915" s="63">
        <v>0.55555600000000005</v>
      </c>
      <c r="I915" s="62">
        <f>SUMIFS(Detalhe_Registro!$F:$F,Detalhe_Registro!$A:$A,A915,Detalhe_Registro!$D:$D,B915)</f>
        <v>44</v>
      </c>
      <c r="J915" s="63">
        <f>SUMIFS(Detalhe_Registro!$G:$G,Detalhe_Registro!$A:$A,A915,Detalhe_Registro!$D:$D,B915)</f>
        <v>4.62</v>
      </c>
      <c r="K915" s="40" t="str">
        <f>IF(G915="","",IF(G915&lt;Premissas!$C$8,"&lt; 1,00",IF(G915&lt;Premissas!$C$9,"1,00 – 1,19",IF(G915&lt;Premissas!$C$10,"1,20 – 1,39",IF(G915&lt;Premissas!$C$11,"1,40 – 1,59",IF(G915&lt;Premissas!$C$12,"1,60 – 1,99","≥ 2,00"))))))</f>
        <v>&lt; 1,00</v>
      </c>
      <c r="L915" s="64">
        <f>IF(G915="","",MIN(Premissas!$C$17,IF(G915&lt;Premissas!$C$8,Premissas!$E$7,IF(G915&lt;Premissas!$C$9,Premissas!$E$8,IF(G915&lt;Premissas!$C$10,Premissas!$E$9,IF(G915&lt;Premissas!$C$11,Premissas!$E$10,IF(G915&lt;Premissas!$C$12,Premissas!$E$11,Premissas!$E$12)))))))</f>
        <v>0</v>
      </c>
      <c r="M915" s="65">
        <f>IF(OR(L915="",L915=0),0,L915/Premissas!$C$16)</f>
        <v>0</v>
      </c>
      <c r="N915" s="40" t="str">
        <f>IF(L915&gt;=Premissas!$C$17,"SIM","NÃO")</f>
        <v>NÃO</v>
      </c>
    </row>
    <row r="916" spans="1:14" ht="15" customHeight="1">
      <c r="A916" s="40">
        <v>8</v>
      </c>
      <c r="B916" s="40" t="s">
        <v>571</v>
      </c>
      <c r="C916" s="40" t="s">
        <v>572</v>
      </c>
      <c r="D916" s="40">
        <v>1953</v>
      </c>
      <c r="E916" s="40" t="s">
        <v>1938</v>
      </c>
      <c r="F916" s="40">
        <f>COUNTIFS(Detalhe_Registro!$A:$A,A916,Detalhe_Registro!$D:$D,B916)</f>
        <v>2</v>
      </c>
      <c r="G916" s="63">
        <v>2.8421050000000001</v>
      </c>
      <c r="H916" s="63">
        <v>2.3377189999999999</v>
      </c>
      <c r="I916" s="62">
        <f>SUMIFS(Detalhe_Registro!$F:$F,Detalhe_Registro!$A:$A,A916,Detalhe_Registro!$D:$D,B916)</f>
        <v>447</v>
      </c>
      <c r="J916" s="63">
        <f>SUMIFS(Detalhe_Registro!$G:$G,Detalhe_Registro!$A:$A,A916,Detalhe_Registro!$D:$D,B916)</f>
        <v>12.020000000000001</v>
      </c>
      <c r="K916" s="40" t="str">
        <f>IF(G916="","",IF(G916&lt;Premissas!$C$8,"&lt; 1,00",IF(G916&lt;Premissas!$C$9,"1,00 – 1,19",IF(G916&lt;Premissas!$C$10,"1,20 – 1,39",IF(G916&lt;Premissas!$C$11,"1,40 – 1,59",IF(G916&lt;Premissas!$C$12,"1,60 – 1,99","≥ 2,00"))))))</f>
        <v>≥ 2,00</v>
      </c>
      <c r="L916" s="64">
        <f>IF(G916="","",MIN(Premissas!$C$17,IF(G916&lt;Premissas!$C$8,Premissas!$E$7,IF(G916&lt;Premissas!$C$9,Premissas!$E$8,IF(G916&lt;Premissas!$C$10,Premissas!$E$9,IF(G916&lt;Premissas!$C$11,Premissas!$E$10,IF(G916&lt;Premissas!$C$12,Premissas!$E$11,Premissas!$E$12)))))))</f>
        <v>750</v>
      </c>
      <c r="M916" s="65">
        <f>IF(OR(L916="",L916=0),0,L916/Premissas!$C$16)</f>
        <v>28.846153846153847</v>
      </c>
      <c r="N916" s="40" t="str">
        <f>IF(L916&gt;=Premissas!$C$17,"SIM","NÃO")</f>
        <v>SIM</v>
      </c>
    </row>
    <row r="917" spans="1:14" ht="15" customHeight="1">
      <c r="A917" s="40">
        <v>8</v>
      </c>
      <c r="B917" s="40" t="s">
        <v>655</v>
      </c>
      <c r="C917" s="40" t="s">
        <v>656</v>
      </c>
      <c r="D917" s="40">
        <v>1953</v>
      </c>
      <c r="E917" s="40" t="s">
        <v>1940</v>
      </c>
      <c r="F917" s="40">
        <f>COUNTIFS(Detalhe_Registro!$A:$A,A917,Detalhe_Registro!$D:$D,B917)</f>
        <v>3</v>
      </c>
      <c r="G917" s="63">
        <v>6.2222220000000004</v>
      </c>
      <c r="H917" s="63">
        <v>3.0927880000000001</v>
      </c>
      <c r="I917" s="62">
        <f>SUMIFS(Detalhe_Registro!$F:$F,Detalhe_Registro!$A:$A,A917,Detalhe_Registro!$D:$D,B917)</f>
        <v>2216</v>
      </c>
      <c r="J917" s="63">
        <f>SUMIFS(Detalhe_Registro!$G:$G,Detalhe_Registro!$A:$A,A917,Detalhe_Registro!$D:$D,B917)</f>
        <v>42.300000000000004</v>
      </c>
      <c r="K917" s="40" t="str">
        <f>IF(G917="","",IF(G917&lt;Premissas!$C$8,"&lt; 1,00",IF(G917&lt;Premissas!$C$9,"1,00 – 1,19",IF(G917&lt;Premissas!$C$10,"1,20 – 1,39",IF(G917&lt;Premissas!$C$11,"1,40 – 1,59",IF(G917&lt;Premissas!$C$12,"1,60 – 1,99","≥ 2,00"))))))</f>
        <v>≥ 2,00</v>
      </c>
      <c r="L917" s="64">
        <f>IF(G917="","",MIN(Premissas!$C$17,IF(G917&lt;Premissas!$C$8,Premissas!$E$7,IF(G917&lt;Premissas!$C$9,Premissas!$E$8,IF(G917&lt;Premissas!$C$10,Premissas!$E$9,IF(G917&lt;Premissas!$C$11,Premissas!$E$10,IF(G917&lt;Premissas!$C$12,Premissas!$E$11,Premissas!$E$12)))))))</f>
        <v>750</v>
      </c>
      <c r="M917" s="65">
        <f>IF(OR(L917="",L917=0),0,L917/Premissas!$C$16)</f>
        <v>28.846153846153847</v>
      </c>
      <c r="N917" s="40" t="str">
        <f>IF(L917&gt;=Premissas!$C$17,"SIM","NÃO")</f>
        <v>SIM</v>
      </c>
    </row>
    <row r="918" spans="1:14" ht="15" customHeight="1">
      <c r="A918" s="40">
        <v>8</v>
      </c>
      <c r="B918" s="40" t="s">
        <v>1914</v>
      </c>
      <c r="C918" s="40" t="s">
        <v>1915</v>
      </c>
      <c r="D918" s="40">
        <v>1974</v>
      </c>
      <c r="E918" s="40" t="s">
        <v>1937</v>
      </c>
      <c r="F918" s="40">
        <f>COUNTIFS(Detalhe_Registro!$A:$A,A918,Detalhe_Registro!$D:$D,B918)</f>
        <v>2</v>
      </c>
      <c r="G918" s="63">
        <v>0.125</v>
      </c>
      <c r="H918" s="63">
        <v>7.4694999999999998E-2</v>
      </c>
      <c r="I918" s="62">
        <f>SUMIFS(Detalhe_Registro!$F:$F,Detalhe_Registro!$A:$A,A918,Detalhe_Registro!$D:$D,B918)</f>
        <v>16</v>
      </c>
      <c r="J918" s="63">
        <f>SUMIFS(Detalhe_Registro!$G:$G,Detalhe_Registro!$A:$A,A918,Detalhe_Registro!$D:$D,B918)</f>
        <v>9.2799999999999994</v>
      </c>
      <c r="K918" s="40" t="str">
        <f>IF(G918="","",IF(G918&lt;Premissas!$C$8,"&lt; 1,00",IF(G918&lt;Premissas!$C$9,"1,00 – 1,19",IF(G918&lt;Premissas!$C$10,"1,20 – 1,39",IF(G918&lt;Premissas!$C$11,"1,40 – 1,59",IF(G918&lt;Premissas!$C$12,"1,60 – 1,99","≥ 2,00"))))))</f>
        <v>&lt; 1,00</v>
      </c>
      <c r="L918" s="64">
        <f>IF(G918="","",MIN(Premissas!$C$17,IF(G918&lt;Premissas!$C$8,Premissas!$E$7,IF(G918&lt;Premissas!$C$9,Premissas!$E$8,IF(G918&lt;Premissas!$C$10,Premissas!$E$9,IF(G918&lt;Premissas!$C$11,Premissas!$E$10,IF(G918&lt;Premissas!$C$12,Premissas!$E$11,Premissas!$E$12)))))))</f>
        <v>0</v>
      </c>
      <c r="M918" s="65">
        <f>IF(OR(L918="",L918=0),0,L918/Premissas!$C$16)</f>
        <v>0</v>
      </c>
      <c r="N918" s="40" t="str">
        <f>IF(L918&gt;=Premissas!$C$17,"SIM","NÃO")</f>
        <v>NÃO</v>
      </c>
    </row>
    <row r="919" spans="1:14" ht="15" customHeight="1">
      <c r="A919" s="40">
        <v>8</v>
      </c>
      <c r="B919" s="40" t="s">
        <v>682</v>
      </c>
      <c r="C919" s="40" t="s">
        <v>683</v>
      </c>
      <c r="D919" s="40">
        <v>1974</v>
      </c>
      <c r="E919" s="40" t="s">
        <v>22</v>
      </c>
      <c r="F919" s="40">
        <f>COUNTIFS(Detalhe_Registro!$A:$A,A919,Detalhe_Registro!$D:$D,B919)</f>
        <v>1</v>
      </c>
      <c r="G919" s="63">
        <v>3.2222219999999999</v>
      </c>
      <c r="H919" s="63">
        <v>3.2222219999999999</v>
      </c>
      <c r="I919" s="62">
        <f>SUMIFS(Detalhe_Registro!$F:$F,Detalhe_Registro!$A:$A,A919,Detalhe_Registro!$D:$D,B919)</f>
        <v>1544</v>
      </c>
      <c r="J919" s="63">
        <f>SUMIFS(Detalhe_Registro!$G:$G,Detalhe_Registro!$A:$A,A919,Detalhe_Registro!$D:$D,B919)</f>
        <v>53.51</v>
      </c>
      <c r="K919" s="40" t="str">
        <f>IF(G919="","",IF(G919&lt;Premissas!$C$8,"&lt; 1,00",IF(G919&lt;Premissas!$C$9,"1,00 – 1,19",IF(G919&lt;Premissas!$C$10,"1,20 – 1,39",IF(G919&lt;Premissas!$C$11,"1,40 – 1,59",IF(G919&lt;Premissas!$C$12,"1,60 – 1,99","≥ 2,00"))))))</f>
        <v>≥ 2,00</v>
      </c>
      <c r="L919" s="64">
        <f>IF(G919="","",MIN(Premissas!$C$17,IF(G919&lt;Premissas!$C$8,Premissas!$E$7,IF(G919&lt;Premissas!$C$9,Premissas!$E$8,IF(G919&lt;Premissas!$C$10,Premissas!$E$9,IF(G919&lt;Premissas!$C$11,Premissas!$E$10,IF(G919&lt;Premissas!$C$12,Premissas!$E$11,Premissas!$E$12)))))))</f>
        <v>750</v>
      </c>
      <c r="M919" s="65">
        <f>IF(OR(L919="",L919=0),0,L919/Premissas!$C$16)</f>
        <v>28.846153846153847</v>
      </c>
      <c r="N919" s="40" t="str">
        <f>IF(L919&gt;=Premissas!$C$17,"SIM","NÃO")</f>
        <v>SIM</v>
      </c>
    </row>
    <row r="920" spans="1:14" ht="15" customHeight="1">
      <c r="A920" s="40">
        <v>8</v>
      </c>
      <c r="B920" s="40" t="s">
        <v>708</v>
      </c>
      <c r="C920" s="40" t="s">
        <v>709</v>
      </c>
      <c r="D920" s="40">
        <v>1974</v>
      </c>
      <c r="E920" s="40" t="s">
        <v>1940</v>
      </c>
      <c r="F920" s="40">
        <f>COUNTIFS(Detalhe_Registro!$A:$A,A920,Detalhe_Registro!$D:$D,B920)</f>
        <v>3</v>
      </c>
      <c r="G920" s="63">
        <v>3.3414630000000001</v>
      </c>
      <c r="H920" s="63">
        <v>2.9641999999999999</v>
      </c>
      <c r="I920" s="62">
        <f>SUMIFS(Detalhe_Registro!$F:$F,Detalhe_Registro!$A:$A,A920,Detalhe_Registro!$D:$D,B920)</f>
        <v>2418</v>
      </c>
      <c r="J920" s="63">
        <f>SUMIFS(Detalhe_Registro!$G:$G,Detalhe_Registro!$A:$A,A920,Detalhe_Registro!$D:$D,B920)</f>
        <v>27.29</v>
      </c>
      <c r="K920" s="40" t="str">
        <f>IF(G920="","",IF(G920&lt;Premissas!$C$8,"&lt; 1,00",IF(G920&lt;Premissas!$C$9,"1,00 – 1,19",IF(G920&lt;Premissas!$C$10,"1,20 – 1,39",IF(G920&lt;Premissas!$C$11,"1,40 – 1,59",IF(G920&lt;Premissas!$C$12,"1,60 – 1,99","≥ 2,00"))))))</f>
        <v>≥ 2,00</v>
      </c>
      <c r="L920" s="64">
        <f>IF(G920="","",MIN(Premissas!$C$17,IF(G920&lt;Premissas!$C$8,Premissas!$E$7,IF(G920&lt;Premissas!$C$9,Premissas!$E$8,IF(G920&lt;Premissas!$C$10,Premissas!$E$9,IF(G920&lt;Premissas!$C$11,Premissas!$E$10,IF(G920&lt;Premissas!$C$12,Premissas!$E$11,Premissas!$E$12)))))))</f>
        <v>750</v>
      </c>
      <c r="M920" s="65">
        <f>IF(OR(L920="",L920=0),0,L920/Premissas!$C$16)</f>
        <v>28.846153846153847</v>
      </c>
      <c r="N920" s="40" t="str">
        <f>IF(L920&gt;=Premissas!$C$17,"SIM","NÃO")</f>
        <v>SIM</v>
      </c>
    </row>
    <row r="921" spans="1:14" ht="15" customHeight="1">
      <c r="A921" s="40">
        <v>8</v>
      </c>
      <c r="B921" s="40" t="s">
        <v>692</v>
      </c>
      <c r="C921" s="40" t="s">
        <v>693</v>
      </c>
      <c r="D921" s="40">
        <v>1974</v>
      </c>
      <c r="E921" s="40" t="s">
        <v>1940</v>
      </c>
      <c r="F921" s="40">
        <f>COUNTIFS(Detalhe_Registro!$A:$A,A921,Detalhe_Registro!$D:$D,B921)</f>
        <v>3</v>
      </c>
      <c r="G921" s="63">
        <v>1.8125</v>
      </c>
      <c r="H921" s="63">
        <v>1.26529</v>
      </c>
      <c r="I921" s="62">
        <f>SUMIFS(Detalhe_Registro!$F:$F,Detalhe_Registro!$A:$A,A921,Detalhe_Registro!$D:$D,B921)</f>
        <v>1300</v>
      </c>
      <c r="J921" s="63">
        <f>SUMIFS(Detalhe_Registro!$G:$G,Detalhe_Registro!$A:$A,A921,Detalhe_Registro!$D:$D,B921)</f>
        <v>43.69</v>
      </c>
      <c r="K921" s="40" t="str">
        <f>IF(G921="","",IF(G921&lt;Premissas!$C$8,"&lt; 1,00",IF(G921&lt;Premissas!$C$9,"1,00 – 1,19",IF(G921&lt;Premissas!$C$10,"1,20 – 1,39",IF(G921&lt;Premissas!$C$11,"1,40 – 1,59",IF(G921&lt;Premissas!$C$12,"1,60 – 1,99","≥ 2,00"))))))</f>
        <v>1,60 – 1,99</v>
      </c>
      <c r="L921" s="64">
        <f>IF(G921="","",MIN(Premissas!$C$17,IF(G921&lt;Premissas!$C$8,Premissas!$E$7,IF(G921&lt;Premissas!$C$9,Premissas!$E$8,IF(G921&lt;Premissas!$C$10,Premissas!$E$9,IF(G921&lt;Premissas!$C$11,Premissas!$E$10,IF(G921&lt;Premissas!$C$12,Premissas!$E$11,Premissas!$E$12)))))))</f>
        <v>500</v>
      </c>
      <c r="M921" s="65">
        <f>IF(OR(L921="",L921=0),0,L921/Premissas!$C$16)</f>
        <v>19.23076923076923</v>
      </c>
      <c r="N921" s="40" t="str">
        <f>IF(L921&gt;=Premissas!$C$17,"SIM","NÃO")</f>
        <v>NÃO</v>
      </c>
    </row>
    <row r="922" spans="1:14" ht="15" customHeight="1">
      <c r="A922" s="40">
        <v>8</v>
      </c>
      <c r="B922" s="40" t="s">
        <v>698</v>
      </c>
      <c r="C922" s="40" t="s">
        <v>699</v>
      </c>
      <c r="D922" s="40">
        <v>1974</v>
      </c>
      <c r="E922" s="40" t="s">
        <v>1940</v>
      </c>
      <c r="F922" s="40">
        <f>COUNTIFS(Detalhe_Registro!$A:$A,A922,Detalhe_Registro!$D:$D,B922)</f>
        <v>3</v>
      </c>
      <c r="G922" s="63">
        <v>5.0909089999999999</v>
      </c>
      <c r="H922" s="63">
        <v>2.671055</v>
      </c>
      <c r="I922" s="62">
        <f>SUMIFS(Detalhe_Registro!$F:$F,Detalhe_Registro!$A:$A,A922,Detalhe_Registro!$D:$D,B922)</f>
        <v>614</v>
      </c>
      <c r="J922" s="63">
        <f>SUMIFS(Detalhe_Registro!$G:$G,Detalhe_Registro!$A:$A,A922,Detalhe_Registro!$D:$D,B922)</f>
        <v>9.99</v>
      </c>
      <c r="K922" s="40" t="str">
        <f>IF(G922="","",IF(G922&lt;Premissas!$C$8,"&lt; 1,00",IF(G922&lt;Premissas!$C$9,"1,00 – 1,19",IF(G922&lt;Premissas!$C$10,"1,20 – 1,39",IF(G922&lt;Premissas!$C$11,"1,40 – 1,59",IF(G922&lt;Premissas!$C$12,"1,60 – 1,99","≥ 2,00"))))))</f>
        <v>≥ 2,00</v>
      </c>
      <c r="L922" s="64">
        <f>IF(G922="","",MIN(Premissas!$C$17,IF(G922&lt;Premissas!$C$8,Premissas!$E$7,IF(G922&lt;Premissas!$C$9,Premissas!$E$8,IF(G922&lt;Premissas!$C$10,Premissas!$E$9,IF(G922&lt;Premissas!$C$11,Premissas!$E$10,IF(G922&lt;Premissas!$C$12,Premissas!$E$11,Premissas!$E$12)))))))</f>
        <v>750</v>
      </c>
      <c r="M922" s="65">
        <f>IF(OR(L922="",L922=0),0,L922/Premissas!$C$16)</f>
        <v>28.846153846153847</v>
      </c>
      <c r="N922" s="40" t="str">
        <f>IF(L922&gt;=Premissas!$C$17,"SIM","NÃO")</f>
        <v>SIM</v>
      </c>
    </row>
    <row r="923" spans="1:14" ht="15" customHeight="1">
      <c r="A923" s="40">
        <v>8</v>
      </c>
      <c r="B923" s="40" t="s">
        <v>706</v>
      </c>
      <c r="C923" s="40" t="s">
        <v>707</v>
      </c>
      <c r="D923" s="40">
        <v>1974</v>
      </c>
      <c r="E923" s="40" t="s">
        <v>1940</v>
      </c>
      <c r="F923" s="40">
        <f>COUNTIFS(Detalhe_Registro!$A:$A,A923,Detalhe_Registro!$D:$D,B923)</f>
        <v>3</v>
      </c>
      <c r="G923" s="63">
        <v>2</v>
      </c>
      <c r="H923" s="63">
        <v>1.681079</v>
      </c>
      <c r="I923" s="62">
        <f>SUMIFS(Detalhe_Registro!$F:$F,Detalhe_Registro!$A:$A,A923,Detalhe_Registro!$D:$D,B923)</f>
        <v>2941</v>
      </c>
      <c r="J923" s="63">
        <f>SUMIFS(Detalhe_Registro!$G:$G,Detalhe_Registro!$A:$A,A923,Detalhe_Registro!$D:$D,B923)</f>
        <v>49.010000000000005</v>
      </c>
      <c r="K923" s="40" t="str">
        <f>IF(G923="","",IF(G923&lt;Premissas!$C$8,"&lt; 1,00",IF(G923&lt;Premissas!$C$9,"1,00 – 1,19",IF(G923&lt;Premissas!$C$10,"1,20 – 1,39",IF(G923&lt;Premissas!$C$11,"1,40 – 1,59",IF(G923&lt;Premissas!$C$12,"1,60 – 1,99","≥ 2,00"))))))</f>
        <v>≥ 2,00</v>
      </c>
      <c r="L923" s="64">
        <f>IF(G923="","",MIN(Premissas!$C$17,IF(G923&lt;Premissas!$C$8,Premissas!$E$7,IF(G923&lt;Premissas!$C$9,Premissas!$E$8,IF(G923&lt;Premissas!$C$10,Premissas!$E$9,IF(G923&lt;Premissas!$C$11,Premissas!$E$10,IF(G923&lt;Premissas!$C$12,Premissas!$E$11,Premissas!$E$12)))))))</f>
        <v>750</v>
      </c>
      <c r="M923" s="65">
        <f>IF(OR(L923="",L923=0),0,L923/Premissas!$C$16)</f>
        <v>28.846153846153847</v>
      </c>
      <c r="N923" s="40" t="str">
        <f>IF(L923&gt;=Premissas!$C$17,"SIM","NÃO")</f>
        <v>SIM</v>
      </c>
    </row>
    <row r="924" spans="1:14" ht="15" customHeight="1">
      <c r="A924" s="40">
        <v>8</v>
      </c>
      <c r="B924" s="40" t="s">
        <v>694</v>
      </c>
      <c r="C924" s="40" t="s">
        <v>695</v>
      </c>
      <c r="D924" s="40">
        <v>1974</v>
      </c>
      <c r="E924" s="40" t="s">
        <v>1939</v>
      </c>
      <c r="F924" s="40">
        <f>COUNTIFS(Detalhe_Registro!$A:$A,A924,Detalhe_Registro!$D:$D,B924)</f>
        <v>2</v>
      </c>
      <c r="G924" s="63">
        <v>8.3125</v>
      </c>
      <c r="H924" s="63">
        <v>5.8380679999999998</v>
      </c>
      <c r="I924" s="62">
        <f>SUMIFS(Detalhe_Registro!$F:$F,Detalhe_Registro!$A:$A,A924,Detalhe_Registro!$D:$D,B924)</f>
        <v>1155</v>
      </c>
      <c r="J924" s="63">
        <f>SUMIFS(Detalhe_Registro!$G:$G,Detalhe_Registro!$A:$A,A924,Detalhe_Registro!$D:$D,B924)</f>
        <v>15.66</v>
      </c>
      <c r="K924" s="40" t="str">
        <f>IF(G924="","",IF(G924&lt;Premissas!$C$8,"&lt; 1,00",IF(G924&lt;Premissas!$C$9,"1,00 – 1,19",IF(G924&lt;Premissas!$C$10,"1,20 – 1,39",IF(G924&lt;Premissas!$C$11,"1,40 – 1,59",IF(G924&lt;Premissas!$C$12,"1,60 – 1,99","≥ 2,00"))))))</f>
        <v>≥ 2,00</v>
      </c>
      <c r="L924" s="64">
        <f>IF(G924="","",MIN(Premissas!$C$17,IF(G924&lt;Premissas!$C$8,Premissas!$E$7,IF(G924&lt;Premissas!$C$9,Premissas!$E$8,IF(G924&lt;Premissas!$C$10,Premissas!$E$9,IF(G924&lt;Premissas!$C$11,Premissas!$E$10,IF(G924&lt;Premissas!$C$12,Premissas!$E$11,Premissas!$E$12)))))))</f>
        <v>750</v>
      </c>
      <c r="M924" s="65">
        <f>IF(OR(L924="",L924=0),0,L924/Premissas!$C$16)</f>
        <v>28.846153846153847</v>
      </c>
      <c r="N924" s="40" t="str">
        <f>IF(L924&gt;=Premissas!$C$17,"SIM","NÃO")</f>
        <v>SIM</v>
      </c>
    </row>
    <row r="925" spans="1:14" ht="15" customHeight="1">
      <c r="A925" s="40">
        <v>8</v>
      </c>
      <c r="B925" s="40" t="s">
        <v>700</v>
      </c>
      <c r="C925" s="40" t="s">
        <v>701</v>
      </c>
      <c r="D925" s="40">
        <v>1974</v>
      </c>
      <c r="E925" s="40" t="s">
        <v>22</v>
      </c>
      <c r="F925" s="40">
        <f>COUNTIFS(Detalhe_Registro!$A:$A,A925,Detalhe_Registro!$D:$D,B925)</f>
        <v>1</v>
      </c>
      <c r="G925" s="63">
        <v>2.7777780000000001</v>
      </c>
      <c r="H925" s="63">
        <v>2.7777780000000001</v>
      </c>
      <c r="I925" s="62">
        <f>SUMIFS(Detalhe_Registro!$F:$F,Detalhe_Registro!$A:$A,A925,Detalhe_Registro!$D:$D,B925)</f>
        <v>1519</v>
      </c>
      <c r="J925" s="63">
        <f>SUMIFS(Detalhe_Registro!$G:$G,Detalhe_Registro!$A:$A,A925,Detalhe_Registro!$D:$D,B925)</f>
        <v>59.88</v>
      </c>
      <c r="K925" s="40" t="str">
        <f>IF(G925="","",IF(G925&lt;Premissas!$C$8,"&lt; 1,00",IF(G925&lt;Premissas!$C$9,"1,00 – 1,19",IF(G925&lt;Premissas!$C$10,"1,20 – 1,39",IF(G925&lt;Premissas!$C$11,"1,40 – 1,59",IF(G925&lt;Premissas!$C$12,"1,60 – 1,99","≥ 2,00"))))))</f>
        <v>≥ 2,00</v>
      </c>
      <c r="L925" s="64">
        <f>IF(G925="","",MIN(Premissas!$C$17,IF(G925&lt;Premissas!$C$8,Premissas!$E$7,IF(G925&lt;Premissas!$C$9,Premissas!$E$8,IF(G925&lt;Premissas!$C$10,Premissas!$E$9,IF(G925&lt;Premissas!$C$11,Premissas!$E$10,IF(G925&lt;Premissas!$C$12,Premissas!$E$11,Premissas!$E$12)))))))</f>
        <v>750</v>
      </c>
      <c r="M925" s="65">
        <f>IF(OR(L925="",L925=0),0,L925/Premissas!$C$16)</f>
        <v>28.846153846153847</v>
      </c>
      <c r="N925" s="40" t="str">
        <f>IF(L925&gt;=Premissas!$C$17,"SIM","NÃO")</f>
        <v>SIM</v>
      </c>
    </row>
    <row r="926" spans="1:14" ht="15" customHeight="1">
      <c r="A926" s="40">
        <v>8</v>
      </c>
      <c r="B926" s="40" t="s">
        <v>714</v>
      </c>
      <c r="C926" s="40" t="s">
        <v>715</v>
      </c>
      <c r="D926" s="40">
        <v>1974</v>
      </c>
      <c r="E926" s="40" t="s">
        <v>21</v>
      </c>
      <c r="F926" s="40">
        <f>COUNTIFS(Detalhe_Registro!$A:$A,A926,Detalhe_Registro!$D:$D,B926)</f>
        <v>1</v>
      </c>
      <c r="G926" s="63">
        <v>2.4375</v>
      </c>
      <c r="H926" s="63">
        <v>2.4375</v>
      </c>
      <c r="I926" s="62">
        <f>SUMIFS(Detalhe_Registro!$F:$F,Detalhe_Registro!$A:$A,A926,Detalhe_Registro!$D:$D,B926)</f>
        <v>387</v>
      </c>
      <c r="J926" s="63">
        <f>SUMIFS(Detalhe_Registro!$G:$G,Detalhe_Registro!$A:$A,A926,Detalhe_Registro!$D:$D,B926)</f>
        <v>9.83</v>
      </c>
      <c r="K926" s="40" t="str">
        <f>IF(G926="","",IF(G926&lt;Premissas!$C$8,"&lt; 1,00",IF(G926&lt;Premissas!$C$9,"1,00 – 1,19",IF(G926&lt;Premissas!$C$10,"1,20 – 1,39",IF(G926&lt;Premissas!$C$11,"1,40 – 1,59",IF(G926&lt;Premissas!$C$12,"1,60 – 1,99","≥ 2,00"))))))</f>
        <v>≥ 2,00</v>
      </c>
      <c r="L926" s="64">
        <f>IF(G926="","",MIN(Premissas!$C$17,IF(G926&lt;Premissas!$C$8,Premissas!$E$7,IF(G926&lt;Premissas!$C$9,Premissas!$E$8,IF(G926&lt;Premissas!$C$10,Premissas!$E$9,IF(G926&lt;Premissas!$C$11,Premissas!$E$10,IF(G926&lt;Premissas!$C$12,Premissas!$E$11,Premissas!$E$12)))))))</f>
        <v>750</v>
      </c>
      <c r="M926" s="65">
        <f>IF(OR(L926="",L926=0),0,L926/Premissas!$C$16)</f>
        <v>28.846153846153847</v>
      </c>
      <c r="N926" s="40" t="str">
        <f>IF(L926&gt;=Premissas!$C$17,"SIM","NÃO")</f>
        <v>SIM</v>
      </c>
    </row>
    <row r="927" spans="1:14" ht="15" customHeight="1">
      <c r="A927" s="40">
        <v>8</v>
      </c>
      <c r="B927" s="40" t="s">
        <v>716</v>
      </c>
      <c r="C927" s="40" t="s">
        <v>717</v>
      </c>
      <c r="D927" s="40">
        <v>1974</v>
      </c>
      <c r="E927" s="40" t="s">
        <v>21</v>
      </c>
      <c r="F927" s="40">
        <f>COUNTIFS(Detalhe_Registro!$A:$A,A927,Detalhe_Registro!$D:$D,B927)</f>
        <v>1</v>
      </c>
      <c r="G927" s="63">
        <v>1.3125</v>
      </c>
      <c r="H927" s="63">
        <v>1.3125</v>
      </c>
      <c r="I927" s="62">
        <f>SUMIFS(Detalhe_Registro!$F:$F,Detalhe_Registro!$A:$A,A927,Detalhe_Registro!$D:$D,B927)</f>
        <v>262</v>
      </c>
      <c r="J927" s="63">
        <f>SUMIFS(Detalhe_Registro!$G:$G,Detalhe_Registro!$A:$A,A927,Detalhe_Registro!$D:$D,B927)</f>
        <v>12.22</v>
      </c>
      <c r="K927" s="40" t="str">
        <f>IF(G927="","",IF(G927&lt;Premissas!$C$8,"&lt; 1,00",IF(G927&lt;Premissas!$C$9,"1,00 – 1,19",IF(G927&lt;Premissas!$C$10,"1,20 – 1,39",IF(G927&lt;Premissas!$C$11,"1,40 – 1,59",IF(G927&lt;Premissas!$C$12,"1,60 – 1,99","≥ 2,00"))))))</f>
        <v>1,20 – 1,39</v>
      </c>
      <c r="L927" s="64">
        <f>IF(G927="","",MIN(Premissas!$C$17,IF(G927&lt;Premissas!$C$8,Premissas!$E$7,IF(G927&lt;Premissas!$C$9,Premissas!$E$8,IF(G927&lt;Premissas!$C$10,Premissas!$E$9,IF(G927&lt;Premissas!$C$11,Premissas!$E$10,IF(G927&lt;Premissas!$C$12,Premissas!$E$11,Premissas!$E$12)))))))</f>
        <v>200</v>
      </c>
      <c r="M927" s="65">
        <f>IF(OR(L927="",L927=0),0,L927/Premissas!$C$16)</f>
        <v>7.6923076923076925</v>
      </c>
      <c r="N927" s="40" t="str">
        <f>IF(L927&gt;=Premissas!$C$17,"SIM","NÃO")</f>
        <v>NÃO</v>
      </c>
    </row>
    <row r="928" spans="1:14" ht="15" customHeight="1">
      <c r="A928" s="40">
        <v>8</v>
      </c>
      <c r="B928" s="40" t="s">
        <v>720</v>
      </c>
      <c r="C928" s="40" t="s">
        <v>721</v>
      </c>
      <c r="D928" s="40">
        <v>1974</v>
      </c>
      <c r="E928" s="40" t="s">
        <v>1939</v>
      </c>
      <c r="F928" s="40">
        <f>COUNTIFS(Detalhe_Registro!$A:$A,A928,Detalhe_Registro!$D:$D,B928)</f>
        <v>2</v>
      </c>
      <c r="G928" s="63">
        <v>1.8636360000000001</v>
      </c>
      <c r="H928" s="63">
        <v>1.431818</v>
      </c>
      <c r="I928" s="62">
        <f>SUMIFS(Detalhe_Registro!$F:$F,Detalhe_Registro!$A:$A,A928,Detalhe_Registro!$D:$D,B928)</f>
        <v>303</v>
      </c>
      <c r="J928" s="63">
        <f>SUMIFS(Detalhe_Registro!$G:$G,Detalhe_Registro!$A:$A,A928,Detalhe_Registro!$D:$D,B928)</f>
        <v>7.65</v>
      </c>
      <c r="K928" s="40" t="str">
        <f>IF(G928="","",IF(G928&lt;Premissas!$C$8,"&lt; 1,00",IF(G928&lt;Premissas!$C$9,"1,00 – 1,19",IF(G928&lt;Premissas!$C$10,"1,20 – 1,39",IF(G928&lt;Premissas!$C$11,"1,40 – 1,59",IF(G928&lt;Premissas!$C$12,"1,60 – 1,99","≥ 2,00"))))))</f>
        <v>1,60 – 1,99</v>
      </c>
      <c r="L928" s="64">
        <f>IF(G928="","",MIN(Premissas!$C$17,IF(G928&lt;Premissas!$C$8,Premissas!$E$7,IF(G928&lt;Premissas!$C$9,Premissas!$E$8,IF(G928&lt;Premissas!$C$10,Premissas!$E$9,IF(G928&lt;Premissas!$C$11,Premissas!$E$10,IF(G928&lt;Premissas!$C$12,Premissas!$E$11,Premissas!$E$12)))))))</f>
        <v>500</v>
      </c>
      <c r="M928" s="65">
        <f>IF(OR(L928="",L928=0),0,L928/Premissas!$C$16)</f>
        <v>19.23076923076923</v>
      </c>
      <c r="N928" s="40" t="str">
        <f>IF(L928&gt;=Premissas!$C$17,"SIM","NÃO")</f>
        <v>NÃO</v>
      </c>
    </row>
    <row r="929" spans="1:14" ht="15" customHeight="1">
      <c r="A929" s="40">
        <v>8</v>
      </c>
      <c r="B929" s="40" t="s">
        <v>688</v>
      </c>
      <c r="C929" s="40" t="s">
        <v>689</v>
      </c>
      <c r="D929" s="40">
        <v>1974</v>
      </c>
      <c r="E929" s="40" t="s">
        <v>1940</v>
      </c>
      <c r="F929" s="40">
        <f>COUNTIFS(Detalhe_Registro!$A:$A,A929,Detalhe_Registro!$D:$D,B929)</f>
        <v>3</v>
      </c>
      <c r="G929" s="63">
        <v>1.3125</v>
      </c>
      <c r="H929" s="63">
        <v>1.033952</v>
      </c>
      <c r="I929" s="62">
        <f>SUMIFS(Detalhe_Registro!$F:$F,Detalhe_Registro!$A:$A,A929,Detalhe_Registro!$D:$D,B929)</f>
        <v>2120</v>
      </c>
      <c r="J929" s="63">
        <f>SUMIFS(Detalhe_Registro!$G:$G,Detalhe_Registro!$A:$A,A929,Detalhe_Registro!$D:$D,B929)</f>
        <v>52.06</v>
      </c>
      <c r="K929" s="40" t="str">
        <f>IF(G929="","",IF(G929&lt;Premissas!$C$8,"&lt; 1,00",IF(G929&lt;Premissas!$C$9,"1,00 – 1,19",IF(G929&lt;Premissas!$C$10,"1,20 – 1,39",IF(G929&lt;Premissas!$C$11,"1,40 – 1,59",IF(G929&lt;Premissas!$C$12,"1,60 – 1,99","≥ 2,00"))))))</f>
        <v>1,20 – 1,39</v>
      </c>
      <c r="L929" s="64">
        <f>IF(G929="","",MIN(Premissas!$C$17,IF(G929&lt;Premissas!$C$8,Premissas!$E$7,IF(G929&lt;Premissas!$C$9,Premissas!$E$8,IF(G929&lt;Premissas!$C$10,Premissas!$E$9,IF(G929&lt;Premissas!$C$11,Premissas!$E$10,IF(G929&lt;Premissas!$C$12,Premissas!$E$11,Premissas!$E$12)))))))</f>
        <v>200</v>
      </c>
      <c r="M929" s="65">
        <f>IF(OR(L929="",L929=0),0,L929/Premissas!$C$16)</f>
        <v>7.6923076923076925</v>
      </c>
      <c r="N929" s="40" t="str">
        <f>IF(L929&gt;=Premissas!$C$17,"SIM","NÃO")</f>
        <v>NÃO</v>
      </c>
    </row>
    <row r="930" spans="1:14" ht="15" customHeight="1">
      <c r="A930" s="40">
        <v>8</v>
      </c>
      <c r="B930" s="40" t="s">
        <v>680</v>
      </c>
      <c r="C930" s="40" t="s">
        <v>681</v>
      </c>
      <c r="D930" s="40">
        <v>1974</v>
      </c>
      <c r="E930" s="40" t="s">
        <v>22</v>
      </c>
      <c r="F930" s="40">
        <f>COUNTIFS(Detalhe_Registro!$A:$A,A930,Detalhe_Registro!$D:$D,B930)</f>
        <v>1</v>
      </c>
      <c r="G930" s="63">
        <v>3.6666669999999999</v>
      </c>
      <c r="H930" s="63">
        <v>3.6666669999999999</v>
      </c>
      <c r="I930" s="62">
        <f>SUMIFS(Detalhe_Registro!$F:$F,Detalhe_Registro!$A:$A,A930,Detalhe_Registro!$D:$D,B930)</f>
        <v>1703</v>
      </c>
      <c r="J930" s="63">
        <f>SUMIFS(Detalhe_Registro!$G:$G,Detalhe_Registro!$A:$A,A930,Detalhe_Registro!$D:$D,B930)</f>
        <v>51.41</v>
      </c>
      <c r="K930" s="40" t="str">
        <f>IF(G930="","",IF(G930&lt;Premissas!$C$8,"&lt; 1,00",IF(G930&lt;Premissas!$C$9,"1,00 – 1,19",IF(G930&lt;Premissas!$C$10,"1,20 – 1,39",IF(G930&lt;Premissas!$C$11,"1,40 – 1,59",IF(G930&lt;Premissas!$C$12,"1,60 – 1,99","≥ 2,00"))))))</f>
        <v>≥ 2,00</v>
      </c>
      <c r="L930" s="64">
        <f>IF(G930="","",MIN(Premissas!$C$17,IF(G930&lt;Premissas!$C$8,Premissas!$E$7,IF(G930&lt;Premissas!$C$9,Premissas!$E$8,IF(G930&lt;Premissas!$C$10,Premissas!$E$9,IF(G930&lt;Premissas!$C$11,Premissas!$E$10,IF(G930&lt;Premissas!$C$12,Premissas!$E$11,Premissas!$E$12)))))))</f>
        <v>750</v>
      </c>
      <c r="M930" s="65">
        <f>IF(OR(L930="",L930=0),0,L930/Premissas!$C$16)</f>
        <v>28.846153846153847</v>
      </c>
      <c r="N930" s="40" t="str">
        <f>IF(L930&gt;=Premissas!$C$17,"SIM","NÃO")</f>
        <v>SIM</v>
      </c>
    </row>
    <row r="931" spans="1:14" ht="15" customHeight="1">
      <c r="A931" s="40">
        <v>8</v>
      </c>
      <c r="B931" s="40" t="s">
        <v>678</v>
      </c>
      <c r="C931" s="40" t="s">
        <v>679</v>
      </c>
      <c r="D931" s="40">
        <v>1974</v>
      </c>
      <c r="E931" s="40" t="s">
        <v>22</v>
      </c>
      <c r="F931" s="40">
        <f>COUNTIFS(Detalhe_Registro!$A:$A,A931,Detalhe_Registro!$D:$D,B931)</f>
        <v>1</v>
      </c>
      <c r="G931" s="63">
        <v>2.8888889999999998</v>
      </c>
      <c r="H931" s="63">
        <v>2.8888889999999998</v>
      </c>
      <c r="I931" s="62">
        <f>SUMIFS(Detalhe_Registro!$F:$F,Detalhe_Registro!$A:$A,A931,Detalhe_Registro!$D:$D,B931)</f>
        <v>1828</v>
      </c>
      <c r="J931" s="63">
        <f>SUMIFS(Detalhe_Registro!$G:$G,Detalhe_Registro!$A:$A,A931,Detalhe_Registro!$D:$D,B931)</f>
        <v>70.95</v>
      </c>
      <c r="K931" s="40" t="str">
        <f>IF(G931="","",IF(G931&lt;Premissas!$C$8,"&lt; 1,00",IF(G931&lt;Premissas!$C$9,"1,00 – 1,19",IF(G931&lt;Premissas!$C$10,"1,20 – 1,39",IF(G931&lt;Premissas!$C$11,"1,40 – 1,59",IF(G931&lt;Premissas!$C$12,"1,60 – 1,99","≥ 2,00"))))))</f>
        <v>≥ 2,00</v>
      </c>
      <c r="L931" s="64">
        <f>IF(G931="","",MIN(Premissas!$C$17,IF(G931&lt;Premissas!$C$8,Premissas!$E$7,IF(G931&lt;Premissas!$C$9,Premissas!$E$8,IF(G931&lt;Premissas!$C$10,Premissas!$E$9,IF(G931&lt;Premissas!$C$11,Premissas!$E$10,IF(G931&lt;Premissas!$C$12,Premissas!$E$11,Premissas!$E$12)))))))</f>
        <v>750</v>
      </c>
      <c r="M931" s="65">
        <f>IF(OR(L931="",L931=0),0,L931/Premissas!$C$16)</f>
        <v>28.846153846153847</v>
      </c>
      <c r="N931" s="40" t="str">
        <f>IF(L931&gt;=Premissas!$C$17,"SIM","NÃO")</f>
        <v>SIM</v>
      </c>
    </row>
    <row r="932" spans="1:14" ht="15" customHeight="1">
      <c r="A932" s="40">
        <v>8</v>
      </c>
      <c r="B932" s="40" t="s">
        <v>704</v>
      </c>
      <c r="C932" s="40" t="s">
        <v>705</v>
      </c>
      <c r="D932" s="40">
        <v>1974</v>
      </c>
      <c r="E932" s="40" t="s">
        <v>21</v>
      </c>
      <c r="F932" s="40">
        <f>COUNTIFS(Detalhe_Registro!$A:$A,A932,Detalhe_Registro!$D:$D,B932)</f>
        <v>1</v>
      </c>
      <c r="G932" s="63">
        <v>1.3125</v>
      </c>
      <c r="H932" s="63">
        <v>1.3125</v>
      </c>
      <c r="I932" s="62">
        <f>SUMIFS(Detalhe_Registro!$F:$F,Detalhe_Registro!$A:$A,A932,Detalhe_Registro!$D:$D,B932)</f>
        <v>355</v>
      </c>
      <c r="J932" s="63">
        <f>SUMIFS(Detalhe_Registro!$G:$G,Detalhe_Registro!$A:$A,A932,Detalhe_Registro!$D:$D,B932)</f>
        <v>16.71</v>
      </c>
      <c r="K932" s="40" t="str">
        <f>IF(G932="","",IF(G932&lt;Premissas!$C$8,"&lt; 1,00",IF(G932&lt;Premissas!$C$9,"1,00 – 1,19",IF(G932&lt;Premissas!$C$10,"1,20 – 1,39",IF(G932&lt;Premissas!$C$11,"1,40 – 1,59",IF(G932&lt;Premissas!$C$12,"1,60 – 1,99","≥ 2,00"))))))</f>
        <v>1,20 – 1,39</v>
      </c>
      <c r="L932" s="64">
        <f>IF(G932="","",MIN(Premissas!$C$17,IF(G932&lt;Premissas!$C$8,Premissas!$E$7,IF(G932&lt;Premissas!$C$9,Premissas!$E$8,IF(G932&lt;Premissas!$C$10,Premissas!$E$9,IF(G932&lt;Premissas!$C$11,Premissas!$E$10,IF(G932&lt;Premissas!$C$12,Premissas!$E$11,Premissas!$E$12)))))))</f>
        <v>200</v>
      </c>
      <c r="M932" s="65">
        <f>IF(OR(L932="",L932=0),0,L932/Premissas!$C$16)</f>
        <v>7.6923076923076925</v>
      </c>
      <c r="N932" s="40" t="str">
        <f>IF(L932&gt;=Premissas!$C$17,"SIM","NÃO")</f>
        <v>NÃO</v>
      </c>
    </row>
    <row r="933" spans="1:14" ht="15" customHeight="1">
      <c r="A933" s="40">
        <v>8</v>
      </c>
      <c r="B933" s="40" t="s">
        <v>726</v>
      </c>
      <c r="C933" s="40" t="s">
        <v>727</v>
      </c>
      <c r="D933" s="40">
        <v>1974</v>
      </c>
      <c r="E933" s="40" t="s">
        <v>21</v>
      </c>
      <c r="F933" s="40">
        <f>COUNTIFS(Detalhe_Registro!$A:$A,A933,Detalhe_Registro!$D:$D,B933)</f>
        <v>1</v>
      </c>
      <c r="G933" s="63">
        <v>1.9375</v>
      </c>
      <c r="H933" s="63">
        <v>1.9375</v>
      </c>
      <c r="I933" s="62">
        <f>SUMIFS(Detalhe_Registro!$F:$F,Detalhe_Registro!$A:$A,A933,Detalhe_Registro!$D:$D,B933)</f>
        <v>17</v>
      </c>
      <c r="J933" s="63">
        <f>SUMIFS(Detalhe_Registro!$G:$G,Detalhe_Registro!$A:$A,A933,Detalhe_Registro!$D:$D,B933)</f>
        <v>0.55000000000000004</v>
      </c>
      <c r="K933" s="40" t="str">
        <f>IF(G933="","",IF(G933&lt;Premissas!$C$8,"&lt; 1,00",IF(G933&lt;Premissas!$C$9,"1,00 – 1,19",IF(G933&lt;Premissas!$C$10,"1,20 – 1,39",IF(G933&lt;Premissas!$C$11,"1,40 – 1,59",IF(G933&lt;Premissas!$C$12,"1,60 – 1,99","≥ 2,00"))))))</f>
        <v>≥ 2,00</v>
      </c>
      <c r="L933" s="64">
        <f>IF(G933="","",MIN(Premissas!$C$17,IF(G933&lt;Premissas!$C$8,Premissas!$E$7,IF(G933&lt;Premissas!$C$9,Premissas!$E$8,IF(G933&lt;Premissas!$C$10,Premissas!$E$9,IF(G933&lt;Premissas!$C$11,Premissas!$E$10,IF(G933&lt;Premissas!$C$12,Premissas!$E$11,Premissas!$E$12)))))))</f>
        <v>750</v>
      </c>
      <c r="M933" s="65">
        <f>IF(OR(L933="",L933=0),0,L933/Premissas!$C$16)</f>
        <v>28.846153846153847</v>
      </c>
      <c r="N933" s="40" t="str">
        <f>IF(L933&gt;=Premissas!$C$17,"SIM","NÃO")</f>
        <v>SIM</v>
      </c>
    </row>
    <row r="934" spans="1:14" ht="15" customHeight="1">
      <c r="A934" s="40">
        <v>8</v>
      </c>
      <c r="B934" s="40" t="s">
        <v>702</v>
      </c>
      <c r="C934" s="40" t="s">
        <v>703</v>
      </c>
      <c r="D934" s="40">
        <v>1974</v>
      </c>
      <c r="E934" s="40" t="s">
        <v>21</v>
      </c>
      <c r="F934" s="40">
        <f>COUNTIFS(Detalhe_Registro!$A:$A,A934,Detalhe_Registro!$D:$D,B934)</f>
        <v>1</v>
      </c>
      <c r="G934" s="63">
        <v>1.375</v>
      </c>
      <c r="H934" s="63">
        <v>1.375</v>
      </c>
      <c r="I934" s="62">
        <f>SUMIFS(Detalhe_Registro!$F:$F,Detalhe_Registro!$A:$A,A934,Detalhe_Registro!$D:$D,B934)</f>
        <v>59</v>
      </c>
      <c r="J934" s="63">
        <f>SUMIFS(Detalhe_Registro!$G:$G,Detalhe_Registro!$A:$A,A934,Detalhe_Registro!$D:$D,B934)</f>
        <v>2.68</v>
      </c>
      <c r="K934" s="40" t="str">
        <f>IF(G934="","",IF(G934&lt;Premissas!$C$8,"&lt; 1,00",IF(G934&lt;Premissas!$C$9,"1,00 – 1,19",IF(G934&lt;Premissas!$C$10,"1,20 – 1,39",IF(G934&lt;Premissas!$C$11,"1,40 – 1,59",IF(G934&lt;Premissas!$C$12,"1,60 – 1,99","≥ 2,00"))))))</f>
        <v>1,20 – 1,39</v>
      </c>
      <c r="L934" s="64">
        <f>IF(G934="","",MIN(Premissas!$C$17,IF(G934&lt;Premissas!$C$8,Premissas!$E$7,IF(G934&lt;Premissas!$C$9,Premissas!$E$8,IF(G934&lt;Premissas!$C$10,Premissas!$E$9,IF(G934&lt;Premissas!$C$11,Premissas!$E$10,IF(G934&lt;Premissas!$C$12,Premissas!$E$11,Premissas!$E$12)))))))</f>
        <v>200</v>
      </c>
      <c r="M934" s="65">
        <f>IF(OR(L934="",L934=0),0,L934/Premissas!$C$16)</f>
        <v>7.6923076923076925</v>
      </c>
      <c r="N934" s="40" t="str">
        <f>IF(L934&gt;=Premissas!$C$17,"SIM","NÃO")</f>
        <v>NÃO</v>
      </c>
    </row>
    <row r="935" spans="1:14" ht="15" customHeight="1">
      <c r="A935" s="40">
        <v>8</v>
      </c>
      <c r="B935" s="40" t="s">
        <v>712</v>
      </c>
      <c r="C935" s="40" t="s">
        <v>713</v>
      </c>
      <c r="D935" s="40">
        <v>1974</v>
      </c>
      <c r="E935" s="40" t="s">
        <v>21</v>
      </c>
      <c r="F935" s="40">
        <f>COUNTIFS(Detalhe_Registro!$A:$A,A935,Detalhe_Registro!$D:$D,B935)</f>
        <v>1</v>
      </c>
      <c r="G935" s="63">
        <v>0.9375</v>
      </c>
      <c r="H935" s="63">
        <v>0.9375</v>
      </c>
      <c r="I935" s="62">
        <f>SUMIFS(Detalhe_Registro!$F:$F,Detalhe_Registro!$A:$A,A935,Detalhe_Registro!$D:$D,B935)</f>
        <v>27</v>
      </c>
      <c r="J935" s="63">
        <f>SUMIFS(Detalhe_Registro!$G:$G,Detalhe_Registro!$A:$A,A935,Detalhe_Registro!$D:$D,B935)</f>
        <v>1.86</v>
      </c>
      <c r="K935" s="40" t="str">
        <f>IF(G935="","",IF(G935&lt;Premissas!$C$8,"&lt; 1,00",IF(G935&lt;Premissas!$C$9,"1,00 – 1,19",IF(G935&lt;Premissas!$C$10,"1,20 – 1,39",IF(G935&lt;Premissas!$C$11,"1,40 – 1,59",IF(G935&lt;Premissas!$C$12,"1,60 – 1,99","≥ 2,00"))))))</f>
        <v>&lt; 1,00</v>
      </c>
      <c r="L935" s="64">
        <f>IF(G935="","",MIN(Premissas!$C$17,IF(G935&lt;Premissas!$C$8,Premissas!$E$7,IF(G935&lt;Premissas!$C$9,Premissas!$E$8,IF(G935&lt;Premissas!$C$10,Premissas!$E$9,IF(G935&lt;Premissas!$C$11,Premissas!$E$10,IF(G935&lt;Premissas!$C$12,Premissas!$E$11,Premissas!$E$12)))))))</f>
        <v>0</v>
      </c>
      <c r="M935" s="65">
        <f>IF(OR(L935="",L935=0),0,L935/Premissas!$C$16)</f>
        <v>0</v>
      </c>
      <c r="N935" s="40" t="str">
        <f>IF(L935&gt;=Premissas!$C$17,"SIM","NÃO")</f>
        <v>NÃO</v>
      </c>
    </row>
    <row r="936" spans="1:14" ht="15" customHeight="1">
      <c r="A936" s="40">
        <v>8</v>
      </c>
      <c r="B936" s="40" t="s">
        <v>686</v>
      </c>
      <c r="C936" s="40" t="s">
        <v>687</v>
      </c>
      <c r="D936" s="40">
        <v>1974</v>
      </c>
      <c r="E936" s="40" t="s">
        <v>22</v>
      </c>
      <c r="F936" s="40">
        <f>COUNTIFS(Detalhe_Registro!$A:$A,A936,Detalhe_Registro!$D:$D,B936)</f>
        <v>1</v>
      </c>
      <c r="G936" s="63">
        <v>3.1111110000000002</v>
      </c>
      <c r="H936" s="63">
        <v>3.1111110000000002</v>
      </c>
      <c r="I936" s="62">
        <f>SUMIFS(Detalhe_Registro!$F:$F,Detalhe_Registro!$A:$A,A936,Detalhe_Registro!$D:$D,B936)</f>
        <v>2136</v>
      </c>
      <c r="J936" s="63">
        <f>SUMIFS(Detalhe_Registro!$G:$G,Detalhe_Registro!$A:$A,A936,Detalhe_Registro!$D:$D,B936)</f>
        <v>75.14</v>
      </c>
      <c r="K936" s="40" t="str">
        <f>IF(G936="","",IF(G936&lt;Premissas!$C$8,"&lt; 1,00",IF(G936&lt;Premissas!$C$9,"1,00 – 1,19",IF(G936&lt;Premissas!$C$10,"1,20 – 1,39",IF(G936&lt;Premissas!$C$11,"1,40 – 1,59",IF(G936&lt;Premissas!$C$12,"1,60 – 1,99","≥ 2,00"))))))</f>
        <v>≥ 2,00</v>
      </c>
      <c r="L936" s="64">
        <f>IF(G936="","",MIN(Premissas!$C$17,IF(G936&lt;Premissas!$C$8,Premissas!$E$7,IF(G936&lt;Premissas!$C$9,Premissas!$E$8,IF(G936&lt;Premissas!$C$10,Premissas!$E$9,IF(G936&lt;Premissas!$C$11,Premissas!$E$10,IF(G936&lt;Premissas!$C$12,Premissas!$E$11,Premissas!$E$12)))))))</f>
        <v>750</v>
      </c>
      <c r="M936" s="65">
        <f>IF(OR(L936="",L936=0),0,L936/Premissas!$C$16)</f>
        <v>28.846153846153847</v>
      </c>
      <c r="N936" s="40" t="str">
        <f>IF(L936&gt;=Premissas!$C$17,"SIM","NÃO")</f>
        <v>SIM</v>
      </c>
    </row>
    <row r="937" spans="1:14" ht="15" customHeight="1">
      <c r="A937" s="40">
        <v>8</v>
      </c>
      <c r="B937" s="40" t="s">
        <v>728</v>
      </c>
      <c r="C937" s="40" t="s">
        <v>729</v>
      </c>
      <c r="D937" s="40">
        <v>1974</v>
      </c>
      <c r="E937" s="40" t="s">
        <v>1937</v>
      </c>
      <c r="F937" s="40">
        <f>COUNTIFS(Detalhe_Registro!$A:$A,A937,Detalhe_Registro!$D:$D,B937)</f>
        <v>2</v>
      </c>
      <c r="G937" s="63">
        <v>3.0625</v>
      </c>
      <c r="H937" s="63">
        <v>1.6653960000000001</v>
      </c>
      <c r="I937" s="62">
        <f>SUMIFS(Detalhe_Registro!$F:$F,Detalhe_Registro!$A:$A,A937,Detalhe_Registro!$D:$D,B937)</f>
        <v>214</v>
      </c>
      <c r="J937" s="63">
        <f>SUMIFS(Detalhe_Registro!$G:$G,Detalhe_Registro!$A:$A,A937,Detalhe_Registro!$D:$D,B937)</f>
        <v>5.2</v>
      </c>
      <c r="K937" s="40" t="str">
        <f>IF(G937="","",IF(G937&lt;Premissas!$C$8,"&lt; 1,00",IF(G937&lt;Premissas!$C$9,"1,00 – 1,19",IF(G937&lt;Premissas!$C$10,"1,20 – 1,39",IF(G937&lt;Premissas!$C$11,"1,40 – 1,59",IF(G937&lt;Premissas!$C$12,"1,60 – 1,99","≥ 2,00"))))))</f>
        <v>≥ 2,00</v>
      </c>
      <c r="L937" s="64">
        <f>IF(G937="","",MIN(Premissas!$C$17,IF(G937&lt;Premissas!$C$8,Premissas!$E$7,IF(G937&lt;Premissas!$C$9,Premissas!$E$8,IF(G937&lt;Premissas!$C$10,Premissas!$E$9,IF(G937&lt;Premissas!$C$11,Premissas!$E$10,IF(G937&lt;Premissas!$C$12,Premissas!$E$11,Premissas!$E$12)))))))</f>
        <v>750</v>
      </c>
      <c r="M937" s="65">
        <f>IF(OR(L937="",L937=0),0,L937/Premissas!$C$16)</f>
        <v>28.846153846153847</v>
      </c>
      <c r="N937" s="40" t="str">
        <f>IF(L937&gt;=Premissas!$C$17,"SIM","NÃO")</f>
        <v>SIM</v>
      </c>
    </row>
    <row r="938" spans="1:14" ht="15" customHeight="1">
      <c r="A938" s="40">
        <v>8</v>
      </c>
      <c r="B938" s="40" t="s">
        <v>730</v>
      </c>
      <c r="C938" s="40" t="s">
        <v>731</v>
      </c>
      <c r="D938" s="40">
        <v>1974</v>
      </c>
      <c r="E938" s="40" t="s">
        <v>21</v>
      </c>
      <c r="F938" s="40">
        <f>COUNTIFS(Detalhe_Registro!$A:$A,A938,Detalhe_Registro!$D:$D,B938)</f>
        <v>1</v>
      </c>
      <c r="G938" s="63">
        <v>2.1875</v>
      </c>
      <c r="H938" s="63">
        <v>2.1875</v>
      </c>
      <c r="I938" s="62">
        <f>SUMIFS(Detalhe_Registro!$F:$F,Detalhe_Registro!$A:$A,A938,Detalhe_Registro!$D:$D,B938)</f>
        <v>414</v>
      </c>
      <c r="J938" s="63">
        <f>SUMIFS(Detalhe_Registro!$G:$G,Detalhe_Registro!$A:$A,A938,Detalhe_Registro!$D:$D,B938)</f>
        <v>11.75</v>
      </c>
      <c r="K938" s="40" t="str">
        <f>IF(G938="","",IF(G938&lt;Premissas!$C$8,"&lt; 1,00",IF(G938&lt;Premissas!$C$9,"1,00 – 1,19",IF(G938&lt;Premissas!$C$10,"1,20 – 1,39",IF(G938&lt;Premissas!$C$11,"1,40 – 1,59",IF(G938&lt;Premissas!$C$12,"1,60 – 1,99","≥ 2,00"))))))</f>
        <v>≥ 2,00</v>
      </c>
      <c r="L938" s="64">
        <f>IF(G938="","",MIN(Premissas!$C$17,IF(G938&lt;Premissas!$C$8,Premissas!$E$7,IF(G938&lt;Premissas!$C$9,Premissas!$E$8,IF(G938&lt;Premissas!$C$10,Premissas!$E$9,IF(G938&lt;Premissas!$C$11,Premissas!$E$10,IF(G938&lt;Premissas!$C$12,Premissas!$E$11,Premissas!$E$12)))))))</f>
        <v>750</v>
      </c>
      <c r="M938" s="65">
        <f>IF(OR(L938="",L938=0),0,L938/Premissas!$C$16)</f>
        <v>28.846153846153847</v>
      </c>
      <c r="N938" s="40" t="str">
        <f>IF(L938&gt;=Premissas!$C$17,"SIM","NÃO")</f>
        <v>SIM</v>
      </c>
    </row>
    <row r="939" spans="1:14" ht="15" customHeight="1">
      <c r="A939" s="40">
        <v>8</v>
      </c>
      <c r="B939" s="40" t="s">
        <v>671</v>
      </c>
      <c r="C939" s="40" t="s">
        <v>672</v>
      </c>
      <c r="D939" s="40">
        <v>1974</v>
      </c>
      <c r="E939" s="40" t="s">
        <v>22</v>
      </c>
      <c r="F939" s="40">
        <f>COUNTIFS(Detalhe_Registro!$A:$A,A939,Detalhe_Registro!$D:$D,B939)</f>
        <v>1</v>
      </c>
      <c r="G939" s="63">
        <v>1.3333330000000001</v>
      </c>
      <c r="H939" s="63">
        <v>1.3333330000000001</v>
      </c>
      <c r="I939" s="62">
        <f>SUMIFS(Detalhe_Registro!$F:$F,Detalhe_Registro!$A:$A,A939,Detalhe_Registro!$D:$D,B939)</f>
        <v>21</v>
      </c>
      <c r="J939" s="63">
        <f>SUMIFS(Detalhe_Registro!$G:$G,Detalhe_Registro!$A:$A,A939,Detalhe_Registro!$D:$D,B939)</f>
        <v>1.78</v>
      </c>
      <c r="K939" s="40" t="str">
        <f>IF(G939="","",IF(G939&lt;Premissas!$C$8,"&lt; 1,00",IF(G939&lt;Premissas!$C$9,"1,00 – 1,19",IF(G939&lt;Premissas!$C$10,"1,20 – 1,39",IF(G939&lt;Premissas!$C$11,"1,40 – 1,59",IF(G939&lt;Premissas!$C$12,"1,60 – 1,99","≥ 2,00"))))))</f>
        <v>1,20 – 1,39</v>
      </c>
      <c r="L939" s="64">
        <f>IF(G939="","",MIN(Premissas!$C$17,IF(G939&lt;Premissas!$C$8,Premissas!$E$7,IF(G939&lt;Premissas!$C$9,Premissas!$E$8,IF(G939&lt;Premissas!$C$10,Premissas!$E$9,IF(G939&lt;Premissas!$C$11,Premissas!$E$10,IF(G939&lt;Premissas!$C$12,Premissas!$E$11,Premissas!$E$12)))))))</f>
        <v>200</v>
      </c>
      <c r="M939" s="65">
        <f>IF(OR(L939="",L939=0),0,L939/Premissas!$C$16)</f>
        <v>7.6923076923076925</v>
      </c>
      <c r="N939" s="40" t="str">
        <f>IF(L939&gt;=Premissas!$C$17,"SIM","NÃO")</f>
        <v>NÃO</v>
      </c>
    </row>
    <row r="940" spans="1:14" ht="15" customHeight="1">
      <c r="A940" s="40">
        <v>8</v>
      </c>
      <c r="B940" s="40" t="s">
        <v>675</v>
      </c>
      <c r="C940" s="40" t="s">
        <v>676</v>
      </c>
      <c r="D940" s="40">
        <v>1974</v>
      </c>
      <c r="E940" s="40" t="s">
        <v>1940</v>
      </c>
      <c r="F940" s="40">
        <f>COUNTIFS(Detalhe_Registro!$A:$A,A940,Detalhe_Registro!$D:$D,B940)</f>
        <v>3</v>
      </c>
      <c r="G940" s="63">
        <v>4.1875</v>
      </c>
      <c r="H940" s="63">
        <v>2.7029290000000001</v>
      </c>
      <c r="I940" s="62">
        <f>SUMIFS(Detalhe_Registro!$F:$F,Detalhe_Registro!$A:$A,A940,Detalhe_Registro!$D:$D,B940)</f>
        <v>1336</v>
      </c>
      <c r="J940" s="63">
        <f>SUMIFS(Detalhe_Registro!$G:$G,Detalhe_Registro!$A:$A,A940,Detalhe_Registro!$D:$D,B940)</f>
        <v>21.740000000000002</v>
      </c>
      <c r="K940" s="40" t="str">
        <f>IF(G940="","",IF(G940&lt;Premissas!$C$8,"&lt; 1,00",IF(G940&lt;Premissas!$C$9,"1,00 – 1,19",IF(G940&lt;Premissas!$C$10,"1,20 – 1,39",IF(G940&lt;Premissas!$C$11,"1,40 – 1,59",IF(G940&lt;Premissas!$C$12,"1,60 – 1,99","≥ 2,00"))))))</f>
        <v>≥ 2,00</v>
      </c>
      <c r="L940" s="64">
        <f>IF(G940="","",MIN(Premissas!$C$17,IF(G940&lt;Premissas!$C$8,Premissas!$E$7,IF(G940&lt;Premissas!$C$9,Premissas!$E$8,IF(G940&lt;Premissas!$C$10,Premissas!$E$9,IF(G940&lt;Premissas!$C$11,Premissas!$E$10,IF(G940&lt;Premissas!$C$12,Premissas!$E$11,Premissas!$E$12)))))))</f>
        <v>750</v>
      </c>
      <c r="M940" s="65">
        <f>IF(OR(L940="",L940=0),0,L940/Premissas!$C$16)</f>
        <v>28.846153846153847</v>
      </c>
      <c r="N940" s="40" t="str">
        <f>IF(L940&gt;=Premissas!$C$17,"SIM","NÃO")</f>
        <v>SIM</v>
      </c>
    </row>
    <row r="941" spans="1:14" ht="15" customHeight="1">
      <c r="A941" s="40">
        <v>8</v>
      </c>
      <c r="B941" s="40" t="s">
        <v>718</v>
      </c>
      <c r="C941" s="40" t="s">
        <v>719</v>
      </c>
      <c r="D941" s="40">
        <v>1974</v>
      </c>
      <c r="E941" s="40" t="s">
        <v>1939</v>
      </c>
      <c r="F941" s="40">
        <f>COUNTIFS(Detalhe_Registro!$A:$A,A941,Detalhe_Registro!$D:$D,B941)</f>
        <v>2</v>
      </c>
      <c r="G941" s="63">
        <v>3</v>
      </c>
      <c r="H941" s="63">
        <v>2.8181820000000002</v>
      </c>
      <c r="I941" s="62">
        <f>SUMIFS(Detalhe_Registro!$F:$F,Detalhe_Registro!$A:$A,A941,Detalhe_Registro!$D:$D,B941)</f>
        <v>368</v>
      </c>
      <c r="J941" s="63">
        <f>SUMIFS(Detalhe_Registro!$G:$G,Detalhe_Registro!$A:$A,A941,Detalhe_Registro!$D:$D,B941)</f>
        <v>7.18</v>
      </c>
      <c r="K941" s="40" t="str">
        <f>IF(G941="","",IF(G941&lt;Premissas!$C$8,"&lt; 1,00",IF(G941&lt;Premissas!$C$9,"1,00 – 1,19",IF(G941&lt;Premissas!$C$10,"1,20 – 1,39",IF(G941&lt;Premissas!$C$11,"1,40 – 1,59",IF(G941&lt;Premissas!$C$12,"1,60 – 1,99","≥ 2,00"))))))</f>
        <v>≥ 2,00</v>
      </c>
      <c r="L941" s="64">
        <f>IF(G941="","",MIN(Premissas!$C$17,IF(G941&lt;Premissas!$C$8,Premissas!$E$7,IF(G941&lt;Premissas!$C$9,Premissas!$E$8,IF(G941&lt;Premissas!$C$10,Premissas!$E$9,IF(G941&lt;Premissas!$C$11,Premissas!$E$10,IF(G941&lt;Premissas!$C$12,Premissas!$E$11,Premissas!$E$12)))))))</f>
        <v>750</v>
      </c>
      <c r="M941" s="65">
        <f>IF(OR(L941="",L941=0),0,L941/Premissas!$C$16)</f>
        <v>28.846153846153847</v>
      </c>
      <c r="N941" s="40" t="str">
        <f>IF(L941&gt;=Premissas!$C$17,"SIM","NÃO")</f>
        <v>SIM</v>
      </c>
    </row>
    <row r="942" spans="1:14" ht="15" customHeight="1">
      <c r="A942" s="40">
        <v>8</v>
      </c>
      <c r="B942" s="40" t="s">
        <v>690</v>
      </c>
      <c r="C942" s="40" t="s">
        <v>691</v>
      </c>
      <c r="D942" s="40">
        <v>1974</v>
      </c>
      <c r="E942" s="40" t="s">
        <v>22</v>
      </c>
      <c r="F942" s="40">
        <f>COUNTIFS(Detalhe_Registro!$A:$A,A942,Detalhe_Registro!$D:$D,B942)</f>
        <v>1</v>
      </c>
      <c r="G942" s="63">
        <v>2.7777780000000001</v>
      </c>
      <c r="H942" s="63">
        <v>2.7777780000000001</v>
      </c>
      <c r="I942" s="62">
        <f>SUMIFS(Detalhe_Registro!$F:$F,Detalhe_Registro!$A:$A,A942,Detalhe_Registro!$D:$D,B942)</f>
        <v>1161</v>
      </c>
      <c r="J942" s="63">
        <f>SUMIFS(Detalhe_Registro!$G:$G,Detalhe_Registro!$A:$A,A942,Detalhe_Registro!$D:$D,B942)</f>
        <v>47.1</v>
      </c>
      <c r="K942" s="40" t="str">
        <f>IF(G942="","",IF(G942&lt;Premissas!$C$8,"&lt; 1,00",IF(G942&lt;Premissas!$C$9,"1,00 – 1,19",IF(G942&lt;Premissas!$C$10,"1,20 – 1,39",IF(G942&lt;Premissas!$C$11,"1,40 – 1,59",IF(G942&lt;Premissas!$C$12,"1,60 – 1,99","≥ 2,00"))))))</f>
        <v>≥ 2,00</v>
      </c>
      <c r="L942" s="64">
        <f>IF(G942="","",MIN(Premissas!$C$17,IF(G942&lt;Premissas!$C$8,Premissas!$E$7,IF(G942&lt;Premissas!$C$9,Premissas!$E$8,IF(G942&lt;Premissas!$C$10,Premissas!$E$9,IF(G942&lt;Premissas!$C$11,Premissas!$E$10,IF(G942&lt;Premissas!$C$12,Premissas!$E$11,Premissas!$E$12)))))))</f>
        <v>750</v>
      </c>
      <c r="M942" s="65">
        <f>IF(OR(L942="",L942=0),0,L942/Premissas!$C$16)</f>
        <v>28.846153846153847</v>
      </c>
      <c r="N942" s="40" t="str">
        <f>IF(L942&gt;=Premissas!$C$17,"SIM","NÃO")</f>
        <v>SIM</v>
      </c>
    </row>
    <row r="943" spans="1:14" ht="15" customHeight="1">
      <c r="A943" s="40">
        <v>8</v>
      </c>
      <c r="B943" s="40" t="s">
        <v>724</v>
      </c>
      <c r="C943" s="40" t="s">
        <v>725</v>
      </c>
      <c r="D943" s="40">
        <v>1974</v>
      </c>
      <c r="E943" s="40" t="s">
        <v>21</v>
      </c>
      <c r="F943" s="40">
        <f>COUNTIFS(Detalhe_Registro!$A:$A,A943,Detalhe_Registro!$D:$D,B943)</f>
        <v>1</v>
      </c>
      <c r="G943" s="63">
        <v>1.6875</v>
      </c>
      <c r="H943" s="63">
        <v>1.6875</v>
      </c>
      <c r="I943" s="62">
        <f>SUMIFS(Detalhe_Registro!$F:$F,Detalhe_Registro!$A:$A,A943,Detalhe_Registro!$D:$D,B943)</f>
        <v>367</v>
      </c>
      <c r="J943" s="63">
        <f>SUMIFS(Detalhe_Registro!$G:$G,Detalhe_Registro!$A:$A,A943,Detalhe_Registro!$D:$D,B943)</f>
        <v>13.45</v>
      </c>
      <c r="K943" s="40" t="str">
        <f>IF(G943="","",IF(G943&lt;Premissas!$C$8,"&lt; 1,00",IF(G943&lt;Premissas!$C$9,"1,00 – 1,19",IF(G943&lt;Premissas!$C$10,"1,20 – 1,39",IF(G943&lt;Premissas!$C$11,"1,40 – 1,59",IF(G943&lt;Premissas!$C$12,"1,60 – 1,99","≥ 2,00"))))))</f>
        <v>1,60 – 1,99</v>
      </c>
      <c r="L943" s="64">
        <f>IF(G943="","",MIN(Premissas!$C$17,IF(G943&lt;Premissas!$C$8,Premissas!$E$7,IF(G943&lt;Premissas!$C$9,Premissas!$E$8,IF(G943&lt;Premissas!$C$10,Premissas!$E$9,IF(G943&lt;Premissas!$C$11,Premissas!$E$10,IF(G943&lt;Premissas!$C$12,Premissas!$E$11,Premissas!$E$12)))))))</f>
        <v>500</v>
      </c>
      <c r="M943" s="65">
        <f>IF(OR(L943="",L943=0),0,L943/Premissas!$C$16)</f>
        <v>19.23076923076923</v>
      </c>
      <c r="N943" s="40" t="str">
        <f>IF(L943&gt;=Premissas!$C$17,"SIM","NÃO")</f>
        <v>NÃO</v>
      </c>
    </row>
    <row r="944" spans="1:14" ht="15" customHeight="1">
      <c r="A944" s="40">
        <v>8</v>
      </c>
      <c r="B944" s="40" t="s">
        <v>740</v>
      </c>
      <c r="C944" s="40" t="s">
        <v>741</v>
      </c>
      <c r="D944" s="40">
        <v>1979</v>
      </c>
      <c r="E944" s="40" t="s">
        <v>1940</v>
      </c>
      <c r="F944" s="40">
        <f>COUNTIFS(Detalhe_Registro!$A:$A,A944,Detalhe_Registro!$D:$D,B944)</f>
        <v>3</v>
      </c>
      <c r="G944" s="63">
        <v>1.8857139999999999</v>
      </c>
      <c r="H944" s="63">
        <v>1.704329</v>
      </c>
      <c r="I944" s="62">
        <f>SUMIFS(Detalhe_Registro!$F:$F,Detalhe_Registro!$A:$A,A944,Detalhe_Registro!$D:$D,B944)</f>
        <v>1705</v>
      </c>
      <c r="J944" s="63">
        <f>SUMIFS(Detalhe_Registro!$G:$G,Detalhe_Registro!$A:$A,A944,Detalhe_Registro!$D:$D,B944)</f>
        <v>36.370000000000005</v>
      </c>
      <c r="K944" s="40" t="str">
        <f>IF(G944="","",IF(G944&lt;Premissas!$C$8,"&lt; 1,00",IF(G944&lt;Premissas!$C$9,"1,00 – 1,19",IF(G944&lt;Premissas!$C$10,"1,20 – 1,39",IF(G944&lt;Premissas!$C$11,"1,40 – 1,59",IF(G944&lt;Premissas!$C$12,"1,60 – 1,99","≥ 2,00"))))))</f>
        <v>1,60 – 1,99</v>
      </c>
      <c r="L944" s="64">
        <f>IF(G944="","",MIN(Premissas!$C$17,IF(G944&lt;Premissas!$C$8,Premissas!$E$7,IF(G944&lt;Premissas!$C$9,Premissas!$E$8,IF(G944&lt;Premissas!$C$10,Premissas!$E$9,IF(G944&lt;Premissas!$C$11,Premissas!$E$10,IF(G944&lt;Premissas!$C$12,Premissas!$E$11,Premissas!$E$12)))))))</f>
        <v>500</v>
      </c>
      <c r="M944" s="65">
        <f>IF(OR(L944="",L944=0),0,L944/Premissas!$C$16)</f>
        <v>19.23076923076923</v>
      </c>
      <c r="N944" s="40" t="str">
        <f>IF(L944&gt;=Premissas!$C$17,"SIM","NÃO")</f>
        <v>NÃO</v>
      </c>
    </row>
    <row r="945" spans="1:14" ht="15" customHeight="1">
      <c r="A945" s="40">
        <v>8</v>
      </c>
      <c r="B945" s="40" t="s">
        <v>762</v>
      </c>
      <c r="C945" s="40" t="s">
        <v>763</v>
      </c>
      <c r="D945" s="40">
        <v>1979</v>
      </c>
      <c r="E945" s="40" t="s">
        <v>21</v>
      </c>
      <c r="F945" s="40">
        <f>COUNTIFS(Detalhe_Registro!$A:$A,A945,Detalhe_Registro!$D:$D,B945)</f>
        <v>1</v>
      </c>
      <c r="G945" s="63">
        <v>6.25E-2</v>
      </c>
      <c r="H945" s="63">
        <v>6.25E-2</v>
      </c>
      <c r="I945" s="62">
        <f>SUMIFS(Detalhe_Registro!$F:$F,Detalhe_Registro!$A:$A,A945,Detalhe_Registro!$D:$D,B945)</f>
        <v>14</v>
      </c>
      <c r="J945" s="63">
        <f>SUMIFS(Detalhe_Registro!$G:$G,Detalhe_Registro!$A:$A,A945,Detalhe_Registro!$D:$D,B945)</f>
        <v>16.36</v>
      </c>
      <c r="K945" s="40" t="str">
        <f>IF(G945="","",IF(G945&lt;Premissas!$C$8,"&lt; 1,00",IF(G945&lt;Premissas!$C$9,"1,00 – 1,19",IF(G945&lt;Premissas!$C$10,"1,20 – 1,39",IF(G945&lt;Premissas!$C$11,"1,40 – 1,59",IF(G945&lt;Premissas!$C$12,"1,60 – 1,99","≥ 2,00"))))))</f>
        <v>&lt; 1,00</v>
      </c>
      <c r="L945" s="64">
        <f>IF(G945="","",MIN(Premissas!$C$17,IF(G945&lt;Premissas!$C$8,Premissas!$E$7,IF(G945&lt;Premissas!$C$9,Premissas!$E$8,IF(G945&lt;Premissas!$C$10,Premissas!$E$9,IF(G945&lt;Premissas!$C$11,Premissas!$E$10,IF(G945&lt;Premissas!$C$12,Premissas!$E$11,Premissas!$E$12)))))))</f>
        <v>0</v>
      </c>
      <c r="M945" s="65">
        <f>IF(OR(L945="",L945=0),0,L945/Premissas!$C$16)</f>
        <v>0</v>
      </c>
      <c r="N945" s="40" t="str">
        <f>IF(L945&gt;=Premissas!$C$17,"SIM","NÃO")</f>
        <v>NÃO</v>
      </c>
    </row>
    <row r="946" spans="1:14" ht="15" customHeight="1">
      <c r="A946" s="40">
        <v>8</v>
      </c>
      <c r="B946" s="40" t="s">
        <v>758</v>
      </c>
      <c r="C946" s="40" t="s">
        <v>759</v>
      </c>
      <c r="D946" s="40">
        <v>1979</v>
      </c>
      <c r="E946" s="40" t="s">
        <v>1940</v>
      </c>
      <c r="F946" s="40">
        <f>COUNTIFS(Detalhe_Registro!$A:$A,A946,Detalhe_Registro!$D:$D,B946)</f>
        <v>3</v>
      </c>
      <c r="G946" s="63">
        <v>9.9142860000000006</v>
      </c>
      <c r="H946" s="63">
        <v>4.0850650000000002</v>
      </c>
      <c r="I946" s="62">
        <f>SUMIFS(Detalhe_Registro!$F:$F,Detalhe_Registro!$A:$A,A946,Detalhe_Registro!$D:$D,B946)</f>
        <v>409</v>
      </c>
      <c r="J946" s="63">
        <f>SUMIFS(Detalhe_Registro!$G:$G,Detalhe_Registro!$A:$A,A946,Detalhe_Registro!$D:$D,B946)</f>
        <v>20.79</v>
      </c>
      <c r="K946" s="40" t="str">
        <f>IF(G946="","",IF(G946&lt;Premissas!$C$8,"&lt; 1,00",IF(G946&lt;Premissas!$C$9,"1,00 – 1,19",IF(G946&lt;Premissas!$C$10,"1,20 – 1,39",IF(G946&lt;Premissas!$C$11,"1,40 – 1,59",IF(G946&lt;Premissas!$C$12,"1,60 – 1,99","≥ 2,00"))))))</f>
        <v>≥ 2,00</v>
      </c>
      <c r="L946" s="64">
        <f>IF(G946="","",MIN(Premissas!$C$17,IF(G946&lt;Premissas!$C$8,Premissas!$E$7,IF(G946&lt;Premissas!$C$9,Premissas!$E$8,IF(G946&lt;Premissas!$C$10,Premissas!$E$9,IF(G946&lt;Premissas!$C$11,Premissas!$E$10,IF(G946&lt;Premissas!$C$12,Premissas!$E$11,Premissas!$E$12)))))))</f>
        <v>750</v>
      </c>
      <c r="M946" s="65">
        <f>IF(OR(L946="",L946=0),0,L946/Premissas!$C$16)</f>
        <v>28.846153846153847</v>
      </c>
      <c r="N946" s="40" t="str">
        <f>IF(L946&gt;=Premissas!$C$17,"SIM","NÃO")</f>
        <v>SIM</v>
      </c>
    </row>
    <row r="947" spans="1:14" ht="15" customHeight="1">
      <c r="A947" s="40">
        <v>8</v>
      </c>
      <c r="B947" s="40" t="s">
        <v>732</v>
      </c>
      <c r="C947" s="40" t="s">
        <v>733</v>
      </c>
      <c r="D947" s="40">
        <v>1979</v>
      </c>
      <c r="E947" s="40" t="s">
        <v>22</v>
      </c>
      <c r="F947" s="40">
        <f>COUNTIFS(Detalhe_Registro!$A:$A,A947,Detalhe_Registro!$D:$D,B947)</f>
        <v>1</v>
      </c>
      <c r="G947" s="63">
        <v>1.2777780000000001</v>
      </c>
      <c r="H947" s="63">
        <v>1.2777780000000001</v>
      </c>
      <c r="I947" s="62">
        <f>SUMIFS(Detalhe_Registro!$F:$F,Detalhe_Registro!$A:$A,A947,Detalhe_Registro!$D:$D,B947)</f>
        <v>3304</v>
      </c>
      <c r="J947" s="63">
        <f>SUMIFS(Detalhe_Registro!$G:$G,Detalhe_Registro!$A:$A,A947,Detalhe_Registro!$D:$D,B947)</f>
        <v>142.32</v>
      </c>
      <c r="K947" s="40" t="str">
        <f>IF(G947="","",IF(G947&lt;Premissas!$C$8,"&lt; 1,00",IF(G947&lt;Premissas!$C$9,"1,00 – 1,19",IF(G947&lt;Premissas!$C$10,"1,20 – 1,39",IF(G947&lt;Premissas!$C$11,"1,40 – 1,59",IF(G947&lt;Premissas!$C$12,"1,60 – 1,99","≥ 2,00"))))))</f>
        <v>1,20 – 1,39</v>
      </c>
      <c r="L947" s="64">
        <f>IF(G947="","",MIN(Premissas!$C$17,IF(G947&lt;Premissas!$C$8,Premissas!$E$7,IF(G947&lt;Premissas!$C$9,Premissas!$E$8,IF(G947&lt;Premissas!$C$10,Premissas!$E$9,IF(G947&lt;Premissas!$C$11,Premissas!$E$10,IF(G947&lt;Premissas!$C$12,Premissas!$E$11,Premissas!$E$12)))))))</f>
        <v>200</v>
      </c>
      <c r="M947" s="65">
        <f>IF(OR(L947="",L947=0),0,L947/Premissas!$C$16)</f>
        <v>7.6923076923076925</v>
      </c>
      <c r="N947" s="40" t="str">
        <f>IF(L947&gt;=Premissas!$C$17,"SIM","NÃO")</f>
        <v>NÃO</v>
      </c>
    </row>
    <row r="948" spans="1:14" ht="15" customHeight="1">
      <c r="A948" s="40">
        <v>8</v>
      </c>
      <c r="B948" s="40" t="s">
        <v>738</v>
      </c>
      <c r="C948" s="40" t="s">
        <v>739</v>
      </c>
      <c r="D948" s="40">
        <v>1979</v>
      </c>
      <c r="E948" s="40" t="s">
        <v>1941</v>
      </c>
      <c r="F948" s="40">
        <f>COUNTIFS(Detalhe_Registro!$A:$A,A948,Detalhe_Registro!$D:$D,B948)</f>
        <v>2</v>
      </c>
      <c r="G948" s="63">
        <v>2.6818179999999998</v>
      </c>
      <c r="H948" s="63">
        <v>1.7853540000000001</v>
      </c>
      <c r="I948" s="62">
        <f>SUMIFS(Detalhe_Registro!$F:$F,Detalhe_Registro!$A:$A,A948,Detalhe_Registro!$D:$D,B948)</f>
        <v>7392</v>
      </c>
      <c r="J948" s="63">
        <f>SUMIFS(Detalhe_Registro!$G:$G,Detalhe_Registro!$A:$A,A948,Detalhe_Registro!$D:$D,B948)</f>
        <v>154.02000000000001</v>
      </c>
      <c r="K948" s="40" t="str">
        <f>IF(G948="","",IF(G948&lt;Premissas!$C$8,"&lt; 1,00",IF(G948&lt;Premissas!$C$9,"1,00 – 1,19",IF(G948&lt;Premissas!$C$10,"1,20 – 1,39",IF(G948&lt;Premissas!$C$11,"1,40 – 1,59",IF(G948&lt;Premissas!$C$12,"1,60 – 1,99","≥ 2,00"))))))</f>
        <v>≥ 2,00</v>
      </c>
      <c r="L948" s="64">
        <f>IF(G948="","",MIN(Premissas!$C$17,IF(G948&lt;Premissas!$C$8,Premissas!$E$7,IF(G948&lt;Premissas!$C$9,Premissas!$E$8,IF(G948&lt;Premissas!$C$10,Premissas!$E$9,IF(G948&lt;Premissas!$C$11,Premissas!$E$10,IF(G948&lt;Premissas!$C$12,Premissas!$E$11,Premissas!$E$12)))))))</f>
        <v>750</v>
      </c>
      <c r="M948" s="65">
        <f>IF(OR(L948="",L948=0),0,L948/Premissas!$C$16)</f>
        <v>28.846153846153847</v>
      </c>
      <c r="N948" s="40" t="str">
        <f>IF(L948&gt;=Premissas!$C$17,"SIM","NÃO")</f>
        <v>SIM</v>
      </c>
    </row>
    <row r="949" spans="1:14" ht="15" customHeight="1">
      <c r="A949" s="40">
        <v>8</v>
      </c>
      <c r="B949" s="40" t="s">
        <v>750</v>
      </c>
      <c r="C949" s="40" t="s">
        <v>751</v>
      </c>
      <c r="D949" s="40">
        <v>1979</v>
      </c>
      <c r="E949" s="40" t="s">
        <v>1940</v>
      </c>
      <c r="F949" s="40">
        <f>COUNTIFS(Detalhe_Registro!$A:$A,A949,Detalhe_Registro!$D:$D,B949)</f>
        <v>3</v>
      </c>
      <c r="G949" s="63">
        <v>1.045455</v>
      </c>
      <c r="H949" s="63">
        <v>0.76515200000000005</v>
      </c>
      <c r="I949" s="62">
        <f>SUMIFS(Detalhe_Registro!$F:$F,Detalhe_Registro!$A:$A,A949,Detalhe_Registro!$D:$D,B949)</f>
        <v>1955</v>
      </c>
      <c r="J949" s="63">
        <f>SUMIFS(Detalhe_Registro!$G:$G,Detalhe_Registro!$A:$A,A949,Detalhe_Registro!$D:$D,B949)</f>
        <v>93.970000000000013</v>
      </c>
      <c r="K949" s="40" t="str">
        <f>IF(G949="","",IF(G949&lt;Premissas!$C$8,"&lt; 1,00",IF(G949&lt;Premissas!$C$9,"1,00 – 1,19",IF(G949&lt;Premissas!$C$10,"1,20 – 1,39",IF(G949&lt;Premissas!$C$11,"1,40 – 1,59",IF(G949&lt;Premissas!$C$12,"1,60 – 1,99","≥ 2,00"))))))</f>
        <v>1,00 – 1,19</v>
      </c>
      <c r="L949" s="64">
        <f>IF(G949="","",MIN(Premissas!$C$17,IF(G949&lt;Premissas!$C$8,Premissas!$E$7,IF(G949&lt;Premissas!$C$9,Premissas!$E$8,IF(G949&lt;Premissas!$C$10,Premissas!$E$9,IF(G949&lt;Premissas!$C$11,Premissas!$E$10,IF(G949&lt;Premissas!$C$12,Premissas!$E$11,Premissas!$E$12)))))))</f>
        <v>100</v>
      </c>
      <c r="M949" s="65">
        <f>IF(OR(L949="",L949=0),0,L949/Premissas!$C$16)</f>
        <v>3.8461538461538463</v>
      </c>
      <c r="N949" s="40" t="str">
        <f>IF(L949&gt;=Premissas!$C$17,"SIM","NÃO")</f>
        <v>NÃO</v>
      </c>
    </row>
    <row r="950" spans="1:14" ht="15" customHeight="1">
      <c r="A950" s="40">
        <v>8</v>
      </c>
      <c r="B950" s="40" t="s">
        <v>1918</v>
      </c>
      <c r="C950" s="40" t="s">
        <v>1919</v>
      </c>
      <c r="D950" s="40">
        <v>1979</v>
      </c>
      <c r="E950" s="40" t="s">
        <v>20</v>
      </c>
      <c r="F950" s="40">
        <f>COUNTIFS(Detalhe_Registro!$A:$A,A950,Detalhe_Registro!$D:$D,B950)</f>
        <v>1</v>
      </c>
      <c r="G950" s="63">
        <v>2.8570999999999999E-2</v>
      </c>
      <c r="H950" s="63">
        <v>2.8570999999999999E-2</v>
      </c>
      <c r="I950" s="62">
        <f>SUMIFS(Detalhe_Registro!$F:$F,Detalhe_Registro!$A:$A,A950,Detalhe_Registro!$D:$D,B950)</f>
        <v>3</v>
      </c>
      <c r="J950" s="63">
        <f>SUMIFS(Detalhe_Registro!$G:$G,Detalhe_Registro!$A:$A,A950,Detalhe_Registro!$D:$D,B950)</f>
        <v>2.4700000000000002</v>
      </c>
      <c r="K950" s="40" t="str">
        <f>IF(G950="","",IF(G950&lt;Premissas!$C$8,"&lt; 1,00",IF(G950&lt;Premissas!$C$9,"1,00 – 1,19",IF(G950&lt;Premissas!$C$10,"1,20 – 1,39",IF(G950&lt;Premissas!$C$11,"1,40 – 1,59",IF(G950&lt;Premissas!$C$12,"1,60 – 1,99","≥ 2,00"))))))</f>
        <v>&lt; 1,00</v>
      </c>
      <c r="L950" s="64">
        <f>IF(G950="","",MIN(Premissas!$C$17,IF(G950&lt;Premissas!$C$8,Premissas!$E$7,IF(G950&lt;Premissas!$C$9,Premissas!$E$8,IF(G950&lt;Premissas!$C$10,Premissas!$E$9,IF(G950&lt;Premissas!$C$11,Premissas!$E$10,IF(G950&lt;Premissas!$C$12,Premissas!$E$11,Premissas!$E$12)))))))</f>
        <v>0</v>
      </c>
      <c r="M950" s="65">
        <f>IF(OR(L950="",L950=0),0,L950/Premissas!$C$16)</f>
        <v>0</v>
      </c>
      <c r="N950" s="40" t="str">
        <f>IF(L950&gt;=Premissas!$C$17,"SIM","NÃO")</f>
        <v>NÃO</v>
      </c>
    </row>
    <row r="951" spans="1:14" ht="15" customHeight="1">
      <c r="A951" s="40">
        <v>8</v>
      </c>
      <c r="B951" s="40" t="s">
        <v>742</v>
      </c>
      <c r="C951" s="40" t="s">
        <v>743</v>
      </c>
      <c r="D951" s="40">
        <v>1979</v>
      </c>
      <c r="E951" s="40" t="s">
        <v>1940</v>
      </c>
      <c r="F951" s="40">
        <f>COUNTIFS(Detalhe_Registro!$A:$A,A951,Detalhe_Registro!$D:$D,B951)</f>
        <v>3</v>
      </c>
      <c r="G951" s="63">
        <v>1.545455</v>
      </c>
      <c r="H951" s="63">
        <v>1.2514609999999999</v>
      </c>
      <c r="I951" s="62">
        <f>SUMIFS(Detalhe_Registro!$F:$F,Detalhe_Registro!$A:$A,A951,Detalhe_Registro!$D:$D,B951)</f>
        <v>498</v>
      </c>
      <c r="J951" s="63">
        <f>SUMIFS(Detalhe_Registro!$G:$G,Detalhe_Registro!$A:$A,A951,Detalhe_Registro!$D:$D,B951)</f>
        <v>19.84</v>
      </c>
      <c r="K951" s="40" t="str">
        <f>IF(G951="","",IF(G951&lt;Premissas!$C$8,"&lt; 1,00",IF(G951&lt;Premissas!$C$9,"1,00 – 1,19",IF(G951&lt;Premissas!$C$10,"1,20 – 1,39",IF(G951&lt;Premissas!$C$11,"1,40 – 1,59",IF(G951&lt;Premissas!$C$12,"1,60 – 1,99","≥ 2,00"))))))</f>
        <v>1,40 – 1,59</v>
      </c>
      <c r="L951" s="64">
        <f>IF(G951="","",MIN(Premissas!$C$17,IF(G951&lt;Premissas!$C$8,Premissas!$E$7,IF(G951&lt;Premissas!$C$9,Premissas!$E$8,IF(G951&lt;Premissas!$C$10,Premissas!$E$9,IF(G951&lt;Premissas!$C$11,Premissas!$E$10,IF(G951&lt;Premissas!$C$12,Premissas!$E$11,Premissas!$E$12)))))))</f>
        <v>350</v>
      </c>
      <c r="M951" s="65">
        <f>IF(OR(L951="",L951=0),0,L951/Premissas!$C$16)</f>
        <v>13.461538461538462</v>
      </c>
      <c r="N951" s="40" t="str">
        <f>IF(L951&gt;=Premissas!$C$17,"SIM","NÃO")</f>
        <v>NÃO</v>
      </c>
    </row>
    <row r="952" spans="1:14" ht="15" customHeight="1">
      <c r="A952" s="40">
        <v>8</v>
      </c>
      <c r="B952" s="40" t="s">
        <v>1916</v>
      </c>
      <c r="C952" s="40" t="s">
        <v>1917</v>
      </c>
      <c r="D952" s="40">
        <v>1979</v>
      </c>
      <c r="E952" s="40" t="s">
        <v>22</v>
      </c>
      <c r="F952" s="40">
        <f>COUNTIFS(Detalhe_Registro!$A:$A,A952,Detalhe_Registro!$D:$D,B952)</f>
        <v>1</v>
      </c>
      <c r="G952" s="63">
        <v>1.7777780000000001</v>
      </c>
      <c r="H952" s="63">
        <v>1.7777780000000001</v>
      </c>
      <c r="I952" s="62">
        <f>SUMIFS(Detalhe_Registro!$F:$F,Detalhe_Registro!$A:$A,A952,Detalhe_Registro!$D:$D,B952)</f>
        <v>31</v>
      </c>
      <c r="J952" s="63">
        <f>SUMIFS(Detalhe_Registro!$G:$G,Detalhe_Registro!$A:$A,A952,Detalhe_Registro!$D:$D,B952)</f>
        <v>0.98</v>
      </c>
      <c r="K952" s="40" t="str">
        <f>IF(G952="","",IF(G952&lt;Premissas!$C$8,"&lt; 1,00",IF(G952&lt;Premissas!$C$9,"1,00 – 1,19",IF(G952&lt;Premissas!$C$10,"1,20 – 1,39",IF(G952&lt;Premissas!$C$11,"1,40 – 1,59",IF(G952&lt;Premissas!$C$12,"1,60 – 1,99","≥ 2,00"))))))</f>
        <v>1,60 – 1,99</v>
      </c>
      <c r="L952" s="64">
        <f>IF(G952="","",MIN(Premissas!$C$17,IF(G952&lt;Premissas!$C$8,Premissas!$E$7,IF(G952&lt;Premissas!$C$9,Premissas!$E$8,IF(G952&lt;Premissas!$C$10,Premissas!$E$9,IF(G952&lt;Premissas!$C$11,Premissas!$E$10,IF(G952&lt;Premissas!$C$12,Premissas!$E$11,Premissas!$E$12)))))))</f>
        <v>500</v>
      </c>
      <c r="M952" s="65">
        <f>IF(OR(L952="",L952=0),0,L952/Premissas!$C$16)</f>
        <v>19.23076923076923</v>
      </c>
      <c r="N952" s="40" t="str">
        <f>IF(L952&gt;=Premissas!$C$17,"SIM","NÃO")</f>
        <v>NÃO</v>
      </c>
    </row>
    <row r="953" spans="1:14" ht="15" customHeight="1">
      <c r="A953" s="40">
        <v>8</v>
      </c>
      <c r="B953" s="40" t="s">
        <v>746</v>
      </c>
      <c r="C953" s="40" t="s">
        <v>747</v>
      </c>
      <c r="D953" s="40">
        <v>1979</v>
      </c>
      <c r="E953" s="40" t="s">
        <v>21</v>
      </c>
      <c r="F953" s="40">
        <f>COUNTIFS(Detalhe_Registro!$A:$A,A953,Detalhe_Registro!$D:$D,B953)</f>
        <v>1</v>
      </c>
      <c r="G953" s="63">
        <v>0.25</v>
      </c>
      <c r="H953" s="63">
        <v>0.25</v>
      </c>
      <c r="I953" s="62">
        <f>SUMIFS(Detalhe_Registro!$F:$F,Detalhe_Registro!$A:$A,A953,Detalhe_Registro!$D:$D,B953)</f>
        <v>143</v>
      </c>
      <c r="J953" s="63">
        <f>SUMIFS(Detalhe_Registro!$G:$G,Detalhe_Registro!$A:$A,A953,Detalhe_Registro!$D:$D,B953)</f>
        <v>36.01</v>
      </c>
      <c r="K953" s="40" t="str">
        <f>IF(G953="","",IF(G953&lt;Premissas!$C$8,"&lt; 1,00",IF(G953&lt;Premissas!$C$9,"1,00 – 1,19",IF(G953&lt;Premissas!$C$10,"1,20 – 1,39",IF(G953&lt;Premissas!$C$11,"1,40 – 1,59",IF(G953&lt;Premissas!$C$12,"1,60 – 1,99","≥ 2,00"))))))</f>
        <v>&lt; 1,00</v>
      </c>
      <c r="L953" s="64">
        <f>IF(G953="","",MIN(Premissas!$C$17,IF(G953&lt;Premissas!$C$8,Premissas!$E$7,IF(G953&lt;Premissas!$C$9,Premissas!$E$8,IF(G953&lt;Premissas!$C$10,Premissas!$E$9,IF(G953&lt;Premissas!$C$11,Premissas!$E$10,IF(G953&lt;Premissas!$C$12,Premissas!$E$11,Premissas!$E$12)))))))</f>
        <v>0</v>
      </c>
      <c r="M953" s="65">
        <f>IF(OR(L953="",L953=0),0,L953/Premissas!$C$16)</f>
        <v>0</v>
      </c>
      <c r="N953" s="40" t="str">
        <f>IF(L953&gt;=Premissas!$C$17,"SIM","NÃO")</f>
        <v>NÃO</v>
      </c>
    </row>
    <row r="954" spans="1:14" ht="15" customHeight="1">
      <c r="A954" s="40">
        <v>8</v>
      </c>
      <c r="B954" s="40" t="s">
        <v>734</v>
      </c>
      <c r="C954" s="40" t="s">
        <v>735</v>
      </c>
      <c r="D954" s="40">
        <v>1979</v>
      </c>
      <c r="E954" s="40" t="s">
        <v>1943</v>
      </c>
      <c r="F954" s="40">
        <f>COUNTIFS(Detalhe_Registro!$A:$A,A954,Detalhe_Registro!$D:$D,B954)</f>
        <v>2</v>
      </c>
      <c r="G954" s="63">
        <v>1.4444440000000001</v>
      </c>
      <c r="H954" s="63">
        <v>0.87936499999999995</v>
      </c>
      <c r="I954" s="62">
        <f>SUMIFS(Detalhe_Registro!$F:$F,Detalhe_Registro!$A:$A,A954,Detalhe_Registro!$D:$D,B954)</f>
        <v>1671</v>
      </c>
      <c r="J954" s="63">
        <f>SUMIFS(Detalhe_Registro!$G:$G,Detalhe_Registro!$A:$A,A954,Detalhe_Registro!$D:$D,B954)</f>
        <v>66.67</v>
      </c>
      <c r="K954" s="40" t="str">
        <f>IF(G954="","",IF(G954&lt;Premissas!$C$8,"&lt; 1,00",IF(G954&lt;Premissas!$C$9,"1,00 – 1,19",IF(G954&lt;Premissas!$C$10,"1,20 – 1,39",IF(G954&lt;Premissas!$C$11,"1,40 – 1,59",IF(G954&lt;Premissas!$C$12,"1,60 – 1,99","≥ 2,00"))))))</f>
        <v>1,40 – 1,59</v>
      </c>
      <c r="L954" s="64">
        <f>IF(G954="","",MIN(Premissas!$C$17,IF(G954&lt;Premissas!$C$8,Premissas!$E$7,IF(G954&lt;Premissas!$C$9,Premissas!$E$8,IF(G954&lt;Premissas!$C$10,Premissas!$E$9,IF(G954&lt;Premissas!$C$11,Premissas!$E$10,IF(G954&lt;Premissas!$C$12,Premissas!$E$11,Premissas!$E$12)))))))</f>
        <v>350</v>
      </c>
      <c r="M954" s="65">
        <f>IF(OR(L954="",L954=0),0,L954/Premissas!$C$16)</f>
        <v>13.461538461538462</v>
      </c>
      <c r="N954" s="40" t="str">
        <f>IF(L954&gt;=Premissas!$C$17,"SIM","NÃO")</f>
        <v>NÃO</v>
      </c>
    </row>
    <row r="955" spans="1:14" ht="15" customHeight="1">
      <c r="A955" s="40">
        <v>8</v>
      </c>
      <c r="B955" s="40" t="s">
        <v>744</v>
      </c>
      <c r="C955" s="40" t="s">
        <v>745</v>
      </c>
      <c r="D955" s="40">
        <v>1979</v>
      </c>
      <c r="E955" s="40" t="s">
        <v>22</v>
      </c>
      <c r="F955" s="40">
        <f>COUNTIFS(Detalhe_Registro!$A:$A,A955,Detalhe_Registro!$D:$D,B955)</f>
        <v>1</v>
      </c>
      <c r="G955" s="63">
        <v>2.3333330000000001</v>
      </c>
      <c r="H955" s="63">
        <v>2.3333330000000001</v>
      </c>
      <c r="I955" s="62">
        <f>SUMIFS(Detalhe_Registro!$F:$F,Detalhe_Registro!$A:$A,A955,Detalhe_Registro!$D:$D,B955)</f>
        <v>2634</v>
      </c>
      <c r="J955" s="63">
        <f>SUMIFS(Detalhe_Registro!$G:$G,Detalhe_Registro!$A:$A,A955,Detalhe_Registro!$D:$D,B955)</f>
        <v>63.06</v>
      </c>
      <c r="K955" s="40" t="str">
        <f>IF(G955="","",IF(G955&lt;Premissas!$C$8,"&lt; 1,00",IF(G955&lt;Premissas!$C$9,"1,00 – 1,19",IF(G955&lt;Premissas!$C$10,"1,20 – 1,39",IF(G955&lt;Premissas!$C$11,"1,40 – 1,59",IF(G955&lt;Premissas!$C$12,"1,60 – 1,99","≥ 2,00"))))))</f>
        <v>≥ 2,00</v>
      </c>
      <c r="L955" s="64">
        <f>IF(G955="","",MIN(Premissas!$C$17,IF(G955&lt;Premissas!$C$8,Premissas!$E$7,IF(G955&lt;Premissas!$C$9,Premissas!$E$8,IF(G955&lt;Premissas!$C$10,Premissas!$E$9,IF(G955&lt;Premissas!$C$11,Premissas!$E$10,IF(G955&lt;Premissas!$C$12,Premissas!$E$11,Premissas!$E$12)))))))</f>
        <v>750</v>
      </c>
      <c r="M955" s="65">
        <f>IF(OR(L955="",L955=0),0,L955/Premissas!$C$16)</f>
        <v>28.846153846153847</v>
      </c>
      <c r="N955" s="40" t="str">
        <f>IF(L955&gt;=Premissas!$C$17,"SIM","NÃO")</f>
        <v>SIM</v>
      </c>
    </row>
    <row r="956" spans="1:14" ht="15" customHeight="1">
      <c r="A956" s="40">
        <v>8</v>
      </c>
      <c r="B956" s="40" t="s">
        <v>756</v>
      </c>
      <c r="C956" s="40" t="s">
        <v>757</v>
      </c>
      <c r="D956" s="40">
        <v>1979</v>
      </c>
      <c r="E956" s="40" t="s">
        <v>19</v>
      </c>
      <c r="F956" s="40">
        <f>COUNTIFS(Detalhe_Registro!$A:$A,A956,Detalhe_Registro!$D:$D,B956)</f>
        <v>1</v>
      </c>
      <c r="G956" s="63">
        <v>1.045455</v>
      </c>
      <c r="H956" s="63">
        <v>1.045455</v>
      </c>
      <c r="I956" s="62">
        <f>SUMIFS(Detalhe_Registro!$F:$F,Detalhe_Registro!$A:$A,A956,Detalhe_Registro!$D:$D,B956)</f>
        <v>101</v>
      </c>
      <c r="J956" s="63">
        <f>SUMIFS(Detalhe_Registro!$G:$G,Detalhe_Registro!$A:$A,A956,Detalhe_Registro!$D:$D,B956)</f>
        <v>4.4000000000000004</v>
      </c>
      <c r="K956" s="40" t="str">
        <f>IF(G956="","",IF(G956&lt;Premissas!$C$8,"&lt; 1,00",IF(G956&lt;Premissas!$C$9,"1,00 – 1,19",IF(G956&lt;Premissas!$C$10,"1,20 – 1,39",IF(G956&lt;Premissas!$C$11,"1,40 – 1,59",IF(G956&lt;Premissas!$C$12,"1,60 – 1,99","≥ 2,00"))))))</f>
        <v>1,00 – 1,19</v>
      </c>
      <c r="L956" s="64">
        <f>IF(G956="","",MIN(Premissas!$C$17,IF(G956&lt;Premissas!$C$8,Premissas!$E$7,IF(G956&lt;Premissas!$C$9,Premissas!$E$8,IF(G956&lt;Premissas!$C$10,Premissas!$E$9,IF(G956&lt;Premissas!$C$11,Premissas!$E$10,IF(G956&lt;Premissas!$C$12,Premissas!$E$11,Premissas!$E$12)))))))</f>
        <v>100</v>
      </c>
      <c r="M956" s="65">
        <f>IF(OR(L956="",L956=0),0,L956/Premissas!$C$16)</f>
        <v>3.8461538461538463</v>
      </c>
      <c r="N956" s="40" t="str">
        <f>IF(L956&gt;=Premissas!$C$17,"SIM","NÃO")</f>
        <v>NÃO</v>
      </c>
    </row>
    <row r="957" spans="1:14" ht="15" customHeight="1">
      <c r="A957" s="40">
        <v>8</v>
      </c>
      <c r="B957" s="40" t="s">
        <v>764</v>
      </c>
      <c r="C957" s="40" t="s">
        <v>765</v>
      </c>
      <c r="D957" s="40">
        <v>1979</v>
      </c>
      <c r="E957" s="40" t="s">
        <v>22</v>
      </c>
      <c r="F957" s="40">
        <f>COUNTIFS(Detalhe_Registro!$A:$A,A957,Detalhe_Registro!$D:$D,B957)</f>
        <v>1</v>
      </c>
      <c r="G957" s="63">
        <v>1.111111</v>
      </c>
      <c r="H957" s="63">
        <v>1.111111</v>
      </c>
      <c r="I957" s="62">
        <f>SUMIFS(Detalhe_Registro!$F:$F,Detalhe_Registro!$A:$A,A957,Detalhe_Registro!$D:$D,B957)</f>
        <v>1843</v>
      </c>
      <c r="J957" s="63">
        <f>SUMIFS(Detalhe_Registro!$G:$G,Detalhe_Registro!$A:$A,A957,Detalhe_Registro!$D:$D,B957)</f>
        <v>90.24</v>
      </c>
      <c r="K957" s="40" t="str">
        <f>IF(G957="","",IF(G957&lt;Premissas!$C$8,"&lt; 1,00",IF(G957&lt;Premissas!$C$9,"1,00 – 1,19",IF(G957&lt;Premissas!$C$10,"1,20 – 1,39",IF(G957&lt;Premissas!$C$11,"1,40 – 1,59",IF(G957&lt;Premissas!$C$12,"1,60 – 1,99","≥ 2,00"))))))</f>
        <v>1,00 – 1,19</v>
      </c>
      <c r="L957" s="64">
        <f>IF(G957="","",MIN(Premissas!$C$17,IF(G957&lt;Premissas!$C$8,Premissas!$E$7,IF(G957&lt;Premissas!$C$9,Premissas!$E$8,IF(G957&lt;Premissas!$C$10,Premissas!$E$9,IF(G957&lt;Premissas!$C$11,Premissas!$E$10,IF(G957&lt;Premissas!$C$12,Premissas!$E$11,Premissas!$E$12)))))))</f>
        <v>100</v>
      </c>
      <c r="M957" s="65">
        <f>IF(OR(L957="",L957=0),0,L957/Premissas!$C$16)</f>
        <v>3.8461538461538463</v>
      </c>
      <c r="N957" s="40" t="str">
        <f>IF(L957&gt;=Premissas!$C$17,"SIM","NÃO")</f>
        <v>NÃO</v>
      </c>
    </row>
    <row r="958" spans="1:14" ht="15" customHeight="1">
      <c r="A958" s="40">
        <v>8</v>
      </c>
      <c r="B958" s="40" t="s">
        <v>1920</v>
      </c>
      <c r="C958" s="40" t="s">
        <v>1921</v>
      </c>
      <c r="D958" s="40">
        <v>1979</v>
      </c>
      <c r="E958" s="40" t="s">
        <v>21</v>
      </c>
      <c r="F958" s="40">
        <f>COUNTIFS(Detalhe_Registro!$A:$A,A958,Detalhe_Registro!$D:$D,B958)</f>
        <v>1</v>
      </c>
      <c r="G958" s="63">
        <v>0.5625</v>
      </c>
      <c r="H958" s="63">
        <v>0.5625</v>
      </c>
      <c r="I958" s="62">
        <f>SUMIFS(Detalhe_Registro!$F:$F,Detalhe_Registro!$A:$A,A958,Detalhe_Registro!$D:$D,B958)</f>
        <v>58</v>
      </c>
      <c r="J958" s="63">
        <f>SUMIFS(Detalhe_Registro!$G:$G,Detalhe_Registro!$A:$A,A958,Detalhe_Registro!$D:$D,B958)</f>
        <v>6.61</v>
      </c>
      <c r="K958" s="40" t="str">
        <f>IF(G958="","",IF(G958&lt;Premissas!$C$8,"&lt; 1,00",IF(G958&lt;Premissas!$C$9,"1,00 – 1,19",IF(G958&lt;Premissas!$C$10,"1,20 – 1,39",IF(G958&lt;Premissas!$C$11,"1,40 – 1,59",IF(G958&lt;Premissas!$C$12,"1,60 – 1,99","≥ 2,00"))))))</f>
        <v>&lt; 1,00</v>
      </c>
      <c r="L958" s="64">
        <f>IF(G958="","",MIN(Premissas!$C$17,IF(G958&lt;Premissas!$C$8,Premissas!$E$7,IF(G958&lt;Premissas!$C$9,Premissas!$E$8,IF(G958&lt;Premissas!$C$10,Premissas!$E$9,IF(G958&lt;Premissas!$C$11,Premissas!$E$10,IF(G958&lt;Premissas!$C$12,Premissas!$E$11,Premissas!$E$12)))))))</f>
        <v>0</v>
      </c>
      <c r="M958" s="65">
        <f>IF(OR(L958="",L958=0),0,L958/Premissas!$C$16)</f>
        <v>0</v>
      </c>
      <c r="N958" s="40" t="str">
        <f>IF(L958&gt;=Premissas!$C$17,"SIM","NÃO")</f>
        <v>NÃO</v>
      </c>
    </row>
    <row r="959" spans="1:14" ht="15" customHeight="1">
      <c r="A959" s="40">
        <v>8</v>
      </c>
      <c r="B959" s="40" t="s">
        <v>748</v>
      </c>
      <c r="C959" s="40" t="s">
        <v>749</v>
      </c>
      <c r="D959" s="40">
        <v>1979</v>
      </c>
      <c r="E959" s="40" t="s">
        <v>1940</v>
      </c>
      <c r="F959" s="40">
        <f>COUNTIFS(Detalhe_Registro!$A:$A,A959,Detalhe_Registro!$D:$D,B959)</f>
        <v>3</v>
      </c>
      <c r="G959" s="63">
        <v>1.1363639999999999</v>
      </c>
      <c r="H959" s="63">
        <v>0.83652599999999999</v>
      </c>
      <c r="I959" s="62">
        <f>SUMIFS(Detalhe_Registro!$F:$F,Detalhe_Registro!$A:$A,A959,Detalhe_Registro!$D:$D,B959)</f>
        <v>962</v>
      </c>
      <c r="J959" s="63">
        <f>SUMIFS(Detalhe_Registro!$G:$G,Detalhe_Registro!$A:$A,A959,Detalhe_Registro!$D:$D,B959)</f>
        <v>70.78</v>
      </c>
      <c r="K959" s="40" t="str">
        <f>IF(G959="","",IF(G959&lt;Premissas!$C$8,"&lt; 1,00",IF(G959&lt;Premissas!$C$9,"1,00 – 1,19",IF(G959&lt;Premissas!$C$10,"1,20 – 1,39",IF(G959&lt;Premissas!$C$11,"1,40 – 1,59",IF(G959&lt;Premissas!$C$12,"1,60 – 1,99","≥ 2,00"))))))</f>
        <v>1,00 – 1,19</v>
      </c>
      <c r="L959" s="64">
        <f>IF(G959="","",MIN(Premissas!$C$17,IF(G959&lt;Premissas!$C$8,Premissas!$E$7,IF(G959&lt;Premissas!$C$9,Premissas!$E$8,IF(G959&lt;Premissas!$C$10,Premissas!$E$9,IF(G959&lt;Premissas!$C$11,Premissas!$E$10,IF(G959&lt;Premissas!$C$12,Premissas!$E$11,Premissas!$E$12)))))))</f>
        <v>100</v>
      </c>
      <c r="M959" s="65">
        <f>IF(OR(L959="",L959=0),0,L959/Premissas!$C$16)</f>
        <v>3.8461538461538463</v>
      </c>
      <c r="N959" s="40" t="str">
        <f>IF(L959&gt;=Premissas!$C$17,"SIM","NÃO")</f>
        <v>NÃO</v>
      </c>
    </row>
    <row r="960" spans="1:14" ht="15" customHeight="1">
      <c r="A960" s="40">
        <v>8</v>
      </c>
      <c r="B960" s="40" t="s">
        <v>760</v>
      </c>
      <c r="C960" s="40" t="s">
        <v>761</v>
      </c>
      <c r="D960" s="40">
        <v>1979</v>
      </c>
      <c r="E960" s="40" t="s">
        <v>20</v>
      </c>
      <c r="F960" s="40">
        <f>COUNTIFS(Detalhe_Registro!$A:$A,A960,Detalhe_Registro!$D:$D,B960)</f>
        <v>1</v>
      </c>
      <c r="G960" s="63">
        <v>0.74285699999999999</v>
      </c>
      <c r="H960" s="63">
        <v>0.74285699999999999</v>
      </c>
      <c r="I960" s="62">
        <f>SUMIFS(Detalhe_Registro!$F:$F,Detalhe_Registro!$A:$A,A960,Detalhe_Registro!$D:$D,B960)</f>
        <v>2352</v>
      </c>
      <c r="J960" s="63">
        <f>SUMIFS(Detalhe_Registro!$G:$G,Detalhe_Registro!$A:$A,A960,Detalhe_Registro!$D:$D,B960)</f>
        <v>89.78</v>
      </c>
      <c r="K960" s="40" t="str">
        <f>IF(G960="","",IF(G960&lt;Premissas!$C$8,"&lt; 1,00",IF(G960&lt;Premissas!$C$9,"1,00 – 1,19",IF(G960&lt;Premissas!$C$10,"1,20 – 1,39",IF(G960&lt;Premissas!$C$11,"1,40 – 1,59",IF(G960&lt;Premissas!$C$12,"1,60 – 1,99","≥ 2,00"))))))</f>
        <v>&lt; 1,00</v>
      </c>
      <c r="L960" s="64">
        <f>IF(G960="","",MIN(Premissas!$C$17,IF(G960&lt;Premissas!$C$8,Premissas!$E$7,IF(G960&lt;Premissas!$C$9,Premissas!$E$8,IF(G960&lt;Premissas!$C$10,Premissas!$E$9,IF(G960&lt;Premissas!$C$11,Premissas!$E$10,IF(G960&lt;Premissas!$C$12,Premissas!$E$11,Premissas!$E$12)))))))</f>
        <v>0</v>
      </c>
      <c r="M960" s="65">
        <f>IF(OR(L960="",L960=0),0,L960/Premissas!$C$16)</f>
        <v>0</v>
      </c>
      <c r="N960" s="40" t="str">
        <f>IF(L960&gt;=Premissas!$C$17,"SIM","NÃO")</f>
        <v>NÃO</v>
      </c>
    </row>
    <row r="961" spans="1:14" ht="15" customHeight="1">
      <c r="A961" s="40">
        <v>8</v>
      </c>
      <c r="B961" s="40" t="s">
        <v>736</v>
      </c>
      <c r="C961" s="40" t="s">
        <v>737</v>
      </c>
      <c r="D961" s="40">
        <v>1979</v>
      </c>
      <c r="E961" s="40" t="s">
        <v>20</v>
      </c>
      <c r="F961" s="40">
        <f>COUNTIFS(Detalhe_Registro!$A:$A,A961,Detalhe_Registro!$D:$D,B961)</f>
        <v>1</v>
      </c>
      <c r="G961" s="63">
        <v>0.885714</v>
      </c>
      <c r="H961" s="63">
        <v>0.885714</v>
      </c>
      <c r="I961" s="62">
        <f>SUMIFS(Detalhe_Registro!$F:$F,Detalhe_Registro!$A:$A,A961,Detalhe_Registro!$D:$D,B961)</f>
        <v>2626</v>
      </c>
      <c r="J961" s="63">
        <f>SUMIFS(Detalhe_Registro!$G:$G,Detalhe_Registro!$A:$A,A961,Detalhe_Registro!$D:$D,B961)</f>
        <v>83.85</v>
      </c>
      <c r="K961" s="40" t="str">
        <f>IF(G961="","",IF(G961&lt;Premissas!$C$8,"&lt; 1,00",IF(G961&lt;Premissas!$C$9,"1,00 – 1,19",IF(G961&lt;Premissas!$C$10,"1,20 – 1,39",IF(G961&lt;Premissas!$C$11,"1,40 – 1,59",IF(G961&lt;Premissas!$C$12,"1,60 – 1,99","≥ 2,00"))))))</f>
        <v>&lt; 1,00</v>
      </c>
      <c r="L961" s="64">
        <f>IF(G961="","",MIN(Premissas!$C$17,IF(G961&lt;Premissas!$C$8,Premissas!$E$7,IF(G961&lt;Premissas!$C$9,Premissas!$E$8,IF(G961&lt;Premissas!$C$10,Premissas!$E$9,IF(G961&lt;Premissas!$C$11,Premissas!$E$10,IF(G961&lt;Premissas!$C$12,Premissas!$E$11,Premissas!$E$12)))))))</f>
        <v>0</v>
      </c>
      <c r="M961" s="65">
        <f>IF(OR(L961="",L961=0),0,L961/Premissas!$C$16)</f>
        <v>0</v>
      </c>
      <c r="N961" s="40" t="str">
        <f>IF(L961&gt;=Premissas!$C$17,"SIM","NÃO")</f>
        <v>NÃO</v>
      </c>
    </row>
    <row r="962" spans="1:14" ht="15" customHeight="1">
      <c r="A962" s="40">
        <v>8</v>
      </c>
      <c r="B962" s="40" t="s">
        <v>752</v>
      </c>
      <c r="C962" s="40" t="s">
        <v>753</v>
      </c>
      <c r="D962" s="40">
        <v>1979</v>
      </c>
      <c r="E962" s="40" t="s">
        <v>21</v>
      </c>
      <c r="F962" s="40">
        <f>COUNTIFS(Detalhe_Registro!$A:$A,A962,Detalhe_Registro!$D:$D,B962)</f>
        <v>1</v>
      </c>
      <c r="G962" s="63">
        <v>0.8125</v>
      </c>
      <c r="H962" s="63">
        <v>0.8125</v>
      </c>
      <c r="I962" s="62">
        <f>SUMIFS(Detalhe_Registro!$F:$F,Detalhe_Registro!$A:$A,A962,Detalhe_Registro!$D:$D,B962)</f>
        <v>41</v>
      </c>
      <c r="J962" s="63">
        <f>SUMIFS(Detalhe_Registro!$G:$G,Detalhe_Registro!$A:$A,A962,Detalhe_Registro!$D:$D,B962)</f>
        <v>3.09</v>
      </c>
      <c r="K962" s="40" t="str">
        <f>IF(G962="","",IF(G962&lt;Premissas!$C$8,"&lt; 1,00",IF(G962&lt;Premissas!$C$9,"1,00 – 1,19",IF(G962&lt;Premissas!$C$10,"1,20 – 1,39",IF(G962&lt;Premissas!$C$11,"1,40 – 1,59",IF(G962&lt;Premissas!$C$12,"1,60 – 1,99","≥ 2,00"))))))</f>
        <v>&lt; 1,00</v>
      </c>
      <c r="L962" s="64">
        <f>IF(G962="","",MIN(Premissas!$C$17,IF(G962&lt;Premissas!$C$8,Premissas!$E$7,IF(G962&lt;Premissas!$C$9,Premissas!$E$8,IF(G962&lt;Premissas!$C$10,Premissas!$E$9,IF(G962&lt;Premissas!$C$11,Premissas!$E$10,IF(G962&lt;Premissas!$C$12,Premissas!$E$11,Premissas!$E$12)))))))</f>
        <v>0</v>
      </c>
      <c r="M962" s="65">
        <f>IF(OR(L962="",L962=0),0,L962/Premissas!$C$16)</f>
        <v>0</v>
      </c>
      <c r="N962" s="40" t="str">
        <f>IF(L962&gt;=Premissas!$C$17,"SIM","NÃO")</f>
        <v>NÃO</v>
      </c>
    </row>
    <row r="963" spans="1:14" ht="15" customHeight="1">
      <c r="A963" s="40">
        <v>8</v>
      </c>
      <c r="B963" s="40" t="s">
        <v>1734</v>
      </c>
      <c r="C963" s="40" t="s">
        <v>1735</v>
      </c>
      <c r="D963" s="40">
        <v>409</v>
      </c>
      <c r="E963" s="40" t="s">
        <v>22</v>
      </c>
      <c r="F963" s="40">
        <f>COUNTIFS(Detalhe_Registro!$A:$A,A963,Detalhe_Registro!$D:$D,B963)</f>
        <v>1</v>
      </c>
      <c r="G963" s="63">
        <v>1.1599999999999999</v>
      </c>
      <c r="H963" s="63">
        <v>1.1599999999999999</v>
      </c>
      <c r="I963" s="62">
        <f>SUMIFS(Detalhe_Registro!$F:$F,Detalhe_Registro!$A:$A,A963,Detalhe_Registro!$D:$D,B963)</f>
        <v>1774</v>
      </c>
      <c r="J963" s="63">
        <f>SUMIFS(Detalhe_Registro!$G:$G,Detalhe_Registro!$A:$A,A963,Detalhe_Registro!$D:$D,B963)</f>
        <v>60.95</v>
      </c>
      <c r="K963" s="40" t="str">
        <f>IF(G963="","",IF(G963&lt;Premissas!$C$8,"&lt; 1,00",IF(G963&lt;Premissas!$C$9,"1,00 – 1,19",IF(G963&lt;Premissas!$C$10,"1,20 – 1,39",IF(G963&lt;Premissas!$C$11,"1,40 – 1,59",IF(G963&lt;Premissas!$C$12,"1,60 – 1,99","≥ 2,00"))))))</f>
        <v>1,00 – 1,19</v>
      </c>
      <c r="L963" s="64">
        <f>IF(G963="","",MIN(Premissas!$C$17,IF(G963&lt;Premissas!$C$8,Premissas!$E$7,IF(G963&lt;Premissas!$C$9,Premissas!$E$8,IF(G963&lt;Premissas!$C$10,Premissas!$E$9,IF(G963&lt;Premissas!$C$11,Premissas!$E$10,IF(G963&lt;Premissas!$C$12,Premissas!$E$11,Premissas!$E$12)))))))</f>
        <v>100</v>
      </c>
      <c r="M963" s="65">
        <f>IF(OR(L963="",L963=0),0,L963/Premissas!$C$16)</f>
        <v>3.8461538461538463</v>
      </c>
      <c r="N963" s="40" t="str">
        <f>IF(L963&gt;=Premissas!$C$17,"SIM","NÃO")</f>
        <v>NÃO</v>
      </c>
    </row>
    <row r="964" spans="1:14" ht="15" customHeight="1">
      <c r="A964" s="40">
        <v>8</v>
      </c>
      <c r="B964" s="40" t="s">
        <v>355</v>
      </c>
      <c r="C964" s="40" t="s">
        <v>356</v>
      </c>
      <c r="D964" s="40">
        <v>409</v>
      </c>
      <c r="E964" s="40" t="s">
        <v>21</v>
      </c>
      <c r="F964" s="40">
        <f>COUNTIFS(Detalhe_Registro!$A:$A,A964,Detalhe_Registro!$D:$D,B964)</f>
        <v>1</v>
      </c>
      <c r="G964" s="63">
        <v>0.72727299999999995</v>
      </c>
      <c r="H964" s="63">
        <v>0.72727299999999995</v>
      </c>
      <c r="I964" s="62">
        <f>SUMIFS(Detalhe_Registro!$F:$F,Detalhe_Registro!$A:$A,A964,Detalhe_Registro!$D:$D,B964)</f>
        <v>26</v>
      </c>
      <c r="J964" s="63">
        <f>SUMIFS(Detalhe_Registro!$G:$G,Detalhe_Registro!$A:$A,A964,Detalhe_Registro!$D:$D,B964)</f>
        <v>1.6</v>
      </c>
      <c r="K964" s="40" t="str">
        <f>IF(G964="","",IF(G964&lt;Premissas!$C$8,"&lt; 1,00",IF(G964&lt;Premissas!$C$9,"1,00 – 1,19",IF(G964&lt;Premissas!$C$10,"1,20 – 1,39",IF(G964&lt;Premissas!$C$11,"1,40 – 1,59",IF(G964&lt;Premissas!$C$12,"1,60 – 1,99","≥ 2,00"))))))</f>
        <v>&lt; 1,00</v>
      </c>
      <c r="L964" s="64">
        <f>IF(G964="","",MIN(Premissas!$C$17,IF(G964&lt;Premissas!$C$8,Premissas!$E$7,IF(G964&lt;Premissas!$C$9,Premissas!$E$8,IF(G964&lt;Premissas!$C$10,Premissas!$E$9,IF(G964&lt;Premissas!$C$11,Premissas!$E$10,IF(G964&lt;Premissas!$C$12,Premissas!$E$11,Premissas!$E$12)))))))</f>
        <v>0</v>
      </c>
      <c r="M964" s="65">
        <f>IF(OR(L964="",L964=0),0,L964/Premissas!$C$16)</f>
        <v>0</v>
      </c>
      <c r="N964" s="40" t="str">
        <f>IF(L964&gt;=Premissas!$C$17,"SIM","NÃO")</f>
        <v>NÃO</v>
      </c>
    </row>
    <row r="965" spans="1:14" ht="15" customHeight="1">
      <c r="A965" s="40">
        <v>8</v>
      </c>
      <c r="B965" s="40" t="s">
        <v>325</v>
      </c>
      <c r="C965" s="40" t="s">
        <v>326</v>
      </c>
      <c r="D965" s="40">
        <v>409</v>
      </c>
      <c r="E965" s="40" t="s">
        <v>21</v>
      </c>
      <c r="F965" s="40">
        <f>COUNTIFS(Detalhe_Registro!$A:$A,A965,Detalhe_Registro!$D:$D,B965)</f>
        <v>1</v>
      </c>
      <c r="G965" s="63">
        <v>1.6363639999999999</v>
      </c>
      <c r="H965" s="63">
        <v>1.6363639999999999</v>
      </c>
      <c r="I965" s="62">
        <f>SUMIFS(Detalhe_Registro!$F:$F,Detalhe_Registro!$A:$A,A965,Detalhe_Registro!$D:$D,B965)</f>
        <v>2193</v>
      </c>
      <c r="J965" s="63">
        <f>SUMIFS(Detalhe_Registro!$G:$G,Detalhe_Registro!$A:$A,A965,Detalhe_Registro!$D:$D,B965)</f>
        <v>61.59</v>
      </c>
      <c r="K965" s="40" t="str">
        <f>IF(G965="","",IF(G965&lt;Premissas!$C$8,"&lt; 1,00",IF(G965&lt;Premissas!$C$9,"1,00 – 1,19",IF(G965&lt;Premissas!$C$10,"1,20 – 1,39",IF(G965&lt;Premissas!$C$11,"1,40 – 1,59",IF(G965&lt;Premissas!$C$12,"1,60 – 1,99","≥ 2,00"))))))</f>
        <v>1,60 – 1,99</v>
      </c>
      <c r="L965" s="64">
        <f>IF(G965="","",MIN(Premissas!$C$17,IF(G965&lt;Premissas!$C$8,Premissas!$E$7,IF(G965&lt;Premissas!$C$9,Premissas!$E$8,IF(G965&lt;Premissas!$C$10,Premissas!$E$9,IF(G965&lt;Premissas!$C$11,Premissas!$E$10,IF(G965&lt;Premissas!$C$12,Premissas!$E$11,Premissas!$E$12)))))))</f>
        <v>500</v>
      </c>
      <c r="M965" s="65">
        <f>IF(OR(L965="",L965=0),0,L965/Premissas!$C$16)</f>
        <v>19.23076923076923</v>
      </c>
      <c r="N965" s="40" t="str">
        <f>IF(L965&gt;=Premissas!$C$17,"SIM","NÃO")</f>
        <v>NÃO</v>
      </c>
    </row>
    <row r="966" spans="1:14" ht="15" customHeight="1">
      <c r="A966" s="40">
        <v>8</v>
      </c>
      <c r="B966" s="40" t="s">
        <v>263</v>
      </c>
      <c r="C966" s="40" t="s">
        <v>264</v>
      </c>
      <c r="D966" s="40">
        <v>409</v>
      </c>
      <c r="E966" s="40" t="s">
        <v>21</v>
      </c>
      <c r="F966" s="40">
        <f>COUNTIFS(Detalhe_Registro!$A:$A,A966,Detalhe_Registro!$D:$D,B966)</f>
        <v>1</v>
      </c>
      <c r="G966" s="63">
        <v>1.454545</v>
      </c>
      <c r="H966" s="63">
        <v>1.454545</v>
      </c>
      <c r="I966" s="62">
        <f>SUMIFS(Detalhe_Registro!$F:$F,Detalhe_Registro!$A:$A,A966,Detalhe_Registro!$D:$D,B966)</f>
        <v>888</v>
      </c>
      <c r="J966" s="63">
        <f>SUMIFS(Detalhe_Registro!$G:$G,Detalhe_Registro!$A:$A,A966,Detalhe_Registro!$D:$D,B966)</f>
        <v>27.78</v>
      </c>
      <c r="K966" s="40" t="str">
        <f>IF(G966="","",IF(G966&lt;Premissas!$C$8,"&lt; 1,00",IF(G966&lt;Premissas!$C$9,"1,00 – 1,19",IF(G966&lt;Premissas!$C$10,"1,20 – 1,39",IF(G966&lt;Premissas!$C$11,"1,40 – 1,59",IF(G966&lt;Premissas!$C$12,"1,60 – 1,99","≥ 2,00"))))))</f>
        <v>1,40 – 1,59</v>
      </c>
      <c r="L966" s="64">
        <f>IF(G966="","",MIN(Premissas!$C$17,IF(G966&lt;Premissas!$C$8,Premissas!$E$7,IF(G966&lt;Premissas!$C$9,Premissas!$E$8,IF(G966&lt;Premissas!$C$10,Premissas!$E$9,IF(G966&lt;Premissas!$C$11,Premissas!$E$10,IF(G966&lt;Premissas!$C$12,Premissas!$E$11,Premissas!$E$12)))))))</f>
        <v>350</v>
      </c>
      <c r="M966" s="65">
        <f>IF(OR(L966="",L966=0),0,L966/Premissas!$C$16)</f>
        <v>13.461538461538462</v>
      </c>
      <c r="N966" s="40" t="str">
        <f>IF(L966&gt;=Premissas!$C$17,"SIM","NÃO")</f>
        <v>NÃO</v>
      </c>
    </row>
    <row r="967" spans="1:14" ht="15" customHeight="1">
      <c r="A967" s="40">
        <v>8</v>
      </c>
      <c r="B967" s="40" t="s">
        <v>291</v>
      </c>
      <c r="C967" s="40" t="s">
        <v>292</v>
      </c>
      <c r="D967" s="40">
        <v>409</v>
      </c>
      <c r="E967" s="40" t="s">
        <v>1937</v>
      </c>
      <c r="F967" s="40">
        <f>COUNTIFS(Detalhe_Registro!$A:$A,A967,Detalhe_Registro!$D:$D,B967)</f>
        <v>2</v>
      </c>
      <c r="G967" s="63">
        <v>1.6363639999999999</v>
      </c>
      <c r="H967" s="63">
        <v>1.138182</v>
      </c>
      <c r="I967" s="62">
        <f>SUMIFS(Detalhe_Registro!$F:$F,Detalhe_Registro!$A:$A,A967,Detalhe_Registro!$D:$D,B967)</f>
        <v>1017</v>
      </c>
      <c r="J967" s="63">
        <f>SUMIFS(Detalhe_Registro!$G:$G,Detalhe_Registro!$A:$A,A967,Detalhe_Registro!$D:$D,B967)</f>
        <v>62.1</v>
      </c>
      <c r="K967" s="40" t="str">
        <f>IF(G967="","",IF(G967&lt;Premissas!$C$8,"&lt; 1,00",IF(G967&lt;Premissas!$C$9,"1,00 – 1,19",IF(G967&lt;Premissas!$C$10,"1,20 – 1,39",IF(G967&lt;Premissas!$C$11,"1,40 – 1,59",IF(G967&lt;Premissas!$C$12,"1,60 – 1,99","≥ 2,00"))))))</f>
        <v>1,60 – 1,99</v>
      </c>
      <c r="L967" s="64">
        <f>IF(G967="","",MIN(Premissas!$C$17,IF(G967&lt;Premissas!$C$8,Premissas!$E$7,IF(G967&lt;Premissas!$C$9,Premissas!$E$8,IF(G967&lt;Premissas!$C$10,Premissas!$E$9,IF(G967&lt;Premissas!$C$11,Premissas!$E$10,IF(G967&lt;Premissas!$C$12,Premissas!$E$11,Premissas!$E$12)))))))</f>
        <v>500</v>
      </c>
      <c r="M967" s="65">
        <f>IF(OR(L967="",L967=0),0,L967/Premissas!$C$16)</f>
        <v>19.23076923076923</v>
      </c>
      <c r="N967" s="40" t="str">
        <f>IF(L967&gt;=Premissas!$C$17,"SIM","NÃO")</f>
        <v>NÃO</v>
      </c>
    </row>
    <row r="968" spans="1:14" ht="15" customHeight="1">
      <c r="A968" s="40">
        <v>8</v>
      </c>
      <c r="B968" s="40" t="s">
        <v>287</v>
      </c>
      <c r="C968" s="40" t="s">
        <v>288</v>
      </c>
      <c r="D968" s="40">
        <v>409</v>
      </c>
      <c r="E968" s="40" t="s">
        <v>21</v>
      </c>
      <c r="F968" s="40">
        <f>COUNTIFS(Detalhe_Registro!$A:$A,A968,Detalhe_Registro!$D:$D,B968)</f>
        <v>1</v>
      </c>
      <c r="G968" s="63">
        <v>0.86363599999999996</v>
      </c>
      <c r="H968" s="63">
        <v>0.86363599999999996</v>
      </c>
      <c r="I968" s="62">
        <f>SUMIFS(Detalhe_Registro!$F:$F,Detalhe_Registro!$A:$A,A968,Detalhe_Registro!$D:$D,B968)</f>
        <v>140</v>
      </c>
      <c r="J968" s="63">
        <f>SUMIFS(Detalhe_Registro!$G:$G,Detalhe_Registro!$A:$A,A968,Detalhe_Registro!$D:$D,B968)</f>
        <v>7.43</v>
      </c>
      <c r="K968" s="40" t="str">
        <f>IF(G968="","",IF(G968&lt;Premissas!$C$8,"&lt; 1,00",IF(G968&lt;Premissas!$C$9,"1,00 – 1,19",IF(G968&lt;Premissas!$C$10,"1,20 – 1,39",IF(G968&lt;Premissas!$C$11,"1,40 – 1,59",IF(G968&lt;Premissas!$C$12,"1,60 – 1,99","≥ 2,00"))))))</f>
        <v>&lt; 1,00</v>
      </c>
      <c r="L968" s="64">
        <f>IF(G968="","",MIN(Premissas!$C$17,IF(G968&lt;Premissas!$C$8,Premissas!$E$7,IF(G968&lt;Premissas!$C$9,Premissas!$E$8,IF(G968&lt;Premissas!$C$10,Premissas!$E$9,IF(G968&lt;Premissas!$C$11,Premissas!$E$10,IF(G968&lt;Premissas!$C$12,Premissas!$E$11,Premissas!$E$12)))))))</f>
        <v>0</v>
      </c>
      <c r="M968" s="65">
        <f>IF(OR(L968="",L968=0),0,L968/Premissas!$C$16)</f>
        <v>0</v>
      </c>
      <c r="N968" s="40" t="str">
        <f>IF(L968&gt;=Premissas!$C$17,"SIM","NÃO")</f>
        <v>NÃO</v>
      </c>
    </row>
    <row r="969" spans="1:14" ht="15" customHeight="1">
      <c r="A969" s="40">
        <v>8</v>
      </c>
      <c r="B969" s="40" t="s">
        <v>209</v>
      </c>
      <c r="C969" s="40" t="s">
        <v>210</v>
      </c>
      <c r="D969" s="40">
        <v>409</v>
      </c>
      <c r="E969" s="40" t="s">
        <v>1937</v>
      </c>
      <c r="F969" s="40">
        <f>COUNTIFS(Detalhe_Registro!$A:$A,A969,Detalhe_Registro!$D:$D,B969)</f>
        <v>2</v>
      </c>
      <c r="G969" s="63">
        <v>1.48</v>
      </c>
      <c r="H969" s="63">
        <v>1.0127269999999999</v>
      </c>
      <c r="I969" s="62">
        <f>SUMIFS(Detalhe_Registro!$F:$F,Detalhe_Registro!$A:$A,A969,Detalhe_Registro!$D:$D,B969)</f>
        <v>495</v>
      </c>
      <c r="J969" s="63">
        <f>SUMIFS(Detalhe_Registro!$G:$G,Detalhe_Registro!$A:$A,A969,Detalhe_Registro!$D:$D,B969)</f>
        <v>15.85</v>
      </c>
      <c r="K969" s="40" t="str">
        <f>IF(G969="","",IF(G969&lt;Premissas!$C$8,"&lt; 1,00",IF(G969&lt;Premissas!$C$9,"1,00 – 1,19",IF(G969&lt;Premissas!$C$10,"1,20 – 1,39",IF(G969&lt;Premissas!$C$11,"1,40 – 1,59",IF(G969&lt;Premissas!$C$12,"1,60 – 1,99","≥ 2,00"))))))</f>
        <v>1,40 – 1,59</v>
      </c>
      <c r="L969" s="64">
        <f>IF(G969="","",MIN(Premissas!$C$17,IF(G969&lt;Premissas!$C$8,Premissas!$E$7,IF(G969&lt;Premissas!$C$9,Premissas!$E$8,IF(G969&lt;Premissas!$C$10,Premissas!$E$9,IF(G969&lt;Premissas!$C$11,Premissas!$E$10,IF(G969&lt;Premissas!$C$12,Premissas!$E$11,Premissas!$E$12)))))))</f>
        <v>350</v>
      </c>
      <c r="M969" s="65">
        <f>IF(OR(L969="",L969=0),0,L969/Premissas!$C$16)</f>
        <v>13.461538461538462</v>
      </c>
      <c r="N969" s="40" t="str">
        <f>IF(L969&gt;=Premissas!$C$17,"SIM","NÃO")</f>
        <v>NÃO</v>
      </c>
    </row>
    <row r="970" spans="1:14" ht="15" customHeight="1">
      <c r="A970" s="40">
        <v>8</v>
      </c>
      <c r="B970" s="40" t="s">
        <v>399</v>
      </c>
      <c r="C970" s="40" t="s">
        <v>400</v>
      </c>
      <c r="D970" s="40">
        <v>409</v>
      </c>
      <c r="E970" s="40" t="s">
        <v>21</v>
      </c>
      <c r="F970" s="40">
        <f>COUNTIFS(Detalhe_Registro!$A:$A,A970,Detalhe_Registro!$D:$D,B970)</f>
        <v>1</v>
      </c>
      <c r="G970" s="63">
        <v>0.68181800000000004</v>
      </c>
      <c r="H970" s="63">
        <v>0.68181800000000004</v>
      </c>
      <c r="I970" s="62">
        <f>SUMIFS(Detalhe_Registro!$F:$F,Detalhe_Registro!$A:$A,A970,Detalhe_Registro!$D:$D,B970)</f>
        <v>84</v>
      </c>
      <c r="J970" s="63">
        <f>SUMIFS(Detalhe_Registro!$G:$G,Detalhe_Registro!$A:$A,A970,Detalhe_Registro!$D:$D,B970)</f>
        <v>5.7</v>
      </c>
      <c r="K970" s="40" t="str">
        <f>IF(G970="","",IF(G970&lt;Premissas!$C$8,"&lt; 1,00",IF(G970&lt;Premissas!$C$9,"1,00 – 1,19",IF(G970&lt;Premissas!$C$10,"1,20 – 1,39",IF(G970&lt;Premissas!$C$11,"1,40 – 1,59",IF(G970&lt;Premissas!$C$12,"1,60 – 1,99","≥ 2,00"))))))</f>
        <v>&lt; 1,00</v>
      </c>
      <c r="L970" s="64">
        <f>IF(G970="","",MIN(Premissas!$C$17,IF(G970&lt;Premissas!$C$8,Premissas!$E$7,IF(G970&lt;Premissas!$C$9,Premissas!$E$8,IF(G970&lt;Premissas!$C$10,Premissas!$E$9,IF(G970&lt;Premissas!$C$11,Premissas!$E$10,IF(G970&lt;Premissas!$C$12,Premissas!$E$11,Premissas!$E$12)))))))</f>
        <v>0</v>
      </c>
      <c r="M970" s="65">
        <f>IF(OR(L970="",L970=0),0,L970/Premissas!$C$16)</f>
        <v>0</v>
      </c>
      <c r="N970" s="40" t="str">
        <f>IF(L970&gt;=Premissas!$C$17,"SIM","NÃO")</f>
        <v>NÃO</v>
      </c>
    </row>
    <row r="971" spans="1:14" ht="15" customHeight="1">
      <c r="A971" s="40">
        <v>8</v>
      </c>
      <c r="B971" s="40" t="s">
        <v>277</v>
      </c>
      <c r="C971" s="40" t="s">
        <v>278</v>
      </c>
      <c r="D971" s="40">
        <v>409</v>
      </c>
      <c r="E971" s="40" t="s">
        <v>21</v>
      </c>
      <c r="F971" s="40">
        <f>COUNTIFS(Detalhe_Registro!$A:$A,A971,Detalhe_Registro!$D:$D,B971)</f>
        <v>1</v>
      </c>
      <c r="G971" s="63">
        <v>1.181818</v>
      </c>
      <c r="H971" s="63">
        <v>1.181818</v>
      </c>
      <c r="I971" s="62">
        <f>SUMIFS(Detalhe_Registro!$F:$F,Detalhe_Registro!$A:$A,A971,Detalhe_Registro!$D:$D,B971)</f>
        <v>147</v>
      </c>
      <c r="J971" s="63">
        <f>SUMIFS(Detalhe_Registro!$G:$G,Detalhe_Registro!$A:$A,A971,Detalhe_Registro!$D:$D,B971)</f>
        <v>5.6</v>
      </c>
      <c r="K971" s="40" t="str">
        <f>IF(G971="","",IF(G971&lt;Premissas!$C$8,"&lt; 1,00",IF(G971&lt;Premissas!$C$9,"1,00 – 1,19",IF(G971&lt;Premissas!$C$10,"1,20 – 1,39",IF(G971&lt;Premissas!$C$11,"1,40 – 1,59",IF(G971&lt;Premissas!$C$12,"1,60 – 1,99","≥ 2,00"))))))</f>
        <v>1,00 – 1,19</v>
      </c>
      <c r="L971" s="64">
        <f>IF(G971="","",MIN(Premissas!$C$17,IF(G971&lt;Premissas!$C$8,Premissas!$E$7,IF(G971&lt;Premissas!$C$9,Premissas!$E$8,IF(G971&lt;Premissas!$C$10,Premissas!$E$9,IF(G971&lt;Premissas!$C$11,Premissas!$E$10,IF(G971&lt;Premissas!$C$12,Premissas!$E$11,Premissas!$E$12)))))))</f>
        <v>100</v>
      </c>
      <c r="M971" s="65">
        <f>IF(OR(L971="",L971=0),0,L971/Premissas!$C$16)</f>
        <v>3.8461538461538463</v>
      </c>
      <c r="N971" s="40" t="str">
        <f>IF(L971&gt;=Premissas!$C$17,"SIM","NÃO")</f>
        <v>NÃO</v>
      </c>
    </row>
    <row r="972" spans="1:14" ht="15" customHeight="1">
      <c r="A972" s="40">
        <v>8</v>
      </c>
      <c r="B972" s="40" t="s">
        <v>205</v>
      </c>
      <c r="C972" s="40" t="s">
        <v>206</v>
      </c>
      <c r="D972" s="40">
        <v>409</v>
      </c>
      <c r="E972" s="40" t="s">
        <v>1937</v>
      </c>
      <c r="F972" s="40">
        <f>COUNTIFS(Detalhe_Registro!$A:$A,A972,Detalhe_Registro!$D:$D,B972)</f>
        <v>2</v>
      </c>
      <c r="G972" s="63">
        <v>1.454545</v>
      </c>
      <c r="H972" s="63">
        <v>0.76727299999999998</v>
      </c>
      <c r="I972" s="62">
        <f>SUMIFS(Detalhe_Registro!$F:$F,Detalhe_Registro!$A:$A,A972,Detalhe_Registro!$D:$D,B972)</f>
        <v>22</v>
      </c>
      <c r="J972" s="63">
        <f>SUMIFS(Detalhe_Registro!$G:$G,Detalhe_Registro!$A:$A,A972,Detalhe_Registro!$D:$D,B972)</f>
        <v>9.48</v>
      </c>
      <c r="K972" s="40" t="str">
        <f>IF(G972="","",IF(G972&lt;Premissas!$C$8,"&lt; 1,00",IF(G972&lt;Premissas!$C$9,"1,00 – 1,19",IF(G972&lt;Premissas!$C$10,"1,20 – 1,39",IF(G972&lt;Premissas!$C$11,"1,40 – 1,59",IF(G972&lt;Premissas!$C$12,"1,60 – 1,99","≥ 2,00"))))))</f>
        <v>1,40 – 1,59</v>
      </c>
      <c r="L972" s="64">
        <f>IF(G972="","",MIN(Premissas!$C$17,IF(G972&lt;Premissas!$C$8,Premissas!$E$7,IF(G972&lt;Premissas!$C$9,Premissas!$E$8,IF(G972&lt;Premissas!$C$10,Premissas!$E$9,IF(G972&lt;Premissas!$C$11,Premissas!$E$10,IF(G972&lt;Premissas!$C$12,Premissas!$E$11,Premissas!$E$12)))))))</f>
        <v>350</v>
      </c>
      <c r="M972" s="65">
        <f>IF(OR(L972="",L972=0),0,L972/Premissas!$C$16)</f>
        <v>13.461538461538462</v>
      </c>
      <c r="N972" s="40" t="str">
        <f>IF(L972&gt;=Premissas!$C$17,"SIM","NÃO")</f>
        <v>NÃO</v>
      </c>
    </row>
    <row r="973" spans="1:14" ht="15" customHeight="1">
      <c r="A973" s="40">
        <v>8</v>
      </c>
      <c r="B973" s="40" t="s">
        <v>185</v>
      </c>
      <c r="C973" s="40" t="s">
        <v>186</v>
      </c>
      <c r="D973" s="40">
        <v>409</v>
      </c>
      <c r="E973" s="40" t="s">
        <v>21</v>
      </c>
      <c r="F973" s="40">
        <f>COUNTIFS(Detalhe_Registro!$A:$A,A973,Detalhe_Registro!$D:$D,B973)</f>
        <v>1</v>
      </c>
      <c r="G973" s="63">
        <v>1.0909089999999999</v>
      </c>
      <c r="H973" s="63">
        <v>1.0909089999999999</v>
      </c>
      <c r="I973" s="62">
        <f>SUMIFS(Detalhe_Registro!$F:$F,Detalhe_Registro!$A:$A,A973,Detalhe_Registro!$D:$D,B973)</f>
        <v>157</v>
      </c>
      <c r="J973" s="63">
        <f>SUMIFS(Detalhe_Registro!$G:$G,Detalhe_Registro!$A:$A,A973,Detalhe_Registro!$D:$D,B973)</f>
        <v>6.44</v>
      </c>
      <c r="K973" s="40" t="str">
        <f>IF(G973="","",IF(G973&lt;Premissas!$C$8,"&lt; 1,00",IF(G973&lt;Premissas!$C$9,"1,00 – 1,19",IF(G973&lt;Premissas!$C$10,"1,20 – 1,39",IF(G973&lt;Premissas!$C$11,"1,40 – 1,59",IF(G973&lt;Premissas!$C$12,"1,60 – 1,99","≥ 2,00"))))))</f>
        <v>1,00 – 1,19</v>
      </c>
      <c r="L973" s="64">
        <f>IF(G973="","",MIN(Premissas!$C$17,IF(G973&lt;Premissas!$C$8,Premissas!$E$7,IF(G973&lt;Premissas!$C$9,Premissas!$E$8,IF(G973&lt;Premissas!$C$10,Premissas!$E$9,IF(G973&lt;Premissas!$C$11,Premissas!$E$10,IF(G973&lt;Premissas!$C$12,Premissas!$E$11,Premissas!$E$12)))))))</f>
        <v>100</v>
      </c>
      <c r="M973" s="65">
        <f>IF(OR(L973="",L973=0),0,L973/Premissas!$C$16)</f>
        <v>3.8461538461538463</v>
      </c>
      <c r="N973" s="40" t="str">
        <f>IF(L973&gt;=Premissas!$C$17,"SIM","NÃO")</f>
        <v>NÃO</v>
      </c>
    </row>
    <row r="974" spans="1:14" ht="15" customHeight="1">
      <c r="A974" s="40">
        <v>8</v>
      </c>
      <c r="B974" s="40" t="s">
        <v>377</v>
      </c>
      <c r="C974" s="40" t="s">
        <v>378</v>
      </c>
      <c r="D974" s="40">
        <v>409</v>
      </c>
      <c r="E974" s="40" t="s">
        <v>21</v>
      </c>
      <c r="F974" s="40">
        <f>COUNTIFS(Detalhe_Registro!$A:$A,A974,Detalhe_Registro!$D:$D,B974)</f>
        <v>1</v>
      </c>
      <c r="G974" s="63">
        <v>1.454545</v>
      </c>
      <c r="H974" s="63">
        <v>1.454545</v>
      </c>
      <c r="I974" s="62">
        <f>SUMIFS(Detalhe_Registro!$F:$F,Detalhe_Registro!$A:$A,A974,Detalhe_Registro!$D:$D,B974)</f>
        <v>32</v>
      </c>
      <c r="J974" s="63">
        <f>SUMIFS(Detalhe_Registro!$G:$G,Detalhe_Registro!$A:$A,A974,Detalhe_Registro!$D:$D,B974)</f>
        <v>1</v>
      </c>
      <c r="K974" s="40" t="str">
        <f>IF(G974="","",IF(G974&lt;Premissas!$C$8,"&lt; 1,00",IF(G974&lt;Premissas!$C$9,"1,00 – 1,19",IF(G974&lt;Premissas!$C$10,"1,20 – 1,39",IF(G974&lt;Premissas!$C$11,"1,40 – 1,59",IF(G974&lt;Premissas!$C$12,"1,60 – 1,99","≥ 2,00"))))))</f>
        <v>1,40 – 1,59</v>
      </c>
      <c r="L974" s="64">
        <f>IF(G974="","",MIN(Premissas!$C$17,IF(G974&lt;Premissas!$C$8,Premissas!$E$7,IF(G974&lt;Premissas!$C$9,Premissas!$E$8,IF(G974&lt;Premissas!$C$10,Premissas!$E$9,IF(G974&lt;Premissas!$C$11,Premissas!$E$10,IF(G974&lt;Premissas!$C$12,Premissas!$E$11,Premissas!$E$12)))))))</f>
        <v>350</v>
      </c>
      <c r="M974" s="65">
        <f>IF(OR(L974="",L974=0),0,L974/Premissas!$C$16)</f>
        <v>13.461538461538462</v>
      </c>
      <c r="N974" s="40" t="str">
        <f>IF(L974&gt;=Premissas!$C$17,"SIM","NÃO")</f>
        <v>NÃO</v>
      </c>
    </row>
    <row r="975" spans="1:14" ht="15" customHeight="1">
      <c r="A975" s="40">
        <v>8</v>
      </c>
      <c r="B975" s="40" t="s">
        <v>259</v>
      </c>
      <c r="C975" s="40" t="s">
        <v>260</v>
      </c>
      <c r="D975" s="40">
        <v>409</v>
      </c>
      <c r="E975" s="40" t="s">
        <v>22</v>
      </c>
      <c r="F975" s="40">
        <f>COUNTIFS(Detalhe_Registro!$A:$A,A975,Detalhe_Registro!$D:$D,B975)</f>
        <v>1</v>
      </c>
      <c r="G975" s="63">
        <v>1.28</v>
      </c>
      <c r="H975" s="63">
        <v>1.28</v>
      </c>
      <c r="I975" s="62">
        <f>SUMIFS(Detalhe_Registro!$F:$F,Detalhe_Registro!$A:$A,A975,Detalhe_Registro!$D:$D,B975)</f>
        <v>1803</v>
      </c>
      <c r="J975" s="63">
        <f>SUMIFS(Detalhe_Registro!$G:$G,Detalhe_Registro!$A:$A,A975,Detalhe_Registro!$D:$D,B975)</f>
        <v>55.73</v>
      </c>
      <c r="K975" s="40" t="str">
        <f>IF(G975="","",IF(G975&lt;Premissas!$C$8,"&lt; 1,00",IF(G975&lt;Premissas!$C$9,"1,00 – 1,19",IF(G975&lt;Premissas!$C$10,"1,20 – 1,39",IF(G975&lt;Premissas!$C$11,"1,40 – 1,59",IF(G975&lt;Premissas!$C$12,"1,60 – 1,99","≥ 2,00"))))))</f>
        <v>1,20 – 1,39</v>
      </c>
      <c r="L975" s="64">
        <f>IF(G975="","",MIN(Premissas!$C$17,IF(G975&lt;Premissas!$C$8,Premissas!$E$7,IF(G975&lt;Premissas!$C$9,Premissas!$E$8,IF(G975&lt;Premissas!$C$10,Premissas!$E$9,IF(G975&lt;Premissas!$C$11,Premissas!$E$10,IF(G975&lt;Premissas!$C$12,Premissas!$E$11,Premissas!$E$12)))))))</f>
        <v>200</v>
      </c>
      <c r="M975" s="65">
        <f>IF(OR(L975="",L975=0),0,L975/Premissas!$C$16)</f>
        <v>7.6923076923076925</v>
      </c>
      <c r="N975" s="40" t="str">
        <f>IF(L975&gt;=Premissas!$C$17,"SIM","NÃO")</f>
        <v>NÃO</v>
      </c>
    </row>
    <row r="976" spans="1:14" ht="15" customHeight="1">
      <c r="A976" s="40">
        <v>8</v>
      </c>
      <c r="B976" s="40" t="s">
        <v>279</v>
      </c>
      <c r="C976" s="40" t="s">
        <v>280</v>
      </c>
      <c r="D976" s="40">
        <v>409</v>
      </c>
      <c r="E976" s="40" t="s">
        <v>21</v>
      </c>
      <c r="F976" s="40">
        <f>COUNTIFS(Detalhe_Registro!$A:$A,A976,Detalhe_Registro!$D:$D,B976)</f>
        <v>1</v>
      </c>
      <c r="G976" s="63">
        <v>0.54545500000000002</v>
      </c>
      <c r="H976" s="63">
        <v>0.54545500000000002</v>
      </c>
      <c r="I976" s="62">
        <f>SUMIFS(Detalhe_Registro!$F:$F,Detalhe_Registro!$A:$A,A976,Detalhe_Registro!$D:$D,B976)</f>
        <v>39</v>
      </c>
      <c r="J976" s="63">
        <f>SUMIFS(Detalhe_Registro!$G:$G,Detalhe_Registro!$A:$A,A976,Detalhe_Registro!$D:$D,B976)</f>
        <v>3.39</v>
      </c>
      <c r="K976" s="40" t="str">
        <f>IF(G976="","",IF(G976&lt;Premissas!$C$8,"&lt; 1,00",IF(G976&lt;Premissas!$C$9,"1,00 – 1,19",IF(G976&lt;Premissas!$C$10,"1,20 – 1,39",IF(G976&lt;Premissas!$C$11,"1,40 – 1,59",IF(G976&lt;Premissas!$C$12,"1,60 – 1,99","≥ 2,00"))))))</f>
        <v>&lt; 1,00</v>
      </c>
      <c r="L976" s="64">
        <f>IF(G976="","",MIN(Premissas!$C$17,IF(G976&lt;Premissas!$C$8,Premissas!$E$7,IF(G976&lt;Premissas!$C$9,Premissas!$E$8,IF(G976&lt;Premissas!$C$10,Premissas!$E$9,IF(G976&lt;Premissas!$C$11,Premissas!$E$10,IF(G976&lt;Premissas!$C$12,Premissas!$E$11,Premissas!$E$12)))))))</f>
        <v>0</v>
      </c>
      <c r="M976" s="65">
        <f>IF(OR(L976="",L976=0),0,L976/Premissas!$C$16)</f>
        <v>0</v>
      </c>
      <c r="N976" s="40" t="str">
        <f>IF(L976&gt;=Premissas!$C$17,"SIM","NÃO")</f>
        <v>NÃO</v>
      </c>
    </row>
    <row r="977" spans="1:14" ht="15" customHeight="1">
      <c r="A977" s="40">
        <v>8</v>
      </c>
      <c r="B977" s="40" t="s">
        <v>281</v>
      </c>
      <c r="C977" s="40" t="s">
        <v>282</v>
      </c>
      <c r="D977" s="40">
        <v>409</v>
      </c>
      <c r="E977" s="40" t="s">
        <v>21</v>
      </c>
      <c r="F977" s="40">
        <f>COUNTIFS(Detalhe_Registro!$A:$A,A977,Detalhe_Registro!$D:$D,B977)</f>
        <v>1</v>
      </c>
      <c r="G977" s="63">
        <v>1.7727269999999999</v>
      </c>
      <c r="H977" s="63">
        <v>1.7727269999999999</v>
      </c>
      <c r="I977" s="62">
        <f>SUMIFS(Detalhe_Registro!$F:$F,Detalhe_Registro!$A:$A,A977,Detalhe_Registro!$D:$D,B977)</f>
        <v>140</v>
      </c>
      <c r="J977" s="63">
        <f>SUMIFS(Detalhe_Registro!$G:$G,Detalhe_Registro!$A:$A,A977,Detalhe_Registro!$D:$D,B977)</f>
        <v>3.6</v>
      </c>
      <c r="K977" s="40" t="str">
        <f>IF(G977="","",IF(G977&lt;Premissas!$C$8,"&lt; 1,00",IF(G977&lt;Premissas!$C$9,"1,00 – 1,19",IF(G977&lt;Premissas!$C$10,"1,20 – 1,39",IF(G977&lt;Premissas!$C$11,"1,40 – 1,59",IF(G977&lt;Premissas!$C$12,"1,60 – 1,99","≥ 2,00"))))))</f>
        <v>1,60 – 1,99</v>
      </c>
      <c r="L977" s="64">
        <f>IF(G977="","",MIN(Premissas!$C$17,IF(G977&lt;Premissas!$C$8,Premissas!$E$7,IF(G977&lt;Premissas!$C$9,Premissas!$E$8,IF(G977&lt;Premissas!$C$10,Premissas!$E$9,IF(G977&lt;Premissas!$C$11,Premissas!$E$10,IF(G977&lt;Premissas!$C$12,Premissas!$E$11,Premissas!$E$12)))))))</f>
        <v>500</v>
      </c>
      <c r="M977" s="65">
        <f>IF(OR(L977="",L977=0),0,L977/Premissas!$C$16)</f>
        <v>19.23076923076923</v>
      </c>
      <c r="N977" s="40" t="str">
        <f>IF(L977&gt;=Premissas!$C$17,"SIM","NÃO")</f>
        <v>NÃO</v>
      </c>
    </row>
    <row r="978" spans="1:14" ht="15" customHeight="1">
      <c r="A978" s="40">
        <v>8</v>
      </c>
      <c r="B978" s="40" t="s">
        <v>253</v>
      </c>
      <c r="C978" s="40" t="s">
        <v>254</v>
      </c>
      <c r="D978" s="40">
        <v>409</v>
      </c>
      <c r="E978" s="40" t="s">
        <v>1940</v>
      </c>
      <c r="F978" s="40">
        <f>COUNTIFS(Detalhe_Registro!$A:$A,A978,Detalhe_Registro!$D:$D,B978)</f>
        <v>3</v>
      </c>
      <c r="G978" s="63">
        <v>2.625</v>
      </c>
      <c r="H978" s="63">
        <v>1.613788</v>
      </c>
      <c r="I978" s="62">
        <f>SUMIFS(Detalhe_Registro!$F:$F,Detalhe_Registro!$A:$A,A978,Detalhe_Registro!$D:$D,B978)</f>
        <v>1152</v>
      </c>
      <c r="J978" s="63">
        <f>SUMIFS(Detalhe_Registro!$G:$G,Detalhe_Registro!$A:$A,A978,Detalhe_Registro!$D:$D,B978)</f>
        <v>40.299999999999997</v>
      </c>
      <c r="K978" s="40" t="str">
        <f>IF(G978="","",IF(G978&lt;Premissas!$C$8,"&lt; 1,00",IF(G978&lt;Premissas!$C$9,"1,00 – 1,19",IF(G978&lt;Premissas!$C$10,"1,20 – 1,39",IF(G978&lt;Premissas!$C$11,"1,40 – 1,59",IF(G978&lt;Premissas!$C$12,"1,60 – 1,99","≥ 2,00"))))))</f>
        <v>≥ 2,00</v>
      </c>
      <c r="L978" s="64">
        <f>IF(G978="","",MIN(Premissas!$C$17,IF(G978&lt;Premissas!$C$8,Premissas!$E$7,IF(G978&lt;Premissas!$C$9,Premissas!$E$8,IF(G978&lt;Premissas!$C$10,Premissas!$E$9,IF(G978&lt;Premissas!$C$11,Premissas!$E$10,IF(G978&lt;Premissas!$C$12,Premissas!$E$11,Premissas!$E$12)))))))</f>
        <v>750</v>
      </c>
      <c r="M978" s="65">
        <f>IF(OR(L978="",L978=0),0,L978/Premissas!$C$16)</f>
        <v>28.846153846153847</v>
      </c>
      <c r="N978" s="40" t="str">
        <f>IF(L978&gt;=Premissas!$C$17,"SIM","NÃO")</f>
        <v>SIM</v>
      </c>
    </row>
    <row r="979" spans="1:14" ht="15" customHeight="1">
      <c r="A979" s="40">
        <v>8</v>
      </c>
      <c r="B979" s="40" t="s">
        <v>403</v>
      </c>
      <c r="C979" s="40" t="s">
        <v>404</v>
      </c>
      <c r="D979" s="40">
        <v>409</v>
      </c>
      <c r="E979" s="40" t="s">
        <v>22</v>
      </c>
      <c r="F979" s="40">
        <f>COUNTIFS(Detalhe_Registro!$A:$A,A979,Detalhe_Registro!$D:$D,B979)</f>
        <v>1</v>
      </c>
      <c r="G979" s="63">
        <v>1.84</v>
      </c>
      <c r="H979" s="63">
        <v>1.84</v>
      </c>
      <c r="I979" s="62">
        <f>SUMIFS(Detalhe_Registro!$F:$F,Detalhe_Registro!$A:$A,A979,Detalhe_Registro!$D:$D,B979)</f>
        <v>2307</v>
      </c>
      <c r="J979" s="63">
        <f>SUMIFS(Detalhe_Registro!$G:$G,Detalhe_Registro!$A:$A,A979,Detalhe_Registro!$D:$D,B979)</f>
        <v>50.66</v>
      </c>
      <c r="K979" s="40" t="str">
        <f>IF(G979="","",IF(G979&lt;Premissas!$C$8,"&lt; 1,00",IF(G979&lt;Premissas!$C$9,"1,00 – 1,19",IF(G979&lt;Premissas!$C$10,"1,20 – 1,39",IF(G979&lt;Premissas!$C$11,"1,40 – 1,59",IF(G979&lt;Premissas!$C$12,"1,60 – 1,99","≥ 2,00"))))))</f>
        <v>1,60 – 1,99</v>
      </c>
      <c r="L979" s="64">
        <f>IF(G979="","",MIN(Premissas!$C$17,IF(G979&lt;Premissas!$C$8,Premissas!$E$7,IF(G979&lt;Premissas!$C$9,Premissas!$E$8,IF(G979&lt;Premissas!$C$10,Premissas!$E$9,IF(G979&lt;Premissas!$C$11,Premissas!$E$10,IF(G979&lt;Premissas!$C$12,Premissas!$E$11,Premissas!$E$12)))))))</f>
        <v>500</v>
      </c>
      <c r="M979" s="65">
        <f>IF(OR(L979="",L979=0),0,L979/Premissas!$C$16)</f>
        <v>19.23076923076923</v>
      </c>
      <c r="N979" s="40" t="str">
        <f>IF(L979&gt;=Premissas!$C$17,"SIM","NÃO")</f>
        <v>NÃO</v>
      </c>
    </row>
    <row r="980" spans="1:14" ht="15" customHeight="1">
      <c r="A980" s="40">
        <v>8</v>
      </c>
      <c r="B980" s="40" t="s">
        <v>1748</v>
      </c>
      <c r="C980" s="40" t="s">
        <v>1749</v>
      </c>
      <c r="D980" s="40">
        <v>409</v>
      </c>
      <c r="E980" s="40" t="s">
        <v>20</v>
      </c>
      <c r="F980" s="40">
        <f>COUNTIFS(Detalhe_Registro!$A:$A,A980,Detalhe_Registro!$D:$D,B980)</f>
        <v>1</v>
      </c>
      <c r="G980" s="63">
        <v>0.2</v>
      </c>
      <c r="H980" s="63">
        <v>0.2</v>
      </c>
      <c r="I980" s="62">
        <f>SUMIFS(Detalhe_Registro!$F:$F,Detalhe_Registro!$A:$A,A980,Detalhe_Registro!$D:$D,B980)</f>
        <v>81</v>
      </c>
      <c r="J980" s="63">
        <f>SUMIFS(Detalhe_Registro!$G:$G,Detalhe_Registro!$A:$A,A980,Detalhe_Registro!$D:$D,B980)</f>
        <v>16.91</v>
      </c>
      <c r="K980" s="40" t="str">
        <f>IF(G980="","",IF(G980&lt;Premissas!$C$8,"&lt; 1,00",IF(G980&lt;Premissas!$C$9,"1,00 – 1,19",IF(G980&lt;Premissas!$C$10,"1,20 – 1,39",IF(G980&lt;Premissas!$C$11,"1,40 – 1,59",IF(G980&lt;Premissas!$C$12,"1,60 – 1,99","≥ 2,00"))))))</f>
        <v>&lt; 1,00</v>
      </c>
      <c r="L980" s="64">
        <f>IF(G980="","",MIN(Premissas!$C$17,IF(G980&lt;Premissas!$C$8,Premissas!$E$7,IF(G980&lt;Premissas!$C$9,Premissas!$E$8,IF(G980&lt;Premissas!$C$10,Premissas!$E$9,IF(G980&lt;Premissas!$C$11,Premissas!$E$10,IF(G980&lt;Premissas!$C$12,Premissas!$E$11,Premissas!$E$12)))))))</f>
        <v>0</v>
      </c>
      <c r="M980" s="65">
        <f>IF(OR(L980="",L980=0),0,L980/Premissas!$C$16)</f>
        <v>0</v>
      </c>
      <c r="N980" s="40" t="str">
        <f>IF(L980&gt;=Premissas!$C$17,"SIM","NÃO")</f>
        <v>NÃO</v>
      </c>
    </row>
    <row r="981" spans="1:14" ht="15" customHeight="1">
      <c r="A981" s="40">
        <v>8</v>
      </c>
      <c r="B981" s="40" t="s">
        <v>341</v>
      </c>
      <c r="C981" s="40" t="s">
        <v>342</v>
      </c>
      <c r="D981" s="40">
        <v>409</v>
      </c>
      <c r="E981" s="40" t="s">
        <v>19</v>
      </c>
      <c r="F981" s="40">
        <f>COUNTIFS(Detalhe_Registro!$A:$A,A981,Detalhe_Registro!$D:$D,B981)</f>
        <v>1</v>
      </c>
      <c r="G981" s="63">
        <v>0.95833299999999999</v>
      </c>
      <c r="H981" s="63">
        <v>0.95833299999999999</v>
      </c>
      <c r="I981" s="62">
        <f>SUMIFS(Detalhe_Registro!$F:$F,Detalhe_Registro!$A:$A,A981,Detalhe_Registro!$D:$D,B981)</f>
        <v>549</v>
      </c>
      <c r="J981" s="63">
        <f>SUMIFS(Detalhe_Registro!$G:$G,Detalhe_Registro!$A:$A,A981,Detalhe_Registro!$D:$D,B981)</f>
        <v>24.23</v>
      </c>
      <c r="K981" s="40" t="str">
        <f>IF(G981="","",IF(G981&lt;Premissas!$C$8,"&lt; 1,00",IF(G981&lt;Premissas!$C$9,"1,00 – 1,19",IF(G981&lt;Premissas!$C$10,"1,20 – 1,39",IF(G981&lt;Premissas!$C$11,"1,40 – 1,59",IF(G981&lt;Premissas!$C$12,"1,60 – 1,99","≥ 2,00"))))))</f>
        <v>&lt; 1,00</v>
      </c>
      <c r="L981" s="64">
        <f>IF(G981="","",MIN(Premissas!$C$17,IF(G981&lt;Premissas!$C$8,Premissas!$E$7,IF(G981&lt;Premissas!$C$9,Premissas!$E$8,IF(G981&lt;Premissas!$C$10,Premissas!$E$9,IF(G981&lt;Premissas!$C$11,Premissas!$E$10,IF(G981&lt;Premissas!$C$12,Premissas!$E$11,Premissas!$E$12)))))))</f>
        <v>0</v>
      </c>
      <c r="M981" s="65">
        <f>IF(OR(L981="",L981=0),0,L981/Premissas!$C$16)</f>
        <v>0</v>
      </c>
      <c r="N981" s="40" t="str">
        <f>IF(L981&gt;=Premissas!$C$17,"SIM","NÃO")</f>
        <v>NÃO</v>
      </c>
    </row>
    <row r="982" spans="1:14" ht="15" customHeight="1">
      <c r="A982" s="40">
        <v>8</v>
      </c>
      <c r="B982" s="40" t="s">
        <v>351</v>
      </c>
      <c r="C982" s="40" t="s">
        <v>352</v>
      </c>
      <c r="D982" s="40">
        <v>409</v>
      </c>
      <c r="E982" s="40" t="s">
        <v>21</v>
      </c>
      <c r="F982" s="40">
        <f>COUNTIFS(Detalhe_Registro!$A:$A,A982,Detalhe_Registro!$D:$D,B982)</f>
        <v>1</v>
      </c>
      <c r="G982" s="63">
        <v>0.68181800000000004</v>
      </c>
      <c r="H982" s="63">
        <v>0.68181800000000004</v>
      </c>
      <c r="I982" s="62">
        <f>SUMIFS(Detalhe_Registro!$F:$F,Detalhe_Registro!$A:$A,A982,Detalhe_Registro!$D:$D,B982)</f>
        <v>33</v>
      </c>
      <c r="J982" s="63">
        <f>SUMIFS(Detalhe_Registro!$G:$G,Detalhe_Registro!$A:$A,A982,Detalhe_Registro!$D:$D,B982)</f>
        <v>2.17</v>
      </c>
      <c r="K982" s="40" t="str">
        <f>IF(G982="","",IF(G982&lt;Premissas!$C$8,"&lt; 1,00",IF(G982&lt;Premissas!$C$9,"1,00 – 1,19",IF(G982&lt;Premissas!$C$10,"1,20 – 1,39",IF(G982&lt;Premissas!$C$11,"1,40 – 1,59",IF(G982&lt;Premissas!$C$12,"1,60 – 1,99","≥ 2,00"))))))</f>
        <v>&lt; 1,00</v>
      </c>
      <c r="L982" s="64">
        <f>IF(G982="","",MIN(Premissas!$C$17,IF(G982&lt;Premissas!$C$8,Premissas!$E$7,IF(G982&lt;Premissas!$C$9,Premissas!$E$8,IF(G982&lt;Premissas!$C$10,Premissas!$E$9,IF(G982&lt;Premissas!$C$11,Premissas!$E$10,IF(G982&lt;Premissas!$C$12,Premissas!$E$11,Premissas!$E$12)))))))</f>
        <v>0</v>
      </c>
      <c r="M982" s="65">
        <f>IF(OR(L982="",L982=0),0,L982/Premissas!$C$16)</f>
        <v>0</v>
      </c>
      <c r="N982" s="40" t="str">
        <f>IF(L982&gt;=Premissas!$C$17,"SIM","NÃO")</f>
        <v>NÃO</v>
      </c>
    </row>
    <row r="983" spans="1:14" ht="15" customHeight="1">
      <c r="A983" s="40">
        <v>8</v>
      </c>
      <c r="B983" s="40" t="s">
        <v>225</v>
      </c>
      <c r="C983" s="40" t="s">
        <v>226</v>
      </c>
      <c r="D983" s="40">
        <v>409</v>
      </c>
      <c r="E983" s="40" t="s">
        <v>19</v>
      </c>
      <c r="F983" s="40">
        <f>COUNTIFS(Detalhe_Registro!$A:$A,A983,Detalhe_Registro!$D:$D,B983)</f>
        <v>1</v>
      </c>
      <c r="G983" s="63">
        <v>3.7916669999999999</v>
      </c>
      <c r="H983" s="63">
        <v>3.7916669999999999</v>
      </c>
      <c r="I983" s="62">
        <f>SUMIFS(Detalhe_Registro!$F:$F,Detalhe_Registro!$A:$A,A983,Detalhe_Registro!$D:$D,B983)</f>
        <v>745</v>
      </c>
      <c r="J983" s="63">
        <f>SUMIFS(Detalhe_Registro!$G:$G,Detalhe_Registro!$A:$A,A983,Detalhe_Registro!$D:$D,B983)</f>
        <v>8.16</v>
      </c>
      <c r="K983" s="40" t="str">
        <f>IF(G983="","",IF(G983&lt;Premissas!$C$8,"&lt; 1,00",IF(G983&lt;Premissas!$C$9,"1,00 – 1,19",IF(G983&lt;Premissas!$C$10,"1,20 – 1,39",IF(G983&lt;Premissas!$C$11,"1,40 – 1,59",IF(G983&lt;Premissas!$C$12,"1,60 – 1,99","≥ 2,00"))))))</f>
        <v>≥ 2,00</v>
      </c>
      <c r="L983" s="64">
        <f>IF(G983="","",MIN(Premissas!$C$17,IF(G983&lt;Premissas!$C$8,Premissas!$E$7,IF(G983&lt;Premissas!$C$9,Premissas!$E$8,IF(G983&lt;Premissas!$C$10,Premissas!$E$9,IF(G983&lt;Premissas!$C$11,Premissas!$E$10,IF(G983&lt;Premissas!$C$12,Premissas!$E$11,Premissas!$E$12)))))))</f>
        <v>750</v>
      </c>
      <c r="M983" s="65">
        <f>IF(OR(L983="",L983=0),0,L983/Premissas!$C$16)</f>
        <v>28.846153846153847</v>
      </c>
      <c r="N983" s="40" t="str">
        <f>IF(L983&gt;=Premissas!$C$17,"SIM","NÃO")</f>
        <v>SIM</v>
      </c>
    </row>
    <row r="984" spans="1:14" ht="15" customHeight="1">
      <c r="A984" s="40">
        <v>8</v>
      </c>
      <c r="B984" s="40" t="s">
        <v>309</v>
      </c>
      <c r="C984" s="40" t="s">
        <v>310</v>
      </c>
      <c r="D984" s="40">
        <v>409</v>
      </c>
      <c r="E984" s="40" t="s">
        <v>21</v>
      </c>
      <c r="F984" s="40">
        <f>COUNTIFS(Detalhe_Registro!$A:$A,A984,Detalhe_Registro!$D:$D,B984)</f>
        <v>1</v>
      </c>
      <c r="G984" s="63">
        <v>3.045455</v>
      </c>
      <c r="H984" s="63">
        <v>3.045455</v>
      </c>
      <c r="I984" s="62">
        <f>SUMIFS(Detalhe_Registro!$F:$F,Detalhe_Registro!$A:$A,A984,Detalhe_Registro!$D:$D,B984)</f>
        <v>33</v>
      </c>
      <c r="J984" s="63">
        <f>SUMIFS(Detalhe_Registro!$G:$G,Detalhe_Registro!$A:$A,A984,Detalhe_Registro!$D:$D,B984)</f>
        <v>0.49</v>
      </c>
      <c r="K984" s="40" t="str">
        <f>IF(G984="","",IF(G984&lt;Premissas!$C$8,"&lt; 1,00",IF(G984&lt;Premissas!$C$9,"1,00 – 1,19",IF(G984&lt;Premissas!$C$10,"1,20 – 1,39",IF(G984&lt;Premissas!$C$11,"1,40 – 1,59",IF(G984&lt;Premissas!$C$12,"1,60 – 1,99","≥ 2,00"))))))</f>
        <v>≥ 2,00</v>
      </c>
      <c r="L984" s="64">
        <f>IF(G984="","",MIN(Premissas!$C$17,IF(G984&lt;Premissas!$C$8,Premissas!$E$7,IF(G984&lt;Premissas!$C$9,Premissas!$E$8,IF(G984&lt;Premissas!$C$10,Premissas!$E$9,IF(G984&lt;Premissas!$C$11,Premissas!$E$10,IF(G984&lt;Premissas!$C$12,Premissas!$E$11,Premissas!$E$12)))))))</f>
        <v>750</v>
      </c>
      <c r="M984" s="65">
        <f>IF(OR(L984="",L984=0),0,L984/Premissas!$C$16)</f>
        <v>28.846153846153847</v>
      </c>
      <c r="N984" s="40" t="str">
        <f>IF(L984&gt;=Premissas!$C$17,"SIM","NÃO")</f>
        <v>SIM</v>
      </c>
    </row>
    <row r="985" spans="1:14" ht="15" customHeight="1">
      <c r="A985" s="40">
        <v>8</v>
      </c>
      <c r="B985" s="40" t="s">
        <v>251</v>
      </c>
      <c r="C985" s="40" t="s">
        <v>252</v>
      </c>
      <c r="D985" s="40">
        <v>409</v>
      </c>
      <c r="E985" s="40" t="s">
        <v>19</v>
      </c>
      <c r="F985" s="40">
        <f>COUNTIFS(Detalhe_Registro!$A:$A,A985,Detalhe_Registro!$D:$D,B985)</f>
        <v>1</v>
      </c>
      <c r="G985" s="63">
        <v>8.3333000000000004E-2</v>
      </c>
      <c r="H985" s="63">
        <v>8.3333000000000004E-2</v>
      </c>
      <c r="I985" s="62">
        <f>SUMIFS(Detalhe_Registro!$F:$F,Detalhe_Registro!$A:$A,A985,Detalhe_Registro!$D:$D,B985)</f>
        <v>9</v>
      </c>
      <c r="J985" s="63">
        <f>SUMIFS(Detalhe_Registro!$G:$G,Detalhe_Registro!$A:$A,A985,Detalhe_Registro!$D:$D,B985)</f>
        <v>4.1900000000000004</v>
      </c>
      <c r="K985" s="40" t="str">
        <f>IF(G985="","",IF(G985&lt;Premissas!$C$8,"&lt; 1,00",IF(G985&lt;Premissas!$C$9,"1,00 – 1,19",IF(G985&lt;Premissas!$C$10,"1,20 – 1,39",IF(G985&lt;Premissas!$C$11,"1,40 – 1,59",IF(G985&lt;Premissas!$C$12,"1,60 – 1,99","≥ 2,00"))))))</f>
        <v>&lt; 1,00</v>
      </c>
      <c r="L985" s="64">
        <f>IF(G985="","",MIN(Premissas!$C$17,IF(G985&lt;Premissas!$C$8,Premissas!$E$7,IF(G985&lt;Premissas!$C$9,Premissas!$E$8,IF(G985&lt;Premissas!$C$10,Premissas!$E$9,IF(G985&lt;Premissas!$C$11,Premissas!$E$10,IF(G985&lt;Premissas!$C$12,Premissas!$E$11,Premissas!$E$12)))))))</f>
        <v>0</v>
      </c>
      <c r="M985" s="65">
        <f>IF(OR(L985="",L985=0),0,L985/Premissas!$C$16)</f>
        <v>0</v>
      </c>
      <c r="N985" s="40" t="str">
        <f>IF(L985&gt;=Premissas!$C$17,"SIM","NÃO")</f>
        <v>NÃO</v>
      </c>
    </row>
    <row r="986" spans="1:14" ht="15" customHeight="1">
      <c r="A986" s="40">
        <v>8</v>
      </c>
      <c r="B986" s="40" t="s">
        <v>237</v>
      </c>
      <c r="C986" s="40" t="s">
        <v>238</v>
      </c>
      <c r="D986" s="40">
        <v>409</v>
      </c>
      <c r="E986" s="40" t="s">
        <v>21</v>
      </c>
      <c r="F986" s="40">
        <f>COUNTIFS(Detalhe_Registro!$A:$A,A986,Detalhe_Registro!$D:$D,B986)</f>
        <v>1</v>
      </c>
      <c r="G986" s="63">
        <v>4.5455000000000002E-2</v>
      </c>
      <c r="H986" s="63">
        <v>4.5455000000000002E-2</v>
      </c>
      <c r="I986" s="62">
        <f>SUMIFS(Detalhe_Registro!$F:$F,Detalhe_Registro!$A:$A,A986,Detalhe_Registro!$D:$D,B986)</f>
        <v>6</v>
      </c>
      <c r="J986" s="63">
        <f>SUMIFS(Detalhe_Registro!$G:$G,Detalhe_Registro!$A:$A,A986,Detalhe_Registro!$D:$D,B986)</f>
        <v>8.94</v>
      </c>
      <c r="K986" s="40" t="str">
        <f>IF(G986="","",IF(G986&lt;Premissas!$C$8,"&lt; 1,00",IF(G986&lt;Premissas!$C$9,"1,00 – 1,19",IF(G986&lt;Premissas!$C$10,"1,20 – 1,39",IF(G986&lt;Premissas!$C$11,"1,40 – 1,59",IF(G986&lt;Premissas!$C$12,"1,60 – 1,99","≥ 2,00"))))))</f>
        <v>&lt; 1,00</v>
      </c>
      <c r="L986" s="64">
        <f>IF(G986="","",MIN(Premissas!$C$17,IF(G986&lt;Premissas!$C$8,Premissas!$E$7,IF(G986&lt;Premissas!$C$9,Premissas!$E$8,IF(G986&lt;Premissas!$C$10,Premissas!$E$9,IF(G986&lt;Premissas!$C$11,Premissas!$E$10,IF(G986&lt;Premissas!$C$12,Premissas!$E$11,Premissas!$E$12)))))))</f>
        <v>0</v>
      </c>
      <c r="M986" s="65">
        <f>IF(OR(L986="",L986=0),0,L986/Premissas!$C$16)</f>
        <v>0</v>
      </c>
      <c r="N986" s="40" t="str">
        <f>IF(L986&gt;=Premissas!$C$17,"SIM","NÃO")</f>
        <v>NÃO</v>
      </c>
    </row>
    <row r="987" spans="1:14" ht="15" customHeight="1">
      <c r="A987" s="40">
        <v>8</v>
      </c>
      <c r="B987" s="40" t="s">
        <v>1726</v>
      </c>
      <c r="C987" s="40" t="s">
        <v>1727</v>
      </c>
      <c r="D987" s="40">
        <v>409</v>
      </c>
      <c r="E987" s="40" t="s">
        <v>22</v>
      </c>
      <c r="F987" s="40">
        <f>COUNTIFS(Detalhe_Registro!$A:$A,A987,Detalhe_Registro!$D:$D,B987)</f>
        <v>1</v>
      </c>
      <c r="G987" s="63">
        <v>1.2</v>
      </c>
      <c r="H987" s="63">
        <v>1.2</v>
      </c>
      <c r="I987" s="62">
        <f>SUMIFS(Detalhe_Registro!$F:$F,Detalhe_Registro!$A:$A,A987,Detalhe_Registro!$D:$D,B987)</f>
        <v>1847</v>
      </c>
      <c r="J987" s="63">
        <f>SUMIFS(Detalhe_Registro!$G:$G,Detalhe_Registro!$A:$A,A987,Detalhe_Registro!$D:$D,B987)</f>
        <v>61.46</v>
      </c>
      <c r="K987" s="40" t="str">
        <f>IF(G987="","",IF(G987&lt;Premissas!$C$8,"&lt; 1,00",IF(G987&lt;Premissas!$C$9,"1,00 – 1,19",IF(G987&lt;Premissas!$C$10,"1,20 – 1,39",IF(G987&lt;Premissas!$C$11,"1,40 – 1,59",IF(G987&lt;Premissas!$C$12,"1,60 – 1,99","≥ 2,00"))))))</f>
        <v>1,20 – 1,39</v>
      </c>
      <c r="L987" s="64">
        <f>IF(G987="","",MIN(Premissas!$C$17,IF(G987&lt;Premissas!$C$8,Premissas!$E$7,IF(G987&lt;Premissas!$C$9,Premissas!$E$8,IF(G987&lt;Premissas!$C$10,Premissas!$E$9,IF(G987&lt;Premissas!$C$11,Premissas!$E$10,IF(G987&lt;Premissas!$C$12,Premissas!$E$11,Premissas!$E$12)))))))</f>
        <v>200</v>
      </c>
      <c r="M987" s="65">
        <f>IF(OR(L987="",L987=0),0,L987/Premissas!$C$16)</f>
        <v>7.6923076923076925</v>
      </c>
      <c r="N987" s="40" t="str">
        <f>IF(L987&gt;=Premissas!$C$17,"SIM","NÃO")</f>
        <v>NÃO</v>
      </c>
    </row>
    <row r="988" spans="1:14" ht="15" customHeight="1">
      <c r="A988" s="40">
        <v>8</v>
      </c>
      <c r="B988" s="40" t="s">
        <v>173</v>
      </c>
      <c r="C988" s="40" t="s">
        <v>174</v>
      </c>
      <c r="D988" s="40">
        <v>409</v>
      </c>
      <c r="E988" s="40" t="s">
        <v>22</v>
      </c>
      <c r="F988" s="40">
        <f>COUNTIFS(Detalhe_Registro!$A:$A,A988,Detalhe_Registro!$D:$D,B988)</f>
        <v>1</v>
      </c>
      <c r="G988" s="63">
        <v>1.1200000000000001</v>
      </c>
      <c r="H988" s="63">
        <v>1.1200000000000001</v>
      </c>
      <c r="I988" s="62">
        <f>SUMIFS(Detalhe_Registro!$F:$F,Detalhe_Registro!$A:$A,A988,Detalhe_Registro!$D:$D,B988)</f>
        <v>1519</v>
      </c>
      <c r="J988" s="63">
        <f>SUMIFS(Detalhe_Registro!$G:$G,Detalhe_Registro!$A:$A,A988,Detalhe_Registro!$D:$D,B988)</f>
        <v>53.53</v>
      </c>
      <c r="K988" s="40" t="str">
        <f>IF(G988="","",IF(G988&lt;Premissas!$C$8,"&lt; 1,00",IF(G988&lt;Premissas!$C$9,"1,00 – 1,19",IF(G988&lt;Premissas!$C$10,"1,20 – 1,39",IF(G988&lt;Premissas!$C$11,"1,40 – 1,59",IF(G988&lt;Premissas!$C$12,"1,60 – 1,99","≥ 2,00"))))))</f>
        <v>1,00 – 1,19</v>
      </c>
      <c r="L988" s="64">
        <f>IF(G988="","",MIN(Premissas!$C$17,IF(G988&lt;Premissas!$C$8,Premissas!$E$7,IF(G988&lt;Premissas!$C$9,Premissas!$E$8,IF(G988&lt;Premissas!$C$10,Premissas!$E$9,IF(G988&lt;Premissas!$C$11,Premissas!$E$10,IF(G988&lt;Premissas!$C$12,Premissas!$E$11,Premissas!$E$12)))))))</f>
        <v>100</v>
      </c>
      <c r="M988" s="65">
        <f>IF(OR(L988="",L988=0),0,L988/Premissas!$C$16)</f>
        <v>3.8461538461538463</v>
      </c>
      <c r="N988" s="40" t="str">
        <f>IF(L988&gt;=Premissas!$C$17,"SIM","NÃO")</f>
        <v>NÃO</v>
      </c>
    </row>
    <row r="989" spans="1:14" ht="15" customHeight="1">
      <c r="A989" s="40">
        <v>8</v>
      </c>
      <c r="B989" s="40" t="s">
        <v>359</v>
      </c>
      <c r="C989" s="40" t="s">
        <v>360</v>
      </c>
      <c r="D989" s="40">
        <v>409</v>
      </c>
      <c r="E989" s="40" t="s">
        <v>22</v>
      </c>
      <c r="F989" s="40">
        <f>COUNTIFS(Detalhe_Registro!$A:$A,A989,Detalhe_Registro!$D:$D,B989)</f>
        <v>1</v>
      </c>
      <c r="G989" s="63">
        <v>1.44</v>
      </c>
      <c r="H989" s="63">
        <v>1.44</v>
      </c>
      <c r="I989" s="62">
        <f>SUMIFS(Detalhe_Registro!$F:$F,Detalhe_Registro!$A:$A,A989,Detalhe_Registro!$D:$D,B989)</f>
        <v>2813</v>
      </c>
      <c r="J989" s="63">
        <f>SUMIFS(Detalhe_Registro!$G:$G,Detalhe_Registro!$A:$A,A989,Detalhe_Registro!$D:$D,B989)</f>
        <v>77.13</v>
      </c>
      <c r="K989" s="40" t="str">
        <f>IF(G989="","",IF(G989&lt;Premissas!$C$8,"&lt; 1,00",IF(G989&lt;Premissas!$C$9,"1,00 – 1,19",IF(G989&lt;Premissas!$C$10,"1,20 – 1,39",IF(G989&lt;Premissas!$C$11,"1,40 – 1,59",IF(G989&lt;Premissas!$C$12,"1,60 – 1,99","≥ 2,00"))))))</f>
        <v>1,40 – 1,59</v>
      </c>
      <c r="L989" s="64">
        <f>IF(G989="","",MIN(Premissas!$C$17,IF(G989&lt;Premissas!$C$8,Premissas!$E$7,IF(G989&lt;Premissas!$C$9,Premissas!$E$8,IF(G989&lt;Premissas!$C$10,Premissas!$E$9,IF(G989&lt;Premissas!$C$11,Premissas!$E$10,IF(G989&lt;Premissas!$C$12,Premissas!$E$11,Premissas!$E$12)))))))</f>
        <v>350</v>
      </c>
      <c r="M989" s="65">
        <f>IF(OR(L989="",L989=0),0,L989/Premissas!$C$16)</f>
        <v>13.461538461538462</v>
      </c>
      <c r="N989" s="40" t="str">
        <f>IF(L989&gt;=Premissas!$C$17,"SIM","NÃO")</f>
        <v>NÃO</v>
      </c>
    </row>
    <row r="990" spans="1:14" ht="15" customHeight="1">
      <c r="A990" s="40">
        <v>8</v>
      </c>
      <c r="B990" s="40" t="s">
        <v>1738</v>
      </c>
      <c r="C990" s="40" t="s">
        <v>1739</v>
      </c>
      <c r="D990" s="40">
        <v>409</v>
      </c>
      <c r="E990" s="40" t="s">
        <v>21</v>
      </c>
      <c r="F990" s="40">
        <f>COUNTIFS(Detalhe_Registro!$A:$A,A990,Detalhe_Registro!$D:$D,B990)</f>
        <v>1</v>
      </c>
      <c r="G990" s="63">
        <v>0.227273</v>
      </c>
      <c r="H990" s="63">
        <v>0.227273</v>
      </c>
      <c r="I990" s="62">
        <f>SUMIFS(Detalhe_Registro!$F:$F,Detalhe_Registro!$A:$A,A990,Detalhe_Registro!$D:$D,B990)</f>
        <v>7</v>
      </c>
      <c r="J990" s="63">
        <f>SUMIFS(Detalhe_Registro!$G:$G,Detalhe_Registro!$A:$A,A990,Detalhe_Registro!$D:$D,B990)</f>
        <v>1.38</v>
      </c>
      <c r="K990" s="40" t="str">
        <f>IF(G990="","",IF(G990&lt;Premissas!$C$8,"&lt; 1,00",IF(G990&lt;Premissas!$C$9,"1,00 – 1,19",IF(G990&lt;Premissas!$C$10,"1,20 – 1,39",IF(G990&lt;Premissas!$C$11,"1,40 – 1,59",IF(G990&lt;Premissas!$C$12,"1,60 – 1,99","≥ 2,00"))))))</f>
        <v>&lt; 1,00</v>
      </c>
      <c r="L990" s="64">
        <f>IF(G990="","",MIN(Premissas!$C$17,IF(G990&lt;Premissas!$C$8,Premissas!$E$7,IF(G990&lt;Premissas!$C$9,Premissas!$E$8,IF(G990&lt;Premissas!$C$10,Premissas!$E$9,IF(G990&lt;Premissas!$C$11,Premissas!$E$10,IF(G990&lt;Premissas!$C$12,Premissas!$E$11,Premissas!$E$12)))))))</f>
        <v>0</v>
      </c>
      <c r="M990" s="65">
        <f>IF(OR(L990="",L990=0),0,L990/Premissas!$C$16)</f>
        <v>0</v>
      </c>
      <c r="N990" s="40" t="str">
        <f>IF(L990&gt;=Premissas!$C$17,"SIM","NÃO")</f>
        <v>NÃO</v>
      </c>
    </row>
    <row r="991" spans="1:14" ht="15" customHeight="1">
      <c r="A991" s="40">
        <v>8</v>
      </c>
      <c r="B991" s="40" t="s">
        <v>1746</v>
      </c>
      <c r="C991" s="40" t="s">
        <v>1747</v>
      </c>
      <c r="D991" s="40">
        <v>409</v>
      </c>
      <c r="E991" s="40" t="s">
        <v>21</v>
      </c>
      <c r="F991" s="40">
        <f>COUNTIFS(Detalhe_Registro!$A:$A,A991,Detalhe_Registro!$D:$D,B991)</f>
        <v>1</v>
      </c>
      <c r="G991" s="63">
        <v>4.5454549999999996</v>
      </c>
      <c r="H991" s="63">
        <v>4.5454549999999996</v>
      </c>
      <c r="I991" s="62">
        <f>SUMIFS(Detalhe_Registro!$F:$F,Detalhe_Registro!$A:$A,A991,Detalhe_Registro!$D:$D,B991)</f>
        <v>2</v>
      </c>
      <c r="J991" s="63">
        <f>SUMIFS(Detalhe_Registro!$G:$G,Detalhe_Registro!$A:$A,A991,Detalhe_Registro!$D:$D,B991)</f>
        <v>0.02</v>
      </c>
      <c r="K991" s="40" t="str">
        <f>IF(G991="","",IF(G991&lt;Premissas!$C$8,"&lt; 1,00",IF(G991&lt;Premissas!$C$9,"1,00 – 1,19",IF(G991&lt;Premissas!$C$10,"1,20 – 1,39",IF(G991&lt;Premissas!$C$11,"1,40 – 1,59",IF(G991&lt;Premissas!$C$12,"1,60 – 1,99","≥ 2,00"))))))</f>
        <v>≥ 2,00</v>
      </c>
      <c r="L991" s="64">
        <f>IF(G991="","",MIN(Premissas!$C$17,IF(G991&lt;Premissas!$C$8,Premissas!$E$7,IF(G991&lt;Premissas!$C$9,Premissas!$E$8,IF(G991&lt;Premissas!$C$10,Premissas!$E$9,IF(G991&lt;Premissas!$C$11,Premissas!$E$10,IF(G991&lt;Premissas!$C$12,Premissas!$E$11,Premissas!$E$12)))))))</f>
        <v>750</v>
      </c>
      <c r="M991" s="65">
        <f>IF(OR(L991="",L991=0),0,L991/Premissas!$C$16)</f>
        <v>28.846153846153847</v>
      </c>
      <c r="N991" s="40" t="str">
        <f>IF(L991&gt;=Premissas!$C$17,"SIM","NÃO")</f>
        <v>SIM</v>
      </c>
    </row>
    <row r="992" spans="1:14" ht="15" customHeight="1">
      <c r="A992" s="40">
        <v>8</v>
      </c>
      <c r="B992" s="40" t="s">
        <v>157</v>
      </c>
      <c r="C992" s="40" t="s">
        <v>158</v>
      </c>
      <c r="D992" s="40">
        <v>409</v>
      </c>
      <c r="E992" s="40" t="s">
        <v>1937</v>
      </c>
      <c r="F992" s="40">
        <f>COUNTIFS(Detalhe_Registro!$A:$A,A992,Detalhe_Registro!$D:$D,B992)</f>
        <v>2</v>
      </c>
      <c r="G992" s="63">
        <v>2.92</v>
      </c>
      <c r="H992" s="63">
        <v>2.8918180000000002</v>
      </c>
      <c r="I992" s="62">
        <f>SUMIFS(Detalhe_Registro!$F:$F,Detalhe_Registro!$A:$A,A992,Detalhe_Registro!$D:$D,B992)</f>
        <v>2207</v>
      </c>
      <c r="J992" s="63">
        <f>SUMIFS(Detalhe_Registro!$G:$G,Detalhe_Registro!$A:$A,A992,Detalhe_Registro!$D:$D,B992)</f>
        <v>31.29</v>
      </c>
      <c r="K992" s="40" t="str">
        <f>IF(G992="","",IF(G992&lt;Premissas!$C$8,"&lt; 1,00",IF(G992&lt;Premissas!$C$9,"1,00 – 1,19",IF(G992&lt;Premissas!$C$10,"1,20 – 1,39",IF(G992&lt;Premissas!$C$11,"1,40 – 1,59",IF(G992&lt;Premissas!$C$12,"1,60 – 1,99","≥ 2,00"))))))</f>
        <v>≥ 2,00</v>
      </c>
      <c r="L992" s="64">
        <f>IF(G992="","",MIN(Premissas!$C$17,IF(G992&lt;Premissas!$C$8,Premissas!$E$7,IF(G992&lt;Premissas!$C$9,Premissas!$E$8,IF(G992&lt;Premissas!$C$10,Premissas!$E$9,IF(G992&lt;Premissas!$C$11,Premissas!$E$10,IF(G992&lt;Premissas!$C$12,Premissas!$E$11,Premissas!$E$12)))))))</f>
        <v>750</v>
      </c>
      <c r="M992" s="65">
        <f>IF(OR(L992="",L992=0),0,L992/Premissas!$C$16)</f>
        <v>28.846153846153847</v>
      </c>
      <c r="N992" s="40" t="str">
        <f>IF(L992&gt;=Premissas!$C$17,"SIM","NÃO")</f>
        <v>SIM</v>
      </c>
    </row>
    <row r="993" spans="1:14" ht="15" customHeight="1">
      <c r="A993" s="40">
        <v>8</v>
      </c>
      <c r="B993" s="40" t="s">
        <v>175</v>
      </c>
      <c r="C993" s="40" t="s">
        <v>176</v>
      </c>
      <c r="D993" s="40">
        <v>409</v>
      </c>
      <c r="E993" s="40" t="s">
        <v>20</v>
      </c>
      <c r="F993" s="40">
        <f>COUNTIFS(Detalhe_Registro!$A:$A,A993,Detalhe_Registro!$D:$D,B993)</f>
        <v>1</v>
      </c>
      <c r="G993" s="63">
        <v>1.52</v>
      </c>
      <c r="H993" s="63">
        <v>1.52</v>
      </c>
      <c r="I993" s="62">
        <f>SUMIFS(Detalhe_Registro!$F:$F,Detalhe_Registro!$A:$A,A993,Detalhe_Registro!$D:$D,B993)</f>
        <v>1027</v>
      </c>
      <c r="J993" s="63">
        <f>SUMIFS(Detalhe_Registro!$G:$G,Detalhe_Registro!$A:$A,A993,Detalhe_Registro!$D:$D,B993)</f>
        <v>26.87</v>
      </c>
      <c r="K993" s="40" t="str">
        <f>IF(G993="","",IF(G993&lt;Premissas!$C$8,"&lt; 1,00",IF(G993&lt;Premissas!$C$9,"1,00 – 1,19",IF(G993&lt;Premissas!$C$10,"1,20 – 1,39",IF(G993&lt;Premissas!$C$11,"1,40 – 1,59",IF(G993&lt;Premissas!$C$12,"1,60 – 1,99","≥ 2,00"))))))</f>
        <v>1,40 – 1,59</v>
      </c>
      <c r="L993" s="64">
        <f>IF(G993="","",MIN(Premissas!$C$17,IF(G993&lt;Premissas!$C$8,Premissas!$E$7,IF(G993&lt;Premissas!$C$9,Premissas!$E$8,IF(G993&lt;Premissas!$C$10,Premissas!$E$9,IF(G993&lt;Premissas!$C$11,Premissas!$E$10,IF(G993&lt;Premissas!$C$12,Premissas!$E$11,Premissas!$E$12)))))))</f>
        <v>350</v>
      </c>
      <c r="M993" s="65">
        <f>IF(OR(L993="",L993=0),0,L993/Premissas!$C$16)</f>
        <v>13.461538461538462</v>
      </c>
      <c r="N993" s="40" t="str">
        <f>IF(L993&gt;=Premissas!$C$17,"SIM","NÃO")</f>
        <v>NÃO</v>
      </c>
    </row>
    <row r="994" spans="1:14" ht="15" customHeight="1">
      <c r="A994" s="40">
        <v>8</v>
      </c>
      <c r="B994" s="40" t="s">
        <v>361</v>
      </c>
      <c r="C994" s="40" t="s">
        <v>362</v>
      </c>
      <c r="D994" s="40">
        <v>409</v>
      </c>
      <c r="E994" s="40" t="s">
        <v>19</v>
      </c>
      <c r="F994" s="40">
        <f>COUNTIFS(Detalhe_Registro!$A:$A,A994,Detalhe_Registro!$D:$D,B994)</f>
        <v>1</v>
      </c>
      <c r="G994" s="63">
        <v>3.4583330000000001</v>
      </c>
      <c r="H994" s="63">
        <v>3.4583330000000001</v>
      </c>
      <c r="I994" s="62">
        <f>SUMIFS(Detalhe_Registro!$F:$F,Detalhe_Registro!$A:$A,A994,Detalhe_Registro!$D:$D,B994)</f>
        <v>295</v>
      </c>
      <c r="J994" s="63">
        <f>SUMIFS(Detalhe_Registro!$G:$G,Detalhe_Registro!$A:$A,A994,Detalhe_Registro!$D:$D,B994)</f>
        <v>3.56</v>
      </c>
      <c r="K994" s="40" t="str">
        <f>IF(G994="","",IF(G994&lt;Premissas!$C$8,"&lt; 1,00",IF(G994&lt;Premissas!$C$9,"1,00 – 1,19",IF(G994&lt;Premissas!$C$10,"1,20 – 1,39",IF(G994&lt;Premissas!$C$11,"1,40 – 1,59",IF(G994&lt;Premissas!$C$12,"1,60 – 1,99","≥ 2,00"))))))</f>
        <v>≥ 2,00</v>
      </c>
      <c r="L994" s="64">
        <f>IF(G994="","",MIN(Premissas!$C$17,IF(G994&lt;Premissas!$C$8,Premissas!$E$7,IF(G994&lt;Premissas!$C$9,Premissas!$E$8,IF(G994&lt;Premissas!$C$10,Premissas!$E$9,IF(G994&lt;Premissas!$C$11,Premissas!$E$10,IF(G994&lt;Premissas!$C$12,Premissas!$E$11,Premissas!$E$12)))))))</f>
        <v>750</v>
      </c>
      <c r="M994" s="65">
        <f>IF(OR(L994="",L994=0),0,L994/Premissas!$C$16)</f>
        <v>28.846153846153847</v>
      </c>
      <c r="N994" s="40" t="str">
        <f>IF(L994&gt;=Premissas!$C$17,"SIM","NÃO")</f>
        <v>SIM</v>
      </c>
    </row>
    <row r="995" spans="1:14" ht="15" customHeight="1">
      <c r="A995" s="40">
        <v>8</v>
      </c>
      <c r="B995" s="40" t="s">
        <v>193</v>
      </c>
      <c r="C995" s="40" t="s">
        <v>194</v>
      </c>
      <c r="D995" s="40">
        <v>409</v>
      </c>
      <c r="E995" s="40" t="s">
        <v>1940</v>
      </c>
      <c r="F995" s="40">
        <f>COUNTIFS(Detalhe_Registro!$A:$A,A995,Detalhe_Registro!$D:$D,B995)</f>
        <v>3</v>
      </c>
      <c r="G995" s="63">
        <v>1.25</v>
      </c>
      <c r="H995" s="63">
        <v>0.95303000000000004</v>
      </c>
      <c r="I995" s="62">
        <f>SUMIFS(Detalhe_Registro!$F:$F,Detalhe_Registro!$A:$A,A995,Detalhe_Registro!$D:$D,B995)</f>
        <v>691</v>
      </c>
      <c r="J995" s="63">
        <f>SUMIFS(Detalhe_Registro!$G:$G,Detalhe_Registro!$A:$A,A995,Detalhe_Registro!$D:$D,B995)</f>
        <v>41.11</v>
      </c>
      <c r="K995" s="40" t="str">
        <f>IF(G995="","",IF(G995&lt;Premissas!$C$8,"&lt; 1,00",IF(G995&lt;Premissas!$C$9,"1,00 – 1,19",IF(G995&lt;Premissas!$C$10,"1,20 – 1,39",IF(G995&lt;Premissas!$C$11,"1,40 – 1,59",IF(G995&lt;Premissas!$C$12,"1,60 – 1,99","≥ 2,00"))))))</f>
        <v>1,20 – 1,39</v>
      </c>
      <c r="L995" s="64">
        <f>IF(G995="","",MIN(Premissas!$C$17,IF(G995&lt;Premissas!$C$8,Premissas!$E$7,IF(G995&lt;Premissas!$C$9,Premissas!$E$8,IF(G995&lt;Premissas!$C$10,Premissas!$E$9,IF(G995&lt;Premissas!$C$11,Premissas!$E$10,IF(G995&lt;Premissas!$C$12,Premissas!$E$11,Premissas!$E$12)))))))</f>
        <v>200</v>
      </c>
      <c r="M995" s="65">
        <f>IF(OR(L995="",L995=0),0,L995/Premissas!$C$16)</f>
        <v>7.6923076923076925</v>
      </c>
      <c r="N995" s="40" t="str">
        <f>IF(L995&gt;=Premissas!$C$17,"SIM","NÃO")</f>
        <v>NÃO</v>
      </c>
    </row>
    <row r="996" spans="1:14" ht="15" customHeight="1">
      <c r="A996" s="40">
        <v>8</v>
      </c>
      <c r="B996" s="40" t="s">
        <v>349</v>
      </c>
      <c r="C996" s="40" t="s">
        <v>350</v>
      </c>
      <c r="D996" s="40">
        <v>409</v>
      </c>
      <c r="E996" s="40" t="s">
        <v>1939</v>
      </c>
      <c r="F996" s="40">
        <f>COUNTIFS(Detalhe_Registro!$A:$A,A996,Detalhe_Registro!$D:$D,B996)</f>
        <v>2</v>
      </c>
      <c r="G996" s="63">
        <v>0.86363599999999996</v>
      </c>
      <c r="H996" s="63">
        <v>0.452652</v>
      </c>
      <c r="I996" s="62">
        <f>SUMIFS(Detalhe_Registro!$F:$F,Detalhe_Registro!$A:$A,A996,Detalhe_Registro!$D:$D,B996)</f>
        <v>5</v>
      </c>
      <c r="J996" s="63">
        <f>SUMIFS(Detalhe_Registro!$G:$G,Detalhe_Registro!$A:$A,A996,Detalhe_Registro!$D:$D,B996)</f>
        <v>1.74</v>
      </c>
      <c r="K996" s="40" t="str">
        <f>IF(G996="","",IF(G996&lt;Premissas!$C$8,"&lt; 1,00",IF(G996&lt;Premissas!$C$9,"1,00 – 1,19",IF(G996&lt;Premissas!$C$10,"1,20 – 1,39",IF(G996&lt;Premissas!$C$11,"1,40 – 1,59",IF(G996&lt;Premissas!$C$12,"1,60 – 1,99","≥ 2,00"))))))</f>
        <v>&lt; 1,00</v>
      </c>
      <c r="L996" s="64">
        <f>IF(G996="","",MIN(Premissas!$C$17,IF(G996&lt;Premissas!$C$8,Premissas!$E$7,IF(G996&lt;Premissas!$C$9,Premissas!$E$8,IF(G996&lt;Premissas!$C$10,Premissas!$E$9,IF(G996&lt;Premissas!$C$11,Premissas!$E$10,IF(G996&lt;Premissas!$C$12,Premissas!$E$11,Premissas!$E$12)))))))</f>
        <v>0</v>
      </c>
      <c r="M996" s="65">
        <f>IF(OR(L996="",L996=0),0,L996/Premissas!$C$16)</f>
        <v>0</v>
      </c>
      <c r="N996" s="40" t="str">
        <f>IF(L996&gt;=Premissas!$C$17,"SIM","NÃO")</f>
        <v>NÃO</v>
      </c>
    </row>
    <row r="997" spans="1:14" ht="15" customHeight="1">
      <c r="A997" s="40">
        <v>8</v>
      </c>
      <c r="B997" s="40" t="s">
        <v>167</v>
      </c>
      <c r="C997" s="40" t="s">
        <v>168</v>
      </c>
      <c r="D997" s="40">
        <v>409</v>
      </c>
      <c r="E997" s="40" t="s">
        <v>1937</v>
      </c>
      <c r="F997" s="40">
        <f>COUNTIFS(Detalhe_Registro!$A:$A,A997,Detalhe_Registro!$D:$D,B997)</f>
        <v>2</v>
      </c>
      <c r="G997" s="63">
        <v>1.96</v>
      </c>
      <c r="H997" s="63">
        <v>1.6163639999999999</v>
      </c>
      <c r="I997" s="62">
        <f>SUMIFS(Detalhe_Registro!$F:$F,Detalhe_Registro!$A:$A,A997,Detalhe_Registro!$D:$D,B997)</f>
        <v>2540</v>
      </c>
      <c r="J997" s="63">
        <f>SUMIFS(Detalhe_Registro!$G:$G,Detalhe_Registro!$A:$A,A997,Detalhe_Registro!$D:$D,B997)</f>
        <v>52.26</v>
      </c>
      <c r="K997" s="40" t="str">
        <f>IF(G997="","",IF(G997&lt;Premissas!$C$8,"&lt; 1,00",IF(G997&lt;Premissas!$C$9,"1,00 – 1,19",IF(G997&lt;Premissas!$C$10,"1,20 – 1,39",IF(G997&lt;Premissas!$C$11,"1,40 – 1,59",IF(G997&lt;Premissas!$C$12,"1,60 – 1,99","≥ 2,00"))))))</f>
        <v>≥ 2,00</v>
      </c>
      <c r="L997" s="64">
        <f>IF(G997="","",MIN(Premissas!$C$17,IF(G997&lt;Premissas!$C$8,Premissas!$E$7,IF(G997&lt;Premissas!$C$9,Premissas!$E$8,IF(G997&lt;Premissas!$C$10,Premissas!$E$9,IF(G997&lt;Premissas!$C$11,Premissas!$E$10,IF(G997&lt;Premissas!$C$12,Premissas!$E$11,Premissas!$E$12)))))))</f>
        <v>750</v>
      </c>
      <c r="M997" s="65">
        <f>IF(OR(L997="",L997=0),0,L997/Premissas!$C$16)</f>
        <v>28.846153846153847</v>
      </c>
      <c r="N997" s="40" t="str">
        <f>IF(L997&gt;=Premissas!$C$17,"SIM","NÃO")</f>
        <v>SIM</v>
      </c>
    </row>
    <row r="998" spans="1:14" ht="15" customHeight="1">
      <c r="A998" s="40">
        <v>8</v>
      </c>
      <c r="B998" s="40" t="s">
        <v>181</v>
      </c>
      <c r="C998" s="40" t="s">
        <v>182</v>
      </c>
      <c r="D998" s="40">
        <v>409</v>
      </c>
      <c r="E998" s="40" t="s">
        <v>22</v>
      </c>
      <c r="F998" s="40">
        <f>COUNTIFS(Detalhe_Registro!$A:$A,A998,Detalhe_Registro!$D:$D,B998)</f>
        <v>1</v>
      </c>
      <c r="G998" s="63">
        <v>1.64</v>
      </c>
      <c r="H998" s="63">
        <v>1.64</v>
      </c>
      <c r="I998" s="62">
        <f>SUMIFS(Detalhe_Registro!$F:$F,Detalhe_Registro!$A:$A,A998,Detalhe_Registro!$D:$D,B998)</f>
        <v>2221</v>
      </c>
      <c r="J998" s="63">
        <f>SUMIFS(Detalhe_Registro!$G:$G,Detalhe_Registro!$A:$A,A998,Detalhe_Registro!$D:$D,B998)</f>
        <v>53.95</v>
      </c>
      <c r="K998" s="40" t="str">
        <f>IF(G998="","",IF(G998&lt;Premissas!$C$8,"&lt; 1,00",IF(G998&lt;Premissas!$C$9,"1,00 – 1,19",IF(G998&lt;Premissas!$C$10,"1,20 – 1,39",IF(G998&lt;Premissas!$C$11,"1,40 – 1,59",IF(G998&lt;Premissas!$C$12,"1,60 – 1,99","≥ 2,00"))))))</f>
        <v>1,60 – 1,99</v>
      </c>
      <c r="L998" s="64">
        <f>IF(G998="","",MIN(Premissas!$C$17,IF(G998&lt;Premissas!$C$8,Premissas!$E$7,IF(G998&lt;Premissas!$C$9,Premissas!$E$8,IF(G998&lt;Premissas!$C$10,Premissas!$E$9,IF(G998&lt;Premissas!$C$11,Premissas!$E$10,IF(G998&lt;Premissas!$C$12,Premissas!$E$11,Premissas!$E$12)))))))</f>
        <v>500</v>
      </c>
      <c r="M998" s="65">
        <f>IF(OR(L998="",L998=0),0,L998/Premissas!$C$16)</f>
        <v>19.23076923076923</v>
      </c>
      <c r="N998" s="40" t="str">
        <f>IF(L998&gt;=Premissas!$C$17,"SIM","NÃO")</f>
        <v>NÃO</v>
      </c>
    </row>
    <row r="999" spans="1:14" ht="15" customHeight="1">
      <c r="A999" s="40">
        <v>8</v>
      </c>
      <c r="B999" s="40" t="s">
        <v>321</v>
      </c>
      <c r="C999" s="40" t="s">
        <v>322</v>
      </c>
      <c r="D999" s="40">
        <v>409</v>
      </c>
      <c r="E999" s="40" t="s">
        <v>1937</v>
      </c>
      <c r="F999" s="40">
        <f>COUNTIFS(Detalhe_Registro!$A:$A,A999,Detalhe_Registro!$D:$D,B999)</f>
        <v>2</v>
      </c>
      <c r="G999" s="63">
        <v>0.81818199999999996</v>
      </c>
      <c r="H999" s="63">
        <v>0.44909100000000002</v>
      </c>
      <c r="I999" s="62">
        <f>SUMIFS(Detalhe_Registro!$F:$F,Detalhe_Registro!$A:$A,A999,Detalhe_Registro!$D:$D,B999)</f>
        <v>272</v>
      </c>
      <c r="J999" s="63">
        <f>SUMIFS(Detalhe_Registro!$G:$G,Detalhe_Registro!$A:$A,A999,Detalhe_Registro!$D:$D,B999)</f>
        <v>21.36</v>
      </c>
      <c r="K999" s="40" t="str">
        <f>IF(G999="","",IF(G999&lt;Premissas!$C$8,"&lt; 1,00",IF(G999&lt;Premissas!$C$9,"1,00 – 1,19",IF(G999&lt;Premissas!$C$10,"1,20 – 1,39",IF(G999&lt;Premissas!$C$11,"1,40 – 1,59",IF(G999&lt;Premissas!$C$12,"1,60 – 1,99","≥ 2,00"))))))</f>
        <v>&lt; 1,00</v>
      </c>
      <c r="L999" s="64">
        <f>IF(G999="","",MIN(Premissas!$C$17,IF(G999&lt;Premissas!$C$8,Premissas!$E$7,IF(G999&lt;Premissas!$C$9,Premissas!$E$8,IF(G999&lt;Premissas!$C$10,Premissas!$E$9,IF(G999&lt;Premissas!$C$11,Premissas!$E$10,IF(G999&lt;Premissas!$C$12,Premissas!$E$11,Premissas!$E$12)))))))</f>
        <v>0</v>
      </c>
      <c r="M999" s="65">
        <f>IF(OR(L999="",L999=0),0,L999/Premissas!$C$16)</f>
        <v>0</v>
      </c>
      <c r="N999" s="40" t="str">
        <f>IF(L999&gt;=Premissas!$C$17,"SIM","NÃO")</f>
        <v>NÃO</v>
      </c>
    </row>
    <row r="1000" spans="1:14" ht="15" customHeight="1">
      <c r="A1000" s="40">
        <v>8</v>
      </c>
      <c r="B1000" s="40" t="s">
        <v>207</v>
      </c>
      <c r="C1000" s="40" t="s">
        <v>208</v>
      </c>
      <c r="D1000" s="40">
        <v>409</v>
      </c>
      <c r="E1000" s="40" t="s">
        <v>21</v>
      </c>
      <c r="F1000" s="40">
        <f>COUNTIFS(Detalhe_Registro!$A:$A,A1000,Detalhe_Registro!$D:$D,B1000)</f>
        <v>1</v>
      </c>
      <c r="G1000" s="63">
        <v>1.2272730000000001</v>
      </c>
      <c r="H1000" s="63">
        <v>1.2272730000000001</v>
      </c>
      <c r="I1000" s="62">
        <f>SUMIFS(Detalhe_Registro!$F:$F,Detalhe_Registro!$A:$A,A1000,Detalhe_Registro!$D:$D,B1000)</f>
        <v>102</v>
      </c>
      <c r="J1000" s="63">
        <f>SUMIFS(Detalhe_Registro!$G:$G,Detalhe_Registro!$A:$A,A1000,Detalhe_Registro!$D:$D,B1000)</f>
        <v>3.73</v>
      </c>
      <c r="K1000" s="40" t="str">
        <f>IF(G1000="","",IF(G1000&lt;Premissas!$C$8,"&lt; 1,00",IF(G1000&lt;Premissas!$C$9,"1,00 – 1,19",IF(G1000&lt;Premissas!$C$10,"1,20 – 1,39",IF(G1000&lt;Premissas!$C$11,"1,40 – 1,59",IF(G1000&lt;Premissas!$C$12,"1,60 – 1,99","≥ 2,00"))))))</f>
        <v>1,20 – 1,39</v>
      </c>
      <c r="L1000" s="64">
        <f>IF(G1000="","",MIN(Premissas!$C$17,IF(G1000&lt;Premissas!$C$8,Premissas!$E$7,IF(G1000&lt;Premissas!$C$9,Premissas!$E$8,IF(G1000&lt;Premissas!$C$10,Premissas!$E$9,IF(G1000&lt;Premissas!$C$11,Premissas!$E$10,IF(G1000&lt;Premissas!$C$12,Premissas!$E$11,Premissas!$E$12)))))))</f>
        <v>200</v>
      </c>
      <c r="M1000" s="65">
        <f>IF(OR(L1000="",L1000=0),0,L1000/Premissas!$C$16)</f>
        <v>7.6923076923076925</v>
      </c>
      <c r="N1000" s="40" t="str">
        <f>IF(L1000&gt;=Premissas!$C$17,"SIM","NÃO")</f>
        <v>NÃO</v>
      </c>
    </row>
    <row r="1001" spans="1:14" ht="15" customHeight="1">
      <c r="A1001" s="40">
        <v>8</v>
      </c>
      <c r="B1001" s="40" t="s">
        <v>197</v>
      </c>
      <c r="C1001" s="40" t="s">
        <v>198</v>
      </c>
      <c r="D1001" s="40">
        <v>409</v>
      </c>
      <c r="E1001" s="40" t="s">
        <v>1937</v>
      </c>
      <c r="F1001" s="40">
        <f>COUNTIFS(Detalhe_Registro!$A:$A,A1001,Detalhe_Registro!$D:$D,B1001)</f>
        <v>2</v>
      </c>
      <c r="G1001" s="63">
        <v>1.36</v>
      </c>
      <c r="H1001" s="63">
        <v>1.18</v>
      </c>
      <c r="I1001" s="62">
        <f>SUMIFS(Detalhe_Registro!$F:$F,Detalhe_Registro!$A:$A,A1001,Detalhe_Registro!$D:$D,B1001)</f>
        <v>1383</v>
      </c>
      <c r="J1001" s="63">
        <f>SUMIFS(Detalhe_Registro!$G:$G,Detalhe_Registro!$A:$A,A1001,Detalhe_Registro!$D:$D,B1001)</f>
        <v>41.989999999999995</v>
      </c>
      <c r="K1001" s="40" t="str">
        <f>IF(G1001="","",IF(G1001&lt;Premissas!$C$8,"&lt; 1,00",IF(G1001&lt;Premissas!$C$9,"1,00 – 1,19",IF(G1001&lt;Premissas!$C$10,"1,20 – 1,39",IF(G1001&lt;Premissas!$C$11,"1,40 – 1,59",IF(G1001&lt;Premissas!$C$12,"1,60 – 1,99","≥ 2,00"))))))</f>
        <v>1,20 – 1,39</v>
      </c>
      <c r="L1001" s="64">
        <f>IF(G1001="","",MIN(Premissas!$C$17,IF(G1001&lt;Premissas!$C$8,Premissas!$E$7,IF(G1001&lt;Premissas!$C$9,Premissas!$E$8,IF(G1001&lt;Premissas!$C$10,Premissas!$E$9,IF(G1001&lt;Premissas!$C$11,Premissas!$E$10,IF(G1001&lt;Premissas!$C$12,Premissas!$E$11,Premissas!$E$12)))))))</f>
        <v>200</v>
      </c>
      <c r="M1001" s="65">
        <f>IF(OR(L1001="",L1001=0),0,L1001/Premissas!$C$16)</f>
        <v>7.6923076923076925</v>
      </c>
      <c r="N1001" s="40" t="str">
        <f>IF(L1001&gt;=Premissas!$C$17,"SIM","NÃO")</f>
        <v>NÃO</v>
      </c>
    </row>
    <row r="1002" spans="1:14" ht="15" customHeight="1">
      <c r="A1002" s="40">
        <v>8</v>
      </c>
      <c r="B1002" s="40" t="s">
        <v>179</v>
      </c>
      <c r="C1002" s="40" t="s">
        <v>180</v>
      </c>
      <c r="D1002" s="40">
        <v>409</v>
      </c>
      <c r="E1002" s="40" t="s">
        <v>19</v>
      </c>
      <c r="F1002" s="40">
        <f>COUNTIFS(Detalhe_Registro!$A:$A,A1002,Detalhe_Registro!$D:$D,B1002)</f>
        <v>1</v>
      </c>
      <c r="G1002" s="63">
        <v>1.5833330000000001</v>
      </c>
      <c r="H1002" s="63">
        <v>1.5833330000000001</v>
      </c>
      <c r="I1002" s="62">
        <f>SUMIFS(Detalhe_Registro!$F:$F,Detalhe_Registro!$A:$A,A1002,Detalhe_Registro!$D:$D,B1002)</f>
        <v>724</v>
      </c>
      <c r="J1002" s="63">
        <f>SUMIFS(Detalhe_Registro!$G:$G,Detalhe_Registro!$A:$A,A1002,Detalhe_Registro!$D:$D,B1002)</f>
        <v>18.95</v>
      </c>
      <c r="K1002" s="40" t="str">
        <f>IF(G1002="","",IF(G1002&lt;Premissas!$C$8,"&lt; 1,00",IF(G1002&lt;Premissas!$C$9,"1,00 – 1,19",IF(G1002&lt;Premissas!$C$10,"1,20 – 1,39",IF(G1002&lt;Premissas!$C$11,"1,40 – 1,59",IF(G1002&lt;Premissas!$C$12,"1,60 – 1,99","≥ 2,00"))))))</f>
        <v>1,40 – 1,59</v>
      </c>
      <c r="L1002" s="64">
        <f>IF(G1002="","",MIN(Premissas!$C$17,IF(G1002&lt;Premissas!$C$8,Premissas!$E$7,IF(G1002&lt;Premissas!$C$9,Premissas!$E$8,IF(G1002&lt;Premissas!$C$10,Premissas!$E$9,IF(G1002&lt;Premissas!$C$11,Premissas!$E$10,IF(G1002&lt;Premissas!$C$12,Premissas!$E$11,Premissas!$E$12)))))))</f>
        <v>350</v>
      </c>
      <c r="M1002" s="65">
        <f>IF(OR(L1002="",L1002=0),0,L1002/Premissas!$C$16)</f>
        <v>13.461538461538462</v>
      </c>
      <c r="N1002" s="40" t="str">
        <f>IF(L1002&gt;=Premissas!$C$17,"SIM","NÃO")</f>
        <v>NÃO</v>
      </c>
    </row>
    <row r="1003" spans="1:14" ht="15" customHeight="1">
      <c r="A1003" s="40">
        <v>8</v>
      </c>
      <c r="B1003" s="40" t="s">
        <v>333</v>
      </c>
      <c r="C1003" s="40" t="s">
        <v>334</v>
      </c>
      <c r="D1003" s="40">
        <v>409</v>
      </c>
      <c r="E1003" s="40" t="s">
        <v>19</v>
      </c>
      <c r="F1003" s="40">
        <f>COUNTIFS(Detalhe_Registro!$A:$A,A1003,Detalhe_Registro!$D:$D,B1003)</f>
        <v>1</v>
      </c>
      <c r="G1003" s="63">
        <v>10.666667</v>
      </c>
      <c r="H1003" s="63">
        <v>10.666667</v>
      </c>
      <c r="I1003" s="62">
        <f>SUMIFS(Detalhe_Registro!$F:$F,Detalhe_Registro!$A:$A,A1003,Detalhe_Registro!$D:$D,B1003)</f>
        <v>174</v>
      </c>
      <c r="J1003" s="63">
        <f>SUMIFS(Detalhe_Registro!$G:$G,Detalhe_Registro!$A:$A,A1003,Detalhe_Registro!$D:$D,B1003)</f>
        <v>0.68</v>
      </c>
      <c r="K1003" s="40" t="str">
        <f>IF(G1003="","",IF(G1003&lt;Premissas!$C$8,"&lt; 1,00",IF(G1003&lt;Premissas!$C$9,"1,00 – 1,19",IF(G1003&lt;Premissas!$C$10,"1,20 – 1,39",IF(G1003&lt;Premissas!$C$11,"1,40 – 1,59",IF(G1003&lt;Premissas!$C$12,"1,60 – 1,99","≥ 2,00"))))))</f>
        <v>≥ 2,00</v>
      </c>
      <c r="L1003" s="64">
        <f>IF(G1003="","",MIN(Premissas!$C$17,IF(G1003&lt;Premissas!$C$8,Premissas!$E$7,IF(G1003&lt;Premissas!$C$9,Premissas!$E$8,IF(G1003&lt;Premissas!$C$10,Premissas!$E$9,IF(G1003&lt;Premissas!$C$11,Premissas!$E$10,IF(G1003&lt;Premissas!$C$12,Premissas!$E$11,Premissas!$E$12)))))))</f>
        <v>750</v>
      </c>
      <c r="M1003" s="65">
        <f>IF(OR(L1003="",L1003=0),0,L1003/Premissas!$C$16)</f>
        <v>28.846153846153847</v>
      </c>
      <c r="N1003" s="40" t="str">
        <f>IF(L1003&gt;=Premissas!$C$17,"SIM","NÃO")</f>
        <v>SIM</v>
      </c>
    </row>
    <row r="1004" spans="1:14" ht="15" customHeight="1">
      <c r="A1004" s="40">
        <v>8</v>
      </c>
      <c r="B1004" s="40" t="s">
        <v>397</v>
      </c>
      <c r="C1004" s="40" t="s">
        <v>398</v>
      </c>
      <c r="D1004" s="40">
        <v>409</v>
      </c>
      <c r="E1004" s="40" t="s">
        <v>22</v>
      </c>
      <c r="F1004" s="40">
        <f>COUNTIFS(Detalhe_Registro!$A:$A,A1004,Detalhe_Registro!$D:$D,B1004)</f>
        <v>1</v>
      </c>
      <c r="G1004" s="63">
        <v>1.2</v>
      </c>
      <c r="H1004" s="63">
        <v>1.2</v>
      </c>
      <c r="I1004" s="62">
        <f>SUMIFS(Detalhe_Registro!$F:$F,Detalhe_Registro!$A:$A,A1004,Detalhe_Registro!$D:$D,B1004)</f>
        <v>1859</v>
      </c>
      <c r="J1004" s="63">
        <f>SUMIFS(Detalhe_Registro!$G:$G,Detalhe_Registro!$A:$A,A1004,Detalhe_Registro!$D:$D,B1004)</f>
        <v>62.04</v>
      </c>
      <c r="K1004" s="40" t="str">
        <f>IF(G1004="","",IF(G1004&lt;Premissas!$C$8,"&lt; 1,00",IF(G1004&lt;Premissas!$C$9,"1,00 – 1,19",IF(G1004&lt;Premissas!$C$10,"1,20 – 1,39",IF(G1004&lt;Premissas!$C$11,"1,40 – 1,59",IF(G1004&lt;Premissas!$C$12,"1,60 – 1,99","≥ 2,00"))))))</f>
        <v>1,20 – 1,39</v>
      </c>
      <c r="L1004" s="64">
        <f>IF(G1004="","",MIN(Premissas!$C$17,IF(G1004&lt;Premissas!$C$8,Premissas!$E$7,IF(G1004&lt;Premissas!$C$9,Premissas!$E$8,IF(G1004&lt;Premissas!$C$10,Premissas!$E$9,IF(G1004&lt;Premissas!$C$11,Premissas!$E$10,IF(G1004&lt;Premissas!$C$12,Premissas!$E$11,Premissas!$E$12)))))))</f>
        <v>200</v>
      </c>
      <c r="M1004" s="65">
        <f>IF(OR(L1004="",L1004=0),0,L1004/Premissas!$C$16)</f>
        <v>7.6923076923076925</v>
      </c>
      <c r="N1004" s="40" t="str">
        <f>IF(L1004&gt;=Premissas!$C$17,"SIM","NÃO")</f>
        <v>NÃO</v>
      </c>
    </row>
    <row r="1005" spans="1:14" ht="15" customHeight="1">
      <c r="A1005" s="40">
        <v>8</v>
      </c>
      <c r="B1005" s="40" t="s">
        <v>315</v>
      </c>
      <c r="C1005" s="40" t="s">
        <v>316</v>
      </c>
      <c r="D1005" s="40">
        <v>409</v>
      </c>
      <c r="E1005" s="40" t="s">
        <v>21</v>
      </c>
      <c r="F1005" s="40">
        <f>COUNTIFS(Detalhe_Registro!$A:$A,A1005,Detalhe_Registro!$D:$D,B1005)</f>
        <v>1</v>
      </c>
      <c r="G1005" s="63">
        <v>1.0909089999999999</v>
      </c>
      <c r="H1005" s="63">
        <v>1.0909089999999999</v>
      </c>
      <c r="I1005" s="62">
        <f>SUMIFS(Detalhe_Registro!$F:$F,Detalhe_Registro!$A:$A,A1005,Detalhe_Registro!$D:$D,B1005)</f>
        <v>24</v>
      </c>
      <c r="J1005" s="63">
        <f>SUMIFS(Detalhe_Registro!$G:$G,Detalhe_Registro!$A:$A,A1005,Detalhe_Registro!$D:$D,B1005)</f>
        <v>0.99</v>
      </c>
      <c r="K1005" s="40" t="str">
        <f>IF(G1005="","",IF(G1005&lt;Premissas!$C$8,"&lt; 1,00",IF(G1005&lt;Premissas!$C$9,"1,00 – 1,19",IF(G1005&lt;Premissas!$C$10,"1,20 – 1,39",IF(G1005&lt;Premissas!$C$11,"1,40 – 1,59",IF(G1005&lt;Premissas!$C$12,"1,60 – 1,99","≥ 2,00"))))))</f>
        <v>1,00 – 1,19</v>
      </c>
      <c r="L1005" s="64">
        <f>IF(G1005="","",MIN(Premissas!$C$17,IF(G1005&lt;Premissas!$C$8,Premissas!$E$7,IF(G1005&lt;Premissas!$C$9,Premissas!$E$8,IF(G1005&lt;Premissas!$C$10,Premissas!$E$9,IF(G1005&lt;Premissas!$C$11,Premissas!$E$10,IF(G1005&lt;Premissas!$C$12,Premissas!$E$11,Premissas!$E$12)))))))</f>
        <v>100</v>
      </c>
      <c r="M1005" s="65">
        <f>IF(OR(L1005="",L1005=0),0,L1005/Premissas!$C$16)</f>
        <v>3.8461538461538463</v>
      </c>
      <c r="N1005" s="40" t="str">
        <f>IF(L1005&gt;=Premissas!$C$17,"SIM","NÃO")</f>
        <v>NÃO</v>
      </c>
    </row>
    <row r="1006" spans="1:14" ht="15" customHeight="1">
      <c r="A1006" s="40">
        <v>8</v>
      </c>
      <c r="B1006" s="40" t="s">
        <v>221</v>
      </c>
      <c r="C1006" s="40" t="s">
        <v>222</v>
      </c>
      <c r="D1006" s="40">
        <v>409</v>
      </c>
      <c r="E1006" s="40" t="s">
        <v>19</v>
      </c>
      <c r="F1006" s="40">
        <f>COUNTIFS(Detalhe_Registro!$A:$A,A1006,Detalhe_Registro!$D:$D,B1006)</f>
        <v>1</v>
      </c>
      <c r="G1006" s="63">
        <v>1</v>
      </c>
      <c r="H1006" s="63">
        <v>1</v>
      </c>
      <c r="I1006" s="62">
        <f>SUMIFS(Detalhe_Registro!$F:$F,Detalhe_Registro!$A:$A,A1006,Detalhe_Registro!$D:$D,B1006)</f>
        <v>105</v>
      </c>
      <c r="J1006" s="63">
        <f>SUMIFS(Detalhe_Registro!$G:$G,Detalhe_Registro!$A:$A,A1006,Detalhe_Registro!$D:$D,B1006)</f>
        <v>4.3899999999999997</v>
      </c>
      <c r="K1006" s="40" t="str">
        <f>IF(G1006="","",IF(G1006&lt;Premissas!$C$8,"&lt; 1,00",IF(G1006&lt;Premissas!$C$9,"1,00 – 1,19",IF(G1006&lt;Premissas!$C$10,"1,20 – 1,39",IF(G1006&lt;Premissas!$C$11,"1,40 – 1,59",IF(G1006&lt;Premissas!$C$12,"1,60 – 1,99","≥ 2,00"))))))</f>
        <v>1,00 – 1,19</v>
      </c>
      <c r="L1006" s="64">
        <f>IF(G1006="","",MIN(Premissas!$C$17,IF(G1006&lt;Premissas!$C$8,Premissas!$E$7,IF(G1006&lt;Premissas!$C$9,Premissas!$E$8,IF(G1006&lt;Premissas!$C$10,Premissas!$E$9,IF(G1006&lt;Premissas!$C$11,Premissas!$E$10,IF(G1006&lt;Premissas!$C$12,Premissas!$E$11,Premissas!$E$12)))))))</f>
        <v>100</v>
      </c>
      <c r="M1006" s="65">
        <f>IF(OR(L1006="",L1006=0),0,L1006/Premissas!$C$16)</f>
        <v>3.8461538461538463</v>
      </c>
      <c r="N1006" s="40" t="str">
        <f>IF(L1006&gt;=Premissas!$C$17,"SIM","NÃO")</f>
        <v>NÃO</v>
      </c>
    </row>
    <row r="1007" spans="1:14" ht="15" customHeight="1">
      <c r="A1007" s="40">
        <v>8</v>
      </c>
      <c r="B1007" s="40" t="s">
        <v>247</v>
      </c>
      <c r="C1007" s="40" t="s">
        <v>248</v>
      </c>
      <c r="D1007" s="40">
        <v>409</v>
      </c>
      <c r="E1007" s="40" t="s">
        <v>19</v>
      </c>
      <c r="F1007" s="40">
        <f>COUNTIFS(Detalhe_Registro!$A:$A,A1007,Detalhe_Registro!$D:$D,B1007)</f>
        <v>1</v>
      </c>
      <c r="G1007" s="63">
        <v>1.375</v>
      </c>
      <c r="H1007" s="63">
        <v>1.375</v>
      </c>
      <c r="I1007" s="62">
        <f>SUMIFS(Detalhe_Registro!$F:$F,Detalhe_Registro!$A:$A,A1007,Detalhe_Registro!$D:$D,B1007)</f>
        <v>154</v>
      </c>
      <c r="J1007" s="63">
        <f>SUMIFS(Detalhe_Registro!$G:$G,Detalhe_Registro!$A:$A,A1007,Detalhe_Registro!$D:$D,B1007)</f>
        <v>4.72</v>
      </c>
      <c r="K1007" s="40" t="str">
        <f>IF(G1007="","",IF(G1007&lt;Premissas!$C$8,"&lt; 1,00",IF(G1007&lt;Premissas!$C$9,"1,00 – 1,19",IF(G1007&lt;Premissas!$C$10,"1,20 – 1,39",IF(G1007&lt;Premissas!$C$11,"1,40 – 1,59",IF(G1007&lt;Premissas!$C$12,"1,60 – 1,99","≥ 2,00"))))))</f>
        <v>1,20 – 1,39</v>
      </c>
      <c r="L1007" s="64">
        <f>IF(G1007="","",MIN(Premissas!$C$17,IF(G1007&lt;Premissas!$C$8,Premissas!$E$7,IF(G1007&lt;Premissas!$C$9,Premissas!$E$8,IF(G1007&lt;Premissas!$C$10,Premissas!$E$9,IF(G1007&lt;Premissas!$C$11,Premissas!$E$10,IF(G1007&lt;Premissas!$C$12,Premissas!$E$11,Premissas!$E$12)))))))</f>
        <v>200</v>
      </c>
      <c r="M1007" s="65">
        <f>IF(OR(L1007="",L1007=0),0,L1007/Premissas!$C$16)</f>
        <v>7.6923076923076925</v>
      </c>
      <c r="N1007" s="40" t="str">
        <f>IF(L1007&gt;=Premissas!$C$17,"SIM","NÃO")</f>
        <v>NÃO</v>
      </c>
    </row>
    <row r="1008" spans="1:14" ht="15" customHeight="1">
      <c r="A1008" s="40">
        <v>8</v>
      </c>
      <c r="B1008" s="40" t="s">
        <v>381</v>
      </c>
      <c r="C1008" s="40" t="s">
        <v>382</v>
      </c>
      <c r="D1008" s="40">
        <v>409</v>
      </c>
      <c r="E1008" s="40" t="s">
        <v>19</v>
      </c>
      <c r="F1008" s="40">
        <f>COUNTIFS(Detalhe_Registro!$A:$A,A1008,Detalhe_Registro!$D:$D,B1008)</f>
        <v>1</v>
      </c>
      <c r="G1008" s="63">
        <v>1.0416669999999999</v>
      </c>
      <c r="H1008" s="63">
        <v>1.0416669999999999</v>
      </c>
      <c r="I1008" s="62">
        <f>SUMIFS(Detalhe_Registro!$F:$F,Detalhe_Registro!$A:$A,A1008,Detalhe_Registro!$D:$D,B1008)</f>
        <v>104</v>
      </c>
      <c r="J1008" s="63">
        <f>SUMIFS(Detalhe_Registro!$G:$G,Detalhe_Registro!$A:$A,A1008,Detalhe_Registro!$D:$D,B1008)</f>
        <v>4.1399999999999997</v>
      </c>
      <c r="K1008" s="40" t="str">
        <f>IF(G1008="","",IF(G1008&lt;Premissas!$C$8,"&lt; 1,00",IF(G1008&lt;Premissas!$C$9,"1,00 – 1,19",IF(G1008&lt;Premissas!$C$10,"1,20 – 1,39",IF(G1008&lt;Premissas!$C$11,"1,40 – 1,59",IF(G1008&lt;Premissas!$C$12,"1,60 – 1,99","≥ 2,00"))))))</f>
        <v>1,00 – 1,19</v>
      </c>
      <c r="L1008" s="64">
        <f>IF(G1008="","",MIN(Premissas!$C$17,IF(G1008&lt;Premissas!$C$8,Premissas!$E$7,IF(G1008&lt;Premissas!$C$9,Premissas!$E$8,IF(G1008&lt;Premissas!$C$10,Premissas!$E$9,IF(G1008&lt;Premissas!$C$11,Premissas!$E$10,IF(G1008&lt;Premissas!$C$12,Premissas!$E$11,Premissas!$E$12)))))))</f>
        <v>100</v>
      </c>
      <c r="M1008" s="65">
        <f>IF(OR(L1008="",L1008=0),0,L1008/Premissas!$C$16)</f>
        <v>3.8461538461538463</v>
      </c>
      <c r="N1008" s="40" t="str">
        <f>IF(L1008&gt;=Premissas!$C$17,"SIM","NÃO")</f>
        <v>NÃO</v>
      </c>
    </row>
    <row r="1009" spans="1:14" ht="15" customHeight="1">
      <c r="A1009" s="40">
        <v>8</v>
      </c>
      <c r="B1009" s="40" t="s">
        <v>213</v>
      </c>
      <c r="C1009" s="40" t="s">
        <v>214</v>
      </c>
      <c r="D1009" s="40">
        <v>409</v>
      </c>
      <c r="E1009" s="40" t="s">
        <v>21</v>
      </c>
      <c r="F1009" s="40">
        <f>COUNTIFS(Detalhe_Registro!$A:$A,A1009,Detalhe_Registro!$D:$D,B1009)</f>
        <v>1</v>
      </c>
      <c r="G1009" s="63">
        <v>1.5</v>
      </c>
      <c r="H1009" s="63">
        <v>1.5</v>
      </c>
      <c r="I1009" s="62">
        <f>SUMIFS(Detalhe_Registro!$F:$F,Detalhe_Registro!$A:$A,A1009,Detalhe_Registro!$D:$D,B1009)</f>
        <v>1</v>
      </c>
      <c r="J1009" s="63">
        <f>SUMIFS(Detalhe_Registro!$G:$G,Detalhe_Registro!$A:$A,A1009,Detalhe_Registro!$D:$D,B1009)</f>
        <v>0.03</v>
      </c>
      <c r="K1009" s="40" t="str">
        <f>IF(G1009="","",IF(G1009&lt;Premissas!$C$8,"&lt; 1,00",IF(G1009&lt;Premissas!$C$9,"1,00 – 1,19",IF(G1009&lt;Premissas!$C$10,"1,20 – 1,39",IF(G1009&lt;Premissas!$C$11,"1,40 – 1,59",IF(G1009&lt;Premissas!$C$12,"1,60 – 1,99","≥ 2,00"))))))</f>
        <v>1,40 – 1,59</v>
      </c>
      <c r="L1009" s="64">
        <f>IF(G1009="","",MIN(Premissas!$C$17,IF(G1009&lt;Premissas!$C$8,Premissas!$E$7,IF(G1009&lt;Premissas!$C$9,Premissas!$E$8,IF(G1009&lt;Premissas!$C$10,Premissas!$E$9,IF(G1009&lt;Premissas!$C$11,Premissas!$E$10,IF(G1009&lt;Premissas!$C$12,Premissas!$E$11,Premissas!$E$12)))))))</f>
        <v>350</v>
      </c>
      <c r="M1009" s="65">
        <f>IF(OR(L1009="",L1009=0),0,L1009/Premissas!$C$16)</f>
        <v>13.461538461538462</v>
      </c>
      <c r="N1009" s="40" t="str">
        <f>IF(L1009&gt;=Premissas!$C$17,"SIM","NÃO")</f>
        <v>NÃO</v>
      </c>
    </row>
    <row r="1010" spans="1:14" ht="15" customHeight="1">
      <c r="A1010" s="40">
        <v>8</v>
      </c>
      <c r="B1010" s="40" t="s">
        <v>337</v>
      </c>
      <c r="C1010" s="40" t="s">
        <v>338</v>
      </c>
      <c r="D1010" s="40">
        <v>409</v>
      </c>
      <c r="E1010" s="40" t="s">
        <v>21</v>
      </c>
      <c r="F1010" s="40">
        <f>COUNTIFS(Detalhe_Registro!$A:$A,A1010,Detalhe_Registro!$D:$D,B1010)</f>
        <v>1</v>
      </c>
      <c r="G1010" s="63">
        <v>1.4090910000000001</v>
      </c>
      <c r="H1010" s="63">
        <v>1.4090910000000001</v>
      </c>
      <c r="I1010" s="62">
        <f>SUMIFS(Detalhe_Registro!$F:$F,Detalhe_Registro!$A:$A,A1010,Detalhe_Registro!$D:$D,B1010)</f>
        <v>1090</v>
      </c>
      <c r="J1010" s="63">
        <f>SUMIFS(Detalhe_Registro!$G:$G,Detalhe_Registro!$A:$A,A1010,Detalhe_Registro!$D:$D,B1010)</f>
        <v>35.5</v>
      </c>
      <c r="K1010" s="40" t="str">
        <f>IF(G1010="","",IF(G1010&lt;Premissas!$C$8,"&lt; 1,00",IF(G1010&lt;Premissas!$C$9,"1,00 – 1,19",IF(G1010&lt;Premissas!$C$10,"1,20 – 1,39",IF(G1010&lt;Premissas!$C$11,"1,40 – 1,59",IF(G1010&lt;Premissas!$C$12,"1,60 – 1,99","≥ 2,00"))))))</f>
        <v>1,40 – 1,59</v>
      </c>
      <c r="L1010" s="64">
        <f>IF(G1010="","",MIN(Premissas!$C$17,IF(G1010&lt;Premissas!$C$8,Premissas!$E$7,IF(G1010&lt;Premissas!$C$9,Premissas!$E$8,IF(G1010&lt;Premissas!$C$10,Premissas!$E$9,IF(G1010&lt;Premissas!$C$11,Premissas!$E$10,IF(G1010&lt;Premissas!$C$12,Premissas!$E$11,Premissas!$E$12)))))))</f>
        <v>350</v>
      </c>
      <c r="M1010" s="65">
        <f>IF(OR(L1010="",L1010=0),0,L1010/Premissas!$C$16)</f>
        <v>13.461538461538462</v>
      </c>
      <c r="N1010" s="40" t="str">
        <f>IF(L1010&gt;=Premissas!$C$17,"SIM","NÃO")</f>
        <v>NÃO</v>
      </c>
    </row>
    <row r="1011" spans="1:14" ht="15" customHeight="1">
      <c r="A1011" s="40">
        <v>8</v>
      </c>
      <c r="B1011" s="40" t="s">
        <v>405</v>
      </c>
      <c r="C1011" s="40" t="s">
        <v>406</v>
      </c>
      <c r="D1011" s="40">
        <v>409</v>
      </c>
      <c r="E1011" s="40" t="s">
        <v>22</v>
      </c>
      <c r="F1011" s="40">
        <f>COUNTIFS(Detalhe_Registro!$A:$A,A1011,Detalhe_Registro!$D:$D,B1011)</f>
        <v>1</v>
      </c>
      <c r="G1011" s="63">
        <v>2.6</v>
      </c>
      <c r="H1011" s="63">
        <v>2.6</v>
      </c>
      <c r="I1011" s="62">
        <f>SUMIFS(Detalhe_Registro!$F:$F,Detalhe_Registro!$A:$A,A1011,Detalhe_Registro!$D:$D,B1011)</f>
        <v>1720</v>
      </c>
      <c r="J1011" s="63">
        <f>SUMIFS(Detalhe_Registro!$G:$G,Detalhe_Registro!$A:$A,A1011,Detalhe_Registro!$D:$D,B1011)</f>
        <v>26.3</v>
      </c>
      <c r="K1011" s="40" t="str">
        <f>IF(G1011="","",IF(G1011&lt;Premissas!$C$8,"&lt; 1,00",IF(G1011&lt;Premissas!$C$9,"1,00 – 1,19",IF(G1011&lt;Premissas!$C$10,"1,20 – 1,39",IF(G1011&lt;Premissas!$C$11,"1,40 – 1,59",IF(G1011&lt;Premissas!$C$12,"1,60 – 1,99","≥ 2,00"))))))</f>
        <v>≥ 2,00</v>
      </c>
      <c r="L1011" s="64">
        <f>IF(G1011="","",MIN(Premissas!$C$17,IF(G1011&lt;Premissas!$C$8,Premissas!$E$7,IF(G1011&lt;Premissas!$C$9,Premissas!$E$8,IF(G1011&lt;Premissas!$C$10,Premissas!$E$9,IF(G1011&lt;Premissas!$C$11,Premissas!$E$10,IF(G1011&lt;Premissas!$C$12,Premissas!$E$11,Premissas!$E$12)))))))</f>
        <v>750</v>
      </c>
      <c r="M1011" s="65">
        <f>IF(OR(L1011="",L1011=0),0,L1011/Premissas!$C$16)</f>
        <v>28.846153846153847</v>
      </c>
      <c r="N1011" s="40" t="str">
        <f>IF(L1011&gt;=Premissas!$C$17,"SIM","NÃO")</f>
        <v>SIM</v>
      </c>
    </row>
    <row r="1012" spans="1:14" ht="15" customHeight="1">
      <c r="A1012" s="40">
        <v>8</v>
      </c>
      <c r="B1012" s="40" t="s">
        <v>153</v>
      </c>
      <c r="C1012" s="40" t="s">
        <v>154</v>
      </c>
      <c r="D1012" s="40">
        <v>409</v>
      </c>
      <c r="E1012" s="40" t="s">
        <v>1937</v>
      </c>
      <c r="F1012" s="40">
        <f>COUNTIFS(Detalhe_Registro!$A:$A,A1012,Detalhe_Registro!$D:$D,B1012)</f>
        <v>2</v>
      </c>
      <c r="G1012" s="63">
        <v>2.36</v>
      </c>
      <c r="H1012" s="63">
        <v>1.725455</v>
      </c>
      <c r="I1012" s="62">
        <f>SUMIFS(Detalhe_Registro!$F:$F,Detalhe_Registro!$A:$A,A1012,Detalhe_Registro!$D:$D,B1012)</f>
        <v>100</v>
      </c>
      <c r="J1012" s="63">
        <f>SUMIFS(Detalhe_Registro!$G:$G,Detalhe_Registro!$A:$A,A1012,Detalhe_Registro!$D:$D,B1012)</f>
        <v>1.9100000000000001</v>
      </c>
      <c r="K1012" s="40" t="str">
        <f>IF(G1012="","",IF(G1012&lt;Premissas!$C$8,"&lt; 1,00",IF(G1012&lt;Premissas!$C$9,"1,00 – 1,19",IF(G1012&lt;Premissas!$C$10,"1,20 – 1,39",IF(G1012&lt;Premissas!$C$11,"1,40 – 1,59",IF(G1012&lt;Premissas!$C$12,"1,60 – 1,99","≥ 2,00"))))))</f>
        <v>≥ 2,00</v>
      </c>
      <c r="L1012" s="64">
        <f>IF(G1012="","",MIN(Premissas!$C$17,IF(G1012&lt;Premissas!$C$8,Premissas!$E$7,IF(G1012&lt;Premissas!$C$9,Premissas!$E$8,IF(G1012&lt;Premissas!$C$10,Premissas!$E$9,IF(G1012&lt;Premissas!$C$11,Premissas!$E$10,IF(G1012&lt;Premissas!$C$12,Premissas!$E$11,Premissas!$E$12)))))))</f>
        <v>750</v>
      </c>
      <c r="M1012" s="65">
        <f>IF(OR(L1012="",L1012=0),0,L1012/Premissas!$C$16)</f>
        <v>28.846153846153847</v>
      </c>
      <c r="N1012" s="40" t="str">
        <f>IF(L1012&gt;=Premissas!$C$17,"SIM","NÃO")</f>
        <v>SIM</v>
      </c>
    </row>
    <row r="1013" spans="1:14" ht="15" customHeight="1">
      <c r="A1013" s="40">
        <v>8</v>
      </c>
      <c r="B1013" s="40" t="s">
        <v>139</v>
      </c>
      <c r="C1013" s="40" t="s">
        <v>140</v>
      </c>
      <c r="D1013" s="40">
        <v>409</v>
      </c>
      <c r="E1013" s="40" t="s">
        <v>22</v>
      </c>
      <c r="F1013" s="40">
        <f>COUNTIFS(Detalhe_Registro!$A:$A,A1013,Detalhe_Registro!$D:$D,B1013)</f>
        <v>1</v>
      </c>
      <c r="G1013" s="63">
        <v>1.68</v>
      </c>
      <c r="H1013" s="63">
        <v>1.68</v>
      </c>
      <c r="I1013" s="62">
        <f>SUMIFS(Detalhe_Registro!$F:$F,Detalhe_Registro!$A:$A,A1013,Detalhe_Registro!$D:$D,B1013)</f>
        <v>1467</v>
      </c>
      <c r="J1013" s="63">
        <f>SUMIFS(Detalhe_Registro!$G:$G,Detalhe_Registro!$A:$A,A1013,Detalhe_Registro!$D:$D,B1013)</f>
        <v>34.83</v>
      </c>
      <c r="K1013" s="40" t="str">
        <f>IF(G1013="","",IF(G1013&lt;Premissas!$C$8,"&lt; 1,00",IF(G1013&lt;Premissas!$C$9,"1,00 – 1,19",IF(G1013&lt;Premissas!$C$10,"1,20 – 1,39",IF(G1013&lt;Premissas!$C$11,"1,40 – 1,59",IF(G1013&lt;Premissas!$C$12,"1,60 – 1,99","≥ 2,00"))))))</f>
        <v>1,60 – 1,99</v>
      </c>
      <c r="L1013" s="64">
        <f>IF(G1013="","",MIN(Premissas!$C$17,IF(G1013&lt;Premissas!$C$8,Premissas!$E$7,IF(G1013&lt;Premissas!$C$9,Premissas!$E$8,IF(G1013&lt;Premissas!$C$10,Premissas!$E$9,IF(G1013&lt;Premissas!$C$11,Premissas!$E$10,IF(G1013&lt;Premissas!$C$12,Premissas!$E$11,Premissas!$E$12)))))))</f>
        <v>500</v>
      </c>
      <c r="M1013" s="65">
        <f>IF(OR(L1013="",L1013=0),0,L1013/Premissas!$C$16)</f>
        <v>19.23076923076923</v>
      </c>
      <c r="N1013" s="40" t="str">
        <f>IF(L1013&gt;=Premissas!$C$17,"SIM","NÃO")</f>
        <v>NÃO</v>
      </c>
    </row>
    <row r="1014" spans="1:14" ht="15" customHeight="1">
      <c r="A1014" s="40">
        <v>8</v>
      </c>
      <c r="B1014" s="40" t="s">
        <v>1730</v>
      </c>
      <c r="C1014" s="40" t="s">
        <v>1731</v>
      </c>
      <c r="D1014" s="40">
        <v>409</v>
      </c>
      <c r="E1014" s="40" t="s">
        <v>19</v>
      </c>
      <c r="F1014" s="40">
        <f>COUNTIFS(Detalhe_Registro!$A:$A,A1014,Detalhe_Registro!$D:$D,B1014)</f>
        <v>1</v>
      </c>
      <c r="G1014" s="63">
        <v>0.79166700000000001</v>
      </c>
      <c r="H1014" s="63">
        <v>0.79166700000000001</v>
      </c>
      <c r="I1014" s="62">
        <f>SUMIFS(Detalhe_Registro!$F:$F,Detalhe_Registro!$A:$A,A1014,Detalhe_Registro!$D:$D,B1014)</f>
        <v>188</v>
      </c>
      <c r="J1014" s="63">
        <f>SUMIFS(Detalhe_Registro!$G:$G,Detalhe_Registro!$A:$A,A1014,Detalhe_Registro!$D:$D,B1014)</f>
        <v>9.66</v>
      </c>
      <c r="K1014" s="40" t="str">
        <f>IF(G1014="","",IF(G1014&lt;Premissas!$C$8,"&lt; 1,00",IF(G1014&lt;Premissas!$C$9,"1,00 – 1,19",IF(G1014&lt;Premissas!$C$10,"1,20 – 1,39",IF(G1014&lt;Premissas!$C$11,"1,40 – 1,59",IF(G1014&lt;Premissas!$C$12,"1,60 – 1,99","≥ 2,00"))))))</f>
        <v>&lt; 1,00</v>
      </c>
      <c r="L1014" s="64">
        <f>IF(G1014="","",MIN(Premissas!$C$17,IF(G1014&lt;Premissas!$C$8,Premissas!$E$7,IF(G1014&lt;Premissas!$C$9,Premissas!$E$8,IF(G1014&lt;Premissas!$C$10,Premissas!$E$9,IF(G1014&lt;Premissas!$C$11,Premissas!$E$10,IF(G1014&lt;Premissas!$C$12,Premissas!$E$11,Premissas!$E$12)))))))</f>
        <v>0</v>
      </c>
      <c r="M1014" s="65">
        <f>IF(OR(L1014="",L1014=0),0,L1014/Premissas!$C$16)</f>
        <v>0</v>
      </c>
      <c r="N1014" s="40" t="str">
        <f>IF(L1014&gt;=Premissas!$C$17,"SIM","NÃO")</f>
        <v>NÃO</v>
      </c>
    </row>
    <row r="1015" spans="1:14" ht="15" customHeight="1">
      <c r="A1015" s="40">
        <v>8</v>
      </c>
      <c r="B1015" s="40" t="s">
        <v>343</v>
      </c>
      <c r="C1015" s="40" t="s">
        <v>344</v>
      </c>
      <c r="D1015" s="40">
        <v>409</v>
      </c>
      <c r="E1015" s="40" t="s">
        <v>1937</v>
      </c>
      <c r="F1015" s="40">
        <f>COUNTIFS(Detalhe_Registro!$A:$A,A1015,Detalhe_Registro!$D:$D,B1015)</f>
        <v>2</v>
      </c>
      <c r="G1015" s="63">
        <v>4.2</v>
      </c>
      <c r="H1015" s="63">
        <v>2.35</v>
      </c>
      <c r="I1015" s="62">
        <f>SUMIFS(Detalhe_Registro!$F:$F,Detalhe_Registro!$A:$A,A1015,Detalhe_Registro!$D:$D,B1015)</f>
        <v>639</v>
      </c>
      <c r="J1015" s="63">
        <f>SUMIFS(Detalhe_Registro!$G:$G,Detalhe_Registro!$A:$A,A1015,Detalhe_Registro!$D:$D,B1015)</f>
        <v>6.96</v>
      </c>
      <c r="K1015" s="40" t="str">
        <f>IF(G1015="","",IF(G1015&lt;Premissas!$C$8,"&lt; 1,00",IF(G1015&lt;Premissas!$C$9,"1,00 – 1,19",IF(G1015&lt;Premissas!$C$10,"1,20 – 1,39",IF(G1015&lt;Premissas!$C$11,"1,40 – 1,59",IF(G1015&lt;Premissas!$C$12,"1,60 – 1,99","≥ 2,00"))))))</f>
        <v>≥ 2,00</v>
      </c>
      <c r="L1015" s="64">
        <f>IF(G1015="","",MIN(Premissas!$C$17,IF(G1015&lt;Premissas!$C$8,Premissas!$E$7,IF(G1015&lt;Premissas!$C$9,Premissas!$E$8,IF(G1015&lt;Premissas!$C$10,Premissas!$E$9,IF(G1015&lt;Premissas!$C$11,Premissas!$E$10,IF(G1015&lt;Premissas!$C$12,Premissas!$E$11,Premissas!$E$12)))))))</f>
        <v>750</v>
      </c>
      <c r="M1015" s="65">
        <f>IF(OR(L1015="",L1015=0),0,L1015/Premissas!$C$16)</f>
        <v>28.846153846153847</v>
      </c>
      <c r="N1015" s="40" t="str">
        <f>IF(L1015&gt;=Premissas!$C$17,"SIM","NÃO")</f>
        <v>SIM</v>
      </c>
    </row>
    <row r="1016" spans="1:14" ht="15" customHeight="1">
      <c r="A1016" s="40">
        <v>8</v>
      </c>
      <c r="B1016" s="40" t="s">
        <v>335</v>
      </c>
      <c r="C1016" s="40" t="s">
        <v>336</v>
      </c>
      <c r="D1016" s="40">
        <v>409</v>
      </c>
      <c r="E1016" s="40" t="s">
        <v>19</v>
      </c>
      <c r="F1016" s="40">
        <f>COUNTIFS(Detalhe_Registro!$A:$A,A1016,Detalhe_Registro!$D:$D,B1016)</f>
        <v>1</v>
      </c>
      <c r="G1016" s="63">
        <v>1.375</v>
      </c>
      <c r="H1016" s="63">
        <v>1.375</v>
      </c>
      <c r="I1016" s="62">
        <f>SUMIFS(Detalhe_Registro!$F:$F,Detalhe_Registro!$A:$A,A1016,Detalhe_Registro!$D:$D,B1016)</f>
        <v>830</v>
      </c>
      <c r="J1016" s="63">
        <f>SUMIFS(Detalhe_Registro!$G:$G,Detalhe_Registro!$A:$A,A1016,Detalhe_Registro!$D:$D,B1016)</f>
        <v>24.81</v>
      </c>
      <c r="K1016" s="40" t="str">
        <f>IF(G1016="","",IF(G1016&lt;Premissas!$C$8,"&lt; 1,00",IF(G1016&lt;Premissas!$C$9,"1,00 – 1,19",IF(G1016&lt;Premissas!$C$10,"1,20 – 1,39",IF(G1016&lt;Premissas!$C$11,"1,40 – 1,59",IF(G1016&lt;Premissas!$C$12,"1,60 – 1,99","≥ 2,00"))))))</f>
        <v>1,20 – 1,39</v>
      </c>
      <c r="L1016" s="64">
        <f>IF(G1016="","",MIN(Premissas!$C$17,IF(G1016&lt;Premissas!$C$8,Premissas!$E$7,IF(G1016&lt;Premissas!$C$9,Premissas!$E$8,IF(G1016&lt;Premissas!$C$10,Premissas!$E$9,IF(G1016&lt;Premissas!$C$11,Premissas!$E$10,IF(G1016&lt;Premissas!$C$12,Premissas!$E$11,Premissas!$E$12)))))))</f>
        <v>200</v>
      </c>
      <c r="M1016" s="65">
        <f>IF(OR(L1016="",L1016=0),0,L1016/Premissas!$C$16)</f>
        <v>7.6923076923076925</v>
      </c>
      <c r="N1016" s="40" t="str">
        <f>IF(L1016&gt;=Premissas!$C$17,"SIM","NÃO")</f>
        <v>NÃO</v>
      </c>
    </row>
    <row r="1017" spans="1:14" ht="15" customHeight="1">
      <c r="A1017" s="40">
        <v>8</v>
      </c>
      <c r="B1017" s="40" t="s">
        <v>137</v>
      </c>
      <c r="C1017" s="40" t="s">
        <v>138</v>
      </c>
      <c r="D1017" s="40">
        <v>409</v>
      </c>
      <c r="E1017" s="40" t="s">
        <v>19</v>
      </c>
      <c r="F1017" s="40">
        <f>COUNTIFS(Detalhe_Registro!$A:$A,A1017,Detalhe_Registro!$D:$D,B1017)</f>
        <v>1</v>
      </c>
      <c r="G1017" s="63">
        <v>1.625</v>
      </c>
      <c r="H1017" s="63">
        <v>1.625</v>
      </c>
      <c r="I1017" s="62">
        <f>SUMIFS(Detalhe_Registro!$F:$F,Detalhe_Registro!$A:$A,A1017,Detalhe_Registro!$D:$D,B1017)</f>
        <v>161</v>
      </c>
      <c r="J1017" s="63">
        <f>SUMIFS(Detalhe_Registro!$G:$G,Detalhe_Registro!$A:$A,A1017,Detalhe_Registro!$D:$D,B1017)</f>
        <v>4.13</v>
      </c>
      <c r="K1017" s="40" t="str">
        <f>IF(G1017="","",IF(G1017&lt;Premissas!$C$8,"&lt; 1,00",IF(G1017&lt;Premissas!$C$9,"1,00 – 1,19",IF(G1017&lt;Premissas!$C$10,"1,20 – 1,39",IF(G1017&lt;Premissas!$C$11,"1,40 – 1,59",IF(G1017&lt;Premissas!$C$12,"1,60 – 1,99","≥ 2,00"))))))</f>
        <v>1,60 – 1,99</v>
      </c>
      <c r="L1017" s="64">
        <f>IF(G1017="","",MIN(Premissas!$C$17,IF(G1017&lt;Premissas!$C$8,Premissas!$E$7,IF(G1017&lt;Premissas!$C$9,Premissas!$E$8,IF(G1017&lt;Premissas!$C$10,Premissas!$E$9,IF(G1017&lt;Premissas!$C$11,Premissas!$E$10,IF(G1017&lt;Premissas!$C$12,Premissas!$E$11,Premissas!$E$12)))))))</f>
        <v>500</v>
      </c>
      <c r="M1017" s="65">
        <f>IF(OR(L1017="",L1017=0),0,L1017/Premissas!$C$16)</f>
        <v>19.23076923076923</v>
      </c>
      <c r="N1017" s="40" t="str">
        <f>IF(L1017&gt;=Premissas!$C$17,"SIM","NÃO")</f>
        <v>NÃO</v>
      </c>
    </row>
    <row r="1018" spans="1:14" ht="15" customHeight="1">
      <c r="A1018" s="40">
        <v>8</v>
      </c>
      <c r="B1018" s="40" t="s">
        <v>135</v>
      </c>
      <c r="C1018" s="40" t="s">
        <v>136</v>
      </c>
      <c r="D1018" s="40">
        <v>409</v>
      </c>
      <c r="E1018" s="40" t="s">
        <v>1937</v>
      </c>
      <c r="F1018" s="40">
        <f>COUNTIFS(Detalhe_Registro!$A:$A,A1018,Detalhe_Registro!$D:$D,B1018)</f>
        <v>2</v>
      </c>
      <c r="G1018" s="63">
        <v>2.96</v>
      </c>
      <c r="H1018" s="63">
        <v>2.1390910000000001</v>
      </c>
      <c r="I1018" s="62">
        <f>SUMIFS(Detalhe_Registro!$F:$F,Detalhe_Registro!$A:$A,A1018,Detalhe_Registro!$D:$D,B1018)</f>
        <v>2799</v>
      </c>
      <c r="J1018" s="63">
        <f>SUMIFS(Detalhe_Registro!$G:$G,Detalhe_Registro!$A:$A,A1018,Detalhe_Registro!$D:$D,B1018)</f>
        <v>38.89</v>
      </c>
      <c r="K1018" s="40" t="str">
        <f>IF(G1018="","",IF(G1018&lt;Premissas!$C$8,"&lt; 1,00",IF(G1018&lt;Premissas!$C$9,"1,00 – 1,19",IF(G1018&lt;Premissas!$C$10,"1,20 – 1,39",IF(G1018&lt;Premissas!$C$11,"1,40 – 1,59",IF(G1018&lt;Premissas!$C$12,"1,60 – 1,99","≥ 2,00"))))))</f>
        <v>≥ 2,00</v>
      </c>
      <c r="L1018" s="64">
        <f>IF(G1018="","",MIN(Premissas!$C$17,IF(G1018&lt;Premissas!$C$8,Premissas!$E$7,IF(G1018&lt;Premissas!$C$9,Premissas!$E$8,IF(G1018&lt;Premissas!$C$10,Premissas!$E$9,IF(G1018&lt;Premissas!$C$11,Premissas!$E$10,IF(G1018&lt;Premissas!$C$12,Premissas!$E$11,Premissas!$E$12)))))))</f>
        <v>750</v>
      </c>
      <c r="M1018" s="65">
        <f>IF(OR(L1018="",L1018=0),0,L1018/Premissas!$C$16)</f>
        <v>28.846153846153847</v>
      </c>
      <c r="N1018" s="40" t="str">
        <f>IF(L1018&gt;=Premissas!$C$17,"SIM","NÃO")</f>
        <v>SIM</v>
      </c>
    </row>
    <row r="1019" spans="1:14" ht="15" customHeight="1">
      <c r="A1019" s="40">
        <v>8</v>
      </c>
      <c r="B1019" s="40" t="s">
        <v>199</v>
      </c>
      <c r="C1019" s="40" t="s">
        <v>200</v>
      </c>
      <c r="D1019" s="40">
        <v>409</v>
      </c>
      <c r="E1019" s="40" t="s">
        <v>19</v>
      </c>
      <c r="F1019" s="40">
        <f>COUNTIFS(Detalhe_Registro!$A:$A,A1019,Detalhe_Registro!$D:$D,B1019)</f>
        <v>1</v>
      </c>
      <c r="G1019" s="63">
        <v>1</v>
      </c>
      <c r="H1019" s="63">
        <v>1</v>
      </c>
      <c r="I1019" s="62">
        <f>SUMIFS(Detalhe_Registro!$F:$F,Detalhe_Registro!$A:$A,A1019,Detalhe_Registro!$D:$D,B1019)</f>
        <v>207</v>
      </c>
      <c r="J1019" s="63">
        <f>SUMIFS(Detalhe_Registro!$G:$G,Detalhe_Registro!$A:$A,A1019,Detalhe_Registro!$D:$D,B1019)</f>
        <v>8.5500000000000007</v>
      </c>
      <c r="K1019" s="40" t="str">
        <f>IF(G1019="","",IF(G1019&lt;Premissas!$C$8,"&lt; 1,00",IF(G1019&lt;Premissas!$C$9,"1,00 – 1,19",IF(G1019&lt;Premissas!$C$10,"1,20 – 1,39",IF(G1019&lt;Premissas!$C$11,"1,40 – 1,59",IF(G1019&lt;Premissas!$C$12,"1,60 – 1,99","≥ 2,00"))))))</f>
        <v>1,00 – 1,19</v>
      </c>
      <c r="L1019" s="64">
        <f>IF(G1019="","",MIN(Premissas!$C$17,IF(G1019&lt;Premissas!$C$8,Premissas!$E$7,IF(G1019&lt;Premissas!$C$9,Premissas!$E$8,IF(G1019&lt;Premissas!$C$10,Premissas!$E$9,IF(G1019&lt;Premissas!$C$11,Premissas!$E$10,IF(G1019&lt;Premissas!$C$12,Premissas!$E$11,Premissas!$E$12)))))))</f>
        <v>100</v>
      </c>
      <c r="M1019" s="65">
        <f>IF(OR(L1019="",L1019=0),0,L1019/Premissas!$C$16)</f>
        <v>3.8461538461538463</v>
      </c>
      <c r="N1019" s="40" t="str">
        <f>IF(L1019&gt;=Premissas!$C$17,"SIM","NÃO")</f>
        <v>NÃO</v>
      </c>
    </row>
    <row r="1020" spans="1:14" ht="15" customHeight="1">
      <c r="A1020" s="40">
        <v>8</v>
      </c>
      <c r="B1020" s="40" t="s">
        <v>177</v>
      </c>
      <c r="C1020" s="40" t="s">
        <v>178</v>
      </c>
      <c r="D1020" s="40">
        <v>409</v>
      </c>
      <c r="E1020" s="40" t="s">
        <v>1940</v>
      </c>
      <c r="F1020" s="40">
        <f>COUNTIFS(Detalhe_Registro!$A:$A,A1020,Detalhe_Registro!$D:$D,B1020)</f>
        <v>3</v>
      </c>
      <c r="G1020" s="63">
        <v>1.7916669999999999</v>
      </c>
      <c r="H1020" s="63">
        <v>1.2141919999999999</v>
      </c>
      <c r="I1020" s="62">
        <f>SUMIFS(Detalhe_Registro!$F:$F,Detalhe_Registro!$A:$A,A1020,Detalhe_Registro!$D:$D,B1020)</f>
        <v>497</v>
      </c>
      <c r="J1020" s="63">
        <f>SUMIFS(Detalhe_Registro!$G:$G,Detalhe_Registro!$A:$A,A1020,Detalhe_Registro!$D:$D,B1020)</f>
        <v>22.73</v>
      </c>
      <c r="K1020" s="40" t="str">
        <f>IF(G1020="","",IF(G1020&lt;Premissas!$C$8,"&lt; 1,00",IF(G1020&lt;Premissas!$C$9,"1,00 – 1,19",IF(G1020&lt;Premissas!$C$10,"1,20 – 1,39",IF(G1020&lt;Premissas!$C$11,"1,40 – 1,59",IF(G1020&lt;Premissas!$C$12,"1,60 – 1,99","≥ 2,00"))))))</f>
        <v>1,60 – 1,99</v>
      </c>
      <c r="L1020" s="64">
        <f>IF(G1020="","",MIN(Premissas!$C$17,IF(G1020&lt;Premissas!$C$8,Premissas!$E$7,IF(G1020&lt;Premissas!$C$9,Premissas!$E$8,IF(G1020&lt;Premissas!$C$10,Premissas!$E$9,IF(G1020&lt;Premissas!$C$11,Premissas!$E$10,IF(G1020&lt;Premissas!$C$12,Premissas!$E$11,Premissas!$E$12)))))))</f>
        <v>500</v>
      </c>
      <c r="M1020" s="65">
        <f>IF(OR(L1020="",L1020=0),0,L1020/Premissas!$C$16)</f>
        <v>19.23076923076923</v>
      </c>
      <c r="N1020" s="40" t="str">
        <f>IF(L1020&gt;=Premissas!$C$17,"SIM","NÃO")</f>
        <v>NÃO</v>
      </c>
    </row>
    <row r="1021" spans="1:14" ht="15" customHeight="1">
      <c r="A1021" s="40">
        <v>8</v>
      </c>
      <c r="B1021" s="40" t="s">
        <v>165</v>
      </c>
      <c r="C1021" s="40" t="s">
        <v>166</v>
      </c>
      <c r="D1021" s="40">
        <v>409</v>
      </c>
      <c r="E1021" s="40" t="s">
        <v>22</v>
      </c>
      <c r="F1021" s="40">
        <f>COUNTIFS(Detalhe_Registro!$A:$A,A1021,Detalhe_Registro!$D:$D,B1021)</f>
        <v>1</v>
      </c>
      <c r="G1021" s="63">
        <v>2.12</v>
      </c>
      <c r="H1021" s="63">
        <v>2.12</v>
      </c>
      <c r="I1021" s="62">
        <f>SUMIFS(Detalhe_Registro!$F:$F,Detalhe_Registro!$A:$A,A1021,Detalhe_Registro!$D:$D,B1021)</f>
        <v>2773</v>
      </c>
      <c r="J1021" s="63">
        <f>SUMIFS(Detalhe_Registro!$G:$G,Detalhe_Registro!$A:$A,A1021,Detalhe_Registro!$D:$D,B1021)</f>
        <v>52.45</v>
      </c>
      <c r="K1021" s="40" t="str">
        <f>IF(G1021="","",IF(G1021&lt;Premissas!$C$8,"&lt; 1,00",IF(G1021&lt;Premissas!$C$9,"1,00 – 1,19",IF(G1021&lt;Premissas!$C$10,"1,20 – 1,39",IF(G1021&lt;Premissas!$C$11,"1,40 – 1,59",IF(G1021&lt;Premissas!$C$12,"1,60 – 1,99","≥ 2,00"))))))</f>
        <v>≥ 2,00</v>
      </c>
      <c r="L1021" s="64">
        <f>IF(G1021="","",MIN(Premissas!$C$17,IF(G1021&lt;Premissas!$C$8,Premissas!$E$7,IF(G1021&lt;Premissas!$C$9,Premissas!$E$8,IF(G1021&lt;Premissas!$C$10,Premissas!$E$9,IF(G1021&lt;Premissas!$C$11,Premissas!$E$10,IF(G1021&lt;Premissas!$C$12,Premissas!$E$11,Premissas!$E$12)))))))</f>
        <v>750</v>
      </c>
      <c r="M1021" s="65">
        <f>IF(OR(L1021="",L1021=0),0,L1021/Premissas!$C$16)</f>
        <v>28.846153846153847</v>
      </c>
      <c r="N1021" s="40" t="str">
        <f>IF(L1021&gt;=Premissas!$C$17,"SIM","NÃO")</f>
        <v>SIM</v>
      </c>
    </row>
    <row r="1022" spans="1:14" ht="15" customHeight="1">
      <c r="A1022" s="40">
        <v>8</v>
      </c>
      <c r="B1022" s="40" t="s">
        <v>243</v>
      </c>
      <c r="C1022" s="40" t="s">
        <v>244</v>
      </c>
      <c r="D1022" s="40">
        <v>409</v>
      </c>
      <c r="E1022" s="40" t="s">
        <v>1937</v>
      </c>
      <c r="F1022" s="40">
        <f>COUNTIFS(Detalhe_Registro!$A:$A,A1022,Detalhe_Registro!$D:$D,B1022)</f>
        <v>2</v>
      </c>
      <c r="G1022" s="63">
        <v>2.2799999999999998</v>
      </c>
      <c r="H1022" s="63">
        <v>1.799091</v>
      </c>
      <c r="I1022" s="62">
        <f>SUMIFS(Detalhe_Registro!$F:$F,Detalhe_Registro!$A:$A,A1022,Detalhe_Registro!$D:$D,B1022)</f>
        <v>1546</v>
      </c>
      <c r="J1022" s="63">
        <f>SUMIFS(Detalhe_Registro!$G:$G,Detalhe_Registro!$A:$A,A1022,Detalhe_Registro!$D:$D,B1022)</f>
        <v>31.55</v>
      </c>
      <c r="K1022" s="40" t="str">
        <f>IF(G1022="","",IF(G1022&lt;Premissas!$C$8,"&lt; 1,00",IF(G1022&lt;Premissas!$C$9,"1,00 – 1,19",IF(G1022&lt;Premissas!$C$10,"1,20 – 1,39",IF(G1022&lt;Premissas!$C$11,"1,40 – 1,59",IF(G1022&lt;Premissas!$C$12,"1,60 – 1,99","≥ 2,00"))))))</f>
        <v>≥ 2,00</v>
      </c>
      <c r="L1022" s="64">
        <f>IF(G1022="","",MIN(Premissas!$C$17,IF(G1022&lt;Premissas!$C$8,Premissas!$E$7,IF(G1022&lt;Premissas!$C$9,Premissas!$E$8,IF(G1022&lt;Premissas!$C$10,Premissas!$E$9,IF(G1022&lt;Premissas!$C$11,Premissas!$E$10,IF(G1022&lt;Premissas!$C$12,Premissas!$E$11,Premissas!$E$12)))))))</f>
        <v>750</v>
      </c>
      <c r="M1022" s="65">
        <f>IF(OR(L1022="",L1022=0),0,L1022/Premissas!$C$16)</f>
        <v>28.846153846153847</v>
      </c>
      <c r="N1022" s="40" t="str">
        <f>IF(L1022&gt;=Premissas!$C$17,"SIM","NÃO")</f>
        <v>SIM</v>
      </c>
    </row>
    <row r="1023" spans="1:14" ht="15" customHeight="1">
      <c r="A1023" s="40">
        <v>8</v>
      </c>
      <c r="B1023" s="40" t="s">
        <v>249</v>
      </c>
      <c r="C1023" s="40" t="s">
        <v>250</v>
      </c>
      <c r="D1023" s="40">
        <v>409</v>
      </c>
      <c r="E1023" s="40" t="s">
        <v>21</v>
      </c>
      <c r="F1023" s="40">
        <f>COUNTIFS(Detalhe_Registro!$A:$A,A1023,Detalhe_Registro!$D:$D,B1023)</f>
        <v>1</v>
      </c>
      <c r="G1023" s="63">
        <v>1.5909089999999999</v>
      </c>
      <c r="H1023" s="63">
        <v>1.5909089999999999</v>
      </c>
      <c r="I1023" s="62">
        <f>SUMIFS(Detalhe_Registro!$F:$F,Detalhe_Registro!$A:$A,A1023,Detalhe_Registro!$D:$D,B1023)</f>
        <v>72</v>
      </c>
      <c r="J1023" s="63">
        <f>SUMIFS(Detalhe_Registro!$G:$G,Detalhe_Registro!$A:$A,A1023,Detalhe_Registro!$D:$D,B1023)</f>
        <v>2.06</v>
      </c>
      <c r="K1023" s="40" t="str">
        <f>IF(G1023="","",IF(G1023&lt;Premissas!$C$8,"&lt; 1,00",IF(G1023&lt;Premissas!$C$9,"1,00 – 1,19",IF(G1023&lt;Premissas!$C$10,"1,20 – 1,39",IF(G1023&lt;Premissas!$C$11,"1,40 – 1,59",IF(G1023&lt;Premissas!$C$12,"1,60 – 1,99","≥ 2,00"))))))</f>
        <v>1,40 – 1,59</v>
      </c>
      <c r="L1023" s="64">
        <f>IF(G1023="","",MIN(Premissas!$C$17,IF(G1023&lt;Premissas!$C$8,Premissas!$E$7,IF(G1023&lt;Premissas!$C$9,Premissas!$E$8,IF(G1023&lt;Premissas!$C$10,Premissas!$E$9,IF(G1023&lt;Premissas!$C$11,Premissas!$E$10,IF(G1023&lt;Premissas!$C$12,Premissas!$E$11,Premissas!$E$12)))))))</f>
        <v>350</v>
      </c>
      <c r="M1023" s="65">
        <f>IF(OR(L1023="",L1023=0),0,L1023/Premissas!$C$16)</f>
        <v>13.461538461538462</v>
      </c>
      <c r="N1023" s="40" t="str">
        <f>IF(L1023&gt;=Premissas!$C$17,"SIM","NÃO")</f>
        <v>NÃO</v>
      </c>
    </row>
    <row r="1024" spans="1:14" ht="15" customHeight="1">
      <c r="A1024" s="40">
        <v>8</v>
      </c>
      <c r="B1024" s="40" t="s">
        <v>371</v>
      </c>
      <c r="C1024" s="40" t="s">
        <v>372</v>
      </c>
      <c r="D1024" s="40">
        <v>409</v>
      </c>
      <c r="E1024" s="40" t="s">
        <v>21</v>
      </c>
      <c r="F1024" s="40">
        <f>COUNTIFS(Detalhe_Registro!$A:$A,A1024,Detalhe_Registro!$D:$D,B1024)</f>
        <v>1</v>
      </c>
      <c r="G1024" s="63">
        <v>0.40909099999999998</v>
      </c>
      <c r="H1024" s="63">
        <v>0.40909099999999998</v>
      </c>
      <c r="I1024" s="62">
        <f>SUMIFS(Detalhe_Registro!$F:$F,Detalhe_Registro!$A:$A,A1024,Detalhe_Registro!$D:$D,B1024)</f>
        <v>60</v>
      </c>
      <c r="J1024" s="63">
        <f>SUMIFS(Detalhe_Registro!$G:$G,Detalhe_Registro!$A:$A,A1024,Detalhe_Registro!$D:$D,B1024)</f>
        <v>6.89</v>
      </c>
      <c r="K1024" s="40" t="str">
        <f>IF(G1024="","",IF(G1024&lt;Premissas!$C$8,"&lt; 1,00",IF(G1024&lt;Premissas!$C$9,"1,00 – 1,19",IF(G1024&lt;Premissas!$C$10,"1,20 – 1,39",IF(G1024&lt;Premissas!$C$11,"1,40 – 1,59",IF(G1024&lt;Premissas!$C$12,"1,60 – 1,99","≥ 2,00"))))))</f>
        <v>&lt; 1,00</v>
      </c>
      <c r="L1024" s="64">
        <f>IF(G1024="","",MIN(Premissas!$C$17,IF(G1024&lt;Premissas!$C$8,Premissas!$E$7,IF(G1024&lt;Premissas!$C$9,Premissas!$E$8,IF(G1024&lt;Premissas!$C$10,Premissas!$E$9,IF(G1024&lt;Premissas!$C$11,Premissas!$E$10,IF(G1024&lt;Premissas!$C$12,Premissas!$E$11,Premissas!$E$12)))))))</f>
        <v>0</v>
      </c>
      <c r="M1024" s="65">
        <f>IF(OR(L1024="",L1024=0),0,L1024/Premissas!$C$16)</f>
        <v>0</v>
      </c>
      <c r="N1024" s="40" t="str">
        <f>IF(L1024&gt;=Premissas!$C$17,"SIM","NÃO")</f>
        <v>NÃO</v>
      </c>
    </row>
    <row r="1025" spans="1:14" ht="15" customHeight="1">
      <c r="A1025" s="40">
        <v>8</v>
      </c>
      <c r="B1025" s="40" t="s">
        <v>267</v>
      </c>
      <c r="C1025" s="40" t="s">
        <v>268</v>
      </c>
      <c r="D1025" s="40">
        <v>409</v>
      </c>
      <c r="E1025" s="40" t="s">
        <v>1937</v>
      </c>
      <c r="F1025" s="40">
        <f>COUNTIFS(Detalhe_Registro!$A:$A,A1025,Detalhe_Registro!$D:$D,B1025)</f>
        <v>2</v>
      </c>
      <c r="G1025" s="63">
        <v>44.68</v>
      </c>
      <c r="H1025" s="63">
        <v>23.135455</v>
      </c>
      <c r="I1025" s="62">
        <f>SUMIFS(Detalhe_Registro!$F:$F,Detalhe_Registro!$A:$A,A1025,Detalhe_Registro!$D:$D,B1025)</f>
        <v>401</v>
      </c>
      <c r="J1025" s="63">
        <f>SUMIFS(Detalhe_Registro!$G:$G,Detalhe_Registro!$A:$A,A1025,Detalhe_Registro!$D:$D,B1025)</f>
        <v>9.65</v>
      </c>
      <c r="K1025" s="40" t="str">
        <f>IF(G1025="","",IF(G1025&lt;Premissas!$C$8,"&lt; 1,00",IF(G1025&lt;Premissas!$C$9,"1,00 – 1,19",IF(G1025&lt;Premissas!$C$10,"1,20 – 1,39",IF(G1025&lt;Premissas!$C$11,"1,40 – 1,59",IF(G1025&lt;Premissas!$C$12,"1,60 – 1,99","≥ 2,00"))))))</f>
        <v>≥ 2,00</v>
      </c>
      <c r="L1025" s="64">
        <f>IF(G1025="","",MIN(Premissas!$C$17,IF(G1025&lt;Premissas!$C$8,Premissas!$E$7,IF(G1025&lt;Premissas!$C$9,Premissas!$E$8,IF(G1025&lt;Premissas!$C$10,Premissas!$E$9,IF(G1025&lt;Premissas!$C$11,Premissas!$E$10,IF(G1025&lt;Premissas!$C$12,Premissas!$E$11,Premissas!$E$12)))))))</f>
        <v>750</v>
      </c>
      <c r="M1025" s="65">
        <f>IF(OR(L1025="",L1025=0),0,L1025/Premissas!$C$16)</f>
        <v>28.846153846153847</v>
      </c>
      <c r="N1025" s="40" t="str">
        <f>IF(L1025&gt;=Premissas!$C$17,"SIM","NÃO")</f>
        <v>SIM</v>
      </c>
    </row>
    <row r="1026" spans="1:14" ht="15" customHeight="1">
      <c r="A1026" s="40">
        <v>8</v>
      </c>
      <c r="B1026" s="40" t="s">
        <v>141</v>
      </c>
      <c r="C1026" s="40" t="s">
        <v>142</v>
      </c>
      <c r="D1026" s="40">
        <v>409</v>
      </c>
      <c r="E1026" s="40" t="s">
        <v>22</v>
      </c>
      <c r="F1026" s="40">
        <f>COUNTIFS(Detalhe_Registro!$A:$A,A1026,Detalhe_Registro!$D:$D,B1026)</f>
        <v>1</v>
      </c>
      <c r="G1026" s="63">
        <v>1.2</v>
      </c>
      <c r="H1026" s="63">
        <v>1.2</v>
      </c>
      <c r="I1026" s="62">
        <f>SUMIFS(Detalhe_Registro!$F:$F,Detalhe_Registro!$A:$A,A1026,Detalhe_Registro!$D:$D,B1026)</f>
        <v>680</v>
      </c>
      <c r="J1026" s="63">
        <f>SUMIFS(Detalhe_Registro!$G:$G,Detalhe_Registro!$A:$A,A1026,Detalhe_Registro!$D:$D,B1026)</f>
        <v>22.44</v>
      </c>
      <c r="K1026" s="40" t="str">
        <f>IF(G1026="","",IF(G1026&lt;Premissas!$C$8,"&lt; 1,00",IF(G1026&lt;Premissas!$C$9,"1,00 – 1,19",IF(G1026&lt;Premissas!$C$10,"1,20 – 1,39",IF(G1026&lt;Premissas!$C$11,"1,40 – 1,59",IF(G1026&lt;Premissas!$C$12,"1,60 – 1,99","≥ 2,00"))))))</f>
        <v>1,20 – 1,39</v>
      </c>
      <c r="L1026" s="64">
        <f>IF(G1026="","",MIN(Premissas!$C$17,IF(G1026&lt;Premissas!$C$8,Premissas!$E$7,IF(G1026&lt;Premissas!$C$9,Premissas!$E$8,IF(G1026&lt;Premissas!$C$10,Premissas!$E$9,IF(G1026&lt;Premissas!$C$11,Premissas!$E$10,IF(G1026&lt;Premissas!$C$12,Premissas!$E$11,Premissas!$E$12)))))))</f>
        <v>200</v>
      </c>
      <c r="M1026" s="65">
        <f>IF(OR(L1026="",L1026=0),0,L1026/Premissas!$C$16)</f>
        <v>7.6923076923076925</v>
      </c>
      <c r="N1026" s="40" t="str">
        <f>IF(L1026&gt;=Premissas!$C$17,"SIM","NÃO")</f>
        <v>NÃO</v>
      </c>
    </row>
    <row r="1027" spans="1:14" ht="15" customHeight="1">
      <c r="A1027" s="40">
        <v>8</v>
      </c>
      <c r="B1027" s="40" t="s">
        <v>131</v>
      </c>
      <c r="C1027" s="40" t="s">
        <v>132</v>
      </c>
      <c r="D1027" s="40">
        <v>409</v>
      </c>
      <c r="E1027" s="40" t="s">
        <v>21</v>
      </c>
      <c r="F1027" s="40">
        <f>COUNTIFS(Detalhe_Registro!$A:$A,A1027,Detalhe_Registro!$D:$D,B1027)</f>
        <v>1</v>
      </c>
      <c r="G1027" s="63">
        <v>0.18181800000000001</v>
      </c>
      <c r="H1027" s="63">
        <v>0.18181800000000001</v>
      </c>
      <c r="I1027" s="62">
        <f>SUMIFS(Detalhe_Registro!$F:$F,Detalhe_Registro!$A:$A,A1027,Detalhe_Registro!$D:$D,B1027)</f>
        <v>5</v>
      </c>
      <c r="J1027" s="63">
        <f>SUMIFS(Detalhe_Registro!$G:$G,Detalhe_Registro!$A:$A,A1027,Detalhe_Registro!$D:$D,B1027)</f>
        <v>1.42</v>
      </c>
      <c r="K1027" s="40" t="str">
        <f>IF(G1027="","",IF(G1027&lt;Premissas!$C$8,"&lt; 1,00",IF(G1027&lt;Premissas!$C$9,"1,00 – 1,19",IF(G1027&lt;Premissas!$C$10,"1,20 – 1,39",IF(G1027&lt;Premissas!$C$11,"1,40 – 1,59",IF(G1027&lt;Premissas!$C$12,"1,60 – 1,99","≥ 2,00"))))))</f>
        <v>&lt; 1,00</v>
      </c>
      <c r="L1027" s="64">
        <f>IF(G1027="","",MIN(Premissas!$C$17,IF(G1027&lt;Premissas!$C$8,Premissas!$E$7,IF(G1027&lt;Premissas!$C$9,Premissas!$E$8,IF(G1027&lt;Premissas!$C$10,Premissas!$E$9,IF(G1027&lt;Premissas!$C$11,Premissas!$E$10,IF(G1027&lt;Premissas!$C$12,Premissas!$E$11,Premissas!$E$12)))))))</f>
        <v>0</v>
      </c>
      <c r="M1027" s="65">
        <f>IF(OR(L1027="",L1027=0),0,L1027/Premissas!$C$16)</f>
        <v>0</v>
      </c>
      <c r="N1027" s="40" t="str">
        <f>IF(L1027&gt;=Premissas!$C$17,"SIM","NÃO")</f>
        <v>NÃO</v>
      </c>
    </row>
    <row r="1028" spans="1:14" ht="15" customHeight="1">
      <c r="A1028" s="40">
        <v>8</v>
      </c>
      <c r="B1028" s="40" t="s">
        <v>301</v>
      </c>
      <c r="C1028" s="40" t="s">
        <v>302</v>
      </c>
      <c r="D1028" s="40">
        <v>409</v>
      </c>
      <c r="E1028" s="40" t="s">
        <v>1937</v>
      </c>
      <c r="F1028" s="40">
        <f>COUNTIFS(Detalhe_Registro!$A:$A,A1028,Detalhe_Registro!$D:$D,B1028)</f>
        <v>2</v>
      </c>
      <c r="G1028" s="63">
        <v>4.3600000000000003</v>
      </c>
      <c r="H1028" s="63">
        <v>3.43</v>
      </c>
      <c r="I1028" s="62">
        <f>SUMIFS(Detalhe_Registro!$F:$F,Detalhe_Registro!$A:$A,A1028,Detalhe_Registro!$D:$D,B1028)</f>
        <v>1518</v>
      </c>
      <c r="J1028" s="63">
        <f>SUMIFS(Detalhe_Registro!$G:$G,Detalhe_Registro!$A:$A,A1028,Detalhe_Registro!$D:$D,B1028)</f>
        <v>14.23</v>
      </c>
      <c r="K1028" s="40" t="str">
        <f>IF(G1028="","",IF(G1028&lt;Premissas!$C$8,"&lt; 1,00",IF(G1028&lt;Premissas!$C$9,"1,00 – 1,19",IF(G1028&lt;Premissas!$C$10,"1,20 – 1,39",IF(G1028&lt;Premissas!$C$11,"1,40 – 1,59",IF(G1028&lt;Premissas!$C$12,"1,60 – 1,99","≥ 2,00"))))))</f>
        <v>≥ 2,00</v>
      </c>
      <c r="L1028" s="64">
        <f>IF(G1028="","",MIN(Premissas!$C$17,IF(G1028&lt;Premissas!$C$8,Premissas!$E$7,IF(G1028&lt;Premissas!$C$9,Premissas!$E$8,IF(G1028&lt;Premissas!$C$10,Premissas!$E$9,IF(G1028&lt;Premissas!$C$11,Premissas!$E$10,IF(G1028&lt;Premissas!$C$12,Premissas!$E$11,Premissas!$E$12)))))))</f>
        <v>750</v>
      </c>
      <c r="M1028" s="65">
        <f>IF(OR(L1028="",L1028=0),0,L1028/Premissas!$C$16)</f>
        <v>28.846153846153847</v>
      </c>
      <c r="N1028" s="40" t="str">
        <f>IF(L1028&gt;=Premissas!$C$17,"SIM","NÃO")</f>
        <v>SIM</v>
      </c>
    </row>
    <row r="1029" spans="1:14" ht="15" customHeight="1">
      <c r="A1029" s="40">
        <v>8</v>
      </c>
      <c r="B1029" s="40" t="s">
        <v>1742</v>
      </c>
      <c r="C1029" s="40" t="s">
        <v>1743</v>
      </c>
      <c r="D1029" s="40">
        <v>409</v>
      </c>
      <c r="E1029" s="40" t="s">
        <v>21</v>
      </c>
      <c r="F1029" s="40">
        <f>COUNTIFS(Detalhe_Registro!$A:$A,A1029,Detalhe_Registro!$D:$D,B1029)</f>
        <v>1</v>
      </c>
      <c r="G1029" s="63">
        <v>0.40909099999999998</v>
      </c>
      <c r="H1029" s="63">
        <v>0.40909099999999998</v>
      </c>
      <c r="I1029" s="62">
        <f>SUMIFS(Detalhe_Registro!$F:$F,Detalhe_Registro!$A:$A,A1029,Detalhe_Registro!$D:$D,B1029)</f>
        <v>51</v>
      </c>
      <c r="J1029" s="63">
        <f>SUMIFS(Detalhe_Registro!$G:$G,Detalhe_Registro!$A:$A,A1029,Detalhe_Registro!$D:$D,B1029)</f>
        <v>5.62</v>
      </c>
      <c r="K1029" s="40" t="str">
        <f>IF(G1029="","",IF(G1029&lt;Premissas!$C$8,"&lt; 1,00",IF(G1029&lt;Premissas!$C$9,"1,00 – 1,19",IF(G1029&lt;Premissas!$C$10,"1,20 – 1,39",IF(G1029&lt;Premissas!$C$11,"1,40 – 1,59",IF(G1029&lt;Premissas!$C$12,"1,60 – 1,99","≥ 2,00"))))))</f>
        <v>&lt; 1,00</v>
      </c>
      <c r="L1029" s="64">
        <f>IF(G1029="","",MIN(Premissas!$C$17,IF(G1029&lt;Premissas!$C$8,Premissas!$E$7,IF(G1029&lt;Premissas!$C$9,Premissas!$E$8,IF(G1029&lt;Premissas!$C$10,Premissas!$E$9,IF(G1029&lt;Premissas!$C$11,Premissas!$E$10,IF(G1029&lt;Premissas!$C$12,Premissas!$E$11,Premissas!$E$12)))))))</f>
        <v>0</v>
      </c>
      <c r="M1029" s="65">
        <f>IF(OR(L1029="",L1029=0),0,L1029/Premissas!$C$16)</f>
        <v>0</v>
      </c>
      <c r="N1029" s="40" t="str">
        <f>IF(L1029&gt;=Premissas!$C$17,"SIM","NÃO")</f>
        <v>NÃO</v>
      </c>
    </row>
    <row r="1030" spans="1:14" ht="15" customHeight="1">
      <c r="A1030" s="40">
        <v>8</v>
      </c>
      <c r="B1030" s="40" t="s">
        <v>387</v>
      </c>
      <c r="C1030" s="40" t="s">
        <v>388</v>
      </c>
      <c r="D1030" s="40">
        <v>409</v>
      </c>
      <c r="E1030" s="40" t="s">
        <v>19</v>
      </c>
      <c r="F1030" s="40">
        <f>COUNTIFS(Detalhe_Registro!$A:$A,A1030,Detalhe_Registro!$D:$D,B1030)</f>
        <v>1</v>
      </c>
      <c r="G1030" s="63">
        <v>0.29166700000000001</v>
      </c>
      <c r="H1030" s="63">
        <v>0.29166700000000001</v>
      </c>
      <c r="I1030" s="62">
        <f>SUMIFS(Detalhe_Registro!$F:$F,Detalhe_Registro!$A:$A,A1030,Detalhe_Registro!$D:$D,B1030)</f>
        <v>84</v>
      </c>
      <c r="J1030" s="63">
        <f>SUMIFS(Detalhe_Registro!$G:$G,Detalhe_Registro!$A:$A,A1030,Detalhe_Registro!$D:$D,B1030)</f>
        <v>12.7</v>
      </c>
      <c r="K1030" s="40" t="str">
        <f>IF(G1030="","",IF(G1030&lt;Premissas!$C$8,"&lt; 1,00",IF(G1030&lt;Premissas!$C$9,"1,00 – 1,19",IF(G1030&lt;Premissas!$C$10,"1,20 – 1,39",IF(G1030&lt;Premissas!$C$11,"1,40 – 1,59",IF(G1030&lt;Premissas!$C$12,"1,60 – 1,99","≥ 2,00"))))))</f>
        <v>&lt; 1,00</v>
      </c>
      <c r="L1030" s="64">
        <f>IF(G1030="","",MIN(Premissas!$C$17,IF(G1030&lt;Premissas!$C$8,Premissas!$E$7,IF(G1030&lt;Premissas!$C$9,Premissas!$E$8,IF(G1030&lt;Premissas!$C$10,Premissas!$E$9,IF(G1030&lt;Premissas!$C$11,Premissas!$E$10,IF(G1030&lt;Premissas!$C$12,Premissas!$E$11,Premissas!$E$12)))))))</f>
        <v>0</v>
      </c>
      <c r="M1030" s="65">
        <f>IF(OR(L1030="",L1030=0),0,L1030/Premissas!$C$16)</f>
        <v>0</v>
      </c>
      <c r="N1030" s="40" t="str">
        <f>IF(L1030&gt;=Premissas!$C$17,"SIM","NÃO")</f>
        <v>NÃO</v>
      </c>
    </row>
    <row r="1031" spans="1:14" ht="15" customHeight="1">
      <c r="A1031" s="40">
        <v>8</v>
      </c>
      <c r="B1031" s="40" t="s">
        <v>1744</v>
      </c>
      <c r="C1031" s="40" t="s">
        <v>1745</v>
      </c>
      <c r="D1031" s="40">
        <v>409</v>
      </c>
      <c r="E1031" s="40" t="s">
        <v>21</v>
      </c>
      <c r="F1031" s="40">
        <f>COUNTIFS(Detalhe_Registro!$A:$A,A1031,Detalhe_Registro!$D:$D,B1031)</f>
        <v>1</v>
      </c>
      <c r="G1031" s="63">
        <v>0.40909099999999998</v>
      </c>
      <c r="H1031" s="63">
        <v>0.40909099999999998</v>
      </c>
      <c r="I1031" s="62">
        <f>SUMIFS(Detalhe_Registro!$F:$F,Detalhe_Registro!$A:$A,A1031,Detalhe_Registro!$D:$D,B1031)</f>
        <v>18</v>
      </c>
      <c r="J1031" s="63">
        <f>SUMIFS(Detalhe_Registro!$G:$G,Detalhe_Registro!$A:$A,A1031,Detalhe_Registro!$D:$D,B1031)</f>
        <v>2.04</v>
      </c>
      <c r="K1031" s="40" t="str">
        <f>IF(G1031="","",IF(G1031&lt;Premissas!$C$8,"&lt; 1,00",IF(G1031&lt;Premissas!$C$9,"1,00 – 1,19",IF(G1031&lt;Premissas!$C$10,"1,20 – 1,39",IF(G1031&lt;Premissas!$C$11,"1,40 – 1,59",IF(G1031&lt;Premissas!$C$12,"1,60 – 1,99","≥ 2,00"))))))</f>
        <v>&lt; 1,00</v>
      </c>
      <c r="L1031" s="64">
        <f>IF(G1031="","",MIN(Premissas!$C$17,IF(G1031&lt;Premissas!$C$8,Premissas!$E$7,IF(G1031&lt;Premissas!$C$9,Premissas!$E$8,IF(G1031&lt;Premissas!$C$10,Premissas!$E$9,IF(G1031&lt;Premissas!$C$11,Premissas!$E$10,IF(G1031&lt;Premissas!$C$12,Premissas!$E$11,Premissas!$E$12)))))))</f>
        <v>0</v>
      </c>
      <c r="M1031" s="65">
        <f>IF(OR(L1031="",L1031=0),0,L1031/Premissas!$C$16)</f>
        <v>0</v>
      </c>
      <c r="N1031" s="40" t="str">
        <f>IF(L1031&gt;=Premissas!$C$17,"SIM","NÃO")</f>
        <v>NÃO</v>
      </c>
    </row>
    <row r="1032" spans="1:14" ht="15" customHeight="1">
      <c r="A1032" s="40">
        <v>8</v>
      </c>
      <c r="B1032" s="40" t="s">
        <v>389</v>
      </c>
      <c r="C1032" s="40" t="s">
        <v>390</v>
      </c>
      <c r="D1032" s="40">
        <v>409</v>
      </c>
      <c r="E1032" s="40" t="s">
        <v>21</v>
      </c>
      <c r="F1032" s="40">
        <f>COUNTIFS(Detalhe_Registro!$A:$A,A1032,Detalhe_Registro!$D:$D,B1032)</f>
        <v>1</v>
      </c>
      <c r="G1032" s="63">
        <v>0.31818200000000002</v>
      </c>
      <c r="H1032" s="63">
        <v>0.31818200000000002</v>
      </c>
      <c r="I1032" s="62">
        <f>SUMIFS(Detalhe_Registro!$F:$F,Detalhe_Registro!$A:$A,A1032,Detalhe_Registro!$D:$D,B1032)</f>
        <v>38</v>
      </c>
      <c r="J1032" s="63">
        <f>SUMIFS(Detalhe_Registro!$G:$G,Detalhe_Registro!$A:$A,A1032,Detalhe_Registro!$D:$D,B1032)</f>
        <v>5.75</v>
      </c>
      <c r="K1032" s="40" t="str">
        <f>IF(G1032="","",IF(G1032&lt;Premissas!$C$8,"&lt; 1,00",IF(G1032&lt;Premissas!$C$9,"1,00 – 1,19",IF(G1032&lt;Premissas!$C$10,"1,20 – 1,39",IF(G1032&lt;Premissas!$C$11,"1,40 – 1,59",IF(G1032&lt;Premissas!$C$12,"1,60 – 1,99","≥ 2,00"))))))</f>
        <v>&lt; 1,00</v>
      </c>
      <c r="L1032" s="64">
        <f>IF(G1032="","",MIN(Premissas!$C$17,IF(G1032&lt;Premissas!$C$8,Premissas!$E$7,IF(G1032&lt;Premissas!$C$9,Premissas!$E$8,IF(G1032&lt;Premissas!$C$10,Premissas!$E$9,IF(G1032&lt;Premissas!$C$11,Premissas!$E$10,IF(G1032&lt;Premissas!$C$12,Premissas!$E$11,Premissas!$E$12)))))))</f>
        <v>0</v>
      </c>
      <c r="M1032" s="65">
        <f>IF(OR(L1032="",L1032=0),0,L1032/Premissas!$C$16)</f>
        <v>0</v>
      </c>
      <c r="N1032" s="40" t="str">
        <f>IF(L1032&gt;=Premissas!$C$17,"SIM","NÃO")</f>
        <v>NÃO</v>
      </c>
    </row>
    <row r="1033" spans="1:14" ht="15" customHeight="1">
      <c r="A1033" s="40">
        <v>8</v>
      </c>
      <c r="B1033" s="40" t="s">
        <v>303</v>
      </c>
      <c r="C1033" s="40" t="s">
        <v>304</v>
      </c>
      <c r="D1033" s="40">
        <v>409</v>
      </c>
      <c r="E1033" s="40" t="s">
        <v>21</v>
      </c>
      <c r="F1033" s="40">
        <f>COUNTIFS(Detalhe_Registro!$A:$A,A1033,Detalhe_Registro!$D:$D,B1033)</f>
        <v>1</v>
      </c>
      <c r="G1033" s="63">
        <v>0.272727</v>
      </c>
      <c r="H1033" s="63">
        <v>0.272727</v>
      </c>
      <c r="I1033" s="62">
        <f>SUMIFS(Detalhe_Registro!$F:$F,Detalhe_Registro!$A:$A,A1033,Detalhe_Registro!$D:$D,B1033)</f>
        <v>19</v>
      </c>
      <c r="J1033" s="63">
        <f>SUMIFS(Detalhe_Registro!$G:$G,Detalhe_Registro!$A:$A,A1033,Detalhe_Registro!$D:$D,B1033)</f>
        <v>3.44</v>
      </c>
      <c r="K1033" s="40" t="str">
        <f>IF(G1033="","",IF(G1033&lt;Premissas!$C$8,"&lt; 1,00",IF(G1033&lt;Premissas!$C$9,"1,00 – 1,19",IF(G1033&lt;Premissas!$C$10,"1,20 – 1,39",IF(G1033&lt;Premissas!$C$11,"1,40 – 1,59",IF(G1033&lt;Premissas!$C$12,"1,60 – 1,99","≥ 2,00"))))))</f>
        <v>&lt; 1,00</v>
      </c>
      <c r="L1033" s="64">
        <f>IF(G1033="","",MIN(Premissas!$C$17,IF(G1033&lt;Premissas!$C$8,Premissas!$E$7,IF(G1033&lt;Premissas!$C$9,Premissas!$E$8,IF(G1033&lt;Premissas!$C$10,Premissas!$E$9,IF(G1033&lt;Premissas!$C$11,Premissas!$E$10,IF(G1033&lt;Premissas!$C$12,Premissas!$E$11,Premissas!$E$12)))))))</f>
        <v>0</v>
      </c>
      <c r="M1033" s="65">
        <f>IF(OR(L1033="",L1033=0),0,L1033/Premissas!$C$16)</f>
        <v>0</v>
      </c>
      <c r="N1033" s="40" t="str">
        <f>IF(L1033&gt;=Premissas!$C$17,"SIM","NÃO")</f>
        <v>NÃO</v>
      </c>
    </row>
    <row r="1034" spans="1:14" ht="15" customHeight="1">
      <c r="A1034" s="40">
        <v>8</v>
      </c>
      <c r="B1034" s="40" t="s">
        <v>323</v>
      </c>
      <c r="C1034" s="40" t="s">
        <v>324</v>
      </c>
      <c r="D1034" s="40">
        <v>409</v>
      </c>
      <c r="E1034" s="40" t="s">
        <v>21</v>
      </c>
      <c r="F1034" s="40">
        <f>COUNTIFS(Detalhe_Registro!$A:$A,A1034,Detalhe_Registro!$D:$D,B1034)</f>
        <v>1</v>
      </c>
      <c r="G1034" s="63">
        <v>0.272727</v>
      </c>
      <c r="H1034" s="63">
        <v>0.272727</v>
      </c>
      <c r="I1034" s="62">
        <f>SUMIFS(Detalhe_Registro!$F:$F,Detalhe_Registro!$A:$A,A1034,Detalhe_Registro!$D:$D,B1034)</f>
        <v>55</v>
      </c>
      <c r="J1034" s="63">
        <f>SUMIFS(Detalhe_Registro!$G:$G,Detalhe_Registro!$A:$A,A1034,Detalhe_Registro!$D:$D,B1034)</f>
        <v>9.3699999999999992</v>
      </c>
      <c r="K1034" s="40" t="str">
        <f>IF(G1034="","",IF(G1034&lt;Premissas!$C$8,"&lt; 1,00",IF(G1034&lt;Premissas!$C$9,"1,00 – 1,19",IF(G1034&lt;Premissas!$C$10,"1,20 – 1,39",IF(G1034&lt;Premissas!$C$11,"1,40 – 1,59",IF(G1034&lt;Premissas!$C$12,"1,60 – 1,99","≥ 2,00"))))))</f>
        <v>&lt; 1,00</v>
      </c>
      <c r="L1034" s="64">
        <f>IF(G1034="","",MIN(Premissas!$C$17,IF(G1034&lt;Premissas!$C$8,Premissas!$E$7,IF(G1034&lt;Premissas!$C$9,Premissas!$E$8,IF(G1034&lt;Premissas!$C$10,Premissas!$E$9,IF(G1034&lt;Premissas!$C$11,Premissas!$E$10,IF(G1034&lt;Premissas!$C$12,Premissas!$E$11,Premissas!$E$12)))))))</f>
        <v>0</v>
      </c>
      <c r="M1034" s="65">
        <f>IF(OR(L1034="",L1034=0),0,L1034/Premissas!$C$16)</f>
        <v>0</v>
      </c>
      <c r="N1034" s="40" t="str">
        <f>IF(L1034&gt;=Premissas!$C$17,"SIM","NÃO")</f>
        <v>NÃO</v>
      </c>
    </row>
    <row r="1035" spans="1:14" ht="15" customHeight="1">
      <c r="A1035" s="40">
        <v>8</v>
      </c>
      <c r="B1035" s="40" t="s">
        <v>363</v>
      </c>
      <c r="C1035" s="40" t="s">
        <v>364</v>
      </c>
      <c r="D1035" s="40">
        <v>409</v>
      </c>
      <c r="E1035" s="40" t="s">
        <v>21</v>
      </c>
      <c r="F1035" s="40">
        <f>COUNTIFS(Detalhe_Registro!$A:$A,A1035,Detalhe_Registro!$D:$D,B1035)</f>
        <v>1</v>
      </c>
      <c r="G1035" s="63">
        <v>0.86363599999999996</v>
      </c>
      <c r="H1035" s="63">
        <v>0.86363599999999996</v>
      </c>
      <c r="I1035" s="62">
        <f>SUMIFS(Detalhe_Registro!$F:$F,Detalhe_Registro!$A:$A,A1035,Detalhe_Registro!$D:$D,B1035)</f>
        <v>4</v>
      </c>
      <c r="J1035" s="63">
        <f>SUMIFS(Detalhe_Registro!$G:$G,Detalhe_Registro!$A:$A,A1035,Detalhe_Registro!$D:$D,B1035)</f>
        <v>0.21</v>
      </c>
      <c r="K1035" s="40" t="str">
        <f>IF(G1035="","",IF(G1035&lt;Premissas!$C$8,"&lt; 1,00",IF(G1035&lt;Premissas!$C$9,"1,00 – 1,19",IF(G1035&lt;Premissas!$C$10,"1,20 – 1,39",IF(G1035&lt;Premissas!$C$11,"1,40 – 1,59",IF(G1035&lt;Premissas!$C$12,"1,60 – 1,99","≥ 2,00"))))))</f>
        <v>&lt; 1,00</v>
      </c>
      <c r="L1035" s="64">
        <f>IF(G1035="","",MIN(Premissas!$C$17,IF(G1035&lt;Premissas!$C$8,Premissas!$E$7,IF(G1035&lt;Premissas!$C$9,Premissas!$E$8,IF(G1035&lt;Premissas!$C$10,Premissas!$E$9,IF(G1035&lt;Premissas!$C$11,Premissas!$E$10,IF(G1035&lt;Premissas!$C$12,Premissas!$E$11,Premissas!$E$12)))))))</f>
        <v>0</v>
      </c>
      <c r="M1035" s="65">
        <f>IF(OR(L1035="",L1035=0),0,L1035/Premissas!$C$16)</f>
        <v>0</v>
      </c>
      <c r="N1035" s="40" t="str">
        <f>IF(L1035&gt;=Premissas!$C$17,"SIM","NÃO")</f>
        <v>NÃO</v>
      </c>
    </row>
    <row r="1036" spans="1:14" ht="15" customHeight="1">
      <c r="A1036" s="40">
        <v>8</v>
      </c>
      <c r="B1036" s="40" t="s">
        <v>409</v>
      </c>
      <c r="C1036" s="40" t="s">
        <v>410</v>
      </c>
      <c r="D1036" s="40">
        <v>409</v>
      </c>
      <c r="E1036" s="40" t="s">
        <v>19</v>
      </c>
      <c r="F1036" s="40">
        <f>COUNTIFS(Detalhe_Registro!$A:$A,A1036,Detalhe_Registro!$D:$D,B1036)</f>
        <v>1</v>
      </c>
      <c r="G1036" s="63">
        <v>4.3333329999999997</v>
      </c>
      <c r="H1036" s="63">
        <v>4.3333329999999997</v>
      </c>
      <c r="I1036" s="62">
        <f>SUMIFS(Detalhe_Registro!$F:$F,Detalhe_Registro!$A:$A,A1036,Detalhe_Registro!$D:$D,B1036)</f>
        <v>363</v>
      </c>
      <c r="J1036" s="63">
        <f>SUMIFS(Detalhe_Registro!$G:$G,Detalhe_Registro!$A:$A,A1036,Detalhe_Registro!$D:$D,B1036)</f>
        <v>3.49</v>
      </c>
      <c r="K1036" s="40" t="str">
        <f>IF(G1036="","",IF(G1036&lt;Premissas!$C$8,"&lt; 1,00",IF(G1036&lt;Premissas!$C$9,"1,00 – 1,19",IF(G1036&lt;Premissas!$C$10,"1,20 – 1,39",IF(G1036&lt;Premissas!$C$11,"1,40 – 1,59",IF(G1036&lt;Premissas!$C$12,"1,60 – 1,99","≥ 2,00"))))))</f>
        <v>≥ 2,00</v>
      </c>
      <c r="L1036" s="64">
        <f>IF(G1036="","",MIN(Premissas!$C$17,IF(G1036&lt;Premissas!$C$8,Premissas!$E$7,IF(G1036&lt;Premissas!$C$9,Premissas!$E$8,IF(G1036&lt;Premissas!$C$10,Premissas!$E$9,IF(G1036&lt;Premissas!$C$11,Premissas!$E$10,IF(G1036&lt;Premissas!$C$12,Premissas!$E$11,Premissas!$E$12)))))))</f>
        <v>750</v>
      </c>
      <c r="M1036" s="65">
        <f>IF(OR(L1036="",L1036=0),0,L1036/Premissas!$C$16)</f>
        <v>28.846153846153847</v>
      </c>
      <c r="N1036" s="40" t="str">
        <f>IF(L1036&gt;=Premissas!$C$17,"SIM","NÃO")</f>
        <v>SIM</v>
      </c>
    </row>
    <row r="1037" spans="1:14" ht="15" customHeight="1">
      <c r="A1037" s="40">
        <v>8</v>
      </c>
      <c r="B1037" s="40" t="s">
        <v>235</v>
      </c>
      <c r="C1037" s="40" t="s">
        <v>236</v>
      </c>
      <c r="D1037" s="40">
        <v>409</v>
      </c>
      <c r="E1037" s="40" t="s">
        <v>22</v>
      </c>
      <c r="F1037" s="40">
        <f>COUNTIFS(Detalhe_Registro!$A:$A,A1037,Detalhe_Registro!$D:$D,B1037)</f>
        <v>1</v>
      </c>
      <c r="G1037" s="63">
        <v>1.8</v>
      </c>
      <c r="H1037" s="63">
        <v>1.8</v>
      </c>
      <c r="I1037" s="62">
        <f>SUMIFS(Detalhe_Registro!$F:$F,Detalhe_Registro!$A:$A,A1037,Detalhe_Registro!$D:$D,B1037)</f>
        <v>2688</v>
      </c>
      <c r="J1037" s="63">
        <f>SUMIFS(Detalhe_Registro!$G:$G,Detalhe_Registro!$A:$A,A1037,Detalhe_Registro!$D:$D,B1037)</f>
        <v>59.17</v>
      </c>
      <c r="K1037" s="40" t="str">
        <f>IF(G1037="","",IF(G1037&lt;Premissas!$C$8,"&lt; 1,00",IF(G1037&lt;Premissas!$C$9,"1,00 – 1,19",IF(G1037&lt;Premissas!$C$10,"1,20 – 1,39",IF(G1037&lt;Premissas!$C$11,"1,40 – 1,59",IF(G1037&lt;Premissas!$C$12,"1,60 – 1,99","≥ 2,00"))))))</f>
        <v>1,60 – 1,99</v>
      </c>
      <c r="L1037" s="64">
        <f>IF(G1037="","",MIN(Premissas!$C$17,IF(G1037&lt;Premissas!$C$8,Premissas!$E$7,IF(G1037&lt;Premissas!$C$9,Premissas!$E$8,IF(G1037&lt;Premissas!$C$10,Premissas!$E$9,IF(G1037&lt;Premissas!$C$11,Premissas!$E$10,IF(G1037&lt;Premissas!$C$12,Premissas!$E$11,Premissas!$E$12)))))))</f>
        <v>500</v>
      </c>
      <c r="M1037" s="65">
        <f>IF(OR(L1037="",L1037=0),0,L1037/Premissas!$C$16)</f>
        <v>19.23076923076923</v>
      </c>
      <c r="N1037" s="40" t="str">
        <f>IF(L1037&gt;=Premissas!$C$17,"SIM","NÃO")</f>
        <v>NÃO</v>
      </c>
    </row>
    <row r="1038" spans="1:14" ht="15" customHeight="1">
      <c r="A1038" s="40">
        <v>8</v>
      </c>
      <c r="B1038" s="40" t="s">
        <v>1732</v>
      </c>
      <c r="C1038" s="40" t="s">
        <v>1733</v>
      </c>
      <c r="D1038" s="40">
        <v>409</v>
      </c>
      <c r="E1038" s="40" t="s">
        <v>1937</v>
      </c>
      <c r="F1038" s="40">
        <f>COUNTIFS(Detalhe_Registro!$A:$A,A1038,Detalhe_Registro!$D:$D,B1038)</f>
        <v>2</v>
      </c>
      <c r="G1038" s="63">
        <v>2.6</v>
      </c>
      <c r="H1038" s="63">
        <v>2.0045449999999998</v>
      </c>
      <c r="I1038" s="62">
        <f>SUMIFS(Detalhe_Registro!$F:$F,Detalhe_Registro!$A:$A,A1038,Detalhe_Registro!$D:$D,B1038)</f>
        <v>3115</v>
      </c>
      <c r="J1038" s="63">
        <f>SUMIFS(Detalhe_Registro!$G:$G,Detalhe_Registro!$A:$A,A1038,Detalhe_Registro!$D:$D,B1038)</f>
        <v>54.68</v>
      </c>
      <c r="K1038" s="40" t="str">
        <f>IF(G1038="","",IF(G1038&lt;Premissas!$C$8,"&lt; 1,00",IF(G1038&lt;Premissas!$C$9,"1,00 – 1,19",IF(G1038&lt;Premissas!$C$10,"1,20 – 1,39",IF(G1038&lt;Premissas!$C$11,"1,40 – 1,59",IF(G1038&lt;Premissas!$C$12,"1,60 – 1,99","≥ 2,00"))))))</f>
        <v>≥ 2,00</v>
      </c>
      <c r="L1038" s="64">
        <f>IF(G1038="","",MIN(Premissas!$C$17,IF(G1038&lt;Premissas!$C$8,Premissas!$E$7,IF(G1038&lt;Premissas!$C$9,Premissas!$E$8,IF(G1038&lt;Premissas!$C$10,Premissas!$E$9,IF(G1038&lt;Premissas!$C$11,Premissas!$E$10,IF(G1038&lt;Premissas!$C$12,Premissas!$E$11,Premissas!$E$12)))))))</f>
        <v>750</v>
      </c>
      <c r="M1038" s="65">
        <f>IF(OR(L1038="",L1038=0),0,L1038/Premissas!$C$16)</f>
        <v>28.846153846153847</v>
      </c>
      <c r="N1038" s="40" t="str">
        <f>IF(L1038&gt;=Premissas!$C$17,"SIM","NÃO")</f>
        <v>SIM</v>
      </c>
    </row>
    <row r="1039" spans="1:14" ht="15" customHeight="1">
      <c r="A1039" s="40">
        <v>8</v>
      </c>
      <c r="B1039" s="40" t="s">
        <v>293</v>
      </c>
      <c r="C1039" s="40" t="s">
        <v>294</v>
      </c>
      <c r="D1039" s="40">
        <v>409</v>
      </c>
      <c r="E1039" s="40" t="s">
        <v>21</v>
      </c>
      <c r="F1039" s="40">
        <f>COUNTIFS(Detalhe_Registro!$A:$A,A1039,Detalhe_Registro!$D:$D,B1039)</f>
        <v>1</v>
      </c>
      <c r="G1039" s="63">
        <v>1</v>
      </c>
      <c r="H1039" s="63">
        <v>1</v>
      </c>
      <c r="I1039" s="62">
        <f>SUMIFS(Detalhe_Registro!$F:$F,Detalhe_Registro!$A:$A,A1039,Detalhe_Registro!$D:$D,B1039)</f>
        <v>746</v>
      </c>
      <c r="J1039" s="63">
        <f>SUMIFS(Detalhe_Registro!$G:$G,Detalhe_Registro!$A:$A,A1039,Detalhe_Registro!$D:$D,B1039)</f>
        <v>34.54</v>
      </c>
      <c r="K1039" s="40" t="str">
        <f>IF(G1039="","",IF(G1039&lt;Premissas!$C$8,"&lt; 1,00",IF(G1039&lt;Premissas!$C$9,"1,00 – 1,19",IF(G1039&lt;Premissas!$C$10,"1,20 – 1,39",IF(G1039&lt;Premissas!$C$11,"1,40 – 1,59",IF(G1039&lt;Premissas!$C$12,"1,60 – 1,99","≥ 2,00"))))))</f>
        <v>1,00 – 1,19</v>
      </c>
      <c r="L1039" s="64">
        <f>IF(G1039="","",MIN(Premissas!$C$17,IF(G1039&lt;Premissas!$C$8,Premissas!$E$7,IF(G1039&lt;Premissas!$C$9,Premissas!$E$8,IF(G1039&lt;Premissas!$C$10,Premissas!$E$9,IF(G1039&lt;Premissas!$C$11,Premissas!$E$10,IF(G1039&lt;Premissas!$C$12,Premissas!$E$11,Premissas!$E$12)))))))</f>
        <v>100</v>
      </c>
      <c r="M1039" s="65">
        <f>IF(OR(L1039="",L1039=0),0,L1039/Premissas!$C$16)</f>
        <v>3.8461538461538463</v>
      </c>
      <c r="N1039" s="40" t="str">
        <f>IF(L1039&gt;=Premissas!$C$17,"SIM","NÃO")</f>
        <v>NÃO</v>
      </c>
    </row>
    <row r="1040" spans="1:14" ht="15" customHeight="1">
      <c r="A1040" s="40">
        <v>8</v>
      </c>
      <c r="B1040" s="40" t="s">
        <v>145</v>
      </c>
      <c r="C1040" s="40" t="s">
        <v>146</v>
      </c>
      <c r="D1040" s="40">
        <v>409</v>
      </c>
      <c r="E1040" s="40" t="s">
        <v>22</v>
      </c>
      <c r="F1040" s="40">
        <f>COUNTIFS(Detalhe_Registro!$A:$A,A1040,Detalhe_Registro!$D:$D,B1040)</f>
        <v>1</v>
      </c>
      <c r="G1040" s="63">
        <v>2.2799999999999998</v>
      </c>
      <c r="H1040" s="63">
        <v>2.2799999999999998</v>
      </c>
      <c r="I1040" s="62">
        <f>SUMIFS(Detalhe_Registro!$F:$F,Detalhe_Registro!$A:$A,A1040,Detalhe_Registro!$D:$D,B1040)</f>
        <v>2875</v>
      </c>
      <c r="J1040" s="63">
        <f>SUMIFS(Detalhe_Registro!$G:$G,Detalhe_Registro!$A:$A,A1040,Detalhe_Registro!$D:$D,B1040)</f>
        <v>50.85</v>
      </c>
      <c r="K1040" s="40" t="str">
        <f>IF(G1040="","",IF(G1040&lt;Premissas!$C$8,"&lt; 1,00",IF(G1040&lt;Premissas!$C$9,"1,00 – 1,19",IF(G1040&lt;Premissas!$C$10,"1,20 – 1,39",IF(G1040&lt;Premissas!$C$11,"1,40 – 1,59",IF(G1040&lt;Premissas!$C$12,"1,60 – 1,99","≥ 2,00"))))))</f>
        <v>≥ 2,00</v>
      </c>
      <c r="L1040" s="64">
        <f>IF(G1040="","",MIN(Premissas!$C$17,IF(G1040&lt;Premissas!$C$8,Premissas!$E$7,IF(G1040&lt;Premissas!$C$9,Premissas!$E$8,IF(G1040&lt;Premissas!$C$10,Premissas!$E$9,IF(G1040&lt;Premissas!$C$11,Premissas!$E$10,IF(G1040&lt;Premissas!$C$12,Premissas!$E$11,Premissas!$E$12)))))))</f>
        <v>750</v>
      </c>
      <c r="M1040" s="65">
        <f>IF(OR(L1040="",L1040=0),0,L1040/Premissas!$C$16)</f>
        <v>28.846153846153847</v>
      </c>
      <c r="N1040" s="40" t="str">
        <f>IF(L1040&gt;=Premissas!$C$17,"SIM","NÃO")</f>
        <v>SIM</v>
      </c>
    </row>
    <row r="1041" spans="1:14" ht="15" customHeight="1">
      <c r="A1041" s="40">
        <v>8</v>
      </c>
      <c r="B1041" s="40" t="s">
        <v>271</v>
      </c>
      <c r="C1041" s="40" t="s">
        <v>272</v>
      </c>
      <c r="D1041" s="40">
        <v>409</v>
      </c>
      <c r="E1041" s="40" t="s">
        <v>1940</v>
      </c>
      <c r="F1041" s="40">
        <f>COUNTIFS(Detalhe_Registro!$A:$A,A1041,Detalhe_Registro!$D:$D,B1041)</f>
        <v>3</v>
      </c>
      <c r="G1041" s="63">
        <v>0.36</v>
      </c>
      <c r="H1041" s="63">
        <v>0.28035399999999999</v>
      </c>
      <c r="I1041" s="62">
        <f>SUMIFS(Detalhe_Registro!$F:$F,Detalhe_Registro!$A:$A,A1041,Detalhe_Registro!$D:$D,B1041)</f>
        <v>136</v>
      </c>
      <c r="J1041" s="63">
        <f>SUMIFS(Detalhe_Registro!$G:$G,Detalhe_Registro!$A:$A,A1041,Detalhe_Registro!$D:$D,B1041)</f>
        <v>24.96</v>
      </c>
      <c r="K1041" s="40" t="str">
        <f>IF(G1041="","",IF(G1041&lt;Premissas!$C$8,"&lt; 1,00",IF(G1041&lt;Premissas!$C$9,"1,00 – 1,19",IF(G1041&lt;Premissas!$C$10,"1,20 – 1,39",IF(G1041&lt;Premissas!$C$11,"1,40 – 1,59",IF(G1041&lt;Premissas!$C$12,"1,60 – 1,99","≥ 2,00"))))))</f>
        <v>&lt; 1,00</v>
      </c>
      <c r="L1041" s="64">
        <f>IF(G1041="","",MIN(Premissas!$C$17,IF(G1041&lt;Premissas!$C$8,Premissas!$E$7,IF(G1041&lt;Premissas!$C$9,Premissas!$E$8,IF(G1041&lt;Premissas!$C$10,Premissas!$E$9,IF(G1041&lt;Premissas!$C$11,Premissas!$E$10,IF(G1041&lt;Premissas!$C$12,Premissas!$E$11,Premissas!$E$12)))))))</f>
        <v>0</v>
      </c>
      <c r="M1041" s="65">
        <f>IF(OR(L1041="",L1041=0),0,L1041/Premissas!$C$16)</f>
        <v>0</v>
      </c>
      <c r="N1041" s="40" t="str">
        <f>IF(L1041&gt;=Premissas!$C$17,"SIM","NÃO")</f>
        <v>NÃO</v>
      </c>
    </row>
    <row r="1042" spans="1:14" ht="15" customHeight="1">
      <c r="A1042" s="40">
        <v>8</v>
      </c>
      <c r="B1042" s="40" t="s">
        <v>411</v>
      </c>
      <c r="C1042" s="40" t="s">
        <v>412</v>
      </c>
      <c r="D1042" s="40">
        <v>409</v>
      </c>
      <c r="E1042" s="40" t="s">
        <v>20</v>
      </c>
      <c r="F1042" s="40">
        <f>COUNTIFS(Detalhe_Registro!$A:$A,A1042,Detalhe_Registro!$D:$D,B1042)</f>
        <v>1</v>
      </c>
      <c r="G1042" s="63">
        <v>1.2</v>
      </c>
      <c r="H1042" s="63">
        <v>1.2</v>
      </c>
      <c r="I1042" s="62">
        <f>SUMIFS(Detalhe_Registro!$F:$F,Detalhe_Registro!$A:$A,A1042,Detalhe_Registro!$D:$D,B1042)</f>
        <v>934</v>
      </c>
      <c r="J1042" s="63">
        <f>SUMIFS(Detalhe_Registro!$G:$G,Detalhe_Registro!$A:$A,A1042,Detalhe_Registro!$D:$D,B1042)</f>
        <v>30.81</v>
      </c>
      <c r="K1042" s="40" t="str">
        <f>IF(G1042="","",IF(G1042&lt;Premissas!$C$8,"&lt; 1,00",IF(G1042&lt;Premissas!$C$9,"1,00 – 1,19",IF(G1042&lt;Premissas!$C$10,"1,20 – 1,39",IF(G1042&lt;Premissas!$C$11,"1,40 – 1,59",IF(G1042&lt;Premissas!$C$12,"1,60 – 1,99","≥ 2,00"))))))</f>
        <v>1,20 – 1,39</v>
      </c>
      <c r="L1042" s="64">
        <f>IF(G1042="","",MIN(Premissas!$C$17,IF(G1042&lt;Premissas!$C$8,Premissas!$E$7,IF(G1042&lt;Premissas!$C$9,Premissas!$E$8,IF(G1042&lt;Premissas!$C$10,Premissas!$E$9,IF(G1042&lt;Premissas!$C$11,Premissas!$E$10,IF(G1042&lt;Premissas!$C$12,Premissas!$E$11,Premissas!$E$12)))))))</f>
        <v>200</v>
      </c>
      <c r="M1042" s="65">
        <f>IF(OR(L1042="",L1042=0),0,L1042/Premissas!$C$16)</f>
        <v>7.6923076923076925</v>
      </c>
      <c r="N1042" s="40" t="str">
        <f>IF(L1042&gt;=Premissas!$C$17,"SIM","NÃO")</f>
        <v>NÃO</v>
      </c>
    </row>
    <row r="1043" spans="1:14" ht="15" customHeight="1">
      <c r="A1043" s="40">
        <v>8</v>
      </c>
      <c r="B1043" s="40" t="s">
        <v>1728</v>
      </c>
      <c r="C1043" s="40" t="s">
        <v>1729</v>
      </c>
      <c r="D1043" s="40">
        <v>409</v>
      </c>
      <c r="E1043" s="40" t="s">
        <v>22</v>
      </c>
      <c r="F1043" s="40">
        <f>COUNTIFS(Detalhe_Registro!$A:$A,A1043,Detalhe_Registro!$D:$D,B1043)</f>
        <v>1</v>
      </c>
      <c r="G1043" s="63">
        <v>0.88</v>
      </c>
      <c r="H1043" s="63">
        <v>0.88</v>
      </c>
      <c r="I1043" s="62">
        <f>SUMIFS(Detalhe_Registro!$F:$F,Detalhe_Registro!$A:$A,A1043,Detalhe_Registro!$D:$D,B1043)</f>
        <v>1360</v>
      </c>
      <c r="J1043" s="63">
        <f>SUMIFS(Detalhe_Registro!$G:$G,Detalhe_Registro!$A:$A,A1043,Detalhe_Registro!$D:$D,B1043)</f>
        <v>61.94</v>
      </c>
      <c r="K1043" s="40" t="str">
        <f>IF(G1043="","",IF(G1043&lt;Premissas!$C$8,"&lt; 1,00",IF(G1043&lt;Premissas!$C$9,"1,00 – 1,19",IF(G1043&lt;Premissas!$C$10,"1,20 – 1,39",IF(G1043&lt;Premissas!$C$11,"1,40 – 1,59",IF(G1043&lt;Premissas!$C$12,"1,60 – 1,99","≥ 2,00"))))))</f>
        <v>&lt; 1,00</v>
      </c>
      <c r="L1043" s="64">
        <f>IF(G1043="","",MIN(Premissas!$C$17,IF(G1043&lt;Premissas!$C$8,Premissas!$E$7,IF(G1043&lt;Premissas!$C$9,Premissas!$E$8,IF(G1043&lt;Premissas!$C$10,Premissas!$E$9,IF(G1043&lt;Premissas!$C$11,Premissas!$E$10,IF(G1043&lt;Premissas!$C$12,Premissas!$E$11,Premissas!$E$12)))))))</f>
        <v>0</v>
      </c>
      <c r="M1043" s="65">
        <f>IF(OR(L1043="",L1043=0),0,L1043/Premissas!$C$16)</f>
        <v>0</v>
      </c>
      <c r="N1043" s="40" t="str">
        <f>IF(L1043&gt;=Premissas!$C$17,"SIM","NÃO")</f>
        <v>NÃO</v>
      </c>
    </row>
    <row r="1044" spans="1:14" ht="15" customHeight="1">
      <c r="A1044" s="40">
        <v>8</v>
      </c>
      <c r="B1044" s="40" t="s">
        <v>311</v>
      </c>
      <c r="C1044" s="40" t="s">
        <v>312</v>
      </c>
      <c r="D1044" s="40">
        <v>409</v>
      </c>
      <c r="E1044" s="40" t="s">
        <v>1937</v>
      </c>
      <c r="F1044" s="40">
        <f>COUNTIFS(Detalhe_Registro!$A:$A,A1044,Detalhe_Registro!$D:$D,B1044)</f>
        <v>2</v>
      </c>
      <c r="G1044" s="63">
        <v>7.88</v>
      </c>
      <c r="H1044" s="63">
        <v>4.0309090000000003</v>
      </c>
      <c r="I1044" s="62">
        <f>SUMIFS(Detalhe_Registro!$F:$F,Detalhe_Registro!$A:$A,A1044,Detalhe_Registro!$D:$D,B1044)</f>
        <v>77</v>
      </c>
      <c r="J1044" s="63">
        <f>SUMIFS(Detalhe_Registro!$G:$G,Detalhe_Registro!$A:$A,A1044,Detalhe_Registro!$D:$D,B1044)</f>
        <v>1.3199999999999998</v>
      </c>
      <c r="K1044" s="40" t="str">
        <f>IF(G1044="","",IF(G1044&lt;Premissas!$C$8,"&lt; 1,00",IF(G1044&lt;Premissas!$C$9,"1,00 – 1,19",IF(G1044&lt;Premissas!$C$10,"1,20 – 1,39",IF(G1044&lt;Premissas!$C$11,"1,40 – 1,59",IF(G1044&lt;Premissas!$C$12,"1,60 – 1,99","≥ 2,00"))))))</f>
        <v>≥ 2,00</v>
      </c>
      <c r="L1044" s="64">
        <f>IF(G1044="","",MIN(Premissas!$C$17,IF(G1044&lt;Premissas!$C$8,Premissas!$E$7,IF(G1044&lt;Premissas!$C$9,Premissas!$E$8,IF(G1044&lt;Premissas!$C$10,Premissas!$E$9,IF(G1044&lt;Premissas!$C$11,Premissas!$E$10,IF(G1044&lt;Premissas!$C$12,Premissas!$E$11,Premissas!$E$12)))))))</f>
        <v>750</v>
      </c>
      <c r="M1044" s="65">
        <f>IF(OR(L1044="",L1044=0),0,L1044/Premissas!$C$16)</f>
        <v>28.846153846153847</v>
      </c>
      <c r="N1044" s="40" t="str">
        <f>IF(L1044&gt;=Premissas!$C$17,"SIM","NÃO")</f>
        <v>SIM</v>
      </c>
    </row>
    <row r="1045" spans="1:14" ht="15" customHeight="1">
      <c r="A1045" s="40">
        <v>8</v>
      </c>
      <c r="B1045" s="40" t="s">
        <v>299</v>
      </c>
      <c r="C1045" s="40" t="s">
        <v>300</v>
      </c>
      <c r="D1045" s="40">
        <v>409</v>
      </c>
      <c r="E1045" s="40" t="s">
        <v>19</v>
      </c>
      <c r="F1045" s="40">
        <f>COUNTIFS(Detalhe_Registro!$A:$A,A1045,Detalhe_Registro!$D:$D,B1045)</f>
        <v>1</v>
      </c>
      <c r="G1045" s="63">
        <v>1.7083330000000001</v>
      </c>
      <c r="H1045" s="63">
        <v>1.7083330000000001</v>
      </c>
      <c r="I1045" s="62">
        <f>SUMIFS(Detalhe_Registro!$F:$F,Detalhe_Registro!$A:$A,A1045,Detalhe_Registro!$D:$D,B1045)</f>
        <v>611</v>
      </c>
      <c r="J1045" s="63">
        <f>SUMIFS(Detalhe_Registro!$G:$G,Detalhe_Registro!$A:$A,A1045,Detalhe_Registro!$D:$D,B1045)</f>
        <v>14.96</v>
      </c>
      <c r="K1045" s="40" t="str">
        <f>IF(G1045="","",IF(G1045&lt;Premissas!$C$8,"&lt; 1,00",IF(G1045&lt;Premissas!$C$9,"1,00 – 1,19",IF(G1045&lt;Premissas!$C$10,"1,20 – 1,39",IF(G1045&lt;Premissas!$C$11,"1,40 – 1,59",IF(G1045&lt;Premissas!$C$12,"1,60 – 1,99","≥ 2,00"))))))</f>
        <v>1,60 – 1,99</v>
      </c>
      <c r="L1045" s="64">
        <f>IF(G1045="","",MIN(Premissas!$C$17,IF(G1045&lt;Premissas!$C$8,Premissas!$E$7,IF(G1045&lt;Premissas!$C$9,Premissas!$E$8,IF(G1045&lt;Premissas!$C$10,Premissas!$E$9,IF(G1045&lt;Premissas!$C$11,Premissas!$E$10,IF(G1045&lt;Premissas!$C$12,Premissas!$E$11,Premissas!$E$12)))))))</f>
        <v>500</v>
      </c>
      <c r="M1045" s="65">
        <f>IF(OR(L1045="",L1045=0),0,L1045/Premissas!$C$16)</f>
        <v>19.23076923076923</v>
      </c>
      <c r="N1045" s="40" t="str">
        <f>IF(L1045&gt;=Premissas!$C$17,"SIM","NÃO")</f>
        <v>NÃO</v>
      </c>
    </row>
    <row r="1046" spans="1:14" ht="15" customHeight="1">
      <c r="A1046" s="40">
        <v>8</v>
      </c>
      <c r="B1046" s="40" t="s">
        <v>385</v>
      </c>
      <c r="C1046" s="40" t="s">
        <v>386</v>
      </c>
      <c r="D1046" s="40">
        <v>409</v>
      </c>
      <c r="E1046" s="40" t="s">
        <v>19</v>
      </c>
      <c r="F1046" s="40">
        <f>COUNTIFS(Detalhe_Registro!$A:$A,A1046,Detalhe_Registro!$D:$D,B1046)</f>
        <v>1</v>
      </c>
      <c r="G1046" s="63">
        <v>2.0833330000000001</v>
      </c>
      <c r="H1046" s="63">
        <v>2.0833330000000001</v>
      </c>
      <c r="I1046" s="62">
        <f>SUMIFS(Detalhe_Registro!$F:$F,Detalhe_Registro!$A:$A,A1046,Detalhe_Registro!$D:$D,B1046)</f>
        <v>400</v>
      </c>
      <c r="J1046" s="63">
        <f>SUMIFS(Detalhe_Registro!$G:$G,Detalhe_Registro!$A:$A,A1046,Detalhe_Registro!$D:$D,B1046)</f>
        <v>8.07</v>
      </c>
      <c r="K1046" s="40" t="str">
        <f>IF(G1046="","",IF(G1046&lt;Premissas!$C$8,"&lt; 1,00",IF(G1046&lt;Premissas!$C$9,"1,00 – 1,19",IF(G1046&lt;Premissas!$C$10,"1,20 – 1,39",IF(G1046&lt;Premissas!$C$11,"1,40 – 1,59",IF(G1046&lt;Premissas!$C$12,"1,60 – 1,99","≥ 2,00"))))))</f>
        <v>≥ 2,00</v>
      </c>
      <c r="L1046" s="64">
        <f>IF(G1046="","",MIN(Premissas!$C$17,IF(G1046&lt;Premissas!$C$8,Premissas!$E$7,IF(G1046&lt;Premissas!$C$9,Premissas!$E$8,IF(G1046&lt;Premissas!$C$10,Premissas!$E$9,IF(G1046&lt;Premissas!$C$11,Premissas!$E$10,IF(G1046&lt;Premissas!$C$12,Premissas!$E$11,Premissas!$E$12)))))))</f>
        <v>750</v>
      </c>
      <c r="M1046" s="65">
        <f>IF(OR(L1046="",L1046=0),0,L1046/Premissas!$C$16)</f>
        <v>28.846153846153847</v>
      </c>
      <c r="N1046" s="40" t="str">
        <f>IF(L1046&gt;=Premissas!$C$17,"SIM","NÃO")</f>
        <v>SIM</v>
      </c>
    </row>
    <row r="1047" spans="1:14" ht="15" customHeight="1">
      <c r="A1047" s="40">
        <v>8</v>
      </c>
      <c r="B1047" s="40" t="s">
        <v>313</v>
      </c>
      <c r="C1047" s="40" t="s">
        <v>314</v>
      </c>
      <c r="D1047" s="40">
        <v>409</v>
      </c>
      <c r="E1047" s="40" t="s">
        <v>21</v>
      </c>
      <c r="F1047" s="40">
        <f>COUNTIFS(Detalhe_Registro!$A:$A,A1047,Detalhe_Registro!$D:$D,B1047)</f>
        <v>1</v>
      </c>
      <c r="G1047" s="63">
        <v>2</v>
      </c>
      <c r="H1047" s="63">
        <v>2</v>
      </c>
      <c r="I1047" s="62">
        <f>SUMIFS(Detalhe_Registro!$F:$F,Detalhe_Registro!$A:$A,A1047,Detalhe_Registro!$D:$D,B1047)</f>
        <v>1088</v>
      </c>
      <c r="J1047" s="63">
        <f>SUMIFS(Detalhe_Registro!$G:$G,Detalhe_Registro!$A:$A,A1047,Detalhe_Registro!$D:$D,B1047)</f>
        <v>24.61</v>
      </c>
      <c r="K1047" s="40" t="str">
        <f>IF(G1047="","",IF(G1047&lt;Premissas!$C$8,"&lt; 1,00",IF(G1047&lt;Premissas!$C$9,"1,00 – 1,19",IF(G1047&lt;Premissas!$C$10,"1,20 – 1,39",IF(G1047&lt;Premissas!$C$11,"1,40 – 1,59",IF(G1047&lt;Premissas!$C$12,"1,60 – 1,99","≥ 2,00"))))))</f>
        <v>≥ 2,00</v>
      </c>
      <c r="L1047" s="64">
        <f>IF(G1047="","",MIN(Premissas!$C$17,IF(G1047&lt;Premissas!$C$8,Premissas!$E$7,IF(G1047&lt;Premissas!$C$9,Premissas!$E$8,IF(G1047&lt;Premissas!$C$10,Premissas!$E$9,IF(G1047&lt;Premissas!$C$11,Premissas!$E$10,IF(G1047&lt;Premissas!$C$12,Premissas!$E$11,Premissas!$E$12)))))))</f>
        <v>750</v>
      </c>
      <c r="M1047" s="65">
        <f>IF(OR(L1047="",L1047=0),0,L1047/Premissas!$C$16)</f>
        <v>28.846153846153847</v>
      </c>
      <c r="N1047" s="40" t="str">
        <f>IF(L1047&gt;=Premissas!$C$17,"SIM","NÃO")</f>
        <v>SIM</v>
      </c>
    </row>
    <row r="1048" spans="1:14" ht="15" customHeight="1">
      <c r="A1048" s="40">
        <v>8</v>
      </c>
      <c r="B1048" s="40" t="s">
        <v>233</v>
      </c>
      <c r="C1048" s="40" t="s">
        <v>234</v>
      </c>
      <c r="D1048" s="40">
        <v>409</v>
      </c>
      <c r="E1048" s="40" t="s">
        <v>21</v>
      </c>
      <c r="F1048" s="40">
        <f>COUNTIFS(Detalhe_Registro!$A:$A,A1048,Detalhe_Registro!$D:$D,B1048)</f>
        <v>1</v>
      </c>
      <c r="G1048" s="63">
        <v>1</v>
      </c>
      <c r="H1048" s="63">
        <v>1</v>
      </c>
      <c r="I1048" s="62">
        <f>SUMIFS(Detalhe_Registro!$F:$F,Detalhe_Registro!$A:$A,A1048,Detalhe_Registro!$D:$D,B1048)</f>
        <v>1011</v>
      </c>
      <c r="J1048" s="63">
        <f>SUMIFS(Detalhe_Registro!$G:$G,Detalhe_Registro!$A:$A,A1048,Detalhe_Registro!$D:$D,B1048)</f>
        <v>46.24</v>
      </c>
      <c r="K1048" s="40" t="str">
        <f>IF(G1048="","",IF(G1048&lt;Premissas!$C$8,"&lt; 1,00",IF(G1048&lt;Premissas!$C$9,"1,00 – 1,19",IF(G1048&lt;Premissas!$C$10,"1,20 – 1,39",IF(G1048&lt;Premissas!$C$11,"1,40 – 1,59",IF(G1048&lt;Premissas!$C$12,"1,60 – 1,99","≥ 2,00"))))))</f>
        <v>1,00 – 1,19</v>
      </c>
      <c r="L1048" s="64">
        <f>IF(G1048="","",MIN(Premissas!$C$17,IF(G1048&lt;Premissas!$C$8,Premissas!$E$7,IF(G1048&lt;Premissas!$C$9,Premissas!$E$8,IF(G1048&lt;Premissas!$C$10,Premissas!$E$9,IF(G1048&lt;Premissas!$C$11,Premissas!$E$10,IF(G1048&lt;Premissas!$C$12,Premissas!$E$11,Premissas!$E$12)))))))</f>
        <v>100</v>
      </c>
      <c r="M1048" s="65">
        <f>IF(OR(L1048="",L1048=0),0,L1048/Premissas!$C$16)</f>
        <v>3.8461538461538463</v>
      </c>
      <c r="N1048" s="40" t="str">
        <f>IF(L1048&gt;=Premissas!$C$17,"SIM","NÃO")</f>
        <v>NÃO</v>
      </c>
    </row>
    <row r="1049" spans="1:14" ht="15" customHeight="1">
      <c r="A1049" s="40">
        <v>8</v>
      </c>
      <c r="B1049" s="40" t="s">
        <v>265</v>
      </c>
      <c r="C1049" s="40" t="s">
        <v>266</v>
      </c>
      <c r="D1049" s="40">
        <v>409</v>
      </c>
      <c r="E1049" s="40" t="s">
        <v>1937</v>
      </c>
      <c r="F1049" s="40">
        <f>COUNTIFS(Detalhe_Registro!$A:$A,A1049,Detalhe_Registro!$D:$D,B1049)</f>
        <v>2</v>
      </c>
      <c r="G1049" s="63">
        <v>0.16</v>
      </c>
      <c r="H1049" s="63">
        <v>0.102727</v>
      </c>
      <c r="I1049" s="62">
        <f>SUMIFS(Detalhe_Registro!$F:$F,Detalhe_Registro!$A:$A,A1049,Detalhe_Registro!$D:$D,B1049)</f>
        <v>143</v>
      </c>
      <c r="J1049" s="63">
        <f>SUMIFS(Detalhe_Registro!$G:$G,Detalhe_Registro!$A:$A,A1049,Detalhe_Registro!$D:$D,B1049)</f>
        <v>43.27</v>
      </c>
      <c r="K1049" s="40" t="str">
        <f>IF(G1049="","",IF(G1049&lt;Premissas!$C$8,"&lt; 1,00",IF(G1049&lt;Premissas!$C$9,"1,00 – 1,19",IF(G1049&lt;Premissas!$C$10,"1,20 – 1,39",IF(G1049&lt;Premissas!$C$11,"1,40 – 1,59",IF(G1049&lt;Premissas!$C$12,"1,60 – 1,99","≥ 2,00"))))))</f>
        <v>&lt; 1,00</v>
      </c>
      <c r="L1049" s="64">
        <f>IF(G1049="","",MIN(Premissas!$C$17,IF(G1049&lt;Premissas!$C$8,Premissas!$E$7,IF(G1049&lt;Premissas!$C$9,Premissas!$E$8,IF(G1049&lt;Premissas!$C$10,Premissas!$E$9,IF(G1049&lt;Premissas!$C$11,Premissas!$E$10,IF(G1049&lt;Premissas!$C$12,Premissas!$E$11,Premissas!$E$12)))))))</f>
        <v>0</v>
      </c>
      <c r="M1049" s="65">
        <f>IF(OR(L1049="",L1049=0),0,L1049/Premissas!$C$16)</f>
        <v>0</v>
      </c>
      <c r="N1049" s="40" t="str">
        <f>IF(L1049&gt;=Premissas!$C$17,"SIM","NÃO")</f>
        <v>NÃO</v>
      </c>
    </row>
    <row r="1050" spans="1:14" ht="15" customHeight="1">
      <c r="A1050" s="40">
        <v>8</v>
      </c>
      <c r="B1050" s="40" t="s">
        <v>255</v>
      </c>
      <c r="C1050" s="40" t="s">
        <v>256</v>
      </c>
      <c r="D1050" s="40">
        <v>409</v>
      </c>
      <c r="E1050" s="40" t="s">
        <v>22</v>
      </c>
      <c r="F1050" s="40">
        <f>COUNTIFS(Detalhe_Registro!$A:$A,A1050,Detalhe_Registro!$D:$D,B1050)</f>
        <v>1</v>
      </c>
      <c r="G1050" s="63">
        <v>1.76</v>
      </c>
      <c r="H1050" s="63">
        <v>1.76</v>
      </c>
      <c r="I1050" s="62">
        <f>SUMIFS(Detalhe_Registro!$F:$F,Detalhe_Registro!$A:$A,A1050,Detalhe_Registro!$D:$D,B1050)</f>
        <v>1751</v>
      </c>
      <c r="J1050" s="63">
        <f>SUMIFS(Detalhe_Registro!$G:$G,Detalhe_Registro!$A:$A,A1050,Detalhe_Registro!$D:$D,B1050)</f>
        <v>39.659999999999997</v>
      </c>
      <c r="K1050" s="40" t="str">
        <f>IF(G1050="","",IF(G1050&lt;Premissas!$C$8,"&lt; 1,00",IF(G1050&lt;Premissas!$C$9,"1,00 – 1,19",IF(G1050&lt;Premissas!$C$10,"1,20 – 1,39",IF(G1050&lt;Premissas!$C$11,"1,40 – 1,59",IF(G1050&lt;Premissas!$C$12,"1,60 – 1,99","≥ 2,00"))))))</f>
        <v>1,60 – 1,99</v>
      </c>
      <c r="L1050" s="64">
        <f>IF(G1050="","",MIN(Premissas!$C$17,IF(G1050&lt;Premissas!$C$8,Premissas!$E$7,IF(G1050&lt;Premissas!$C$9,Premissas!$E$8,IF(G1050&lt;Premissas!$C$10,Premissas!$E$9,IF(G1050&lt;Premissas!$C$11,Premissas!$E$10,IF(G1050&lt;Premissas!$C$12,Premissas!$E$11,Premissas!$E$12)))))))</f>
        <v>500</v>
      </c>
      <c r="M1050" s="65">
        <f>IF(OR(L1050="",L1050=0),0,L1050/Premissas!$C$16)</f>
        <v>19.23076923076923</v>
      </c>
      <c r="N1050" s="40" t="str">
        <f>IF(L1050&gt;=Premissas!$C$17,"SIM","NÃO")</f>
        <v>NÃO</v>
      </c>
    </row>
    <row r="1051" spans="1:14" ht="15" customHeight="1">
      <c r="A1051" s="40">
        <v>8</v>
      </c>
      <c r="B1051" s="40" t="s">
        <v>273</v>
      </c>
      <c r="C1051" s="40" t="s">
        <v>274</v>
      </c>
      <c r="D1051" s="40">
        <v>409</v>
      </c>
      <c r="E1051" s="40" t="s">
        <v>1937</v>
      </c>
      <c r="F1051" s="40">
        <f>COUNTIFS(Detalhe_Registro!$A:$A,A1051,Detalhe_Registro!$D:$D,B1051)</f>
        <v>2</v>
      </c>
      <c r="G1051" s="63">
        <v>3.045455</v>
      </c>
      <c r="H1051" s="63">
        <v>2.4227270000000001</v>
      </c>
      <c r="I1051" s="62">
        <f>SUMIFS(Detalhe_Registro!$F:$F,Detalhe_Registro!$A:$A,A1051,Detalhe_Registro!$D:$D,B1051)</f>
        <v>781</v>
      </c>
      <c r="J1051" s="63">
        <f>SUMIFS(Detalhe_Registro!$G:$G,Detalhe_Registro!$A:$A,A1051,Detalhe_Registro!$D:$D,B1051)</f>
        <v>17.310000000000002</v>
      </c>
      <c r="K1051" s="40" t="str">
        <f>IF(G1051="","",IF(G1051&lt;Premissas!$C$8,"&lt; 1,00",IF(G1051&lt;Premissas!$C$9,"1,00 – 1,19",IF(G1051&lt;Premissas!$C$10,"1,20 – 1,39",IF(G1051&lt;Premissas!$C$11,"1,40 – 1,59",IF(G1051&lt;Premissas!$C$12,"1,60 – 1,99","≥ 2,00"))))))</f>
        <v>≥ 2,00</v>
      </c>
      <c r="L1051" s="64">
        <f>IF(G1051="","",MIN(Premissas!$C$17,IF(G1051&lt;Premissas!$C$8,Premissas!$E$7,IF(G1051&lt;Premissas!$C$9,Premissas!$E$8,IF(G1051&lt;Premissas!$C$10,Premissas!$E$9,IF(G1051&lt;Premissas!$C$11,Premissas!$E$10,IF(G1051&lt;Premissas!$C$12,Premissas!$E$11,Premissas!$E$12)))))))</f>
        <v>750</v>
      </c>
      <c r="M1051" s="65">
        <f>IF(OR(L1051="",L1051=0),0,L1051/Premissas!$C$16)</f>
        <v>28.846153846153847</v>
      </c>
      <c r="N1051" s="40" t="str">
        <f>IF(L1051&gt;=Premissas!$C$17,"SIM","NÃO")</f>
        <v>SIM</v>
      </c>
    </row>
    <row r="1052" spans="1:14" ht="15" customHeight="1">
      <c r="A1052" s="40">
        <v>8</v>
      </c>
      <c r="B1052" s="40" t="s">
        <v>339</v>
      </c>
      <c r="C1052" s="40" t="s">
        <v>340</v>
      </c>
      <c r="D1052" s="40">
        <v>409</v>
      </c>
      <c r="E1052" s="40" t="s">
        <v>22</v>
      </c>
      <c r="F1052" s="40">
        <f>COUNTIFS(Detalhe_Registro!$A:$A,A1052,Detalhe_Registro!$D:$D,B1052)</f>
        <v>1</v>
      </c>
      <c r="G1052" s="63">
        <v>1.76</v>
      </c>
      <c r="H1052" s="63">
        <v>1.76</v>
      </c>
      <c r="I1052" s="62">
        <f>SUMIFS(Detalhe_Registro!$F:$F,Detalhe_Registro!$A:$A,A1052,Detalhe_Registro!$D:$D,B1052)</f>
        <v>1545</v>
      </c>
      <c r="J1052" s="63">
        <f>SUMIFS(Detalhe_Registro!$G:$G,Detalhe_Registro!$A:$A,A1052,Detalhe_Registro!$D:$D,B1052)</f>
        <v>35.1</v>
      </c>
      <c r="K1052" s="40" t="str">
        <f>IF(G1052="","",IF(G1052&lt;Premissas!$C$8,"&lt; 1,00",IF(G1052&lt;Premissas!$C$9,"1,00 – 1,19",IF(G1052&lt;Premissas!$C$10,"1,20 – 1,39",IF(G1052&lt;Premissas!$C$11,"1,40 – 1,59",IF(G1052&lt;Premissas!$C$12,"1,60 – 1,99","≥ 2,00"))))))</f>
        <v>1,60 – 1,99</v>
      </c>
      <c r="L1052" s="64">
        <f>IF(G1052="","",MIN(Premissas!$C$17,IF(G1052&lt;Premissas!$C$8,Premissas!$E$7,IF(G1052&lt;Premissas!$C$9,Premissas!$E$8,IF(G1052&lt;Premissas!$C$10,Premissas!$E$9,IF(G1052&lt;Premissas!$C$11,Premissas!$E$10,IF(G1052&lt;Premissas!$C$12,Premissas!$E$11,Premissas!$E$12)))))))</f>
        <v>500</v>
      </c>
      <c r="M1052" s="65">
        <f>IF(OR(L1052="",L1052=0),0,L1052/Premissas!$C$16)</f>
        <v>19.23076923076923</v>
      </c>
      <c r="N1052" s="40" t="str">
        <f>IF(L1052&gt;=Premissas!$C$17,"SIM","NÃO")</f>
        <v>NÃO</v>
      </c>
    </row>
    <row r="1053" spans="1:14" ht="15" customHeight="1">
      <c r="A1053" s="40">
        <v>8</v>
      </c>
      <c r="B1053" s="40" t="s">
        <v>317</v>
      </c>
      <c r="C1053" s="40" t="s">
        <v>318</v>
      </c>
      <c r="D1053" s="40">
        <v>409</v>
      </c>
      <c r="E1053" s="40" t="s">
        <v>21</v>
      </c>
      <c r="F1053" s="40">
        <f>COUNTIFS(Detalhe_Registro!$A:$A,A1053,Detalhe_Registro!$D:$D,B1053)</f>
        <v>1</v>
      </c>
      <c r="G1053" s="63">
        <v>0.59090900000000002</v>
      </c>
      <c r="H1053" s="63">
        <v>0.59090900000000002</v>
      </c>
      <c r="I1053" s="62">
        <f>SUMIFS(Detalhe_Registro!$F:$F,Detalhe_Registro!$A:$A,A1053,Detalhe_Registro!$D:$D,B1053)</f>
        <v>16</v>
      </c>
      <c r="J1053" s="63">
        <f>SUMIFS(Detalhe_Registro!$G:$G,Detalhe_Registro!$A:$A,A1053,Detalhe_Registro!$D:$D,B1053)</f>
        <v>1.19</v>
      </c>
      <c r="K1053" s="40" t="str">
        <f>IF(G1053="","",IF(G1053&lt;Premissas!$C$8,"&lt; 1,00",IF(G1053&lt;Premissas!$C$9,"1,00 – 1,19",IF(G1053&lt;Premissas!$C$10,"1,20 – 1,39",IF(G1053&lt;Premissas!$C$11,"1,40 – 1,59",IF(G1053&lt;Premissas!$C$12,"1,60 – 1,99","≥ 2,00"))))))</f>
        <v>&lt; 1,00</v>
      </c>
      <c r="L1053" s="64">
        <f>IF(G1053="","",MIN(Premissas!$C$17,IF(G1053&lt;Premissas!$C$8,Premissas!$E$7,IF(G1053&lt;Premissas!$C$9,Premissas!$E$8,IF(G1053&lt;Premissas!$C$10,Premissas!$E$9,IF(G1053&lt;Premissas!$C$11,Premissas!$E$10,IF(G1053&lt;Premissas!$C$12,Premissas!$E$11,Premissas!$E$12)))))))</f>
        <v>0</v>
      </c>
      <c r="M1053" s="65">
        <f>IF(OR(L1053="",L1053=0),0,L1053/Premissas!$C$16)</f>
        <v>0</v>
      </c>
      <c r="N1053" s="40" t="str">
        <f>IF(L1053&gt;=Premissas!$C$17,"SIM","NÃO")</f>
        <v>NÃO</v>
      </c>
    </row>
    <row r="1054" spans="1:14" ht="15" customHeight="1">
      <c r="A1054" s="40">
        <v>8</v>
      </c>
      <c r="B1054" s="40" t="s">
        <v>369</v>
      </c>
      <c r="C1054" s="40" t="s">
        <v>370</v>
      </c>
      <c r="D1054" s="40">
        <v>409</v>
      </c>
      <c r="E1054" s="40" t="s">
        <v>21</v>
      </c>
      <c r="F1054" s="40">
        <f>COUNTIFS(Detalhe_Registro!$A:$A,A1054,Detalhe_Registro!$D:$D,B1054)</f>
        <v>1</v>
      </c>
      <c r="G1054" s="63">
        <v>1.5909089999999999</v>
      </c>
      <c r="H1054" s="63">
        <v>1.5909089999999999</v>
      </c>
      <c r="I1054" s="62">
        <f>SUMIFS(Detalhe_Registro!$F:$F,Detalhe_Registro!$A:$A,A1054,Detalhe_Registro!$D:$D,B1054)</f>
        <v>62</v>
      </c>
      <c r="J1054" s="63">
        <f>SUMIFS(Detalhe_Registro!$G:$G,Detalhe_Registro!$A:$A,A1054,Detalhe_Registro!$D:$D,B1054)</f>
        <v>1.79</v>
      </c>
      <c r="K1054" s="40" t="str">
        <f>IF(G1054="","",IF(G1054&lt;Premissas!$C$8,"&lt; 1,00",IF(G1054&lt;Premissas!$C$9,"1,00 – 1,19",IF(G1054&lt;Premissas!$C$10,"1,20 – 1,39",IF(G1054&lt;Premissas!$C$11,"1,40 – 1,59",IF(G1054&lt;Premissas!$C$12,"1,60 – 1,99","≥ 2,00"))))))</f>
        <v>1,40 – 1,59</v>
      </c>
      <c r="L1054" s="64">
        <f>IF(G1054="","",MIN(Premissas!$C$17,IF(G1054&lt;Premissas!$C$8,Premissas!$E$7,IF(G1054&lt;Premissas!$C$9,Premissas!$E$8,IF(G1054&lt;Premissas!$C$10,Premissas!$E$9,IF(G1054&lt;Premissas!$C$11,Premissas!$E$10,IF(G1054&lt;Premissas!$C$12,Premissas!$E$11,Premissas!$E$12)))))))</f>
        <v>350</v>
      </c>
      <c r="M1054" s="65">
        <f>IF(OR(L1054="",L1054=0),0,L1054/Premissas!$C$16)</f>
        <v>13.461538461538462</v>
      </c>
      <c r="N1054" s="40" t="str">
        <f>IF(L1054&gt;=Premissas!$C$17,"SIM","NÃO")</f>
        <v>NÃO</v>
      </c>
    </row>
    <row r="1055" spans="1:14" ht="15" customHeight="1">
      <c r="A1055" s="40">
        <v>8</v>
      </c>
      <c r="B1055" s="40" t="s">
        <v>211</v>
      </c>
      <c r="C1055" s="40" t="s">
        <v>212</v>
      </c>
      <c r="D1055" s="40">
        <v>409</v>
      </c>
      <c r="E1055" s="40" t="s">
        <v>21</v>
      </c>
      <c r="F1055" s="40">
        <f>COUNTIFS(Detalhe_Registro!$A:$A,A1055,Detalhe_Registro!$D:$D,B1055)</f>
        <v>1</v>
      </c>
      <c r="G1055" s="63">
        <v>1.7272730000000001</v>
      </c>
      <c r="H1055" s="63">
        <v>1.7272730000000001</v>
      </c>
      <c r="I1055" s="62">
        <f>SUMIFS(Detalhe_Registro!$F:$F,Detalhe_Registro!$A:$A,A1055,Detalhe_Registro!$D:$D,B1055)</f>
        <v>75</v>
      </c>
      <c r="J1055" s="63">
        <f>SUMIFS(Detalhe_Registro!$G:$G,Detalhe_Registro!$A:$A,A1055,Detalhe_Registro!$D:$D,B1055)</f>
        <v>1.97</v>
      </c>
      <c r="K1055" s="40" t="str">
        <f>IF(G1055="","",IF(G1055&lt;Premissas!$C$8,"&lt; 1,00",IF(G1055&lt;Premissas!$C$9,"1,00 – 1,19",IF(G1055&lt;Premissas!$C$10,"1,20 – 1,39",IF(G1055&lt;Premissas!$C$11,"1,40 – 1,59",IF(G1055&lt;Premissas!$C$12,"1,60 – 1,99","≥ 2,00"))))))</f>
        <v>1,60 – 1,99</v>
      </c>
      <c r="L1055" s="64">
        <f>IF(G1055="","",MIN(Premissas!$C$17,IF(G1055&lt;Premissas!$C$8,Premissas!$E$7,IF(G1055&lt;Premissas!$C$9,Premissas!$E$8,IF(G1055&lt;Premissas!$C$10,Premissas!$E$9,IF(G1055&lt;Premissas!$C$11,Premissas!$E$10,IF(G1055&lt;Premissas!$C$12,Premissas!$E$11,Premissas!$E$12)))))))</f>
        <v>500</v>
      </c>
      <c r="M1055" s="65">
        <f>IF(OR(L1055="",L1055=0),0,L1055/Premissas!$C$16)</f>
        <v>19.23076923076923</v>
      </c>
      <c r="N1055" s="40" t="str">
        <f>IF(L1055&gt;=Premissas!$C$17,"SIM","NÃO")</f>
        <v>NÃO</v>
      </c>
    </row>
    <row r="1056" spans="1:14" ht="15" customHeight="1">
      <c r="A1056" s="40">
        <v>8</v>
      </c>
      <c r="B1056" s="40" t="s">
        <v>245</v>
      </c>
      <c r="C1056" s="40" t="s">
        <v>246</v>
      </c>
      <c r="D1056" s="40">
        <v>409</v>
      </c>
      <c r="E1056" s="40" t="s">
        <v>22</v>
      </c>
      <c r="F1056" s="40">
        <f>COUNTIFS(Detalhe_Registro!$A:$A,A1056,Detalhe_Registro!$D:$D,B1056)</f>
        <v>1</v>
      </c>
      <c r="G1056" s="63">
        <v>1.1599999999999999</v>
      </c>
      <c r="H1056" s="63">
        <v>1.1599999999999999</v>
      </c>
      <c r="I1056" s="62">
        <f>SUMIFS(Detalhe_Registro!$F:$F,Detalhe_Registro!$A:$A,A1056,Detalhe_Registro!$D:$D,B1056)</f>
        <v>2069</v>
      </c>
      <c r="J1056" s="63">
        <f>SUMIFS(Detalhe_Registro!$G:$G,Detalhe_Registro!$A:$A,A1056,Detalhe_Registro!$D:$D,B1056)</f>
        <v>70.67</v>
      </c>
      <c r="K1056" s="40" t="str">
        <f>IF(G1056="","",IF(G1056&lt;Premissas!$C$8,"&lt; 1,00",IF(G1056&lt;Premissas!$C$9,"1,00 – 1,19",IF(G1056&lt;Premissas!$C$10,"1,20 – 1,39",IF(G1056&lt;Premissas!$C$11,"1,40 – 1,59",IF(G1056&lt;Premissas!$C$12,"1,60 – 1,99","≥ 2,00"))))))</f>
        <v>1,00 – 1,19</v>
      </c>
      <c r="L1056" s="64">
        <f>IF(G1056="","",MIN(Premissas!$C$17,IF(G1056&lt;Premissas!$C$8,Premissas!$E$7,IF(G1056&lt;Premissas!$C$9,Premissas!$E$8,IF(G1056&lt;Premissas!$C$10,Premissas!$E$9,IF(G1056&lt;Premissas!$C$11,Premissas!$E$10,IF(G1056&lt;Premissas!$C$12,Premissas!$E$11,Premissas!$E$12)))))))</f>
        <v>100</v>
      </c>
      <c r="M1056" s="65">
        <f>IF(OR(L1056="",L1056=0),0,L1056/Premissas!$C$16)</f>
        <v>3.8461538461538463</v>
      </c>
      <c r="N1056" s="40" t="str">
        <f>IF(L1056&gt;=Premissas!$C$17,"SIM","NÃO")</f>
        <v>NÃO</v>
      </c>
    </row>
    <row r="1057" spans="1:14" ht="15" customHeight="1">
      <c r="A1057" s="40">
        <v>8</v>
      </c>
      <c r="B1057" s="40" t="s">
        <v>419</v>
      </c>
      <c r="C1057" s="40" t="s">
        <v>420</v>
      </c>
      <c r="D1057" s="40">
        <v>409</v>
      </c>
      <c r="E1057" s="40" t="s">
        <v>1937</v>
      </c>
      <c r="F1057" s="40">
        <f>COUNTIFS(Detalhe_Registro!$A:$A,A1057,Detalhe_Registro!$D:$D,B1057)</f>
        <v>2</v>
      </c>
      <c r="G1057" s="63">
        <v>0.5</v>
      </c>
      <c r="H1057" s="63">
        <v>0.47</v>
      </c>
      <c r="I1057" s="62">
        <f>SUMIFS(Detalhe_Registro!$F:$F,Detalhe_Registro!$A:$A,A1057,Detalhe_Registro!$D:$D,B1057)</f>
        <v>154</v>
      </c>
      <c r="J1057" s="63">
        <f>SUMIFS(Detalhe_Registro!$G:$G,Detalhe_Registro!$A:$A,A1057,Detalhe_Registro!$D:$D,B1057)</f>
        <v>13.66</v>
      </c>
      <c r="K1057" s="40" t="str">
        <f>IF(G1057="","",IF(G1057&lt;Premissas!$C$8,"&lt; 1,00",IF(G1057&lt;Premissas!$C$9,"1,00 – 1,19",IF(G1057&lt;Premissas!$C$10,"1,20 – 1,39",IF(G1057&lt;Premissas!$C$11,"1,40 – 1,59",IF(G1057&lt;Premissas!$C$12,"1,60 – 1,99","≥ 2,00"))))))</f>
        <v>&lt; 1,00</v>
      </c>
      <c r="L1057" s="64">
        <f>IF(G1057="","",MIN(Premissas!$C$17,IF(G1057&lt;Premissas!$C$8,Premissas!$E$7,IF(G1057&lt;Premissas!$C$9,Premissas!$E$8,IF(G1057&lt;Premissas!$C$10,Premissas!$E$9,IF(G1057&lt;Premissas!$C$11,Premissas!$E$10,IF(G1057&lt;Premissas!$C$12,Premissas!$E$11,Premissas!$E$12)))))))</f>
        <v>0</v>
      </c>
      <c r="M1057" s="65">
        <f>IF(OR(L1057="",L1057=0),0,L1057/Premissas!$C$16)</f>
        <v>0</v>
      </c>
      <c r="N1057" s="40" t="str">
        <f>IF(L1057&gt;=Premissas!$C$17,"SIM","NÃO")</f>
        <v>NÃO</v>
      </c>
    </row>
    <row r="1058" spans="1:14" ht="15" customHeight="1">
      <c r="A1058" s="40">
        <v>8</v>
      </c>
      <c r="B1058" s="40" t="s">
        <v>367</v>
      </c>
      <c r="C1058" s="40" t="s">
        <v>368</v>
      </c>
      <c r="D1058" s="40">
        <v>409</v>
      </c>
      <c r="E1058" s="40" t="s">
        <v>21</v>
      </c>
      <c r="F1058" s="40">
        <f>COUNTIFS(Detalhe_Registro!$A:$A,A1058,Detalhe_Registro!$D:$D,B1058)</f>
        <v>1</v>
      </c>
      <c r="G1058" s="63">
        <v>0.31818200000000002</v>
      </c>
      <c r="H1058" s="63">
        <v>0.31818200000000002</v>
      </c>
      <c r="I1058" s="62">
        <f>SUMIFS(Detalhe_Registro!$F:$F,Detalhe_Registro!$A:$A,A1058,Detalhe_Registro!$D:$D,B1058)</f>
        <v>11</v>
      </c>
      <c r="J1058" s="63">
        <f>SUMIFS(Detalhe_Registro!$G:$G,Detalhe_Registro!$A:$A,A1058,Detalhe_Registro!$D:$D,B1058)</f>
        <v>1.6</v>
      </c>
      <c r="K1058" s="40" t="str">
        <f>IF(G1058="","",IF(G1058&lt;Premissas!$C$8,"&lt; 1,00",IF(G1058&lt;Premissas!$C$9,"1,00 – 1,19",IF(G1058&lt;Premissas!$C$10,"1,20 – 1,39",IF(G1058&lt;Premissas!$C$11,"1,40 – 1,59",IF(G1058&lt;Premissas!$C$12,"1,60 – 1,99","≥ 2,00"))))))</f>
        <v>&lt; 1,00</v>
      </c>
      <c r="L1058" s="64">
        <f>IF(G1058="","",MIN(Premissas!$C$17,IF(G1058&lt;Premissas!$C$8,Premissas!$E$7,IF(G1058&lt;Premissas!$C$9,Premissas!$E$8,IF(G1058&lt;Premissas!$C$10,Premissas!$E$9,IF(G1058&lt;Premissas!$C$11,Premissas!$E$10,IF(G1058&lt;Premissas!$C$12,Premissas!$E$11,Premissas!$E$12)))))))</f>
        <v>0</v>
      </c>
      <c r="M1058" s="65">
        <f>IF(OR(L1058="",L1058=0),0,L1058/Premissas!$C$16)</f>
        <v>0</v>
      </c>
      <c r="N1058" s="40" t="str">
        <f>IF(L1058&gt;=Premissas!$C$17,"SIM","NÃO")</f>
        <v>NÃO</v>
      </c>
    </row>
    <row r="1059" spans="1:14" ht="15" customHeight="1">
      <c r="A1059" s="40">
        <v>8</v>
      </c>
      <c r="B1059" s="40" t="s">
        <v>231</v>
      </c>
      <c r="C1059" s="40" t="s">
        <v>232</v>
      </c>
      <c r="D1059" s="40">
        <v>409</v>
      </c>
      <c r="E1059" s="40" t="s">
        <v>22</v>
      </c>
      <c r="F1059" s="40">
        <f>COUNTIFS(Detalhe_Registro!$A:$A,A1059,Detalhe_Registro!$D:$D,B1059)</f>
        <v>1</v>
      </c>
      <c r="G1059" s="63">
        <v>1.08</v>
      </c>
      <c r="H1059" s="63">
        <v>1.08</v>
      </c>
      <c r="I1059" s="62">
        <f>SUMIFS(Detalhe_Registro!$F:$F,Detalhe_Registro!$A:$A,A1059,Detalhe_Registro!$D:$D,B1059)</f>
        <v>912</v>
      </c>
      <c r="J1059" s="63">
        <f>SUMIFS(Detalhe_Registro!$G:$G,Detalhe_Registro!$A:$A,A1059,Detalhe_Registro!$D:$D,B1059)</f>
        <v>33.17</v>
      </c>
      <c r="K1059" s="40" t="str">
        <f>IF(G1059="","",IF(G1059&lt;Premissas!$C$8,"&lt; 1,00",IF(G1059&lt;Premissas!$C$9,"1,00 – 1,19",IF(G1059&lt;Premissas!$C$10,"1,20 – 1,39",IF(G1059&lt;Premissas!$C$11,"1,40 – 1,59",IF(G1059&lt;Premissas!$C$12,"1,60 – 1,99","≥ 2,00"))))))</f>
        <v>1,00 – 1,19</v>
      </c>
      <c r="L1059" s="64">
        <f>IF(G1059="","",MIN(Premissas!$C$17,IF(G1059&lt;Premissas!$C$8,Premissas!$E$7,IF(G1059&lt;Premissas!$C$9,Premissas!$E$8,IF(G1059&lt;Premissas!$C$10,Premissas!$E$9,IF(G1059&lt;Premissas!$C$11,Premissas!$E$10,IF(G1059&lt;Premissas!$C$12,Premissas!$E$11,Premissas!$E$12)))))))</f>
        <v>100</v>
      </c>
      <c r="M1059" s="65">
        <f>IF(OR(L1059="",L1059=0),0,L1059/Premissas!$C$16)</f>
        <v>3.8461538461538463</v>
      </c>
      <c r="N1059" s="40" t="str">
        <f>IF(L1059&gt;=Premissas!$C$17,"SIM","NÃO")</f>
        <v>NÃO</v>
      </c>
    </row>
    <row r="1060" spans="1:14" ht="15" customHeight="1">
      <c r="A1060" s="40">
        <v>8</v>
      </c>
      <c r="B1060" s="40" t="s">
        <v>171</v>
      </c>
      <c r="C1060" s="40" t="s">
        <v>172</v>
      </c>
      <c r="D1060" s="40">
        <v>409</v>
      </c>
      <c r="E1060" s="40" t="s">
        <v>1940</v>
      </c>
      <c r="F1060" s="40">
        <f>COUNTIFS(Detalhe_Registro!$A:$A,A1060,Detalhe_Registro!$D:$D,B1060)</f>
        <v>3</v>
      </c>
      <c r="G1060" s="63">
        <v>1.5416669999999999</v>
      </c>
      <c r="H1060" s="63">
        <v>0.930253</v>
      </c>
      <c r="I1060" s="62">
        <f>SUMIFS(Detalhe_Registro!$F:$F,Detalhe_Registro!$A:$A,A1060,Detalhe_Registro!$D:$D,B1060)</f>
        <v>1348</v>
      </c>
      <c r="J1060" s="63">
        <f>SUMIFS(Detalhe_Registro!$G:$G,Detalhe_Registro!$A:$A,A1060,Detalhe_Registro!$D:$D,B1060)</f>
        <v>71.69</v>
      </c>
      <c r="K1060" s="40" t="str">
        <f>IF(G1060="","",IF(G1060&lt;Premissas!$C$8,"&lt; 1,00",IF(G1060&lt;Premissas!$C$9,"1,00 – 1,19",IF(G1060&lt;Premissas!$C$10,"1,20 – 1,39",IF(G1060&lt;Premissas!$C$11,"1,40 – 1,59",IF(G1060&lt;Premissas!$C$12,"1,60 – 1,99","≥ 2,00"))))))</f>
        <v>1,40 – 1,59</v>
      </c>
      <c r="L1060" s="64">
        <f>IF(G1060="","",MIN(Premissas!$C$17,IF(G1060&lt;Premissas!$C$8,Premissas!$E$7,IF(G1060&lt;Premissas!$C$9,Premissas!$E$8,IF(G1060&lt;Premissas!$C$10,Premissas!$E$9,IF(G1060&lt;Premissas!$C$11,Premissas!$E$10,IF(G1060&lt;Premissas!$C$12,Premissas!$E$11,Premissas!$E$12)))))))</f>
        <v>350</v>
      </c>
      <c r="M1060" s="65">
        <f>IF(OR(L1060="",L1060=0),0,L1060/Premissas!$C$16)</f>
        <v>13.461538461538462</v>
      </c>
      <c r="N1060" s="40" t="str">
        <f>IF(L1060&gt;=Premissas!$C$17,"SIM","NÃO")</f>
        <v>NÃO</v>
      </c>
    </row>
    <row r="1061" spans="1:14" ht="15" customHeight="1">
      <c r="A1061" s="40">
        <v>8</v>
      </c>
      <c r="B1061" s="40" t="s">
        <v>187</v>
      </c>
      <c r="C1061" s="40" t="s">
        <v>188</v>
      </c>
      <c r="D1061" s="40">
        <v>409</v>
      </c>
      <c r="E1061" s="40" t="s">
        <v>21</v>
      </c>
      <c r="F1061" s="40">
        <f>COUNTIFS(Detalhe_Registro!$A:$A,A1061,Detalhe_Registro!$D:$D,B1061)</f>
        <v>1</v>
      </c>
      <c r="G1061" s="63">
        <v>0.227273</v>
      </c>
      <c r="H1061" s="63">
        <v>0.227273</v>
      </c>
      <c r="I1061" s="62">
        <f>SUMIFS(Detalhe_Registro!$F:$F,Detalhe_Registro!$A:$A,A1061,Detalhe_Registro!$D:$D,B1061)</f>
        <v>10</v>
      </c>
      <c r="J1061" s="63">
        <f>SUMIFS(Detalhe_Registro!$G:$G,Detalhe_Registro!$A:$A,A1061,Detalhe_Registro!$D:$D,B1061)</f>
        <v>1.84</v>
      </c>
      <c r="K1061" s="40" t="str">
        <f>IF(G1061="","",IF(G1061&lt;Premissas!$C$8,"&lt; 1,00",IF(G1061&lt;Premissas!$C$9,"1,00 – 1,19",IF(G1061&lt;Premissas!$C$10,"1,20 – 1,39",IF(G1061&lt;Premissas!$C$11,"1,40 – 1,59",IF(G1061&lt;Premissas!$C$12,"1,60 – 1,99","≥ 2,00"))))))</f>
        <v>&lt; 1,00</v>
      </c>
      <c r="L1061" s="64">
        <f>IF(G1061="","",MIN(Premissas!$C$17,IF(G1061&lt;Premissas!$C$8,Premissas!$E$7,IF(G1061&lt;Premissas!$C$9,Premissas!$E$8,IF(G1061&lt;Premissas!$C$10,Premissas!$E$9,IF(G1061&lt;Premissas!$C$11,Premissas!$E$10,IF(G1061&lt;Premissas!$C$12,Premissas!$E$11,Premissas!$E$12)))))))</f>
        <v>0</v>
      </c>
      <c r="M1061" s="65">
        <f>IF(OR(L1061="",L1061=0),0,L1061/Premissas!$C$16)</f>
        <v>0</v>
      </c>
      <c r="N1061" s="40" t="str">
        <f>IF(L1061&gt;=Premissas!$C$17,"SIM","NÃO")</f>
        <v>NÃO</v>
      </c>
    </row>
    <row r="1062" spans="1:14" ht="15" customHeight="1">
      <c r="A1062" s="40">
        <v>8</v>
      </c>
      <c r="B1062" s="40" t="s">
        <v>129</v>
      </c>
      <c r="C1062" s="40" t="s">
        <v>130</v>
      </c>
      <c r="D1062" s="40">
        <v>409</v>
      </c>
      <c r="E1062" s="40" t="s">
        <v>1938</v>
      </c>
      <c r="F1062" s="40">
        <f>COUNTIFS(Detalhe_Registro!$A:$A,A1062,Detalhe_Registro!$D:$D,B1062)</f>
        <v>2</v>
      </c>
      <c r="G1062" s="63">
        <v>3.4166669999999999</v>
      </c>
      <c r="H1062" s="63">
        <v>2.548333</v>
      </c>
      <c r="I1062" s="62">
        <f>SUMIFS(Detalhe_Registro!$F:$F,Detalhe_Registro!$A:$A,A1062,Detalhe_Registro!$D:$D,B1062)</f>
        <v>1280</v>
      </c>
      <c r="J1062" s="63">
        <f>SUMIFS(Detalhe_Registro!$G:$G,Detalhe_Registro!$A:$A,A1062,Detalhe_Registro!$D:$D,B1062)</f>
        <v>29.99</v>
      </c>
      <c r="K1062" s="40" t="str">
        <f>IF(G1062="","",IF(G1062&lt;Premissas!$C$8,"&lt; 1,00",IF(G1062&lt;Premissas!$C$9,"1,00 – 1,19",IF(G1062&lt;Premissas!$C$10,"1,20 – 1,39",IF(G1062&lt;Premissas!$C$11,"1,40 – 1,59",IF(G1062&lt;Premissas!$C$12,"1,60 – 1,99","≥ 2,00"))))))</f>
        <v>≥ 2,00</v>
      </c>
      <c r="L1062" s="64">
        <f>IF(G1062="","",MIN(Premissas!$C$17,IF(G1062&lt;Premissas!$C$8,Premissas!$E$7,IF(G1062&lt;Premissas!$C$9,Premissas!$E$8,IF(G1062&lt;Premissas!$C$10,Premissas!$E$9,IF(G1062&lt;Premissas!$C$11,Premissas!$E$10,IF(G1062&lt;Premissas!$C$12,Premissas!$E$11,Premissas!$E$12)))))))</f>
        <v>750</v>
      </c>
      <c r="M1062" s="65">
        <f>IF(OR(L1062="",L1062=0),0,L1062/Premissas!$C$16)</f>
        <v>28.846153846153847</v>
      </c>
      <c r="N1062" s="40" t="str">
        <f>IF(L1062&gt;=Premissas!$C$17,"SIM","NÃO")</f>
        <v>SIM</v>
      </c>
    </row>
    <row r="1063" spans="1:14" ht="15" customHeight="1">
      <c r="A1063" s="40">
        <v>8</v>
      </c>
      <c r="B1063" s="40" t="s">
        <v>151</v>
      </c>
      <c r="C1063" s="40" t="s">
        <v>152</v>
      </c>
      <c r="D1063" s="40">
        <v>409</v>
      </c>
      <c r="E1063" s="40" t="s">
        <v>22</v>
      </c>
      <c r="F1063" s="40">
        <f>COUNTIFS(Detalhe_Registro!$A:$A,A1063,Detalhe_Registro!$D:$D,B1063)</f>
        <v>1</v>
      </c>
      <c r="G1063" s="63">
        <v>1.76</v>
      </c>
      <c r="H1063" s="63">
        <v>1.76</v>
      </c>
      <c r="I1063" s="62">
        <f>SUMIFS(Detalhe_Registro!$F:$F,Detalhe_Registro!$A:$A,A1063,Detalhe_Registro!$D:$D,B1063)</f>
        <v>2500</v>
      </c>
      <c r="J1063" s="63">
        <f>SUMIFS(Detalhe_Registro!$G:$G,Detalhe_Registro!$A:$A,A1063,Detalhe_Registro!$D:$D,B1063)</f>
        <v>57.02</v>
      </c>
      <c r="K1063" s="40" t="str">
        <f>IF(G1063="","",IF(G1063&lt;Premissas!$C$8,"&lt; 1,00",IF(G1063&lt;Premissas!$C$9,"1,00 – 1,19",IF(G1063&lt;Premissas!$C$10,"1,20 – 1,39",IF(G1063&lt;Premissas!$C$11,"1,40 – 1,59",IF(G1063&lt;Premissas!$C$12,"1,60 – 1,99","≥ 2,00"))))))</f>
        <v>1,60 – 1,99</v>
      </c>
      <c r="L1063" s="64">
        <f>IF(G1063="","",MIN(Premissas!$C$17,IF(G1063&lt;Premissas!$C$8,Premissas!$E$7,IF(G1063&lt;Premissas!$C$9,Premissas!$E$8,IF(G1063&lt;Premissas!$C$10,Premissas!$E$9,IF(G1063&lt;Premissas!$C$11,Premissas!$E$10,IF(G1063&lt;Premissas!$C$12,Premissas!$E$11,Premissas!$E$12)))))))</f>
        <v>500</v>
      </c>
      <c r="M1063" s="65">
        <f>IF(OR(L1063="",L1063=0),0,L1063/Premissas!$C$16)</f>
        <v>19.23076923076923</v>
      </c>
      <c r="N1063" s="40" t="str">
        <f>IF(L1063&gt;=Premissas!$C$17,"SIM","NÃO")</f>
        <v>NÃO</v>
      </c>
    </row>
    <row r="1064" spans="1:14" ht="15" customHeight="1">
      <c r="A1064" s="40">
        <v>8</v>
      </c>
      <c r="B1064" s="40" t="s">
        <v>353</v>
      </c>
      <c r="C1064" s="40" t="s">
        <v>354</v>
      </c>
      <c r="D1064" s="40">
        <v>409</v>
      </c>
      <c r="E1064" s="40" t="s">
        <v>21</v>
      </c>
      <c r="F1064" s="40">
        <f>COUNTIFS(Detalhe_Registro!$A:$A,A1064,Detalhe_Registro!$D:$D,B1064)</f>
        <v>1</v>
      </c>
      <c r="G1064" s="63">
        <v>0.45454499999999998</v>
      </c>
      <c r="H1064" s="63">
        <v>0.45454499999999998</v>
      </c>
      <c r="I1064" s="62">
        <f>SUMIFS(Detalhe_Registro!$F:$F,Detalhe_Registro!$A:$A,A1064,Detalhe_Registro!$D:$D,B1064)</f>
        <v>98</v>
      </c>
      <c r="J1064" s="63">
        <f>SUMIFS(Detalhe_Registro!$G:$G,Detalhe_Registro!$A:$A,A1064,Detalhe_Registro!$D:$D,B1064)</f>
        <v>10.15</v>
      </c>
      <c r="K1064" s="40" t="str">
        <f>IF(G1064="","",IF(G1064&lt;Premissas!$C$8,"&lt; 1,00",IF(G1064&lt;Premissas!$C$9,"1,00 – 1,19",IF(G1064&lt;Premissas!$C$10,"1,20 – 1,39",IF(G1064&lt;Premissas!$C$11,"1,40 – 1,59",IF(G1064&lt;Premissas!$C$12,"1,60 – 1,99","≥ 2,00"))))))</f>
        <v>&lt; 1,00</v>
      </c>
      <c r="L1064" s="64">
        <f>IF(G1064="","",MIN(Premissas!$C$17,IF(G1064&lt;Premissas!$C$8,Premissas!$E$7,IF(G1064&lt;Premissas!$C$9,Premissas!$E$8,IF(G1064&lt;Premissas!$C$10,Premissas!$E$9,IF(G1064&lt;Premissas!$C$11,Premissas!$E$10,IF(G1064&lt;Premissas!$C$12,Premissas!$E$11,Premissas!$E$12)))))))</f>
        <v>0</v>
      </c>
      <c r="M1064" s="65">
        <f>IF(OR(L1064="",L1064=0),0,L1064/Premissas!$C$16)</f>
        <v>0</v>
      </c>
      <c r="N1064" s="40" t="str">
        <f>IF(L1064&gt;=Premissas!$C$17,"SIM","NÃO")</f>
        <v>NÃO</v>
      </c>
    </row>
    <row r="1065" spans="1:14" ht="15" customHeight="1">
      <c r="A1065" s="40">
        <v>8</v>
      </c>
      <c r="B1065" s="40" t="s">
        <v>379</v>
      </c>
      <c r="C1065" s="40" t="s">
        <v>380</v>
      </c>
      <c r="D1065" s="40">
        <v>409</v>
      </c>
      <c r="E1065" s="40" t="s">
        <v>21</v>
      </c>
      <c r="F1065" s="40">
        <f>COUNTIFS(Detalhe_Registro!$A:$A,A1065,Detalhe_Registro!$D:$D,B1065)</f>
        <v>1</v>
      </c>
      <c r="G1065" s="63">
        <v>0.54545500000000002</v>
      </c>
      <c r="H1065" s="63">
        <v>0.54545500000000002</v>
      </c>
      <c r="I1065" s="62">
        <f>SUMIFS(Detalhe_Registro!$F:$F,Detalhe_Registro!$A:$A,A1065,Detalhe_Registro!$D:$D,B1065)</f>
        <v>16</v>
      </c>
      <c r="J1065" s="63">
        <f>SUMIFS(Detalhe_Registro!$G:$G,Detalhe_Registro!$A:$A,A1065,Detalhe_Registro!$D:$D,B1065)</f>
        <v>1.29</v>
      </c>
      <c r="K1065" s="40" t="str">
        <f>IF(G1065="","",IF(G1065&lt;Premissas!$C$8,"&lt; 1,00",IF(G1065&lt;Premissas!$C$9,"1,00 – 1,19",IF(G1065&lt;Premissas!$C$10,"1,20 – 1,39",IF(G1065&lt;Premissas!$C$11,"1,40 – 1,59",IF(G1065&lt;Premissas!$C$12,"1,60 – 1,99","≥ 2,00"))))))</f>
        <v>&lt; 1,00</v>
      </c>
      <c r="L1065" s="64">
        <f>IF(G1065="","",MIN(Premissas!$C$17,IF(G1065&lt;Premissas!$C$8,Premissas!$E$7,IF(G1065&lt;Premissas!$C$9,Premissas!$E$8,IF(G1065&lt;Premissas!$C$10,Premissas!$E$9,IF(G1065&lt;Premissas!$C$11,Premissas!$E$10,IF(G1065&lt;Premissas!$C$12,Premissas!$E$11,Premissas!$E$12)))))))</f>
        <v>0</v>
      </c>
      <c r="M1065" s="65">
        <f>IF(OR(L1065="",L1065=0),0,L1065/Premissas!$C$16)</f>
        <v>0</v>
      </c>
      <c r="N1065" s="40" t="str">
        <f>IF(L1065&gt;=Premissas!$C$17,"SIM","NÃO")</f>
        <v>NÃO</v>
      </c>
    </row>
    <row r="1066" spans="1:14" ht="15" customHeight="1">
      <c r="A1066" s="40">
        <v>8</v>
      </c>
      <c r="B1066" s="40" t="s">
        <v>401</v>
      </c>
      <c r="C1066" s="40" t="s">
        <v>402</v>
      </c>
      <c r="D1066" s="40">
        <v>409</v>
      </c>
      <c r="E1066" s="40" t="s">
        <v>22</v>
      </c>
      <c r="F1066" s="40">
        <f>COUNTIFS(Detalhe_Registro!$A:$A,A1066,Detalhe_Registro!$D:$D,B1066)</f>
        <v>1</v>
      </c>
      <c r="G1066" s="63">
        <v>3.68</v>
      </c>
      <c r="H1066" s="63">
        <v>3.68</v>
      </c>
      <c r="I1066" s="62">
        <f>SUMIFS(Detalhe_Registro!$F:$F,Detalhe_Registro!$A:$A,A1066,Detalhe_Registro!$D:$D,B1066)</f>
        <v>12</v>
      </c>
      <c r="J1066" s="63">
        <f>SUMIFS(Detalhe_Registro!$G:$G,Detalhe_Registro!$A:$A,A1066,Detalhe_Registro!$D:$D,B1066)</f>
        <v>0.13</v>
      </c>
      <c r="K1066" s="40" t="str">
        <f>IF(G1066="","",IF(G1066&lt;Premissas!$C$8,"&lt; 1,00",IF(G1066&lt;Premissas!$C$9,"1,00 – 1,19",IF(G1066&lt;Premissas!$C$10,"1,20 – 1,39",IF(G1066&lt;Premissas!$C$11,"1,40 – 1,59",IF(G1066&lt;Premissas!$C$12,"1,60 – 1,99","≥ 2,00"))))))</f>
        <v>≥ 2,00</v>
      </c>
      <c r="L1066" s="64">
        <f>IF(G1066="","",MIN(Premissas!$C$17,IF(G1066&lt;Premissas!$C$8,Premissas!$E$7,IF(G1066&lt;Premissas!$C$9,Premissas!$E$8,IF(G1066&lt;Premissas!$C$10,Premissas!$E$9,IF(G1066&lt;Premissas!$C$11,Premissas!$E$10,IF(G1066&lt;Premissas!$C$12,Premissas!$E$11,Premissas!$E$12)))))))</f>
        <v>750</v>
      </c>
      <c r="M1066" s="65">
        <f>IF(OR(L1066="",L1066=0),0,L1066/Premissas!$C$16)</f>
        <v>28.846153846153847</v>
      </c>
      <c r="N1066" s="40" t="str">
        <f>IF(L1066&gt;=Premissas!$C$17,"SIM","NÃO")</f>
        <v>SIM</v>
      </c>
    </row>
    <row r="1067" spans="1:14" ht="15" customHeight="1">
      <c r="A1067" s="40">
        <v>8</v>
      </c>
      <c r="B1067" s="40" t="s">
        <v>413</v>
      </c>
      <c r="C1067" s="40" t="s">
        <v>414</v>
      </c>
      <c r="D1067" s="40">
        <v>409</v>
      </c>
      <c r="E1067" s="40" t="s">
        <v>21</v>
      </c>
      <c r="F1067" s="40">
        <f>COUNTIFS(Detalhe_Registro!$A:$A,A1067,Detalhe_Registro!$D:$D,B1067)</f>
        <v>1</v>
      </c>
      <c r="G1067" s="63">
        <v>0.31818200000000002</v>
      </c>
      <c r="H1067" s="63">
        <v>0.31818200000000002</v>
      </c>
      <c r="I1067" s="62">
        <f>SUMIFS(Detalhe_Registro!$F:$F,Detalhe_Registro!$A:$A,A1067,Detalhe_Registro!$D:$D,B1067)</f>
        <v>6</v>
      </c>
      <c r="J1067" s="63">
        <f>SUMIFS(Detalhe_Registro!$G:$G,Detalhe_Registro!$A:$A,A1067,Detalhe_Registro!$D:$D,B1067)</f>
        <v>0.85</v>
      </c>
      <c r="K1067" s="40" t="str">
        <f>IF(G1067="","",IF(G1067&lt;Premissas!$C$8,"&lt; 1,00",IF(G1067&lt;Premissas!$C$9,"1,00 – 1,19",IF(G1067&lt;Premissas!$C$10,"1,20 – 1,39",IF(G1067&lt;Premissas!$C$11,"1,40 – 1,59",IF(G1067&lt;Premissas!$C$12,"1,60 – 1,99","≥ 2,00"))))))</f>
        <v>&lt; 1,00</v>
      </c>
      <c r="L1067" s="64">
        <f>IF(G1067="","",MIN(Premissas!$C$17,IF(G1067&lt;Premissas!$C$8,Premissas!$E$7,IF(G1067&lt;Premissas!$C$9,Premissas!$E$8,IF(G1067&lt;Premissas!$C$10,Premissas!$E$9,IF(G1067&lt;Premissas!$C$11,Premissas!$E$10,IF(G1067&lt;Premissas!$C$12,Premissas!$E$11,Premissas!$E$12)))))))</f>
        <v>0</v>
      </c>
      <c r="M1067" s="65">
        <f>IF(OR(L1067="",L1067=0),0,L1067/Premissas!$C$16)</f>
        <v>0</v>
      </c>
      <c r="N1067" s="40" t="str">
        <f>IF(L1067&gt;=Premissas!$C$17,"SIM","NÃO")</f>
        <v>NÃO</v>
      </c>
    </row>
    <row r="1068" spans="1:14" ht="15" customHeight="1">
      <c r="A1068" s="40">
        <v>8</v>
      </c>
      <c r="B1068" s="40" t="s">
        <v>327</v>
      </c>
      <c r="C1068" s="40" t="s">
        <v>328</v>
      </c>
      <c r="D1068" s="40">
        <v>409</v>
      </c>
      <c r="E1068" s="40" t="s">
        <v>1937</v>
      </c>
      <c r="F1068" s="40">
        <f>COUNTIFS(Detalhe_Registro!$A:$A,A1068,Detalhe_Registro!$D:$D,B1068)</f>
        <v>2</v>
      </c>
      <c r="G1068" s="63">
        <v>9.0909000000000004E-2</v>
      </c>
      <c r="H1068" s="63">
        <v>6.5454999999999999E-2</v>
      </c>
      <c r="I1068" s="62">
        <f>SUMIFS(Detalhe_Registro!$F:$F,Detalhe_Registro!$A:$A,A1068,Detalhe_Registro!$D:$D,B1068)</f>
        <v>7</v>
      </c>
      <c r="J1068" s="63">
        <f>SUMIFS(Detalhe_Registro!$G:$G,Detalhe_Registro!$A:$A,A1068,Detalhe_Registro!$D:$D,B1068)</f>
        <v>3.8499999999999996</v>
      </c>
      <c r="K1068" s="40" t="str">
        <f>IF(G1068="","",IF(G1068&lt;Premissas!$C$8,"&lt; 1,00",IF(G1068&lt;Premissas!$C$9,"1,00 – 1,19",IF(G1068&lt;Premissas!$C$10,"1,20 – 1,39",IF(G1068&lt;Premissas!$C$11,"1,40 – 1,59",IF(G1068&lt;Premissas!$C$12,"1,60 – 1,99","≥ 2,00"))))))</f>
        <v>&lt; 1,00</v>
      </c>
      <c r="L1068" s="64">
        <f>IF(G1068="","",MIN(Premissas!$C$17,IF(G1068&lt;Premissas!$C$8,Premissas!$E$7,IF(G1068&lt;Premissas!$C$9,Premissas!$E$8,IF(G1068&lt;Premissas!$C$10,Premissas!$E$9,IF(G1068&lt;Premissas!$C$11,Premissas!$E$10,IF(G1068&lt;Premissas!$C$12,Premissas!$E$11,Premissas!$E$12)))))))</f>
        <v>0</v>
      </c>
      <c r="M1068" s="65">
        <f>IF(OR(L1068="",L1068=0),0,L1068/Premissas!$C$16)</f>
        <v>0</v>
      </c>
      <c r="N1068" s="40" t="str">
        <f>IF(L1068&gt;=Premissas!$C$17,"SIM","NÃO")</f>
        <v>NÃO</v>
      </c>
    </row>
    <row r="1069" spans="1:14" ht="15" customHeight="1">
      <c r="A1069" s="40">
        <v>8</v>
      </c>
      <c r="B1069" s="40" t="s">
        <v>217</v>
      </c>
      <c r="C1069" s="40" t="s">
        <v>218</v>
      </c>
      <c r="D1069" s="40">
        <v>409</v>
      </c>
      <c r="E1069" s="40" t="s">
        <v>1937</v>
      </c>
      <c r="F1069" s="40">
        <f>COUNTIFS(Detalhe_Registro!$A:$A,A1069,Detalhe_Registro!$D:$D,B1069)</f>
        <v>2</v>
      </c>
      <c r="G1069" s="63">
        <v>0.227273</v>
      </c>
      <c r="H1069" s="63">
        <v>0.133636</v>
      </c>
      <c r="I1069" s="62">
        <f>SUMIFS(Detalhe_Registro!$F:$F,Detalhe_Registro!$A:$A,A1069,Detalhe_Registro!$D:$D,B1069)</f>
        <v>78</v>
      </c>
      <c r="J1069" s="63">
        <f>SUMIFS(Detalhe_Registro!$G:$G,Detalhe_Registro!$A:$A,A1069,Detalhe_Registro!$D:$D,B1069)</f>
        <v>36.480000000000004</v>
      </c>
      <c r="K1069" s="40" t="str">
        <f>IF(G1069="","",IF(G1069&lt;Premissas!$C$8,"&lt; 1,00",IF(G1069&lt;Premissas!$C$9,"1,00 – 1,19",IF(G1069&lt;Premissas!$C$10,"1,20 – 1,39",IF(G1069&lt;Premissas!$C$11,"1,40 – 1,59",IF(G1069&lt;Premissas!$C$12,"1,60 – 1,99","≥ 2,00"))))))</f>
        <v>&lt; 1,00</v>
      </c>
      <c r="L1069" s="64">
        <f>IF(G1069="","",MIN(Premissas!$C$17,IF(G1069&lt;Premissas!$C$8,Premissas!$E$7,IF(G1069&lt;Premissas!$C$9,Premissas!$E$8,IF(G1069&lt;Premissas!$C$10,Premissas!$E$9,IF(G1069&lt;Premissas!$C$11,Premissas!$E$10,IF(G1069&lt;Premissas!$C$12,Premissas!$E$11,Premissas!$E$12)))))))</f>
        <v>0</v>
      </c>
      <c r="M1069" s="65">
        <f>IF(OR(L1069="",L1069=0),0,L1069/Premissas!$C$16)</f>
        <v>0</v>
      </c>
      <c r="N1069" s="40" t="str">
        <f>IF(L1069&gt;=Premissas!$C$17,"SIM","NÃO")</f>
        <v>NÃO</v>
      </c>
    </row>
    <row r="1070" spans="1:14" ht="15" customHeight="1">
      <c r="A1070" s="40">
        <v>8</v>
      </c>
      <c r="B1070" s="40" t="s">
        <v>297</v>
      </c>
      <c r="C1070" s="40" t="s">
        <v>298</v>
      </c>
      <c r="D1070" s="40">
        <v>409</v>
      </c>
      <c r="E1070" s="40" t="s">
        <v>21</v>
      </c>
      <c r="F1070" s="40">
        <f>COUNTIFS(Detalhe_Registro!$A:$A,A1070,Detalhe_Registro!$D:$D,B1070)</f>
        <v>1</v>
      </c>
      <c r="G1070" s="63">
        <v>1.9090910000000001</v>
      </c>
      <c r="H1070" s="63">
        <v>1.9090910000000001</v>
      </c>
      <c r="I1070" s="62">
        <f>SUMIFS(Detalhe_Registro!$F:$F,Detalhe_Registro!$A:$A,A1070,Detalhe_Registro!$D:$D,B1070)</f>
        <v>319</v>
      </c>
      <c r="J1070" s="63">
        <f>SUMIFS(Detalhe_Registro!$G:$G,Detalhe_Registro!$A:$A,A1070,Detalhe_Registro!$D:$D,B1070)</f>
        <v>7.54</v>
      </c>
      <c r="K1070" s="40" t="str">
        <f>IF(G1070="","",IF(G1070&lt;Premissas!$C$8,"&lt; 1,00",IF(G1070&lt;Premissas!$C$9,"1,00 – 1,19",IF(G1070&lt;Premissas!$C$10,"1,20 – 1,39",IF(G1070&lt;Premissas!$C$11,"1,40 – 1,59",IF(G1070&lt;Premissas!$C$12,"1,60 – 1,99","≥ 2,00"))))))</f>
        <v>≥ 2,00</v>
      </c>
      <c r="L1070" s="64">
        <f>IF(G1070="","",MIN(Premissas!$C$17,IF(G1070&lt;Premissas!$C$8,Premissas!$E$7,IF(G1070&lt;Premissas!$C$9,Premissas!$E$8,IF(G1070&lt;Premissas!$C$10,Premissas!$E$9,IF(G1070&lt;Premissas!$C$11,Premissas!$E$10,IF(G1070&lt;Premissas!$C$12,Premissas!$E$11,Premissas!$E$12)))))))</f>
        <v>750</v>
      </c>
      <c r="M1070" s="65">
        <f>IF(OR(L1070="",L1070=0),0,L1070/Premissas!$C$16)</f>
        <v>28.846153846153847</v>
      </c>
      <c r="N1070" s="40" t="str">
        <f>IF(L1070&gt;=Premissas!$C$17,"SIM","NÃO")</f>
        <v>SIM</v>
      </c>
    </row>
    <row r="1071" spans="1:14" ht="15" customHeight="1">
      <c r="A1071" s="40">
        <v>8</v>
      </c>
      <c r="B1071" s="40" t="s">
        <v>407</v>
      </c>
      <c r="C1071" s="40" t="s">
        <v>408</v>
      </c>
      <c r="D1071" s="40">
        <v>409</v>
      </c>
      <c r="E1071" s="40" t="s">
        <v>19</v>
      </c>
      <c r="F1071" s="40">
        <f>COUNTIFS(Detalhe_Registro!$A:$A,A1071,Detalhe_Registro!$D:$D,B1071)</f>
        <v>1</v>
      </c>
      <c r="G1071" s="63">
        <v>1.4583330000000001</v>
      </c>
      <c r="H1071" s="63">
        <v>1.4583330000000001</v>
      </c>
      <c r="I1071" s="62">
        <f>SUMIFS(Detalhe_Registro!$F:$F,Detalhe_Registro!$A:$A,A1071,Detalhe_Registro!$D:$D,B1071)</f>
        <v>105</v>
      </c>
      <c r="J1071" s="63">
        <f>SUMIFS(Detalhe_Registro!$G:$G,Detalhe_Registro!$A:$A,A1071,Detalhe_Registro!$D:$D,B1071)</f>
        <v>2.97</v>
      </c>
      <c r="K1071" s="40" t="str">
        <f>IF(G1071="","",IF(G1071&lt;Premissas!$C$8,"&lt; 1,00",IF(G1071&lt;Premissas!$C$9,"1,00 – 1,19",IF(G1071&lt;Premissas!$C$10,"1,20 – 1,39",IF(G1071&lt;Premissas!$C$11,"1,40 – 1,59",IF(G1071&lt;Premissas!$C$12,"1,60 – 1,99","≥ 2,00"))))))</f>
        <v>1,40 – 1,59</v>
      </c>
      <c r="L1071" s="64">
        <f>IF(G1071="","",MIN(Premissas!$C$17,IF(G1071&lt;Premissas!$C$8,Premissas!$E$7,IF(G1071&lt;Premissas!$C$9,Premissas!$E$8,IF(G1071&lt;Premissas!$C$10,Premissas!$E$9,IF(G1071&lt;Premissas!$C$11,Premissas!$E$10,IF(G1071&lt;Premissas!$C$12,Premissas!$E$11,Premissas!$E$12)))))))</f>
        <v>350</v>
      </c>
      <c r="M1071" s="65">
        <f>IF(OR(L1071="",L1071=0),0,L1071/Premissas!$C$16)</f>
        <v>13.461538461538462</v>
      </c>
      <c r="N1071" s="40" t="str">
        <f>IF(L1071&gt;=Premissas!$C$17,"SIM","NÃO")</f>
        <v>NÃO</v>
      </c>
    </row>
    <row r="1072" spans="1:14" ht="15" customHeight="1">
      <c r="A1072" s="40">
        <v>8</v>
      </c>
      <c r="B1072" s="40" t="s">
        <v>133</v>
      </c>
      <c r="C1072" s="40" t="s">
        <v>134</v>
      </c>
      <c r="D1072" s="40">
        <v>409</v>
      </c>
      <c r="E1072" s="40" t="s">
        <v>1937</v>
      </c>
      <c r="F1072" s="40">
        <f>COUNTIFS(Detalhe_Registro!$A:$A,A1072,Detalhe_Registro!$D:$D,B1072)</f>
        <v>2</v>
      </c>
      <c r="G1072" s="63">
        <v>9.0909000000000004E-2</v>
      </c>
      <c r="H1072" s="63">
        <v>6.5454999999999999E-2</v>
      </c>
      <c r="I1072" s="62">
        <f>SUMIFS(Detalhe_Registro!$F:$F,Detalhe_Registro!$A:$A,A1072,Detalhe_Registro!$D:$D,B1072)</f>
        <v>32</v>
      </c>
      <c r="J1072" s="63">
        <f>SUMIFS(Detalhe_Registro!$G:$G,Detalhe_Registro!$A:$A,A1072,Detalhe_Registro!$D:$D,B1072)</f>
        <v>14.4</v>
      </c>
      <c r="K1072" s="40" t="str">
        <f>IF(G1072="","",IF(G1072&lt;Premissas!$C$8,"&lt; 1,00",IF(G1072&lt;Premissas!$C$9,"1,00 – 1,19",IF(G1072&lt;Premissas!$C$10,"1,20 – 1,39",IF(G1072&lt;Premissas!$C$11,"1,40 – 1,59",IF(G1072&lt;Premissas!$C$12,"1,60 – 1,99","≥ 2,00"))))))</f>
        <v>&lt; 1,00</v>
      </c>
      <c r="L1072" s="64">
        <f>IF(G1072="","",MIN(Premissas!$C$17,IF(G1072&lt;Premissas!$C$8,Premissas!$E$7,IF(G1072&lt;Premissas!$C$9,Premissas!$E$8,IF(G1072&lt;Premissas!$C$10,Premissas!$E$9,IF(G1072&lt;Premissas!$C$11,Premissas!$E$10,IF(G1072&lt;Premissas!$C$12,Premissas!$E$11,Premissas!$E$12)))))))</f>
        <v>0</v>
      </c>
      <c r="M1072" s="65">
        <f>IF(OR(L1072="",L1072=0),0,L1072/Premissas!$C$16)</f>
        <v>0</v>
      </c>
      <c r="N1072" s="40" t="str">
        <f>IF(L1072&gt;=Premissas!$C$17,"SIM","NÃO")</f>
        <v>NÃO</v>
      </c>
    </row>
    <row r="1073" spans="1:14" ht="15" customHeight="1">
      <c r="A1073" s="40">
        <v>8</v>
      </c>
      <c r="B1073" s="40" t="s">
        <v>219</v>
      </c>
      <c r="C1073" s="40" t="s">
        <v>220</v>
      </c>
      <c r="D1073" s="40">
        <v>409</v>
      </c>
      <c r="E1073" s="40" t="s">
        <v>20</v>
      </c>
      <c r="F1073" s="40">
        <f>COUNTIFS(Detalhe_Registro!$A:$A,A1073,Detalhe_Registro!$D:$D,B1073)</f>
        <v>1</v>
      </c>
      <c r="G1073" s="63">
        <v>1.24</v>
      </c>
      <c r="H1073" s="63">
        <v>1.24</v>
      </c>
      <c r="I1073" s="62">
        <f>SUMIFS(Detalhe_Registro!$F:$F,Detalhe_Registro!$A:$A,A1073,Detalhe_Registro!$D:$D,B1073)</f>
        <v>1027</v>
      </c>
      <c r="J1073" s="63">
        <f>SUMIFS(Detalhe_Registro!$G:$G,Detalhe_Registro!$A:$A,A1073,Detalhe_Registro!$D:$D,B1073)</f>
        <v>33.1</v>
      </c>
      <c r="K1073" s="40" t="str">
        <f>IF(G1073="","",IF(G1073&lt;Premissas!$C$8,"&lt; 1,00",IF(G1073&lt;Premissas!$C$9,"1,00 – 1,19",IF(G1073&lt;Premissas!$C$10,"1,20 – 1,39",IF(G1073&lt;Premissas!$C$11,"1,40 – 1,59",IF(G1073&lt;Premissas!$C$12,"1,60 – 1,99","≥ 2,00"))))))</f>
        <v>1,20 – 1,39</v>
      </c>
      <c r="L1073" s="64">
        <f>IF(G1073="","",MIN(Premissas!$C$17,IF(G1073&lt;Premissas!$C$8,Premissas!$E$7,IF(G1073&lt;Premissas!$C$9,Premissas!$E$8,IF(G1073&lt;Premissas!$C$10,Premissas!$E$9,IF(G1073&lt;Premissas!$C$11,Premissas!$E$10,IF(G1073&lt;Premissas!$C$12,Premissas!$E$11,Premissas!$E$12)))))))</f>
        <v>200</v>
      </c>
      <c r="M1073" s="65">
        <f>IF(OR(L1073="",L1073=0),0,L1073/Premissas!$C$16)</f>
        <v>7.6923076923076925</v>
      </c>
      <c r="N1073" s="40" t="str">
        <f>IF(L1073&gt;=Premissas!$C$17,"SIM","NÃO")</f>
        <v>NÃO</v>
      </c>
    </row>
    <row r="1074" spans="1:14" ht="15" customHeight="1">
      <c r="A1074" s="40">
        <v>8</v>
      </c>
      <c r="B1074" s="40" t="s">
        <v>391</v>
      </c>
      <c r="C1074" s="40" t="s">
        <v>392</v>
      </c>
      <c r="D1074" s="40">
        <v>409</v>
      </c>
      <c r="E1074" s="40" t="s">
        <v>20</v>
      </c>
      <c r="F1074" s="40">
        <f>COUNTIFS(Detalhe_Registro!$A:$A,A1074,Detalhe_Registro!$D:$D,B1074)</f>
        <v>1</v>
      </c>
      <c r="G1074" s="63">
        <v>0.24</v>
      </c>
      <c r="H1074" s="63">
        <v>0.24</v>
      </c>
      <c r="I1074" s="62">
        <f>SUMIFS(Detalhe_Registro!$F:$F,Detalhe_Registro!$A:$A,A1074,Detalhe_Registro!$D:$D,B1074)</f>
        <v>178</v>
      </c>
      <c r="J1074" s="63">
        <f>SUMIFS(Detalhe_Registro!$G:$G,Detalhe_Registro!$A:$A,A1074,Detalhe_Registro!$D:$D,B1074)</f>
        <v>30.16</v>
      </c>
      <c r="K1074" s="40" t="str">
        <f>IF(G1074="","",IF(G1074&lt;Premissas!$C$8,"&lt; 1,00",IF(G1074&lt;Premissas!$C$9,"1,00 – 1,19",IF(G1074&lt;Premissas!$C$10,"1,20 – 1,39",IF(G1074&lt;Premissas!$C$11,"1,40 – 1,59",IF(G1074&lt;Premissas!$C$12,"1,60 – 1,99","≥ 2,00"))))))</f>
        <v>&lt; 1,00</v>
      </c>
      <c r="L1074" s="64">
        <f>IF(G1074="","",MIN(Premissas!$C$17,IF(G1074&lt;Premissas!$C$8,Premissas!$E$7,IF(G1074&lt;Premissas!$C$9,Premissas!$E$8,IF(G1074&lt;Premissas!$C$10,Premissas!$E$9,IF(G1074&lt;Premissas!$C$11,Premissas!$E$10,IF(G1074&lt;Premissas!$C$12,Premissas!$E$11,Premissas!$E$12)))))))</f>
        <v>0</v>
      </c>
      <c r="M1074" s="65">
        <f>IF(OR(L1074="",L1074=0),0,L1074/Premissas!$C$16)</f>
        <v>0</v>
      </c>
      <c r="N1074" s="40" t="str">
        <f>IF(L1074&gt;=Premissas!$C$17,"SIM","NÃO")</f>
        <v>NÃO</v>
      </c>
    </row>
    <row r="1075" spans="1:14" ht="15" customHeight="1">
      <c r="A1075" s="40">
        <v>8</v>
      </c>
      <c r="B1075" s="40" t="s">
        <v>149</v>
      </c>
      <c r="C1075" s="40" t="s">
        <v>150</v>
      </c>
      <c r="D1075" s="40">
        <v>409</v>
      </c>
      <c r="E1075" s="40" t="s">
        <v>22</v>
      </c>
      <c r="F1075" s="40">
        <f>COUNTIFS(Detalhe_Registro!$A:$A,A1075,Detalhe_Registro!$D:$D,B1075)</f>
        <v>1</v>
      </c>
      <c r="G1075" s="63">
        <v>1.32</v>
      </c>
      <c r="H1075" s="63">
        <v>1.32</v>
      </c>
      <c r="I1075" s="62">
        <f>SUMIFS(Detalhe_Registro!$F:$F,Detalhe_Registro!$A:$A,A1075,Detalhe_Registro!$D:$D,B1075)</f>
        <v>1813</v>
      </c>
      <c r="J1075" s="63">
        <f>SUMIFS(Detalhe_Registro!$G:$G,Detalhe_Registro!$A:$A,A1075,Detalhe_Registro!$D:$D,B1075)</f>
        <v>54.28</v>
      </c>
      <c r="K1075" s="40" t="str">
        <f>IF(G1075="","",IF(G1075&lt;Premissas!$C$8,"&lt; 1,00",IF(G1075&lt;Premissas!$C$9,"1,00 – 1,19",IF(G1075&lt;Premissas!$C$10,"1,20 – 1,39",IF(G1075&lt;Premissas!$C$11,"1,40 – 1,59",IF(G1075&lt;Premissas!$C$12,"1,60 – 1,99","≥ 2,00"))))))</f>
        <v>1,20 – 1,39</v>
      </c>
      <c r="L1075" s="64">
        <f>IF(G1075="","",MIN(Premissas!$C$17,IF(G1075&lt;Premissas!$C$8,Premissas!$E$7,IF(G1075&lt;Premissas!$C$9,Premissas!$E$8,IF(G1075&lt;Premissas!$C$10,Premissas!$E$9,IF(G1075&lt;Premissas!$C$11,Premissas!$E$10,IF(G1075&lt;Premissas!$C$12,Premissas!$E$11,Premissas!$E$12)))))))</f>
        <v>200</v>
      </c>
      <c r="M1075" s="65">
        <f>IF(OR(L1075="",L1075=0),0,L1075/Premissas!$C$16)</f>
        <v>7.6923076923076925</v>
      </c>
      <c r="N1075" s="40" t="str">
        <f>IF(L1075&gt;=Premissas!$C$17,"SIM","NÃO")</f>
        <v>NÃO</v>
      </c>
    </row>
    <row r="1076" spans="1:14" ht="15" customHeight="1">
      <c r="A1076" s="40">
        <v>8</v>
      </c>
      <c r="B1076" s="40" t="s">
        <v>395</v>
      </c>
      <c r="C1076" s="40" t="s">
        <v>396</v>
      </c>
      <c r="D1076" s="40">
        <v>409</v>
      </c>
      <c r="E1076" s="40" t="s">
        <v>20</v>
      </c>
      <c r="F1076" s="40">
        <f>COUNTIFS(Detalhe_Registro!$A:$A,A1076,Detalhe_Registro!$D:$D,B1076)</f>
        <v>1</v>
      </c>
      <c r="G1076" s="63">
        <v>0.32</v>
      </c>
      <c r="H1076" s="63">
        <v>0.32</v>
      </c>
      <c r="I1076" s="62">
        <f>SUMIFS(Detalhe_Registro!$F:$F,Detalhe_Registro!$A:$A,A1076,Detalhe_Registro!$D:$D,B1076)</f>
        <v>421</v>
      </c>
      <c r="J1076" s="63">
        <f>SUMIFS(Detalhe_Registro!$G:$G,Detalhe_Registro!$A:$A,A1076,Detalhe_Registro!$D:$D,B1076)</f>
        <v>55.97</v>
      </c>
      <c r="K1076" s="40" t="str">
        <f>IF(G1076="","",IF(G1076&lt;Premissas!$C$8,"&lt; 1,00",IF(G1076&lt;Premissas!$C$9,"1,00 – 1,19",IF(G1076&lt;Premissas!$C$10,"1,20 – 1,39",IF(G1076&lt;Premissas!$C$11,"1,40 – 1,59",IF(G1076&lt;Premissas!$C$12,"1,60 – 1,99","≥ 2,00"))))))</f>
        <v>&lt; 1,00</v>
      </c>
      <c r="L1076" s="64">
        <f>IF(G1076="","",MIN(Premissas!$C$17,IF(G1076&lt;Premissas!$C$8,Premissas!$E$7,IF(G1076&lt;Premissas!$C$9,Premissas!$E$8,IF(G1076&lt;Premissas!$C$10,Premissas!$E$9,IF(G1076&lt;Premissas!$C$11,Premissas!$E$10,IF(G1076&lt;Premissas!$C$12,Premissas!$E$11,Premissas!$E$12)))))))</f>
        <v>0</v>
      </c>
      <c r="M1076" s="65">
        <f>IF(OR(L1076="",L1076=0),0,L1076/Premissas!$C$16)</f>
        <v>0</v>
      </c>
      <c r="N1076" s="40" t="str">
        <f>IF(L1076&gt;=Premissas!$C$17,"SIM","NÃO")</f>
        <v>NÃO</v>
      </c>
    </row>
    <row r="1077" spans="1:14" ht="15" customHeight="1">
      <c r="A1077" s="40">
        <v>8</v>
      </c>
      <c r="B1077" s="40" t="s">
        <v>201</v>
      </c>
      <c r="C1077" s="40" t="s">
        <v>202</v>
      </c>
      <c r="D1077" s="40">
        <v>409</v>
      </c>
      <c r="E1077" s="40" t="s">
        <v>22</v>
      </c>
      <c r="F1077" s="40">
        <f>COUNTIFS(Detalhe_Registro!$A:$A,A1077,Detalhe_Registro!$D:$D,B1077)</f>
        <v>1</v>
      </c>
      <c r="G1077" s="63">
        <v>1.36</v>
      </c>
      <c r="H1077" s="63">
        <v>1.36</v>
      </c>
      <c r="I1077" s="62">
        <f>SUMIFS(Detalhe_Registro!$F:$F,Detalhe_Registro!$A:$A,A1077,Detalhe_Registro!$D:$D,B1077)</f>
        <v>1906</v>
      </c>
      <c r="J1077" s="63">
        <f>SUMIFS(Detalhe_Registro!$G:$G,Detalhe_Registro!$A:$A,A1077,Detalhe_Registro!$D:$D,B1077)</f>
        <v>56.53</v>
      </c>
      <c r="K1077" s="40" t="str">
        <f>IF(G1077="","",IF(G1077&lt;Premissas!$C$8,"&lt; 1,00",IF(G1077&lt;Premissas!$C$9,"1,00 – 1,19",IF(G1077&lt;Premissas!$C$10,"1,20 – 1,39",IF(G1077&lt;Premissas!$C$11,"1,40 – 1,59",IF(G1077&lt;Premissas!$C$12,"1,60 – 1,99","≥ 2,00"))))))</f>
        <v>1,20 – 1,39</v>
      </c>
      <c r="L1077" s="64">
        <f>IF(G1077="","",MIN(Premissas!$C$17,IF(G1077&lt;Premissas!$C$8,Premissas!$E$7,IF(G1077&lt;Premissas!$C$9,Premissas!$E$8,IF(G1077&lt;Premissas!$C$10,Premissas!$E$9,IF(G1077&lt;Premissas!$C$11,Premissas!$E$10,IF(G1077&lt;Premissas!$C$12,Premissas!$E$11,Premissas!$E$12)))))))</f>
        <v>200</v>
      </c>
      <c r="M1077" s="65">
        <f>IF(OR(L1077="",L1077=0),0,L1077/Premissas!$C$16)</f>
        <v>7.6923076923076925</v>
      </c>
      <c r="N1077" s="40" t="str">
        <f>IF(L1077&gt;=Premissas!$C$17,"SIM","NÃO")</f>
        <v>NÃO</v>
      </c>
    </row>
    <row r="1078" spans="1:14" ht="15" customHeight="1">
      <c r="A1078" s="40">
        <v>8</v>
      </c>
      <c r="B1078" s="40" t="s">
        <v>415</v>
      </c>
      <c r="C1078" s="40" t="s">
        <v>416</v>
      </c>
      <c r="D1078" s="40">
        <v>409</v>
      </c>
      <c r="E1078" s="40" t="s">
        <v>19</v>
      </c>
      <c r="F1078" s="40">
        <f>COUNTIFS(Detalhe_Registro!$A:$A,A1078,Detalhe_Registro!$D:$D,B1078)</f>
        <v>1</v>
      </c>
      <c r="G1078" s="63">
        <v>3.9166669999999999</v>
      </c>
      <c r="H1078" s="63">
        <v>3.9166669999999999</v>
      </c>
      <c r="I1078" s="62">
        <f>SUMIFS(Detalhe_Registro!$F:$F,Detalhe_Registro!$A:$A,A1078,Detalhe_Registro!$D:$D,B1078)</f>
        <v>413</v>
      </c>
      <c r="J1078" s="63">
        <f>SUMIFS(Detalhe_Registro!$G:$G,Detalhe_Registro!$A:$A,A1078,Detalhe_Registro!$D:$D,B1078)</f>
        <v>4.41</v>
      </c>
      <c r="K1078" s="40" t="str">
        <f>IF(G1078="","",IF(G1078&lt;Premissas!$C$8,"&lt; 1,00",IF(G1078&lt;Premissas!$C$9,"1,00 – 1,19",IF(G1078&lt;Premissas!$C$10,"1,20 – 1,39",IF(G1078&lt;Premissas!$C$11,"1,40 – 1,59",IF(G1078&lt;Premissas!$C$12,"1,60 – 1,99","≥ 2,00"))))))</f>
        <v>≥ 2,00</v>
      </c>
      <c r="L1078" s="64">
        <f>IF(G1078="","",MIN(Premissas!$C$17,IF(G1078&lt;Premissas!$C$8,Premissas!$E$7,IF(G1078&lt;Premissas!$C$9,Premissas!$E$8,IF(G1078&lt;Premissas!$C$10,Premissas!$E$9,IF(G1078&lt;Premissas!$C$11,Premissas!$E$10,IF(G1078&lt;Premissas!$C$12,Premissas!$E$11,Premissas!$E$12)))))))</f>
        <v>750</v>
      </c>
      <c r="M1078" s="65">
        <f>IF(OR(L1078="",L1078=0),0,L1078/Premissas!$C$16)</f>
        <v>28.846153846153847</v>
      </c>
      <c r="N1078" s="40" t="str">
        <f>IF(L1078&gt;=Premissas!$C$17,"SIM","NÃO")</f>
        <v>SIM</v>
      </c>
    </row>
    <row r="1079" spans="1:14" ht="15" customHeight="1">
      <c r="A1079" s="40">
        <v>8</v>
      </c>
      <c r="B1079" s="40" t="s">
        <v>257</v>
      </c>
      <c r="C1079" s="40" t="s">
        <v>258</v>
      </c>
      <c r="D1079" s="40">
        <v>409</v>
      </c>
      <c r="E1079" s="40" t="s">
        <v>1937</v>
      </c>
      <c r="F1079" s="40">
        <f>COUNTIFS(Detalhe_Registro!$A:$A,A1079,Detalhe_Registro!$D:$D,B1079)</f>
        <v>2</v>
      </c>
      <c r="G1079" s="63">
        <v>1.9090910000000001</v>
      </c>
      <c r="H1079" s="63">
        <v>1.5945450000000001</v>
      </c>
      <c r="I1079" s="62">
        <f>SUMIFS(Detalhe_Registro!$F:$F,Detalhe_Registro!$A:$A,A1079,Detalhe_Registro!$D:$D,B1079)</f>
        <v>1487</v>
      </c>
      <c r="J1079" s="63">
        <f>SUMIFS(Detalhe_Registro!$G:$G,Detalhe_Registro!$A:$A,A1079,Detalhe_Registro!$D:$D,B1079)</f>
        <v>45.39</v>
      </c>
      <c r="K1079" s="40" t="str">
        <f>IF(G1079="","",IF(G1079&lt;Premissas!$C$8,"&lt; 1,00",IF(G1079&lt;Premissas!$C$9,"1,00 – 1,19",IF(G1079&lt;Premissas!$C$10,"1,20 – 1,39",IF(G1079&lt;Premissas!$C$11,"1,40 – 1,59",IF(G1079&lt;Premissas!$C$12,"1,60 – 1,99","≥ 2,00"))))))</f>
        <v>≥ 2,00</v>
      </c>
      <c r="L1079" s="64">
        <f>IF(G1079="","",MIN(Premissas!$C$17,IF(G1079&lt;Premissas!$C$8,Premissas!$E$7,IF(G1079&lt;Premissas!$C$9,Premissas!$E$8,IF(G1079&lt;Premissas!$C$10,Premissas!$E$9,IF(G1079&lt;Premissas!$C$11,Premissas!$E$10,IF(G1079&lt;Premissas!$C$12,Premissas!$E$11,Premissas!$E$12)))))))</f>
        <v>750</v>
      </c>
      <c r="M1079" s="65">
        <f>IF(OR(L1079="",L1079=0),0,L1079/Premissas!$C$16)</f>
        <v>28.846153846153847</v>
      </c>
      <c r="N1079" s="40" t="str">
        <f>IF(L1079&gt;=Premissas!$C$17,"SIM","NÃO")</f>
        <v>SIM</v>
      </c>
    </row>
    <row r="1080" spans="1:14" ht="15" customHeight="1">
      <c r="A1080" s="40">
        <v>8</v>
      </c>
      <c r="B1080" s="40" t="s">
        <v>125</v>
      </c>
      <c r="C1080" s="40" t="s">
        <v>126</v>
      </c>
      <c r="D1080" s="40">
        <v>409</v>
      </c>
      <c r="E1080" s="40" t="s">
        <v>1943</v>
      </c>
      <c r="F1080" s="40">
        <f>COUNTIFS(Detalhe_Registro!$A:$A,A1080,Detalhe_Registro!$D:$D,B1080)</f>
        <v>2</v>
      </c>
      <c r="G1080" s="63">
        <v>1.48</v>
      </c>
      <c r="H1080" s="63">
        <v>0.86</v>
      </c>
      <c r="I1080" s="62">
        <f>SUMIFS(Detalhe_Registro!$F:$F,Detalhe_Registro!$A:$A,A1080,Detalhe_Registro!$D:$D,B1080)</f>
        <v>2379</v>
      </c>
      <c r="J1080" s="63">
        <f>SUMIFS(Detalhe_Registro!$G:$G,Detalhe_Registro!$A:$A,A1080,Detalhe_Registro!$D:$D,B1080)</f>
        <v>63.870000000000005</v>
      </c>
      <c r="K1080" s="40" t="str">
        <f>IF(G1080="","",IF(G1080&lt;Premissas!$C$8,"&lt; 1,00",IF(G1080&lt;Premissas!$C$9,"1,00 – 1,19",IF(G1080&lt;Premissas!$C$10,"1,20 – 1,39",IF(G1080&lt;Premissas!$C$11,"1,40 – 1,59",IF(G1080&lt;Premissas!$C$12,"1,60 – 1,99","≥ 2,00"))))))</f>
        <v>1,40 – 1,59</v>
      </c>
      <c r="L1080" s="64">
        <f>IF(G1080="","",MIN(Premissas!$C$17,IF(G1080&lt;Premissas!$C$8,Premissas!$E$7,IF(G1080&lt;Premissas!$C$9,Premissas!$E$8,IF(G1080&lt;Premissas!$C$10,Premissas!$E$9,IF(G1080&lt;Premissas!$C$11,Premissas!$E$10,IF(G1080&lt;Premissas!$C$12,Premissas!$E$11,Premissas!$E$12)))))))</f>
        <v>350</v>
      </c>
      <c r="M1080" s="65">
        <f>IF(OR(L1080="",L1080=0),0,L1080/Premissas!$C$16)</f>
        <v>13.461538461538462</v>
      </c>
      <c r="N1080" s="40" t="str">
        <f>IF(L1080&gt;=Premissas!$C$17,"SIM","NÃO")</f>
        <v>NÃO</v>
      </c>
    </row>
    <row r="1081" spans="1:14" ht="15" customHeight="1">
      <c r="A1081" s="40">
        <v>8</v>
      </c>
      <c r="B1081" s="40" t="s">
        <v>191</v>
      </c>
      <c r="C1081" s="40" t="s">
        <v>192</v>
      </c>
      <c r="D1081" s="40">
        <v>409</v>
      </c>
      <c r="E1081" s="40" t="s">
        <v>22</v>
      </c>
      <c r="F1081" s="40">
        <f>COUNTIFS(Detalhe_Registro!$A:$A,A1081,Detalhe_Registro!$D:$D,B1081)</f>
        <v>1</v>
      </c>
      <c r="G1081" s="63">
        <v>1.76</v>
      </c>
      <c r="H1081" s="63">
        <v>1.76</v>
      </c>
      <c r="I1081" s="62">
        <f>SUMIFS(Detalhe_Registro!$F:$F,Detalhe_Registro!$A:$A,A1081,Detalhe_Registro!$D:$D,B1081)</f>
        <v>1865</v>
      </c>
      <c r="J1081" s="63">
        <f>SUMIFS(Detalhe_Registro!$G:$G,Detalhe_Registro!$A:$A,A1081,Detalhe_Registro!$D:$D,B1081)</f>
        <v>42.04</v>
      </c>
      <c r="K1081" s="40" t="str">
        <f>IF(G1081="","",IF(G1081&lt;Premissas!$C$8,"&lt; 1,00",IF(G1081&lt;Premissas!$C$9,"1,00 – 1,19",IF(G1081&lt;Premissas!$C$10,"1,20 – 1,39",IF(G1081&lt;Premissas!$C$11,"1,40 – 1,59",IF(G1081&lt;Premissas!$C$12,"1,60 – 1,99","≥ 2,00"))))))</f>
        <v>1,60 – 1,99</v>
      </c>
      <c r="L1081" s="64">
        <f>IF(G1081="","",MIN(Premissas!$C$17,IF(G1081&lt;Premissas!$C$8,Premissas!$E$7,IF(G1081&lt;Premissas!$C$9,Premissas!$E$8,IF(G1081&lt;Premissas!$C$10,Premissas!$E$9,IF(G1081&lt;Premissas!$C$11,Premissas!$E$10,IF(G1081&lt;Premissas!$C$12,Premissas!$E$11,Premissas!$E$12)))))))</f>
        <v>500</v>
      </c>
      <c r="M1081" s="65">
        <f>IF(OR(L1081="",L1081=0),0,L1081/Premissas!$C$16)</f>
        <v>19.23076923076923</v>
      </c>
      <c r="N1081" s="40" t="str">
        <f>IF(L1081&gt;=Premissas!$C$17,"SIM","NÃO")</f>
        <v>NÃO</v>
      </c>
    </row>
    <row r="1082" spans="1:14" ht="15" customHeight="1">
      <c r="A1082" s="40">
        <v>8</v>
      </c>
      <c r="B1082" s="40" t="s">
        <v>261</v>
      </c>
      <c r="C1082" s="40" t="s">
        <v>262</v>
      </c>
      <c r="D1082" s="40">
        <v>409</v>
      </c>
      <c r="E1082" s="40" t="s">
        <v>19</v>
      </c>
      <c r="F1082" s="40">
        <f>COUNTIFS(Detalhe_Registro!$A:$A,A1082,Detalhe_Registro!$D:$D,B1082)</f>
        <v>1</v>
      </c>
      <c r="G1082" s="63">
        <v>4.7083329999999997</v>
      </c>
      <c r="H1082" s="63">
        <v>4.7083329999999997</v>
      </c>
      <c r="I1082" s="62">
        <f>SUMIFS(Detalhe_Registro!$F:$F,Detalhe_Registro!$A:$A,A1082,Detalhe_Registro!$D:$D,B1082)</f>
        <v>130</v>
      </c>
      <c r="J1082" s="63">
        <f>SUMIFS(Detalhe_Registro!$G:$G,Detalhe_Registro!$A:$A,A1082,Detalhe_Registro!$D:$D,B1082)</f>
        <v>1.1499999999999999</v>
      </c>
      <c r="K1082" s="40" t="str">
        <f>IF(G1082="","",IF(G1082&lt;Premissas!$C$8,"&lt; 1,00",IF(G1082&lt;Premissas!$C$9,"1,00 – 1,19",IF(G1082&lt;Premissas!$C$10,"1,20 – 1,39",IF(G1082&lt;Premissas!$C$11,"1,40 – 1,59",IF(G1082&lt;Premissas!$C$12,"1,60 – 1,99","≥ 2,00"))))))</f>
        <v>≥ 2,00</v>
      </c>
      <c r="L1082" s="64">
        <f>IF(G1082="","",MIN(Premissas!$C$17,IF(G1082&lt;Premissas!$C$8,Premissas!$E$7,IF(G1082&lt;Premissas!$C$9,Premissas!$E$8,IF(G1082&lt;Premissas!$C$10,Premissas!$E$9,IF(G1082&lt;Premissas!$C$11,Premissas!$E$10,IF(G1082&lt;Premissas!$C$12,Premissas!$E$11,Premissas!$E$12)))))))</f>
        <v>750</v>
      </c>
      <c r="M1082" s="65">
        <f>IF(OR(L1082="",L1082=0),0,L1082/Premissas!$C$16)</f>
        <v>28.846153846153847</v>
      </c>
      <c r="N1082" s="40" t="str">
        <f>IF(L1082&gt;=Premissas!$C$17,"SIM","NÃO")</f>
        <v>SIM</v>
      </c>
    </row>
    <row r="1083" spans="1:14" ht="15" customHeight="1">
      <c r="A1083" s="40">
        <v>8</v>
      </c>
      <c r="B1083" s="40" t="s">
        <v>239</v>
      </c>
      <c r="C1083" s="40" t="s">
        <v>240</v>
      </c>
      <c r="D1083" s="40">
        <v>409</v>
      </c>
      <c r="E1083" s="40" t="s">
        <v>19</v>
      </c>
      <c r="F1083" s="40">
        <f>COUNTIFS(Detalhe_Registro!$A:$A,A1083,Detalhe_Registro!$D:$D,B1083)</f>
        <v>1</v>
      </c>
      <c r="G1083" s="63">
        <v>2.5</v>
      </c>
      <c r="H1083" s="63">
        <v>2.5</v>
      </c>
      <c r="I1083" s="62">
        <f>SUMIFS(Detalhe_Registro!$F:$F,Detalhe_Registro!$A:$A,A1083,Detalhe_Registro!$D:$D,B1083)</f>
        <v>251</v>
      </c>
      <c r="J1083" s="63">
        <f>SUMIFS(Detalhe_Registro!$G:$G,Detalhe_Registro!$A:$A,A1083,Detalhe_Registro!$D:$D,B1083)</f>
        <v>4.1500000000000004</v>
      </c>
      <c r="K1083" s="40" t="str">
        <f>IF(G1083="","",IF(G1083&lt;Premissas!$C$8,"&lt; 1,00",IF(G1083&lt;Premissas!$C$9,"1,00 – 1,19",IF(G1083&lt;Premissas!$C$10,"1,20 – 1,39",IF(G1083&lt;Premissas!$C$11,"1,40 – 1,59",IF(G1083&lt;Premissas!$C$12,"1,60 – 1,99","≥ 2,00"))))))</f>
        <v>≥ 2,00</v>
      </c>
      <c r="L1083" s="64">
        <f>IF(G1083="","",MIN(Premissas!$C$17,IF(G1083&lt;Premissas!$C$8,Premissas!$E$7,IF(G1083&lt;Premissas!$C$9,Premissas!$E$8,IF(G1083&lt;Premissas!$C$10,Premissas!$E$9,IF(G1083&lt;Premissas!$C$11,Premissas!$E$10,IF(G1083&lt;Premissas!$C$12,Premissas!$E$11,Premissas!$E$12)))))))</f>
        <v>750</v>
      </c>
      <c r="M1083" s="65">
        <f>IF(OR(L1083="",L1083=0),0,L1083/Premissas!$C$16)</f>
        <v>28.846153846153847</v>
      </c>
      <c r="N1083" s="40" t="str">
        <f>IF(L1083&gt;=Premissas!$C$17,"SIM","NÃO")</f>
        <v>SIM</v>
      </c>
    </row>
    <row r="1084" spans="1:14" ht="15" customHeight="1">
      <c r="A1084" s="40">
        <v>8</v>
      </c>
      <c r="B1084" s="40" t="s">
        <v>229</v>
      </c>
      <c r="C1084" s="40" t="s">
        <v>230</v>
      </c>
      <c r="D1084" s="40">
        <v>409</v>
      </c>
      <c r="E1084" s="40" t="s">
        <v>19</v>
      </c>
      <c r="F1084" s="40">
        <f>COUNTIFS(Detalhe_Registro!$A:$A,A1084,Detalhe_Registro!$D:$D,B1084)</f>
        <v>1</v>
      </c>
      <c r="G1084" s="63">
        <v>3.0833330000000001</v>
      </c>
      <c r="H1084" s="63">
        <v>3.0833330000000001</v>
      </c>
      <c r="I1084" s="62">
        <f>SUMIFS(Detalhe_Registro!$F:$F,Detalhe_Registro!$A:$A,A1084,Detalhe_Registro!$D:$D,B1084)</f>
        <v>526</v>
      </c>
      <c r="J1084" s="63">
        <f>SUMIFS(Detalhe_Registro!$G:$G,Detalhe_Registro!$A:$A,A1084,Detalhe_Registro!$D:$D,B1084)</f>
        <v>7.1</v>
      </c>
      <c r="K1084" s="40" t="str">
        <f>IF(G1084="","",IF(G1084&lt;Premissas!$C$8,"&lt; 1,00",IF(G1084&lt;Premissas!$C$9,"1,00 – 1,19",IF(G1084&lt;Premissas!$C$10,"1,20 – 1,39",IF(G1084&lt;Premissas!$C$11,"1,40 – 1,59",IF(G1084&lt;Premissas!$C$12,"1,60 – 1,99","≥ 2,00"))))))</f>
        <v>≥ 2,00</v>
      </c>
      <c r="L1084" s="64">
        <f>IF(G1084="","",MIN(Premissas!$C$17,IF(G1084&lt;Premissas!$C$8,Premissas!$E$7,IF(G1084&lt;Premissas!$C$9,Premissas!$E$8,IF(G1084&lt;Premissas!$C$10,Premissas!$E$9,IF(G1084&lt;Premissas!$C$11,Premissas!$E$10,IF(G1084&lt;Premissas!$C$12,Premissas!$E$11,Premissas!$E$12)))))))</f>
        <v>750</v>
      </c>
      <c r="M1084" s="65">
        <f>IF(OR(L1084="",L1084=0),0,L1084/Premissas!$C$16)</f>
        <v>28.846153846153847</v>
      </c>
      <c r="N1084" s="40" t="str">
        <f>IF(L1084&gt;=Premissas!$C$17,"SIM","NÃO")</f>
        <v>SIM</v>
      </c>
    </row>
    <row r="1085" spans="1:14" ht="15" customHeight="1">
      <c r="A1085" s="40">
        <v>8</v>
      </c>
      <c r="B1085" s="40" t="s">
        <v>143</v>
      </c>
      <c r="C1085" s="40" t="s">
        <v>144</v>
      </c>
      <c r="D1085" s="40">
        <v>409</v>
      </c>
      <c r="E1085" s="40" t="s">
        <v>22</v>
      </c>
      <c r="F1085" s="40">
        <f>COUNTIFS(Detalhe_Registro!$A:$A,A1085,Detalhe_Registro!$D:$D,B1085)</f>
        <v>1</v>
      </c>
      <c r="G1085" s="63">
        <v>1.56</v>
      </c>
      <c r="H1085" s="63">
        <v>1.56</v>
      </c>
      <c r="I1085" s="62">
        <f>SUMIFS(Detalhe_Registro!$F:$F,Detalhe_Registro!$A:$A,A1085,Detalhe_Registro!$D:$D,B1085)</f>
        <v>1420</v>
      </c>
      <c r="J1085" s="63">
        <f>SUMIFS(Detalhe_Registro!$G:$G,Detalhe_Registro!$A:$A,A1085,Detalhe_Registro!$D:$D,B1085)</f>
        <v>36.53</v>
      </c>
      <c r="K1085" s="40" t="str">
        <f>IF(G1085="","",IF(G1085&lt;Premissas!$C$8,"&lt; 1,00",IF(G1085&lt;Premissas!$C$9,"1,00 – 1,19",IF(G1085&lt;Premissas!$C$10,"1,20 – 1,39",IF(G1085&lt;Premissas!$C$11,"1,40 – 1,59",IF(G1085&lt;Premissas!$C$12,"1,60 – 1,99","≥ 2,00"))))))</f>
        <v>1,40 – 1,59</v>
      </c>
      <c r="L1085" s="64">
        <f>IF(G1085="","",MIN(Premissas!$C$17,IF(G1085&lt;Premissas!$C$8,Premissas!$E$7,IF(G1085&lt;Premissas!$C$9,Premissas!$E$8,IF(G1085&lt;Premissas!$C$10,Premissas!$E$9,IF(G1085&lt;Premissas!$C$11,Premissas!$E$10,IF(G1085&lt;Premissas!$C$12,Premissas!$E$11,Premissas!$E$12)))))))</f>
        <v>350</v>
      </c>
      <c r="M1085" s="65">
        <f>IF(OR(L1085="",L1085=0),0,L1085/Premissas!$C$16)</f>
        <v>13.461538461538462</v>
      </c>
      <c r="N1085" s="40" t="str">
        <f>IF(L1085&gt;=Premissas!$C$17,"SIM","NÃO")</f>
        <v>NÃO</v>
      </c>
    </row>
    <row r="1086" spans="1:14" ht="15" customHeight="1">
      <c r="A1086" s="40">
        <v>8</v>
      </c>
      <c r="B1086" s="40" t="s">
        <v>347</v>
      </c>
      <c r="C1086" s="40" t="s">
        <v>348</v>
      </c>
      <c r="D1086" s="40">
        <v>409</v>
      </c>
      <c r="E1086" s="40" t="s">
        <v>1939</v>
      </c>
      <c r="F1086" s="40">
        <f>COUNTIFS(Detalhe_Registro!$A:$A,A1086,Detalhe_Registro!$D:$D,B1086)</f>
        <v>2</v>
      </c>
      <c r="G1086" s="63">
        <v>0.5</v>
      </c>
      <c r="H1086" s="63">
        <v>0.29166700000000001</v>
      </c>
      <c r="I1086" s="62">
        <f>SUMIFS(Detalhe_Registro!$F:$F,Detalhe_Registro!$A:$A,A1086,Detalhe_Registro!$D:$D,B1086)</f>
        <v>121</v>
      </c>
      <c r="J1086" s="63">
        <f>SUMIFS(Detalhe_Registro!$G:$G,Detalhe_Registro!$A:$A,A1086,Detalhe_Registro!$D:$D,B1086)</f>
        <v>11.93</v>
      </c>
      <c r="K1086" s="40" t="str">
        <f>IF(G1086="","",IF(G1086&lt;Premissas!$C$8,"&lt; 1,00",IF(G1086&lt;Premissas!$C$9,"1,00 – 1,19",IF(G1086&lt;Premissas!$C$10,"1,20 – 1,39",IF(G1086&lt;Premissas!$C$11,"1,40 – 1,59",IF(G1086&lt;Premissas!$C$12,"1,60 – 1,99","≥ 2,00"))))))</f>
        <v>&lt; 1,00</v>
      </c>
      <c r="L1086" s="64">
        <f>IF(G1086="","",MIN(Premissas!$C$17,IF(G1086&lt;Premissas!$C$8,Premissas!$E$7,IF(G1086&lt;Premissas!$C$9,Premissas!$E$8,IF(G1086&lt;Premissas!$C$10,Premissas!$E$9,IF(G1086&lt;Premissas!$C$11,Premissas!$E$10,IF(G1086&lt;Premissas!$C$12,Premissas!$E$11,Premissas!$E$12)))))))</f>
        <v>0</v>
      </c>
      <c r="M1086" s="65">
        <f>IF(OR(L1086="",L1086=0),0,L1086/Premissas!$C$16)</f>
        <v>0</v>
      </c>
      <c r="N1086" s="40" t="str">
        <f>IF(L1086&gt;=Premissas!$C$17,"SIM","NÃO")</f>
        <v>NÃO</v>
      </c>
    </row>
    <row r="1087" spans="1:14" ht="15" customHeight="1">
      <c r="A1087" s="40">
        <v>8</v>
      </c>
      <c r="B1087" s="40" t="s">
        <v>345</v>
      </c>
      <c r="C1087" s="40" t="s">
        <v>346</v>
      </c>
      <c r="D1087" s="40">
        <v>409</v>
      </c>
      <c r="E1087" s="40" t="s">
        <v>19</v>
      </c>
      <c r="F1087" s="40">
        <f>COUNTIFS(Detalhe_Registro!$A:$A,A1087,Detalhe_Registro!$D:$D,B1087)</f>
        <v>1</v>
      </c>
      <c r="G1087" s="63">
        <v>1.3333330000000001</v>
      </c>
      <c r="H1087" s="63">
        <v>1.3333330000000001</v>
      </c>
      <c r="I1087" s="62">
        <f>SUMIFS(Detalhe_Registro!$F:$F,Detalhe_Registro!$A:$A,A1087,Detalhe_Registro!$D:$D,B1087)</f>
        <v>849</v>
      </c>
      <c r="J1087" s="63">
        <f>SUMIFS(Detalhe_Registro!$G:$G,Detalhe_Registro!$A:$A,A1087,Detalhe_Registro!$D:$D,B1087)</f>
        <v>26.26</v>
      </c>
      <c r="K1087" s="40" t="str">
        <f>IF(G1087="","",IF(G1087&lt;Premissas!$C$8,"&lt; 1,00",IF(G1087&lt;Premissas!$C$9,"1,00 – 1,19",IF(G1087&lt;Premissas!$C$10,"1,20 – 1,39",IF(G1087&lt;Premissas!$C$11,"1,40 – 1,59",IF(G1087&lt;Premissas!$C$12,"1,60 – 1,99","≥ 2,00"))))))</f>
        <v>1,20 – 1,39</v>
      </c>
      <c r="L1087" s="64">
        <f>IF(G1087="","",MIN(Premissas!$C$17,IF(G1087&lt;Premissas!$C$8,Premissas!$E$7,IF(G1087&lt;Premissas!$C$9,Premissas!$E$8,IF(G1087&lt;Premissas!$C$10,Premissas!$E$9,IF(G1087&lt;Premissas!$C$11,Premissas!$E$10,IF(G1087&lt;Premissas!$C$12,Premissas!$E$11,Premissas!$E$12)))))))</f>
        <v>200</v>
      </c>
      <c r="M1087" s="65">
        <f>IF(OR(L1087="",L1087=0),0,L1087/Premissas!$C$16)</f>
        <v>7.6923076923076925</v>
      </c>
      <c r="N1087" s="40" t="str">
        <f>IF(L1087&gt;=Premissas!$C$17,"SIM","NÃO")</f>
        <v>NÃO</v>
      </c>
    </row>
    <row r="1088" spans="1:14" ht="15" customHeight="1">
      <c r="A1088" s="40">
        <v>8</v>
      </c>
      <c r="B1088" s="40" t="s">
        <v>195</v>
      </c>
      <c r="C1088" s="40" t="s">
        <v>196</v>
      </c>
      <c r="D1088" s="40">
        <v>409</v>
      </c>
      <c r="E1088" s="40" t="s">
        <v>19</v>
      </c>
      <c r="F1088" s="40">
        <f>COUNTIFS(Detalhe_Registro!$A:$A,A1088,Detalhe_Registro!$D:$D,B1088)</f>
        <v>1</v>
      </c>
      <c r="G1088" s="63">
        <v>2.0833330000000001</v>
      </c>
      <c r="H1088" s="63">
        <v>2.0833330000000001</v>
      </c>
      <c r="I1088" s="62">
        <f>SUMIFS(Detalhe_Registro!$F:$F,Detalhe_Registro!$A:$A,A1088,Detalhe_Registro!$D:$D,B1088)</f>
        <v>676</v>
      </c>
      <c r="J1088" s="63">
        <f>SUMIFS(Detalhe_Registro!$G:$G,Detalhe_Registro!$A:$A,A1088,Detalhe_Registro!$D:$D,B1088)</f>
        <v>13.48</v>
      </c>
      <c r="K1088" s="40" t="str">
        <f>IF(G1088="","",IF(G1088&lt;Premissas!$C$8,"&lt; 1,00",IF(G1088&lt;Premissas!$C$9,"1,00 – 1,19",IF(G1088&lt;Premissas!$C$10,"1,20 – 1,39",IF(G1088&lt;Premissas!$C$11,"1,40 – 1,59",IF(G1088&lt;Premissas!$C$12,"1,60 – 1,99","≥ 2,00"))))))</f>
        <v>≥ 2,00</v>
      </c>
      <c r="L1088" s="64">
        <f>IF(G1088="","",MIN(Premissas!$C$17,IF(G1088&lt;Premissas!$C$8,Premissas!$E$7,IF(G1088&lt;Premissas!$C$9,Premissas!$E$8,IF(G1088&lt;Premissas!$C$10,Premissas!$E$9,IF(G1088&lt;Premissas!$C$11,Premissas!$E$10,IF(G1088&lt;Premissas!$C$12,Premissas!$E$11,Premissas!$E$12)))))))</f>
        <v>750</v>
      </c>
      <c r="M1088" s="65">
        <f>IF(OR(L1088="",L1088=0),0,L1088/Premissas!$C$16)</f>
        <v>28.846153846153847</v>
      </c>
      <c r="N1088" s="40" t="str">
        <f>IF(L1088&gt;=Premissas!$C$17,"SIM","NÃO")</f>
        <v>SIM</v>
      </c>
    </row>
    <row r="1089" spans="1:14" ht="15" customHeight="1">
      <c r="A1089" s="40">
        <v>8</v>
      </c>
      <c r="B1089" s="40" t="s">
        <v>159</v>
      </c>
      <c r="C1089" s="40" t="s">
        <v>160</v>
      </c>
      <c r="D1089" s="40">
        <v>409</v>
      </c>
      <c r="E1089" s="40" t="s">
        <v>1937</v>
      </c>
      <c r="F1089" s="40">
        <f>COUNTIFS(Detalhe_Registro!$A:$A,A1089,Detalhe_Registro!$D:$D,B1089)</f>
        <v>2</v>
      </c>
      <c r="G1089" s="63">
        <v>2.2000000000000002</v>
      </c>
      <c r="H1089" s="63">
        <v>1.6</v>
      </c>
      <c r="I1089" s="62">
        <f>SUMIFS(Detalhe_Registro!$F:$F,Detalhe_Registro!$A:$A,A1089,Detalhe_Registro!$D:$D,B1089)</f>
        <v>2688</v>
      </c>
      <c r="J1089" s="63">
        <f>SUMIFS(Detalhe_Registro!$G:$G,Detalhe_Registro!$A:$A,A1089,Detalhe_Registro!$D:$D,B1089)</f>
        <v>51.56</v>
      </c>
      <c r="K1089" s="40" t="str">
        <f>IF(G1089="","",IF(G1089&lt;Premissas!$C$8,"&lt; 1,00",IF(G1089&lt;Premissas!$C$9,"1,00 – 1,19",IF(G1089&lt;Premissas!$C$10,"1,20 – 1,39",IF(G1089&lt;Premissas!$C$11,"1,40 – 1,59",IF(G1089&lt;Premissas!$C$12,"1,60 – 1,99","≥ 2,00"))))))</f>
        <v>≥ 2,00</v>
      </c>
      <c r="L1089" s="64">
        <f>IF(G1089="","",MIN(Premissas!$C$17,IF(G1089&lt;Premissas!$C$8,Premissas!$E$7,IF(G1089&lt;Premissas!$C$9,Premissas!$E$8,IF(G1089&lt;Premissas!$C$10,Premissas!$E$9,IF(G1089&lt;Premissas!$C$11,Premissas!$E$10,IF(G1089&lt;Premissas!$C$12,Premissas!$E$11,Premissas!$E$12)))))))</f>
        <v>750</v>
      </c>
      <c r="M1089" s="65">
        <f>IF(OR(L1089="",L1089=0),0,L1089/Premissas!$C$16)</f>
        <v>28.846153846153847</v>
      </c>
      <c r="N1089" s="40" t="str">
        <f>IF(L1089&gt;=Premissas!$C$17,"SIM","NÃO")</f>
        <v>SIM</v>
      </c>
    </row>
    <row r="1090" spans="1:14" ht="15" customHeight="1">
      <c r="A1090" s="40">
        <v>8</v>
      </c>
      <c r="B1090" s="40" t="s">
        <v>241</v>
      </c>
      <c r="C1090" s="40" t="s">
        <v>242</v>
      </c>
      <c r="D1090" s="40">
        <v>409</v>
      </c>
      <c r="E1090" s="40" t="s">
        <v>22</v>
      </c>
      <c r="F1090" s="40">
        <f>COUNTIFS(Detalhe_Registro!$A:$A,A1090,Detalhe_Registro!$D:$D,B1090)</f>
        <v>1</v>
      </c>
      <c r="G1090" s="63">
        <v>1.4</v>
      </c>
      <c r="H1090" s="63">
        <v>1.4</v>
      </c>
      <c r="I1090" s="62">
        <f>SUMIFS(Detalhe_Registro!$F:$F,Detalhe_Registro!$A:$A,A1090,Detalhe_Registro!$D:$D,B1090)</f>
        <v>2322</v>
      </c>
      <c r="J1090" s="63">
        <f>SUMIFS(Detalhe_Registro!$G:$G,Detalhe_Registro!$A:$A,A1090,Detalhe_Registro!$D:$D,B1090)</f>
        <v>65.58</v>
      </c>
      <c r="K1090" s="40" t="str">
        <f>IF(G1090="","",IF(G1090&lt;Premissas!$C$8,"&lt; 1,00",IF(G1090&lt;Premissas!$C$9,"1,00 – 1,19",IF(G1090&lt;Premissas!$C$10,"1,20 – 1,39",IF(G1090&lt;Premissas!$C$11,"1,40 – 1,59",IF(G1090&lt;Premissas!$C$12,"1,60 – 1,99","≥ 2,00"))))))</f>
        <v>1,40 – 1,59</v>
      </c>
      <c r="L1090" s="64">
        <f>IF(G1090="","",MIN(Premissas!$C$17,IF(G1090&lt;Premissas!$C$8,Premissas!$E$7,IF(G1090&lt;Premissas!$C$9,Premissas!$E$8,IF(G1090&lt;Premissas!$C$10,Premissas!$E$9,IF(G1090&lt;Premissas!$C$11,Premissas!$E$10,IF(G1090&lt;Premissas!$C$12,Premissas!$E$11,Premissas!$E$12)))))))</f>
        <v>350</v>
      </c>
      <c r="M1090" s="65">
        <f>IF(OR(L1090="",L1090=0),0,L1090/Premissas!$C$16)</f>
        <v>13.461538461538462</v>
      </c>
      <c r="N1090" s="40" t="str">
        <f>IF(L1090&gt;=Premissas!$C$17,"SIM","NÃO")</f>
        <v>NÃO</v>
      </c>
    </row>
    <row r="1091" spans="1:14" ht="15" customHeight="1">
      <c r="A1091" s="40">
        <v>8</v>
      </c>
      <c r="B1091" s="40" t="s">
        <v>215</v>
      </c>
      <c r="C1091" s="40" t="s">
        <v>216</v>
      </c>
      <c r="D1091" s="40">
        <v>409</v>
      </c>
      <c r="E1091" s="40" t="s">
        <v>21</v>
      </c>
      <c r="F1091" s="40">
        <f>COUNTIFS(Detalhe_Registro!$A:$A,A1091,Detalhe_Registro!$D:$D,B1091)</f>
        <v>1</v>
      </c>
      <c r="G1091" s="63">
        <v>1.045455</v>
      </c>
      <c r="H1091" s="63">
        <v>1.045455</v>
      </c>
      <c r="I1091" s="62">
        <f>SUMIFS(Detalhe_Registro!$F:$F,Detalhe_Registro!$A:$A,A1091,Detalhe_Registro!$D:$D,B1091)</f>
        <v>50</v>
      </c>
      <c r="J1091" s="63">
        <f>SUMIFS(Detalhe_Registro!$G:$G,Detalhe_Registro!$A:$A,A1091,Detalhe_Registro!$D:$D,B1091)</f>
        <v>2.21</v>
      </c>
      <c r="K1091" s="40" t="str">
        <f>IF(G1091="","",IF(G1091&lt;Premissas!$C$8,"&lt; 1,00",IF(G1091&lt;Premissas!$C$9,"1,00 – 1,19",IF(G1091&lt;Premissas!$C$10,"1,20 – 1,39",IF(G1091&lt;Premissas!$C$11,"1,40 – 1,59",IF(G1091&lt;Premissas!$C$12,"1,60 – 1,99","≥ 2,00"))))))</f>
        <v>1,00 – 1,19</v>
      </c>
      <c r="L1091" s="64">
        <f>IF(G1091="","",MIN(Premissas!$C$17,IF(G1091&lt;Premissas!$C$8,Premissas!$E$7,IF(G1091&lt;Premissas!$C$9,Premissas!$E$8,IF(G1091&lt;Premissas!$C$10,Premissas!$E$9,IF(G1091&lt;Premissas!$C$11,Premissas!$E$10,IF(G1091&lt;Premissas!$C$12,Premissas!$E$11,Premissas!$E$12)))))))</f>
        <v>100</v>
      </c>
      <c r="M1091" s="65">
        <f>IF(OR(L1091="",L1091=0),0,L1091/Premissas!$C$16)</f>
        <v>3.8461538461538463</v>
      </c>
      <c r="N1091" s="40" t="str">
        <f>IF(L1091&gt;=Premissas!$C$17,"SIM","NÃO")</f>
        <v>NÃO</v>
      </c>
    </row>
    <row r="1092" spans="1:14" ht="15" customHeight="1">
      <c r="A1092" s="40">
        <v>8</v>
      </c>
      <c r="B1092" s="40" t="s">
        <v>169</v>
      </c>
      <c r="C1092" s="40" t="s">
        <v>170</v>
      </c>
      <c r="D1092" s="40">
        <v>409</v>
      </c>
      <c r="E1092" s="40" t="s">
        <v>22</v>
      </c>
      <c r="F1092" s="40">
        <f>COUNTIFS(Detalhe_Registro!$A:$A,A1092,Detalhe_Registro!$D:$D,B1092)</f>
        <v>1</v>
      </c>
      <c r="G1092" s="63">
        <v>1.24</v>
      </c>
      <c r="H1092" s="63">
        <v>1.24</v>
      </c>
      <c r="I1092" s="62">
        <f>SUMIFS(Detalhe_Registro!$F:$F,Detalhe_Registro!$A:$A,A1092,Detalhe_Registro!$D:$D,B1092)</f>
        <v>1755</v>
      </c>
      <c r="J1092" s="63">
        <f>SUMIFS(Detalhe_Registro!$G:$G,Detalhe_Registro!$A:$A,A1092,Detalhe_Registro!$D:$D,B1092)</f>
        <v>56.65</v>
      </c>
      <c r="K1092" s="40" t="str">
        <f>IF(G1092="","",IF(G1092&lt;Premissas!$C$8,"&lt; 1,00",IF(G1092&lt;Premissas!$C$9,"1,00 – 1,19",IF(G1092&lt;Premissas!$C$10,"1,20 – 1,39",IF(G1092&lt;Premissas!$C$11,"1,40 – 1,59",IF(G1092&lt;Premissas!$C$12,"1,60 – 1,99","≥ 2,00"))))))</f>
        <v>1,20 – 1,39</v>
      </c>
      <c r="L1092" s="64">
        <f>IF(G1092="","",MIN(Premissas!$C$17,IF(G1092&lt;Premissas!$C$8,Premissas!$E$7,IF(G1092&lt;Premissas!$C$9,Premissas!$E$8,IF(G1092&lt;Premissas!$C$10,Premissas!$E$9,IF(G1092&lt;Premissas!$C$11,Premissas!$E$10,IF(G1092&lt;Premissas!$C$12,Premissas!$E$11,Premissas!$E$12)))))))</f>
        <v>200</v>
      </c>
      <c r="M1092" s="65">
        <f>IF(OR(L1092="",L1092=0),0,L1092/Premissas!$C$16)</f>
        <v>7.6923076923076925</v>
      </c>
      <c r="N1092" s="40" t="str">
        <f>IF(L1092&gt;=Premissas!$C$17,"SIM","NÃO")</f>
        <v>NÃO</v>
      </c>
    </row>
    <row r="1093" spans="1:14" ht="15" customHeight="1">
      <c r="A1093" s="40">
        <v>8</v>
      </c>
      <c r="B1093" s="40" t="s">
        <v>375</v>
      </c>
      <c r="C1093" s="40" t="s">
        <v>376</v>
      </c>
      <c r="D1093" s="40">
        <v>409</v>
      </c>
      <c r="E1093" s="40" t="s">
        <v>21</v>
      </c>
      <c r="F1093" s="40">
        <f>COUNTIFS(Detalhe_Registro!$A:$A,A1093,Detalhe_Registro!$D:$D,B1093)</f>
        <v>1</v>
      </c>
      <c r="G1093" s="63">
        <v>1</v>
      </c>
      <c r="H1093" s="63">
        <v>1</v>
      </c>
      <c r="I1093" s="62">
        <f>SUMIFS(Detalhe_Registro!$F:$F,Detalhe_Registro!$A:$A,A1093,Detalhe_Registro!$D:$D,B1093)</f>
        <v>203</v>
      </c>
      <c r="J1093" s="63">
        <f>SUMIFS(Detalhe_Registro!$G:$G,Detalhe_Registro!$A:$A,A1093,Detalhe_Registro!$D:$D,B1093)</f>
        <v>9.14</v>
      </c>
      <c r="K1093" s="40" t="str">
        <f>IF(G1093="","",IF(G1093&lt;Premissas!$C$8,"&lt; 1,00",IF(G1093&lt;Premissas!$C$9,"1,00 – 1,19",IF(G1093&lt;Premissas!$C$10,"1,20 – 1,39",IF(G1093&lt;Premissas!$C$11,"1,40 – 1,59",IF(G1093&lt;Premissas!$C$12,"1,60 – 1,99","≥ 2,00"))))))</f>
        <v>1,00 – 1,19</v>
      </c>
      <c r="L1093" s="64">
        <f>IF(G1093="","",MIN(Premissas!$C$17,IF(G1093&lt;Premissas!$C$8,Premissas!$E$7,IF(G1093&lt;Premissas!$C$9,Premissas!$E$8,IF(G1093&lt;Premissas!$C$10,Premissas!$E$9,IF(G1093&lt;Premissas!$C$11,Premissas!$E$10,IF(G1093&lt;Premissas!$C$12,Premissas!$E$11,Premissas!$E$12)))))))</f>
        <v>100</v>
      </c>
      <c r="M1093" s="65">
        <f>IF(OR(L1093="",L1093=0),0,L1093/Premissas!$C$16)</f>
        <v>3.8461538461538463</v>
      </c>
      <c r="N1093" s="40" t="str">
        <f>IF(L1093&gt;=Premissas!$C$17,"SIM","NÃO")</f>
        <v>NÃO</v>
      </c>
    </row>
    <row r="1094" spans="1:14" ht="15" customHeight="1">
      <c r="A1094" s="40">
        <v>8</v>
      </c>
      <c r="B1094" s="40" t="s">
        <v>305</v>
      </c>
      <c r="C1094" s="40" t="s">
        <v>306</v>
      </c>
      <c r="D1094" s="40">
        <v>409</v>
      </c>
      <c r="E1094" s="40" t="s">
        <v>21</v>
      </c>
      <c r="F1094" s="40">
        <f>COUNTIFS(Detalhe_Registro!$A:$A,A1094,Detalhe_Registro!$D:$D,B1094)</f>
        <v>1</v>
      </c>
      <c r="G1094" s="63">
        <v>0.63636400000000004</v>
      </c>
      <c r="H1094" s="63">
        <v>0.63636400000000004</v>
      </c>
      <c r="I1094" s="62">
        <f>SUMIFS(Detalhe_Registro!$F:$F,Detalhe_Registro!$A:$A,A1094,Detalhe_Registro!$D:$D,B1094)</f>
        <v>14</v>
      </c>
      <c r="J1094" s="63">
        <f>SUMIFS(Detalhe_Registro!$G:$G,Detalhe_Registro!$A:$A,A1094,Detalhe_Registro!$D:$D,B1094)</f>
        <v>0.97</v>
      </c>
      <c r="K1094" s="40" t="str">
        <f>IF(G1094="","",IF(G1094&lt;Premissas!$C$8,"&lt; 1,00",IF(G1094&lt;Premissas!$C$9,"1,00 – 1,19",IF(G1094&lt;Premissas!$C$10,"1,20 – 1,39",IF(G1094&lt;Premissas!$C$11,"1,40 – 1,59",IF(G1094&lt;Premissas!$C$12,"1,60 – 1,99","≥ 2,00"))))))</f>
        <v>&lt; 1,00</v>
      </c>
      <c r="L1094" s="64">
        <f>IF(G1094="","",MIN(Premissas!$C$17,IF(G1094&lt;Premissas!$C$8,Premissas!$E$7,IF(G1094&lt;Premissas!$C$9,Premissas!$E$8,IF(G1094&lt;Premissas!$C$10,Premissas!$E$9,IF(G1094&lt;Premissas!$C$11,Premissas!$E$10,IF(G1094&lt;Premissas!$C$12,Premissas!$E$11,Premissas!$E$12)))))))</f>
        <v>0</v>
      </c>
      <c r="M1094" s="65">
        <f>IF(OR(L1094="",L1094=0),0,L1094/Premissas!$C$16)</f>
        <v>0</v>
      </c>
      <c r="N1094" s="40" t="str">
        <f>IF(L1094&gt;=Premissas!$C$17,"SIM","NÃO")</f>
        <v>NÃO</v>
      </c>
    </row>
    <row r="1095" spans="1:14" ht="15" customHeight="1">
      <c r="A1095" s="40">
        <v>8</v>
      </c>
      <c r="B1095" s="40" t="s">
        <v>393</v>
      </c>
      <c r="C1095" s="40" t="s">
        <v>394</v>
      </c>
      <c r="D1095" s="40">
        <v>409</v>
      </c>
      <c r="E1095" s="40" t="s">
        <v>19</v>
      </c>
      <c r="F1095" s="40">
        <f>COUNTIFS(Detalhe_Registro!$A:$A,A1095,Detalhe_Registro!$D:$D,B1095)</f>
        <v>1</v>
      </c>
      <c r="G1095" s="63">
        <v>1.9583330000000001</v>
      </c>
      <c r="H1095" s="63">
        <v>1.9583330000000001</v>
      </c>
      <c r="I1095" s="62">
        <f>SUMIFS(Detalhe_Registro!$F:$F,Detalhe_Registro!$A:$A,A1095,Detalhe_Registro!$D:$D,B1095)</f>
        <v>140</v>
      </c>
      <c r="J1095" s="63">
        <f>SUMIFS(Detalhe_Registro!$G:$G,Detalhe_Registro!$A:$A,A1095,Detalhe_Registro!$D:$D,B1095)</f>
        <v>3</v>
      </c>
      <c r="K1095" s="40" t="str">
        <f>IF(G1095="","",IF(G1095&lt;Premissas!$C$8,"&lt; 1,00",IF(G1095&lt;Premissas!$C$9,"1,00 – 1,19",IF(G1095&lt;Premissas!$C$10,"1,20 – 1,39",IF(G1095&lt;Premissas!$C$11,"1,40 – 1,59",IF(G1095&lt;Premissas!$C$12,"1,60 – 1,99","≥ 2,00"))))))</f>
        <v>≥ 2,00</v>
      </c>
      <c r="L1095" s="64">
        <f>IF(G1095="","",MIN(Premissas!$C$17,IF(G1095&lt;Premissas!$C$8,Premissas!$E$7,IF(G1095&lt;Premissas!$C$9,Premissas!$E$8,IF(G1095&lt;Premissas!$C$10,Premissas!$E$9,IF(G1095&lt;Premissas!$C$11,Premissas!$E$10,IF(G1095&lt;Premissas!$C$12,Premissas!$E$11,Premissas!$E$12)))))))</f>
        <v>750</v>
      </c>
      <c r="M1095" s="65">
        <f>IF(OR(L1095="",L1095=0),0,L1095/Premissas!$C$16)</f>
        <v>28.846153846153847</v>
      </c>
      <c r="N1095" s="40" t="str">
        <f>IF(L1095&gt;=Premissas!$C$17,"SIM","NÃO")</f>
        <v>SIM</v>
      </c>
    </row>
    <row r="1096" spans="1:14" ht="15" customHeight="1">
      <c r="A1096" s="40">
        <v>8</v>
      </c>
      <c r="B1096" s="40" t="s">
        <v>147</v>
      </c>
      <c r="C1096" s="40" t="s">
        <v>148</v>
      </c>
      <c r="D1096" s="40">
        <v>409</v>
      </c>
      <c r="E1096" s="40" t="s">
        <v>19</v>
      </c>
      <c r="F1096" s="40">
        <f>COUNTIFS(Detalhe_Registro!$A:$A,A1096,Detalhe_Registro!$D:$D,B1096)</f>
        <v>1</v>
      </c>
      <c r="G1096" s="63">
        <v>0.66666700000000001</v>
      </c>
      <c r="H1096" s="63">
        <v>0.66666700000000001</v>
      </c>
      <c r="I1096" s="62">
        <f>SUMIFS(Detalhe_Registro!$F:$F,Detalhe_Registro!$A:$A,A1096,Detalhe_Registro!$D:$D,B1096)</f>
        <v>3</v>
      </c>
      <c r="J1096" s="63">
        <f>SUMIFS(Detalhe_Registro!$G:$G,Detalhe_Registro!$A:$A,A1096,Detalhe_Registro!$D:$D,B1096)</f>
        <v>0.19</v>
      </c>
      <c r="K1096" s="40" t="str">
        <f>IF(G1096="","",IF(G1096&lt;Premissas!$C$8,"&lt; 1,00",IF(G1096&lt;Premissas!$C$9,"1,00 – 1,19",IF(G1096&lt;Premissas!$C$10,"1,20 – 1,39",IF(G1096&lt;Premissas!$C$11,"1,40 – 1,59",IF(G1096&lt;Premissas!$C$12,"1,60 – 1,99","≥ 2,00"))))))</f>
        <v>&lt; 1,00</v>
      </c>
      <c r="L1096" s="64">
        <f>IF(G1096="","",MIN(Premissas!$C$17,IF(G1096&lt;Premissas!$C$8,Premissas!$E$7,IF(G1096&lt;Premissas!$C$9,Premissas!$E$8,IF(G1096&lt;Premissas!$C$10,Premissas!$E$9,IF(G1096&lt;Premissas!$C$11,Premissas!$E$10,IF(G1096&lt;Premissas!$C$12,Premissas!$E$11,Premissas!$E$12)))))))</f>
        <v>0</v>
      </c>
      <c r="M1096" s="65">
        <f>IF(OR(L1096="",L1096=0),0,L1096/Premissas!$C$16)</f>
        <v>0</v>
      </c>
      <c r="N1096" s="40" t="str">
        <f>IF(L1096&gt;=Premissas!$C$17,"SIM","NÃO")</f>
        <v>NÃO</v>
      </c>
    </row>
    <row r="1097" spans="1:14" ht="15" customHeight="1">
      <c r="A1097" s="40">
        <v>8</v>
      </c>
      <c r="B1097" s="40" t="s">
        <v>183</v>
      </c>
      <c r="C1097" s="40" t="s">
        <v>184</v>
      </c>
      <c r="D1097" s="40">
        <v>409</v>
      </c>
      <c r="E1097" s="40" t="s">
        <v>22</v>
      </c>
      <c r="F1097" s="40">
        <f>COUNTIFS(Detalhe_Registro!$A:$A,A1097,Detalhe_Registro!$D:$D,B1097)</f>
        <v>1</v>
      </c>
      <c r="G1097" s="63">
        <v>1.68</v>
      </c>
      <c r="H1097" s="63">
        <v>1.68</v>
      </c>
      <c r="I1097" s="62">
        <f>SUMIFS(Detalhe_Registro!$F:$F,Detalhe_Registro!$A:$A,A1097,Detalhe_Registro!$D:$D,B1097)</f>
        <v>1852</v>
      </c>
      <c r="J1097" s="63">
        <f>SUMIFS(Detalhe_Registro!$G:$G,Detalhe_Registro!$A:$A,A1097,Detalhe_Registro!$D:$D,B1097)</f>
        <v>43.75</v>
      </c>
      <c r="K1097" s="40" t="str">
        <f>IF(G1097="","",IF(G1097&lt;Premissas!$C$8,"&lt; 1,00",IF(G1097&lt;Premissas!$C$9,"1,00 – 1,19",IF(G1097&lt;Premissas!$C$10,"1,20 – 1,39",IF(G1097&lt;Premissas!$C$11,"1,40 – 1,59",IF(G1097&lt;Premissas!$C$12,"1,60 – 1,99","≥ 2,00"))))))</f>
        <v>1,60 – 1,99</v>
      </c>
      <c r="L1097" s="64">
        <f>IF(G1097="","",MIN(Premissas!$C$17,IF(G1097&lt;Premissas!$C$8,Premissas!$E$7,IF(G1097&lt;Premissas!$C$9,Premissas!$E$8,IF(G1097&lt;Premissas!$C$10,Premissas!$E$9,IF(G1097&lt;Premissas!$C$11,Premissas!$E$10,IF(G1097&lt;Premissas!$C$12,Premissas!$E$11,Premissas!$E$12)))))))</f>
        <v>500</v>
      </c>
      <c r="M1097" s="65">
        <f>IF(OR(L1097="",L1097=0),0,L1097/Premissas!$C$16)</f>
        <v>19.23076923076923</v>
      </c>
      <c r="N1097" s="40" t="str">
        <f>IF(L1097&gt;=Premissas!$C$17,"SIM","NÃO")</f>
        <v>NÃO</v>
      </c>
    </row>
    <row r="1098" spans="1:14" ht="15" customHeight="1">
      <c r="A1098" s="40">
        <v>8</v>
      </c>
      <c r="B1098" s="40" t="s">
        <v>189</v>
      </c>
      <c r="C1098" s="40" t="s">
        <v>190</v>
      </c>
      <c r="D1098" s="40">
        <v>409</v>
      </c>
      <c r="E1098" s="40" t="s">
        <v>1937</v>
      </c>
      <c r="F1098" s="40">
        <f>COUNTIFS(Detalhe_Registro!$A:$A,A1098,Detalhe_Registro!$D:$D,B1098)</f>
        <v>2</v>
      </c>
      <c r="G1098" s="63">
        <v>2.6</v>
      </c>
      <c r="H1098" s="63">
        <v>2.2772730000000001</v>
      </c>
      <c r="I1098" s="62">
        <f>SUMIFS(Detalhe_Registro!$F:$F,Detalhe_Registro!$A:$A,A1098,Detalhe_Registro!$D:$D,B1098)</f>
        <v>2261</v>
      </c>
      <c r="J1098" s="63">
        <f>SUMIFS(Detalhe_Registro!$G:$G,Detalhe_Registro!$A:$A,A1098,Detalhe_Registro!$D:$D,B1098)</f>
        <v>37.78</v>
      </c>
      <c r="K1098" s="40" t="str">
        <f>IF(G1098="","",IF(G1098&lt;Premissas!$C$8,"&lt; 1,00",IF(G1098&lt;Premissas!$C$9,"1,00 – 1,19",IF(G1098&lt;Premissas!$C$10,"1,20 – 1,39",IF(G1098&lt;Premissas!$C$11,"1,40 – 1,59",IF(G1098&lt;Premissas!$C$12,"1,60 – 1,99","≥ 2,00"))))))</f>
        <v>≥ 2,00</v>
      </c>
      <c r="L1098" s="64">
        <f>IF(G1098="","",MIN(Premissas!$C$17,IF(G1098&lt;Premissas!$C$8,Premissas!$E$7,IF(G1098&lt;Premissas!$C$9,Premissas!$E$8,IF(G1098&lt;Premissas!$C$10,Premissas!$E$9,IF(G1098&lt;Premissas!$C$11,Premissas!$E$10,IF(G1098&lt;Premissas!$C$12,Premissas!$E$11,Premissas!$E$12)))))))</f>
        <v>750</v>
      </c>
      <c r="M1098" s="65">
        <f>IF(OR(L1098="",L1098=0),0,L1098/Premissas!$C$16)</f>
        <v>28.846153846153847</v>
      </c>
      <c r="N1098" s="40" t="str">
        <f>IF(L1098&gt;=Premissas!$C$17,"SIM","NÃO")</f>
        <v>SIM</v>
      </c>
    </row>
    <row r="1099" spans="1:14" ht="15" customHeight="1">
      <c r="A1099" s="40">
        <v>8</v>
      </c>
      <c r="B1099" s="40" t="s">
        <v>283</v>
      </c>
      <c r="C1099" s="40" t="s">
        <v>284</v>
      </c>
      <c r="D1099" s="40">
        <v>409</v>
      </c>
      <c r="E1099" s="40" t="s">
        <v>21</v>
      </c>
      <c r="F1099" s="40">
        <f>COUNTIFS(Detalhe_Registro!$A:$A,A1099,Detalhe_Registro!$D:$D,B1099)</f>
        <v>1</v>
      </c>
      <c r="G1099" s="63">
        <v>2.8636360000000001</v>
      </c>
      <c r="H1099" s="63">
        <v>2.8636360000000001</v>
      </c>
      <c r="I1099" s="62">
        <f>SUMIFS(Detalhe_Registro!$F:$F,Detalhe_Registro!$A:$A,A1099,Detalhe_Registro!$D:$D,B1099)</f>
        <v>10</v>
      </c>
      <c r="J1099" s="63">
        <f>SUMIFS(Detalhe_Registro!$G:$G,Detalhe_Registro!$A:$A,A1099,Detalhe_Registro!$D:$D,B1099)</f>
        <v>0.16</v>
      </c>
      <c r="K1099" s="40" t="str">
        <f>IF(G1099="","",IF(G1099&lt;Premissas!$C$8,"&lt; 1,00",IF(G1099&lt;Premissas!$C$9,"1,00 – 1,19",IF(G1099&lt;Premissas!$C$10,"1,20 – 1,39",IF(G1099&lt;Premissas!$C$11,"1,40 – 1,59",IF(G1099&lt;Premissas!$C$12,"1,60 – 1,99","≥ 2,00"))))))</f>
        <v>≥ 2,00</v>
      </c>
      <c r="L1099" s="64">
        <f>IF(G1099="","",MIN(Premissas!$C$17,IF(G1099&lt;Premissas!$C$8,Premissas!$E$7,IF(G1099&lt;Premissas!$C$9,Premissas!$E$8,IF(G1099&lt;Premissas!$C$10,Premissas!$E$9,IF(G1099&lt;Premissas!$C$11,Premissas!$E$10,IF(G1099&lt;Premissas!$C$12,Premissas!$E$11,Premissas!$E$12)))))))</f>
        <v>750</v>
      </c>
      <c r="M1099" s="65">
        <f>IF(OR(L1099="",L1099=0),0,L1099/Premissas!$C$16)</f>
        <v>28.846153846153847</v>
      </c>
      <c r="N1099" s="40" t="str">
        <f>IF(L1099&gt;=Premissas!$C$17,"SIM","NÃO")</f>
        <v>SIM</v>
      </c>
    </row>
    <row r="1100" spans="1:14" ht="15" customHeight="1">
      <c r="A1100" s="40">
        <v>8</v>
      </c>
      <c r="B1100" s="40" t="s">
        <v>203</v>
      </c>
      <c r="C1100" s="40" t="s">
        <v>204</v>
      </c>
      <c r="D1100" s="40">
        <v>409</v>
      </c>
      <c r="E1100" s="40" t="s">
        <v>1940</v>
      </c>
      <c r="F1100" s="40">
        <f>COUNTIFS(Detalhe_Registro!$A:$A,A1100,Detalhe_Registro!$D:$D,B1100)</f>
        <v>3</v>
      </c>
      <c r="G1100" s="63">
        <v>1.44</v>
      </c>
      <c r="H1100" s="63">
        <v>0.95601000000000003</v>
      </c>
      <c r="I1100" s="62">
        <f>SUMIFS(Detalhe_Registro!$F:$F,Detalhe_Registro!$A:$A,A1100,Detalhe_Registro!$D:$D,B1100)</f>
        <v>483</v>
      </c>
      <c r="J1100" s="63">
        <f>SUMIFS(Detalhe_Registro!$G:$G,Detalhe_Registro!$A:$A,A1100,Detalhe_Registro!$D:$D,B1100)</f>
        <v>22.23</v>
      </c>
      <c r="K1100" s="40" t="str">
        <f>IF(G1100="","",IF(G1100&lt;Premissas!$C$8,"&lt; 1,00",IF(G1100&lt;Premissas!$C$9,"1,00 – 1,19",IF(G1100&lt;Premissas!$C$10,"1,20 – 1,39",IF(G1100&lt;Premissas!$C$11,"1,40 – 1,59",IF(G1100&lt;Premissas!$C$12,"1,60 – 1,99","≥ 2,00"))))))</f>
        <v>1,40 – 1,59</v>
      </c>
      <c r="L1100" s="64">
        <f>IF(G1100="","",MIN(Premissas!$C$17,IF(G1100&lt;Premissas!$C$8,Premissas!$E$7,IF(G1100&lt;Premissas!$C$9,Premissas!$E$8,IF(G1100&lt;Premissas!$C$10,Premissas!$E$9,IF(G1100&lt;Premissas!$C$11,Premissas!$E$10,IF(G1100&lt;Premissas!$C$12,Premissas!$E$11,Premissas!$E$12)))))))</f>
        <v>350</v>
      </c>
      <c r="M1100" s="65">
        <f>IF(OR(L1100="",L1100=0),0,L1100/Premissas!$C$16)</f>
        <v>13.461538461538462</v>
      </c>
      <c r="N1100" s="40" t="str">
        <f>IF(L1100&gt;=Premissas!$C$17,"SIM","NÃO")</f>
        <v>NÃO</v>
      </c>
    </row>
    <row r="1101" spans="1:14" ht="15" customHeight="1">
      <c r="A1101" s="40">
        <v>8</v>
      </c>
      <c r="B1101" s="40" t="s">
        <v>161</v>
      </c>
      <c r="C1101" s="40" t="s">
        <v>162</v>
      </c>
      <c r="D1101" s="40">
        <v>409</v>
      </c>
      <c r="E1101" s="40" t="s">
        <v>19</v>
      </c>
      <c r="F1101" s="40">
        <f>COUNTIFS(Detalhe_Registro!$A:$A,A1101,Detalhe_Registro!$D:$D,B1101)</f>
        <v>1</v>
      </c>
      <c r="G1101" s="63">
        <v>1.375</v>
      </c>
      <c r="H1101" s="63">
        <v>1.375</v>
      </c>
      <c r="I1101" s="62">
        <f>SUMIFS(Detalhe_Registro!$F:$F,Detalhe_Registro!$A:$A,A1101,Detalhe_Registro!$D:$D,B1101)</f>
        <v>547</v>
      </c>
      <c r="J1101" s="63">
        <f>SUMIFS(Detalhe_Registro!$G:$G,Detalhe_Registro!$A:$A,A1101,Detalhe_Registro!$D:$D,B1101)</f>
        <v>16.829999999999998</v>
      </c>
      <c r="K1101" s="40" t="str">
        <f>IF(G1101="","",IF(G1101&lt;Premissas!$C$8,"&lt; 1,00",IF(G1101&lt;Premissas!$C$9,"1,00 – 1,19",IF(G1101&lt;Premissas!$C$10,"1,20 – 1,39",IF(G1101&lt;Premissas!$C$11,"1,40 – 1,59",IF(G1101&lt;Premissas!$C$12,"1,60 – 1,99","≥ 2,00"))))))</f>
        <v>1,20 – 1,39</v>
      </c>
      <c r="L1101" s="64">
        <f>IF(G1101="","",MIN(Premissas!$C$17,IF(G1101&lt;Premissas!$C$8,Premissas!$E$7,IF(G1101&lt;Premissas!$C$9,Premissas!$E$8,IF(G1101&lt;Premissas!$C$10,Premissas!$E$9,IF(G1101&lt;Premissas!$C$11,Premissas!$E$10,IF(G1101&lt;Premissas!$C$12,Premissas!$E$11,Premissas!$E$12)))))))</f>
        <v>200</v>
      </c>
      <c r="M1101" s="65">
        <f>IF(OR(L1101="",L1101=0),0,L1101/Premissas!$C$16)</f>
        <v>7.6923076923076925</v>
      </c>
      <c r="N1101" s="40" t="str">
        <f>IF(L1101&gt;=Premissas!$C$17,"SIM","NÃO")</f>
        <v>NÃO</v>
      </c>
    </row>
    <row r="1102" spans="1:14" ht="15" customHeight="1">
      <c r="A1102" s="40">
        <v>8</v>
      </c>
      <c r="B1102" s="40" t="s">
        <v>417</v>
      </c>
      <c r="C1102" s="40" t="s">
        <v>418</v>
      </c>
      <c r="D1102" s="40">
        <v>409</v>
      </c>
      <c r="E1102" s="40" t="s">
        <v>19</v>
      </c>
      <c r="F1102" s="40">
        <f>COUNTIFS(Detalhe_Registro!$A:$A,A1102,Detalhe_Registro!$D:$D,B1102)</f>
        <v>1</v>
      </c>
      <c r="G1102" s="63">
        <v>1.5</v>
      </c>
      <c r="H1102" s="63">
        <v>1.5</v>
      </c>
      <c r="I1102" s="62">
        <f>SUMIFS(Detalhe_Registro!$F:$F,Detalhe_Registro!$A:$A,A1102,Detalhe_Registro!$D:$D,B1102)</f>
        <v>260</v>
      </c>
      <c r="J1102" s="63">
        <f>SUMIFS(Detalhe_Registro!$G:$G,Detalhe_Registro!$A:$A,A1102,Detalhe_Registro!$D:$D,B1102)</f>
        <v>7.31</v>
      </c>
      <c r="K1102" s="40" t="str">
        <f>IF(G1102="","",IF(G1102&lt;Premissas!$C$8,"&lt; 1,00",IF(G1102&lt;Premissas!$C$9,"1,00 – 1,19",IF(G1102&lt;Premissas!$C$10,"1,20 – 1,39",IF(G1102&lt;Premissas!$C$11,"1,40 – 1,59",IF(G1102&lt;Premissas!$C$12,"1,60 – 1,99","≥ 2,00"))))))</f>
        <v>1,40 – 1,59</v>
      </c>
      <c r="L1102" s="64">
        <f>IF(G1102="","",MIN(Premissas!$C$17,IF(G1102&lt;Premissas!$C$8,Premissas!$E$7,IF(G1102&lt;Premissas!$C$9,Premissas!$E$8,IF(G1102&lt;Premissas!$C$10,Premissas!$E$9,IF(G1102&lt;Premissas!$C$11,Premissas!$E$10,IF(G1102&lt;Premissas!$C$12,Premissas!$E$11,Premissas!$E$12)))))))</f>
        <v>350</v>
      </c>
      <c r="M1102" s="65">
        <f>IF(OR(L1102="",L1102=0),0,L1102/Premissas!$C$16)</f>
        <v>13.461538461538462</v>
      </c>
      <c r="N1102" s="40" t="str">
        <f>IF(L1102&gt;=Premissas!$C$17,"SIM","NÃO")</f>
        <v>NÃO</v>
      </c>
    </row>
    <row r="1103" spans="1:14" ht="15" customHeight="1">
      <c r="A1103" s="40">
        <v>8</v>
      </c>
      <c r="B1103" s="40" t="s">
        <v>295</v>
      </c>
      <c r="C1103" s="40" t="s">
        <v>296</v>
      </c>
      <c r="D1103" s="40">
        <v>409</v>
      </c>
      <c r="E1103" s="40" t="s">
        <v>19</v>
      </c>
      <c r="F1103" s="40">
        <f>COUNTIFS(Detalhe_Registro!$A:$A,A1103,Detalhe_Registro!$D:$D,B1103)</f>
        <v>1</v>
      </c>
      <c r="G1103" s="63">
        <v>2.2083330000000001</v>
      </c>
      <c r="H1103" s="63">
        <v>2.2083330000000001</v>
      </c>
      <c r="I1103" s="62">
        <f>SUMIFS(Detalhe_Registro!$F:$F,Detalhe_Registro!$A:$A,A1103,Detalhe_Registro!$D:$D,B1103)</f>
        <v>327</v>
      </c>
      <c r="J1103" s="63">
        <f>SUMIFS(Detalhe_Registro!$G:$G,Detalhe_Registro!$A:$A,A1103,Detalhe_Registro!$D:$D,B1103)</f>
        <v>6.13</v>
      </c>
      <c r="K1103" s="40" t="str">
        <f>IF(G1103="","",IF(G1103&lt;Premissas!$C$8,"&lt; 1,00",IF(G1103&lt;Premissas!$C$9,"1,00 – 1,19",IF(G1103&lt;Premissas!$C$10,"1,20 – 1,39",IF(G1103&lt;Premissas!$C$11,"1,40 – 1,59",IF(G1103&lt;Premissas!$C$12,"1,60 – 1,99","≥ 2,00"))))))</f>
        <v>≥ 2,00</v>
      </c>
      <c r="L1103" s="64">
        <f>IF(G1103="","",MIN(Premissas!$C$17,IF(G1103&lt;Premissas!$C$8,Premissas!$E$7,IF(G1103&lt;Premissas!$C$9,Premissas!$E$8,IF(G1103&lt;Premissas!$C$10,Premissas!$E$9,IF(G1103&lt;Premissas!$C$11,Premissas!$E$10,IF(G1103&lt;Premissas!$C$12,Premissas!$E$11,Premissas!$E$12)))))))</f>
        <v>750</v>
      </c>
      <c r="M1103" s="65">
        <f>IF(OR(L1103="",L1103=0),0,L1103/Premissas!$C$16)</f>
        <v>28.846153846153847</v>
      </c>
      <c r="N1103" s="40" t="str">
        <f>IF(L1103&gt;=Premissas!$C$17,"SIM","NÃO")</f>
        <v>SIM</v>
      </c>
    </row>
    <row r="1104" spans="1:14" ht="15" customHeight="1">
      <c r="A1104" s="40">
        <v>8</v>
      </c>
      <c r="B1104" s="40" t="s">
        <v>269</v>
      </c>
      <c r="C1104" s="40" t="s">
        <v>270</v>
      </c>
      <c r="D1104" s="40">
        <v>409</v>
      </c>
      <c r="E1104" s="40" t="s">
        <v>19</v>
      </c>
      <c r="F1104" s="40">
        <f>COUNTIFS(Detalhe_Registro!$A:$A,A1104,Detalhe_Registro!$D:$D,B1104)</f>
        <v>1</v>
      </c>
      <c r="G1104" s="63">
        <v>0.70833299999999999</v>
      </c>
      <c r="H1104" s="63">
        <v>0.70833299999999999</v>
      </c>
      <c r="I1104" s="62">
        <f>SUMIFS(Detalhe_Registro!$F:$F,Detalhe_Registro!$A:$A,A1104,Detalhe_Registro!$D:$D,B1104)</f>
        <v>941</v>
      </c>
      <c r="J1104" s="63">
        <f>SUMIFS(Detalhe_Registro!$G:$G,Detalhe_Registro!$A:$A,A1104,Detalhe_Registro!$D:$D,B1104)</f>
        <v>54.19</v>
      </c>
      <c r="K1104" s="40" t="str">
        <f>IF(G1104="","",IF(G1104&lt;Premissas!$C$8,"&lt; 1,00",IF(G1104&lt;Premissas!$C$9,"1,00 – 1,19",IF(G1104&lt;Premissas!$C$10,"1,20 – 1,39",IF(G1104&lt;Premissas!$C$11,"1,40 – 1,59",IF(G1104&lt;Premissas!$C$12,"1,60 – 1,99","≥ 2,00"))))))</f>
        <v>&lt; 1,00</v>
      </c>
      <c r="L1104" s="64">
        <f>IF(G1104="","",MIN(Premissas!$C$17,IF(G1104&lt;Premissas!$C$8,Premissas!$E$7,IF(G1104&lt;Premissas!$C$9,Premissas!$E$8,IF(G1104&lt;Premissas!$C$10,Premissas!$E$9,IF(G1104&lt;Premissas!$C$11,Premissas!$E$10,IF(G1104&lt;Premissas!$C$12,Premissas!$E$11,Premissas!$E$12)))))))</f>
        <v>0</v>
      </c>
      <c r="M1104" s="65">
        <f>IF(OR(L1104="",L1104=0),0,L1104/Premissas!$C$16)</f>
        <v>0</v>
      </c>
      <c r="N1104" s="40" t="str">
        <f>IF(L1104&gt;=Premissas!$C$17,"SIM","NÃO")</f>
        <v>NÃO</v>
      </c>
    </row>
    <row r="1105" spans="1:14" ht="15" customHeight="1">
      <c r="A1105" s="40">
        <v>8</v>
      </c>
      <c r="B1105" s="40" t="s">
        <v>1736</v>
      </c>
      <c r="C1105" s="40" t="s">
        <v>1737</v>
      </c>
      <c r="D1105" s="40">
        <v>409</v>
      </c>
      <c r="E1105" s="40" t="s">
        <v>19</v>
      </c>
      <c r="F1105" s="40">
        <f>COUNTIFS(Detalhe_Registro!$A:$A,A1105,Detalhe_Registro!$D:$D,B1105)</f>
        <v>1</v>
      </c>
      <c r="G1105" s="63">
        <v>4.9166670000000003</v>
      </c>
      <c r="H1105" s="63">
        <v>4.9166670000000003</v>
      </c>
      <c r="I1105" s="62">
        <f>SUMIFS(Detalhe_Registro!$F:$F,Detalhe_Registro!$A:$A,A1105,Detalhe_Registro!$D:$D,B1105)</f>
        <v>288</v>
      </c>
      <c r="J1105" s="63">
        <f>SUMIFS(Detalhe_Registro!$G:$G,Detalhe_Registro!$A:$A,A1105,Detalhe_Registro!$D:$D,B1105)</f>
        <v>2.44</v>
      </c>
      <c r="K1105" s="40" t="str">
        <f>IF(G1105="","",IF(G1105&lt;Premissas!$C$8,"&lt; 1,00",IF(G1105&lt;Premissas!$C$9,"1,00 – 1,19",IF(G1105&lt;Premissas!$C$10,"1,20 – 1,39",IF(G1105&lt;Premissas!$C$11,"1,40 – 1,59",IF(G1105&lt;Premissas!$C$12,"1,60 – 1,99","≥ 2,00"))))))</f>
        <v>≥ 2,00</v>
      </c>
      <c r="L1105" s="64">
        <f>IF(G1105="","",MIN(Premissas!$C$17,IF(G1105&lt;Premissas!$C$8,Premissas!$E$7,IF(G1105&lt;Premissas!$C$9,Premissas!$E$8,IF(G1105&lt;Premissas!$C$10,Premissas!$E$9,IF(G1105&lt;Premissas!$C$11,Premissas!$E$10,IF(G1105&lt;Premissas!$C$12,Premissas!$E$11,Premissas!$E$12)))))))</f>
        <v>750</v>
      </c>
      <c r="M1105" s="65">
        <f>IF(OR(L1105="",L1105=0),0,L1105/Premissas!$C$16)</f>
        <v>28.846153846153847</v>
      </c>
      <c r="N1105" s="40" t="str">
        <f>IF(L1105&gt;=Premissas!$C$17,"SIM","NÃO")</f>
        <v>SIM</v>
      </c>
    </row>
    <row r="1106" spans="1:14" ht="15" customHeight="1">
      <c r="A1106" s="40">
        <v>8</v>
      </c>
      <c r="B1106" s="40" t="s">
        <v>223</v>
      </c>
      <c r="C1106" s="40" t="s">
        <v>224</v>
      </c>
      <c r="D1106" s="40">
        <v>409</v>
      </c>
      <c r="E1106" s="40" t="s">
        <v>22</v>
      </c>
      <c r="F1106" s="40">
        <f>COUNTIFS(Detalhe_Registro!$A:$A,A1106,Detalhe_Registro!$D:$D,B1106)</f>
        <v>1</v>
      </c>
      <c r="G1106" s="63">
        <v>1.44</v>
      </c>
      <c r="H1106" s="63">
        <v>1.44</v>
      </c>
      <c r="I1106" s="62">
        <f>SUMIFS(Detalhe_Registro!$F:$F,Detalhe_Registro!$A:$A,A1106,Detalhe_Registro!$D:$D,B1106)</f>
        <v>2969</v>
      </c>
      <c r="J1106" s="63">
        <f>SUMIFS(Detalhe_Registro!$G:$G,Detalhe_Registro!$A:$A,A1106,Detalhe_Registro!$D:$D,B1106)</f>
        <v>81.599999999999994</v>
      </c>
      <c r="K1106" s="40" t="str">
        <f>IF(G1106="","",IF(G1106&lt;Premissas!$C$8,"&lt; 1,00",IF(G1106&lt;Premissas!$C$9,"1,00 – 1,19",IF(G1106&lt;Premissas!$C$10,"1,20 – 1,39",IF(G1106&lt;Premissas!$C$11,"1,40 – 1,59",IF(G1106&lt;Premissas!$C$12,"1,60 – 1,99","≥ 2,00"))))))</f>
        <v>1,40 – 1,59</v>
      </c>
      <c r="L1106" s="64">
        <f>IF(G1106="","",MIN(Premissas!$C$17,IF(G1106&lt;Premissas!$C$8,Premissas!$E$7,IF(G1106&lt;Premissas!$C$9,Premissas!$E$8,IF(G1106&lt;Premissas!$C$10,Premissas!$E$9,IF(G1106&lt;Premissas!$C$11,Premissas!$E$10,IF(G1106&lt;Premissas!$C$12,Premissas!$E$11,Premissas!$E$12)))))))</f>
        <v>350</v>
      </c>
      <c r="M1106" s="65">
        <f>IF(OR(L1106="",L1106=0),0,L1106/Premissas!$C$16)</f>
        <v>13.461538461538462</v>
      </c>
      <c r="N1106" s="40" t="str">
        <f>IF(L1106&gt;=Premissas!$C$17,"SIM","NÃO")</f>
        <v>NÃO</v>
      </c>
    </row>
    <row r="1107" spans="1:14" ht="15" customHeight="1">
      <c r="A1107" s="40">
        <v>8</v>
      </c>
      <c r="B1107" s="40" t="s">
        <v>307</v>
      </c>
      <c r="C1107" s="40" t="s">
        <v>308</v>
      </c>
      <c r="D1107" s="40">
        <v>409</v>
      </c>
      <c r="E1107" s="40" t="s">
        <v>21</v>
      </c>
      <c r="F1107" s="40">
        <f>COUNTIFS(Detalhe_Registro!$A:$A,A1107,Detalhe_Registro!$D:$D,B1107)</f>
        <v>1</v>
      </c>
      <c r="G1107" s="63">
        <v>0.13636400000000001</v>
      </c>
      <c r="H1107" s="63">
        <v>0.13636400000000001</v>
      </c>
      <c r="I1107" s="62">
        <f>SUMIFS(Detalhe_Registro!$F:$F,Detalhe_Registro!$A:$A,A1107,Detalhe_Registro!$D:$D,B1107)</f>
        <v>11</v>
      </c>
      <c r="J1107" s="63">
        <f>SUMIFS(Detalhe_Registro!$G:$G,Detalhe_Registro!$A:$A,A1107,Detalhe_Registro!$D:$D,B1107)</f>
        <v>4.03</v>
      </c>
      <c r="K1107" s="40" t="str">
        <f>IF(G1107="","",IF(G1107&lt;Premissas!$C$8,"&lt; 1,00",IF(G1107&lt;Premissas!$C$9,"1,00 – 1,19",IF(G1107&lt;Premissas!$C$10,"1,20 – 1,39",IF(G1107&lt;Premissas!$C$11,"1,40 – 1,59",IF(G1107&lt;Premissas!$C$12,"1,60 – 1,99","≥ 2,00"))))))</f>
        <v>&lt; 1,00</v>
      </c>
      <c r="L1107" s="64">
        <f>IF(G1107="","",MIN(Premissas!$C$17,IF(G1107&lt;Premissas!$C$8,Premissas!$E$7,IF(G1107&lt;Premissas!$C$9,Premissas!$E$8,IF(G1107&lt;Premissas!$C$10,Premissas!$E$9,IF(G1107&lt;Premissas!$C$11,Premissas!$E$10,IF(G1107&lt;Premissas!$C$12,Premissas!$E$11,Premissas!$E$12)))))))</f>
        <v>0</v>
      </c>
      <c r="M1107" s="65">
        <f>IF(OR(L1107="",L1107=0),0,L1107/Premissas!$C$16)</f>
        <v>0</v>
      </c>
      <c r="N1107" s="40" t="str">
        <f>IF(L1107&gt;=Premissas!$C$17,"SIM","NÃO")</f>
        <v>NÃO</v>
      </c>
    </row>
    <row r="1108" spans="1:14" ht="15" customHeight="1">
      <c r="A1108" s="40">
        <v>8</v>
      </c>
      <c r="B1108" s="40" t="s">
        <v>289</v>
      </c>
      <c r="C1108" s="40" t="s">
        <v>290</v>
      </c>
      <c r="D1108" s="40">
        <v>409</v>
      </c>
      <c r="E1108" s="40" t="s">
        <v>21</v>
      </c>
      <c r="F1108" s="40">
        <f>COUNTIFS(Detalhe_Registro!$A:$A,A1108,Detalhe_Registro!$D:$D,B1108)</f>
        <v>1</v>
      </c>
      <c r="G1108" s="63">
        <v>0.272727</v>
      </c>
      <c r="H1108" s="63">
        <v>0.272727</v>
      </c>
      <c r="I1108" s="62">
        <f>SUMIFS(Detalhe_Registro!$F:$F,Detalhe_Registro!$A:$A,A1108,Detalhe_Registro!$D:$D,B1108)</f>
        <v>16</v>
      </c>
      <c r="J1108" s="63">
        <f>SUMIFS(Detalhe_Registro!$G:$G,Detalhe_Registro!$A:$A,A1108,Detalhe_Registro!$D:$D,B1108)</f>
        <v>2.64</v>
      </c>
      <c r="K1108" s="40" t="str">
        <f>IF(G1108="","",IF(G1108&lt;Premissas!$C$8,"&lt; 1,00",IF(G1108&lt;Premissas!$C$9,"1,00 – 1,19",IF(G1108&lt;Premissas!$C$10,"1,20 – 1,39",IF(G1108&lt;Premissas!$C$11,"1,40 – 1,59",IF(G1108&lt;Premissas!$C$12,"1,60 – 1,99","≥ 2,00"))))))</f>
        <v>&lt; 1,00</v>
      </c>
      <c r="L1108" s="64">
        <f>IF(G1108="","",MIN(Premissas!$C$17,IF(G1108&lt;Premissas!$C$8,Premissas!$E$7,IF(G1108&lt;Premissas!$C$9,Premissas!$E$8,IF(G1108&lt;Premissas!$C$10,Premissas!$E$9,IF(G1108&lt;Premissas!$C$11,Premissas!$E$10,IF(G1108&lt;Premissas!$C$12,Premissas!$E$11,Premissas!$E$12)))))))</f>
        <v>0</v>
      </c>
      <c r="M1108" s="65">
        <f>IF(OR(L1108="",L1108=0),0,L1108/Premissas!$C$16)</f>
        <v>0</v>
      </c>
      <c r="N1108" s="40" t="str">
        <f>IF(L1108&gt;=Premissas!$C$17,"SIM","NÃO")</f>
        <v>NÃO</v>
      </c>
    </row>
    <row r="1109" spans="1:14" ht="15" customHeight="1">
      <c r="A1109" s="40">
        <v>8</v>
      </c>
      <c r="B1109" s="40" t="s">
        <v>1740</v>
      </c>
      <c r="C1109" s="40" t="s">
        <v>1741</v>
      </c>
      <c r="D1109" s="40">
        <v>409</v>
      </c>
      <c r="E1109" s="40" t="s">
        <v>21</v>
      </c>
      <c r="F1109" s="40">
        <f>COUNTIFS(Detalhe_Registro!$A:$A,A1109,Detalhe_Registro!$D:$D,B1109)</f>
        <v>1</v>
      </c>
      <c r="G1109" s="63">
        <v>1.7272730000000001</v>
      </c>
      <c r="H1109" s="63">
        <v>1.7272730000000001</v>
      </c>
      <c r="I1109" s="62">
        <f>SUMIFS(Detalhe_Registro!$F:$F,Detalhe_Registro!$A:$A,A1109,Detalhe_Registro!$D:$D,B1109)</f>
        <v>1455</v>
      </c>
      <c r="J1109" s="63">
        <f>SUMIFS(Detalhe_Registro!$G:$G,Detalhe_Registro!$A:$A,A1109,Detalhe_Registro!$D:$D,B1109)</f>
        <v>38.299999999999997</v>
      </c>
      <c r="K1109" s="40" t="str">
        <f>IF(G1109="","",IF(G1109&lt;Premissas!$C$8,"&lt; 1,00",IF(G1109&lt;Premissas!$C$9,"1,00 – 1,19",IF(G1109&lt;Premissas!$C$10,"1,20 – 1,39",IF(G1109&lt;Premissas!$C$11,"1,40 – 1,59",IF(G1109&lt;Premissas!$C$12,"1,60 – 1,99","≥ 2,00"))))))</f>
        <v>1,60 – 1,99</v>
      </c>
      <c r="L1109" s="64">
        <f>IF(G1109="","",MIN(Premissas!$C$17,IF(G1109&lt;Premissas!$C$8,Premissas!$E$7,IF(G1109&lt;Premissas!$C$9,Premissas!$E$8,IF(G1109&lt;Premissas!$C$10,Premissas!$E$9,IF(G1109&lt;Premissas!$C$11,Premissas!$E$10,IF(G1109&lt;Premissas!$C$12,Premissas!$E$11,Premissas!$E$12)))))))</f>
        <v>500</v>
      </c>
      <c r="M1109" s="65">
        <f>IF(OR(L1109="",L1109=0),0,L1109/Premissas!$C$16)</f>
        <v>19.23076923076923</v>
      </c>
      <c r="N1109" s="40" t="str">
        <f>IF(L1109&gt;=Premissas!$C$17,"SIM","NÃO")</f>
        <v>NÃO</v>
      </c>
    </row>
    <row r="1110" spans="1:14" ht="15" customHeight="1">
      <c r="A1110" s="40">
        <v>8</v>
      </c>
      <c r="B1110" s="40" t="s">
        <v>1750</v>
      </c>
      <c r="C1110" s="40" t="s">
        <v>1751</v>
      </c>
      <c r="D1110" s="40">
        <v>409</v>
      </c>
      <c r="E1110" s="40" t="s">
        <v>20</v>
      </c>
      <c r="F1110" s="40">
        <f>COUNTIFS(Detalhe_Registro!$A:$A,A1110,Detalhe_Registro!$D:$D,B1110)</f>
        <v>1</v>
      </c>
      <c r="G1110" s="63">
        <v>1.28</v>
      </c>
      <c r="H1110" s="63">
        <v>1.28</v>
      </c>
      <c r="I1110" s="62">
        <f>SUMIFS(Detalhe_Registro!$F:$F,Detalhe_Registro!$A:$A,A1110,Detalhe_Registro!$D:$D,B1110)</f>
        <v>184</v>
      </c>
      <c r="J1110" s="63">
        <f>SUMIFS(Detalhe_Registro!$G:$G,Detalhe_Registro!$A:$A,A1110,Detalhe_Registro!$D:$D,B1110)</f>
        <v>5.81</v>
      </c>
      <c r="K1110" s="40" t="str">
        <f>IF(G1110="","",IF(G1110&lt;Premissas!$C$8,"&lt; 1,00",IF(G1110&lt;Premissas!$C$9,"1,00 – 1,19",IF(G1110&lt;Premissas!$C$10,"1,20 – 1,39",IF(G1110&lt;Premissas!$C$11,"1,40 – 1,59",IF(G1110&lt;Premissas!$C$12,"1,60 – 1,99","≥ 2,00"))))))</f>
        <v>1,20 – 1,39</v>
      </c>
      <c r="L1110" s="64">
        <f>IF(G1110="","",MIN(Premissas!$C$17,IF(G1110&lt;Premissas!$C$8,Premissas!$E$7,IF(G1110&lt;Premissas!$C$9,Premissas!$E$8,IF(G1110&lt;Premissas!$C$10,Premissas!$E$9,IF(G1110&lt;Premissas!$C$11,Premissas!$E$10,IF(G1110&lt;Premissas!$C$12,Premissas!$E$11,Premissas!$E$12)))))))</f>
        <v>200</v>
      </c>
      <c r="M1110" s="65">
        <f>IF(OR(L1110="",L1110=0),0,L1110/Premissas!$C$16)</f>
        <v>7.6923076923076925</v>
      </c>
      <c r="N1110" s="40" t="str">
        <f>IF(L1110&gt;=Premissas!$C$17,"SIM","NÃO")</f>
        <v>NÃO</v>
      </c>
    </row>
    <row r="1111" spans="1:14" ht="15" customHeight="1">
      <c r="A1111" s="40">
        <v>8</v>
      </c>
      <c r="B1111" s="40" t="s">
        <v>948</v>
      </c>
      <c r="C1111" s="40" t="s">
        <v>949</v>
      </c>
      <c r="D1111" s="40">
        <v>7801</v>
      </c>
      <c r="E1111" s="40" t="s">
        <v>1937</v>
      </c>
      <c r="F1111" s="40">
        <f>COUNTIFS(Detalhe_Registro!$A:$A,A1111,Detalhe_Registro!$D:$D,B1111)</f>
        <v>2</v>
      </c>
      <c r="G1111" s="63">
        <v>1.7058819999999999</v>
      </c>
      <c r="H1111" s="63">
        <v>1.0716909999999999</v>
      </c>
      <c r="I1111" s="62">
        <f>SUMIFS(Detalhe_Registro!$F:$F,Detalhe_Registro!$A:$A,A1111,Detalhe_Registro!$D:$D,B1111)</f>
        <v>4488</v>
      </c>
      <c r="J1111" s="63">
        <f>SUMIFS(Detalhe_Registro!$G:$G,Detalhe_Registro!$A:$A,A1111,Detalhe_Registro!$D:$D,B1111)</f>
        <v>175.29000000000002</v>
      </c>
      <c r="K1111" s="40" t="str">
        <f>IF(G1111="","",IF(G1111&lt;Premissas!$C$8,"&lt; 1,00",IF(G1111&lt;Premissas!$C$9,"1,00 – 1,19",IF(G1111&lt;Premissas!$C$10,"1,20 – 1,39",IF(G1111&lt;Premissas!$C$11,"1,40 – 1,59",IF(G1111&lt;Premissas!$C$12,"1,60 – 1,99","≥ 2,00"))))))</f>
        <v>1,60 – 1,99</v>
      </c>
      <c r="L1111" s="64">
        <f>IF(G1111="","",MIN(Premissas!$C$17,IF(G1111&lt;Premissas!$C$8,Premissas!$E$7,IF(G1111&lt;Premissas!$C$9,Premissas!$E$8,IF(G1111&lt;Premissas!$C$10,Premissas!$E$9,IF(G1111&lt;Premissas!$C$11,Premissas!$E$10,IF(G1111&lt;Premissas!$C$12,Premissas!$E$11,Premissas!$E$12)))))))</f>
        <v>500</v>
      </c>
      <c r="M1111" s="65">
        <f>IF(OR(L1111="",L1111=0),0,L1111/Premissas!$C$16)</f>
        <v>19.23076923076923</v>
      </c>
      <c r="N1111" s="40" t="str">
        <f>IF(L1111&gt;=Premissas!$C$17,"SIM","NÃO")</f>
        <v>NÃO</v>
      </c>
    </row>
    <row r="1112" spans="1:14" ht="15" customHeight="1">
      <c r="A1112" s="40">
        <v>8</v>
      </c>
      <c r="B1112" s="40" t="s">
        <v>1872</v>
      </c>
      <c r="C1112" s="40" t="s">
        <v>1873</v>
      </c>
      <c r="D1112" s="40">
        <v>1965</v>
      </c>
      <c r="E1112" s="40" t="s">
        <v>19</v>
      </c>
      <c r="F1112" s="40">
        <f>COUNTIFS(Detalhe_Registro!$A:$A,A1112,Detalhe_Registro!$D:$D,B1112)</f>
        <v>2</v>
      </c>
      <c r="G1112" s="63">
        <v>9.0909000000000004E-2</v>
      </c>
      <c r="H1112" s="63">
        <v>9.0909000000000004E-2</v>
      </c>
      <c r="I1112" s="62">
        <f>SUMIFS(Detalhe_Registro!$F:$F,Detalhe_Registro!$A:$A,A1112,Detalhe_Registro!$D:$D,B1112)</f>
        <v>4</v>
      </c>
      <c r="J1112" s="63">
        <f>SUMIFS(Detalhe_Registro!$G:$G,Detalhe_Registro!$A:$A,A1112,Detalhe_Registro!$D:$D,B1112)</f>
        <v>2.52</v>
      </c>
      <c r="K1112" s="40" t="str">
        <f>IF(G1112="","",IF(G1112&lt;Premissas!$C$8,"&lt; 1,00",IF(G1112&lt;Premissas!$C$9,"1,00 – 1,19",IF(G1112&lt;Premissas!$C$10,"1,20 – 1,39",IF(G1112&lt;Premissas!$C$11,"1,40 – 1,59",IF(G1112&lt;Premissas!$C$12,"1,60 – 1,99","≥ 2,00"))))))</f>
        <v>&lt; 1,00</v>
      </c>
      <c r="L1112" s="64">
        <f>IF(G1112="","",MIN(Premissas!$C$17,IF(G1112&lt;Premissas!$C$8,Premissas!$E$7,IF(G1112&lt;Premissas!$C$9,Premissas!$E$8,IF(G1112&lt;Premissas!$C$10,Premissas!$E$9,IF(G1112&lt;Premissas!$C$11,Premissas!$E$10,IF(G1112&lt;Premissas!$C$12,Premissas!$E$11,Premissas!$E$12)))))))</f>
        <v>0</v>
      </c>
      <c r="M1112" s="65">
        <f>IF(OR(L1112="",L1112=0),0,L1112/Premissas!$C$16)</f>
        <v>0</v>
      </c>
      <c r="N1112" s="40" t="str">
        <f>IF(L1112&gt;=Premissas!$C$17,"SIM","NÃO")</f>
        <v>NÃO</v>
      </c>
    </row>
    <row r="1113" spans="1:14" ht="15" customHeight="1">
      <c r="A1113" s="40">
        <v>8</v>
      </c>
      <c r="B1113" s="40" t="s">
        <v>1316</v>
      </c>
      <c r="C1113" s="40" t="s">
        <v>1317</v>
      </c>
      <c r="D1113" s="40">
        <v>7801</v>
      </c>
      <c r="E1113" s="40" t="s">
        <v>1937</v>
      </c>
      <c r="F1113" s="40">
        <f>COUNTIFS(Detalhe_Registro!$A:$A,A1113,Detalhe_Registro!$D:$D,B1113)</f>
        <v>2</v>
      </c>
      <c r="G1113" s="63">
        <v>1.176471</v>
      </c>
      <c r="H1113" s="63">
        <v>0.86948499999999995</v>
      </c>
      <c r="I1113" s="62">
        <f>SUMIFS(Detalhe_Registro!$F:$F,Detalhe_Registro!$A:$A,A1113,Detalhe_Registro!$D:$D,B1113)</f>
        <v>2022</v>
      </c>
      <c r="J1113" s="63">
        <f>SUMIFS(Detalhe_Registro!$G:$G,Detalhe_Registro!$A:$A,A1113,Detalhe_Registro!$D:$D,B1113)</f>
        <v>124</v>
      </c>
      <c r="K1113" s="40" t="str">
        <f>IF(G1113="","",IF(G1113&lt;Premissas!$C$8,"&lt; 1,00",IF(G1113&lt;Premissas!$C$9,"1,00 – 1,19",IF(G1113&lt;Premissas!$C$10,"1,20 – 1,39",IF(G1113&lt;Premissas!$C$11,"1,40 – 1,59",IF(G1113&lt;Premissas!$C$12,"1,60 – 1,99","≥ 2,00"))))))</f>
        <v>1,00 – 1,19</v>
      </c>
      <c r="L1113" s="64">
        <f>IF(G1113="","",MIN(Premissas!$C$17,IF(G1113&lt;Premissas!$C$8,Premissas!$E$7,IF(G1113&lt;Premissas!$C$9,Premissas!$E$8,IF(G1113&lt;Premissas!$C$10,Premissas!$E$9,IF(G1113&lt;Premissas!$C$11,Premissas!$E$10,IF(G1113&lt;Premissas!$C$12,Premissas!$E$11,Premissas!$E$12)))))))</f>
        <v>100</v>
      </c>
      <c r="M1113" s="65">
        <f>IF(OR(L1113="",L1113=0),0,L1113/Premissas!$C$16)</f>
        <v>3.8461538461538463</v>
      </c>
      <c r="N1113" s="40" t="str">
        <f>IF(L1113&gt;=Premissas!$C$17,"SIM","NÃO")</f>
        <v>NÃO</v>
      </c>
    </row>
    <row r="1114" spans="1:14" ht="15" customHeight="1">
      <c r="A1114" s="40">
        <v>8</v>
      </c>
      <c r="B1114" s="40" t="s">
        <v>1272</v>
      </c>
      <c r="C1114" s="40" t="s">
        <v>1273</v>
      </c>
      <c r="D1114" s="40">
        <v>1965</v>
      </c>
      <c r="E1114" s="40" t="s">
        <v>21</v>
      </c>
      <c r="F1114" s="40">
        <f>COUNTIFS(Detalhe_Registro!$A:$A,A1114,Detalhe_Registro!$D:$D,B1114)</f>
        <v>2</v>
      </c>
      <c r="G1114" s="63">
        <v>0.125</v>
      </c>
      <c r="H1114" s="63">
        <v>0.125</v>
      </c>
      <c r="I1114" s="62">
        <f>SUMIFS(Detalhe_Registro!$F:$F,Detalhe_Registro!$A:$A,A1114,Detalhe_Registro!$D:$D,B1114)</f>
        <v>10</v>
      </c>
      <c r="J1114" s="63">
        <f>SUMIFS(Detalhe_Registro!$G:$G,Detalhe_Registro!$A:$A,A1114,Detalhe_Registro!$D:$D,B1114)</f>
        <v>6.66</v>
      </c>
      <c r="K1114" s="40" t="str">
        <f>IF(G1114="","",IF(G1114&lt;Premissas!$C$8,"&lt; 1,00",IF(G1114&lt;Premissas!$C$9,"1,00 – 1,19",IF(G1114&lt;Premissas!$C$10,"1,20 – 1,39",IF(G1114&lt;Premissas!$C$11,"1,40 – 1,59",IF(G1114&lt;Premissas!$C$12,"1,60 – 1,99","≥ 2,00"))))))</f>
        <v>&lt; 1,00</v>
      </c>
      <c r="L1114" s="64">
        <f>IF(G1114="","",MIN(Premissas!$C$17,IF(G1114&lt;Premissas!$C$8,Premissas!$E$7,IF(G1114&lt;Premissas!$C$9,Premissas!$E$8,IF(G1114&lt;Premissas!$C$10,Premissas!$E$9,IF(G1114&lt;Premissas!$C$11,Premissas!$E$10,IF(G1114&lt;Premissas!$C$12,Premissas!$E$11,Premissas!$E$12)))))))</f>
        <v>0</v>
      </c>
      <c r="M1114" s="65">
        <f>IF(OR(L1114="",L1114=0),0,L1114/Premissas!$C$16)</f>
        <v>0</v>
      </c>
      <c r="N1114" s="40" t="str">
        <f>IF(L1114&gt;=Premissas!$C$17,"SIM","NÃO")</f>
        <v>NÃO</v>
      </c>
    </row>
    <row r="1115" spans="1:14" ht="15" customHeight="1">
      <c r="A1115" s="40">
        <v>8</v>
      </c>
      <c r="B1115" s="40" t="s">
        <v>1176</v>
      </c>
      <c r="C1115" s="40" t="s">
        <v>1177</v>
      </c>
      <c r="D1115" s="40">
        <v>7801</v>
      </c>
      <c r="E1115" s="40" t="s">
        <v>1939</v>
      </c>
      <c r="F1115" s="40">
        <f>COUNTIFS(Detalhe_Registro!$A:$A,A1115,Detalhe_Registro!$D:$D,B1115)</f>
        <v>2</v>
      </c>
      <c r="G1115" s="63">
        <v>0.86363599999999996</v>
      </c>
      <c r="H1115" s="63">
        <v>0.46306799999999998</v>
      </c>
      <c r="I1115" s="62">
        <f>SUMIFS(Detalhe_Registro!$F:$F,Detalhe_Registro!$A:$A,A1115,Detalhe_Registro!$D:$D,B1115)</f>
        <v>690</v>
      </c>
      <c r="J1115" s="63">
        <f>SUMIFS(Detalhe_Registro!$G:$G,Detalhe_Registro!$A:$A,A1115,Detalhe_Registro!$D:$D,B1115)</f>
        <v>37.770000000000003</v>
      </c>
      <c r="K1115" s="40" t="str">
        <f>IF(G1115="","",IF(G1115&lt;Premissas!$C$8,"&lt; 1,00",IF(G1115&lt;Premissas!$C$9,"1,00 – 1,19",IF(G1115&lt;Premissas!$C$10,"1,20 – 1,39",IF(G1115&lt;Premissas!$C$11,"1,40 – 1,59",IF(G1115&lt;Premissas!$C$12,"1,60 – 1,99","≥ 2,00"))))))</f>
        <v>&lt; 1,00</v>
      </c>
      <c r="L1115" s="64">
        <f>IF(G1115="","",MIN(Premissas!$C$17,IF(G1115&lt;Premissas!$C$8,Premissas!$E$7,IF(G1115&lt;Premissas!$C$9,Premissas!$E$8,IF(G1115&lt;Premissas!$C$10,Premissas!$E$9,IF(G1115&lt;Premissas!$C$11,Premissas!$E$10,IF(G1115&lt;Premissas!$C$12,Premissas!$E$11,Premissas!$E$12)))))))</f>
        <v>0</v>
      </c>
      <c r="M1115" s="65">
        <f>IF(OR(L1115="",L1115=0),0,L1115/Premissas!$C$16)</f>
        <v>0</v>
      </c>
      <c r="N1115" s="40" t="str">
        <f>IF(L1115&gt;=Premissas!$C$17,"SIM","NÃO")</f>
        <v>NÃO</v>
      </c>
    </row>
    <row r="1116" spans="1:14" ht="15" customHeight="1">
      <c r="A1116" s="40">
        <v>8</v>
      </c>
      <c r="B1116" s="40" t="s">
        <v>1838</v>
      </c>
      <c r="C1116" s="40" t="s">
        <v>1839</v>
      </c>
      <c r="D1116" s="40">
        <v>1965</v>
      </c>
      <c r="E1116" s="40" t="s">
        <v>19</v>
      </c>
      <c r="F1116" s="40">
        <f>COUNTIFS(Detalhe_Registro!$A:$A,A1116,Detalhe_Registro!$D:$D,B1116)</f>
        <v>2</v>
      </c>
      <c r="G1116" s="63">
        <v>0.40909099999999998</v>
      </c>
      <c r="H1116" s="63">
        <v>0.40909099999999998</v>
      </c>
      <c r="I1116" s="62">
        <f>SUMIFS(Detalhe_Registro!$F:$F,Detalhe_Registro!$A:$A,A1116,Detalhe_Registro!$D:$D,B1116)</f>
        <v>198</v>
      </c>
      <c r="J1116" s="63">
        <f>SUMIFS(Detalhe_Registro!$G:$G,Detalhe_Registro!$A:$A,A1116,Detalhe_Registro!$D:$D,B1116)</f>
        <v>22.06</v>
      </c>
      <c r="K1116" s="40" t="str">
        <f>IF(G1116="","",IF(G1116&lt;Premissas!$C$8,"&lt; 1,00",IF(G1116&lt;Premissas!$C$9,"1,00 – 1,19",IF(G1116&lt;Premissas!$C$10,"1,20 – 1,39",IF(G1116&lt;Premissas!$C$11,"1,40 – 1,59",IF(G1116&lt;Premissas!$C$12,"1,60 – 1,99","≥ 2,00"))))))</f>
        <v>&lt; 1,00</v>
      </c>
      <c r="L1116" s="64">
        <f>IF(G1116="","",MIN(Premissas!$C$17,IF(G1116&lt;Premissas!$C$8,Premissas!$E$7,IF(G1116&lt;Premissas!$C$9,Premissas!$E$8,IF(G1116&lt;Premissas!$C$10,Premissas!$E$9,IF(G1116&lt;Premissas!$C$11,Premissas!$E$10,IF(G1116&lt;Premissas!$C$12,Premissas!$E$11,Premissas!$E$12)))))))</f>
        <v>0</v>
      </c>
      <c r="M1116" s="65">
        <f>IF(OR(L1116="",L1116=0),0,L1116/Premissas!$C$16)</f>
        <v>0</v>
      </c>
      <c r="N1116" s="40" t="str">
        <f>IF(L1116&gt;=Premissas!$C$17,"SIM","NÃO")</f>
        <v>NÃO</v>
      </c>
    </row>
    <row r="1117" spans="1:14" ht="15" customHeight="1">
      <c r="A1117" s="40">
        <v>8</v>
      </c>
      <c r="B1117" s="40" t="s">
        <v>1144</v>
      </c>
      <c r="C1117" s="40" t="s">
        <v>1145</v>
      </c>
      <c r="D1117" s="40">
        <v>7801</v>
      </c>
      <c r="E1117" s="40" t="s">
        <v>21</v>
      </c>
      <c r="F1117" s="40">
        <f>COUNTIFS(Detalhe_Registro!$A:$A,A1117,Detalhe_Registro!$D:$D,B1117)</f>
        <v>1</v>
      </c>
      <c r="G1117" s="63">
        <v>6.25E-2</v>
      </c>
      <c r="H1117" s="63">
        <v>6.25E-2</v>
      </c>
      <c r="I1117" s="62">
        <f>SUMIFS(Detalhe_Registro!$F:$F,Detalhe_Registro!$A:$A,A1117,Detalhe_Registro!$D:$D,B1117)</f>
        <v>84</v>
      </c>
      <c r="J1117" s="63">
        <f>SUMIFS(Detalhe_Registro!$G:$G,Detalhe_Registro!$A:$A,A1117,Detalhe_Registro!$D:$D,B1117)</f>
        <v>60.05</v>
      </c>
      <c r="K1117" s="40" t="str">
        <f>IF(G1117="","",IF(G1117&lt;Premissas!$C$8,"&lt; 1,00",IF(G1117&lt;Premissas!$C$9,"1,00 – 1,19",IF(G1117&lt;Premissas!$C$10,"1,20 – 1,39",IF(G1117&lt;Premissas!$C$11,"1,40 – 1,59",IF(G1117&lt;Premissas!$C$12,"1,60 – 1,99","≥ 2,00"))))))</f>
        <v>&lt; 1,00</v>
      </c>
      <c r="L1117" s="64">
        <f>IF(G1117="","",MIN(Premissas!$C$17,IF(G1117&lt;Premissas!$C$8,Premissas!$E$7,IF(G1117&lt;Premissas!$C$9,Premissas!$E$8,IF(G1117&lt;Premissas!$C$10,Premissas!$E$9,IF(G1117&lt;Premissas!$C$11,Premissas!$E$10,IF(G1117&lt;Premissas!$C$12,Premissas!$E$11,Premissas!$E$12)))))))</f>
        <v>0</v>
      </c>
      <c r="M1117" s="65">
        <f>IF(OR(L1117="",L1117=0),0,L1117/Premissas!$C$16)</f>
        <v>0</v>
      </c>
      <c r="N1117" s="40" t="str">
        <f>IF(L1117&gt;=Premissas!$C$17,"SIM","NÃO")</f>
        <v>NÃO</v>
      </c>
    </row>
    <row r="1118" spans="1:14" ht="15" customHeight="1">
      <c r="A1118" s="40">
        <v>8</v>
      </c>
      <c r="B1118" s="40" t="s">
        <v>1214</v>
      </c>
      <c r="C1118" s="40" t="s">
        <v>1215</v>
      </c>
      <c r="D1118" s="40">
        <v>1965</v>
      </c>
      <c r="E1118" s="40" t="s">
        <v>21</v>
      </c>
      <c r="F1118" s="40">
        <f>COUNTIFS(Detalhe_Registro!$A:$A,A1118,Detalhe_Registro!$D:$D,B1118)</f>
        <v>2</v>
      </c>
      <c r="G1118" s="63">
        <v>0.625</v>
      </c>
      <c r="H1118" s="63">
        <v>0.625</v>
      </c>
      <c r="I1118" s="62">
        <f>SUMIFS(Detalhe_Registro!$F:$F,Detalhe_Registro!$A:$A,A1118,Detalhe_Registro!$D:$D,B1118)</f>
        <v>612</v>
      </c>
      <c r="J1118" s="63">
        <f>SUMIFS(Detalhe_Registro!$G:$G,Detalhe_Registro!$A:$A,A1118,Detalhe_Registro!$D:$D,B1118)</f>
        <v>63.04</v>
      </c>
      <c r="K1118" s="40" t="str">
        <f>IF(G1118="","",IF(G1118&lt;Premissas!$C$8,"&lt; 1,00",IF(G1118&lt;Premissas!$C$9,"1,00 – 1,19",IF(G1118&lt;Premissas!$C$10,"1,20 – 1,39",IF(G1118&lt;Premissas!$C$11,"1,40 – 1,59",IF(G1118&lt;Premissas!$C$12,"1,60 – 1,99","≥ 2,00"))))))</f>
        <v>&lt; 1,00</v>
      </c>
      <c r="L1118" s="64">
        <f>IF(G1118="","",MIN(Premissas!$C$17,IF(G1118&lt;Premissas!$C$8,Premissas!$E$7,IF(G1118&lt;Premissas!$C$9,Premissas!$E$8,IF(G1118&lt;Premissas!$C$10,Premissas!$E$9,IF(G1118&lt;Premissas!$C$11,Premissas!$E$10,IF(G1118&lt;Premissas!$C$12,Premissas!$E$11,Premissas!$E$12)))))))</f>
        <v>0</v>
      </c>
      <c r="M1118" s="65">
        <f>IF(OR(L1118="",L1118=0),0,L1118/Premissas!$C$16)</f>
        <v>0</v>
      </c>
      <c r="N1118" s="40" t="str">
        <f>IF(L1118&gt;=Premissas!$C$17,"SIM","NÃO")</f>
        <v>NÃO</v>
      </c>
    </row>
    <row r="1119" spans="1:14" ht="15" customHeight="1">
      <c r="A1119" s="40">
        <v>8</v>
      </c>
      <c r="B1119" s="40" t="s">
        <v>820</v>
      </c>
      <c r="C1119" s="40" t="s">
        <v>821</v>
      </c>
      <c r="D1119" s="40">
        <v>1965</v>
      </c>
      <c r="E1119" s="40" t="s">
        <v>22</v>
      </c>
      <c r="F1119" s="40">
        <f>COUNTIFS(Detalhe_Registro!$A:$A,A1119,Detalhe_Registro!$D:$D,B1119)</f>
        <v>2</v>
      </c>
      <c r="G1119" s="63">
        <v>0.45</v>
      </c>
      <c r="H1119" s="63">
        <v>0.45</v>
      </c>
      <c r="I1119" s="62">
        <f>SUMIFS(Detalhe_Registro!$F:$F,Detalhe_Registro!$A:$A,A1119,Detalhe_Registro!$D:$D,B1119)</f>
        <v>1922</v>
      </c>
      <c r="J1119" s="63">
        <f>SUMIFS(Detalhe_Registro!$G:$G,Detalhe_Registro!$A:$A,A1119,Detalhe_Registro!$D:$D,B1119)</f>
        <v>208.52</v>
      </c>
      <c r="K1119" s="40" t="str">
        <f>IF(G1119="","",IF(G1119&lt;Premissas!$C$8,"&lt; 1,00",IF(G1119&lt;Premissas!$C$9,"1,00 – 1,19",IF(G1119&lt;Premissas!$C$10,"1,20 – 1,39",IF(G1119&lt;Premissas!$C$11,"1,40 – 1,59",IF(G1119&lt;Premissas!$C$12,"1,60 – 1,99","≥ 2,00"))))))</f>
        <v>&lt; 1,00</v>
      </c>
      <c r="L1119" s="64">
        <f>IF(G1119="","",MIN(Premissas!$C$17,IF(G1119&lt;Premissas!$C$8,Premissas!$E$7,IF(G1119&lt;Premissas!$C$9,Premissas!$E$8,IF(G1119&lt;Premissas!$C$10,Premissas!$E$9,IF(G1119&lt;Premissas!$C$11,Premissas!$E$10,IF(G1119&lt;Premissas!$C$12,Premissas!$E$11,Premissas!$E$12)))))))</f>
        <v>0</v>
      </c>
      <c r="M1119" s="65">
        <f>IF(OR(L1119="",L1119=0),0,L1119/Premissas!$C$16)</f>
        <v>0</v>
      </c>
      <c r="N1119" s="40" t="str">
        <f>IF(L1119&gt;=Premissas!$C$17,"SIM","NÃO")</f>
        <v>NÃO</v>
      </c>
    </row>
    <row r="1120" spans="1:14" ht="15" customHeight="1">
      <c r="A1120" s="40">
        <v>8</v>
      </c>
      <c r="B1120" s="40" t="s">
        <v>1148</v>
      </c>
      <c r="C1120" s="40" t="s">
        <v>1149</v>
      </c>
      <c r="D1120" s="40">
        <v>1965</v>
      </c>
      <c r="E1120" s="40" t="s">
        <v>1937</v>
      </c>
      <c r="F1120" s="40">
        <f>COUNTIFS(Detalhe_Registro!$A:$A,A1120,Detalhe_Registro!$D:$D,B1120)</f>
        <v>4</v>
      </c>
      <c r="G1120" s="63">
        <v>0.8125</v>
      </c>
      <c r="H1120" s="63">
        <v>0.70036799999999999</v>
      </c>
      <c r="I1120" s="62">
        <f>SUMIFS(Detalhe_Registro!$F:$F,Detalhe_Registro!$A:$A,A1120,Detalhe_Registro!$D:$D,B1120)</f>
        <v>3376</v>
      </c>
      <c r="J1120" s="63">
        <f>SUMIFS(Detalhe_Registro!$G:$G,Detalhe_Registro!$A:$A,A1120,Detalhe_Registro!$D:$D,B1120)</f>
        <v>261.82</v>
      </c>
      <c r="K1120" s="40" t="str">
        <f>IF(G1120="","",IF(G1120&lt;Premissas!$C$8,"&lt; 1,00",IF(G1120&lt;Premissas!$C$9,"1,00 – 1,19",IF(G1120&lt;Premissas!$C$10,"1,20 – 1,39",IF(G1120&lt;Premissas!$C$11,"1,40 – 1,59",IF(G1120&lt;Premissas!$C$12,"1,60 – 1,99","≥ 2,00"))))))</f>
        <v>&lt; 1,00</v>
      </c>
      <c r="L1120" s="64">
        <f>IF(G1120="","",MIN(Premissas!$C$17,IF(G1120&lt;Premissas!$C$8,Premissas!$E$7,IF(G1120&lt;Premissas!$C$9,Premissas!$E$8,IF(G1120&lt;Premissas!$C$10,Premissas!$E$9,IF(G1120&lt;Premissas!$C$11,Premissas!$E$10,IF(G1120&lt;Premissas!$C$12,Premissas!$E$11,Premissas!$E$12)))))))</f>
        <v>0</v>
      </c>
      <c r="M1120" s="65">
        <f>IF(OR(L1120="",L1120=0),0,L1120/Premissas!$C$16)</f>
        <v>0</v>
      </c>
      <c r="N1120" s="40" t="str">
        <f>IF(L1120&gt;=Premissas!$C$17,"SIM","NÃO")</f>
        <v>NÃO</v>
      </c>
    </row>
    <row r="1121" spans="1:14" ht="15" customHeight="1">
      <c r="A1121" s="40">
        <v>8</v>
      </c>
      <c r="B1121" s="40" t="s">
        <v>1068</v>
      </c>
      <c r="C1121" s="40" t="s">
        <v>1069</v>
      </c>
      <c r="D1121" s="40">
        <v>7801</v>
      </c>
      <c r="E1121" s="40" t="s">
        <v>21</v>
      </c>
      <c r="F1121" s="40">
        <f>COUNTIFS(Detalhe_Registro!$A:$A,A1121,Detalhe_Registro!$D:$D,B1121)</f>
        <v>1</v>
      </c>
      <c r="G1121" s="63">
        <v>0.875</v>
      </c>
      <c r="H1121" s="63">
        <v>0.875</v>
      </c>
      <c r="I1121" s="62">
        <f>SUMIFS(Detalhe_Registro!$F:$F,Detalhe_Registro!$A:$A,A1121,Detalhe_Registro!$D:$D,B1121)</f>
        <v>1782</v>
      </c>
      <c r="J1121" s="63">
        <f>SUMIFS(Detalhe_Registro!$G:$G,Detalhe_Registro!$A:$A,A1121,Detalhe_Registro!$D:$D,B1121)</f>
        <v>127.71</v>
      </c>
      <c r="K1121" s="40" t="str">
        <f>IF(G1121="","",IF(G1121&lt;Premissas!$C$8,"&lt; 1,00",IF(G1121&lt;Premissas!$C$9,"1,00 – 1,19",IF(G1121&lt;Premissas!$C$10,"1,20 – 1,39",IF(G1121&lt;Premissas!$C$11,"1,40 – 1,59",IF(G1121&lt;Premissas!$C$12,"1,60 – 1,99","≥ 2,00"))))))</f>
        <v>&lt; 1,00</v>
      </c>
      <c r="L1121" s="64">
        <f>IF(G1121="","",MIN(Premissas!$C$17,IF(G1121&lt;Premissas!$C$8,Premissas!$E$7,IF(G1121&lt;Premissas!$C$9,Premissas!$E$8,IF(G1121&lt;Premissas!$C$10,Premissas!$E$9,IF(G1121&lt;Premissas!$C$11,Premissas!$E$10,IF(G1121&lt;Premissas!$C$12,Premissas!$E$11,Premissas!$E$12)))))))</f>
        <v>0</v>
      </c>
      <c r="M1121" s="65">
        <f>IF(OR(L1121="",L1121=0),0,L1121/Premissas!$C$16)</f>
        <v>0</v>
      </c>
      <c r="N1121" s="40" t="str">
        <f>IF(L1121&gt;=Premissas!$C$17,"SIM","NÃO")</f>
        <v>NÃO</v>
      </c>
    </row>
    <row r="1122" spans="1:14" ht="15" customHeight="1">
      <c r="A1122" s="40">
        <v>8</v>
      </c>
      <c r="B1122" s="40" t="s">
        <v>1824</v>
      </c>
      <c r="C1122" s="40" t="s">
        <v>1825</v>
      </c>
      <c r="D1122" s="40">
        <v>1965</v>
      </c>
      <c r="E1122" s="40" t="s">
        <v>19</v>
      </c>
      <c r="F1122" s="40">
        <f>COUNTIFS(Detalhe_Registro!$A:$A,A1122,Detalhe_Registro!$D:$D,B1122)</f>
        <v>2</v>
      </c>
      <c r="G1122" s="63">
        <v>0.227273</v>
      </c>
      <c r="H1122" s="63">
        <v>0.227273</v>
      </c>
      <c r="I1122" s="62">
        <f>SUMIFS(Detalhe_Registro!$F:$F,Detalhe_Registro!$A:$A,A1122,Detalhe_Registro!$D:$D,B1122)</f>
        <v>138</v>
      </c>
      <c r="J1122" s="63">
        <f>SUMIFS(Detalhe_Registro!$G:$G,Detalhe_Registro!$A:$A,A1122,Detalhe_Registro!$D:$D,B1122)</f>
        <v>25.68</v>
      </c>
      <c r="K1122" s="40" t="str">
        <f>IF(G1122="","",IF(G1122&lt;Premissas!$C$8,"&lt; 1,00",IF(G1122&lt;Premissas!$C$9,"1,00 – 1,19",IF(G1122&lt;Premissas!$C$10,"1,20 – 1,39",IF(G1122&lt;Premissas!$C$11,"1,40 – 1,59",IF(G1122&lt;Premissas!$C$12,"1,60 – 1,99","≥ 2,00"))))))</f>
        <v>&lt; 1,00</v>
      </c>
      <c r="L1122" s="64">
        <f>IF(G1122="","",MIN(Premissas!$C$17,IF(G1122&lt;Premissas!$C$8,Premissas!$E$7,IF(G1122&lt;Premissas!$C$9,Premissas!$E$8,IF(G1122&lt;Premissas!$C$10,Premissas!$E$9,IF(G1122&lt;Premissas!$C$11,Premissas!$E$10,IF(G1122&lt;Premissas!$C$12,Premissas!$E$11,Premissas!$E$12)))))))</f>
        <v>0</v>
      </c>
      <c r="M1122" s="65">
        <f>IF(OR(L1122="",L1122=0),0,L1122/Premissas!$C$16)</f>
        <v>0</v>
      </c>
      <c r="N1122" s="40" t="str">
        <f>IF(L1122&gt;=Premissas!$C$17,"SIM","NÃO")</f>
        <v>NÃO</v>
      </c>
    </row>
    <row r="1123" spans="1:14" ht="15" customHeight="1">
      <c r="A1123" s="40">
        <v>8</v>
      </c>
      <c r="B1123" s="40" t="s">
        <v>830</v>
      </c>
      <c r="C1123" s="40" t="s">
        <v>831</v>
      </c>
      <c r="D1123" s="40">
        <v>1965</v>
      </c>
      <c r="E1123" s="40" t="s">
        <v>22</v>
      </c>
      <c r="F1123" s="40">
        <f>COUNTIFS(Detalhe_Registro!$A:$A,A1123,Detalhe_Registro!$D:$D,B1123)</f>
        <v>2</v>
      </c>
      <c r="G1123" s="63">
        <v>0.45</v>
      </c>
      <c r="H1123" s="63">
        <v>0.45</v>
      </c>
      <c r="I1123" s="62">
        <f>SUMIFS(Detalhe_Registro!$F:$F,Detalhe_Registro!$A:$A,A1123,Detalhe_Registro!$D:$D,B1123)</f>
        <v>2860</v>
      </c>
      <c r="J1123" s="63">
        <f>SUMIFS(Detalhe_Registro!$G:$G,Detalhe_Registro!$A:$A,A1123,Detalhe_Registro!$D:$D,B1123)</f>
        <v>320.76</v>
      </c>
      <c r="K1123" s="40" t="str">
        <f>IF(G1123="","",IF(G1123&lt;Premissas!$C$8,"&lt; 1,00",IF(G1123&lt;Premissas!$C$9,"1,00 – 1,19",IF(G1123&lt;Premissas!$C$10,"1,20 – 1,39",IF(G1123&lt;Premissas!$C$11,"1,40 – 1,59",IF(G1123&lt;Premissas!$C$12,"1,60 – 1,99","≥ 2,00"))))))</f>
        <v>&lt; 1,00</v>
      </c>
      <c r="L1123" s="64">
        <f>IF(G1123="","",MIN(Premissas!$C$17,IF(G1123&lt;Premissas!$C$8,Premissas!$E$7,IF(G1123&lt;Premissas!$C$9,Premissas!$E$8,IF(G1123&lt;Premissas!$C$10,Premissas!$E$9,IF(G1123&lt;Premissas!$C$11,Premissas!$E$10,IF(G1123&lt;Premissas!$C$12,Premissas!$E$11,Premissas!$E$12)))))))</f>
        <v>0</v>
      </c>
      <c r="M1123" s="65">
        <f>IF(OR(L1123="",L1123=0),0,L1123/Premissas!$C$16)</f>
        <v>0</v>
      </c>
      <c r="N1123" s="40" t="str">
        <f>IF(L1123&gt;=Premissas!$C$17,"SIM","NÃO")</f>
        <v>NÃO</v>
      </c>
    </row>
    <row r="1124" spans="1:14" ht="15" customHeight="1">
      <c r="A1124" s="40">
        <v>8</v>
      </c>
      <c r="B1124" s="40" t="s">
        <v>1134</v>
      </c>
      <c r="C1124" s="40" t="s">
        <v>1135</v>
      </c>
      <c r="D1124" s="40">
        <v>1965</v>
      </c>
      <c r="E1124" s="40" t="s">
        <v>21</v>
      </c>
      <c r="F1124" s="40">
        <f>COUNTIFS(Detalhe_Registro!$A:$A,A1124,Detalhe_Registro!$D:$D,B1124)</f>
        <v>2</v>
      </c>
      <c r="G1124" s="63">
        <v>1.8125</v>
      </c>
      <c r="H1124" s="63">
        <v>1.8125</v>
      </c>
      <c r="I1124" s="62">
        <f>SUMIFS(Detalhe_Registro!$F:$F,Detalhe_Registro!$A:$A,A1124,Detalhe_Registro!$D:$D,B1124)</f>
        <v>1724</v>
      </c>
      <c r="J1124" s="63">
        <f>SUMIFS(Detalhe_Registro!$G:$G,Detalhe_Registro!$A:$A,A1124,Detalhe_Registro!$D:$D,B1124)</f>
        <v>60.18</v>
      </c>
      <c r="K1124" s="40" t="str">
        <f>IF(G1124="","",IF(G1124&lt;Premissas!$C$8,"&lt; 1,00",IF(G1124&lt;Premissas!$C$9,"1,00 – 1,19",IF(G1124&lt;Premissas!$C$10,"1,20 – 1,39",IF(G1124&lt;Premissas!$C$11,"1,40 – 1,59",IF(G1124&lt;Premissas!$C$12,"1,60 – 1,99","≥ 2,00"))))))</f>
        <v>1,60 – 1,99</v>
      </c>
      <c r="L1124" s="64">
        <f>IF(G1124="","",MIN(Premissas!$C$17,IF(G1124&lt;Premissas!$C$8,Premissas!$E$7,IF(G1124&lt;Premissas!$C$9,Premissas!$E$8,IF(G1124&lt;Premissas!$C$10,Premissas!$E$9,IF(G1124&lt;Premissas!$C$11,Premissas!$E$10,IF(G1124&lt;Premissas!$C$12,Premissas!$E$11,Premissas!$E$12)))))))</f>
        <v>500</v>
      </c>
      <c r="M1124" s="65">
        <f>IF(OR(L1124="",L1124=0),0,L1124/Premissas!$C$16)</f>
        <v>19.23076923076923</v>
      </c>
      <c r="N1124" s="40" t="str">
        <f>IF(L1124&gt;=Premissas!$C$17,"SIM","NÃO")</f>
        <v>NÃO</v>
      </c>
    </row>
    <row r="1125" spans="1:14" ht="15" customHeight="1">
      <c r="A1125" s="40">
        <v>8</v>
      </c>
      <c r="B1125" s="40" t="s">
        <v>932</v>
      </c>
      <c r="C1125" s="40" t="s">
        <v>933</v>
      </c>
      <c r="D1125" s="40">
        <v>7801</v>
      </c>
      <c r="E1125" s="40" t="s">
        <v>1937</v>
      </c>
      <c r="F1125" s="40">
        <f>COUNTIFS(Detalhe_Registro!$A:$A,A1125,Detalhe_Registro!$D:$D,B1125)</f>
        <v>2</v>
      </c>
      <c r="G1125" s="63">
        <v>0.52941199999999999</v>
      </c>
      <c r="H1125" s="63">
        <v>0.358456</v>
      </c>
      <c r="I1125" s="62">
        <f>SUMIFS(Detalhe_Registro!$F:$F,Detalhe_Registro!$A:$A,A1125,Detalhe_Registro!$D:$D,B1125)</f>
        <v>394</v>
      </c>
      <c r="J1125" s="63">
        <f>SUMIFS(Detalhe_Registro!$G:$G,Detalhe_Registro!$A:$A,A1125,Detalhe_Registro!$D:$D,B1125)</f>
        <v>53.16</v>
      </c>
      <c r="K1125" s="40" t="str">
        <f>IF(G1125="","",IF(G1125&lt;Premissas!$C$8,"&lt; 1,00",IF(G1125&lt;Premissas!$C$9,"1,00 – 1,19",IF(G1125&lt;Premissas!$C$10,"1,20 – 1,39",IF(G1125&lt;Premissas!$C$11,"1,40 – 1,59",IF(G1125&lt;Premissas!$C$12,"1,60 – 1,99","≥ 2,00"))))))</f>
        <v>&lt; 1,00</v>
      </c>
      <c r="L1125" s="64">
        <f>IF(G1125="","",MIN(Premissas!$C$17,IF(G1125&lt;Premissas!$C$8,Premissas!$E$7,IF(G1125&lt;Premissas!$C$9,Premissas!$E$8,IF(G1125&lt;Premissas!$C$10,Premissas!$E$9,IF(G1125&lt;Premissas!$C$11,Premissas!$E$10,IF(G1125&lt;Premissas!$C$12,Premissas!$E$11,Premissas!$E$12)))))))</f>
        <v>0</v>
      </c>
      <c r="M1125" s="65">
        <f>IF(OR(L1125="",L1125=0),0,L1125/Premissas!$C$16)</f>
        <v>0</v>
      </c>
      <c r="N1125" s="40" t="str">
        <f>IF(L1125&gt;=Premissas!$C$17,"SIM","NÃO")</f>
        <v>NÃO</v>
      </c>
    </row>
    <row r="1126" spans="1:14" ht="15" customHeight="1">
      <c r="A1126" s="40">
        <v>8</v>
      </c>
      <c r="B1126" s="40" t="s">
        <v>1346</v>
      </c>
      <c r="C1126" s="40" t="s">
        <v>1347</v>
      </c>
      <c r="D1126" s="40">
        <v>1965</v>
      </c>
      <c r="E1126" s="40" t="s">
        <v>22</v>
      </c>
      <c r="F1126" s="40">
        <f>COUNTIFS(Detalhe_Registro!$A:$A,A1126,Detalhe_Registro!$D:$D,B1126)</f>
        <v>2</v>
      </c>
      <c r="G1126" s="63">
        <v>0.35</v>
      </c>
      <c r="H1126" s="63">
        <v>0.35</v>
      </c>
      <c r="I1126" s="62">
        <f>SUMIFS(Detalhe_Registro!$F:$F,Detalhe_Registro!$A:$A,A1126,Detalhe_Registro!$D:$D,B1126)</f>
        <v>192</v>
      </c>
      <c r="J1126" s="63">
        <f>SUMIFS(Detalhe_Registro!$G:$G,Detalhe_Registro!$A:$A,A1126,Detalhe_Registro!$D:$D,B1126)</f>
        <v>26.6</v>
      </c>
      <c r="K1126" s="40" t="str">
        <f>IF(G1126="","",IF(G1126&lt;Premissas!$C$8,"&lt; 1,00",IF(G1126&lt;Premissas!$C$9,"1,00 – 1,19",IF(G1126&lt;Premissas!$C$10,"1,20 – 1,39",IF(G1126&lt;Premissas!$C$11,"1,40 – 1,59",IF(G1126&lt;Premissas!$C$12,"1,60 – 1,99","≥ 2,00"))))))</f>
        <v>&lt; 1,00</v>
      </c>
      <c r="L1126" s="64">
        <f>IF(G1126="","",MIN(Premissas!$C$17,IF(G1126&lt;Premissas!$C$8,Premissas!$E$7,IF(G1126&lt;Premissas!$C$9,Premissas!$E$8,IF(G1126&lt;Premissas!$C$10,Premissas!$E$9,IF(G1126&lt;Premissas!$C$11,Premissas!$E$10,IF(G1126&lt;Premissas!$C$12,Premissas!$E$11,Premissas!$E$12)))))))</f>
        <v>0</v>
      </c>
      <c r="M1126" s="65">
        <f>IF(OR(L1126="",L1126=0),0,L1126/Premissas!$C$16)</f>
        <v>0</v>
      </c>
      <c r="N1126" s="40" t="str">
        <f>IF(L1126&gt;=Premissas!$C$17,"SIM","NÃO")</f>
        <v>NÃO</v>
      </c>
    </row>
    <row r="1127" spans="1:14" ht="15" customHeight="1">
      <c r="A1127" s="40">
        <v>8</v>
      </c>
      <c r="B1127" s="40" t="s">
        <v>1204</v>
      </c>
      <c r="C1127" s="40" t="s">
        <v>1205</v>
      </c>
      <c r="D1127" s="40">
        <v>1965</v>
      </c>
      <c r="E1127" s="40" t="s">
        <v>19</v>
      </c>
      <c r="F1127" s="40">
        <f>COUNTIFS(Detalhe_Registro!$A:$A,A1127,Detalhe_Registro!$D:$D,B1127)</f>
        <v>2</v>
      </c>
      <c r="G1127" s="63">
        <v>0.31818200000000002</v>
      </c>
      <c r="H1127" s="63">
        <v>0.31818200000000002</v>
      </c>
      <c r="I1127" s="62">
        <f>SUMIFS(Detalhe_Registro!$F:$F,Detalhe_Registro!$A:$A,A1127,Detalhe_Registro!$D:$D,B1127)</f>
        <v>1054</v>
      </c>
      <c r="J1127" s="63">
        <f>SUMIFS(Detalhe_Registro!$G:$G,Detalhe_Registro!$A:$A,A1127,Detalhe_Registro!$D:$D,B1127)</f>
        <v>157.6</v>
      </c>
      <c r="K1127" s="40" t="str">
        <f>IF(G1127="","",IF(G1127&lt;Premissas!$C$8,"&lt; 1,00",IF(G1127&lt;Premissas!$C$9,"1,00 – 1,19",IF(G1127&lt;Premissas!$C$10,"1,20 – 1,39",IF(G1127&lt;Premissas!$C$11,"1,40 – 1,59",IF(G1127&lt;Premissas!$C$12,"1,60 – 1,99","≥ 2,00"))))))</f>
        <v>&lt; 1,00</v>
      </c>
      <c r="L1127" s="64">
        <f>IF(G1127="","",MIN(Premissas!$C$17,IF(G1127&lt;Premissas!$C$8,Premissas!$E$7,IF(G1127&lt;Premissas!$C$9,Premissas!$E$8,IF(G1127&lt;Premissas!$C$10,Premissas!$E$9,IF(G1127&lt;Premissas!$C$11,Premissas!$E$10,IF(G1127&lt;Premissas!$C$12,Premissas!$E$11,Premissas!$E$12)))))))</f>
        <v>0</v>
      </c>
      <c r="M1127" s="65">
        <f>IF(OR(L1127="",L1127=0),0,L1127/Premissas!$C$16)</f>
        <v>0</v>
      </c>
      <c r="N1127" s="40" t="str">
        <f>IF(L1127&gt;=Premissas!$C$17,"SIM","NÃO")</f>
        <v>NÃO</v>
      </c>
    </row>
    <row r="1128" spans="1:14" ht="15" customHeight="1">
      <c r="A1128" s="40">
        <v>8</v>
      </c>
      <c r="B1128" s="40" t="s">
        <v>1928</v>
      </c>
      <c r="C1128" s="40" t="s">
        <v>1929</v>
      </c>
      <c r="D1128" s="40">
        <v>7801</v>
      </c>
      <c r="E1128" s="40" t="s">
        <v>21</v>
      </c>
      <c r="F1128" s="40">
        <f>COUNTIFS(Detalhe_Registro!$A:$A,A1128,Detalhe_Registro!$D:$D,B1128)</f>
        <v>1</v>
      </c>
      <c r="G1128" s="63">
        <v>1.8125</v>
      </c>
      <c r="H1128" s="63">
        <v>1.8125</v>
      </c>
      <c r="I1128" s="62">
        <f>SUMIFS(Detalhe_Registro!$F:$F,Detalhe_Registro!$A:$A,A1128,Detalhe_Registro!$D:$D,B1128)</f>
        <v>6</v>
      </c>
      <c r="J1128" s="63">
        <f>SUMIFS(Detalhe_Registro!$G:$G,Detalhe_Registro!$A:$A,A1128,Detalhe_Registro!$D:$D,B1128)</f>
        <v>0.21</v>
      </c>
      <c r="K1128" s="40" t="str">
        <f>IF(G1128="","",IF(G1128&lt;Premissas!$C$8,"&lt; 1,00",IF(G1128&lt;Premissas!$C$9,"1,00 – 1,19",IF(G1128&lt;Premissas!$C$10,"1,20 – 1,39",IF(G1128&lt;Premissas!$C$11,"1,40 – 1,59",IF(G1128&lt;Premissas!$C$12,"1,60 – 1,99","≥ 2,00"))))))</f>
        <v>1,60 – 1,99</v>
      </c>
      <c r="L1128" s="64">
        <f>IF(G1128="","",MIN(Premissas!$C$17,IF(G1128&lt;Premissas!$C$8,Premissas!$E$7,IF(G1128&lt;Premissas!$C$9,Premissas!$E$8,IF(G1128&lt;Premissas!$C$10,Premissas!$E$9,IF(G1128&lt;Premissas!$C$11,Premissas!$E$10,IF(G1128&lt;Premissas!$C$12,Premissas!$E$11,Premissas!$E$12)))))))</f>
        <v>500</v>
      </c>
      <c r="M1128" s="65">
        <f>IF(OR(L1128="",L1128=0),0,L1128/Premissas!$C$16)</f>
        <v>19.23076923076923</v>
      </c>
      <c r="N1128" s="40" t="str">
        <f>IF(L1128&gt;=Premissas!$C$17,"SIM","NÃO")</f>
        <v>NÃO</v>
      </c>
    </row>
    <row r="1129" spans="1:14" ht="15" customHeight="1">
      <c r="A1129" s="40">
        <v>8</v>
      </c>
      <c r="B1129" s="40" t="s">
        <v>898</v>
      </c>
      <c r="C1129" s="40" t="s">
        <v>899</v>
      </c>
      <c r="D1129" s="40">
        <v>1965</v>
      </c>
      <c r="E1129" s="40" t="s">
        <v>21</v>
      </c>
      <c r="F1129" s="40">
        <f>COUNTIFS(Detalhe_Registro!$A:$A,A1129,Detalhe_Registro!$D:$D,B1129)</f>
        <v>2</v>
      </c>
      <c r="G1129" s="63">
        <v>0.9375</v>
      </c>
      <c r="H1129" s="63">
        <v>0.9375</v>
      </c>
      <c r="I1129" s="62">
        <f>SUMIFS(Detalhe_Registro!$F:$F,Detalhe_Registro!$A:$A,A1129,Detalhe_Registro!$D:$D,B1129)</f>
        <v>5048</v>
      </c>
      <c r="J1129" s="63">
        <f>SUMIFS(Detalhe_Registro!$G:$G,Detalhe_Registro!$A:$A,A1129,Detalhe_Registro!$D:$D,B1129)</f>
        <v>328.16</v>
      </c>
      <c r="K1129" s="40" t="str">
        <f>IF(G1129="","",IF(G1129&lt;Premissas!$C$8,"&lt; 1,00",IF(G1129&lt;Premissas!$C$9,"1,00 – 1,19",IF(G1129&lt;Premissas!$C$10,"1,20 – 1,39",IF(G1129&lt;Premissas!$C$11,"1,40 – 1,59",IF(G1129&lt;Premissas!$C$12,"1,60 – 1,99","≥ 2,00"))))))</f>
        <v>&lt; 1,00</v>
      </c>
      <c r="L1129" s="64">
        <f>IF(G1129="","",MIN(Premissas!$C$17,IF(G1129&lt;Premissas!$C$8,Premissas!$E$7,IF(G1129&lt;Premissas!$C$9,Premissas!$E$8,IF(G1129&lt;Premissas!$C$10,Premissas!$E$9,IF(G1129&lt;Premissas!$C$11,Premissas!$E$10,IF(G1129&lt;Premissas!$C$12,Premissas!$E$11,Premissas!$E$12)))))))</f>
        <v>0</v>
      </c>
      <c r="M1129" s="65">
        <f>IF(OR(L1129="",L1129=0),0,L1129/Premissas!$C$16)</f>
        <v>0</v>
      </c>
      <c r="N1129" s="40" t="str">
        <f>IF(L1129&gt;=Premissas!$C$17,"SIM","NÃO")</f>
        <v>NÃO</v>
      </c>
    </row>
    <row r="1130" spans="1:14" ht="15" customHeight="1">
      <c r="A1130" s="40">
        <v>8</v>
      </c>
      <c r="B1130" s="40" t="s">
        <v>986</v>
      </c>
      <c r="C1130" s="40" t="s">
        <v>987</v>
      </c>
      <c r="D1130" s="40">
        <v>7801</v>
      </c>
      <c r="E1130" s="40" t="s">
        <v>19</v>
      </c>
      <c r="F1130" s="40">
        <f>COUNTIFS(Detalhe_Registro!$A:$A,A1130,Detalhe_Registro!$D:$D,B1130)</f>
        <v>1</v>
      </c>
      <c r="G1130" s="63">
        <v>0.59090900000000002</v>
      </c>
      <c r="H1130" s="63">
        <v>0.59090900000000002</v>
      </c>
      <c r="I1130" s="62">
        <f>SUMIFS(Detalhe_Registro!$F:$F,Detalhe_Registro!$A:$A,A1130,Detalhe_Registro!$D:$D,B1130)</f>
        <v>839</v>
      </c>
      <c r="J1130" s="63">
        <f>SUMIFS(Detalhe_Registro!$G:$G,Detalhe_Registro!$A:$A,A1130,Detalhe_Registro!$D:$D,B1130)</f>
        <v>63.45</v>
      </c>
      <c r="K1130" s="40" t="str">
        <f>IF(G1130="","",IF(G1130&lt;Premissas!$C$8,"&lt; 1,00",IF(G1130&lt;Premissas!$C$9,"1,00 – 1,19",IF(G1130&lt;Premissas!$C$10,"1,20 – 1,39",IF(G1130&lt;Premissas!$C$11,"1,40 – 1,59",IF(G1130&lt;Premissas!$C$12,"1,60 – 1,99","≥ 2,00"))))))</f>
        <v>&lt; 1,00</v>
      </c>
      <c r="L1130" s="64">
        <f>IF(G1130="","",MIN(Premissas!$C$17,IF(G1130&lt;Premissas!$C$8,Premissas!$E$7,IF(G1130&lt;Premissas!$C$9,Premissas!$E$8,IF(G1130&lt;Premissas!$C$10,Premissas!$E$9,IF(G1130&lt;Premissas!$C$11,Premissas!$E$10,IF(G1130&lt;Premissas!$C$12,Premissas!$E$11,Premissas!$E$12)))))))</f>
        <v>0</v>
      </c>
      <c r="M1130" s="65">
        <f>IF(OR(L1130="",L1130=0),0,L1130/Premissas!$C$16)</f>
        <v>0</v>
      </c>
      <c r="N1130" s="40" t="str">
        <f>IF(L1130&gt;=Premissas!$C$17,"SIM","NÃO")</f>
        <v>NÃO</v>
      </c>
    </row>
    <row r="1131" spans="1:14" ht="15" customHeight="1">
      <c r="A1131" s="40">
        <v>8</v>
      </c>
      <c r="B1131" s="40" t="s">
        <v>1194</v>
      </c>
      <c r="C1131" s="40" t="s">
        <v>1195</v>
      </c>
      <c r="D1131" s="40">
        <v>1965</v>
      </c>
      <c r="E1131" s="40" t="s">
        <v>21</v>
      </c>
      <c r="F1131" s="40">
        <f>COUNTIFS(Detalhe_Registro!$A:$A,A1131,Detalhe_Registro!$D:$D,B1131)</f>
        <v>2</v>
      </c>
      <c r="G1131" s="63">
        <v>1.1875</v>
      </c>
      <c r="H1131" s="63">
        <v>1.1875</v>
      </c>
      <c r="I1131" s="62">
        <f>SUMIFS(Detalhe_Registro!$F:$F,Detalhe_Registro!$A:$A,A1131,Detalhe_Registro!$D:$D,B1131)</f>
        <v>4538</v>
      </c>
      <c r="J1131" s="63">
        <f>SUMIFS(Detalhe_Registro!$G:$G,Detalhe_Registro!$A:$A,A1131,Detalhe_Registro!$D:$D,B1131)</f>
        <v>242.24</v>
      </c>
      <c r="K1131" s="40" t="str">
        <f>IF(G1131="","",IF(G1131&lt;Premissas!$C$8,"&lt; 1,00",IF(G1131&lt;Premissas!$C$9,"1,00 – 1,19",IF(G1131&lt;Premissas!$C$10,"1,20 – 1,39",IF(G1131&lt;Premissas!$C$11,"1,40 – 1,59",IF(G1131&lt;Premissas!$C$12,"1,60 – 1,99","≥ 2,00"))))))</f>
        <v>1,00 – 1,19</v>
      </c>
      <c r="L1131" s="64">
        <f>IF(G1131="","",MIN(Premissas!$C$17,IF(G1131&lt;Premissas!$C$8,Premissas!$E$7,IF(G1131&lt;Premissas!$C$9,Premissas!$E$8,IF(G1131&lt;Premissas!$C$10,Premissas!$E$9,IF(G1131&lt;Premissas!$C$11,Premissas!$E$10,IF(G1131&lt;Premissas!$C$12,Premissas!$E$11,Premissas!$E$12)))))))</f>
        <v>100</v>
      </c>
      <c r="M1131" s="65">
        <f>IF(OR(L1131="",L1131=0),0,L1131/Premissas!$C$16)</f>
        <v>3.8461538461538463</v>
      </c>
      <c r="N1131" s="40" t="str">
        <f>IF(L1131&gt;=Premissas!$C$17,"SIM","NÃO")</f>
        <v>NÃO</v>
      </c>
    </row>
    <row r="1132" spans="1:14" ht="15" customHeight="1">
      <c r="A1132" s="40">
        <v>8</v>
      </c>
      <c r="B1132" s="40" t="s">
        <v>1060</v>
      </c>
      <c r="C1132" s="40" t="s">
        <v>1061</v>
      </c>
      <c r="D1132" s="40">
        <v>1965</v>
      </c>
      <c r="E1132" s="40" t="s">
        <v>19</v>
      </c>
      <c r="F1132" s="40">
        <f>COUNTIFS(Detalhe_Registro!$A:$A,A1132,Detalhe_Registro!$D:$D,B1132)</f>
        <v>2</v>
      </c>
      <c r="G1132" s="63">
        <v>0.5</v>
      </c>
      <c r="H1132" s="63">
        <v>0.5</v>
      </c>
      <c r="I1132" s="62">
        <f>SUMIFS(Detalhe_Registro!$F:$F,Detalhe_Registro!$A:$A,A1132,Detalhe_Registro!$D:$D,B1132)</f>
        <v>876</v>
      </c>
      <c r="J1132" s="63">
        <f>SUMIFS(Detalhe_Registro!$G:$G,Detalhe_Registro!$A:$A,A1132,Detalhe_Registro!$D:$D,B1132)</f>
        <v>79.62</v>
      </c>
      <c r="K1132" s="40" t="str">
        <f>IF(G1132="","",IF(G1132&lt;Premissas!$C$8,"&lt; 1,00",IF(G1132&lt;Premissas!$C$9,"1,00 – 1,19",IF(G1132&lt;Premissas!$C$10,"1,20 – 1,39",IF(G1132&lt;Premissas!$C$11,"1,40 – 1,59",IF(G1132&lt;Premissas!$C$12,"1,60 – 1,99","≥ 2,00"))))))</f>
        <v>&lt; 1,00</v>
      </c>
      <c r="L1132" s="64">
        <f>IF(G1132="","",MIN(Premissas!$C$17,IF(G1132&lt;Premissas!$C$8,Premissas!$E$7,IF(G1132&lt;Premissas!$C$9,Premissas!$E$8,IF(G1132&lt;Premissas!$C$10,Premissas!$E$9,IF(G1132&lt;Premissas!$C$11,Premissas!$E$10,IF(G1132&lt;Premissas!$C$12,Premissas!$E$11,Premissas!$E$12)))))))</f>
        <v>0</v>
      </c>
      <c r="M1132" s="65">
        <f>IF(OR(L1132="",L1132=0),0,L1132/Premissas!$C$16)</f>
        <v>0</v>
      </c>
      <c r="N1132" s="40" t="str">
        <f>IF(L1132&gt;=Premissas!$C$17,"SIM","NÃO")</f>
        <v>NÃO</v>
      </c>
    </row>
    <row r="1133" spans="1:14" ht="15" customHeight="1">
      <c r="A1133" s="40">
        <v>8</v>
      </c>
      <c r="B1133" s="40" t="s">
        <v>1844</v>
      </c>
      <c r="C1133" s="40" t="s">
        <v>1845</v>
      </c>
      <c r="D1133" s="40">
        <v>1965</v>
      </c>
      <c r="E1133" s="40" t="s">
        <v>19</v>
      </c>
      <c r="F1133" s="40">
        <f>COUNTIFS(Detalhe_Registro!$A:$A,A1133,Detalhe_Registro!$D:$D,B1133)</f>
        <v>2</v>
      </c>
      <c r="G1133" s="63">
        <v>1.0909089999999999</v>
      </c>
      <c r="H1133" s="63">
        <v>1.0909089999999999</v>
      </c>
      <c r="I1133" s="62">
        <f>SUMIFS(Detalhe_Registro!$F:$F,Detalhe_Registro!$A:$A,A1133,Detalhe_Registro!$D:$D,B1133)</f>
        <v>996</v>
      </c>
      <c r="J1133" s="63">
        <f>SUMIFS(Detalhe_Registro!$G:$G,Detalhe_Registro!$A:$A,A1133,Detalhe_Registro!$D:$D,B1133)</f>
        <v>41.46</v>
      </c>
      <c r="K1133" s="40" t="str">
        <f>IF(G1133="","",IF(G1133&lt;Premissas!$C$8,"&lt; 1,00",IF(G1133&lt;Premissas!$C$9,"1,00 – 1,19",IF(G1133&lt;Premissas!$C$10,"1,20 – 1,39",IF(G1133&lt;Premissas!$C$11,"1,40 – 1,59",IF(G1133&lt;Premissas!$C$12,"1,60 – 1,99","≥ 2,00"))))))</f>
        <v>1,00 – 1,19</v>
      </c>
      <c r="L1133" s="64">
        <f>IF(G1133="","",MIN(Premissas!$C$17,IF(G1133&lt;Premissas!$C$8,Premissas!$E$7,IF(G1133&lt;Premissas!$C$9,Premissas!$E$8,IF(G1133&lt;Premissas!$C$10,Premissas!$E$9,IF(G1133&lt;Premissas!$C$11,Premissas!$E$10,IF(G1133&lt;Premissas!$C$12,Premissas!$E$11,Premissas!$E$12)))))))</f>
        <v>100</v>
      </c>
      <c r="M1133" s="65">
        <f>IF(OR(L1133="",L1133=0),0,L1133/Premissas!$C$16)</f>
        <v>3.8461538461538463</v>
      </c>
      <c r="N1133" s="40" t="str">
        <f>IF(L1133&gt;=Premissas!$C$17,"SIM","NÃO")</f>
        <v>NÃO</v>
      </c>
    </row>
    <row r="1134" spans="1:14" ht="15" customHeight="1">
      <c r="A1134" s="40">
        <v>8</v>
      </c>
      <c r="B1134" s="40" t="s">
        <v>1348</v>
      </c>
      <c r="C1134" s="40" t="s">
        <v>1349</v>
      </c>
      <c r="D1134" s="40">
        <v>1965</v>
      </c>
      <c r="E1134" s="40" t="s">
        <v>20</v>
      </c>
      <c r="F1134" s="40">
        <f>COUNTIFS(Detalhe_Registro!$A:$A,A1134,Detalhe_Registro!$D:$D,B1134)</f>
        <v>2</v>
      </c>
      <c r="G1134" s="63">
        <v>2.2941180000000001</v>
      </c>
      <c r="H1134" s="63">
        <v>2.2941180000000001</v>
      </c>
      <c r="I1134" s="62">
        <f>SUMIFS(Detalhe_Registro!$F:$F,Detalhe_Registro!$A:$A,A1134,Detalhe_Registro!$D:$D,B1134)</f>
        <v>510</v>
      </c>
      <c r="J1134" s="63">
        <f>SUMIFS(Detalhe_Registro!$G:$G,Detalhe_Registro!$A:$A,A1134,Detalhe_Registro!$D:$D,B1134)</f>
        <v>13.22</v>
      </c>
      <c r="K1134" s="40" t="str">
        <f>IF(G1134="","",IF(G1134&lt;Premissas!$C$8,"&lt; 1,00",IF(G1134&lt;Premissas!$C$9,"1,00 – 1,19",IF(G1134&lt;Premissas!$C$10,"1,20 – 1,39",IF(G1134&lt;Premissas!$C$11,"1,40 – 1,59",IF(G1134&lt;Premissas!$C$12,"1,60 – 1,99","≥ 2,00"))))))</f>
        <v>≥ 2,00</v>
      </c>
      <c r="L1134" s="64">
        <f>IF(G1134="","",MIN(Premissas!$C$17,IF(G1134&lt;Premissas!$C$8,Premissas!$E$7,IF(G1134&lt;Premissas!$C$9,Premissas!$E$8,IF(G1134&lt;Premissas!$C$10,Premissas!$E$9,IF(G1134&lt;Premissas!$C$11,Premissas!$E$10,IF(G1134&lt;Premissas!$C$12,Premissas!$E$11,Premissas!$E$12)))))))</f>
        <v>750</v>
      </c>
      <c r="M1134" s="65">
        <f>IF(OR(L1134="",L1134=0),0,L1134/Premissas!$C$16)</f>
        <v>28.846153846153847</v>
      </c>
      <c r="N1134" s="40" t="str">
        <f>IF(L1134&gt;=Premissas!$C$17,"SIM","NÃO")</f>
        <v>SIM</v>
      </c>
    </row>
    <row r="1135" spans="1:14" ht="15" customHeight="1">
      <c r="A1135" s="40">
        <v>8</v>
      </c>
      <c r="B1135" s="40" t="s">
        <v>1056</v>
      </c>
      <c r="C1135" s="40" t="s">
        <v>1057</v>
      </c>
      <c r="D1135" s="40">
        <v>1965</v>
      </c>
      <c r="E1135" s="40" t="s">
        <v>20</v>
      </c>
      <c r="F1135" s="40">
        <f>COUNTIFS(Detalhe_Registro!$A:$A,A1135,Detalhe_Registro!$D:$D,B1135)</f>
        <v>2</v>
      </c>
      <c r="G1135" s="63">
        <v>0.94117600000000001</v>
      </c>
      <c r="H1135" s="63">
        <v>0.94117600000000001</v>
      </c>
      <c r="I1135" s="62">
        <f>SUMIFS(Detalhe_Registro!$F:$F,Detalhe_Registro!$A:$A,A1135,Detalhe_Registro!$D:$D,B1135)</f>
        <v>216</v>
      </c>
      <c r="J1135" s="63">
        <f>SUMIFS(Detalhe_Registro!$G:$G,Detalhe_Registro!$A:$A,A1135,Detalhe_Registro!$D:$D,B1135)</f>
        <v>13.34</v>
      </c>
      <c r="K1135" s="40" t="str">
        <f>IF(G1135="","",IF(G1135&lt;Premissas!$C$8,"&lt; 1,00",IF(G1135&lt;Premissas!$C$9,"1,00 – 1,19",IF(G1135&lt;Premissas!$C$10,"1,20 – 1,39",IF(G1135&lt;Premissas!$C$11,"1,40 – 1,59",IF(G1135&lt;Premissas!$C$12,"1,60 – 1,99","≥ 2,00"))))))</f>
        <v>&lt; 1,00</v>
      </c>
      <c r="L1135" s="64">
        <f>IF(G1135="","",MIN(Premissas!$C$17,IF(G1135&lt;Premissas!$C$8,Premissas!$E$7,IF(G1135&lt;Premissas!$C$9,Premissas!$E$8,IF(G1135&lt;Premissas!$C$10,Premissas!$E$9,IF(G1135&lt;Premissas!$C$11,Premissas!$E$10,IF(G1135&lt;Premissas!$C$12,Premissas!$E$11,Premissas!$E$12)))))))</f>
        <v>0</v>
      </c>
      <c r="M1135" s="65">
        <f>IF(OR(L1135="",L1135=0),0,L1135/Premissas!$C$16)</f>
        <v>0</v>
      </c>
      <c r="N1135" s="40" t="str">
        <f>IF(L1135&gt;=Premissas!$C$17,"SIM","NÃO")</f>
        <v>NÃO</v>
      </c>
    </row>
    <row r="1136" spans="1:14" ht="15" customHeight="1">
      <c r="A1136" s="40">
        <v>8</v>
      </c>
      <c r="B1136" s="40" t="s">
        <v>878</v>
      </c>
      <c r="C1136" s="40" t="s">
        <v>879</v>
      </c>
      <c r="D1136" s="40">
        <v>1965</v>
      </c>
      <c r="E1136" s="40" t="s">
        <v>22</v>
      </c>
      <c r="F1136" s="40">
        <f>COUNTIFS(Detalhe_Registro!$A:$A,A1136,Detalhe_Registro!$D:$D,B1136)</f>
        <v>2</v>
      </c>
      <c r="G1136" s="63">
        <v>0.55000000000000004</v>
      </c>
      <c r="H1136" s="63">
        <v>0.55000000000000004</v>
      </c>
      <c r="I1136" s="62">
        <f>SUMIFS(Detalhe_Registro!$F:$F,Detalhe_Registro!$A:$A,A1136,Detalhe_Registro!$D:$D,B1136)</f>
        <v>3412</v>
      </c>
      <c r="J1136" s="63">
        <f>SUMIFS(Detalhe_Registro!$G:$G,Detalhe_Registro!$A:$A,A1136,Detalhe_Registro!$D:$D,B1136)</f>
        <v>307.7</v>
      </c>
      <c r="K1136" s="40" t="str">
        <f>IF(G1136="","",IF(G1136&lt;Premissas!$C$8,"&lt; 1,00",IF(G1136&lt;Premissas!$C$9,"1,00 – 1,19",IF(G1136&lt;Premissas!$C$10,"1,20 – 1,39",IF(G1136&lt;Premissas!$C$11,"1,40 – 1,59",IF(G1136&lt;Premissas!$C$12,"1,60 – 1,99","≥ 2,00"))))))</f>
        <v>&lt; 1,00</v>
      </c>
      <c r="L1136" s="64">
        <f>IF(G1136="","",MIN(Premissas!$C$17,IF(G1136&lt;Premissas!$C$8,Premissas!$E$7,IF(G1136&lt;Premissas!$C$9,Premissas!$E$8,IF(G1136&lt;Premissas!$C$10,Premissas!$E$9,IF(G1136&lt;Premissas!$C$11,Premissas!$E$10,IF(G1136&lt;Premissas!$C$12,Premissas!$E$11,Premissas!$E$12)))))))</f>
        <v>0</v>
      </c>
      <c r="M1136" s="65">
        <f>IF(OR(L1136="",L1136=0),0,L1136/Premissas!$C$16)</f>
        <v>0</v>
      </c>
      <c r="N1136" s="40" t="str">
        <f>IF(L1136&gt;=Premissas!$C$17,"SIM","NÃO")</f>
        <v>NÃO</v>
      </c>
    </row>
    <row r="1137" spans="1:14" ht="15" customHeight="1">
      <c r="A1137" s="40">
        <v>8</v>
      </c>
      <c r="B1137" s="40" t="s">
        <v>784</v>
      </c>
      <c r="C1137" s="40" t="s">
        <v>785</v>
      </c>
      <c r="D1137" s="40">
        <v>1965</v>
      </c>
      <c r="E1137" s="40" t="s">
        <v>21</v>
      </c>
      <c r="F1137" s="40">
        <f>COUNTIFS(Detalhe_Registro!$A:$A,A1137,Detalhe_Registro!$D:$D,B1137)</f>
        <v>2</v>
      </c>
      <c r="G1137" s="63">
        <v>6.25E-2</v>
      </c>
      <c r="H1137" s="63">
        <v>6.25E-2</v>
      </c>
      <c r="I1137" s="62">
        <f>SUMIFS(Detalhe_Registro!$F:$F,Detalhe_Registro!$A:$A,A1137,Detalhe_Registro!$D:$D,B1137)</f>
        <v>56</v>
      </c>
      <c r="J1137" s="63">
        <f>SUMIFS(Detalhe_Registro!$G:$G,Detalhe_Registro!$A:$A,A1137,Detalhe_Registro!$D:$D,B1137)</f>
        <v>40.020000000000003</v>
      </c>
      <c r="K1137" s="40" t="str">
        <f>IF(G1137="","",IF(G1137&lt;Premissas!$C$8,"&lt; 1,00",IF(G1137&lt;Premissas!$C$9,"1,00 – 1,19",IF(G1137&lt;Premissas!$C$10,"1,20 – 1,39",IF(G1137&lt;Premissas!$C$11,"1,40 – 1,59",IF(G1137&lt;Premissas!$C$12,"1,60 – 1,99","≥ 2,00"))))))</f>
        <v>&lt; 1,00</v>
      </c>
      <c r="L1137" s="64">
        <f>IF(G1137="","",MIN(Premissas!$C$17,IF(G1137&lt;Premissas!$C$8,Premissas!$E$7,IF(G1137&lt;Premissas!$C$9,Premissas!$E$8,IF(G1137&lt;Premissas!$C$10,Premissas!$E$9,IF(G1137&lt;Premissas!$C$11,Premissas!$E$10,IF(G1137&lt;Premissas!$C$12,Premissas!$E$11,Premissas!$E$12)))))))</f>
        <v>0</v>
      </c>
      <c r="M1137" s="65">
        <f>IF(OR(L1137="",L1137=0),0,L1137/Premissas!$C$16)</f>
        <v>0</v>
      </c>
      <c r="N1137" s="40" t="str">
        <f>IF(L1137&gt;=Premissas!$C$17,"SIM","NÃO")</f>
        <v>NÃO</v>
      </c>
    </row>
    <row r="1138" spans="1:14" ht="15" customHeight="1">
      <c r="A1138" s="40">
        <v>8</v>
      </c>
      <c r="B1138" s="40" t="s">
        <v>1906</v>
      </c>
      <c r="C1138" s="40" t="s">
        <v>1907</v>
      </c>
      <c r="D1138" s="40">
        <v>1965</v>
      </c>
      <c r="E1138" s="40" t="s">
        <v>21</v>
      </c>
      <c r="F1138" s="40">
        <f>COUNTIFS(Detalhe_Registro!$A:$A,A1138,Detalhe_Registro!$D:$D,B1138)</f>
        <v>2</v>
      </c>
      <c r="G1138" s="63">
        <v>0.375</v>
      </c>
      <c r="H1138" s="63">
        <v>0.375</v>
      </c>
      <c r="I1138" s="62">
        <f>SUMIFS(Detalhe_Registro!$F:$F,Detalhe_Registro!$A:$A,A1138,Detalhe_Registro!$D:$D,B1138)</f>
        <v>494</v>
      </c>
      <c r="J1138" s="63">
        <f>SUMIFS(Detalhe_Registro!$G:$G,Detalhe_Registro!$A:$A,A1138,Detalhe_Registro!$D:$D,B1138)</f>
        <v>78.239999999999995</v>
      </c>
      <c r="K1138" s="40" t="str">
        <f>IF(G1138="","",IF(G1138&lt;Premissas!$C$8,"&lt; 1,00",IF(G1138&lt;Premissas!$C$9,"1,00 – 1,19",IF(G1138&lt;Premissas!$C$10,"1,20 – 1,39",IF(G1138&lt;Premissas!$C$11,"1,40 – 1,59",IF(G1138&lt;Premissas!$C$12,"1,60 – 1,99","≥ 2,00"))))))</f>
        <v>&lt; 1,00</v>
      </c>
      <c r="L1138" s="64">
        <f>IF(G1138="","",MIN(Premissas!$C$17,IF(G1138&lt;Premissas!$C$8,Premissas!$E$7,IF(G1138&lt;Premissas!$C$9,Premissas!$E$8,IF(G1138&lt;Premissas!$C$10,Premissas!$E$9,IF(G1138&lt;Premissas!$C$11,Premissas!$E$10,IF(G1138&lt;Premissas!$C$12,Premissas!$E$11,Premissas!$E$12)))))))</f>
        <v>0</v>
      </c>
      <c r="M1138" s="65">
        <f>IF(OR(L1138="",L1138=0),0,L1138/Premissas!$C$16)</f>
        <v>0</v>
      </c>
      <c r="N1138" s="40" t="str">
        <f>IF(L1138&gt;=Premissas!$C$17,"SIM","NÃO")</f>
        <v>NÃO</v>
      </c>
    </row>
    <row r="1139" spans="1:14" ht="15" customHeight="1">
      <c r="A1139" s="40">
        <v>8</v>
      </c>
      <c r="B1139" s="40" t="s">
        <v>1216</v>
      </c>
      <c r="C1139" s="40" t="s">
        <v>1217</v>
      </c>
      <c r="D1139" s="40">
        <v>1965</v>
      </c>
      <c r="E1139" s="40" t="s">
        <v>21</v>
      </c>
      <c r="F1139" s="40">
        <f>COUNTIFS(Detalhe_Registro!$A:$A,A1139,Detalhe_Registro!$D:$D,B1139)</f>
        <v>2</v>
      </c>
      <c r="G1139" s="63">
        <v>1.5</v>
      </c>
      <c r="H1139" s="63">
        <v>1.5</v>
      </c>
      <c r="I1139" s="62">
        <f>SUMIFS(Detalhe_Registro!$F:$F,Detalhe_Registro!$A:$A,A1139,Detalhe_Registro!$D:$D,B1139)</f>
        <v>2786</v>
      </c>
      <c r="J1139" s="63">
        <f>SUMIFS(Detalhe_Registro!$G:$G,Detalhe_Registro!$A:$A,A1139,Detalhe_Registro!$D:$D,B1139)</f>
        <v>114.38</v>
      </c>
      <c r="K1139" s="40" t="str">
        <f>IF(G1139="","",IF(G1139&lt;Premissas!$C$8,"&lt; 1,00",IF(G1139&lt;Premissas!$C$9,"1,00 – 1,19",IF(G1139&lt;Premissas!$C$10,"1,20 – 1,39",IF(G1139&lt;Premissas!$C$11,"1,40 – 1,59",IF(G1139&lt;Premissas!$C$12,"1,60 – 1,99","≥ 2,00"))))))</f>
        <v>1,40 – 1,59</v>
      </c>
      <c r="L1139" s="64">
        <f>IF(G1139="","",MIN(Premissas!$C$17,IF(G1139&lt;Premissas!$C$8,Premissas!$E$7,IF(G1139&lt;Premissas!$C$9,Premissas!$E$8,IF(G1139&lt;Premissas!$C$10,Premissas!$E$9,IF(G1139&lt;Premissas!$C$11,Premissas!$E$10,IF(G1139&lt;Premissas!$C$12,Premissas!$E$11,Premissas!$E$12)))))))</f>
        <v>350</v>
      </c>
      <c r="M1139" s="65">
        <f>IF(OR(L1139="",L1139=0),0,L1139/Premissas!$C$16)</f>
        <v>13.461538461538462</v>
      </c>
      <c r="N1139" s="40" t="str">
        <f>IF(L1139&gt;=Premissas!$C$17,"SIM","NÃO")</f>
        <v>NÃO</v>
      </c>
    </row>
    <row r="1140" spans="1:14" ht="15" customHeight="1">
      <c r="A1140" s="40">
        <v>8</v>
      </c>
      <c r="B1140" s="40" t="s">
        <v>1034</v>
      </c>
      <c r="C1140" s="40" t="s">
        <v>1035</v>
      </c>
      <c r="D1140" s="40">
        <v>7801</v>
      </c>
      <c r="E1140" s="40" t="s">
        <v>1940</v>
      </c>
      <c r="F1140" s="40">
        <f>COUNTIFS(Detalhe_Registro!$A:$A,A1140,Detalhe_Registro!$D:$D,B1140)</f>
        <v>3</v>
      </c>
      <c r="G1140" s="63">
        <v>0.45454499999999998</v>
      </c>
      <c r="H1140" s="63">
        <v>0.19195599999999999</v>
      </c>
      <c r="I1140" s="62">
        <f>SUMIFS(Detalhe_Registro!$F:$F,Detalhe_Registro!$A:$A,A1140,Detalhe_Registro!$D:$D,B1140)</f>
        <v>626</v>
      </c>
      <c r="J1140" s="63">
        <f>SUMIFS(Detalhe_Registro!$G:$G,Detalhe_Registro!$A:$A,A1140,Detalhe_Registro!$D:$D,B1140)</f>
        <v>74.73</v>
      </c>
      <c r="K1140" s="40" t="str">
        <f>IF(G1140="","",IF(G1140&lt;Premissas!$C$8,"&lt; 1,00",IF(G1140&lt;Premissas!$C$9,"1,00 – 1,19",IF(G1140&lt;Premissas!$C$10,"1,20 – 1,39",IF(G1140&lt;Premissas!$C$11,"1,40 – 1,59",IF(G1140&lt;Premissas!$C$12,"1,60 – 1,99","≥ 2,00"))))))</f>
        <v>&lt; 1,00</v>
      </c>
      <c r="L1140" s="64">
        <f>IF(G1140="","",MIN(Premissas!$C$17,IF(G1140&lt;Premissas!$C$8,Premissas!$E$7,IF(G1140&lt;Premissas!$C$9,Premissas!$E$8,IF(G1140&lt;Premissas!$C$10,Premissas!$E$9,IF(G1140&lt;Premissas!$C$11,Premissas!$E$10,IF(G1140&lt;Premissas!$C$12,Premissas!$E$11,Premissas!$E$12)))))))</f>
        <v>0</v>
      </c>
      <c r="M1140" s="65">
        <f>IF(OR(L1140="",L1140=0),0,L1140/Premissas!$C$16)</f>
        <v>0</v>
      </c>
      <c r="N1140" s="40" t="str">
        <f>IF(L1140&gt;=Premissas!$C$17,"SIM","NÃO")</f>
        <v>NÃO</v>
      </c>
    </row>
    <row r="1141" spans="1:14" ht="15" customHeight="1">
      <c r="A1141" s="40">
        <v>8</v>
      </c>
      <c r="B1141" s="40" t="s">
        <v>860</v>
      </c>
      <c r="C1141" s="40" t="s">
        <v>861</v>
      </c>
      <c r="D1141" s="40">
        <v>7801</v>
      </c>
      <c r="E1141" s="40" t="s">
        <v>22</v>
      </c>
      <c r="F1141" s="40">
        <f>COUNTIFS(Detalhe_Registro!$A:$A,A1141,Detalhe_Registro!$D:$D,B1141)</f>
        <v>1</v>
      </c>
      <c r="G1141" s="63">
        <v>0.15</v>
      </c>
      <c r="H1141" s="63">
        <v>0.15</v>
      </c>
      <c r="I1141" s="62">
        <f>SUMIFS(Detalhe_Registro!$F:$F,Detalhe_Registro!$A:$A,A1141,Detalhe_Registro!$D:$D,B1141)</f>
        <v>33</v>
      </c>
      <c r="J1141" s="63">
        <f>SUMIFS(Detalhe_Registro!$G:$G,Detalhe_Registro!$A:$A,A1141,Detalhe_Registro!$D:$D,B1141)</f>
        <v>10.07</v>
      </c>
      <c r="K1141" s="40" t="str">
        <f>IF(G1141="","",IF(G1141&lt;Premissas!$C$8,"&lt; 1,00",IF(G1141&lt;Premissas!$C$9,"1,00 – 1,19",IF(G1141&lt;Premissas!$C$10,"1,20 – 1,39",IF(G1141&lt;Premissas!$C$11,"1,40 – 1,59",IF(G1141&lt;Premissas!$C$12,"1,60 – 1,99","≥ 2,00"))))))</f>
        <v>&lt; 1,00</v>
      </c>
      <c r="L1141" s="64">
        <f>IF(G1141="","",MIN(Premissas!$C$17,IF(G1141&lt;Premissas!$C$8,Premissas!$E$7,IF(G1141&lt;Premissas!$C$9,Premissas!$E$8,IF(G1141&lt;Premissas!$C$10,Premissas!$E$9,IF(G1141&lt;Premissas!$C$11,Premissas!$E$10,IF(G1141&lt;Premissas!$C$12,Premissas!$E$11,Premissas!$E$12)))))))</f>
        <v>0</v>
      </c>
      <c r="M1141" s="65">
        <f>IF(OR(L1141="",L1141=0),0,L1141/Premissas!$C$16)</f>
        <v>0</v>
      </c>
      <c r="N1141" s="40" t="str">
        <f>IF(L1141&gt;=Premissas!$C$17,"SIM","NÃO")</f>
        <v>NÃO</v>
      </c>
    </row>
    <row r="1142" spans="1:14" ht="15" customHeight="1">
      <c r="A1142" s="40">
        <v>8</v>
      </c>
      <c r="B1142" s="40" t="s">
        <v>1066</v>
      </c>
      <c r="C1142" s="40" t="s">
        <v>1067</v>
      </c>
      <c r="D1142" s="40">
        <v>1965</v>
      </c>
      <c r="E1142" s="40" t="s">
        <v>1937</v>
      </c>
      <c r="F1142" s="40">
        <f>COUNTIFS(Detalhe_Registro!$A:$A,A1142,Detalhe_Registro!$D:$D,B1142)</f>
        <v>4</v>
      </c>
      <c r="G1142" s="63">
        <v>1.823529</v>
      </c>
      <c r="H1142" s="63">
        <v>1.4430149999999999</v>
      </c>
      <c r="I1142" s="62">
        <f>SUMIFS(Detalhe_Registro!$F:$F,Detalhe_Registro!$A:$A,A1142,Detalhe_Registro!$D:$D,B1142)</f>
        <v>9160</v>
      </c>
      <c r="J1142" s="63">
        <f>SUMIFS(Detalhe_Registro!$G:$G,Detalhe_Registro!$A:$A,A1142,Detalhe_Registro!$D:$D,B1142)</f>
        <v>339.22</v>
      </c>
      <c r="K1142" s="40" t="str">
        <f>IF(G1142="","",IF(G1142&lt;Premissas!$C$8,"&lt; 1,00",IF(G1142&lt;Premissas!$C$9,"1,00 – 1,19",IF(G1142&lt;Premissas!$C$10,"1,20 – 1,39",IF(G1142&lt;Premissas!$C$11,"1,40 – 1,59",IF(G1142&lt;Premissas!$C$12,"1,60 – 1,99","≥ 2,00"))))))</f>
        <v>1,60 – 1,99</v>
      </c>
      <c r="L1142" s="64">
        <f>IF(G1142="","",MIN(Premissas!$C$17,IF(G1142&lt;Premissas!$C$8,Premissas!$E$7,IF(G1142&lt;Premissas!$C$9,Premissas!$E$8,IF(G1142&lt;Premissas!$C$10,Premissas!$E$9,IF(G1142&lt;Premissas!$C$11,Premissas!$E$10,IF(G1142&lt;Premissas!$C$12,Premissas!$E$11,Premissas!$E$12)))))))</f>
        <v>500</v>
      </c>
      <c r="M1142" s="65">
        <f>IF(OR(L1142="",L1142=0),0,L1142/Premissas!$C$16)</f>
        <v>19.23076923076923</v>
      </c>
      <c r="N1142" s="40" t="str">
        <f>IF(L1142&gt;=Premissas!$C$17,"SIM","NÃO")</f>
        <v>NÃO</v>
      </c>
    </row>
    <row r="1143" spans="1:14" ht="15" customHeight="1">
      <c r="A1143" s="40">
        <v>8</v>
      </c>
      <c r="B1143" s="40" t="s">
        <v>1842</v>
      </c>
      <c r="C1143" s="40" t="s">
        <v>1843</v>
      </c>
      <c r="D1143" s="40">
        <v>1965</v>
      </c>
      <c r="E1143" s="40" t="s">
        <v>20</v>
      </c>
      <c r="F1143" s="40">
        <f>COUNTIFS(Detalhe_Registro!$A:$A,A1143,Detalhe_Registro!$D:$D,B1143)</f>
        <v>2</v>
      </c>
      <c r="G1143" s="63">
        <v>0.352941</v>
      </c>
      <c r="H1143" s="63">
        <v>0.352941</v>
      </c>
      <c r="I1143" s="62">
        <f>SUMIFS(Detalhe_Registro!$F:$F,Detalhe_Registro!$A:$A,A1143,Detalhe_Registro!$D:$D,B1143)</f>
        <v>82</v>
      </c>
      <c r="J1143" s="63">
        <f>SUMIFS(Detalhe_Registro!$G:$G,Detalhe_Registro!$A:$A,A1143,Detalhe_Registro!$D:$D,B1143)</f>
        <v>13.34</v>
      </c>
      <c r="K1143" s="40" t="str">
        <f>IF(G1143="","",IF(G1143&lt;Premissas!$C$8,"&lt; 1,00",IF(G1143&lt;Premissas!$C$9,"1,00 – 1,19",IF(G1143&lt;Premissas!$C$10,"1,20 – 1,39",IF(G1143&lt;Premissas!$C$11,"1,40 – 1,59",IF(G1143&lt;Premissas!$C$12,"1,60 – 1,99","≥ 2,00"))))))</f>
        <v>&lt; 1,00</v>
      </c>
      <c r="L1143" s="64">
        <f>IF(G1143="","",MIN(Premissas!$C$17,IF(G1143&lt;Premissas!$C$8,Premissas!$E$7,IF(G1143&lt;Premissas!$C$9,Premissas!$E$8,IF(G1143&lt;Premissas!$C$10,Premissas!$E$9,IF(G1143&lt;Premissas!$C$11,Premissas!$E$10,IF(G1143&lt;Premissas!$C$12,Premissas!$E$11,Premissas!$E$12)))))))</f>
        <v>0</v>
      </c>
      <c r="M1143" s="65">
        <f>IF(OR(L1143="",L1143=0),0,L1143/Premissas!$C$16)</f>
        <v>0</v>
      </c>
      <c r="N1143" s="40" t="str">
        <f>IF(L1143&gt;=Premissas!$C$17,"SIM","NÃO")</f>
        <v>NÃO</v>
      </c>
    </row>
    <row r="1144" spans="1:14" ht="15" customHeight="1">
      <c r="A1144" s="40">
        <v>8</v>
      </c>
      <c r="B1144" s="40" t="s">
        <v>1886</v>
      </c>
      <c r="C1144" s="40" t="s">
        <v>1887</v>
      </c>
      <c r="D1144" s="40">
        <v>1965</v>
      </c>
      <c r="E1144" s="40" t="s">
        <v>21</v>
      </c>
      <c r="F1144" s="40">
        <f>COUNTIFS(Detalhe_Registro!$A:$A,A1144,Detalhe_Registro!$D:$D,B1144)</f>
        <v>2</v>
      </c>
      <c r="G1144" s="63">
        <v>1.5</v>
      </c>
      <c r="H1144" s="63">
        <v>1.5</v>
      </c>
      <c r="I1144" s="62">
        <f>SUMIFS(Detalhe_Registro!$F:$F,Detalhe_Registro!$A:$A,A1144,Detalhe_Registro!$D:$D,B1144)</f>
        <v>5228</v>
      </c>
      <c r="J1144" s="63">
        <f>SUMIFS(Detalhe_Registro!$G:$G,Detalhe_Registro!$A:$A,A1144,Detalhe_Registro!$D:$D,B1144)</f>
        <v>220.64</v>
      </c>
      <c r="K1144" s="40" t="str">
        <f>IF(G1144="","",IF(G1144&lt;Premissas!$C$8,"&lt; 1,00",IF(G1144&lt;Premissas!$C$9,"1,00 – 1,19",IF(G1144&lt;Premissas!$C$10,"1,20 – 1,39",IF(G1144&lt;Premissas!$C$11,"1,40 – 1,59",IF(G1144&lt;Premissas!$C$12,"1,60 – 1,99","≥ 2,00"))))))</f>
        <v>1,40 – 1,59</v>
      </c>
      <c r="L1144" s="64">
        <f>IF(G1144="","",MIN(Premissas!$C$17,IF(G1144&lt;Premissas!$C$8,Premissas!$E$7,IF(G1144&lt;Premissas!$C$9,Premissas!$E$8,IF(G1144&lt;Premissas!$C$10,Premissas!$E$9,IF(G1144&lt;Premissas!$C$11,Premissas!$E$10,IF(G1144&lt;Premissas!$C$12,Premissas!$E$11,Premissas!$E$12)))))))</f>
        <v>350</v>
      </c>
      <c r="M1144" s="65">
        <f>IF(OR(L1144="",L1144=0),0,L1144/Premissas!$C$16)</f>
        <v>13.461538461538462</v>
      </c>
      <c r="N1144" s="40" t="str">
        <f>IF(L1144&gt;=Premissas!$C$17,"SIM","NÃO")</f>
        <v>NÃO</v>
      </c>
    </row>
    <row r="1145" spans="1:14" ht="15" customHeight="1">
      <c r="A1145" s="40">
        <v>8</v>
      </c>
      <c r="B1145" s="40" t="s">
        <v>956</v>
      </c>
      <c r="C1145" s="40" t="s">
        <v>957</v>
      </c>
      <c r="D1145" s="40">
        <v>1965</v>
      </c>
      <c r="E1145" s="40" t="s">
        <v>19</v>
      </c>
      <c r="F1145" s="40">
        <f>COUNTIFS(Detalhe_Registro!$A:$A,A1145,Detalhe_Registro!$D:$D,B1145)</f>
        <v>2</v>
      </c>
      <c r="G1145" s="63">
        <v>0.81818199999999996</v>
      </c>
      <c r="H1145" s="63">
        <v>0.81818199999999996</v>
      </c>
      <c r="I1145" s="62">
        <f>SUMIFS(Detalhe_Registro!$F:$F,Detalhe_Registro!$A:$A,A1145,Detalhe_Registro!$D:$D,B1145)</f>
        <v>1200</v>
      </c>
      <c r="J1145" s="63">
        <f>SUMIFS(Detalhe_Registro!$G:$G,Detalhe_Registro!$A:$A,A1145,Detalhe_Registro!$D:$D,B1145)</f>
        <v>68.48</v>
      </c>
      <c r="K1145" s="40" t="str">
        <f>IF(G1145="","",IF(G1145&lt;Premissas!$C$8,"&lt; 1,00",IF(G1145&lt;Premissas!$C$9,"1,00 – 1,19",IF(G1145&lt;Premissas!$C$10,"1,20 – 1,39",IF(G1145&lt;Premissas!$C$11,"1,40 – 1,59",IF(G1145&lt;Premissas!$C$12,"1,60 – 1,99","≥ 2,00"))))))</f>
        <v>&lt; 1,00</v>
      </c>
      <c r="L1145" s="64">
        <f>IF(G1145="","",MIN(Premissas!$C$17,IF(G1145&lt;Premissas!$C$8,Premissas!$E$7,IF(G1145&lt;Premissas!$C$9,Premissas!$E$8,IF(G1145&lt;Premissas!$C$10,Premissas!$E$9,IF(G1145&lt;Premissas!$C$11,Premissas!$E$10,IF(G1145&lt;Premissas!$C$12,Premissas!$E$11,Premissas!$E$12)))))))</f>
        <v>0</v>
      </c>
      <c r="M1145" s="65">
        <f>IF(OR(L1145="",L1145=0),0,L1145/Premissas!$C$16)</f>
        <v>0</v>
      </c>
      <c r="N1145" s="40" t="str">
        <f>IF(L1145&gt;=Premissas!$C$17,"SIM","NÃO")</f>
        <v>NÃO</v>
      </c>
    </row>
    <row r="1146" spans="1:14" ht="15" customHeight="1">
      <c r="A1146" s="40">
        <v>8</v>
      </c>
      <c r="B1146" s="40" t="s">
        <v>872</v>
      </c>
      <c r="C1146" s="40" t="s">
        <v>873</v>
      </c>
      <c r="D1146" s="40">
        <v>7801</v>
      </c>
      <c r="E1146" s="40" t="s">
        <v>22</v>
      </c>
      <c r="F1146" s="40">
        <f>COUNTIFS(Detalhe_Registro!$A:$A,A1146,Detalhe_Registro!$D:$D,B1146)</f>
        <v>1</v>
      </c>
      <c r="G1146" s="63">
        <v>0.45</v>
      </c>
      <c r="H1146" s="63">
        <v>0.45</v>
      </c>
      <c r="I1146" s="62">
        <f>SUMIFS(Detalhe_Registro!$F:$F,Detalhe_Registro!$A:$A,A1146,Detalhe_Registro!$D:$D,B1146)</f>
        <v>1643</v>
      </c>
      <c r="J1146" s="63">
        <f>SUMIFS(Detalhe_Registro!$G:$G,Detalhe_Registro!$A:$A,A1146,Detalhe_Registro!$D:$D,B1146)</f>
        <v>181.26</v>
      </c>
      <c r="K1146" s="40" t="str">
        <f>IF(G1146="","",IF(G1146&lt;Premissas!$C$8,"&lt; 1,00",IF(G1146&lt;Premissas!$C$9,"1,00 – 1,19",IF(G1146&lt;Premissas!$C$10,"1,20 – 1,39",IF(G1146&lt;Premissas!$C$11,"1,40 – 1,59",IF(G1146&lt;Premissas!$C$12,"1,60 – 1,99","≥ 2,00"))))))</f>
        <v>&lt; 1,00</v>
      </c>
      <c r="L1146" s="64">
        <f>IF(G1146="","",MIN(Premissas!$C$17,IF(G1146&lt;Premissas!$C$8,Premissas!$E$7,IF(G1146&lt;Premissas!$C$9,Premissas!$E$8,IF(G1146&lt;Premissas!$C$10,Premissas!$E$9,IF(G1146&lt;Premissas!$C$11,Premissas!$E$10,IF(G1146&lt;Premissas!$C$12,Premissas!$E$11,Premissas!$E$12)))))))</f>
        <v>0</v>
      </c>
      <c r="M1146" s="65">
        <f>IF(OR(L1146="",L1146=0),0,L1146/Premissas!$C$16)</f>
        <v>0</v>
      </c>
      <c r="N1146" s="40" t="str">
        <f>IF(L1146&gt;=Premissas!$C$17,"SIM","NÃO")</f>
        <v>NÃO</v>
      </c>
    </row>
    <row r="1147" spans="1:14" ht="15" customHeight="1">
      <c r="A1147" s="40">
        <v>8</v>
      </c>
      <c r="B1147" s="40" t="s">
        <v>1180</v>
      </c>
      <c r="C1147" s="40" t="s">
        <v>1181</v>
      </c>
      <c r="D1147" s="40">
        <v>1965</v>
      </c>
      <c r="E1147" s="40" t="s">
        <v>19</v>
      </c>
      <c r="F1147" s="40">
        <f>COUNTIFS(Detalhe_Registro!$A:$A,A1147,Detalhe_Registro!$D:$D,B1147)</f>
        <v>2</v>
      </c>
      <c r="G1147" s="63">
        <v>1.5</v>
      </c>
      <c r="H1147" s="63">
        <v>1.5</v>
      </c>
      <c r="I1147" s="62">
        <f>SUMIFS(Detalhe_Registro!$F:$F,Detalhe_Registro!$A:$A,A1147,Detalhe_Registro!$D:$D,B1147)</f>
        <v>4102</v>
      </c>
      <c r="J1147" s="63">
        <f>SUMIFS(Detalhe_Registro!$G:$G,Detalhe_Registro!$A:$A,A1147,Detalhe_Registro!$D:$D,B1147)</f>
        <v>124.74</v>
      </c>
      <c r="K1147" s="40" t="str">
        <f>IF(G1147="","",IF(G1147&lt;Premissas!$C$8,"&lt; 1,00",IF(G1147&lt;Premissas!$C$9,"1,00 – 1,19",IF(G1147&lt;Premissas!$C$10,"1,20 – 1,39",IF(G1147&lt;Premissas!$C$11,"1,40 – 1,59",IF(G1147&lt;Premissas!$C$12,"1,60 – 1,99","≥ 2,00"))))))</f>
        <v>1,40 – 1,59</v>
      </c>
      <c r="L1147" s="64">
        <f>IF(G1147="","",MIN(Premissas!$C$17,IF(G1147&lt;Premissas!$C$8,Premissas!$E$7,IF(G1147&lt;Premissas!$C$9,Premissas!$E$8,IF(G1147&lt;Premissas!$C$10,Premissas!$E$9,IF(G1147&lt;Premissas!$C$11,Premissas!$E$10,IF(G1147&lt;Premissas!$C$12,Premissas!$E$11,Premissas!$E$12)))))))</f>
        <v>350</v>
      </c>
      <c r="M1147" s="65">
        <f>IF(OR(L1147="",L1147=0),0,L1147/Premissas!$C$16)</f>
        <v>13.461538461538462</v>
      </c>
      <c r="N1147" s="40" t="str">
        <f>IF(L1147&gt;=Premissas!$C$17,"SIM","NÃO")</f>
        <v>NÃO</v>
      </c>
    </row>
    <row r="1148" spans="1:14" ht="15" customHeight="1">
      <c r="A1148" s="40">
        <v>8</v>
      </c>
      <c r="B1148" s="40" t="s">
        <v>976</v>
      </c>
      <c r="C1148" s="40" t="s">
        <v>977</v>
      </c>
      <c r="D1148" s="40">
        <v>1965</v>
      </c>
      <c r="E1148" s="40" t="s">
        <v>22</v>
      </c>
      <c r="F1148" s="40">
        <f>COUNTIFS(Detalhe_Registro!$A:$A,A1148,Detalhe_Registro!$D:$D,B1148)</f>
        <v>2</v>
      </c>
      <c r="G1148" s="63">
        <v>0.45</v>
      </c>
      <c r="H1148" s="63">
        <v>0.45</v>
      </c>
      <c r="I1148" s="62">
        <f>SUMIFS(Detalhe_Registro!$F:$F,Detalhe_Registro!$A:$A,A1148,Detalhe_Registro!$D:$D,B1148)</f>
        <v>3866</v>
      </c>
      <c r="J1148" s="63">
        <f>SUMIFS(Detalhe_Registro!$G:$G,Detalhe_Registro!$A:$A,A1148,Detalhe_Registro!$D:$D,B1148)</f>
        <v>412.04</v>
      </c>
      <c r="K1148" s="40" t="str">
        <f>IF(G1148="","",IF(G1148&lt;Premissas!$C$8,"&lt; 1,00",IF(G1148&lt;Premissas!$C$9,"1,00 – 1,19",IF(G1148&lt;Premissas!$C$10,"1,20 – 1,39",IF(G1148&lt;Premissas!$C$11,"1,40 – 1,59",IF(G1148&lt;Premissas!$C$12,"1,60 – 1,99","≥ 2,00"))))))</f>
        <v>&lt; 1,00</v>
      </c>
      <c r="L1148" s="64">
        <f>IF(G1148="","",MIN(Premissas!$C$17,IF(G1148&lt;Premissas!$C$8,Premissas!$E$7,IF(G1148&lt;Premissas!$C$9,Premissas!$E$8,IF(G1148&lt;Premissas!$C$10,Premissas!$E$9,IF(G1148&lt;Premissas!$C$11,Premissas!$E$10,IF(G1148&lt;Premissas!$C$12,Premissas!$E$11,Premissas!$E$12)))))))</f>
        <v>0</v>
      </c>
      <c r="M1148" s="65">
        <f>IF(OR(L1148="",L1148=0),0,L1148/Premissas!$C$16)</f>
        <v>0</v>
      </c>
      <c r="N1148" s="40" t="str">
        <f>IF(L1148&gt;=Premissas!$C$17,"SIM","NÃO")</f>
        <v>NÃO</v>
      </c>
    </row>
    <row r="1149" spans="1:14" ht="15" customHeight="1">
      <c r="A1149" s="40">
        <v>8</v>
      </c>
      <c r="B1149" s="40" t="s">
        <v>854</v>
      </c>
      <c r="C1149" s="40" t="s">
        <v>855</v>
      </c>
      <c r="D1149" s="40">
        <v>1965</v>
      </c>
      <c r="E1149" s="40" t="s">
        <v>22</v>
      </c>
      <c r="F1149" s="40">
        <f>COUNTIFS(Detalhe_Registro!$A:$A,A1149,Detalhe_Registro!$D:$D,B1149)</f>
        <v>2</v>
      </c>
      <c r="G1149" s="63">
        <v>0.8</v>
      </c>
      <c r="H1149" s="63">
        <v>0.8</v>
      </c>
      <c r="I1149" s="62">
        <f>SUMIFS(Detalhe_Registro!$F:$F,Detalhe_Registro!$A:$A,A1149,Detalhe_Registro!$D:$D,B1149)</f>
        <v>4146</v>
      </c>
      <c r="J1149" s="63">
        <f>SUMIFS(Detalhe_Registro!$G:$G,Detalhe_Registro!$A:$A,A1149,Detalhe_Registro!$D:$D,B1149)</f>
        <v>255.06</v>
      </c>
      <c r="K1149" s="40" t="str">
        <f>IF(G1149="","",IF(G1149&lt;Premissas!$C$8,"&lt; 1,00",IF(G1149&lt;Premissas!$C$9,"1,00 – 1,19",IF(G1149&lt;Premissas!$C$10,"1,20 – 1,39",IF(G1149&lt;Premissas!$C$11,"1,40 – 1,59",IF(G1149&lt;Premissas!$C$12,"1,60 – 1,99","≥ 2,00"))))))</f>
        <v>&lt; 1,00</v>
      </c>
      <c r="L1149" s="64">
        <f>IF(G1149="","",MIN(Premissas!$C$17,IF(G1149&lt;Premissas!$C$8,Premissas!$E$7,IF(G1149&lt;Premissas!$C$9,Premissas!$E$8,IF(G1149&lt;Premissas!$C$10,Premissas!$E$9,IF(G1149&lt;Premissas!$C$11,Premissas!$E$10,IF(G1149&lt;Premissas!$C$12,Premissas!$E$11,Premissas!$E$12)))))))</f>
        <v>0</v>
      </c>
      <c r="M1149" s="65">
        <f>IF(OR(L1149="",L1149=0),0,L1149/Premissas!$C$16)</f>
        <v>0</v>
      </c>
      <c r="N1149" s="40" t="str">
        <f>IF(L1149&gt;=Premissas!$C$17,"SIM","NÃO")</f>
        <v>NÃO</v>
      </c>
    </row>
    <row r="1150" spans="1:14" ht="15" customHeight="1">
      <c r="A1150" s="40">
        <v>8</v>
      </c>
      <c r="B1150" s="40" t="s">
        <v>824</v>
      </c>
      <c r="C1150" s="40" t="s">
        <v>825</v>
      </c>
      <c r="D1150" s="40">
        <v>1965</v>
      </c>
      <c r="E1150" s="40" t="s">
        <v>20</v>
      </c>
      <c r="F1150" s="40">
        <f>COUNTIFS(Detalhe_Registro!$A:$A,A1150,Detalhe_Registro!$D:$D,B1150)</f>
        <v>2</v>
      </c>
      <c r="G1150" s="63">
        <v>0.52941199999999999</v>
      </c>
      <c r="H1150" s="63">
        <v>0.52941199999999999</v>
      </c>
      <c r="I1150" s="62">
        <f>SUMIFS(Detalhe_Registro!$F:$F,Detalhe_Registro!$A:$A,A1150,Detalhe_Registro!$D:$D,B1150)</f>
        <v>1570</v>
      </c>
      <c r="J1150" s="63">
        <f>SUMIFS(Detalhe_Registro!$G:$G,Detalhe_Registro!$A:$A,A1150,Detalhe_Registro!$D:$D,B1150)</f>
        <v>179.38</v>
      </c>
      <c r="K1150" s="40" t="str">
        <f>IF(G1150="","",IF(G1150&lt;Premissas!$C$8,"&lt; 1,00",IF(G1150&lt;Premissas!$C$9,"1,00 – 1,19",IF(G1150&lt;Premissas!$C$10,"1,20 – 1,39",IF(G1150&lt;Premissas!$C$11,"1,40 – 1,59",IF(G1150&lt;Premissas!$C$12,"1,60 – 1,99","≥ 2,00"))))))</f>
        <v>&lt; 1,00</v>
      </c>
      <c r="L1150" s="64">
        <f>IF(G1150="","",MIN(Premissas!$C$17,IF(G1150&lt;Premissas!$C$8,Premissas!$E$7,IF(G1150&lt;Premissas!$C$9,Premissas!$E$8,IF(G1150&lt;Premissas!$C$10,Premissas!$E$9,IF(G1150&lt;Premissas!$C$11,Premissas!$E$10,IF(G1150&lt;Premissas!$C$12,Premissas!$E$11,Premissas!$E$12)))))))</f>
        <v>0</v>
      </c>
      <c r="M1150" s="65">
        <f>IF(OR(L1150="",L1150=0),0,L1150/Premissas!$C$16)</f>
        <v>0</v>
      </c>
      <c r="N1150" s="40" t="str">
        <f>IF(L1150&gt;=Premissas!$C$17,"SIM","NÃO")</f>
        <v>NÃO</v>
      </c>
    </row>
    <row r="1151" spans="1:14" ht="15" customHeight="1">
      <c r="A1151" s="40">
        <v>8</v>
      </c>
      <c r="B1151" s="40" t="s">
        <v>840</v>
      </c>
      <c r="C1151" s="40" t="s">
        <v>841</v>
      </c>
      <c r="D1151" s="40">
        <v>1965</v>
      </c>
      <c r="E1151" s="40" t="s">
        <v>22</v>
      </c>
      <c r="F1151" s="40">
        <f>COUNTIFS(Detalhe_Registro!$A:$A,A1151,Detalhe_Registro!$D:$D,B1151)</f>
        <v>2</v>
      </c>
      <c r="G1151" s="63">
        <v>0.45</v>
      </c>
      <c r="H1151" s="63">
        <v>0.45</v>
      </c>
      <c r="I1151" s="62">
        <f>SUMIFS(Detalhe_Registro!$F:$F,Detalhe_Registro!$A:$A,A1151,Detalhe_Registro!$D:$D,B1151)</f>
        <v>3072</v>
      </c>
      <c r="J1151" s="63">
        <f>SUMIFS(Detalhe_Registro!$G:$G,Detalhe_Registro!$A:$A,A1151,Detalhe_Registro!$D:$D,B1151)</f>
        <v>336.32</v>
      </c>
      <c r="K1151" s="40" t="str">
        <f>IF(G1151="","",IF(G1151&lt;Premissas!$C$8,"&lt; 1,00",IF(G1151&lt;Premissas!$C$9,"1,00 – 1,19",IF(G1151&lt;Premissas!$C$10,"1,20 – 1,39",IF(G1151&lt;Premissas!$C$11,"1,40 – 1,59",IF(G1151&lt;Premissas!$C$12,"1,60 – 1,99","≥ 2,00"))))))</f>
        <v>&lt; 1,00</v>
      </c>
      <c r="L1151" s="64">
        <f>IF(G1151="","",MIN(Premissas!$C$17,IF(G1151&lt;Premissas!$C$8,Premissas!$E$7,IF(G1151&lt;Premissas!$C$9,Premissas!$E$8,IF(G1151&lt;Premissas!$C$10,Premissas!$E$9,IF(G1151&lt;Premissas!$C$11,Premissas!$E$10,IF(G1151&lt;Premissas!$C$12,Premissas!$E$11,Premissas!$E$12)))))))</f>
        <v>0</v>
      </c>
      <c r="M1151" s="65">
        <f>IF(OR(L1151="",L1151=0),0,L1151/Premissas!$C$16)</f>
        <v>0</v>
      </c>
      <c r="N1151" s="40" t="str">
        <f>IF(L1151&gt;=Premissas!$C$17,"SIM","NÃO")</f>
        <v>NÃO</v>
      </c>
    </row>
    <row r="1152" spans="1:14" ht="15" customHeight="1">
      <c r="A1152" s="40">
        <v>8</v>
      </c>
      <c r="B1152" s="40" t="s">
        <v>930</v>
      </c>
      <c r="C1152" s="40" t="s">
        <v>931</v>
      </c>
      <c r="D1152" s="40">
        <v>7801</v>
      </c>
      <c r="E1152" s="40" t="s">
        <v>1937</v>
      </c>
      <c r="F1152" s="40">
        <f>COUNTIFS(Detalhe_Registro!$A:$A,A1152,Detalhe_Registro!$D:$D,B1152)</f>
        <v>2</v>
      </c>
      <c r="G1152" s="63">
        <v>1.470588</v>
      </c>
      <c r="H1152" s="63">
        <v>1.2665439999999999</v>
      </c>
      <c r="I1152" s="62">
        <f>SUMIFS(Detalhe_Registro!$F:$F,Detalhe_Registro!$A:$A,A1152,Detalhe_Registro!$D:$D,B1152)</f>
        <v>2519</v>
      </c>
      <c r="J1152" s="63">
        <f>SUMIFS(Detalhe_Registro!$G:$G,Detalhe_Registro!$A:$A,A1152,Detalhe_Registro!$D:$D,B1152)</f>
        <v>116.82000000000001</v>
      </c>
      <c r="K1152" s="40" t="str">
        <f>IF(G1152="","",IF(G1152&lt;Premissas!$C$8,"&lt; 1,00",IF(G1152&lt;Premissas!$C$9,"1,00 – 1,19",IF(G1152&lt;Premissas!$C$10,"1,20 – 1,39",IF(G1152&lt;Premissas!$C$11,"1,40 – 1,59",IF(G1152&lt;Premissas!$C$12,"1,60 – 1,99","≥ 2,00"))))))</f>
        <v>1,40 – 1,59</v>
      </c>
      <c r="L1152" s="64">
        <f>IF(G1152="","",MIN(Premissas!$C$17,IF(G1152&lt;Premissas!$C$8,Premissas!$E$7,IF(G1152&lt;Premissas!$C$9,Premissas!$E$8,IF(G1152&lt;Premissas!$C$10,Premissas!$E$9,IF(G1152&lt;Premissas!$C$11,Premissas!$E$10,IF(G1152&lt;Premissas!$C$12,Premissas!$E$11,Premissas!$E$12)))))))</f>
        <v>350</v>
      </c>
      <c r="M1152" s="65">
        <f>IF(OR(L1152="",L1152=0),0,L1152/Premissas!$C$16)</f>
        <v>13.461538461538462</v>
      </c>
      <c r="N1152" s="40" t="str">
        <f>IF(L1152&gt;=Premissas!$C$17,"SIM","NÃO")</f>
        <v>NÃO</v>
      </c>
    </row>
    <row r="1153" spans="1:14" ht="15" customHeight="1">
      <c r="A1153" s="40">
        <v>8</v>
      </c>
      <c r="B1153" s="40" t="s">
        <v>1212</v>
      </c>
      <c r="C1153" s="40" t="s">
        <v>1213</v>
      </c>
      <c r="D1153" s="40">
        <v>1965</v>
      </c>
      <c r="E1153" s="40" t="s">
        <v>1937</v>
      </c>
      <c r="F1153" s="40">
        <f>COUNTIFS(Detalhe_Registro!$A:$A,A1153,Detalhe_Registro!$D:$D,B1153)</f>
        <v>4</v>
      </c>
      <c r="G1153" s="63">
        <v>1.3529409999999999</v>
      </c>
      <c r="H1153" s="63">
        <v>0.73897100000000004</v>
      </c>
      <c r="I1153" s="62">
        <f>SUMIFS(Detalhe_Registro!$F:$F,Detalhe_Registro!$A:$A,A1153,Detalhe_Registro!$D:$D,B1153)</f>
        <v>6960</v>
      </c>
      <c r="J1153" s="63">
        <f>SUMIFS(Detalhe_Registro!$G:$G,Detalhe_Registro!$A:$A,A1153,Detalhe_Registro!$D:$D,B1153)</f>
        <v>322.3</v>
      </c>
      <c r="K1153" s="40" t="str">
        <f>IF(G1153="","",IF(G1153&lt;Premissas!$C$8,"&lt; 1,00",IF(G1153&lt;Premissas!$C$9,"1,00 – 1,19",IF(G1153&lt;Premissas!$C$10,"1,20 – 1,39",IF(G1153&lt;Premissas!$C$11,"1,40 – 1,59",IF(G1153&lt;Premissas!$C$12,"1,60 – 1,99","≥ 2,00"))))))</f>
        <v>1,20 – 1,39</v>
      </c>
      <c r="L1153" s="64">
        <f>IF(G1153="","",MIN(Premissas!$C$17,IF(G1153&lt;Premissas!$C$8,Premissas!$E$7,IF(G1153&lt;Premissas!$C$9,Premissas!$E$8,IF(G1153&lt;Premissas!$C$10,Premissas!$E$9,IF(G1153&lt;Premissas!$C$11,Premissas!$E$10,IF(G1153&lt;Premissas!$C$12,Premissas!$E$11,Premissas!$E$12)))))))</f>
        <v>200</v>
      </c>
      <c r="M1153" s="65">
        <f>IF(OR(L1153="",L1153=0),0,L1153/Premissas!$C$16)</f>
        <v>7.6923076923076925</v>
      </c>
      <c r="N1153" s="40" t="str">
        <f>IF(L1153&gt;=Premissas!$C$17,"SIM","NÃO")</f>
        <v>NÃO</v>
      </c>
    </row>
    <row r="1154" spans="1:14" ht="15" customHeight="1">
      <c r="A1154" s="40">
        <v>8</v>
      </c>
      <c r="B1154" s="40" t="s">
        <v>1320</v>
      </c>
      <c r="C1154" s="40" t="s">
        <v>1321</v>
      </c>
      <c r="D1154" s="40">
        <v>1965</v>
      </c>
      <c r="E1154" s="40" t="s">
        <v>22</v>
      </c>
      <c r="F1154" s="40">
        <f>COUNTIFS(Detalhe_Registro!$A:$A,A1154,Detalhe_Registro!$D:$D,B1154)</f>
        <v>2</v>
      </c>
      <c r="G1154" s="63">
        <v>0.55000000000000004</v>
      </c>
      <c r="H1154" s="63">
        <v>0.55000000000000004</v>
      </c>
      <c r="I1154" s="62">
        <f>SUMIFS(Detalhe_Registro!$F:$F,Detalhe_Registro!$A:$A,A1154,Detalhe_Registro!$D:$D,B1154)</f>
        <v>4606</v>
      </c>
      <c r="J1154" s="63">
        <f>SUMIFS(Detalhe_Registro!$G:$G,Detalhe_Registro!$A:$A,A1154,Detalhe_Registro!$D:$D,B1154)</f>
        <v>437.64</v>
      </c>
      <c r="K1154" s="40" t="str">
        <f>IF(G1154="","",IF(G1154&lt;Premissas!$C$8,"&lt; 1,00",IF(G1154&lt;Premissas!$C$9,"1,00 – 1,19",IF(G1154&lt;Premissas!$C$10,"1,20 – 1,39",IF(G1154&lt;Premissas!$C$11,"1,40 – 1,59",IF(G1154&lt;Premissas!$C$12,"1,60 – 1,99","≥ 2,00"))))))</f>
        <v>&lt; 1,00</v>
      </c>
      <c r="L1154" s="64">
        <f>IF(G1154="","",MIN(Premissas!$C$17,IF(G1154&lt;Premissas!$C$8,Premissas!$E$7,IF(G1154&lt;Premissas!$C$9,Premissas!$E$8,IF(G1154&lt;Premissas!$C$10,Premissas!$E$9,IF(G1154&lt;Premissas!$C$11,Premissas!$E$10,IF(G1154&lt;Premissas!$C$12,Premissas!$E$11,Premissas!$E$12)))))))</f>
        <v>0</v>
      </c>
      <c r="M1154" s="65">
        <f>IF(OR(L1154="",L1154=0),0,L1154/Premissas!$C$16)</f>
        <v>0</v>
      </c>
      <c r="N1154" s="40" t="str">
        <f>IF(L1154&gt;=Premissas!$C$17,"SIM","NÃO")</f>
        <v>NÃO</v>
      </c>
    </row>
    <row r="1155" spans="1:14" ht="15" customHeight="1">
      <c r="A1155" s="40">
        <v>8</v>
      </c>
      <c r="B1155" s="40" t="s">
        <v>1108</v>
      </c>
      <c r="C1155" s="40" t="s">
        <v>1109</v>
      </c>
      <c r="D1155" s="40">
        <v>1965</v>
      </c>
      <c r="E1155" s="40" t="s">
        <v>19</v>
      </c>
      <c r="F1155" s="40">
        <f>COUNTIFS(Detalhe_Registro!$A:$A,A1155,Detalhe_Registro!$D:$D,B1155)</f>
        <v>2</v>
      </c>
      <c r="G1155" s="63">
        <v>1.2727269999999999</v>
      </c>
      <c r="H1155" s="63">
        <v>1.2727269999999999</v>
      </c>
      <c r="I1155" s="62">
        <f>SUMIFS(Detalhe_Registro!$F:$F,Detalhe_Registro!$A:$A,A1155,Detalhe_Registro!$D:$D,B1155)</f>
        <v>3520</v>
      </c>
      <c r="J1155" s="63">
        <f>SUMIFS(Detalhe_Registro!$G:$G,Detalhe_Registro!$A:$A,A1155,Detalhe_Registro!$D:$D,B1155)</f>
        <v>125.42</v>
      </c>
      <c r="K1155" s="40" t="str">
        <f>IF(G1155="","",IF(G1155&lt;Premissas!$C$8,"&lt; 1,00",IF(G1155&lt;Premissas!$C$9,"1,00 – 1,19",IF(G1155&lt;Premissas!$C$10,"1,20 – 1,39",IF(G1155&lt;Premissas!$C$11,"1,40 – 1,59",IF(G1155&lt;Premissas!$C$12,"1,60 – 1,99","≥ 2,00"))))))</f>
        <v>1,20 – 1,39</v>
      </c>
      <c r="L1155" s="64">
        <f>IF(G1155="","",MIN(Premissas!$C$17,IF(G1155&lt;Premissas!$C$8,Premissas!$E$7,IF(G1155&lt;Premissas!$C$9,Premissas!$E$8,IF(G1155&lt;Premissas!$C$10,Premissas!$E$9,IF(G1155&lt;Premissas!$C$11,Premissas!$E$10,IF(G1155&lt;Premissas!$C$12,Premissas!$E$11,Premissas!$E$12)))))))</f>
        <v>200</v>
      </c>
      <c r="M1155" s="65">
        <f>IF(OR(L1155="",L1155=0),0,L1155/Premissas!$C$16)</f>
        <v>7.6923076923076925</v>
      </c>
      <c r="N1155" s="40" t="str">
        <f>IF(L1155&gt;=Premissas!$C$17,"SIM","NÃO")</f>
        <v>NÃO</v>
      </c>
    </row>
    <row r="1156" spans="1:14" ht="15" customHeight="1">
      <c r="A1156" s="40">
        <v>8</v>
      </c>
      <c r="B1156" s="40" t="s">
        <v>1044</v>
      </c>
      <c r="C1156" s="40" t="s">
        <v>1045</v>
      </c>
      <c r="D1156" s="40">
        <v>1965</v>
      </c>
      <c r="E1156" s="40" t="s">
        <v>1938</v>
      </c>
      <c r="F1156" s="40">
        <f>COUNTIFS(Detalhe_Registro!$A:$A,A1156,Detalhe_Registro!$D:$D,B1156)</f>
        <v>4</v>
      </c>
      <c r="G1156" s="63">
        <v>5.8823530000000002</v>
      </c>
      <c r="H1156" s="63">
        <v>3.5320860000000001</v>
      </c>
      <c r="I1156" s="62">
        <f>SUMIFS(Detalhe_Registro!$F:$F,Detalhe_Registro!$A:$A,A1156,Detalhe_Registro!$D:$D,B1156)</f>
        <v>3530</v>
      </c>
      <c r="J1156" s="63">
        <f>SUMIFS(Detalhe_Registro!$G:$G,Detalhe_Registro!$A:$A,A1156,Detalhe_Registro!$D:$D,B1156)</f>
        <v>134.06</v>
      </c>
      <c r="K1156" s="40" t="str">
        <f>IF(G1156="","",IF(G1156&lt;Premissas!$C$8,"&lt; 1,00",IF(G1156&lt;Premissas!$C$9,"1,00 – 1,19",IF(G1156&lt;Premissas!$C$10,"1,20 – 1,39",IF(G1156&lt;Premissas!$C$11,"1,40 – 1,59",IF(G1156&lt;Premissas!$C$12,"1,60 – 1,99","≥ 2,00"))))))</f>
        <v>≥ 2,00</v>
      </c>
      <c r="L1156" s="64">
        <f>IF(G1156="","",MIN(Premissas!$C$17,IF(G1156&lt;Premissas!$C$8,Premissas!$E$7,IF(G1156&lt;Premissas!$C$9,Premissas!$E$8,IF(G1156&lt;Premissas!$C$10,Premissas!$E$9,IF(G1156&lt;Premissas!$C$11,Premissas!$E$10,IF(G1156&lt;Premissas!$C$12,Premissas!$E$11,Premissas!$E$12)))))))</f>
        <v>750</v>
      </c>
      <c r="M1156" s="65">
        <f>IF(OR(L1156="",L1156=0),0,L1156/Premissas!$C$16)</f>
        <v>28.846153846153847</v>
      </c>
      <c r="N1156" s="40" t="str">
        <f>IF(L1156&gt;=Premissas!$C$17,"SIM","NÃO")</f>
        <v>SIM</v>
      </c>
    </row>
    <row r="1157" spans="1:14" ht="15" customHeight="1">
      <c r="A1157" s="40">
        <v>8</v>
      </c>
      <c r="B1157" s="40" t="s">
        <v>1334</v>
      </c>
      <c r="C1157" s="40" t="s">
        <v>1335</v>
      </c>
      <c r="D1157" s="40">
        <v>1965</v>
      </c>
      <c r="E1157" s="40" t="s">
        <v>20</v>
      </c>
      <c r="F1157" s="40">
        <f>COUNTIFS(Detalhe_Registro!$A:$A,A1157,Detalhe_Registro!$D:$D,B1157)</f>
        <v>2</v>
      </c>
      <c r="G1157" s="63">
        <v>2.1764709999999998</v>
      </c>
      <c r="H1157" s="63">
        <v>2.1764709999999998</v>
      </c>
      <c r="I1157" s="62">
        <f>SUMIFS(Detalhe_Registro!$F:$F,Detalhe_Registro!$A:$A,A1157,Detalhe_Registro!$D:$D,B1157)</f>
        <v>962</v>
      </c>
      <c r="J1157" s="63">
        <f>SUMIFS(Detalhe_Registro!$G:$G,Detalhe_Registro!$A:$A,A1157,Detalhe_Registro!$D:$D,B1157)</f>
        <v>26</v>
      </c>
      <c r="K1157" s="40" t="str">
        <f>IF(G1157="","",IF(G1157&lt;Premissas!$C$8,"&lt; 1,00",IF(G1157&lt;Premissas!$C$9,"1,00 – 1,19",IF(G1157&lt;Premissas!$C$10,"1,20 – 1,39",IF(G1157&lt;Premissas!$C$11,"1,40 – 1,59",IF(G1157&lt;Premissas!$C$12,"1,60 – 1,99","≥ 2,00"))))))</f>
        <v>≥ 2,00</v>
      </c>
      <c r="L1157" s="64">
        <f>IF(G1157="","",MIN(Premissas!$C$17,IF(G1157&lt;Premissas!$C$8,Premissas!$E$7,IF(G1157&lt;Premissas!$C$9,Premissas!$E$8,IF(G1157&lt;Premissas!$C$10,Premissas!$E$9,IF(G1157&lt;Premissas!$C$11,Premissas!$E$10,IF(G1157&lt;Premissas!$C$12,Premissas!$E$11,Premissas!$E$12)))))))</f>
        <v>750</v>
      </c>
      <c r="M1157" s="65">
        <f>IF(OR(L1157="",L1157=0),0,L1157/Premissas!$C$16)</f>
        <v>28.846153846153847</v>
      </c>
      <c r="N1157" s="40" t="str">
        <f>IF(L1157&gt;=Premissas!$C$17,"SIM","NÃO")</f>
        <v>SIM</v>
      </c>
    </row>
    <row r="1158" spans="1:14" ht="15" customHeight="1">
      <c r="A1158" s="40">
        <v>8</v>
      </c>
      <c r="B1158" s="40" t="s">
        <v>936</v>
      </c>
      <c r="C1158" s="40" t="s">
        <v>937</v>
      </c>
      <c r="D1158" s="40">
        <v>1965</v>
      </c>
      <c r="E1158" s="40" t="s">
        <v>22</v>
      </c>
      <c r="F1158" s="40">
        <f>COUNTIFS(Detalhe_Registro!$A:$A,A1158,Detalhe_Registro!$D:$D,B1158)</f>
        <v>2</v>
      </c>
      <c r="G1158" s="63">
        <v>0.6</v>
      </c>
      <c r="H1158" s="63">
        <v>0.6</v>
      </c>
      <c r="I1158" s="62">
        <f>SUMIFS(Detalhe_Registro!$F:$F,Detalhe_Registro!$A:$A,A1158,Detalhe_Registro!$D:$D,B1158)</f>
        <v>2612</v>
      </c>
      <c r="J1158" s="63">
        <f>SUMIFS(Detalhe_Registro!$G:$G,Detalhe_Registro!$A:$A,A1158,Detalhe_Registro!$D:$D,B1158)</f>
        <v>209.66</v>
      </c>
      <c r="K1158" s="40" t="str">
        <f>IF(G1158="","",IF(G1158&lt;Premissas!$C$8,"&lt; 1,00",IF(G1158&lt;Premissas!$C$9,"1,00 – 1,19",IF(G1158&lt;Premissas!$C$10,"1,20 – 1,39",IF(G1158&lt;Premissas!$C$11,"1,40 – 1,59",IF(G1158&lt;Premissas!$C$12,"1,60 – 1,99","≥ 2,00"))))))</f>
        <v>&lt; 1,00</v>
      </c>
      <c r="L1158" s="64">
        <f>IF(G1158="","",MIN(Premissas!$C$17,IF(G1158&lt;Premissas!$C$8,Premissas!$E$7,IF(G1158&lt;Premissas!$C$9,Premissas!$E$8,IF(G1158&lt;Premissas!$C$10,Premissas!$E$9,IF(G1158&lt;Premissas!$C$11,Premissas!$E$10,IF(G1158&lt;Premissas!$C$12,Premissas!$E$11,Premissas!$E$12)))))))</f>
        <v>0</v>
      </c>
      <c r="M1158" s="65">
        <f>IF(OR(L1158="",L1158=0),0,L1158/Premissas!$C$16)</f>
        <v>0</v>
      </c>
      <c r="N1158" s="40" t="str">
        <f>IF(L1158&gt;=Premissas!$C$17,"SIM","NÃO")</f>
        <v>NÃO</v>
      </c>
    </row>
    <row r="1159" spans="1:14" ht="15" customHeight="1">
      <c r="A1159" s="40">
        <v>8</v>
      </c>
      <c r="B1159" s="40" t="s">
        <v>1912</v>
      </c>
      <c r="C1159" s="40" t="s">
        <v>1913</v>
      </c>
      <c r="D1159" s="40">
        <v>1965</v>
      </c>
      <c r="E1159" s="40" t="s">
        <v>19</v>
      </c>
      <c r="F1159" s="40">
        <f>COUNTIFS(Detalhe_Registro!$A:$A,A1159,Detalhe_Registro!$D:$D,B1159)</f>
        <v>2</v>
      </c>
      <c r="G1159" s="63">
        <v>0.59090900000000002</v>
      </c>
      <c r="H1159" s="63">
        <v>0.59090900000000002</v>
      </c>
      <c r="I1159" s="62">
        <f>SUMIFS(Detalhe_Registro!$F:$F,Detalhe_Registro!$A:$A,A1159,Detalhe_Registro!$D:$D,B1159)</f>
        <v>6</v>
      </c>
      <c r="J1159" s="63">
        <f>SUMIFS(Detalhe_Registro!$G:$G,Detalhe_Registro!$A:$A,A1159,Detalhe_Registro!$D:$D,B1159)</f>
        <v>0.48</v>
      </c>
      <c r="K1159" s="40" t="str">
        <f>IF(G1159="","",IF(G1159&lt;Premissas!$C$8,"&lt; 1,00",IF(G1159&lt;Premissas!$C$9,"1,00 – 1,19",IF(G1159&lt;Premissas!$C$10,"1,20 – 1,39",IF(G1159&lt;Premissas!$C$11,"1,40 – 1,59",IF(G1159&lt;Premissas!$C$12,"1,60 – 1,99","≥ 2,00"))))))</f>
        <v>&lt; 1,00</v>
      </c>
      <c r="L1159" s="64">
        <f>IF(G1159="","",MIN(Premissas!$C$17,IF(G1159&lt;Premissas!$C$8,Premissas!$E$7,IF(G1159&lt;Premissas!$C$9,Premissas!$E$8,IF(G1159&lt;Premissas!$C$10,Premissas!$E$9,IF(G1159&lt;Premissas!$C$11,Premissas!$E$10,IF(G1159&lt;Premissas!$C$12,Premissas!$E$11,Premissas!$E$12)))))))</f>
        <v>0</v>
      </c>
      <c r="M1159" s="65">
        <f>IF(OR(L1159="",L1159=0),0,L1159/Premissas!$C$16)</f>
        <v>0</v>
      </c>
      <c r="N1159" s="40" t="str">
        <f>IF(L1159&gt;=Premissas!$C$17,"SIM","NÃO")</f>
        <v>NÃO</v>
      </c>
    </row>
    <row r="1160" spans="1:14" ht="15" customHeight="1">
      <c r="A1160" s="40">
        <v>8</v>
      </c>
      <c r="B1160" s="40" t="s">
        <v>1184</v>
      </c>
      <c r="C1160" s="40" t="s">
        <v>1185</v>
      </c>
      <c r="D1160" s="40">
        <v>1965</v>
      </c>
      <c r="E1160" s="40" t="s">
        <v>21</v>
      </c>
      <c r="F1160" s="40">
        <f>COUNTIFS(Detalhe_Registro!$A:$A,A1160,Detalhe_Registro!$D:$D,B1160)</f>
        <v>2</v>
      </c>
      <c r="G1160" s="63">
        <v>0.125</v>
      </c>
      <c r="H1160" s="63">
        <v>0.125</v>
      </c>
      <c r="I1160" s="62">
        <f>SUMIFS(Detalhe_Registro!$F:$F,Detalhe_Registro!$A:$A,A1160,Detalhe_Registro!$D:$D,B1160)</f>
        <v>36</v>
      </c>
      <c r="J1160" s="63">
        <f>SUMIFS(Detalhe_Registro!$G:$G,Detalhe_Registro!$A:$A,A1160,Detalhe_Registro!$D:$D,B1160)</f>
        <v>19.48</v>
      </c>
      <c r="K1160" s="40" t="str">
        <f>IF(G1160="","",IF(G1160&lt;Premissas!$C$8,"&lt; 1,00",IF(G1160&lt;Premissas!$C$9,"1,00 – 1,19",IF(G1160&lt;Premissas!$C$10,"1,20 – 1,39",IF(G1160&lt;Premissas!$C$11,"1,40 – 1,59",IF(G1160&lt;Premissas!$C$12,"1,60 – 1,99","≥ 2,00"))))))</f>
        <v>&lt; 1,00</v>
      </c>
      <c r="L1160" s="64">
        <f>IF(G1160="","",MIN(Premissas!$C$17,IF(G1160&lt;Premissas!$C$8,Premissas!$E$7,IF(G1160&lt;Premissas!$C$9,Premissas!$E$8,IF(G1160&lt;Premissas!$C$10,Premissas!$E$9,IF(G1160&lt;Premissas!$C$11,Premissas!$E$10,IF(G1160&lt;Premissas!$C$12,Premissas!$E$11,Premissas!$E$12)))))))</f>
        <v>0</v>
      </c>
      <c r="M1160" s="65">
        <f>IF(OR(L1160="",L1160=0),0,L1160/Premissas!$C$16)</f>
        <v>0</v>
      </c>
      <c r="N1160" s="40" t="str">
        <f>IF(L1160&gt;=Premissas!$C$17,"SIM","NÃO")</f>
        <v>NÃO</v>
      </c>
    </row>
    <row r="1161" spans="1:14" ht="15" customHeight="1">
      <c r="A1161" s="40">
        <v>8</v>
      </c>
      <c r="B1161" s="40" t="s">
        <v>946</v>
      </c>
      <c r="C1161" s="40" t="s">
        <v>947</v>
      </c>
      <c r="D1161" s="40">
        <v>1965</v>
      </c>
      <c r="E1161" s="40" t="s">
        <v>22</v>
      </c>
      <c r="F1161" s="40">
        <f>COUNTIFS(Detalhe_Registro!$A:$A,A1161,Detalhe_Registro!$D:$D,B1161)</f>
        <v>2</v>
      </c>
      <c r="G1161" s="63">
        <v>0.1</v>
      </c>
      <c r="H1161" s="63">
        <v>0.1</v>
      </c>
      <c r="I1161" s="62">
        <f>SUMIFS(Detalhe_Registro!$F:$F,Detalhe_Registro!$A:$A,A1161,Detalhe_Registro!$D:$D,B1161)</f>
        <v>74</v>
      </c>
      <c r="J1161" s="63">
        <f>SUMIFS(Detalhe_Registro!$G:$G,Detalhe_Registro!$A:$A,A1161,Detalhe_Registro!$D:$D,B1161)</f>
        <v>43.6</v>
      </c>
      <c r="K1161" s="40" t="str">
        <f>IF(G1161="","",IF(G1161&lt;Premissas!$C$8,"&lt; 1,00",IF(G1161&lt;Premissas!$C$9,"1,00 – 1,19",IF(G1161&lt;Premissas!$C$10,"1,20 – 1,39",IF(G1161&lt;Premissas!$C$11,"1,40 – 1,59",IF(G1161&lt;Premissas!$C$12,"1,60 – 1,99","≥ 2,00"))))))</f>
        <v>&lt; 1,00</v>
      </c>
      <c r="L1161" s="64">
        <f>IF(G1161="","",MIN(Premissas!$C$17,IF(G1161&lt;Premissas!$C$8,Premissas!$E$7,IF(G1161&lt;Premissas!$C$9,Premissas!$E$8,IF(G1161&lt;Premissas!$C$10,Premissas!$E$9,IF(G1161&lt;Premissas!$C$11,Premissas!$E$10,IF(G1161&lt;Premissas!$C$12,Premissas!$E$11,Premissas!$E$12)))))))</f>
        <v>0</v>
      </c>
      <c r="M1161" s="65">
        <f>IF(OR(L1161="",L1161=0),0,L1161/Premissas!$C$16)</f>
        <v>0</v>
      </c>
      <c r="N1161" s="40" t="str">
        <f>IF(L1161&gt;=Premissas!$C$17,"SIM","NÃO")</f>
        <v>NÃO</v>
      </c>
    </row>
    <row r="1162" spans="1:14" ht="15" customHeight="1">
      <c r="A1162" s="40">
        <v>8</v>
      </c>
      <c r="B1162" s="40" t="s">
        <v>1064</v>
      </c>
      <c r="C1162" s="40" t="s">
        <v>1065</v>
      </c>
      <c r="D1162" s="40">
        <v>1965</v>
      </c>
      <c r="E1162" s="40" t="s">
        <v>21</v>
      </c>
      <c r="F1162" s="40">
        <f>COUNTIFS(Detalhe_Registro!$A:$A,A1162,Detalhe_Registro!$D:$D,B1162)</f>
        <v>2</v>
      </c>
      <c r="G1162" s="63">
        <v>0.3125</v>
      </c>
      <c r="H1162" s="63">
        <v>0.3125</v>
      </c>
      <c r="I1162" s="62">
        <f>SUMIFS(Detalhe_Registro!$F:$F,Detalhe_Registro!$A:$A,A1162,Detalhe_Registro!$D:$D,B1162)</f>
        <v>366</v>
      </c>
      <c r="J1162" s="63">
        <f>SUMIFS(Detalhe_Registro!$G:$G,Detalhe_Registro!$A:$A,A1162,Detalhe_Registro!$D:$D,B1162)</f>
        <v>71.66</v>
      </c>
      <c r="K1162" s="40" t="str">
        <f>IF(G1162="","",IF(G1162&lt;Premissas!$C$8,"&lt; 1,00",IF(G1162&lt;Premissas!$C$9,"1,00 – 1,19",IF(G1162&lt;Premissas!$C$10,"1,20 – 1,39",IF(G1162&lt;Premissas!$C$11,"1,40 – 1,59",IF(G1162&lt;Premissas!$C$12,"1,60 – 1,99","≥ 2,00"))))))</f>
        <v>&lt; 1,00</v>
      </c>
      <c r="L1162" s="64">
        <f>IF(G1162="","",MIN(Premissas!$C$17,IF(G1162&lt;Premissas!$C$8,Premissas!$E$7,IF(G1162&lt;Premissas!$C$9,Premissas!$E$8,IF(G1162&lt;Premissas!$C$10,Premissas!$E$9,IF(G1162&lt;Premissas!$C$11,Premissas!$E$10,IF(G1162&lt;Premissas!$C$12,Premissas!$E$11,Premissas!$E$12)))))))</f>
        <v>0</v>
      </c>
      <c r="M1162" s="65">
        <f>IF(OR(L1162="",L1162=0),0,L1162/Premissas!$C$16)</f>
        <v>0</v>
      </c>
      <c r="N1162" s="40" t="str">
        <f>IF(L1162&gt;=Premissas!$C$17,"SIM","NÃO")</f>
        <v>NÃO</v>
      </c>
    </row>
    <row r="1163" spans="1:14" ht="15" customHeight="1">
      <c r="A1163" s="40">
        <v>8</v>
      </c>
      <c r="B1163" s="40" t="s">
        <v>1858</v>
      </c>
      <c r="C1163" s="40" t="s">
        <v>1859</v>
      </c>
      <c r="D1163" s="40">
        <v>1965</v>
      </c>
      <c r="E1163" s="40" t="s">
        <v>21</v>
      </c>
      <c r="F1163" s="40">
        <f>COUNTIFS(Detalhe_Registro!$A:$A,A1163,Detalhe_Registro!$D:$D,B1163)</f>
        <v>2</v>
      </c>
      <c r="G1163" s="63">
        <v>0.25</v>
      </c>
      <c r="H1163" s="63">
        <v>0.25</v>
      </c>
      <c r="I1163" s="62">
        <f>SUMIFS(Detalhe_Registro!$F:$F,Detalhe_Registro!$A:$A,A1163,Detalhe_Registro!$D:$D,B1163)</f>
        <v>58</v>
      </c>
      <c r="J1163" s="63">
        <f>SUMIFS(Detalhe_Registro!$G:$G,Detalhe_Registro!$A:$A,A1163,Detalhe_Registro!$D:$D,B1163)</f>
        <v>15.76</v>
      </c>
      <c r="K1163" s="40" t="str">
        <f>IF(G1163="","",IF(G1163&lt;Premissas!$C$8,"&lt; 1,00",IF(G1163&lt;Premissas!$C$9,"1,00 – 1,19",IF(G1163&lt;Premissas!$C$10,"1,20 – 1,39",IF(G1163&lt;Premissas!$C$11,"1,40 – 1,59",IF(G1163&lt;Premissas!$C$12,"1,60 – 1,99","≥ 2,00"))))))</f>
        <v>&lt; 1,00</v>
      </c>
      <c r="L1163" s="64">
        <f>IF(G1163="","",MIN(Premissas!$C$17,IF(G1163&lt;Premissas!$C$8,Premissas!$E$7,IF(G1163&lt;Premissas!$C$9,Premissas!$E$8,IF(G1163&lt;Premissas!$C$10,Premissas!$E$9,IF(G1163&lt;Premissas!$C$11,Premissas!$E$10,IF(G1163&lt;Premissas!$C$12,Premissas!$E$11,Premissas!$E$12)))))))</f>
        <v>0</v>
      </c>
      <c r="M1163" s="65">
        <f>IF(OR(L1163="",L1163=0),0,L1163/Premissas!$C$16)</f>
        <v>0</v>
      </c>
      <c r="N1163" s="40" t="str">
        <f>IF(L1163&gt;=Premissas!$C$17,"SIM","NÃO")</f>
        <v>NÃO</v>
      </c>
    </row>
    <row r="1164" spans="1:14" ht="15" customHeight="1">
      <c r="A1164" s="40">
        <v>8</v>
      </c>
      <c r="B1164" s="40" t="s">
        <v>1326</v>
      </c>
      <c r="C1164" s="40" t="s">
        <v>1327</v>
      </c>
      <c r="D1164" s="40">
        <v>1965</v>
      </c>
      <c r="E1164" s="40" t="s">
        <v>22</v>
      </c>
      <c r="F1164" s="40">
        <f>COUNTIFS(Detalhe_Registro!$A:$A,A1164,Detalhe_Registro!$D:$D,B1164)</f>
        <v>2</v>
      </c>
      <c r="G1164" s="63">
        <v>0.4</v>
      </c>
      <c r="H1164" s="63">
        <v>0.4</v>
      </c>
      <c r="I1164" s="62">
        <f>SUMIFS(Detalhe_Registro!$F:$F,Detalhe_Registro!$A:$A,A1164,Detalhe_Registro!$D:$D,B1164)</f>
        <v>2450</v>
      </c>
      <c r="J1164" s="63">
        <f>SUMIFS(Detalhe_Registro!$G:$G,Detalhe_Registro!$A:$A,A1164,Detalhe_Registro!$D:$D,B1164)</f>
        <v>324.2</v>
      </c>
      <c r="K1164" s="40" t="str">
        <f>IF(G1164="","",IF(G1164&lt;Premissas!$C$8,"&lt; 1,00",IF(G1164&lt;Premissas!$C$9,"1,00 – 1,19",IF(G1164&lt;Premissas!$C$10,"1,20 – 1,39",IF(G1164&lt;Premissas!$C$11,"1,40 – 1,59",IF(G1164&lt;Premissas!$C$12,"1,60 – 1,99","≥ 2,00"))))))</f>
        <v>&lt; 1,00</v>
      </c>
      <c r="L1164" s="64">
        <f>IF(G1164="","",MIN(Premissas!$C$17,IF(G1164&lt;Premissas!$C$8,Premissas!$E$7,IF(G1164&lt;Premissas!$C$9,Premissas!$E$8,IF(G1164&lt;Premissas!$C$10,Premissas!$E$9,IF(G1164&lt;Premissas!$C$11,Premissas!$E$10,IF(G1164&lt;Premissas!$C$12,Premissas!$E$11,Premissas!$E$12)))))))</f>
        <v>0</v>
      </c>
      <c r="M1164" s="65">
        <f>IF(OR(L1164="",L1164=0),0,L1164/Premissas!$C$16)</f>
        <v>0</v>
      </c>
      <c r="N1164" s="40" t="str">
        <f>IF(L1164&gt;=Premissas!$C$17,"SIM","NÃO")</f>
        <v>NÃO</v>
      </c>
    </row>
    <row r="1165" spans="1:14" ht="15" customHeight="1">
      <c r="A1165" s="40">
        <v>8</v>
      </c>
      <c r="B1165" s="40" t="s">
        <v>1002</v>
      </c>
      <c r="C1165" s="40" t="s">
        <v>1003</v>
      </c>
      <c r="D1165" s="40">
        <v>1965</v>
      </c>
      <c r="E1165" s="40" t="s">
        <v>19</v>
      </c>
      <c r="F1165" s="40">
        <f>COUNTIFS(Detalhe_Registro!$A:$A,A1165,Detalhe_Registro!$D:$D,B1165)</f>
        <v>2</v>
      </c>
      <c r="G1165" s="63">
        <v>0.45454499999999998</v>
      </c>
      <c r="H1165" s="63">
        <v>0.45454499999999998</v>
      </c>
      <c r="I1165" s="62">
        <f>SUMIFS(Detalhe_Registro!$F:$F,Detalhe_Registro!$A:$A,A1165,Detalhe_Registro!$D:$D,B1165)</f>
        <v>42</v>
      </c>
      <c r="J1165" s="63">
        <f>SUMIFS(Detalhe_Registro!$G:$G,Detalhe_Registro!$A:$A,A1165,Detalhe_Registro!$D:$D,B1165)</f>
        <v>4.3600000000000003</v>
      </c>
      <c r="K1165" s="40" t="str">
        <f>IF(G1165="","",IF(G1165&lt;Premissas!$C$8,"&lt; 1,00",IF(G1165&lt;Premissas!$C$9,"1,00 – 1,19",IF(G1165&lt;Premissas!$C$10,"1,20 – 1,39",IF(G1165&lt;Premissas!$C$11,"1,40 – 1,59",IF(G1165&lt;Premissas!$C$12,"1,60 – 1,99","≥ 2,00"))))))</f>
        <v>&lt; 1,00</v>
      </c>
      <c r="L1165" s="64">
        <f>IF(G1165="","",MIN(Premissas!$C$17,IF(G1165&lt;Premissas!$C$8,Premissas!$E$7,IF(G1165&lt;Premissas!$C$9,Premissas!$E$8,IF(G1165&lt;Premissas!$C$10,Premissas!$E$9,IF(G1165&lt;Premissas!$C$11,Premissas!$E$10,IF(G1165&lt;Premissas!$C$12,Premissas!$E$11,Premissas!$E$12)))))))</f>
        <v>0</v>
      </c>
      <c r="M1165" s="65">
        <f>IF(OR(L1165="",L1165=0),0,L1165/Premissas!$C$16)</f>
        <v>0</v>
      </c>
      <c r="N1165" s="40" t="str">
        <f>IF(L1165&gt;=Premissas!$C$17,"SIM","NÃO")</f>
        <v>NÃO</v>
      </c>
    </row>
    <row r="1166" spans="1:14" ht="15" customHeight="1">
      <c r="A1166" s="40">
        <v>8</v>
      </c>
      <c r="B1166" s="40" t="s">
        <v>1282</v>
      </c>
      <c r="C1166" s="40" t="s">
        <v>1283</v>
      </c>
      <c r="D1166" s="40">
        <v>1965</v>
      </c>
      <c r="E1166" s="40" t="s">
        <v>21</v>
      </c>
      <c r="F1166" s="40">
        <f>COUNTIFS(Detalhe_Registro!$A:$A,A1166,Detalhe_Registro!$D:$D,B1166)</f>
        <v>2</v>
      </c>
      <c r="G1166" s="63">
        <v>1.0625</v>
      </c>
      <c r="H1166" s="63">
        <v>1.0625</v>
      </c>
      <c r="I1166" s="62">
        <f>SUMIFS(Detalhe_Registro!$F:$F,Detalhe_Registro!$A:$A,A1166,Detalhe_Registro!$D:$D,B1166)</f>
        <v>2880</v>
      </c>
      <c r="J1166" s="63">
        <f>SUMIFS(Detalhe_Registro!$G:$G,Detalhe_Registro!$A:$A,A1166,Detalhe_Registro!$D:$D,B1166)</f>
        <v>172.88</v>
      </c>
      <c r="K1166" s="40" t="str">
        <f>IF(G1166="","",IF(G1166&lt;Premissas!$C$8,"&lt; 1,00",IF(G1166&lt;Premissas!$C$9,"1,00 – 1,19",IF(G1166&lt;Premissas!$C$10,"1,20 – 1,39",IF(G1166&lt;Premissas!$C$11,"1,40 – 1,59",IF(G1166&lt;Premissas!$C$12,"1,60 – 1,99","≥ 2,00"))))))</f>
        <v>1,00 – 1,19</v>
      </c>
      <c r="L1166" s="64">
        <f>IF(G1166="","",MIN(Premissas!$C$17,IF(G1166&lt;Premissas!$C$8,Premissas!$E$7,IF(G1166&lt;Premissas!$C$9,Premissas!$E$8,IF(G1166&lt;Premissas!$C$10,Premissas!$E$9,IF(G1166&lt;Premissas!$C$11,Premissas!$E$10,IF(G1166&lt;Premissas!$C$12,Premissas!$E$11,Premissas!$E$12)))))))</f>
        <v>100</v>
      </c>
      <c r="M1166" s="65">
        <f>IF(OR(L1166="",L1166=0),0,L1166/Premissas!$C$16)</f>
        <v>3.8461538461538463</v>
      </c>
      <c r="N1166" s="40" t="str">
        <f>IF(L1166&gt;=Premissas!$C$17,"SIM","NÃO")</f>
        <v>NÃO</v>
      </c>
    </row>
    <row r="1167" spans="1:14" ht="15" customHeight="1">
      <c r="A1167" s="40">
        <v>8</v>
      </c>
      <c r="B1167" s="40" t="s">
        <v>1202</v>
      </c>
      <c r="C1167" s="40" t="s">
        <v>1203</v>
      </c>
      <c r="D1167" s="40">
        <v>1965</v>
      </c>
      <c r="E1167" s="40" t="s">
        <v>21</v>
      </c>
      <c r="F1167" s="40">
        <f>COUNTIFS(Detalhe_Registro!$A:$A,A1167,Detalhe_Registro!$D:$D,B1167)</f>
        <v>2</v>
      </c>
      <c r="G1167" s="63">
        <v>1.1875</v>
      </c>
      <c r="H1167" s="63">
        <v>1.1875</v>
      </c>
      <c r="I1167" s="62">
        <f>SUMIFS(Detalhe_Registro!$F:$F,Detalhe_Registro!$A:$A,A1167,Detalhe_Registro!$D:$D,B1167)</f>
        <v>4596</v>
      </c>
      <c r="J1167" s="63">
        <f>SUMIFS(Detalhe_Registro!$G:$G,Detalhe_Registro!$A:$A,A1167,Detalhe_Registro!$D:$D,B1167)</f>
        <v>239.78</v>
      </c>
      <c r="K1167" s="40" t="str">
        <f>IF(G1167="","",IF(G1167&lt;Premissas!$C$8,"&lt; 1,00",IF(G1167&lt;Premissas!$C$9,"1,00 – 1,19",IF(G1167&lt;Premissas!$C$10,"1,20 – 1,39",IF(G1167&lt;Premissas!$C$11,"1,40 – 1,59",IF(G1167&lt;Premissas!$C$12,"1,60 – 1,99","≥ 2,00"))))))</f>
        <v>1,00 – 1,19</v>
      </c>
      <c r="L1167" s="64">
        <f>IF(G1167="","",MIN(Premissas!$C$17,IF(G1167&lt;Premissas!$C$8,Premissas!$E$7,IF(G1167&lt;Premissas!$C$9,Premissas!$E$8,IF(G1167&lt;Premissas!$C$10,Premissas!$E$9,IF(G1167&lt;Premissas!$C$11,Premissas!$E$10,IF(G1167&lt;Premissas!$C$12,Premissas!$E$11,Premissas!$E$12)))))))</f>
        <v>100</v>
      </c>
      <c r="M1167" s="65">
        <f>IF(OR(L1167="",L1167=0),0,L1167/Premissas!$C$16)</f>
        <v>3.8461538461538463</v>
      </c>
      <c r="N1167" s="40" t="str">
        <f>IF(L1167&gt;=Premissas!$C$17,"SIM","NÃO")</f>
        <v>NÃO</v>
      </c>
    </row>
    <row r="1168" spans="1:14" ht="15" customHeight="1">
      <c r="A1168" s="40">
        <v>8</v>
      </c>
      <c r="B1168" s="40" t="s">
        <v>892</v>
      </c>
      <c r="C1168" s="40" t="s">
        <v>893</v>
      </c>
      <c r="D1168" s="40">
        <v>1965</v>
      </c>
      <c r="E1168" s="40" t="s">
        <v>22</v>
      </c>
      <c r="F1168" s="40">
        <f>COUNTIFS(Detalhe_Registro!$A:$A,A1168,Detalhe_Registro!$D:$D,B1168)</f>
        <v>2</v>
      </c>
      <c r="G1168" s="63">
        <v>0.45</v>
      </c>
      <c r="H1168" s="63">
        <v>0.45</v>
      </c>
      <c r="I1168" s="62">
        <f>SUMIFS(Detalhe_Registro!$F:$F,Detalhe_Registro!$A:$A,A1168,Detalhe_Registro!$D:$D,B1168)</f>
        <v>2752</v>
      </c>
      <c r="J1168" s="63">
        <f>SUMIFS(Detalhe_Registro!$G:$G,Detalhe_Registro!$A:$A,A1168,Detalhe_Registro!$D:$D,B1168)</f>
        <v>307.44</v>
      </c>
      <c r="K1168" s="40" t="str">
        <f>IF(G1168="","",IF(G1168&lt;Premissas!$C$8,"&lt; 1,00",IF(G1168&lt;Premissas!$C$9,"1,00 – 1,19",IF(G1168&lt;Premissas!$C$10,"1,20 – 1,39",IF(G1168&lt;Premissas!$C$11,"1,40 – 1,59",IF(G1168&lt;Premissas!$C$12,"1,60 – 1,99","≥ 2,00"))))))</f>
        <v>&lt; 1,00</v>
      </c>
      <c r="L1168" s="64">
        <f>IF(G1168="","",MIN(Premissas!$C$17,IF(G1168&lt;Premissas!$C$8,Premissas!$E$7,IF(G1168&lt;Premissas!$C$9,Premissas!$E$8,IF(G1168&lt;Premissas!$C$10,Premissas!$E$9,IF(G1168&lt;Premissas!$C$11,Premissas!$E$10,IF(G1168&lt;Premissas!$C$12,Premissas!$E$11,Premissas!$E$12)))))))</f>
        <v>0</v>
      </c>
      <c r="M1168" s="65">
        <f>IF(OR(L1168="",L1168=0),0,L1168/Premissas!$C$16)</f>
        <v>0</v>
      </c>
      <c r="N1168" s="40" t="str">
        <f>IF(L1168&gt;=Premissas!$C$17,"SIM","NÃO")</f>
        <v>NÃO</v>
      </c>
    </row>
    <row r="1169" spans="1:14" ht="15" customHeight="1">
      <c r="A1169" s="40">
        <v>8</v>
      </c>
      <c r="B1169" s="40" t="s">
        <v>1890</v>
      </c>
      <c r="C1169" s="40" t="s">
        <v>1891</v>
      </c>
      <c r="D1169" s="40">
        <v>1965</v>
      </c>
      <c r="E1169" s="40" t="s">
        <v>1938</v>
      </c>
      <c r="F1169" s="40">
        <f>COUNTIFS(Detalhe_Registro!$A:$A,A1169,Detalhe_Registro!$D:$D,B1169)</f>
        <v>4</v>
      </c>
      <c r="G1169" s="63">
        <v>4.4117649999999999</v>
      </c>
      <c r="H1169" s="63">
        <v>2.5240640000000001</v>
      </c>
      <c r="I1169" s="62">
        <f>SUMIFS(Detalhe_Registro!$F:$F,Detalhe_Registro!$A:$A,A1169,Detalhe_Registro!$D:$D,B1169)</f>
        <v>2760</v>
      </c>
      <c r="J1169" s="63">
        <f>SUMIFS(Detalhe_Registro!$G:$G,Detalhe_Registro!$A:$A,A1169,Detalhe_Registro!$D:$D,B1169)</f>
        <v>49.06</v>
      </c>
      <c r="K1169" s="40" t="str">
        <f>IF(G1169="","",IF(G1169&lt;Premissas!$C$8,"&lt; 1,00",IF(G1169&lt;Premissas!$C$9,"1,00 – 1,19",IF(G1169&lt;Premissas!$C$10,"1,20 – 1,39",IF(G1169&lt;Premissas!$C$11,"1,40 – 1,59",IF(G1169&lt;Premissas!$C$12,"1,60 – 1,99","≥ 2,00"))))))</f>
        <v>≥ 2,00</v>
      </c>
      <c r="L1169" s="64">
        <f>IF(G1169="","",MIN(Premissas!$C$17,IF(G1169&lt;Premissas!$C$8,Premissas!$E$7,IF(G1169&lt;Premissas!$C$9,Premissas!$E$8,IF(G1169&lt;Premissas!$C$10,Premissas!$E$9,IF(G1169&lt;Premissas!$C$11,Premissas!$E$10,IF(G1169&lt;Premissas!$C$12,Premissas!$E$11,Premissas!$E$12)))))))</f>
        <v>750</v>
      </c>
      <c r="M1169" s="65">
        <f>IF(OR(L1169="",L1169=0),0,L1169/Premissas!$C$16)</f>
        <v>28.846153846153847</v>
      </c>
      <c r="N1169" s="40" t="str">
        <f>IF(L1169&gt;=Premissas!$C$17,"SIM","NÃO")</f>
        <v>SIM</v>
      </c>
    </row>
    <row r="1170" spans="1:14" ht="15" customHeight="1">
      <c r="A1170" s="40">
        <v>8</v>
      </c>
      <c r="B1170" s="40" t="s">
        <v>806</v>
      </c>
      <c r="C1170" s="40" t="s">
        <v>807</v>
      </c>
      <c r="D1170" s="40">
        <v>1965</v>
      </c>
      <c r="E1170" s="40" t="s">
        <v>22</v>
      </c>
      <c r="F1170" s="40">
        <f>COUNTIFS(Detalhe_Registro!$A:$A,A1170,Detalhe_Registro!$D:$D,B1170)</f>
        <v>2</v>
      </c>
      <c r="G1170" s="63">
        <v>0.65</v>
      </c>
      <c r="H1170" s="63">
        <v>0.65</v>
      </c>
      <c r="I1170" s="62">
        <f>SUMIFS(Detalhe_Registro!$F:$F,Detalhe_Registro!$A:$A,A1170,Detalhe_Registro!$D:$D,B1170)</f>
        <v>4824</v>
      </c>
      <c r="J1170" s="63">
        <f>SUMIFS(Detalhe_Registro!$G:$G,Detalhe_Registro!$A:$A,A1170,Detalhe_Registro!$D:$D,B1170)</f>
        <v>361.06</v>
      </c>
      <c r="K1170" s="40" t="str">
        <f>IF(G1170="","",IF(G1170&lt;Premissas!$C$8,"&lt; 1,00",IF(G1170&lt;Premissas!$C$9,"1,00 – 1,19",IF(G1170&lt;Premissas!$C$10,"1,20 – 1,39",IF(G1170&lt;Premissas!$C$11,"1,40 – 1,59",IF(G1170&lt;Premissas!$C$12,"1,60 – 1,99","≥ 2,00"))))))</f>
        <v>&lt; 1,00</v>
      </c>
      <c r="L1170" s="64">
        <f>IF(G1170="","",MIN(Premissas!$C$17,IF(G1170&lt;Premissas!$C$8,Premissas!$E$7,IF(G1170&lt;Premissas!$C$9,Premissas!$E$8,IF(G1170&lt;Premissas!$C$10,Premissas!$E$9,IF(G1170&lt;Premissas!$C$11,Premissas!$E$10,IF(G1170&lt;Premissas!$C$12,Premissas!$E$11,Premissas!$E$12)))))))</f>
        <v>0</v>
      </c>
      <c r="M1170" s="65">
        <f>IF(OR(L1170="",L1170=0),0,L1170/Premissas!$C$16)</f>
        <v>0</v>
      </c>
      <c r="N1170" s="40" t="str">
        <f>IF(L1170&gt;=Premissas!$C$17,"SIM","NÃO")</f>
        <v>NÃO</v>
      </c>
    </row>
    <row r="1171" spans="1:14" ht="15" customHeight="1">
      <c r="A1171" s="40">
        <v>8</v>
      </c>
      <c r="B1171" s="40" t="s">
        <v>1048</v>
      </c>
      <c r="C1171" s="40" t="s">
        <v>1049</v>
      </c>
      <c r="D1171" s="40">
        <v>1965</v>
      </c>
      <c r="E1171" s="40" t="s">
        <v>21</v>
      </c>
      <c r="F1171" s="40">
        <f>COUNTIFS(Detalhe_Registro!$A:$A,A1171,Detalhe_Registro!$D:$D,B1171)</f>
        <v>2</v>
      </c>
      <c r="G1171" s="63">
        <v>0.75</v>
      </c>
      <c r="H1171" s="63">
        <v>0.75</v>
      </c>
      <c r="I1171" s="62">
        <f>SUMIFS(Detalhe_Registro!$F:$F,Detalhe_Registro!$A:$A,A1171,Detalhe_Registro!$D:$D,B1171)</f>
        <v>2786</v>
      </c>
      <c r="J1171" s="63">
        <f>SUMIFS(Detalhe_Registro!$G:$G,Detalhe_Registro!$A:$A,A1171,Detalhe_Registro!$D:$D,B1171)</f>
        <v>230.24</v>
      </c>
      <c r="K1171" s="40" t="str">
        <f>IF(G1171="","",IF(G1171&lt;Premissas!$C$8,"&lt; 1,00",IF(G1171&lt;Premissas!$C$9,"1,00 – 1,19",IF(G1171&lt;Premissas!$C$10,"1,20 – 1,39",IF(G1171&lt;Premissas!$C$11,"1,40 – 1,59",IF(G1171&lt;Premissas!$C$12,"1,60 – 1,99","≥ 2,00"))))))</f>
        <v>&lt; 1,00</v>
      </c>
      <c r="L1171" s="64">
        <f>IF(G1171="","",MIN(Premissas!$C$17,IF(G1171&lt;Premissas!$C$8,Premissas!$E$7,IF(G1171&lt;Premissas!$C$9,Premissas!$E$8,IF(G1171&lt;Premissas!$C$10,Premissas!$E$9,IF(G1171&lt;Premissas!$C$11,Premissas!$E$10,IF(G1171&lt;Premissas!$C$12,Premissas!$E$11,Premissas!$E$12)))))))</f>
        <v>0</v>
      </c>
      <c r="M1171" s="65">
        <f>IF(OR(L1171="",L1171=0),0,L1171/Premissas!$C$16)</f>
        <v>0</v>
      </c>
      <c r="N1171" s="40" t="str">
        <f>IF(L1171&gt;=Premissas!$C$17,"SIM","NÃO")</f>
        <v>NÃO</v>
      </c>
    </row>
    <row r="1172" spans="1:14" ht="15" customHeight="1">
      <c r="A1172" s="40">
        <v>8</v>
      </c>
      <c r="B1172" s="40" t="s">
        <v>980</v>
      </c>
      <c r="C1172" s="40" t="s">
        <v>981</v>
      </c>
      <c r="D1172" s="40">
        <v>1965</v>
      </c>
      <c r="E1172" s="40" t="s">
        <v>22</v>
      </c>
      <c r="F1172" s="40">
        <f>COUNTIFS(Detalhe_Registro!$A:$A,A1172,Detalhe_Registro!$D:$D,B1172)</f>
        <v>2</v>
      </c>
      <c r="G1172" s="63">
        <v>1.55</v>
      </c>
      <c r="H1172" s="63">
        <v>1.55</v>
      </c>
      <c r="I1172" s="62">
        <f>SUMIFS(Detalhe_Registro!$F:$F,Detalhe_Registro!$A:$A,A1172,Detalhe_Registro!$D:$D,B1172)</f>
        <v>10318</v>
      </c>
      <c r="J1172" s="63">
        <f>SUMIFS(Detalhe_Registro!$G:$G,Detalhe_Registro!$A:$A,A1172,Detalhe_Registro!$D:$D,B1172)</f>
        <v>336.94</v>
      </c>
      <c r="K1172" s="40" t="str">
        <f>IF(G1172="","",IF(G1172&lt;Premissas!$C$8,"&lt; 1,00",IF(G1172&lt;Premissas!$C$9,"1,00 – 1,19",IF(G1172&lt;Premissas!$C$10,"1,20 – 1,39",IF(G1172&lt;Premissas!$C$11,"1,40 – 1,59",IF(G1172&lt;Premissas!$C$12,"1,60 – 1,99","≥ 2,00"))))))</f>
        <v>1,40 – 1,59</v>
      </c>
      <c r="L1172" s="64">
        <f>IF(G1172="","",MIN(Premissas!$C$17,IF(G1172&lt;Premissas!$C$8,Premissas!$E$7,IF(G1172&lt;Premissas!$C$9,Premissas!$E$8,IF(G1172&lt;Premissas!$C$10,Premissas!$E$9,IF(G1172&lt;Premissas!$C$11,Premissas!$E$10,IF(G1172&lt;Premissas!$C$12,Premissas!$E$11,Premissas!$E$12)))))))</f>
        <v>350</v>
      </c>
      <c r="M1172" s="65">
        <f>IF(OR(L1172="",L1172=0),0,L1172/Premissas!$C$16)</f>
        <v>13.461538461538462</v>
      </c>
      <c r="N1172" s="40" t="str">
        <f>IF(L1172&gt;=Premissas!$C$17,"SIM","NÃO")</f>
        <v>NÃO</v>
      </c>
    </row>
    <row r="1173" spans="1:14" ht="15" customHeight="1">
      <c r="A1173" s="40">
        <v>8</v>
      </c>
      <c r="B1173" s="40" t="s">
        <v>836</v>
      </c>
      <c r="C1173" s="40" t="s">
        <v>837</v>
      </c>
      <c r="D1173" s="40">
        <v>1965</v>
      </c>
      <c r="E1173" s="40" t="s">
        <v>19</v>
      </c>
      <c r="F1173" s="40">
        <f>COUNTIFS(Detalhe_Registro!$A:$A,A1173,Detalhe_Registro!$D:$D,B1173)</f>
        <v>2</v>
      </c>
      <c r="G1173" s="63">
        <v>0.13636400000000001</v>
      </c>
      <c r="H1173" s="63">
        <v>0.13636400000000001</v>
      </c>
      <c r="I1173" s="62">
        <f>SUMIFS(Detalhe_Registro!$F:$F,Detalhe_Registro!$A:$A,A1173,Detalhe_Registro!$D:$D,B1173)</f>
        <v>206</v>
      </c>
      <c r="J1173" s="63">
        <f>SUMIFS(Detalhe_Registro!$G:$G,Detalhe_Registro!$A:$A,A1173,Detalhe_Registro!$D:$D,B1173)</f>
        <v>64.3</v>
      </c>
      <c r="K1173" s="40" t="str">
        <f>IF(G1173="","",IF(G1173&lt;Premissas!$C$8,"&lt; 1,00",IF(G1173&lt;Premissas!$C$9,"1,00 – 1,19",IF(G1173&lt;Premissas!$C$10,"1,20 – 1,39",IF(G1173&lt;Premissas!$C$11,"1,40 – 1,59",IF(G1173&lt;Premissas!$C$12,"1,60 – 1,99","≥ 2,00"))))))</f>
        <v>&lt; 1,00</v>
      </c>
      <c r="L1173" s="64">
        <f>IF(G1173="","",MIN(Premissas!$C$17,IF(G1173&lt;Premissas!$C$8,Premissas!$E$7,IF(G1173&lt;Premissas!$C$9,Premissas!$E$8,IF(G1173&lt;Premissas!$C$10,Premissas!$E$9,IF(G1173&lt;Premissas!$C$11,Premissas!$E$10,IF(G1173&lt;Premissas!$C$12,Premissas!$E$11,Premissas!$E$12)))))))</f>
        <v>0</v>
      </c>
      <c r="M1173" s="65">
        <f>IF(OR(L1173="",L1173=0),0,L1173/Premissas!$C$16)</f>
        <v>0</v>
      </c>
      <c r="N1173" s="40" t="str">
        <f>IF(L1173&gt;=Premissas!$C$17,"SIM","NÃO")</f>
        <v>NÃO</v>
      </c>
    </row>
    <row r="1174" spans="1:14" ht="15" customHeight="1">
      <c r="A1174" s="40">
        <v>8</v>
      </c>
      <c r="B1174" s="40" t="s">
        <v>958</v>
      </c>
      <c r="C1174" s="40" t="s">
        <v>959</v>
      </c>
      <c r="D1174" s="40">
        <v>1965</v>
      </c>
      <c r="E1174" s="40" t="s">
        <v>19</v>
      </c>
      <c r="F1174" s="40">
        <f>COUNTIFS(Detalhe_Registro!$A:$A,A1174,Detalhe_Registro!$D:$D,B1174)</f>
        <v>2</v>
      </c>
      <c r="G1174" s="63">
        <v>0.77272700000000005</v>
      </c>
      <c r="H1174" s="63">
        <v>0.77272700000000005</v>
      </c>
      <c r="I1174" s="62">
        <f>SUMIFS(Detalhe_Registro!$F:$F,Detalhe_Registro!$A:$A,A1174,Detalhe_Registro!$D:$D,B1174)</f>
        <v>2138</v>
      </c>
      <c r="J1174" s="63">
        <f>SUMIFS(Detalhe_Registro!$G:$G,Detalhe_Registro!$A:$A,A1174,Detalhe_Registro!$D:$D,B1174)</f>
        <v>125.7</v>
      </c>
      <c r="K1174" s="40" t="str">
        <f>IF(G1174="","",IF(G1174&lt;Premissas!$C$8,"&lt; 1,00",IF(G1174&lt;Premissas!$C$9,"1,00 – 1,19",IF(G1174&lt;Premissas!$C$10,"1,20 – 1,39",IF(G1174&lt;Premissas!$C$11,"1,40 – 1,59",IF(G1174&lt;Premissas!$C$12,"1,60 – 1,99","≥ 2,00"))))))</f>
        <v>&lt; 1,00</v>
      </c>
      <c r="L1174" s="64">
        <f>IF(G1174="","",MIN(Premissas!$C$17,IF(G1174&lt;Premissas!$C$8,Premissas!$E$7,IF(G1174&lt;Premissas!$C$9,Premissas!$E$8,IF(G1174&lt;Premissas!$C$10,Premissas!$E$9,IF(G1174&lt;Premissas!$C$11,Premissas!$E$10,IF(G1174&lt;Premissas!$C$12,Premissas!$E$11,Premissas!$E$12)))))))</f>
        <v>0</v>
      </c>
      <c r="M1174" s="65">
        <f>IF(OR(L1174="",L1174=0),0,L1174/Premissas!$C$16)</f>
        <v>0</v>
      </c>
      <c r="N1174" s="40" t="str">
        <f>IF(L1174&gt;=Premissas!$C$17,"SIM","NÃO")</f>
        <v>NÃO</v>
      </c>
    </row>
    <row r="1175" spans="1:14" ht="15" customHeight="1">
      <c r="A1175" s="40">
        <v>8</v>
      </c>
      <c r="B1175" s="40" t="s">
        <v>1882</v>
      </c>
      <c r="C1175" s="40" t="s">
        <v>1883</v>
      </c>
      <c r="D1175" s="40">
        <v>1965</v>
      </c>
      <c r="E1175" s="40" t="s">
        <v>21</v>
      </c>
      <c r="F1175" s="40">
        <f>COUNTIFS(Detalhe_Registro!$A:$A,A1175,Detalhe_Registro!$D:$D,B1175)</f>
        <v>2</v>
      </c>
      <c r="G1175" s="63">
        <v>6.25E-2</v>
      </c>
      <c r="H1175" s="63">
        <v>6.25E-2</v>
      </c>
      <c r="I1175" s="62">
        <f>SUMIFS(Detalhe_Registro!$F:$F,Detalhe_Registro!$A:$A,A1175,Detalhe_Registro!$D:$D,B1175)</f>
        <v>16</v>
      </c>
      <c r="J1175" s="63">
        <f>SUMIFS(Detalhe_Registro!$G:$G,Detalhe_Registro!$A:$A,A1175,Detalhe_Registro!$D:$D,B1175)</f>
        <v>13.34</v>
      </c>
      <c r="K1175" s="40" t="str">
        <f>IF(G1175="","",IF(G1175&lt;Premissas!$C$8,"&lt; 1,00",IF(G1175&lt;Premissas!$C$9,"1,00 – 1,19",IF(G1175&lt;Premissas!$C$10,"1,20 – 1,39",IF(G1175&lt;Premissas!$C$11,"1,40 – 1,59",IF(G1175&lt;Premissas!$C$12,"1,60 – 1,99","≥ 2,00"))))))</f>
        <v>&lt; 1,00</v>
      </c>
      <c r="L1175" s="64">
        <f>IF(G1175="","",MIN(Premissas!$C$17,IF(G1175&lt;Premissas!$C$8,Premissas!$E$7,IF(G1175&lt;Premissas!$C$9,Premissas!$E$8,IF(G1175&lt;Premissas!$C$10,Premissas!$E$9,IF(G1175&lt;Premissas!$C$11,Premissas!$E$10,IF(G1175&lt;Premissas!$C$12,Premissas!$E$11,Premissas!$E$12)))))))</f>
        <v>0</v>
      </c>
      <c r="M1175" s="65">
        <f>IF(OR(L1175="",L1175=0),0,L1175/Premissas!$C$16)</f>
        <v>0</v>
      </c>
      <c r="N1175" s="40" t="str">
        <f>IF(L1175&gt;=Premissas!$C$17,"SIM","NÃO")</f>
        <v>NÃO</v>
      </c>
    </row>
    <row r="1176" spans="1:14" ht="15" customHeight="1">
      <c r="A1176" s="40">
        <v>8</v>
      </c>
      <c r="B1176" s="40" t="s">
        <v>826</v>
      </c>
      <c r="C1176" s="40" t="s">
        <v>827</v>
      </c>
      <c r="D1176" s="40">
        <v>1965</v>
      </c>
      <c r="E1176" s="40" t="s">
        <v>22</v>
      </c>
      <c r="F1176" s="40">
        <f>COUNTIFS(Detalhe_Registro!$A:$A,A1176,Detalhe_Registro!$D:$D,B1176)</f>
        <v>2</v>
      </c>
      <c r="G1176" s="63">
        <v>0.55000000000000004</v>
      </c>
      <c r="H1176" s="63">
        <v>0.55000000000000004</v>
      </c>
      <c r="I1176" s="62">
        <f>SUMIFS(Detalhe_Registro!$F:$F,Detalhe_Registro!$A:$A,A1176,Detalhe_Registro!$D:$D,B1176)</f>
        <v>3818</v>
      </c>
      <c r="J1176" s="63">
        <f>SUMIFS(Detalhe_Registro!$G:$G,Detalhe_Registro!$A:$A,A1176,Detalhe_Registro!$D:$D,B1176)</f>
        <v>355.5</v>
      </c>
      <c r="K1176" s="40" t="str">
        <f>IF(G1176="","",IF(G1176&lt;Premissas!$C$8,"&lt; 1,00",IF(G1176&lt;Premissas!$C$9,"1,00 – 1,19",IF(G1176&lt;Premissas!$C$10,"1,20 – 1,39",IF(G1176&lt;Premissas!$C$11,"1,40 – 1,59",IF(G1176&lt;Premissas!$C$12,"1,60 – 1,99","≥ 2,00"))))))</f>
        <v>&lt; 1,00</v>
      </c>
      <c r="L1176" s="64">
        <f>IF(G1176="","",MIN(Premissas!$C$17,IF(G1176&lt;Premissas!$C$8,Premissas!$E$7,IF(G1176&lt;Premissas!$C$9,Premissas!$E$8,IF(G1176&lt;Premissas!$C$10,Premissas!$E$9,IF(G1176&lt;Premissas!$C$11,Premissas!$E$10,IF(G1176&lt;Premissas!$C$12,Premissas!$E$11,Premissas!$E$12)))))))</f>
        <v>0</v>
      </c>
      <c r="M1176" s="65">
        <f>IF(OR(L1176="",L1176=0),0,L1176/Premissas!$C$16)</f>
        <v>0</v>
      </c>
      <c r="N1176" s="40" t="str">
        <f>IF(L1176&gt;=Premissas!$C$17,"SIM","NÃO")</f>
        <v>NÃO</v>
      </c>
    </row>
    <row r="1177" spans="1:14" ht="15" customHeight="1">
      <c r="A1177" s="40">
        <v>8</v>
      </c>
      <c r="B1177" s="40" t="s">
        <v>972</v>
      </c>
      <c r="C1177" s="40" t="s">
        <v>973</v>
      </c>
      <c r="D1177" s="40">
        <v>1965</v>
      </c>
      <c r="E1177" s="40" t="s">
        <v>22</v>
      </c>
      <c r="F1177" s="40">
        <f>COUNTIFS(Detalhe_Registro!$A:$A,A1177,Detalhe_Registro!$D:$D,B1177)</f>
        <v>2</v>
      </c>
      <c r="G1177" s="63">
        <v>0.95</v>
      </c>
      <c r="H1177" s="63">
        <v>0.95</v>
      </c>
      <c r="I1177" s="62">
        <f>SUMIFS(Detalhe_Registro!$F:$F,Detalhe_Registro!$A:$A,A1177,Detalhe_Registro!$D:$D,B1177)</f>
        <v>7508</v>
      </c>
      <c r="J1177" s="63">
        <f>SUMIFS(Detalhe_Registro!$G:$G,Detalhe_Registro!$A:$A,A1177,Detalhe_Registro!$D:$D,B1177)</f>
        <v>399.14</v>
      </c>
      <c r="K1177" s="40" t="str">
        <f>IF(G1177="","",IF(G1177&lt;Premissas!$C$8,"&lt; 1,00",IF(G1177&lt;Premissas!$C$9,"1,00 – 1,19",IF(G1177&lt;Premissas!$C$10,"1,20 – 1,39",IF(G1177&lt;Premissas!$C$11,"1,40 – 1,59",IF(G1177&lt;Premissas!$C$12,"1,60 – 1,99","≥ 2,00"))))))</f>
        <v>&lt; 1,00</v>
      </c>
      <c r="L1177" s="64">
        <f>IF(G1177="","",MIN(Premissas!$C$17,IF(G1177&lt;Premissas!$C$8,Premissas!$E$7,IF(G1177&lt;Premissas!$C$9,Premissas!$E$8,IF(G1177&lt;Premissas!$C$10,Premissas!$E$9,IF(G1177&lt;Premissas!$C$11,Premissas!$E$10,IF(G1177&lt;Premissas!$C$12,Premissas!$E$11,Premissas!$E$12)))))))</f>
        <v>0</v>
      </c>
      <c r="M1177" s="65">
        <f>IF(OR(L1177="",L1177=0),0,L1177/Premissas!$C$16)</f>
        <v>0</v>
      </c>
      <c r="N1177" s="40" t="str">
        <f>IF(L1177&gt;=Premissas!$C$17,"SIM","NÃO")</f>
        <v>NÃO</v>
      </c>
    </row>
    <row r="1178" spans="1:14" ht="15" customHeight="1">
      <c r="A1178" s="40">
        <v>8</v>
      </c>
      <c r="B1178" s="40" t="s">
        <v>842</v>
      </c>
      <c r="C1178" s="40" t="s">
        <v>843</v>
      </c>
      <c r="D1178" s="40">
        <v>1965</v>
      </c>
      <c r="E1178" s="40" t="s">
        <v>22</v>
      </c>
      <c r="F1178" s="40">
        <f>COUNTIFS(Detalhe_Registro!$A:$A,A1178,Detalhe_Registro!$D:$D,B1178)</f>
        <v>2</v>
      </c>
      <c r="G1178" s="63">
        <v>0.9</v>
      </c>
      <c r="H1178" s="63">
        <v>0.9</v>
      </c>
      <c r="I1178" s="62">
        <f>SUMIFS(Detalhe_Registro!$F:$F,Detalhe_Registro!$A:$A,A1178,Detalhe_Registro!$D:$D,B1178)</f>
        <v>5738</v>
      </c>
      <c r="J1178" s="63">
        <f>SUMIFS(Detalhe_Registro!$G:$G,Detalhe_Registro!$A:$A,A1178,Detalhe_Registro!$D:$D,B1178)</f>
        <v>327.8</v>
      </c>
      <c r="K1178" s="40" t="str">
        <f>IF(G1178="","",IF(G1178&lt;Premissas!$C$8,"&lt; 1,00",IF(G1178&lt;Premissas!$C$9,"1,00 – 1,19",IF(G1178&lt;Premissas!$C$10,"1,20 – 1,39",IF(G1178&lt;Premissas!$C$11,"1,40 – 1,59",IF(G1178&lt;Premissas!$C$12,"1,60 – 1,99","≥ 2,00"))))))</f>
        <v>&lt; 1,00</v>
      </c>
      <c r="L1178" s="64">
        <f>IF(G1178="","",MIN(Premissas!$C$17,IF(G1178&lt;Premissas!$C$8,Premissas!$E$7,IF(G1178&lt;Premissas!$C$9,Premissas!$E$8,IF(G1178&lt;Premissas!$C$10,Premissas!$E$9,IF(G1178&lt;Premissas!$C$11,Premissas!$E$10,IF(G1178&lt;Premissas!$C$12,Premissas!$E$11,Premissas!$E$12)))))))</f>
        <v>0</v>
      </c>
      <c r="M1178" s="65">
        <f>IF(OR(L1178="",L1178=0),0,L1178/Premissas!$C$16)</f>
        <v>0</v>
      </c>
      <c r="N1178" s="40" t="str">
        <f>IF(L1178&gt;=Premissas!$C$17,"SIM","NÃO")</f>
        <v>NÃO</v>
      </c>
    </row>
    <row r="1179" spans="1:14" ht="15" customHeight="1">
      <c r="A1179" s="40">
        <v>8</v>
      </c>
      <c r="B1179" s="40" t="s">
        <v>1022</v>
      </c>
      <c r="C1179" s="40" t="s">
        <v>1023</v>
      </c>
      <c r="D1179" s="40">
        <v>1965</v>
      </c>
      <c r="E1179" s="40" t="s">
        <v>21</v>
      </c>
      <c r="F1179" s="40">
        <f>COUNTIFS(Detalhe_Registro!$A:$A,A1179,Detalhe_Registro!$D:$D,B1179)</f>
        <v>2</v>
      </c>
      <c r="G1179" s="63">
        <v>0.8125</v>
      </c>
      <c r="H1179" s="63">
        <v>0.8125</v>
      </c>
      <c r="I1179" s="62">
        <f>SUMIFS(Detalhe_Registro!$F:$F,Detalhe_Registro!$A:$A,A1179,Detalhe_Registro!$D:$D,B1179)</f>
        <v>818</v>
      </c>
      <c r="J1179" s="63">
        <f>SUMIFS(Detalhe_Registro!$G:$G,Detalhe_Registro!$A:$A,A1179,Detalhe_Registro!$D:$D,B1179)</f>
        <v>62.64</v>
      </c>
      <c r="K1179" s="40" t="str">
        <f>IF(G1179="","",IF(G1179&lt;Premissas!$C$8,"&lt; 1,00",IF(G1179&lt;Premissas!$C$9,"1,00 – 1,19",IF(G1179&lt;Premissas!$C$10,"1,20 – 1,39",IF(G1179&lt;Premissas!$C$11,"1,40 – 1,59",IF(G1179&lt;Premissas!$C$12,"1,60 – 1,99","≥ 2,00"))))))</f>
        <v>&lt; 1,00</v>
      </c>
      <c r="L1179" s="64">
        <f>IF(G1179="","",MIN(Premissas!$C$17,IF(G1179&lt;Premissas!$C$8,Premissas!$E$7,IF(G1179&lt;Premissas!$C$9,Premissas!$E$8,IF(G1179&lt;Premissas!$C$10,Premissas!$E$9,IF(G1179&lt;Premissas!$C$11,Premissas!$E$10,IF(G1179&lt;Premissas!$C$12,Premissas!$E$11,Premissas!$E$12)))))))</f>
        <v>0</v>
      </c>
      <c r="M1179" s="65">
        <f>IF(OR(L1179="",L1179=0),0,L1179/Premissas!$C$16)</f>
        <v>0</v>
      </c>
      <c r="N1179" s="40" t="str">
        <f>IF(L1179&gt;=Premissas!$C$17,"SIM","NÃO")</f>
        <v>NÃO</v>
      </c>
    </row>
    <row r="1180" spans="1:14" ht="15" customHeight="1">
      <c r="A1180" s="40">
        <v>8</v>
      </c>
      <c r="B1180" s="40" t="s">
        <v>1818</v>
      </c>
      <c r="C1180" s="40" t="s">
        <v>1819</v>
      </c>
      <c r="D1180" s="40">
        <v>1965</v>
      </c>
      <c r="E1180" s="40" t="s">
        <v>21</v>
      </c>
      <c r="F1180" s="40">
        <f>COUNTIFS(Detalhe_Registro!$A:$A,A1180,Detalhe_Registro!$D:$D,B1180)</f>
        <v>2</v>
      </c>
      <c r="G1180" s="63">
        <v>1.25</v>
      </c>
      <c r="H1180" s="63">
        <v>1.25</v>
      </c>
      <c r="I1180" s="62">
        <f>SUMIFS(Detalhe_Registro!$F:$F,Detalhe_Registro!$A:$A,A1180,Detalhe_Registro!$D:$D,B1180)</f>
        <v>4</v>
      </c>
      <c r="J1180" s="63">
        <f>SUMIFS(Detalhe_Registro!$G:$G,Detalhe_Registro!$A:$A,A1180,Detalhe_Registro!$D:$D,B1180)</f>
        <v>0.2</v>
      </c>
      <c r="K1180" s="40" t="str">
        <f>IF(G1180="","",IF(G1180&lt;Premissas!$C$8,"&lt; 1,00",IF(G1180&lt;Premissas!$C$9,"1,00 – 1,19",IF(G1180&lt;Premissas!$C$10,"1,20 – 1,39",IF(G1180&lt;Premissas!$C$11,"1,40 – 1,59",IF(G1180&lt;Premissas!$C$12,"1,60 – 1,99","≥ 2,00"))))))</f>
        <v>1,20 – 1,39</v>
      </c>
      <c r="L1180" s="64">
        <f>IF(G1180="","",MIN(Premissas!$C$17,IF(G1180&lt;Premissas!$C$8,Premissas!$E$7,IF(G1180&lt;Premissas!$C$9,Premissas!$E$8,IF(G1180&lt;Premissas!$C$10,Premissas!$E$9,IF(G1180&lt;Premissas!$C$11,Premissas!$E$10,IF(G1180&lt;Premissas!$C$12,Premissas!$E$11,Premissas!$E$12)))))))</f>
        <v>200</v>
      </c>
      <c r="M1180" s="65">
        <f>IF(OR(L1180="",L1180=0),0,L1180/Premissas!$C$16)</f>
        <v>7.6923076923076925</v>
      </c>
      <c r="N1180" s="40" t="str">
        <f>IF(L1180&gt;=Premissas!$C$17,"SIM","NÃO")</f>
        <v>NÃO</v>
      </c>
    </row>
    <row r="1181" spans="1:14" ht="15" customHeight="1">
      <c r="A1181" s="40">
        <v>8</v>
      </c>
      <c r="B1181" s="40" t="s">
        <v>1904</v>
      </c>
      <c r="C1181" s="40" t="s">
        <v>1905</v>
      </c>
      <c r="D1181" s="40">
        <v>1965</v>
      </c>
      <c r="E1181" s="40" t="s">
        <v>21</v>
      </c>
      <c r="F1181" s="40">
        <f>COUNTIFS(Detalhe_Registro!$A:$A,A1181,Detalhe_Registro!$D:$D,B1181)</f>
        <v>2</v>
      </c>
      <c r="G1181" s="63">
        <v>2</v>
      </c>
      <c r="H1181" s="63">
        <v>2</v>
      </c>
      <c r="I1181" s="62">
        <f>SUMIFS(Detalhe_Registro!$F:$F,Detalhe_Registro!$A:$A,A1181,Detalhe_Registro!$D:$D,B1181)</f>
        <v>182</v>
      </c>
      <c r="J1181" s="63">
        <f>SUMIFS(Detalhe_Registro!$G:$G,Detalhe_Registro!$A:$A,A1181,Detalhe_Registro!$D:$D,B1181)</f>
        <v>5.76</v>
      </c>
      <c r="K1181" s="40" t="str">
        <f>IF(G1181="","",IF(G1181&lt;Premissas!$C$8,"&lt; 1,00",IF(G1181&lt;Premissas!$C$9,"1,00 – 1,19",IF(G1181&lt;Premissas!$C$10,"1,20 – 1,39",IF(G1181&lt;Premissas!$C$11,"1,40 – 1,59",IF(G1181&lt;Premissas!$C$12,"1,60 – 1,99","≥ 2,00"))))))</f>
        <v>≥ 2,00</v>
      </c>
      <c r="L1181" s="64">
        <f>IF(G1181="","",MIN(Premissas!$C$17,IF(G1181&lt;Premissas!$C$8,Premissas!$E$7,IF(G1181&lt;Premissas!$C$9,Premissas!$E$8,IF(G1181&lt;Premissas!$C$10,Premissas!$E$9,IF(G1181&lt;Premissas!$C$11,Premissas!$E$10,IF(G1181&lt;Premissas!$C$12,Premissas!$E$11,Premissas!$E$12)))))))</f>
        <v>750</v>
      </c>
      <c r="M1181" s="65">
        <f>IF(OR(L1181="",L1181=0),0,L1181/Premissas!$C$16)</f>
        <v>28.846153846153847</v>
      </c>
      <c r="N1181" s="40" t="str">
        <f>IF(L1181&gt;=Premissas!$C$17,"SIM","NÃO")</f>
        <v>SIM</v>
      </c>
    </row>
    <row r="1182" spans="1:14" ht="15" customHeight="1">
      <c r="A1182" s="40">
        <v>8</v>
      </c>
      <c r="B1182" s="40" t="s">
        <v>952</v>
      </c>
      <c r="C1182" s="40" t="s">
        <v>953</v>
      </c>
      <c r="D1182" s="40">
        <v>1965</v>
      </c>
      <c r="E1182" s="40" t="s">
        <v>22</v>
      </c>
      <c r="F1182" s="40">
        <f>COUNTIFS(Detalhe_Registro!$A:$A,A1182,Detalhe_Registro!$D:$D,B1182)</f>
        <v>2</v>
      </c>
      <c r="G1182" s="63">
        <v>0.7</v>
      </c>
      <c r="H1182" s="63">
        <v>0.7</v>
      </c>
      <c r="I1182" s="62">
        <f>SUMIFS(Detalhe_Registro!$F:$F,Detalhe_Registro!$A:$A,A1182,Detalhe_Registro!$D:$D,B1182)</f>
        <v>3882</v>
      </c>
      <c r="J1182" s="63">
        <f>SUMIFS(Detalhe_Registro!$G:$G,Detalhe_Registro!$A:$A,A1182,Detalhe_Registro!$D:$D,B1182)</f>
        <v>286.82</v>
      </c>
      <c r="K1182" s="40" t="str">
        <f>IF(G1182="","",IF(G1182&lt;Premissas!$C$8,"&lt; 1,00",IF(G1182&lt;Premissas!$C$9,"1,00 – 1,19",IF(G1182&lt;Premissas!$C$10,"1,20 – 1,39",IF(G1182&lt;Premissas!$C$11,"1,40 – 1,59",IF(G1182&lt;Premissas!$C$12,"1,60 – 1,99","≥ 2,00"))))))</f>
        <v>&lt; 1,00</v>
      </c>
      <c r="L1182" s="64">
        <f>IF(G1182="","",MIN(Premissas!$C$17,IF(G1182&lt;Premissas!$C$8,Premissas!$E$7,IF(G1182&lt;Premissas!$C$9,Premissas!$E$8,IF(G1182&lt;Premissas!$C$10,Premissas!$E$9,IF(G1182&lt;Premissas!$C$11,Premissas!$E$10,IF(G1182&lt;Premissas!$C$12,Premissas!$E$11,Premissas!$E$12)))))))</f>
        <v>0</v>
      </c>
      <c r="M1182" s="65">
        <f>IF(OR(L1182="",L1182=0),0,L1182/Premissas!$C$16)</f>
        <v>0</v>
      </c>
      <c r="N1182" s="40" t="str">
        <f>IF(L1182&gt;=Premissas!$C$17,"SIM","NÃO")</f>
        <v>NÃO</v>
      </c>
    </row>
    <row r="1183" spans="1:14" ht="15" customHeight="1">
      <c r="A1183" s="40">
        <v>8</v>
      </c>
      <c r="B1183" s="40" t="s">
        <v>1902</v>
      </c>
      <c r="C1183" s="40" t="s">
        <v>1903</v>
      </c>
      <c r="D1183" s="40">
        <v>1965</v>
      </c>
      <c r="E1183" s="40" t="s">
        <v>21</v>
      </c>
      <c r="F1183" s="40">
        <f>COUNTIFS(Detalhe_Registro!$A:$A,A1183,Detalhe_Registro!$D:$D,B1183)</f>
        <v>2</v>
      </c>
      <c r="G1183" s="63">
        <v>1</v>
      </c>
      <c r="H1183" s="63">
        <v>1</v>
      </c>
      <c r="I1183" s="62">
        <f>SUMIFS(Detalhe_Registro!$F:$F,Detalhe_Registro!$A:$A,A1183,Detalhe_Registro!$D:$D,B1183)</f>
        <v>206</v>
      </c>
      <c r="J1183" s="63">
        <f>SUMIFS(Detalhe_Registro!$G:$G,Detalhe_Registro!$A:$A,A1183,Detalhe_Registro!$D:$D,B1183)</f>
        <v>12.9</v>
      </c>
      <c r="K1183" s="40" t="str">
        <f>IF(G1183="","",IF(G1183&lt;Premissas!$C$8,"&lt; 1,00",IF(G1183&lt;Premissas!$C$9,"1,00 – 1,19",IF(G1183&lt;Premissas!$C$10,"1,20 – 1,39",IF(G1183&lt;Premissas!$C$11,"1,40 – 1,59",IF(G1183&lt;Premissas!$C$12,"1,60 – 1,99","≥ 2,00"))))))</f>
        <v>1,00 – 1,19</v>
      </c>
      <c r="L1183" s="64">
        <f>IF(G1183="","",MIN(Premissas!$C$17,IF(G1183&lt;Premissas!$C$8,Premissas!$E$7,IF(G1183&lt;Premissas!$C$9,Premissas!$E$8,IF(G1183&lt;Premissas!$C$10,Premissas!$E$9,IF(G1183&lt;Premissas!$C$11,Premissas!$E$10,IF(G1183&lt;Premissas!$C$12,Premissas!$E$11,Premissas!$E$12)))))))</f>
        <v>100</v>
      </c>
      <c r="M1183" s="65">
        <f>IF(OR(L1183="",L1183=0),0,L1183/Premissas!$C$16)</f>
        <v>3.8461538461538463</v>
      </c>
      <c r="N1183" s="40" t="str">
        <f>IF(L1183&gt;=Premissas!$C$17,"SIM","NÃO")</f>
        <v>NÃO</v>
      </c>
    </row>
    <row r="1184" spans="1:14" ht="15" customHeight="1">
      <c r="A1184" s="40">
        <v>8</v>
      </c>
      <c r="B1184" s="40" t="s">
        <v>894</v>
      </c>
      <c r="C1184" s="40" t="s">
        <v>895</v>
      </c>
      <c r="D1184" s="40">
        <v>1965</v>
      </c>
      <c r="E1184" s="40" t="s">
        <v>22</v>
      </c>
      <c r="F1184" s="40">
        <f>COUNTIFS(Detalhe_Registro!$A:$A,A1184,Detalhe_Registro!$D:$D,B1184)</f>
        <v>2</v>
      </c>
      <c r="G1184" s="63">
        <v>0.8</v>
      </c>
      <c r="H1184" s="63">
        <v>0.8</v>
      </c>
      <c r="I1184" s="62">
        <f>SUMIFS(Detalhe_Registro!$F:$F,Detalhe_Registro!$A:$A,A1184,Detalhe_Registro!$D:$D,B1184)</f>
        <v>5122</v>
      </c>
      <c r="J1184" s="63">
        <f>SUMIFS(Detalhe_Registro!$G:$G,Detalhe_Registro!$A:$A,A1184,Detalhe_Registro!$D:$D,B1184)</f>
        <v>328.46</v>
      </c>
      <c r="K1184" s="40" t="str">
        <f>IF(G1184="","",IF(G1184&lt;Premissas!$C$8,"&lt; 1,00",IF(G1184&lt;Premissas!$C$9,"1,00 – 1,19",IF(G1184&lt;Premissas!$C$10,"1,20 – 1,39",IF(G1184&lt;Premissas!$C$11,"1,40 – 1,59",IF(G1184&lt;Premissas!$C$12,"1,60 – 1,99","≥ 2,00"))))))</f>
        <v>&lt; 1,00</v>
      </c>
      <c r="L1184" s="64">
        <f>IF(G1184="","",MIN(Premissas!$C$17,IF(G1184&lt;Premissas!$C$8,Premissas!$E$7,IF(G1184&lt;Premissas!$C$9,Premissas!$E$8,IF(G1184&lt;Premissas!$C$10,Premissas!$E$9,IF(G1184&lt;Premissas!$C$11,Premissas!$E$10,IF(G1184&lt;Premissas!$C$12,Premissas!$E$11,Premissas!$E$12)))))))</f>
        <v>0</v>
      </c>
      <c r="M1184" s="65">
        <f>IF(OR(L1184="",L1184=0),0,L1184/Premissas!$C$16)</f>
        <v>0</v>
      </c>
      <c r="N1184" s="40" t="str">
        <f>IF(L1184&gt;=Premissas!$C$17,"SIM","NÃO")</f>
        <v>NÃO</v>
      </c>
    </row>
    <row r="1185" spans="1:14" ht="15" customHeight="1">
      <c r="A1185" s="40">
        <v>8</v>
      </c>
      <c r="B1185" s="40" t="s">
        <v>912</v>
      </c>
      <c r="C1185" s="40" t="s">
        <v>913</v>
      </c>
      <c r="D1185" s="40">
        <v>1965</v>
      </c>
      <c r="E1185" s="40" t="s">
        <v>22</v>
      </c>
      <c r="F1185" s="40">
        <f>COUNTIFS(Detalhe_Registro!$A:$A,A1185,Detalhe_Registro!$D:$D,B1185)</f>
        <v>2</v>
      </c>
      <c r="G1185" s="63">
        <v>0.35</v>
      </c>
      <c r="H1185" s="63">
        <v>0.35</v>
      </c>
      <c r="I1185" s="62">
        <f>SUMIFS(Detalhe_Registro!$F:$F,Detalhe_Registro!$A:$A,A1185,Detalhe_Registro!$D:$D,B1185)</f>
        <v>1222</v>
      </c>
      <c r="J1185" s="63">
        <f>SUMIFS(Detalhe_Registro!$G:$G,Detalhe_Registro!$A:$A,A1185,Detalhe_Registro!$D:$D,B1185)</f>
        <v>182.1</v>
      </c>
      <c r="K1185" s="40" t="str">
        <f>IF(G1185="","",IF(G1185&lt;Premissas!$C$8,"&lt; 1,00",IF(G1185&lt;Premissas!$C$9,"1,00 – 1,19",IF(G1185&lt;Premissas!$C$10,"1,20 – 1,39",IF(G1185&lt;Premissas!$C$11,"1,40 – 1,59",IF(G1185&lt;Premissas!$C$12,"1,60 – 1,99","≥ 2,00"))))))</f>
        <v>&lt; 1,00</v>
      </c>
      <c r="L1185" s="64">
        <f>IF(G1185="","",MIN(Premissas!$C$17,IF(G1185&lt;Premissas!$C$8,Premissas!$E$7,IF(G1185&lt;Premissas!$C$9,Premissas!$E$8,IF(G1185&lt;Premissas!$C$10,Premissas!$E$9,IF(G1185&lt;Premissas!$C$11,Premissas!$E$10,IF(G1185&lt;Premissas!$C$12,Premissas!$E$11,Premissas!$E$12)))))))</f>
        <v>0</v>
      </c>
      <c r="M1185" s="65">
        <f>IF(OR(L1185="",L1185=0),0,L1185/Premissas!$C$16)</f>
        <v>0</v>
      </c>
      <c r="N1185" s="40" t="str">
        <f>IF(L1185&gt;=Premissas!$C$17,"SIM","NÃO")</f>
        <v>NÃO</v>
      </c>
    </row>
    <row r="1186" spans="1:14" ht="15" customHeight="1">
      <c r="A1186" s="40">
        <v>8</v>
      </c>
      <c r="B1186" s="40" t="s">
        <v>1062</v>
      </c>
      <c r="C1186" s="40" t="s">
        <v>1063</v>
      </c>
      <c r="D1186" s="40">
        <v>1965</v>
      </c>
      <c r="E1186" s="40" t="s">
        <v>21</v>
      </c>
      <c r="F1186" s="40">
        <f>COUNTIFS(Detalhe_Registro!$A:$A,A1186,Detalhe_Registro!$D:$D,B1186)</f>
        <v>2</v>
      </c>
      <c r="G1186" s="63">
        <v>1.375</v>
      </c>
      <c r="H1186" s="63">
        <v>1.375</v>
      </c>
      <c r="I1186" s="62">
        <f>SUMIFS(Detalhe_Registro!$F:$F,Detalhe_Registro!$A:$A,A1186,Detalhe_Registro!$D:$D,B1186)</f>
        <v>738</v>
      </c>
      <c r="J1186" s="63">
        <f>SUMIFS(Detalhe_Registro!$G:$G,Detalhe_Registro!$A:$A,A1186,Detalhe_Registro!$D:$D,B1186)</f>
        <v>32.94</v>
      </c>
      <c r="K1186" s="40" t="str">
        <f>IF(G1186="","",IF(G1186&lt;Premissas!$C$8,"&lt; 1,00",IF(G1186&lt;Premissas!$C$9,"1,00 – 1,19",IF(G1186&lt;Premissas!$C$10,"1,20 – 1,39",IF(G1186&lt;Premissas!$C$11,"1,40 – 1,59",IF(G1186&lt;Premissas!$C$12,"1,60 – 1,99","≥ 2,00"))))))</f>
        <v>1,20 – 1,39</v>
      </c>
      <c r="L1186" s="64">
        <f>IF(G1186="","",MIN(Premissas!$C$17,IF(G1186&lt;Premissas!$C$8,Premissas!$E$7,IF(G1186&lt;Premissas!$C$9,Premissas!$E$8,IF(G1186&lt;Premissas!$C$10,Premissas!$E$9,IF(G1186&lt;Premissas!$C$11,Premissas!$E$10,IF(G1186&lt;Premissas!$C$12,Premissas!$E$11,Premissas!$E$12)))))))</f>
        <v>200</v>
      </c>
      <c r="M1186" s="65">
        <f>IF(OR(L1186="",L1186=0),0,L1186/Premissas!$C$16)</f>
        <v>7.6923076923076925</v>
      </c>
      <c r="N1186" s="40" t="str">
        <f>IF(L1186&gt;=Premissas!$C$17,"SIM","NÃO")</f>
        <v>NÃO</v>
      </c>
    </row>
    <row r="1187" spans="1:14" ht="15" customHeight="1">
      <c r="A1187" s="40">
        <v>8</v>
      </c>
      <c r="B1187" s="40" t="s">
        <v>846</v>
      </c>
      <c r="C1187" s="40" t="s">
        <v>847</v>
      </c>
      <c r="D1187" s="40">
        <v>1965</v>
      </c>
      <c r="E1187" s="40" t="s">
        <v>1937</v>
      </c>
      <c r="F1187" s="40">
        <f>COUNTIFS(Detalhe_Registro!$A:$A,A1187,Detalhe_Registro!$D:$D,B1187)</f>
        <v>4</v>
      </c>
      <c r="G1187" s="63">
        <v>1.941176</v>
      </c>
      <c r="H1187" s="63">
        <v>1.689338</v>
      </c>
      <c r="I1187" s="62">
        <f>SUMIFS(Detalhe_Registro!$F:$F,Detalhe_Registro!$A:$A,A1187,Detalhe_Registro!$D:$D,B1187)</f>
        <v>9226</v>
      </c>
      <c r="J1187" s="63">
        <f>SUMIFS(Detalhe_Registro!$G:$G,Detalhe_Registro!$A:$A,A1187,Detalhe_Registro!$D:$D,B1187)</f>
        <v>287.56</v>
      </c>
      <c r="K1187" s="40" t="str">
        <f>IF(G1187="","",IF(G1187&lt;Premissas!$C$8,"&lt; 1,00",IF(G1187&lt;Premissas!$C$9,"1,00 – 1,19",IF(G1187&lt;Premissas!$C$10,"1,20 – 1,39",IF(G1187&lt;Premissas!$C$11,"1,40 – 1,59",IF(G1187&lt;Premissas!$C$12,"1,60 – 1,99","≥ 2,00"))))))</f>
        <v>≥ 2,00</v>
      </c>
      <c r="L1187" s="64">
        <f>IF(G1187="","",MIN(Premissas!$C$17,IF(G1187&lt;Premissas!$C$8,Premissas!$E$7,IF(G1187&lt;Premissas!$C$9,Premissas!$E$8,IF(G1187&lt;Premissas!$C$10,Premissas!$E$9,IF(G1187&lt;Premissas!$C$11,Premissas!$E$10,IF(G1187&lt;Premissas!$C$12,Premissas!$E$11,Premissas!$E$12)))))))</f>
        <v>750</v>
      </c>
      <c r="M1187" s="65">
        <f>IF(OR(L1187="",L1187=0),0,L1187/Premissas!$C$16)</f>
        <v>28.846153846153847</v>
      </c>
      <c r="N1187" s="40" t="str">
        <f>IF(L1187&gt;=Premissas!$C$17,"SIM","NÃO")</f>
        <v>SIM</v>
      </c>
    </row>
    <row r="1188" spans="1:14" ht="15" customHeight="1">
      <c r="A1188" s="40">
        <v>8</v>
      </c>
      <c r="B1188" s="40" t="s">
        <v>1814</v>
      </c>
      <c r="C1188" s="40" t="s">
        <v>1815</v>
      </c>
      <c r="D1188" s="40">
        <v>1965</v>
      </c>
      <c r="E1188" s="40" t="s">
        <v>22</v>
      </c>
      <c r="F1188" s="40">
        <f>COUNTIFS(Detalhe_Registro!$A:$A,A1188,Detalhe_Registro!$D:$D,B1188)</f>
        <v>2</v>
      </c>
      <c r="G1188" s="63">
        <v>0.35</v>
      </c>
      <c r="H1188" s="63">
        <v>0.35</v>
      </c>
      <c r="I1188" s="62">
        <f>SUMIFS(Detalhe_Registro!$F:$F,Detalhe_Registro!$A:$A,A1188,Detalhe_Registro!$D:$D,B1188)</f>
        <v>916</v>
      </c>
      <c r="J1188" s="63">
        <f>SUMIFS(Detalhe_Registro!$G:$G,Detalhe_Registro!$A:$A,A1188,Detalhe_Registro!$D:$D,B1188)</f>
        <v>122.56</v>
      </c>
      <c r="K1188" s="40" t="str">
        <f>IF(G1188="","",IF(G1188&lt;Premissas!$C$8,"&lt; 1,00",IF(G1188&lt;Premissas!$C$9,"1,00 – 1,19",IF(G1188&lt;Premissas!$C$10,"1,20 – 1,39",IF(G1188&lt;Premissas!$C$11,"1,40 – 1,59",IF(G1188&lt;Premissas!$C$12,"1,60 – 1,99","≥ 2,00"))))))</f>
        <v>&lt; 1,00</v>
      </c>
      <c r="L1188" s="64">
        <f>IF(G1188="","",MIN(Premissas!$C$17,IF(G1188&lt;Premissas!$C$8,Premissas!$E$7,IF(G1188&lt;Premissas!$C$9,Premissas!$E$8,IF(G1188&lt;Premissas!$C$10,Premissas!$E$9,IF(G1188&lt;Premissas!$C$11,Premissas!$E$10,IF(G1188&lt;Premissas!$C$12,Premissas!$E$11,Premissas!$E$12)))))))</f>
        <v>0</v>
      </c>
      <c r="M1188" s="65">
        <f>IF(OR(L1188="",L1188=0),0,L1188/Premissas!$C$16)</f>
        <v>0</v>
      </c>
      <c r="N1188" s="40" t="str">
        <f>IF(L1188&gt;=Premissas!$C$17,"SIM","NÃO")</f>
        <v>NÃO</v>
      </c>
    </row>
    <row r="1189" spans="1:14" ht="15" customHeight="1">
      <c r="A1189" s="40">
        <v>8</v>
      </c>
      <c r="B1189" s="40" t="s">
        <v>950</v>
      </c>
      <c r="C1189" s="40" t="s">
        <v>951</v>
      </c>
      <c r="D1189" s="40">
        <v>1965</v>
      </c>
      <c r="E1189" s="40" t="s">
        <v>19</v>
      </c>
      <c r="F1189" s="40">
        <f>COUNTIFS(Detalhe_Registro!$A:$A,A1189,Detalhe_Registro!$D:$D,B1189)</f>
        <v>2</v>
      </c>
      <c r="G1189" s="63">
        <v>0.95454499999999998</v>
      </c>
      <c r="H1189" s="63">
        <v>0.95454499999999998</v>
      </c>
      <c r="I1189" s="62">
        <f>SUMIFS(Detalhe_Registro!$F:$F,Detalhe_Registro!$A:$A,A1189,Detalhe_Registro!$D:$D,B1189)</f>
        <v>2230</v>
      </c>
      <c r="J1189" s="63">
        <f>SUMIFS(Detalhe_Registro!$G:$G,Detalhe_Registro!$A:$A,A1189,Detalhe_Registro!$D:$D,B1189)</f>
        <v>105.9</v>
      </c>
      <c r="K1189" s="40" t="str">
        <f>IF(G1189="","",IF(G1189&lt;Premissas!$C$8,"&lt; 1,00",IF(G1189&lt;Premissas!$C$9,"1,00 – 1,19",IF(G1189&lt;Premissas!$C$10,"1,20 – 1,39",IF(G1189&lt;Premissas!$C$11,"1,40 – 1,59",IF(G1189&lt;Premissas!$C$12,"1,60 – 1,99","≥ 2,00"))))))</f>
        <v>&lt; 1,00</v>
      </c>
      <c r="L1189" s="64">
        <f>IF(G1189="","",MIN(Premissas!$C$17,IF(G1189&lt;Premissas!$C$8,Premissas!$E$7,IF(G1189&lt;Premissas!$C$9,Premissas!$E$8,IF(G1189&lt;Premissas!$C$10,Premissas!$E$9,IF(G1189&lt;Premissas!$C$11,Premissas!$E$10,IF(G1189&lt;Premissas!$C$12,Premissas!$E$11,Premissas!$E$12)))))))</f>
        <v>0</v>
      </c>
      <c r="M1189" s="65">
        <f>IF(OR(L1189="",L1189=0),0,L1189/Premissas!$C$16)</f>
        <v>0</v>
      </c>
      <c r="N1189" s="40" t="str">
        <f>IF(L1189&gt;=Premissas!$C$17,"SIM","NÃO")</f>
        <v>NÃO</v>
      </c>
    </row>
    <row r="1190" spans="1:14" ht="15" customHeight="1">
      <c r="A1190" s="40">
        <v>8</v>
      </c>
      <c r="B1190" s="40" t="s">
        <v>1086</v>
      </c>
      <c r="C1190" s="40" t="s">
        <v>1087</v>
      </c>
      <c r="D1190" s="40">
        <v>1965</v>
      </c>
      <c r="E1190" s="40" t="s">
        <v>19</v>
      </c>
      <c r="F1190" s="40">
        <f>COUNTIFS(Detalhe_Registro!$A:$A,A1190,Detalhe_Registro!$D:$D,B1190)</f>
        <v>2</v>
      </c>
      <c r="G1190" s="63">
        <v>0.86363599999999996</v>
      </c>
      <c r="H1190" s="63">
        <v>0.86363599999999996</v>
      </c>
      <c r="I1190" s="62">
        <f>SUMIFS(Detalhe_Registro!$F:$F,Detalhe_Registro!$A:$A,A1190,Detalhe_Registro!$D:$D,B1190)</f>
        <v>1622</v>
      </c>
      <c r="J1190" s="63">
        <f>SUMIFS(Detalhe_Registro!$G:$G,Detalhe_Registro!$A:$A,A1190,Detalhe_Registro!$D:$D,B1190)</f>
        <v>83.6</v>
      </c>
      <c r="K1190" s="40" t="str">
        <f>IF(G1190="","",IF(G1190&lt;Premissas!$C$8,"&lt; 1,00",IF(G1190&lt;Premissas!$C$9,"1,00 – 1,19",IF(G1190&lt;Premissas!$C$10,"1,20 – 1,39",IF(G1190&lt;Premissas!$C$11,"1,40 – 1,59",IF(G1190&lt;Premissas!$C$12,"1,60 – 1,99","≥ 2,00"))))))</f>
        <v>&lt; 1,00</v>
      </c>
      <c r="L1190" s="64">
        <f>IF(G1190="","",MIN(Premissas!$C$17,IF(G1190&lt;Premissas!$C$8,Premissas!$E$7,IF(G1190&lt;Premissas!$C$9,Premissas!$E$8,IF(G1190&lt;Premissas!$C$10,Premissas!$E$9,IF(G1190&lt;Premissas!$C$11,Premissas!$E$10,IF(G1190&lt;Premissas!$C$12,Premissas!$E$11,Premissas!$E$12)))))))</f>
        <v>0</v>
      </c>
      <c r="M1190" s="65">
        <f>IF(OR(L1190="",L1190=0),0,L1190/Premissas!$C$16)</f>
        <v>0</v>
      </c>
      <c r="N1190" s="40" t="str">
        <f>IF(L1190&gt;=Premissas!$C$17,"SIM","NÃO")</f>
        <v>NÃO</v>
      </c>
    </row>
    <row r="1191" spans="1:14" ht="15" customHeight="1">
      <c r="A1191" s="40">
        <v>8</v>
      </c>
      <c r="B1191" s="40" t="s">
        <v>1302</v>
      </c>
      <c r="C1191" s="40" t="s">
        <v>1303</v>
      </c>
      <c r="D1191" s="40">
        <v>1965</v>
      </c>
      <c r="E1191" s="40" t="s">
        <v>19</v>
      </c>
      <c r="F1191" s="40">
        <f>COUNTIFS(Detalhe_Registro!$A:$A,A1191,Detalhe_Registro!$D:$D,B1191)</f>
        <v>2</v>
      </c>
      <c r="G1191" s="63">
        <v>0.77272700000000005</v>
      </c>
      <c r="H1191" s="63">
        <v>0.77272700000000005</v>
      </c>
      <c r="I1191" s="62">
        <f>SUMIFS(Detalhe_Registro!$F:$F,Detalhe_Registro!$A:$A,A1191,Detalhe_Registro!$D:$D,B1191)</f>
        <v>2018</v>
      </c>
      <c r="J1191" s="63">
        <f>SUMIFS(Detalhe_Registro!$G:$G,Detalhe_Registro!$A:$A,A1191,Detalhe_Registro!$D:$D,B1191)</f>
        <v>116.26</v>
      </c>
      <c r="K1191" s="40" t="str">
        <f>IF(G1191="","",IF(G1191&lt;Premissas!$C$8,"&lt; 1,00",IF(G1191&lt;Premissas!$C$9,"1,00 – 1,19",IF(G1191&lt;Premissas!$C$10,"1,20 – 1,39",IF(G1191&lt;Premissas!$C$11,"1,40 – 1,59",IF(G1191&lt;Premissas!$C$12,"1,60 – 1,99","≥ 2,00"))))))</f>
        <v>&lt; 1,00</v>
      </c>
      <c r="L1191" s="64">
        <f>IF(G1191="","",MIN(Premissas!$C$17,IF(G1191&lt;Premissas!$C$8,Premissas!$E$7,IF(G1191&lt;Premissas!$C$9,Premissas!$E$8,IF(G1191&lt;Premissas!$C$10,Premissas!$E$9,IF(G1191&lt;Premissas!$C$11,Premissas!$E$10,IF(G1191&lt;Premissas!$C$12,Premissas!$E$11,Premissas!$E$12)))))))</f>
        <v>0</v>
      </c>
      <c r="M1191" s="65">
        <f>IF(OR(L1191="",L1191=0),0,L1191/Premissas!$C$16)</f>
        <v>0</v>
      </c>
      <c r="N1191" s="40" t="str">
        <f>IF(L1191&gt;=Premissas!$C$17,"SIM","NÃO")</f>
        <v>NÃO</v>
      </c>
    </row>
    <row r="1192" spans="1:14" ht="15" customHeight="1">
      <c r="A1192" s="40">
        <v>8</v>
      </c>
      <c r="B1192" s="40" t="s">
        <v>884</v>
      </c>
      <c r="C1192" s="40" t="s">
        <v>885</v>
      </c>
      <c r="D1192" s="40">
        <v>1965</v>
      </c>
      <c r="E1192" s="40" t="s">
        <v>19</v>
      </c>
      <c r="F1192" s="40">
        <f>COUNTIFS(Detalhe_Registro!$A:$A,A1192,Detalhe_Registro!$D:$D,B1192)</f>
        <v>2</v>
      </c>
      <c r="G1192" s="63">
        <v>1.954545</v>
      </c>
      <c r="H1192" s="63">
        <v>1.954545</v>
      </c>
      <c r="I1192" s="62">
        <f>SUMIFS(Detalhe_Registro!$F:$F,Detalhe_Registro!$A:$A,A1192,Detalhe_Registro!$D:$D,B1192)</f>
        <v>400</v>
      </c>
      <c r="J1192" s="63">
        <f>SUMIFS(Detalhe_Registro!$G:$G,Detalhe_Registro!$A:$A,A1192,Detalhe_Registro!$D:$D,B1192)</f>
        <v>9.1999999999999993</v>
      </c>
      <c r="K1192" s="40" t="str">
        <f>IF(G1192="","",IF(G1192&lt;Premissas!$C$8,"&lt; 1,00",IF(G1192&lt;Premissas!$C$9,"1,00 – 1,19",IF(G1192&lt;Premissas!$C$10,"1,20 – 1,39",IF(G1192&lt;Premissas!$C$11,"1,40 – 1,59",IF(G1192&lt;Premissas!$C$12,"1,60 – 1,99","≥ 2,00"))))))</f>
        <v>≥ 2,00</v>
      </c>
      <c r="L1192" s="64">
        <f>IF(G1192="","",MIN(Premissas!$C$17,IF(G1192&lt;Premissas!$C$8,Premissas!$E$7,IF(G1192&lt;Premissas!$C$9,Premissas!$E$8,IF(G1192&lt;Premissas!$C$10,Premissas!$E$9,IF(G1192&lt;Premissas!$C$11,Premissas!$E$10,IF(G1192&lt;Premissas!$C$12,Premissas!$E$11,Premissas!$E$12)))))))</f>
        <v>750</v>
      </c>
      <c r="M1192" s="65">
        <f>IF(OR(L1192="",L1192=0),0,L1192/Premissas!$C$16)</f>
        <v>28.846153846153847</v>
      </c>
      <c r="N1192" s="40" t="str">
        <f>IF(L1192&gt;=Premissas!$C$17,"SIM","NÃO")</f>
        <v>SIM</v>
      </c>
    </row>
    <row r="1193" spans="1:14" ht="15" customHeight="1">
      <c r="A1193" s="40">
        <v>8</v>
      </c>
      <c r="B1193" s="40" t="s">
        <v>1222</v>
      </c>
      <c r="C1193" s="40" t="s">
        <v>1223</v>
      </c>
      <c r="D1193" s="40">
        <v>1965</v>
      </c>
      <c r="E1193" s="40" t="s">
        <v>21</v>
      </c>
      <c r="F1193" s="40">
        <f>COUNTIFS(Detalhe_Registro!$A:$A,A1193,Detalhe_Registro!$D:$D,B1193)</f>
        <v>2</v>
      </c>
      <c r="G1193" s="63">
        <v>1.125</v>
      </c>
      <c r="H1193" s="63">
        <v>1.125</v>
      </c>
      <c r="I1193" s="62">
        <f>SUMIFS(Detalhe_Registro!$F:$F,Detalhe_Registro!$A:$A,A1193,Detalhe_Registro!$D:$D,B1193)</f>
        <v>242</v>
      </c>
      <c r="J1193" s="63">
        <f>SUMIFS(Detalhe_Registro!$G:$G,Detalhe_Registro!$A:$A,A1193,Detalhe_Registro!$D:$D,B1193)</f>
        <v>13.14</v>
      </c>
      <c r="K1193" s="40" t="str">
        <f>IF(G1193="","",IF(G1193&lt;Premissas!$C$8,"&lt; 1,00",IF(G1193&lt;Premissas!$C$9,"1,00 – 1,19",IF(G1193&lt;Premissas!$C$10,"1,20 – 1,39",IF(G1193&lt;Premissas!$C$11,"1,40 – 1,59",IF(G1193&lt;Premissas!$C$12,"1,60 – 1,99","≥ 2,00"))))))</f>
        <v>1,00 – 1,19</v>
      </c>
      <c r="L1193" s="64">
        <f>IF(G1193="","",MIN(Premissas!$C$17,IF(G1193&lt;Premissas!$C$8,Premissas!$E$7,IF(G1193&lt;Premissas!$C$9,Premissas!$E$8,IF(G1193&lt;Premissas!$C$10,Premissas!$E$9,IF(G1193&lt;Premissas!$C$11,Premissas!$E$10,IF(G1193&lt;Premissas!$C$12,Premissas!$E$11,Premissas!$E$12)))))))</f>
        <v>100</v>
      </c>
      <c r="M1193" s="65">
        <f>IF(OR(L1193="",L1193=0),0,L1193/Premissas!$C$16)</f>
        <v>3.8461538461538463</v>
      </c>
      <c r="N1193" s="40" t="str">
        <f>IF(L1193&gt;=Premissas!$C$17,"SIM","NÃO")</f>
        <v>NÃO</v>
      </c>
    </row>
    <row r="1194" spans="1:14" ht="15" customHeight="1">
      <c r="A1194" s="40">
        <v>8</v>
      </c>
      <c r="B1194" s="40" t="s">
        <v>1300</v>
      </c>
      <c r="C1194" s="40" t="s">
        <v>1301</v>
      </c>
      <c r="D1194" s="40">
        <v>7801</v>
      </c>
      <c r="E1194" s="40" t="s">
        <v>21</v>
      </c>
      <c r="F1194" s="40">
        <f>COUNTIFS(Detalhe_Registro!$A:$A,A1194,Detalhe_Registro!$D:$D,B1194)</f>
        <v>1</v>
      </c>
      <c r="G1194" s="63">
        <v>0.25</v>
      </c>
      <c r="H1194" s="63">
        <v>0.25</v>
      </c>
      <c r="I1194" s="62">
        <f>SUMIFS(Detalhe_Registro!$F:$F,Detalhe_Registro!$A:$A,A1194,Detalhe_Registro!$D:$D,B1194)</f>
        <v>86</v>
      </c>
      <c r="J1194" s="63">
        <f>SUMIFS(Detalhe_Registro!$G:$G,Detalhe_Registro!$A:$A,A1194,Detalhe_Registro!$D:$D,B1194)</f>
        <v>21.41</v>
      </c>
      <c r="K1194" s="40" t="str">
        <f>IF(G1194="","",IF(G1194&lt;Premissas!$C$8,"&lt; 1,00",IF(G1194&lt;Premissas!$C$9,"1,00 – 1,19",IF(G1194&lt;Premissas!$C$10,"1,20 – 1,39",IF(G1194&lt;Premissas!$C$11,"1,40 – 1,59",IF(G1194&lt;Premissas!$C$12,"1,60 – 1,99","≥ 2,00"))))))</f>
        <v>&lt; 1,00</v>
      </c>
      <c r="L1194" s="64">
        <f>IF(G1194="","",MIN(Premissas!$C$17,IF(G1194&lt;Premissas!$C$8,Premissas!$E$7,IF(G1194&lt;Premissas!$C$9,Premissas!$E$8,IF(G1194&lt;Premissas!$C$10,Premissas!$E$9,IF(G1194&lt;Premissas!$C$11,Premissas!$E$10,IF(G1194&lt;Premissas!$C$12,Premissas!$E$11,Premissas!$E$12)))))))</f>
        <v>0</v>
      </c>
      <c r="M1194" s="65">
        <f>IF(OR(L1194="",L1194=0),0,L1194/Premissas!$C$16)</f>
        <v>0</v>
      </c>
      <c r="N1194" s="40" t="str">
        <f>IF(L1194&gt;=Premissas!$C$17,"SIM","NÃO")</f>
        <v>NÃO</v>
      </c>
    </row>
    <row r="1195" spans="1:14" ht="15" customHeight="1">
      <c r="A1195" s="40">
        <v>8</v>
      </c>
      <c r="B1195" s="40" t="s">
        <v>962</v>
      </c>
      <c r="C1195" s="40" t="s">
        <v>963</v>
      </c>
      <c r="D1195" s="40">
        <v>1965</v>
      </c>
      <c r="E1195" s="40" t="s">
        <v>22</v>
      </c>
      <c r="F1195" s="40">
        <f>COUNTIFS(Detalhe_Registro!$A:$A,A1195,Detalhe_Registro!$D:$D,B1195)</f>
        <v>2</v>
      </c>
      <c r="G1195" s="63">
        <v>0.65</v>
      </c>
      <c r="H1195" s="63">
        <v>0.65</v>
      </c>
      <c r="I1195" s="62">
        <f>SUMIFS(Detalhe_Registro!$F:$F,Detalhe_Registro!$A:$A,A1195,Detalhe_Registro!$D:$D,B1195)</f>
        <v>3884</v>
      </c>
      <c r="J1195" s="63">
        <f>SUMIFS(Detalhe_Registro!$G:$G,Detalhe_Registro!$A:$A,A1195,Detalhe_Registro!$D:$D,B1195)</f>
        <v>305.88</v>
      </c>
      <c r="K1195" s="40" t="str">
        <f>IF(G1195="","",IF(G1195&lt;Premissas!$C$8,"&lt; 1,00",IF(G1195&lt;Premissas!$C$9,"1,00 – 1,19",IF(G1195&lt;Premissas!$C$10,"1,20 – 1,39",IF(G1195&lt;Premissas!$C$11,"1,40 – 1,59",IF(G1195&lt;Premissas!$C$12,"1,60 – 1,99","≥ 2,00"))))))</f>
        <v>&lt; 1,00</v>
      </c>
      <c r="L1195" s="64">
        <f>IF(G1195="","",MIN(Premissas!$C$17,IF(G1195&lt;Premissas!$C$8,Premissas!$E$7,IF(G1195&lt;Premissas!$C$9,Premissas!$E$8,IF(G1195&lt;Premissas!$C$10,Premissas!$E$9,IF(G1195&lt;Premissas!$C$11,Premissas!$E$10,IF(G1195&lt;Premissas!$C$12,Premissas!$E$11,Premissas!$E$12)))))))</f>
        <v>0</v>
      </c>
      <c r="M1195" s="65">
        <f>IF(OR(L1195="",L1195=0),0,L1195/Premissas!$C$16)</f>
        <v>0</v>
      </c>
      <c r="N1195" s="40" t="str">
        <f>IF(L1195&gt;=Premissas!$C$17,"SIM","NÃO")</f>
        <v>NÃO</v>
      </c>
    </row>
    <row r="1196" spans="1:14" ht="15" customHeight="1">
      <c r="A1196" s="40">
        <v>8</v>
      </c>
      <c r="B1196" s="40" t="s">
        <v>1118</v>
      </c>
      <c r="C1196" s="40" t="s">
        <v>1119</v>
      </c>
      <c r="D1196" s="40">
        <v>1965</v>
      </c>
      <c r="E1196" s="40" t="s">
        <v>21</v>
      </c>
      <c r="F1196" s="40">
        <f>COUNTIFS(Detalhe_Registro!$A:$A,A1196,Detalhe_Registro!$D:$D,B1196)</f>
        <v>2</v>
      </c>
      <c r="G1196" s="63">
        <v>0.5</v>
      </c>
      <c r="H1196" s="63">
        <v>0.5</v>
      </c>
      <c r="I1196" s="62">
        <f>SUMIFS(Detalhe_Registro!$F:$F,Detalhe_Registro!$A:$A,A1196,Detalhe_Registro!$D:$D,B1196)</f>
        <v>430</v>
      </c>
      <c r="J1196" s="63">
        <f>SUMIFS(Detalhe_Registro!$G:$G,Detalhe_Registro!$A:$A,A1196,Detalhe_Registro!$D:$D,B1196)</f>
        <v>55.36</v>
      </c>
      <c r="K1196" s="40" t="str">
        <f>IF(G1196="","",IF(G1196&lt;Premissas!$C$8,"&lt; 1,00",IF(G1196&lt;Premissas!$C$9,"1,00 – 1,19",IF(G1196&lt;Premissas!$C$10,"1,20 – 1,39",IF(G1196&lt;Premissas!$C$11,"1,40 – 1,59",IF(G1196&lt;Premissas!$C$12,"1,60 – 1,99","≥ 2,00"))))))</f>
        <v>&lt; 1,00</v>
      </c>
      <c r="L1196" s="64">
        <f>IF(G1196="","",MIN(Premissas!$C$17,IF(G1196&lt;Premissas!$C$8,Premissas!$E$7,IF(G1196&lt;Premissas!$C$9,Premissas!$E$8,IF(G1196&lt;Premissas!$C$10,Premissas!$E$9,IF(G1196&lt;Premissas!$C$11,Premissas!$E$10,IF(G1196&lt;Premissas!$C$12,Premissas!$E$11,Premissas!$E$12)))))))</f>
        <v>0</v>
      </c>
      <c r="M1196" s="65">
        <f>IF(OR(L1196="",L1196=0),0,L1196/Premissas!$C$16)</f>
        <v>0</v>
      </c>
      <c r="N1196" s="40" t="str">
        <f>IF(L1196&gt;=Premissas!$C$17,"SIM","NÃO")</f>
        <v>NÃO</v>
      </c>
    </row>
    <row r="1197" spans="1:14" ht="15" customHeight="1">
      <c r="A1197" s="40">
        <v>8</v>
      </c>
      <c r="B1197" s="40" t="s">
        <v>1834</v>
      </c>
      <c r="C1197" s="40" t="s">
        <v>1835</v>
      </c>
      <c r="D1197" s="40">
        <v>1965</v>
      </c>
      <c r="E1197" s="40" t="s">
        <v>21</v>
      </c>
      <c r="F1197" s="40">
        <f>COUNTIFS(Detalhe_Registro!$A:$A,A1197,Detalhe_Registro!$D:$D,B1197)</f>
        <v>2</v>
      </c>
      <c r="G1197" s="63">
        <v>1.25</v>
      </c>
      <c r="H1197" s="63">
        <v>1.25</v>
      </c>
      <c r="I1197" s="62">
        <f>SUMIFS(Detalhe_Registro!$F:$F,Detalhe_Registro!$A:$A,A1197,Detalhe_Registro!$D:$D,B1197)</f>
        <v>960</v>
      </c>
      <c r="J1197" s="63">
        <f>SUMIFS(Detalhe_Registro!$G:$G,Detalhe_Registro!$A:$A,A1197,Detalhe_Registro!$D:$D,B1197)</f>
        <v>48.94</v>
      </c>
      <c r="K1197" s="40" t="str">
        <f>IF(G1197="","",IF(G1197&lt;Premissas!$C$8,"&lt; 1,00",IF(G1197&lt;Premissas!$C$9,"1,00 – 1,19",IF(G1197&lt;Premissas!$C$10,"1,20 – 1,39",IF(G1197&lt;Premissas!$C$11,"1,40 – 1,59",IF(G1197&lt;Premissas!$C$12,"1,60 – 1,99","≥ 2,00"))))))</f>
        <v>1,20 – 1,39</v>
      </c>
      <c r="L1197" s="64">
        <f>IF(G1197="","",MIN(Premissas!$C$17,IF(G1197&lt;Premissas!$C$8,Premissas!$E$7,IF(G1197&lt;Premissas!$C$9,Premissas!$E$8,IF(G1197&lt;Premissas!$C$10,Premissas!$E$9,IF(G1197&lt;Premissas!$C$11,Premissas!$E$10,IF(G1197&lt;Premissas!$C$12,Premissas!$E$11,Premissas!$E$12)))))))</f>
        <v>200</v>
      </c>
      <c r="M1197" s="65">
        <f>IF(OR(L1197="",L1197=0),0,L1197/Premissas!$C$16)</f>
        <v>7.6923076923076925</v>
      </c>
      <c r="N1197" s="40" t="str">
        <f>IF(L1197&gt;=Premissas!$C$17,"SIM","NÃO")</f>
        <v>NÃO</v>
      </c>
    </row>
    <row r="1198" spans="1:14" ht="15" customHeight="1">
      <c r="A1198" s="40">
        <v>8</v>
      </c>
      <c r="B1198" s="40" t="s">
        <v>1270</v>
      </c>
      <c r="C1198" s="40" t="s">
        <v>1271</v>
      </c>
      <c r="D1198" s="40">
        <v>1965</v>
      </c>
      <c r="E1198" s="40" t="s">
        <v>19</v>
      </c>
      <c r="F1198" s="40">
        <f>COUNTIFS(Detalhe_Registro!$A:$A,A1198,Detalhe_Registro!$D:$D,B1198)</f>
        <v>2</v>
      </c>
      <c r="G1198" s="63">
        <v>0.5</v>
      </c>
      <c r="H1198" s="63">
        <v>0.5</v>
      </c>
      <c r="I1198" s="62">
        <f>SUMIFS(Detalhe_Registro!$F:$F,Detalhe_Registro!$A:$A,A1198,Detalhe_Registro!$D:$D,B1198)</f>
        <v>2968</v>
      </c>
      <c r="J1198" s="63">
        <f>SUMIFS(Detalhe_Registro!$G:$G,Detalhe_Registro!$A:$A,A1198,Detalhe_Registro!$D:$D,B1198)</f>
        <v>259.62</v>
      </c>
      <c r="K1198" s="40" t="str">
        <f>IF(G1198="","",IF(G1198&lt;Premissas!$C$8,"&lt; 1,00",IF(G1198&lt;Premissas!$C$9,"1,00 – 1,19",IF(G1198&lt;Premissas!$C$10,"1,20 – 1,39",IF(G1198&lt;Premissas!$C$11,"1,40 – 1,59",IF(G1198&lt;Premissas!$C$12,"1,60 – 1,99","≥ 2,00"))))))</f>
        <v>&lt; 1,00</v>
      </c>
      <c r="L1198" s="64">
        <f>IF(G1198="","",MIN(Premissas!$C$17,IF(G1198&lt;Premissas!$C$8,Premissas!$E$7,IF(G1198&lt;Premissas!$C$9,Premissas!$E$8,IF(G1198&lt;Premissas!$C$10,Premissas!$E$9,IF(G1198&lt;Premissas!$C$11,Premissas!$E$10,IF(G1198&lt;Premissas!$C$12,Premissas!$E$11,Premissas!$E$12)))))))</f>
        <v>0</v>
      </c>
      <c r="M1198" s="65">
        <f>IF(OR(L1198="",L1198=0),0,L1198/Premissas!$C$16)</f>
        <v>0</v>
      </c>
      <c r="N1198" s="40" t="str">
        <f>IF(L1198&gt;=Premissas!$C$17,"SIM","NÃO")</f>
        <v>NÃO</v>
      </c>
    </row>
    <row r="1199" spans="1:14" ht="15" customHeight="1">
      <c r="A1199" s="40">
        <v>8</v>
      </c>
      <c r="B1199" s="40" t="s">
        <v>1154</v>
      </c>
      <c r="C1199" s="40" t="s">
        <v>1155</v>
      </c>
      <c r="D1199" s="40">
        <v>1965</v>
      </c>
      <c r="E1199" s="40" t="s">
        <v>19</v>
      </c>
      <c r="F1199" s="40">
        <f>COUNTIFS(Detalhe_Registro!$A:$A,A1199,Detalhe_Registro!$D:$D,B1199)</f>
        <v>2</v>
      </c>
      <c r="G1199" s="63">
        <v>1</v>
      </c>
      <c r="H1199" s="63">
        <v>1</v>
      </c>
      <c r="I1199" s="62">
        <f>SUMIFS(Detalhe_Registro!$F:$F,Detalhe_Registro!$A:$A,A1199,Detalhe_Registro!$D:$D,B1199)</f>
        <v>4322</v>
      </c>
      <c r="J1199" s="63">
        <f>SUMIFS(Detalhe_Registro!$G:$G,Detalhe_Registro!$A:$A,A1199,Detalhe_Registro!$D:$D,B1199)</f>
        <v>196.5</v>
      </c>
      <c r="K1199" s="40" t="str">
        <f>IF(G1199="","",IF(G1199&lt;Premissas!$C$8,"&lt; 1,00",IF(G1199&lt;Premissas!$C$9,"1,00 – 1,19",IF(G1199&lt;Premissas!$C$10,"1,20 – 1,39",IF(G1199&lt;Premissas!$C$11,"1,40 – 1,59",IF(G1199&lt;Premissas!$C$12,"1,60 – 1,99","≥ 2,00"))))))</f>
        <v>1,00 – 1,19</v>
      </c>
      <c r="L1199" s="64">
        <f>IF(G1199="","",MIN(Premissas!$C$17,IF(G1199&lt;Premissas!$C$8,Premissas!$E$7,IF(G1199&lt;Premissas!$C$9,Premissas!$E$8,IF(G1199&lt;Premissas!$C$10,Premissas!$E$9,IF(G1199&lt;Premissas!$C$11,Premissas!$E$10,IF(G1199&lt;Premissas!$C$12,Premissas!$E$11,Premissas!$E$12)))))))</f>
        <v>100</v>
      </c>
      <c r="M1199" s="65">
        <f>IF(OR(L1199="",L1199=0),0,L1199/Premissas!$C$16)</f>
        <v>3.8461538461538463</v>
      </c>
      <c r="N1199" s="40" t="str">
        <f>IF(L1199&gt;=Premissas!$C$17,"SIM","NÃO")</f>
        <v>NÃO</v>
      </c>
    </row>
    <row r="1200" spans="1:14" ht="15" customHeight="1">
      <c r="A1200" s="40">
        <v>8</v>
      </c>
      <c r="B1200" s="40" t="s">
        <v>1006</v>
      </c>
      <c r="C1200" s="40" t="s">
        <v>1007</v>
      </c>
      <c r="D1200" s="40">
        <v>1965</v>
      </c>
      <c r="E1200" s="40" t="s">
        <v>22</v>
      </c>
      <c r="F1200" s="40">
        <f>COUNTIFS(Detalhe_Registro!$A:$A,A1200,Detalhe_Registro!$D:$D,B1200)</f>
        <v>2</v>
      </c>
      <c r="G1200" s="63">
        <v>0.55000000000000004</v>
      </c>
      <c r="H1200" s="63">
        <v>0.55000000000000004</v>
      </c>
      <c r="I1200" s="62">
        <f>SUMIFS(Detalhe_Registro!$F:$F,Detalhe_Registro!$A:$A,A1200,Detalhe_Registro!$D:$D,B1200)</f>
        <v>3446</v>
      </c>
      <c r="J1200" s="63">
        <f>SUMIFS(Detalhe_Registro!$G:$G,Detalhe_Registro!$A:$A,A1200,Detalhe_Registro!$D:$D,B1200)</f>
        <v>321.48</v>
      </c>
      <c r="K1200" s="40" t="str">
        <f>IF(G1200="","",IF(G1200&lt;Premissas!$C$8,"&lt; 1,00",IF(G1200&lt;Premissas!$C$9,"1,00 – 1,19",IF(G1200&lt;Premissas!$C$10,"1,20 – 1,39",IF(G1200&lt;Premissas!$C$11,"1,40 – 1,59",IF(G1200&lt;Premissas!$C$12,"1,60 – 1,99","≥ 2,00"))))))</f>
        <v>&lt; 1,00</v>
      </c>
      <c r="L1200" s="64">
        <f>IF(G1200="","",MIN(Premissas!$C$17,IF(G1200&lt;Premissas!$C$8,Premissas!$E$7,IF(G1200&lt;Premissas!$C$9,Premissas!$E$8,IF(G1200&lt;Premissas!$C$10,Premissas!$E$9,IF(G1200&lt;Premissas!$C$11,Premissas!$E$10,IF(G1200&lt;Premissas!$C$12,Premissas!$E$11,Premissas!$E$12)))))))</f>
        <v>0</v>
      </c>
      <c r="M1200" s="65">
        <f>IF(OR(L1200="",L1200=0),0,L1200/Premissas!$C$16)</f>
        <v>0</v>
      </c>
      <c r="N1200" s="40" t="str">
        <f>IF(L1200&gt;=Premissas!$C$17,"SIM","NÃO")</f>
        <v>NÃO</v>
      </c>
    </row>
    <row r="1201" spans="1:14" ht="15" customHeight="1">
      <c r="A1201" s="40">
        <v>8</v>
      </c>
      <c r="B1201" s="40" t="s">
        <v>1860</v>
      </c>
      <c r="C1201" s="40" t="s">
        <v>1861</v>
      </c>
      <c r="D1201" s="40">
        <v>1965</v>
      </c>
      <c r="E1201" s="40" t="s">
        <v>19</v>
      </c>
      <c r="F1201" s="40">
        <f>COUNTIFS(Detalhe_Registro!$A:$A,A1201,Detalhe_Registro!$D:$D,B1201)</f>
        <v>2</v>
      </c>
      <c r="G1201" s="63">
        <v>0.59090900000000002</v>
      </c>
      <c r="H1201" s="63">
        <v>0.59090900000000002</v>
      </c>
      <c r="I1201" s="62">
        <f>SUMIFS(Detalhe_Registro!$F:$F,Detalhe_Registro!$A:$A,A1201,Detalhe_Registro!$D:$D,B1201)</f>
        <v>3252</v>
      </c>
      <c r="J1201" s="63">
        <f>SUMIFS(Detalhe_Registro!$G:$G,Detalhe_Registro!$A:$A,A1201,Detalhe_Registro!$D:$D,B1201)</f>
        <v>245.76</v>
      </c>
      <c r="K1201" s="40" t="str">
        <f>IF(G1201="","",IF(G1201&lt;Premissas!$C$8,"&lt; 1,00",IF(G1201&lt;Premissas!$C$9,"1,00 – 1,19",IF(G1201&lt;Premissas!$C$10,"1,20 – 1,39",IF(G1201&lt;Premissas!$C$11,"1,40 – 1,59",IF(G1201&lt;Premissas!$C$12,"1,60 – 1,99","≥ 2,00"))))))</f>
        <v>&lt; 1,00</v>
      </c>
      <c r="L1201" s="64">
        <f>IF(G1201="","",MIN(Premissas!$C$17,IF(G1201&lt;Premissas!$C$8,Premissas!$E$7,IF(G1201&lt;Premissas!$C$9,Premissas!$E$8,IF(G1201&lt;Premissas!$C$10,Premissas!$E$9,IF(G1201&lt;Premissas!$C$11,Premissas!$E$10,IF(G1201&lt;Premissas!$C$12,Premissas!$E$11,Premissas!$E$12)))))))</f>
        <v>0</v>
      </c>
      <c r="M1201" s="65">
        <f>IF(OR(L1201="",L1201=0),0,L1201/Premissas!$C$16)</f>
        <v>0</v>
      </c>
      <c r="N1201" s="40" t="str">
        <f>IF(L1201&gt;=Premissas!$C$17,"SIM","NÃO")</f>
        <v>NÃO</v>
      </c>
    </row>
    <row r="1202" spans="1:14" ht="15" customHeight="1">
      <c r="A1202" s="40">
        <v>8</v>
      </c>
      <c r="B1202" s="40" t="s">
        <v>940</v>
      </c>
      <c r="C1202" s="40" t="s">
        <v>941</v>
      </c>
      <c r="D1202" s="40">
        <v>1965</v>
      </c>
      <c r="E1202" s="40" t="s">
        <v>22</v>
      </c>
      <c r="F1202" s="40">
        <f>COUNTIFS(Detalhe_Registro!$A:$A,A1202,Detalhe_Registro!$D:$D,B1202)</f>
        <v>2</v>
      </c>
      <c r="G1202" s="63">
        <v>0.25</v>
      </c>
      <c r="H1202" s="63">
        <v>0.25</v>
      </c>
      <c r="I1202" s="62">
        <f>SUMIFS(Detalhe_Registro!$F:$F,Detalhe_Registro!$A:$A,A1202,Detalhe_Registro!$D:$D,B1202)</f>
        <v>142</v>
      </c>
      <c r="J1202" s="63">
        <f>SUMIFS(Detalhe_Registro!$G:$G,Detalhe_Registro!$A:$A,A1202,Detalhe_Registro!$D:$D,B1202)</f>
        <v>29.9</v>
      </c>
      <c r="K1202" s="40" t="str">
        <f>IF(G1202="","",IF(G1202&lt;Premissas!$C$8,"&lt; 1,00",IF(G1202&lt;Premissas!$C$9,"1,00 – 1,19",IF(G1202&lt;Premissas!$C$10,"1,20 – 1,39",IF(G1202&lt;Premissas!$C$11,"1,40 – 1,59",IF(G1202&lt;Premissas!$C$12,"1,60 – 1,99","≥ 2,00"))))))</f>
        <v>&lt; 1,00</v>
      </c>
      <c r="L1202" s="64">
        <f>IF(G1202="","",MIN(Premissas!$C$17,IF(G1202&lt;Premissas!$C$8,Premissas!$E$7,IF(G1202&lt;Premissas!$C$9,Premissas!$E$8,IF(G1202&lt;Premissas!$C$10,Premissas!$E$9,IF(G1202&lt;Premissas!$C$11,Premissas!$E$10,IF(G1202&lt;Premissas!$C$12,Premissas!$E$11,Premissas!$E$12)))))))</f>
        <v>0</v>
      </c>
      <c r="M1202" s="65">
        <f>IF(OR(L1202="",L1202=0),0,L1202/Premissas!$C$16)</f>
        <v>0</v>
      </c>
      <c r="N1202" s="40" t="str">
        <f>IF(L1202&gt;=Premissas!$C$17,"SIM","NÃO")</f>
        <v>NÃO</v>
      </c>
    </row>
    <row r="1203" spans="1:14" ht="15" customHeight="1">
      <c r="A1203" s="40">
        <v>8</v>
      </c>
      <c r="B1203" s="40" t="s">
        <v>790</v>
      </c>
      <c r="C1203" s="40" t="s">
        <v>791</v>
      </c>
      <c r="D1203" s="40">
        <v>1965</v>
      </c>
      <c r="E1203" s="40" t="s">
        <v>22</v>
      </c>
      <c r="F1203" s="40">
        <f>COUNTIFS(Detalhe_Registro!$A:$A,A1203,Detalhe_Registro!$D:$D,B1203)</f>
        <v>2</v>
      </c>
      <c r="G1203" s="63">
        <v>0.7</v>
      </c>
      <c r="H1203" s="63">
        <v>0.7</v>
      </c>
      <c r="I1203" s="62">
        <f>SUMIFS(Detalhe_Registro!$F:$F,Detalhe_Registro!$A:$A,A1203,Detalhe_Registro!$D:$D,B1203)</f>
        <v>7020</v>
      </c>
      <c r="J1203" s="63">
        <f>SUMIFS(Detalhe_Registro!$G:$G,Detalhe_Registro!$A:$A,A1203,Detalhe_Registro!$D:$D,B1203)</f>
        <v>497.54</v>
      </c>
      <c r="K1203" s="40" t="str">
        <f>IF(G1203="","",IF(G1203&lt;Premissas!$C$8,"&lt; 1,00",IF(G1203&lt;Premissas!$C$9,"1,00 – 1,19",IF(G1203&lt;Premissas!$C$10,"1,20 – 1,39",IF(G1203&lt;Premissas!$C$11,"1,40 – 1,59",IF(G1203&lt;Premissas!$C$12,"1,60 – 1,99","≥ 2,00"))))))</f>
        <v>&lt; 1,00</v>
      </c>
      <c r="L1203" s="64">
        <f>IF(G1203="","",MIN(Premissas!$C$17,IF(G1203&lt;Premissas!$C$8,Premissas!$E$7,IF(G1203&lt;Premissas!$C$9,Premissas!$E$8,IF(G1203&lt;Premissas!$C$10,Premissas!$E$9,IF(G1203&lt;Premissas!$C$11,Premissas!$E$10,IF(G1203&lt;Premissas!$C$12,Premissas!$E$11,Premissas!$E$12)))))))</f>
        <v>0</v>
      </c>
      <c r="M1203" s="65">
        <f>IF(OR(L1203="",L1203=0),0,L1203/Premissas!$C$16)</f>
        <v>0</v>
      </c>
      <c r="N1203" s="40" t="str">
        <f>IF(L1203&gt;=Premissas!$C$17,"SIM","NÃO")</f>
        <v>NÃO</v>
      </c>
    </row>
    <row r="1204" spans="1:14" ht="15" customHeight="1">
      <c r="A1204" s="40">
        <v>8</v>
      </c>
      <c r="B1204" s="40" t="s">
        <v>934</v>
      </c>
      <c r="C1204" s="40" t="s">
        <v>935</v>
      </c>
      <c r="D1204" s="40">
        <v>1965</v>
      </c>
      <c r="E1204" s="40" t="s">
        <v>22</v>
      </c>
      <c r="F1204" s="40">
        <f>COUNTIFS(Detalhe_Registro!$A:$A,A1204,Detalhe_Registro!$D:$D,B1204)</f>
        <v>2</v>
      </c>
      <c r="G1204" s="63">
        <v>0.45</v>
      </c>
      <c r="H1204" s="63">
        <v>0.45</v>
      </c>
      <c r="I1204" s="62">
        <f>SUMIFS(Detalhe_Registro!$F:$F,Detalhe_Registro!$A:$A,A1204,Detalhe_Registro!$D:$D,B1204)</f>
        <v>3544</v>
      </c>
      <c r="J1204" s="63">
        <f>SUMIFS(Detalhe_Registro!$G:$G,Detalhe_Registro!$A:$A,A1204,Detalhe_Registro!$D:$D,B1204)</f>
        <v>394.14</v>
      </c>
      <c r="K1204" s="40" t="str">
        <f>IF(G1204="","",IF(G1204&lt;Premissas!$C$8,"&lt; 1,00",IF(G1204&lt;Premissas!$C$9,"1,00 – 1,19",IF(G1204&lt;Premissas!$C$10,"1,20 – 1,39",IF(G1204&lt;Premissas!$C$11,"1,40 – 1,59",IF(G1204&lt;Premissas!$C$12,"1,60 – 1,99","≥ 2,00"))))))</f>
        <v>&lt; 1,00</v>
      </c>
      <c r="L1204" s="64">
        <f>IF(G1204="","",MIN(Premissas!$C$17,IF(G1204&lt;Premissas!$C$8,Premissas!$E$7,IF(G1204&lt;Premissas!$C$9,Premissas!$E$8,IF(G1204&lt;Premissas!$C$10,Premissas!$E$9,IF(G1204&lt;Premissas!$C$11,Premissas!$E$10,IF(G1204&lt;Premissas!$C$12,Premissas!$E$11,Premissas!$E$12)))))))</f>
        <v>0</v>
      </c>
      <c r="M1204" s="65">
        <f>IF(OR(L1204="",L1204=0),0,L1204/Premissas!$C$16)</f>
        <v>0</v>
      </c>
      <c r="N1204" s="40" t="str">
        <f>IF(L1204&gt;=Premissas!$C$17,"SIM","NÃO")</f>
        <v>NÃO</v>
      </c>
    </row>
    <row r="1205" spans="1:14" ht="15" customHeight="1">
      <c r="A1205" s="40">
        <v>8</v>
      </c>
      <c r="B1205" s="40" t="s">
        <v>1850</v>
      </c>
      <c r="C1205" s="40" t="s">
        <v>1851</v>
      </c>
      <c r="D1205" s="40">
        <v>1965</v>
      </c>
      <c r="E1205" s="40" t="s">
        <v>1937</v>
      </c>
      <c r="F1205" s="40">
        <f>COUNTIFS(Detalhe_Registro!$A:$A,A1205,Detalhe_Registro!$D:$D,B1205)</f>
        <v>4</v>
      </c>
      <c r="G1205" s="63">
        <v>0.625</v>
      </c>
      <c r="H1205" s="63">
        <v>0.459559</v>
      </c>
      <c r="I1205" s="62">
        <f>SUMIFS(Detalhe_Registro!$F:$F,Detalhe_Registro!$A:$A,A1205,Detalhe_Registro!$D:$D,B1205)</f>
        <v>320</v>
      </c>
      <c r="J1205" s="63">
        <f>SUMIFS(Detalhe_Registro!$G:$G,Detalhe_Registro!$A:$A,A1205,Detalhe_Registro!$D:$D,B1205)</f>
        <v>40.08</v>
      </c>
      <c r="K1205" s="40" t="str">
        <f>IF(G1205="","",IF(G1205&lt;Premissas!$C$8,"&lt; 1,00",IF(G1205&lt;Premissas!$C$9,"1,00 – 1,19",IF(G1205&lt;Premissas!$C$10,"1,20 – 1,39",IF(G1205&lt;Premissas!$C$11,"1,40 – 1,59",IF(G1205&lt;Premissas!$C$12,"1,60 – 1,99","≥ 2,00"))))))</f>
        <v>&lt; 1,00</v>
      </c>
      <c r="L1205" s="64">
        <f>IF(G1205="","",MIN(Premissas!$C$17,IF(G1205&lt;Premissas!$C$8,Premissas!$E$7,IF(G1205&lt;Premissas!$C$9,Premissas!$E$8,IF(G1205&lt;Premissas!$C$10,Premissas!$E$9,IF(G1205&lt;Premissas!$C$11,Premissas!$E$10,IF(G1205&lt;Premissas!$C$12,Premissas!$E$11,Premissas!$E$12)))))))</f>
        <v>0</v>
      </c>
      <c r="M1205" s="65">
        <f>IF(OR(L1205="",L1205=0),0,L1205/Premissas!$C$16)</f>
        <v>0</v>
      </c>
      <c r="N1205" s="40" t="str">
        <f>IF(L1205&gt;=Premissas!$C$17,"SIM","NÃO")</f>
        <v>NÃO</v>
      </c>
    </row>
    <row r="1206" spans="1:14" ht="15" customHeight="1">
      <c r="A1206" s="40">
        <v>8</v>
      </c>
      <c r="B1206" s="40" t="s">
        <v>1164</v>
      </c>
      <c r="C1206" s="40" t="s">
        <v>1165</v>
      </c>
      <c r="D1206" s="40">
        <v>1965</v>
      </c>
      <c r="E1206" s="40" t="s">
        <v>21</v>
      </c>
      <c r="F1206" s="40">
        <f>COUNTIFS(Detalhe_Registro!$A:$A,A1206,Detalhe_Registro!$D:$D,B1206)</f>
        <v>2</v>
      </c>
      <c r="G1206" s="63">
        <v>1.375</v>
      </c>
      <c r="H1206" s="63">
        <v>1.375</v>
      </c>
      <c r="I1206" s="62">
        <f>SUMIFS(Detalhe_Registro!$F:$F,Detalhe_Registro!$A:$A,A1206,Detalhe_Registro!$D:$D,B1206)</f>
        <v>5288</v>
      </c>
      <c r="J1206" s="63">
        <f>SUMIFS(Detalhe_Registro!$G:$G,Detalhe_Registro!$A:$A,A1206,Detalhe_Registro!$D:$D,B1206)</f>
        <v>237.38</v>
      </c>
      <c r="K1206" s="40" t="str">
        <f>IF(G1206="","",IF(G1206&lt;Premissas!$C$8,"&lt; 1,00",IF(G1206&lt;Premissas!$C$9,"1,00 – 1,19",IF(G1206&lt;Premissas!$C$10,"1,20 – 1,39",IF(G1206&lt;Premissas!$C$11,"1,40 – 1,59",IF(G1206&lt;Premissas!$C$12,"1,60 – 1,99","≥ 2,00"))))))</f>
        <v>1,20 – 1,39</v>
      </c>
      <c r="L1206" s="64">
        <f>IF(G1206="","",MIN(Premissas!$C$17,IF(G1206&lt;Premissas!$C$8,Premissas!$E$7,IF(G1206&lt;Premissas!$C$9,Premissas!$E$8,IF(G1206&lt;Premissas!$C$10,Premissas!$E$9,IF(G1206&lt;Premissas!$C$11,Premissas!$E$10,IF(G1206&lt;Premissas!$C$12,Premissas!$E$11,Premissas!$E$12)))))))</f>
        <v>200</v>
      </c>
      <c r="M1206" s="65">
        <f>IF(OR(L1206="",L1206=0),0,L1206/Premissas!$C$16)</f>
        <v>7.6923076923076925</v>
      </c>
      <c r="N1206" s="40" t="str">
        <f>IF(L1206&gt;=Premissas!$C$17,"SIM","NÃO")</f>
        <v>NÃO</v>
      </c>
    </row>
    <row r="1207" spans="1:14" ht="15" customHeight="1">
      <c r="A1207" s="40">
        <v>8</v>
      </c>
      <c r="B1207" s="40" t="s">
        <v>1098</v>
      </c>
      <c r="C1207" s="40" t="s">
        <v>1099</v>
      </c>
      <c r="D1207" s="40">
        <v>1965</v>
      </c>
      <c r="E1207" s="40" t="s">
        <v>19</v>
      </c>
      <c r="F1207" s="40">
        <f>COUNTIFS(Detalhe_Registro!$A:$A,A1207,Detalhe_Registro!$D:$D,B1207)</f>
        <v>2</v>
      </c>
      <c r="G1207" s="63">
        <v>0.68181800000000004</v>
      </c>
      <c r="H1207" s="63">
        <v>0.68181800000000004</v>
      </c>
      <c r="I1207" s="62">
        <f>SUMIFS(Detalhe_Registro!$F:$F,Detalhe_Registro!$A:$A,A1207,Detalhe_Registro!$D:$D,B1207)</f>
        <v>2572</v>
      </c>
      <c r="J1207" s="63">
        <f>SUMIFS(Detalhe_Registro!$G:$G,Detalhe_Registro!$A:$A,A1207,Detalhe_Registro!$D:$D,B1207)</f>
        <v>171.84</v>
      </c>
      <c r="K1207" s="40" t="str">
        <f>IF(G1207="","",IF(G1207&lt;Premissas!$C$8,"&lt; 1,00",IF(G1207&lt;Premissas!$C$9,"1,00 – 1,19",IF(G1207&lt;Premissas!$C$10,"1,20 – 1,39",IF(G1207&lt;Premissas!$C$11,"1,40 – 1,59",IF(G1207&lt;Premissas!$C$12,"1,60 – 1,99","≥ 2,00"))))))</f>
        <v>&lt; 1,00</v>
      </c>
      <c r="L1207" s="64">
        <f>IF(G1207="","",MIN(Premissas!$C$17,IF(G1207&lt;Premissas!$C$8,Premissas!$E$7,IF(G1207&lt;Premissas!$C$9,Premissas!$E$8,IF(G1207&lt;Premissas!$C$10,Premissas!$E$9,IF(G1207&lt;Premissas!$C$11,Premissas!$E$10,IF(G1207&lt;Premissas!$C$12,Premissas!$E$11,Premissas!$E$12)))))))</f>
        <v>0</v>
      </c>
      <c r="M1207" s="65">
        <f>IF(OR(L1207="",L1207=0),0,L1207/Premissas!$C$16)</f>
        <v>0</v>
      </c>
      <c r="N1207" s="40" t="str">
        <f>IF(L1207&gt;=Premissas!$C$17,"SIM","NÃO")</f>
        <v>NÃO</v>
      </c>
    </row>
    <row r="1208" spans="1:14" ht="15" customHeight="1">
      <c r="A1208" s="40">
        <v>8</v>
      </c>
      <c r="B1208" s="40" t="s">
        <v>1894</v>
      </c>
      <c r="C1208" s="40" t="s">
        <v>1895</v>
      </c>
      <c r="D1208" s="40">
        <v>1965</v>
      </c>
      <c r="E1208" s="40" t="s">
        <v>21</v>
      </c>
      <c r="F1208" s="40">
        <f>COUNTIFS(Detalhe_Registro!$A:$A,A1208,Detalhe_Registro!$D:$D,B1208)</f>
        <v>2</v>
      </c>
      <c r="G1208" s="63">
        <v>0.5</v>
      </c>
      <c r="H1208" s="63">
        <v>0.5</v>
      </c>
      <c r="I1208" s="62">
        <f>SUMIFS(Detalhe_Registro!$F:$F,Detalhe_Registro!$A:$A,A1208,Detalhe_Registro!$D:$D,B1208)</f>
        <v>704</v>
      </c>
      <c r="J1208" s="63">
        <f>SUMIFS(Detalhe_Registro!$G:$G,Detalhe_Registro!$A:$A,A1208,Detalhe_Registro!$D:$D,B1208)</f>
        <v>90.68</v>
      </c>
      <c r="K1208" s="40" t="str">
        <f>IF(G1208="","",IF(G1208&lt;Premissas!$C$8,"&lt; 1,00",IF(G1208&lt;Premissas!$C$9,"1,00 – 1,19",IF(G1208&lt;Premissas!$C$10,"1,20 – 1,39",IF(G1208&lt;Premissas!$C$11,"1,40 – 1,59",IF(G1208&lt;Premissas!$C$12,"1,60 – 1,99","≥ 2,00"))))))</f>
        <v>&lt; 1,00</v>
      </c>
      <c r="L1208" s="64">
        <f>IF(G1208="","",MIN(Premissas!$C$17,IF(G1208&lt;Premissas!$C$8,Premissas!$E$7,IF(G1208&lt;Premissas!$C$9,Premissas!$E$8,IF(G1208&lt;Premissas!$C$10,Premissas!$E$9,IF(G1208&lt;Premissas!$C$11,Premissas!$E$10,IF(G1208&lt;Premissas!$C$12,Premissas!$E$11,Premissas!$E$12)))))))</f>
        <v>0</v>
      </c>
      <c r="M1208" s="65">
        <f>IF(OR(L1208="",L1208=0),0,L1208/Premissas!$C$16)</f>
        <v>0</v>
      </c>
      <c r="N1208" s="40" t="str">
        <f>IF(L1208&gt;=Premissas!$C$17,"SIM","NÃO")</f>
        <v>NÃO</v>
      </c>
    </row>
    <row r="1209" spans="1:14" ht="15" customHeight="1">
      <c r="A1209" s="40">
        <v>8</v>
      </c>
      <c r="B1209" s="40" t="s">
        <v>916</v>
      </c>
      <c r="C1209" s="40" t="s">
        <v>917</v>
      </c>
      <c r="D1209" s="40">
        <v>1965</v>
      </c>
      <c r="E1209" s="40" t="s">
        <v>19</v>
      </c>
      <c r="F1209" s="40">
        <f>COUNTIFS(Detalhe_Registro!$A:$A,A1209,Detalhe_Registro!$D:$D,B1209)</f>
        <v>2</v>
      </c>
      <c r="G1209" s="63">
        <v>0.72727299999999995</v>
      </c>
      <c r="H1209" s="63">
        <v>0.72727299999999995</v>
      </c>
      <c r="I1209" s="62">
        <f>SUMIFS(Detalhe_Registro!$F:$F,Detalhe_Registro!$A:$A,A1209,Detalhe_Registro!$D:$D,B1209)</f>
        <v>478</v>
      </c>
      <c r="J1209" s="63">
        <f>SUMIFS(Detalhe_Registro!$G:$G,Detalhe_Registro!$A:$A,A1209,Detalhe_Registro!$D:$D,B1209)</f>
        <v>29.48</v>
      </c>
      <c r="K1209" s="40" t="str">
        <f>IF(G1209="","",IF(G1209&lt;Premissas!$C$8,"&lt; 1,00",IF(G1209&lt;Premissas!$C$9,"1,00 – 1,19",IF(G1209&lt;Premissas!$C$10,"1,20 – 1,39",IF(G1209&lt;Premissas!$C$11,"1,40 – 1,59",IF(G1209&lt;Premissas!$C$12,"1,60 – 1,99","≥ 2,00"))))))</f>
        <v>&lt; 1,00</v>
      </c>
      <c r="L1209" s="64">
        <f>IF(G1209="","",MIN(Premissas!$C$17,IF(G1209&lt;Premissas!$C$8,Premissas!$E$7,IF(G1209&lt;Premissas!$C$9,Premissas!$E$8,IF(G1209&lt;Premissas!$C$10,Premissas!$E$9,IF(G1209&lt;Premissas!$C$11,Premissas!$E$10,IF(G1209&lt;Premissas!$C$12,Premissas!$E$11,Premissas!$E$12)))))))</f>
        <v>0</v>
      </c>
      <c r="M1209" s="65">
        <f>IF(OR(L1209="",L1209=0),0,L1209/Premissas!$C$16)</f>
        <v>0</v>
      </c>
      <c r="N1209" s="40" t="str">
        <f>IF(L1209&gt;=Premissas!$C$17,"SIM","NÃO")</f>
        <v>NÃO</v>
      </c>
    </row>
    <row r="1210" spans="1:14" ht="15" customHeight="1">
      <c r="A1210" s="40">
        <v>8</v>
      </c>
      <c r="B1210" s="40" t="s">
        <v>1260</v>
      </c>
      <c r="C1210" s="40" t="s">
        <v>1261</v>
      </c>
      <c r="D1210" s="40">
        <v>1965</v>
      </c>
      <c r="E1210" s="40" t="s">
        <v>22</v>
      </c>
      <c r="F1210" s="40">
        <f>COUNTIFS(Detalhe_Registro!$A:$A,A1210,Detalhe_Registro!$D:$D,B1210)</f>
        <v>2</v>
      </c>
      <c r="G1210" s="63">
        <v>0.4</v>
      </c>
      <c r="H1210" s="63">
        <v>0.4</v>
      </c>
      <c r="I1210" s="62">
        <f>SUMIFS(Detalhe_Registro!$F:$F,Detalhe_Registro!$A:$A,A1210,Detalhe_Registro!$D:$D,B1210)</f>
        <v>2832</v>
      </c>
      <c r="J1210" s="63">
        <f>SUMIFS(Detalhe_Registro!$G:$G,Detalhe_Registro!$A:$A,A1210,Detalhe_Registro!$D:$D,B1210)</f>
        <v>361.38</v>
      </c>
      <c r="K1210" s="40" t="str">
        <f>IF(G1210="","",IF(G1210&lt;Premissas!$C$8,"&lt; 1,00",IF(G1210&lt;Premissas!$C$9,"1,00 – 1,19",IF(G1210&lt;Premissas!$C$10,"1,20 – 1,39",IF(G1210&lt;Premissas!$C$11,"1,40 – 1,59",IF(G1210&lt;Premissas!$C$12,"1,60 – 1,99","≥ 2,00"))))))</f>
        <v>&lt; 1,00</v>
      </c>
      <c r="L1210" s="64">
        <f>IF(G1210="","",MIN(Premissas!$C$17,IF(G1210&lt;Premissas!$C$8,Premissas!$E$7,IF(G1210&lt;Premissas!$C$9,Premissas!$E$8,IF(G1210&lt;Premissas!$C$10,Premissas!$E$9,IF(G1210&lt;Premissas!$C$11,Premissas!$E$10,IF(G1210&lt;Premissas!$C$12,Premissas!$E$11,Premissas!$E$12)))))))</f>
        <v>0</v>
      </c>
      <c r="M1210" s="65">
        <f>IF(OR(L1210="",L1210=0),0,L1210/Premissas!$C$16)</f>
        <v>0</v>
      </c>
      <c r="N1210" s="40" t="str">
        <f>IF(L1210&gt;=Premissas!$C$17,"SIM","NÃO")</f>
        <v>NÃO</v>
      </c>
    </row>
    <row r="1211" spans="1:14" ht="15" customHeight="1">
      <c r="A1211" s="40">
        <v>8</v>
      </c>
      <c r="B1211" s="40" t="s">
        <v>882</v>
      </c>
      <c r="C1211" s="40" t="s">
        <v>883</v>
      </c>
      <c r="D1211" s="40">
        <v>1965</v>
      </c>
      <c r="E1211" s="40" t="s">
        <v>22</v>
      </c>
      <c r="F1211" s="40">
        <f>COUNTIFS(Detalhe_Registro!$A:$A,A1211,Detalhe_Registro!$D:$D,B1211)</f>
        <v>2</v>
      </c>
      <c r="G1211" s="63">
        <v>0.45</v>
      </c>
      <c r="H1211" s="63">
        <v>0.45</v>
      </c>
      <c r="I1211" s="62">
        <f>SUMIFS(Detalhe_Registro!$F:$F,Detalhe_Registro!$A:$A,A1211,Detalhe_Registro!$D:$D,B1211)</f>
        <v>2682</v>
      </c>
      <c r="J1211" s="63">
        <f>SUMIFS(Detalhe_Registro!$G:$G,Detalhe_Registro!$A:$A,A1211,Detalhe_Registro!$D:$D,B1211)</f>
        <v>312.94</v>
      </c>
      <c r="K1211" s="40" t="str">
        <f>IF(G1211="","",IF(G1211&lt;Premissas!$C$8,"&lt; 1,00",IF(G1211&lt;Premissas!$C$9,"1,00 – 1,19",IF(G1211&lt;Premissas!$C$10,"1,20 – 1,39",IF(G1211&lt;Premissas!$C$11,"1,40 – 1,59",IF(G1211&lt;Premissas!$C$12,"1,60 – 1,99","≥ 2,00"))))))</f>
        <v>&lt; 1,00</v>
      </c>
      <c r="L1211" s="64">
        <f>IF(G1211="","",MIN(Premissas!$C$17,IF(G1211&lt;Premissas!$C$8,Premissas!$E$7,IF(G1211&lt;Premissas!$C$9,Premissas!$E$8,IF(G1211&lt;Premissas!$C$10,Premissas!$E$9,IF(G1211&lt;Premissas!$C$11,Premissas!$E$10,IF(G1211&lt;Premissas!$C$12,Premissas!$E$11,Premissas!$E$12)))))))</f>
        <v>0</v>
      </c>
      <c r="M1211" s="65">
        <f>IF(OR(L1211="",L1211=0),0,L1211/Premissas!$C$16)</f>
        <v>0</v>
      </c>
      <c r="N1211" s="40" t="str">
        <f>IF(L1211&gt;=Premissas!$C$17,"SIM","NÃO")</f>
        <v>NÃO</v>
      </c>
    </row>
    <row r="1212" spans="1:14" ht="15" customHeight="1">
      <c r="A1212" s="40">
        <v>8</v>
      </c>
      <c r="B1212" s="40" t="s">
        <v>810</v>
      </c>
      <c r="C1212" s="40" t="s">
        <v>811</v>
      </c>
      <c r="D1212" s="40">
        <v>1965</v>
      </c>
      <c r="E1212" s="40" t="s">
        <v>22</v>
      </c>
      <c r="F1212" s="40">
        <f>COUNTIFS(Detalhe_Registro!$A:$A,A1212,Detalhe_Registro!$D:$D,B1212)</f>
        <v>2</v>
      </c>
      <c r="G1212" s="63">
        <v>0.55000000000000004</v>
      </c>
      <c r="H1212" s="63">
        <v>0.55000000000000004</v>
      </c>
      <c r="I1212" s="62">
        <f>SUMIFS(Detalhe_Registro!$F:$F,Detalhe_Registro!$A:$A,A1212,Detalhe_Registro!$D:$D,B1212)</f>
        <v>4304</v>
      </c>
      <c r="J1212" s="63">
        <f>SUMIFS(Detalhe_Registro!$G:$G,Detalhe_Registro!$A:$A,A1212,Detalhe_Registro!$D:$D,B1212)</f>
        <v>385.02</v>
      </c>
      <c r="K1212" s="40" t="str">
        <f>IF(G1212="","",IF(G1212&lt;Premissas!$C$8,"&lt; 1,00",IF(G1212&lt;Premissas!$C$9,"1,00 – 1,19",IF(G1212&lt;Premissas!$C$10,"1,20 – 1,39",IF(G1212&lt;Premissas!$C$11,"1,40 – 1,59",IF(G1212&lt;Premissas!$C$12,"1,60 – 1,99","≥ 2,00"))))))</f>
        <v>&lt; 1,00</v>
      </c>
      <c r="L1212" s="64">
        <f>IF(G1212="","",MIN(Premissas!$C$17,IF(G1212&lt;Premissas!$C$8,Premissas!$E$7,IF(G1212&lt;Premissas!$C$9,Premissas!$E$8,IF(G1212&lt;Premissas!$C$10,Premissas!$E$9,IF(G1212&lt;Premissas!$C$11,Premissas!$E$10,IF(G1212&lt;Premissas!$C$12,Premissas!$E$11,Premissas!$E$12)))))))</f>
        <v>0</v>
      </c>
      <c r="M1212" s="65">
        <f>IF(OR(L1212="",L1212=0),0,L1212/Premissas!$C$16)</f>
        <v>0</v>
      </c>
      <c r="N1212" s="40" t="str">
        <f>IF(L1212&gt;=Premissas!$C$17,"SIM","NÃO")</f>
        <v>NÃO</v>
      </c>
    </row>
    <row r="1213" spans="1:14" ht="15" customHeight="1">
      <c r="A1213" s="40">
        <v>8</v>
      </c>
      <c r="B1213" s="40" t="s">
        <v>1218</v>
      </c>
      <c r="C1213" s="40" t="s">
        <v>1219</v>
      </c>
      <c r="D1213" s="40">
        <v>1965</v>
      </c>
      <c r="E1213" s="40" t="s">
        <v>19</v>
      </c>
      <c r="F1213" s="40">
        <f>COUNTIFS(Detalhe_Registro!$A:$A,A1213,Detalhe_Registro!$D:$D,B1213)</f>
        <v>2</v>
      </c>
      <c r="G1213" s="63">
        <v>0.45454499999999998</v>
      </c>
      <c r="H1213" s="63">
        <v>0.45454499999999998</v>
      </c>
      <c r="I1213" s="62">
        <f>SUMIFS(Detalhe_Registro!$F:$F,Detalhe_Registro!$A:$A,A1213,Detalhe_Registro!$D:$D,B1213)</f>
        <v>782</v>
      </c>
      <c r="J1213" s="63">
        <f>SUMIFS(Detalhe_Registro!$G:$G,Detalhe_Registro!$A:$A,A1213,Detalhe_Registro!$D:$D,B1213)</f>
        <v>76.739999999999995</v>
      </c>
      <c r="K1213" s="40" t="str">
        <f>IF(G1213="","",IF(G1213&lt;Premissas!$C$8,"&lt; 1,00",IF(G1213&lt;Premissas!$C$9,"1,00 – 1,19",IF(G1213&lt;Premissas!$C$10,"1,20 – 1,39",IF(G1213&lt;Premissas!$C$11,"1,40 – 1,59",IF(G1213&lt;Premissas!$C$12,"1,60 – 1,99","≥ 2,00"))))))</f>
        <v>&lt; 1,00</v>
      </c>
      <c r="L1213" s="64">
        <f>IF(G1213="","",MIN(Premissas!$C$17,IF(G1213&lt;Premissas!$C$8,Premissas!$E$7,IF(G1213&lt;Premissas!$C$9,Premissas!$E$8,IF(G1213&lt;Premissas!$C$10,Premissas!$E$9,IF(G1213&lt;Premissas!$C$11,Premissas!$E$10,IF(G1213&lt;Premissas!$C$12,Premissas!$E$11,Premissas!$E$12)))))))</f>
        <v>0</v>
      </c>
      <c r="M1213" s="65">
        <f>IF(OR(L1213="",L1213=0),0,L1213/Premissas!$C$16)</f>
        <v>0</v>
      </c>
      <c r="N1213" s="40" t="str">
        <f>IF(L1213&gt;=Premissas!$C$17,"SIM","NÃO")</f>
        <v>NÃO</v>
      </c>
    </row>
    <row r="1214" spans="1:14" ht="15" customHeight="1">
      <c r="A1214" s="40">
        <v>8</v>
      </c>
      <c r="B1214" s="40" t="s">
        <v>1322</v>
      </c>
      <c r="C1214" s="40" t="s">
        <v>1323</v>
      </c>
      <c r="D1214" s="40">
        <v>1965</v>
      </c>
      <c r="E1214" s="40" t="s">
        <v>22</v>
      </c>
      <c r="F1214" s="40">
        <f>COUNTIFS(Detalhe_Registro!$A:$A,A1214,Detalhe_Registro!$D:$D,B1214)</f>
        <v>2</v>
      </c>
      <c r="G1214" s="63">
        <v>0.9</v>
      </c>
      <c r="H1214" s="63">
        <v>0.9</v>
      </c>
      <c r="I1214" s="62">
        <f>SUMIFS(Detalhe_Registro!$F:$F,Detalhe_Registro!$A:$A,A1214,Detalhe_Registro!$D:$D,B1214)</f>
        <v>6266</v>
      </c>
      <c r="J1214" s="63">
        <f>SUMIFS(Detalhe_Registro!$G:$G,Detalhe_Registro!$A:$A,A1214,Detalhe_Registro!$D:$D,B1214)</f>
        <v>354.12</v>
      </c>
      <c r="K1214" s="40" t="str">
        <f>IF(G1214="","",IF(G1214&lt;Premissas!$C$8,"&lt; 1,00",IF(G1214&lt;Premissas!$C$9,"1,00 – 1,19",IF(G1214&lt;Premissas!$C$10,"1,20 – 1,39",IF(G1214&lt;Premissas!$C$11,"1,40 – 1,59",IF(G1214&lt;Premissas!$C$12,"1,60 – 1,99","≥ 2,00"))))))</f>
        <v>&lt; 1,00</v>
      </c>
      <c r="L1214" s="64">
        <f>IF(G1214="","",MIN(Premissas!$C$17,IF(G1214&lt;Premissas!$C$8,Premissas!$E$7,IF(G1214&lt;Premissas!$C$9,Premissas!$E$8,IF(G1214&lt;Premissas!$C$10,Premissas!$E$9,IF(G1214&lt;Premissas!$C$11,Premissas!$E$10,IF(G1214&lt;Premissas!$C$12,Premissas!$E$11,Premissas!$E$12)))))))</f>
        <v>0</v>
      </c>
      <c r="M1214" s="65">
        <f>IF(OR(L1214="",L1214=0),0,L1214/Premissas!$C$16)</f>
        <v>0</v>
      </c>
      <c r="N1214" s="40" t="str">
        <f>IF(L1214&gt;=Premissas!$C$17,"SIM","NÃO")</f>
        <v>NÃO</v>
      </c>
    </row>
    <row r="1215" spans="1:14" ht="15" customHeight="1">
      <c r="A1215" s="40">
        <v>8</v>
      </c>
      <c r="B1215" s="40" t="s">
        <v>1096</v>
      </c>
      <c r="C1215" s="40" t="s">
        <v>1097</v>
      </c>
      <c r="D1215" s="40">
        <v>1965</v>
      </c>
      <c r="E1215" s="40" t="s">
        <v>22</v>
      </c>
      <c r="F1215" s="40">
        <f>COUNTIFS(Detalhe_Registro!$A:$A,A1215,Detalhe_Registro!$D:$D,B1215)</f>
        <v>2</v>
      </c>
      <c r="G1215" s="63">
        <v>0.6</v>
      </c>
      <c r="H1215" s="63">
        <v>0.6</v>
      </c>
      <c r="I1215" s="62">
        <f>SUMIFS(Detalhe_Registro!$F:$F,Detalhe_Registro!$A:$A,A1215,Detalhe_Registro!$D:$D,B1215)</f>
        <v>3446</v>
      </c>
      <c r="J1215" s="63">
        <f>SUMIFS(Detalhe_Registro!$G:$G,Detalhe_Registro!$A:$A,A1215,Detalhe_Registro!$D:$D,B1215)</f>
        <v>291.33999999999997</v>
      </c>
      <c r="K1215" s="40" t="str">
        <f>IF(G1215="","",IF(G1215&lt;Premissas!$C$8,"&lt; 1,00",IF(G1215&lt;Premissas!$C$9,"1,00 – 1,19",IF(G1215&lt;Premissas!$C$10,"1,20 – 1,39",IF(G1215&lt;Premissas!$C$11,"1,40 – 1,59",IF(G1215&lt;Premissas!$C$12,"1,60 – 1,99","≥ 2,00"))))))</f>
        <v>&lt; 1,00</v>
      </c>
      <c r="L1215" s="64">
        <f>IF(G1215="","",MIN(Premissas!$C$17,IF(G1215&lt;Premissas!$C$8,Premissas!$E$7,IF(G1215&lt;Premissas!$C$9,Premissas!$E$8,IF(G1215&lt;Premissas!$C$10,Premissas!$E$9,IF(G1215&lt;Premissas!$C$11,Premissas!$E$10,IF(G1215&lt;Premissas!$C$12,Premissas!$E$11,Premissas!$E$12)))))))</f>
        <v>0</v>
      </c>
      <c r="M1215" s="65">
        <f>IF(OR(L1215="",L1215=0),0,L1215/Premissas!$C$16)</f>
        <v>0</v>
      </c>
      <c r="N1215" s="40" t="str">
        <f>IF(L1215&gt;=Premissas!$C$17,"SIM","NÃO")</f>
        <v>NÃO</v>
      </c>
    </row>
    <row r="1216" spans="1:14" ht="15" customHeight="1">
      <c r="A1216" s="40">
        <v>8</v>
      </c>
      <c r="B1216" s="40" t="s">
        <v>1826</v>
      </c>
      <c r="C1216" s="40" t="s">
        <v>1827</v>
      </c>
      <c r="D1216" s="40">
        <v>1965</v>
      </c>
      <c r="E1216" s="40" t="s">
        <v>1937</v>
      </c>
      <c r="F1216" s="40">
        <f>COUNTIFS(Detalhe_Registro!$A:$A,A1216,Detalhe_Registro!$D:$D,B1216)</f>
        <v>4</v>
      </c>
      <c r="G1216" s="63">
        <v>0.375</v>
      </c>
      <c r="H1216" s="63">
        <v>0.21691199999999999</v>
      </c>
      <c r="I1216" s="62">
        <f>SUMIFS(Detalhe_Registro!$F:$F,Detalhe_Registro!$A:$A,A1216,Detalhe_Registro!$D:$D,B1216)</f>
        <v>348</v>
      </c>
      <c r="J1216" s="63">
        <f>SUMIFS(Detalhe_Registro!$G:$G,Detalhe_Registro!$A:$A,A1216,Detalhe_Registro!$D:$D,B1216)</f>
        <v>64.3</v>
      </c>
      <c r="K1216" s="40" t="str">
        <f>IF(G1216="","",IF(G1216&lt;Premissas!$C$8,"&lt; 1,00",IF(G1216&lt;Premissas!$C$9,"1,00 – 1,19",IF(G1216&lt;Premissas!$C$10,"1,20 – 1,39",IF(G1216&lt;Premissas!$C$11,"1,40 – 1,59",IF(G1216&lt;Premissas!$C$12,"1,60 – 1,99","≥ 2,00"))))))</f>
        <v>&lt; 1,00</v>
      </c>
      <c r="L1216" s="64">
        <f>IF(G1216="","",MIN(Premissas!$C$17,IF(G1216&lt;Premissas!$C$8,Premissas!$E$7,IF(G1216&lt;Premissas!$C$9,Premissas!$E$8,IF(G1216&lt;Premissas!$C$10,Premissas!$E$9,IF(G1216&lt;Premissas!$C$11,Premissas!$E$10,IF(G1216&lt;Premissas!$C$12,Premissas!$E$11,Premissas!$E$12)))))))</f>
        <v>0</v>
      </c>
      <c r="M1216" s="65">
        <f>IF(OR(L1216="",L1216=0),0,L1216/Premissas!$C$16)</f>
        <v>0</v>
      </c>
      <c r="N1216" s="40" t="str">
        <f>IF(L1216&gt;=Premissas!$C$17,"SIM","NÃO")</f>
        <v>NÃO</v>
      </c>
    </row>
    <row r="1217" spans="1:14" ht="15" customHeight="1">
      <c r="A1217" s="40">
        <v>8</v>
      </c>
      <c r="B1217" s="40" t="s">
        <v>1102</v>
      </c>
      <c r="C1217" s="40" t="s">
        <v>1103</v>
      </c>
      <c r="D1217" s="40">
        <v>7801</v>
      </c>
      <c r="E1217" s="40" t="s">
        <v>1939</v>
      </c>
      <c r="F1217" s="40">
        <f>COUNTIFS(Detalhe_Registro!$A:$A,A1217,Detalhe_Registro!$D:$D,B1217)</f>
        <v>2</v>
      </c>
      <c r="G1217" s="63">
        <v>0.45454499999999998</v>
      </c>
      <c r="H1217" s="63">
        <v>0.414773</v>
      </c>
      <c r="I1217" s="62">
        <f>SUMIFS(Detalhe_Registro!$F:$F,Detalhe_Registro!$A:$A,A1217,Detalhe_Registro!$D:$D,B1217)</f>
        <v>274</v>
      </c>
      <c r="J1217" s="63">
        <f>SUMIFS(Detalhe_Registro!$G:$G,Detalhe_Registro!$A:$A,A1217,Detalhe_Registro!$D:$D,B1217)</f>
        <v>31.28</v>
      </c>
      <c r="K1217" s="40" t="str">
        <f>IF(G1217="","",IF(G1217&lt;Premissas!$C$8,"&lt; 1,00",IF(G1217&lt;Premissas!$C$9,"1,00 – 1,19",IF(G1217&lt;Premissas!$C$10,"1,20 – 1,39",IF(G1217&lt;Premissas!$C$11,"1,40 – 1,59",IF(G1217&lt;Premissas!$C$12,"1,60 – 1,99","≥ 2,00"))))))</f>
        <v>&lt; 1,00</v>
      </c>
      <c r="L1217" s="64">
        <f>IF(G1217="","",MIN(Premissas!$C$17,IF(G1217&lt;Premissas!$C$8,Premissas!$E$7,IF(G1217&lt;Premissas!$C$9,Premissas!$E$8,IF(G1217&lt;Premissas!$C$10,Premissas!$E$9,IF(G1217&lt;Premissas!$C$11,Premissas!$E$10,IF(G1217&lt;Premissas!$C$12,Premissas!$E$11,Premissas!$E$12)))))))</f>
        <v>0</v>
      </c>
      <c r="M1217" s="65">
        <f>IF(OR(L1217="",L1217=0),0,L1217/Premissas!$C$16)</f>
        <v>0</v>
      </c>
      <c r="N1217" s="40" t="str">
        <f>IF(L1217&gt;=Premissas!$C$17,"SIM","NÃO")</f>
        <v>NÃO</v>
      </c>
    </row>
    <row r="1218" spans="1:14" ht="15" customHeight="1">
      <c r="A1218" s="40">
        <v>8</v>
      </c>
      <c r="B1218" s="40" t="s">
        <v>1876</v>
      </c>
      <c r="C1218" s="40" t="s">
        <v>1877</v>
      </c>
      <c r="D1218" s="40">
        <v>1965</v>
      </c>
      <c r="E1218" s="40" t="s">
        <v>21</v>
      </c>
      <c r="F1218" s="40">
        <f>COUNTIFS(Detalhe_Registro!$A:$A,A1218,Detalhe_Registro!$D:$D,B1218)</f>
        <v>2</v>
      </c>
      <c r="G1218" s="63">
        <v>0.875</v>
      </c>
      <c r="H1218" s="63">
        <v>0.875</v>
      </c>
      <c r="I1218" s="62">
        <f>SUMIFS(Detalhe_Registro!$F:$F,Detalhe_Registro!$A:$A,A1218,Detalhe_Registro!$D:$D,B1218)</f>
        <v>3250</v>
      </c>
      <c r="J1218" s="63">
        <f>SUMIFS(Detalhe_Registro!$G:$G,Detalhe_Registro!$A:$A,A1218,Detalhe_Registro!$D:$D,B1218)</f>
        <v>227.24</v>
      </c>
      <c r="K1218" s="40" t="str">
        <f>IF(G1218="","",IF(G1218&lt;Premissas!$C$8,"&lt; 1,00",IF(G1218&lt;Premissas!$C$9,"1,00 – 1,19",IF(G1218&lt;Premissas!$C$10,"1,20 – 1,39",IF(G1218&lt;Premissas!$C$11,"1,40 – 1,59",IF(G1218&lt;Premissas!$C$12,"1,60 – 1,99","≥ 2,00"))))))</f>
        <v>&lt; 1,00</v>
      </c>
      <c r="L1218" s="64">
        <f>IF(G1218="","",MIN(Premissas!$C$17,IF(G1218&lt;Premissas!$C$8,Premissas!$E$7,IF(G1218&lt;Premissas!$C$9,Premissas!$E$8,IF(G1218&lt;Premissas!$C$10,Premissas!$E$9,IF(G1218&lt;Premissas!$C$11,Premissas!$E$10,IF(G1218&lt;Premissas!$C$12,Premissas!$E$11,Premissas!$E$12)))))))</f>
        <v>0</v>
      </c>
      <c r="M1218" s="65">
        <f>IF(OR(L1218="",L1218=0),0,L1218/Premissas!$C$16)</f>
        <v>0</v>
      </c>
      <c r="N1218" s="40" t="str">
        <f>IF(L1218&gt;=Premissas!$C$17,"SIM","NÃO")</f>
        <v>NÃO</v>
      </c>
    </row>
    <row r="1219" spans="1:14" ht="15" customHeight="1">
      <c r="A1219" s="40">
        <v>8</v>
      </c>
      <c r="B1219" s="40" t="s">
        <v>1208</v>
      </c>
      <c r="C1219" s="40" t="s">
        <v>1209</v>
      </c>
      <c r="D1219" s="40">
        <v>1965</v>
      </c>
      <c r="E1219" s="40" t="s">
        <v>19</v>
      </c>
      <c r="F1219" s="40">
        <f>COUNTIFS(Detalhe_Registro!$A:$A,A1219,Detalhe_Registro!$D:$D,B1219)</f>
        <v>2</v>
      </c>
      <c r="G1219" s="63">
        <v>0.59090900000000002</v>
      </c>
      <c r="H1219" s="63">
        <v>0.59090900000000002</v>
      </c>
      <c r="I1219" s="62">
        <f>SUMIFS(Detalhe_Registro!$F:$F,Detalhe_Registro!$A:$A,A1219,Detalhe_Registro!$D:$D,B1219)</f>
        <v>850</v>
      </c>
      <c r="J1219" s="63">
        <f>SUMIFS(Detalhe_Registro!$G:$G,Detalhe_Registro!$A:$A,A1219,Detalhe_Registro!$D:$D,B1219)</f>
        <v>66.92</v>
      </c>
      <c r="K1219" s="40" t="str">
        <f>IF(G1219="","",IF(G1219&lt;Premissas!$C$8,"&lt; 1,00",IF(G1219&lt;Premissas!$C$9,"1,00 – 1,19",IF(G1219&lt;Premissas!$C$10,"1,20 – 1,39",IF(G1219&lt;Premissas!$C$11,"1,40 – 1,59",IF(G1219&lt;Premissas!$C$12,"1,60 – 1,99","≥ 2,00"))))))</f>
        <v>&lt; 1,00</v>
      </c>
      <c r="L1219" s="64">
        <f>IF(G1219="","",MIN(Premissas!$C$17,IF(G1219&lt;Premissas!$C$8,Premissas!$E$7,IF(G1219&lt;Premissas!$C$9,Premissas!$E$8,IF(G1219&lt;Premissas!$C$10,Premissas!$E$9,IF(G1219&lt;Premissas!$C$11,Premissas!$E$10,IF(G1219&lt;Premissas!$C$12,Premissas!$E$11,Premissas!$E$12)))))))</f>
        <v>0</v>
      </c>
      <c r="M1219" s="65">
        <f>IF(OR(L1219="",L1219=0),0,L1219/Premissas!$C$16)</f>
        <v>0</v>
      </c>
      <c r="N1219" s="40" t="str">
        <f>IF(L1219&gt;=Premissas!$C$17,"SIM","NÃO")</f>
        <v>NÃO</v>
      </c>
    </row>
    <row r="1220" spans="1:14" ht="15" customHeight="1">
      <c r="A1220" s="40">
        <v>8</v>
      </c>
      <c r="B1220" s="40" t="s">
        <v>938</v>
      </c>
      <c r="C1220" s="40" t="s">
        <v>939</v>
      </c>
      <c r="D1220" s="40">
        <v>1965</v>
      </c>
      <c r="E1220" s="40" t="s">
        <v>1937</v>
      </c>
      <c r="F1220" s="40">
        <f>COUNTIFS(Detalhe_Registro!$A:$A,A1220,Detalhe_Registro!$D:$D,B1220)</f>
        <v>4</v>
      </c>
      <c r="G1220" s="63">
        <v>1.3529409999999999</v>
      </c>
      <c r="H1220" s="63">
        <v>0.77022100000000004</v>
      </c>
      <c r="I1220" s="62">
        <f>SUMIFS(Detalhe_Registro!$F:$F,Detalhe_Registro!$A:$A,A1220,Detalhe_Registro!$D:$D,B1220)</f>
        <v>7204</v>
      </c>
      <c r="J1220" s="63">
        <f>SUMIFS(Detalhe_Registro!$G:$G,Detalhe_Registro!$A:$A,A1220,Detalhe_Registro!$D:$D,B1220)</f>
        <v>319.71999999999997</v>
      </c>
      <c r="K1220" s="40" t="str">
        <f>IF(G1220="","",IF(G1220&lt;Premissas!$C$8,"&lt; 1,00",IF(G1220&lt;Premissas!$C$9,"1,00 – 1,19",IF(G1220&lt;Premissas!$C$10,"1,20 – 1,39",IF(G1220&lt;Premissas!$C$11,"1,40 – 1,59",IF(G1220&lt;Premissas!$C$12,"1,60 – 1,99","≥ 2,00"))))))</f>
        <v>1,20 – 1,39</v>
      </c>
      <c r="L1220" s="64">
        <f>IF(G1220="","",MIN(Premissas!$C$17,IF(G1220&lt;Premissas!$C$8,Premissas!$E$7,IF(G1220&lt;Premissas!$C$9,Premissas!$E$8,IF(G1220&lt;Premissas!$C$10,Premissas!$E$9,IF(G1220&lt;Premissas!$C$11,Premissas!$E$10,IF(G1220&lt;Premissas!$C$12,Premissas!$E$11,Premissas!$E$12)))))))</f>
        <v>200</v>
      </c>
      <c r="M1220" s="65">
        <f>IF(OR(L1220="",L1220=0),0,L1220/Premissas!$C$16)</f>
        <v>7.6923076923076925</v>
      </c>
      <c r="N1220" s="40" t="str">
        <f>IF(L1220&gt;=Premissas!$C$17,"SIM","NÃO")</f>
        <v>NÃO</v>
      </c>
    </row>
    <row r="1221" spans="1:14" ht="15" customHeight="1">
      <c r="A1221" s="40">
        <v>8</v>
      </c>
      <c r="B1221" s="40" t="s">
        <v>834</v>
      </c>
      <c r="C1221" s="40" t="s">
        <v>835</v>
      </c>
      <c r="D1221" s="40">
        <v>1965</v>
      </c>
      <c r="E1221" s="40" t="s">
        <v>20</v>
      </c>
      <c r="F1221" s="40">
        <f>COUNTIFS(Detalhe_Registro!$A:$A,A1221,Detalhe_Registro!$D:$D,B1221)</f>
        <v>2</v>
      </c>
      <c r="G1221" s="63">
        <v>0.58823499999999995</v>
      </c>
      <c r="H1221" s="63">
        <v>0.58823499999999995</v>
      </c>
      <c r="I1221" s="62">
        <f>SUMIFS(Detalhe_Registro!$F:$F,Detalhe_Registro!$A:$A,A1221,Detalhe_Registro!$D:$D,B1221)</f>
        <v>2190</v>
      </c>
      <c r="J1221" s="63">
        <f>SUMIFS(Detalhe_Registro!$G:$G,Detalhe_Registro!$A:$A,A1221,Detalhe_Registro!$D:$D,B1221)</f>
        <v>226.6</v>
      </c>
      <c r="K1221" s="40" t="str">
        <f>IF(G1221="","",IF(G1221&lt;Premissas!$C$8,"&lt; 1,00",IF(G1221&lt;Premissas!$C$9,"1,00 – 1,19",IF(G1221&lt;Premissas!$C$10,"1,20 – 1,39",IF(G1221&lt;Premissas!$C$11,"1,40 – 1,59",IF(G1221&lt;Premissas!$C$12,"1,60 – 1,99","≥ 2,00"))))))</f>
        <v>&lt; 1,00</v>
      </c>
      <c r="L1221" s="64">
        <f>IF(G1221="","",MIN(Premissas!$C$17,IF(G1221&lt;Premissas!$C$8,Premissas!$E$7,IF(G1221&lt;Premissas!$C$9,Premissas!$E$8,IF(G1221&lt;Premissas!$C$10,Premissas!$E$9,IF(G1221&lt;Premissas!$C$11,Premissas!$E$10,IF(G1221&lt;Premissas!$C$12,Premissas!$E$11,Premissas!$E$12)))))))</f>
        <v>0</v>
      </c>
      <c r="M1221" s="65">
        <f>IF(OR(L1221="",L1221=0),0,L1221/Premissas!$C$16)</f>
        <v>0</v>
      </c>
      <c r="N1221" s="40" t="str">
        <f>IF(L1221&gt;=Premissas!$C$17,"SIM","NÃO")</f>
        <v>NÃO</v>
      </c>
    </row>
    <row r="1222" spans="1:14" ht="15" customHeight="1">
      <c r="A1222" s="40">
        <v>8</v>
      </c>
      <c r="B1222" s="40" t="s">
        <v>1162</v>
      </c>
      <c r="C1222" s="40" t="s">
        <v>1163</v>
      </c>
      <c r="D1222" s="40">
        <v>1965</v>
      </c>
      <c r="E1222" s="40" t="s">
        <v>21</v>
      </c>
      <c r="F1222" s="40">
        <f>COUNTIFS(Detalhe_Registro!$A:$A,A1222,Detalhe_Registro!$D:$D,B1222)</f>
        <v>2</v>
      </c>
      <c r="G1222" s="63">
        <v>0.5625</v>
      </c>
      <c r="H1222" s="63">
        <v>0.5625</v>
      </c>
      <c r="I1222" s="62">
        <f>SUMIFS(Detalhe_Registro!$F:$F,Detalhe_Registro!$A:$A,A1222,Detalhe_Registro!$D:$D,B1222)</f>
        <v>962</v>
      </c>
      <c r="J1222" s="63">
        <f>SUMIFS(Detalhe_Registro!$G:$G,Detalhe_Registro!$A:$A,A1222,Detalhe_Registro!$D:$D,B1222)</f>
        <v>107.68</v>
      </c>
      <c r="K1222" s="40" t="str">
        <f>IF(G1222="","",IF(G1222&lt;Premissas!$C$8,"&lt; 1,00",IF(G1222&lt;Premissas!$C$9,"1,00 – 1,19",IF(G1222&lt;Premissas!$C$10,"1,20 – 1,39",IF(G1222&lt;Premissas!$C$11,"1,40 – 1,59",IF(G1222&lt;Premissas!$C$12,"1,60 – 1,99","≥ 2,00"))))))</f>
        <v>&lt; 1,00</v>
      </c>
      <c r="L1222" s="64">
        <f>IF(G1222="","",MIN(Premissas!$C$17,IF(G1222&lt;Premissas!$C$8,Premissas!$E$7,IF(G1222&lt;Premissas!$C$9,Premissas!$E$8,IF(G1222&lt;Premissas!$C$10,Premissas!$E$9,IF(G1222&lt;Premissas!$C$11,Premissas!$E$10,IF(G1222&lt;Premissas!$C$12,Premissas!$E$11,Premissas!$E$12)))))))</f>
        <v>0</v>
      </c>
      <c r="M1222" s="65">
        <f>IF(OR(L1222="",L1222=0),0,L1222/Premissas!$C$16)</f>
        <v>0</v>
      </c>
      <c r="N1222" s="40" t="str">
        <f>IF(L1222&gt;=Premissas!$C$17,"SIM","NÃO")</f>
        <v>NÃO</v>
      </c>
    </row>
    <row r="1223" spans="1:14" ht="15" customHeight="1">
      <c r="A1223" s="40">
        <v>8</v>
      </c>
      <c r="B1223" s="40" t="s">
        <v>1012</v>
      </c>
      <c r="C1223" s="40" t="s">
        <v>1013</v>
      </c>
      <c r="D1223" s="40">
        <v>1965</v>
      </c>
      <c r="E1223" s="40" t="s">
        <v>19</v>
      </c>
      <c r="F1223" s="40">
        <f>COUNTIFS(Detalhe_Registro!$A:$A,A1223,Detalhe_Registro!$D:$D,B1223)</f>
        <v>2</v>
      </c>
      <c r="G1223" s="63">
        <v>0.36363600000000001</v>
      </c>
      <c r="H1223" s="63">
        <v>0.36363600000000001</v>
      </c>
      <c r="I1223" s="62">
        <f>SUMIFS(Detalhe_Registro!$F:$F,Detalhe_Registro!$A:$A,A1223,Detalhe_Registro!$D:$D,B1223)</f>
        <v>786</v>
      </c>
      <c r="J1223" s="63">
        <f>SUMIFS(Detalhe_Registro!$G:$G,Detalhe_Registro!$A:$A,A1223,Detalhe_Registro!$D:$D,B1223)</f>
        <v>99.54</v>
      </c>
      <c r="K1223" s="40" t="str">
        <f>IF(G1223="","",IF(G1223&lt;Premissas!$C$8,"&lt; 1,00",IF(G1223&lt;Premissas!$C$9,"1,00 – 1,19",IF(G1223&lt;Premissas!$C$10,"1,20 – 1,39",IF(G1223&lt;Premissas!$C$11,"1,40 – 1,59",IF(G1223&lt;Premissas!$C$12,"1,60 – 1,99","≥ 2,00"))))))</f>
        <v>&lt; 1,00</v>
      </c>
      <c r="L1223" s="64">
        <f>IF(G1223="","",MIN(Premissas!$C$17,IF(G1223&lt;Premissas!$C$8,Premissas!$E$7,IF(G1223&lt;Premissas!$C$9,Premissas!$E$8,IF(G1223&lt;Premissas!$C$10,Premissas!$E$9,IF(G1223&lt;Premissas!$C$11,Premissas!$E$10,IF(G1223&lt;Premissas!$C$12,Premissas!$E$11,Premissas!$E$12)))))))</f>
        <v>0</v>
      </c>
      <c r="M1223" s="65">
        <f>IF(OR(L1223="",L1223=0),0,L1223/Premissas!$C$16)</f>
        <v>0</v>
      </c>
      <c r="N1223" s="40" t="str">
        <f>IF(L1223&gt;=Premissas!$C$17,"SIM","NÃO")</f>
        <v>NÃO</v>
      </c>
    </row>
    <row r="1224" spans="1:14" ht="15" customHeight="1">
      <c r="A1224" s="40">
        <v>8</v>
      </c>
      <c r="B1224" s="40" t="s">
        <v>1020</v>
      </c>
      <c r="C1224" s="40" t="s">
        <v>1021</v>
      </c>
      <c r="D1224" s="40">
        <v>7801</v>
      </c>
      <c r="E1224" s="40" t="s">
        <v>19</v>
      </c>
      <c r="F1224" s="40">
        <f>COUNTIFS(Detalhe_Registro!$A:$A,A1224,Detalhe_Registro!$D:$D,B1224)</f>
        <v>1</v>
      </c>
      <c r="G1224" s="63">
        <v>0.13636400000000001</v>
      </c>
      <c r="H1224" s="63">
        <v>0.13636400000000001</v>
      </c>
      <c r="I1224" s="62">
        <f>SUMIFS(Detalhe_Registro!$F:$F,Detalhe_Registro!$A:$A,A1224,Detalhe_Registro!$D:$D,B1224)</f>
        <v>31</v>
      </c>
      <c r="J1224" s="63">
        <f>SUMIFS(Detalhe_Registro!$G:$G,Detalhe_Registro!$A:$A,A1224,Detalhe_Registro!$D:$D,B1224)</f>
        <v>11.22</v>
      </c>
      <c r="K1224" s="40" t="str">
        <f>IF(G1224="","",IF(G1224&lt;Premissas!$C$8,"&lt; 1,00",IF(G1224&lt;Premissas!$C$9,"1,00 – 1,19",IF(G1224&lt;Premissas!$C$10,"1,20 – 1,39",IF(G1224&lt;Premissas!$C$11,"1,40 – 1,59",IF(G1224&lt;Premissas!$C$12,"1,60 – 1,99","≥ 2,00"))))))</f>
        <v>&lt; 1,00</v>
      </c>
      <c r="L1224" s="64">
        <f>IF(G1224="","",MIN(Premissas!$C$17,IF(G1224&lt;Premissas!$C$8,Premissas!$E$7,IF(G1224&lt;Premissas!$C$9,Premissas!$E$8,IF(G1224&lt;Premissas!$C$10,Premissas!$E$9,IF(G1224&lt;Premissas!$C$11,Premissas!$E$10,IF(G1224&lt;Premissas!$C$12,Premissas!$E$11,Premissas!$E$12)))))))</f>
        <v>0</v>
      </c>
      <c r="M1224" s="65">
        <f>IF(OR(L1224="",L1224=0),0,L1224/Premissas!$C$16)</f>
        <v>0</v>
      </c>
      <c r="N1224" s="40" t="str">
        <f>IF(L1224&gt;=Premissas!$C$17,"SIM","NÃO")</f>
        <v>NÃO</v>
      </c>
    </row>
    <row r="1225" spans="1:14" ht="15" customHeight="1">
      <c r="A1225" s="40">
        <v>8</v>
      </c>
      <c r="B1225" s="40" t="s">
        <v>1206</v>
      </c>
      <c r="C1225" s="40" t="s">
        <v>1207</v>
      </c>
      <c r="D1225" s="40">
        <v>1965</v>
      </c>
      <c r="E1225" s="40" t="s">
        <v>19</v>
      </c>
      <c r="F1225" s="40">
        <f>COUNTIFS(Detalhe_Registro!$A:$A,A1225,Detalhe_Registro!$D:$D,B1225)</f>
        <v>2</v>
      </c>
      <c r="G1225" s="63">
        <v>0.36363600000000001</v>
      </c>
      <c r="H1225" s="63">
        <v>0.36363600000000001</v>
      </c>
      <c r="I1225" s="62">
        <f>SUMIFS(Detalhe_Registro!$F:$F,Detalhe_Registro!$A:$A,A1225,Detalhe_Registro!$D:$D,B1225)</f>
        <v>330</v>
      </c>
      <c r="J1225" s="63">
        <f>SUMIFS(Detalhe_Registro!$G:$G,Detalhe_Registro!$A:$A,A1225,Detalhe_Registro!$D:$D,B1225)</f>
        <v>43.12</v>
      </c>
      <c r="K1225" s="40" t="str">
        <f>IF(G1225="","",IF(G1225&lt;Premissas!$C$8,"&lt; 1,00",IF(G1225&lt;Premissas!$C$9,"1,00 – 1,19",IF(G1225&lt;Premissas!$C$10,"1,20 – 1,39",IF(G1225&lt;Premissas!$C$11,"1,40 – 1,59",IF(G1225&lt;Premissas!$C$12,"1,60 – 1,99","≥ 2,00"))))))</f>
        <v>&lt; 1,00</v>
      </c>
      <c r="L1225" s="64">
        <f>IF(G1225="","",MIN(Premissas!$C$17,IF(G1225&lt;Premissas!$C$8,Premissas!$E$7,IF(G1225&lt;Premissas!$C$9,Premissas!$E$8,IF(G1225&lt;Premissas!$C$10,Premissas!$E$9,IF(G1225&lt;Premissas!$C$11,Premissas!$E$10,IF(G1225&lt;Premissas!$C$12,Premissas!$E$11,Premissas!$E$12)))))))</f>
        <v>0</v>
      </c>
      <c r="M1225" s="65">
        <f>IF(OR(L1225="",L1225=0),0,L1225/Premissas!$C$16)</f>
        <v>0</v>
      </c>
      <c r="N1225" s="40" t="str">
        <f>IF(L1225&gt;=Premissas!$C$17,"SIM","NÃO")</f>
        <v>NÃO</v>
      </c>
    </row>
    <row r="1226" spans="1:14" ht="15" customHeight="1">
      <c r="A1226" s="40">
        <v>8</v>
      </c>
      <c r="B1226" s="40" t="s">
        <v>1332</v>
      </c>
      <c r="C1226" s="40" t="s">
        <v>1333</v>
      </c>
      <c r="D1226" s="40">
        <v>1965</v>
      </c>
      <c r="E1226" s="40" t="s">
        <v>20</v>
      </c>
      <c r="F1226" s="40">
        <f>COUNTIFS(Detalhe_Registro!$A:$A,A1226,Detalhe_Registro!$D:$D,B1226)</f>
        <v>2</v>
      </c>
      <c r="G1226" s="63">
        <v>1.176471</v>
      </c>
      <c r="H1226" s="63">
        <v>1.176471</v>
      </c>
      <c r="I1226" s="62">
        <f>SUMIFS(Detalhe_Registro!$F:$F,Detalhe_Registro!$A:$A,A1226,Detalhe_Registro!$D:$D,B1226)</f>
        <v>6960</v>
      </c>
      <c r="J1226" s="63">
        <f>SUMIFS(Detalhe_Registro!$G:$G,Detalhe_Registro!$A:$A,A1226,Detalhe_Registro!$D:$D,B1226)</f>
        <v>355.18</v>
      </c>
      <c r="K1226" s="40" t="str">
        <f>IF(G1226="","",IF(G1226&lt;Premissas!$C$8,"&lt; 1,00",IF(G1226&lt;Premissas!$C$9,"1,00 – 1,19",IF(G1226&lt;Premissas!$C$10,"1,20 – 1,39",IF(G1226&lt;Premissas!$C$11,"1,40 – 1,59",IF(G1226&lt;Premissas!$C$12,"1,60 – 1,99","≥ 2,00"))))))</f>
        <v>1,00 – 1,19</v>
      </c>
      <c r="L1226" s="64">
        <f>IF(G1226="","",MIN(Premissas!$C$17,IF(G1226&lt;Premissas!$C$8,Premissas!$E$7,IF(G1226&lt;Premissas!$C$9,Premissas!$E$8,IF(G1226&lt;Premissas!$C$10,Premissas!$E$9,IF(G1226&lt;Premissas!$C$11,Premissas!$E$10,IF(G1226&lt;Premissas!$C$12,Premissas!$E$11,Premissas!$E$12)))))))</f>
        <v>100</v>
      </c>
      <c r="M1226" s="65">
        <f>IF(OR(L1226="",L1226=0),0,L1226/Premissas!$C$16)</f>
        <v>3.8461538461538463</v>
      </c>
      <c r="N1226" s="40" t="str">
        <f>IF(L1226&gt;=Premissas!$C$17,"SIM","NÃO")</f>
        <v>NÃO</v>
      </c>
    </row>
    <row r="1227" spans="1:14" ht="15" customHeight="1">
      <c r="A1227" s="40">
        <v>8</v>
      </c>
      <c r="B1227" s="40" t="s">
        <v>838</v>
      </c>
      <c r="C1227" s="40" t="s">
        <v>839</v>
      </c>
      <c r="D1227" s="40">
        <v>1965</v>
      </c>
      <c r="E1227" s="40" t="s">
        <v>22</v>
      </c>
      <c r="F1227" s="40">
        <f>COUNTIFS(Detalhe_Registro!$A:$A,A1227,Detalhe_Registro!$D:$D,B1227)</f>
        <v>2</v>
      </c>
      <c r="G1227" s="63">
        <v>0.75</v>
      </c>
      <c r="H1227" s="63">
        <v>0.75</v>
      </c>
      <c r="I1227" s="62">
        <f>SUMIFS(Detalhe_Registro!$F:$F,Detalhe_Registro!$A:$A,A1227,Detalhe_Registro!$D:$D,B1227)</f>
        <v>5312</v>
      </c>
      <c r="J1227" s="63">
        <f>SUMIFS(Detalhe_Registro!$G:$G,Detalhe_Registro!$A:$A,A1227,Detalhe_Registro!$D:$D,B1227)</f>
        <v>361.88</v>
      </c>
      <c r="K1227" s="40" t="str">
        <f>IF(G1227="","",IF(G1227&lt;Premissas!$C$8,"&lt; 1,00",IF(G1227&lt;Premissas!$C$9,"1,00 – 1,19",IF(G1227&lt;Premissas!$C$10,"1,20 – 1,39",IF(G1227&lt;Premissas!$C$11,"1,40 – 1,59",IF(G1227&lt;Premissas!$C$12,"1,60 – 1,99","≥ 2,00"))))))</f>
        <v>&lt; 1,00</v>
      </c>
      <c r="L1227" s="64">
        <f>IF(G1227="","",MIN(Premissas!$C$17,IF(G1227&lt;Premissas!$C$8,Premissas!$E$7,IF(G1227&lt;Premissas!$C$9,Premissas!$E$8,IF(G1227&lt;Premissas!$C$10,Premissas!$E$9,IF(G1227&lt;Premissas!$C$11,Premissas!$E$10,IF(G1227&lt;Premissas!$C$12,Premissas!$E$11,Premissas!$E$12)))))))</f>
        <v>0</v>
      </c>
      <c r="M1227" s="65">
        <f>IF(OR(L1227="",L1227=0),0,L1227/Premissas!$C$16)</f>
        <v>0</v>
      </c>
      <c r="N1227" s="40" t="str">
        <f>IF(L1227&gt;=Premissas!$C$17,"SIM","NÃO")</f>
        <v>NÃO</v>
      </c>
    </row>
    <row r="1228" spans="1:14" ht="15" customHeight="1">
      <c r="A1228" s="40">
        <v>8</v>
      </c>
      <c r="B1228" s="40" t="s">
        <v>1266</v>
      </c>
      <c r="C1228" s="40" t="s">
        <v>1267</v>
      </c>
      <c r="D1228" s="40">
        <v>1965</v>
      </c>
      <c r="E1228" s="40" t="s">
        <v>19</v>
      </c>
      <c r="F1228" s="40">
        <f>COUNTIFS(Detalhe_Registro!$A:$A,A1228,Detalhe_Registro!$D:$D,B1228)</f>
        <v>2</v>
      </c>
      <c r="G1228" s="63">
        <v>1.181818</v>
      </c>
      <c r="H1228" s="63">
        <v>1.181818</v>
      </c>
      <c r="I1228" s="62">
        <f>SUMIFS(Detalhe_Registro!$F:$F,Detalhe_Registro!$A:$A,A1228,Detalhe_Registro!$D:$D,B1228)</f>
        <v>3692</v>
      </c>
      <c r="J1228" s="63">
        <f>SUMIFS(Detalhe_Registro!$G:$G,Detalhe_Registro!$A:$A,A1228,Detalhe_Registro!$D:$D,B1228)</f>
        <v>144.04</v>
      </c>
      <c r="K1228" s="40" t="str">
        <f>IF(G1228="","",IF(G1228&lt;Premissas!$C$8,"&lt; 1,00",IF(G1228&lt;Premissas!$C$9,"1,00 – 1,19",IF(G1228&lt;Premissas!$C$10,"1,20 – 1,39",IF(G1228&lt;Premissas!$C$11,"1,40 – 1,59",IF(G1228&lt;Premissas!$C$12,"1,60 – 1,99","≥ 2,00"))))))</f>
        <v>1,00 – 1,19</v>
      </c>
      <c r="L1228" s="64">
        <f>IF(G1228="","",MIN(Premissas!$C$17,IF(G1228&lt;Premissas!$C$8,Premissas!$E$7,IF(G1228&lt;Premissas!$C$9,Premissas!$E$8,IF(G1228&lt;Premissas!$C$10,Premissas!$E$9,IF(G1228&lt;Premissas!$C$11,Premissas!$E$10,IF(G1228&lt;Premissas!$C$12,Premissas!$E$11,Premissas!$E$12)))))))</f>
        <v>100</v>
      </c>
      <c r="M1228" s="65">
        <f>IF(OR(L1228="",L1228=0),0,L1228/Premissas!$C$16)</f>
        <v>3.8461538461538463</v>
      </c>
      <c r="N1228" s="40" t="str">
        <f>IF(L1228&gt;=Premissas!$C$17,"SIM","NÃO")</f>
        <v>NÃO</v>
      </c>
    </row>
    <row r="1229" spans="1:14" ht="15" customHeight="1">
      <c r="A1229" s="40">
        <v>8</v>
      </c>
      <c r="B1229" s="40" t="s">
        <v>804</v>
      </c>
      <c r="C1229" s="40" t="s">
        <v>805</v>
      </c>
      <c r="D1229" s="40">
        <v>1965</v>
      </c>
      <c r="E1229" s="40" t="s">
        <v>20</v>
      </c>
      <c r="F1229" s="40">
        <f>COUNTIFS(Detalhe_Registro!$A:$A,A1229,Detalhe_Registro!$D:$D,B1229)</f>
        <v>2</v>
      </c>
      <c r="G1229" s="63">
        <v>1.5882350000000001</v>
      </c>
      <c r="H1229" s="63">
        <v>1.5882350000000001</v>
      </c>
      <c r="I1229" s="62">
        <f>SUMIFS(Detalhe_Registro!$F:$F,Detalhe_Registro!$A:$A,A1229,Detalhe_Registro!$D:$D,B1229)</f>
        <v>7724</v>
      </c>
      <c r="J1229" s="63">
        <f>SUMIFS(Detalhe_Registro!$G:$G,Detalhe_Registro!$A:$A,A1229,Detalhe_Registro!$D:$D,B1229)</f>
        <v>288.82</v>
      </c>
      <c r="K1229" s="40" t="str">
        <f>IF(G1229="","",IF(G1229&lt;Premissas!$C$8,"&lt; 1,00",IF(G1229&lt;Premissas!$C$9,"1,00 – 1,19",IF(G1229&lt;Premissas!$C$10,"1,20 – 1,39",IF(G1229&lt;Premissas!$C$11,"1,40 – 1,59",IF(G1229&lt;Premissas!$C$12,"1,60 – 1,99","≥ 2,00"))))))</f>
        <v>1,40 – 1,59</v>
      </c>
      <c r="L1229" s="64">
        <f>IF(G1229="","",MIN(Premissas!$C$17,IF(G1229&lt;Premissas!$C$8,Premissas!$E$7,IF(G1229&lt;Premissas!$C$9,Premissas!$E$8,IF(G1229&lt;Premissas!$C$10,Premissas!$E$9,IF(G1229&lt;Premissas!$C$11,Premissas!$E$10,IF(G1229&lt;Premissas!$C$12,Premissas!$E$11,Premissas!$E$12)))))))</f>
        <v>350</v>
      </c>
      <c r="M1229" s="65">
        <f>IF(OR(L1229="",L1229=0),0,L1229/Premissas!$C$16)</f>
        <v>13.461538461538462</v>
      </c>
      <c r="N1229" s="40" t="str">
        <f>IF(L1229&gt;=Premissas!$C$17,"SIM","NÃO")</f>
        <v>NÃO</v>
      </c>
    </row>
    <row r="1230" spans="1:14" ht="15" customHeight="1">
      <c r="A1230" s="40">
        <v>8</v>
      </c>
      <c r="B1230" s="40" t="s">
        <v>1018</v>
      </c>
      <c r="C1230" s="40" t="s">
        <v>1019</v>
      </c>
      <c r="D1230" s="40">
        <v>1965</v>
      </c>
      <c r="E1230" s="40" t="s">
        <v>22</v>
      </c>
      <c r="F1230" s="40">
        <f>COUNTIFS(Detalhe_Registro!$A:$A,A1230,Detalhe_Registro!$D:$D,B1230)</f>
        <v>2</v>
      </c>
      <c r="G1230" s="63">
        <v>1.35</v>
      </c>
      <c r="H1230" s="63">
        <v>1.35</v>
      </c>
      <c r="I1230" s="62">
        <f>SUMIFS(Detalhe_Registro!$F:$F,Detalhe_Registro!$A:$A,A1230,Detalhe_Registro!$D:$D,B1230)</f>
        <v>7550</v>
      </c>
      <c r="J1230" s="63">
        <f>SUMIFS(Detalhe_Registro!$G:$G,Detalhe_Registro!$A:$A,A1230,Detalhe_Registro!$D:$D,B1230)</f>
        <v>284.56</v>
      </c>
      <c r="K1230" s="40" t="str">
        <f>IF(G1230="","",IF(G1230&lt;Premissas!$C$8,"&lt; 1,00",IF(G1230&lt;Premissas!$C$9,"1,00 – 1,19",IF(G1230&lt;Premissas!$C$10,"1,20 – 1,39",IF(G1230&lt;Premissas!$C$11,"1,40 – 1,59",IF(G1230&lt;Premissas!$C$12,"1,60 – 1,99","≥ 2,00"))))))</f>
        <v>1,20 – 1,39</v>
      </c>
      <c r="L1230" s="64">
        <f>IF(G1230="","",MIN(Premissas!$C$17,IF(G1230&lt;Premissas!$C$8,Premissas!$E$7,IF(G1230&lt;Premissas!$C$9,Premissas!$E$8,IF(G1230&lt;Premissas!$C$10,Premissas!$E$9,IF(G1230&lt;Premissas!$C$11,Premissas!$E$10,IF(G1230&lt;Premissas!$C$12,Premissas!$E$11,Premissas!$E$12)))))))</f>
        <v>200</v>
      </c>
      <c r="M1230" s="65">
        <f>IF(OR(L1230="",L1230=0),0,L1230/Premissas!$C$16)</f>
        <v>7.6923076923076925</v>
      </c>
      <c r="N1230" s="40" t="str">
        <f>IF(L1230&gt;=Premissas!$C$17,"SIM","NÃO")</f>
        <v>NÃO</v>
      </c>
    </row>
    <row r="1231" spans="1:14" ht="15" customHeight="1">
      <c r="A1231" s="40">
        <v>8</v>
      </c>
      <c r="B1231" s="40" t="s">
        <v>1330</v>
      </c>
      <c r="C1231" s="40" t="s">
        <v>1331</v>
      </c>
      <c r="D1231" s="40">
        <v>1965</v>
      </c>
      <c r="E1231" s="40" t="s">
        <v>19</v>
      </c>
      <c r="F1231" s="40">
        <f>COUNTIFS(Detalhe_Registro!$A:$A,A1231,Detalhe_Registro!$D:$D,B1231)</f>
        <v>2</v>
      </c>
      <c r="G1231" s="63">
        <v>0.40909099999999998</v>
      </c>
      <c r="H1231" s="63">
        <v>0.40909099999999998</v>
      </c>
      <c r="I1231" s="62">
        <f>SUMIFS(Detalhe_Registro!$F:$F,Detalhe_Registro!$A:$A,A1231,Detalhe_Registro!$D:$D,B1231)</f>
        <v>324</v>
      </c>
      <c r="J1231" s="63">
        <f>SUMIFS(Detalhe_Registro!$G:$G,Detalhe_Registro!$A:$A,A1231,Detalhe_Registro!$D:$D,B1231)</f>
        <v>36.04</v>
      </c>
      <c r="K1231" s="40" t="str">
        <f>IF(G1231="","",IF(G1231&lt;Premissas!$C$8,"&lt; 1,00",IF(G1231&lt;Premissas!$C$9,"1,00 – 1,19",IF(G1231&lt;Premissas!$C$10,"1,20 – 1,39",IF(G1231&lt;Premissas!$C$11,"1,40 – 1,59",IF(G1231&lt;Premissas!$C$12,"1,60 – 1,99","≥ 2,00"))))))</f>
        <v>&lt; 1,00</v>
      </c>
      <c r="L1231" s="64">
        <f>IF(G1231="","",MIN(Premissas!$C$17,IF(G1231&lt;Premissas!$C$8,Premissas!$E$7,IF(G1231&lt;Premissas!$C$9,Premissas!$E$8,IF(G1231&lt;Premissas!$C$10,Premissas!$E$9,IF(G1231&lt;Premissas!$C$11,Premissas!$E$10,IF(G1231&lt;Premissas!$C$12,Premissas!$E$11,Premissas!$E$12)))))))</f>
        <v>0</v>
      </c>
      <c r="M1231" s="65">
        <f>IF(OR(L1231="",L1231=0),0,L1231/Premissas!$C$16)</f>
        <v>0</v>
      </c>
      <c r="N1231" s="40" t="str">
        <f>IF(L1231&gt;=Premissas!$C$17,"SIM","NÃO")</f>
        <v>NÃO</v>
      </c>
    </row>
    <row r="1232" spans="1:14" ht="15" customHeight="1">
      <c r="A1232" s="40">
        <v>8</v>
      </c>
      <c r="B1232" s="40" t="s">
        <v>1820</v>
      </c>
      <c r="C1232" s="40" t="s">
        <v>1821</v>
      </c>
      <c r="D1232" s="40">
        <v>1965</v>
      </c>
      <c r="E1232" s="40" t="s">
        <v>19</v>
      </c>
      <c r="F1232" s="40">
        <f>COUNTIFS(Detalhe_Registro!$A:$A,A1232,Detalhe_Registro!$D:$D,B1232)</f>
        <v>2</v>
      </c>
      <c r="G1232" s="63">
        <v>0.86363599999999996</v>
      </c>
      <c r="H1232" s="63">
        <v>0.86363599999999996</v>
      </c>
      <c r="I1232" s="62">
        <f>SUMIFS(Detalhe_Registro!$F:$F,Detalhe_Registro!$A:$A,A1232,Detalhe_Registro!$D:$D,B1232)</f>
        <v>384</v>
      </c>
      <c r="J1232" s="63">
        <f>SUMIFS(Detalhe_Registro!$G:$G,Detalhe_Registro!$A:$A,A1232,Detalhe_Registro!$D:$D,B1232)</f>
        <v>19.920000000000002</v>
      </c>
      <c r="K1232" s="40" t="str">
        <f>IF(G1232="","",IF(G1232&lt;Premissas!$C$8,"&lt; 1,00",IF(G1232&lt;Premissas!$C$9,"1,00 – 1,19",IF(G1232&lt;Premissas!$C$10,"1,20 – 1,39",IF(G1232&lt;Premissas!$C$11,"1,40 – 1,59",IF(G1232&lt;Premissas!$C$12,"1,60 – 1,99","≥ 2,00"))))))</f>
        <v>&lt; 1,00</v>
      </c>
      <c r="L1232" s="64">
        <f>IF(G1232="","",MIN(Premissas!$C$17,IF(G1232&lt;Premissas!$C$8,Premissas!$E$7,IF(G1232&lt;Premissas!$C$9,Premissas!$E$8,IF(G1232&lt;Premissas!$C$10,Premissas!$E$9,IF(G1232&lt;Premissas!$C$11,Premissas!$E$10,IF(G1232&lt;Premissas!$C$12,Premissas!$E$11,Premissas!$E$12)))))))</f>
        <v>0</v>
      </c>
      <c r="M1232" s="65">
        <f>IF(OR(L1232="",L1232=0),0,L1232/Premissas!$C$16)</f>
        <v>0</v>
      </c>
      <c r="N1232" s="40" t="str">
        <f>IF(L1232&gt;=Premissas!$C$17,"SIM","NÃO")</f>
        <v>NÃO</v>
      </c>
    </row>
    <row r="1233" spans="1:14" ht="15" customHeight="1">
      <c r="A1233" s="40">
        <v>8</v>
      </c>
      <c r="B1233" s="40" t="s">
        <v>1224</v>
      </c>
      <c r="C1233" s="40" t="s">
        <v>1225</v>
      </c>
      <c r="D1233" s="40">
        <v>1965</v>
      </c>
      <c r="E1233" s="40" t="s">
        <v>21</v>
      </c>
      <c r="F1233" s="40">
        <f>COUNTIFS(Detalhe_Registro!$A:$A,A1233,Detalhe_Registro!$D:$D,B1233)</f>
        <v>2</v>
      </c>
      <c r="G1233" s="63">
        <v>1.25</v>
      </c>
      <c r="H1233" s="63">
        <v>1.25</v>
      </c>
      <c r="I1233" s="62">
        <f>SUMIFS(Detalhe_Registro!$F:$F,Detalhe_Registro!$A:$A,A1233,Detalhe_Registro!$D:$D,B1233)</f>
        <v>5672</v>
      </c>
      <c r="J1233" s="63">
        <f>SUMIFS(Detalhe_Registro!$G:$G,Detalhe_Registro!$A:$A,A1233,Detalhe_Registro!$D:$D,B1233)</f>
        <v>277.22000000000003</v>
      </c>
      <c r="K1233" s="40" t="str">
        <f>IF(G1233="","",IF(G1233&lt;Premissas!$C$8,"&lt; 1,00",IF(G1233&lt;Premissas!$C$9,"1,00 – 1,19",IF(G1233&lt;Premissas!$C$10,"1,20 – 1,39",IF(G1233&lt;Premissas!$C$11,"1,40 – 1,59",IF(G1233&lt;Premissas!$C$12,"1,60 – 1,99","≥ 2,00"))))))</f>
        <v>1,20 – 1,39</v>
      </c>
      <c r="L1233" s="64">
        <f>IF(G1233="","",MIN(Premissas!$C$17,IF(G1233&lt;Premissas!$C$8,Premissas!$E$7,IF(G1233&lt;Premissas!$C$9,Premissas!$E$8,IF(G1233&lt;Premissas!$C$10,Premissas!$E$9,IF(G1233&lt;Premissas!$C$11,Premissas!$E$10,IF(G1233&lt;Premissas!$C$12,Premissas!$E$11,Premissas!$E$12)))))))</f>
        <v>200</v>
      </c>
      <c r="M1233" s="65">
        <f>IF(OR(L1233="",L1233=0),0,L1233/Premissas!$C$16)</f>
        <v>7.6923076923076925</v>
      </c>
      <c r="N1233" s="40" t="str">
        <f>IF(L1233&gt;=Premissas!$C$17,"SIM","NÃO")</f>
        <v>NÃO</v>
      </c>
    </row>
    <row r="1234" spans="1:14" ht="15" customHeight="1">
      <c r="A1234" s="40">
        <v>8</v>
      </c>
      <c r="B1234" s="40" t="s">
        <v>828</v>
      </c>
      <c r="C1234" s="40" t="s">
        <v>829</v>
      </c>
      <c r="D1234" s="40">
        <v>1965</v>
      </c>
      <c r="E1234" s="40" t="s">
        <v>1941</v>
      </c>
      <c r="F1234" s="40">
        <f>COUNTIFS(Detalhe_Registro!$A:$A,A1234,Detalhe_Registro!$D:$D,B1234)</f>
        <v>4</v>
      </c>
      <c r="G1234" s="63">
        <v>0.85</v>
      </c>
      <c r="H1234" s="63">
        <v>0.74318200000000001</v>
      </c>
      <c r="I1234" s="62">
        <f>SUMIFS(Detalhe_Registro!$F:$F,Detalhe_Registro!$A:$A,A1234,Detalhe_Registro!$D:$D,B1234)</f>
        <v>5544</v>
      </c>
      <c r="J1234" s="63">
        <f>SUMIFS(Detalhe_Registro!$G:$G,Detalhe_Registro!$A:$A,A1234,Detalhe_Registro!$D:$D,B1234)</f>
        <v>328.52</v>
      </c>
      <c r="K1234" s="40" t="str">
        <f>IF(G1234="","",IF(G1234&lt;Premissas!$C$8,"&lt; 1,00",IF(G1234&lt;Premissas!$C$9,"1,00 – 1,19",IF(G1234&lt;Premissas!$C$10,"1,20 – 1,39",IF(G1234&lt;Premissas!$C$11,"1,40 – 1,59",IF(G1234&lt;Premissas!$C$12,"1,60 – 1,99","≥ 2,00"))))))</f>
        <v>&lt; 1,00</v>
      </c>
      <c r="L1234" s="64">
        <f>IF(G1234="","",MIN(Premissas!$C$17,IF(G1234&lt;Premissas!$C$8,Premissas!$E$7,IF(G1234&lt;Premissas!$C$9,Premissas!$E$8,IF(G1234&lt;Premissas!$C$10,Premissas!$E$9,IF(G1234&lt;Premissas!$C$11,Premissas!$E$10,IF(G1234&lt;Premissas!$C$12,Premissas!$E$11,Premissas!$E$12)))))))</f>
        <v>0</v>
      </c>
      <c r="M1234" s="65">
        <f>IF(OR(L1234="",L1234=0),0,L1234/Premissas!$C$16)</f>
        <v>0</v>
      </c>
      <c r="N1234" s="40" t="str">
        <f>IF(L1234&gt;=Premissas!$C$17,"SIM","NÃO")</f>
        <v>NÃO</v>
      </c>
    </row>
    <row r="1235" spans="1:14" ht="15" customHeight="1">
      <c r="A1235" s="40">
        <v>8</v>
      </c>
      <c r="B1235" s="40" t="s">
        <v>1140</v>
      </c>
      <c r="C1235" s="40" t="s">
        <v>1141</v>
      </c>
      <c r="D1235" s="40">
        <v>1965</v>
      </c>
      <c r="E1235" s="40" t="s">
        <v>1939</v>
      </c>
      <c r="F1235" s="40">
        <f>COUNTIFS(Detalhe_Registro!$A:$A,A1235,Detalhe_Registro!$D:$D,B1235)</f>
        <v>4</v>
      </c>
      <c r="G1235" s="63">
        <v>6.4375</v>
      </c>
      <c r="H1235" s="63">
        <v>3.5369320000000002</v>
      </c>
      <c r="I1235" s="62">
        <f>SUMIFS(Detalhe_Registro!$F:$F,Detalhe_Registro!$A:$A,A1235,Detalhe_Registro!$D:$D,B1235)</f>
        <v>2668</v>
      </c>
      <c r="J1235" s="63">
        <f>SUMIFS(Detalhe_Registro!$G:$G,Detalhe_Registro!$A:$A,A1235,Detalhe_Registro!$D:$D,B1235)</f>
        <v>181.24</v>
      </c>
      <c r="K1235" s="40" t="str">
        <f>IF(G1235="","",IF(G1235&lt;Premissas!$C$8,"&lt; 1,00",IF(G1235&lt;Premissas!$C$9,"1,00 – 1,19",IF(G1235&lt;Premissas!$C$10,"1,20 – 1,39",IF(G1235&lt;Premissas!$C$11,"1,40 – 1,59",IF(G1235&lt;Premissas!$C$12,"1,60 – 1,99","≥ 2,00"))))))</f>
        <v>≥ 2,00</v>
      </c>
      <c r="L1235" s="64">
        <f>IF(G1235="","",MIN(Premissas!$C$17,IF(G1235&lt;Premissas!$C$8,Premissas!$E$7,IF(G1235&lt;Premissas!$C$9,Premissas!$E$8,IF(G1235&lt;Premissas!$C$10,Premissas!$E$9,IF(G1235&lt;Premissas!$C$11,Premissas!$E$10,IF(G1235&lt;Premissas!$C$12,Premissas!$E$11,Premissas!$E$12)))))))</f>
        <v>750</v>
      </c>
      <c r="M1235" s="65">
        <f>IF(OR(L1235="",L1235=0),0,L1235/Premissas!$C$16)</f>
        <v>28.846153846153847</v>
      </c>
      <c r="N1235" s="40" t="str">
        <f>IF(L1235&gt;=Premissas!$C$17,"SIM","NÃO")</f>
        <v>SIM</v>
      </c>
    </row>
    <row r="1236" spans="1:14" ht="15" customHeight="1">
      <c r="A1236" s="40">
        <v>8</v>
      </c>
      <c r="B1236" s="40" t="s">
        <v>1030</v>
      </c>
      <c r="C1236" s="40" t="s">
        <v>1031</v>
      </c>
      <c r="D1236" s="40">
        <v>1965</v>
      </c>
      <c r="E1236" s="40" t="s">
        <v>21</v>
      </c>
      <c r="F1236" s="40">
        <f>COUNTIFS(Detalhe_Registro!$A:$A,A1236,Detalhe_Registro!$D:$D,B1236)</f>
        <v>2</v>
      </c>
      <c r="G1236" s="63">
        <v>0.4375</v>
      </c>
      <c r="H1236" s="63">
        <v>0.4375</v>
      </c>
      <c r="I1236" s="62">
        <f>SUMIFS(Detalhe_Registro!$F:$F,Detalhe_Registro!$A:$A,A1236,Detalhe_Registro!$D:$D,B1236)</f>
        <v>242</v>
      </c>
      <c r="J1236" s="63">
        <f>SUMIFS(Detalhe_Registro!$G:$G,Detalhe_Registro!$A:$A,A1236,Detalhe_Registro!$D:$D,B1236)</f>
        <v>34.020000000000003</v>
      </c>
      <c r="K1236" s="40" t="str">
        <f>IF(G1236="","",IF(G1236&lt;Premissas!$C$8,"&lt; 1,00",IF(G1236&lt;Premissas!$C$9,"1,00 – 1,19",IF(G1236&lt;Premissas!$C$10,"1,20 – 1,39",IF(G1236&lt;Premissas!$C$11,"1,40 – 1,59",IF(G1236&lt;Premissas!$C$12,"1,60 – 1,99","≥ 2,00"))))))</f>
        <v>&lt; 1,00</v>
      </c>
      <c r="L1236" s="64">
        <f>IF(G1236="","",MIN(Premissas!$C$17,IF(G1236&lt;Premissas!$C$8,Premissas!$E$7,IF(G1236&lt;Premissas!$C$9,Premissas!$E$8,IF(G1236&lt;Premissas!$C$10,Premissas!$E$9,IF(G1236&lt;Premissas!$C$11,Premissas!$E$10,IF(G1236&lt;Premissas!$C$12,Premissas!$E$11,Premissas!$E$12)))))))</f>
        <v>0</v>
      </c>
      <c r="M1236" s="65">
        <f>IF(OR(L1236="",L1236=0),0,L1236/Premissas!$C$16)</f>
        <v>0</v>
      </c>
      <c r="N1236" s="40" t="str">
        <f>IF(L1236&gt;=Premissas!$C$17,"SIM","NÃO")</f>
        <v>NÃO</v>
      </c>
    </row>
    <row r="1237" spans="1:14" ht="15" customHeight="1">
      <c r="A1237" s="40">
        <v>8</v>
      </c>
      <c r="B1237" s="40" t="s">
        <v>1888</v>
      </c>
      <c r="C1237" s="40" t="s">
        <v>1889</v>
      </c>
      <c r="D1237" s="40">
        <v>1965</v>
      </c>
      <c r="E1237" s="40" t="s">
        <v>21</v>
      </c>
      <c r="F1237" s="40">
        <f>COUNTIFS(Detalhe_Registro!$A:$A,A1237,Detalhe_Registro!$D:$D,B1237)</f>
        <v>2</v>
      </c>
      <c r="G1237" s="63">
        <v>0.8125</v>
      </c>
      <c r="H1237" s="63">
        <v>0.8125</v>
      </c>
      <c r="I1237" s="62">
        <f>SUMIFS(Detalhe_Registro!$F:$F,Detalhe_Registro!$A:$A,A1237,Detalhe_Registro!$D:$D,B1237)</f>
        <v>458</v>
      </c>
      <c r="J1237" s="63">
        <f>SUMIFS(Detalhe_Registro!$G:$G,Detalhe_Registro!$A:$A,A1237,Detalhe_Registro!$D:$D,B1237)</f>
        <v>36.44</v>
      </c>
      <c r="K1237" s="40" t="str">
        <f>IF(G1237="","",IF(G1237&lt;Premissas!$C$8,"&lt; 1,00",IF(G1237&lt;Premissas!$C$9,"1,00 – 1,19",IF(G1237&lt;Premissas!$C$10,"1,20 – 1,39",IF(G1237&lt;Premissas!$C$11,"1,40 – 1,59",IF(G1237&lt;Premissas!$C$12,"1,60 – 1,99","≥ 2,00"))))))</f>
        <v>&lt; 1,00</v>
      </c>
      <c r="L1237" s="64">
        <f>IF(G1237="","",MIN(Premissas!$C$17,IF(G1237&lt;Premissas!$C$8,Premissas!$E$7,IF(G1237&lt;Premissas!$C$9,Premissas!$E$8,IF(G1237&lt;Premissas!$C$10,Premissas!$E$9,IF(G1237&lt;Premissas!$C$11,Premissas!$E$10,IF(G1237&lt;Premissas!$C$12,Premissas!$E$11,Premissas!$E$12)))))))</f>
        <v>0</v>
      </c>
      <c r="M1237" s="65">
        <f>IF(OR(L1237="",L1237=0),0,L1237/Premissas!$C$16)</f>
        <v>0</v>
      </c>
      <c r="N1237" s="40" t="str">
        <f>IF(L1237&gt;=Premissas!$C$17,"SIM","NÃO")</f>
        <v>NÃO</v>
      </c>
    </row>
    <row r="1238" spans="1:14" ht="15" customHeight="1">
      <c r="A1238" s="40">
        <v>8</v>
      </c>
      <c r="B1238" s="40" t="s">
        <v>870</v>
      </c>
      <c r="C1238" s="40" t="s">
        <v>871</v>
      </c>
      <c r="D1238" s="40">
        <v>1965</v>
      </c>
      <c r="E1238" s="40" t="s">
        <v>22</v>
      </c>
      <c r="F1238" s="40">
        <f>COUNTIFS(Detalhe_Registro!$A:$A,A1238,Detalhe_Registro!$D:$D,B1238)</f>
        <v>2</v>
      </c>
      <c r="G1238" s="63">
        <v>0.65</v>
      </c>
      <c r="H1238" s="63">
        <v>0.65</v>
      </c>
      <c r="I1238" s="62">
        <f>SUMIFS(Detalhe_Registro!$F:$F,Detalhe_Registro!$A:$A,A1238,Detalhe_Registro!$D:$D,B1238)</f>
        <v>5496</v>
      </c>
      <c r="J1238" s="63">
        <f>SUMIFS(Detalhe_Registro!$G:$G,Detalhe_Registro!$A:$A,A1238,Detalhe_Registro!$D:$D,B1238)</f>
        <v>430.72</v>
      </c>
      <c r="K1238" s="40" t="str">
        <f>IF(G1238="","",IF(G1238&lt;Premissas!$C$8,"&lt; 1,00",IF(G1238&lt;Premissas!$C$9,"1,00 – 1,19",IF(G1238&lt;Premissas!$C$10,"1,20 – 1,39",IF(G1238&lt;Premissas!$C$11,"1,40 – 1,59",IF(G1238&lt;Premissas!$C$12,"1,60 – 1,99","≥ 2,00"))))))</f>
        <v>&lt; 1,00</v>
      </c>
      <c r="L1238" s="64">
        <f>IF(G1238="","",MIN(Premissas!$C$17,IF(G1238&lt;Premissas!$C$8,Premissas!$E$7,IF(G1238&lt;Premissas!$C$9,Premissas!$E$8,IF(G1238&lt;Premissas!$C$10,Premissas!$E$9,IF(G1238&lt;Premissas!$C$11,Premissas!$E$10,IF(G1238&lt;Premissas!$C$12,Premissas!$E$11,Premissas!$E$12)))))))</f>
        <v>0</v>
      </c>
      <c r="M1238" s="65">
        <f>IF(OR(L1238="",L1238=0),0,L1238/Premissas!$C$16)</f>
        <v>0</v>
      </c>
      <c r="N1238" s="40" t="str">
        <f>IF(L1238&gt;=Premissas!$C$17,"SIM","NÃO")</f>
        <v>NÃO</v>
      </c>
    </row>
    <row r="1239" spans="1:14" ht="15" customHeight="1">
      <c r="A1239" s="40">
        <v>8</v>
      </c>
      <c r="B1239" s="40" t="s">
        <v>904</v>
      </c>
      <c r="C1239" s="40" t="s">
        <v>905</v>
      </c>
      <c r="D1239" s="40">
        <v>1965</v>
      </c>
      <c r="E1239" s="40" t="s">
        <v>22</v>
      </c>
      <c r="F1239" s="40">
        <f>COUNTIFS(Detalhe_Registro!$A:$A,A1239,Detalhe_Registro!$D:$D,B1239)</f>
        <v>2</v>
      </c>
      <c r="G1239" s="63">
        <v>0.5</v>
      </c>
      <c r="H1239" s="63">
        <v>0.5</v>
      </c>
      <c r="I1239" s="62">
        <f>SUMIFS(Detalhe_Registro!$F:$F,Detalhe_Registro!$A:$A,A1239,Detalhe_Registro!$D:$D,B1239)</f>
        <v>4850</v>
      </c>
      <c r="J1239" s="63">
        <f>SUMIFS(Detalhe_Registro!$G:$G,Detalhe_Registro!$A:$A,A1239,Detalhe_Registro!$D:$D,B1239)</f>
        <v>467.58</v>
      </c>
      <c r="K1239" s="40" t="str">
        <f>IF(G1239="","",IF(G1239&lt;Premissas!$C$8,"&lt; 1,00",IF(G1239&lt;Premissas!$C$9,"1,00 – 1,19",IF(G1239&lt;Premissas!$C$10,"1,20 – 1,39",IF(G1239&lt;Premissas!$C$11,"1,40 – 1,59",IF(G1239&lt;Premissas!$C$12,"1,60 – 1,99","≥ 2,00"))))))</f>
        <v>&lt; 1,00</v>
      </c>
      <c r="L1239" s="64">
        <f>IF(G1239="","",MIN(Premissas!$C$17,IF(G1239&lt;Premissas!$C$8,Premissas!$E$7,IF(G1239&lt;Premissas!$C$9,Premissas!$E$8,IF(G1239&lt;Premissas!$C$10,Premissas!$E$9,IF(G1239&lt;Premissas!$C$11,Premissas!$E$10,IF(G1239&lt;Premissas!$C$12,Premissas!$E$11,Premissas!$E$12)))))))</f>
        <v>0</v>
      </c>
      <c r="M1239" s="65">
        <f>IF(OR(L1239="",L1239=0),0,L1239/Premissas!$C$16)</f>
        <v>0</v>
      </c>
      <c r="N1239" s="40" t="str">
        <f>IF(L1239&gt;=Premissas!$C$17,"SIM","NÃO")</f>
        <v>NÃO</v>
      </c>
    </row>
    <row r="1240" spans="1:14" ht="15" customHeight="1">
      <c r="A1240" s="40">
        <v>8</v>
      </c>
      <c r="B1240" s="40" t="s">
        <v>1230</v>
      </c>
      <c r="C1240" s="40" t="s">
        <v>1231</v>
      </c>
      <c r="D1240" s="40">
        <v>7801</v>
      </c>
      <c r="E1240" s="40" t="s">
        <v>21</v>
      </c>
      <c r="F1240" s="40">
        <f>COUNTIFS(Detalhe_Registro!$A:$A,A1240,Detalhe_Registro!$D:$D,B1240)</f>
        <v>1</v>
      </c>
      <c r="G1240" s="63">
        <v>1.4375</v>
      </c>
      <c r="H1240" s="63">
        <v>1.4375</v>
      </c>
      <c r="I1240" s="62">
        <f>SUMIFS(Detalhe_Registro!$F:$F,Detalhe_Registro!$A:$A,A1240,Detalhe_Registro!$D:$D,B1240)</f>
        <v>1029</v>
      </c>
      <c r="J1240" s="63">
        <f>SUMIFS(Detalhe_Registro!$G:$G,Detalhe_Registro!$A:$A,A1240,Detalhe_Registro!$D:$D,B1240)</f>
        <v>45.11</v>
      </c>
      <c r="K1240" s="40" t="str">
        <f>IF(G1240="","",IF(G1240&lt;Premissas!$C$8,"&lt; 1,00",IF(G1240&lt;Premissas!$C$9,"1,00 – 1,19",IF(G1240&lt;Premissas!$C$10,"1,20 – 1,39",IF(G1240&lt;Premissas!$C$11,"1,40 – 1,59",IF(G1240&lt;Premissas!$C$12,"1,60 – 1,99","≥ 2,00"))))))</f>
        <v>1,40 – 1,59</v>
      </c>
      <c r="L1240" s="64">
        <f>IF(G1240="","",MIN(Premissas!$C$17,IF(G1240&lt;Premissas!$C$8,Premissas!$E$7,IF(G1240&lt;Premissas!$C$9,Premissas!$E$8,IF(G1240&lt;Premissas!$C$10,Premissas!$E$9,IF(G1240&lt;Premissas!$C$11,Premissas!$E$10,IF(G1240&lt;Premissas!$C$12,Premissas!$E$11,Premissas!$E$12)))))))</f>
        <v>350</v>
      </c>
      <c r="M1240" s="65">
        <f>IF(OR(L1240="",L1240=0),0,L1240/Premissas!$C$16)</f>
        <v>13.461538461538462</v>
      </c>
      <c r="N1240" s="40" t="str">
        <f>IF(L1240&gt;=Premissas!$C$17,"SIM","NÃO")</f>
        <v>NÃO</v>
      </c>
    </row>
    <row r="1241" spans="1:14" ht="15" customHeight="1">
      <c r="A1241" s="40">
        <v>8</v>
      </c>
      <c r="B1241" s="40" t="s">
        <v>1870</v>
      </c>
      <c r="C1241" s="40" t="s">
        <v>1871</v>
      </c>
      <c r="D1241" s="40">
        <v>1965</v>
      </c>
      <c r="E1241" s="40" t="s">
        <v>21</v>
      </c>
      <c r="F1241" s="40">
        <f>COUNTIFS(Detalhe_Registro!$A:$A,A1241,Detalhe_Registro!$D:$D,B1241)</f>
        <v>2</v>
      </c>
      <c r="G1241" s="63">
        <v>1.4375</v>
      </c>
      <c r="H1241" s="63">
        <v>1.4375</v>
      </c>
      <c r="I1241" s="62">
        <f>SUMIFS(Detalhe_Registro!$F:$F,Detalhe_Registro!$A:$A,A1241,Detalhe_Registro!$D:$D,B1241)</f>
        <v>366</v>
      </c>
      <c r="J1241" s="63">
        <f>SUMIFS(Detalhe_Registro!$G:$G,Detalhe_Registro!$A:$A,A1241,Detalhe_Registro!$D:$D,B1241)</f>
        <v>15.94</v>
      </c>
      <c r="K1241" s="40" t="str">
        <f>IF(G1241="","",IF(G1241&lt;Premissas!$C$8,"&lt; 1,00",IF(G1241&lt;Premissas!$C$9,"1,00 – 1,19",IF(G1241&lt;Premissas!$C$10,"1,20 – 1,39",IF(G1241&lt;Premissas!$C$11,"1,40 – 1,59",IF(G1241&lt;Premissas!$C$12,"1,60 – 1,99","≥ 2,00"))))))</f>
        <v>1,40 – 1,59</v>
      </c>
      <c r="L1241" s="64">
        <f>IF(G1241="","",MIN(Premissas!$C$17,IF(G1241&lt;Premissas!$C$8,Premissas!$E$7,IF(G1241&lt;Premissas!$C$9,Premissas!$E$8,IF(G1241&lt;Premissas!$C$10,Premissas!$E$9,IF(G1241&lt;Premissas!$C$11,Premissas!$E$10,IF(G1241&lt;Premissas!$C$12,Premissas!$E$11,Premissas!$E$12)))))))</f>
        <v>350</v>
      </c>
      <c r="M1241" s="65">
        <f>IF(OR(L1241="",L1241=0),0,L1241/Premissas!$C$16)</f>
        <v>13.461538461538462</v>
      </c>
      <c r="N1241" s="40" t="str">
        <f>IF(L1241&gt;=Premissas!$C$17,"SIM","NÃO")</f>
        <v>NÃO</v>
      </c>
    </row>
    <row r="1242" spans="1:14" ht="15" customHeight="1">
      <c r="A1242" s="40">
        <v>8</v>
      </c>
      <c r="B1242" s="40" t="s">
        <v>1076</v>
      </c>
      <c r="C1242" s="40" t="s">
        <v>1077</v>
      </c>
      <c r="D1242" s="40">
        <v>1965</v>
      </c>
      <c r="E1242" s="40" t="s">
        <v>19</v>
      </c>
      <c r="F1242" s="40">
        <f>COUNTIFS(Detalhe_Registro!$A:$A,A1242,Detalhe_Registro!$D:$D,B1242)</f>
        <v>2</v>
      </c>
      <c r="G1242" s="63">
        <v>0.54545500000000002</v>
      </c>
      <c r="H1242" s="63">
        <v>0.54545500000000002</v>
      </c>
      <c r="I1242" s="62">
        <f>SUMIFS(Detalhe_Registro!$F:$F,Detalhe_Registro!$A:$A,A1242,Detalhe_Registro!$D:$D,B1242)</f>
        <v>542</v>
      </c>
      <c r="J1242" s="63">
        <f>SUMIFS(Detalhe_Registro!$G:$G,Detalhe_Registro!$A:$A,A1242,Detalhe_Registro!$D:$D,B1242)</f>
        <v>43.98</v>
      </c>
      <c r="K1242" s="40" t="str">
        <f>IF(G1242="","",IF(G1242&lt;Premissas!$C$8,"&lt; 1,00",IF(G1242&lt;Premissas!$C$9,"1,00 – 1,19",IF(G1242&lt;Premissas!$C$10,"1,20 – 1,39",IF(G1242&lt;Premissas!$C$11,"1,40 – 1,59",IF(G1242&lt;Premissas!$C$12,"1,60 – 1,99","≥ 2,00"))))))</f>
        <v>&lt; 1,00</v>
      </c>
      <c r="L1242" s="64">
        <f>IF(G1242="","",MIN(Premissas!$C$17,IF(G1242&lt;Premissas!$C$8,Premissas!$E$7,IF(G1242&lt;Premissas!$C$9,Premissas!$E$8,IF(G1242&lt;Premissas!$C$10,Premissas!$E$9,IF(G1242&lt;Premissas!$C$11,Premissas!$E$10,IF(G1242&lt;Premissas!$C$12,Premissas!$E$11,Premissas!$E$12)))))))</f>
        <v>0</v>
      </c>
      <c r="M1242" s="65">
        <f>IF(OR(L1242="",L1242=0),0,L1242/Premissas!$C$16)</f>
        <v>0</v>
      </c>
      <c r="N1242" s="40" t="str">
        <f>IF(L1242&gt;=Premissas!$C$17,"SIM","NÃO")</f>
        <v>NÃO</v>
      </c>
    </row>
    <row r="1243" spans="1:14" ht="15" customHeight="1">
      <c r="A1243" s="40">
        <v>8</v>
      </c>
      <c r="B1243" s="40" t="s">
        <v>1864</v>
      </c>
      <c r="C1243" s="40" t="s">
        <v>1865</v>
      </c>
      <c r="D1243" s="40">
        <v>1965</v>
      </c>
      <c r="E1243" s="40" t="s">
        <v>1939</v>
      </c>
      <c r="F1243" s="40">
        <f>COUNTIFS(Detalhe_Registro!$A:$A,A1243,Detalhe_Registro!$D:$D,B1243)</f>
        <v>4</v>
      </c>
      <c r="G1243" s="63">
        <v>1.625</v>
      </c>
      <c r="H1243" s="63">
        <v>0.99431800000000004</v>
      </c>
      <c r="I1243" s="62">
        <f>SUMIFS(Detalhe_Registro!$F:$F,Detalhe_Registro!$A:$A,A1243,Detalhe_Registro!$D:$D,B1243)</f>
        <v>1078</v>
      </c>
      <c r="J1243" s="63">
        <f>SUMIFS(Detalhe_Registro!$G:$G,Detalhe_Registro!$A:$A,A1243,Detalhe_Registro!$D:$D,B1243)</f>
        <v>132.51999999999998</v>
      </c>
      <c r="K1243" s="40" t="str">
        <f>IF(G1243="","",IF(G1243&lt;Premissas!$C$8,"&lt; 1,00",IF(G1243&lt;Premissas!$C$9,"1,00 – 1,19",IF(G1243&lt;Premissas!$C$10,"1,20 – 1,39",IF(G1243&lt;Premissas!$C$11,"1,40 – 1,59",IF(G1243&lt;Premissas!$C$12,"1,60 – 1,99","≥ 2,00"))))))</f>
        <v>1,60 – 1,99</v>
      </c>
      <c r="L1243" s="64">
        <f>IF(G1243="","",MIN(Premissas!$C$17,IF(G1243&lt;Premissas!$C$8,Premissas!$E$7,IF(G1243&lt;Premissas!$C$9,Premissas!$E$8,IF(G1243&lt;Premissas!$C$10,Premissas!$E$9,IF(G1243&lt;Premissas!$C$11,Premissas!$E$10,IF(G1243&lt;Premissas!$C$12,Premissas!$E$11,Premissas!$E$12)))))))</f>
        <v>500</v>
      </c>
      <c r="M1243" s="65">
        <f>IF(OR(L1243="",L1243=0),0,L1243/Premissas!$C$16)</f>
        <v>19.23076923076923</v>
      </c>
      <c r="N1243" s="40" t="str">
        <f>IF(L1243&gt;=Premissas!$C$17,"SIM","NÃO")</f>
        <v>NÃO</v>
      </c>
    </row>
    <row r="1244" spans="1:14" ht="15" customHeight="1">
      <c r="A1244" s="40">
        <v>8</v>
      </c>
      <c r="B1244" s="40" t="s">
        <v>1036</v>
      </c>
      <c r="C1244" s="40" t="s">
        <v>1037</v>
      </c>
      <c r="D1244" s="40">
        <v>1965</v>
      </c>
      <c r="E1244" s="40" t="s">
        <v>19</v>
      </c>
      <c r="F1244" s="40">
        <f>COUNTIFS(Detalhe_Registro!$A:$A,A1244,Detalhe_Registro!$D:$D,B1244)</f>
        <v>2</v>
      </c>
      <c r="G1244" s="63">
        <v>0.77272700000000005</v>
      </c>
      <c r="H1244" s="63">
        <v>0.77272700000000005</v>
      </c>
      <c r="I1244" s="62">
        <f>SUMIFS(Detalhe_Registro!$F:$F,Detalhe_Registro!$A:$A,A1244,Detalhe_Registro!$D:$D,B1244)</f>
        <v>3608</v>
      </c>
      <c r="J1244" s="63">
        <f>SUMIFS(Detalhe_Registro!$G:$G,Detalhe_Registro!$A:$A,A1244,Detalhe_Registro!$D:$D,B1244)</f>
        <v>207.14</v>
      </c>
      <c r="K1244" s="40" t="str">
        <f>IF(G1244="","",IF(G1244&lt;Premissas!$C$8,"&lt; 1,00",IF(G1244&lt;Premissas!$C$9,"1,00 – 1,19",IF(G1244&lt;Premissas!$C$10,"1,20 – 1,39",IF(G1244&lt;Premissas!$C$11,"1,40 – 1,59",IF(G1244&lt;Premissas!$C$12,"1,60 – 1,99","≥ 2,00"))))))</f>
        <v>&lt; 1,00</v>
      </c>
      <c r="L1244" s="64">
        <f>IF(G1244="","",MIN(Premissas!$C$17,IF(G1244&lt;Premissas!$C$8,Premissas!$E$7,IF(G1244&lt;Premissas!$C$9,Premissas!$E$8,IF(G1244&lt;Premissas!$C$10,Premissas!$E$9,IF(G1244&lt;Premissas!$C$11,Premissas!$E$10,IF(G1244&lt;Premissas!$C$12,Premissas!$E$11,Premissas!$E$12)))))))</f>
        <v>0</v>
      </c>
      <c r="M1244" s="65">
        <f>IF(OR(L1244="",L1244=0),0,L1244/Premissas!$C$16)</f>
        <v>0</v>
      </c>
      <c r="N1244" s="40" t="str">
        <f>IF(L1244&gt;=Premissas!$C$17,"SIM","NÃO")</f>
        <v>NÃO</v>
      </c>
    </row>
    <row r="1245" spans="1:14" ht="15" customHeight="1">
      <c r="A1245" s="40">
        <v>8</v>
      </c>
      <c r="B1245" s="40" t="s">
        <v>1828</v>
      </c>
      <c r="C1245" s="40" t="s">
        <v>1829</v>
      </c>
      <c r="D1245" s="40">
        <v>1965</v>
      </c>
      <c r="E1245" s="40" t="s">
        <v>19</v>
      </c>
      <c r="F1245" s="40">
        <f>COUNTIFS(Detalhe_Registro!$A:$A,A1245,Detalhe_Registro!$D:$D,B1245)</f>
        <v>2</v>
      </c>
      <c r="G1245" s="63">
        <v>1.045455</v>
      </c>
      <c r="H1245" s="63">
        <v>1.045455</v>
      </c>
      <c r="I1245" s="62">
        <f>SUMIFS(Detalhe_Registro!$F:$F,Detalhe_Registro!$A:$A,A1245,Detalhe_Registro!$D:$D,B1245)</f>
        <v>716</v>
      </c>
      <c r="J1245" s="63">
        <f>SUMIFS(Detalhe_Registro!$G:$G,Detalhe_Registro!$A:$A,A1245,Detalhe_Registro!$D:$D,B1245)</f>
        <v>31.24</v>
      </c>
      <c r="K1245" s="40" t="str">
        <f>IF(G1245="","",IF(G1245&lt;Premissas!$C$8,"&lt; 1,00",IF(G1245&lt;Premissas!$C$9,"1,00 – 1,19",IF(G1245&lt;Premissas!$C$10,"1,20 – 1,39",IF(G1245&lt;Premissas!$C$11,"1,40 – 1,59",IF(G1245&lt;Premissas!$C$12,"1,60 – 1,99","≥ 2,00"))))))</f>
        <v>1,00 – 1,19</v>
      </c>
      <c r="L1245" s="64">
        <f>IF(G1245="","",MIN(Premissas!$C$17,IF(G1245&lt;Premissas!$C$8,Premissas!$E$7,IF(G1245&lt;Premissas!$C$9,Premissas!$E$8,IF(G1245&lt;Premissas!$C$10,Premissas!$E$9,IF(G1245&lt;Premissas!$C$11,Premissas!$E$10,IF(G1245&lt;Premissas!$C$12,Premissas!$E$11,Premissas!$E$12)))))))</f>
        <v>100</v>
      </c>
      <c r="M1245" s="65">
        <f>IF(OR(L1245="",L1245=0),0,L1245/Premissas!$C$16)</f>
        <v>3.8461538461538463</v>
      </c>
      <c r="N1245" s="40" t="str">
        <f>IF(L1245&gt;=Premissas!$C$17,"SIM","NÃO")</f>
        <v>NÃO</v>
      </c>
    </row>
    <row r="1246" spans="1:14" ht="15" customHeight="1">
      <c r="A1246" s="40">
        <v>8</v>
      </c>
      <c r="B1246" s="40" t="s">
        <v>1228</v>
      </c>
      <c r="C1246" s="40" t="s">
        <v>1229</v>
      </c>
      <c r="D1246" s="40">
        <v>1965</v>
      </c>
      <c r="E1246" s="40" t="s">
        <v>1939</v>
      </c>
      <c r="F1246" s="40">
        <f>COUNTIFS(Detalhe_Registro!$A:$A,A1246,Detalhe_Registro!$D:$D,B1246)</f>
        <v>4</v>
      </c>
      <c r="G1246" s="63">
        <v>7.75</v>
      </c>
      <c r="H1246" s="63">
        <v>4.125</v>
      </c>
      <c r="I1246" s="62">
        <f>SUMIFS(Detalhe_Registro!$F:$F,Detalhe_Registro!$A:$A,A1246,Detalhe_Registro!$D:$D,B1246)</f>
        <v>2278</v>
      </c>
      <c r="J1246" s="63">
        <f>SUMIFS(Detalhe_Registro!$G:$G,Detalhe_Registro!$A:$A,A1246,Detalhe_Registro!$D:$D,B1246)</f>
        <v>197.82000000000002</v>
      </c>
      <c r="K1246" s="40" t="str">
        <f>IF(G1246="","",IF(G1246&lt;Premissas!$C$8,"&lt; 1,00",IF(G1246&lt;Premissas!$C$9,"1,00 – 1,19",IF(G1246&lt;Premissas!$C$10,"1,20 – 1,39",IF(G1246&lt;Premissas!$C$11,"1,40 – 1,59",IF(G1246&lt;Premissas!$C$12,"1,60 – 1,99","≥ 2,00"))))))</f>
        <v>≥ 2,00</v>
      </c>
      <c r="L1246" s="64">
        <f>IF(G1246="","",MIN(Premissas!$C$17,IF(G1246&lt;Premissas!$C$8,Premissas!$E$7,IF(G1246&lt;Premissas!$C$9,Premissas!$E$8,IF(G1246&lt;Premissas!$C$10,Premissas!$E$9,IF(G1246&lt;Premissas!$C$11,Premissas!$E$10,IF(G1246&lt;Premissas!$C$12,Premissas!$E$11,Premissas!$E$12)))))))</f>
        <v>750</v>
      </c>
      <c r="M1246" s="65">
        <f>IF(OR(L1246="",L1246=0),0,L1246/Premissas!$C$16)</f>
        <v>28.846153846153847</v>
      </c>
      <c r="N1246" s="40" t="str">
        <f>IF(L1246&gt;=Premissas!$C$17,"SIM","NÃO")</f>
        <v>SIM</v>
      </c>
    </row>
    <row r="1247" spans="1:14" ht="15" customHeight="1">
      <c r="A1247" s="40">
        <v>8</v>
      </c>
      <c r="B1247" s="40" t="s">
        <v>1046</v>
      </c>
      <c r="C1247" s="40" t="s">
        <v>1047</v>
      </c>
      <c r="D1247" s="40">
        <v>1965</v>
      </c>
      <c r="E1247" s="40" t="s">
        <v>1937</v>
      </c>
      <c r="F1247" s="40">
        <f>COUNTIFS(Detalhe_Registro!$A:$A,A1247,Detalhe_Registro!$D:$D,B1247)</f>
        <v>4</v>
      </c>
      <c r="G1247" s="63">
        <v>1.3529409999999999</v>
      </c>
      <c r="H1247" s="63">
        <v>1.082721</v>
      </c>
      <c r="I1247" s="62">
        <f>SUMIFS(Detalhe_Registro!$F:$F,Detalhe_Registro!$A:$A,A1247,Detalhe_Registro!$D:$D,B1247)</f>
        <v>6950</v>
      </c>
      <c r="J1247" s="63">
        <f>SUMIFS(Detalhe_Registro!$G:$G,Detalhe_Registro!$A:$A,A1247,Detalhe_Registro!$D:$D,B1247)</f>
        <v>365.24</v>
      </c>
      <c r="K1247" s="40" t="str">
        <f>IF(G1247="","",IF(G1247&lt;Premissas!$C$8,"&lt; 1,00",IF(G1247&lt;Premissas!$C$9,"1,00 – 1,19",IF(G1247&lt;Premissas!$C$10,"1,20 – 1,39",IF(G1247&lt;Premissas!$C$11,"1,40 – 1,59",IF(G1247&lt;Premissas!$C$12,"1,60 – 1,99","≥ 2,00"))))))</f>
        <v>1,20 – 1,39</v>
      </c>
      <c r="L1247" s="64">
        <f>IF(G1247="","",MIN(Premissas!$C$17,IF(G1247&lt;Premissas!$C$8,Premissas!$E$7,IF(G1247&lt;Premissas!$C$9,Premissas!$E$8,IF(G1247&lt;Premissas!$C$10,Premissas!$E$9,IF(G1247&lt;Premissas!$C$11,Premissas!$E$10,IF(G1247&lt;Premissas!$C$12,Premissas!$E$11,Premissas!$E$12)))))))</f>
        <v>200</v>
      </c>
      <c r="M1247" s="65">
        <f>IF(OR(L1247="",L1247=0),0,L1247/Premissas!$C$16)</f>
        <v>7.6923076923076925</v>
      </c>
      <c r="N1247" s="40" t="str">
        <f>IF(L1247&gt;=Premissas!$C$17,"SIM","NÃO")</f>
        <v>NÃO</v>
      </c>
    </row>
    <row r="1248" spans="1:14" ht="15" customHeight="1">
      <c r="A1248" s="40">
        <v>8</v>
      </c>
      <c r="B1248" s="40" t="s">
        <v>1290</v>
      </c>
      <c r="C1248" s="40" t="s">
        <v>1291</v>
      </c>
      <c r="D1248" s="40">
        <v>1965</v>
      </c>
      <c r="E1248" s="40" t="s">
        <v>1938</v>
      </c>
      <c r="F1248" s="40">
        <f>COUNTIFS(Detalhe_Registro!$A:$A,A1248,Detalhe_Registro!$D:$D,B1248)</f>
        <v>4</v>
      </c>
      <c r="G1248" s="63">
        <v>9.0909089999999999</v>
      </c>
      <c r="H1248" s="63">
        <v>7.5160429999999998</v>
      </c>
      <c r="I1248" s="62">
        <f>SUMIFS(Detalhe_Registro!$F:$F,Detalhe_Registro!$A:$A,A1248,Detalhe_Registro!$D:$D,B1248)</f>
        <v>6674</v>
      </c>
      <c r="J1248" s="63">
        <f>SUMIFS(Detalhe_Registro!$G:$G,Detalhe_Registro!$A:$A,A1248,Detalhe_Registro!$D:$D,B1248)</f>
        <v>66.080000000000013</v>
      </c>
      <c r="K1248" s="40" t="str">
        <f>IF(G1248="","",IF(G1248&lt;Premissas!$C$8,"&lt; 1,00",IF(G1248&lt;Premissas!$C$9,"1,00 – 1,19",IF(G1248&lt;Premissas!$C$10,"1,20 – 1,39",IF(G1248&lt;Premissas!$C$11,"1,40 – 1,59",IF(G1248&lt;Premissas!$C$12,"1,60 – 1,99","≥ 2,00"))))))</f>
        <v>≥ 2,00</v>
      </c>
      <c r="L1248" s="64">
        <f>IF(G1248="","",MIN(Premissas!$C$17,IF(G1248&lt;Premissas!$C$8,Premissas!$E$7,IF(G1248&lt;Premissas!$C$9,Premissas!$E$8,IF(G1248&lt;Premissas!$C$10,Premissas!$E$9,IF(G1248&lt;Premissas!$C$11,Premissas!$E$10,IF(G1248&lt;Premissas!$C$12,Premissas!$E$11,Premissas!$E$12)))))))</f>
        <v>750</v>
      </c>
      <c r="M1248" s="65">
        <f>IF(OR(L1248="",L1248=0),0,L1248/Premissas!$C$16)</f>
        <v>28.846153846153847</v>
      </c>
      <c r="N1248" s="40" t="str">
        <f>IF(L1248&gt;=Premissas!$C$17,"SIM","NÃO")</f>
        <v>SIM</v>
      </c>
    </row>
    <row r="1249" spans="1:14" ht="15" customHeight="1">
      <c r="A1249" s="40">
        <v>8</v>
      </c>
      <c r="B1249" s="40" t="s">
        <v>1078</v>
      </c>
      <c r="C1249" s="40" t="s">
        <v>1079</v>
      </c>
      <c r="D1249" s="40">
        <v>7801</v>
      </c>
      <c r="E1249" s="40" t="s">
        <v>1939</v>
      </c>
      <c r="F1249" s="40">
        <f>COUNTIFS(Detalhe_Registro!$A:$A,A1249,Detalhe_Registro!$D:$D,B1249)</f>
        <v>2</v>
      </c>
      <c r="G1249" s="63">
        <v>0.31818200000000002</v>
      </c>
      <c r="H1249" s="63">
        <v>0.22159100000000001</v>
      </c>
      <c r="I1249" s="62">
        <f>SUMIFS(Detalhe_Registro!$F:$F,Detalhe_Registro!$A:$A,A1249,Detalhe_Registro!$D:$D,B1249)</f>
        <v>135</v>
      </c>
      <c r="J1249" s="63">
        <f>SUMIFS(Detalhe_Registro!$G:$G,Detalhe_Registro!$A:$A,A1249,Detalhe_Registro!$D:$D,B1249)</f>
        <v>48.11</v>
      </c>
      <c r="K1249" s="40" t="str">
        <f>IF(G1249="","",IF(G1249&lt;Premissas!$C$8,"&lt; 1,00",IF(G1249&lt;Premissas!$C$9,"1,00 – 1,19",IF(G1249&lt;Premissas!$C$10,"1,20 – 1,39",IF(G1249&lt;Premissas!$C$11,"1,40 – 1,59",IF(G1249&lt;Premissas!$C$12,"1,60 – 1,99","≥ 2,00"))))))</f>
        <v>&lt; 1,00</v>
      </c>
      <c r="L1249" s="64">
        <f>IF(G1249="","",MIN(Premissas!$C$17,IF(G1249&lt;Premissas!$C$8,Premissas!$E$7,IF(G1249&lt;Premissas!$C$9,Premissas!$E$8,IF(G1249&lt;Premissas!$C$10,Premissas!$E$9,IF(G1249&lt;Premissas!$C$11,Premissas!$E$10,IF(G1249&lt;Premissas!$C$12,Premissas!$E$11,Premissas!$E$12)))))))</f>
        <v>0</v>
      </c>
      <c r="M1249" s="65">
        <f>IF(OR(L1249="",L1249=0),0,L1249/Premissas!$C$16)</f>
        <v>0</v>
      </c>
      <c r="N1249" s="40" t="str">
        <f>IF(L1249&gt;=Premissas!$C$17,"SIM","NÃO")</f>
        <v>NÃO</v>
      </c>
    </row>
    <row r="1250" spans="1:14" ht="15" customHeight="1">
      <c r="A1250" s="40">
        <v>8</v>
      </c>
      <c r="B1250" s="40" t="s">
        <v>974</v>
      </c>
      <c r="C1250" s="40" t="s">
        <v>975</v>
      </c>
      <c r="D1250" s="40">
        <v>1965</v>
      </c>
      <c r="E1250" s="40" t="s">
        <v>1939</v>
      </c>
      <c r="F1250" s="40">
        <f>COUNTIFS(Detalhe_Registro!$A:$A,A1250,Detalhe_Registro!$D:$D,B1250)</f>
        <v>4</v>
      </c>
      <c r="G1250" s="63">
        <v>2.2272729999999998</v>
      </c>
      <c r="H1250" s="63">
        <v>1.5511360000000001</v>
      </c>
      <c r="I1250" s="62">
        <f>SUMIFS(Detalhe_Registro!$F:$F,Detalhe_Registro!$A:$A,A1250,Detalhe_Registro!$D:$D,B1250)</f>
        <v>5588</v>
      </c>
      <c r="J1250" s="63">
        <f>SUMIFS(Detalhe_Registro!$G:$G,Detalhe_Registro!$A:$A,A1250,Detalhe_Registro!$D:$D,B1250)</f>
        <v>113.28</v>
      </c>
      <c r="K1250" s="40" t="str">
        <f>IF(G1250="","",IF(G1250&lt;Premissas!$C$8,"&lt; 1,00",IF(G1250&lt;Premissas!$C$9,"1,00 – 1,19",IF(G1250&lt;Premissas!$C$10,"1,20 – 1,39",IF(G1250&lt;Premissas!$C$11,"1,40 – 1,59",IF(G1250&lt;Premissas!$C$12,"1,60 – 1,99","≥ 2,00"))))))</f>
        <v>≥ 2,00</v>
      </c>
      <c r="L1250" s="64">
        <f>IF(G1250="","",MIN(Premissas!$C$17,IF(G1250&lt;Premissas!$C$8,Premissas!$E$7,IF(G1250&lt;Premissas!$C$9,Premissas!$E$8,IF(G1250&lt;Premissas!$C$10,Premissas!$E$9,IF(G1250&lt;Premissas!$C$11,Premissas!$E$10,IF(G1250&lt;Premissas!$C$12,Premissas!$E$11,Premissas!$E$12)))))))</f>
        <v>750</v>
      </c>
      <c r="M1250" s="65">
        <f>IF(OR(L1250="",L1250=0),0,L1250/Premissas!$C$16)</f>
        <v>28.846153846153847</v>
      </c>
      <c r="N1250" s="40" t="str">
        <f>IF(L1250&gt;=Premissas!$C$17,"SIM","NÃO")</f>
        <v>SIM</v>
      </c>
    </row>
    <row r="1251" spans="1:14" ht="15" customHeight="1">
      <c r="A1251" s="40">
        <v>8</v>
      </c>
      <c r="B1251" s="40" t="s">
        <v>782</v>
      </c>
      <c r="C1251" s="40" t="s">
        <v>783</v>
      </c>
      <c r="D1251" s="40">
        <v>1965</v>
      </c>
      <c r="E1251" s="40" t="s">
        <v>20</v>
      </c>
      <c r="F1251" s="40">
        <f>COUNTIFS(Detalhe_Registro!$A:$A,A1251,Detalhe_Registro!$D:$D,B1251)</f>
        <v>2</v>
      </c>
      <c r="G1251" s="63">
        <v>2.2941180000000001</v>
      </c>
      <c r="H1251" s="63">
        <v>2.2941180000000001</v>
      </c>
      <c r="I1251" s="62">
        <f>SUMIFS(Detalhe_Registro!$F:$F,Detalhe_Registro!$A:$A,A1251,Detalhe_Registro!$D:$D,B1251)</f>
        <v>8776</v>
      </c>
      <c r="J1251" s="63">
        <f>SUMIFS(Detalhe_Registro!$G:$G,Detalhe_Registro!$A:$A,A1251,Detalhe_Registro!$D:$D,B1251)</f>
        <v>226.52</v>
      </c>
      <c r="K1251" s="40" t="str">
        <f>IF(G1251="","",IF(G1251&lt;Premissas!$C$8,"&lt; 1,00",IF(G1251&lt;Premissas!$C$9,"1,00 – 1,19",IF(G1251&lt;Premissas!$C$10,"1,20 – 1,39",IF(G1251&lt;Premissas!$C$11,"1,40 – 1,59",IF(G1251&lt;Premissas!$C$12,"1,60 – 1,99","≥ 2,00"))))))</f>
        <v>≥ 2,00</v>
      </c>
      <c r="L1251" s="64">
        <f>IF(G1251="","",MIN(Premissas!$C$17,IF(G1251&lt;Premissas!$C$8,Premissas!$E$7,IF(G1251&lt;Premissas!$C$9,Premissas!$E$8,IF(G1251&lt;Premissas!$C$10,Premissas!$E$9,IF(G1251&lt;Premissas!$C$11,Premissas!$E$10,IF(G1251&lt;Premissas!$C$12,Premissas!$E$11,Premissas!$E$12)))))))</f>
        <v>750</v>
      </c>
      <c r="M1251" s="65">
        <f>IF(OR(L1251="",L1251=0),0,L1251/Premissas!$C$16)</f>
        <v>28.846153846153847</v>
      </c>
      <c r="N1251" s="40" t="str">
        <f>IF(L1251&gt;=Premissas!$C$17,"SIM","NÃO")</f>
        <v>SIM</v>
      </c>
    </row>
    <row r="1252" spans="1:14" ht="15" customHeight="1">
      <c r="A1252" s="40">
        <v>8</v>
      </c>
      <c r="B1252" s="40" t="s">
        <v>1242</v>
      </c>
      <c r="C1252" s="40" t="s">
        <v>1243</v>
      </c>
      <c r="D1252" s="40">
        <v>7801</v>
      </c>
      <c r="E1252" s="40" t="s">
        <v>21</v>
      </c>
      <c r="F1252" s="40">
        <f>COUNTIFS(Detalhe_Registro!$A:$A,A1252,Detalhe_Registro!$D:$D,B1252)</f>
        <v>1</v>
      </c>
      <c r="G1252" s="63">
        <v>0.5625</v>
      </c>
      <c r="H1252" s="63">
        <v>0.5625</v>
      </c>
      <c r="I1252" s="62">
        <f>SUMIFS(Detalhe_Registro!$F:$F,Detalhe_Registro!$A:$A,A1252,Detalhe_Registro!$D:$D,B1252)</f>
        <v>266</v>
      </c>
      <c r="J1252" s="63">
        <f>SUMIFS(Detalhe_Registro!$G:$G,Detalhe_Registro!$A:$A,A1252,Detalhe_Registro!$D:$D,B1252)</f>
        <v>30.12</v>
      </c>
      <c r="K1252" s="40" t="str">
        <f>IF(G1252="","",IF(G1252&lt;Premissas!$C$8,"&lt; 1,00",IF(G1252&lt;Premissas!$C$9,"1,00 – 1,19",IF(G1252&lt;Premissas!$C$10,"1,20 – 1,39",IF(G1252&lt;Premissas!$C$11,"1,40 – 1,59",IF(G1252&lt;Premissas!$C$12,"1,60 – 1,99","≥ 2,00"))))))</f>
        <v>&lt; 1,00</v>
      </c>
      <c r="L1252" s="64">
        <f>IF(G1252="","",MIN(Premissas!$C$17,IF(G1252&lt;Premissas!$C$8,Premissas!$E$7,IF(G1252&lt;Premissas!$C$9,Premissas!$E$8,IF(G1252&lt;Premissas!$C$10,Premissas!$E$9,IF(G1252&lt;Premissas!$C$11,Premissas!$E$10,IF(G1252&lt;Premissas!$C$12,Premissas!$E$11,Premissas!$E$12)))))))</f>
        <v>0</v>
      </c>
      <c r="M1252" s="65">
        <f>IF(OR(L1252="",L1252=0),0,L1252/Premissas!$C$16)</f>
        <v>0</v>
      </c>
      <c r="N1252" s="40" t="str">
        <f>IF(L1252&gt;=Premissas!$C$17,"SIM","NÃO")</f>
        <v>NÃO</v>
      </c>
    </row>
    <row r="1253" spans="1:14" ht="15" customHeight="1">
      <c r="A1253" s="40">
        <v>8</v>
      </c>
      <c r="B1253" s="40" t="s">
        <v>772</v>
      </c>
      <c r="C1253" s="40" t="s">
        <v>773</v>
      </c>
      <c r="D1253" s="40">
        <v>1965</v>
      </c>
      <c r="E1253" s="40" t="s">
        <v>1937</v>
      </c>
      <c r="F1253" s="40">
        <f>COUNTIFS(Detalhe_Registro!$A:$A,A1253,Detalhe_Registro!$D:$D,B1253)</f>
        <v>4</v>
      </c>
      <c r="G1253" s="63">
        <v>1.7058819999999999</v>
      </c>
      <c r="H1253" s="63">
        <v>1.4466909999999999</v>
      </c>
      <c r="I1253" s="62">
        <f>SUMIFS(Detalhe_Registro!$F:$F,Detalhe_Registro!$A:$A,A1253,Detalhe_Registro!$D:$D,B1253)</f>
        <v>9402</v>
      </c>
      <c r="J1253" s="63">
        <f>SUMIFS(Detalhe_Registro!$G:$G,Detalhe_Registro!$A:$A,A1253,Detalhe_Registro!$D:$D,B1253)</f>
        <v>324.3</v>
      </c>
      <c r="K1253" s="40" t="str">
        <f>IF(G1253="","",IF(G1253&lt;Premissas!$C$8,"&lt; 1,00",IF(G1253&lt;Premissas!$C$9,"1,00 – 1,19",IF(G1253&lt;Premissas!$C$10,"1,20 – 1,39",IF(G1253&lt;Premissas!$C$11,"1,40 – 1,59",IF(G1253&lt;Premissas!$C$12,"1,60 – 1,99","≥ 2,00"))))))</f>
        <v>1,60 – 1,99</v>
      </c>
      <c r="L1253" s="64">
        <f>IF(G1253="","",MIN(Premissas!$C$17,IF(G1253&lt;Premissas!$C$8,Premissas!$E$7,IF(G1253&lt;Premissas!$C$9,Premissas!$E$8,IF(G1253&lt;Premissas!$C$10,Premissas!$E$9,IF(G1253&lt;Premissas!$C$11,Premissas!$E$10,IF(G1253&lt;Premissas!$C$12,Premissas!$E$11,Premissas!$E$12)))))))</f>
        <v>500</v>
      </c>
      <c r="M1253" s="65">
        <f>IF(OR(L1253="",L1253=0),0,L1253/Premissas!$C$16)</f>
        <v>19.23076923076923</v>
      </c>
      <c r="N1253" s="40" t="str">
        <f>IF(L1253&gt;=Premissas!$C$17,"SIM","NÃO")</f>
        <v>NÃO</v>
      </c>
    </row>
    <row r="1254" spans="1:14" ht="15" customHeight="1">
      <c r="A1254" s="40">
        <v>8</v>
      </c>
      <c r="B1254" s="40" t="s">
        <v>1158</v>
      </c>
      <c r="C1254" s="40" t="s">
        <v>1159</v>
      </c>
      <c r="D1254" s="40">
        <v>7801</v>
      </c>
      <c r="E1254" s="40" t="s">
        <v>1937</v>
      </c>
      <c r="F1254" s="40">
        <f>COUNTIFS(Detalhe_Registro!$A:$A,A1254,Detalhe_Registro!$D:$D,B1254)</f>
        <v>2</v>
      </c>
      <c r="G1254" s="63">
        <v>0.17647099999999999</v>
      </c>
      <c r="H1254" s="63">
        <v>0.11948499999999999</v>
      </c>
      <c r="I1254" s="62">
        <f>SUMIFS(Detalhe_Registro!$F:$F,Detalhe_Registro!$A:$A,A1254,Detalhe_Registro!$D:$D,B1254)</f>
        <v>56</v>
      </c>
      <c r="J1254" s="63">
        <f>SUMIFS(Detalhe_Registro!$G:$G,Detalhe_Registro!$A:$A,A1254,Detalhe_Registro!$D:$D,B1254)</f>
        <v>23.47</v>
      </c>
      <c r="K1254" s="40" t="str">
        <f>IF(G1254="","",IF(G1254&lt;Premissas!$C$8,"&lt; 1,00",IF(G1254&lt;Premissas!$C$9,"1,00 – 1,19",IF(G1254&lt;Premissas!$C$10,"1,20 – 1,39",IF(G1254&lt;Premissas!$C$11,"1,40 – 1,59",IF(G1254&lt;Premissas!$C$12,"1,60 – 1,99","≥ 2,00"))))))</f>
        <v>&lt; 1,00</v>
      </c>
      <c r="L1254" s="64">
        <f>IF(G1254="","",MIN(Premissas!$C$17,IF(G1254&lt;Premissas!$C$8,Premissas!$E$7,IF(G1254&lt;Premissas!$C$9,Premissas!$E$8,IF(G1254&lt;Premissas!$C$10,Premissas!$E$9,IF(G1254&lt;Premissas!$C$11,Premissas!$E$10,IF(G1254&lt;Premissas!$C$12,Premissas!$E$11,Premissas!$E$12)))))))</f>
        <v>0</v>
      </c>
      <c r="M1254" s="65">
        <f>IF(OR(L1254="",L1254=0),0,L1254/Premissas!$C$16)</f>
        <v>0</v>
      </c>
      <c r="N1254" s="40" t="str">
        <f>IF(L1254&gt;=Premissas!$C$17,"SIM","NÃO")</f>
        <v>NÃO</v>
      </c>
    </row>
    <row r="1255" spans="1:14" ht="15" customHeight="1">
      <c r="A1255" s="40">
        <v>8</v>
      </c>
      <c r="B1255" s="40" t="s">
        <v>1344</v>
      </c>
      <c r="C1255" s="40" t="s">
        <v>1345</v>
      </c>
      <c r="D1255" s="40">
        <v>1965</v>
      </c>
      <c r="E1255" s="40" t="s">
        <v>22</v>
      </c>
      <c r="F1255" s="40">
        <f>COUNTIFS(Detalhe_Registro!$A:$A,A1255,Detalhe_Registro!$D:$D,B1255)</f>
        <v>2</v>
      </c>
      <c r="G1255" s="63">
        <v>0.3</v>
      </c>
      <c r="H1255" s="63">
        <v>0.3</v>
      </c>
      <c r="I1255" s="62">
        <f>SUMIFS(Detalhe_Registro!$F:$F,Detalhe_Registro!$A:$A,A1255,Detalhe_Registro!$D:$D,B1255)</f>
        <v>410</v>
      </c>
      <c r="J1255" s="63">
        <f>SUMIFS(Detalhe_Registro!$G:$G,Detalhe_Registro!$A:$A,A1255,Detalhe_Registro!$D:$D,B1255)</f>
        <v>72.760000000000005</v>
      </c>
      <c r="K1255" s="40" t="str">
        <f>IF(G1255="","",IF(G1255&lt;Premissas!$C$8,"&lt; 1,00",IF(G1255&lt;Premissas!$C$9,"1,00 – 1,19",IF(G1255&lt;Premissas!$C$10,"1,20 – 1,39",IF(G1255&lt;Premissas!$C$11,"1,40 – 1,59",IF(G1255&lt;Premissas!$C$12,"1,60 – 1,99","≥ 2,00"))))))</f>
        <v>&lt; 1,00</v>
      </c>
      <c r="L1255" s="64">
        <f>IF(G1255="","",MIN(Premissas!$C$17,IF(G1255&lt;Premissas!$C$8,Premissas!$E$7,IF(G1255&lt;Premissas!$C$9,Premissas!$E$8,IF(G1255&lt;Premissas!$C$10,Premissas!$E$9,IF(G1255&lt;Premissas!$C$11,Premissas!$E$10,IF(G1255&lt;Premissas!$C$12,Premissas!$E$11,Premissas!$E$12)))))))</f>
        <v>0</v>
      </c>
      <c r="M1255" s="65">
        <f>IF(OR(L1255="",L1255=0),0,L1255/Premissas!$C$16)</f>
        <v>0</v>
      </c>
      <c r="N1255" s="40" t="str">
        <f>IF(L1255&gt;=Premissas!$C$17,"SIM","NÃO")</f>
        <v>NÃO</v>
      </c>
    </row>
    <row r="1256" spans="1:14" ht="15" customHeight="1">
      <c r="A1256" s="40">
        <v>8</v>
      </c>
      <c r="B1256" s="40" t="s">
        <v>818</v>
      </c>
      <c r="C1256" s="40" t="s">
        <v>819</v>
      </c>
      <c r="D1256" s="40">
        <v>7801</v>
      </c>
      <c r="E1256" s="40" t="s">
        <v>1939</v>
      </c>
      <c r="F1256" s="40">
        <f>COUNTIFS(Detalhe_Registro!$A:$A,A1256,Detalhe_Registro!$D:$D,B1256)</f>
        <v>2</v>
      </c>
      <c r="G1256" s="63">
        <v>0.5</v>
      </c>
      <c r="H1256" s="63">
        <v>0.28125</v>
      </c>
      <c r="I1256" s="62">
        <f>SUMIFS(Detalhe_Registro!$F:$F,Detalhe_Registro!$A:$A,A1256,Detalhe_Registro!$D:$D,B1256)</f>
        <v>741</v>
      </c>
      <c r="J1256" s="63">
        <f>SUMIFS(Detalhe_Registro!$G:$G,Detalhe_Registro!$A:$A,A1256,Detalhe_Registro!$D:$D,B1256)</f>
        <v>84.62</v>
      </c>
      <c r="K1256" s="40" t="str">
        <f>IF(G1256="","",IF(G1256&lt;Premissas!$C$8,"&lt; 1,00",IF(G1256&lt;Premissas!$C$9,"1,00 – 1,19",IF(G1256&lt;Premissas!$C$10,"1,20 – 1,39",IF(G1256&lt;Premissas!$C$11,"1,40 – 1,59",IF(G1256&lt;Premissas!$C$12,"1,60 – 1,99","≥ 2,00"))))))</f>
        <v>&lt; 1,00</v>
      </c>
      <c r="L1256" s="64">
        <f>IF(G1256="","",MIN(Premissas!$C$17,IF(G1256&lt;Premissas!$C$8,Premissas!$E$7,IF(G1256&lt;Premissas!$C$9,Premissas!$E$8,IF(G1256&lt;Premissas!$C$10,Premissas!$E$9,IF(G1256&lt;Premissas!$C$11,Premissas!$E$10,IF(G1256&lt;Premissas!$C$12,Premissas!$E$11,Premissas!$E$12)))))))</f>
        <v>0</v>
      </c>
      <c r="M1256" s="65">
        <f>IF(OR(L1256="",L1256=0),0,L1256/Premissas!$C$16)</f>
        <v>0</v>
      </c>
      <c r="N1256" s="40" t="str">
        <f>IF(L1256&gt;=Premissas!$C$17,"SIM","NÃO")</f>
        <v>NÃO</v>
      </c>
    </row>
    <row r="1257" spans="1:14" ht="15" customHeight="1">
      <c r="A1257" s="40">
        <v>8</v>
      </c>
      <c r="B1257" s="40" t="s">
        <v>794</v>
      </c>
      <c r="C1257" s="40" t="s">
        <v>795</v>
      </c>
      <c r="D1257" s="40">
        <v>1965</v>
      </c>
      <c r="E1257" s="40" t="s">
        <v>22</v>
      </c>
      <c r="F1257" s="40">
        <f>COUNTIFS(Detalhe_Registro!$A:$A,A1257,Detalhe_Registro!$D:$D,B1257)</f>
        <v>2</v>
      </c>
      <c r="G1257" s="63">
        <v>1.2</v>
      </c>
      <c r="H1257" s="63">
        <v>1.2</v>
      </c>
      <c r="I1257" s="62">
        <f>SUMIFS(Detalhe_Registro!$F:$F,Detalhe_Registro!$A:$A,A1257,Detalhe_Registro!$D:$D,B1257)</f>
        <v>9658</v>
      </c>
      <c r="J1257" s="63">
        <f>SUMIFS(Detalhe_Registro!$G:$G,Detalhe_Registro!$A:$A,A1257,Detalhe_Registro!$D:$D,B1257)</f>
        <v>408.64</v>
      </c>
      <c r="K1257" s="40" t="str">
        <f>IF(G1257="","",IF(G1257&lt;Premissas!$C$8,"&lt; 1,00",IF(G1257&lt;Premissas!$C$9,"1,00 – 1,19",IF(G1257&lt;Premissas!$C$10,"1,20 – 1,39",IF(G1257&lt;Premissas!$C$11,"1,40 – 1,59",IF(G1257&lt;Premissas!$C$12,"1,60 – 1,99","≥ 2,00"))))))</f>
        <v>1,20 – 1,39</v>
      </c>
      <c r="L1257" s="64">
        <f>IF(G1257="","",MIN(Premissas!$C$17,IF(G1257&lt;Premissas!$C$8,Premissas!$E$7,IF(G1257&lt;Premissas!$C$9,Premissas!$E$8,IF(G1257&lt;Premissas!$C$10,Premissas!$E$9,IF(G1257&lt;Premissas!$C$11,Premissas!$E$10,IF(G1257&lt;Premissas!$C$12,Premissas!$E$11,Premissas!$E$12)))))))</f>
        <v>200</v>
      </c>
      <c r="M1257" s="65">
        <f>IF(OR(L1257="",L1257=0),0,L1257/Premissas!$C$16)</f>
        <v>7.6923076923076925</v>
      </c>
      <c r="N1257" s="40" t="str">
        <f>IF(L1257&gt;=Premissas!$C$17,"SIM","NÃO")</f>
        <v>NÃO</v>
      </c>
    </row>
    <row r="1258" spans="1:14" ht="15" customHeight="1">
      <c r="A1258" s="40">
        <v>8</v>
      </c>
      <c r="B1258" s="40" t="s">
        <v>776</v>
      </c>
      <c r="C1258" s="40" t="s">
        <v>777</v>
      </c>
      <c r="D1258" s="40">
        <v>1965</v>
      </c>
      <c r="E1258" s="40" t="s">
        <v>22</v>
      </c>
      <c r="F1258" s="40">
        <f>COUNTIFS(Detalhe_Registro!$A:$A,A1258,Detalhe_Registro!$D:$D,B1258)</f>
        <v>2</v>
      </c>
      <c r="G1258" s="63">
        <v>0.4</v>
      </c>
      <c r="H1258" s="63">
        <v>0.4</v>
      </c>
      <c r="I1258" s="62">
        <f>SUMIFS(Detalhe_Registro!$F:$F,Detalhe_Registro!$A:$A,A1258,Detalhe_Registro!$D:$D,B1258)</f>
        <v>2946</v>
      </c>
      <c r="J1258" s="63">
        <f>SUMIFS(Detalhe_Registro!$G:$G,Detalhe_Registro!$A:$A,A1258,Detalhe_Registro!$D:$D,B1258)</f>
        <v>357</v>
      </c>
      <c r="K1258" s="40" t="str">
        <f>IF(G1258="","",IF(G1258&lt;Premissas!$C$8,"&lt; 1,00",IF(G1258&lt;Premissas!$C$9,"1,00 – 1,19",IF(G1258&lt;Premissas!$C$10,"1,20 – 1,39",IF(G1258&lt;Premissas!$C$11,"1,40 – 1,59",IF(G1258&lt;Premissas!$C$12,"1,60 – 1,99","≥ 2,00"))))))</f>
        <v>&lt; 1,00</v>
      </c>
      <c r="L1258" s="64">
        <f>IF(G1258="","",MIN(Premissas!$C$17,IF(G1258&lt;Premissas!$C$8,Premissas!$E$7,IF(G1258&lt;Premissas!$C$9,Premissas!$E$8,IF(G1258&lt;Premissas!$C$10,Premissas!$E$9,IF(G1258&lt;Premissas!$C$11,Premissas!$E$10,IF(G1258&lt;Premissas!$C$12,Premissas!$E$11,Premissas!$E$12)))))))</f>
        <v>0</v>
      </c>
      <c r="M1258" s="65">
        <f>IF(OR(L1258="",L1258=0),0,L1258/Premissas!$C$16)</f>
        <v>0</v>
      </c>
      <c r="N1258" s="40" t="str">
        <f>IF(L1258&gt;=Premissas!$C$17,"SIM","NÃO")</f>
        <v>NÃO</v>
      </c>
    </row>
    <row r="1259" spans="1:14" ht="15" customHeight="1">
      <c r="A1259" s="40">
        <v>8</v>
      </c>
      <c r="B1259" s="40" t="s">
        <v>1038</v>
      </c>
      <c r="C1259" s="40" t="s">
        <v>1039</v>
      </c>
      <c r="D1259" s="40">
        <v>1965</v>
      </c>
      <c r="E1259" s="40" t="s">
        <v>21</v>
      </c>
      <c r="F1259" s="40">
        <f>COUNTIFS(Detalhe_Registro!$A:$A,A1259,Detalhe_Registro!$D:$D,B1259)</f>
        <v>2</v>
      </c>
      <c r="G1259" s="63">
        <v>1.625</v>
      </c>
      <c r="H1259" s="63">
        <v>1.625</v>
      </c>
      <c r="I1259" s="62">
        <f>SUMIFS(Detalhe_Registro!$F:$F,Detalhe_Registro!$A:$A,A1259,Detalhe_Registro!$D:$D,B1259)</f>
        <v>5260</v>
      </c>
      <c r="J1259" s="63">
        <f>SUMIFS(Detalhe_Registro!$G:$G,Detalhe_Registro!$A:$A,A1259,Detalhe_Registro!$D:$D,B1259)</f>
        <v>199.18</v>
      </c>
      <c r="K1259" s="40" t="str">
        <f>IF(G1259="","",IF(G1259&lt;Premissas!$C$8,"&lt; 1,00",IF(G1259&lt;Premissas!$C$9,"1,00 – 1,19",IF(G1259&lt;Premissas!$C$10,"1,20 – 1,39",IF(G1259&lt;Premissas!$C$11,"1,40 – 1,59",IF(G1259&lt;Premissas!$C$12,"1,60 – 1,99","≥ 2,00"))))))</f>
        <v>1,60 – 1,99</v>
      </c>
      <c r="L1259" s="64">
        <f>IF(G1259="","",MIN(Premissas!$C$17,IF(G1259&lt;Premissas!$C$8,Premissas!$E$7,IF(G1259&lt;Premissas!$C$9,Premissas!$E$8,IF(G1259&lt;Premissas!$C$10,Premissas!$E$9,IF(G1259&lt;Premissas!$C$11,Premissas!$E$10,IF(G1259&lt;Premissas!$C$12,Premissas!$E$11,Premissas!$E$12)))))))</f>
        <v>500</v>
      </c>
      <c r="M1259" s="65">
        <f>IF(OR(L1259="",L1259=0),0,L1259/Premissas!$C$16)</f>
        <v>19.23076923076923</v>
      </c>
      <c r="N1259" s="40" t="str">
        <f>IF(L1259&gt;=Premissas!$C$17,"SIM","NÃO")</f>
        <v>NÃO</v>
      </c>
    </row>
    <row r="1260" spans="1:14" ht="15" customHeight="1">
      <c r="A1260" s="40">
        <v>8</v>
      </c>
      <c r="B1260" s="40" t="s">
        <v>954</v>
      </c>
      <c r="C1260" s="40" t="s">
        <v>955</v>
      </c>
      <c r="D1260" s="40">
        <v>1965</v>
      </c>
      <c r="E1260" s="40" t="s">
        <v>22</v>
      </c>
      <c r="F1260" s="40">
        <f>COUNTIFS(Detalhe_Registro!$A:$A,A1260,Detalhe_Registro!$D:$D,B1260)</f>
        <v>2</v>
      </c>
      <c r="G1260" s="63">
        <v>0.4</v>
      </c>
      <c r="H1260" s="63">
        <v>0.4</v>
      </c>
      <c r="I1260" s="62">
        <f>SUMIFS(Detalhe_Registro!$F:$F,Detalhe_Registro!$A:$A,A1260,Detalhe_Registro!$D:$D,B1260)</f>
        <v>3580</v>
      </c>
      <c r="J1260" s="63">
        <f>SUMIFS(Detalhe_Registro!$G:$G,Detalhe_Registro!$A:$A,A1260,Detalhe_Registro!$D:$D,B1260)</f>
        <v>425.82</v>
      </c>
      <c r="K1260" s="40" t="str">
        <f>IF(G1260="","",IF(G1260&lt;Premissas!$C$8,"&lt; 1,00",IF(G1260&lt;Premissas!$C$9,"1,00 – 1,19",IF(G1260&lt;Premissas!$C$10,"1,20 – 1,39",IF(G1260&lt;Premissas!$C$11,"1,40 – 1,59",IF(G1260&lt;Premissas!$C$12,"1,60 – 1,99","≥ 2,00"))))))</f>
        <v>&lt; 1,00</v>
      </c>
      <c r="L1260" s="64">
        <f>IF(G1260="","",MIN(Premissas!$C$17,IF(G1260&lt;Premissas!$C$8,Premissas!$E$7,IF(G1260&lt;Premissas!$C$9,Premissas!$E$8,IF(G1260&lt;Premissas!$C$10,Premissas!$E$9,IF(G1260&lt;Premissas!$C$11,Premissas!$E$10,IF(G1260&lt;Premissas!$C$12,Premissas!$E$11,Premissas!$E$12)))))))</f>
        <v>0</v>
      </c>
      <c r="M1260" s="65">
        <f>IF(OR(L1260="",L1260=0),0,L1260/Premissas!$C$16)</f>
        <v>0</v>
      </c>
      <c r="N1260" s="40" t="str">
        <f>IF(L1260&gt;=Premissas!$C$17,"SIM","NÃO")</f>
        <v>NÃO</v>
      </c>
    </row>
    <row r="1261" spans="1:14" ht="15" customHeight="1">
      <c r="A1261" s="40">
        <v>8</v>
      </c>
      <c r="B1261" s="40" t="s">
        <v>1298</v>
      </c>
      <c r="C1261" s="40" t="s">
        <v>1299</v>
      </c>
      <c r="D1261" s="40">
        <v>1965</v>
      </c>
      <c r="E1261" s="40" t="s">
        <v>1939</v>
      </c>
      <c r="F1261" s="40">
        <f>COUNTIFS(Detalhe_Registro!$A:$A,A1261,Detalhe_Registro!$D:$D,B1261)</f>
        <v>4</v>
      </c>
      <c r="G1261" s="63">
        <v>1.0909089999999999</v>
      </c>
      <c r="H1261" s="63">
        <v>0.76420500000000002</v>
      </c>
      <c r="I1261" s="62">
        <f>SUMIFS(Detalhe_Registro!$F:$F,Detalhe_Registro!$A:$A,A1261,Detalhe_Registro!$D:$D,B1261)</f>
        <v>1290</v>
      </c>
      <c r="J1261" s="63">
        <f>SUMIFS(Detalhe_Registro!$G:$G,Detalhe_Registro!$A:$A,A1261,Detalhe_Registro!$D:$D,B1261)</f>
        <v>54.839999999999996</v>
      </c>
      <c r="K1261" s="40" t="str">
        <f>IF(G1261="","",IF(G1261&lt;Premissas!$C$8,"&lt; 1,00",IF(G1261&lt;Premissas!$C$9,"1,00 – 1,19",IF(G1261&lt;Premissas!$C$10,"1,20 – 1,39",IF(G1261&lt;Premissas!$C$11,"1,40 – 1,59",IF(G1261&lt;Premissas!$C$12,"1,60 – 1,99","≥ 2,00"))))))</f>
        <v>1,00 – 1,19</v>
      </c>
      <c r="L1261" s="64">
        <f>IF(G1261="","",MIN(Premissas!$C$17,IF(G1261&lt;Premissas!$C$8,Premissas!$E$7,IF(G1261&lt;Premissas!$C$9,Premissas!$E$8,IF(G1261&lt;Premissas!$C$10,Premissas!$E$9,IF(G1261&lt;Premissas!$C$11,Premissas!$E$10,IF(G1261&lt;Premissas!$C$12,Premissas!$E$11,Premissas!$E$12)))))))</f>
        <v>100</v>
      </c>
      <c r="M1261" s="65">
        <f>IF(OR(L1261="",L1261=0),0,L1261/Premissas!$C$16)</f>
        <v>3.8461538461538463</v>
      </c>
      <c r="N1261" s="40" t="str">
        <f>IF(L1261&gt;=Premissas!$C$17,"SIM","NÃO")</f>
        <v>NÃO</v>
      </c>
    </row>
    <row r="1262" spans="1:14" ht="15" customHeight="1">
      <c r="A1262" s="40">
        <v>8</v>
      </c>
      <c r="B1262" s="40" t="s">
        <v>832</v>
      </c>
      <c r="C1262" s="40" t="s">
        <v>833</v>
      </c>
      <c r="D1262" s="40">
        <v>7801</v>
      </c>
      <c r="E1262" s="40" t="s">
        <v>22</v>
      </c>
      <c r="F1262" s="40">
        <f>COUNTIFS(Detalhe_Registro!$A:$A,A1262,Detalhe_Registro!$D:$D,B1262)</f>
        <v>1</v>
      </c>
      <c r="G1262" s="63">
        <v>0.35</v>
      </c>
      <c r="H1262" s="63">
        <v>0.35</v>
      </c>
      <c r="I1262" s="62">
        <f>SUMIFS(Detalhe_Registro!$F:$F,Detalhe_Registro!$A:$A,A1262,Detalhe_Registro!$D:$D,B1262)</f>
        <v>1422</v>
      </c>
      <c r="J1262" s="63">
        <f>SUMIFS(Detalhe_Registro!$G:$G,Detalhe_Registro!$A:$A,A1262,Detalhe_Registro!$D:$D,B1262)</f>
        <v>194</v>
      </c>
      <c r="K1262" s="40" t="str">
        <f>IF(G1262="","",IF(G1262&lt;Premissas!$C$8,"&lt; 1,00",IF(G1262&lt;Premissas!$C$9,"1,00 – 1,19",IF(G1262&lt;Premissas!$C$10,"1,20 – 1,39",IF(G1262&lt;Premissas!$C$11,"1,40 – 1,59",IF(G1262&lt;Premissas!$C$12,"1,60 – 1,99","≥ 2,00"))))))</f>
        <v>&lt; 1,00</v>
      </c>
      <c r="L1262" s="64">
        <f>IF(G1262="","",MIN(Premissas!$C$17,IF(G1262&lt;Premissas!$C$8,Premissas!$E$7,IF(G1262&lt;Premissas!$C$9,Premissas!$E$8,IF(G1262&lt;Premissas!$C$10,Premissas!$E$9,IF(G1262&lt;Premissas!$C$11,Premissas!$E$10,IF(G1262&lt;Premissas!$C$12,Premissas!$E$11,Premissas!$E$12)))))))</f>
        <v>0</v>
      </c>
      <c r="M1262" s="65">
        <f>IF(OR(L1262="",L1262=0),0,L1262/Premissas!$C$16)</f>
        <v>0</v>
      </c>
      <c r="N1262" s="40" t="str">
        <f>IF(L1262&gt;=Premissas!$C$17,"SIM","NÃO")</f>
        <v>NÃO</v>
      </c>
    </row>
    <row r="1263" spans="1:14" ht="15" customHeight="1">
      <c r="A1263" s="40">
        <v>8</v>
      </c>
      <c r="B1263" s="40" t="s">
        <v>886</v>
      </c>
      <c r="C1263" s="40" t="s">
        <v>887</v>
      </c>
      <c r="D1263" s="40">
        <v>1965</v>
      </c>
      <c r="E1263" s="40" t="s">
        <v>22</v>
      </c>
      <c r="F1263" s="40">
        <f>COUNTIFS(Detalhe_Registro!$A:$A,A1263,Detalhe_Registro!$D:$D,B1263)</f>
        <v>2</v>
      </c>
      <c r="G1263" s="63">
        <v>0.7</v>
      </c>
      <c r="H1263" s="63">
        <v>0.7</v>
      </c>
      <c r="I1263" s="62">
        <f>SUMIFS(Detalhe_Registro!$F:$F,Detalhe_Registro!$A:$A,A1263,Detalhe_Registro!$D:$D,B1263)</f>
        <v>4250</v>
      </c>
      <c r="J1263" s="63">
        <f>SUMIFS(Detalhe_Registro!$G:$G,Detalhe_Registro!$A:$A,A1263,Detalhe_Registro!$D:$D,B1263)</f>
        <v>309.72000000000003</v>
      </c>
      <c r="K1263" s="40" t="str">
        <f>IF(G1263="","",IF(G1263&lt;Premissas!$C$8,"&lt; 1,00",IF(G1263&lt;Premissas!$C$9,"1,00 – 1,19",IF(G1263&lt;Premissas!$C$10,"1,20 – 1,39",IF(G1263&lt;Premissas!$C$11,"1,40 – 1,59",IF(G1263&lt;Premissas!$C$12,"1,60 – 1,99","≥ 2,00"))))))</f>
        <v>&lt; 1,00</v>
      </c>
      <c r="L1263" s="64">
        <f>IF(G1263="","",MIN(Premissas!$C$17,IF(G1263&lt;Premissas!$C$8,Premissas!$E$7,IF(G1263&lt;Premissas!$C$9,Premissas!$E$8,IF(G1263&lt;Premissas!$C$10,Premissas!$E$9,IF(G1263&lt;Premissas!$C$11,Premissas!$E$10,IF(G1263&lt;Premissas!$C$12,Premissas!$E$11,Premissas!$E$12)))))))</f>
        <v>0</v>
      </c>
      <c r="M1263" s="65">
        <f>IF(OR(L1263="",L1263=0),0,L1263/Premissas!$C$16)</f>
        <v>0</v>
      </c>
      <c r="N1263" s="40" t="str">
        <f>IF(L1263&gt;=Premissas!$C$17,"SIM","NÃO")</f>
        <v>NÃO</v>
      </c>
    </row>
    <row r="1264" spans="1:14" ht="15" customHeight="1">
      <c r="A1264" s="40">
        <v>8</v>
      </c>
      <c r="B1264" s="40" t="s">
        <v>1840</v>
      </c>
      <c r="C1264" s="40" t="s">
        <v>1841</v>
      </c>
      <c r="D1264" s="40">
        <v>1965</v>
      </c>
      <c r="E1264" s="40" t="s">
        <v>22</v>
      </c>
      <c r="F1264" s="40">
        <f>COUNTIFS(Detalhe_Registro!$A:$A,A1264,Detalhe_Registro!$D:$D,B1264)</f>
        <v>2</v>
      </c>
      <c r="G1264" s="63">
        <v>0.5</v>
      </c>
      <c r="H1264" s="63">
        <v>0.5</v>
      </c>
      <c r="I1264" s="62">
        <f>SUMIFS(Detalhe_Registro!$F:$F,Detalhe_Registro!$A:$A,A1264,Detalhe_Registro!$D:$D,B1264)</f>
        <v>3722</v>
      </c>
      <c r="J1264" s="63">
        <f>SUMIFS(Detalhe_Registro!$G:$G,Detalhe_Registro!$A:$A,A1264,Detalhe_Registro!$D:$D,B1264)</f>
        <v>359.26</v>
      </c>
      <c r="K1264" s="40" t="str">
        <f>IF(G1264="","",IF(G1264&lt;Premissas!$C$8,"&lt; 1,00",IF(G1264&lt;Premissas!$C$9,"1,00 – 1,19",IF(G1264&lt;Premissas!$C$10,"1,20 – 1,39",IF(G1264&lt;Premissas!$C$11,"1,40 – 1,59",IF(G1264&lt;Premissas!$C$12,"1,60 – 1,99","≥ 2,00"))))))</f>
        <v>&lt; 1,00</v>
      </c>
      <c r="L1264" s="64">
        <f>IF(G1264="","",MIN(Premissas!$C$17,IF(G1264&lt;Premissas!$C$8,Premissas!$E$7,IF(G1264&lt;Premissas!$C$9,Premissas!$E$8,IF(G1264&lt;Premissas!$C$10,Premissas!$E$9,IF(G1264&lt;Premissas!$C$11,Premissas!$E$10,IF(G1264&lt;Premissas!$C$12,Premissas!$E$11,Premissas!$E$12)))))))</f>
        <v>0</v>
      </c>
      <c r="M1264" s="65">
        <f>IF(OR(L1264="",L1264=0),0,L1264/Premissas!$C$16)</f>
        <v>0</v>
      </c>
      <c r="N1264" s="40" t="str">
        <f>IF(L1264&gt;=Premissas!$C$17,"SIM","NÃO")</f>
        <v>NÃO</v>
      </c>
    </row>
    <row r="1265" spans="1:14" ht="15" customHeight="1">
      <c r="A1265" s="40">
        <v>8</v>
      </c>
      <c r="B1265" s="40" t="s">
        <v>1856</v>
      </c>
      <c r="C1265" s="40" t="s">
        <v>1857</v>
      </c>
      <c r="D1265" s="40">
        <v>1965</v>
      </c>
      <c r="E1265" s="40" t="s">
        <v>19</v>
      </c>
      <c r="F1265" s="40">
        <f>COUNTIFS(Detalhe_Registro!$A:$A,A1265,Detalhe_Registro!$D:$D,B1265)</f>
        <v>2</v>
      </c>
      <c r="G1265" s="63">
        <v>0.31818200000000002</v>
      </c>
      <c r="H1265" s="63">
        <v>0.31818200000000002</v>
      </c>
      <c r="I1265" s="62">
        <f>SUMIFS(Detalhe_Registro!$F:$F,Detalhe_Registro!$A:$A,A1265,Detalhe_Registro!$D:$D,B1265)</f>
        <v>720</v>
      </c>
      <c r="J1265" s="63">
        <f>SUMIFS(Detalhe_Registro!$G:$G,Detalhe_Registro!$A:$A,A1265,Detalhe_Registro!$D:$D,B1265)</f>
        <v>107.38</v>
      </c>
      <c r="K1265" s="40" t="str">
        <f>IF(G1265="","",IF(G1265&lt;Premissas!$C$8,"&lt; 1,00",IF(G1265&lt;Premissas!$C$9,"1,00 – 1,19",IF(G1265&lt;Premissas!$C$10,"1,20 – 1,39",IF(G1265&lt;Premissas!$C$11,"1,40 – 1,59",IF(G1265&lt;Premissas!$C$12,"1,60 – 1,99","≥ 2,00"))))))</f>
        <v>&lt; 1,00</v>
      </c>
      <c r="L1265" s="64">
        <f>IF(G1265="","",MIN(Premissas!$C$17,IF(G1265&lt;Premissas!$C$8,Premissas!$E$7,IF(G1265&lt;Premissas!$C$9,Premissas!$E$8,IF(G1265&lt;Premissas!$C$10,Premissas!$E$9,IF(G1265&lt;Premissas!$C$11,Premissas!$E$10,IF(G1265&lt;Premissas!$C$12,Premissas!$E$11,Premissas!$E$12)))))))</f>
        <v>0</v>
      </c>
      <c r="M1265" s="65">
        <f>IF(OR(L1265="",L1265=0),0,L1265/Premissas!$C$16)</f>
        <v>0</v>
      </c>
      <c r="N1265" s="40" t="str">
        <f>IF(L1265&gt;=Premissas!$C$17,"SIM","NÃO")</f>
        <v>NÃO</v>
      </c>
    </row>
    <row r="1266" spans="1:14" ht="15" customHeight="1">
      <c r="A1266" s="40">
        <v>8</v>
      </c>
      <c r="B1266" s="40" t="s">
        <v>926</v>
      </c>
      <c r="C1266" s="40" t="s">
        <v>927</v>
      </c>
      <c r="D1266" s="40">
        <v>1965</v>
      </c>
      <c r="E1266" s="40" t="s">
        <v>21</v>
      </c>
      <c r="F1266" s="40">
        <f>COUNTIFS(Detalhe_Registro!$A:$A,A1266,Detalhe_Registro!$D:$D,B1266)</f>
        <v>2</v>
      </c>
      <c r="G1266" s="63">
        <v>1.25</v>
      </c>
      <c r="H1266" s="63">
        <v>1.25</v>
      </c>
      <c r="I1266" s="62">
        <f>SUMIFS(Detalhe_Registro!$F:$F,Detalhe_Registro!$A:$A,A1266,Detalhe_Registro!$D:$D,B1266)</f>
        <v>4810</v>
      </c>
      <c r="J1266" s="63">
        <f>SUMIFS(Detalhe_Registro!$G:$G,Detalhe_Registro!$A:$A,A1266,Detalhe_Registro!$D:$D,B1266)</f>
        <v>243.82</v>
      </c>
      <c r="K1266" s="40" t="str">
        <f>IF(G1266="","",IF(G1266&lt;Premissas!$C$8,"&lt; 1,00",IF(G1266&lt;Premissas!$C$9,"1,00 – 1,19",IF(G1266&lt;Premissas!$C$10,"1,20 – 1,39",IF(G1266&lt;Premissas!$C$11,"1,40 – 1,59",IF(G1266&lt;Premissas!$C$12,"1,60 – 1,99","≥ 2,00"))))))</f>
        <v>1,20 – 1,39</v>
      </c>
      <c r="L1266" s="64">
        <f>IF(G1266="","",MIN(Premissas!$C$17,IF(G1266&lt;Premissas!$C$8,Premissas!$E$7,IF(G1266&lt;Premissas!$C$9,Premissas!$E$8,IF(G1266&lt;Premissas!$C$10,Premissas!$E$9,IF(G1266&lt;Premissas!$C$11,Premissas!$E$10,IF(G1266&lt;Premissas!$C$12,Premissas!$E$11,Premissas!$E$12)))))))</f>
        <v>200</v>
      </c>
      <c r="M1266" s="65">
        <f>IF(OR(L1266="",L1266=0),0,L1266/Premissas!$C$16)</f>
        <v>7.6923076923076925</v>
      </c>
      <c r="N1266" s="40" t="str">
        <f>IF(L1266&gt;=Premissas!$C$17,"SIM","NÃO")</f>
        <v>NÃO</v>
      </c>
    </row>
    <row r="1267" spans="1:14" ht="15" customHeight="1">
      <c r="A1267" s="40">
        <v>8</v>
      </c>
      <c r="B1267" s="40" t="s">
        <v>928</v>
      </c>
      <c r="C1267" s="40" t="s">
        <v>929</v>
      </c>
      <c r="D1267" s="40">
        <v>1965</v>
      </c>
      <c r="E1267" s="40" t="s">
        <v>22</v>
      </c>
      <c r="F1267" s="40">
        <f>COUNTIFS(Detalhe_Registro!$A:$A,A1267,Detalhe_Registro!$D:$D,B1267)</f>
        <v>2</v>
      </c>
      <c r="G1267" s="63">
        <v>0.6</v>
      </c>
      <c r="H1267" s="63">
        <v>0.6</v>
      </c>
      <c r="I1267" s="62">
        <f>SUMIFS(Detalhe_Registro!$F:$F,Detalhe_Registro!$A:$A,A1267,Detalhe_Registro!$D:$D,B1267)</f>
        <v>3550</v>
      </c>
      <c r="J1267" s="63">
        <f>SUMIFS(Detalhe_Registro!$G:$G,Detalhe_Registro!$A:$A,A1267,Detalhe_Registro!$D:$D,B1267)</f>
        <v>306.62</v>
      </c>
      <c r="K1267" s="40" t="str">
        <f>IF(G1267="","",IF(G1267&lt;Premissas!$C$8,"&lt; 1,00",IF(G1267&lt;Premissas!$C$9,"1,00 – 1,19",IF(G1267&lt;Premissas!$C$10,"1,20 – 1,39",IF(G1267&lt;Premissas!$C$11,"1,40 – 1,59",IF(G1267&lt;Premissas!$C$12,"1,60 – 1,99","≥ 2,00"))))))</f>
        <v>&lt; 1,00</v>
      </c>
      <c r="L1267" s="64">
        <f>IF(G1267="","",MIN(Premissas!$C$17,IF(G1267&lt;Premissas!$C$8,Premissas!$E$7,IF(G1267&lt;Premissas!$C$9,Premissas!$E$8,IF(G1267&lt;Premissas!$C$10,Premissas!$E$9,IF(G1267&lt;Premissas!$C$11,Premissas!$E$10,IF(G1267&lt;Premissas!$C$12,Premissas!$E$11,Premissas!$E$12)))))))</f>
        <v>0</v>
      </c>
      <c r="M1267" s="65">
        <f>IF(OR(L1267="",L1267=0),0,L1267/Premissas!$C$16)</f>
        <v>0</v>
      </c>
      <c r="N1267" s="40" t="str">
        <f>IF(L1267&gt;=Premissas!$C$17,"SIM","NÃO")</f>
        <v>NÃO</v>
      </c>
    </row>
    <row r="1268" spans="1:14" ht="15" customHeight="1">
      <c r="A1268" s="40">
        <v>8</v>
      </c>
      <c r="B1268" s="40" t="s">
        <v>1072</v>
      </c>
      <c r="C1268" s="40" t="s">
        <v>1073</v>
      </c>
      <c r="D1268" s="40">
        <v>1965</v>
      </c>
      <c r="E1268" s="40" t="s">
        <v>19</v>
      </c>
      <c r="F1268" s="40">
        <f>COUNTIFS(Detalhe_Registro!$A:$A,A1268,Detalhe_Registro!$D:$D,B1268)</f>
        <v>2</v>
      </c>
      <c r="G1268" s="63">
        <v>0.40909099999999998</v>
      </c>
      <c r="H1268" s="63">
        <v>0.40909099999999998</v>
      </c>
      <c r="I1268" s="62">
        <f>SUMIFS(Detalhe_Registro!$F:$F,Detalhe_Registro!$A:$A,A1268,Detalhe_Registro!$D:$D,B1268)</f>
        <v>2180</v>
      </c>
      <c r="J1268" s="63">
        <f>SUMIFS(Detalhe_Registro!$G:$G,Detalhe_Registro!$A:$A,A1268,Detalhe_Registro!$D:$D,B1268)</f>
        <v>234.6</v>
      </c>
      <c r="K1268" s="40" t="str">
        <f>IF(G1268="","",IF(G1268&lt;Premissas!$C$8,"&lt; 1,00",IF(G1268&lt;Premissas!$C$9,"1,00 – 1,19",IF(G1268&lt;Premissas!$C$10,"1,20 – 1,39",IF(G1268&lt;Premissas!$C$11,"1,40 – 1,59",IF(G1268&lt;Premissas!$C$12,"1,60 – 1,99","≥ 2,00"))))))</f>
        <v>&lt; 1,00</v>
      </c>
      <c r="L1268" s="64">
        <f>IF(G1268="","",MIN(Premissas!$C$17,IF(G1268&lt;Premissas!$C$8,Premissas!$E$7,IF(G1268&lt;Premissas!$C$9,Premissas!$E$8,IF(G1268&lt;Premissas!$C$10,Premissas!$E$9,IF(G1268&lt;Premissas!$C$11,Premissas!$E$10,IF(G1268&lt;Premissas!$C$12,Premissas!$E$11,Premissas!$E$12)))))))</f>
        <v>0</v>
      </c>
      <c r="M1268" s="65">
        <f>IF(OR(L1268="",L1268=0),0,L1268/Premissas!$C$16)</f>
        <v>0</v>
      </c>
      <c r="N1268" s="40" t="str">
        <f>IF(L1268&gt;=Premissas!$C$17,"SIM","NÃO")</f>
        <v>NÃO</v>
      </c>
    </row>
    <row r="1269" spans="1:14" ht="15" customHeight="1">
      <c r="A1269" s="40">
        <v>8</v>
      </c>
      <c r="B1269" s="40" t="s">
        <v>852</v>
      </c>
      <c r="C1269" s="40" t="s">
        <v>853</v>
      </c>
      <c r="D1269" s="40">
        <v>1965</v>
      </c>
      <c r="E1269" s="40" t="s">
        <v>22</v>
      </c>
      <c r="F1269" s="40">
        <f>COUNTIFS(Detalhe_Registro!$A:$A,A1269,Detalhe_Registro!$D:$D,B1269)</f>
        <v>2</v>
      </c>
      <c r="G1269" s="63">
        <v>0.65</v>
      </c>
      <c r="H1269" s="63">
        <v>0.65</v>
      </c>
      <c r="I1269" s="62">
        <f>SUMIFS(Detalhe_Registro!$F:$F,Detalhe_Registro!$A:$A,A1269,Detalhe_Registro!$D:$D,B1269)</f>
        <v>2974</v>
      </c>
      <c r="J1269" s="63">
        <f>SUMIFS(Detalhe_Registro!$G:$G,Detalhe_Registro!$A:$A,A1269,Detalhe_Registro!$D:$D,B1269)</f>
        <v>237.66</v>
      </c>
      <c r="K1269" s="40" t="str">
        <f>IF(G1269="","",IF(G1269&lt;Premissas!$C$8,"&lt; 1,00",IF(G1269&lt;Premissas!$C$9,"1,00 – 1,19",IF(G1269&lt;Premissas!$C$10,"1,20 – 1,39",IF(G1269&lt;Premissas!$C$11,"1,40 – 1,59",IF(G1269&lt;Premissas!$C$12,"1,60 – 1,99","≥ 2,00"))))))</f>
        <v>&lt; 1,00</v>
      </c>
      <c r="L1269" s="64">
        <f>IF(G1269="","",MIN(Premissas!$C$17,IF(G1269&lt;Premissas!$C$8,Premissas!$E$7,IF(G1269&lt;Premissas!$C$9,Premissas!$E$8,IF(G1269&lt;Premissas!$C$10,Premissas!$E$9,IF(G1269&lt;Premissas!$C$11,Premissas!$E$10,IF(G1269&lt;Premissas!$C$12,Premissas!$E$11,Premissas!$E$12)))))))</f>
        <v>0</v>
      </c>
      <c r="M1269" s="65">
        <f>IF(OR(L1269="",L1269=0),0,L1269/Premissas!$C$16)</f>
        <v>0</v>
      </c>
      <c r="N1269" s="40" t="str">
        <f>IF(L1269&gt;=Premissas!$C$17,"SIM","NÃO")</f>
        <v>NÃO</v>
      </c>
    </row>
    <row r="1270" spans="1:14" ht="15" customHeight="1">
      <c r="A1270" s="40">
        <v>8</v>
      </c>
      <c r="B1270" s="40" t="s">
        <v>1016</v>
      </c>
      <c r="C1270" s="40" t="s">
        <v>1017</v>
      </c>
      <c r="D1270" s="40">
        <v>1965</v>
      </c>
      <c r="E1270" s="40" t="s">
        <v>19</v>
      </c>
      <c r="F1270" s="40">
        <f>COUNTIFS(Detalhe_Registro!$A:$A,A1270,Detalhe_Registro!$D:$D,B1270)</f>
        <v>2</v>
      </c>
      <c r="G1270" s="63">
        <v>0.227273</v>
      </c>
      <c r="H1270" s="63">
        <v>0.227273</v>
      </c>
      <c r="I1270" s="62">
        <f>SUMIFS(Detalhe_Registro!$F:$F,Detalhe_Registro!$A:$A,A1270,Detalhe_Registro!$D:$D,B1270)</f>
        <v>418</v>
      </c>
      <c r="J1270" s="63">
        <f>SUMIFS(Detalhe_Registro!$G:$G,Detalhe_Registro!$A:$A,A1270,Detalhe_Registro!$D:$D,B1270)</f>
        <v>76.900000000000006</v>
      </c>
      <c r="K1270" s="40" t="str">
        <f>IF(G1270="","",IF(G1270&lt;Premissas!$C$8,"&lt; 1,00",IF(G1270&lt;Premissas!$C$9,"1,00 – 1,19",IF(G1270&lt;Premissas!$C$10,"1,20 – 1,39",IF(G1270&lt;Premissas!$C$11,"1,40 – 1,59",IF(G1270&lt;Premissas!$C$12,"1,60 – 1,99","≥ 2,00"))))))</f>
        <v>&lt; 1,00</v>
      </c>
      <c r="L1270" s="64">
        <f>IF(G1270="","",MIN(Premissas!$C$17,IF(G1270&lt;Premissas!$C$8,Premissas!$E$7,IF(G1270&lt;Premissas!$C$9,Premissas!$E$8,IF(G1270&lt;Premissas!$C$10,Premissas!$E$9,IF(G1270&lt;Premissas!$C$11,Premissas!$E$10,IF(G1270&lt;Premissas!$C$12,Premissas!$E$11,Premissas!$E$12)))))))</f>
        <v>0</v>
      </c>
      <c r="M1270" s="65">
        <f>IF(OR(L1270="",L1270=0),0,L1270/Premissas!$C$16)</f>
        <v>0</v>
      </c>
      <c r="N1270" s="40" t="str">
        <f>IF(L1270&gt;=Premissas!$C$17,"SIM","NÃO")</f>
        <v>NÃO</v>
      </c>
    </row>
    <row r="1271" spans="1:14" ht="15" customHeight="1">
      <c r="A1271" s="40">
        <v>8</v>
      </c>
      <c r="B1271" s="40" t="s">
        <v>890</v>
      </c>
      <c r="C1271" s="40" t="s">
        <v>891</v>
      </c>
      <c r="D1271" s="40">
        <v>1965</v>
      </c>
      <c r="E1271" s="40" t="s">
        <v>19</v>
      </c>
      <c r="F1271" s="40">
        <f>COUNTIFS(Detalhe_Registro!$A:$A,A1271,Detalhe_Registro!$D:$D,B1271)</f>
        <v>2</v>
      </c>
      <c r="G1271" s="63">
        <v>1.318182</v>
      </c>
      <c r="H1271" s="63">
        <v>1.318182</v>
      </c>
      <c r="I1271" s="62">
        <f>SUMIFS(Detalhe_Registro!$F:$F,Detalhe_Registro!$A:$A,A1271,Detalhe_Registro!$D:$D,B1271)</f>
        <v>3536</v>
      </c>
      <c r="J1271" s="63">
        <f>SUMIFS(Detalhe_Registro!$G:$G,Detalhe_Registro!$A:$A,A1271,Detalhe_Registro!$D:$D,B1271)</f>
        <v>121.44</v>
      </c>
      <c r="K1271" s="40" t="str">
        <f>IF(G1271="","",IF(G1271&lt;Premissas!$C$8,"&lt; 1,00",IF(G1271&lt;Premissas!$C$9,"1,00 – 1,19",IF(G1271&lt;Premissas!$C$10,"1,20 – 1,39",IF(G1271&lt;Premissas!$C$11,"1,40 – 1,59",IF(G1271&lt;Premissas!$C$12,"1,60 – 1,99","≥ 2,00"))))))</f>
        <v>1,20 – 1,39</v>
      </c>
      <c r="L1271" s="64">
        <f>IF(G1271="","",MIN(Premissas!$C$17,IF(G1271&lt;Premissas!$C$8,Premissas!$E$7,IF(G1271&lt;Premissas!$C$9,Premissas!$E$8,IF(G1271&lt;Premissas!$C$10,Premissas!$E$9,IF(G1271&lt;Premissas!$C$11,Premissas!$E$10,IF(G1271&lt;Premissas!$C$12,Premissas!$E$11,Premissas!$E$12)))))))</f>
        <v>200</v>
      </c>
      <c r="M1271" s="65">
        <f>IF(OR(L1271="",L1271=0),0,L1271/Premissas!$C$16)</f>
        <v>7.6923076923076925</v>
      </c>
      <c r="N1271" s="40" t="str">
        <f>IF(L1271&gt;=Premissas!$C$17,"SIM","NÃO")</f>
        <v>NÃO</v>
      </c>
    </row>
    <row r="1272" spans="1:14" ht="15" customHeight="1">
      <c r="A1272" s="40">
        <v>8</v>
      </c>
      <c r="B1272" s="40" t="s">
        <v>866</v>
      </c>
      <c r="C1272" s="40" t="s">
        <v>867</v>
      </c>
      <c r="D1272" s="40">
        <v>1965</v>
      </c>
      <c r="E1272" s="40" t="s">
        <v>22</v>
      </c>
      <c r="F1272" s="40">
        <f>COUNTIFS(Detalhe_Registro!$A:$A,A1272,Detalhe_Registro!$D:$D,B1272)</f>
        <v>2</v>
      </c>
      <c r="G1272" s="63">
        <v>0.55000000000000004</v>
      </c>
      <c r="H1272" s="63">
        <v>0.55000000000000004</v>
      </c>
      <c r="I1272" s="62">
        <f>SUMIFS(Detalhe_Registro!$F:$F,Detalhe_Registro!$A:$A,A1272,Detalhe_Registro!$D:$D,B1272)</f>
        <v>5200</v>
      </c>
      <c r="J1272" s="63">
        <f>SUMIFS(Detalhe_Registro!$G:$G,Detalhe_Registro!$A:$A,A1272,Detalhe_Registro!$D:$D,B1272)</f>
        <v>475.88</v>
      </c>
      <c r="K1272" s="40" t="str">
        <f>IF(G1272="","",IF(G1272&lt;Premissas!$C$8,"&lt; 1,00",IF(G1272&lt;Premissas!$C$9,"1,00 – 1,19",IF(G1272&lt;Premissas!$C$10,"1,20 – 1,39",IF(G1272&lt;Premissas!$C$11,"1,40 – 1,59",IF(G1272&lt;Premissas!$C$12,"1,60 – 1,99","≥ 2,00"))))))</f>
        <v>&lt; 1,00</v>
      </c>
      <c r="L1272" s="64">
        <f>IF(G1272="","",MIN(Premissas!$C$17,IF(G1272&lt;Premissas!$C$8,Premissas!$E$7,IF(G1272&lt;Premissas!$C$9,Premissas!$E$8,IF(G1272&lt;Premissas!$C$10,Premissas!$E$9,IF(G1272&lt;Premissas!$C$11,Premissas!$E$10,IF(G1272&lt;Premissas!$C$12,Premissas!$E$11,Premissas!$E$12)))))))</f>
        <v>0</v>
      </c>
      <c r="M1272" s="65">
        <f>IF(OR(L1272="",L1272=0),0,L1272/Premissas!$C$16)</f>
        <v>0</v>
      </c>
      <c r="N1272" s="40" t="str">
        <f>IF(L1272&gt;=Premissas!$C$17,"SIM","NÃO")</f>
        <v>NÃO</v>
      </c>
    </row>
    <row r="1273" spans="1:14" ht="15" customHeight="1">
      <c r="A1273" s="40">
        <v>8</v>
      </c>
      <c r="B1273" s="40" t="s">
        <v>802</v>
      </c>
      <c r="C1273" s="40" t="s">
        <v>803</v>
      </c>
      <c r="D1273" s="40">
        <v>1965</v>
      </c>
      <c r="E1273" s="40" t="s">
        <v>22</v>
      </c>
      <c r="F1273" s="40">
        <f>COUNTIFS(Detalhe_Registro!$A:$A,A1273,Detalhe_Registro!$D:$D,B1273)</f>
        <v>2</v>
      </c>
      <c r="G1273" s="63">
        <v>1.2</v>
      </c>
      <c r="H1273" s="63">
        <v>1.2</v>
      </c>
      <c r="I1273" s="62">
        <f>SUMIFS(Detalhe_Registro!$F:$F,Detalhe_Registro!$A:$A,A1273,Detalhe_Registro!$D:$D,B1273)</f>
        <v>9956</v>
      </c>
      <c r="J1273" s="63">
        <f>SUMIFS(Detalhe_Registro!$G:$G,Detalhe_Registro!$A:$A,A1273,Detalhe_Registro!$D:$D,B1273)</f>
        <v>408.68</v>
      </c>
      <c r="K1273" s="40" t="str">
        <f>IF(G1273="","",IF(G1273&lt;Premissas!$C$8,"&lt; 1,00",IF(G1273&lt;Premissas!$C$9,"1,00 – 1,19",IF(G1273&lt;Premissas!$C$10,"1,20 – 1,39",IF(G1273&lt;Premissas!$C$11,"1,40 – 1,59",IF(G1273&lt;Premissas!$C$12,"1,60 – 1,99","≥ 2,00"))))))</f>
        <v>1,20 – 1,39</v>
      </c>
      <c r="L1273" s="64">
        <f>IF(G1273="","",MIN(Premissas!$C$17,IF(G1273&lt;Premissas!$C$8,Premissas!$E$7,IF(G1273&lt;Premissas!$C$9,Premissas!$E$8,IF(G1273&lt;Premissas!$C$10,Premissas!$E$9,IF(G1273&lt;Premissas!$C$11,Premissas!$E$10,IF(G1273&lt;Premissas!$C$12,Premissas!$E$11,Premissas!$E$12)))))))</f>
        <v>200</v>
      </c>
      <c r="M1273" s="65">
        <f>IF(OR(L1273="",L1273=0),0,L1273/Premissas!$C$16)</f>
        <v>7.6923076923076925</v>
      </c>
      <c r="N1273" s="40" t="str">
        <f>IF(L1273&gt;=Premissas!$C$17,"SIM","NÃO")</f>
        <v>NÃO</v>
      </c>
    </row>
    <row r="1274" spans="1:14" ht="15" customHeight="1">
      <c r="A1274" s="40">
        <v>8</v>
      </c>
      <c r="B1274" s="40" t="s">
        <v>1136</v>
      </c>
      <c r="C1274" s="40" t="s">
        <v>1137</v>
      </c>
      <c r="D1274" s="40">
        <v>1965</v>
      </c>
      <c r="E1274" s="40" t="s">
        <v>21</v>
      </c>
      <c r="F1274" s="40">
        <f>COUNTIFS(Detalhe_Registro!$A:$A,A1274,Detalhe_Registro!$D:$D,B1274)</f>
        <v>2</v>
      </c>
      <c r="G1274" s="63">
        <v>1.125</v>
      </c>
      <c r="H1274" s="63">
        <v>1.125</v>
      </c>
      <c r="I1274" s="62">
        <f>SUMIFS(Detalhe_Registro!$F:$F,Detalhe_Registro!$A:$A,A1274,Detalhe_Registro!$D:$D,B1274)</f>
        <v>6206</v>
      </c>
      <c r="J1274" s="63">
        <f>SUMIFS(Detalhe_Registro!$G:$G,Detalhe_Registro!$A:$A,A1274,Detalhe_Registro!$D:$D,B1274)</f>
        <v>349.56</v>
      </c>
      <c r="K1274" s="40" t="str">
        <f>IF(G1274="","",IF(G1274&lt;Premissas!$C$8,"&lt; 1,00",IF(G1274&lt;Premissas!$C$9,"1,00 – 1,19",IF(G1274&lt;Premissas!$C$10,"1,20 – 1,39",IF(G1274&lt;Premissas!$C$11,"1,40 – 1,59",IF(G1274&lt;Premissas!$C$12,"1,60 – 1,99","≥ 2,00"))))))</f>
        <v>1,00 – 1,19</v>
      </c>
      <c r="L1274" s="64">
        <f>IF(G1274="","",MIN(Premissas!$C$17,IF(G1274&lt;Premissas!$C$8,Premissas!$E$7,IF(G1274&lt;Premissas!$C$9,Premissas!$E$8,IF(G1274&lt;Premissas!$C$10,Premissas!$E$9,IF(G1274&lt;Premissas!$C$11,Premissas!$E$10,IF(G1274&lt;Premissas!$C$12,Premissas!$E$11,Premissas!$E$12)))))))</f>
        <v>100</v>
      </c>
      <c r="M1274" s="65">
        <f>IF(OR(L1274="",L1274=0),0,L1274/Premissas!$C$16)</f>
        <v>3.8461538461538463</v>
      </c>
      <c r="N1274" s="40" t="str">
        <f>IF(L1274&gt;=Premissas!$C$17,"SIM","NÃO")</f>
        <v>NÃO</v>
      </c>
    </row>
    <row r="1275" spans="1:14" ht="15" customHeight="1">
      <c r="A1275" s="40">
        <v>8</v>
      </c>
      <c r="B1275" s="40" t="s">
        <v>1338</v>
      </c>
      <c r="C1275" s="40" t="s">
        <v>1339</v>
      </c>
      <c r="D1275" s="40">
        <v>1965</v>
      </c>
      <c r="E1275" s="40" t="s">
        <v>19</v>
      </c>
      <c r="F1275" s="40">
        <f>COUNTIFS(Detalhe_Registro!$A:$A,A1275,Detalhe_Registro!$D:$D,B1275)</f>
        <v>2</v>
      </c>
      <c r="G1275" s="63">
        <v>0.227273</v>
      </c>
      <c r="H1275" s="63">
        <v>0.227273</v>
      </c>
      <c r="I1275" s="62">
        <f>SUMIFS(Detalhe_Registro!$F:$F,Detalhe_Registro!$A:$A,A1275,Detalhe_Registro!$D:$D,B1275)</f>
        <v>222</v>
      </c>
      <c r="J1275" s="63">
        <f>SUMIFS(Detalhe_Registro!$G:$G,Detalhe_Registro!$A:$A,A1275,Detalhe_Registro!$D:$D,B1275)</f>
        <v>41.32</v>
      </c>
      <c r="K1275" s="40" t="str">
        <f>IF(G1275="","",IF(G1275&lt;Premissas!$C$8,"&lt; 1,00",IF(G1275&lt;Premissas!$C$9,"1,00 – 1,19",IF(G1275&lt;Premissas!$C$10,"1,20 – 1,39",IF(G1275&lt;Premissas!$C$11,"1,40 – 1,59",IF(G1275&lt;Premissas!$C$12,"1,60 – 1,99","≥ 2,00"))))))</f>
        <v>&lt; 1,00</v>
      </c>
      <c r="L1275" s="64">
        <f>IF(G1275="","",MIN(Premissas!$C$17,IF(G1275&lt;Premissas!$C$8,Premissas!$E$7,IF(G1275&lt;Premissas!$C$9,Premissas!$E$8,IF(G1275&lt;Premissas!$C$10,Premissas!$E$9,IF(G1275&lt;Premissas!$C$11,Premissas!$E$10,IF(G1275&lt;Premissas!$C$12,Premissas!$E$11,Premissas!$E$12)))))))</f>
        <v>0</v>
      </c>
      <c r="M1275" s="65">
        <f>IF(OR(L1275="",L1275=0),0,L1275/Premissas!$C$16)</f>
        <v>0</v>
      </c>
      <c r="N1275" s="40" t="str">
        <f>IF(L1275&gt;=Premissas!$C$17,"SIM","NÃO")</f>
        <v>NÃO</v>
      </c>
    </row>
    <row r="1276" spans="1:14" ht="15" customHeight="1">
      <c r="A1276" s="40">
        <v>8</v>
      </c>
      <c r="B1276" s="40" t="s">
        <v>1138</v>
      </c>
      <c r="C1276" s="40" t="s">
        <v>1139</v>
      </c>
      <c r="D1276" s="40">
        <v>1965</v>
      </c>
      <c r="E1276" s="40" t="s">
        <v>1937</v>
      </c>
      <c r="F1276" s="40">
        <f>COUNTIFS(Detalhe_Registro!$A:$A,A1276,Detalhe_Registro!$D:$D,B1276)</f>
        <v>4</v>
      </c>
      <c r="G1276" s="63">
        <v>0.9375</v>
      </c>
      <c r="H1276" s="63">
        <v>0.49816199999999999</v>
      </c>
      <c r="I1276" s="62">
        <f>SUMIFS(Detalhe_Registro!$F:$F,Detalhe_Registro!$A:$A,A1276,Detalhe_Registro!$D:$D,B1276)</f>
        <v>4130</v>
      </c>
      <c r="J1276" s="63">
        <f>SUMIFS(Detalhe_Registro!$G:$G,Detalhe_Registro!$A:$A,A1276,Detalhe_Registro!$D:$D,B1276)</f>
        <v>290.68</v>
      </c>
      <c r="K1276" s="40" t="str">
        <f>IF(G1276="","",IF(G1276&lt;Premissas!$C$8,"&lt; 1,00",IF(G1276&lt;Premissas!$C$9,"1,00 – 1,19",IF(G1276&lt;Premissas!$C$10,"1,20 – 1,39",IF(G1276&lt;Premissas!$C$11,"1,40 – 1,59",IF(G1276&lt;Premissas!$C$12,"1,60 – 1,99","≥ 2,00"))))))</f>
        <v>&lt; 1,00</v>
      </c>
      <c r="L1276" s="64">
        <f>IF(G1276="","",MIN(Premissas!$C$17,IF(G1276&lt;Premissas!$C$8,Premissas!$E$7,IF(G1276&lt;Premissas!$C$9,Premissas!$E$8,IF(G1276&lt;Premissas!$C$10,Premissas!$E$9,IF(G1276&lt;Premissas!$C$11,Premissas!$E$10,IF(G1276&lt;Premissas!$C$12,Premissas!$E$11,Premissas!$E$12)))))))</f>
        <v>0</v>
      </c>
      <c r="M1276" s="65">
        <f>IF(OR(L1276="",L1276=0),0,L1276/Premissas!$C$16)</f>
        <v>0</v>
      </c>
      <c r="N1276" s="40" t="str">
        <f>IF(L1276&gt;=Premissas!$C$17,"SIM","NÃO")</f>
        <v>NÃO</v>
      </c>
    </row>
    <row r="1277" spans="1:14" ht="15" customHeight="1">
      <c r="A1277" s="40">
        <v>8</v>
      </c>
      <c r="B1277" s="40" t="s">
        <v>920</v>
      </c>
      <c r="C1277" s="40" t="s">
        <v>921</v>
      </c>
      <c r="D1277" s="40">
        <v>1965</v>
      </c>
      <c r="E1277" s="40" t="s">
        <v>20</v>
      </c>
      <c r="F1277" s="40">
        <f>COUNTIFS(Detalhe_Registro!$A:$A,A1277,Detalhe_Registro!$D:$D,B1277)</f>
        <v>2</v>
      </c>
      <c r="G1277" s="63">
        <v>1.2941180000000001</v>
      </c>
      <c r="H1277" s="63">
        <v>1.2941180000000001</v>
      </c>
      <c r="I1277" s="62">
        <f>SUMIFS(Detalhe_Registro!$F:$F,Detalhe_Registro!$A:$A,A1277,Detalhe_Registro!$D:$D,B1277)</f>
        <v>7492</v>
      </c>
      <c r="J1277" s="63">
        <f>SUMIFS(Detalhe_Registro!$G:$G,Detalhe_Registro!$A:$A,A1277,Detalhe_Registro!$D:$D,B1277)</f>
        <v>343.76</v>
      </c>
      <c r="K1277" s="40" t="str">
        <f>IF(G1277="","",IF(G1277&lt;Premissas!$C$8,"&lt; 1,00",IF(G1277&lt;Premissas!$C$9,"1,00 – 1,19",IF(G1277&lt;Premissas!$C$10,"1,20 – 1,39",IF(G1277&lt;Premissas!$C$11,"1,40 – 1,59",IF(G1277&lt;Premissas!$C$12,"1,60 – 1,99","≥ 2,00"))))))</f>
        <v>1,20 – 1,39</v>
      </c>
      <c r="L1277" s="64">
        <f>IF(G1277="","",MIN(Premissas!$C$17,IF(G1277&lt;Premissas!$C$8,Premissas!$E$7,IF(G1277&lt;Premissas!$C$9,Premissas!$E$8,IF(G1277&lt;Premissas!$C$10,Premissas!$E$9,IF(G1277&lt;Premissas!$C$11,Premissas!$E$10,IF(G1277&lt;Premissas!$C$12,Premissas!$E$11,Premissas!$E$12)))))))</f>
        <v>200</v>
      </c>
      <c r="M1277" s="65">
        <f>IF(OR(L1277="",L1277=0),0,L1277/Premissas!$C$16)</f>
        <v>7.6923076923076925</v>
      </c>
      <c r="N1277" s="40" t="str">
        <f>IF(L1277&gt;=Premissas!$C$17,"SIM","NÃO")</f>
        <v>NÃO</v>
      </c>
    </row>
    <row r="1278" spans="1:14" ht="15" customHeight="1">
      <c r="A1278" s="40">
        <v>8</v>
      </c>
      <c r="B1278" s="40" t="s">
        <v>1104</v>
      </c>
      <c r="C1278" s="40" t="s">
        <v>1105</v>
      </c>
      <c r="D1278" s="40">
        <v>1965</v>
      </c>
      <c r="E1278" s="40" t="s">
        <v>19</v>
      </c>
      <c r="F1278" s="40">
        <f>COUNTIFS(Detalhe_Registro!$A:$A,A1278,Detalhe_Registro!$D:$D,B1278)</f>
        <v>2</v>
      </c>
      <c r="G1278" s="63">
        <v>1.045455</v>
      </c>
      <c r="H1278" s="63">
        <v>1.045455</v>
      </c>
      <c r="I1278" s="62">
        <f>SUMIFS(Detalhe_Registro!$F:$F,Detalhe_Registro!$A:$A,A1278,Detalhe_Registro!$D:$D,B1278)</f>
        <v>2476</v>
      </c>
      <c r="J1278" s="63">
        <f>SUMIFS(Detalhe_Registro!$G:$G,Detalhe_Registro!$A:$A,A1278,Detalhe_Registro!$D:$D,B1278)</f>
        <v>109.32</v>
      </c>
      <c r="K1278" s="40" t="str">
        <f>IF(G1278="","",IF(G1278&lt;Premissas!$C$8,"&lt; 1,00",IF(G1278&lt;Premissas!$C$9,"1,00 – 1,19",IF(G1278&lt;Premissas!$C$10,"1,20 – 1,39",IF(G1278&lt;Premissas!$C$11,"1,40 – 1,59",IF(G1278&lt;Premissas!$C$12,"1,60 – 1,99","≥ 2,00"))))))</f>
        <v>1,00 – 1,19</v>
      </c>
      <c r="L1278" s="64">
        <f>IF(G1278="","",MIN(Premissas!$C$17,IF(G1278&lt;Premissas!$C$8,Premissas!$E$7,IF(G1278&lt;Premissas!$C$9,Premissas!$E$8,IF(G1278&lt;Premissas!$C$10,Premissas!$E$9,IF(G1278&lt;Premissas!$C$11,Premissas!$E$10,IF(G1278&lt;Premissas!$C$12,Premissas!$E$11,Premissas!$E$12)))))))</f>
        <v>100</v>
      </c>
      <c r="M1278" s="65">
        <f>IF(OR(L1278="",L1278=0),0,L1278/Premissas!$C$16)</f>
        <v>3.8461538461538463</v>
      </c>
      <c r="N1278" s="40" t="str">
        <f>IF(L1278&gt;=Premissas!$C$17,"SIM","NÃO")</f>
        <v>NÃO</v>
      </c>
    </row>
    <row r="1279" spans="1:14" ht="15" customHeight="1">
      <c r="A1279" s="40">
        <v>8</v>
      </c>
      <c r="B1279" s="40" t="s">
        <v>1128</v>
      </c>
      <c r="C1279" s="40" t="s">
        <v>1129</v>
      </c>
      <c r="D1279" s="40">
        <v>1965</v>
      </c>
      <c r="E1279" s="40" t="s">
        <v>22</v>
      </c>
      <c r="F1279" s="40">
        <f>COUNTIFS(Detalhe_Registro!$A:$A,A1279,Detalhe_Registro!$D:$D,B1279)</f>
        <v>2</v>
      </c>
      <c r="G1279" s="63">
        <v>0.6</v>
      </c>
      <c r="H1279" s="63">
        <v>0.6</v>
      </c>
      <c r="I1279" s="62">
        <f>SUMIFS(Detalhe_Registro!$F:$F,Detalhe_Registro!$A:$A,A1279,Detalhe_Registro!$D:$D,B1279)</f>
        <v>3516</v>
      </c>
      <c r="J1279" s="63">
        <f>SUMIFS(Detalhe_Registro!$G:$G,Detalhe_Registro!$A:$A,A1279,Detalhe_Registro!$D:$D,B1279)</f>
        <v>305.44</v>
      </c>
      <c r="K1279" s="40" t="str">
        <f>IF(G1279="","",IF(G1279&lt;Premissas!$C$8,"&lt; 1,00",IF(G1279&lt;Premissas!$C$9,"1,00 – 1,19",IF(G1279&lt;Premissas!$C$10,"1,20 – 1,39",IF(G1279&lt;Premissas!$C$11,"1,40 – 1,59",IF(G1279&lt;Premissas!$C$12,"1,60 – 1,99","≥ 2,00"))))))</f>
        <v>&lt; 1,00</v>
      </c>
      <c r="L1279" s="64">
        <f>IF(G1279="","",MIN(Premissas!$C$17,IF(G1279&lt;Premissas!$C$8,Premissas!$E$7,IF(G1279&lt;Premissas!$C$9,Premissas!$E$8,IF(G1279&lt;Premissas!$C$10,Premissas!$E$9,IF(G1279&lt;Premissas!$C$11,Premissas!$E$10,IF(G1279&lt;Premissas!$C$12,Premissas!$E$11,Premissas!$E$12)))))))</f>
        <v>0</v>
      </c>
      <c r="M1279" s="65">
        <f>IF(OR(L1279="",L1279=0),0,L1279/Premissas!$C$16)</f>
        <v>0</v>
      </c>
      <c r="N1279" s="40" t="str">
        <f>IF(L1279&gt;=Premissas!$C$17,"SIM","NÃO")</f>
        <v>NÃO</v>
      </c>
    </row>
    <row r="1280" spans="1:14" ht="15" customHeight="1">
      <c r="A1280" s="40">
        <v>8</v>
      </c>
      <c r="B1280" s="40" t="s">
        <v>1084</v>
      </c>
      <c r="C1280" s="40" t="s">
        <v>1085</v>
      </c>
      <c r="D1280" s="40">
        <v>7801</v>
      </c>
      <c r="E1280" s="40" t="s">
        <v>1940</v>
      </c>
      <c r="F1280" s="40">
        <f>COUNTIFS(Detalhe_Registro!$A:$A,A1280,Detalhe_Registro!$D:$D,B1280)</f>
        <v>3</v>
      </c>
      <c r="G1280" s="63">
        <v>0.47058800000000001</v>
      </c>
      <c r="H1280" s="63">
        <v>0.24398400000000001</v>
      </c>
      <c r="I1280" s="62">
        <f>SUMIFS(Detalhe_Registro!$F:$F,Detalhe_Registro!$A:$A,A1280,Detalhe_Registro!$D:$D,B1280)</f>
        <v>275</v>
      </c>
      <c r="J1280" s="63">
        <f>SUMIFS(Detalhe_Registro!$G:$G,Detalhe_Registro!$A:$A,A1280,Detalhe_Registro!$D:$D,B1280)</f>
        <v>43.36</v>
      </c>
      <c r="K1280" s="40" t="str">
        <f>IF(G1280="","",IF(G1280&lt;Premissas!$C$8,"&lt; 1,00",IF(G1280&lt;Premissas!$C$9,"1,00 – 1,19",IF(G1280&lt;Premissas!$C$10,"1,20 – 1,39",IF(G1280&lt;Premissas!$C$11,"1,40 – 1,59",IF(G1280&lt;Premissas!$C$12,"1,60 – 1,99","≥ 2,00"))))))</f>
        <v>&lt; 1,00</v>
      </c>
      <c r="L1280" s="64">
        <f>IF(G1280="","",MIN(Premissas!$C$17,IF(G1280&lt;Premissas!$C$8,Premissas!$E$7,IF(G1280&lt;Premissas!$C$9,Premissas!$E$8,IF(G1280&lt;Premissas!$C$10,Premissas!$E$9,IF(G1280&lt;Premissas!$C$11,Premissas!$E$10,IF(G1280&lt;Premissas!$C$12,Premissas!$E$11,Premissas!$E$12)))))))</f>
        <v>0</v>
      </c>
      <c r="M1280" s="65">
        <f>IF(OR(L1280="",L1280=0),0,L1280/Premissas!$C$16)</f>
        <v>0</v>
      </c>
      <c r="N1280" s="40" t="str">
        <f>IF(L1280&gt;=Premissas!$C$17,"SIM","NÃO")</f>
        <v>NÃO</v>
      </c>
    </row>
    <row r="1281" spans="1:14" ht="15" customHeight="1">
      <c r="A1281" s="40">
        <v>8</v>
      </c>
      <c r="B1281" s="40" t="s">
        <v>1100</v>
      </c>
      <c r="C1281" s="40" t="s">
        <v>1101</v>
      </c>
      <c r="D1281" s="40">
        <v>1965</v>
      </c>
      <c r="E1281" s="40" t="s">
        <v>19</v>
      </c>
      <c r="F1281" s="40">
        <f>COUNTIFS(Detalhe_Registro!$A:$A,A1281,Detalhe_Registro!$D:$D,B1281)</f>
        <v>2</v>
      </c>
      <c r="G1281" s="63">
        <v>1</v>
      </c>
      <c r="H1281" s="63">
        <v>1</v>
      </c>
      <c r="I1281" s="62">
        <f>SUMIFS(Detalhe_Registro!$F:$F,Detalhe_Registro!$A:$A,A1281,Detalhe_Registro!$D:$D,B1281)</f>
        <v>332</v>
      </c>
      <c r="J1281" s="63">
        <f>SUMIFS(Detalhe_Registro!$G:$G,Detalhe_Registro!$A:$A,A1281,Detalhe_Registro!$D:$D,B1281)</f>
        <v>15.44</v>
      </c>
      <c r="K1281" s="40" t="str">
        <f>IF(G1281="","",IF(G1281&lt;Premissas!$C$8,"&lt; 1,00",IF(G1281&lt;Premissas!$C$9,"1,00 – 1,19",IF(G1281&lt;Premissas!$C$10,"1,20 – 1,39",IF(G1281&lt;Premissas!$C$11,"1,40 – 1,59",IF(G1281&lt;Premissas!$C$12,"1,60 – 1,99","≥ 2,00"))))))</f>
        <v>1,00 – 1,19</v>
      </c>
      <c r="L1281" s="64">
        <f>IF(G1281="","",MIN(Premissas!$C$17,IF(G1281&lt;Premissas!$C$8,Premissas!$E$7,IF(G1281&lt;Premissas!$C$9,Premissas!$E$8,IF(G1281&lt;Premissas!$C$10,Premissas!$E$9,IF(G1281&lt;Premissas!$C$11,Premissas!$E$10,IF(G1281&lt;Premissas!$C$12,Premissas!$E$11,Premissas!$E$12)))))))</f>
        <v>100</v>
      </c>
      <c r="M1281" s="65">
        <f>IF(OR(L1281="",L1281=0),0,L1281/Premissas!$C$16)</f>
        <v>3.8461538461538463</v>
      </c>
      <c r="N1281" s="40" t="str">
        <f>IF(L1281&gt;=Premissas!$C$17,"SIM","NÃO")</f>
        <v>NÃO</v>
      </c>
    </row>
    <row r="1282" spans="1:14" ht="15" customHeight="1">
      <c r="A1282" s="40">
        <v>8</v>
      </c>
      <c r="B1282" s="40" t="s">
        <v>1832</v>
      </c>
      <c r="C1282" s="40" t="s">
        <v>1833</v>
      </c>
      <c r="D1282" s="40">
        <v>1965</v>
      </c>
      <c r="E1282" s="40" t="s">
        <v>20</v>
      </c>
      <c r="F1282" s="40">
        <f>COUNTIFS(Detalhe_Registro!$A:$A,A1282,Detalhe_Registro!$D:$D,B1282)</f>
        <v>2</v>
      </c>
      <c r="G1282" s="63">
        <v>3.1176469999999998</v>
      </c>
      <c r="H1282" s="63">
        <v>3.1176469999999998</v>
      </c>
      <c r="I1282" s="62">
        <f>SUMIFS(Detalhe_Registro!$F:$F,Detalhe_Registro!$A:$A,A1282,Detalhe_Registro!$D:$D,B1282)</f>
        <v>20</v>
      </c>
      <c r="J1282" s="63">
        <f>SUMIFS(Detalhe_Registro!$G:$G,Detalhe_Registro!$A:$A,A1282,Detalhe_Registro!$D:$D,B1282)</f>
        <v>0.38</v>
      </c>
      <c r="K1282" s="40" t="str">
        <f>IF(G1282="","",IF(G1282&lt;Premissas!$C$8,"&lt; 1,00",IF(G1282&lt;Premissas!$C$9,"1,00 – 1,19",IF(G1282&lt;Premissas!$C$10,"1,20 – 1,39",IF(G1282&lt;Premissas!$C$11,"1,40 – 1,59",IF(G1282&lt;Premissas!$C$12,"1,60 – 1,99","≥ 2,00"))))))</f>
        <v>≥ 2,00</v>
      </c>
      <c r="L1282" s="64">
        <f>IF(G1282="","",MIN(Premissas!$C$17,IF(G1282&lt;Premissas!$C$8,Premissas!$E$7,IF(G1282&lt;Premissas!$C$9,Premissas!$E$8,IF(G1282&lt;Premissas!$C$10,Premissas!$E$9,IF(G1282&lt;Premissas!$C$11,Premissas!$E$10,IF(G1282&lt;Premissas!$C$12,Premissas!$E$11,Premissas!$E$12)))))))</f>
        <v>750</v>
      </c>
      <c r="M1282" s="65">
        <f>IF(OR(L1282="",L1282=0),0,L1282/Premissas!$C$16)</f>
        <v>28.846153846153847</v>
      </c>
      <c r="N1282" s="40" t="str">
        <f>IF(L1282&gt;=Premissas!$C$17,"SIM","NÃO")</f>
        <v>SIM</v>
      </c>
    </row>
    <row r="1283" spans="1:14" ht="15" customHeight="1">
      <c r="A1283" s="40">
        <v>8</v>
      </c>
      <c r="B1283" s="40" t="s">
        <v>1892</v>
      </c>
      <c r="C1283" s="40" t="s">
        <v>1893</v>
      </c>
      <c r="D1283" s="40">
        <v>1965</v>
      </c>
      <c r="E1283" s="40" t="s">
        <v>20</v>
      </c>
      <c r="F1283" s="40">
        <f>COUNTIFS(Detalhe_Registro!$A:$A,A1283,Detalhe_Registro!$D:$D,B1283)</f>
        <v>2</v>
      </c>
      <c r="G1283" s="63">
        <v>5.8824000000000001E-2</v>
      </c>
      <c r="H1283" s="63">
        <v>5.8824000000000001E-2</v>
      </c>
      <c r="I1283" s="62">
        <f>SUMIFS(Detalhe_Registro!$F:$F,Detalhe_Registro!$A:$A,A1283,Detalhe_Registro!$D:$D,B1283)</f>
        <v>2</v>
      </c>
      <c r="J1283" s="63">
        <f>SUMIFS(Detalhe_Registro!$G:$G,Detalhe_Registro!$A:$A,A1283,Detalhe_Registro!$D:$D,B1283)</f>
        <v>3.12</v>
      </c>
      <c r="K1283" s="40" t="str">
        <f>IF(G1283="","",IF(G1283&lt;Premissas!$C$8,"&lt; 1,00",IF(G1283&lt;Premissas!$C$9,"1,00 – 1,19",IF(G1283&lt;Premissas!$C$10,"1,20 – 1,39",IF(G1283&lt;Premissas!$C$11,"1,40 – 1,59",IF(G1283&lt;Premissas!$C$12,"1,60 – 1,99","≥ 2,00"))))))</f>
        <v>&lt; 1,00</v>
      </c>
      <c r="L1283" s="64">
        <f>IF(G1283="","",MIN(Premissas!$C$17,IF(G1283&lt;Premissas!$C$8,Premissas!$E$7,IF(G1283&lt;Premissas!$C$9,Premissas!$E$8,IF(G1283&lt;Premissas!$C$10,Premissas!$E$9,IF(G1283&lt;Premissas!$C$11,Premissas!$E$10,IF(G1283&lt;Premissas!$C$12,Premissas!$E$11,Premissas!$E$12)))))))</f>
        <v>0</v>
      </c>
      <c r="M1283" s="65">
        <f>IF(OR(L1283="",L1283=0),0,L1283/Premissas!$C$16)</f>
        <v>0</v>
      </c>
      <c r="N1283" s="40" t="str">
        <f>IF(L1283&gt;=Premissas!$C$17,"SIM","NÃO")</f>
        <v>NÃO</v>
      </c>
    </row>
    <row r="1284" spans="1:14" ht="15" customHeight="1">
      <c r="A1284" s="40">
        <v>8</v>
      </c>
      <c r="B1284" s="40" t="s">
        <v>1852</v>
      </c>
      <c r="C1284" s="40" t="s">
        <v>1853</v>
      </c>
      <c r="D1284" s="40">
        <v>1965</v>
      </c>
      <c r="E1284" s="40" t="s">
        <v>19</v>
      </c>
      <c r="F1284" s="40">
        <f>COUNTIFS(Detalhe_Registro!$A:$A,A1284,Detalhe_Registro!$D:$D,B1284)</f>
        <v>2</v>
      </c>
      <c r="G1284" s="63">
        <v>0.45454499999999998</v>
      </c>
      <c r="H1284" s="63">
        <v>0.45454499999999998</v>
      </c>
      <c r="I1284" s="62">
        <f>SUMIFS(Detalhe_Registro!$F:$F,Detalhe_Registro!$A:$A,A1284,Detalhe_Registro!$D:$D,B1284)</f>
        <v>1516</v>
      </c>
      <c r="J1284" s="63">
        <f>SUMIFS(Detalhe_Registro!$G:$G,Detalhe_Registro!$A:$A,A1284,Detalhe_Registro!$D:$D,B1284)</f>
        <v>149.68</v>
      </c>
      <c r="K1284" s="40" t="str">
        <f>IF(G1284="","",IF(G1284&lt;Premissas!$C$8,"&lt; 1,00",IF(G1284&lt;Premissas!$C$9,"1,00 – 1,19",IF(G1284&lt;Premissas!$C$10,"1,20 – 1,39",IF(G1284&lt;Premissas!$C$11,"1,40 – 1,59",IF(G1284&lt;Premissas!$C$12,"1,60 – 1,99","≥ 2,00"))))))</f>
        <v>&lt; 1,00</v>
      </c>
      <c r="L1284" s="64">
        <f>IF(G1284="","",MIN(Premissas!$C$17,IF(G1284&lt;Premissas!$C$8,Premissas!$E$7,IF(G1284&lt;Premissas!$C$9,Premissas!$E$8,IF(G1284&lt;Premissas!$C$10,Premissas!$E$9,IF(G1284&lt;Premissas!$C$11,Premissas!$E$10,IF(G1284&lt;Premissas!$C$12,Premissas!$E$11,Premissas!$E$12)))))))</f>
        <v>0</v>
      </c>
      <c r="M1284" s="65">
        <f>IF(OR(L1284="",L1284=0),0,L1284/Premissas!$C$16)</f>
        <v>0</v>
      </c>
      <c r="N1284" s="40" t="str">
        <f>IF(L1284&gt;=Premissas!$C$17,"SIM","NÃO")</f>
        <v>NÃO</v>
      </c>
    </row>
    <row r="1285" spans="1:14" ht="15" customHeight="1">
      <c r="A1285" s="40">
        <v>8</v>
      </c>
      <c r="B1285" s="40" t="s">
        <v>1252</v>
      </c>
      <c r="C1285" s="40" t="s">
        <v>1253</v>
      </c>
      <c r="D1285" s="40">
        <v>1965</v>
      </c>
      <c r="E1285" s="40" t="s">
        <v>1939</v>
      </c>
      <c r="F1285" s="40">
        <f>COUNTIFS(Detalhe_Registro!$A:$A,A1285,Detalhe_Registro!$D:$D,B1285)</f>
        <v>4</v>
      </c>
      <c r="G1285" s="63">
        <v>0.54545500000000002</v>
      </c>
      <c r="H1285" s="63">
        <v>0.303977</v>
      </c>
      <c r="I1285" s="62">
        <f>SUMIFS(Detalhe_Registro!$F:$F,Detalhe_Registro!$A:$A,A1285,Detalhe_Registro!$D:$D,B1285)</f>
        <v>120</v>
      </c>
      <c r="J1285" s="63">
        <f>SUMIFS(Detalhe_Registro!$G:$G,Detalhe_Registro!$A:$A,A1285,Detalhe_Registro!$D:$D,B1285)</f>
        <v>12.52</v>
      </c>
      <c r="K1285" s="40" t="str">
        <f>IF(G1285="","",IF(G1285&lt;Premissas!$C$8,"&lt; 1,00",IF(G1285&lt;Premissas!$C$9,"1,00 – 1,19",IF(G1285&lt;Premissas!$C$10,"1,20 – 1,39",IF(G1285&lt;Premissas!$C$11,"1,40 – 1,59",IF(G1285&lt;Premissas!$C$12,"1,60 – 1,99","≥ 2,00"))))))</f>
        <v>&lt; 1,00</v>
      </c>
      <c r="L1285" s="64">
        <f>IF(G1285="","",MIN(Premissas!$C$17,IF(G1285&lt;Premissas!$C$8,Premissas!$E$7,IF(G1285&lt;Premissas!$C$9,Premissas!$E$8,IF(G1285&lt;Premissas!$C$10,Premissas!$E$9,IF(G1285&lt;Premissas!$C$11,Premissas!$E$10,IF(G1285&lt;Premissas!$C$12,Premissas!$E$11,Premissas!$E$12)))))))</f>
        <v>0</v>
      </c>
      <c r="M1285" s="65">
        <f>IF(OR(L1285="",L1285=0),0,L1285/Premissas!$C$16)</f>
        <v>0</v>
      </c>
      <c r="N1285" s="40" t="str">
        <f>IF(L1285&gt;=Premissas!$C$17,"SIM","NÃO")</f>
        <v>NÃO</v>
      </c>
    </row>
    <row r="1286" spans="1:14" ht="15" customHeight="1">
      <c r="A1286" s="40">
        <v>8</v>
      </c>
      <c r="B1286" s="40" t="s">
        <v>1922</v>
      </c>
      <c r="C1286" s="40" t="s">
        <v>1923</v>
      </c>
      <c r="D1286" s="40">
        <v>7801</v>
      </c>
      <c r="E1286" s="40" t="s">
        <v>22</v>
      </c>
      <c r="F1286" s="40">
        <f>COUNTIFS(Detalhe_Registro!$A:$A,A1286,Detalhe_Registro!$D:$D,B1286)</f>
        <v>1</v>
      </c>
      <c r="G1286" s="63">
        <v>0.7</v>
      </c>
      <c r="H1286" s="63">
        <v>0.7</v>
      </c>
      <c r="I1286" s="62">
        <f>SUMIFS(Detalhe_Registro!$F:$F,Detalhe_Registro!$A:$A,A1286,Detalhe_Registro!$D:$D,B1286)</f>
        <v>1582</v>
      </c>
      <c r="J1286" s="63">
        <f>SUMIFS(Detalhe_Registro!$G:$G,Detalhe_Registro!$A:$A,A1286,Detalhe_Registro!$D:$D,B1286)</f>
        <v>113.13</v>
      </c>
      <c r="K1286" s="40" t="str">
        <f>IF(G1286="","",IF(G1286&lt;Premissas!$C$8,"&lt; 1,00",IF(G1286&lt;Premissas!$C$9,"1,00 – 1,19",IF(G1286&lt;Premissas!$C$10,"1,20 – 1,39",IF(G1286&lt;Premissas!$C$11,"1,40 – 1,59",IF(G1286&lt;Premissas!$C$12,"1,60 – 1,99","≥ 2,00"))))))</f>
        <v>&lt; 1,00</v>
      </c>
      <c r="L1286" s="64">
        <f>IF(G1286="","",MIN(Premissas!$C$17,IF(G1286&lt;Premissas!$C$8,Premissas!$E$7,IF(G1286&lt;Premissas!$C$9,Premissas!$E$8,IF(G1286&lt;Premissas!$C$10,Premissas!$E$9,IF(G1286&lt;Premissas!$C$11,Premissas!$E$10,IF(G1286&lt;Premissas!$C$12,Premissas!$E$11,Premissas!$E$12)))))))</f>
        <v>0</v>
      </c>
      <c r="M1286" s="65">
        <f>IF(OR(L1286="",L1286=0),0,L1286/Premissas!$C$16)</f>
        <v>0</v>
      </c>
      <c r="N1286" s="40" t="str">
        <f>IF(L1286&gt;=Premissas!$C$17,"SIM","NÃO")</f>
        <v>NÃO</v>
      </c>
    </row>
    <row r="1287" spans="1:14" ht="15" customHeight="1">
      <c r="A1287" s="40">
        <v>8</v>
      </c>
      <c r="B1287" s="40" t="s">
        <v>1866</v>
      </c>
      <c r="C1287" s="40" t="s">
        <v>1867</v>
      </c>
      <c r="D1287" s="40">
        <v>1965</v>
      </c>
      <c r="E1287" s="40" t="s">
        <v>20</v>
      </c>
      <c r="F1287" s="40">
        <f>COUNTIFS(Detalhe_Registro!$A:$A,A1287,Detalhe_Registro!$D:$D,B1287)</f>
        <v>2</v>
      </c>
      <c r="G1287" s="63">
        <v>8.2352939999999997</v>
      </c>
      <c r="H1287" s="63">
        <v>8.2352939999999997</v>
      </c>
      <c r="I1287" s="62">
        <f>SUMIFS(Detalhe_Registro!$F:$F,Detalhe_Registro!$A:$A,A1287,Detalhe_Registro!$D:$D,B1287)</f>
        <v>174</v>
      </c>
      <c r="J1287" s="63">
        <f>SUMIFS(Detalhe_Registro!$G:$G,Detalhe_Registro!$A:$A,A1287,Detalhe_Registro!$D:$D,B1287)</f>
        <v>1.24</v>
      </c>
      <c r="K1287" s="40" t="str">
        <f>IF(G1287="","",IF(G1287&lt;Premissas!$C$8,"&lt; 1,00",IF(G1287&lt;Premissas!$C$9,"1,00 – 1,19",IF(G1287&lt;Premissas!$C$10,"1,20 – 1,39",IF(G1287&lt;Premissas!$C$11,"1,40 – 1,59",IF(G1287&lt;Premissas!$C$12,"1,60 – 1,99","≥ 2,00"))))))</f>
        <v>≥ 2,00</v>
      </c>
      <c r="L1287" s="64">
        <f>IF(G1287="","",MIN(Premissas!$C$17,IF(G1287&lt;Premissas!$C$8,Premissas!$E$7,IF(G1287&lt;Premissas!$C$9,Premissas!$E$8,IF(G1287&lt;Premissas!$C$10,Premissas!$E$9,IF(G1287&lt;Premissas!$C$11,Premissas!$E$10,IF(G1287&lt;Premissas!$C$12,Premissas!$E$11,Premissas!$E$12)))))))</f>
        <v>750</v>
      </c>
      <c r="M1287" s="65">
        <f>IF(OR(L1287="",L1287=0),0,L1287/Premissas!$C$16)</f>
        <v>28.846153846153847</v>
      </c>
      <c r="N1287" s="40" t="str">
        <f>IF(L1287&gt;=Premissas!$C$17,"SIM","NÃO")</f>
        <v>SIM</v>
      </c>
    </row>
    <row r="1288" spans="1:14" ht="15" customHeight="1">
      <c r="A1288" s="40">
        <v>8</v>
      </c>
      <c r="B1288" s="40" t="s">
        <v>1026</v>
      </c>
      <c r="C1288" s="40" t="s">
        <v>1027</v>
      </c>
      <c r="D1288" s="40">
        <v>1965</v>
      </c>
      <c r="E1288" s="40" t="s">
        <v>19</v>
      </c>
      <c r="F1288" s="40">
        <f>COUNTIFS(Detalhe_Registro!$A:$A,A1288,Detalhe_Registro!$D:$D,B1288)</f>
        <v>2</v>
      </c>
      <c r="G1288" s="63">
        <v>1.5</v>
      </c>
      <c r="H1288" s="63">
        <v>1.5</v>
      </c>
      <c r="I1288" s="62">
        <f>SUMIFS(Detalhe_Registro!$F:$F,Detalhe_Registro!$A:$A,A1288,Detalhe_Registro!$D:$D,B1288)</f>
        <v>1622</v>
      </c>
      <c r="J1288" s="63">
        <f>SUMIFS(Detalhe_Registro!$G:$G,Detalhe_Registro!$A:$A,A1288,Detalhe_Registro!$D:$D,B1288)</f>
        <v>49.12</v>
      </c>
      <c r="K1288" s="40" t="str">
        <f>IF(G1288="","",IF(G1288&lt;Premissas!$C$8,"&lt; 1,00",IF(G1288&lt;Premissas!$C$9,"1,00 – 1,19",IF(G1288&lt;Premissas!$C$10,"1,20 – 1,39",IF(G1288&lt;Premissas!$C$11,"1,40 – 1,59",IF(G1288&lt;Premissas!$C$12,"1,60 – 1,99","≥ 2,00"))))))</f>
        <v>1,40 – 1,59</v>
      </c>
      <c r="L1288" s="64">
        <f>IF(G1288="","",MIN(Premissas!$C$17,IF(G1288&lt;Premissas!$C$8,Premissas!$E$7,IF(G1288&lt;Premissas!$C$9,Premissas!$E$8,IF(G1288&lt;Premissas!$C$10,Premissas!$E$9,IF(G1288&lt;Premissas!$C$11,Premissas!$E$10,IF(G1288&lt;Premissas!$C$12,Premissas!$E$11,Premissas!$E$12)))))))</f>
        <v>350</v>
      </c>
      <c r="M1288" s="65">
        <f>IF(OR(L1288="",L1288=0),0,L1288/Premissas!$C$16)</f>
        <v>13.461538461538462</v>
      </c>
      <c r="N1288" s="40" t="str">
        <f>IF(L1288&gt;=Premissas!$C$17,"SIM","NÃO")</f>
        <v>NÃO</v>
      </c>
    </row>
    <row r="1289" spans="1:14" ht="15" customHeight="1">
      <c r="A1289" s="40">
        <v>8</v>
      </c>
      <c r="B1289" s="40" t="s">
        <v>1122</v>
      </c>
      <c r="C1289" s="40" t="s">
        <v>1123</v>
      </c>
      <c r="D1289" s="40">
        <v>1965</v>
      </c>
      <c r="E1289" s="40" t="s">
        <v>21</v>
      </c>
      <c r="F1289" s="40">
        <f>COUNTIFS(Detalhe_Registro!$A:$A,A1289,Detalhe_Registro!$D:$D,B1289)</f>
        <v>2</v>
      </c>
      <c r="G1289" s="63">
        <v>1.25</v>
      </c>
      <c r="H1289" s="63">
        <v>1.25</v>
      </c>
      <c r="I1289" s="62">
        <f>SUMIFS(Detalhe_Registro!$F:$F,Detalhe_Registro!$A:$A,A1289,Detalhe_Registro!$D:$D,B1289)</f>
        <v>966</v>
      </c>
      <c r="J1289" s="63">
        <f>SUMIFS(Detalhe_Registro!$G:$G,Detalhe_Registro!$A:$A,A1289,Detalhe_Registro!$D:$D,B1289)</f>
        <v>49.32</v>
      </c>
      <c r="K1289" s="40" t="str">
        <f>IF(G1289="","",IF(G1289&lt;Premissas!$C$8,"&lt; 1,00",IF(G1289&lt;Premissas!$C$9,"1,00 – 1,19",IF(G1289&lt;Premissas!$C$10,"1,20 – 1,39",IF(G1289&lt;Premissas!$C$11,"1,40 – 1,59",IF(G1289&lt;Premissas!$C$12,"1,60 – 1,99","≥ 2,00"))))))</f>
        <v>1,20 – 1,39</v>
      </c>
      <c r="L1289" s="64">
        <f>IF(G1289="","",MIN(Premissas!$C$17,IF(G1289&lt;Premissas!$C$8,Premissas!$E$7,IF(G1289&lt;Premissas!$C$9,Premissas!$E$8,IF(G1289&lt;Premissas!$C$10,Premissas!$E$9,IF(G1289&lt;Premissas!$C$11,Premissas!$E$10,IF(G1289&lt;Premissas!$C$12,Premissas!$E$11,Premissas!$E$12)))))))</f>
        <v>200</v>
      </c>
      <c r="M1289" s="65">
        <f>IF(OR(L1289="",L1289=0),0,L1289/Premissas!$C$16)</f>
        <v>7.6923076923076925</v>
      </c>
      <c r="N1289" s="40" t="str">
        <f>IF(L1289&gt;=Premissas!$C$17,"SIM","NÃO")</f>
        <v>NÃO</v>
      </c>
    </row>
    <row r="1290" spans="1:14" ht="15" customHeight="1">
      <c r="A1290" s="40">
        <v>8</v>
      </c>
      <c r="B1290" s="40" t="s">
        <v>1220</v>
      </c>
      <c r="C1290" s="40" t="s">
        <v>1221</v>
      </c>
      <c r="D1290" s="40">
        <v>1965</v>
      </c>
      <c r="E1290" s="40" t="s">
        <v>21</v>
      </c>
      <c r="F1290" s="40">
        <f>COUNTIFS(Detalhe_Registro!$A:$A,A1290,Detalhe_Registro!$D:$D,B1290)</f>
        <v>2</v>
      </c>
      <c r="G1290" s="63">
        <v>1.375</v>
      </c>
      <c r="H1290" s="63">
        <v>1.375</v>
      </c>
      <c r="I1290" s="62">
        <f>SUMIFS(Detalhe_Registro!$F:$F,Detalhe_Registro!$A:$A,A1290,Detalhe_Registro!$D:$D,B1290)</f>
        <v>4992</v>
      </c>
      <c r="J1290" s="63">
        <f>SUMIFS(Detalhe_Registro!$G:$G,Detalhe_Registro!$A:$A,A1290,Detalhe_Registro!$D:$D,B1290)</f>
        <v>230.4</v>
      </c>
      <c r="K1290" s="40" t="str">
        <f>IF(G1290="","",IF(G1290&lt;Premissas!$C$8,"&lt; 1,00",IF(G1290&lt;Premissas!$C$9,"1,00 – 1,19",IF(G1290&lt;Premissas!$C$10,"1,20 – 1,39",IF(G1290&lt;Premissas!$C$11,"1,40 – 1,59",IF(G1290&lt;Premissas!$C$12,"1,60 – 1,99","≥ 2,00"))))))</f>
        <v>1,20 – 1,39</v>
      </c>
      <c r="L1290" s="64">
        <f>IF(G1290="","",MIN(Premissas!$C$17,IF(G1290&lt;Premissas!$C$8,Premissas!$E$7,IF(G1290&lt;Premissas!$C$9,Premissas!$E$8,IF(G1290&lt;Premissas!$C$10,Premissas!$E$9,IF(G1290&lt;Premissas!$C$11,Premissas!$E$10,IF(G1290&lt;Premissas!$C$12,Premissas!$E$11,Premissas!$E$12)))))))</f>
        <v>200</v>
      </c>
      <c r="M1290" s="65">
        <f>IF(OR(L1290="",L1290=0),0,L1290/Premissas!$C$16)</f>
        <v>7.6923076923076925</v>
      </c>
      <c r="N1290" s="40" t="str">
        <f>IF(L1290&gt;=Premissas!$C$17,"SIM","NÃO")</f>
        <v>NÃO</v>
      </c>
    </row>
    <row r="1291" spans="1:14" ht="15" customHeight="1">
      <c r="A1291" s="40">
        <v>8</v>
      </c>
      <c r="B1291" s="40" t="s">
        <v>1210</v>
      </c>
      <c r="C1291" s="40" t="s">
        <v>1211</v>
      </c>
      <c r="D1291" s="40">
        <v>7801</v>
      </c>
      <c r="E1291" s="40" t="s">
        <v>1939</v>
      </c>
      <c r="F1291" s="40">
        <f>COUNTIFS(Detalhe_Registro!$A:$A,A1291,Detalhe_Registro!$D:$D,B1291)</f>
        <v>2</v>
      </c>
      <c r="G1291" s="63">
        <v>0.36363600000000001</v>
      </c>
      <c r="H1291" s="63">
        <v>0.27556799999999998</v>
      </c>
      <c r="I1291" s="62">
        <f>SUMIFS(Detalhe_Registro!$F:$F,Detalhe_Registro!$A:$A,A1291,Detalhe_Registro!$D:$D,B1291)</f>
        <v>617</v>
      </c>
      <c r="J1291" s="63">
        <f>SUMIFS(Detalhe_Registro!$G:$G,Detalhe_Registro!$A:$A,A1291,Detalhe_Registro!$D:$D,B1291)</f>
        <v>93.789999999999992</v>
      </c>
      <c r="K1291" s="40" t="str">
        <f>IF(G1291="","",IF(G1291&lt;Premissas!$C$8,"&lt; 1,00",IF(G1291&lt;Premissas!$C$9,"1,00 – 1,19",IF(G1291&lt;Premissas!$C$10,"1,20 – 1,39",IF(G1291&lt;Premissas!$C$11,"1,40 – 1,59",IF(G1291&lt;Premissas!$C$12,"1,60 – 1,99","≥ 2,00"))))))</f>
        <v>&lt; 1,00</v>
      </c>
      <c r="L1291" s="64">
        <f>IF(G1291="","",MIN(Premissas!$C$17,IF(G1291&lt;Premissas!$C$8,Premissas!$E$7,IF(G1291&lt;Premissas!$C$9,Premissas!$E$8,IF(G1291&lt;Premissas!$C$10,Premissas!$E$9,IF(G1291&lt;Premissas!$C$11,Premissas!$E$10,IF(G1291&lt;Premissas!$C$12,Premissas!$E$11,Premissas!$E$12)))))))</f>
        <v>0</v>
      </c>
      <c r="M1291" s="65">
        <f>IF(OR(L1291="",L1291=0),0,L1291/Premissas!$C$16)</f>
        <v>0</v>
      </c>
      <c r="N1291" s="40" t="str">
        <f>IF(L1291&gt;=Premissas!$C$17,"SIM","NÃO")</f>
        <v>NÃO</v>
      </c>
    </row>
    <row r="1292" spans="1:14" ht="15" customHeight="1">
      <c r="A1292" s="40">
        <v>8</v>
      </c>
      <c r="B1292" s="40" t="s">
        <v>1114</v>
      </c>
      <c r="C1292" s="40" t="s">
        <v>1115</v>
      </c>
      <c r="D1292" s="40">
        <v>1965</v>
      </c>
      <c r="E1292" s="40" t="s">
        <v>21</v>
      </c>
      <c r="F1292" s="40">
        <f>COUNTIFS(Detalhe_Registro!$A:$A,A1292,Detalhe_Registro!$D:$D,B1292)</f>
        <v>2</v>
      </c>
      <c r="G1292" s="63">
        <v>1.0625</v>
      </c>
      <c r="H1292" s="63">
        <v>1.0625</v>
      </c>
      <c r="I1292" s="62">
        <f>SUMIFS(Detalhe_Registro!$F:$F,Detalhe_Registro!$A:$A,A1292,Detalhe_Registro!$D:$D,B1292)</f>
        <v>3060</v>
      </c>
      <c r="J1292" s="63">
        <f>SUMIFS(Detalhe_Registro!$G:$G,Detalhe_Registro!$A:$A,A1292,Detalhe_Registro!$D:$D,B1292)</f>
        <v>176.74</v>
      </c>
      <c r="K1292" s="40" t="str">
        <f>IF(G1292="","",IF(G1292&lt;Premissas!$C$8,"&lt; 1,00",IF(G1292&lt;Premissas!$C$9,"1,00 – 1,19",IF(G1292&lt;Premissas!$C$10,"1,20 – 1,39",IF(G1292&lt;Premissas!$C$11,"1,40 – 1,59",IF(G1292&lt;Premissas!$C$12,"1,60 – 1,99","≥ 2,00"))))))</f>
        <v>1,00 – 1,19</v>
      </c>
      <c r="L1292" s="64">
        <f>IF(G1292="","",MIN(Premissas!$C$17,IF(G1292&lt;Premissas!$C$8,Premissas!$E$7,IF(G1292&lt;Premissas!$C$9,Premissas!$E$8,IF(G1292&lt;Premissas!$C$10,Premissas!$E$9,IF(G1292&lt;Premissas!$C$11,Premissas!$E$10,IF(G1292&lt;Premissas!$C$12,Premissas!$E$11,Premissas!$E$12)))))))</f>
        <v>100</v>
      </c>
      <c r="M1292" s="65">
        <f>IF(OR(L1292="",L1292=0),0,L1292/Premissas!$C$16)</f>
        <v>3.8461538461538463</v>
      </c>
      <c r="N1292" s="40" t="str">
        <f>IF(L1292&gt;=Premissas!$C$17,"SIM","NÃO")</f>
        <v>NÃO</v>
      </c>
    </row>
    <row r="1293" spans="1:14" ht="15" customHeight="1">
      <c r="A1293" s="40">
        <v>8</v>
      </c>
      <c r="B1293" s="40" t="s">
        <v>1312</v>
      </c>
      <c r="C1293" s="40" t="s">
        <v>1313</v>
      </c>
      <c r="D1293" s="40">
        <v>1965</v>
      </c>
      <c r="E1293" s="40" t="s">
        <v>22</v>
      </c>
      <c r="F1293" s="40">
        <f>COUNTIFS(Detalhe_Registro!$A:$A,A1293,Detalhe_Registro!$D:$D,B1293)</f>
        <v>2</v>
      </c>
      <c r="G1293" s="63">
        <v>0.15</v>
      </c>
      <c r="H1293" s="63">
        <v>0.15</v>
      </c>
      <c r="I1293" s="62">
        <f>SUMIFS(Detalhe_Registro!$F:$F,Detalhe_Registro!$A:$A,A1293,Detalhe_Registro!$D:$D,B1293)</f>
        <v>42</v>
      </c>
      <c r="J1293" s="63">
        <f>SUMIFS(Detalhe_Registro!$G:$G,Detalhe_Registro!$A:$A,A1293,Detalhe_Registro!$D:$D,B1293)</f>
        <v>12.98</v>
      </c>
      <c r="K1293" s="40" t="str">
        <f>IF(G1293="","",IF(G1293&lt;Premissas!$C$8,"&lt; 1,00",IF(G1293&lt;Premissas!$C$9,"1,00 – 1,19",IF(G1293&lt;Premissas!$C$10,"1,20 – 1,39",IF(G1293&lt;Premissas!$C$11,"1,40 – 1,59",IF(G1293&lt;Premissas!$C$12,"1,60 – 1,99","≥ 2,00"))))))</f>
        <v>&lt; 1,00</v>
      </c>
      <c r="L1293" s="64">
        <f>IF(G1293="","",MIN(Premissas!$C$17,IF(G1293&lt;Premissas!$C$8,Premissas!$E$7,IF(G1293&lt;Premissas!$C$9,Premissas!$E$8,IF(G1293&lt;Premissas!$C$10,Premissas!$E$9,IF(G1293&lt;Premissas!$C$11,Premissas!$E$10,IF(G1293&lt;Premissas!$C$12,Premissas!$E$11,Premissas!$E$12)))))))</f>
        <v>0</v>
      </c>
      <c r="M1293" s="65">
        <f>IF(OR(L1293="",L1293=0),0,L1293/Premissas!$C$16)</f>
        <v>0</v>
      </c>
      <c r="N1293" s="40" t="str">
        <f>IF(L1293&gt;=Premissas!$C$17,"SIM","NÃO")</f>
        <v>NÃO</v>
      </c>
    </row>
    <row r="1294" spans="1:14" ht="15" customHeight="1">
      <c r="A1294" s="40">
        <v>8</v>
      </c>
      <c r="B1294" s="40" t="s">
        <v>1070</v>
      </c>
      <c r="C1294" s="40" t="s">
        <v>1071</v>
      </c>
      <c r="D1294" s="40">
        <v>1965</v>
      </c>
      <c r="E1294" s="40" t="s">
        <v>21</v>
      </c>
      <c r="F1294" s="40">
        <f>COUNTIFS(Detalhe_Registro!$A:$A,A1294,Detalhe_Registro!$D:$D,B1294)</f>
        <v>2</v>
      </c>
      <c r="G1294" s="63">
        <v>0.4375</v>
      </c>
      <c r="H1294" s="63">
        <v>0.4375</v>
      </c>
      <c r="I1294" s="62">
        <f>SUMIFS(Detalhe_Registro!$F:$F,Detalhe_Registro!$A:$A,A1294,Detalhe_Registro!$D:$D,B1294)</f>
        <v>274</v>
      </c>
      <c r="J1294" s="63">
        <f>SUMIFS(Detalhe_Registro!$G:$G,Detalhe_Registro!$A:$A,A1294,Detalhe_Registro!$D:$D,B1294)</f>
        <v>38.56</v>
      </c>
      <c r="K1294" s="40" t="str">
        <f>IF(G1294="","",IF(G1294&lt;Premissas!$C$8,"&lt; 1,00",IF(G1294&lt;Premissas!$C$9,"1,00 – 1,19",IF(G1294&lt;Premissas!$C$10,"1,20 – 1,39",IF(G1294&lt;Premissas!$C$11,"1,40 – 1,59",IF(G1294&lt;Premissas!$C$12,"1,60 – 1,99","≥ 2,00"))))))</f>
        <v>&lt; 1,00</v>
      </c>
      <c r="L1294" s="64">
        <f>IF(G1294="","",MIN(Premissas!$C$17,IF(G1294&lt;Premissas!$C$8,Premissas!$E$7,IF(G1294&lt;Premissas!$C$9,Premissas!$E$8,IF(G1294&lt;Premissas!$C$10,Premissas!$E$9,IF(G1294&lt;Premissas!$C$11,Premissas!$E$10,IF(G1294&lt;Premissas!$C$12,Premissas!$E$11,Premissas!$E$12)))))))</f>
        <v>0</v>
      </c>
      <c r="M1294" s="65">
        <f>IF(OR(L1294="",L1294=0),0,L1294/Premissas!$C$16)</f>
        <v>0</v>
      </c>
      <c r="N1294" s="40" t="str">
        <f>IF(L1294&gt;=Premissas!$C$17,"SIM","NÃO")</f>
        <v>NÃO</v>
      </c>
    </row>
    <row r="1295" spans="1:14" ht="15" customHeight="1">
      <c r="A1295" s="40">
        <v>8</v>
      </c>
      <c r="B1295" s="40" t="s">
        <v>864</v>
      </c>
      <c r="C1295" s="40" t="s">
        <v>865</v>
      </c>
      <c r="D1295" s="40">
        <v>1965</v>
      </c>
      <c r="E1295" s="40" t="s">
        <v>22</v>
      </c>
      <c r="F1295" s="40">
        <f>COUNTIFS(Detalhe_Registro!$A:$A,A1295,Detalhe_Registro!$D:$D,B1295)</f>
        <v>2</v>
      </c>
      <c r="G1295" s="63">
        <v>0.4</v>
      </c>
      <c r="H1295" s="63">
        <v>0.4</v>
      </c>
      <c r="I1295" s="62">
        <f>SUMIFS(Detalhe_Registro!$F:$F,Detalhe_Registro!$A:$A,A1295,Detalhe_Registro!$D:$D,B1295)</f>
        <v>2478</v>
      </c>
      <c r="J1295" s="63">
        <f>SUMIFS(Detalhe_Registro!$G:$G,Detalhe_Registro!$A:$A,A1295,Detalhe_Registro!$D:$D,B1295)</f>
        <v>305.2</v>
      </c>
      <c r="K1295" s="40" t="str">
        <f>IF(G1295="","",IF(G1295&lt;Premissas!$C$8,"&lt; 1,00",IF(G1295&lt;Premissas!$C$9,"1,00 – 1,19",IF(G1295&lt;Premissas!$C$10,"1,20 – 1,39",IF(G1295&lt;Premissas!$C$11,"1,40 – 1,59",IF(G1295&lt;Premissas!$C$12,"1,60 – 1,99","≥ 2,00"))))))</f>
        <v>&lt; 1,00</v>
      </c>
      <c r="L1295" s="64">
        <f>IF(G1295="","",MIN(Premissas!$C$17,IF(G1295&lt;Premissas!$C$8,Premissas!$E$7,IF(G1295&lt;Premissas!$C$9,Premissas!$E$8,IF(G1295&lt;Premissas!$C$10,Premissas!$E$9,IF(G1295&lt;Premissas!$C$11,Premissas!$E$10,IF(G1295&lt;Premissas!$C$12,Premissas!$E$11,Premissas!$E$12)))))))</f>
        <v>0</v>
      </c>
      <c r="M1295" s="65">
        <f>IF(OR(L1295="",L1295=0),0,L1295/Premissas!$C$16)</f>
        <v>0</v>
      </c>
      <c r="N1295" s="40" t="str">
        <f>IF(L1295&gt;=Premissas!$C$17,"SIM","NÃO")</f>
        <v>NÃO</v>
      </c>
    </row>
    <row r="1296" spans="1:14" ht="15" customHeight="1">
      <c r="A1296" s="40">
        <v>8</v>
      </c>
      <c r="B1296" s="40" t="s">
        <v>1294</v>
      </c>
      <c r="C1296" s="40" t="s">
        <v>1295</v>
      </c>
      <c r="D1296" s="40">
        <v>1965</v>
      </c>
      <c r="E1296" s="40" t="s">
        <v>19</v>
      </c>
      <c r="F1296" s="40">
        <f>COUNTIFS(Detalhe_Registro!$A:$A,A1296,Detalhe_Registro!$D:$D,B1296)</f>
        <v>2</v>
      </c>
      <c r="G1296" s="63">
        <v>0.59090900000000002</v>
      </c>
      <c r="H1296" s="63">
        <v>0.59090900000000002</v>
      </c>
      <c r="I1296" s="62">
        <f>SUMIFS(Detalhe_Registro!$F:$F,Detalhe_Registro!$A:$A,A1296,Detalhe_Registro!$D:$D,B1296)</f>
        <v>1436</v>
      </c>
      <c r="J1296" s="63">
        <f>SUMIFS(Detalhe_Registro!$G:$G,Detalhe_Registro!$A:$A,A1296,Detalhe_Registro!$D:$D,B1296)</f>
        <v>113.34</v>
      </c>
      <c r="K1296" s="40" t="str">
        <f>IF(G1296="","",IF(G1296&lt;Premissas!$C$8,"&lt; 1,00",IF(G1296&lt;Premissas!$C$9,"1,00 – 1,19",IF(G1296&lt;Premissas!$C$10,"1,20 – 1,39",IF(G1296&lt;Premissas!$C$11,"1,40 – 1,59",IF(G1296&lt;Premissas!$C$12,"1,60 – 1,99","≥ 2,00"))))))</f>
        <v>&lt; 1,00</v>
      </c>
      <c r="L1296" s="64">
        <f>IF(G1296="","",MIN(Premissas!$C$17,IF(G1296&lt;Premissas!$C$8,Premissas!$E$7,IF(G1296&lt;Premissas!$C$9,Premissas!$E$8,IF(G1296&lt;Premissas!$C$10,Premissas!$E$9,IF(G1296&lt;Premissas!$C$11,Premissas!$E$10,IF(G1296&lt;Premissas!$C$12,Premissas!$E$11,Premissas!$E$12)))))))</f>
        <v>0</v>
      </c>
      <c r="M1296" s="65">
        <f>IF(OR(L1296="",L1296=0),0,L1296/Premissas!$C$16)</f>
        <v>0</v>
      </c>
      <c r="N1296" s="40" t="str">
        <f>IF(L1296&gt;=Premissas!$C$17,"SIM","NÃO")</f>
        <v>NÃO</v>
      </c>
    </row>
    <row r="1297" spans="1:14" ht="15" customHeight="1">
      <c r="A1297" s="40">
        <v>8</v>
      </c>
      <c r="B1297" s="40" t="s">
        <v>1186</v>
      </c>
      <c r="C1297" s="40" t="s">
        <v>1187</v>
      </c>
      <c r="D1297" s="40">
        <v>1965</v>
      </c>
      <c r="E1297" s="40" t="s">
        <v>19</v>
      </c>
      <c r="F1297" s="40">
        <f>COUNTIFS(Detalhe_Registro!$A:$A,A1297,Detalhe_Registro!$D:$D,B1297)</f>
        <v>2</v>
      </c>
      <c r="G1297" s="63">
        <v>0.90909099999999998</v>
      </c>
      <c r="H1297" s="63">
        <v>0.90909099999999998</v>
      </c>
      <c r="I1297" s="62">
        <f>SUMIFS(Detalhe_Registro!$F:$F,Detalhe_Registro!$A:$A,A1297,Detalhe_Registro!$D:$D,B1297)</f>
        <v>2148</v>
      </c>
      <c r="J1297" s="63">
        <f>SUMIFS(Detalhe_Registro!$G:$G,Detalhe_Registro!$A:$A,A1297,Detalhe_Registro!$D:$D,B1297)</f>
        <v>105.14</v>
      </c>
      <c r="K1297" s="40" t="str">
        <f>IF(G1297="","",IF(G1297&lt;Premissas!$C$8,"&lt; 1,00",IF(G1297&lt;Premissas!$C$9,"1,00 – 1,19",IF(G1297&lt;Premissas!$C$10,"1,20 – 1,39",IF(G1297&lt;Premissas!$C$11,"1,40 – 1,59",IF(G1297&lt;Premissas!$C$12,"1,60 – 1,99","≥ 2,00"))))))</f>
        <v>&lt; 1,00</v>
      </c>
      <c r="L1297" s="64">
        <f>IF(G1297="","",MIN(Premissas!$C$17,IF(G1297&lt;Premissas!$C$8,Premissas!$E$7,IF(G1297&lt;Premissas!$C$9,Premissas!$E$8,IF(G1297&lt;Premissas!$C$10,Premissas!$E$9,IF(G1297&lt;Premissas!$C$11,Premissas!$E$10,IF(G1297&lt;Premissas!$C$12,Premissas!$E$11,Premissas!$E$12)))))))</f>
        <v>0</v>
      </c>
      <c r="M1297" s="65">
        <f>IF(OR(L1297="",L1297=0),0,L1297/Premissas!$C$16)</f>
        <v>0</v>
      </c>
      <c r="N1297" s="40" t="str">
        <f>IF(L1297&gt;=Premissas!$C$17,"SIM","NÃO")</f>
        <v>NÃO</v>
      </c>
    </row>
    <row r="1298" spans="1:14" ht="15" customHeight="1">
      <c r="A1298" s="40">
        <v>8</v>
      </c>
      <c r="B1298" s="40" t="s">
        <v>1898</v>
      </c>
      <c r="C1298" s="40" t="s">
        <v>1899</v>
      </c>
      <c r="D1298" s="40">
        <v>1965</v>
      </c>
      <c r="E1298" s="40" t="s">
        <v>1937</v>
      </c>
      <c r="F1298" s="40">
        <f>COUNTIFS(Detalhe_Registro!$A:$A,A1298,Detalhe_Registro!$D:$D,B1298)</f>
        <v>4</v>
      </c>
      <c r="G1298" s="63">
        <v>1.2941180000000001</v>
      </c>
      <c r="H1298" s="63">
        <v>0.92830900000000005</v>
      </c>
      <c r="I1298" s="62">
        <f>SUMIFS(Detalhe_Registro!$F:$F,Detalhe_Registro!$A:$A,A1298,Detalhe_Registro!$D:$D,B1298)</f>
        <v>774</v>
      </c>
      <c r="J1298" s="63">
        <f>SUMIFS(Detalhe_Registro!$G:$G,Detalhe_Registro!$A:$A,A1298,Detalhe_Registro!$D:$D,B1298)</f>
        <v>73.92</v>
      </c>
      <c r="K1298" s="40" t="str">
        <f>IF(G1298="","",IF(G1298&lt;Premissas!$C$8,"&lt; 1,00",IF(G1298&lt;Premissas!$C$9,"1,00 – 1,19",IF(G1298&lt;Premissas!$C$10,"1,20 – 1,39",IF(G1298&lt;Premissas!$C$11,"1,40 – 1,59",IF(G1298&lt;Premissas!$C$12,"1,60 – 1,99","≥ 2,00"))))))</f>
        <v>1,20 – 1,39</v>
      </c>
      <c r="L1298" s="64">
        <f>IF(G1298="","",MIN(Premissas!$C$17,IF(G1298&lt;Premissas!$C$8,Premissas!$E$7,IF(G1298&lt;Premissas!$C$9,Premissas!$E$8,IF(G1298&lt;Premissas!$C$10,Premissas!$E$9,IF(G1298&lt;Premissas!$C$11,Premissas!$E$10,IF(G1298&lt;Premissas!$C$12,Premissas!$E$11,Premissas!$E$12)))))))</f>
        <v>200</v>
      </c>
      <c r="M1298" s="65">
        <f>IF(OR(L1298="",L1298=0),0,L1298/Premissas!$C$16)</f>
        <v>7.6923076923076925</v>
      </c>
      <c r="N1298" s="40" t="str">
        <f>IF(L1298&gt;=Premissas!$C$17,"SIM","NÃO")</f>
        <v>NÃO</v>
      </c>
    </row>
    <row r="1299" spans="1:14" ht="15" customHeight="1">
      <c r="A1299" s="40">
        <v>8</v>
      </c>
      <c r="B1299" s="40" t="s">
        <v>856</v>
      </c>
      <c r="C1299" s="40" t="s">
        <v>857</v>
      </c>
      <c r="D1299" s="40">
        <v>1965</v>
      </c>
      <c r="E1299" s="40" t="s">
        <v>1937</v>
      </c>
      <c r="F1299" s="40">
        <f>COUNTIFS(Detalhe_Registro!$A:$A,A1299,Detalhe_Registro!$D:$D,B1299)</f>
        <v>4</v>
      </c>
      <c r="G1299" s="63">
        <v>3.8235290000000002</v>
      </c>
      <c r="H1299" s="63">
        <v>2.0680149999999999</v>
      </c>
      <c r="I1299" s="62">
        <f>SUMIFS(Detalhe_Registro!$F:$F,Detalhe_Registro!$A:$A,A1299,Detalhe_Registro!$D:$D,B1299)</f>
        <v>624</v>
      </c>
      <c r="J1299" s="63">
        <f>SUMIFS(Detalhe_Registro!$G:$G,Detalhe_Registro!$A:$A,A1299,Detalhe_Registro!$D:$D,B1299)</f>
        <v>102.36000000000001</v>
      </c>
      <c r="K1299" s="40" t="str">
        <f>IF(G1299="","",IF(G1299&lt;Premissas!$C$8,"&lt; 1,00",IF(G1299&lt;Premissas!$C$9,"1,00 – 1,19",IF(G1299&lt;Premissas!$C$10,"1,20 – 1,39",IF(G1299&lt;Premissas!$C$11,"1,40 – 1,59",IF(G1299&lt;Premissas!$C$12,"1,60 – 1,99","≥ 2,00"))))))</f>
        <v>≥ 2,00</v>
      </c>
      <c r="L1299" s="64">
        <f>IF(G1299="","",MIN(Premissas!$C$17,IF(G1299&lt;Premissas!$C$8,Premissas!$E$7,IF(G1299&lt;Premissas!$C$9,Premissas!$E$8,IF(G1299&lt;Premissas!$C$10,Premissas!$E$9,IF(G1299&lt;Premissas!$C$11,Premissas!$E$10,IF(G1299&lt;Premissas!$C$12,Premissas!$E$11,Premissas!$E$12)))))))</f>
        <v>750</v>
      </c>
      <c r="M1299" s="65">
        <f>IF(OR(L1299="",L1299=0),0,L1299/Premissas!$C$16)</f>
        <v>28.846153846153847</v>
      </c>
      <c r="N1299" s="40" t="str">
        <f>IF(L1299&gt;=Premissas!$C$17,"SIM","NÃO")</f>
        <v>SIM</v>
      </c>
    </row>
    <row r="1300" spans="1:14" ht="15" customHeight="1">
      <c r="A1300" s="40">
        <v>8</v>
      </c>
      <c r="B1300" s="40" t="s">
        <v>1008</v>
      </c>
      <c r="C1300" s="40" t="s">
        <v>1009</v>
      </c>
      <c r="D1300" s="40">
        <v>1965</v>
      </c>
      <c r="E1300" s="40" t="s">
        <v>19</v>
      </c>
      <c r="F1300" s="40">
        <f>COUNTIFS(Detalhe_Registro!$A:$A,A1300,Detalhe_Registro!$D:$D,B1300)</f>
        <v>2</v>
      </c>
      <c r="G1300" s="63">
        <v>0.5</v>
      </c>
      <c r="H1300" s="63">
        <v>0.5</v>
      </c>
      <c r="I1300" s="62">
        <f>SUMIFS(Detalhe_Registro!$F:$F,Detalhe_Registro!$A:$A,A1300,Detalhe_Registro!$D:$D,B1300)</f>
        <v>394</v>
      </c>
      <c r="J1300" s="63">
        <f>SUMIFS(Detalhe_Registro!$G:$G,Detalhe_Registro!$A:$A,A1300,Detalhe_Registro!$D:$D,B1300)</f>
        <v>36.86</v>
      </c>
      <c r="K1300" s="40" t="str">
        <f>IF(G1300="","",IF(G1300&lt;Premissas!$C$8,"&lt; 1,00",IF(G1300&lt;Premissas!$C$9,"1,00 – 1,19",IF(G1300&lt;Premissas!$C$10,"1,20 – 1,39",IF(G1300&lt;Premissas!$C$11,"1,40 – 1,59",IF(G1300&lt;Premissas!$C$12,"1,60 – 1,99","≥ 2,00"))))))</f>
        <v>&lt; 1,00</v>
      </c>
      <c r="L1300" s="64">
        <f>IF(G1300="","",MIN(Premissas!$C$17,IF(G1300&lt;Premissas!$C$8,Premissas!$E$7,IF(G1300&lt;Premissas!$C$9,Premissas!$E$8,IF(G1300&lt;Premissas!$C$10,Premissas!$E$9,IF(G1300&lt;Premissas!$C$11,Premissas!$E$10,IF(G1300&lt;Premissas!$C$12,Premissas!$E$11,Premissas!$E$12)))))))</f>
        <v>0</v>
      </c>
      <c r="M1300" s="65">
        <f>IF(OR(L1300="",L1300=0),0,L1300/Premissas!$C$16)</f>
        <v>0</v>
      </c>
      <c r="N1300" s="40" t="str">
        <f>IF(L1300&gt;=Premissas!$C$17,"SIM","NÃO")</f>
        <v>NÃO</v>
      </c>
    </row>
    <row r="1301" spans="1:14" ht="15" customHeight="1">
      <c r="A1301" s="40">
        <v>8</v>
      </c>
      <c r="B1301" s="40" t="s">
        <v>1106</v>
      </c>
      <c r="C1301" s="40" t="s">
        <v>1107</v>
      </c>
      <c r="D1301" s="40">
        <v>1965</v>
      </c>
      <c r="E1301" s="40" t="s">
        <v>20</v>
      </c>
      <c r="F1301" s="40">
        <f>COUNTIFS(Detalhe_Registro!$A:$A,A1301,Detalhe_Registro!$D:$D,B1301)</f>
        <v>2</v>
      </c>
      <c r="G1301" s="63">
        <v>2.1764709999999998</v>
      </c>
      <c r="H1301" s="63">
        <v>2.1764709999999998</v>
      </c>
      <c r="I1301" s="62">
        <f>SUMIFS(Detalhe_Registro!$F:$F,Detalhe_Registro!$A:$A,A1301,Detalhe_Registro!$D:$D,B1301)</f>
        <v>10692</v>
      </c>
      <c r="J1301" s="63">
        <f>SUMIFS(Detalhe_Registro!$G:$G,Detalhe_Registro!$A:$A,A1301,Detalhe_Registro!$D:$D,B1301)</f>
        <v>287.89999999999998</v>
      </c>
      <c r="K1301" s="40" t="str">
        <f>IF(G1301="","",IF(G1301&lt;Premissas!$C$8,"&lt; 1,00",IF(G1301&lt;Premissas!$C$9,"1,00 – 1,19",IF(G1301&lt;Premissas!$C$10,"1,20 – 1,39",IF(G1301&lt;Premissas!$C$11,"1,40 – 1,59",IF(G1301&lt;Premissas!$C$12,"1,60 – 1,99","≥ 2,00"))))))</f>
        <v>≥ 2,00</v>
      </c>
      <c r="L1301" s="64">
        <f>IF(G1301="","",MIN(Premissas!$C$17,IF(G1301&lt;Premissas!$C$8,Premissas!$E$7,IF(G1301&lt;Premissas!$C$9,Premissas!$E$8,IF(G1301&lt;Premissas!$C$10,Premissas!$E$9,IF(G1301&lt;Premissas!$C$11,Premissas!$E$10,IF(G1301&lt;Premissas!$C$12,Premissas!$E$11,Premissas!$E$12)))))))</f>
        <v>750</v>
      </c>
      <c r="M1301" s="65">
        <f>IF(OR(L1301="",L1301=0),0,L1301/Premissas!$C$16)</f>
        <v>28.846153846153847</v>
      </c>
      <c r="N1301" s="40" t="str">
        <f>IF(L1301&gt;=Premissas!$C$17,"SIM","NÃO")</f>
        <v>SIM</v>
      </c>
    </row>
    <row r="1302" spans="1:14" ht="15" customHeight="1">
      <c r="A1302" s="40">
        <v>8</v>
      </c>
      <c r="B1302" s="40" t="s">
        <v>1878</v>
      </c>
      <c r="C1302" s="40" t="s">
        <v>1879</v>
      </c>
      <c r="D1302" s="40">
        <v>1965</v>
      </c>
      <c r="E1302" s="40" t="s">
        <v>21</v>
      </c>
      <c r="F1302" s="40">
        <f>COUNTIFS(Detalhe_Registro!$A:$A,A1302,Detalhe_Registro!$D:$D,B1302)</f>
        <v>2</v>
      </c>
      <c r="G1302" s="63">
        <v>6.25E-2</v>
      </c>
      <c r="H1302" s="63">
        <v>6.25E-2</v>
      </c>
      <c r="I1302" s="62">
        <f>SUMIFS(Detalhe_Registro!$F:$F,Detalhe_Registro!$A:$A,A1302,Detalhe_Registro!$D:$D,B1302)</f>
        <v>98</v>
      </c>
      <c r="J1302" s="63">
        <f>SUMIFS(Detalhe_Registro!$G:$G,Detalhe_Registro!$A:$A,A1302,Detalhe_Registro!$D:$D,B1302)</f>
        <v>73.680000000000007</v>
      </c>
      <c r="K1302" s="40" t="str">
        <f>IF(G1302="","",IF(G1302&lt;Premissas!$C$8,"&lt; 1,00",IF(G1302&lt;Premissas!$C$9,"1,00 – 1,19",IF(G1302&lt;Premissas!$C$10,"1,20 – 1,39",IF(G1302&lt;Premissas!$C$11,"1,40 – 1,59",IF(G1302&lt;Premissas!$C$12,"1,60 – 1,99","≥ 2,00"))))))</f>
        <v>&lt; 1,00</v>
      </c>
      <c r="L1302" s="64">
        <f>IF(G1302="","",MIN(Premissas!$C$17,IF(G1302&lt;Premissas!$C$8,Premissas!$E$7,IF(G1302&lt;Premissas!$C$9,Premissas!$E$8,IF(G1302&lt;Premissas!$C$10,Premissas!$E$9,IF(G1302&lt;Premissas!$C$11,Premissas!$E$10,IF(G1302&lt;Premissas!$C$12,Premissas!$E$11,Premissas!$E$12)))))))</f>
        <v>0</v>
      </c>
      <c r="M1302" s="65">
        <f>IF(OR(L1302="",L1302=0),0,L1302/Premissas!$C$16)</f>
        <v>0</v>
      </c>
      <c r="N1302" s="40" t="str">
        <f>IF(L1302&gt;=Premissas!$C$17,"SIM","NÃO")</f>
        <v>NÃO</v>
      </c>
    </row>
    <row r="1303" spans="1:14" ht="15" customHeight="1">
      <c r="A1303" s="40">
        <v>8</v>
      </c>
      <c r="B1303" s="40" t="s">
        <v>1192</v>
      </c>
      <c r="C1303" s="40" t="s">
        <v>1193</v>
      </c>
      <c r="D1303" s="40">
        <v>1965</v>
      </c>
      <c r="E1303" s="40" t="s">
        <v>1939</v>
      </c>
      <c r="F1303" s="40">
        <f>COUNTIFS(Detalhe_Registro!$A:$A,A1303,Detalhe_Registro!$D:$D,B1303)</f>
        <v>4</v>
      </c>
      <c r="G1303" s="63">
        <v>0.875</v>
      </c>
      <c r="H1303" s="63">
        <v>0.75568199999999996</v>
      </c>
      <c r="I1303" s="62">
        <f>SUMIFS(Detalhe_Registro!$F:$F,Detalhe_Registro!$A:$A,A1303,Detalhe_Registro!$D:$D,B1303)</f>
        <v>1138</v>
      </c>
      <c r="J1303" s="63">
        <f>SUMIFS(Detalhe_Registro!$G:$G,Detalhe_Registro!$A:$A,A1303,Detalhe_Registro!$D:$D,B1303)</f>
        <v>82.82</v>
      </c>
      <c r="K1303" s="40" t="str">
        <f>IF(G1303="","",IF(G1303&lt;Premissas!$C$8,"&lt; 1,00",IF(G1303&lt;Premissas!$C$9,"1,00 – 1,19",IF(G1303&lt;Premissas!$C$10,"1,20 – 1,39",IF(G1303&lt;Premissas!$C$11,"1,40 – 1,59",IF(G1303&lt;Premissas!$C$12,"1,60 – 1,99","≥ 2,00"))))))</f>
        <v>&lt; 1,00</v>
      </c>
      <c r="L1303" s="64">
        <f>IF(G1303="","",MIN(Premissas!$C$17,IF(G1303&lt;Premissas!$C$8,Premissas!$E$7,IF(G1303&lt;Premissas!$C$9,Premissas!$E$8,IF(G1303&lt;Premissas!$C$10,Premissas!$E$9,IF(G1303&lt;Premissas!$C$11,Premissas!$E$10,IF(G1303&lt;Premissas!$C$12,Premissas!$E$11,Premissas!$E$12)))))))</f>
        <v>0</v>
      </c>
      <c r="M1303" s="65">
        <f>IF(OR(L1303="",L1303=0),0,L1303/Premissas!$C$16)</f>
        <v>0</v>
      </c>
      <c r="N1303" s="40" t="str">
        <f>IF(L1303&gt;=Premissas!$C$17,"SIM","NÃO")</f>
        <v>NÃO</v>
      </c>
    </row>
    <row r="1304" spans="1:14" ht="15" customHeight="1">
      <c r="A1304" s="40">
        <v>8</v>
      </c>
      <c r="B1304" s="40" t="s">
        <v>910</v>
      </c>
      <c r="C1304" s="40" t="s">
        <v>911</v>
      </c>
      <c r="D1304" s="40">
        <v>1965</v>
      </c>
      <c r="E1304" s="40" t="s">
        <v>22</v>
      </c>
      <c r="F1304" s="40">
        <f>COUNTIFS(Detalhe_Registro!$A:$A,A1304,Detalhe_Registro!$D:$D,B1304)</f>
        <v>2</v>
      </c>
      <c r="G1304" s="63">
        <v>0.8</v>
      </c>
      <c r="H1304" s="63">
        <v>0.8</v>
      </c>
      <c r="I1304" s="62">
        <f>SUMIFS(Detalhe_Registro!$F:$F,Detalhe_Registro!$A:$A,A1304,Detalhe_Registro!$D:$D,B1304)</f>
        <v>4742</v>
      </c>
      <c r="J1304" s="63">
        <f>SUMIFS(Detalhe_Registro!$G:$G,Detalhe_Registro!$A:$A,A1304,Detalhe_Registro!$D:$D,B1304)</f>
        <v>293.27999999999997</v>
      </c>
      <c r="K1304" s="40" t="str">
        <f>IF(G1304="","",IF(G1304&lt;Premissas!$C$8,"&lt; 1,00",IF(G1304&lt;Premissas!$C$9,"1,00 – 1,19",IF(G1304&lt;Premissas!$C$10,"1,20 – 1,39",IF(G1304&lt;Premissas!$C$11,"1,40 – 1,59",IF(G1304&lt;Premissas!$C$12,"1,60 – 1,99","≥ 2,00"))))))</f>
        <v>&lt; 1,00</v>
      </c>
      <c r="L1304" s="64">
        <f>IF(G1304="","",MIN(Premissas!$C$17,IF(G1304&lt;Premissas!$C$8,Premissas!$E$7,IF(G1304&lt;Premissas!$C$9,Premissas!$E$8,IF(G1304&lt;Premissas!$C$10,Premissas!$E$9,IF(G1304&lt;Premissas!$C$11,Premissas!$E$10,IF(G1304&lt;Premissas!$C$12,Premissas!$E$11,Premissas!$E$12)))))))</f>
        <v>0</v>
      </c>
      <c r="M1304" s="65">
        <f>IF(OR(L1304="",L1304=0),0,L1304/Premissas!$C$16)</f>
        <v>0</v>
      </c>
      <c r="N1304" s="40" t="str">
        <f>IF(L1304&gt;=Premissas!$C$17,"SIM","NÃO")</f>
        <v>NÃO</v>
      </c>
    </row>
    <row r="1305" spans="1:14" ht="15" customHeight="1">
      <c r="A1305" s="40">
        <v>8</v>
      </c>
      <c r="B1305" s="40" t="s">
        <v>984</v>
      </c>
      <c r="C1305" s="40" t="s">
        <v>985</v>
      </c>
      <c r="D1305" s="40">
        <v>1965</v>
      </c>
      <c r="E1305" s="40" t="s">
        <v>1939</v>
      </c>
      <c r="F1305" s="40">
        <f>COUNTIFS(Detalhe_Registro!$A:$A,A1305,Detalhe_Registro!$D:$D,B1305)</f>
        <v>4</v>
      </c>
      <c r="G1305" s="63">
        <v>1.6363639999999999</v>
      </c>
      <c r="H1305" s="63">
        <v>0.91193199999999996</v>
      </c>
      <c r="I1305" s="62">
        <f>SUMIFS(Detalhe_Registro!$F:$F,Detalhe_Registro!$A:$A,A1305,Detalhe_Registro!$D:$D,B1305)</f>
        <v>3964</v>
      </c>
      <c r="J1305" s="63">
        <f>SUMIFS(Detalhe_Registro!$G:$G,Detalhe_Registro!$A:$A,A1305,Detalhe_Registro!$D:$D,B1305)</f>
        <v>112.06</v>
      </c>
      <c r="K1305" s="40" t="str">
        <f>IF(G1305="","",IF(G1305&lt;Premissas!$C$8,"&lt; 1,00",IF(G1305&lt;Premissas!$C$9,"1,00 – 1,19",IF(G1305&lt;Premissas!$C$10,"1,20 – 1,39",IF(G1305&lt;Premissas!$C$11,"1,40 – 1,59",IF(G1305&lt;Premissas!$C$12,"1,60 – 1,99","≥ 2,00"))))))</f>
        <v>1,60 – 1,99</v>
      </c>
      <c r="L1305" s="64">
        <f>IF(G1305="","",MIN(Premissas!$C$17,IF(G1305&lt;Premissas!$C$8,Premissas!$E$7,IF(G1305&lt;Premissas!$C$9,Premissas!$E$8,IF(G1305&lt;Premissas!$C$10,Premissas!$E$9,IF(G1305&lt;Premissas!$C$11,Premissas!$E$10,IF(G1305&lt;Premissas!$C$12,Premissas!$E$11,Premissas!$E$12)))))))</f>
        <v>500</v>
      </c>
      <c r="M1305" s="65">
        <f>IF(OR(L1305="",L1305=0),0,L1305/Premissas!$C$16)</f>
        <v>19.23076923076923</v>
      </c>
      <c r="N1305" s="40" t="str">
        <f>IF(L1305&gt;=Premissas!$C$17,"SIM","NÃO")</f>
        <v>NÃO</v>
      </c>
    </row>
    <row r="1306" spans="1:14" ht="15" customHeight="1">
      <c r="A1306" s="40">
        <v>8</v>
      </c>
      <c r="B1306" s="40" t="s">
        <v>1182</v>
      </c>
      <c r="C1306" s="40" t="s">
        <v>1183</v>
      </c>
      <c r="D1306" s="40">
        <v>7801</v>
      </c>
      <c r="E1306" s="40" t="s">
        <v>21</v>
      </c>
      <c r="F1306" s="40">
        <f>COUNTIFS(Detalhe_Registro!$A:$A,A1306,Detalhe_Registro!$D:$D,B1306)</f>
        <v>1</v>
      </c>
      <c r="G1306" s="63">
        <v>1.0625</v>
      </c>
      <c r="H1306" s="63">
        <v>1.0625</v>
      </c>
      <c r="I1306" s="62">
        <f>SUMIFS(Detalhe_Registro!$F:$F,Detalhe_Registro!$A:$A,A1306,Detalhe_Registro!$D:$D,B1306)</f>
        <v>1034</v>
      </c>
      <c r="J1306" s="63">
        <f>SUMIFS(Detalhe_Registro!$G:$G,Detalhe_Registro!$A:$A,A1306,Detalhe_Registro!$D:$D,B1306)</f>
        <v>60.07</v>
      </c>
      <c r="K1306" s="40" t="str">
        <f>IF(G1306="","",IF(G1306&lt;Premissas!$C$8,"&lt; 1,00",IF(G1306&lt;Premissas!$C$9,"1,00 – 1,19",IF(G1306&lt;Premissas!$C$10,"1,20 – 1,39",IF(G1306&lt;Premissas!$C$11,"1,40 – 1,59",IF(G1306&lt;Premissas!$C$12,"1,60 – 1,99","≥ 2,00"))))))</f>
        <v>1,00 – 1,19</v>
      </c>
      <c r="L1306" s="64">
        <f>IF(G1306="","",MIN(Premissas!$C$17,IF(G1306&lt;Premissas!$C$8,Premissas!$E$7,IF(G1306&lt;Premissas!$C$9,Premissas!$E$8,IF(G1306&lt;Premissas!$C$10,Premissas!$E$9,IF(G1306&lt;Premissas!$C$11,Premissas!$E$10,IF(G1306&lt;Premissas!$C$12,Premissas!$E$11,Premissas!$E$12)))))))</f>
        <v>100</v>
      </c>
      <c r="M1306" s="65">
        <f>IF(OR(L1306="",L1306=0),0,L1306/Premissas!$C$16)</f>
        <v>3.8461538461538463</v>
      </c>
      <c r="N1306" s="40" t="str">
        <f>IF(L1306&gt;=Premissas!$C$17,"SIM","NÃO")</f>
        <v>NÃO</v>
      </c>
    </row>
    <row r="1307" spans="1:14" ht="15" customHeight="1">
      <c r="A1307" s="40">
        <v>8</v>
      </c>
      <c r="B1307" s="40" t="s">
        <v>1812</v>
      </c>
      <c r="C1307" s="40" t="s">
        <v>1813</v>
      </c>
      <c r="D1307" s="40">
        <v>1965</v>
      </c>
      <c r="E1307" s="40" t="s">
        <v>22</v>
      </c>
      <c r="F1307" s="40">
        <f>COUNTIFS(Detalhe_Registro!$A:$A,A1307,Detalhe_Registro!$D:$D,B1307)</f>
        <v>2</v>
      </c>
      <c r="G1307" s="63">
        <v>0.35</v>
      </c>
      <c r="H1307" s="63">
        <v>0.35</v>
      </c>
      <c r="I1307" s="62">
        <f>SUMIFS(Detalhe_Registro!$F:$F,Detalhe_Registro!$A:$A,A1307,Detalhe_Registro!$D:$D,B1307)</f>
        <v>1802</v>
      </c>
      <c r="J1307" s="63">
        <f>SUMIFS(Detalhe_Registro!$G:$G,Detalhe_Registro!$A:$A,A1307,Detalhe_Registro!$D:$D,B1307)</f>
        <v>248.52</v>
      </c>
      <c r="K1307" s="40" t="str">
        <f>IF(G1307="","",IF(G1307&lt;Premissas!$C$8,"&lt; 1,00",IF(G1307&lt;Premissas!$C$9,"1,00 – 1,19",IF(G1307&lt;Premissas!$C$10,"1,20 – 1,39",IF(G1307&lt;Premissas!$C$11,"1,40 – 1,59",IF(G1307&lt;Premissas!$C$12,"1,60 – 1,99","≥ 2,00"))))))</f>
        <v>&lt; 1,00</v>
      </c>
      <c r="L1307" s="64">
        <f>IF(G1307="","",MIN(Premissas!$C$17,IF(G1307&lt;Premissas!$C$8,Premissas!$E$7,IF(G1307&lt;Premissas!$C$9,Premissas!$E$8,IF(G1307&lt;Premissas!$C$10,Premissas!$E$9,IF(G1307&lt;Premissas!$C$11,Premissas!$E$10,IF(G1307&lt;Premissas!$C$12,Premissas!$E$11,Premissas!$E$12)))))))</f>
        <v>0</v>
      </c>
      <c r="M1307" s="65">
        <f>IF(OR(L1307="",L1307=0),0,L1307/Premissas!$C$16)</f>
        <v>0</v>
      </c>
      <c r="N1307" s="40" t="str">
        <f>IF(L1307&gt;=Premissas!$C$17,"SIM","NÃO")</f>
        <v>NÃO</v>
      </c>
    </row>
    <row r="1308" spans="1:14" ht="15" customHeight="1">
      <c r="A1308" s="40">
        <v>8</v>
      </c>
      <c r="B1308" s="40" t="s">
        <v>1234</v>
      </c>
      <c r="C1308" s="40" t="s">
        <v>1235</v>
      </c>
      <c r="D1308" s="40">
        <v>1965</v>
      </c>
      <c r="E1308" s="40" t="s">
        <v>21</v>
      </c>
      <c r="F1308" s="40">
        <f>COUNTIFS(Detalhe_Registro!$A:$A,A1308,Detalhe_Registro!$D:$D,B1308)</f>
        <v>2</v>
      </c>
      <c r="G1308" s="63">
        <v>1.125</v>
      </c>
      <c r="H1308" s="63">
        <v>1.125</v>
      </c>
      <c r="I1308" s="62">
        <f>SUMIFS(Detalhe_Registro!$F:$F,Detalhe_Registro!$A:$A,A1308,Detalhe_Registro!$D:$D,B1308)</f>
        <v>1850</v>
      </c>
      <c r="J1308" s="63">
        <f>SUMIFS(Detalhe_Registro!$G:$G,Detalhe_Registro!$A:$A,A1308,Detalhe_Registro!$D:$D,B1308)</f>
        <v>105.48</v>
      </c>
      <c r="K1308" s="40" t="str">
        <f>IF(G1308="","",IF(G1308&lt;Premissas!$C$8,"&lt; 1,00",IF(G1308&lt;Premissas!$C$9,"1,00 – 1,19",IF(G1308&lt;Premissas!$C$10,"1,20 – 1,39",IF(G1308&lt;Premissas!$C$11,"1,40 – 1,59",IF(G1308&lt;Premissas!$C$12,"1,60 – 1,99","≥ 2,00"))))))</f>
        <v>1,00 – 1,19</v>
      </c>
      <c r="L1308" s="64">
        <f>IF(G1308="","",MIN(Premissas!$C$17,IF(G1308&lt;Premissas!$C$8,Premissas!$E$7,IF(G1308&lt;Premissas!$C$9,Premissas!$E$8,IF(G1308&lt;Premissas!$C$10,Premissas!$E$9,IF(G1308&lt;Premissas!$C$11,Premissas!$E$10,IF(G1308&lt;Premissas!$C$12,Premissas!$E$11,Premissas!$E$12)))))))</f>
        <v>100</v>
      </c>
      <c r="M1308" s="65">
        <f>IF(OR(L1308="",L1308=0),0,L1308/Premissas!$C$16)</f>
        <v>3.8461538461538463</v>
      </c>
      <c r="N1308" s="40" t="str">
        <f>IF(L1308&gt;=Premissas!$C$17,"SIM","NÃO")</f>
        <v>NÃO</v>
      </c>
    </row>
    <row r="1309" spans="1:14" ht="15" customHeight="1">
      <c r="A1309" s="40">
        <v>8</v>
      </c>
      <c r="B1309" s="40" t="s">
        <v>778</v>
      </c>
      <c r="C1309" s="40" t="s">
        <v>779</v>
      </c>
      <c r="D1309" s="40">
        <v>1965</v>
      </c>
      <c r="E1309" s="40" t="s">
        <v>22</v>
      </c>
      <c r="F1309" s="40">
        <f>COUNTIFS(Detalhe_Registro!$A:$A,A1309,Detalhe_Registro!$D:$D,B1309)</f>
        <v>2</v>
      </c>
      <c r="G1309" s="63">
        <v>0.6</v>
      </c>
      <c r="H1309" s="63">
        <v>0.6</v>
      </c>
      <c r="I1309" s="62">
        <f>SUMIFS(Detalhe_Registro!$F:$F,Detalhe_Registro!$A:$A,A1309,Detalhe_Registro!$D:$D,B1309)</f>
        <v>612</v>
      </c>
      <c r="J1309" s="63">
        <f>SUMIFS(Detalhe_Registro!$G:$G,Detalhe_Registro!$A:$A,A1309,Detalhe_Registro!$D:$D,B1309)</f>
        <v>52.04</v>
      </c>
      <c r="K1309" s="40" t="str">
        <f>IF(G1309="","",IF(G1309&lt;Premissas!$C$8,"&lt; 1,00",IF(G1309&lt;Premissas!$C$9,"1,00 – 1,19",IF(G1309&lt;Premissas!$C$10,"1,20 – 1,39",IF(G1309&lt;Premissas!$C$11,"1,40 – 1,59",IF(G1309&lt;Premissas!$C$12,"1,60 – 1,99","≥ 2,00"))))))</f>
        <v>&lt; 1,00</v>
      </c>
      <c r="L1309" s="64">
        <f>IF(G1309="","",MIN(Premissas!$C$17,IF(G1309&lt;Premissas!$C$8,Premissas!$E$7,IF(G1309&lt;Premissas!$C$9,Premissas!$E$8,IF(G1309&lt;Premissas!$C$10,Premissas!$E$9,IF(G1309&lt;Premissas!$C$11,Premissas!$E$10,IF(G1309&lt;Premissas!$C$12,Premissas!$E$11,Premissas!$E$12)))))))</f>
        <v>0</v>
      </c>
      <c r="M1309" s="65">
        <f>IF(OR(L1309="",L1309=0),0,L1309/Premissas!$C$16)</f>
        <v>0</v>
      </c>
      <c r="N1309" s="40" t="str">
        <f>IF(L1309&gt;=Premissas!$C$17,"SIM","NÃO")</f>
        <v>NÃO</v>
      </c>
    </row>
    <row r="1310" spans="1:14" ht="15" customHeight="1">
      <c r="A1310" s="40">
        <v>8</v>
      </c>
      <c r="B1310" s="40" t="s">
        <v>914</v>
      </c>
      <c r="C1310" s="40" t="s">
        <v>915</v>
      </c>
      <c r="D1310" s="40">
        <v>1965</v>
      </c>
      <c r="E1310" s="40" t="s">
        <v>19</v>
      </c>
      <c r="F1310" s="40">
        <f>COUNTIFS(Detalhe_Registro!$A:$A,A1310,Detalhe_Registro!$D:$D,B1310)</f>
        <v>2</v>
      </c>
      <c r="G1310" s="63">
        <v>0.272727</v>
      </c>
      <c r="H1310" s="63">
        <v>0.272727</v>
      </c>
      <c r="I1310" s="62">
        <f>SUMIFS(Detalhe_Registro!$F:$F,Detalhe_Registro!$A:$A,A1310,Detalhe_Registro!$D:$D,B1310)</f>
        <v>250</v>
      </c>
      <c r="J1310" s="63">
        <f>SUMIFS(Detalhe_Registro!$G:$G,Detalhe_Registro!$A:$A,A1310,Detalhe_Registro!$D:$D,B1310)</f>
        <v>42.8</v>
      </c>
      <c r="K1310" s="40" t="str">
        <f>IF(G1310="","",IF(G1310&lt;Premissas!$C$8,"&lt; 1,00",IF(G1310&lt;Premissas!$C$9,"1,00 – 1,19",IF(G1310&lt;Premissas!$C$10,"1,20 – 1,39",IF(G1310&lt;Premissas!$C$11,"1,40 – 1,59",IF(G1310&lt;Premissas!$C$12,"1,60 – 1,99","≥ 2,00"))))))</f>
        <v>&lt; 1,00</v>
      </c>
      <c r="L1310" s="64">
        <f>IF(G1310="","",MIN(Premissas!$C$17,IF(G1310&lt;Premissas!$C$8,Premissas!$E$7,IF(G1310&lt;Premissas!$C$9,Premissas!$E$8,IF(G1310&lt;Premissas!$C$10,Premissas!$E$9,IF(G1310&lt;Premissas!$C$11,Premissas!$E$10,IF(G1310&lt;Premissas!$C$12,Premissas!$E$11,Premissas!$E$12)))))))</f>
        <v>0</v>
      </c>
      <c r="M1310" s="65">
        <f>IF(OR(L1310="",L1310=0),0,L1310/Premissas!$C$16)</f>
        <v>0</v>
      </c>
      <c r="N1310" s="40" t="str">
        <f>IF(L1310&gt;=Premissas!$C$17,"SIM","NÃO")</f>
        <v>NÃO</v>
      </c>
    </row>
    <row r="1311" spans="1:14" ht="15" customHeight="1">
      <c r="A1311" s="40">
        <v>8</v>
      </c>
      <c r="B1311" s="40" t="s">
        <v>1092</v>
      </c>
      <c r="C1311" s="40" t="s">
        <v>1093</v>
      </c>
      <c r="D1311" s="40">
        <v>1965</v>
      </c>
      <c r="E1311" s="40" t="s">
        <v>1937</v>
      </c>
      <c r="F1311" s="40">
        <f>COUNTIFS(Detalhe_Registro!$A:$A,A1311,Detalhe_Registro!$D:$D,B1311)</f>
        <v>4</v>
      </c>
      <c r="G1311" s="63">
        <v>2.7647059999999999</v>
      </c>
      <c r="H1311" s="63">
        <v>1.9136029999999999</v>
      </c>
      <c r="I1311" s="62">
        <f>SUMIFS(Detalhe_Registro!$F:$F,Detalhe_Registro!$A:$A,A1311,Detalhe_Registro!$D:$D,B1311)</f>
        <v>13768</v>
      </c>
      <c r="J1311" s="63">
        <f>SUMIFS(Detalhe_Registro!$G:$G,Detalhe_Registro!$A:$A,A1311,Detalhe_Registro!$D:$D,B1311)</f>
        <v>313.06</v>
      </c>
      <c r="K1311" s="40" t="str">
        <f>IF(G1311="","",IF(G1311&lt;Premissas!$C$8,"&lt; 1,00",IF(G1311&lt;Premissas!$C$9,"1,00 – 1,19",IF(G1311&lt;Premissas!$C$10,"1,20 – 1,39",IF(G1311&lt;Premissas!$C$11,"1,40 – 1,59",IF(G1311&lt;Premissas!$C$12,"1,60 – 1,99","≥ 2,00"))))))</f>
        <v>≥ 2,00</v>
      </c>
      <c r="L1311" s="64">
        <f>IF(G1311="","",MIN(Premissas!$C$17,IF(G1311&lt;Premissas!$C$8,Premissas!$E$7,IF(G1311&lt;Premissas!$C$9,Premissas!$E$8,IF(G1311&lt;Premissas!$C$10,Premissas!$E$9,IF(G1311&lt;Premissas!$C$11,Premissas!$E$10,IF(G1311&lt;Premissas!$C$12,Premissas!$E$11,Premissas!$E$12)))))))</f>
        <v>750</v>
      </c>
      <c r="M1311" s="65">
        <f>IF(OR(L1311="",L1311=0),0,L1311/Premissas!$C$16)</f>
        <v>28.846153846153847</v>
      </c>
      <c r="N1311" s="40" t="str">
        <f>IF(L1311&gt;=Premissas!$C$17,"SIM","NÃO")</f>
        <v>SIM</v>
      </c>
    </row>
    <row r="1312" spans="1:14" ht="15" customHeight="1">
      <c r="A1312" s="40">
        <v>8</v>
      </c>
      <c r="B1312" s="40" t="s">
        <v>1308</v>
      </c>
      <c r="C1312" s="40" t="s">
        <v>1309</v>
      </c>
      <c r="D1312" s="40">
        <v>1965</v>
      </c>
      <c r="E1312" s="40" t="s">
        <v>1937</v>
      </c>
      <c r="F1312" s="40">
        <f>COUNTIFS(Detalhe_Registro!$A:$A,A1312,Detalhe_Registro!$D:$D,B1312)</f>
        <v>4</v>
      </c>
      <c r="G1312" s="63">
        <v>3.75</v>
      </c>
      <c r="H1312" s="63">
        <v>2.8455879999999998</v>
      </c>
      <c r="I1312" s="62">
        <f>SUMIFS(Detalhe_Registro!$F:$F,Detalhe_Registro!$A:$A,A1312,Detalhe_Registro!$D:$D,B1312)</f>
        <v>9996</v>
      </c>
      <c r="J1312" s="63">
        <f>SUMIFS(Detalhe_Registro!$G:$G,Detalhe_Registro!$A:$A,A1312,Detalhe_Registro!$D:$D,B1312)</f>
        <v>302.02</v>
      </c>
      <c r="K1312" s="40" t="str">
        <f>IF(G1312="","",IF(G1312&lt;Premissas!$C$8,"&lt; 1,00",IF(G1312&lt;Premissas!$C$9,"1,00 – 1,19",IF(G1312&lt;Premissas!$C$10,"1,20 – 1,39",IF(G1312&lt;Premissas!$C$11,"1,40 – 1,59",IF(G1312&lt;Premissas!$C$12,"1,60 – 1,99","≥ 2,00"))))))</f>
        <v>≥ 2,00</v>
      </c>
      <c r="L1312" s="64">
        <f>IF(G1312="","",MIN(Premissas!$C$17,IF(G1312&lt;Premissas!$C$8,Premissas!$E$7,IF(G1312&lt;Premissas!$C$9,Premissas!$E$8,IF(G1312&lt;Premissas!$C$10,Premissas!$E$9,IF(G1312&lt;Premissas!$C$11,Premissas!$E$10,IF(G1312&lt;Premissas!$C$12,Premissas!$E$11,Premissas!$E$12)))))))</f>
        <v>750</v>
      </c>
      <c r="M1312" s="65">
        <f>IF(OR(L1312="",L1312=0),0,L1312/Premissas!$C$16)</f>
        <v>28.846153846153847</v>
      </c>
      <c r="N1312" s="40" t="str">
        <f>IF(L1312&gt;=Premissas!$C$17,"SIM","NÃO")</f>
        <v>SIM</v>
      </c>
    </row>
    <row r="1313" spans="1:14" ht="15" customHeight="1">
      <c r="A1313" s="40">
        <v>8</v>
      </c>
      <c r="B1313" s="40" t="s">
        <v>814</v>
      </c>
      <c r="C1313" s="40" t="s">
        <v>815</v>
      </c>
      <c r="D1313" s="40">
        <v>1965</v>
      </c>
      <c r="E1313" s="40" t="s">
        <v>20</v>
      </c>
      <c r="F1313" s="40">
        <f>COUNTIFS(Detalhe_Registro!$A:$A,A1313,Detalhe_Registro!$D:$D,B1313)</f>
        <v>2</v>
      </c>
      <c r="G1313" s="63">
        <v>0.47058800000000001</v>
      </c>
      <c r="H1313" s="63">
        <v>0.47058800000000001</v>
      </c>
      <c r="I1313" s="62">
        <f>SUMIFS(Detalhe_Registro!$F:$F,Detalhe_Registro!$A:$A,A1313,Detalhe_Registro!$D:$D,B1313)</f>
        <v>306</v>
      </c>
      <c r="J1313" s="63">
        <f>SUMIFS(Detalhe_Registro!$G:$G,Detalhe_Registro!$A:$A,A1313,Detalhe_Registro!$D:$D,B1313)</f>
        <v>40.020000000000003</v>
      </c>
      <c r="K1313" s="40" t="str">
        <f>IF(G1313="","",IF(G1313&lt;Premissas!$C$8,"&lt; 1,00",IF(G1313&lt;Premissas!$C$9,"1,00 – 1,19",IF(G1313&lt;Premissas!$C$10,"1,20 – 1,39",IF(G1313&lt;Premissas!$C$11,"1,40 – 1,59",IF(G1313&lt;Premissas!$C$12,"1,60 – 1,99","≥ 2,00"))))))</f>
        <v>&lt; 1,00</v>
      </c>
      <c r="L1313" s="64">
        <f>IF(G1313="","",MIN(Premissas!$C$17,IF(G1313&lt;Premissas!$C$8,Premissas!$E$7,IF(G1313&lt;Premissas!$C$9,Premissas!$E$8,IF(G1313&lt;Premissas!$C$10,Premissas!$E$9,IF(G1313&lt;Premissas!$C$11,Premissas!$E$10,IF(G1313&lt;Premissas!$C$12,Premissas!$E$11,Premissas!$E$12)))))))</f>
        <v>0</v>
      </c>
      <c r="M1313" s="65">
        <f>IF(OR(L1313="",L1313=0),0,L1313/Premissas!$C$16)</f>
        <v>0</v>
      </c>
      <c r="N1313" s="40" t="str">
        <f>IF(L1313&gt;=Premissas!$C$17,"SIM","NÃO")</f>
        <v>NÃO</v>
      </c>
    </row>
    <row r="1314" spans="1:14" ht="15" customHeight="1">
      <c r="A1314" s="40">
        <v>8</v>
      </c>
      <c r="B1314" s="40" t="s">
        <v>844</v>
      </c>
      <c r="C1314" s="40" t="s">
        <v>845</v>
      </c>
      <c r="D1314" s="40">
        <v>1965</v>
      </c>
      <c r="E1314" s="40" t="s">
        <v>20</v>
      </c>
      <c r="F1314" s="40">
        <f>COUNTIFS(Detalhe_Registro!$A:$A,A1314,Detalhe_Registro!$D:$D,B1314)</f>
        <v>2</v>
      </c>
      <c r="G1314" s="63">
        <v>0.41176499999999999</v>
      </c>
      <c r="H1314" s="63">
        <v>0.41176499999999999</v>
      </c>
      <c r="I1314" s="62">
        <f>SUMIFS(Detalhe_Registro!$F:$F,Detalhe_Registro!$A:$A,A1314,Detalhe_Registro!$D:$D,B1314)</f>
        <v>2194</v>
      </c>
      <c r="J1314" s="63">
        <f>SUMIFS(Detalhe_Registro!$G:$G,Detalhe_Registro!$A:$A,A1314,Detalhe_Registro!$D:$D,B1314)</f>
        <v>320.16000000000003</v>
      </c>
      <c r="K1314" s="40" t="str">
        <f>IF(G1314="","",IF(G1314&lt;Premissas!$C$8,"&lt; 1,00",IF(G1314&lt;Premissas!$C$9,"1,00 – 1,19",IF(G1314&lt;Premissas!$C$10,"1,20 – 1,39",IF(G1314&lt;Premissas!$C$11,"1,40 – 1,59",IF(G1314&lt;Premissas!$C$12,"1,60 – 1,99","≥ 2,00"))))))</f>
        <v>&lt; 1,00</v>
      </c>
      <c r="L1314" s="64">
        <f>IF(G1314="","",MIN(Premissas!$C$17,IF(G1314&lt;Premissas!$C$8,Premissas!$E$7,IF(G1314&lt;Premissas!$C$9,Premissas!$E$8,IF(G1314&lt;Premissas!$C$10,Premissas!$E$9,IF(G1314&lt;Premissas!$C$11,Premissas!$E$10,IF(G1314&lt;Premissas!$C$12,Premissas!$E$11,Premissas!$E$12)))))))</f>
        <v>0</v>
      </c>
      <c r="M1314" s="65">
        <f>IF(OR(L1314="",L1314=0),0,L1314/Premissas!$C$16)</f>
        <v>0</v>
      </c>
      <c r="N1314" s="40" t="str">
        <f>IF(L1314&gt;=Premissas!$C$17,"SIM","NÃO")</f>
        <v>NÃO</v>
      </c>
    </row>
    <row r="1315" spans="1:14" ht="15" customHeight="1">
      <c r="A1315" s="40">
        <v>8</v>
      </c>
      <c r="B1315" s="40" t="s">
        <v>800</v>
      </c>
      <c r="C1315" s="40" t="s">
        <v>801</v>
      </c>
      <c r="D1315" s="40">
        <v>7801</v>
      </c>
      <c r="E1315" s="40" t="s">
        <v>22</v>
      </c>
      <c r="F1315" s="40">
        <f>COUNTIFS(Detalhe_Registro!$A:$A,A1315,Detalhe_Registro!$D:$D,B1315)</f>
        <v>1</v>
      </c>
      <c r="G1315" s="63">
        <v>0.45</v>
      </c>
      <c r="H1315" s="63">
        <v>0.45</v>
      </c>
      <c r="I1315" s="62">
        <f>SUMIFS(Detalhe_Registro!$F:$F,Detalhe_Registro!$A:$A,A1315,Detalhe_Registro!$D:$D,B1315)</f>
        <v>1385</v>
      </c>
      <c r="J1315" s="63">
        <f>SUMIFS(Detalhe_Registro!$G:$G,Detalhe_Registro!$A:$A,A1315,Detalhe_Registro!$D:$D,B1315)</f>
        <v>161.75</v>
      </c>
      <c r="K1315" s="40" t="str">
        <f>IF(G1315="","",IF(G1315&lt;Premissas!$C$8,"&lt; 1,00",IF(G1315&lt;Premissas!$C$9,"1,00 – 1,19",IF(G1315&lt;Premissas!$C$10,"1,20 – 1,39",IF(G1315&lt;Premissas!$C$11,"1,40 – 1,59",IF(G1315&lt;Premissas!$C$12,"1,60 – 1,99","≥ 2,00"))))))</f>
        <v>&lt; 1,00</v>
      </c>
      <c r="L1315" s="64">
        <f>IF(G1315="","",MIN(Premissas!$C$17,IF(G1315&lt;Premissas!$C$8,Premissas!$E$7,IF(G1315&lt;Premissas!$C$9,Premissas!$E$8,IF(G1315&lt;Premissas!$C$10,Premissas!$E$9,IF(G1315&lt;Premissas!$C$11,Premissas!$E$10,IF(G1315&lt;Premissas!$C$12,Premissas!$E$11,Premissas!$E$12)))))))</f>
        <v>0</v>
      </c>
      <c r="M1315" s="65">
        <f>IF(OR(L1315="",L1315=0),0,L1315/Premissas!$C$16)</f>
        <v>0</v>
      </c>
      <c r="N1315" s="40" t="str">
        <f>IF(L1315&gt;=Premissas!$C$17,"SIM","NÃO")</f>
        <v>NÃO</v>
      </c>
    </row>
    <row r="1316" spans="1:14" ht="15" customHeight="1">
      <c r="A1316" s="40">
        <v>8</v>
      </c>
      <c r="B1316" s="40" t="s">
        <v>850</v>
      </c>
      <c r="C1316" s="40" t="s">
        <v>851</v>
      </c>
      <c r="D1316" s="40">
        <v>1965</v>
      </c>
      <c r="E1316" s="40" t="s">
        <v>22</v>
      </c>
      <c r="F1316" s="40">
        <f>COUNTIFS(Detalhe_Registro!$A:$A,A1316,Detalhe_Registro!$D:$D,B1316)</f>
        <v>2</v>
      </c>
      <c r="G1316" s="63">
        <v>0.4</v>
      </c>
      <c r="H1316" s="63">
        <v>0.4</v>
      </c>
      <c r="I1316" s="62">
        <f>SUMIFS(Detalhe_Registro!$F:$F,Detalhe_Registro!$A:$A,A1316,Detalhe_Registro!$D:$D,B1316)</f>
        <v>2728</v>
      </c>
      <c r="J1316" s="63">
        <f>SUMIFS(Detalhe_Registro!$G:$G,Detalhe_Registro!$A:$A,A1316,Detalhe_Registro!$D:$D,B1316)</f>
        <v>323.56</v>
      </c>
      <c r="K1316" s="40" t="str">
        <f>IF(G1316="","",IF(G1316&lt;Premissas!$C$8,"&lt; 1,00",IF(G1316&lt;Premissas!$C$9,"1,00 – 1,19",IF(G1316&lt;Premissas!$C$10,"1,20 – 1,39",IF(G1316&lt;Premissas!$C$11,"1,40 – 1,59",IF(G1316&lt;Premissas!$C$12,"1,60 – 1,99","≥ 2,00"))))))</f>
        <v>&lt; 1,00</v>
      </c>
      <c r="L1316" s="64">
        <f>IF(G1316="","",MIN(Premissas!$C$17,IF(G1316&lt;Premissas!$C$8,Premissas!$E$7,IF(G1316&lt;Premissas!$C$9,Premissas!$E$8,IF(G1316&lt;Premissas!$C$10,Premissas!$E$9,IF(G1316&lt;Premissas!$C$11,Premissas!$E$10,IF(G1316&lt;Premissas!$C$12,Premissas!$E$11,Premissas!$E$12)))))))</f>
        <v>0</v>
      </c>
      <c r="M1316" s="65">
        <f>IF(OR(L1316="",L1316=0),0,L1316/Premissas!$C$16)</f>
        <v>0</v>
      </c>
      <c r="N1316" s="40" t="str">
        <f>IF(L1316&gt;=Premissas!$C$17,"SIM","NÃO")</f>
        <v>NÃO</v>
      </c>
    </row>
    <row r="1317" spans="1:14" ht="15" customHeight="1">
      <c r="A1317" s="40">
        <v>8</v>
      </c>
      <c r="B1317" s="40" t="s">
        <v>858</v>
      </c>
      <c r="C1317" s="40" t="s">
        <v>859</v>
      </c>
      <c r="D1317" s="40">
        <v>1965</v>
      </c>
      <c r="E1317" s="40" t="s">
        <v>19</v>
      </c>
      <c r="F1317" s="40">
        <f>COUNTIFS(Detalhe_Registro!$A:$A,A1317,Detalhe_Registro!$D:$D,B1317)</f>
        <v>2</v>
      </c>
      <c r="G1317" s="63">
        <v>0.31818200000000002</v>
      </c>
      <c r="H1317" s="63">
        <v>0.31818200000000002</v>
      </c>
      <c r="I1317" s="62">
        <f>SUMIFS(Detalhe_Registro!$F:$F,Detalhe_Registro!$A:$A,A1317,Detalhe_Registro!$D:$D,B1317)</f>
        <v>354</v>
      </c>
      <c r="J1317" s="63">
        <f>SUMIFS(Detalhe_Registro!$G:$G,Detalhe_Registro!$A:$A,A1317,Detalhe_Registro!$D:$D,B1317)</f>
        <v>52.08</v>
      </c>
      <c r="K1317" s="40" t="str">
        <f>IF(G1317="","",IF(G1317&lt;Premissas!$C$8,"&lt; 1,00",IF(G1317&lt;Premissas!$C$9,"1,00 – 1,19",IF(G1317&lt;Premissas!$C$10,"1,20 – 1,39",IF(G1317&lt;Premissas!$C$11,"1,40 – 1,59",IF(G1317&lt;Premissas!$C$12,"1,60 – 1,99","≥ 2,00"))))))</f>
        <v>&lt; 1,00</v>
      </c>
      <c r="L1317" s="64">
        <f>IF(G1317="","",MIN(Premissas!$C$17,IF(G1317&lt;Premissas!$C$8,Premissas!$E$7,IF(G1317&lt;Premissas!$C$9,Premissas!$E$8,IF(G1317&lt;Premissas!$C$10,Premissas!$E$9,IF(G1317&lt;Premissas!$C$11,Premissas!$E$10,IF(G1317&lt;Premissas!$C$12,Premissas!$E$11,Premissas!$E$12)))))))</f>
        <v>0</v>
      </c>
      <c r="M1317" s="65">
        <f>IF(OR(L1317="",L1317=0),0,L1317/Premissas!$C$16)</f>
        <v>0</v>
      </c>
      <c r="N1317" s="40" t="str">
        <f>IF(L1317&gt;=Premissas!$C$17,"SIM","NÃO")</f>
        <v>NÃO</v>
      </c>
    </row>
    <row r="1318" spans="1:14" ht="15" customHeight="1">
      <c r="A1318" s="40">
        <v>8</v>
      </c>
      <c r="B1318" s="40" t="s">
        <v>770</v>
      </c>
      <c r="C1318" s="40" t="s">
        <v>771</v>
      </c>
      <c r="D1318" s="40">
        <v>1965</v>
      </c>
      <c r="E1318" s="40" t="s">
        <v>22</v>
      </c>
      <c r="F1318" s="40">
        <f>COUNTIFS(Detalhe_Registro!$A:$A,A1318,Detalhe_Registro!$D:$D,B1318)</f>
        <v>2</v>
      </c>
      <c r="G1318" s="63">
        <v>0.8</v>
      </c>
      <c r="H1318" s="63">
        <v>0.8</v>
      </c>
      <c r="I1318" s="62">
        <f>SUMIFS(Detalhe_Registro!$F:$F,Detalhe_Registro!$A:$A,A1318,Detalhe_Registro!$D:$D,B1318)</f>
        <v>5680</v>
      </c>
      <c r="J1318" s="63">
        <f>SUMIFS(Detalhe_Registro!$G:$G,Detalhe_Registro!$A:$A,A1318,Detalhe_Registro!$D:$D,B1318)</f>
        <v>357.4</v>
      </c>
      <c r="K1318" s="40" t="str">
        <f>IF(G1318="","",IF(G1318&lt;Premissas!$C$8,"&lt; 1,00",IF(G1318&lt;Premissas!$C$9,"1,00 – 1,19",IF(G1318&lt;Premissas!$C$10,"1,20 – 1,39",IF(G1318&lt;Premissas!$C$11,"1,40 – 1,59",IF(G1318&lt;Premissas!$C$12,"1,60 – 1,99","≥ 2,00"))))))</f>
        <v>&lt; 1,00</v>
      </c>
      <c r="L1318" s="64">
        <f>IF(G1318="","",MIN(Premissas!$C$17,IF(G1318&lt;Premissas!$C$8,Premissas!$E$7,IF(G1318&lt;Premissas!$C$9,Premissas!$E$8,IF(G1318&lt;Premissas!$C$10,Premissas!$E$9,IF(G1318&lt;Premissas!$C$11,Premissas!$E$10,IF(G1318&lt;Premissas!$C$12,Premissas!$E$11,Premissas!$E$12)))))))</f>
        <v>0</v>
      </c>
      <c r="M1318" s="65">
        <f>IF(OR(L1318="",L1318=0),0,L1318/Premissas!$C$16)</f>
        <v>0</v>
      </c>
      <c r="N1318" s="40" t="str">
        <f>IF(L1318&gt;=Premissas!$C$17,"SIM","NÃO")</f>
        <v>NÃO</v>
      </c>
    </row>
    <row r="1319" spans="1:14" ht="15" customHeight="1">
      <c r="A1319" s="40">
        <v>8</v>
      </c>
      <c r="B1319" s="40" t="s">
        <v>1010</v>
      </c>
      <c r="C1319" s="40" t="s">
        <v>1011</v>
      </c>
      <c r="D1319" s="40">
        <v>1965</v>
      </c>
      <c r="E1319" s="40" t="s">
        <v>22</v>
      </c>
      <c r="F1319" s="40">
        <f>COUNTIFS(Detalhe_Registro!$A:$A,A1319,Detalhe_Registro!$D:$D,B1319)</f>
        <v>2</v>
      </c>
      <c r="G1319" s="63">
        <v>0.7</v>
      </c>
      <c r="H1319" s="63">
        <v>0.7</v>
      </c>
      <c r="I1319" s="62">
        <f>SUMIFS(Detalhe_Registro!$F:$F,Detalhe_Registro!$A:$A,A1319,Detalhe_Registro!$D:$D,B1319)</f>
        <v>4196</v>
      </c>
      <c r="J1319" s="63">
        <f>SUMIFS(Detalhe_Registro!$G:$G,Detalhe_Registro!$A:$A,A1319,Detalhe_Registro!$D:$D,B1319)</f>
        <v>291.14</v>
      </c>
      <c r="K1319" s="40" t="str">
        <f>IF(G1319="","",IF(G1319&lt;Premissas!$C$8,"&lt; 1,00",IF(G1319&lt;Premissas!$C$9,"1,00 – 1,19",IF(G1319&lt;Premissas!$C$10,"1,20 – 1,39",IF(G1319&lt;Premissas!$C$11,"1,40 – 1,59",IF(G1319&lt;Premissas!$C$12,"1,60 – 1,99","≥ 2,00"))))))</f>
        <v>&lt; 1,00</v>
      </c>
      <c r="L1319" s="64">
        <f>IF(G1319="","",MIN(Premissas!$C$17,IF(G1319&lt;Premissas!$C$8,Premissas!$E$7,IF(G1319&lt;Premissas!$C$9,Premissas!$E$8,IF(G1319&lt;Premissas!$C$10,Premissas!$E$9,IF(G1319&lt;Premissas!$C$11,Premissas!$E$10,IF(G1319&lt;Premissas!$C$12,Premissas!$E$11,Premissas!$E$12)))))))</f>
        <v>0</v>
      </c>
      <c r="M1319" s="65">
        <f>IF(OR(L1319="",L1319=0),0,L1319/Premissas!$C$16)</f>
        <v>0</v>
      </c>
      <c r="N1319" s="40" t="str">
        <f>IF(L1319&gt;=Premissas!$C$17,"SIM","NÃO")</f>
        <v>NÃO</v>
      </c>
    </row>
    <row r="1320" spans="1:14" ht="15" customHeight="1">
      <c r="A1320" s="40">
        <v>8</v>
      </c>
      <c r="B1320" s="40" t="s">
        <v>1166</v>
      </c>
      <c r="C1320" s="40" t="s">
        <v>1167</v>
      </c>
      <c r="D1320" s="40">
        <v>1965</v>
      </c>
      <c r="E1320" s="40" t="s">
        <v>19</v>
      </c>
      <c r="F1320" s="40">
        <f>COUNTIFS(Detalhe_Registro!$A:$A,A1320,Detalhe_Registro!$D:$D,B1320)</f>
        <v>2</v>
      </c>
      <c r="G1320" s="63">
        <v>0.36363600000000001</v>
      </c>
      <c r="H1320" s="63">
        <v>0.36363600000000001</v>
      </c>
      <c r="I1320" s="62">
        <f>SUMIFS(Detalhe_Registro!$F:$F,Detalhe_Registro!$A:$A,A1320,Detalhe_Registro!$D:$D,B1320)</f>
        <v>1484</v>
      </c>
      <c r="J1320" s="63">
        <f>SUMIFS(Detalhe_Registro!$G:$G,Detalhe_Registro!$A:$A,A1320,Detalhe_Registro!$D:$D,B1320)</f>
        <v>180.2</v>
      </c>
      <c r="K1320" s="40" t="str">
        <f>IF(G1320="","",IF(G1320&lt;Premissas!$C$8,"&lt; 1,00",IF(G1320&lt;Premissas!$C$9,"1,00 – 1,19",IF(G1320&lt;Premissas!$C$10,"1,20 – 1,39",IF(G1320&lt;Premissas!$C$11,"1,40 – 1,59",IF(G1320&lt;Premissas!$C$12,"1,60 – 1,99","≥ 2,00"))))))</f>
        <v>&lt; 1,00</v>
      </c>
      <c r="L1320" s="64">
        <f>IF(G1320="","",MIN(Premissas!$C$17,IF(G1320&lt;Premissas!$C$8,Premissas!$E$7,IF(G1320&lt;Premissas!$C$9,Premissas!$E$8,IF(G1320&lt;Premissas!$C$10,Premissas!$E$9,IF(G1320&lt;Premissas!$C$11,Premissas!$E$10,IF(G1320&lt;Premissas!$C$12,Premissas!$E$11,Premissas!$E$12)))))))</f>
        <v>0</v>
      </c>
      <c r="M1320" s="65">
        <f>IF(OR(L1320="",L1320=0),0,L1320/Premissas!$C$16)</f>
        <v>0</v>
      </c>
      <c r="N1320" s="40" t="str">
        <f>IF(L1320&gt;=Premissas!$C$17,"SIM","NÃO")</f>
        <v>NÃO</v>
      </c>
    </row>
    <row r="1321" spans="1:14" ht="15" customHeight="1">
      <c r="A1321" s="40">
        <v>8</v>
      </c>
      <c r="B1321" s="40" t="s">
        <v>1854</v>
      </c>
      <c r="C1321" s="40" t="s">
        <v>1855</v>
      </c>
      <c r="D1321" s="40">
        <v>1965</v>
      </c>
      <c r="E1321" s="40" t="s">
        <v>20</v>
      </c>
      <c r="F1321" s="40">
        <f>COUNTIFS(Detalhe_Registro!$A:$A,A1321,Detalhe_Registro!$D:$D,B1321)</f>
        <v>2</v>
      </c>
      <c r="G1321" s="63">
        <v>0.52941199999999999</v>
      </c>
      <c r="H1321" s="63">
        <v>0.52941199999999999</v>
      </c>
      <c r="I1321" s="62">
        <f>SUMIFS(Detalhe_Registro!$F:$F,Detalhe_Registro!$A:$A,A1321,Detalhe_Registro!$D:$D,B1321)</f>
        <v>192</v>
      </c>
      <c r="J1321" s="63">
        <f>SUMIFS(Detalhe_Registro!$G:$G,Detalhe_Registro!$A:$A,A1321,Detalhe_Registro!$D:$D,B1321)</f>
        <v>20.56</v>
      </c>
      <c r="K1321" s="40" t="str">
        <f>IF(G1321="","",IF(G1321&lt;Premissas!$C$8,"&lt; 1,00",IF(G1321&lt;Premissas!$C$9,"1,00 – 1,19",IF(G1321&lt;Premissas!$C$10,"1,20 – 1,39",IF(G1321&lt;Premissas!$C$11,"1,40 – 1,59",IF(G1321&lt;Premissas!$C$12,"1,60 – 1,99","≥ 2,00"))))))</f>
        <v>&lt; 1,00</v>
      </c>
      <c r="L1321" s="64">
        <f>IF(G1321="","",MIN(Premissas!$C$17,IF(G1321&lt;Premissas!$C$8,Premissas!$E$7,IF(G1321&lt;Premissas!$C$9,Premissas!$E$8,IF(G1321&lt;Premissas!$C$10,Premissas!$E$9,IF(G1321&lt;Premissas!$C$11,Premissas!$E$10,IF(G1321&lt;Premissas!$C$12,Premissas!$E$11,Premissas!$E$12)))))))</f>
        <v>0</v>
      </c>
      <c r="M1321" s="65">
        <f>IF(OR(L1321="",L1321=0),0,L1321/Premissas!$C$16)</f>
        <v>0</v>
      </c>
      <c r="N1321" s="40" t="str">
        <f>IF(L1321&gt;=Premissas!$C$17,"SIM","NÃO")</f>
        <v>NÃO</v>
      </c>
    </row>
    <row r="1322" spans="1:14" ht="15" customHeight="1">
      <c r="A1322" s="40">
        <v>8</v>
      </c>
      <c r="B1322" s="40" t="s">
        <v>1328</v>
      </c>
      <c r="C1322" s="40" t="s">
        <v>1329</v>
      </c>
      <c r="D1322" s="40">
        <v>1965</v>
      </c>
      <c r="E1322" s="40" t="s">
        <v>20</v>
      </c>
      <c r="F1322" s="40">
        <f>COUNTIFS(Detalhe_Registro!$A:$A,A1322,Detalhe_Registro!$D:$D,B1322)</f>
        <v>2</v>
      </c>
      <c r="G1322" s="63">
        <v>0.88235300000000005</v>
      </c>
      <c r="H1322" s="63">
        <v>0.88235300000000005</v>
      </c>
      <c r="I1322" s="62">
        <f>SUMIFS(Detalhe_Registro!$F:$F,Detalhe_Registro!$A:$A,A1322,Detalhe_Registro!$D:$D,B1322)</f>
        <v>3756</v>
      </c>
      <c r="J1322" s="63">
        <f>SUMIFS(Detalhe_Registro!$G:$G,Detalhe_Registro!$A:$A,A1322,Detalhe_Registro!$D:$D,B1322)</f>
        <v>249.78</v>
      </c>
      <c r="K1322" s="40" t="str">
        <f>IF(G1322="","",IF(G1322&lt;Premissas!$C$8,"&lt; 1,00",IF(G1322&lt;Premissas!$C$9,"1,00 – 1,19",IF(G1322&lt;Premissas!$C$10,"1,20 – 1,39",IF(G1322&lt;Premissas!$C$11,"1,40 – 1,59",IF(G1322&lt;Premissas!$C$12,"1,60 – 1,99","≥ 2,00"))))))</f>
        <v>&lt; 1,00</v>
      </c>
      <c r="L1322" s="64">
        <f>IF(G1322="","",MIN(Premissas!$C$17,IF(G1322&lt;Premissas!$C$8,Premissas!$E$7,IF(G1322&lt;Premissas!$C$9,Premissas!$E$8,IF(G1322&lt;Premissas!$C$10,Premissas!$E$9,IF(G1322&lt;Premissas!$C$11,Premissas!$E$10,IF(G1322&lt;Premissas!$C$12,Premissas!$E$11,Premissas!$E$12)))))))</f>
        <v>0</v>
      </c>
      <c r="M1322" s="65">
        <f>IF(OR(L1322="",L1322=0),0,L1322/Premissas!$C$16)</f>
        <v>0</v>
      </c>
      <c r="N1322" s="40" t="str">
        <f>IF(L1322&gt;=Premissas!$C$17,"SIM","NÃO")</f>
        <v>NÃO</v>
      </c>
    </row>
    <row r="1323" spans="1:14" ht="15" customHeight="1">
      <c r="A1323" s="40">
        <v>8</v>
      </c>
      <c r="B1323" s="40" t="s">
        <v>1830</v>
      </c>
      <c r="C1323" s="40" t="s">
        <v>1831</v>
      </c>
      <c r="D1323" s="40">
        <v>1965</v>
      </c>
      <c r="E1323" s="40" t="s">
        <v>22</v>
      </c>
      <c r="F1323" s="40">
        <f>COUNTIFS(Detalhe_Registro!$A:$A,A1323,Detalhe_Registro!$D:$D,B1323)</f>
        <v>2</v>
      </c>
      <c r="G1323" s="63">
        <v>0.35</v>
      </c>
      <c r="H1323" s="63">
        <v>0.35</v>
      </c>
      <c r="I1323" s="62">
        <f>SUMIFS(Detalhe_Registro!$F:$F,Detalhe_Registro!$A:$A,A1323,Detalhe_Registro!$D:$D,B1323)</f>
        <v>2530</v>
      </c>
      <c r="J1323" s="63">
        <f>SUMIFS(Detalhe_Registro!$G:$G,Detalhe_Registro!$A:$A,A1323,Detalhe_Registro!$D:$D,B1323)</f>
        <v>357.46</v>
      </c>
      <c r="K1323" s="40" t="str">
        <f>IF(G1323="","",IF(G1323&lt;Premissas!$C$8,"&lt; 1,00",IF(G1323&lt;Premissas!$C$9,"1,00 – 1,19",IF(G1323&lt;Premissas!$C$10,"1,20 – 1,39",IF(G1323&lt;Premissas!$C$11,"1,40 – 1,59",IF(G1323&lt;Premissas!$C$12,"1,60 – 1,99","≥ 2,00"))))))</f>
        <v>&lt; 1,00</v>
      </c>
      <c r="L1323" s="64">
        <f>IF(G1323="","",MIN(Premissas!$C$17,IF(G1323&lt;Premissas!$C$8,Premissas!$E$7,IF(G1323&lt;Premissas!$C$9,Premissas!$E$8,IF(G1323&lt;Premissas!$C$10,Premissas!$E$9,IF(G1323&lt;Premissas!$C$11,Premissas!$E$10,IF(G1323&lt;Premissas!$C$12,Premissas!$E$11,Premissas!$E$12)))))))</f>
        <v>0</v>
      </c>
      <c r="M1323" s="65">
        <f>IF(OR(L1323="",L1323=0),0,L1323/Premissas!$C$16)</f>
        <v>0</v>
      </c>
      <c r="N1323" s="40" t="str">
        <f>IF(L1323&gt;=Premissas!$C$17,"SIM","NÃO")</f>
        <v>NÃO</v>
      </c>
    </row>
    <row r="1324" spans="1:14" ht="15" customHeight="1">
      <c r="A1324" s="40">
        <v>8</v>
      </c>
      <c r="B1324" s="40" t="s">
        <v>880</v>
      </c>
      <c r="C1324" s="40" t="s">
        <v>881</v>
      </c>
      <c r="D1324" s="40">
        <v>1965</v>
      </c>
      <c r="E1324" s="40" t="s">
        <v>22</v>
      </c>
      <c r="F1324" s="40">
        <f>COUNTIFS(Detalhe_Registro!$A:$A,A1324,Detalhe_Registro!$D:$D,B1324)</f>
        <v>2</v>
      </c>
      <c r="G1324" s="63">
        <v>0.6</v>
      </c>
      <c r="H1324" s="63">
        <v>0.6</v>
      </c>
      <c r="I1324" s="62">
        <f>SUMIFS(Detalhe_Registro!$F:$F,Detalhe_Registro!$A:$A,A1324,Detalhe_Registro!$D:$D,B1324)</f>
        <v>5742</v>
      </c>
      <c r="J1324" s="63">
        <f>SUMIFS(Detalhe_Registro!$G:$G,Detalhe_Registro!$A:$A,A1324,Detalhe_Registro!$D:$D,B1324)</f>
        <v>482.48</v>
      </c>
      <c r="K1324" s="40" t="str">
        <f>IF(G1324="","",IF(G1324&lt;Premissas!$C$8,"&lt; 1,00",IF(G1324&lt;Premissas!$C$9,"1,00 – 1,19",IF(G1324&lt;Premissas!$C$10,"1,20 – 1,39",IF(G1324&lt;Premissas!$C$11,"1,40 – 1,59",IF(G1324&lt;Premissas!$C$12,"1,60 – 1,99","≥ 2,00"))))))</f>
        <v>&lt; 1,00</v>
      </c>
      <c r="L1324" s="64">
        <f>IF(G1324="","",MIN(Premissas!$C$17,IF(G1324&lt;Premissas!$C$8,Premissas!$E$7,IF(G1324&lt;Premissas!$C$9,Premissas!$E$8,IF(G1324&lt;Premissas!$C$10,Premissas!$E$9,IF(G1324&lt;Premissas!$C$11,Premissas!$E$10,IF(G1324&lt;Premissas!$C$12,Premissas!$E$11,Premissas!$E$12)))))))</f>
        <v>0</v>
      </c>
      <c r="M1324" s="65">
        <f>IF(OR(L1324="",L1324=0),0,L1324/Premissas!$C$16)</f>
        <v>0</v>
      </c>
      <c r="N1324" s="40" t="str">
        <f>IF(L1324&gt;=Premissas!$C$17,"SIM","NÃO")</f>
        <v>NÃO</v>
      </c>
    </row>
    <row r="1325" spans="1:14" ht="15" customHeight="1">
      <c r="A1325" s="40">
        <v>8</v>
      </c>
      <c r="B1325" s="40" t="s">
        <v>1900</v>
      </c>
      <c r="C1325" s="40" t="s">
        <v>1901</v>
      </c>
      <c r="D1325" s="40">
        <v>1965</v>
      </c>
      <c r="E1325" s="40" t="s">
        <v>21</v>
      </c>
      <c r="F1325" s="40">
        <f>COUNTIFS(Detalhe_Registro!$A:$A,A1325,Detalhe_Registro!$D:$D,B1325)</f>
        <v>2</v>
      </c>
      <c r="G1325" s="63">
        <v>0.75</v>
      </c>
      <c r="H1325" s="63">
        <v>0.75</v>
      </c>
      <c r="I1325" s="62">
        <f>SUMIFS(Detalhe_Registro!$F:$F,Detalhe_Registro!$A:$A,A1325,Detalhe_Registro!$D:$D,B1325)</f>
        <v>308</v>
      </c>
      <c r="J1325" s="63">
        <f>SUMIFS(Detalhe_Registro!$G:$G,Detalhe_Registro!$A:$A,A1325,Detalhe_Registro!$D:$D,B1325)</f>
        <v>25.2</v>
      </c>
      <c r="K1325" s="40" t="str">
        <f>IF(G1325="","",IF(G1325&lt;Premissas!$C$8,"&lt; 1,00",IF(G1325&lt;Premissas!$C$9,"1,00 – 1,19",IF(G1325&lt;Premissas!$C$10,"1,20 – 1,39",IF(G1325&lt;Premissas!$C$11,"1,40 – 1,59",IF(G1325&lt;Premissas!$C$12,"1,60 – 1,99","≥ 2,00"))))))</f>
        <v>&lt; 1,00</v>
      </c>
      <c r="L1325" s="64">
        <f>IF(G1325="","",MIN(Premissas!$C$17,IF(G1325&lt;Premissas!$C$8,Premissas!$E$7,IF(G1325&lt;Premissas!$C$9,Premissas!$E$8,IF(G1325&lt;Premissas!$C$10,Premissas!$E$9,IF(G1325&lt;Premissas!$C$11,Premissas!$E$10,IF(G1325&lt;Premissas!$C$12,Premissas!$E$11,Premissas!$E$12)))))))</f>
        <v>0</v>
      </c>
      <c r="M1325" s="65">
        <f>IF(OR(L1325="",L1325=0),0,L1325/Premissas!$C$16)</f>
        <v>0</v>
      </c>
      <c r="N1325" s="40" t="str">
        <f>IF(L1325&gt;=Premissas!$C$17,"SIM","NÃO")</f>
        <v>NÃO</v>
      </c>
    </row>
    <row r="1326" spans="1:14" ht="15" customHeight="1">
      <c r="A1326" s="40">
        <v>8</v>
      </c>
      <c r="B1326" s="40" t="s">
        <v>1336</v>
      </c>
      <c r="C1326" s="40" t="s">
        <v>1337</v>
      </c>
      <c r="D1326" s="40">
        <v>1965</v>
      </c>
      <c r="E1326" s="40" t="s">
        <v>22</v>
      </c>
      <c r="F1326" s="40">
        <f>COUNTIFS(Detalhe_Registro!$A:$A,A1326,Detalhe_Registro!$D:$D,B1326)</f>
        <v>2</v>
      </c>
      <c r="G1326" s="63">
        <v>0.65</v>
      </c>
      <c r="H1326" s="63">
        <v>0.65</v>
      </c>
      <c r="I1326" s="62">
        <f>SUMIFS(Detalhe_Registro!$F:$F,Detalhe_Registro!$A:$A,A1326,Detalhe_Registro!$D:$D,B1326)</f>
        <v>5144</v>
      </c>
      <c r="J1326" s="63">
        <f>SUMIFS(Detalhe_Registro!$G:$G,Detalhe_Registro!$A:$A,A1326,Detalhe_Registro!$D:$D,B1326)</f>
        <v>407.24</v>
      </c>
      <c r="K1326" s="40" t="str">
        <f>IF(G1326="","",IF(G1326&lt;Premissas!$C$8,"&lt; 1,00",IF(G1326&lt;Premissas!$C$9,"1,00 – 1,19",IF(G1326&lt;Premissas!$C$10,"1,20 – 1,39",IF(G1326&lt;Premissas!$C$11,"1,40 – 1,59",IF(G1326&lt;Premissas!$C$12,"1,60 – 1,99","≥ 2,00"))))))</f>
        <v>&lt; 1,00</v>
      </c>
      <c r="L1326" s="64">
        <f>IF(G1326="","",MIN(Premissas!$C$17,IF(G1326&lt;Premissas!$C$8,Premissas!$E$7,IF(G1326&lt;Premissas!$C$9,Premissas!$E$8,IF(G1326&lt;Premissas!$C$10,Premissas!$E$9,IF(G1326&lt;Premissas!$C$11,Premissas!$E$10,IF(G1326&lt;Premissas!$C$12,Premissas!$E$11,Premissas!$E$12)))))))</f>
        <v>0</v>
      </c>
      <c r="M1326" s="65">
        <f>IF(OR(L1326="",L1326=0),0,L1326/Premissas!$C$16)</f>
        <v>0</v>
      </c>
      <c r="N1326" s="40" t="str">
        <f>IF(L1326&gt;=Premissas!$C$17,"SIM","NÃO")</f>
        <v>NÃO</v>
      </c>
    </row>
    <row r="1327" spans="1:14" ht="15" customHeight="1">
      <c r="A1327" s="40">
        <v>8</v>
      </c>
      <c r="B1327" s="40" t="s">
        <v>1862</v>
      </c>
      <c r="C1327" s="40" t="s">
        <v>1863</v>
      </c>
      <c r="D1327" s="40">
        <v>1965</v>
      </c>
      <c r="E1327" s="40" t="s">
        <v>19</v>
      </c>
      <c r="F1327" s="40">
        <f>COUNTIFS(Detalhe_Registro!$A:$A,A1327,Detalhe_Registro!$D:$D,B1327)</f>
        <v>2</v>
      </c>
      <c r="G1327" s="63">
        <v>0.86363599999999996</v>
      </c>
      <c r="H1327" s="63">
        <v>0.86363599999999996</v>
      </c>
      <c r="I1327" s="62">
        <f>SUMIFS(Detalhe_Registro!$F:$F,Detalhe_Registro!$A:$A,A1327,Detalhe_Registro!$D:$D,B1327)</f>
        <v>964</v>
      </c>
      <c r="J1327" s="63">
        <f>SUMIFS(Detalhe_Registro!$G:$G,Detalhe_Registro!$A:$A,A1327,Detalhe_Registro!$D:$D,B1327)</f>
        <v>49.46</v>
      </c>
      <c r="K1327" s="40" t="str">
        <f>IF(G1327="","",IF(G1327&lt;Premissas!$C$8,"&lt; 1,00",IF(G1327&lt;Premissas!$C$9,"1,00 – 1,19",IF(G1327&lt;Premissas!$C$10,"1,20 – 1,39",IF(G1327&lt;Premissas!$C$11,"1,40 – 1,59",IF(G1327&lt;Premissas!$C$12,"1,60 – 1,99","≥ 2,00"))))))</f>
        <v>&lt; 1,00</v>
      </c>
      <c r="L1327" s="64">
        <f>IF(G1327="","",MIN(Premissas!$C$17,IF(G1327&lt;Premissas!$C$8,Premissas!$E$7,IF(G1327&lt;Premissas!$C$9,Premissas!$E$8,IF(G1327&lt;Premissas!$C$10,Premissas!$E$9,IF(G1327&lt;Premissas!$C$11,Premissas!$E$10,IF(G1327&lt;Premissas!$C$12,Premissas!$E$11,Premissas!$E$12)))))))</f>
        <v>0</v>
      </c>
      <c r="M1327" s="65">
        <f>IF(OR(L1327="",L1327=0),0,L1327/Premissas!$C$16)</f>
        <v>0</v>
      </c>
      <c r="N1327" s="40" t="str">
        <f>IF(L1327&gt;=Premissas!$C$17,"SIM","NÃO")</f>
        <v>NÃO</v>
      </c>
    </row>
    <row r="1328" spans="1:14" ht="15" customHeight="1">
      <c r="A1328" s="40">
        <v>8</v>
      </c>
      <c r="B1328" s="40" t="s">
        <v>1896</v>
      </c>
      <c r="C1328" s="40" t="s">
        <v>1897</v>
      </c>
      <c r="D1328" s="40">
        <v>1965</v>
      </c>
      <c r="E1328" s="40" t="s">
        <v>21</v>
      </c>
      <c r="F1328" s="40">
        <f>COUNTIFS(Detalhe_Registro!$A:$A,A1328,Detalhe_Registro!$D:$D,B1328)</f>
        <v>2</v>
      </c>
      <c r="G1328" s="63">
        <v>6.25E-2</v>
      </c>
      <c r="H1328" s="63">
        <v>6.25E-2</v>
      </c>
      <c r="I1328" s="62">
        <f>SUMIFS(Detalhe_Registro!$F:$F,Detalhe_Registro!$A:$A,A1328,Detalhe_Registro!$D:$D,B1328)</f>
        <v>4</v>
      </c>
      <c r="J1328" s="63">
        <f>SUMIFS(Detalhe_Registro!$G:$G,Detalhe_Registro!$A:$A,A1328,Detalhe_Registro!$D:$D,B1328)</f>
        <v>4.16</v>
      </c>
      <c r="K1328" s="40" t="str">
        <f>IF(G1328="","",IF(G1328&lt;Premissas!$C$8,"&lt; 1,00",IF(G1328&lt;Premissas!$C$9,"1,00 – 1,19",IF(G1328&lt;Premissas!$C$10,"1,20 – 1,39",IF(G1328&lt;Premissas!$C$11,"1,40 – 1,59",IF(G1328&lt;Premissas!$C$12,"1,60 – 1,99","≥ 2,00"))))))</f>
        <v>&lt; 1,00</v>
      </c>
      <c r="L1328" s="64">
        <f>IF(G1328="","",MIN(Premissas!$C$17,IF(G1328&lt;Premissas!$C$8,Premissas!$E$7,IF(G1328&lt;Premissas!$C$9,Premissas!$E$8,IF(G1328&lt;Premissas!$C$10,Premissas!$E$9,IF(G1328&lt;Premissas!$C$11,Premissas!$E$10,IF(G1328&lt;Premissas!$C$12,Premissas!$E$11,Premissas!$E$12)))))))</f>
        <v>0</v>
      </c>
      <c r="M1328" s="65">
        <f>IF(OR(L1328="",L1328=0),0,L1328/Premissas!$C$16)</f>
        <v>0</v>
      </c>
      <c r="N1328" s="40" t="str">
        <f>IF(L1328&gt;=Premissas!$C$17,"SIM","NÃO")</f>
        <v>NÃO</v>
      </c>
    </row>
    <row r="1329" spans="1:14" ht="15" customHeight="1">
      <c r="A1329" s="40">
        <v>8</v>
      </c>
      <c r="B1329" s="40" t="s">
        <v>1822</v>
      </c>
      <c r="C1329" s="40" t="s">
        <v>1823</v>
      </c>
      <c r="D1329" s="40">
        <v>1965</v>
      </c>
      <c r="E1329" s="40" t="s">
        <v>19</v>
      </c>
      <c r="F1329" s="40">
        <f>COUNTIFS(Detalhe_Registro!$A:$A,A1329,Detalhe_Registro!$D:$D,B1329)</f>
        <v>2</v>
      </c>
      <c r="G1329" s="63">
        <v>4.5454549999999996</v>
      </c>
      <c r="H1329" s="63">
        <v>4.5454549999999996</v>
      </c>
      <c r="I1329" s="62">
        <f>SUMIFS(Detalhe_Registro!$F:$F,Detalhe_Registro!$A:$A,A1329,Detalhe_Registro!$D:$D,B1329)</f>
        <v>80</v>
      </c>
      <c r="J1329" s="63">
        <f>SUMIFS(Detalhe_Registro!$G:$G,Detalhe_Registro!$A:$A,A1329,Detalhe_Registro!$D:$D,B1329)</f>
        <v>0.8</v>
      </c>
      <c r="K1329" s="40" t="str">
        <f>IF(G1329="","",IF(G1329&lt;Premissas!$C$8,"&lt; 1,00",IF(G1329&lt;Premissas!$C$9,"1,00 – 1,19",IF(G1329&lt;Premissas!$C$10,"1,20 – 1,39",IF(G1329&lt;Premissas!$C$11,"1,40 – 1,59",IF(G1329&lt;Premissas!$C$12,"1,60 – 1,99","≥ 2,00"))))))</f>
        <v>≥ 2,00</v>
      </c>
      <c r="L1329" s="64">
        <f>IF(G1329="","",MIN(Premissas!$C$17,IF(G1329&lt;Premissas!$C$8,Premissas!$E$7,IF(G1329&lt;Premissas!$C$9,Premissas!$E$8,IF(G1329&lt;Premissas!$C$10,Premissas!$E$9,IF(G1329&lt;Premissas!$C$11,Premissas!$E$10,IF(G1329&lt;Premissas!$C$12,Premissas!$E$11,Premissas!$E$12)))))))</f>
        <v>750</v>
      </c>
      <c r="M1329" s="65">
        <f>IF(OR(L1329="",L1329=0),0,L1329/Premissas!$C$16)</f>
        <v>28.846153846153847</v>
      </c>
      <c r="N1329" s="40" t="str">
        <f>IF(L1329&gt;=Premissas!$C$17,"SIM","NÃO")</f>
        <v>SIM</v>
      </c>
    </row>
    <row r="1330" spans="1:14" ht="15" customHeight="1">
      <c r="A1330" s="40">
        <v>8</v>
      </c>
      <c r="B1330" s="40" t="s">
        <v>1278</v>
      </c>
      <c r="C1330" s="40" t="s">
        <v>1279</v>
      </c>
      <c r="D1330" s="40">
        <v>1965</v>
      </c>
      <c r="E1330" s="40" t="s">
        <v>19</v>
      </c>
      <c r="F1330" s="40">
        <f>COUNTIFS(Detalhe_Registro!$A:$A,A1330,Detalhe_Registro!$D:$D,B1330)</f>
        <v>2</v>
      </c>
      <c r="G1330" s="63">
        <v>1.045455</v>
      </c>
      <c r="H1330" s="63">
        <v>1.045455</v>
      </c>
      <c r="I1330" s="62">
        <f>SUMIFS(Detalhe_Registro!$F:$F,Detalhe_Registro!$A:$A,A1330,Detalhe_Registro!$D:$D,B1330)</f>
        <v>3196</v>
      </c>
      <c r="J1330" s="63">
        <f>SUMIFS(Detalhe_Registro!$G:$G,Detalhe_Registro!$A:$A,A1330,Detalhe_Registro!$D:$D,B1330)</f>
        <v>139.72</v>
      </c>
      <c r="K1330" s="40" t="str">
        <f>IF(G1330="","",IF(G1330&lt;Premissas!$C$8,"&lt; 1,00",IF(G1330&lt;Premissas!$C$9,"1,00 – 1,19",IF(G1330&lt;Premissas!$C$10,"1,20 – 1,39",IF(G1330&lt;Premissas!$C$11,"1,40 – 1,59",IF(G1330&lt;Premissas!$C$12,"1,60 – 1,99","≥ 2,00"))))))</f>
        <v>1,00 – 1,19</v>
      </c>
      <c r="L1330" s="64">
        <f>IF(G1330="","",MIN(Premissas!$C$17,IF(G1330&lt;Premissas!$C$8,Premissas!$E$7,IF(G1330&lt;Premissas!$C$9,Premissas!$E$8,IF(G1330&lt;Premissas!$C$10,Premissas!$E$9,IF(G1330&lt;Premissas!$C$11,Premissas!$E$10,IF(G1330&lt;Premissas!$C$12,Premissas!$E$11,Premissas!$E$12)))))))</f>
        <v>100</v>
      </c>
      <c r="M1330" s="65">
        <f>IF(OR(L1330="",L1330=0),0,L1330/Premissas!$C$16)</f>
        <v>3.8461538461538463</v>
      </c>
      <c r="N1330" s="40" t="str">
        <f>IF(L1330&gt;=Premissas!$C$17,"SIM","NÃO")</f>
        <v>NÃO</v>
      </c>
    </row>
    <row r="1331" spans="1:14" ht="15" customHeight="1">
      <c r="A1331" s="40">
        <v>8</v>
      </c>
      <c r="B1331" s="40" t="s">
        <v>1306</v>
      </c>
      <c r="C1331" s="40" t="s">
        <v>1307</v>
      </c>
      <c r="D1331" s="40">
        <v>1965</v>
      </c>
      <c r="E1331" s="40" t="s">
        <v>1938</v>
      </c>
      <c r="F1331" s="40">
        <f>COUNTIFS(Detalhe_Registro!$A:$A,A1331,Detalhe_Registro!$D:$D,B1331)</f>
        <v>4</v>
      </c>
      <c r="G1331" s="63">
        <v>3.058824</v>
      </c>
      <c r="H1331" s="63">
        <v>2.1203210000000001</v>
      </c>
      <c r="I1331" s="62">
        <f>SUMIFS(Detalhe_Registro!$F:$F,Detalhe_Registro!$A:$A,A1331,Detalhe_Registro!$D:$D,B1331)</f>
        <v>2434</v>
      </c>
      <c r="J1331" s="63">
        <f>SUMIFS(Detalhe_Registro!$G:$G,Detalhe_Registro!$A:$A,A1331,Detalhe_Registro!$D:$D,B1331)</f>
        <v>77.06</v>
      </c>
      <c r="K1331" s="40" t="str">
        <f>IF(G1331="","",IF(G1331&lt;Premissas!$C$8,"&lt; 1,00",IF(G1331&lt;Premissas!$C$9,"1,00 – 1,19",IF(G1331&lt;Premissas!$C$10,"1,20 – 1,39",IF(G1331&lt;Premissas!$C$11,"1,40 – 1,59",IF(G1331&lt;Premissas!$C$12,"1,60 – 1,99","≥ 2,00"))))))</f>
        <v>≥ 2,00</v>
      </c>
      <c r="L1331" s="64">
        <f>IF(G1331="","",MIN(Premissas!$C$17,IF(G1331&lt;Premissas!$C$8,Premissas!$E$7,IF(G1331&lt;Premissas!$C$9,Premissas!$E$8,IF(G1331&lt;Premissas!$C$10,Premissas!$E$9,IF(G1331&lt;Premissas!$C$11,Premissas!$E$10,IF(G1331&lt;Premissas!$C$12,Premissas!$E$11,Premissas!$E$12)))))))</f>
        <v>750</v>
      </c>
      <c r="M1331" s="65">
        <f>IF(OR(L1331="",L1331=0),0,L1331/Premissas!$C$16)</f>
        <v>28.846153846153847</v>
      </c>
      <c r="N1331" s="40" t="str">
        <f>IF(L1331&gt;=Premissas!$C$17,"SIM","NÃO")</f>
        <v>SIM</v>
      </c>
    </row>
    <row r="1332" spans="1:14" ht="15" customHeight="1">
      <c r="A1332" s="40">
        <v>8</v>
      </c>
      <c r="B1332" s="40" t="s">
        <v>1874</v>
      </c>
      <c r="C1332" s="40" t="s">
        <v>1875</v>
      </c>
      <c r="D1332" s="40">
        <v>1965</v>
      </c>
      <c r="E1332" s="40" t="s">
        <v>21</v>
      </c>
      <c r="F1332" s="40">
        <f>COUNTIFS(Detalhe_Registro!$A:$A,A1332,Detalhe_Registro!$D:$D,B1332)</f>
        <v>2</v>
      </c>
      <c r="G1332" s="63">
        <v>1</v>
      </c>
      <c r="H1332" s="63">
        <v>1</v>
      </c>
      <c r="I1332" s="62">
        <f>SUMIFS(Detalhe_Registro!$F:$F,Detalhe_Registro!$A:$A,A1332,Detalhe_Registro!$D:$D,B1332)</f>
        <v>3948</v>
      </c>
      <c r="J1332" s="63">
        <f>SUMIFS(Detalhe_Registro!$G:$G,Detalhe_Registro!$A:$A,A1332,Detalhe_Registro!$D:$D,B1332)</f>
        <v>242.3</v>
      </c>
      <c r="K1332" s="40" t="str">
        <f>IF(G1332="","",IF(G1332&lt;Premissas!$C$8,"&lt; 1,00",IF(G1332&lt;Premissas!$C$9,"1,00 – 1,19",IF(G1332&lt;Premissas!$C$10,"1,20 – 1,39",IF(G1332&lt;Premissas!$C$11,"1,40 – 1,59",IF(G1332&lt;Premissas!$C$12,"1,60 – 1,99","≥ 2,00"))))))</f>
        <v>1,00 – 1,19</v>
      </c>
      <c r="L1332" s="64">
        <f>IF(G1332="","",MIN(Premissas!$C$17,IF(G1332&lt;Premissas!$C$8,Premissas!$E$7,IF(G1332&lt;Premissas!$C$9,Premissas!$E$8,IF(G1332&lt;Premissas!$C$10,Premissas!$E$9,IF(G1332&lt;Premissas!$C$11,Premissas!$E$10,IF(G1332&lt;Premissas!$C$12,Premissas!$E$11,Premissas!$E$12)))))))</f>
        <v>100</v>
      </c>
      <c r="M1332" s="65">
        <f>IF(OR(L1332="",L1332=0),0,L1332/Premissas!$C$16)</f>
        <v>3.8461538461538463</v>
      </c>
      <c r="N1332" s="40" t="str">
        <f>IF(L1332&gt;=Premissas!$C$17,"SIM","NÃO")</f>
        <v>NÃO</v>
      </c>
    </row>
    <row r="1333" spans="1:14" ht="15" customHeight="1">
      <c r="A1333" s="40">
        <v>8</v>
      </c>
      <c r="B1333" s="40" t="s">
        <v>1264</v>
      </c>
      <c r="C1333" s="40" t="s">
        <v>1265</v>
      </c>
      <c r="D1333" s="40">
        <v>1965</v>
      </c>
      <c r="E1333" s="40" t="s">
        <v>1937</v>
      </c>
      <c r="F1333" s="40">
        <f>COUNTIFS(Detalhe_Registro!$A:$A,A1333,Detalhe_Registro!$D:$D,B1333)</f>
        <v>4</v>
      </c>
      <c r="G1333" s="63">
        <v>1</v>
      </c>
      <c r="H1333" s="63">
        <v>0.52941199999999999</v>
      </c>
      <c r="I1333" s="62">
        <f>SUMIFS(Detalhe_Registro!$F:$F,Detalhe_Registro!$A:$A,A1333,Detalhe_Registro!$D:$D,B1333)</f>
        <v>4748</v>
      </c>
      <c r="J1333" s="63">
        <f>SUMIFS(Detalhe_Registro!$G:$G,Detalhe_Registro!$A:$A,A1333,Detalhe_Registro!$D:$D,B1333)</f>
        <v>298.32</v>
      </c>
      <c r="K1333" s="40" t="str">
        <f>IF(G1333="","",IF(G1333&lt;Premissas!$C$8,"&lt; 1,00",IF(G1333&lt;Premissas!$C$9,"1,00 – 1,19",IF(G1333&lt;Premissas!$C$10,"1,20 – 1,39",IF(G1333&lt;Premissas!$C$11,"1,40 – 1,59",IF(G1333&lt;Premissas!$C$12,"1,60 – 1,99","≥ 2,00"))))))</f>
        <v>1,00 – 1,19</v>
      </c>
      <c r="L1333" s="64">
        <f>IF(G1333="","",MIN(Premissas!$C$17,IF(G1333&lt;Premissas!$C$8,Premissas!$E$7,IF(G1333&lt;Premissas!$C$9,Premissas!$E$8,IF(G1333&lt;Premissas!$C$10,Premissas!$E$9,IF(G1333&lt;Premissas!$C$11,Premissas!$E$10,IF(G1333&lt;Premissas!$C$12,Premissas!$E$11,Premissas!$E$12)))))))</f>
        <v>100</v>
      </c>
      <c r="M1333" s="65">
        <f>IF(OR(L1333="",L1333=0),0,L1333/Premissas!$C$16)</f>
        <v>3.8461538461538463</v>
      </c>
      <c r="N1333" s="40" t="str">
        <f>IF(L1333&gt;=Premissas!$C$17,"SIM","NÃO")</f>
        <v>NÃO</v>
      </c>
    </row>
    <row r="1334" spans="1:14" ht="15" customHeight="1">
      <c r="A1334" s="40">
        <v>8</v>
      </c>
      <c r="B1334" s="40" t="s">
        <v>1256</v>
      </c>
      <c r="C1334" s="40" t="s">
        <v>1257</v>
      </c>
      <c r="D1334" s="40">
        <v>1965</v>
      </c>
      <c r="E1334" s="40" t="s">
        <v>21</v>
      </c>
      <c r="F1334" s="40">
        <f>COUNTIFS(Detalhe_Registro!$A:$A,A1334,Detalhe_Registro!$D:$D,B1334)</f>
        <v>2</v>
      </c>
      <c r="G1334" s="63">
        <v>0.875</v>
      </c>
      <c r="H1334" s="63">
        <v>0.875</v>
      </c>
      <c r="I1334" s="62">
        <f>SUMIFS(Detalhe_Registro!$F:$F,Detalhe_Registro!$A:$A,A1334,Detalhe_Registro!$D:$D,B1334)</f>
        <v>164</v>
      </c>
      <c r="J1334" s="63">
        <f>SUMIFS(Detalhe_Registro!$G:$G,Detalhe_Registro!$A:$A,A1334,Detalhe_Registro!$D:$D,B1334)</f>
        <v>11.92</v>
      </c>
      <c r="K1334" s="40" t="str">
        <f>IF(G1334="","",IF(G1334&lt;Premissas!$C$8,"&lt; 1,00",IF(G1334&lt;Premissas!$C$9,"1,00 – 1,19",IF(G1334&lt;Premissas!$C$10,"1,20 – 1,39",IF(G1334&lt;Premissas!$C$11,"1,40 – 1,59",IF(G1334&lt;Premissas!$C$12,"1,60 – 1,99","≥ 2,00"))))))</f>
        <v>&lt; 1,00</v>
      </c>
      <c r="L1334" s="64">
        <f>IF(G1334="","",MIN(Premissas!$C$17,IF(G1334&lt;Premissas!$C$8,Premissas!$E$7,IF(G1334&lt;Premissas!$C$9,Premissas!$E$8,IF(G1334&lt;Premissas!$C$10,Premissas!$E$9,IF(G1334&lt;Premissas!$C$11,Premissas!$E$10,IF(G1334&lt;Premissas!$C$12,Premissas!$E$11,Premissas!$E$12)))))))</f>
        <v>0</v>
      </c>
      <c r="M1334" s="65">
        <f>IF(OR(L1334="",L1334=0),0,L1334/Premissas!$C$16)</f>
        <v>0</v>
      </c>
      <c r="N1334" s="40" t="str">
        <f>IF(L1334&gt;=Premissas!$C$17,"SIM","NÃO")</f>
        <v>NÃO</v>
      </c>
    </row>
    <row r="1335" spans="1:14" ht="15" customHeight="1">
      <c r="A1335" s="40">
        <v>8</v>
      </c>
      <c r="B1335" s="40" t="s">
        <v>1286</v>
      </c>
      <c r="C1335" s="40" t="s">
        <v>1287</v>
      </c>
      <c r="D1335" s="40">
        <v>1965</v>
      </c>
      <c r="E1335" s="40" t="s">
        <v>1939</v>
      </c>
      <c r="F1335" s="40">
        <f>COUNTIFS(Detalhe_Registro!$A:$A,A1335,Detalhe_Registro!$D:$D,B1335)</f>
        <v>4</v>
      </c>
      <c r="G1335" s="63">
        <v>0.54545500000000002</v>
      </c>
      <c r="H1335" s="63">
        <v>0.303977</v>
      </c>
      <c r="I1335" s="62">
        <f>SUMIFS(Detalhe_Registro!$F:$F,Detalhe_Registro!$A:$A,A1335,Detalhe_Registro!$D:$D,B1335)</f>
        <v>330</v>
      </c>
      <c r="J1335" s="63">
        <f>SUMIFS(Detalhe_Registro!$G:$G,Detalhe_Registro!$A:$A,A1335,Detalhe_Registro!$D:$D,B1335)</f>
        <v>56.320000000000007</v>
      </c>
      <c r="K1335" s="40" t="str">
        <f>IF(G1335="","",IF(G1335&lt;Premissas!$C$8,"&lt; 1,00",IF(G1335&lt;Premissas!$C$9,"1,00 – 1,19",IF(G1335&lt;Premissas!$C$10,"1,20 – 1,39",IF(G1335&lt;Premissas!$C$11,"1,40 – 1,59",IF(G1335&lt;Premissas!$C$12,"1,60 – 1,99","≥ 2,00"))))))</f>
        <v>&lt; 1,00</v>
      </c>
      <c r="L1335" s="64">
        <f>IF(G1335="","",MIN(Premissas!$C$17,IF(G1335&lt;Premissas!$C$8,Premissas!$E$7,IF(G1335&lt;Premissas!$C$9,Premissas!$E$8,IF(G1335&lt;Premissas!$C$10,Premissas!$E$9,IF(G1335&lt;Premissas!$C$11,Premissas!$E$10,IF(G1335&lt;Premissas!$C$12,Premissas!$E$11,Premissas!$E$12)))))))</f>
        <v>0</v>
      </c>
      <c r="M1335" s="65">
        <f>IF(OR(L1335="",L1335=0),0,L1335/Premissas!$C$16)</f>
        <v>0</v>
      </c>
      <c r="N1335" s="40" t="str">
        <f>IF(L1335&gt;=Premissas!$C$17,"SIM","NÃO")</f>
        <v>NÃO</v>
      </c>
    </row>
    <row r="1336" spans="1:14" ht="15" customHeight="1">
      <c r="A1336" s="40">
        <v>8</v>
      </c>
      <c r="B1336" s="40" t="s">
        <v>896</v>
      </c>
      <c r="C1336" s="40" t="s">
        <v>897</v>
      </c>
      <c r="D1336" s="40">
        <v>1965</v>
      </c>
      <c r="E1336" s="40" t="s">
        <v>22</v>
      </c>
      <c r="F1336" s="40">
        <f>COUNTIFS(Detalhe_Registro!$A:$A,A1336,Detalhe_Registro!$D:$D,B1336)</f>
        <v>2</v>
      </c>
      <c r="G1336" s="63">
        <v>0.25</v>
      </c>
      <c r="H1336" s="63">
        <v>0.25</v>
      </c>
      <c r="I1336" s="62">
        <f>SUMIFS(Detalhe_Registro!$F:$F,Detalhe_Registro!$A:$A,A1336,Detalhe_Registro!$D:$D,B1336)</f>
        <v>1750</v>
      </c>
      <c r="J1336" s="63">
        <f>SUMIFS(Detalhe_Registro!$G:$G,Detalhe_Registro!$A:$A,A1336,Detalhe_Registro!$D:$D,B1336)</f>
        <v>341.72</v>
      </c>
      <c r="K1336" s="40" t="str">
        <f>IF(G1336="","",IF(G1336&lt;Premissas!$C$8,"&lt; 1,00",IF(G1336&lt;Premissas!$C$9,"1,00 – 1,19",IF(G1336&lt;Premissas!$C$10,"1,20 – 1,39",IF(G1336&lt;Premissas!$C$11,"1,40 – 1,59",IF(G1336&lt;Premissas!$C$12,"1,60 – 1,99","≥ 2,00"))))))</f>
        <v>&lt; 1,00</v>
      </c>
      <c r="L1336" s="64">
        <f>IF(G1336="","",MIN(Premissas!$C$17,IF(G1336&lt;Premissas!$C$8,Premissas!$E$7,IF(G1336&lt;Premissas!$C$9,Premissas!$E$8,IF(G1336&lt;Premissas!$C$10,Premissas!$E$9,IF(G1336&lt;Premissas!$C$11,Premissas!$E$10,IF(G1336&lt;Premissas!$C$12,Premissas!$E$11,Premissas!$E$12)))))))</f>
        <v>0</v>
      </c>
      <c r="M1336" s="65">
        <f>IF(OR(L1336="",L1336=0),0,L1336/Premissas!$C$16)</f>
        <v>0</v>
      </c>
      <c r="N1336" s="40" t="str">
        <f>IF(L1336&gt;=Premissas!$C$17,"SIM","NÃO")</f>
        <v>NÃO</v>
      </c>
    </row>
    <row r="1337" spans="1:14" ht="15" customHeight="1">
      <c r="A1337" s="40">
        <v>8</v>
      </c>
      <c r="B1337" s="40" t="s">
        <v>1198</v>
      </c>
      <c r="C1337" s="40" t="s">
        <v>1199</v>
      </c>
      <c r="D1337" s="40">
        <v>7801</v>
      </c>
      <c r="E1337" s="40" t="s">
        <v>21</v>
      </c>
      <c r="F1337" s="40">
        <f>COUNTIFS(Detalhe_Registro!$A:$A,A1337,Detalhe_Registro!$D:$D,B1337)</f>
        <v>1</v>
      </c>
      <c r="G1337" s="63">
        <v>0.25</v>
      </c>
      <c r="H1337" s="63">
        <v>0.25</v>
      </c>
      <c r="I1337" s="62">
        <f>SUMIFS(Detalhe_Registro!$F:$F,Detalhe_Registro!$A:$A,A1337,Detalhe_Registro!$D:$D,B1337)</f>
        <v>46</v>
      </c>
      <c r="J1337" s="63">
        <f>SUMIFS(Detalhe_Registro!$G:$G,Detalhe_Registro!$A:$A,A1337,Detalhe_Registro!$D:$D,B1337)</f>
        <v>12.49</v>
      </c>
      <c r="K1337" s="40" t="str">
        <f>IF(G1337="","",IF(G1337&lt;Premissas!$C$8,"&lt; 1,00",IF(G1337&lt;Premissas!$C$9,"1,00 – 1,19",IF(G1337&lt;Premissas!$C$10,"1,20 – 1,39",IF(G1337&lt;Premissas!$C$11,"1,40 – 1,59",IF(G1337&lt;Premissas!$C$12,"1,60 – 1,99","≥ 2,00"))))))</f>
        <v>&lt; 1,00</v>
      </c>
      <c r="L1337" s="64">
        <f>IF(G1337="","",MIN(Premissas!$C$17,IF(G1337&lt;Premissas!$C$8,Premissas!$E$7,IF(G1337&lt;Premissas!$C$9,Premissas!$E$8,IF(G1337&lt;Premissas!$C$10,Premissas!$E$9,IF(G1337&lt;Premissas!$C$11,Premissas!$E$10,IF(G1337&lt;Premissas!$C$12,Premissas!$E$11,Premissas!$E$12)))))))</f>
        <v>0</v>
      </c>
      <c r="M1337" s="65">
        <f>IF(OR(L1337="",L1337=0),0,L1337/Premissas!$C$16)</f>
        <v>0</v>
      </c>
      <c r="N1337" s="40" t="str">
        <f>IF(L1337&gt;=Premissas!$C$17,"SIM","NÃO")</f>
        <v>NÃO</v>
      </c>
    </row>
    <row r="1338" spans="1:14" ht="15" customHeight="1">
      <c r="A1338" s="40">
        <v>8</v>
      </c>
      <c r="B1338" s="40" t="s">
        <v>1152</v>
      </c>
      <c r="C1338" s="40" t="s">
        <v>1153</v>
      </c>
      <c r="D1338" s="40">
        <v>1965</v>
      </c>
      <c r="E1338" s="40" t="s">
        <v>21</v>
      </c>
      <c r="F1338" s="40">
        <f>COUNTIFS(Detalhe_Registro!$A:$A,A1338,Detalhe_Registro!$D:$D,B1338)</f>
        <v>2</v>
      </c>
      <c r="G1338" s="63">
        <v>1.125</v>
      </c>
      <c r="H1338" s="63">
        <v>1.125</v>
      </c>
      <c r="I1338" s="62">
        <f>SUMIFS(Detalhe_Registro!$F:$F,Detalhe_Registro!$A:$A,A1338,Detalhe_Registro!$D:$D,B1338)</f>
        <v>4528</v>
      </c>
      <c r="J1338" s="63">
        <f>SUMIFS(Detalhe_Registro!$G:$G,Detalhe_Registro!$A:$A,A1338,Detalhe_Registro!$D:$D,B1338)</f>
        <v>246</v>
      </c>
      <c r="K1338" s="40" t="str">
        <f>IF(G1338="","",IF(G1338&lt;Premissas!$C$8,"&lt; 1,00",IF(G1338&lt;Premissas!$C$9,"1,00 – 1,19",IF(G1338&lt;Premissas!$C$10,"1,20 – 1,39",IF(G1338&lt;Premissas!$C$11,"1,40 – 1,59",IF(G1338&lt;Premissas!$C$12,"1,60 – 1,99","≥ 2,00"))))))</f>
        <v>1,00 – 1,19</v>
      </c>
      <c r="L1338" s="64">
        <f>IF(G1338="","",MIN(Premissas!$C$17,IF(G1338&lt;Premissas!$C$8,Premissas!$E$7,IF(G1338&lt;Premissas!$C$9,Premissas!$E$8,IF(G1338&lt;Premissas!$C$10,Premissas!$E$9,IF(G1338&lt;Premissas!$C$11,Premissas!$E$10,IF(G1338&lt;Premissas!$C$12,Premissas!$E$11,Premissas!$E$12)))))))</f>
        <v>100</v>
      </c>
      <c r="M1338" s="65">
        <f>IF(OR(L1338="",L1338=0),0,L1338/Premissas!$C$16)</f>
        <v>3.8461538461538463</v>
      </c>
      <c r="N1338" s="40" t="str">
        <f>IF(L1338&gt;=Premissas!$C$17,"SIM","NÃO")</f>
        <v>NÃO</v>
      </c>
    </row>
    <row r="1339" spans="1:14" ht="15" customHeight="1">
      <c r="A1339" s="40">
        <v>8</v>
      </c>
      <c r="B1339" s="40" t="s">
        <v>1816</v>
      </c>
      <c r="C1339" s="40" t="s">
        <v>1817</v>
      </c>
      <c r="D1339" s="40">
        <v>1965</v>
      </c>
      <c r="E1339" s="40" t="s">
        <v>22</v>
      </c>
      <c r="F1339" s="40">
        <f>COUNTIFS(Detalhe_Registro!$A:$A,A1339,Detalhe_Registro!$D:$D,B1339)</f>
        <v>2</v>
      </c>
      <c r="G1339" s="63">
        <v>0.4</v>
      </c>
      <c r="H1339" s="63">
        <v>0.4</v>
      </c>
      <c r="I1339" s="62">
        <f>SUMIFS(Detalhe_Registro!$F:$F,Detalhe_Registro!$A:$A,A1339,Detalhe_Registro!$D:$D,B1339)</f>
        <v>2424</v>
      </c>
      <c r="J1339" s="63">
        <f>SUMIFS(Detalhe_Registro!$G:$G,Detalhe_Registro!$A:$A,A1339,Detalhe_Registro!$D:$D,B1339)</f>
        <v>290.3</v>
      </c>
      <c r="K1339" s="40" t="str">
        <f>IF(G1339="","",IF(G1339&lt;Premissas!$C$8,"&lt; 1,00",IF(G1339&lt;Premissas!$C$9,"1,00 – 1,19",IF(G1339&lt;Premissas!$C$10,"1,20 – 1,39",IF(G1339&lt;Premissas!$C$11,"1,40 – 1,59",IF(G1339&lt;Premissas!$C$12,"1,60 – 1,99","≥ 2,00"))))))</f>
        <v>&lt; 1,00</v>
      </c>
      <c r="L1339" s="64">
        <f>IF(G1339="","",MIN(Premissas!$C$17,IF(G1339&lt;Premissas!$C$8,Premissas!$E$7,IF(G1339&lt;Premissas!$C$9,Premissas!$E$8,IF(G1339&lt;Premissas!$C$10,Premissas!$E$9,IF(G1339&lt;Premissas!$C$11,Premissas!$E$10,IF(G1339&lt;Premissas!$C$12,Premissas!$E$11,Premissas!$E$12)))))))</f>
        <v>0</v>
      </c>
      <c r="M1339" s="65">
        <f>IF(OR(L1339="",L1339=0),0,L1339/Premissas!$C$16)</f>
        <v>0</v>
      </c>
      <c r="N1339" s="40" t="str">
        <f>IF(L1339&gt;=Premissas!$C$17,"SIM","NÃO")</f>
        <v>NÃO</v>
      </c>
    </row>
    <row r="1340" spans="1:14" ht="15" customHeight="1">
      <c r="A1340" s="40">
        <v>8</v>
      </c>
      <c r="B1340" s="40" t="s">
        <v>1142</v>
      </c>
      <c r="C1340" s="40" t="s">
        <v>1143</v>
      </c>
      <c r="D1340" s="40">
        <v>1965</v>
      </c>
      <c r="E1340" s="40" t="s">
        <v>21</v>
      </c>
      <c r="F1340" s="40">
        <f>COUNTIFS(Detalhe_Registro!$A:$A,A1340,Detalhe_Registro!$D:$D,B1340)</f>
        <v>2</v>
      </c>
      <c r="G1340" s="63">
        <v>1.3125</v>
      </c>
      <c r="H1340" s="63">
        <v>1.3125</v>
      </c>
      <c r="I1340" s="62">
        <f>SUMIFS(Detalhe_Registro!$F:$F,Detalhe_Registro!$A:$A,A1340,Detalhe_Registro!$D:$D,B1340)</f>
        <v>4748</v>
      </c>
      <c r="J1340" s="63">
        <f>SUMIFS(Detalhe_Registro!$G:$G,Detalhe_Registro!$A:$A,A1340,Detalhe_Registro!$D:$D,B1340)</f>
        <v>221.88</v>
      </c>
      <c r="K1340" s="40" t="str">
        <f>IF(G1340="","",IF(G1340&lt;Premissas!$C$8,"&lt; 1,00",IF(G1340&lt;Premissas!$C$9,"1,00 – 1,19",IF(G1340&lt;Premissas!$C$10,"1,20 – 1,39",IF(G1340&lt;Premissas!$C$11,"1,40 – 1,59",IF(G1340&lt;Premissas!$C$12,"1,60 – 1,99","≥ 2,00"))))))</f>
        <v>1,20 – 1,39</v>
      </c>
      <c r="L1340" s="64">
        <f>IF(G1340="","",MIN(Premissas!$C$17,IF(G1340&lt;Premissas!$C$8,Premissas!$E$7,IF(G1340&lt;Premissas!$C$9,Premissas!$E$8,IF(G1340&lt;Premissas!$C$10,Premissas!$E$9,IF(G1340&lt;Premissas!$C$11,Premissas!$E$10,IF(G1340&lt;Premissas!$C$12,Premissas!$E$11,Premissas!$E$12)))))))</f>
        <v>200</v>
      </c>
      <c r="M1340" s="65">
        <f>IF(OR(L1340="",L1340=0),0,L1340/Premissas!$C$16)</f>
        <v>7.6923076923076925</v>
      </c>
      <c r="N1340" s="40" t="str">
        <f>IF(L1340&gt;=Premissas!$C$17,"SIM","NÃO")</f>
        <v>NÃO</v>
      </c>
    </row>
    <row r="1341" spans="1:14" ht="15" customHeight="1">
      <c r="A1341" s="40">
        <v>8</v>
      </c>
      <c r="B1341" s="40" t="s">
        <v>1126</v>
      </c>
      <c r="C1341" s="40" t="s">
        <v>1127</v>
      </c>
      <c r="D1341" s="40">
        <v>1965</v>
      </c>
      <c r="E1341" s="40" t="s">
        <v>21</v>
      </c>
      <c r="F1341" s="40">
        <f>COUNTIFS(Detalhe_Registro!$A:$A,A1341,Detalhe_Registro!$D:$D,B1341)</f>
        <v>2</v>
      </c>
      <c r="G1341" s="63">
        <v>0.6875</v>
      </c>
      <c r="H1341" s="63">
        <v>0.6875</v>
      </c>
      <c r="I1341" s="62">
        <f>SUMIFS(Detalhe_Registro!$F:$F,Detalhe_Registro!$A:$A,A1341,Detalhe_Registro!$D:$D,B1341)</f>
        <v>2308</v>
      </c>
      <c r="J1341" s="63">
        <f>SUMIFS(Detalhe_Registro!$G:$G,Detalhe_Registro!$A:$A,A1341,Detalhe_Registro!$D:$D,B1341)</f>
        <v>200.9</v>
      </c>
      <c r="K1341" s="40" t="str">
        <f>IF(G1341="","",IF(G1341&lt;Premissas!$C$8,"&lt; 1,00",IF(G1341&lt;Premissas!$C$9,"1,00 – 1,19",IF(G1341&lt;Premissas!$C$10,"1,20 – 1,39",IF(G1341&lt;Premissas!$C$11,"1,40 – 1,59",IF(G1341&lt;Premissas!$C$12,"1,60 – 1,99","≥ 2,00"))))))</f>
        <v>&lt; 1,00</v>
      </c>
      <c r="L1341" s="64">
        <f>IF(G1341="","",MIN(Premissas!$C$17,IF(G1341&lt;Premissas!$C$8,Premissas!$E$7,IF(G1341&lt;Premissas!$C$9,Premissas!$E$8,IF(G1341&lt;Premissas!$C$10,Premissas!$E$9,IF(G1341&lt;Premissas!$C$11,Premissas!$E$10,IF(G1341&lt;Premissas!$C$12,Premissas!$E$11,Premissas!$E$12)))))))</f>
        <v>0</v>
      </c>
      <c r="M1341" s="65">
        <f>IF(OR(L1341="",L1341=0),0,L1341/Premissas!$C$16)</f>
        <v>0</v>
      </c>
      <c r="N1341" s="40" t="str">
        <f>IF(L1341&gt;=Premissas!$C$17,"SIM","NÃO")</f>
        <v>NÃO</v>
      </c>
    </row>
    <row r="1342" spans="1:14" ht="15" customHeight="1">
      <c r="A1342" s="40">
        <v>8</v>
      </c>
      <c r="B1342" s="40" t="s">
        <v>942</v>
      </c>
      <c r="C1342" s="40" t="s">
        <v>943</v>
      </c>
      <c r="D1342" s="40">
        <v>1965</v>
      </c>
      <c r="E1342" s="40" t="s">
        <v>21</v>
      </c>
      <c r="F1342" s="40">
        <f>COUNTIFS(Detalhe_Registro!$A:$A,A1342,Detalhe_Registro!$D:$D,B1342)</f>
        <v>2</v>
      </c>
      <c r="G1342" s="63">
        <v>1.1875</v>
      </c>
      <c r="H1342" s="63">
        <v>1.1875</v>
      </c>
      <c r="I1342" s="62">
        <f>SUMIFS(Detalhe_Registro!$F:$F,Detalhe_Registro!$A:$A,A1342,Detalhe_Registro!$D:$D,B1342)</f>
        <v>4336</v>
      </c>
      <c r="J1342" s="63">
        <f>SUMIFS(Detalhe_Registro!$G:$G,Detalhe_Registro!$A:$A,A1342,Detalhe_Registro!$D:$D,B1342)</f>
        <v>228.78</v>
      </c>
      <c r="K1342" s="40" t="str">
        <f>IF(G1342="","",IF(G1342&lt;Premissas!$C$8,"&lt; 1,00",IF(G1342&lt;Premissas!$C$9,"1,00 – 1,19",IF(G1342&lt;Premissas!$C$10,"1,20 – 1,39",IF(G1342&lt;Premissas!$C$11,"1,40 – 1,59",IF(G1342&lt;Premissas!$C$12,"1,60 – 1,99","≥ 2,00"))))))</f>
        <v>1,00 – 1,19</v>
      </c>
      <c r="L1342" s="64">
        <f>IF(G1342="","",MIN(Premissas!$C$17,IF(G1342&lt;Premissas!$C$8,Premissas!$E$7,IF(G1342&lt;Premissas!$C$9,Premissas!$E$8,IF(G1342&lt;Premissas!$C$10,Premissas!$E$9,IF(G1342&lt;Premissas!$C$11,Premissas!$E$10,IF(G1342&lt;Premissas!$C$12,Premissas!$E$11,Premissas!$E$12)))))))</f>
        <v>100</v>
      </c>
      <c r="M1342" s="65">
        <f>IF(OR(L1342="",L1342=0),0,L1342/Premissas!$C$16)</f>
        <v>3.8461538461538463</v>
      </c>
      <c r="N1342" s="40" t="str">
        <f>IF(L1342&gt;=Premissas!$C$17,"SIM","NÃO")</f>
        <v>NÃO</v>
      </c>
    </row>
    <row r="1343" spans="1:14" ht="15" customHeight="1">
      <c r="A1343" s="40">
        <v>8</v>
      </c>
      <c r="B1343" s="40" t="s">
        <v>1130</v>
      </c>
      <c r="C1343" s="40" t="s">
        <v>1131</v>
      </c>
      <c r="D1343" s="40">
        <v>1965</v>
      </c>
      <c r="E1343" s="40" t="s">
        <v>21</v>
      </c>
      <c r="F1343" s="40">
        <f>COUNTIFS(Detalhe_Registro!$A:$A,A1343,Detalhe_Registro!$D:$D,B1343)</f>
        <v>2</v>
      </c>
      <c r="G1343" s="63">
        <v>1.25</v>
      </c>
      <c r="H1343" s="63">
        <v>1.25</v>
      </c>
      <c r="I1343" s="62">
        <f>SUMIFS(Detalhe_Registro!$F:$F,Detalhe_Registro!$A:$A,A1343,Detalhe_Registro!$D:$D,B1343)</f>
        <v>4514</v>
      </c>
      <c r="J1343" s="63">
        <f>SUMIFS(Detalhe_Registro!$G:$G,Detalhe_Registro!$A:$A,A1343,Detalhe_Registro!$D:$D,B1343)</f>
        <v>229.6</v>
      </c>
      <c r="K1343" s="40" t="str">
        <f>IF(G1343="","",IF(G1343&lt;Premissas!$C$8,"&lt; 1,00",IF(G1343&lt;Premissas!$C$9,"1,00 – 1,19",IF(G1343&lt;Premissas!$C$10,"1,20 – 1,39",IF(G1343&lt;Premissas!$C$11,"1,40 – 1,59",IF(G1343&lt;Premissas!$C$12,"1,60 – 1,99","≥ 2,00"))))))</f>
        <v>1,20 – 1,39</v>
      </c>
      <c r="L1343" s="64">
        <f>IF(G1343="","",MIN(Premissas!$C$17,IF(G1343&lt;Premissas!$C$8,Premissas!$E$7,IF(G1343&lt;Premissas!$C$9,Premissas!$E$8,IF(G1343&lt;Premissas!$C$10,Premissas!$E$9,IF(G1343&lt;Premissas!$C$11,Premissas!$E$10,IF(G1343&lt;Premissas!$C$12,Premissas!$E$11,Premissas!$E$12)))))))</f>
        <v>200</v>
      </c>
      <c r="M1343" s="65">
        <f>IF(OR(L1343="",L1343=0),0,L1343/Premissas!$C$16)</f>
        <v>7.6923076923076925</v>
      </c>
      <c r="N1343" s="40" t="str">
        <f>IF(L1343&gt;=Premissas!$C$17,"SIM","NÃO")</f>
        <v>NÃO</v>
      </c>
    </row>
    <row r="1344" spans="1:14" ht="15" customHeight="1">
      <c r="A1344" s="40">
        <v>8</v>
      </c>
      <c r="B1344" s="40" t="s">
        <v>1258</v>
      </c>
      <c r="C1344" s="40" t="s">
        <v>1259</v>
      </c>
      <c r="D1344" s="40">
        <v>1965</v>
      </c>
      <c r="E1344" s="40" t="s">
        <v>19</v>
      </c>
      <c r="F1344" s="40">
        <f>COUNTIFS(Detalhe_Registro!$A:$A,A1344,Detalhe_Registro!$D:$D,B1344)</f>
        <v>2</v>
      </c>
      <c r="G1344" s="63">
        <v>0.13636400000000001</v>
      </c>
      <c r="H1344" s="63">
        <v>0.13636400000000001</v>
      </c>
      <c r="I1344" s="62">
        <f>SUMIFS(Detalhe_Registro!$F:$F,Detalhe_Registro!$A:$A,A1344,Detalhe_Registro!$D:$D,B1344)</f>
        <v>104</v>
      </c>
      <c r="J1344" s="63">
        <f>SUMIFS(Detalhe_Registro!$G:$G,Detalhe_Registro!$A:$A,A1344,Detalhe_Registro!$D:$D,B1344)</f>
        <v>35</v>
      </c>
      <c r="K1344" s="40" t="str">
        <f>IF(G1344="","",IF(G1344&lt;Premissas!$C$8,"&lt; 1,00",IF(G1344&lt;Premissas!$C$9,"1,00 – 1,19",IF(G1344&lt;Premissas!$C$10,"1,20 – 1,39",IF(G1344&lt;Premissas!$C$11,"1,40 – 1,59",IF(G1344&lt;Premissas!$C$12,"1,60 – 1,99","≥ 2,00"))))))</f>
        <v>&lt; 1,00</v>
      </c>
      <c r="L1344" s="64">
        <f>IF(G1344="","",MIN(Premissas!$C$17,IF(G1344&lt;Premissas!$C$8,Premissas!$E$7,IF(G1344&lt;Premissas!$C$9,Premissas!$E$8,IF(G1344&lt;Premissas!$C$10,Premissas!$E$9,IF(G1344&lt;Premissas!$C$11,Premissas!$E$10,IF(G1344&lt;Premissas!$C$12,Premissas!$E$11,Premissas!$E$12)))))))</f>
        <v>0</v>
      </c>
      <c r="M1344" s="65">
        <f>IF(OR(L1344="",L1344=0),0,L1344/Premissas!$C$16)</f>
        <v>0</v>
      </c>
      <c r="N1344" s="40" t="str">
        <f>IF(L1344&gt;=Premissas!$C$17,"SIM","NÃO")</f>
        <v>NÃO</v>
      </c>
    </row>
    <row r="1345" spans="1:14" ht="15" customHeight="1">
      <c r="A1345" s="40">
        <v>8</v>
      </c>
      <c r="B1345" s="40" t="s">
        <v>1254</v>
      </c>
      <c r="C1345" s="40" t="s">
        <v>1255</v>
      </c>
      <c r="D1345" s="40">
        <v>7801</v>
      </c>
      <c r="E1345" s="40" t="s">
        <v>1939</v>
      </c>
      <c r="F1345" s="40">
        <f>COUNTIFS(Detalhe_Registro!$A:$A,A1345,Detalhe_Registro!$D:$D,B1345)</f>
        <v>2</v>
      </c>
      <c r="G1345" s="63">
        <v>0.40909099999999998</v>
      </c>
      <c r="H1345" s="63">
        <v>0.235795</v>
      </c>
      <c r="I1345" s="62">
        <f>SUMIFS(Detalhe_Registro!$F:$F,Detalhe_Registro!$A:$A,A1345,Detalhe_Registro!$D:$D,B1345)</f>
        <v>213</v>
      </c>
      <c r="J1345" s="63">
        <f>SUMIFS(Detalhe_Registro!$G:$G,Detalhe_Registro!$A:$A,A1345,Detalhe_Registro!$D:$D,B1345)</f>
        <v>44.59</v>
      </c>
      <c r="K1345" s="40" t="str">
        <f>IF(G1345="","",IF(G1345&lt;Premissas!$C$8,"&lt; 1,00",IF(G1345&lt;Premissas!$C$9,"1,00 – 1,19",IF(G1345&lt;Premissas!$C$10,"1,20 – 1,39",IF(G1345&lt;Premissas!$C$11,"1,40 – 1,59",IF(G1345&lt;Premissas!$C$12,"1,60 – 1,99","≥ 2,00"))))))</f>
        <v>&lt; 1,00</v>
      </c>
      <c r="L1345" s="64">
        <f>IF(G1345="","",MIN(Premissas!$C$17,IF(G1345&lt;Premissas!$C$8,Premissas!$E$7,IF(G1345&lt;Premissas!$C$9,Premissas!$E$8,IF(G1345&lt;Premissas!$C$10,Premissas!$E$9,IF(G1345&lt;Premissas!$C$11,Premissas!$E$10,IF(G1345&lt;Premissas!$C$12,Premissas!$E$11,Premissas!$E$12)))))))</f>
        <v>0</v>
      </c>
      <c r="M1345" s="65">
        <f>IF(OR(L1345="",L1345=0),0,L1345/Premissas!$C$16)</f>
        <v>0</v>
      </c>
      <c r="N1345" s="40" t="str">
        <f>IF(L1345&gt;=Premissas!$C$17,"SIM","NÃO")</f>
        <v>NÃO</v>
      </c>
    </row>
    <row r="1346" spans="1:14" ht="15" customHeight="1">
      <c r="A1346" s="40">
        <v>8</v>
      </c>
      <c r="B1346" s="40" t="s">
        <v>1848</v>
      </c>
      <c r="C1346" s="40" t="s">
        <v>1849</v>
      </c>
      <c r="D1346" s="40">
        <v>1965</v>
      </c>
      <c r="E1346" s="40" t="s">
        <v>19</v>
      </c>
      <c r="F1346" s="40">
        <f>COUNTIFS(Detalhe_Registro!$A:$A,A1346,Detalhe_Registro!$D:$D,B1346)</f>
        <v>2</v>
      </c>
      <c r="G1346" s="63">
        <v>1.181818</v>
      </c>
      <c r="H1346" s="63">
        <v>1.181818</v>
      </c>
      <c r="I1346" s="62">
        <f>SUMIFS(Detalhe_Registro!$F:$F,Detalhe_Registro!$A:$A,A1346,Detalhe_Registro!$D:$D,B1346)</f>
        <v>736</v>
      </c>
      <c r="J1346" s="63">
        <f>SUMIFS(Detalhe_Registro!$G:$G,Detalhe_Registro!$A:$A,A1346,Detalhe_Registro!$D:$D,B1346)</f>
        <v>28.12</v>
      </c>
      <c r="K1346" s="40" t="str">
        <f>IF(G1346="","",IF(G1346&lt;Premissas!$C$8,"&lt; 1,00",IF(G1346&lt;Premissas!$C$9,"1,00 – 1,19",IF(G1346&lt;Premissas!$C$10,"1,20 – 1,39",IF(G1346&lt;Premissas!$C$11,"1,40 – 1,59",IF(G1346&lt;Premissas!$C$12,"1,60 – 1,99","≥ 2,00"))))))</f>
        <v>1,00 – 1,19</v>
      </c>
      <c r="L1346" s="64">
        <f>IF(G1346="","",MIN(Premissas!$C$17,IF(G1346&lt;Premissas!$C$8,Premissas!$E$7,IF(G1346&lt;Premissas!$C$9,Premissas!$E$8,IF(G1346&lt;Premissas!$C$10,Premissas!$E$9,IF(G1346&lt;Premissas!$C$11,Premissas!$E$10,IF(G1346&lt;Premissas!$C$12,Premissas!$E$11,Premissas!$E$12)))))))</f>
        <v>100</v>
      </c>
      <c r="M1346" s="65">
        <f>IF(OR(L1346="",L1346=0),0,L1346/Premissas!$C$16)</f>
        <v>3.8461538461538463</v>
      </c>
      <c r="N1346" s="40" t="str">
        <f>IF(L1346&gt;=Premissas!$C$17,"SIM","NÃO")</f>
        <v>NÃO</v>
      </c>
    </row>
    <row r="1347" spans="1:14" ht="15" customHeight="1">
      <c r="A1347" s="40">
        <v>8</v>
      </c>
      <c r="B1347" s="40" t="s">
        <v>1324</v>
      </c>
      <c r="C1347" s="40" t="s">
        <v>1325</v>
      </c>
      <c r="D1347" s="40">
        <v>1965</v>
      </c>
      <c r="E1347" s="40" t="s">
        <v>20</v>
      </c>
      <c r="F1347" s="40">
        <f>COUNTIFS(Detalhe_Registro!$A:$A,A1347,Detalhe_Registro!$D:$D,B1347)</f>
        <v>2</v>
      </c>
      <c r="G1347" s="63">
        <v>3.1176469999999998</v>
      </c>
      <c r="H1347" s="63">
        <v>3.1176469999999998</v>
      </c>
      <c r="I1347" s="62">
        <f>SUMIFS(Detalhe_Registro!$F:$F,Detalhe_Registro!$A:$A,A1347,Detalhe_Registro!$D:$D,B1347)</f>
        <v>8048</v>
      </c>
      <c r="J1347" s="63">
        <f>SUMIFS(Detalhe_Registro!$G:$G,Detalhe_Registro!$A:$A,A1347,Detalhe_Registro!$D:$D,B1347)</f>
        <v>150.91999999999999</v>
      </c>
      <c r="K1347" s="40" t="str">
        <f>IF(G1347="","",IF(G1347&lt;Premissas!$C$8,"&lt; 1,00",IF(G1347&lt;Premissas!$C$9,"1,00 – 1,19",IF(G1347&lt;Premissas!$C$10,"1,20 – 1,39",IF(G1347&lt;Premissas!$C$11,"1,40 – 1,59",IF(G1347&lt;Premissas!$C$12,"1,60 – 1,99","≥ 2,00"))))))</f>
        <v>≥ 2,00</v>
      </c>
      <c r="L1347" s="64">
        <f>IF(G1347="","",MIN(Premissas!$C$17,IF(G1347&lt;Premissas!$C$8,Premissas!$E$7,IF(G1347&lt;Premissas!$C$9,Premissas!$E$8,IF(G1347&lt;Premissas!$C$10,Premissas!$E$9,IF(G1347&lt;Premissas!$C$11,Premissas!$E$10,IF(G1347&lt;Premissas!$C$12,Premissas!$E$11,Premissas!$E$12)))))))</f>
        <v>750</v>
      </c>
      <c r="M1347" s="65">
        <f>IF(OR(L1347="",L1347=0),0,L1347/Premissas!$C$16)</f>
        <v>28.846153846153847</v>
      </c>
      <c r="N1347" s="40" t="str">
        <f>IF(L1347&gt;=Premissas!$C$17,"SIM","NÃO")</f>
        <v>SIM</v>
      </c>
    </row>
    <row r="1348" spans="1:14" ht="15" customHeight="1">
      <c r="A1348" s="40">
        <v>8</v>
      </c>
      <c r="B1348" s="40" t="s">
        <v>874</v>
      </c>
      <c r="C1348" s="40" t="s">
        <v>875</v>
      </c>
      <c r="D1348" s="40">
        <v>1965</v>
      </c>
      <c r="E1348" s="40" t="s">
        <v>22</v>
      </c>
      <c r="F1348" s="40">
        <f>COUNTIFS(Detalhe_Registro!$A:$A,A1348,Detalhe_Registro!$D:$D,B1348)</f>
        <v>2</v>
      </c>
      <c r="G1348" s="63">
        <v>0.55000000000000004</v>
      </c>
      <c r="H1348" s="63">
        <v>0.55000000000000004</v>
      </c>
      <c r="I1348" s="62">
        <f>SUMIFS(Detalhe_Registro!$F:$F,Detalhe_Registro!$A:$A,A1348,Detalhe_Registro!$D:$D,B1348)</f>
        <v>1808</v>
      </c>
      <c r="J1348" s="63">
        <f>SUMIFS(Detalhe_Registro!$G:$G,Detalhe_Registro!$A:$A,A1348,Detalhe_Registro!$D:$D,B1348)</f>
        <v>160.1</v>
      </c>
      <c r="K1348" s="40" t="str">
        <f>IF(G1348="","",IF(G1348&lt;Premissas!$C$8,"&lt; 1,00",IF(G1348&lt;Premissas!$C$9,"1,00 – 1,19",IF(G1348&lt;Premissas!$C$10,"1,20 – 1,39",IF(G1348&lt;Premissas!$C$11,"1,40 – 1,59",IF(G1348&lt;Premissas!$C$12,"1,60 – 1,99","≥ 2,00"))))))</f>
        <v>&lt; 1,00</v>
      </c>
      <c r="L1348" s="64">
        <f>IF(G1348="","",MIN(Premissas!$C$17,IF(G1348&lt;Premissas!$C$8,Premissas!$E$7,IF(G1348&lt;Premissas!$C$9,Premissas!$E$8,IF(G1348&lt;Premissas!$C$10,Premissas!$E$9,IF(G1348&lt;Premissas!$C$11,Premissas!$E$10,IF(G1348&lt;Premissas!$C$12,Premissas!$E$11,Premissas!$E$12)))))))</f>
        <v>0</v>
      </c>
      <c r="M1348" s="65">
        <f>IF(OR(L1348="",L1348=0),0,L1348/Premissas!$C$16)</f>
        <v>0</v>
      </c>
      <c r="N1348" s="40" t="str">
        <f>IF(L1348&gt;=Premissas!$C$17,"SIM","NÃO")</f>
        <v>NÃO</v>
      </c>
    </row>
    <row r="1349" spans="1:14" ht="15" customHeight="1">
      <c r="A1349" s="40">
        <v>8</v>
      </c>
      <c r="B1349" s="40" t="s">
        <v>1178</v>
      </c>
      <c r="C1349" s="40" t="s">
        <v>1179</v>
      </c>
      <c r="D1349" s="40">
        <v>7801</v>
      </c>
      <c r="E1349" s="40" t="s">
        <v>20</v>
      </c>
      <c r="F1349" s="40">
        <f>COUNTIFS(Detalhe_Registro!$A:$A,A1349,Detalhe_Registro!$D:$D,B1349)</f>
        <v>1</v>
      </c>
      <c r="G1349" s="63">
        <v>11.764706</v>
      </c>
      <c r="H1349" s="63">
        <v>11.764706</v>
      </c>
      <c r="I1349" s="62">
        <f>SUMIFS(Detalhe_Registro!$F:$F,Detalhe_Registro!$A:$A,A1349,Detalhe_Registro!$D:$D,B1349)</f>
        <v>2</v>
      </c>
      <c r="J1349" s="63">
        <f>SUMIFS(Detalhe_Registro!$G:$G,Detalhe_Registro!$A:$A,A1349,Detalhe_Registro!$D:$D,B1349)</f>
        <v>0.01</v>
      </c>
      <c r="K1349" s="40" t="str">
        <f>IF(G1349="","",IF(G1349&lt;Premissas!$C$8,"&lt; 1,00",IF(G1349&lt;Premissas!$C$9,"1,00 – 1,19",IF(G1349&lt;Premissas!$C$10,"1,20 – 1,39",IF(G1349&lt;Premissas!$C$11,"1,40 – 1,59",IF(G1349&lt;Premissas!$C$12,"1,60 – 1,99","≥ 2,00"))))))</f>
        <v>≥ 2,00</v>
      </c>
      <c r="L1349" s="64">
        <f>IF(G1349="","",MIN(Premissas!$C$17,IF(G1349&lt;Premissas!$C$8,Premissas!$E$7,IF(G1349&lt;Premissas!$C$9,Premissas!$E$8,IF(G1349&lt;Premissas!$C$10,Premissas!$E$9,IF(G1349&lt;Premissas!$C$11,Premissas!$E$10,IF(G1349&lt;Premissas!$C$12,Premissas!$E$11,Premissas!$E$12)))))))</f>
        <v>750</v>
      </c>
      <c r="M1349" s="65">
        <f>IF(OR(L1349="",L1349=0),0,L1349/Premissas!$C$16)</f>
        <v>28.846153846153847</v>
      </c>
      <c r="N1349" s="40" t="str">
        <f>IF(L1349&gt;=Premissas!$C$17,"SIM","NÃO")</f>
        <v>SIM</v>
      </c>
    </row>
    <row r="1350" spans="1:14" ht="15" customHeight="1">
      <c r="A1350" s="40">
        <v>8</v>
      </c>
      <c r="B1350" s="40" t="s">
        <v>1132</v>
      </c>
      <c r="C1350" s="40" t="s">
        <v>1133</v>
      </c>
      <c r="D1350" s="40">
        <v>7801</v>
      </c>
      <c r="E1350" s="40" t="s">
        <v>21</v>
      </c>
      <c r="F1350" s="40">
        <f>COUNTIFS(Detalhe_Registro!$A:$A,A1350,Detalhe_Registro!$D:$D,B1350)</f>
        <v>1</v>
      </c>
      <c r="G1350" s="63">
        <v>0.6875</v>
      </c>
      <c r="H1350" s="63">
        <v>0.6875</v>
      </c>
      <c r="I1350" s="62">
        <f>SUMIFS(Detalhe_Registro!$F:$F,Detalhe_Registro!$A:$A,A1350,Detalhe_Registro!$D:$D,B1350)</f>
        <v>243</v>
      </c>
      <c r="J1350" s="63">
        <f>SUMIFS(Detalhe_Registro!$G:$G,Detalhe_Registro!$A:$A,A1350,Detalhe_Registro!$D:$D,B1350)</f>
        <v>22.42</v>
      </c>
      <c r="K1350" s="40" t="str">
        <f>IF(G1350="","",IF(G1350&lt;Premissas!$C$8,"&lt; 1,00",IF(G1350&lt;Premissas!$C$9,"1,00 – 1,19",IF(G1350&lt;Premissas!$C$10,"1,20 – 1,39",IF(G1350&lt;Premissas!$C$11,"1,40 – 1,59",IF(G1350&lt;Premissas!$C$12,"1,60 – 1,99","≥ 2,00"))))))</f>
        <v>&lt; 1,00</v>
      </c>
      <c r="L1350" s="64">
        <f>IF(G1350="","",MIN(Premissas!$C$17,IF(G1350&lt;Premissas!$C$8,Premissas!$E$7,IF(G1350&lt;Premissas!$C$9,Premissas!$E$8,IF(G1350&lt;Premissas!$C$10,Premissas!$E$9,IF(G1350&lt;Premissas!$C$11,Premissas!$E$10,IF(G1350&lt;Premissas!$C$12,Premissas!$E$11,Premissas!$E$12)))))))</f>
        <v>0</v>
      </c>
      <c r="M1350" s="65">
        <f>IF(OR(L1350="",L1350=0),0,L1350/Premissas!$C$16)</f>
        <v>0</v>
      </c>
      <c r="N1350" s="40" t="str">
        <f>IF(L1350&gt;=Premissas!$C$17,"SIM","NÃO")</f>
        <v>NÃO</v>
      </c>
    </row>
    <row r="1351" spans="1:14" ht="15" customHeight="1">
      <c r="A1351" s="40">
        <v>8</v>
      </c>
      <c r="B1351" s="40" t="s">
        <v>1250</v>
      </c>
      <c r="C1351" s="40" t="s">
        <v>1251</v>
      </c>
      <c r="D1351" s="40">
        <v>7801</v>
      </c>
      <c r="E1351" s="40" t="s">
        <v>1939</v>
      </c>
      <c r="F1351" s="40">
        <f>COUNTIFS(Detalhe_Registro!$A:$A,A1351,Detalhe_Registro!$D:$D,B1351)</f>
        <v>2</v>
      </c>
      <c r="G1351" s="63">
        <v>1</v>
      </c>
      <c r="H1351" s="63">
        <v>0.86363599999999996</v>
      </c>
      <c r="I1351" s="62">
        <f>SUMIFS(Detalhe_Registro!$F:$F,Detalhe_Registro!$A:$A,A1351,Detalhe_Registro!$D:$D,B1351)</f>
        <v>1757</v>
      </c>
      <c r="J1351" s="63">
        <f>SUMIFS(Detalhe_Registro!$G:$G,Detalhe_Registro!$A:$A,A1351,Detalhe_Registro!$D:$D,B1351)</f>
        <v>112.14</v>
      </c>
      <c r="K1351" s="40" t="str">
        <f>IF(G1351="","",IF(G1351&lt;Premissas!$C$8,"&lt; 1,00",IF(G1351&lt;Premissas!$C$9,"1,00 – 1,19",IF(G1351&lt;Premissas!$C$10,"1,20 – 1,39",IF(G1351&lt;Premissas!$C$11,"1,40 – 1,59",IF(G1351&lt;Premissas!$C$12,"1,60 – 1,99","≥ 2,00"))))))</f>
        <v>1,00 – 1,19</v>
      </c>
      <c r="L1351" s="64">
        <f>IF(G1351="","",MIN(Premissas!$C$17,IF(G1351&lt;Premissas!$C$8,Premissas!$E$7,IF(G1351&lt;Premissas!$C$9,Premissas!$E$8,IF(G1351&lt;Premissas!$C$10,Premissas!$E$9,IF(G1351&lt;Premissas!$C$11,Premissas!$E$10,IF(G1351&lt;Premissas!$C$12,Premissas!$E$11,Premissas!$E$12)))))))</f>
        <v>100</v>
      </c>
      <c r="M1351" s="65">
        <f>IF(OR(L1351="",L1351=0),0,L1351/Premissas!$C$16)</f>
        <v>3.8461538461538463</v>
      </c>
      <c r="N1351" s="40" t="str">
        <f>IF(L1351&gt;=Premissas!$C$17,"SIM","NÃO")</f>
        <v>NÃO</v>
      </c>
    </row>
    <row r="1352" spans="1:14" ht="15" customHeight="1">
      <c r="A1352" s="40">
        <v>8</v>
      </c>
      <c r="B1352" s="40" t="s">
        <v>906</v>
      </c>
      <c r="C1352" s="40" t="s">
        <v>907</v>
      </c>
      <c r="D1352" s="40">
        <v>1965</v>
      </c>
      <c r="E1352" s="40" t="s">
        <v>22</v>
      </c>
      <c r="F1352" s="40">
        <f>COUNTIFS(Detalhe_Registro!$A:$A,A1352,Detalhe_Registro!$D:$D,B1352)</f>
        <v>2</v>
      </c>
      <c r="G1352" s="63">
        <v>0.5</v>
      </c>
      <c r="H1352" s="63">
        <v>0.5</v>
      </c>
      <c r="I1352" s="62">
        <f>SUMIFS(Detalhe_Registro!$F:$F,Detalhe_Registro!$A:$A,A1352,Detalhe_Registro!$D:$D,B1352)</f>
        <v>5392</v>
      </c>
      <c r="J1352" s="63">
        <f>SUMIFS(Detalhe_Registro!$G:$G,Detalhe_Registro!$A:$A,A1352,Detalhe_Registro!$D:$D,B1352)</f>
        <v>537.12</v>
      </c>
      <c r="K1352" s="40" t="str">
        <f>IF(G1352="","",IF(G1352&lt;Premissas!$C$8,"&lt; 1,00",IF(G1352&lt;Premissas!$C$9,"1,00 – 1,19",IF(G1352&lt;Premissas!$C$10,"1,20 – 1,39",IF(G1352&lt;Premissas!$C$11,"1,40 – 1,59",IF(G1352&lt;Premissas!$C$12,"1,60 – 1,99","≥ 2,00"))))))</f>
        <v>&lt; 1,00</v>
      </c>
      <c r="L1352" s="64">
        <f>IF(G1352="","",MIN(Premissas!$C$17,IF(G1352&lt;Premissas!$C$8,Premissas!$E$7,IF(G1352&lt;Premissas!$C$9,Premissas!$E$8,IF(G1352&lt;Premissas!$C$10,Premissas!$E$9,IF(G1352&lt;Premissas!$C$11,Premissas!$E$10,IF(G1352&lt;Premissas!$C$12,Premissas!$E$11,Premissas!$E$12)))))))</f>
        <v>0</v>
      </c>
      <c r="M1352" s="65">
        <f>IF(OR(L1352="",L1352=0),0,L1352/Premissas!$C$16)</f>
        <v>0</v>
      </c>
      <c r="N1352" s="40" t="str">
        <f>IF(L1352&gt;=Premissas!$C$17,"SIM","NÃO")</f>
        <v>NÃO</v>
      </c>
    </row>
    <row r="1353" spans="1:14" ht="15" customHeight="1">
      <c r="A1353" s="40">
        <v>8</v>
      </c>
      <c r="B1353" s="40" t="s">
        <v>1094</v>
      </c>
      <c r="C1353" s="40" t="s">
        <v>1095</v>
      </c>
      <c r="D1353" s="40">
        <v>7801</v>
      </c>
      <c r="E1353" s="40" t="s">
        <v>22</v>
      </c>
      <c r="F1353" s="40">
        <f>COUNTIFS(Detalhe_Registro!$A:$A,A1353,Detalhe_Registro!$D:$D,B1353)</f>
        <v>1</v>
      </c>
      <c r="G1353" s="63">
        <v>0.4</v>
      </c>
      <c r="H1353" s="63">
        <v>0.4</v>
      </c>
      <c r="I1353" s="62">
        <f>SUMIFS(Detalhe_Registro!$F:$F,Detalhe_Registro!$A:$A,A1353,Detalhe_Registro!$D:$D,B1353)</f>
        <v>1368</v>
      </c>
      <c r="J1353" s="63">
        <f>SUMIFS(Detalhe_Registro!$G:$G,Detalhe_Registro!$A:$A,A1353,Detalhe_Registro!$D:$D,B1353)</f>
        <v>174.83</v>
      </c>
      <c r="K1353" s="40" t="str">
        <f>IF(G1353="","",IF(G1353&lt;Premissas!$C$8,"&lt; 1,00",IF(G1353&lt;Premissas!$C$9,"1,00 – 1,19",IF(G1353&lt;Premissas!$C$10,"1,20 – 1,39",IF(G1353&lt;Premissas!$C$11,"1,40 – 1,59",IF(G1353&lt;Premissas!$C$12,"1,60 – 1,99","≥ 2,00"))))))</f>
        <v>&lt; 1,00</v>
      </c>
      <c r="L1353" s="64">
        <f>IF(G1353="","",MIN(Premissas!$C$17,IF(G1353&lt;Premissas!$C$8,Premissas!$E$7,IF(G1353&lt;Premissas!$C$9,Premissas!$E$8,IF(G1353&lt;Premissas!$C$10,Premissas!$E$9,IF(G1353&lt;Premissas!$C$11,Premissas!$E$10,IF(G1353&lt;Premissas!$C$12,Premissas!$E$11,Premissas!$E$12)))))))</f>
        <v>0</v>
      </c>
      <c r="M1353" s="65">
        <f>IF(OR(L1353="",L1353=0),0,L1353/Premissas!$C$16)</f>
        <v>0</v>
      </c>
      <c r="N1353" s="40" t="str">
        <f>IF(L1353&gt;=Premissas!$C$17,"SIM","NÃO")</f>
        <v>NÃO</v>
      </c>
    </row>
    <row r="1354" spans="1:14" ht="15" customHeight="1">
      <c r="A1354" s="40">
        <v>8</v>
      </c>
      <c r="B1354" s="40" t="s">
        <v>848</v>
      </c>
      <c r="C1354" s="40" t="s">
        <v>849</v>
      </c>
      <c r="D1354" s="40">
        <v>7801</v>
      </c>
      <c r="E1354" s="40" t="s">
        <v>22</v>
      </c>
      <c r="F1354" s="40">
        <f>COUNTIFS(Detalhe_Registro!$A:$A,A1354,Detalhe_Registro!$D:$D,B1354)</f>
        <v>1</v>
      </c>
      <c r="G1354" s="63">
        <v>1.5</v>
      </c>
      <c r="H1354" s="63">
        <v>1.5</v>
      </c>
      <c r="I1354" s="62">
        <f>SUMIFS(Detalhe_Registro!$F:$F,Detalhe_Registro!$A:$A,A1354,Detalhe_Registro!$D:$D,B1354)</f>
        <v>4675</v>
      </c>
      <c r="J1354" s="63">
        <f>SUMIFS(Detalhe_Registro!$G:$G,Detalhe_Registro!$A:$A,A1354,Detalhe_Registro!$D:$D,B1354)</f>
        <v>156.77000000000001</v>
      </c>
      <c r="K1354" s="40" t="str">
        <f>IF(G1354="","",IF(G1354&lt;Premissas!$C$8,"&lt; 1,00",IF(G1354&lt;Premissas!$C$9,"1,00 – 1,19",IF(G1354&lt;Premissas!$C$10,"1,20 – 1,39",IF(G1354&lt;Premissas!$C$11,"1,40 – 1,59",IF(G1354&lt;Premissas!$C$12,"1,60 – 1,99","≥ 2,00"))))))</f>
        <v>1,40 – 1,59</v>
      </c>
      <c r="L1354" s="64">
        <f>IF(G1354="","",MIN(Premissas!$C$17,IF(G1354&lt;Premissas!$C$8,Premissas!$E$7,IF(G1354&lt;Premissas!$C$9,Premissas!$E$8,IF(G1354&lt;Premissas!$C$10,Premissas!$E$9,IF(G1354&lt;Premissas!$C$11,Premissas!$E$10,IF(G1354&lt;Premissas!$C$12,Premissas!$E$11,Premissas!$E$12)))))))</f>
        <v>350</v>
      </c>
      <c r="M1354" s="65">
        <f>IF(OR(L1354="",L1354=0),0,L1354/Premissas!$C$16)</f>
        <v>13.461538461538462</v>
      </c>
      <c r="N1354" s="40" t="str">
        <f>IF(L1354&gt;=Premissas!$C$17,"SIM","NÃO")</f>
        <v>NÃO</v>
      </c>
    </row>
    <row r="1355" spans="1:14" ht="15" customHeight="1">
      <c r="A1355" s="40">
        <v>8</v>
      </c>
      <c r="B1355" s="40" t="s">
        <v>1880</v>
      </c>
      <c r="C1355" s="40" t="s">
        <v>1881</v>
      </c>
      <c r="D1355" s="40">
        <v>1965</v>
      </c>
      <c r="E1355" s="40" t="s">
        <v>20</v>
      </c>
      <c r="F1355" s="40">
        <f>COUNTIFS(Detalhe_Registro!$A:$A,A1355,Detalhe_Registro!$D:$D,B1355)</f>
        <v>2</v>
      </c>
      <c r="G1355" s="63">
        <v>0.58823499999999995</v>
      </c>
      <c r="H1355" s="63">
        <v>0.58823499999999995</v>
      </c>
      <c r="I1355" s="62">
        <f>SUMIFS(Detalhe_Registro!$F:$F,Detalhe_Registro!$A:$A,A1355,Detalhe_Registro!$D:$D,B1355)</f>
        <v>720</v>
      </c>
      <c r="J1355" s="63">
        <f>SUMIFS(Detalhe_Registro!$G:$G,Detalhe_Registro!$A:$A,A1355,Detalhe_Registro!$D:$D,B1355)</f>
        <v>70.44</v>
      </c>
      <c r="K1355" s="40" t="str">
        <f>IF(G1355="","",IF(G1355&lt;Premissas!$C$8,"&lt; 1,00",IF(G1355&lt;Premissas!$C$9,"1,00 – 1,19",IF(G1355&lt;Premissas!$C$10,"1,20 – 1,39",IF(G1355&lt;Premissas!$C$11,"1,40 – 1,59",IF(G1355&lt;Premissas!$C$12,"1,60 – 1,99","≥ 2,00"))))))</f>
        <v>&lt; 1,00</v>
      </c>
      <c r="L1355" s="64">
        <f>IF(G1355="","",MIN(Premissas!$C$17,IF(G1355&lt;Premissas!$C$8,Premissas!$E$7,IF(G1355&lt;Premissas!$C$9,Premissas!$E$8,IF(G1355&lt;Premissas!$C$10,Premissas!$E$9,IF(G1355&lt;Premissas!$C$11,Premissas!$E$10,IF(G1355&lt;Premissas!$C$12,Premissas!$E$11,Premissas!$E$12)))))))</f>
        <v>0</v>
      </c>
      <c r="M1355" s="65">
        <f>IF(OR(L1355="",L1355=0),0,L1355/Premissas!$C$16)</f>
        <v>0</v>
      </c>
      <c r="N1355" s="40" t="str">
        <f>IF(L1355&gt;=Premissas!$C$17,"SIM","NÃO")</f>
        <v>NÃO</v>
      </c>
    </row>
    <row r="1356" spans="1:14" ht="15" customHeight="1">
      <c r="A1356" s="40">
        <v>8</v>
      </c>
      <c r="B1356" s="40" t="s">
        <v>1160</v>
      </c>
      <c r="C1356" s="40" t="s">
        <v>1161</v>
      </c>
      <c r="D1356" s="40">
        <v>7801</v>
      </c>
      <c r="E1356" s="40" t="s">
        <v>21</v>
      </c>
      <c r="F1356" s="40">
        <f>COUNTIFS(Detalhe_Registro!$A:$A,A1356,Detalhe_Registro!$D:$D,B1356)</f>
        <v>1</v>
      </c>
      <c r="G1356" s="63">
        <v>0.625</v>
      </c>
      <c r="H1356" s="63">
        <v>0.625</v>
      </c>
      <c r="I1356" s="62">
        <f>SUMIFS(Detalhe_Registro!$F:$F,Detalhe_Registro!$A:$A,A1356,Detalhe_Registro!$D:$D,B1356)</f>
        <v>219</v>
      </c>
      <c r="J1356" s="63">
        <f>SUMIFS(Detalhe_Registro!$G:$G,Detalhe_Registro!$A:$A,A1356,Detalhe_Registro!$D:$D,B1356)</f>
        <v>22.04</v>
      </c>
      <c r="K1356" s="40" t="str">
        <f>IF(G1356="","",IF(G1356&lt;Premissas!$C$8,"&lt; 1,00",IF(G1356&lt;Premissas!$C$9,"1,00 – 1,19",IF(G1356&lt;Premissas!$C$10,"1,20 – 1,39",IF(G1356&lt;Premissas!$C$11,"1,40 – 1,59",IF(G1356&lt;Premissas!$C$12,"1,60 – 1,99","≥ 2,00"))))))</f>
        <v>&lt; 1,00</v>
      </c>
      <c r="L1356" s="64">
        <f>IF(G1356="","",MIN(Premissas!$C$17,IF(G1356&lt;Premissas!$C$8,Premissas!$E$7,IF(G1356&lt;Premissas!$C$9,Premissas!$E$8,IF(G1356&lt;Premissas!$C$10,Premissas!$E$9,IF(G1356&lt;Premissas!$C$11,Premissas!$E$10,IF(G1356&lt;Premissas!$C$12,Premissas!$E$11,Premissas!$E$12)))))))</f>
        <v>0</v>
      </c>
      <c r="M1356" s="65">
        <f>IF(OR(L1356="",L1356=0),0,L1356/Premissas!$C$16)</f>
        <v>0</v>
      </c>
      <c r="N1356" s="40" t="str">
        <f>IF(L1356&gt;=Premissas!$C$17,"SIM","NÃO")</f>
        <v>NÃO</v>
      </c>
    </row>
    <row r="1357" spans="1:14" ht="15" customHeight="1">
      <c r="A1357" s="40">
        <v>8</v>
      </c>
      <c r="B1357" s="40" t="s">
        <v>1884</v>
      </c>
      <c r="C1357" s="40" t="s">
        <v>1885</v>
      </c>
      <c r="D1357" s="40">
        <v>1965</v>
      </c>
      <c r="E1357" s="40" t="s">
        <v>19</v>
      </c>
      <c r="F1357" s="40">
        <f>COUNTIFS(Detalhe_Registro!$A:$A,A1357,Detalhe_Registro!$D:$D,B1357)</f>
        <v>2</v>
      </c>
      <c r="G1357" s="63">
        <v>0.31818200000000002</v>
      </c>
      <c r="H1357" s="63">
        <v>0.31818200000000002</v>
      </c>
      <c r="I1357" s="62">
        <f>SUMIFS(Detalhe_Registro!$F:$F,Detalhe_Registro!$A:$A,A1357,Detalhe_Registro!$D:$D,B1357)</f>
        <v>1700</v>
      </c>
      <c r="J1357" s="63">
        <f>SUMIFS(Detalhe_Registro!$G:$G,Detalhe_Registro!$A:$A,A1357,Detalhe_Registro!$D:$D,B1357)</f>
        <v>232.36</v>
      </c>
      <c r="K1357" s="40" t="str">
        <f>IF(G1357="","",IF(G1357&lt;Premissas!$C$8,"&lt; 1,00",IF(G1357&lt;Premissas!$C$9,"1,00 – 1,19",IF(G1357&lt;Premissas!$C$10,"1,20 – 1,39",IF(G1357&lt;Premissas!$C$11,"1,40 – 1,59",IF(G1357&lt;Premissas!$C$12,"1,60 – 1,99","≥ 2,00"))))))</f>
        <v>&lt; 1,00</v>
      </c>
      <c r="L1357" s="64">
        <f>IF(G1357="","",MIN(Premissas!$C$17,IF(G1357&lt;Premissas!$C$8,Premissas!$E$7,IF(G1357&lt;Premissas!$C$9,Premissas!$E$8,IF(G1357&lt;Premissas!$C$10,Premissas!$E$9,IF(G1357&lt;Premissas!$C$11,Premissas!$E$10,IF(G1357&lt;Premissas!$C$12,Premissas!$E$11,Premissas!$E$12)))))))</f>
        <v>0</v>
      </c>
      <c r="M1357" s="65">
        <f>IF(OR(L1357="",L1357=0),0,L1357/Premissas!$C$16)</f>
        <v>0</v>
      </c>
      <c r="N1357" s="40" t="str">
        <f>IF(L1357&gt;=Premissas!$C$17,"SIM","NÃO")</f>
        <v>NÃO</v>
      </c>
    </row>
    <row r="1358" spans="1:14" ht="15" customHeight="1">
      <c r="A1358" s="40">
        <v>8</v>
      </c>
      <c r="B1358" s="40" t="s">
        <v>1836</v>
      </c>
      <c r="C1358" s="40" t="s">
        <v>1837</v>
      </c>
      <c r="D1358" s="40">
        <v>1965</v>
      </c>
      <c r="E1358" s="40" t="s">
        <v>1937</v>
      </c>
      <c r="F1358" s="40">
        <f>COUNTIFS(Detalhe_Registro!$A:$A,A1358,Detalhe_Registro!$D:$D,B1358)</f>
        <v>4</v>
      </c>
      <c r="G1358" s="63">
        <v>6.25E-2</v>
      </c>
      <c r="H1358" s="63">
        <v>6.0662000000000001E-2</v>
      </c>
      <c r="I1358" s="62">
        <f>SUMIFS(Detalhe_Registro!$F:$F,Detalhe_Registro!$A:$A,A1358,Detalhe_Registro!$D:$D,B1358)</f>
        <v>28</v>
      </c>
      <c r="J1358" s="63">
        <f>SUMIFS(Detalhe_Registro!$G:$G,Detalhe_Registro!$A:$A,A1358,Detalhe_Registro!$D:$D,B1358)</f>
        <v>33.880000000000003</v>
      </c>
      <c r="K1358" s="40" t="str">
        <f>IF(G1358="","",IF(G1358&lt;Premissas!$C$8,"&lt; 1,00",IF(G1358&lt;Premissas!$C$9,"1,00 – 1,19",IF(G1358&lt;Premissas!$C$10,"1,20 – 1,39",IF(G1358&lt;Premissas!$C$11,"1,40 – 1,59",IF(G1358&lt;Premissas!$C$12,"1,60 – 1,99","≥ 2,00"))))))</f>
        <v>&lt; 1,00</v>
      </c>
      <c r="L1358" s="64">
        <f>IF(G1358="","",MIN(Premissas!$C$17,IF(G1358&lt;Premissas!$C$8,Premissas!$E$7,IF(G1358&lt;Premissas!$C$9,Premissas!$E$8,IF(G1358&lt;Premissas!$C$10,Premissas!$E$9,IF(G1358&lt;Premissas!$C$11,Premissas!$E$10,IF(G1358&lt;Premissas!$C$12,Premissas!$E$11,Premissas!$E$12)))))))</f>
        <v>0</v>
      </c>
      <c r="M1358" s="65">
        <f>IF(OR(L1358="",L1358=0),0,L1358/Premissas!$C$16)</f>
        <v>0</v>
      </c>
      <c r="N1358" s="40" t="str">
        <f>IF(L1358&gt;=Premissas!$C$17,"SIM","NÃO")</f>
        <v>NÃO</v>
      </c>
    </row>
    <row r="1359" spans="1:14" ht="15" customHeight="1">
      <c r="A1359" s="40">
        <v>8</v>
      </c>
      <c r="B1359" s="40" t="s">
        <v>1910</v>
      </c>
      <c r="C1359" s="40" t="s">
        <v>1911</v>
      </c>
      <c r="D1359" s="40">
        <v>1965</v>
      </c>
      <c r="E1359" s="40" t="s">
        <v>1937</v>
      </c>
      <c r="F1359" s="40">
        <f>COUNTIFS(Detalhe_Registro!$A:$A,A1359,Detalhe_Registro!$D:$D,B1359)</f>
        <v>4</v>
      </c>
      <c r="G1359" s="63">
        <v>0.64705900000000005</v>
      </c>
      <c r="H1359" s="63">
        <v>0.63602899999999996</v>
      </c>
      <c r="I1359" s="62">
        <f>SUMIFS(Detalhe_Registro!$F:$F,Detalhe_Registro!$A:$A,A1359,Detalhe_Registro!$D:$D,B1359)</f>
        <v>2392</v>
      </c>
      <c r="J1359" s="63">
        <f>SUMIFS(Detalhe_Registro!$G:$G,Detalhe_Registro!$A:$A,A1359,Detalhe_Registro!$D:$D,B1359)</f>
        <v>216.59999999999997</v>
      </c>
      <c r="K1359" s="40" t="str">
        <f>IF(G1359="","",IF(G1359&lt;Premissas!$C$8,"&lt; 1,00",IF(G1359&lt;Premissas!$C$9,"1,00 – 1,19",IF(G1359&lt;Premissas!$C$10,"1,20 – 1,39",IF(G1359&lt;Premissas!$C$11,"1,40 – 1,59",IF(G1359&lt;Premissas!$C$12,"1,60 – 1,99","≥ 2,00"))))))</f>
        <v>&lt; 1,00</v>
      </c>
      <c r="L1359" s="64">
        <f>IF(G1359="","",MIN(Premissas!$C$17,IF(G1359&lt;Premissas!$C$8,Premissas!$E$7,IF(G1359&lt;Premissas!$C$9,Premissas!$E$8,IF(G1359&lt;Premissas!$C$10,Premissas!$E$9,IF(G1359&lt;Premissas!$C$11,Premissas!$E$10,IF(G1359&lt;Premissas!$C$12,Premissas!$E$11,Premissas!$E$12)))))))</f>
        <v>0</v>
      </c>
      <c r="M1359" s="65">
        <f>IF(OR(L1359="",L1359=0),0,L1359/Premissas!$C$16)</f>
        <v>0</v>
      </c>
      <c r="N1359" s="40" t="str">
        <f>IF(L1359&gt;=Premissas!$C$17,"SIM","NÃO")</f>
        <v>NÃO</v>
      </c>
    </row>
    <row r="1360" spans="1:14" ht="15" customHeight="1">
      <c r="A1360" s="40">
        <v>8</v>
      </c>
      <c r="B1360" s="40" t="s">
        <v>808</v>
      </c>
      <c r="C1360" s="40" t="s">
        <v>809</v>
      </c>
      <c r="D1360" s="40">
        <v>7801</v>
      </c>
      <c r="E1360" s="40" t="s">
        <v>22</v>
      </c>
      <c r="F1360" s="40">
        <f>COUNTIFS(Detalhe_Registro!$A:$A,A1360,Detalhe_Registro!$D:$D,B1360)</f>
        <v>1</v>
      </c>
      <c r="G1360" s="63">
        <v>0.7</v>
      </c>
      <c r="H1360" s="63">
        <v>0.7</v>
      </c>
      <c r="I1360" s="62">
        <f>SUMIFS(Detalhe_Registro!$F:$F,Detalhe_Registro!$A:$A,A1360,Detalhe_Registro!$D:$D,B1360)</f>
        <v>1130</v>
      </c>
      <c r="J1360" s="63">
        <f>SUMIFS(Detalhe_Registro!$G:$G,Detalhe_Registro!$A:$A,A1360,Detalhe_Registro!$D:$D,B1360)</f>
        <v>82.57</v>
      </c>
      <c r="K1360" s="40" t="str">
        <f>IF(G1360="","",IF(G1360&lt;Premissas!$C$8,"&lt; 1,00",IF(G1360&lt;Premissas!$C$9,"1,00 – 1,19",IF(G1360&lt;Premissas!$C$10,"1,20 – 1,39",IF(G1360&lt;Premissas!$C$11,"1,40 – 1,59",IF(G1360&lt;Premissas!$C$12,"1,60 – 1,99","≥ 2,00"))))))</f>
        <v>&lt; 1,00</v>
      </c>
      <c r="L1360" s="64">
        <f>IF(G1360="","",MIN(Premissas!$C$17,IF(G1360&lt;Premissas!$C$8,Premissas!$E$7,IF(G1360&lt;Premissas!$C$9,Premissas!$E$8,IF(G1360&lt;Premissas!$C$10,Premissas!$E$9,IF(G1360&lt;Premissas!$C$11,Premissas!$E$10,IF(G1360&lt;Premissas!$C$12,Premissas!$E$11,Premissas!$E$12)))))))</f>
        <v>0</v>
      </c>
      <c r="M1360" s="65">
        <f>IF(OR(L1360="",L1360=0),0,L1360/Premissas!$C$16)</f>
        <v>0</v>
      </c>
      <c r="N1360" s="40" t="str">
        <f>IF(L1360&gt;=Premissas!$C$17,"SIM","NÃO")</f>
        <v>NÃO</v>
      </c>
    </row>
    <row r="1361" spans="1:14" ht="15" customHeight="1">
      <c r="A1361" s="40">
        <v>8</v>
      </c>
      <c r="B1361" s="40" t="s">
        <v>798</v>
      </c>
      <c r="C1361" s="40" t="s">
        <v>799</v>
      </c>
      <c r="D1361" s="40">
        <v>1965</v>
      </c>
      <c r="E1361" s="40" t="s">
        <v>22</v>
      </c>
      <c r="F1361" s="40">
        <f>COUNTIFS(Detalhe_Registro!$A:$A,A1361,Detalhe_Registro!$D:$D,B1361)</f>
        <v>2</v>
      </c>
      <c r="G1361" s="63">
        <v>0.7</v>
      </c>
      <c r="H1361" s="63">
        <v>0.7</v>
      </c>
      <c r="I1361" s="62">
        <f>SUMIFS(Detalhe_Registro!$F:$F,Detalhe_Registro!$A:$A,A1361,Detalhe_Registro!$D:$D,B1361)</f>
        <v>6144</v>
      </c>
      <c r="J1361" s="63">
        <f>SUMIFS(Detalhe_Registro!$G:$G,Detalhe_Registro!$A:$A,A1361,Detalhe_Registro!$D:$D,B1361)</f>
        <v>446.4</v>
      </c>
      <c r="K1361" s="40" t="str">
        <f>IF(G1361="","",IF(G1361&lt;Premissas!$C$8,"&lt; 1,00",IF(G1361&lt;Premissas!$C$9,"1,00 – 1,19",IF(G1361&lt;Premissas!$C$10,"1,20 – 1,39",IF(G1361&lt;Premissas!$C$11,"1,40 – 1,59",IF(G1361&lt;Premissas!$C$12,"1,60 – 1,99","≥ 2,00"))))))</f>
        <v>&lt; 1,00</v>
      </c>
      <c r="L1361" s="64">
        <f>IF(G1361="","",MIN(Premissas!$C$17,IF(G1361&lt;Premissas!$C$8,Premissas!$E$7,IF(G1361&lt;Premissas!$C$9,Premissas!$E$8,IF(G1361&lt;Premissas!$C$10,Premissas!$E$9,IF(G1361&lt;Premissas!$C$11,Premissas!$E$10,IF(G1361&lt;Premissas!$C$12,Premissas!$E$11,Premissas!$E$12)))))))</f>
        <v>0</v>
      </c>
      <c r="M1361" s="65">
        <f>IF(OR(L1361="",L1361=0),0,L1361/Premissas!$C$16)</f>
        <v>0</v>
      </c>
      <c r="N1361" s="40" t="str">
        <f>IF(L1361&gt;=Premissas!$C$17,"SIM","NÃO")</f>
        <v>NÃO</v>
      </c>
    </row>
    <row r="1362" spans="1:14" ht="15" customHeight="1">
      <c r="A1362" s="40">
        <v>8</v>
      </c>
      <c r="B1362" s="40" t="s">
        <v>812</v>
      </c>
      <c r="C1362" s="40" t="s">
        <v>813</v>
      </c>
      <c r="D1362" s="40">
        <v>1965</v>
      </c>
      <c r="E1362" s="40" t="s">
        <v>1937</v>
      </c>
      <c r="F1362" s="40">
        <f>COUNTIFS(Detalhe_Registro!$A:$A,A1362,Detalhe_Registro!$D:$D,B1362)</f>
        <v>4</v>
      </c>
      <c r="G1362" s="63">
        <v>1.3529409999999999</v>
      </c>
      <c r="H1362" s="63">
        <v>1.020221</v>
      </c>
      <c r="I1362" s="62">
        <f>SUMIFS(Detalhe_Registro!$F:$F,Detalhe_Registro!$A:$A,A1362,Detalhe_Registro!$D:$D,B1362)</f>
        <v>5886</v>
      </c>
      <c r="J1362" s="63">
        <f>SUMIFS(Detalhe_Registro!$G:$G,Detalhe_Registro!$A:$A,A1362,Detalhe_Registro!$D:$D,B1362)</f>
        <v>253.68</v>
      </c>
      <c r="K1362" s="40" t="str">
        <f>IF(G1362="","",IF(G1362&lt;Premissas!$C$8,"&lt; 1,00",IF(G1362&lt;Premissas!$C$9,"1,00 – 1,19",IF(G1362&lt;Premissas!$C$10,"1,20 – 1,39",IF(G1362&lt;Premissas!$C$11,"1,40 – 1,59",IF(G1362&lt;Premissas!$C$12,"1,60 – 1,99","≥ 2,00"))))))</f>
        <v>1,20 – 1,39</v>
      </c>
      <c r="L1362" s="64">
        <f>IF(G1362="","",MIN(Premissas!$C$17,IF(G1362&lt;Premissas!$C$8,Premissas!$E$7,IF(G1362&lt;Premissas!$C$9,Premissas!$E$8,IF(G1362&lt;Premissas!$C$10,Premissas!$E$9,IF(G1362&lt;Premissas!$C$11,Premissas!$E$10,IF(G1362&lt;Premissas!$C$12,Premissas!$E$11,Premissas!$E$12)))))))</f>
        <v>200</v>
      </c>
      <c r="M1362" s="65">
        <f>IF(OR(L1362="",L1362=0),0,L1362/Premissas!$C$16)</f>
        <v>7.6923076923076925</v>
      </c>
      <c r="N1362" s="40" t="str">
        <f>IF(L1362&gt;=Premissas!$C$17,"SIM","NÃO")</f>
        <v>NÃO</v>
      </c>
    </row>
    <row r="1363" spans="1:14" ht="15" customHeight="1">
      <c r="A1363" s="40">
        <v>8</v>
      </c>
      <c r="B1363" s="40" t="s">
        <v>1190</v>
      </c>
      <c r="C1363" s="40" t="s">
        <v>1191</v>
      </c>
      <c r="D1363" s="40">
        <v>1965</v>
      </c>
      <c r="E1363" s="40" t="s">
        <v>19</v>
      </c>
      <c r="F1363" s="40">
        <f>COUNTIFS(Detalhe_Registro!$A:$A,A1363,Detalhe_Registro!$D:$D,B1363)</f>
        <v>2</v>
      </c>
      <c r="G1363" s="63">
        <v>0.54545500000000002</v>
      </c>
      <c r="H1363" s="63">
        <v>0.54545500000000002</v>
      </c>
      <c r="I1363" s="62">
        <f>SUMIFS(Detalhe_Registro!$F:$F,Detalhe_Registro!$A:$A,A1363,Detalhe_Registro!$D:$D,B1363)</f>
        <v>1498</v>
      </c>
      <c r="J1363" s="63">
        <f>SUMIFS(Detalhe_Registro!$G:$G,Detalhe_Registro!$A:$A,A1363,Detalhe_Registro!$D:$D,B1363)</f>
        <v>128.94</v>
      </c>
      <c r="K1363" s="40" t="str">
        <f>IF(G1363="","",IF(G1363&lt;Premissas!$C$8,"&lt; 1,00",IF(G1363&lt;Premissas!$C$9,"1,00 – 1,19",IF(G1363&lt;Premissas!$C$10,"1,20 – 1,39",IF(G1363&lt;Premissas!$C$11,"1,40 – 1,59",IF(G1363&lt;Premissas!$C$12,"1,60 – 1,99","≥ 2,00"))))))</f>
        <v>&lt; 1,00</v>
      </c>
      <c r="L1363" s="64">
        <f>IF(G1363="","",MIN(Premissas!$C$17,IF(G1363&lt;Premissas!$C$8,Premissas!$E$7,IF(G1363&lt;Premissas!$C$9,Premissas!$E$8,IF(G1363&lt;Premissas!$C$10,Premissas!$E$9,IF(G1363&lt;Premissas!$C$11,Premissas!$E$10,IF(G1363&lt;Premissas!$C$12,Premissas!$E$11,Premissas!$E$12)))))))</f>
        <v>0</v>
      </c>
      <c r="M1363" s="65">
        <f>IF(OR(L1363="",L1363=0),0,L1363/Premissas!$C$16)</f>
        <v>0</v>
      </c>
      <c r="N1363" s="40" t="str">
        <f>IF(L1363&gt;=Premissas!$C$17,"SIM","NÃO")</f>
        <v>NÃO</v>
      </c>
    </row>
    <row r="1364" spans="1:14" ht="15" customHeight="1">
      <c r="A1364" s="40">
        <v>8</v>
      </c>
      <c r="B1364" s="40" t="s">
        <v>1924</v>
      </c>
      <c r="C1364" s="40" t="s">
        <v>1925</v>
      </c>
      <c r="D1364" s="40">
        <v>7801</v>
      </c>
      <c r="E1364" s="40" t="s">
        <v>20</v>
      </c>
      <c r="F1364" s="40">
        <f>COUNTIFS(Detalhe_Registro!$A:$A,A1364,Detalhe_Registro!$D:$D,B1364)</f>
        <v>1</v>
      </c>
      <c r="G1364" s="63">
        <v>0.117647</v>
      </c>
      <c r="H1364" s="63">
        <v>0.117647</v>
      </c>
      <c r="I1364" s="62">
        <f>SUMIFS(Detalhe_Registro!$F:$F,Detalhe_Registro!$A:$A,A1364,Detalhe_Registro!$D:$D,B1364)</f>
        <v>3</v>
      </c>
      <c r="J1364" s="63">
        <f>SUMIFS(Detalhe_Registro!$G:$G,Detalhe_Registro!$A:$A,A1364,Detalhe_Registro!$D:$D,B1364)</f>
        <v>1.62</v>
      </c>
      <c r="K1364" s="40" t="str">
        <f>IF(G1364="","",IF(G1364&lt;Premissas!$C$8,"&lt; 1,00",IF(G1364&lt;Premissas!$C$9,"1,00 – 1,19",IF(G1364&lt;Premissas!$C$10,"1,20 – 1,39",IF(G1364&lt;Premissas!$C$11,"1,40 – 1,59",IF(G1364&lt;Premissas!$C$12,"1,60 – 1,99","≥ 2,00"))))))</f>
        <v>&lt; 1,00</v>
      </c>
      <c r="L1364" s="64">
        <f>IF(G1364="","",MIN(Premissas!$C$17,IF(G1364&lt;Premissas!$C$8,Premissas!$E$7,IF(G1364&lt;Premissas!$C$9,Premissas!$E$8,IF(G1364&lt;Premissas!$C$10,Premissas!$E$9,IF(G1364&lt;Premissas!$C$11,Premissas!$E$10,IF(G1364&lt;Premissas!$C$12,Premissas!$E$11,Premissas!$E$12)))))))</f>
        <v>0</v>
      </c>
      <c r="M1364" s="65">
        <f>IF(OR(L1364="",L1364=0),0,L1364/Premissas!$C$16)</f>
        <v>0</v>
      </c>
      <c r="N1364" s="40" t="str">
        <f>IF(L1364&gt;=Premissas!$C$17,"SIM","NÃO")</f>
        <v>NÃO</v>
      </c>
    </row>
    <row r="1365" spans="1:14" ht="15" customHeight="1">
      <c r="A1365" s="40">
        <v>8</v>
      </c>
      <c r="B1365" s="40" t="s">
        <v>888</v>
      </c>
      <c r="C1365" s="40" t="s">
        <v>889</v>
      </c>
      <c r="D1365" s="40">
        <v>1965</v>
      </c>
      <c r="E1365" s="40" t="s">
        <v>1941</v>
      </c>
      <c r="F1365" s="40">
        <f>COUNTIFS(Detalhe_Registro!$A:$A,A1365,Detalhe_Registro!$D:$D,B1365)</f>
        <v>4</v>
      </c>
      <c r="G1365" s="63">
        <v>0.35</v>
      </c>
      <c r="H1365" s="63">
        <v>0.288636</v>
      </c>
      <c r="I1365" s="62">
        <f>SUMIFS(Detalhe_Registro!$F:$F,Detalhe_Registro!$A:$A,A1365,Detalhe_Registro!$D:$D,B1365)</f>
        <v>2076</v>
      </c>
      <c r="J1365" s="63">
        <f>SUMIFS(Detalhe_Registro!$G:$G,Detalhe_Registro!$A:$A,A1365,Detalhe_Registro!$D:$D,B1365)</f>
        <v>280.78000000000003</v>
      </c>
      <c r="K1365" s="40" t="str">
        <f>IF(G1365="","",IF(G1365&lt;Premissas!$C$8,"&lt; 1,00",IF(G1365&lt;Premissas!$C$9,"1,00 – 1,19",IF(G1365&lt;Premissas!$C$10,"1,20 – 1,39",IF(G1365&lt;Premissas!$C$11,"1,40 – 1,59",IF(G1365&lt;Premissas!$C$12,"1,60 – 1,99","≥ 2,00"))))))</f>
        <v>&lt; 1,00</v>
      </c>
      <c r="L1365" s="64">
        <f>IF(G1365="","",MIN(Premissas!$C$17,IF(G1365&lt;Premissas!$C$8,Premissas!$E$7,IF(G1365&lt;Premissas!$C$9,Premissas!$E$8,IF(G1365&lt;Premissas!$C$10,Premissas!$E$9,IF(G1365&lt;Premissas!$C$11,Premissas!$E$10,IF(G1365&lt;Premissas!$C$12,Premissas!$E$11,Premissas!$E$12)))))))</f>
        <v>0</v>
      </c>
      <c r="M1365" s="65">
        <f>IF(OR(L1365="",L1365=0),0,L1365/Premissas!$C$16)</f>
        <v>0</v>
      </c>
      <c r="N1365" s="40" t="str">
        <f>IF(L1365&gt;=Premissas!$C$17,"SIM","NÃO")</f>
        <v>NÃO</v>
      </c>
    </row>
    <row r="1366" spans="1:14" ht="15" customHeight="1">
      <c r="A1366" s="40">
        <v>8</v>
      </c>
      <c r="B1366" s="40" t="s">
        <v>768</v>
      </c>
      <c r="C1366" s="40" t="s">
        <v>769</v>
      </c>
      <c r="D1366" s="40">
        <v>1965</v>
      </c>
      <c r="E1366" s="40" t="s">
        <v>22</v>
      </c>
      <c r="F1366" s="40">
        <f>COUNTIFS(Detalhe_Registro!$A:$A,A1366,Detalhe_Registro!$D:$D,B1366)</f>
        <v>2</v>
      </c>
      <c r="G1366" s="63">
        <v>0.8</v>
      </c>
      <c r="H1366" s="63">
        <v>0.8</v>
      </c>
      <c r="I1366" s="62">
        <f>SUMIFS(Detalhe_Registro!$F:$F,Detalhe_Registro!$A:$A,A1366,Detalhe_Registro!$D:$D,B1366)</f>
        <v>5782</v>
      </c>
      <c r="J1366" s="63">
        <f>SUMIFS(Detalhe_Registro!$G:$G,Detalhe_Registro!$A:$A,A1366,Detalhe_Registro!$D:$D,B1366)</f>
        <v>356.4</v>
      </c>
      <c r="K1366" s="40" t="str">
        <f>IF(G1366="","",IF(G1366&lt;Premissas!$C$8,"&lt; 1,00",IF(G1366&lt;Premissas!$C$9,"1,00 – 1,19",IF(G1366&lt;Premissas!$C$10,"1,20 – 1,39",IF(G1366&lt;Premissas!$C$11,"1,40 – 1,59",IF(G1366&lt;Premissas!$C$12,"1,60 – 1,99","≥ 2,00"))))))</f>
        <v>&lt; 1,00</v>
      </c>
      <c r="L1366" s="64">
        <f>IF(G1366="","",MIN(Premissas!$C$17,IF(G1366&lt;Premissas!$C$8,Premissas!$E$7,IF(G1366&lt;Premissas!$C$9,Premissas!$E$8,IF(G1366&lt;Premissas!$C$10,Premissas!$E$9,IF(G1366&lt;Premissas!$C$11,Premissas!$E$10,IF(G1366&lt;Premissas!$C$12,Premissas!$E$11,Premissas!$E$12)))))))</f>
        <v>0</v>
      </c>
      <c r="M1366" s="65">
        <f>IF(OR(L1366="",L1366=0),0,L1366/Premissas!$C$16)</f>
        <v>0</v>
      </c>
      <c r="N1366" s="40" t="str">
        <f>IF(L1366&gt;=Premissas!$C$17,"SIM","NÃO")</f>
        <v>NÃO</v>
      </c>
    </row>
    <row r="1367" spans="1:14" ht="15" customHeight="1">
      <c r="A1367" s="40">
        <v>8</v>
      </c>
      <c r="B1367" s="40" t="s">
        <v>1004</v>
      </c>
      <c r="C1367" s="40" t="s">
        <v>1005</v>
      </c>
      <c r="D1367" s="40">
        <v>1965</v>
      </c>
      <c r="E1367" s="40" t="s">
        <v>19</v>
      </c>
      <c r="F1367" s="40">
        <f>COUNTIFS(Detalhe_Registro!$A:$A,A1367,Detalhe_Registro!$D:$D,B1367)</f>
        <v>2</v>
      </c>
      <c r="G1367" s="63">
        <v>0.81818199999999996</v>
      </c>
      <c r="H1367" s="63">
        <v>0.81818199999999996</v>
      </c>
      <c r="I1367" s="62">
        <f>SUMIFS(Detalhe_Registro!$F:$F,Detalhe_Registro!$A:$A,A1367,Detalhe_Registro!$D:$D,B1367)</f>
        <v>200</v>
      </c>
      <c r="J1367" s="63">
        <f>SUMIFS(Detalhe_Registro!$G:$G,Detalhe_Registro!$A:$A,A1367,Detalhe_Registro!$D:$D,B1367)</f>
        <v>10.82</v>
      </c>
      <c r="K1367" s="40" t="str">
        <f>IF(G1367="","",IF(G1367&lt;Premissas!$C$8,"&lt; 1,00",IF(G1367&lt;Premissas!$C$9,"1,00 – 1,19",IF(G1367&lt;Premissas!$C$10,"1,20 – 1,39",IF(G1367&lt;Premissas!$C$11,"1,40 – 1,59",IF(G1367&lt;Premissas!$C$12,"1,60 – 1,99","≥ 2,00"))))))</f>
        <v>&lt; 1,00</v>
      </c>
      <c r="L1367" s="64">
        <f>IF(G1367="","",MIN(Premissas!$C$17,IF(G1367&lt;Premissas!$C$8,Premissas!$E$7,IF(G1367&lt;Premissas!$C$9,Premissas!$E$8,IF(G1367&lt;Premissas!$C$10,Premissas!$E$9,IF(G1367&lt;Premissas!$C$11,Premissas!$E$10,IF(G1367&lt;Premissas!$C$12,Premissas!$E$11,Premissas!$E$12)))))))</f>
        <v>0</v>
      </c>
      <c r="M1367" s="65">
        <f>IF(OR(L1367="",L1367=0),0,L1367/Premissas!$C$16)</f>
        <v>0</v>
      </c>
      <c r="N1367" s="40" t="str">
        <f>IF(L1367&gt;=Premissas!$C$17,"SIM","NÃO")</f>
        <v>NÃO</v>
      </c>
    </row>
    <row r="1368" spans="1:14" ht="15" customHeight="1">
      <c r="A1368" s="40">
        <v>8</v>
      </c>
      <c r="B1368" s="40" t="s">
        <v>786</v>
      </c>
      <c r="C1368" s="40" t="s">
        <v>787</v>
      </c>
      <c r="D1368" s="40">
        <v>1965</v>
      </c>
      <c r="E1368" s="40" t="s">
        <v>22</v>
      </c>
      <c r="F1368" s="40">
        <f>COUNTIFS(Detalhe_Registro!$A:$A,A1368,Detalhe_Registro!$D:$D,B1368)</f>
        <v>2</v>
      </c>
      <c r="G1368" s="63">
        <v>0.8</v>
      </c>
      <c r="H1368" s="63">
        <v>0.8</v>
      </c>
      <c r="I1368" s="62">
        <f>SUMIFS(Detalhe_Registro!$F:$F,Detalhe_Registro!$A:$A,A1368,Detalhe_Registro!$D:$D,B1368)</f>
        <v>4640</v>
      </c>
      <c r="J1368" s="63">
        <f>SUMIFS(Detalhe_Registro!$G:$G,Detalhe_Registro!$A:$A,A1368,Detalhe_Registro!$D:$D,B1368)</f>
        <v>295.68</v>
      </c>
      <c r="K1368" s="40" t="str">
        <f>IF(G1368="","",IF(G1368&lt;Premissas!$C$8,"&lt; 1,00",IF(G1368&lt;Premissas!$C$9,"1,00 – 1,19",IF(G1368&lt;Premissas!$C$10,"1,20 – 1,39",IF(G1368&lt;Premissas!$C$11,"1,40 – 1,59",IF(G1368&lt;Premissas!$C$12,"1,60 – 1,99","≥ 2,00"))))))</f>
        <v>&lt; 1,00</v>
      </c>
      <c r="L1368" s="64">
        <f>IF(G1368="","",MIN(Premissas!$C$17,IF(G1368&lt;Premissas!$C$8,Premissas!$E$7,IF(G1368&lt;Premissas!$C$9,Premissas!$E$8,IF(G1368&lt;Premissas!$C$10,Premissas!$E$9,IF(G1368&lt;Premissas!$C$11,Premissas!$E$10,IF(G1368&lt;Premissas!$C$12,Premissas!$E$11,Premissas!$E$12)))))))</f>
        <v>0</v>
      </c>
      <c r="M1368" s="65">
        <f>IF(OR(L1368="",L1368=0),0,L1368/Premissas!$C$16)</f>
        <v>0</v>
      </c>
      <c r="N1368" s="40" t="str">
        <f>IF(L1368&gt;=Premissas!$C$17,"SIM","NÃO")</f>
        <v>NÃO</v>
      </c>
    </row>
    <row r="1369" spans="1:14" ht="15" customHeight="1">
      <c r="A1369" s="40">
        <v>8</v>
      </c>
      <c r="B1369" s="40" t="s">
        <v>1292</v>
      </c>
      <c r="C1369" s="40" t="s">
        <v>1293</v>
      </c>
      <c r="D1369" s="40">
        <v>1965</v>
      </c>
      <c r="E1369" s="40" t="s">
        <v>21</v>
      </c>
      <c r="F1369" s="40">
        <f>COUNTIFS(Detalhe_Registro!$A:$A,A1369,Detalhe_Registro!$D:$D,B1369)</f>
        <v>2</v>
      </c>
      <c r="G1369" s="63">
        <v>0.125</v>
      </c>
      <c r="H1369" s="63">
        <v>0.125</v>
      </c>
      <c r="I1369" s="62">
        <f>SUMIFS(Detalhe_Registro!$F:$F,Detalhe_Registro!$A:$A,A1369,Detalhe_Registro!$D:$D,B1369)</f>
        <v>8</v>
      </c>
      <c r="J1369" s="63">
        <f>SUMIFS(Detalhe_Registro!$G:$G,Detalhe_Registro!$A:$A,A1369,Detalhe_Registro!$D:$D,B1369)</f>
        <v>3.4</v>
      </c>
      <c r="K1369" s="40" t="str">
        <f>IF(G1369="","",IF(G1369&lt;Premissas!$C$8,"&lt; 1,00",IF(G1369&lt;Premissas!$C$9,"1,00 – 1,19",IF(G1369&lt;Premissas!$C$10,"1,20 – 1,39",IF(G1369&lt;Premissas!$C$11,"1,40 – 1,59",IF(G1369&lt;Premissas!$C$12,"1,60 – 1,99","≥ 2,00"))))))</f>
        <v>&lt; 1,00</v>
      </c>
      <c r="L1369" s="64">
        <f>IF(G1369="","",MIN(Premissas!$C$17,IF(G1369&lt;Premissas!$C$8,Premissas!$E$7,IF(G1369&lt;Premissas!$C$9,Premissas!$E$8,IF(G1369&lt;Premissas!$C$10,Premissas!$E$9,IF(G1369&lt;Premissas!$C$11,Premissas!$E$10,IF(G1369&lt;Premissas!$C$12,Premissas!$E$11,Premissas!$E$12)))))))</f>
        <v>0</v>
      </c>
      <c r="M1369" s="65">
        <f>IF(OR(L1369="",L1369=0),0,L1369/Premissas!$C$16)</f>
        <v>0</v>
      </c>
      <c r="N1369" s="40" t="str">
        <f>IF(L1369&gt;=Premissas!$C$17,"SIM","NÃO")</f>
        <v>NÃO</v>
      </c>
    </row>
    <row r="1370" spans="1:14" ht="15" customHeight="1">
      <c r="A1370" s="40">
        <v>8</v>
      </c>
      <c r="B1370" s="40" t="s">
        <v>1174</v>
      </c>
      <c r="C1370" s="40" t="s">
        <v>1175</v>
      </c>
      <c r="D1370" s="40">
        <v>1965</v>
      </c>
      <c r="E1370" s="40" t="s">
        <v>19</v>
      </c>
      <c r="F1370" s="40">
        <f>COUNTIFS(Detalhe_Registro!$A:$A,A1370,Detalhe_Registro!$D:$D,B1370)</f>
        <v>2</v>
      </c>
      <c r="G1370" s="63">
        <v>0.59090900000000002</v>
      </c>
      <c r="H1370" s="63">
        <v>0.59090900000000002</v>
      </c>
      <c r="I1370" s="62">
        <f>SUMIFS(Detalhe_Registro!$F:$F,Detalhe_Registro!$A:$A,A1370,Detalhe_Registro!$D:$D,B1370)</f>
        <v>3580</v>
      </c>
      <c r="J1370" s="63">
        <f>SUMIFS(Detalhe_Registro!$G:$G,Detalhe_Registro!$A:$A,A1370,Detalhe_Registro!$D:$D,B1370)</f>
        <v>269.86</v>
      </c>
      <c r="K1370" s="40" t="str">
        <f>IF(G1370="","",IF(G1370&lt;Premissas!$C$8,"&lt; 1,00",IF(G1370&lt;Premissas!$C$9,"1,00 – 1,19",IF(G1370&lt;Premissas!$C$10,"1,20 – 1,39",IF(G1370&lt;Premissas!$C$11,"1,40 – 1,59",IF(G1370&lt;Premissas!$C$12,"1,60 – 1,99","≥ 2,00"))))))</f>
        <v>&lt; 1,00</v>
      </c>
      <c r="L1370" s="64">
        <f>IF(G1370="","",MIN(Premissas!$C$17,IF(G1370&lt;Premissas!$C$8,Premissas!$E$7,IF(G1370&lt;Premissas!$C$9,Premissas!$E$8,IF(G1370&lt;Premissas!$C$10,Premissas!$E$9,IF(G1370&lt;Premissas!$C$11,Premissas!$E$10,IF(G1370&lt;Premissas!$C$12,Premissas!$E$11,Premissas!$E$12)))))))</f>
        <v>0</v>
      </c>
      <c r="M1370" s="65">
        <f>IF(OR(L1370="",L1370=0),0,L1370/Premissas!$C$16)</f>
        <v>0</v>
      </c>
      <c r="N1370" s="40" t="str">
        <f>IF(L1370&gt;=Premissas!$C$17,"SIM","NÃO")</f>
        <v>NÃO</v>
      </c>
    </row>
    <row r="1371" spans="1:14" ht="15" customHeight="1">
      <c r="A1371" s="40">
        <v>8</v>
      </c>
      <c r="B1371" s="40" t="s">
        <v>1040</v>
      </c>
      <c r="C1371" s="40" t="s">
        <v>1041</v>
      </c>
      <c r="D1371" s="40">
        <v>1965</v>
      </c>
      <c r="E1371" s="40" t="s">
        <v>19</v>
      </c>
      <c r="F1371" s="40">
        <f>COUNTIFS(Detalhe_Registro!$A:$A,A1371,Detalhe_Registro!$D:$D,B1371)</f>
        <v>2</v>
      </c>
      <c r="G1371" s="63">
        <v>0.227273</v>
      </c>
      <c r="H1371" s="63">
        <v>0.227273</v>
      </c>
      <c r="I1371" s="62">
        <f>SUMIFS(Detalhe_Registro!$F:$F,Detalhe_Registro!$A:$A,A1371,Detalhe_Registro!$D:$D,B1371)</f>
        <v>350</v>
      </c>
      <c r="J1371" s="63">
        <f>SUMIFS(Detalhe_Registro!$G:$G,Detalhe_Registro!$A:$A,A1371,Detalhe_Registro!$D:$D,B1371)</f>
        <v>72.56</v>
      </c>
      <c r="K1371" s="40" t="str">
        <f>IF(G1371="","",IF(G1371&lt;Premissas!$C$8,"&lt; 1,00",IF(G1371&lt;Premissas!$C$9,"1,00 – 1,19",IF(G1371&lt;Premissas!$C$10,"1,20 – 1,39",IF(G1371&lt;Premissas!$C$11,"1,40 – 1,59",IF(G1371&lt;Premissas!$C$12,"1,60 – 1,99","≥ 2,00"))))))</f>
        <v>&lt; 1,00</v>
      </c>
      <c r="L1371" s="64">
        <f>IF(G1371="","",MIN(Premissas!$C$17,IF(G1371&lt;Premissas!$C$8,Premissas!$E$7,IF(G1371&lt;Premissas!$C$9,Premissas!$E$8,IF(G1371&lt;Premissas!$C$10,Premissas!$E$9,IF(G1371&lt;Premissas!$C$11,Premissas!$E$10,IF(G1371&lt;Premissas!$C$12,Premissas!$E$11,Premissas!$E$12)))))))</f>
        <v>0</v>
      </c>
      <c r="M1371" s="65">
        <f>IF(OR(L1371="",L1371=0),0,L1371/Premissas!$C$16)</f>
        <v>0</v>
      </c>
      <c r="N1371" s="40" t="str">
        <f>IF(L1371&gt;=Premissas!$C$17,"SIM","NÃO")</f>
        <v>NÃO</v>
      </c>
    </row>
    <row r="1372" spans="1:14" ht="15" customHeight="1">
      <c r="A1372" s="40">
        <v>8</v>
      </c>
      <c r="B1372" s="40" t="s">
        <v>1232</v>
      </c>
      <c r="C1372" s="40" t="s">
        <v>1233</v>
      </c>
      <c r="D1372" s="40">
        <v>1965</v>
      </c>
      <c r="E1372" s="40" t="s">
        <v>1937</v>
      </c>
      <c r="F1372" s="40">
        <f>COUNTIFS(Detalhe_Registro!$A:$A,A1372,Detalhe_Registro!$D:$D,B1372)</f>
        <v>4</v>
      </c>
      <c r="G1372" s="63">
        <v>0.75</v>
      </c>
      <c r="H1372" s="63">
        <v>0.492647</v>
      </c>
      <c r="I1372" s="62">
        <f>SUMIFS(Detalhe_Registro!$F:$F,Detalhe_Registro!$A:$A,A1372,Detalhe_Registro!$D:$D,B1372)</f>
        <v>3196</v>
      </c>
      <c r="J1372" s="63">
        <f>SUMIFS(Detalhe_Registro!$G:$G,Detalhe_Registro!$A:$A,A1372,Detalhe_Registro!$D:$D,B1372)</f>
        <v>267.10000000000002</v>
      </c>
      <c r="K1372" s="40" t="str">
        <f>IF(G1372="","",IF(G1372&lt;Premissas!$C$8,"&lt; 1,00",IF(G1372&lt;Premissas!$C$9,"1,00 – 1,19",IF(G1372&lt;Premissas!$C$10,"1,20 – 1,39",IF(G1372&lt;Premissas!$C$11,"1,40 – 1,59",IF(G1372&lt;Premissas!$C$12,"1,60 – 1,99","≥ 2,00"))))))</f>
        <v>&lt; 1,00</v>
      </c>
      <c r="L1372" s="64">
        <f>IF(G1372="","",MIN(Premissas!$C$17,IF(G1372&lt;Premissas!$C$8,Premissas!$E$7,IF(G1372&lt;Premissas!$C$9,Premissas!$E$8,IF(G1372&lt;Premissas!$C$10,Premissas!$E$9,IF(G1372&lt;Premissas!$C$11,Premissas!$E$10,IF(G1372&lt;Premissas!$C$12,Premissas!$E$11,Premissas!$E$12)))))))</f>
        <v>0</v>
      </c>
      <c r="M1372" s="65">
        <f>IF(OR(L1372="",L1372=0),0,L1372/Premissas!$C$16)</f>
        <v>0</v>
      </c>
      <c r="N1372" s="40" t="str">
        <f>IF(L1372&gt;=Premissas!$C$17,"SIM","NÃO")</f>
        <v>NÃO</v>
      </c>
    </row>
    <row r="1373" spans="1:14" ht="15" customHeight="1">
      <c r="A1373" s="40">
        <v>8</v>
      </c>
      <c r="B1373" s="40" t="s">
        <v>822</v>
      </c>
      <c r="C1373" s="40" t="s">
        <v>823</v>
      </c>
      <c r="D1373" s="40">
        <v>7801</v>
      </c>
      <c r="E1373" s="40" t="s">
        <v>22</v>
      </c>
      <c r="F1373" s="40">
        <f>COUNTIFS(Detalhe_Registro!$A:$A,A1373,Detalhe_Registro!$D:$D,B1373)</f>
        <v>1</v>
      </c>
      <c r="G1373" s="63">
        <v>0.7</v>
      </c>
      <c r="H1373" s="63">
        <v>0.7</v>
      </c>
      <c r="I1373" s="62">
        <f>SUMIFS(Detalhe_Registro!$F:$F,Detalhe_Registro!$A:$A,A1373,Detalhe_Registro!$D:$D,B1373)</f>
        <v>2948</v>
      </c>
      <c r="J1373" s="63">
        <f>SUMIFS(Detalhe_Registro!$G:$G,Detalhe_Registro!$A:$A,A1373,Detalhe_Registro!$D:$D,B1373)</f>
        <v>209.02</v>
      </c>
      <c r="K1373" s="40" t="str">
        <f>IF(G1373="","",IF(G1373&lt;Premissas!$C$8,"&lt; 1,00",IF(G1373&lt;Premissas!$C$9,"1,00 – 1,19",IF(G1373&lt;Premissas!$C$10,"1,20 – 1,39",IF(G1373&lt;Premissas!$C$11,"1,40 – 1,59",IF(G1373&lt;Premissas!$C$12,"1,60 – 1,99","≥ 2,00"))))))</f>
        <v>&lt; 1,00</v>
      </c>
      <c r="L1373" s="64">
        <f>IF(G1373="","",MIN(Premissas!$C$17,IF(G1373&lt;Premissas!$C$8,Premissas!$E$7,IF(G1373&lt;Premissas!$C$9,Premissas!$E$8,IF(G1373&lt;Premissas!$C$10,Premissas!$E$9,IF(G1373&lt;Premissas!$C$11,Premissas!$E$10,IF(G1373&lt;Premissas!$C$12,Premissas!$E$11,Premissas!$E$12)))))))</f>
        <v>0</v>
      </c>
      <c r="M1373" s="65">
        <f>IF(OR(L1373="",L1373=0),0,L1373/Premissas!$C$16)</f>
        <v>0</v>
      </c>
      <c r="N1373" s="40" t="str">
        <f>IF(L1373&gt;=Premissas!$C$17,"SIM","NÃO")</f>
        <v>NÃO</v>
      </c>
    </row>
    <row r="1374" spans="1:14" ht="15" customHeight="1">
      <c r="A1374" s="40">
        <v>8</v>
      </c>
      <c r="B1374" s="40" t="s">
        <v>862</v>
      </c>
      <c r="C1374" s="40" t="s">
        <v>863</v>
      </c>
      <c r="D1374" s="40">
        <v>1965</v>
      </c>
      <c r="E1374" s="40" t="s">
        <v>22</v>
      </c>
      <c r="F1374" s="40">
        <f>COUNTIFS(Detalhe_Registro!$A:$A,A1374,Detalhe_Registro!$D:$D,B1374)</f>
        <v>2</v>
      </c>
      <c r="G1374" s="63">
        <v>0.85</v>
      </c>
      <c r="H1374" s="63">
        <v>0.85</v>
      </c>
      <c r="I1374" s="62">
        <f>SUMIFS(Detalhe_Registro!$F:$F,Detalhe_Registro!$A:$A,A1374,Detalhe_Registro!$D:$D,B1374)</f>
        <v>5068</v>
      </c>
      <c r="J1374" s="63">
        <f>SUMIFS(Detalhe_Registro!$G:$G,Detalhe_Registro!$A:$A,A1374,Detalhe_Registro!$D:$D,B1374)</f>
        <v>290.60000000000002</v>
      </c>
      <c r="K1374" s="40" t="str">
        <f>IF(G1374="","",IF(G1374&lt;Premissas!$C$8,"&lt; 1,00",IF(G1374&lt;Premissas!$C$9,"1,00 – 1,19",IF(G1374&lt;Premissas!$C$10,"1,20 – 1,39",IF(G1374&lt;Premissas!$C$11,"1,40 – 1,59",IF(G1374&lt;Premissas!$C$12,"1,60 – 1,99","≥ 2,00"))))))</f>
        <v>&lt; 1,00</v>
      </c>
      <c r="L1374" s="64">
        <f>IF(G1374="","",MIN(Premissas!$C$17,IF(G1374&lt;Premissas!$C$8,Premissas!$E$7,IF(G1374&lt;Premissas!$C$9,Premissas!$E$8,IF(G1374&lt;Premissas!$C$10,Premissas!$E$9,IF(G1374&lt;Premissas!$C$11,Premissas!$E$10,IF(G1374&lt;Premissas!$C$12,Premissas!$E$11,Premissas!$E$12)))))))</f>
        <v>0</v>
      </c>
      <c r="M1374" s="65">
        <f>IF(OR(L1374="",L1374=0),0,L1374/Premissas!$C$16)</f>
        <v>0</v>
      </c>
      <c r="N1374" s="40" t="str">
        <f>IF(L1374&gt;=Premissas!$C$17,"SIM","NÃO")</f>
        <v>NÃO</v>
      </c>
    </row>
    <row r="1375" spans="1:14" ht="15" customHeight="1">
      <c r="A1375" s="40">
        <v>8</v>
      </c>
      <c r="B1375" s="40" t="s">
        <v>766</v>
      </c>
      <c r="C1375" s="40" t="s">
        <v>767</v>
      </c>
      <c r="D1375" s="40">
        <v>1965</v>
      </c>
      <c r="E1375" s="40" t="s">
        <v>22</v>
      </c>
      <c r="F1375" s="40">
        <f>COUNTIFS(Detalhe_Registro!$A:$A,A1375,Detalhe_Registro!$D:$D,B1375)</f>
        <v>2</v>
      </c>
      <c r="G1375" s="63">
        <v>0.9</v>
      </c>
      <c r="H1375" s="63">
        <v>0.9</v>
      </c>
      <c r="I1375" s="62">
        <f>SUMIFS(Detalhe_Registro!$F:$F,Detalhe_Registro!$A:$A,A1375,Detalhe_Registro!$D:$D,B1375)</f>
        <v>410</v>
      </c>
      <c r="J1375" s="63">
        <f>SUMIFS(Detalhe_Registro!$G:$G,Detalhe_Registro!$A:$A,A1375,Detalhe_Registro!$D:$D,B1375)</f>
        <v>23.38</v>
      </c>
      <c r="K1375" s="40" t="str">
        <f>IF(G1375="","",IF(G1375&lt;Premissas!$C$8,"&lt; 1,00",IF(G1375&lt;Premissas!$C$9,"1,00 – 1,19",IF(G1375&lt;Premissas!$C$10,"1,20 – 1,39",IF(G1375&lt;Premissas!$C$11,"1,40 – 1,59",IF(G1375&lt;Premissas!$C$12,"1,60 – 1,99","≥ 2,00"))))))</f>
        <v>&lt; 1,00</v>
      </c>
      <c r="L1375" s="64">
        <f>IF(G1375="","",MIN(Premissas!$C$17,IF(G1375&lt;Premissas!$C$8,Premissas!$E$7,IF(G1375&lt;Premissas!$C$9,Premissas!$E$8,IF(G1375&lt;Premissas!$C$10,Premissas!$E$9,IF(G1375&lt;Premissas!$C$11,Premissas!$E$10,IF(G1375&lt;Premissas!$C$12,Premissas!$E$11,Premissas!$E$12)))))))</f>
        <v>0</v>
      </c>
      <c r="M1375" s="65">
        <f>IF(OR(L1375="",L1375=0),0,L1375/Premissas!$C$16)</f>
        <v>0</v>
      </c>
      <c r="N1375" s="40" t="str">
        <f>IF(L1375&gt;=Premissas!$C$17,"SIM","NÃO")</f>
        <v>NÃO</v>
      </c>
    </row>
    <row r="1376" spans="1:14" ht="15" customHeight="1">
      <c r="A1376" s="40">
        <v>8</v>
      </c>
      <c r="B1376" s="40" t="s">
        <v>792</v>
      </c>
      <c r="C1376" s="40" t="s">
        <v>793</v>
      </c>
      <c r="D1376" s="40">
        <v>1965</v>
      </c>
      <c r="E1376" s="40" t="s">
        <v>22</v>
      </c>
      <c r="F1376" s="40">
        <f>COUNTIFS(Detalhe_Registro!$A:$A,A1376,Detalhe_Registro!$D:$D,B1376)</f>
        <v>2</v>
      </c>
      <c r="G1376" s="63">
        <v>0.8</v>
      </c>
      <c r="H1376" s="63">
        <v>0.8</v>
      </c>
      <c r="I1376" s="62">
        <f>SUMIFS(Detalhe_Registro!$F:$F,Detalhe_Registro!$A:$A,A1376,Detalhe_Registro!$D:$D,B1376)</f>
        <v>2060</v>
      </c>
      <c r="J1376" s="63">
        <f>SUMIFS(Detalhe_Registro!$G:$G,Detalhe_Registro!$A:$A,A1376,Detalhe_Registro!$D:$D,B1376)</f>
        <v>131.78</v>
      </c>
      <c r="K1376" s="40" t="str">
        <f>IF(G1376="","",IF(G1376&lt;Premissas!$C$8,"&lt; 1,00",IF(G1376&lt;Premissas!$C$9,"1,00 – 1,19",IF(G1376&lt;Premissas!$C$10,"1,20 – 1,39",IF(G1376&lt;Premissas!$C$11,"1,40 – 1,59",IF(G1376&lt;Premissas!$C$12,"1,60 – 1,99","≥ 2,00"))))))</f>
        <v>&lt; 1,00</v>
      </c>
      <c r="L1376" s="64">
        <f>IF(G1376="","",MIN(Premissas!$C$17,IF(G1376&lt;Premissas!$C$8,Premissas!$E$7,IF(G1376&lt;Premissas!$C$9,Premissas!$E$8,IF(G1376&lt;Premissas!$C$10,Premissas!$E$9,IF(G1376&lt;Premissas!$C$11,Premissas!$E$10,IF(G1376&lt;Premissas!$C$12,Premissas!$E$11,Premissas!$E$12)))))))</f>
        <v>0</v>
      </c>
      <c r="M1376" s="65">
        <f>IF(OR(L1376="",L1376=0),0,L1376/Premissas!$C$16)</f>
        <v>0</v>
      </c>
      <c r="N1376" s="40" t="str">
        <f>IF(L1376&gt;=Premissas!$C$17,"SIM","NÃO")</f>
        <v>NÃO</v>
      </c>
    </row>
    <row r="1377" spans="1:14" ht="15" customHeight="1">
      <c r="A1377" s="40">
        <v>8</v>
      </c>
      <c r="B1377" s="40" t="s">
        <v>1120</v>
      </c>
      <c r="C1377" s="40" t="s">
        <v>1121</v>
      </c>
      <c r="D1377" s="40">
        <v>7801</v>
      </c>
      <c r="E1377" s="40" t="s">
        <v>1937</v>
      </c>
      <c r="F1377" s="40">
        <f>COUNTIFS(Detalhe_Registro!$A:$A,A1377,Detalhe_Registro!$D:$D,B1377)</f>
        <v>2</v>
      </c>
      <c r="G1377" s="63">
        <v>1.7058819999999999</v>
      </c>
      <c r="H1377" s="63">
        <v>1.3841909999999999</v>
      </c>
      <c r="I1377" s="62">
        <f>SUMIFS(Detalhe_Registro!$F:$F,Detalhe_Registro!$A:$A,A1377,Detalhe_Registro!$D:$D,B1377)</f>
        <v>2325</v>
      </c>
      <c r="J1377" s="63">
        <f>SUMIFS(Detalhe_Registro!$G:$G,Detalhe_Registro!$A:$A,A1377,Detalhe_Registro!$D:$D,B1377)</f>
        <v>134.16</v>
      </c>
      <c r="K1377" s="40" t="str">
        <f>IF(G1377="","",IF(G1377&lt;Premissas!$C$8,"&lt; 1,00",IF(G1377&lt;Premissas!$C$9,"1,00 – 1,19",IF(G1377&lt;Premissas!$C$10,"1,20 – 1,39",IF(G1377&lt;Premissas!$C$11,"1,40 – 1,59",IF(G1377&lt;Premissas!$C$12,"1,60 – 1,99","≥ 2,00"))))))</f>
        <v>1,60 – 1,99</v>
      </c>
      <c r="L1377" s="64">
        <f>IF(G1377="","",MIN(Premissas!$C$17,IF(G1377&lt;Premissas!$C$8,Premissas!$E$7,IF(G1377&lt;Premissas!$C$9,Premissas!$E$8,IF(G1377&lt;Premissas!$C$10,Premissas!$E$9,IF(G1377&lt;Premissas!$C$11,Premissas!$E$10,IF(G1377&lt;Premissas!$C$12,Premissas!$E$11,Premissas!$E$12)))))))</f>
        <v>500</v>
      </c>
      <c r="M1377" s="65">
        <f>IF(OR(L1377="",L1377=0),0,L1377/Premissas!$C$16)</f>
        <v>19.23076923076923</v>
      </c>
      <c r="N1377" s="40" t="str">
        <f>IF(L1377&gt;=Premissas!$C$17,"SIM","NÃO")</f>
        <v>NÃO</v>
      </c>
    </row>
    <row r="1378" spans="1:14" ht="15" customHeight="1">
      <c r="A1378" s="40">
        <v>8</v>
      </c>
      <c r="B1378" s="40" t="s">
        <v>1050</v>
      </c>
      <c r="C1378" s="40" t="s">
        <v>1051</v>
      </c>
      <c r="D1378" s="40">
        <v>1965</v>
      </c>
      <c r="E1378" s="40" t="s">
        <v>21</v>
      </c>
      <c r="F1378" s="40">
        <f>COUNTIFS(Detalhe_Registro!$A:$A,A1378,Detalhe_Registro!$D:$D,B1378)</f>
        <v>2</v>
      </c>
      <c r="G1378" s="63">
        <v>1.3125</v>
      </c>
      <c r="H1378" s="63">
        <v>1.3125</v>
      </c>
      <c r="I1378" s="62">
        <f>SUMIFS(Detalhe_Registro!$F:$F,Detalhe_Registro!$A:$A,A1378,Detalhe_Registro!$D:$D,B1378)</f>
        <v>5928</v>
      </c>
      <c r="J1378" s="63">
        <f>SUMIFS(Detalhe_Registro!$G:$G,Detalhe_Registro!$A:$A,A1378,Detalhe_Registro!$D:$D,B1378)</f>
        <v>277</v>
      </c>
      <c r="K1378" s="40" t="str">
        <f>IF(G1378="","",IF(G1378&lt;Premissas!$C$8,"&lt; 1,00",IF(G1378&lt;Premissas!$C$9,"1,00 – 1,19",IF(G1378&lt;Premissas!$C$10,"1,20 – 1,39",IF(G1378&lt;Premissas!$C$11,"1,40 – 1,59",IF(G1378&lt;Premissas!$C$12,"1,60 – 1,99","≥ 2,00"))))))</f>
        <v>1,20 – 1,39</v>
      </c>
      <c r="L1378" s="64">
        <f>IF(G1378="","",MIN(Premissas!$C$17,IF(G1378&lt;Premissas!$C$8,Premissas!$E$7,IF(G1378&lt;Premissas!$C$9,Premissas!$E$8,IF(G1378&lt;Premissas!$C$10,Premissas!$E$9,IF(G1378&lt;Premissas!$C$11,Premissas!$E$10,IF(G1378&lt;Premissas!$C$12,Premissas!$E$11,Premissas!$E$12)))))))</f>
        <v>200</v>
      </c>
      <c r="M1378" s="65">
        <f>IF(OR(L1378="",L1378=0),0,L1378/Premissas!$C$16)</f>
        <v>7.6923076923076925</v>
      </c>
      <c r="N1378" s="40" t="str">
        <f>IF(L1378&gt;=Premissas!$C$17,"SIM","NÃO")</f>
        <v>NÃO</v>
      </c>
    </row>
    <row r="1379" spans="1:14" ht="15" customHeight="1">
      <c r="A1379" s="40">
        <v>8</v>
      </c>
      <c r="B1379" s="40" t="s">
        <v>1054</v>
      </c>
      <c r="C1379" s="40" t="s">
        <v>1055</v>
      </c>
      <c r="D1379" s="40">
        <v>1965</v>
      </c>
      <c r="E1379" s="40" t="s">
        <v>21</v>
      </c>
      <c r="F1379" s="40">
        <f>COUNTIFS(Detalhe_Registro!$A:$A,A1379,Detalhe_Registro!$D:$D,B1379)</f>
        <v>2</v>
      </c>
      <c r="G1379" s="63">
        <v>1.8125</v>
      </c>
      <c r="H1379" s="63">
        <v>1.8125</v>
      </c>
      <c r="I1379" s="62">
        <f>SUMIFS(Detalhe_Registro!$F:$F,Detalhe_Registro!$A:$A,A1379,Detalhe_Registro!$D:$D,B1379)</f>
        <v>7350</v>
      </c>
      <c r="J1379" s="63">
        <f>SUMIFS(Detalhe_Registro!$G:$G,Detalhe_Registro!$A:$A,A1379,Detalhe_Registro!$D:$D,B1379)</f>
        <v>249.46</v>
      </c>
      <c r="K1379" s="40" t="str">
        <f>IF(G1379="","",IF(G1379&lt;Premissas!$C$8,"&lt; 1,00",IF(G1379&lt;Premissas!$C$9,"1,00 – 1,19",IF(G1379&lt;Premissas!$C$10,"1,20 – 1,39",IF(G1379&lt;Premissas!$C$11,"1,40 – 1,59",IF(G1379&lt;Premissas!$C$12,"1,60 – 1,99","≥ 2,00"))))))</f>
        <v>1,60 – 1,99</v>
      </c>
      <c r="L1379" s="64">
        <f>IF(G1379="","",MIN(Premissas!$C$17,IF(G1379&lt;Premissas!$C$8,Premissas!$E$7,IF(G1379&lt;Premissas!$C$9,Premissas!$E$8,IF(G1379&lt;Premissas!$C$10,Premissas!$E$9,IF(G1379&lt;Premissas!$C$11,Premissas!$E$10,IF(G1379&lt;Premissas!$C$12,Premissas!$E$11,Premissas!$E$12)))))))</f>
        <v>500</v>
      </c>
      <c r="M1379" s="65">
        <f>IF(OR(L1379="",L1379=0),0,L1379/Premissas!$C$16)</f>
        <v>19.23076923076923</v>
      </c>
      <c r="N1379" s="40" t="str">
        <f>IF(L1379&gt;=Premissas!$C$17,"SIM","NÃO")</f>
        <v>NÃO</v>
      </c>
    </row>
    <row r="1380" spans="1:14" ht="15" customHeight="1">
      <c r="A1380" s="40">
        <v>8</v>
      </c>
      <c r="B1380" s="40" t="s">
        <v>1236</v>
      </c>
      <c r="C1380" s="40" t="s">
        <v>1237</v>
      </c>
      <c r="D1380" s="40">
        <v>1965</v>
      </c>
      <c r="E1380" s="40" t="s">
        <v>21</v>
      </c>
      <c r="F1380" s="40">
        <f>COUNTIFS(Detalhe_Registro!$A:$A,A1380,Detalhe_Registro!$D:$D,B1380)</f>
        <v>2</v>
      </c>
      <c r="G1380" s="63">
        <v>1.25</v>
      </c>
      <c r="H1380" s="63">
        <v>1.25</v>
      </c>
      <c r="I1380" s="62">
        <f>SUMIFS(Detalhe_Registro!$F:$F,Detalhe_Registro!$A:$A,A1380,Detalhe_Registro!$D:$D,B1380)</f>
        <v>2</v>
      </c>
      <c r="J1380" s="63">
        <f>SUMIFS(Detalhe_Registro!$G:$G,Detalhe_Registro!$A:$A,A1380,Detalhe_Registro!$D:$D,B1380)</f>
        <v>0.1</v>
      </c>
      <c r="K1380" s="40" t="str">
        <f>IF(G1380="","",IF(G1380&lt;Premissas!$C$8,"&lt; 1,00",IF(G1380&lt;Premissas!$C$9,"1,00 – 1,19",IF(G1380&lt;Premissas!$C$10,"1,20 – 1,39",IF(G1380&lt;Premissas!$C$11,"1,40 – 1,59",IF(G1380&lt;Premissas!$C$12,"1,60 – 1,99","≥ 2,00"))))))</f>
        <v>1,20 – 1,39</v>
      </c>
      <c r="L1380" s="64">
        <f>IF(G1380="","",MIN(Premissas!$C$17,IF(G1380&lt;Premissas!$C$8,Premissas!$E$7,IF(G1380&lt;Premissas!$C$9,Premissas!$E$8,IF(G1380&lt;Premissas!$C$10,Premissas!$E$9,IF(G1380&lt;Premissas!$C$11,Premissas!$E$10,IF(G1380&lt;Premissas!$C$12,Premissas!$E$11,Premissas!$E$12)))))))</f>
        <v>200</v>
      </c>
      <c r="M1380" s="65">
        <f>IF(OR(L1380="",L1380=0),0,L1380/Premissas!$C$16)</f>
        <v>7.6923076923076925</v>
      </c>
      <c r="N1380" s="40" t="str">
        <f>IF(L1380&gt;=Premissas!$C$17,"SIM","NÃO")</f>
        <v>NÃO</v>
      </c>
    </row>
    <row r="1381" spans="1:14" ht="15" customHeight="1">
      <c r="A1381" s="40">
        <v>8</v>
      </c>
      <c r="B1381" s="40" t="s">
        <v>900</v>
      </c>
      <c r="C1381" s="40" t="s">
        <v>901</v>
      </c>
      <c r="D1381" s="40">
        <v>1965</v>
      </c>
      <c r="E1381" s="40" t="s">
        <v>22</v>
      </c>
      <c r="F1381" s="40">
        <f>COUNTIFS(Detalhe_Registro!$A:$A,A1381,Detalhe_Registro!$D:$D,B1381)</f>
        <v>2</v>
      </c>
      <c r="G1381" s="63">
        <v>0.35</v>
      </c>
      <c r="H1381" s="63">
        <v>0.35</v>
      </c>
      <c r="I1381" s="62">
        <f>SUMIFS(Detalhe_Registro!$F:$F,Detalhe_Registro!$A:$A,A1381,Detalhe_Registro!$D:$D,B1381)</f>
        <v>2528</v>
      </c>
      <c r="J1381" s="63">
        <f>SUMIFS(Detalhe_Registro!$G:$G,Detalhe_Registro!$A:$A,A1381,Detalhe_Registro!$D:$D,B1381)</f>
        <v>368.42</v>
      </c>
      <c r="K1381" s="40" t="str">
        <f>IF(G1381="","",IF(G1381&lt;Premissas!$C$8,"&lt; 1,00",IF(G1381&lt;Premissas!$C$9,"1,00 – 1,19",IF(G1381&lt;Premissas!$C$10,"1,20 – 1,39",IF(G1381&lt;Premissas!$C$11,"1,40 – 1,59",IF(G1381&lt;Premissas!$C$12,"1,60 – 1,99","≥ 2,00"))))))</f>
        <v>&lt; 1,00</v>
      </c>
      <c r="L1381" s="64">
        <f>IF(G1381="","",MIN(Premissas!$C$17,IF(G1381&lt;Premissas!$C$8,Premissas!$E$7,IF(G1381&lt;Premissas!$C$9,Premissas!$E$8,IF(G1381&lt;Premissas!$C$10,Premissas!$E$9,IF(G1381&lt;Premissas!$C$11,Premissas!$E$10,IF(G1381&lt;Premissas!$C$12,Premissas!$E$11,Premissas!$E$12)))))))</f>
        <v>0</v>
      </c>
      <c r="M1381" s="65">
        <f>IF(OR(L1381="",L1381=0),0,L1381/Premissas!$C$16)</f>
        <v>0</v>
      </c>
      <c r="N1381" s="40" t="str">
        <f>IF(L1381&gt;=Premissas!$C$17,"SIM","NÃO")</f>
        <v>NÃO</v>
      </c>
    </row>
    <row r="1382" spans="1:14" ht="15" customHeight="1">
      <c r="A1382" s="40">
        <v>8</v>
      </c>
      <c r="B1382" s="40" t="s">
        <v>780</v>
      </c>
      <c r="C1382" s="40" t="s">
        <v>781</v>
      </c>
      <c r="D1382" s="40">
        <v>1965</v>
      </c>
      <c r="E1382" s="40" t="s">
        <v>22</v>
      </c>
      <c r="F1382" s="40">
        <f>COUNTIFS(Detalhe_Registro!$A:$A,A1382,Detalhe_Registro!$D:$D,B1382)</f>
        <v>2</v>
      </c>
      <c r="G1382" s="63">
        <v>0.65</v>
      </c>
      <c r="H1382" s="63">
        <v>0.65</v>
      </c>
      <c r="I1382" s="62">
        <f>SUMIFS(Detalhe_Registro!$F:$F,Detalhe_Registro!$A:$A,A1382,Detalhe_Registro!$D:$D,B1382)</f>
        <v>4272</v>
      </c>
      <c r="J1382" s="63">
        <f>SUMIFS(Detalhe_Registro!$G:$G,Detalhe_Registro!$A:$A,A1382,Detalhe_Registro!$D:$D,B1382)</f>
        <v>324.36</v>
      </c>
      <c r="K1382" s="40" t="str">
        <f>IF(G1382="","",IF(G1382&lt;Premissas!$C$8,"&lt; 1,00",IF(G1382&lt;Premissas!$C$9,"1,00 – 1,19",IF(G1382&lt;Premissas!$C$10,"1,20 – 1,39",IF(G1382&lt;Premissas!$C$11,"1,40 – 1,59",IF(G1382&lt;Premissas!$C$12,"1,60 – 1,99","≥ 2,00"))))))</f>
        <v>&lt; 1,00</v>
      </c>
      <c r="L1382" s="64">
        <f>IF(G1382="","",MIN(Premissas!$C$17,IF(G1382&lt;Premissas!$C$8,Premissas!$E$7,IF(G1382&lt;Premissas!$C$9,Premissas!$E$8,IF(G1382&lt;Premissas!$C$10,Premissas!$E$9,IF(G1382&lt;Premissas!$C$11,Premissas!$E$10,IF(G1382&lt;Premissas!$C$12,Premissas!$E$11,Premissas!$E$12)))))))</f>
        <v>0</v>
      </c>
      <c r="M1382" s="65">
        <f>IF(OR(L1382="",L1382=0),0,L1382/Premissas!$C$16)</f>
        <v>0</v>
      </c>
      <c r="N1382" s="40" t="str">
        <f>IF(L1382&gt;=Premissas!$C$17,"SIM","NÃO")</f>
        <v>NÃO</v>
      </c>
    </row>
    <row r="1383" spans="1:14" ht="15" customHeight="1">
      <c r="A1383" s="40">
        <v>8</v>
      </c>
      <c r="B1383" s="40" t="s">
        <v>964</v>
      </c>
      <c r="C1383" s="40" t="s">
        <v>965</v>
      </c>
      <c r="D1383" s="40">
        <v>1965</v>
      </c>
      <c r="E1383" s="40" t="s">
        <v>19</v>
      </c>
      <c r="F1383" s="40">
        <f>COUNTIFS(Detalhe_Registro!$A:$A,A1383,Detalhe_Registro!$D:$D,B1383)</f>
        <v>2</v>
      </c>
      <c r="G1383" s="63">
        <v>0.36363600000000001</v>
      </c>
      <c r="H1383" s="63">
        <v>0.36363600000000001</v>
      </c>
      <c r="I1383" s="62">
        <f>SUMIFS(Detalhe_Registro!$F:$F,Detalhe_Registro!$A:$A,A1383,Detalhe_Registro!$D:$D,B1383)</f>
        <v>298</v>
      </c>
      <c r="J1383" s="63">
        <f>SUMIFS(Detalhe_Registro!$G:$G,Detalhe_Registro!$A:$A,A1383,Detalhe_Registro!$D:$D,B1383)</f>
        <v>38.28</v>
      </c>
      <c r="K1383" s="40" t="str">
        <f>IF(G1383="","",IF(G1383&lt;Premissas!$C$8,"&lt; 1,00",IF(G1383&lt;Premissas!$C$9,"1,00 – 1,19",IF(G1383&lt;Premissas!$C$10,"1,20 – 1,39",IF(G1383&lt;Premissas!$C$11,"1,40 – 1,59",IF(G1383&lt;Premissas!$C$12,"1,60 – 1,99","≥ 2,00"))))))</f>
        <v>&lt; 1,00</v>
      </c>
      <c r="L1383" s="64">
        <f>IF(G1383="","",MIN(Premissas!$C$17,IF(G1383&lt;Premissas!$C$8,Premissas!$E$7,IF(G1383&lt;Premissas!$C$9,Premissas!$E$8,IF(G1383&lt;Premissas!$C$10,Premissas!$E$9,IF(G1383&lt;Premissas!$C$11,Premissas!$E$10,IF(G1383&lt;Premissas!$C$12,Premissas!$E$11,Premissas!$E$12)))))))</f>
        <v>0</v>
      </c>
      <c r="M1383" s="65">
        <f>IF(OR(L1383="",L1383=0),0,L1383/Premissas!$C$16)</f>
        <v>0</v>
      </c>
      <c r="N1383" s="40" t="str">
        <f>IF(L1383&gt;=Premissas!$C$17,"SIM","NÃO")</f>
        <v>NÃO</v>
      </c>
    </row>
    <row r="1384" spans="1:14" ht="15" customHeight="1">
      <c r="A1384" s="40">
        <v>8</v>
      </c>
      <c r="B1384" s="40" t="s">
        <v>816</v>
      </c>
      <c r="C1384" s="40" t="s">
        <v>817</v>
      </c>
      <c r="D1384" s="40">
        <v>1965</v>
      </c>
      <c r="E1384" s="40" t="s">
        <v>1943</v>
      </c>
      <c r="F1384" s="40">
        <f>COUNTIFS(Detalhe_Registro!$A:$A,A1384,Detalhe_Registro!$D:$D,B1384)</f>
        <v>4</v>
      </c>
      <c r="G1384" s="63">
        <v>0.3</v>
      </c>
      <c r="H1384" s="63">
        <v>0.20882400000000001</v>
      </c>
      <c r="I1384" s="62">
        <f>SUMIFS(Detalhe_Registro!$F:$F,Detalhe_Registro!$A:$A,A1384,Detalhe_Registro!$D:$D,B1384)</f>
        <v>116</v>
      </c>
      <c r="J1384" s="63">
        <f>SUMIFS(Detalhe_Registro!$G:$G,Detalhe_Registro!$A:$A,A1384,Detalhe_Registro!$D:$D,B1384)</f>
        <v>19.96</v>
      </c>
      <c r="K1384" s="40" t="str">
        <f>IF(G1384="","",IF(G1384&lt;Premissas!$C$8,"&lt; 1,00",IF(G1384&lt;Premissas!$C$9,"1,00 – 1,19",IF(G1384&lt;Premissas!$C$10,"1,20 – 1,39",IF(G1384&lt;Premissas!$C$11,"1,40 – 1,59",IF(G1384&lt;Premissas!$C$12,"1,60 – 1,99","≥ 2,00"))))))</f>
        <v>&lt; 1,00</v>
      </c>
      <c r="L1384" s="64">
        <f>IF(G1384="","",MIN(Premissas!$C$17,IF(G1384&lt;Premissas!$C$8,Premissas!$E$7,IF(G1384&lt;Premissas!$C$9,Premissas!$E$8,IF(G1384&lt;Premissas!$C$10,Premissas!$E$9,IF(G1384&lt;Premissas!$C$11,Premissas!$E$10,IF(G1384&lt;Premissas!$C$12,Premissas!$E$11,Premissas!$E$12)))))))</f>
        <v>0</v>
      </c>
      <c r="M1384" s="65">
        <f>IF(OR(L1384="",L1384=0),0,L1384/Premissas!$C$16)</f>
        <v>0</v>
      </c>
      <c r="N1384" s="40" t="str">
        <f>IF(L1384&gt;=Premissas!$C$17,"SIM","NÃO")</f>
        <v>NÃO</v>
      </c>
    </row>
    <row r="1385" spans="1:14" ht="15" customHeight="1">
      <c r="A1385" s="40">
        <v>8</v>
      </c>
      <c r="B1385" s="40" t="s">
        <v>1156</v>
      </c>
      <c r="C1385" s="40" t="s">
        <v>1157</v>
      </c>
      <c r="D1385" s="40">
        <v>1965</v>
      </c>
      <c r="E1385" s="40" t="s">
        <v>21</v>
      </c>
      <c r="F1385" s="40">
        <f>COUNTIFS(Detalhe_Registro!$A:$A,A1385,Detalhe_Registro!$D:$D,B1385)</f>
        <v>2</v>
      </c>
      <c r="G1385" s="63">
        <v>1.5625</v>
      </c>
      <c r="H1385" s="63">
        <v>1.5625</v>
      </c>
      <c r="I1385" s="62">
        <f>SUMIFS(Detalhe_Registro!$F:$F,Detalhe_Registro!$A:$A,A1385,Detalhe_Registro!$D:$D,B1385)</f>
        <v>6148</v>
      </c>
      <c r="J1385" s="63">
        <f>SUMIFS(Detalhe_Registro!$G:$G,Detalhe_Registro!$A:$A,A1385,Detalhe_Registro!$D:$D,B1385)</f>
        <v>242.42</v>
      </c>
      <c r="K1385" s="40" t="str">
        <f>IF(G1385="","",IF(G1385&lt;Premissas!$C$8,"&lt; 1,00",IF(G1385&lt;Premissas!$C$9,"1,00 – 1,19",IF(G1385&lt;Premissas!$C$10,"1,20 – 1,39",IF(G1385&lt;Premissas!$C$11,"1,40 – 1,59",IF(G1385&lt;Premissas!$C$12,"1,60 – 1,99","≥ 2,00"))))))</f>
        <v>1,40 – 1,59</v>
      </c>
      <c r="L1385" s="64">
        <f>IF(G1385="","",MIN(Premissas!$C$17,IF(G1385&lt;Premissas!$C$8,Premissas!$E$7,IF(G1385&lt;Premissas!$C$9,Premissas!$E$8,IF(G1385&lt;Premissas!$C$10,Premissas!$E$9,IF(G1385&lt;Premissas!$C$11,Premissas!$E$10,IF(G1385&lt;Premissas!$C$12,Premissas!$E$11,Premissas!$E$12)))))))</f>
        <v>350</v>
      </c>
      <c r="M1385" s="65">
        <f>IF(OR(L1385="",L1385=0),0,L1385/Premissas!$C$16)</f>
        <v>13.461538461538462</v>
      </c>
      <c r="N1385" s="40" t="str">
        <f>IF(L1385&gt;=Premissas!$C$17,"SIM","NÃO")</f>
        <v>NÃO</v>
      </c>
    </row>
    <row r="1386" spans="1:14" ht="15" customHeight="1">
      <c r="A1386" s="40">
        <v>8</v>
      </c>
      <c r="B1386" s="40" t="s">
        <v>1274</v>
      </c>
      <c r="C1386" s="40" t="s">
        <v>1275</v>
      </c>
      <c r="D1386" s="40">
        <v>1965</v>
      </c>
      <c r="E1386" s="40" t="s">
        <v>21</v>
      </c>
      <c r="F1386" s="40">
        <f>COUNTIFS(Detalhe_Registro!$A:$A,A1386,Detalhe_Registro!$D:$D,B1386)</f>
        <v>2</v>
      </c>
      <c r="G1386" s="63">
        <v>0.6875</v>
      </c>
      <c r="H1386" s="63">
        <v>0.6875</v>
      </c>
      <c r="I1386" s="62">
        <f>SUMIFS(Detalhe_Registro!$F:$F,Detalhe_Registro!$A:$A,A1386,Detalhe_Registro!$D:$D,B1386)</f>
        <v>1240</v>
      </c>
      <c r="J1386" s="63">
        <f>SUMIFS(Detalhe_Registro!$G:$G,Detalhe_Registro!$A:$A,A1386,Detalhe_Registro!$D:$D,B1386)</f>
        <v>109.12</v>
      </c>
      <c r="K1386" s="40" t="str">
        <f>IF(G1386="","",IF(G1386&lt;Premissas!$C$8,"&lt; 1,00",IF(G1386&lt;Premissas!$C$9,"1,00 – 1,19",IF(G1386&lt;Premissas!$C$10,"1,20 – 1,39",IF(G1386&lt;Premissas!$C$11,"1,40 – 1,59",IF(G1386&lt;Premissas!$C$12,"1,60 – 1,99","≥ 2,00"))))))</f>
        <v>&lt; 1,00</v>
      </c>
      <c r="L1386" s="64">
        <f>IF(G1386="","",MIN(Premissas!$C$17,IF(G1386&lt;Premissas!$C$8,Premissas!$E$7,IF(G1386&lt;Premissas!$C$9,Premissas!$E$8,IF(G1386&lt;Premissas!$C$10,Premissas!$E$9,IF(G1386&lt;Premissas!$C$11,Premissas!$E$10,IF(G1386&lt;Premissas!$C$12,Premissas!$E$11,Premissas!$E$12)))))))</f>
        <v>0</v>
      </c>
      <c r="M1386" s="65">
        <f>IF(OR(L1386="",L1386=0),0,L1386/Premissas!$C$16)</f>
        <v>0</v>
      </c>
      <c r="N1386" s="40" t="str">
        <f>IF(L1386&gt;=Premissas!$C$17,"SIM","NÃO")</f>
        <v>NÃO</v>
      </c>
    </row>
    <row r="1387" spans="1:14" ht="15" customHeight="1">
      <c r="A1387" s="40">
        <v>8</v>
      </c>
      <c r="B1387" s="40" t="s">
        <v>1926</v>
      </c>
      <c r="C1387" s="40" t="s">
        <v>1927</v>
      </c>
      <c r="D1387" s="40">
        <v>7801</v>
      </c>
      <c r="E1387" s="40" t="s">
        <v>1937</v>
      </c>
      <c r="F1387" s="40">
        <f>COUNTIFS(Detalhe_Registro!$A:$A,A1387,Detalhe_Registro!$D:$D,B1387)</f>
        <v>2</v>
      </c>
      <c r="G1387" s="63">
        <v>1</v>
      </c>
      <c r="H1387" s="63">
        <v>0.85294099999999995</v>
      </c>
      <c r="I1387" s="62">
        <f>SUMIFS(Detalhe_Registro!$F:$F,Detalhe_Registro!$A:$A,A1387,Detalhe_Registro!$D:$D,B1387)</f>
        <v>588</v>
      </c>
      <c r="J1387" s="63">
        <f>SUMIFS(Detalhe_Registro!$G:$G,Detalhe_Registro!$A:$A,A1387,Detalhe_Registro!$D:$D,B1387)</f>
        <v>46.83</v>
      </c>
      <c r="K1387" s="40" t="str">
        <f>IF(G1387="","",IF(G1387&lt;Premissas!$C$8,"&lt; 1,00",IF(G1387&lt;Premissas!$C$9,"1,00 – 1,19",IF(G1387&lt;Premissas!$C$10,"1,20 – 1,39",IF(G1387&lt;Premissas!$C$11,"1,40 – 1,59",IF(G1387&lt;Premissas!$C$12,"1,60 – 1,99","≥ 2,00"))))))</f>
        <v>1,00 – 1,19</v>
      </c>
      <c r="L1387" s="64">
        <f>IF(G1387="","",MIN(Premissas!$C$17,IF(G1387&lt;Premissas!$C$8,Premissas!$E$7,IF(G1387&lt;Premissas!$C$9,Premissas!$E$8,IF(G1387&lt;Premissas!$C$10,Premissas!$E$9,IF(G1387&lt;Premissas!$C$11,Premissas!$E$10,IF(G1387&lt;Premissas!$C$12,Premissas!$E$11,Premissas!$E$12)))))))</f>
        <v>100</v>
      </c>
      <c r="M1387" s="65">
        <f>IF(OR(L1387="",L1387=0),0,L1387/Premissas!$C$16)</f>
        <v>3.8461538461538463</v>
      </c>
      <c r="N1387" s="40" t="str">
        <f>IF(L1387&gt;=Premissas!$C$17,"SIM","NÃO")</f>
        <v>NÃO</v>
      </c>
    </row>
    <row r="1388" spans="1:14" ht="15" customHeight="1">
      <c r="A1388" s="40">
        <v>8</v>
      </c>
      <c r="B1388" s="40" t="s">
        <v>1150</v>
      </c>
      <c r="C1388" s="40" t="s">
        <v>1151</v>
      </c>
      <c r="D1388" s="40">
        <v>1965</v>
      </c>
      <c r="E1388" s="40" t="s">
        <v>22</v>
      </c>
      <c r="F1388" s="40">
        <f>COUNTIFS(Detalhe_Registro!$A:$A,A1388,Detalhe_Registro!$D:$D,B1388)</f>
        <v>2</v>
      </c>
      <c r="G1388" s="63">
        <v>0.35</v>
      </c>
      <c r="H1388" s="63">
        <v>0.35</v>
      </c>
      <c r="I1388" s="62">
        <f>SUMIFS(Detalhe_Registro!$F:$F,Detalhe_Registro!$A:$A,A1388,Detalhe_Registro!$D:$D,B1388)</f>
        <v>2306</v>
      </c>
      <c r="J1388" s="63">
        <f>SUMIFS(Detalhe_Registro!$G:$G,Detalhe_Registro!$A:$A,A1388,Detalhe_Registro!$D:$D,B1388)</f>
        <v>324.64</v>
      </c>
      <c r="K1388" s="40" t="str">
        <f>IF(G1388="","",IF(G1388&lt;Premissas!$C$8,"&lt; 1,00",IF(G1388&lt;Premissas!$C$9,"1,00 – 1,19",IF(G1388&lt;Premissas!$C$10,"1,20 – 1,39",IF(G1388&lt;Premissas!$C$11,"1,40 – 1,59",IF(G1388&lt;Premissas!$C$12,"1,60 – 1,99","≥ 2,00"))))))</f>
        <v>&lt; 1,00</v>
      </c>
      <c r="L1388" s="64">
        <f>IF(G1388="","",MIN(Premissas!$C$17,IF(G1388&lt;Premissas!$C$8,Premissas!$E$7,IF(G1388&lt;Premissas!$C$9,Premissas!$E$8,IF(G1388&lt;Premissas!$C$10,Premissas!$E$9,IF(G1388&lt;Premissas!$C$11,Premissas!$E$10,IF(G1388&lt;Premissas!$C$12,Premissas!$E$11,Premissas!$E$12)))))))</f>
        <v>0</v>
      </c>
      <c r="M1388" s="65">
        <f>IF(OR(L1388="",L1388=0),0,L1388/Premissas!$C$16)</f>
        <v>0</v>
      </c>
      <c r="N1388" s="40" t="str">
        <f>IF(L1388&gt;=Premissas!$C$17,"SIM","NÃO")</f>
        <v>NÃO</v>
      </c>
    </row>
    <row r="1389" spans="1:14" ht="15" customHeight="1">
      <c r="A1389" s="40">
        <v>8</v>
      </c>
      <c r="B1389" s="40" t="s">
        <v>918</v>
      </c>
      <c r="C1389" s="40" t="s">
        <v>919</v>
      </c>
      <c r="D1389" s="40">
        <v>1965</v>
      </c>
      <c r="E1389" s="40" t="s">
        <v>19</v>
      </c>
      <c r="F1389" s="40">
        <f>COUNTIFS(Detalhe_Registro!$A:$A,A1389,Detalhe_Registro!$D:$D,B1389)</f>
        <v>2</v>
      </c>
      <c r="G1389" s="63">
        <v>1.454545</v>
      </c>
      <c r="H1389" s="63">
        <v>1.454545</v>
      </c>
      <c r="I1389" s="62">
        <f>SUMIFS(Detalhe_Registro!$F:$F,Detalhe_Registro!$A:$A,A1389,Detalhe_Registro!$D:$D,B1389)</f>
        <v>886</v>
      </c>
      <c r="J1389" s="63">
        <f>SUMIFS(Detalhe_Registro!$G:$G,Detalhe_Registro!$A:$A,A1389,Detalhe_Registro!$D:$D,B1389)</f>
        <v>27.74</v>
      </c>
      <c r="K1389" s="40" t="str">
        <f>IF(G1389="","",IF(G1389&lt;Premissas!$C$8,"&lt; 1,00",IF(G1389&lt;Premissas!$C$9,"1,00 – 1,19",IF(G1389&lt;Premissas!$C$10,"1,20 – 1,39",IF(G1389&lt;Premissas!$C$11,"1,40 – 1,59",IF(G1389&lt;Premissas!$C$12,"1,60 – 1,99","≥ 2,00"))))))</f>
        <v>1,40 – 1,59</v>
      </c>
      <c r="L1389" s="64">
        <f>IF(G1389="","",MIN(Premissas!$C$17,IF(G1389&lt;Premissas!$C$8,Premissas!$E$7,IF(G1389&lt;Premissas!$C$9,Premissas!$E$8,IF(G1389&lt;Premissas!$C$10,Premissas!$E$9,IF(G1389&lt;Premissas!$C$11,Premissas!$E$10,IF(G1389&lt;Premissas!$C$12,Premissas!$E$11,Premissas!$E$12)))))))</f>
        <v>350</v>
      </c>
      <c r="M1389" s="65">
        <f>IF(OR(L1389="",L1389=0),0,L1389/Premissas!$C$16)</f>
        <v>13.461538461538462</v>
      </c>
      <c r="N1389" s="40" t="str">
        <f>IF(L1389&gt;=Premissas!$C$17,"SIM","NÃO")</f>
        <v>NÃO</v>
      </c>
    </row>
    <row r="1390" spans="1:14" ht="15" customHeight="1">
      <c r="A1390" s="40">
        <v>8</v>
      </c>
      <c r="B1390" s="40" t="s">
        <v>922</v>
      </c>
      <c r="C1390" s="40" t="s">
        <v>923</v>
      </c>
      <c r="D1390" s="40">
        <v>1965</v>
      </c>
      <c r="E1390" s="40" t="s">
        <v>22</v>
      </c>
      <c r="F1390" s="40">
        <f>COUNTIFS(Detalhe_Registro!$A:$A,A1390,Detalhe_Registro!$D:$D,B1390)</f>
        <v>2</v>
      </c>
      <c r="G1390" s="63">
        <v>0.35</v>
      </c>
      <c r="H1390" s="63">
        <v>0.35</v>
      </c>
      <c r="I1390" s="62">
        <f>SUMIFS(Detalhe_Registro!$F:$F,Detalhe_Registro!$A:$A,A1390,Detalhe_Registro!$D:$D,B1390)</f>
        <v>2162</v>
      </c>
      <c r="J1390" s="63">
        <f>SUMIFS(Detalhe_Registro!$G:$G,Detalhe_Registro!$A:$A,A1390,Detalhe_Registro!$D:$D,B1390)</f>
        <v>330.14</v>
      </c>
      <c r="K1390" s="40" t="str">
        <f>IF(G1390="","",IF(G1390&lt;Premissas!$C$8,"&lt; 1,00",IF(G1390&lt;Premissas!$C$9,"1,00 – 1,19",IF(G1390&lt;Premissas!$C$10,"1,20 – 1,39",IF(G1390&lt;Premissas!$C$11,"1,40 – 1,59",IF(G1390&lt;Premissas!$C$12,"1,60 – 1,99","≥ 2,00"))))))</f>
        <v>&lt; 1,00</v>
      </c>
      <c r="L1390" s="64">
        <f>IF(G1390="","",MIN(Premissas!$C$17,IF(G1390&lt;Premissas!$C$8,Premissas!$E$7,IF(G1390&lt;Premissas!$C$9,Premissas!$E$8,IF(G1390&lt;Premissas!$C$10,Premissas!$E$9,IF(G1390&lt;Premissas!$C$11,Premissas!$E$10,IF(G1390&lt;Premissas!$C$12,Premissas!$E$11,Premissas!$E$12)))))))</f>
        <v>0</v>
      </c>
      <c r="M1390" s="65">
        <f>IF(OR(L1390="",L1390=0),0,L1390/Premissas!$C$16)</f>
        <v>0</v>
      </c>
      <c r="N1390" s="40" t="str">
        <f>IF(L1390&gt;=Premissas!$C$17,"SIM","NÃO")</f>
        <v>NÃO</v>
      </c>
    </row>
    <row r="1391" spans="1:14" ht="15" customHeight="1">
      <c r="A1391" s="40">
        <v>8</v>
      </c>
      <c r="B1391" s="40" t="s">
        <v>1168</v>
      </c>
      <c r="C1391" s="40" t="s">
        <v>1169</v>
      </c>
      <c r="D1391" s="40">
        <v>1965</v>
      </c>
      <c r="E1391" s="40" t="s">
        <v>19</v>
      </c>
      <c r="F1391" s="40">
        <f>COUNTIFS(Detalhe_Registro!$A:$A,A1391,Detalhe_Registro!$D:$D,B1391)</f>
        <v>2</v>
      </c>
      <c r="G1391" s="63">
        <v>1</v>
      </c>
      <c r="H1391" s="63">
        <v>1</v>
      </c>
      <c r="I1391" s="62">
        <f>SUMIFS(Detalhe_Registro!$F:$F,Detalhe_Registro!$A:$A,A1391,Detalhe_Registro!$D:$D,B1391)</f>
        <v>242</v>
      </c>
      <c r="J1391" s="63">
        <f>SUMIFS(Detalhe_Registro!$G:$G,Detalhe_Registro!$A:$A,A1391,Detalhe_Registro!$D:$D,B1391)</f>
        <v>10.98</v>
      </c>
      <c r="K1391" s="40" t="str">
        <f>IF(G1391="","",IF(G1391&lt;Premissas!$C$8,"&lt; 1,00",IF(G1391&lt;Premissas!$C$9,"1,00 – 1,19",IF(G1391&lt;Premissas!$C$10,"1,20 – 1,39",IF(G1391&lt;Premissas!$C$11,"1,40 – 1,59",IF(G1391&lt;Premissas!$C$12,"1,60 – 1,99","≥ 2,00"))))))</f>
        <v>1,00 – 1,19</v>
      </c>
      <c r="L1391" s="64">
        <f>IF(G1391="","",MIN(Premissas!$C$17,IF(G1391&lt;Premissas!$C$8,Premissas!$E$7,IF(G1391&lt;Premissas!$C$9,Premissas!$E$8,IF(G1391&lt;Premissas!$C$10,Premissas!$E$9,IF(G1391&lt;Premissas!$C$11,Premissas!$E$10,IF(G1391&lt;Premissas!$C$12,Premissas!$E$11,Premissas!$E$12)))))))</f>
        <v>100</v>
      </c>
      <c r="M1391" s="65">
        <f>IF(OR(L1391="",L1391=0),0,L1391/Premissas!$C$16)</f>
        <v>3.8461538461538463</v>
      </c>
      <c r="N1391" s="40" t="str">
        <f>IF(L1391&gt;=Premissas!$C$17,"SIM","NÃO")</f>
        <v>NÃO</v>
      </c>
    </row>
    <row r="1392" spans="1:14" ht="15" customHeight="1">
      <c r="A1392" s="40">
        <v>8</v>
      </c>
      <c r="B1392" s="40" t="s">
        <v>1032</v>
      </c>
      <c r="C1392" s="40" t="s">
        <v>1033</v>
      </c>
      <c r="D1392" s="40">
        <v>1965</v>
      </c>
      <c r="E1392" s="40" t="s">
        <v>21</v>
      </c>
      <c r="F1392" s="40">
        <f>COUNTIFS(Detalhe_Registro!$A:$A,A1392,Detalhe_Registro!$D:$D,B1392)</f>
        <v>2</v>
      </c>
      <c r="G1392" s="63">
        <v>1.1875</v>
      </c>
      <c r="H1392" s="63">
        <v>1.1875</v>
      </c>
      <c r="I1392" s="62">
        <f>SUMIFS(Detalhe_Registro!$F:$F,Detalhe_Registro!$A:$A,A1392,Detalhe_Registro!$D:$D,B1392)</f>
        <v>5286</v>
      </c>
      <c r="J1392" s="63">
        <f>SUMIFS(Detalhe_Registro!$G:$G,Detalhe_Registro!$A:$A,A1392,Detalhe_Registro!$D:$D,B1392)</f>
        <v>285.16000000000003</v>
      </c>
      <c r="K1392" s="40" t="str">
        <f>IF(G1392="","",IF(G1392&lt;Premissas!$C$8,"&lt; 1,00",IF(G1392&lt;Premissas!$C$9,"1,00 – 1,19",IF(G1392&lt;Premissas!$C$10,"1,20 – 1,39",IF(G1392&lt;Premissas!$C$11,"1,40 – 1,59",IF(G1392&lt;Premissas!$C$12,"1,60 – 1,99","≥ 2,00"))))))</f>
        <v>1,00 – 1,19</v>
      </c>
      <c r="L1392" s="64">
        <f>IF(G1392="","",MIN(Premissas!$C$17,IF(G1392&lt;Premissas!$C$8,Premissas!$E$7,IF(G1392&lt;Premissas!$C$9,Premissas!$E$8,IF(G1392&lt;Premissas!$C$10,Premissas!$E$9,IF(G1392&lt;Premissas!$C$11,Premissas!$E$10,IF(G1392&lt;Premissas!$C$12,Premissas!$E$11,Premissas!$E$12)))))))</f>
        <v>100</v>
      </c>
      <c r="M1392" s="65">
        <f>IF(OR(L1392="",L1392=0),0,L1392/Premissas!$C$16)</f>
        <v>3.8461538461538463</v>
      </c>
      <c r="N1392" s="40" t="str">
        <f>IF(L1392&gt;=Premissas!$C$17,"SIM","NÃO")</f>
        <v>NÃO</v>
      </c>
    </row>
    <row r="1393" spans="1:14" ht="15" customHeight="1">
      <c r="A1393" s="40">
        <v>8</v>
      </c>
      <c r="B1393" s="40" t="s">
        <v>1868</v>
      </c>
      <c r="C1393" s="40" t="s">
        <v>1869</v>
      </c>
      <c r="D1393" s="40">
        <v>1965</v>
      </c>
      <c r="E1393" s="40" t="s">
        <v>21</v>
      </c>
      <c r="F1393" s="40">
        <f>COUNTIFS(Detalhe_Registro!$A:$A,A1393,Detalhe_Registro!$D:$D,B1393)</f>
        <v>2</v>
      </c>
      <c r="G1393" s="63">
        <v>0.1875</v>
      </c>
      <c r="H1393" s="63">
        <v>0.1875</v>
      </c>
      <c r="I1393" s="62">
        <f>SUMIFS(Detalhe_Registro!$F:$F,Detalhe_Registro!$A:$A,A1393,Detalhe_Registro!$D:$D,B1393)</f>
        <v>40</v>
      </c>
      <c r="J1393" s="63">
        <f>SUMIFS(Detalhe_Registro!$G:$G,Detalhe_Registro!$A:$A,A1393,Detalhe_Registro!$D:$D,B1393)</f>
        <v>14.24</v>
      </c>
      <c r="K1393" s="40" t="str">
        <f>IF(G1393="","",IF(G1393&lt;Premissas!$C$8,"&lt; 1,00",IF(G1393&lt;Premissas!$C$9,"1,00 – 1,19",IF(G1393&lt;Premissas!$C$10,"1,20 – 1,39",IF(G1393&lt;Premissas!$C$11,"1,40 – 1,59",IF(G1393&lt;Premissas!$C$12,"1,60 – 1,99","≥ 2,00"))))))</f>
        <v>&lt; 1,00</v>
      </c>
      <c r="L1393" s="64">
        <f>IF(G1393="","",MIN(Premissas!$C$17,IF(G1393&lt;Premissas!$C$8,Premissas!$E$7,IF(G1393&lt;Premissas!$C$9,Premissas!$E$8,IF(G1393&lt;Premissas!$C$10,Premissas!$E$9,IF(G1393&lt;Premissas!$C$11,Premissas!$E$10,IF(G1393&lt;Premissas!$C$12,Premissas!$E$11,Premissas!$E$12)))))))</f>
        <v>0</v>
      </c>
      <c r="M1393" s="65">
        <f>IF(OR(L1393="",L1393=0),0,L1393/Premissas!$C$16)</f>
        <v>0</v>
      </c>
      <c r="N1393" s="40" t="str">
        <f>IF(L1393&gt;=Premissas!$C$17,"SIM","NÃO")</f>
        <v>NÃO</v>
      </c>
    </row>
    <row r="1394" spans="1:14" ht="15" customHeight="1">
      <c r="A1394" s="40">
        <v>8</v>
      </c>
      <c r="B1394" s="40" t="s">
        <v>1908</v>
      </c>
      <c r="C1394" s="40" t="s">
        <v>1909</v>
      </c>
      <c r="D1394" s="40">
        <v>1965</v>
      </c>
      <c r="E1394" s="40" t="s">
        <v>19</v>
      </c>
      <c r="F1394" s="40">
        <f>COUNTIFS(Detalhe_Registro!$A:$A,A1394,Detalhe_Registro!$D:$D,B1394)</f>
        <v>2</v>
      </c>
      <c r="G1394" s="63">
        <v>0.13636400000000001</v>
      </c>
      <c r="H1394" s="63">
        <v>0.13636400000000001</v>
      </c>
      <c r="I1394" s="62">
        <f>SUMIFS(Detalhe_Registro!$F:$F,Detalhe_Registro!$A:$A,A1394,Detalhe_Registro!$D:$D,B1394)</f>
        <v>22</v>
      </c>
      <c r="J1394" s="63">
        <f>SUMIFS(Detalhe_Registro!$G:$G,Detalhe_Registro!$A:$A,A1394,Detalhe_Registro!$D:$D,B1394)</f>
        <v>8.4600000000000009</v>
      </c>
      <c r="K1394" s="40" t="str">
        <f>IF(G1394="","",IF(G1394&lt;Premissas!$C$8,"&lt; 1,00",IF(G1394&lt;Premissas!$C$9,"1,00 – 1,19",IF(G1394&lt;Premissas!$C$10,"1,20 – 1,39",IF(G1394&lt;Premissas!$C$11,"1,40 – 1,59",IF(G1394&lt;Premissas!$C$12,"1,60 – 1,99","≥ 2,00"))))))</f>
        <v>&lt; 1,00</v>
      </c>
      <c r="L1394" s="64">
        <f>IF(G1394="","",MIN(Premissas!$C$17,IF(G1394&lt;Premissas!$C$8,Premissas!$E$7,IF(G1394&lt;Premissas!$C$9,Premissas!$E$8,IF(G1394&lt;Premissas!$C$10,Premissas!$E$9,IF(G1394&lt;Premissas!$C$11,Premissas!$E$10,IF(G1394&lt;Premissas!$C$12,Premissas!$E$11,Premissas!$E$12)))))))</f>
        <v>0</v>
      </c>
      <c r="M1394" s="65">
        <f>IF(OR(L1394="",L1394=0),0,L1394/Premissas!$C$16)</f>
        <v>0</v>
      </c>
      <c r="N1394" s="40" t="str">
        <f>IF(L1394&gt;=Premissas!$C$17,"SIM","NÃO")</f>
        <v>NÃO</v>
      </c>
    </row>
    <row r="1395" spans="1:14" ht="15" customHeight="1">
      <c r="A1395" s="40">
        <v>8</v>
      </c>
      <c r="B1395" s="40" t="s">
        <v>1058</v>
      </c>
      <c r="C1395" s="40" t="s">
        <v>1059</v>
      </c>
      <c r="D1395" s="40">
        <v>1965</v>
      </c>
      <c r="E1395" s="40" t="s">
        <v>21</v>
      </c>
      <c r="F1395" s="40">
        <f>COUNTIFS(Detalhe_Registro!$A:$A,A1395,Detalhe_Registro!$D:$D,B1395)</f>
        <v>2</v>
      </c>
      <c r="G1395" s="63">
        <v>0.125</v>
      </c>
      <c r="H1395" s="63">
        <v>0.125</v>
      </c>
      <c r="I1395" s="62">
        <f>SUMIFS(Detalhe_Registro!$F:$F,Detalhe_Registro!$A:$A,A1395,Detalhe_Registro!$D:$D,B1395)</f>
        <v>4</v>
      </c>
      <c r="J1395" s="63">
        <f>SUMIFS(Detalhe_Registro!$G:$G,Detalhe_Registro!$A:$A,A1395,Detalhe_Registro!$D:$D,B1395)</f>
        <v>2.66</v>
      </c>
      <c r="K1395" s="40" t="str">
        <f>IF(G1395="","",IF(G1395&lt;Premissas!$C$8,"&lt; 1,00",IF(G1395&lt;Premissas!$C$9,"1,00 – 1,19",IF(G1395&lt;Premissas!$C$10,"1,20 – 1,39",IF(G1395&lt;Premissas!$C$11,"1,40 – 1,59",IF(G1395&lt;Premissas!$C$12,"1,60 – 1,99","≥ 2,00"))))))</f>
        <v>&lt; 1,00</v>
      </c>
      <c r="L1395" s="64">
        <f>IF(G1395="","",MIN(Premissas!$C$17,IF(G1395&lt;Premissas!$C$8,Premissas!$E$7,IF(G1395&lt;Premissas!$C$9,Premissas!$E$8,IF(G1395&lt;Premissas!$C$10,Premissas!$E$9,IF(G1395&lt;Premissas!$C$11,Premissas!$E$10,IF(G1395&lt;Premissas!$C$12,Premissas!$E$11,Premissas!$E$12)))))))</f>
        <v>0</v>
      </c>
      <c r="M1395" s="65">
        <f>IF(OR(L1395="",L1395=0),0,L1395/Premissas!$C$16)</f>
        <v>0</v>
      </c>
      <c r="N1395" s="40" t="str">
        <f>IF(L1395&gt;=Premissas!$C$17,"SIM","NÃO")</f>
        <v>NÃO</v>
      </c>
    </row>
    <row r="1396" spans="1:14" ht="15" customHeight="1">
      <c r="A1396" s="40">
        <v>8</v>
      </c>
      <c r="B1396" s="40" t="s">
        <v>994</v>
      </c>
      <c r="C1396" s="40" t="s">
        <v>995</v>
      </c>
      <c r="D1396" s="40">
        <v>1965</v>
      </c>
      <c r="E1396" s="40" t="s">
        <v>19</v>
      </c>
      <c r="F1396" s="40">
        <f>COUNTIFS(Detalhe_Registro!$A:$A,A1396,Detalhe_Registro!$D:$D,B1396)</f>
        <v>2</v>
      </c>
      <c r="G1396" s="63">
        <v>0.272727</v>
      </c>
      <c r="H1396" s="63">
        <v>0.272727</v>
      </c>
      <c r="I1396" s="62">
        <f>SUMIFS(Detalhe_Registro!$F:$F,Detalhe_Registro!$A:$A,A1396,Detalhe_Registro!$D:$D,B1396)</f>
        <v>412</v>
      </c>
      <c r="J1396" s="63">
        <f>SUMIFS(Detalhe_Registro!$G:$G,Detalhe_Registro!$A:$A,A1396,Detalhe_Registro!$D:$D,B1396)</f>
        <v>68.58</v>
      </c>
      <c r="K1396" s="40" t="str">
        <f>IF(G1396="","",IF(G1396&lt;Premissas!$C$8,"&lt; 1,00",IF(G1396&lt;Premissas!$C$9,"1,00 – 1,19",IF(G1396&lt;Premissas!$C$10,"1,20 – 1,39",IF(G1396&lt;Premissas!$C$11,"1,40 – 1,59",IF(G1396&lt;Premissas!$C$12,"1,60 – 1,99","≥ 2,00"))))))</f>
        <v>&lt; 1,00</v>
      </c>
      <c r="L1396" s="64">
        <f>IF(G1396="","",MIN(Premissas!$C$17,IF(G1396&lt;Premissas!$C$8,Premissas!$E$7,IF(G1396&lt;Premissas!$C$9,Premissas!$E$8,IF(G1396&lt;Premissas!$C$10,Premissas!$E$9,IF(G1396&lt;Premissas!$C$11,Premissas!$E$10,IF(G1396&lt;Premissas!$C$12,Premissas!$E$11,Premissas!$E$12)))))))</f>
        <v>0</v>
      </c>
      <c r="M1396" s="65">
        <f>IF(OR(L1396="",L1396=0),0,L1396/Premissas!$C$16)</f>
        <v>0</v>
      </c>
      <c r="N1396" s="40" t="str">
        <f>IF(L1396&gt;=Premissas!$C$17,"SIM","NÃO")</f>
        <v>NÃO</v>
      </c>
    </row>
    <row r="1397" spans="1:14" ht="15" customHeight="1">
      <c r="A1397" s="40">
        <v>8</v>
      </c>
      <c r="B1397" s="40" t="s">
        <v>1052</v>
      </c>
      <c r="C1397" s="40" t="s">
        <v>1053</v>
      </c>
      <c r="D1397" s="40">
        <v>1965</v>
      </c>
      <c r="E1397" s="40" t="s">
        <v>19</v>
      </c>
      <c r="F1397" s="40">
        <f>COUNTIFS(Detalhe_Registro!$A:$A,A1397,Detalhe_Registro!$D:$D,B1397)</f>
        <v>2</v>
      </c>
      <c r="G1397" s="63">
        <v>1.545455</v>
      </c>
      <c r="H1397" s="63">
        <v>1.545455</v>
      </c>
      <c r="I1397" s="62">
        <f>SUMIFS(Detalhe_Registro!$F:$F,Detalhe_Registro!$A:$A,A1397,Detalhe_Registro!$D:$D,B1397)</f>
        <v>986</v>
      </c>
      <c r="J1397" s="63">
        <f>SUMIFS(Detalhe_Registro!$G:$G,Detalhe_Registro!$A:$A,A1397,Detalhe_Registro!$D:$D,B1397)</f>
        <v>28.7</v>
      </c>
      <c r="K1397" s="40" t="str">
        <f>IF(G1397="","",IF(G1397&lt;Premissas!$C$8,"&lt; 1,00",IF(G1397&lt;Premissas!$C$9,"1,00 – 1,19",IF(G1397&lt;Premissas!$C$10,"1,20 – 1,39",IF(G1397&lt;Premissas!$C$11,"1,40 – 1,59",IF(G1397&lt;Premissas!$C$12,"1,60 – 1,99","≥ 2,00"))))))</f>
        <v>1,40 – 1,59</v>
      </c>
      <c r="L1397" s="64">
        <f>IF(G1397="","",MIN(Premissas!$C$17,IF(G1397&lt;Premissas!$C$8,Premissas!$E$7,IF(G1397&lt;Premissas!$C$9,Premissas!$E$8,IF(G1397&lt;Premissas!$C$10,Premissas!$E$9,IF(G1397&lt;Premissas!$C$11,Premissas!$E$10,IF(G1397&lt;Premissas!$C$12,Premissas!$E$11,Premissas!$E$12)))))))</f>
        <v>350</v>
      </c>
      <c r="M1397" s="65">
        <f>IF(OR(L1397="",L1397=0),0,L1397/Premissas!$C$16)</f>
        <v>13.461538461538462</v>
      </c>
      <c r="N1397" s="40" t="str">
        <f>IF(L1397&gt;=Premissas!$C$17,"SIM","NÃO")</f>
        <v>NÃO</v>
      </c>
    </row>
    <row r="1398" spans="1:14" ht="15" customHeight="1">
      <c r="A1398" s="40">
        <v>8</v>
      </c>
      <c r="B1398" s="40" t="s">
        <v>992</v>
      </c>
      <c r="C1398" s="40" t="s">
        <v>993</v>
      </c>
      <c r="D1398" s="40">
        <v>1965</v>
      </c>
      <c r="E1398" s="40" t="s">
        <v>22</v>
      </c>
      <c r="F1398" s="40">
        <f>COUNTIFS(Detalhe_Registro!$A:$A,A1398,Detalhe_Registro!$D:$D,B1398)</f>
        <v>2</v>
      </c>
      <c r="G1398" s="63">
        <v>0.3</v>
      </c>
      <c r="H1398" s="63">
        <v>0.3</v>
      </c>
      <c r="I1398" s="62">
        <f>SUMIFS(Detalhe_Registro!$F:$F,Detalhe_Registro!$A:$A,A1398,Detalhe_Registro!$D:$D,B1398)</f>
        <v>2106</v>
      </c>
      <c r="J1398" s="63">
        <f>SUMIFS(Detalhe_Registro!$G:$G,Detalhe_Registro!$A:$A,A1398,Detalhe_Registro!$D:$D,B1398)</f>
        <v>353.84</v>
      </c>
      <c r="K1398" s="40" t="str">
        <f>IF(G1398="","",IF(G1398&lt;Premissas!$C$8,"&lt; 1,00",IF(G1398&lt;Premissas!$C$9,"1,00 – 1,19",IF(G1398&lt;Premissas!$C$10,"1,20 – 1,39",IF(G1398&lt;Premissas!$C$11,"1,40 – 1,59",IF(G1398&lt;Premissas!$C$12,"1,60 – 1,99","≥ 2,00"))))))</f>
        <v>&lt; 1,00</v>
      </c>
      <c r="L1398" s="64">
        <f>IF(G1398="","",MIN(Premissas!$C$17,IF(G1398&lt;Premissas!$C$8,Premissas!$E$7,IF(G1398&lt;Premissas!$C$9,Premissas!$E$8,IF(G1398&lt;Premissas!$C$10,Premissas!$E$9,IF(G1398&lt;Premissas!$C$11,Premissas!$E$10,IF(G1398&lt;Premissas!$C$12,Premissas!$E$11,Premissas!$E$12)))))))</f>
        <v>0</v>
      </c>
      <c r="M1398" s="65">
        <f>IF(OR(L1398="",L1398=0),0,L1398/Premissas!$C$16)</f>
        <v>0</v>
      </c>
      <c r="N1398" s="40" t="str">
        <f>IF(L1398&gt;=Premissas!$C$17,"SIM","NÃO")</f>
        <v>NÃO</v>
      </c>
    </row>
    <row r="1399" spans="1:14" ht="15" customHeight="1">
      <c r="A1399" s="40">
        <v>8</v>
      </c>
      <c r="B1399" s="40" t="s">
        <v>1074</v>
      </c>
      <c r="C1399" s="40" t="s">
        <v>1075</v>
      </c>
      <c r="D1399" s="40">
        <v>1965</v>
      </c>
      <c r="E1399" s="40" t="s">
        <v>21</v>
      </c>
      <c r="F1399" s="40">
        <f>COUNTIFS(Detalhe_Registro!$A:$A,A1399,Detalhe_Registro!$D:$D,B1399)</f>
        <v>2</v>
      </c>
      <c r="G1399" s="63">
        <v>1.1875</v>
      </c>
      <c r="H1399" s="63">
        <v>1.1875</v>
      </c>
      <c r="I1399" s="62">
        <f>SUMIFS(Detalhe_Registro!$F:$F,Detalhe_Registro!$A:$A,A1399,Detalhe_Registro!$D:$D,B1399)</f>
        <v>4984</v>
      </c>
      <c r="J1399" s="63">
        <f>SUMIFS(Detalhe_Registro!$G:$G,Detalhe_Registro!$A:$A,A1399,Detalhe_Registro!$D:$D,B1399)</f>
        <v>266.22000000000003</v>
      </c>
      <c r="K1399" s="40" t="str">
        <f>IF(G1399="","",IF(G1399&lt;Premissas!$C$8,"&lt; 1,00",IF(G1399&lt;Premissas!$C$9,"1,00 – 1,19",IF(G1399&lt;Premissas!$C$10,"1,20 – 1,39",IF(G1399&lt;Premissas!$C$11,"1,40 – 1,59",IF(G1399&lt;Premissas!$C$12,"1,60 – 1,99","≥ 2,00"))))))</f>
        <v>1,00 – 1,19</v>
      </c>
      <c r="L1399" s="64">
        <f>IF(G1399="","",MIN(Premissas!$C$17,IF(G1399&lt;Premissas!$C$8,Premissas!$E$7,IF(G1399&lt;Premissas!$C$9,Premissas!$E$8,IF(G1399&lt;Premissas!$C$10,Premissas!$E$9,IF(G1399&lt;Premissas!$C$11,Premissas!$E$10,IF(G1399&lt;Premissas!$C$12,Premissas!$E$11,Premissas!$E$12)))))))</f>
        <v>100</v>
      </c>
      <c r="M1399" s="65">
        <f>IF(OR(L1399="",L1399=0),0,L1399/Premissas!$C$16)</f>
        <v>3.8461538461538463</v>
      </c>
      <c r="N1399" s="40" t="str">
        <f>IF(L1399&gt;=Premissas!$C$17,"SIM","NÃO")</f>
        <v>NÃO</v>
      </c>
    </row>
    <row r="1400" spans="1:14" ht="15" customHeight="1">
      <c r="A1400" s="40">
        <v>8</v>
      </c>
      <c r="B1400" s="40" t="s">
        <v>1246</v>
      </c>
      <c r="C1400" s="40" t="s">
        <v>1247</v>
      </c>
      <c r="D1400" s="40">
        <v>7801</v>
      </c>
      <c r="E1400" s="40" t="s">
        <v>21</v>
      </c>
      <c r="F1400" s="40">
        <f>COUNTIFS(Detalhe_Registro!$A:$A,A1400,Detalhe_Registro!$D:$D,B1400)</f>
        <v>1</v>
      </c>
      <c r="G1400" s="63">
        <v>0.375</v>
      </c>
      <c r="H1400" s="63">
        <v>0.375</v>
      </c>
      <c r="I1400" s="62">
        <f>SUMIFS(Detalhe_Registro!$F:$F,Detalhe_Registro!$A:$A,A1400,Detalhe_Registro!$D:$D,B1400)</f>
        <v>540</v>
      </c>
      <c r="J1400" s="63">
        <f>SUMIFS(Detalhe_Registro!$G:$G,Detalhe_Registro!$A:$A,A1400,Detalhe_Registro!$D:$D,B1400)</f>
        <v>83.95</v>
      </c>
      <c r="K1400" s="40" t="str">
        <f>IF(G1400="","",IF(G1400&lt;Premissas!$C$8,"&lt; 1,00",IF(G1400&lt;Premissas!$C$9,"1,00 – 1,19",IF(G1400&lt;Premissas!$C$10,"1,20 – 1,39",IF(G1400&lt;Premissas!$C$11,"1,40 – 1,59",IF(G1400&lt;Premissas!$C$12,"1,60 – 1,99","≥ 2,00"))))))</f>
        <v>&lt; 1,00</v>
      </c>
      <c r="L1400" s="64">
        <f>IF(G1400="","",MIN(Premissas!$C$17,IF(G1400&lt;Premissas!$C$8,Premissas!$E$7,IF(G1400&lt;Premissas!$C$9,Premissas!$E$8,IF(G1400&lt;Premissas!$C$10,Premissas!$E$9,IF(G1400&lt;Premissas!$C$11,Premissas!$E$10,IF(G1400&lt;Premissas!$C$12,Premissas!$E$11,Premissas!$E$12)))))))</f>
        <v>0</v>
      </c>
      <c r="M1400" s="65">
        <f>IF(OR(L1400="",L1400=0),0,L1400/Premissas!$C$16)</f>
        <v>0</v>
      </c>
      <c r="N1400" s="40" t="str">
        <f>IF(L1400&gt;=Premissas!$C$17,"SIM","NÃO")</f>
        <v>NÃO</v>
      </c>
    </row>
    <row r="1401" spans="1:14" ht="15" customHeight="1">
      <c r="A1401" s="40">
        <v>8</v>
      </c>
      <c r="B1401" s="40" t="s">
        <v>1240</v>
      </c>
      <c r="C1401" s="40" t="s">
        <v>1241</v>
      </c>
      <c r="D1401" s="40">
        <v>1965</v>
      </c>
      <c r="E1401" s="40" t="s">
        <v>19</v>
      </c>
      <c r="F1401" s="40">
        <f>COUNTIFS(Detalhe_Registro!$A:$A,A1401,Detalhe_Registro!$D:$D,B1401)</f>
        <v>2</v>
      </c>
      <c r="G1401" s="63">
        <v>0.59090900000000002</v>
      </c>
      <c r="H1401" s="63">
        <v>0.59090900000000002</v>
      </c>
      <c r="I1401" s="62">
        <f>SUMIFS(Detalhe_Registro!$F:$F,Detalhe_Registro!$A:$A,A1401,Detalhe_Registro!$D:$D,B1401)</f>
        <v>1636</v>
      </c>
      <c r="J1401" s="63">
        <f>SUMIFS(Detalhe_Registro!$G:$G,Detalhe_Registro!$A:$A,A1401,Detalhe_Registro!$D:$D,B1401)</f>
        <v>130.6</v>
      </c>
      <c r="K1401" s="40" t="str">
        <f>IF(G1401="","",IF(G1401&lt;Premissas!$C$8,"&lt; 1,00",IF(G1401&lt;Premissas!$C$9,"1,00 – 1,19",IF(G1401&lt;Premissas!$C$10,"1,20 – 1,39",IF(G1401&lt;Premissas!$C$11,"1,40 – 1,59",IF(G1401&lt;Premissas!$C$12,"1,60 – 1,99","≥ 2,00"))))))</f>
        <v>&lt; 1,00</v>
      </c>
      <c r="L1401" s="64">
        <f>IF(G1401="","",MIN(Premissas!$C$17,IF(G1401&lt;Premissas!$C$8,Premissas!$E$7,IF(G1401&lt;Premissas!$C$9,Premissas!$E$8,IF(G1401&lt;Premissas!$C$10,Premissas!$E$9,IF(G1401&lt;Premissas!$C$11,Premissas!$E$10,IF(G1401&lt;Premissas!$C$12,Premissas!$E$11,Premissas!$E$12)))))))</f>
        <v>0</v>
      </c>
      <c r="M1401" s="65">
        <f>IF(OR(L1401="",L1401=0),0,L1401/Premissas!$C$16)</f>
        <v>0</v>
      </c>
      <c r="N1401" s="40" t="str">
        <f>IF(L1401&gt;=Premissas!$C$17,"SIM","NÃO")</f>
        <v>NÃO</v>
      </c>
    </row>
    <row r="1402" spans="1:14" ht="15" customHeight="1">
      <c r="A1402" s="40">
        <v>8</v>
      </c>
      <c r="B1402" s="40" t="s">
        <v>1080</v>
      </c>
      <c r="C1402" s="40" t="s">
        <v>1081</v>
      </c>
      <c r="D1402" s="40">
        <v>7801</v>
      </c>
      <c r="E1402" s="40" t="s">
        <v>21</v>
      </c>
      <c r="F1402" s="40">
        <f>COUNTIFS(Detalhe_Registro!$A:$A,A1402,Detalhe_Registro!$D:$D,B1402)</f>
        <v>1</v>
      </c>
      <c r="G1402" s="63">
        <v>0.3125</v>
      </c>
      <c r="H1402" s="63">
        <v>0.3125</v>
      </c>
      <c r="I1402" s="62">
        <f>SUMIFS(Detalhe_Registro!$F:$F,Detalhe_Registro!$A:$A,A1402,Detalhe_Registro!$D:$D,B1402)</f>
        <v>580</v>
      </c>
      <c r="J1402" s="63">
        <f>SUMIFS(Detalhe_Registro!$G:$G,Detalhe_Registro!$A:$A,A1402,Detalhe_Registro!$D:$D,B1402)</f>
        <v>121.06</v>
      </c>
      <c r="K1402" s="40" t="str">
        <f>IF(G1402="","",IF(G1402&lt;Premissas!$C$8,"&lt; 1,00",IF(G1402&lt;Premissas!$C$9,"1,00 – 1,19",IF(G1402&lt;Premissas!$C$10,"1,20 – 1,39",IF(G1402&lt;Premissas!$C$11,"1,40 – 1,59",IF(G1402&lt;Premissas!$C$12,"1,60 – 1,99","≥ 2,00"))))))</f>
        <v>&lt; 1,00</v>
      </c>
      <c r="L1402" s="64">
        <f>IF(G1402="","",MIN(Premissas!$C$17,IF(G1402&lt;Premissas!$C$8,Premissas!$E$7,IF(G1402&lt;Premissas!$C$9,Premissas!$E$8,IF(G1402&lt;Premissas!$C$10,Premissas!$E$9,IF(G1402&lt;Premissas!$C$11,Premissas!$E$10,IF(G1402&lt;Premissas!$C$12,Premissas!$E$11,Premissas!$E$12)))))))</f>
        <v>0</v>
      </c>
      <c r="M1402" s="65">
        <f>IF(OR(L1402="",L1402=0),0,L1402/Premissas!$C$16)</f>
        <v>0</v>
      </c>
      <c r="N1402" s="40" t="str">
        <f>IF(L1402&gt;=Premissas!$C$17,"SIM","NÃO")</f>
        <v>NÃO</v>
      </c>
    </row>
    <row r="1403" spans="1:14" ht="15" customHeight="1">
      <c r="A1403" s="40">
        <v>8</v>
      </c>
      <c r="B1403" s="40" t="s">
        <v>1304</v>
      </c>
      <c r="C1403" s="40" t="s">
        <v>1305</v>
      </c>
      <c r="D1403" s="40">
        <v>7801</v>
      </c>
      <c r="E1403" s="40" t="s">
        <v>21</v>
      </c>
      <c r="F1403" s="40">
        <f>COUNTIFS(Detalhe_Registro!$A:$A,A1403,Detalhe_Registro!$D:$D,B1403)</f>
        <v>1</v>
      </c>
      <c r="G1403" s="63">
        <v>0.8125</v>
      </c>
      <c r="H1403" s="63">
        <v>0.8125</v>
      </c>
      <c r="I1403" s="62">
        <f>SUMIFS(Detalhe_Registro!$F:$F,Detalhe_Registro!$A:$A,A1403,Detalhe_Registro!$D:$D,B1403)</f>
        <v>241</v>
      </c>
      <c r="J1403" s="63">
        <f>SUMIFS(Detalhe_Registro!$G:$G,Detalhe_Registro!$A:$A,A1403,Detalhe_Registro!$D:$D,B1403)</f>
        <v>17.97</v>
      </c>
      <c r="K1403" s="40" t="str">
        <f>IF(G1403="","",IF(G1403&lt;Premissas!$C$8,"&lt; 1,00",IF(G1403&lt;Premissas!$C$9,"1,00 – 1,19",IF(G1403&lt;Premissas!$C$10,"1,20 – 1,39",IF(G1403&lt;Premissas!$C$11,"1,40 – 1,59",IF(G1403&lt;Premissas!$C$12,"1,60 – 1,99","≥ 2,00"))))))</f>
        <v>&lt; 1,00</v>
      </c>
      <c r="L1403" s="64">
        <f>IF(G1403="","",MIN(Premissas!$C$17,IF(G1403&lt;Premissas!$C$8,Premissas!$E$7,IF(G1403&lt;Premissas!$C$9,Premissas!$E$8,IF(G1403&lt;Premissas!$C$10,Premissas!$E$9,IF(G1403&lt;Premissas!$C$11,Premissas!$E$10,IF(G1403&lt;Premissas!$C$12,Premissas!$E$11,Premissas!$E$12)))))))</f>
        <v>0</v>
      </c>
      <c r="M1403" s="65">
        <f>IF(OR(L1403="",L1403=0),0,L1403/Premissas!$C$16)</f>
        <v>0</v>
      </c>
      <c r="N1403" s="40" t="str">
        <f>IF(L1403&gt;=Premissas!$C$17,"SIM","NÃO")</f>
        <v>NÃO</v>
      </c>
    </row>
    <row r="1404" spans="1:14" ht="15" customHeight="1">
      <c r="A1404" s="40">
        <v>8</v>
      </c>
      <c r="B1404" s="40" t="s">
        <v>876</v>
      </c>
      <c r="C1404" s="40" t="s">
        <v>877</v>
      </c>
      <c r="D1404" s="40">
        <v>1965</v>
      </c>
      <c r="E1404" s="40" t="s">
        <v>22</v>
      </c>
      <c r="F1404" s="40">
        <f>COUNTIFS(Detalhe_Registro!$A:$A,A1404,Detalhe_Registro!$D:$D,B1404)</f>
        <v>2</v>
      </c>
      <c r="G1404" s="63">
        <v>0.55000000000000004</v>
      </c>
      <c r="H1404" s="63">
        <v>0.55000000000000004</v>
      </c>
      <c r="I1404" s="62">
        <f>SUMIFS(Detalhe_Registro!$F:$F,Detalhe_Registro!$A:$A,A1404,Detalhe_Registro!$D:$D,B1404)</f>
        <v>4178</v>
      </c>
      <c r="J1404" s="63">
        <f>SUMIFS(Detalhe_Registro!$G:$G,Detalhe_Registro!$A:$A,A1404,Detalhe_Registro!$D:$D,B1404)</f>
        <v>378.88</v>
      </c>
      <c r="K1404" s="40" t="str">
        <f>IF(G1404="","",IF(G1404&lt;Premissas!$C$8,"&lt; 1,00",IF(G1404&lt;Premissas!$C$9,"1,00 – 1,19",IF(G1404&lt;Premissas!$C$10,"1,20 – 1,39",IF(G1404&lt;Premissas!$C$11,"1,40 – 1,59",IF(G1404&lt;Premissas!$C$12,"1,60 – 1,99","≥ 2,00"))))))</f>
        <v>&lt; 1,00</v>
      </c>
      <c r="L1404" s="64">
        <f>IF(G1404="","",MIN(Premissas!$C$17,IF(G1404&lt;Premissas!$C$8,Premissas!$E$7,IF(G1404&lt;Premissas!$C$9,Premissas!$E$8,IF(G1404&lt;Premissas!$C$10,Premissas!$E$9,IF(G1404&lt;Premissas!$C$11,Premissas!$E$10,IF(G1404&lt;Premissas!$C$12,Premissas!$E$11,Premissas!$E$12)))))))</f>
        <v>0</v>
      </c>
      <c r="M1404" s="65">
        <f>IF(OR(L1404="",L1404=0),0,L1404/Premissas!$C$16)</f>
        <v>0</v>
      </c>
      <c r="N1404" s="40" t="str">
        <f>IF(L1404&gt;=Premissas!$C$17,"SIM","NÃO")</f>
        <v>NÃO</v>
      </c>
    </row>
    <row r="1405" spans="1:14" ht="15" customHeight="1">
      <c r="A1405" s="40">
        <v>8</v>
      </c>
      <c r="B1405" s="40" t="s">
        <v>944</v>
      </c>
      <c r="C1405" s="40" t="s">
        <v>945</v>
      </c>
      <c r="D1405" s="40">
        <v>1965</v>
      </c>
      <c r="E1405" s="40" t="s">
        <v>22</v>
      </c>
      <c r="F1405" s="40">
        <f>COUNTIFS(Detalhe_Registro!$A:$A,A1405,Detalhe_Registro!$D:$D,B1405)</f>
        <v>2</v>
      </c>
      <c r="G1405" s="63">
        <v>0.35</v>
      </c>
      <c r="H1405" s="63">
        <v>0.35</v>
      </c>
      <c r="I1405" s="62">
        <f>SUMIFS(Detalhe_Registro!$F:$F,Detalhe_Registro!$A:$A,A1405,Detalhe_Registro!$D:$D,B1405)</f>
        <v>1166</v>
      </c>
      <c r="J1405" s="63">
        <f>SUMIFS(Detalhe_Registro!$G:$G,Detalhe_Registro!$A:$A,A1405,Detalhe_Registro!$D:$D,B1405)</f>
        <v>172.08</v>
      </c>
      <c r="K1405" s="40" t="str">
        <f>IF(G1405="","",IF(G1405&lt;Premissas!$C$8,"&lt; 1,00",IF(G1405&lt;Premissas!$C$9,"1,00 – 1,19",IF(G1405&lt;Premissas!$C$10,"1,20 – 1,39",IF(G1405&lt;Premissas!$C$11,"1,40 – 1,59",IF(G1405&lt;Premissas!$C$12,"1,60 – 1,99","≥ 2,00"))))))</f>
        <v>&lt; 1,00</v>
      </c>
      <c r="L1405" s="64">
        <f>IF(G1405="","",MIN(Premissas!$C$17,IF(G1405&lt;Premissas!$C$8,Premissas!$E$7,IF(G1405&lt;Premissas!$C$9,Premissas!$E$8,IF(G1405&lt;Premissas!$C$10,Premissas!$E$9,IF(G1405&lt;Premissas!$C$11,Premissas!$E$10,IF(G1405&lt;Premissas!$C$12,Premissas!$E$11,Premissas!$E$12)))))))</f>
        <v>0</v>
      </c>
      <c r="M1405" s="65">
        <f>IF(OR(L1405="",L1405=0),0,L1405/Premissas!$C$16)</f>
        <v>0</v>
      </c>
      <c r="N1405" s="40" t="str">
        <f>IF(L1405&gt;=Premissas!$C$17,"SIM","NÃO")</f>
        <v>NÃO</v>
      </c>
    </row>
    <row r="1406" spans="1:14" ht="15" customHeight="1">
      <c r="A1406" s="40">
        <v>8</v>
      </c>
      <c r="B1406" s="40" t="s">
        <v>1340</v>
      </c>
      <c r="C1406" s="40" t="s">
        <v>1341</v>
      </c>
      <c r="D1406" s="40">
        <v>1965</v>
      </c>
      <c r="E1406" s="40" t="s">
        <v>22</v>
      </c>
      <c r="F1406" s="40">
        <f>COUNTIFS(Detalhe_Registro!$A:$A,A1406,Detalhe_Registro!$D:$D,B1406)</f>
        <v>2</v>
      </c>
      <c r="G1406" s="63">
        <v>0.4</v>
      </c>
      <c r="H1406" s="63">
        <v>0.4</v>
      </c>
      <c r="I1406" s="62">
        <f>SUMIFS(Detalhe_Registro!$F:$F,Detalhe_Registro!$A:$A,A1406,Detalhe_Registro!$D:$D,B1406)</f>
        <v>2492</v>
      </c>
      <c r="J1406" s="63">
        <f>SUMIFS(Detalhe_Registro!$G:$G,Detalhe_Registro!$A:$A,A1406,Detalhe_Registro!$D:$D,B1406)</f>
        <v>328.26</v>
      </c>
      <c r="K1406" s="40" t="str">
        <f>IF(G1406="","",IF(G1406&lt;Premissas!$C$8,"&lt; 1,00",IF(G1406&lt;Premissas!$C$9,"1,00 – 1,19",IF(G1406&lt;Premissas!$C$10,"1,20 – 1,39",IF(G1406&lt;Premissas!$C$11,"1,40 – 1,59",IF(G1406&lt;Premissas!$C$12,"1,60 – 1,99","≥ 2,00"))))))</f>
        <v>&lt; 1,00</v>
      </c>
      <c r="L1406" s="64">
        <f>IF(G1406="","",MIN(Premissas!$C$17,IF(G1406&lt;Premissas!$C$8,Premissas!$E$7,IF(G1406&lt;Premissas!$C$9,Premissas!$E$8,IF(G1406&lt;Premissas!$C$10,Premissas!$E$9,IF(G1406&lt;Premissas!$C$11,Premissas!$E$10,IF(G1406&lt;Premissas!$C$12,Premissas!$E$11,Premissas!$E$12)))))))</f>
        <v>0</v>
      </c>
      <c r="M1406" s="65">
        <f>IF(OR(L1406="",L1406=0),0,L1406/Premissas!$C$16)</f>
        <v>0</v>
      </c>
      <c r="N1406" s="40" t="str">
        <f>IF(L1406&gt;=Premissas!$C$17,"SIM","NÃO")</f>
        <v>NÃO</v>
      </c>
    </row>
    <row r="1407" spans="1:14" ht="15" customHeight="1">
      <c r="A1407" s="40">
        <v>8</v>
      </c>
      <c r="B1407" s="40" t="s">
        <v>988</v>
      </c>
      <c r="C1407" s="40" t="s">
        <v>989</v>
      </c>
      <c r="D1407" s="40">
        <v>1965</v>
      </c>
      <c r="E1407" s="40" t="s">
        <v>21</v>
      </c>
      <c r="F1407" s="40">
        <f>COUNTIFS(Detalhe_Registro!$A:$A,A1407,Detalhe_Registro!$D:$D,B1407)</f>
        <v>2</v>
      </c>
      <c r="G1407" s="63">
        <v>6.25E-2</v>
      </c>
      <c r="H1407" s="63">
        <v>6.25E-2</v>
      </c>
      <c r="I1407" s="62">
        <f>SUMIFS(Detalhe_Registro!$F:$F,Detalhe_Registro!$A:$A,A1407,Detalhe_Registro!$D:$D,B1407)</f>
        <v>200</v>
      </c>
      <c r="J1407" s="63">
        <f>SUMIFS(Detalhe_Registro!$G:$G,Detalhe_Registro!$A:$A,A1407,Detalhe_Registro!$D:$D,B1407)</f>
        <v>207.48</v>
      </c>
      <c r="K1407" s="40" t="str">
        <f>IF(G1407="","",IF(G1407&lt;Premissas!$C$8,"&lt; 1,00",IF(G1407&lt;Premissas!$C$9,"1,00 – 1,19",IF(G1407&lt;Premissas!$C$10,"1,20 – 1,39",IF(G1407&lt;Premissas!$C$11,"1,40 – 1,59",IF(G1407&lt;Premissas!$C$12,"1,60 – 1,99","≥ 2,00"))))))</f>
        <v>&lt; 1,00</v>
      </c>
      <c r="L1407" s="64">
        <f>IF(G1407="","",MIN(Premissas!$C$17,IF(G1407&lt;Premissas!$C$8,Premissas!$E$7,IF(G1407&lt;Premissas!$C$9,Premissas!$E$8,IF(G1407&lt;Premissas!$C$10,Premissas!$E$9,IF(G1407&lt;Premissas!$C$11,Premissas!$E$10,IF(G1407&lt;Premissas!$C$12,Premissas!$E$11,Premissas!$E$12)))))))</f>
        <v>0</v>
      </c>
      <c r="M1407" s="65">
        <f>IF(OR(L1407="",L1407=0),0,L1407/Premissas!$C$16)</f>
        <v>0</v>
      </c>
      <c r="N1407" s="40" t="str">
        <f>IF(L1407&gt;=Premissas!$C$17,"SIM","NÃO")</f>
        <v>NÃO</v>
      </c>
    </row>
    <row r="1408" spans="1:14" ht="15" customHeight="1">
      <c r="A1408" s="40">
        <v>8</v>
      </c>
      <c r="B1408" s="40" t="s">
        <v>1042</v>
      </c>
      <c r="C1408" s="40" t="s">
        <v>1043</v>
      </c>
      <c r="D1408" s="40">
        <v>1965</v>
      </c>
      <c r="E1408" s="40" t="s">
        <v>1937</v>
      </c>
      <c r="F1408" s="40">
        <f>COUNTIFS(Detalhe_Registro!$A:$A,A1408,Detalhe_Registro!$D:$D,B1408)</f>
        <v>4</v>
      </c>
      <c r="G1408" s="63">
        <v>0.88235300000000005</v>
      </c>
      <c r="H1408" s="63">
        <v>0.47242600000000001</v>
      </c>
      <c r="I1408" s="62">
        <f>SUMIFS(Detalhe_Registro!$F:$F,Detalhe_Registro!$A:$A,A1408,Detalhe_Registro!$D:$D,B1408)</f>
        <v>5000</v>
      </c>
      <c r="J1408" s="63">
        <f>SUMIFS(Detalhe_Registro!$G:$G,Detalhe_Registro!$A:$A,A1408,Detalhe_Registro!$D:$D,B1408)</f>
        <v>331.76</v>
      </c>
      <c r="K1408" s="40" t="str">
        <f>IF(G1408="","",IF(G1408&lt;Premissas!$C$8,"&lt; 1,00",IF(G1408&lt;Premissas!$C$9,"1,00 – 1,19",IF(G1408&lt;Premissas!$C$10,"1,20 – 1,39",IF(G1408&lt;Premissas!$C$11,"1,40 – 1,59",IF(G1408&lt;Premissas!$C$12,"1,60 – 1,99","≥ 2,00"))))))</f>
        <v>&lt; 1,00</v>
      </c>
      <c r="L1408" s="64">
        <f>IF(G1408="","",MIN(Premissas!$C$17,IF(G1408&lt;Premissas!$C$8,Premissas!$E$7,IF(G1408&lt;Premissas!$C$9,Premissas!$E$8,IF(G1408&lt;Premissas!$C$10,Premissas!$E$9,IF(G1408&lt;Premissas!$C$11,Premissas!$E$10,IF(G1408&lt;Premissas!$C$12,Premissas!$E$11,Premissas!$E$12)))))))</f>
        <v>0</v>
      </c>
      <c r="M1408" s="65">
        <f>IF(OR(L1408="",L1408=0),0,L1408/Premissas!$C$16)</f>
        <v>0</v>
      </c>
      <c r="N1408" s="40" t="str">
        <f>IF(L1408&gt;=Premissas!$C$17,"SIM","NÃO")</f>
        <v>NÃO</v>
      </c>
    </row>
    <row r="1409" spans="1:14" ht="15" customHeight="1">
      <c r="A1409" s="40">
        <v>8</v>
      </c>
      <c r="B1409" s="40" t="s">
        <v>1244</v>
      </c>
      <c r="C1409" s="40" t="s">
        <v>1245</v>
      </c>
      <c r="D1409" s="40">
        <v>1965</v>
      </c>
      <c r="E1409" s="40" t="s">
        <v>19</v>
      </c>
      <c r="F1409" s="40">
        <f>COUNTIFS(Detalhe_Registro!$A:$A,A1409,Detalhe_Registro!$D:$D,B1409)</f>
        <v>2</v>
      </c>
      <c r="G1409" s="63">
        <v>1.545455</v>
      </c>
      <c r="H1409" s="63">
        <v>1.545455</v>
      </c>
      <c r="I1409" s="62">
        <f>SUMIFS(Detalhe_Registro!$F:$F,Detalhe_Registro!$A:$A,A1409,Detalhe_Registro!$D:$D,B1409)</f>
        <v>706</v>
      </c>
      <c r="J1409" s="63">
        <f>SUMIFS(Detalhe_Registro!$G:$G,Detalhe_Registro!$A:$A,A1409,Detalhe_Registro!$D:$D,B1409)</f>
        <v>20.98</v>
      </c>
      <c r="K1409" s="40" t="str">
        <f>IF(G1409="","",IF(G1409&lt;Premissas!$C$8,"&lt; 1,00",IF(G1409&lt;Premissas!$C$9,"1,00 – 1,19",IF(G1409&lt;Premissas!$C$10,"1,20 – 1,39",IF(G1409&lt;Premissas!$C$11,"1,40 – 1,59",IF(G1409&lt;Premissas!$C$12,"1,60 – 1,99","≥ 2,00"))))))</f>
        <v>1,40 – 1,59</v>
      </c>
      <c r="L1409" s="64">
        <f>IF(G1409="","",MIN(Premissas!$C$17,IF(G1409&lt;Premissas!$C$8,Premissas!$E$7,IF(G1409&lt;Premissas!$C$9,Premissas!$E$8,IF(G1409&lt;Premissas!$C$10,Premissas!$E$9,IF(G1409&lt;Premissas!$C$11,Premissas!$E$10,IF(G1409&lt;Premissas!$C$12,Premissas!$E$11,Premissas!$E$12)))))))</f>
        <v>350</v>
      </c>
      <c r="M1409" s="65">
        <f>IF(OR(L1409="",L1409=0),0,L1409/Premissas!$C$16)</f>
        <v>13.461538461538462</v>
      </c>
      <c r="N1409" s="40" t="str">
        <f>IF(L1409&gt;=Premissas!$C$17,"SIM","NÃO")</f>
        <v>NÃO</v>
      </c>
    </row>
    <row r="1410" spans="1:14" ht="15" customHeight="1">
      <c r="A1410" s="40">
        <v>8</v>
      </c>
      <c r="B1410" s="40" t="s">
        <v>1280</v>
      </c>
      <c r="C1410" s="40" t="s">
        <v>1281</v>
      </c>
      <c r="D1410" s="40">
        <v>1965</v>
      </c>
      <c r="E1410" s="40" t="s">
        <v>1938</v>
      </c>
      <c r="F1410" s="40">
        <f>COUNTIFS(Detalhe_Registro!$A:$A,A1410,Detalhe_Registro!$D:$D,B1410)</f>
        <v>4</v>
      </c>
      <c r="G1410" s="63">
        <v>4.7058819999999999</v>
      </c>
      <c r="H1410" s="63">
        <v>2.6256680000000001</v>
      </c>
      <c r="I1410" s="62">
        <f>SUMIFS(Detalhe_Registro!$F:$F,Detalhe_Registro!$A:$A,A1410,Detalhe_Registro!$D:$D,B1410)</f>
        <v>782</v>
      </c>
      <c r="J1410" s="63">
        <f>SUMIFS(Detalhe_Registro!$G:$G,Detalhe_Registro!$A:$A,A1410,Detalhe_Registro!$D:$D,B1410)</f>
        <v>33.06</v>
      </c>
      <c r="K1410" s="40" t="str">
        <f>IF(G1410="","",IF(G1410&lt;Premissas!$C$8,"&lt; 1,00",IF(G1410&lt;Premissas!$C$9,"1,00 – 1,19",IF(G1410&lt;Premissas!$C$10,"1,20 – 1,39",IF(G1410&lt;Premissas!$C$11,"1,40 – 1,59",IF(G1410&lt;Premissas!$C$12,"1,60 – 1,99","≥ 2,00"))))))</f>
        <v>≥ 2,00</v>
      </c>
      <c r="L1410" s="64">
        <f>IF(G1410="","",MIN(Premissas!$C$17,IF(G1410&lt;Premissas!$C$8,Premissas!$E$7,IF(G1410&lt;Premissas!$C$9,Premissas!$E$8,IF(G1410&lt;Premissas!$C$10,Premissas!$E$9,IF(G1410&lt;Premissas!$C$11,Premissas!$E$10,IF(G1410&lt;Premissas!$C$12,Premissas!$E$11,Premissas!$E$12)))))))</f>
        <v>750</v>
      </c>
      <c r="M1410" s="65">
        <f>IF(OR(L1410="",L1410=0),0,L1410/Premissas!$C$16)</f>
        <v>28.846153846153847</v>
      </c>
      <c r="N1410" s="40" t="str">
        <f>IF(L1410&gt;=Premissas!$C$17,"SIM","NÃO")</f>
        <v>SIM</v>
      </c>
    </row>
    <row r="1411" spans="1:14" ht="15" customHeight="1">
      <c r="A1411" s="40">
        <v>8</v>
      </c>
      <c r="B1411" s="40" t="s">
        <v>908</v>
      </c>
      <c r="C1411" s="40" t="s">
        <v>909</v>
      </c>
      <c r="D1411" s="40">
        <v>1965</v>
      </c>
      <c r="E1411" s="40" t="s">
        <v>1937</v>
      </c>
      <c r="F1411" s="40">
        <f>COUNTIFS(Detalhe_Registro!$A:$A,A1411,Detalhe_Registro!$D:$D,B1411)</f>
        <v>4</v>
      </c>
      <c r="G1411" s="63">
        <v>2.3529409999999999</v>
      </c>
      <c r="H1411" s="63">
        <v>1.770221</v>
      </c>
      <c r="I1411" s="62">
        <f>SUMIFS(Detalhe_Registro!$F:$F,Detalhe_Registro!$A:$A,A1411,Detalhe_Registro!$D:$D,B1411)</f>
        <v>11104</v>
      </c>
      <c r="J1411" s="63">
        <f>SUMIFS(Detalhe_Registro!$G:$G,Detalhe_Registro!$A:$A,A1411,Detalhe_Registro!$D:$D,B1411)</f>
        <v>280.5</v>
      </c>
      <c r="K1411" s="40" t="str">
        <f>IF(G1411="","",IF(G1411&lt;Premissas!$C$8,"&lt; 1,00",IF(G1411&lt;Premissas!$C$9,"1,00 – 1,19",IF(G1411&lt;Premissas!$C$10,"1,20 – 1,39",IF(G1411&lt;Premissas!$C$11,"1,40 – 1,59",IF(G1411&lt;Premissas!$C$12,"1,60 – 1,99","≥ 2,00"))))))</f>
        <v>≥ 2,00</v>
      </c>
      <c r="L1411" s="64">
        <f>IF(G1411="","",MIN(Premissas!$C$17,IF(G1411&lt;Premissas!$C$8,Premissas!$E$7,IF(G1411&lt;Premissas!$C$9,Premissas!$E$8,IF(G1411&lt;Premissas!$C$10,Premissas!$E$9,IF(G1411&lt;Premissas!$C$11,Premissas!$E$10,IF(G1411&lt;Premissas!$C$12,Premissas!$E$11,Premissas!$E$12)))))))</f>
        <v>750</v>
      </c>
      <c r="M1411" s="65">
        <f>IF(OR(L1411="",L1411=0),0,L1411/Premissas!$C$16)</f>
        <v>28.846153846153847</v>
      </c>
      <c r="N1411" s="40" t="str">
        <f>IF(L1411&gt;=Premissas!$C$17,"SIM","NÃO")</f>
        <v>SIM</v>
      </c>
    </row>
    <row r="1412" spans="1:14" ht="15" customHeight="1">
      <c r="A1412" s="40">
        <v>8</v>
      </c>
      <c r="B1412" s="40" t="s">
        <v>998</v>
      </c>
      <c r="C1412" s="40" t="s">
        <v>999</v>
      </c>
      <c r="D1412" s="40">
        <v>1965</v>
      </c>
      <c r="E1412" s="40" t="s">
        <v>21</v>
      </c>
      <c r="F1412" s="40">
        <f>COUNTIFS(Detalhe_Registro!$A:$A,A1412,Detalhe_Registro!$D:$D,B1412)</f>
        <v>2</v>
      </c>
      <c r="G1412" s="63">
        <v>0.5625</v>
      </c>
      <c r="H1412" s="63">
        <v>0.5625</v>
      </c>
      <c r="I1412" s="62">
        <f>SUMIFS(Detalhe_Registro!$F:$F,Detalhe_Registro!$A:$A,A1412,Detalhe_Registro!$D:$D,B1412)</f>
        <v>422</v>
      </c>
      <c r="J1412" s="63">
        <f>SUMIFS(Detalhe_Registro!$G:$G,Detalhe_Registro!$A:$A,A1412,Detalhe_Registro!$D:$D,B1412)</f>
        <v>46.82</v>
      </c>
      <c r="K1412" s="40" t="str">
        <f>IF(G1412="","",IF(G1412&lt;Premissas!$C$8,"&lt; 1,00",IF(G1412&lt;Premissas!$C$9,"1,00 – 1,19",IF(G1412&lt;Premissas!$C$10,"1,20 – 1,39",IF(G1412&lt;Premissas!$C$11,"1,40 – 1,59",IF(G1412&lt;Premissas!$C$12,"1,60 – 1,99","≥ 2,00"))))))</f>
        <v>&lt; 1,00</v>
      </c>
      <c r="L1412" s="64">
        <f>IF(G1412="","",MIN(Premissas!$C$17,IF(G1412&lt;Premissas!$C$8,Premissas!$E$7,IF(G1412&lt;Premissas!$C$9,Premissas!$E$8,IF(G1412&lt;Premissas!$C$10,Premissas!$E$9,IF(G1412&lt;Premissas!$C$11,Premissas!$E$10,IF(G1412&lt;Premissas!$C$12,Premissas!$E$11,Premissas!$E$12)))))))</f>
        <v>0</v>
      </c>
      <c r="M1412" s="65">
        <f>IF(OR(L1412="",L1412=0),0,L1412/Premissas!$C$16)</f>
        <v>0</v>
      </c>
      <c r="N1412" s="40" t="str">
        <f>IF(L1412&gt;=Premissas!$C$17,"SIM","NÃO")</f>
        <v>NÃO</v>
      </c>
    </row>
    <row r="1413" spans="1:14" ht="15" customHeight="1">
      <c r="A1413" s="40">
        <v>8</v>
      </c>
      <c r="B1413" s="40" t="s">
        <v>1110</v>
      </c>
      <c r="C1413" s="40" t="s">
        <v>1111</v>
      </c>
      <c r="D1413" s="40">
        <v>1965</v>
      </c>
      <c r="E1413" s="40" t="s">
        <v>20</v>
      </c>
      <c r="F1413" s="40">
        <f>COUNTIFS(Detalhe_Registro!$A:$A,A1413,Detalhe_Registro!$D:$D,B1413)</f>
        <v>2</v>
      </c>
      <c r="G1413" s="63">
        <v>1</v>
      </c>
      <c r="H1413" s="63">
        <v>1</v>
      </c>
      <c r="I1413" s="62">
        <f>SUMIFS(Detalhe_Registro!$F:$F,Detalhe_Registro!$A:$A,A1413,Detalhe_Registro!$D:$D,B1413)</f>
        <v>4246</v>
      </c>
      <c r="J1413" s="63">
        <f>SUMIFS(Detalhe_Registro!$G:$G,Detalhe_Registro!$A:$A,A1413,Detalhe_Registro!$D:$D,B1413)</f>
        <v>250.74</v>
      </c>
      <c r="K1413" s="40" t="str">
        <f>IF(G1413="","",IF(G1413&lt;Premissas!$C$8,"&lt; 1,00",IF(G1413&lt;Premissas!$C$9,"1,00 – 1,19",IF(G1413&lt;Premissas!$C$10,"1,20 – 1,39",IF(G1413&lt;Premissas!$C$11,"1,40 – 1,59",IF(G1413&lt;Premissas!$C$12,"1,60 – 1,99","≥ 2,00"))))))</f>
        <v>1,00 – 1,19</v>
      </c>
      <c r="L1413" s="64">
        <f>IF(G1413="","",MIN(Premissas!$C$17,IF(G1413&lt;Premissas!$C$8,Premissas!$E$7,IF(G1413&lt;Premissas!$C$9,Premissas!$E$8,IF(G1413&lt;Premissas!$C$10,Premissas!$E$9,IF(G1413&lt;Premissas!$C$11,Premissas!$E$10,IF(G1413&lt;Premissas!$C$12,Premissas!$E$11,Premissas!$E$12)))))))</f>
        <v>100</v>
      </c>
      <c r="M1413" s="65">
        <f>IF(OR(L1413="",L1413=0),0,L1413/Premissas!$C$16)</f>
        <v>3.8461538461538463</v>
      </c>
      <c r="N1413" s="40" t="str">
        <f>IF(L1413&gt;=Premissas!$C$17,"SIM","NÃO")</f>
        <v>NÃO</v>
      </c>
    </row>
    <row r="1414" spans="1:14" ht="15" customHeight="1">
      <c r="A1414" s="40">
        <v>8</v>
      </c>
      <c r="B1414" s="40" t="s">
        <v>1188</v>
      </c>
      <c r="C1414" s="40" t="s">
        <v>1189</v>
      </c>
      <c r="D1414" s="40">
        <v>7801</v>
      </c>
      <c r="E1414" s="40" t="s">
        <v>1940</v>
      </c>
      <c r="F1414" s="40">
        <f>COUNTIFS(Detalhe_Registro!$A:$A,A1414,Detalhe_Registro!$D:$D,B1414)</f>
        <v>3</v>
      </c>
      <c r="G1414" s="63">
        <v>1.7058819999999999</v>
      </c>
      <c r="H1414" s="63">
        <v>0.80537000000000003</v>
      </c>
      <c r="I1414" s="62">
        <f>SUMIFS(Detalhe_Registro!$F:$F,Detalhe_Registro!$A:$A,A1414,Detalhe_Registro!$D:$D,B1414)</f>
        <v>788</v>
      </c>
      <c r="J1414" s="63">
        <f>SUMIFS(Detalhe_Registro!$G:$G,Detalhe_Registro!$A:$A,A1414,Detalhe_Registro!$D:$D,B1414)</f>
        <v>117.83999999999999</v>
      </c>
      <c r="K1414" s="40" t="str">
        <f>IF(G1414="","",IF(G1414&lt;Premissas!$C$8,"&lt; 1,00",IF(G1414&lt;Premissas!$C$9,"1,00 – 1,19",IF(G1414&lt;Premissas!$C$10,"1,20 – 1,39",IF(G1414&lt;Premissas!$C$11,"1,40 – 1,59",IF(G1414&lt;Premissas!$C$12,"1,60 – 1,99","≥ 2,00"))))))</f>
        <v>1,60 – 1,99</v>
      </c>
      <c r="L1414" s="64">
        <f>IF(G1414="","",MIN(Premissas!$C$17,IF(G1414&lt;Premissas!$C$8,Premissas!$E$7,IF(G1414&lt;Premissas!$C$9,Premissas!$E$8,IF(G1414&lt;Premissas!$C$10,Premissas!$E$9,IF(G1414&lt;Premissas!$C$11,Premissas!$E$10,IF(G1414&lt;Premissas!$C$12,Premissas!$E$11,Premissas!$E$12)))))))</f>
        <v>500</v>
      </c>
      <c r="M1414" s="65">
        <f>IF(OR(L1414="",L1414=0),0,L1414/Premissas!$C$16)</f>
        <v>19.23076923076923</v>
      </c>
      <c r="N1414" s="40" t="str">
        <f>IF(L1414&gt;=Premissas!$C$17,"SIM","NÃO")</f>
        <v>NÃO</v>
      </c>
    </row>
    <row r="1415" spans="1:14" ht="15" customHeight="1">
      <c r="A1415" s="40">
        <v>8</v>
      </c>
      <c r="B1415" s="40" t="s">
        <v>978</v>
      </c>
      <c r="C1415" s="40" t="s">
        <v>979</v>
      </c>
      <c r="D1415" s="40">
        <v>7801</v>
      </c>
      <c r="E1415" s="40" t="s">
        <v>1940</v>
      </c>
      <c r="F1415" s="40">
        <f>COUNTIFS(Detalhe_Registro!$A:$A,A1415,Detalhe_Registro!$D:$D,B1415)</f>
        <v>3</v>
      </c>
      <c r="G1415" s="63">
        <v>0.70588200000000001</v>
      </c>
      <c r="H1415" s="63">
        <v>0.30726399999999998</v>
      </c>
      <c r="I1415" s="62">
        <f>SUMIFS(Detalhe_Registro!$F:$F,Detalhe_Registro!$A:$A,A1415,Detalhe_Registro!$D:$D,B1415)</f>
        <v>380</v>
      </c>
      <c r="J1415" s="63">
        <f>SUMIFS(Detalhe_Registro!$G:$G,Detalhe_Registro!$A:$A,A1415,Detalhe_Registro!$D:$D,B1415)</f>
        <v>49.59</v>
      </c>
      <c r="K1415" s="40" t="str">
        <f>IF(G1415="","",IF(G1415&lt;Premissas!$C$8,"&lt; 1,00",IF(G1415&lt;Premissas!$C$9,"1,00 – 1,19",IF(G1415&lt;Premissas!$C$10,"1,20 – 1,39",IF(G1415&lt;Premissas!$C$11,"1,40 – 1,59",IF(G1415&lt;Premissas!$C$12,"1,60 – 1,99","≥ 2,00"))))))</f>
        <v>&lt; 1,00</v>
      </c>
      <c r="L1415" s="64">
        <f>IF(G1415="","",MIN(Premissas!$C$17,IF(G1415&lt;Premissas!$C$8,Premissas!$E$7,IF(G1415&lt;Premissas!$C$9,Premissas!$E$8,IF(G1415&lt;Premissas!$C$10,Premissas!$E$9,IF(G1415&lt;Premissas!$C$11,Premissas!$E$10,IF(G1415&lt;Premissas!$C$12,Premissas!$E$11,Premissas!$E$12)))))))</f>
        <v>0</v>
      </c>
      <c r="M1415" s="65">
        <f>IF(OR(L1415="",L1415=0),0,L1415/Premissas!$C$16)</f>
        <v>0</v>
      </c>
      <c r="N1415" s="40" t="str">
        <f>IF(L1415&gt;=Premissas!$C$17,"SIM","NÃO")</f>
        <v>NÃO</v>
      </c>
    </row>
    <row r="1416" spans="1:14" ht="15" customHeight="1">
      <c r="A1416" s="40">
        <v>8</v>
      </c>
      <c r="B1416" s="40" t="s">
        <v>960</v>
      </c>
      <c r="C1416" s="40" t="s">
        <v>961</v>
      </c>
      <c r="D1416" s="40">
        <v>1965</v>
      </c>
      <c r="E1416" s="40" t="s">
        <v>1938</v>
      </c>
      <c r="F1416" s="40">
        <f>COUNTIFS(Detalhe_Registro!$A:$A,A1416,Detalhe_Registro!$D:$D,B1416)</f>
        <v>4</v>
      </c>
      <c r="G1416" s="63">
        <v>0.54545500000000002</v>
      </c>
      <c r="H1416" s="63">
        <v>0.30213899999999999</v>
      </c>
      <c r="I1416" s="62">
        <f>SUMIFS(Detalhe_Registro!$F:$F,Detalhe_Registro!$A:$A,A1416,Detalhe_Registro!$D:$D,B1416)</f>
        <v>394</v>
      </c>
      <c r="J1416" s="63">
        <f>SUMIFS(Detalhe_Registro!$G:$G,Detalhe_Registro!$A:$A,A1416,Detalhe_Registro!$D:$D,B1416)</f>
        <v>34.22</v>
      </c>
      <c r="K1416" s="40" t="str">
        <f>IF(G1416="","",IF(G1416&lt;Premissas!$C$8,"&lt; 1,00",IF(G1416&lt;Premissas!$C$9,"1,00 – 1,19",IF(G1416&lt;Premissas!$C$10,"1,20 – 1,39",IF(G1416&lt;Premissas!$C$11,"1,40 – 1,59",IF(G1416&lt;Premissas!$C$12,"1,60 – 1,99","≥ 2,00"))))))</f>
        <v>&lt; 1,00</v>
      </c>
      <c r="L1416" s="64">
        <f>IF(G1416="","",MIN(Premissas!$C$17,IF(G1416&lt;Premissas!$C$8,Premissas!$E$7,IF(G1416&lt;Premissas!$C$9,Premissas!$E$8,IF(G1416&lt;Premissas!$C$10,Premissas!$E$9,IF(G1416&lt;Premissas!$C$11,Premissas!$E$10,IF(G1416&lt;Premissas!$C$12,Premissas!$E$11,Premissas!$E$12)))))))</f>
        <v>0</v>
      </c>
      <c r="M1416" s="65">
        <f>IF(OR(L1416="",L1416=0),0,L1416/Premissas!$C$16)</f>
        <v>0</v>
      </c>
      <c r="N1416" s="40" t="str">
        <f>IF(L1416&gt;=Premissas!$C$17,"SIM","NÃO")</f>
        <v>NÃO</v>
      </c>
    </row>
    <row r="1417" spans="1:14" ht="15" customHeight="1">
      <c r="A1417" s="40">
        <v>8</v>
      </c>
      <c r="B1417" s="40" t="s">
        <v>1116</v>
      </c>
      <c r="C1417" s="40" t="s">
        <v>1117</v>
      </c>
      <c r="D1417" s="40">
        <v>1965</v>
      </c>
      <c r="E1417" s="40" t="s">
        <v>21</v>
      </c>
      <c r="F1417" s="40">
        <f>COUNTIFS(Detalhe_Registro!$A:$A,A1417,Detalhe_Registro!$D:$D,B1417)</f>
        <v>2</v>
      </c>
      <c r="G1417" s="63">
        <v>0.6875</v>
      </c>
      <c r="H1417" s="63">
        <v>0.6875</v>
      </c>
      <c r="I1417" s="62">
        <f>SUMIFS(Detalhe_Registro!$F:$F,Detalhe_Registro!$A:$A,A1417,Detalhe_Registro!$D:$D,B1417)</f>
        <v>72</v>
      </c>
      <c r="J1417" s="63">
        <f>SUMIFS(Detalhe_Registro!$G:$G,Detalhe_Registro!$A:$A,A1417,Detalhe_Registro!$D:$D,B1417)</f>
        <v>6.6</v>
      </c>
      <c r="K1417" s="40" t="str">
        <f>IF(G1417="","",IF(G1417&lt;Premissas!$C$8,"&lt; 1,00",IF(G1417&lt;Premissas!$C$9,"1,00 – 1,19",IF(G1417&lt;Premissas!$C$10,"1,20 – 1,39",IF(G1417&lt;Premissas!$C$11,"1,40 – 1,59",IF(G1417&lt;Premissas!$C$12,"1,60 – 1,99","≥ 2,00"))))))</f>
        <v>&lt; 1,00</v>
      </c>
      <c r="L1417" s="64">
        <f>IF(G1417="","",MIN(Premissas!$C$17,IF(G1417&lt;Premissas!$C$8,Premissas!$E$7,IF(G1417&lt;Premissas!$C$9,Premissas!$E$8,IF(G1417&lt;Premissas!$C$10,Premissas!$E$9,IF(G1417&lt;Premissas!$C$11,Premissas!$E$10,IF(G1417&lt;Premissas!$C$12,Premissas!$E$11,Premissas!$E$12)))))))</f>
        <v>0</v>
      </c>
      <c r="M1417" s="65">
        <f>IF(OR(L1417="",L1417=0),0,L1417/Premissas!$C$16)</f>
        <v>0</v>
      </c>
      <c r="N1417" s="40" t="str">
        <f>IF(L1417&gt;=Premissas!$C$17,"SIM","NÃO")</f>
        <v>NÃO</v>
      </c>
    </row>
    <row r="1418" spans="1:14" ht="15" customHeight="1">
      <c r="A1418" s="40">
        <v>8</v>
      </c>
      <c r="B1418" s="40" t="s">
        <v>1846</v>
      </c>
      <c r="C1418" s="40" t="s">
        <v>1847</v>
      </c>
      <c r="D1418" s="40">
        <v>1965</v>
      </c>
      <c r="E1418" s="40" t="s">
        <v>19</v>
      </c>
      <c r="F1418" s="40">
        <f>COUNTIFS(Detalhe_Registro!$A:$A,A1418,Detalhe_Registro!$D:$D,B1418)</f>
        <v>2</v>
      </c>
      <c r="G1418" s="63">
        <v>0.68181800000000004</v>
      </c>
      <c r="H1418" s="63">
        <v>0.68181800000000004</v>
      </c>
      <c r="I1418" s="62">
        <f>SUMIFS(Detalhe_Registro!$F:$F,Detalhe_Registro!$A:$A,A1418,Detalhe_Registro!$D:$D,B1418)</f>
        <v>1070</v>
      </c>
      <c r="J1418" s="63">
        <f>SUMIFS(Detalhe_Registro!$G:$G,Detalhe_Registro!$A:$A,A1418,Detalhe_Registro!$D:$D,B1418)</f>
        <v>72.2</v>
      </c>
      <c r="K1418" s="40" t="str">
        <f>IF(G1418="","",IF(G1418&lt;Premissas!$C$8,"&lt; 1,00",IF(G1418&lt;Premissas!$C$9,"1,00 – 1,19",IF(G1418&lt;Premissas!$C$10,"1,20 – 1,39",IF(G1418&lt;Premissas!$C$11,"1,40 – 1,59",IF(G1418&lt;Premissas!$C$12,"1,60 – 1,99","≥ 2,00"))))))</f>
        <v>&lt; 1,00</v>
      </c>
      <c r="L1418" s="64">
        <f>IF(G1418="","",MIN(Premissas!$C$17,IF(G1418&lt;Premissas!$C$8,Premissas!$E$7,IF(G1418&lt;Premissas!$C$9,Premissas!$E$8,IF(G1418&lt;Premissas!$C$10,Premissas!$E$9,IF(G1418&lt;Premissas!$C$11,Premissas!$E$10,IF(G1418&lt;Premissas!$C$12,Premissas!$E$11,Premissas!$E$12)))))))</f>
        <v>0</v>
      </c>
      <c r="M1418" s="65">
        <f>IF(OR(L1418="",L1418=0),0,L1418/Premissas!$C$16)</f>
        <v>0</v>
      </c>
      <c r="N1418" s="40" t="str">
        <f>IF(L1418&gt;=Premissas!$C$17,"SIM","NÃO")</f>
        <v>NÃO</v>
      </c>
    </row>
    <row r="1419" spans="1:14" ht="15" customHeight="1">
      <c r="A1419" s="40">
        <v>8</v>
      </c>
      <c r="B1419" s="40" t="s">
        <v>1288</v>
      </c>
      <c r="C1419" s="40" t="s">
        <v>1289</v>
      </c>
      <c r="D1419" s="40">
        <v>1965</v>
      </c>
      <c r="E1419" s="40" t="s">
        <v>19</v>
      </c>
      <c r="F1419" s="40">
        <f>COUNTIFS(Detalhe_Registro!$A:$A,A1419,Detalhe_Registro!$D:$D,B1419)</f>
        <v>2</v>
      </c>
      <c r="G1419" s="63">
        <v>1</v>
      </c>
      <c r="H1419" s="63">
        <v>1</v>
      </c>
      <c r="I1419" s="62">
        <f>SUMIFS(Detalhe_Registro!$F:$F,Detalhe_Registro!$A:$A,A1419,Detalhe_Registro!$D:$D,B1419)</f>
        <v>2608</v>
      </c>
      <c r="J1419" s="63">
        <f>SUMIFS(Detalhe_Registro!$G:$G,Detalhe_Registro!$A:$A,A1419,Detalhe_Registro!$D:$D,B1419)</f>
        <v>118.38</v>
      </c>
      <c r="K1419" s="40" t="str">
        <f>IF(G1419="","",IF(G1419&lt;Premissas!$C$8,"&lt; 1,00",IF(G1419&lt;Premissas!$C$9,"1,00 – 1,19",IF(G1419&lt;Premissas!$C$10,"1,20 – 1,39",IF(G1419&lt;Premissas!$C$11,"1,40 – 1,59",IF(G1419&lt;Premissas!$C$12,"1,60 – 1,99","≥ 2,00"))))))</f>
        <v>1,00 – 1,19</v>
      </c>
      <c r="L1419" s="64">
        <f>IF(G1419="","",MIN(Premissas!$C$17,IF(G1419&lt;Premissas!$C$8,Premissas!$E$7,IF(G1419&lt;Premissas!$C$9,Premissas!$E$8,IF(G1419&lt;Premissas!$C$10,Premissas!$E$9,IF(G1419&lt;Premissas!$C$11,Premissas!$E$10,IF(G1419&lt;Premissas!$C$12,Premissas!$E$11,Premissas!$E$12)))))))</f>
        <v>100</v>
      </c>
      <c r="M1419" s="65">
        <f>IF(OR(L1419="",L1419=0),0,L1419/Premissas!$C$16)</f>
        <v>3.8461538461538463</v>
      </c>
      <c r="N1419" s="40" t="str">
        <f>IF(L1419&gt;=Premissas!$C$17,"SIM","NÃO")</f>
        <v>NÃO</v>
      </c>
    </row>
    <row r="1420" spans="1:14" ht="15" customHeight="1">
      <c r="A1420" s="40">
        <v>8</v>
      </c>
      <c r="B1420" s="40" t="s">
        <v>788</v>
      </c>
      <c r="C1420" s="40" t="s">
        <v>789</v>
      </c>
      <c r="D1420" s="40">
        <v>1965</v>
      </c>
      <c r="E1420" s="40" t="s">
        <v>22</v>
      </c>
      <c r="F1420" s="40">
        <f>COUNTIFS(Detalhe_Registro!$A:$A,A1420,Detalhe_Registro!$D:$D,B1420)</f>
        <v>2</v>
      </c>
      <c r="G1420" s="63">
        <v>0.6</v>
      </c>
      <c r="H1420" s="63">
        <v>0.6</v>
      </c>
      <c r="I1420" s="62">
        <f>SUMIFS(Detalhe_Registro!$F:$F,Detalhe_Registro!$A:$A,A1420,Detalhe_Registro!$D:$D,B1420)</f>
        <v>3508</v>
      </c>
      <c r="J1420" s="63">
        <f>SUMIFS(Detalhe_Registro!$G:$G,Detalhe_Registro!$A:$A,A1420,Detalhe_Registro!$D:$D,B1420)</f>
        <v>292.42</v>
      </c>
      <c r="K1420" s="40" t="str">
        <f>IF(G1420="","",IF(G1420&lt;Premissas!$C$8,"&lt; 1,00",IF(G1420&lt;Premissas!$C$9,"1,00 – 1,19",IF(G1420&lt;Premissas!$C$10,"1,20 – 1,39",IF(G1420&lt;Premissas!$C$11,"1,40 – 1,59",IF(G1420&lt;Premissas!$C$12,"1,60 – 1,99","≥ 2,00"))))))</f>
        <v>&lt; 1,00</v>
      </c>
      <c r="L1420" s="64">
        <f>IF(G1420="","",MIN(Premissas!$C$17,IF(G1420&lt;Premissas!$C$8,Premissas!$E$7,IF(G1420&lt;Premissas!$C$9,Premissas!$E$8,IF(G1420&lt;Premissas!$C$10,Premissas!$E$9,IF(G1420&lt;Premissas!$C$11,Premissas!$E$10,IF(G1420&lt;Premissas!$C$12,Premissas!$E$11,Premissas!$E$12)))))))</f>
        <v>0</v>
      </c>
      <c r="M1420" s="65">
        <f>IF(OR(L1420="",L1420=0),0,L1420/Premissas!$C$16)</f>
        <v>0</v>
      </c>
      <c r="N1420" s="40" t="str">
        <f>IF(L1420&gt;=Premissas!$C$17,"SIM","NÃO")</f>
        <v>NÃO</v>
      </c>
    </row>
    <row r="1421" spans="1:14" ht="15" customHeight="1">
      <c r="A1421" s="40">
        <v>8</v>
      </c>
      <c r="B1421" s="40" t="s">
        <v>1226</v>
      </c>
      <c r="C1421" s="40" t="s">
        <v>1227</v>
      </c>
      <c r="D1421" s="40">
        <v>1965</v>
      </c>
      <c r="E1421" s="40" t="s">
        <v>21</v>
      </c>
      <c r="F1421" s="40">
        <f>COUNTIFS(Detalhe_Registro!$A:$A,A1421,Detalhe_Registro!$D:$D,B1421)</f>
        <v>2</v>
      </c>
      <c r="G1421" s="63">
        <v>0.875</v>
      </c>
      <c r="H1421" s="63">
        <v>0.875</v>
      </c>
      <c r="I1421" s="62">
        <f>SUMIFS(Detalhe_Registro!$F:$F,Detalhe_Registro!$A:$A,A1421,Detalhe_Registro!$D:$D,B1421)</f>
        <v>3918</v>
      </c>
      <c r="J1421" s="63">
        <f>SUMIFS(Detalhe_Registro!$G:$G,Detalhe_Registro!$A:$A,A1421,Detalhe_Registro!$D:$D,B1421)</f>
        <v>278.52</v>
      </c>
      <c r="K1421" s="40" t="str">
        <f>IF(G1421="","",IF(G1421&lt;Premissas!$C$8,"&lt; 1,00",IF(G1421&lt;Premissas!$C$9,"1,00 – 1,19",IF(G1421&lt;Premissas!$C$10,"1,20 – 1,39",IF(G1421&lt;Premissas!$C$11,"1,40 – 1,59",IF(G1421&lt;Premissas!$C$12,"1,60 – 1,99","≥ 2,00"))))))</f>
        <v>&lt; 1,00</v>
      </c>
      <c r="L1421" s="64">
        <f>IF(G1421="","",MIN(Premissas!$C$17,IF(G1421&lt;Premissas!$C$8,Premissas!$E$7,IF(G1421&lt;Premissas!$C$9,Premissas!$E$8,IF(G1421&lt;Premissas!$C$10,Premissas!$E$9,IF(G1421&lt;Premissas!$C$11,Premissas!$E$10,IF(G1421&lt;Premissas!$C$12,Premissas!$E$11,Premissas!$E$12)))))))</f>
        <v>0</v>
      </c>
      <c r="M1421" s="65">
        <f>IF(OR(L1421="",L1421=0),0,L1421/Premissas!$C$16)</f>
        <v>0</v>
      </c>
      <c r="N1421" s="40" t="str">
        <f>IF(L1421&gt;=Premissas!$C$17,"SIM","NÃO")</f>
        <v>NÃO</v>
      </c>
    </row>
    <row r="1422" spans="1:14" ht="15" customHeight="1">
      <c r="A1422" s="40">
        <v>8</v>
      </c>
      <c r="B1422" s="40" t="s">
        <v>1014</v>
      </c>
      <c r="C1422" s="40" t="s">
        <v>1015</v>
      </c>
      <c r="D1422" s="40">
        <v>1965</v>
      </c>
      <c r="E1422" s="40" t="s">
        <v>19</v>
      </c>
      <c r="F1422" s="40">
        <f>COUNTIFS(Detalhe_Registro!$A:$A,A1422,Detalhe_Registro!$D:$D,B1422)</f>
        <v>2</v>
      </c>
      <c r="G1422" s="63">
        <v>1.5909089999999999</v>
      </c>
      <c r="H1422" s="63">
        <v>1.5909089999999999</v>
      </c>
      <c r="I1422" s="62">
        <f>SUMIFS(Detalhe_Registro!$F:$F,Detalhe_Registro!$A:$A,A1422,Detalhe_Registro!$D:$D,B1422)</f>
        <v>520</v>
      </c>
      <c r="J1422" s="63">
        <f>SUMIFS(Detalhe_Registro!$G:$G,Detalhe_Registro!$A:$A,A1422,Detalhe_Registro!$D:$D,B1422)</f>
        <v>15</v>
      </c>
      <c r="K1422" s="40" t="str">
        <f>IF(G1422="","",IF(G1422&lt;Premissas!$C$8,"&lt; 1,00",IF(G1422&lt;Premissas!$C$9,"1,00 – 1,19",IF(G1422&lt;Premissas!$C$10,"1,20 – 1,39",IF(G1422&lt;Premissas!$C$11,"1,40 – 1,59",IF(G1422&lt;Premissas!$C$12,"1,60 – 1,99","≥ 2,00"))))))</f>
        <v>1,40 – 1,59</v>
      </c>
      <c r="L1422" s="64">
        <f>IF(G1422="","",MIN(Premissas!$C$17,IF(G1422&lt;Premissas!$C$8,Premissas!$E$7,IF(G1422&lt;Premissas!$C$9,Premissas!$E$8,IF(G1422&lt;Premissas!$C$10,Premissas!$E$9,IF(G1422&lt;Premissas!$C$11,Premissas!$E$10,IF(G1422&lt;Premissas!$C$12,Premissas!$E$11,Premissas!$E$12)))))))</f>
        <v>350</v>
      </c>
      <c r="M1422" s="65">
        <f>IF(OR(L1422="",L1422=0),0,L1422/Premissas!$C$16)</f>
        <v>13.461538461538462</v>
      </c>
      <c r="N1422" s="40" t="str">
        <f>IF(L1422&gt;=Premissas!$C$17,"SIM","NÃO")</f>
        <v>NÃO</v>
      </c>
    </row>
    <row r="1423" spans="1:14" ht="15" customHeight="1">
      <c r="A1423" s="40">
        <v>8</v>
      </c>
      <c r="B1423" s="40" t="s">
        <v>1276</v>
      </c>
      <c r="C1423" s="40" t="s">
        <v>1277</v>
      </c>
      <c r="D1423" s="40">
        <v>1965</v>
      </c>
      <c r="E1423" s="40" t="s">
        <v>21</v>
      </c>
      <c r="F1423" s="40">
        <f>COUNTIFS(Detalhe_Registro!$A:$A,A1423,Detalhe_Registro!$D:$D,B1423)</f>
        <v>2</v>
      </c>
      <c r="G1423" s="63">
        <v>1.25</v>
      </c>
      <c r="H1423" s="63">
        <v>1.25</v>
      </c>
      <c r="I1423" s="62">
        <f>SUMIFS(Detalhe_Registro!$F:$F,Detalhe_Registro!$A:$A,A1423,Detalhe_Registro!$D:$D,B1423)</f>
        <v>4464</v>
      </c>
      <c r="J1423" s="63">
        <f>SUMIFS(Detalhe_Registro!$G:$G,Detalhe_Registro!$A:$A,A1423,Detalhe_Registro!$D:$D,B1423)</f>
        <v>220.68</v>
      </c>
      <c r="K1423" s="40" t="str">
        <f>IF(G1423="","",IF(G1423&lt;Premissas!$C$8,"&lt; 1,00",IF(G1423&lt;Premissas!$C$9,"1,00 – 1,19",IF(G1423&lt;Premissas!$C$10,"1,20 – 1,39",IF(G1423&lt;Premissas!$C$11,"1,40 – 1,59",IF(G1423&lt;Premissas!$C$12,"1,60 – 1,99","≥ 2,00"))))))</f>
        <v>1,20 – 1,39</v>
      </c>
      <c r="L1423" s="64">
        <f>IF(G1423="","",MIN(Premissas!$C$17,IF(G1423&lt;Premissas!$C$8,Premissas!$E$7,IF(G1423&lt;Premissas!$C$9,Premissas!$E$8,IF(G1423&lt;Premissas!$C$10,Premissas!$E$9,IF(G1423&lt;Premissas!$C$11,Premissas!$E$10,IF(G1423&lt;Premissas!$C$12,Premissas!$E$11,Premissas!$E$12)))))))</f>
        <v>200</v>
      </c>
      <c r="M1423" s="65">
        <f>IF(OR(L1423="",L1423=0),0,L1423/Premissas!$C$16)</f>
        <v>7.6923076923076925</v>
      </c>
      <c r="N1423" s="40" t="str">
        <f>IF(L1423&gt;=Premissas!$C$17,"SIM","NÃO")</f>
        <v>NÃO</v>
      </c>
    </row>
    <row r="1424" spans="1:14" ht="15" customHeight="1">
      <c r="A1424" s="40">
        <v>8</v>
      </c>
      <c r="B1424" s="40" t="s">
        <v>1088</v>
      </c>
      <c r="C1424" s="40" t="s">
        <v>1089</v>
      </c>
      <c r="D1424" s="40">
        <v>7801</v>
      </c>
      <c r="E1424" s="40" t="s">
        <v>1938</v>
      </c>
      <c r="F1424" s="40">
        <f>COUNTIFS(Detalhe_Registro!$A:$A,A1424,Detalhe_Registro!$D:$D,B1424)</f>
        <v>2</v>
      </c>
      <c r="G1424" s="63">
        <v>0.352941</v>
      </c>
      <c r="H1424" s="63">
        <v>0.335561</v>
      </c>
      <c r="I1424" s="62">
        <f>SUMIFS(Detalhe_Registro!$F:$F,Detalhe_Registro!$A:$A,A1424,Detalhe_Registro!$D:$D,B1424)</f>
        <v>144</v>
      </c>
      <c r="J1424" s="63">
        <f>SUMIFS(Detalhe_Registro!$G:$G,Detalhe_Registro!$A:$A,A1424,Detalhe_Registro!$D:$D,B1424)</f>
        <v>24.41</v>
      </c>
      <c r="K1424" s="40" t="str">
        <f>IF(G1424="","",IF(G1424&lt;Premissas!$C$8,"&lt; 1,00",IF(G1424&lt;Premissas!$C$9,"1,00 – 1,19",IF(G1424&lt;Premissas!$C$10,"1,20 – 1,39",IF(G1424&lt;Premissas!$C$11,"1,40 – 1,59",IF(G1424&lt;Premissas!$C$12,"1,60 – 1,99","≥ 2,00"))))))</f>
        <v>&lt; 1,00</v>
      </c>
      <c r="L1424" s="64">
        <f>IF(G1424="","",MIN(Premissas!$C$17,IF(G1424&lt;Premissas!$C$8,Premissas!$E$7,IF(G1424&lt;Premissas!$C$9,Premissas!$E$8,IF(G1424&lt;Premissas!$C$10,Premissas!$E$9,IF(G1424&lt;Premissas!$C$11,Premissas!$E$10,IF(G1424&lt;Premissas!$C$12,Premissas!$E$11,Premissas!$E$12)))))))</f>
        <v>0</v>
      </c>
      <c r="M1424" s="65">
        <f>IF(OR(L1424="",L1424=0),0,L1424/Premissas!$C$16)</f>
        <v>0</v>
      </c>
      <c r="N1424" s="40" t="str">
        <f>IF(L1424&gt;=Premissas!$C$17,"SIM","NÃO")</f>
        <v>NÃO</v>
      </c>
    </row>
    <row r="1425" spans="1:14" ht="15" customHeight="1">
      <c r="A1425" s="40">
        <v>8</v>
      </c>
      <c r="B1425" s="40" t="s">
        <v>1698</v>
      </c>
      <c r="C1425" s="40" t="s">
        <v>1699</v>
      </c>
      <c r="D1425" s="40">
        <v>930</v>
      </c>
      <c r="E1425" s="40" t="s">
        <v>21</v>
      </c>
      <c r="F1425" s="40">
        <f>COUNTIFS(Detalhe_Registro!$A:$A,A1425,Detalhe_Registro!$D:$D,B1425)</f>
        <v>1</v>
      </c>
      <c r="G1425" s="63">
        <v>0.3125</v>
      </c>
      <c r="H1425" s="63">
        <v>0.3125</v>
      </c>
      <c r="I1425" s="62">
        <f>SUMIFS(Detalhe_Registro!$F:$F,Detalhe_Registro!$A:$A,A1425,Detalhe_Registro!$D:$D,B1425)</f>
        <v>6</v>
      </c>
      <c r="J1425" s="63">
        <f>SUMIFS(Detalhe_Registro!$G:$G,Detalhe_Registro!$A:$A,A1425,Detalhe_Registro!$D:$D,B1425)</f>
        <v>1.33</v>
      </c>
      <c r="K1425" s="40" t="str">
        <f>IF(G1425="","",IF(G1425&lt;Premissas!$C$8,"&lt; 1,00",IF(G1425&lt;Premissas!$C$9,"1,00 – 1,19",IF(G1425&lt;Premissas!$C$10,"1,20 – 1,39",IF(G1425&lt;Premissas!$C$11,"1,40 – 1,59",IF(G1425&lt;Premissas!$C$12,"1,60 – 1,99","≥ 2,00"))))))</f>
        <v>&lt; 1,00</v>
      </c>
      <c r="L1425" s="64">
        <f>IF(G1425="","",MIN(Premissas!$C$17,IF(G1425&lt;Premissas!$C$8,Premissas!$E$7,IF(G1425&lt;Premissas!$C$9,Premissas!$E$8,IF(G1425&lt;Premissas!$C$10,Premissas!$E$9,IF(G1425&lt;Premissas!$C$11,Premissas!$E$10,IF(G1425&lt;Premissas!$C$12,Premissas!$E$11,Premissas!$E$12)))))))</f>
        <v>0</v>
      </c>
      <c r="M1425" s="65">
        <f>IF(OR(L1425="",L1425=0),0,L1425/Premissas!$C$16)</f>
        <v>0</v>
      </c>
      <c r="N1425" s="40" t="str">
        <f>IF(L1425&gt;=Premissas!$C$17,"SIM","NÃO")</f>
        <v>NÃO</v>
      </c>
    </row>
    <row r="1426" spans="1:14" ht="15" customHeight="1">
      <c r="A1426" s="40">
        <v>8</v>
      </c>
      <c r="B1426" s="40" t="s">
        <v>1702</v>
      </c>
      <c r="C1426" s="40" t="s">
        <v>1703</v>
      </c>
      <c r="D1426" s="40">
        <v>930</v>
      </c>
      <c r="E1426" s="40" t="s">
        <v>22</v>
      </c>
      <c r="F1426" s="40">
        <f>COUNTIFS(Detalhe_Registro!$A:$A,A1426,Detalhe_Registro!$D:$D,B1426)</f>
        <v>1</v>
      </c>
      <c r="G1426" s="63">
        <v>1.3</v>
      </c>
      <c r="H1426" s="63">
        <v>1.3</v>
      </c>
      <c r="I1426" s="62">
        <f>SUMIFS(Detalhe_Registro!$F:$F,Detalhe_Registro!$A:$A,A1426,Detalhe_Registro!$D:$D,B1426)</f>
        <v>2936</v>
      </c>
      <c r="J1426" s="63">
        <f>SUMIFS(Detalhe_Registro!$G:$G,Detalhe_Registro!$A:$A,A1426,Detalhe_Registro!$D:$D,B1426)</f>
        <v>111.93</v>
      </c>
      <c r="K1426" s="40" t="str">
        <f>IF(G1426="","",IF(G1426&lt;Premissas!$C$8,"&lt; 1,00",IF(G1426&lt;Premissas!$C$9,"1,00 – 1,19",IF(G1426&lt;Premissas!$C$10,"1,20 – 1,39",IF(G1426&lt;Premissas!$C$11,"1,40 – 1,59",IF(G1426&lt;Premissas!$C$12,"1,60 – 1,99","≥ 2,00"))))))</f>
        <v>1,20 – 1,39</v>
      </c>
      <c r="L1426" s="64">
        <f>IF(G1426="","",MIN(Premissas!$C$17,IF(G1426&lt;Premissas!$C$8,Premissas!$E$7,IF(G1426&lt;Premissas!$C$9,Premissas!$E$8,IF(G1426&lt;Premissas!$C$10,Premissas!$E$9,IF(G1426&lt;Premissas!$C$11,Premissas!$E$10,IF(G1426&lt;Premissas!$C$12,Premissas!$E$11,Premissas!$E$12)))))))</f>
        <v>200</v>
      </c>
      <c r="M1426" s="65">
        <f>IF(OR(L1426="",L1426=0),0,L1426/Premissas!$C$16)</f>
        <v>7.6923076923076925</v>
      </c>
      <c r="N1426" s="40" t="str">
        <f>IF(L1426&gt;=Premissas!$C$17,"SIM","NÃO")</f>
        <v>NÃO</v>
      </c>
    </row>
    <row r="1427" spans="1:14" ht="15" customHeight="1">
      <c r="A1427" s="40">
        <v>8</v>
      </c>
      <c r="B1427" s="40" t="s">
        <v>1396</v>
      </c>
      <c r="C1427" s="40" t="s">
        <v>1397</v>
      </c>
      <c r="D1427" s="40">
        <v>930</v>
      </c>
      <c r="E1427" s="40" t="s">
        <v>1937</v>
      </c>
      <c r="F1427" s="40">
        <f>COUNTIFS(Detalhe_Registro!$A:$A,A1427,Detalhe_Registro!$D:$D,B1427)</f>
        <v>2</v>
      </c>
      <c r="G1427" s="63">
        <v>4.7058819999999999</v>
      </c>
      <c r="H1427" s="63">
        <v>3.1966909999999999</v>
      </c>
      <c r="I1427" s="62">
        <f>SUMIFS(Detalhe_Registro!$F:$F,Detalhe_Registro!$A:$A,A1427,Detalhe_Registro!$D:$D,B1427)</f>
        <v>1805</v>
      </c>
      <c r="J1427" s="63">
        <f>SUMIFS(Detalhe_Registro!$G:$G,Detalhe_Registro!$A:$A,A1427,Detalhe_Registro!$D:$D,B1427)</f>
        <v>65.830000000000013</v>
      </c>
      <c r="K1427" s="40" t="str">
        <f>IF(G1427="","",IF(G1427&lt;Premissas!$C$8,"&lt; 1,00",IF(G1427&lt;Premissas!$C$9,"1,00 – 1,19",IF(G1427&lt;Premissas!$C$10,"1,20 – 1,39",IF(G1427&lt;Premissas!$C$11,"1,40 – 1,59",IF(G1427&lt;Premissas!$C$12,"1,60 – 1,99","≥ 2,00"))))))</f>
        <v>≥ 2,00</v>
      </c>
      <c r="L1427" s="64">
        <f>IF(G1427="","",MIN(Premissas!$C$17,IF(G1427&lt;Premissas!$C$8,Premissas!$E$7,IF(G1427&lt;Premissas!$C$9,Premissas!$E$8,IF(G1427&lt;Premissas!$C$10,Premissas!$E$9,IF(G1427&lt;Premissas!$C$11,Premissas!$E$10,IF(G1427&lt;Premissas!$C$12,Premissas!$E$11,Premissas!$E$12)))))))</f>
        <v>750</v>
      </c>
      <c r="M1427" s="65">
        <f>IF(OR(L1427="",L1427=0),0,L1427/Premissas!$C$16)</f>
        <v>28.846153846153847</v>
      </c>
      <c r="N1427" s="40" t="str">
        <f>IF(L1427&gt;=Premissas!$C$17,"SIM","NÃO")</f>
        <v>SIM</v>
      </c>
    </row>
    <row r="1428" spans="1:14" ht="15" customHeight="1">
      <c r="A1428" s="40">
        <v>8</v>
      </c>
      <c r="B1428" s="40" t="s">
        <v>1362</v>
      </c>
      <c r="C1428" s="40" t="s">
        <v>1363</v>
      </c>
      <c r="D1428" s="40">
        <v>930</v>
      </c>
      <c r="E1428" s="40" t="s">
        <v>19</v>
      </c>
      <c r="F1428" s="40">
        <f>COUNTIFS(Detalhe_Registro!$A:$A,A1428,Detalhe_Registro!$D:$D,B1428)</f>
        <v>1</v>
      </c>
      <c r="G1428" s="63">
        <v>1.6363639999999999</v>
      </c>
      <c r="H1428" s="63">
        <v>1.6363639999999999</v>
      </c>
      <c r="I1428" s="62">
        <f>SUMIFS(Detalhe_Registro!$F:$F,Detalhe_Registro!$A:$A,A1428,Detalhe_Registro!$D:$D,B1428)</f>
        <v>614</v>
      </c>
      <c r="J1428" s="63">
        <f>SUMIFS(Detalhe_Registro!$G:$G,Detalhe_Registro!$A:$A,A1428,Detalhe_Registro!$D:$D,B1428)</f>
        <v>17.28</v>
      </c>
      <c r="K1428" s="40" t="str">
        <f>IF(G1428="","",IF(G1428&lt;Premissas!$C$8,"&lt; 1,00",IF(G1428&lt;Premissas!$C$9,"1,00 – 1,19",IF(G1428&lt;Premissas!$C$10,"1,20 – 1,39",IF(G1428&lt;Premissas!$C$11,"1,40 – 1,59",IF(G1428&lt;Premissas!$C$12,"1,60 – 1,99","≥ 2,00"))))))</f>
        <v>1,60 – 1,99</v>
      </c>
      <c r="L1428" s="64">
        <f>IF(G1428="","",MIN(Premissas!$C$17,IF(G1428&lt;Premissas!$C$8,Premissas!$E$7,IF(G1428&lt;Premissas!$C$9,Premissas!$E$8,IF(G1428&lt;Premissas!$C$10,Premissas!$E$9,IF(G1428&lt;Premissas!$C$11,Premissas!$E$10,IF(G1428&lt;Premissas!$C$12,Premissas!$E$11,Premissas!$E$12)))))))</f>
        <v>500</v>
      </c>
      <c r="M1428" s="65">
        <f>IF(OR(L1428="",L1428=0),0,L1428/Premissas!$C$16)</f>
        <v>19.23076923076923</v>
      </c>
      <c r="N1428" s="40" t="str">
        <f>IF(L1428&gt;=Premissas!$C$17,"SIM","NÃO")</f>
        <v>NÃO</v>
      </c>
    </row>
    <row r="1429" spans="1:14" ht="15" customHeight="1">
      <c r="A1429" s="40">
        <v>8</v>
      </c>
      <c r="B1429" s="40" t="s">
        <v>1756</v>
      </c>
      <c r="C1429" s="40" t="s">
        <v>1757</v>
      </c>
      <c r="D1429" s="40">
        <v>930</v>
      </c>
      <c r="E1429" s="40" t="s">
        <v>21</v>
      </c>
      <c r="F1429" s="40">
        <f>COUNTIFS(Detalhe_Registro!$A:$A,A1429,Detalhe_Registro!$D:$D,B1429)</f>
        <v>1</v>
      </c>
      <c r="G1429" s="63">
        <v>6.25E-2</v>
      </c>
      <c r="H1429" s="63">
        <v>6.25E-2</v>
      </c>
      <c r="I1429" s="62">
        <f>SUMIFS(Detalhe_Registro!$F:$F,Detalhe_Registro!$A:$A,A1429,Detalhe_Registro!$D:$D,B1429)</f>
        <v>4</v>
      </c>
      <c r="J1429" s="63">
        <f>SUMIFS(Detalhe_Registro!$G:$G,Detalhe_Registro!$A:$A,A1429,Detalhe_Registro!$D:$D,B1429)</f>
        <v>6.07</v>
      </c>
      <c r="K1429" s="40" t="str">
        <f>IF(G1429="","",IF(G1429&lt;Premissas!$C$8,"&lt; 1,00",IF(G1429&lt;Premissas!$C$9,"1,00 – 1,19",IF(G1429&lt;Premissas!$C$10,"1,20 – 1,39",IF(G1429&lt;Premissas!$C$11,"1,40 – 1,59",IF(G1429&lt;Premissas!$C$12,"1,60 – 1,99","≥ 2,00"))))))</f>
        <v>&lt; 1,00</v>
      </c>
      <c r="L1429" s="64">
        <f>IF(G1429="","",MIN(Premissas!$C$17,IF(G1429&lt;Premissas!$C$8,Premissas!$E$7,IF(G1429&lt;Premissas!$C$9,Premissas!$E$8,IF(G1429&lt;Premissas!$C$10,Premissas!$E$9,IF(G1429&lt;Premissas!$C$11,Premissas!$E$10,IF(G1429&lt;Premissas!$C$12,Premissas!$E$11,Premissas!$E$12)))))))</f>
        <v>0</v>
      </c>
      <c r="M1429" s="65">
        <f>IF(OR(L1429="",L1429=0),0,L1429/Premissas!$C$16)</f>
        <v>0</v>
      </c>
      <c r="N1429" s="40" t="str">
        <f>IF(L1429&gt;=Premissas!$C$17,"SIM","NÃO")</f>
        <v>NÃO</v>
      </c>
    </row>
    <row r="1430" spans="1:14" ht="15" customHeight="1">
      <c r="A1430" s="40">
        <v>8</v>
      </c>
      <c r="B1430" s="40" t="s">
        <v>1492</v>
      </c>
      <c r="C1430" s="40" t="s">
        <v>1493</v>
      </c>
      <c r="D1430" s="40">
        <v>930</v>
      </c>
      <c r="E1430" s="40" t="s">
        <v>19</v>
      </c>
      <c r="F1430" s="40">
        <f>COUNTIFS(Detalhe_Registro!$A:$A,A1430,Detalhe_Registro!$D:$D,B1430)</f>
        <v>1</v>
      </c>
      <c r="G1430" s="63">
        <v>0.63636400000000004</v>
      </c>
      <c r="H1430" s="63">
        <v>0.63636400000000004</v>
      </c>
      <c r="I1430" s="62">
        <f>SUMIFS(Detalhe_Registro!$F:$F,Detalhe_Registro!$A:$A,A1430,Detalhe_Registro!$D:$D,B1430)</f>
        <v>74</v>
      </c>
      <c r="J1430" s="63">
        <f>SUMIFS(Detalhe_Registro!$G:$G,Detalhe_Registro!$A:$A,A1430,Detalhe_Registro!$D:$D,B1430)</f>
        <v>5.1100000000000003</v>
      </c>
      <c r="K1430" s="40" t="str">
        <f>IF(G1430="","",IF(G1430&lt;Premissas!$C$8,"&lt; 1,00",IF(G1430&lt;Premissas!$C$9,"1,00 – 1,19",IF(G1430&lt;Premissas!$C$10,"1,20 – 1,39",IF(G1430&lt;Premissas!$C$11,"1,40 – 1,59",IF(G1430&lt;Premissas!$C$12,"1,60 – 1,99","≥ 2,00"))))))</f>
        <v>&lt; 1,00</v>
      </c>
      <c r="L1430" s="64">
        <f>IF(G1430="","",MIN(Premissas!$C$17,IF(G1430&lt;Premissas!$C$8,Premissas!$E$7,IF(G1430&lt;Premissas!$C$9,Premissas!$E$8,IF(G1430&lt;Premissas!$C$10,Premissas!$E$9,IF(G1430&lt;Premissas!$C$11,Premissas!$E$10,IF(G1430&lt;Premissas!$C$12,Premissas!$E$11,Premissas!$E$12)))))))</f>
        <v>0</v>
      </c>
      <c r="M1430" s="65">
        <f>IF(OR(L1430="",L1430=0),0,L1430/Premissas!$C$16)</f>
        <v>0</v>
      </c>
      <c r="N1430" s="40" t="str">
        <f>IF(L1430&gt;=Premissas!$C$17,"SIM","NÃO")</f>
        <v>NÃO</v>
      </c>
    </row>
    <row r="1431" spans="1:14" ht="15" customHeight="1">
      <c r="A1431" s="40">
        <v>8</v>
      </c>
      <c r="B1431" s="40" t="s">
        <v>1424</v>
      </c>
      <c r="C1431" s="40" t="s">
        <v>1425</v>
      </c>
      <c r="D1431" s="40">
        <v>930</v>
      </c>
      <c r="E1431" s="40" t="s">
        <v>20</v>
      </c>
      <c r="F1431" s="40">
        <f>COUNTIFS(Detalhe_Registro!$A:$A,A1431,Detalhe_Registro!$D:$D,B1431)</f>
        <v>1</v>
      </c>
      <c r="G1431" s="63">
        <v>1.8823529999999999</v>
      </c>
      <c r="H1431" s="63">
        <v>1.8823529999999999</v>
      </c>
      <c r="I1431" s="62">
        <f>SUMIFS(Detalhe_Registro!$F:$F,Detalhe_Registro!$A:$A,A1431,Detalhe_Registro!$D:$D,B1431)</f>
        <v>2786</v>
      </c>
      <c r="J1431" s="63">
        <f>SUMIFS(Detalhe_Registro!$G:$G,Detalhe_Registro!$A:$A,A1431,Detalhe_Registro!$D:$D,B1431)</f>
        <v>87.54</v>
      </c>
      <c r="K1431" s="40" t="str">
        <f>IF(G1431="","",IF(G1431&lt;Premissas!$C$8,"&lt; 1,00",IF(G1431&lt;Premissas!$C$9,"1,00 – 1,19",IF(G1431&lt;Premissas!$C$10,"1,20 – 1,39",IF(G1431&lt;Premissas!$C$11,"1,40 – 1,59",IF(G1431&lt;Premissas!$C$12,"1,60 – 1,99","≥ 2,00"))))))</f>
        <v>1,60 – 1,99</v>
      </c>
      <c r="L1431" s="64">
        <f>IF(G1431="","",MIN(Premissas!$C$17,IF(G1431&lt;Premissas!$C$8,Premissas!$E$7,IF(G1431&lt;Premissas!$C$9,Premissas!$E$8,IF(G1431&lt;Premissas!$C$10,Premissas!$E$9,IF(G1431&lt;Premissas!$C$11,Premissas!$E$10,IF(G1431&lt;Premissas!$C$12,Premissas!$E$11,Premissas!$E$12)))))))</f>
        <v>500</v>
      </c>
      <c r="M1431" s="65">
        <f>IF(OR(L1431="",L1431=0),0,L1431/Premissas!$C$16)</f>
        <v>19.23076923076923</v>
      </c>
      <c r="N1431" s="40" t="str">
        <f>IF(L1431&gt;=Premissas!$C$17,"SIM","NÃO")</f>
        <v>NÃO</v>
      </c>
    </row>
    <row r="1432" spans="1:14" ht="15" customHeight="1">
      <c r="A1432" s="40">
        <v>8</v>
      </c>
      <c r="B1432" s="40" t="s">
        <v>1462</v>
      </c>
      <c r="C1432" s="40" t="s">
        <v>1463</v>
      </c>
      <c r="D1432" s="40">
        <v>930</v>
      </c>
      <c r="E1432" s="40" t="s">
        <v>19</v>
      </c>
      <c r="F1432" s="40">
        <f>COUNTIFS(Detalhe_Registro!$A:$A,A1432,Detalhe_Registro!$D:$D,B1432)</f>
        <v>1</v>
      </c>
      <c r="G1432" s="63">
        <v>0.40909099999999998</v>
      </c>
      <c r="H1432" s="63">
        <v>0.40909099999999998</v>
      </c>
      <c r="I1432" s="62">
        <f>SUMIFS(Detalhe_Registro!$F:$F,Detalhe_Registro!$A:$A,A1432,Detalhe_Registro!$D:$D,B1432)</f>
        <v>105</v>
      </c>
      <c r="J1432" s="63">
        <f>SUMIFS(Detalhe_Registro!$G:$G,Detalhe_Registro!$A:$A,A1432,Detalhe_Registro!$D:$D,B1432)</f>
        <v>11.14</v>
      </c>
      <c r="K1432" s="40" t="str">
        <f>IF(G1432="","",IF(G1432&lt;Premissas!$C$8,"&lt; 1,00",IF(G1432&lt;Premissas!$C$9,"1,00 – 1,19",IF(G1432&lt;Premissas!$C$10,"1,20 – 1,39",IF(G1432&lt;Premissas!$C$11,"1,40 – 1,59",IF(G1432&lt;Premissas!$C$12,"1,60 – 1,99","≥ 2,00"))))))</f>
        <v>&lt; 1,00</v>
      </c>
      <c r="L1432" s="64">
        <f>IF(G1432="","",MIN(Premissas!$C$17,IF(G1432&lt;Premissas!$C$8,Premissas!$E$7,IF(G1432&lt;Premissas!$C$9,Premissas!$E$8,IF(G1432&lt;Premissas!$C$10,Premissas!$E$9,IF(G1432&lt;Premissas!$C$11,Premissas!$E$10,IF(G1432&lt;Premissas!$C$12,Premissas!$E$11,Premissas!$E$12)))))))</f>
        <v>0</v>
      </c>
      <c r="M1432" s="65">
        <f>IF(OR(L1432="",L1432=0),0,L1432/Premissas!$C$16)</f>
        <v>0</v>
      </c>
      <c r="N1432" s="40" t="str">
        <f>IF(L1432&gt;=Premissas!$C$17,"SIM","NÃO")</f>
        <v>NÃO</v>
      </c>
    </row>
    <row r="1433" spans="1:14" ht="15" customHeight="1">
      <c r="A1433" s="40">
        <v>8</v>
      </c>
      <c r="B1433" s="40" t="s">
        <v>1534</v>
      </c>
      <c r="C1433" s="40" t="s">
        <v>1535</v>
      </c>
      <c r="D1433" s="40">
        <v>930</v>
      </c>
      <c r="E1433" s="40" t="s">
        <v>22</v>
      </c>
      <c r="F1433" s="40">
        <f>COUNTIFS(Detalhe_Registro!$A:$A,A1433,Detalhe_Registro!$D:$D,B1433)</f>
        <v>1</v>
      </c>
      <c r="G1433" s="63">
        <v>0.45</v>
      </c>
      <c r="H1433" s="63">
        <v>0.45</v>
      </c>
      <c r="I1433" s="62">
        <f>SUMIFS(Detalhe_Registro!$F:$F,Detalhe_Registro!$A:$A,A1433,Detalhe_Registro!$D:$D,B1433)</f>
        <v>659</v>
      </c>
      <c r="J1433" s="63">
        <f>SUMIFS(Detalhe_Registro!$G:$G,Detalhe_Registro!$A:$A,A1433,Detalhe_Registro!$D:$D,B1433)</f>
        <v>71.84</v>
      </c>
      <c r="K1433" s="40" t="str">
        <f>IF(G1433="","",IF(G1433&lt;Premissas!$C$8,"&lt; 1,00",IF(G1433&lt;Premissas!$C$9,"1,00 – 1,19",IF(G1433&lt;Premissas!$C$10,"1,20 – 1,39",IF(G1433&lt;Premissas!$C$11,"1,40 – 1,59",IF(G1433&lt;Premissas!$C$12,"1,60 – 1,99","≥ 2,00"))))))</f>
        <v>&lt; 1,00</v>
      </c>
      <c r="L1433" s="64">
        <f>IF(G1433="","",MIN(Premissas!$C$17,IF(G1433&lt;Premissas!$C$8,Premissas!$E$7,IF(G1433&lt;Premissas!$C$9,Premissas!$E$8,IF(G1433&lt;Premissas!$C$10,Premissas!$E$9,IF(G1433&lt;Premissas!$C$11,Premissas!$E$10,IF(G1433&lt;Premissas!$C$12,Premissas!$E$11,Premissas!$E$12)))))))</f>
        <v>0</v>
      </c>
      <c r="M1433" s="65">
        <f>IF(OR(L1433="",L1433=0),0,L1433/Premissas!$C$16)</f>
        <v>0</v>
      </c>
      <c r="N1433" s="40" t="str">
        <f>IF(L1433&gt;=Premissas!$C$17,"SIM","NÃO")</f>
        <v>NÃO</v>
      </c>
    </row>
    <row r="1434" spans="1:14" ht="15" customHeight="1">
      <c r="A1434" s="40">
        <v>8</v>
      </c>
      <c r="B1434" s="40" t="s">
        <v>1628</v>
      </c>
      <c r="C1434" s="40" t="s">
        <v>1629</v>
      </c>
      <c r="D1434" s="40">
        <v>930</v>
      </c>
      <c r="E1434" s="40" t="s">
        <v>19</v>
      </c>
      <c r="F1434" s="40">
        <f>COUNTIFS(Detalhe_Registro!$A:$A,A1434,Detalhe_Registro!$D:$D,B1434)</f>
        <v>1</v>
      </c>
      <c r="G1434" s="63">
        <v>1.2272730000000001</v>
      </c>
      <c r="H1434" s="63">
        <v>1.2272730000000001</v>
      </c>
      <c r="I1434" s="62">
        <f>SUMIFS(Detalhe_Registro!$F:$F,Detalhe_Registro!$A:$A,A1434,Detalhe_Registro!$D:$D,B1434)</f>
        <v>33</v>
      </c>
      <c r="J1434" s="63">
        <f>SUMIFS(Detalhe_Registro!$G:$G,Detalhe_Registro!$A:$A,A1434,Detalhe_Registro!$D:$D,B1434)</f>
        <v>1.23</v>
      </c>
      <c r="K1434" s="40" t="str">
        <f>IF(G1434="","",IF(G1434&lt;Premissas!$C$8,"&lt; 1,00",IF(G1434&lt;Premissas!$C$9,"1,00 – 1,19",IF(G1434&lt;Premissas!$C$10,"1,20 – 1,39",IF(G1434&lt;Premissas!$C$11,"1,40 – 1,59",IF(G1434&lt;Premissas!$C$12,"1,60 – 1,99","≥ 2,00"))))))</f>
        <v>1,20 – 1,39</v>
      </c>
      <c r="L1434" s="64">
        <f>IF(G1434="","",MIN(Premissas!$C$17,IF(G1434&lt;Premissas!$C$8,Premissas!$E$7,IF(G1434&lt;Premissas!$C$9,Premissas!$E$8,IF(G1434&lt;Premissas!$C$10,Premissas!$E$9,IF(G1434&lt;Premissas!$C$11,Premissas!$E$10,IF(G1434&lt;Premissas!$C$12,Premissas!$E$11,Premissas!$E$12)))))))</f>
        <v>200</v>
      </c>
      <c r="M1434" s="65">
        <f>IF(OR(L1434="",L1434=0),0,L1434/Premissas!$C$16)</f>
        <v>7.6923076923076925</v>
      </c>
      <c r="N1434" s="40" t="str">
        <f>IF(L1434&gt;=Premissas!$C$17,"SIM","NÃO")</f>
        <v>NÃO</v>
      </c>
    </row>
    <row r="1435" spans="1:14" ht="15" customHeight="1">
      <c r="A1435" s="40">
        <v>8</v>
      </c>
      <c r="B1435" s="40" t="s">
        <v>1390</v>
      </c>
      <c r="C1435" s="40" t="s">
        <v>1391</v>
      </c>
      <c r="D1435" s="40">
        <v>930</v>
      </c>
      <c r="E1435" s="40" t="s">
        <v>1943</v>
      </c>
      <c r="F1435" s="40">
        <f>COUNTIFS(Detalhe_Registro!$A:$A,A1435,Detalhe_Registro!$D:$D,B1435)</f>
        <v>2</v>
      </c>
      <c r="G1435" s="63">
        <v>2.1764709999999998</v>
      </c>
      <c r="H1435" s="63">
        <v>1.738235</v>
      </c>
      <c r="I1435" s="62">
        <f>SUMIFS(Detalhe_Registro!$F:$F,Detalhe_Registro!$A:$A,A1435,Detalhe_Registro!$D:$D,B1435)</f>
        <v>2343</v>
      </c>
      <c r="J1435" s="63">
        <f>SUMIFS(Detalhe_Registro!$G:$G,Detalhe_Registro!$A:$A,A1435,Detalhe_Registro!$D:$D,B1435)</f>
        <v>90.33</v>
      </c>
      <c r="K1435" s="40" t="str">
        <f>IF(G1435="","",IF(G1435&lt;Premissas!$C$8,"&lt; 1,00",IF(G1435&lt;Premissas!$C$9,"1,00 – 1,19",IF(G1435&lt;Premissas!$C$10,"1,20 – 1,39",IF(G1435&lt;Premissas!$C$11,"1,40 – 1,59",IF(G1435&lt;Premissas!$C$12,"1,60 – 1,99","≥ 2,00"))))))</f>
        <v>≥ 2,00</v>
      </c>
      <c r="L1435" s="64">
        <f>IF(G1435="","",MIN(Premissas!$C$17,IF(G1435&lt;Premissas!$C$8,Premissas!$E$7,IF(G1435&lt;Premissas!$C$9,Premissas!$E$8,IF(G1435&lt;Premissas!$C$10,Premissas!$E$9,IF(G1435&lt;Premissas!$C$11,Premissas!$E$10,IF(G1435&lt;Premissas!$C$12,Premissas!$E$11,Premissas!$E$12)))))))</f>
        <v>750</v>
      </c>
      <c r="M1435" s="65">
        <f>IF(OR(L1435="",L1435=0),0,L1435/Premissas!$C$16)</f>
        <v>28.846153846153847</v>
      </c>
      <c r="N1435" s="40" t="str">
        <f>IF(L1435&gt;=Premissas!$C$17,"SIM","NÃO")</f>
        <v>SIM</v>
      </c>
    </row>
    <row r="1436" spans="1:14" ht="15" customHeight="1">
      <c r="A1436" s="40">
        <v>8</v>
      </c>
      <c r="B1436" s="40" t="s">
        <v>1486</v>
      </c>
      <c r="C1436" s="40" t="s">
        <v>1487</v>
      </c>
      <c r="D1436" s="40">
        <v>930</v>
      </c>
      <c r="E1436" s="40" t="s">
        <v>19</v>
      </c>
      <c r="F1436" s="40">
        <f>COUNTIFS(Detalhe_Registro!$A:$A,A1436,Detalhe_Registro!$D:$D,B1436)</f>
        <v>1</v>
      </c>
      <c r="G1436" s="63">
        <v>0.45454499999999998</v>
      </c>
      <c r="H1436" s="63">
        <v>0.45454499999999998</v>
      </c>
      <c r="I1436" s="62">
        <f>SUMIFS(Detalhe_Registro!$F:$F,Detalhe_Registro!$A:$A,A1436,Detalhe_Registro!$D:$D,B1436)</f>
        <v>57</v>
      </c>
      <c r="J1436" s="63">
        <f>SUMIFS(Detalhe_Registro!$G:$G,Detalhe_Registro!$A:$A,A1436,Detalhe_Registro!$D:$D,B1436)</f>
        <v>5.51</v>
      </c>
      <c r="K1436" s="40" t="str">
        <f>IF(G1436="","",IF(G1436&lt;Premissas!$C$8,"&lt; 1,00",IF(G1436&lt;Premissas!$C$9,"1,00 – 1,19",IF(G1436&lt;Premissas!$C$10,"1,20 – 1,39",IF(G1436&lt;Premissas!$C$11,"1,40 – 1,59",IF(G1436&lt;Premissas!$C$12,"1,60 – 1,99","≥ 2,00"))))))</f>
        <v>&lt; 1,00</v>
      </c>
      <c r="L1436" s="64">
        <f>IF(G1436="","",MIN(Premissas!$C$17,IF(G1436&lt;Premissas!$C$8,Premissas!$E$7,IF(G1436&lt;Premissas!$C$9,Premissas!$E$8,IF(G1436&lt;Premissas!$C$10,Premissas!$E$9,IF(G1436&lt;Premissas!$C$11,Premissas!$E$10,IF(G1436&lt;Premissas!$C$12,Premissas!$E$11,Premissas!$E$12)))))))</f>
        <v>0</v>
      </c>
      <c r="M1436" s="65">
        <f>IF(OR(L1436="",L1436=0),0,L1436/Premissas!$C$16)</f>
        <v>0</v>
      </c>
      <c r="N1436" s="40" t="str">
        <f>IF(L1436&gt;=Premissas!$C$17,"SIM","NÃO")</f>
        <v>NÃO</v>
      </c>
    </row>
    <row r="1437" spans="1:14" ht="15" customHeight="1">
      <c r="A1437" s="40">
        <v>8</v>
      </c>
      <c r="B1437" s="40" t="s">
        <v>1454</v>
      </c>
      <c r="C1437" s="40" t="s">
        <v>1455</v>
      </c>
      <c r="D1437" s="40">
        <v>930</v>
      </c>
      <c r="E1437" s="40" t="s">
        <v>22</v>
      </c>
      <c r="F1437" s="40">
        <f>COUNTIFS(Detalhe_Registro!$A:$A,A1437,Detalhe_Registro!$D:$D,B1437)</f>
        <v>1</v>
      </c>
      <c r="G1437" s="63">
        <v>2.6</v>
      </c>
      <c r="H1437" s="63">
        <v>2.6</v>
      </c>
      <c r="I1437" s="62">
        <f>SUMIFS(Detalhe_Registro!$F:$F,Detalhe_Registro!$A:$A,A1437,Detalhe_Registro!$D:$D,B1437)</f>
        <v>1326</v>
      </c>
      <c r="J1437" s="63">
        <f>SUMIFS(Detalhe_Registro!$G:$G,Detalhe_Registro!$A:$A,A1437,Detalhe_Registro!$D:$D,B1437)</f>
        <v>25.37</v>
      </c>
      <c r="K1437" s="40" t="str">
        <f>IF(G1437="","",IF(G1437&lt;Premissas!$C$8,"&lt; 1,00",IF(G1437&lt;Premissas!$C$9,"1,00 – 1,19",IF(G1437&lt;Premissas!$C$10,"1,20 – 1,39",IF(G1437&lt;Premissas!$C$11,"1,40 – 1,59",IF(G1437&lt;Premissas!$C$12,"1,60 – 1,99","≥ 2,00"))))))</f>
        <v>≥ 2,00</v>
      </c>
      <c r="L1437" s="64">
        <f>IF(G1437="","",MIN(Premissas!$C$17,IF(G1437&lt;Premissas!$C$8,Premissas!$E$7,IF(G1437&lt;Premissas!$C$9,Premissas!$E$8,IF(G1437&lt;Premissas!$C$10,Premissas!$E$9,IF(G1437&lt;Premissas!$C$11,Premissas!$E$10,IF(G1437&lt;Premissas!$C$12,Premissas!$E$11,Premissas!$E$12)))))))</f>
        <v>750</v>
      </c>
      <c r="M1437" s="65">
        <f>IF(OR(L1437="",L1437=0),0,L1437/Premissas!$C$16)</f>
        <v>28.846153846153847</v>
      </c>
      <c r="N1437" s="40" t="str">
        <f>IF(L1437&gt;=Premissas!$C$17,"SIM","NÃO")</f>
        <v>SIM</v>
      </c>
    </row>
    <row r="1438" spans="1:14" ht="15" customHeight="1">
      <c r="A1438" s="40">
        <v>8</v>
      </c>
      <c r="B1438" s="40" t="s">
        <v>1694</v>
      </c>
      <c r="C1438" s="40" t="s">
        <v>1695</v>
      </c>
      <c r="D1438" s="40">
        <v>930</v>
      </c>
      <c r="E1438" s="40" t="s">
        <v>22</v>
      </c>
      <c r="F1438" s="40">
        <f>COUNTIFS(Detalhe_Registro!$A:$A,A1438,Detalhe_Registro!$D:$D,B1438)</f>
        <v>1</v>
      </c>
      <c r="G1438" s="63">
        <v>3.45</v>
      </c>
      <c r="H1438" s="63">
        <v>3.45</v>
      </c>
      <c r="I1438" s="62">
        <f>SUMIFS(Detalhe_Registro!$F:$F,Detalhe_Registro!$A:$A,A1438,Detalhe_Registro!$D:$D,B1438)</f>
        <v>1844</v>
      </c>
      <c r="J1438" s="63">
        <f>SUMIFS(Detalhe_Registro!$G:$G,Detalhe_Registro!$A:$A,A1438,Detalhe_Registro!$D:$D,B1438)</f>
        <v>26.68</v>
      </c>
      <c r="K1438" s="40" t="str">
        <f>IF(G1438="","",IF(G1438&lt;Premissas!$C$8,"&lt; 1,00",IF(G1438&lt;Premissas!$C$9,"1,00 – 1,19",IF(G1438&lt;Premissas!$C$10,"1,20 – 1,39",IF(G1438&lt;Premissas!$C$11,"1,40 – 1,59",IF(G1438&lt;Premissas!$C$12,"1,60 – 1,99","≥ 2,00"))))))</f>
        <v>≥ 2,00</v>
      </c>
      <c r="L1438" s="64">
        <f>IF(G1438="","",MIN(Premissas!$C$17,IF(G1438&lt;Premissas!$C$8,Premissas!$E$7,IF(G1438&lt;Premissas!$C$9,Premissas!$E$8,IF(G1438&lt;Premissas!$C$10,Premissas!$E$9,IF(G1438&lt;Premissas!$C$11,Premissas!$E$10,IF(G1438&lt;Premissas!$C$12,Premissas!$E$11,Premissas!$E$12)))))))</f>
        <v>750</v>
      </c>
      <c r="M1438" s="65">
        <f>IF(OR(L1438="",L1438=0),0,L1438/Premissas!$C$16)</f>
        <v>28.846153846153847</v>
      </c>
      <c r="N1438" s="40" t="str">
        <f>IF(L1438&gt;=Premissas!$C$17,"SIM","NÃO")</f>
        <v>SIM</v>
      </c>
    </row>
    <row r="1439" spans="1:14" ht="15" customHeight="1">
      <c r="A1439" s="40">
        <v>8</v>
      </c>
      <c r="B1439" s="40" t="s">
        <v>1458</v>
      </c>
      <c r="C1439" s="40" t="s">
        <v>1459</v>
      </c>
      <c r="D1439" s="40">
        <v>930</v>
      </c>
      <c r="E1439" s="40" t="s">
        <v>1938</v>
      </c>
      <c r="F1439" s="40">
        <f>COUNTIFS(Detalhe_Registro!$A:$A,A1439,Detalhe_Registro!$D:$D,B1439)</f>
        <v>2</v>
      </c>
      <c r="G1439" s="63">
        <v>2.058824</v>
      </c>
      <c r="H1439" s="63">
        <v>1.3021389999999999</v>
      </c>
      <c r="I1439" s="62">
        <f>SUMIFS(Detalhe_Registro!$F:$F,Detalhe_Registro!$A:$A,A1439,Detalhe_Registro!$D:$D,B1439)</f>
        <v>4737</v>
      </c>
      <c r="J1439" s="63">
        <f>SUMIFS(Detalhe_Registro!$G:$G,Detalhe_Registro!$A:$A,A1439,Detalhe_Registro!$D:$D,B1439)</f>
        <v>137.72999999999999</v>
      </c>
      <c r="K1439" s="40" t="str">
        <f>IF(G1439="","",IF(G1439&lt;Premissas!$C$8,"&lt; 1,00",IF(G1439&lt;Premissas!$C$9,"1,00 – 1,19",IF(G1439&lt;Premissas!$C$10,"1,20 – 1,39",IF(G1439&lt;Premissas!$C$11,"1,40 – 1,59",IF(G1439&lt;Premissas!$C$12,"1,60 – 1,99","≥ 2,00"))))))</f>
        <v>≥ 2,00</v>
      </c>
      <c r="L1439" s="64">
        <f>IF(G1439="","",MIN(Premissas!$C$17,IF(G1439&lt;Premissas!$C$8,Premissas!$E$7,IF(G1439&lt;Premissas!$C$9,Premissas!$E$8,IF(G1439&lt;Premissas!$C$10,Premissas!$E$9,IF(G1439&lt;Premissas!$C$11,Premissas!$E$10,IF(G1439&lt;Premissas!$C$12,Premissas!$E$11,Premissas!$E$12)))))))</f>
        <v>750</v>
      </c>
      <c r="M1439" s="65">
        <f>IF(OR(L1439="",L1439=0),0,L1439/Premissas!$C$16)</f>
        <v>28.846153846153847</v>
      </c>
      <c r="N1439" s="40" t="str">
        <f>IF(L1439&gt;=Premissas!$C$17,"SIM","NÃO")</f>
        <v>SIM</v>
      </c>
    </row>
    <row r="1440" spans="1:14" ht="15" customHeight="1">
      <c r="A1440" s="40">
        <v>8</v>
      </c>
      <c r="B1440" s="40" t="s">
        <v>1636</v>
      </c>
      <c r="C1440" s="40" t="s">
        <v>1637</v>
      </c>
      <c r="D1440" s="40">
        <v>930</v>
      </c>
      <c r="E1440" s="40" t="s">
        <v>20</v>
      </c>
      <c r="F1440" s="40">
        <f>COUNTIFS(Detalhe_Registro!$A:$A,A1440,Detalhe_Registro!$D:$D,B1440)</f>
        <v>1</v>
      </c>
      <c r="G1440" s="63">
        <v>1.7058819999999999</v>
      </c>
      <c r="H1440" s="63">
        <v>1.7058819999999999</v>
      </c>
      <c r="I1440" s="62">
        <f>SUMIFS(Detalhe_Registro!$F:$F,Detalhe_Registro!$A:$A,A1440,Detalhe_Registro!$D:$D,B1440)</f>
        <v>1829</v>
      </c>
      <c r="J1440" s="63">
        <f>SUMIFS(Detalhe_Registro!$G:$G,Detalhe_Registro!$A:$A,A1440,Detalhe_Registro!$D:$D,B1440)</f>
        <v>62.86</v>
      </c>
      <c r="K1440" s="40" t="str">
        <f>IF(G1440="","",IF(G1440&lt;Premissas!$C$8,"&lt; 1,00",IF(G1440&lt;Premissas!$C$9,"1,00 – 1,19",IF(G1440&lt;Premissas!$C$10,"1,20 – 1,39",IF(G1440&lt;Premissas!$C$11,"1,40 – 1,59",IF(G1440&lt;Premissas!$C$12,"1,60 – 1,99","≥ 2,00"))))))</f>
        <v>1,60 – 1,99</v>
      </c>
      <c r="L1440" s="64">
        <f>IF(G1440="","",MIN(Premissas!$C$17,IF(G1440&lt;Premissas!$C$8,Premissas!$E$7,IF(G1440&lt;Premissas!$C$9,Premissas!$E$8,IF(G1440&lt;Premissas!$C$10,Premissas!$E$9,IF(G1440&lt;Premissas!$C$11,Premissas!$E$10,IF(G1440&lt;Premissas!$C$12,Premissas!$E$11,Premissas!$E$12)))))))</f>
        <v>500</v>
      </c>
      <c r="M1440" s="65">
        <f>IF(OR(L1440="",L1440=0),0,L1440/Premissas!$C$16)</f>
        <v>19.23076923076923</v>
      </c>
      <c r="N1440" s="40" t="str">
        <f>IF(L1440&gt;=Premissas!$C$17,"SIM","NÃO")</f>
        <v>NÃO</v>
      </c>
    </row>
    <row r="1441" spans="1:14" ht="15" customHeight="1">
      <c r="A1441" s="40">
        <v>8</v>
      </c>
      <c r="B1441" s="40" t="s">
        <v>1508</v>
      </c>
      <c r="C1441" s="40" t="s">
        <v>1509</v>
      </c>
      <c r="D1441" s="40">
        <v>930</v>
      </c>
      <c r="E1441" s="40" t="s">
        <v>22</v>
      </c>
      <c r="F1441" s="40">
        <f>COUNTIFS(Detalhe_Registro!$A:$A,A1441,Detalhe_Registro!$D:$D,B1441)</f>
        <v>1</v>
      </c>
      <c r="G1441" s="63">
        <v>0.8</v>
      </c>
      <c r="H1441" s="63">
        <v>0.8</v>
      </c>
      <c r="I1441" s="62">
        <f>SUMIFS(Detalhe_Registro!$F:$F,Detalhe_Registro!$A:$A,A1441,Detalhe_Registro!$D:$D,B1441)</f>
        <v>1066</v>
      </c>
      <c r="J1441" s="63">
        <f>SUMIFS(Detalhe_Registro!$G:$G,Detalhe_Registro!$A:$A,A1441,Detalhe_Registro!$D:$D,B1441)</f>
        <v>67.930000000000007</v>
      </c>
      <c r="K1441" s="40" t="str">
        <f>IF(G1441="","",IF(G1441&lt;Premissas!$C$8,"&lt; 1,00",IF(G1441&lt;Premissas!$C$9,"1,00 – 1,19",IF(G1441&lt;Premissas!$C$10,"1,20 – 1,39",IF(G1441&lt;Premissas!$C$11,"1,40 – 1,59",IF(G1441&lt;Premissas!$C$12,"1,60 – 1,99","≥ 2,00"))))))</f>
        <v>&lt; 1,00</v>
      </c>
      <c r="L1441" s="64">
        <f>IF(G1441="","",MIN(Premissas!$C$17,IF(G1441&lt;Premissas!$C$8,Premissas!$E$7,IF(G1441&lt;Premissas!$C$9,Premissas!$E$8,IF(G1441&lt;Premissas!$C$10,Premissas!$E$9,IF(G1441&lt;Premissas!$C$11,Premissas!$E$10,IF(G1441&lt;Premissas!$C$12,Premissas!$E$11,Premissas!$E$12)))))))</f>
        <v>0</v>
      </c>
      <c r="M1441" s="65">
        <f>IF(OR(L1441="",L1441=0),0,L1441/Premissas!$C$16)</f>
        <v>0</v>
      </c>
      <c r="N1441" s="40" t="str">
        <f>IF(L1441&gt;=Premissas!$C$17,"SIM","NÃO")</f>
        <v>NÃO</v>
      </c>
    </row>
    <row r="1442" spans="1:14" ht="15" customHeight="1">
      <c r="A1442" s="40">
        <v>8</v>
      </c>
      <c r="B1442" s="40" t="s">
        <v>1664</v>
      </c>
      <c r="C1442" s="40" t="s">
        <v>1665</v>
      </c>
      <c r="D1442" s="40">
        <v>930</v>
      </c>
      <c r="E1442" s="40" t="s">
        <v>19</v>
      </c>
      <c r="F1442" s="40">
        <f>COUNTIFS(Detalhe_Registro!$A:$A,A1442,Detalhe_Registro!$D:$D,B1442)</f>
        <v>1</v>
      </c>
      <c r="G1442" s="63">
        <v>1.7727269999999999</v>
      </c>
      <c r="H1442" s="63">
        <v>1.7727269999999999</v>
      </c>
      <c r="I1442" s="62">
        <f>SUMIFS(Detalhe_Registro!$F:$F,Detalhe_Registro!$A:$A,A1442,Detalhe_Registro!$D:$D,B1442)</f>
        <v>903</v>
      </c>
      <c r="J1442" s="63">
        <f>SUMIFS(Detalhe_Registro!$G:$G,Detalhe_Registro!$A:$A,A1442,Detalhe_Registro!$D:$D,B1442)</f>
        <v>23.25</v>
      </c>
      <c r="K1442" s="40" t="str">
        <f>IF(G1442="","",IF(G1442&lt;Premissas!$C$8,"&lt; 1,00",IF(G1442&lt;Premissas!$C$9,"1,00 – 1,19",IF(G1442&lt;Premissas!$C$10,"1,20 – 1,39",IF(G1442&lt;Premissas!$C$11,"1,40 – 1,59",IF(G1442&lt;Premissas!$C$12,"1,60 – 1,99","≥ 2,00"))))))</f>
        <v>1,60 – 1,99</v>
      </c>
      <c r="L1442" s="64">
        <f>IF(G1442="","",MIN(Premissas!$C$17,IF(G1442&lt;Premissas!$C$8,Premissas!$E$7,IF(G1442&lt;Premissas!$C$9,Premissas!$E$8,IF(G1442&lt;Premissas!$C$10,Premissas!$E$9,IF(G1442&lt;Premissas!$C$11,Premissas!$E$10,IF(G1442&lt;Premissas!$C$12,Premissas!$E$11,Premissas!$E$12)))))))</f>
        <v>500</v>
      </c>
      <c r="M1442" s="65">
        <f>IF(OR(L1442="",L1442=0),0,L1442/Premissas!$C$16)</f>
        <v>19.23076923076923</v>
      </c>
      <c r="N1442" s="40" t="str">
        <f>IF(L1442&gt;=Premissas!$C$17,"SIM","NÃO")</f>
        <v>NÃO</v>
      </c>
    </row>
    <row r="1443" spans="1:14" ht="15" customHeight="1">
      <c r="A1443" s="40">
        <v>8</v>
      </c>
      <c r="B1443" s="40" t="s">
        <v>1394</v>
      </c>
      <c r="C1443" s="40" t="s">
        <v>1395</v>
      </c>
      <c r="D1443" s="40">
        <v>930</v>
      </c>
      <c r="E1443" s="40" t="s">
        <v>22</v>
      </c>
      <c r="F1443" s="40">
        <f>COUNTIFS(Detalhe_Registro!$A:$A,A1443,Detalhe_Registro!$D:$D,B1443)</f>
        <v>1</v>
      </c>
      <c r="G1443" s="63">
        <v>1.55</v>
      </c>
      <c r="H1443" s="63">
        <v>1.55</v>
      </c>
      <c r="I1443" s="62">
        <f>SUMIFS(Detalhe_Registro!$F:$F,Detalhe_Registro!$A:$A,A1443,Detalhe_Registro!$D:$D,B1443)</f>
        <v>2120</v>
      </c>
      <c r="J1443" s="63">
        <f>SUMIFS(Detalhe_Registro!$G:$G,Detalhe_Registro!$A:$A,A1443,Detalhe_Registro!$D:$D,B1443)</f>
        <v>67.69</v>
      </c>
      <c r="K1443" s="40" t="str">
        <f>IF(G1443="","",IF(G1443&lt;Premissas!$C$8,"&lt; 1,00",IF(G1443&lt;Premissas!$C$9,"1,00 – 1,19",IF(G1443&lt;Premissas!$C$10,"1,20 – 1,39",IF(G1443&lt;Premissas!$C$11,"1,40 – 1,59",IF(G1443&lt;Premissas!$C$12,"1,60 – 1,99","≥ 2,00"))))))</f>
        <v>1,40 – 1,59</v>
      </c>
      <c r="L1443" s="64">
        <f>IF(G1443="","",MIN(Premissas!$C$17,IF(G1443&lt;Premissas!$C$8,Premissas!$E$7,IF(G1443&lt;Premissas!$C$9,Premissas!$E$8,IF(G1443&lt;Premissas!$C$10,Premissas!$E$9,IF(G1443&lt;Premissas!$C$11,Premissas!$E$10,IF(G1443&lt;Premissas!$C$12,Premissas!$E$11,Premissas!$E$12)))))))</f>
        <v>350</v>
      </c>
      <c r="M1443" s="65">
        <f>IF(OR(L1443="",L1443=0),0,L1443/Premissas!$C$16)</f>
        <v>13.461538461538462</v>
      </c>
      <c r="N1443" s="40" t="str">
        <f>IF(L1443&gt;=Premissas!$C$17,"SIM","NÃO")</f>
        <v>NÃO</v>
      </c>
    </row>
    <row r="1444" spans="1:14" ht="15" customHeight="1">
      <c r="A1444" s="40">
        <v>8</v>
      </c>
      <c r="B1444" s="40" t="s">
        <v>1506</v>
      </c>
      <c r="C1444" s="40" t="s">
        <v>1507</v>
      </c>
      <c r="D1444" s="40">
        <v>930</v>
      </c>
      <c r="E1444" s="40" t="s">
        <v>19</v>
      </c>
      <c r="F1444" s="40">
        <f>COUNTIFS(Detalhe_Registro!$A:$A,A1444,Detalhe_Registro!$D:$D,B1444)</f>
        <v>1</v>
      </c>
      <c r="G1444" s="63">
        <v>0.63636400000000004</v>
      </c>
      <c r="H1444" s="63">
        <v>0.63636400000000004</v>
      </c>
      <c r="I1444" s="62">
        <f>SUMIFS(Detalhe_Registro!$F:$F,Detalhe_Registro!$A:$A,A1444,Detalhe_Registro!$D:$D,B1444)</f>
        <v>1012</v>
      </c>
      <c r="J1444" s="63">
        <f>SUMIFS(Detalhe_Registro!$G:$G,Detalhe_Registro!$A:$A,A1444,Detalhe_Registro!$D:$D,B1444)</f>
        <v>74.52</v>
      </c>
      <c r="K1444" s="40" t="str">
        <f>IF(G1444="","",IF(G1444&lt;Premissas!$C$8,"&lt; 1,00",IF(G1444&lt;Premissas!$C$9,"1,00 – 1,19",IF(G1444&lt;Premissas!$C$10,"1,20 – 1,39",IF(G1444&lt;Premissas!$C$11,"1,40 – 1,59",IF(G1444&lt;Premissas!$C$12,"1,60 – 1,99","≥ 2,00"))))))</f>
        <v>&lt; 1,00</v>
      </c>
      <c r="L1444" s="64">
        <f>IF(G1444="","",MIN(Premissas!$C$17,IF(G1444&lt;Premissas!$C$8,Premissas!$E$7,IF(G1444&lt;Premissas!$C$9,Premissas!$E$8,IF(G1444&lt;Premissas!$C$10,Premissas!$E$9,IF(G1444&lt;Premissas!$C$11,Premissas!$E$10,IF(G1444&lt;Premissas!$C$12,Premissas!$E$11,Premissas!$E$12)))))))</f>
        <v>0</v>
      </c>
      <c r="M1444" s="65">
        <f>IF(OR(L1444="",L1444=0),0,L1444/Premissas!$C$16)</f>
        <v>0</v>
      </c>
      <c r="N1444" s="40" t="str">
        <f>IF(L1444&gt;=Premissas!$C$17,"SIM","NÃO")</f>
        <v>NÃO</v>
      </c>
    </row>
    <row r="1445" spans="1:14" ht="15" customHeight="1">
      <c r="A1445" s="40">
        <v>8</v>
      </c>
      <c r="B1445" s="40" t="s">
        <v>1598</v>
      </c>
      <c r="C1445" s="40" t="s">
        <v>1599</v>
      </c>
      <c r="D1445" s="40">
        <v>930</v>
      </c>
      <c r="E1445" s="40" t="s">
        <v>19</v>
      </c>
      <c r="F1445" s="40">
        <f>COUNTIFS(Detalhe_Registro!$A:$A,A1445,Detalhe_Registro!$D:$D,B1445)</f>
        <v>1</v>
      </c>
      <c r="G1445" s="63">
        <v>0.54545500000000002</v>
      </c>
      <c r="H1445" s="63">
        <v>0.54545500000000002</v>
      </c>
      <c r="I1445" s="62">
        <f>SUMIFS(Detalhe_Registro!$F:$F,Detalhe_Registro!$A:$A,A1445,Detalhe_Registro!$D:$D,B1445)</f>
        <v>74</v>
      </c>
      <c r="J1445" s="63">
        <f>SUMIFS(Detalhe_Registro!$G:$G,Detalhe_Registro!$A:$A,A1445,Detalhe_Registro!$D:$D,B1445)</f>
        <v>6.38</v>
      </c>
      <c r="K1445" s="40" t="str">
        <f>IF(G1445="","",IF(G1445&lt;Premissas!$C$8,"&lt; 1,00",IF(G1445&lt;Premissas!$C$9,"1,00 – 1,19",IF(G1445&lt;Premissas!$C$10,"1,20 – 1,39",IF(G1445&lt;Premissas!$C$11,"1,40 – 1,59",IF(G1445&lt;Premissas!$C$12,"1,60 – 1,99","≥ 2,00"))))))</f>
        <v>&lt; 1,00</v>
      </c>
      <c r="L1445" s="64">
        <f>IF(G1445="","",MIN(Premissas!$C$17,IF(G1445&lt;Premissas!$C$8,Premissas!$E$7,IF(G1445&lt;Premissas!$C$9,Premissas!$E$8,IF(G1445&lt;Premissas!$C$10,Premissas!$E$9,IF(G1445&lt;Premissas!$C$11,Premissas!$E$10,IF(G1445&lt;Premissas!$C$12,Premissas!$E$11,Premissas!$E$12)))))))</f>
        <v>0</v>
      </c>
      <c r="M1445" s="65">
        <f>IF(OR(L1445="",L1445=0),0,L1445/Premissas!$C$16)</f>
        <v>0</v>
      </c>
      <c r="N1445" s="40" t="str">
        <f>IF(L1445&gt;=Premissas!$C$17,"SIM","NÃO")</f>
        <v>NÃO</v>
      </c>
    </row>
    <row r="1446" spans="1:14" ht="15" customHeight="1">
      <c r="A1446" s="40">
        <v>8</v>
      </c>
      <c r="B1446" s="40" t="s">
        <v>1420</v>
      </c>
      <c r="C1446" s="40" t="s">
        <v>1421</v>
      </c>
      <c r="D1446" s="40">
        <v>930</v>
      </c>
      <c r="E1446" s="40" t="s">
        <v>20</v>
      </c>
      <c r="F1446" s="40">
        <f>COUNTIFS(Detalhe_Registro!$A:$A,A1446,Detalhe_Registro!$D:$D,B1446)</f>
        <v>1</v>
      </c>
      <c r="G1446" s="63">
        <v>0.70588200000000001</v>
      </c>
      <c r="H1446" s="63">
        <v>0.70588200000000001</v>
      </c>
      <c r="I1446" s="62">
        <f>SUMIFS(Detalhe_Registro!$F:$F,Detalhe_Registro!$A:$A,A1446,Detalhe_Registro!$D:$D,B1446)</f>
        <v>411</v>
      </c>
      <c r="J1446" s="63">
        <f>SUMIFS(Detalhe_Registro!$G:$G,Detalhe_Registro!$A:$A,A1446,Detalhe_Registro!$D:$D,B1446)</f>
        <v>33.64</v>
      </c>
      <c r="K1446" s="40" t="str">
        <f>IF(G1446="","",IF(G1446&lt;Premissas!$C$8,"&lt; 1,00",IF(G1446&lt;Premissas!$C$9,"1,00 – 1,19",IF(G1446&lt;Premissas!$C$10,"1,20 – 1,39",IF(G1446&lt;Premissas!$C$11,"1,40 – 1,59",IF(G1446&lt;Premissas!$C$12,"1,60 – 1,99","≥ 2,00"))))))</f>
        <v>&lt; 1,00</v>
      </c>
      <c r="L1446" s="64">
        <f>IF(G1446="","",MIN(Premissas!$C$17,IF(G1446&lt;Premissas!$C$8,Premissas!$E$7,IF(G1446&lt;Premissas!$C$9,Premissas!$E$8,IF(G1446&lt;Premissas!$C$10,Premissas!$E$9,IF(G1446&lt;Premissas!$C$11,Premissas!$E$10,IF(G1446&lt;Premissas!$C$12,Premissas!$E$11,Premissas!$E$12)))))))</f>
        <v>0</v>
      </c>
      <c r="M1446" s="65">
        <f>IF(OR(L1446="",L1446=0),0,L1446/Premissas!$C$16)</f>
        <v>0</v>
      </c>
      <c r="N1446" s="40" t="str">
        <f>IF(L1446&gt;=Premissas!$C$17,"SIM","NÃO")</f>
        <v>NÃO</v>
      </c>
    </row>
    <row r="1447" spans="1:14" ht="15" customHeight="1">
      <c r="A1447" s="40">
        <v>8</v>
      </c>
      <c r="B1447" s="40" t="s">
        <v>1690</v>
      </c>
      <c r="C1447" s="40" t="s">
        <v>1691</v>
      </c>
      <c r="D1447" s="40">
        <v>930</v>
      </c>
      <c r="E1447" s="40" t="s">
        <v>1937</v>
      </c>
      <c r="F1447" s="40">
        <f>COUNTIFS(Detalhe_Registro!$A:$A,A1447,Detalhe_Registro!$D:$D,B1447)</f>
        <v>2</v>
      </c>
      <c r="G1447" s="63">
        <v>0.764706</v>
      </c>
      <c r="H1447" s="63">
        <v>0.66360300000000005</v>
      </c>
      <c r="I1447" s="62">
        <f>SUMIFS(Detalhe_Registro!$F:$F,Detalhe_Registro!$A:$A,A1447,Detalhe_Registro!$D:$D,B1447)</f>
        <v>1741</v>
      </c>
      <c r="J1447" s="63">
        <f>SUMIFS(Detalhe_Registro!$G:$G,Detalhe_Registro!$A:$A,A1447,Detalhe_Registro!$D:$D,B1447)</f>
        <v>129.94</v>
      </c>
      <c r="K1447" s="40" t="str">
        <f>IF(G1447="","",IF(G1447&lt;Premissas!$C$8,"&lt; 1,00",IF(G1447&lt;Premissas!$C$9,"1,00 – 1,19",IF(G1447&lt;Premissas!$C$10,"1,20 – 1,39",IF(G1447&lt;Premissas!$C$11,"1,40 – 1,59",IF(G1447&lt;Premissas!$C$12,"1,60 – 1,99","≥ 2,00"))))))</f>
        <v>&lt; 1,00</v>
      </c>
      <c r="L1447" s="64">
        <f>IF(G1447="","",MIN(Premissas!$C$17,IF(G1447&lt;Premissas!$C$8,Premissas!$E$7,IF(G1447&lt;Premissas!$C$9,Premissas!$E$8,IF(G1447&lt;Premissas!$C$10,Premissas!$E$9,IF(G1447&lt;Premissas!$C$11,Premissas!$E$10,IF(G1447&lt;Premissas!$C$12,Premissas!$E$11,Premissas!$E$12)))))))</f>
        <v>0</v>
      </c>
      <c r="M1447" s="65">
        <f>IF(OR(L1447="",L1447=0),0,L1447/Premissas!$C$16)</f>
        <v>0</v>
      </c>
      <c r="N1447" s="40" t="str">
        <f>IF(L1447&gt;=Premissas!$C$17,"SIM","NÃO")</f>
        <v>NÃO</v>
      </c>
    </row>
    <row r="1448" spans="1:14" ht="15" customHeight="1">
      <c r="A1448" s="40">
        <v>8</v>
      </c>
      <c r="B1448" s="40" t="s">
        <v>1550</v>
      </c>
      <c r="C1448" s="40" t="s">
        <v>1551</v>
      </c>
      <c r="D1448" s="40">
        <v>930</v>
      </c>
      <c r="E1448" s="40" t="s">
        <v>19</v>
      </c>
      <c r="F1448" s="40">
        <f>COUNTIFS(Detalhe_Registro!$A:$A,A1448,Detalhe_Registro!$D:$D,B1448)</f>
        <v>1</v>
      </c>
      <c r="G1448" s="63">
        <v>1</v>
      </c>
      <c r="H1448" s="63">
        <v>1</v>
      </c>
      <c r="I1448" s="62">
        <f>SUMIFS(Detalhe_Registro!$F:$F,Detalhe_Registro!$A:$A,A1448,Detalhe_Registro!$D:$D,B1448)</f>
        <v>489</v>
      </c>
      <c r="J1448" s="63">
        <f>SUMIFS(Detalhe_Registro!$G:$G,Detalhe_Registro!$A:$A,A1448,Detalhe_Registro!$D:$D,B1448)</f>
        <v>21.76</v>
      </c>
      <c r="K1448" s="40" t="str">
        <f>IF(G1448="","",IF(G1448&lt;Premissas!$C$8,"&lt; 1,00",IF(G1448&lt;Premissas!$C$9,"1,00 – 1,19",IF(G1448&lt;Premissas!$C$10,"1,20 – 1,39",IF(G1448&lt;Premissas!$C$11,"1,40 – 1,59",IF(G1448&lt;Premissas!$C$12,"1,60 – 1,99","≥ 2,00"))))))</f>
        <v>1,00 – 1,19</v>
      </c>
      <c r="L1448" s="64">
        <f>IF(G1448="","",MIN(Premissas!$C$17,IF(G1448&lt;Premissas!$C$8,Premissas!$E$7,IF(G1448&lt;Premissas!$C$9,Premissas!$E$8,IF(G1448&lt;Premissas!$C$10,Premissas!$E$9,IF(G1448&lt;Premissas!$C$11,Premissas!$E$10,IF(G1448&lt;Premissas!$C$12,Premissas!$E$11,Premissas!$E$12)))))))</f>
        <v>100</v>
      </c>
      <c r="M1448" s="65">
        <f>IF(OR(L1448="",L1448=0),0,L1448/Premissas!$C$16)</f>
        <v>3.8461538461538463</v>
      </c>
      <c r="N1448" s="40" t="str">
        <f>IF(L1448&gt;=Premissas!$C$17,"SIM","NÃO")</f>
        <v>NÃO</v>
      </c>
    </row>
    <row r="1449" spans="1:14" ht="15" customHeight="1">
      <c r="A1449" s="40">
        <v>8</v>
      </c>
      <c r="B1449" s="40" t="s">
        <v>1792</v>
      </c>
      <c r="C1449" s="40" t="s">
        <v>1793</v>
      </c>
      <c r="D1449" s="40">
        <v>930</v>
      </c>
      <c r="E1449" s="40" t="s">
        <v>21</v>
      </c>
      <c r="F1449" s="40">
        <f>COUNTIFS(Detalhe_Registro!$A:$A,A1449,Detalhe_Registro!$D:$D,B1449)</f>
        <v>1</v>
      </c>
      <c r="G1449" s="63">
        <v>0.125</v>
      </c>
      <c r="H1449" s="63">
        <v>0.125</v>
      </c>
      <c r="I1449" s="62">
        <f>SUMIFS(Detalhe_Registro!$F:$F,Detalhe_Registro!$A:$A,A1449,Detalhe_Registro!$D:$D,B1449)</f>
        <v>1</v>
      </c>
      <c r="J1449" s="63">
        <f>SUMIFS(Detalhe_Registro!$G:$G,Detalhe_Registro!$A:$A,A1449,Detalhe_Registro!$D:$D,B1449)</f>
        <v>0.41</v>
      </c>
      <c r="K1449" s="40" t="str">
        <f>IF(G1449="","",IF(G1449&lt;Premissas!$C$8,"&lt; 1,00",IF(G1449&lt;Premissas!$C$9,"1,00 – 1,19",IF(G1449&lt;Premissas!$C$10,"1,20 – 1,39",IF(G1449&lt;Premissas!$C$11,"1,40 – 1,59",IF(G1449&lt;Premissas!$C$12,"1,60 – 1,99","≥ 2,00"))))))</f>
        <v>&lt; 1,00</v>
      </c>
      <c r="L1449" s="64">
        <f>IF(G1449="","",MIN(Premissas!$C$17,IF(G1449&lt;Premissas!$C$8,Premissas!$E$7,IF(G1449&lt;Premissas!$C$9,Premissas!$E$8,IF(G1449&lt;Premissas!$C$10,Premissas!$E$9,IF(G1449&lt;Premissas!$C$11,Premissas!$E$10,IF(G1449&lt;Premissas!$C$12,Premissas!$E$11,Premissas!$E$12)))))))</f>
        <v>0</v>
      </c>
      <c r="M1449" s="65">
        <f>IF(OR(L1449="",L1449=0),0,L1449/Premissas!$C$16)</f>
        <v>0</v>
      </c>
      <c r="N1449" s="40" t="str">
        <f>IF(L1449&gt;=Premissas!$C$17,"SIM","NÃO")</f>
        <v>NÃO</v>
      </c>
    </row>
    <row r="1450" spans="1:14" ht="15" customHeight="1">
      <c r="A1450" s="40">
        <v>8</v>
      </c>
      <c r="B1450" s="40" t="s">
        <v>1624</v>
      </c>
      <c r="C1450" s="40" t="s">
        <v>1625</v>
      </c>
      <c r="D1450" s="40">
        <v>930</v>
      </c>
      <c r="E1450" s="40" t="s">
        <v>19</v>
      </c>
      <c r="F1450" s="40">
        <f>COUNTIFS(Detalhe_Registro!$A:$A,A1450,Detalhe_Registro!$D:$D,B1450)</f>
        <v>1</v>
      </c>
      <c r="G1450" s="63">
        <v>2.3181820000000002</v>
      </c>
      <c r="H1450" s="63">
        <v>2.3181820000000002</v>
      </c>
      <c r="I1450" s="62">
        <f>SUMIFS(Detalhe_Registro!$F:$F,Detalhe_Registro!$A:$A,A1450,Detalhe_Registro!$D:$D,B1450)</f>
        <v>792</v>
      </c>
      <c r="J1450" s="63">
        <f>SUMIFS(Detalhe_Registro!$G:$G,Detalhe_Registro!$A:$A,A1450,Detalhe_Registro!$D:$D,B1450)</f>
        <v>15.57</v>
      </c>
      <c r="K1450" s="40" t="str">
        <f>IF(G1450="","",IF(G1450&lt;Premissas!$C$8,"&lt; 1,00",IF(G1450&lt;Premissas!$C$9,"1,00 – 1,19",IF(G1450&lt;Premissas!$C$10,"1,20 – 1,39",IF(G1450&lt;Premissas!$C$11,"1,40 – 1,59",IF(G1450&lt;Premissas!$C$12,"1,60 – 1,99","≥ 2,00"))))))</f>
        <v>≥ 2,00</v>
      </c>
      <c r="L1450" s="64">
        <f>IF(G1450="","",MIN(Premissas!$C$17,IF(G1450&lt;Premissas!$C$8,Premissas!$E$7,IF(G1450&lt;Premissas!$C$9,Premissas!$E$8,IF(G1450&lt;Premissas!$C$10,Premissas!$E$9,IF(G1450&lt;Premissas!$C$11,Premissas!$E$10,IF(G1450&lt;Premissas!$C$12,Premissas!$E$11,Premissas!$E$12)))))))</f>
        <v>750</v>
      </c>
      <c r="M1450" s="65">
        <f>IF(OR(L1450="",L1450=0),0,L1450/Premissas!$C$16)</f>
        <v>28.846153846153847</v>
      </c>
      <c r="N1450" s="40" t="str">
        <f>IF(L1450&gt;=Premissas!$C$17,"SIM","NÃO")</f>
        <v>SIM</v>
      </c>
    </row>
    <row r="1451" spans="1:14" ht="15" customHeight="1">
      <c r="A1451" s="40">
        <v>8</v>
      </c>
      <c r="B1451" s="40" t="s">
        <v>1526</v>
      </c>
      <c r="C1451" s="40" t="s">
        <v>1527</v>
      </c>
      <c r="D1451" s="40">
        <v>930</v>
      </c>
      <c r="E1451" s="40" t="s">
        <v>19</v>
      </c>
      <c r="F1451" s="40">
        <f>COUNTIFS(Detalhe_Registro!$A:$A,A1451,Detalhe_Registro!$D:$D,B1451)</f>
        <v>1</v>
      </c>
      <c r="G1451" s="63">
        <v>3.6818179999999998</v>
      </c>
      <c r="H1451" s="63">
        <v>3.6818179999999998</v>
      </c>
      <c r="I1451" s="62">
        <f>SUMIFS(Detalhe_Registro!$F:$F,Detalhe_Registro!$A:$A,A1451,Detalhe_Registro!$D:$D,B1451)</f>
        <v>2100</v>
      </c>
      <c r="J1451" s="63">
        <f>SUMIFS(Detalhe_Registro!$G:$G,Detalhe_Registro!$A:$A,A1451,Detalhe_Registro!$D:$D,B1451)</f>
        <v>25.98</v>
      </c>
      <c r="K1451" s="40" t="str">
        <f>IF(G1451="","",IF(G1451&lt;Premissas!$C$8,"&lt; 1,00",IF(G1451&lt;Premissas!$C$9,"1,00 – 1,19",IF(G1451&lt;Premissas!$C$10,"1,20 – 1,39",IF(G1451&lt;Premissas!$C$11,"1,40 – 1,59",IF(G1451&lt;Premissas!$C$12,"1,60 – 1,99","≥ 2,00"))))))</f>
        <v>≥ 2,00</v>
      </c>
      <c r="L1451" s="64">
        <f>IF(G1451="","",MIN(Premissas!$C$17,IF(G1451&lt;Premissas!$C$8,Premissas!$E$7,IF(G1451&lt;Premissas!$C$9,Premissas!$E$8,IF(G1451&lt;Premissas!$C$10,Premissas!$E$9,IF(G1451&lt;Premissas!$C$11,Premissas!$E$10,IF(G1451&lt;Premissas!$C$12,Premissas!$E$11,Premissas!$E$12)))))))</f>
        <v>750</v>
      </c>
      <c r="M1451" s="65">
        <f>IF(OR(L1451="",L1451=0),0,L1451/Premissas!$C$16)</f>
        <v>28.846153846153847</v>
      </c>
      <c r="N1451" s="40" t="str">
        <f>IF(L1451&gt;=Premissas!$C$17,"SIM","NÃO")</f>
        <v>SIM</v>
      </c>
    </row>
    <row r="1452" spans="1:14" ht="15" customHeight="1">
      <c r="A1452" s="40">
        <v>8</v>
      </c>
      <c r="B1452" s="40" t="s">
        <v>1546</v>
      </c>
      <c r="C1452" s="40" t="s">
        <v>1547</v>
      </c>
      <c r="D1452" s="40">
        <v>930</v>
      </c>
      <c r="E1452" s="40" t="s">
        <v>19</v>
      </c>
      <c r="F1452" s="40">
        <f>COUNTIFS(Detalhe_Registro!$A:$A,A1452,Detalhe_Registro!$D:$D,B1452)</f>
        <v>1</v>
      </c>
      <c r="G1452" s="63">
        <v>2.5909089999999999</v>
      </c>
      <c r="H1452" s="63">
        <v>2.5909089999999999</v>
      </c>
      <c r="I1452" s="62">
        <f>SUMIFS(Detalhe_Registro!$F:$F,Detalhe_Registro!$A:$A,A1452,Detalhe_Registro!$D:$D,B1452)</f>
        <v>864</v>
      </c>
      <c r="J1452" s="63">
        <f>SUMIFS(Detalhe_Registro!$G:$G,Detalhe_Registro!$A:$A,A1452,Detalhe_Registro!$D:$D,B1452)</f>
        <v>15.17</v>
      </c>
      <c r="K1452" s="40" t="str">
        <f>IF(G1452="","",IF(G1452&lt;Premissas!$C$8,"&lt; 1,00",IF(G1452&lt;Premissas!$C$9,"1,00 – 1,19",IF(G1452&lt;Premissas!$C$10,"1,20 – 1,39",IF(G1452&lt;Premissas!$C$11,"1,40 – 1,59",IF(G1452&lt;Premissas!$C$12,"1,60 – 1,99","≥ 2,00"))))))</f>
        <v>≥ 2,00</v>
      </c>
      <c r="L1452" s="64">
        <f>IF(G1452="","",MIN(Premissas!$C$17,IF(G1452&lt;Premissas!$C$8,Premissas!$E$7,IF(G1452&lt;Premissas!$C$9,Premissas!$E$8,IF(G1452&lt;Premissas!$C$10,Premissas!$E$9,IF(G1452&lt;Premissas!$C$11,Premissas!$E$10,IF(G1452&lt;Premissas!$C$12,Premissas!$E$11,Premissas!$E$12)))))))</f>
        <v>750</v>
      </c>
      <c r="M1452" s="65">
        <f>IF(OR(L1452="",L1452=0),0,L1452/Premissas!$C$16)</f>
        <v>28.846153846153847</v>
      </c>
      <c r="N1452" s="40" t="str">
        <f>IF(L1452&gt;=Premissas!$C$17,"SIM","NÃO")</f>
        <v>SIM</v>
      </c>
    </row>
    <row r="1453" spans="1:14" ht="15" customHeight="1">
      <c r="A1453" s="40">
        <v>8</v>
      </c>
      <c r="B1453" s="40" t="s">
        <v>1770</v>
      </c>
      <c r="C1453" s="40" t="s">
        <v>1771</v>
      </c>
      <c r="D1453" s="40">
        <v>930</v>
      </c>
      <c r="E1453" s="40" t="s">
        <v>19</v>
      </c>
      <c r="F1453" s="40">
        <f>COUNTIFS(Detalhe_Registro!$A:$A,A1453,Detalhe_Registro!$D:$D,B1453)</f>
        <v>1</v>
      </c>
      <c r="G1453" s="63">
        <v>0.54545500000000002</v>
      </c>
      <c r="H1453" s="63">
        <v>0.54545500000000002</v>
      </c>
      <c r="I1453" s="62">
        <f>SUMIFS(Detalhe_Registro!$F:$F,Detalhe_Registro!$A:$A,A1453,Detalhe_Registro!$D:$D,B1453)</f>
        <v>545</v>
      </c>
      <c r="J1453" s="63">
        <f>SUMIFS(Detalhe_Registro!$G:$G,Detalhe_Registro!$A:$A,A1453,Detalhe_Registro!$D:$D,B1453)</f>
        <v>45.47</v>
      </c>
      <c r="K1453" s="40" t="str">
        <f>IF(G1453="","",IF(G1453&lt;Premissas!$C$8,"&lt; 1,00",IF(G1453&lt;Premissas!$C$9,"1,00 – 1,19",IF(G1453&lt;Premissas!$C$10,"1,20 – 1,39",IF(G1453&lt;Premissas!$C$11,"1,40 – 1,59",IF(G1453&lt;Premissas!$C$12,"1,60 – 1,99","≥ 2,00"))))))</f>
        <v>&lt; 1,00</v>
      </c>
      <c r="L1453" s="64">
        <f>IF(G1453="","",MIN(Premissas!$C$17,IF(G1453&lt;Premissas!$C$8,Premissas!$E$7,IF(G1453&lt;Premissas!$C$9,Premissas!$E$8,IF(G1453&lt;Premissas!$C$10,Premissas!$E$9,IF(G1453&lt;Premissas!$C$11,Premissas!$E$10,IF(G1453&lt;Premissas!$C$12,Premissas!$E$11,Premissas!$E$12)))))))</f>
        <v>0</v>
      </c>
      <c r="M1453" s="65">
        <f>IF(OR(L1453="",L1453=0),0,L1453/Premissas!$C$16)</f>
        <v>0</v>
      </c>
      <c r="N1453" s="40" t="str">
        <f>IF(L1453&gt;=Premissas!$C$17,"SIM","NÃO")</f>
        <v>NÃO</v>
      </c>
    </row>
    <row r="1454" spans="1:14" ht="15" customHeight="1">
      <c r="A1454" s="40">
        <v>8</v>
      </c>
      <c r="B1454" s="40" t="s">
        <v>1688</v>
      </c>
      <c r="C1454" s="40" t="s">
        <v>1689</v>
      </c>
      <c r="D1454" s="40">
        <v>930</v>
      </c>
      <c r="E1454" s="40" t="s">
        <v>20</v>
      </c>
      <c r="F1454" s="40">
        <f>COUNTIFS(Detalhe_Registro!$A:$A,A1454,Detalhe_Registro!$D:$D,B1454)</f>
        <v>1</v>
      </c>
      <c r="G1454" s="63">
        <v>1.058824</v>
      </c>
      <c r="H1454" s="63">
        <v>1.058824</v>
      </c>
      <c r="I1454" s="62">
        <f>SUMIFS(Detalhe_Registro!$F:$F,Detalhe_Registro!$A:$A,A1454,Detalhe_Registro!$D:$D,B1454)</f>
        <v>1529</v>
      </c>
      <c r="J1454" s="63">
        <f>SUMIFS(Detalhe_Registro!$G:$G,Detalhe_Registro!$A:$A,A1454,Detalhe_Registro!$D:$D,B1454)</f>
        <v>86.03</v>
      </c>
      <c r="K1454" s="40" t="str">
        <f>IF(G1454="","",IF(G1454&lt;Premissas!$C$8,"&lt; 1,00",IF(G1454&lt;Premissas!$C$9,"1,00 – 1,19",IF(G1454&lt;Premissas!$C$10,"1,20 – 1,39",IF(G1454&lt;Premissas!$C$11,"1,40 – 1,59",IF(G1454&lt;Premissas!$C$12,"1,60 – 1,99","≥ 2,00"))))))</f>
        <v>1,00 – 1,19</v>
      </c>
      <c r="L1454" s="64">
        <f>IF(G1454="","",MIN(Premissas!$C$17,IF(G1454&lt;Premissas!$C$8,Premissas!$E$7,IF(G1454&lt;Premissas!$C$9,Premissas!$E$8,IF(G1454&lt;Premissas!$C$10,Premissas!$E$9,IF(G1454&lt;Premissas!$C$11,Premissas!$E$10,IF(G1454&lt;Premissas!$C$12,Premissas!$E$11,Premissas!$E$12)))))))</f>
        <v>100</v>
      </c>
      <c r="M1454" s="65">
        <f>IF(OR(L1454="",L1454=0),0,L1454/Premissas!$C$16)</f>
        <v>3.8461538461538463</v>
      </c>
      <c r="N1454" s="40" t="str">
        <f>IF(L1454&gt;=Premissas!$C$17,"SIM","NÃO")</f>
        <v>NÃO</v>
      </c>
    </row>
    <row r="1455" spans="1:14" ht="15" customHeight="1">
      <c r="A1455" s="40">
        <v>8</v>
      </c>
      <c r="B1455" s="40" t="s">
        <v>1360</v>
      </c>
      <c r="C1455" s="40" t="s">
        <v>1361</v>
      </c>
      <c r="D1455" s="40">
        <v>930</v>
      </c>
      <c r="E1455" s="40" t="s">
        <v>21</v>
      </c>
      <c r="F1455" s="40">
        <f>COUNTIFS(Detalhe_Registro!$A:$A,A1455,Detalhe_Registro!$D:$D,B1455)</f>
        <v>1</v>
      </c>
      <c r="G1455" s="63">
        <v>6.25</v>
      </c>
      <c r="H1455" s="63">
        <v>6.25</v>
      </c>
      <c r="I1455" s="62">
        <f>SUMIFS(Detalhe_Registro!$F:$F,Detalhe_Registro!$A:$A,A1455,Detalhe_Registro!$D:$D,B1455)</f>
        <v>1</v>
      </c>
      <c r="J1455" s="63">
        <f>SUMIFS(Detalhe_Registro!$G:$G,Detalhe_Registro!$A:$A,A1455,Detalhe_Registro!$D:$D,B1455)</f>
        <v>0.01</v>
      </c>
      <c r="K1455" s="40" t="str">
        <f>IF(G1455="","",IF(G1455&lt;Premissas!$C$8,"&lt; 1,00",IF(G1455&lt;Premissas!$C$9,"1,00 – 1,19",IF(G1455&lt;Premissas!$C$10,"1,20 – 1,39",IF(G1455&lt;Premissas!$C$11,"1,40 – 1,59",IF(G1455&lt;Premissas!$C$12,"1,60 – 1,99","≥ 2,00"))))))</f>
        <v>≥ 2,00</v>
      </c>
      <c r="L1455" s="64">
        <f>IF(G1455="","",MIN(Premissas!$C$17,IF(G1455&lt;Premissas!$C$8,Premissas!$E$7,IF(G1455&lt;Premissas!$C$9,Premissas!$E$8,IF(G1455&lt;Premissas!$C$10,Premissas!$E$9,IF(G1455&lt;Premissas!$C$11,Premissas!$E$10,IF(G1455&lt;Premissas!$C$12,Premissas!$E$11,Premissas!$E$12)))))))</f>
        <v>750</v>
      </c>
      <c r="M1455" s="65">
        <f>IF(OR(L1455="",L1455=0),0,L1455/Premissas!$C$16)</f>
        <v>28.846153846153847</v>
      </c>
      <c r="N1455" s="40" t="str">
        <f>IF(L1455&gt;=Premissas!$C$17,"SIM","NÃO")</f>
        <v>SIM</v>
      </c>
    </row>
    <row r="1456" spans="1:14" ht="15" customHeight="1">
      <c r="A1456" s="40">
        <v>8</v>
      </c>
      <c r="B1456" s="40" t="s">
        <v>1376</v>
      </c>
      <c r="C1456" s="40" t="s">
        <v>1377</v>
      </c>
      <c r="D1456" s="40">
        <v>930</v>
      </c>
      <c r="E1456" s="40" t="s">
        <v>20</v>
      </c>
      <c r="F1456" s="40">
        <f>COUNTIFS(Detalhe_Registro!$A:$A,A1456,Detalhe_Registro!$D:$D,B1456)</f>
        <v>1</v>
      </c>
      <c r="G1456" s="63">
        <v>2.5294120000000002</v>
      </c>
      <c r="H1456" s="63">
        <v>2.5294120000000002</v>
      </c>
      <c r="I1456" s="62">
        <f>SUMIFS(Detalhe_Registro!$F:$F,Detalhe_Registro!$A:$A,A1456,Detalhe_Registro!$D:$D,B1456)</f>
        <v>242</v>
      </c>
      <c r="J1456" s="63">
        <f>SUMIFS(Detalhe_Registro!$G:$G,Detalhe_Registro!$A:$A,A1456,Detalhe_Registro!$D:$D,B1456)</f>
        <v>5.6</v>
      </c>
      <c r="K1456" s="40" t="str">
        <f>IF(G1456="","",IF(G1456&lt;Premissas!$C$8,"&lt; 1,00",IF(G1456&lt;Premissas!$C$9,"1,00 – 1,19",IF(G1456&lt;Premissas!$C$10,"1,20 – 1,39",IF(G1456&lt;Premissas!$C$11,"1,40 – 1,59",IF(G1456&lt;Premissas!$C$12,"1,60 – 1,99","≥ 2,00"))))))</f>
        <v>≥ 2,00</v>
      </c>
      <c r="L1456" s="64">
        <f>IF(G1456="","",MIN(Premissas!$C$17,IF(G1456&lt;Premissas!$C$8,Premissas!$E$7,IF(G1456&lt;Premissas!$C$9,Premissas!$E$8,IF(G1456&lt;Premissas!$C$10,Premissas!$E$9,IF(G1456&lt;Premissas!$C$11,Premissas!$E$10,IF(G1456&lt;Premissas!$C$12,Premissas!$E$11,Premissas!$E$12)))))))</f>
        <v>750</v>
      </c>
      <c r="M1456" s="65">
        <f>IF(OR(L1456="",L1456=0),0,L1456/Premissas!$C$16)</f>
        <v>28.846153846153847</v>
      </c>
      <c r="N1456" s="40" t="str">
        <f>IF(L1456&gt;=Premissas!$C$17,"SIM","NÃO")</f>
        <v>SIM</v>
      </c>
    </row>
    <row r="1457" spans="1:14" ht="15" customHeight="1">
      <c r="A1457" s="40">
        <v>8</v>
      </c>
      <c r="B1457" s="40" t="s">
        <v>1600</v>
      </c>
      <c r="C1457" s="40" t="s">
        <v>1601</v>
      </c>
      <c r="D1457" s="40">
        <v>930</v>
      </c>
      <c r="E1457" s="40" t="s">
        <v>1938</v>
      </c>
      <c r="F1457" s="40">
        <f>COUNTIFS(Detalhe_Registro!$A:$A,A1457,Detalhe_Registro!$D:$D,B1457)</f>
        <v>2</v>
      </c>
      <c r="G1457" s="63">
        <v>0.64705900000000005</v>
      </c>
      <c r="H1457" s="63">
        <v>0.59625700000000004</v>
      </c>
      <c r="I1457" s="62">
        <f>SUMIFS(Detalhe_Registro!$F:$F,Detalhe_Registro!$A:$A,A1457,Detalhe_Registro!$D:$D,B1457)</f>
        <v>109</v>
      </c>
      <c r="J1457" s="63">
        <f>SUMIFS(Detalhe_Registro!$G:$G,Detalhe_Registro!$A:$A,A1457,Detalhe_Registro!$D:$D,B1457)</f>
        <v>9.9500000000000011</v>
      </c>
      <c r="K1457" s="40" t="str">
        <f>IF(G1457="","",IF(G1457&lt;Premissas!$C$8,"&lt; 1,00",IF(G1457&lt;Premissas!$C$9,"1,00 – 1,19",IF(G1457&lt;Premissas!$C$10,"1,20 – 1,39",IF(G1457&lt;Premissas!$C$11,"1,40 – 1,59",IF(G1457&lt;Premissas!$C$12,"1,60 – 1,99","≥ 2,00"))))))</f>
        <v>&lt; 1,00</v>
      </c>
      <c r="L1457" s="64">
        <f>IF(G1457="","",MIN(Premissas!$C$17,IF(G1457&lt;Premissas!$C$8,Premissas!$E$7,IF(G1457&lt;Premissas!$C$9,Premissas!$E$8,IF(G1457&lt;Premissas!$C$10,Premissas!$E$9,IF(G1457&lt;Premissas!$C$11,Premissas!$E$10,IF(G1457&lt;Premissas!$C$12,Premissas!$E$11,Premissas!$E$12)))))))</f>
        <v>0</v>
      </c>
      <c r="M1457" s="65">
        <f>IF(OR(L1457="",L1457=0),0,L1457/Premissas!$C$16)</f>
        <v>0</v>
      </c>
      <c r="N1457" s="40" t="str">
        <f>IF(L1457&gt;=Premissas!$C$17,"SIM","NÃO")</f>
        <v>NÃO</v>
      </c>
    </row>
    <row r="1458" spans="1:14" ht="15" customHeight="1">
      <c r="A1458" s="40">
        <v>8</v>
      </c>
      <c r="B1458" s="40" t="s">
        <v>1464</v>
      </c>
      <c r="C1458" s="40" t="s">
        <v>1465</v>
      </c>
      <c r="D1458" s="40">
        <v>930</v>
      </c>
      <c r="E1458" s="40" t="s">
        <v>22</v>
      </c>
      <c r="F1458" s="40">
        <f>COUNTIFS(Detalhe_Registro!$A:$A,A1458,Detalhe_Registro!$D:$D,B1458)</f>
        <v>1</v>
      </c>
      <c r="G1458" s="63">
        <v>1.5</v>
      </c>
      <c r="H1458" s="63">
        <v>1.5</v>
      </c>
      <c r="I1458" s="62">
        <f>SUMIFS(Detalhe_Registro!$F:$F,Detalhe_Registro!$A:$A,A1458,Detalhe_Registro!$D:$D,B1458)</f>
        <v>1134</v>
      </c>
      <c r="J1458" s="63">
        <f>SUMIFS(Detalhe_Registro!$G:$G,Detalhe_Registro!$A:$A,A1458,Detalhe_Registro!$D:$D,B1458)</f>
        <v>37.58</v>
      </c>
      <c r="K1458" s="40" t="str">
        <f>IF(G1458="","",IF(G1458&lt;Premissas!$C$8,"&lt; 1,00",IF(G1458&lt;Premissas!$C$9,"1,00 – 1,19",IF(G1458&lt;Premissas!$C$10,"1,20 – 1,39",IF(G1458&lt;Premissas!$C$11,"1,40 – 1,59",IF(G1458&lt;Premissas!$C$12,"1,60 – 1,99","≥ 2,00"))))))</f>
        <v>1,40 – 1,59</v>
      </c>
      <c r="L1458" s="64">
        <f>IF(G1458="","",MIN(Premissas!$C$17,IF(G1458&lt;Premissas!$C$8,Premissas!$E$7,IF(G1458&lt;Premissas!$C$9,Premissas!$E$8,IF(G1458&lt;Premissas!$C$10,Premissas!$E$9,IF(G1458&lt;Premissas!$C$11,Premissas!$E$10,IF(G1458&lt;Premissas!$C$12,Premissas!$E$11,Premissas!$E$12)))))))</f>
        <v>350</v>
      </c>
      <c r="M1458" s="65">
        <f>IF(OR(L1458="",L1458=0),0,L1458/Premissas!$C$16)</f>
        <v>13.461538461538462</v>
      </c>
      <c r="N1458" s="40" t="str">
        <f>IF(L1458&gt;=Premissas!$C$17,"SIM","NÃO")</f>
        <v>NÃO</v>
      </c>
    </row>
    <row r="1459" spans="1:14" ht="15" customHeight="1">
      <c r="A1459" s="40">
        <v>8</v>
      </c>
      <c r="B1459" s="40" t="s">
        <v>1596</v>
      </c>
      <c r="C1459" s="40" t="s">
        <v>1597</v>
      </c>
      <c r="D1459" s="40">
        <v>930</v>
      </c>
      <c r="E1459" s="40" t="s">
        <v>22</v>
      </c>
      <c r="F1459" s="40">
        <f>COUNTIFS(Detalhe_Registro!$A:$A,A1459,Detalhe_Registro!$D:$D,B1459)</f>
        <v>1</v>
      </c>
      <c r="G1459" s="63">
        <v>0.35</v>
      </c>
      <c r="H1459" s="63">
        <v>0.35</v>
      </c>
      <c r="I1459" s="62">
        <f>SUMIFS(Detalhe_Registro!$F:$F,Detalhe_Registro!$A:$A,A1459,Detalhe_Registro!$D:$D,B1459)</f>
        <v>632</v>
      </c>
      <c r="J1459" s="63">
        <f>SUMIFS(Detalhe_Registro!$G:$G,Detalhe_Registro!$A:$A,A1459,Detalhe_Registro!$D:$D,B1459)</f>
        <v>95.87</v>
      </c>
      <c r="K1459" s="40" t="str">
        <f>IF(G1459="","",IF(G1459&lt;Premissas!$C$8,"&lt; 1,00",IF(G1459&lt;Premissas!$C$9,"1,00 – 1,19",IF(G1459&lt;Premissas!$C$10,"1,20 – 1,39",IF(G1459&lt;Premissas!$C$11,"1,40 – 1,59",IF(G1459&lt;Premissas!$C$12,"1,60 – 1,99","≥ 2,00"))))))</f>
        <v>&lt; 1,00</v>
      </c>
      <c r="L1459" s="64">
        <f>IF(G1459="","",MIN(Premissas!$C$17,IF(G1459&lt;Premissas!$C$8,Premissas!$E$7,IF(G1459&lt;Premissas!$C$9,Premissas!$E$8,IF(G1459&lt;Premissas!$C$10,Premissas!$E$9,IF(G1459&lt;Premissas!$C$11,Premissas!$E$10,IF(G1459&lt;Premissas!$C$12,Premissas!$E$11,Premissas!$E$12)))))))</f>
        <v>0</v>
      </c>
      <c r="M1459" s="65">
        <f>IF(OR(L1459="",L1459=0),0,L1459/Premissas!$C$16)</f>
        <v>0</v>
      </c>
      <c r="N1459" s="40" t="str">
        <f>IF(L1459&gt;=Premissas!$C$17,"SIM","NÃO")</f>
        <v>NÃO</v>
      </c>
    </row>
    <row r="1460" spans="1:14" ht="15" customHeight="1">
      <c r="A1460" s="40">
        <v>8</v>
      </c>
      <c r="B1460" s="40" t="s">
        <v>1780</v>
      </c>
      <c r="C1460" s="40" t="s">
        <v>1781</v>
      </c>
      <c r="D1460" s="40">
        <v>930</v>
      </c>
      <c r="E1460" s="40" t="s">
        <v>20</v>
      </c>
      <c r="F1460" s="40">
        <f>COUNTIFS(Detalhe_Registro!$A:$A,A1460,Detalhe_Registro!$D:$D,B1460)</f>
        <v>1</v>
      </c>
      <c r="G1460" s="63">
        <v>1</v>
      </c>
      <c r="H1460" s="63">
        <v>1</v>
      </c>
      <c r="I1460" s="62">
        <f>SUMIFS(Detalhe_Registro!$F:$F,Detalhe_Registro!$A:$A,A1460,Detalhe_Registro!$D:$D,B1460)</f>
        <v>47</v>
      </c>
      <c r="J1460" s="63">
        <f>SUMIFS(Detalhe_Registro!$G:$G,Detalhe_Registro!$A:$A,A1460,Detalhe_Registro!$D:$D,B1460)</f>
        <v>2.81</v>
      </c>
      <c r="K1460" s="40" t="str">
        <f>IF(G1460="","",IF(G1460&lt;Premissas!$C$8,"&lt; 1,00",IF(G1460&lt;Premissas!$C$9,"1,00 – 1,19",IF(G1460&lt;Premissas!$C$10,"1,20 – 1,39",IF(G1460&lt;Premissas!$C$11,"1,40 – 1,59",IF(G1460&lt;Premissas!$C$12,"1,60 – 1,99","≥ 2,00"))))))</f>
        <v>1,00 – 1,19</v>
      </c>
      <c r="L1460" s="64">
        <f>IF(G1460="","",MIN(Premissas!$C$17,IF(G1460&lt;Premissas!$C$8,Premissas!$E$7,IF(G1460&lt;Premissas!$C$9,Premissas!$E$8,IF(G1460&lt;Premissas!$C$10,Premissas!$E$9,IF(G1460&lt;Premissas!$C$11,Premissas!$E$10,IF(G1460&lt;Premissas!$C$12,Premissas!$E$11,Premissas!$E$12)))))))</f>
        <v>100</v>
      </c>
      <c r="M1460" s="65">
        <f>IF(OR(L1460="",L1460=0),0,L1460/Premissas!$C$16)</f>
        <v>3.8461538461538463</v>
      </c>
      <c r="N1460" s="40" t="str">
        <f>IF(L1460&gt;=Premissas!$C$17,"SIM","NÃO")</f>
        <v>NÃO</v>
      </c>
    </row>
    <row r="1461" spans="1:14" ht="15" customHeight="1">
      <c r="A1461" s="40">
        <v>8</v>
      </c>
      <c r="B1461" s="40" t="s">
        <v>1764</v>
      </c>
      <c r="C1461" s="40" t="s">
        <v>1765</v>
      </c>
      <c r="D1461" s="40">
        <v>930</v>
      </c>
      <c r="E1461" s="40" t="s">
        <v>21</v>
      </c>
      <c r="F1461" s="40">
        <f>COUNTIFS(Detalhe_Registro!$A:$A,A1461,Detalhe_Registro!$D:$D,B1461)</f>
        <v>1</v>
      </c>
      <c r="G1461" s="63">
        <v>1.3125</v>
      </c>
      <c r="H1461" s="63">
        <v>1.3125</v>
      </c>
      <c r="I1461" s="62">
        <f>SUMIFS(Detalhe_Registro!$F:$F,Detalhe_Registro!$A:$A,A1461,Detalhe_Registro!$D:$D,B1461)</f>
        <v>8</v>
      </c>
      <c r="J1461" s="63">
        <f>SUMIFS(Detalhe_Registro!$G:$G,Detalhe_Registro!$A:$A,A1461,Detalhe_Registro!$D:$D,B1461)</f>
        <v>0.38</v>
      </c>
      <c r="K1461" s="40" t="str">
        <f>IF(G1461="","",IF(G1461&lt;Premissas!$C$8,"&lt; 1,00",IF(G1461&lt;Premissas!$C$9,"1,00 – 1,19",IF(G1461&lt;Premissas!$C$10,"1,20 – 1,39",IF(G1461&lt;Premissas!$C$11,"1,40 – 1,59",IF(G1461&lt;Premissas!$C$12,"1,60 – 1,99","≥ 2,00"))))))</f>
        <v>1,20 – 1,39</v>
      </c>
      <c r="L1461" s="64">
        <f>IF(G1461="","",MIN(Premissas!$C$17,IF(G1461&lt;Premissas!$C$8,Premissas!$E$7,IF(G1461&lt;Premissas!$C$9,Premissas!$E$8,IF(G1461&lt;Premissas!$C$10,Premissas!$E$9,IF(G1461&lt;Premissas!$C$11,Premissas!$E$10,IF(G1461&lt;Premissas!$C$12,Premissas!$E$11,Premissas!$E$12)))))))</f>
        <v>200</v>
      </c>
      <c r="M1461" s="65">
        <f>IF(OR(L1461="",L1461=0),0,L1461/Premissas!$C$16)</f>
        <v>7.6923076923076925</v>
      </c>
      <c r="N1461" s="40" t="str">
        <f>IF(L1461&gt;=Premissas!$C$17,"SIM","NÃO")</f>
        <v>NÃO</v>
      </c>
    </row>
    <row r="1462" spans="1:14" ht="15" customHeight="1">
      <c r="A1462" s="40">
        <v>8</v>
      </c>
      <c r="B1462" s="40" t="s">
        <v>1554</v>
      </c>
      <c r="C1462" s="40" t="s">
        <v>1555</v>
      </c>
      <c r="D1462" s="40">
        <v>930</v>
      </c>
      <c r="E1462" s="40" t="s">
        <v>1937</v>
      </c>
      <c r="F1462" s="40">
        <f>COUNTIFS(Detalhe_Registro!$A:$A,A1462,Detalhe_Registro!$D:$D,B1462)</f>
        <v>2</v>
      </c>
      <c r="G1462" s="63">
        <v>3</v>
      </c>
      <c r="H1462" s="63">
        <v>2.1176469999999998</v>
      </c>
      <c r="I1462" s="62">
        <f>SUMIFS(Detalhe_Registro!$F:$F,Detalhe_Registro!$A:$A,A1462,Detalhe_Registro!$D:$D,B1462)</f>
        <v>1852</v>
      </c>
      <c r="J1462" s="63">
        <f>SUMIFS(Detalhe_Registro!$G:$G,Detalhe_Registro!$A:$A,A1462,Detalhe_Registro!$D:$D,B1462)</f>
        <v>87.839999999999989</v>
      </c>
      <c r="K1462" s="40" t="str">
        <f>IF(G1462="","",IF(G1462&lt;Premissas!$C$8,"&lt; 1,00",IF(G1462&lt;Premissas!$C$9,"1,00 – 1,19",IF(G1462&lt;Premissas!$C$10,"1,20 – 1,39",IF(G1462&lt;Premissas!$C$11,"1,40 – 1,59",IF(G1462&lt;Premissas!$C$12,"1,60 – 1,99","≥ 2,00"))))))</f>
        <v>≥ 2,00</v>
      </c>
      <c r="L1462" s="64">
        <f>IF(G1462="","",MIN(Premissas!$C$17,IF(G1462&lt;Premissas!$C$8,Premissas!$E$7,IF(G1462&lt;Premissas!$C$9,Premissas!$E$8,IF(G1462&lt;Premissas!$C$10,Premissas!$E$9,IF(G1462&lt;Premissas!$C$11,Premissas!$E$10,IF(G1462&lt;Premissas!$C$12,Premissas!$E$11,Premissas!$E$12)))))))</f>
        <v>750</v>
      </c>
      <c r="M1462" s="65">
        <f>IF(OR(L1462="",L1462=0),0,L1462/Premissas!$C$16)</f>
        <v>28.846153846153847</v>
      </c>
      <c r="N1462" s="40" t="str">
        <f>IF(L1462&gt;=Premissas!$C$17,"SIM","NÃO")</f>
        <v>SIM</v>
      </c>
    </row>
    <row r="1463" spans="1:14" ht="15" customHeight="1">
      <c r="A1463" s="40">
        <v>8</v>
      </c>
      <c r="B1463" s="40" t="s">
        <v>1646</v>
      </c>
      <c r="C1463" s="40" t="s">
        <v>1647</v>
      </c>
      <c r="D1463" s="40">
        <v>930</v>
      </c>
      <c r="E1463" s="40" t="s">
        <v>19</v>
      </c>
      <c r="F1463" s="40">
        <f>COUNTIFS(Detalhe_Registro!$A:$A,A1463,Detalhe_Registro!$D:$D,B1463)</f>
        <v>1</v>
      </c>
      <c r="G1463" s="63">
        <v>2.7727270000000002</v>
      </c>
      <c r="H1463" s="63">
        <v>2.7727270000000002</v>
      </c>
      <c r="I1463" s="62">
        <f>SUMIFS(Detalhe_Registro!$F:$F,Detalhe_Registro!$A:$A,A1463,Detalhe_Registro!$D:$D,B1463)</f>
        <v>1460</v>
      </c>
      <c r="J1463" s="63">
        <f>SUMIFS(Detalhe_Registro!$G:$G,Detalhe_Registro!$A:$A,A1463,Detalhe_Registro!$D:$D,B1463)</f>
        <v>23.79</v>
      </c>
      <c r="K1463" s="40" t="str">
        <f>IF(G1463="","",IF(G1463&lt;Premissas!$C$8,"&lt; 1,00",IF(G1463&lt;Premissas!$C$9,"1,00 – 1,19",IF(G1463&lt;Premissas!$C$10,"1,20 – 1,39",IF(G1463&lt;Premissas!$C$11,"1,40 – 1,59",IF(G1463&lt;Premissas!$C$12,"1,60 – 1,99","≥ 2,00"))))))</f>
        <v>≥ 2,00</v>
      </c>
      <c r="L1463" s="64">
        <f>IF(G1463="","",MIN(Premissas!$C$17,IF(G1463&lt;Premissas!$C$8,Premissas!$E$7,IF(G1463&lt;Premissas!$C$9,Premissas!$E$8,IF(G1463&lt;Premissas!$C$10,Premissas!$E$9,IF(G1463&lt;Premissas!$C$11,Premissas!$E$10,IF(G1463&lt;Premissas!$C$12,Premissas!$E$11,Premissas!$E$12)))))))</f>
        <v>750</v>
      </c>
      <c r="M1463" s="65">
        <f>IF(OR(L1463="",L1463=0),0,L1463/Premissas!$C$16)</f>
        <v>28.846153846153847</v>
      </c>
      <c r="N1463" s="40" t="str">
        <f>IF(L1463&gt;=Premissas!$C$17,"SIM","NÃO")</f>
        <v>SIM</v>
      </c>
    </row>
    <row r="1464" spans="1:14" ht="15" customHeight="1">
      <c r="A1464" s="40">
        <v>8</v>
      </c>
      <c r="B1464" s="40" t="s">
        <v>1358</v>
      </c>
      <c r="C1464" s="40" t="s">
        <v>1359</v>
      </c>
      <c r="D1464" s="40">
        <v>930</v>
      </c>
      <c r="E1464" s="40" t="s">
        <v>22</v>
      </c>
      <c r="F1464" s="40">
        <f>COUNTIFS(Detalhe_Registro!$A:$A,A1464,Detalhe_Registro!$D:$D,B1464)</f>
        <v>1</v>
      </c>
      <c r="G1464" s="63">
        <v>1.1000000000000001</v>
      </c>
      <c r="H1464" s="63">
        <v>1.1000000000000001</v>
      </c>
      <c r="I1464" s="62">
        <f>SUMIFS(Detalhe_Registro!$F:$F,Detalhe_Registro!$A:$A,A1464,Detalhe_Registro!$D:$D,B1464)</f>
        <v>2356</v>
      </c>
      <c r="J1464" s="63">
        <f>SUMIFS(Detalhe_Registro!$G:$G,Detalhe_Registro!$A:$A,A1464,Detalhe_Registro!$D:$D,B1464)</f>
        <v>109.15</v>
      </c>
      <c r="K1464" s="40" t="str">
        <f>IF(G1464="","",IF(G1464&lt;Premissas!$C$8,"&lt; 1,00",IF(G1464&lt;Premissas!$C$9,"1,00 – 1,19",IF(G1464&lt;Premissas!$C$10,"1,20 – 1,39",IF(G1464&lt;Premissas!$C$11,"1,40 – 1,59",IF(G1464&lt;Premissas!$C$12,"1,60 – 1,99","≥ 2,00"))))))</f>
        <v>1,00 – 1,19</v>
      </c>
      <c r="L1464" s="64">
        <f>IF(G1464="","",MIN(Premissas!$C$17,IF(G1464&lt;Premissas!$C$8,Premissas!$E$7,IF(G1464&lt;Premissas!$C$9,Premissas!$E$8,IF(G1464&lt;Premissas!$C$10,Premissas!$E$9,IF(G1464&lt;Premissas!$C$11,Premissas!$E$10,IF(G1464&lt;Premissas!$C$12,Premissas!$E$11,Premissas!$E$12)))))))</f>
        <v>100</v>
      </c>
      <c r="M1464" s="65">
        <f>IF(OR(L1464="",L1464=0),0,L1464/Premissas!$C$16)</f>
        <v>3.8461538461538463</v>
      </c>
      <c r="N1464" s="40" t="str">
        <f>IF(L1464&gt;=Premissas!$C$17,"SIM","NÃO")</f>
        <v>NÃO</v>
      </c>
    </row>
    <row r="1465" spans="1:14" ht="15" customHeight="1">
      <c r="A1465" s="40">
        <v>8</v>
      </c>
      <c r="B1465" s="40" t="s">
        <v>1414</v>
      </c>
      <c r="C1465" s="40" t="s">
        <v>1415</v>
      </c>
      <c r="D1465" s="40">
        <v>930</v>
      </c>
      <c r="E1465" s="40" t="s">
        <v>1939</v>
      </c>
      <c r="F1465" s="40">
        <f>COUNTIFS(Detalhe_Registro!$A:$A,A1465,Detalhe_Registro!$D:$D,B1465)</f>
        <v>2</v>
      </c>
      <c r="G1465" s="63">
        <v>1.625</v>
      </c>
      <c r="H1465" s="63">
        <v>1.1761360000000001</v>
      </c>
      <c r="I1465" s="62">
        <f>SUMIFS(Detalhe_Registro!$F:$F,Detalhe_Registro!$A:$A,A1465,Detalhe_Registro!$D:$D,B1465)</f>
        <v>897</v>
      </c>
      <c r="J1465" s="63">
        <f>SUMIFS(Detalhe_Registro!$G:$G,Detalhe_Registro!$A:$A,A1465,Detalhe_Registro!$D:$D,B1465)</f>
        <v>56.589999999999996</v>
      </c>
      <c r="K1465" s="40" t="str">
        <f>IF(G1465="","",IF(G1465&lt;Premissas!$C$8,"&lt; 1,00",IF(G1465&lt;Premissas!$C$9,"1,00 – 1,19",IF(G1465&lt;Premissas!$C$10,"1,20 – 1,39",IF(G1465&lt;Premissas!$C$11,"1,40 – 1,59",IF(G1465&lt;Premissas!$C$12,"1,60 – 1,99","≥ 2,00"))))))</f>
        <v>1,60 – 1,99</v>
      </c>
      <c r="L1465" s="64">
        <f>IF(G1465="","",MIN(Premissas!$C$17,IF(G1465&lt;Premissas!$C$8,Premissas!$E$7,IF(G1465&lt;Premissas!$C$9,Premissas!$E$8,IF(G1465&lt;Premissas!$C$10,Premissas!$E$9,IF(G1465&lt;Premissas!$C$11,Premissas!$E$10,IF(G1465&lt;Premissas!$C$12,Premissas!$E$11,Premissas!$E$12)))))))</f>
        <v>500</v>
      </c>
      <c r="M1465" s="65">
        <f>IF(OR(L1465="",L1465=0),0,L1465/Premissas!$C$16)</f>
        <v>19.23076923076923</v>
      </c>
      <c r="N1465" s="40" t="str">
        <f>IF(L1465&gt;=Premissas!$C$17,"SIM","NÃO")</f>
        <v>NÃO</v>
      </c>
    </row>
    <row r="1466" spans="1:14" ht="15" customHeight="1">
      <c r="A1466" s="40">
        <v>8</v>
      </c>
      <c r="B1466" s="40" t="s">
        <v>1794</v>
      </c>
      <c r="C1466" s="40" t="s">
        <v>1795</v>
      </c>
      <c r="D1466" s="40">
        <v>930</v>
      </c>
      <c r="E1466" s="40" t="s">
        <v>19</v>
      </c>
      <c r="F1466" s="40">
        <f>COUNTIFS(Detalhe_Registro!$A:$A,A1466,Detalhe_Registro!$D:$D,B1466)</f>
        <v>1</v>
      </c>
      <c r="G1466" s="63">
        <v>1.8636360000000001</v>
      </c>
      <c r="H1466" s="63">
        <v>1.8636360000000001</v>
      </c>
      <c r="I1466" s="62">
        <f>SUMIFS(Detalhe_Registro!$F:$F,Detalhe_Registro!$A:$A,A1466,Detalhe_Registro!$D:$D,B1466)</f>
        <v>234</v>
      </c>
      <c r="J1466" s="63">
        <f>SUMIFS(Detalhe_Registro!$G:$G,Detalhe_Registro!$A:$A,A1466,Detalhe_Registro!$D:$D,B1466)</f>
        <v>5.71</v>
      </c>
      <c r="K1466" s="40" t="str">
        <f>IF(G1466="","",IF(G1466&lt;Premissas!$C$8,"&lt; 1,00",IF(G1466&lt;Premissas!$C$9,"1,00 – 1,19",IF(G1466&lt;Premissas!$C$10,"1,20 – 1,39",IF(G1466&lt;Premissas!$C$11,"1,40 – 1,59",IF(G1466&lt;Premissas!$C$12,"1,60 – 1,99","≥ 2,00"))))))</f>
        <v>1,60 – 1,99</v>
      </c>
      <c r="L1466" s="64">
        <f>IF(G1466="","",MIN(Premissas!$C$17,IF(G1466&lt;Premissas!$C$8,Premissas!$E$7,IF(G1466&lt;Premissas!$C$9,Premissas!$E$8,IF(G1466&lt;Premissas!$C$10,Premissas!$E$9,IF(G1466&lt;Premissas!$C$11,Premissas!$E$10,IF(G1466&lt;Premissas!$C$12,Premissas!$E$11,Premissas!$E$12)))))))</f>
        <v>500</v>
      </c>
      <c r="M1466" s="65">
        <f>IF(OR(L1466="",L1466=0),0,L1466/Premissas!$C$16)</f>
        <v>19.23076923076923</v>
      </c>
      <c r="N1466" s="40" t="str">
        <f>IF(L1466&gt;=Premissas!$C$17,"SIM","NÃO")</f>
        <v>NÃO</v>
      </c>
    </row>
    <row r="1467" spans="1:14" ht="15" customHeight="1">
      <c r="A1467" s="40">
        <v>8</v>
      </c>
      <c r="B1467" s="40" t="s">
        <v>1574</v>
      </c>
      <c r="C1467" s="40" t="s">
        <v>1575</v>
      </c>
      <c r="D1467" s="40">
        <v>930</v>
      </c>
      <c r="E1467" s="40" t="s">
        <v>22</v>
      </c>
      <c r="F1467" s="40">
        <f>COUNTIFS(Detalhe_Registro!$A:$A,A1467,Detalhe_Registro!$D:$D,B1467)</f>
        <v>1</v>
      </c>
      <c r="G1467" s="63">
        <v>0.65</v>
      </c>
      <c r="H1467" s="63">
        <v>0.65</v>
      </c>
      <c r="I1467" s="62">
        <f>SUMIFS(Detalhe_Registro!$F:$F,Detalhe_Registro!$A:$A,A1467,Detalhe_Registro!$D:$D,B1467)</f>
        <v>690</v>
      </c>
      <c r="J1467" s="63">
        <f>SUMIFS(Detalhe_Registro!$G:$G,Detalhe_Registro!$A:$A,A1467,Detalhe_Registro!$D:$D,B1467)</f>
        <v>55.07</v>
      </c>
      <c r="K1467" s="40" t="str">
        <f>IF(G1467="","",IF(G1467&lt;Premissas!$C$8,"&lt; 1,00",IF(G1467&lt;Premissas!$C$9,"1,00 – 1,19",IF(G1467&lt;Premissas!$C$10,"1,20 – 1,39",IF(G1467&lt;Premissas!$C$11,"1,40 – 1,59",IF(G1467&lt;Premissas!$C$12,"1,60 – 1,99","≥ 2,00"))))))</f>
        <v>&lt; 1,00</v>
      </c>
      <c r="L1467" s="64">
        <f>IF(G1467="","",MIN(Premissas!$C$17,IF(G1467&lt;Premissas!$C$8,Premissas!$E$7,IF(G1467&lt;Premissas!$C$9,Premissas!$E$8,IF(G1467&lt;Premissas!$C$10,Premissas!$E$9,IF(G1467&lt;Premissas!$C$11,Premissas!$E$10,IF(G1467&lt;Premissas!$C$12,Premissas!$E$11,Premissas!$E$12)))))))</f>
        <v>0</v>
      </c>
      <c r="M1467" s="65">
        <f>IF(OR(L1467="",L1467=0),0,L1467/Premissas!$C$16)</f>
        <v>0</v>
      </c>
      <c r="N1467" s="40" t="str">
        <f>IF(L1467&gt;=Premissas!$C$17,"SIM","NÃO")</f>
        <v>NÃO</v>
      </c>
    </row>
    <row r="1468" spans="1:14" ht="15" customHeight="1">
      <c r="A1468" s="40">
        <v>8</v>
      </c>
      <c r="B1468" s="40" t="s">
        <v>1528</v>
      </c>
      <c r="C1468" s="40" t="s">
        <v>1529</v>
      </c>
      <c r="D1468" s="40">
        <v>930</v>
      </c>
      <c r="E1468" s="40" t="s">
        <v>19</v>
      </c>
      <c r="F1468" s="40">
        <f>COUNTIFS(Detalhe_Registro!$A:$A,A1468,Detalhe_Registro!$D:$D,B1468)</f>
        <v>1</v>
      </c>
      <c r="G1468" s="63">
        <v>0.95454499999999998</v>
      </c>
      <c r="H1468" s="63">
        <v>0.95454499999999998</v>
      </c>
      <c r="I1468" s="62">
        <f>SUMIFS(Detalhe_Registro!$F:$F,Detalhe_Registro!$A:$A,A1468,Detalhe_Registro!$D:$D,B1468)</f>
        <v>284</v>
      </c>
      <c r="J1468" s="63">
        <f>SUMIFS(Detalhe_Registro!$G:$G,Detalhe_Registro!$A:$A,A1468,Detalhe_Registro!$D:$D,B1468)</f>
        <v>13.36</v>
      </c>
      <c r="K1468" s="40" t="str">
        <f>IF(G1468="","",IF(G1468&lt;Premissas!$C$8,"&lt; 1,00",IF(G1468&lt;Premissas!$C$9,"1,00 – 1,19",IF(G1468&lt;Premissas!$C$10,"1,20 – 1,39",IF(G1468&lt;Premissas!$C$11,"1,40 – 1,59",IF(G1468&lt;Premissas!$C$12,"1,60 – 1,99","≥ 2,00"))))))</f>
        <v>&lt; 1,00</v>
      </c>
      <c r="L1468" s="64">
        <f>IF(G1468="","",MIN(Premissas!$C$17,IF(G1468&lt;Premissas!$C$8,Premissas!$E$7,IF(G1468&lt;Premissas!$C$9,Premissas!$E$8,IF(G1468&lt;Premissas!$C$10,Premissas!$E$9,IF(G1468&lt;Premissas!$C$11,Premissas!$E$10,IF(G1468&lt;Premissas!$C$12,Premissas!$E$11,Premissas!$E$12)))))))</f>
        <v>0</v>
      </c>
      <c r="M1468" s="65">
        <f>IF(OR(L1468="",L1468=0),0,L1468/Premissas!$C$16)</f>
        <v>0</v>
      </c>
      <c r="N1468" s="40" t="str">
        <f>IF(L1468&gt;=Premissas!$C$17,"SIM","NÃO")</f>
        <v>NÃO</v>
      </c>
    </row>
    <row r="1469" spans="1:14" ht="15" customHeight="1">
      <c r="A1469" s="40">
        <v>8</v>
      </c>
      <c r="B1469" s="40" t="s">
        <v>1676</v>
      </c>
      <c r="C1469" s="40" t="s">
        <v>1677</v>
      </c>
      <c r="D1469" s="40">
        <v>930</v>
      </c>
      <c r="E1469" s="40" t="s">
        <v>19</v>
      </c>
      <c r="F1469" s="40">
        <f>COUNTIFS(Detalhe_Registro!$A:$A,A1469,Detalhe_Registro!$D:$D,B1469)</f>
        <v>1</v>
      </c>
      <c r="G1469" s="63">
        <v>2.1818179999999998</v>
      </c>
      <c r="H1469" s="63">
        <v>2.1818179999999998</v>
      </c>
      <c r="I1469" s="62">
        <f>SUMIFS(Detalhe_Registro!$F:$F,Detalhe_Registro!$A:$A,A1469,Detalhe_Registro!$D:$D,B1469)</f>
        <v>1260</v>
      </c>
      <c r="J1469" s="63">
        <f>SUMIFS(Detalhe_Registro!$G:$G,Detalhe_Registro!$A:$A,A1469,Detalhe_Registro!$D:$D,B1469)</f>
        <v>26.18</v>
      </c>
      <c r="K1469" s="40" t="str">
        <f>IF(G1469="","",IF(G1469&lt;Premissas!$C$8,"&lt; 1,00",IF(G1469&lt;Premissas!$C$9,"1,00 – 1,19",IF(G1469&lt;Premissas!$C$10,"1,20 – 1,39",IF(G1469&lt;Premissas!$C$11,"1,40 – 1,59",IF(G1469&lt;Premissas!$C$12,"1,60 – 1,99","≥ 2,00"))))))</f>
        <v>≥ 2,00</v>
      </c>
      <c r="L1469" s="64">
        <f>IF(G1469="","",MIN(Premissas!$C$17,IF(G1469&lt;Premissas!$C$8,Premissas!$E$7,IF(G1469&lt;Premissas!$C$9,Premissas!$E$8,IF(G1469&lt;Premissas!$C$10,Premissas!$E$9,IF(G1469&lt;Premissas!$C$11,Premissas!$E$10,IF(G1469&lt;Premissas!$C$12,Premissas!$E$11,Premissas!$E$12)))))))</f>
        <v>750</v>
      </c>
      <c r="M1469" s="65">
        <f>IF(OR(L1469="",L1469=0),0,L1469/Premissas!$C$16)</f>
        <v>28.846153846153847</v>
      </c>
      <c r="N1469" s="40" t="str">
        <f>IF(L1469&gt;=Premissas!$C$17,"SIM","NÃO")</f>
        <v>SIM</v>
      </c>
    </row>
    <row r="1470" spans="1:14" ht="15" customHeight="1">
      <c r="A1470" s="40">
        <v>8</v>
      </c>
      <c r="B1470" s="40" t="s">
        <v>1432</v>
      </c>
      <c r="C1470" s="40" t="s">
        <v>1433</v>
      </c>
      <c r="D1470" s="40">
        <v>930</v>
      </c>
      <c r="E1470" s="40" t="s">
        <v>1939</v>
      </c>
      <c r="F1470" s="40">
        <f>COUNTIFS(Detalhe_Registro!$A:$A,A1470,Detalhe_Registro!$D:$D,B1470)</f>
        <v>2</v>
      </c>
      <c r="G1470" s="63">
        <v>3.1818179999999998</v>
      </c>
      <c r="H1470" s="63">
        <v>2.2784089999999999</v>
      </c>
      <c r="I1470" s="62">
        <f>SUMIFS(Detalhe_Registro!$F:$F,Detalhe_Registro!$A:$A,A1470,Detalhe_Registro!$D:$D,B1470)</f>
        <v>775</v>
      </c>
      <c r="J1470" s="63">
        <f>SUMIFS(Detalhe_Registro!$G:$G,Detalhe_Registro!$A:$A,A1470,Detalhe_Registro!$D:$D,B1470)</f>
        <v>32.92</v>
      </c>
      <c r="K1470" s="40" t="str">
        <f>IF(G1470="","",IF(G1470&lt;Premissas!$C$8,"&lt; 1,00",IF(G1470&lt;Premissas!$C$9,"1,00 – 1,19",IF(G1470&lt;Premissas!$C$10,"1,20 – 1,39",IF(G1470&lt;Premissas!$C$11,"1,40 – 1,59",IF(G1470&lt;Premissas!$C$12,"1,60 – 1,99","≥ 2,00"))))))</f>
        <v>≥ 2,00</v>
      </c>
      <c r="L1470" s="64">
        <f>IF(G1470="","",MIN(Premissas!$C$17,IF(G1470&lt;Premissas!$C$8,Premissas!$E$7,IF(G1470&lt;Premissas!$C$9,Premissas!$E$8,IF(G1470&lt;Premissas!$C$10,Premissas!$E$9,IF(G1470&lt;Premissas!$C$11,Premissas!$E$10,IF(G1470&lt;Premissas!$C$12,Premissas!$E$11,Premissas!$E$12)))))))</f>
        <v>750</v>
      </c>
      <c r="M1470" s="65">
        <f>IF(OR(L1470="",L1470=0),0,L1470/Premissas!$C$16)</f>
        <v>28.846153846153847</v>
      </c>
      <c r="N1470" s="40" t="str">
        <f>IF(L1470&gt;=Premissas!$C$17,"SIM","NÃO")</f>
        <v>SIM</v>
      </c>
    </row>
    <row r="1471" spans="1:14" ht="15" customHeight="1">
      <c r="A1471" s="40">
        <v>8</v>
      </c>
      <c r="B1471" s="40" t="s">
        <v>1474</v>
      </c>
      <c r="C1471" s="40" t="s">
        <v>1475</v>
      </c>
      <c r="D1471" s="40">
        <v>930</v>
      </c>
      <c r="E1471" s="40" t="s">
        <v>19</v>
      </c>
      <c r="F1471" s="40">
        <f>COUNTIFS(Detalhe_Registro!$A:$A,A1471,Detalhe_Registro!$D:$D,B1471)</f>
        <v>1</v>
      </c>
      <c r="G1471" s="63">
        <v>0.54545500000000002</v>
      </c>
      <c r="H1471" s="63">
        <v>0.54545500000000002</v>
      </c>
      <c r="I1471" s="62">
        <f>SUMIFS(Detalhe_Registro!$F:$F,Detalhe_Registro!$A:$A,A1471,Detalhe_Registro!$D:$D,B1471)</f>
        <v>151</v>
      </c>
      <c r="J1471" s="63">
        <f>SUMIFS(Detalhe_Registro!$G:$G,Detalhe_Registro!$A:$A,A1471,Detalhe_Registro!$D:$D,B1471)</f>
        <v>12.16</v>
      </c>
      <c r="K1471" s="40" t="str">
        <f>IF(G1471="","",IF(G1471&lt;Premissas!$C$8,"&lt; 1,00",IF(G1471&lt;Premissas!$C$9,"1,00 – 1,19",IF(G1471&lt;Premissas!$C$10,"1,20 – 1,39",IF(G1471&lt;Premissas!$C$11,"1,40 – 1,59",IF(G1471&lt;Premissas!$C$12,"1,60 – 1,99","≥ 2,00"))))))</f>
        <v>&lt; 1,00</v>
      </c>
      <c r="L1471" s="64">
        <f>IF(G1471="","",MIN(Premissas!$C$17,IF(G1471&lt;Premissas!$C$8,Premissas!$E$7,IF(G1471&lt;Premissas!$C$9,Premissas!$E$8,IF(G1471&lt;Premissas!$C$10,Premissas!$E$9,IF(G1471&lt;Premissas!$C$11,Premissas!$E$10,IF(G1471&lt;Premissas!$C$12,Premissas!$E$11,Premissas!$E$12)))))))</f>
        <v>0</v>
      </c>
      <c r="M1471" s="65">
        <f>IF(OR(L1471="",L1471=0),0,L1471/Premissas!$C$16)</f>
        <v>0</v>
      </c>
      <c r="N1471" s="40" t="str">
        <f>IF(L1471&gt;=Premissas!$C$17,"SIM","NÃO")</f>
        <v>NÃO</v>
      </c>
    </row>
    <row r="1472" spans="1:14" ht="15" customHeight="1">
      <c r="A1472" s="40">
        <v>8</v>
      </c>
      <c r="B1472" s="40" t="s">
        <v>1456</v>
      </c>
      <c r="C1472" s="40" t="s">
        <v>1457</v>
      </c>
      <c r="D1472" s="40">
        <v>930</v>
      </c>
      <c r="E1472" s="40" t="s">
        <v>21</v>
      </c>
      <c r="F1472" s="40">
        <f>COUNTIFS(Detalhe_Registro!$A:$A,A1472,Detalhe_Registro!$D:$D,B1472)</f>
        <v>1</v>
      </c>
      <c r="G1472" s="63">
        <v>6.25E-2</v>
      </c>
      <c r="H1472" s="63">
        <v>6.25E-2</v>
      </c>
      <c r="I1472" s="62">
        <f>SUMIFS(Detalhe_Registro!$F:$F,Detalhe_Registro!$A:$A,A1472,Detalhe_Registro!$D:$D,B1472)</f>
        <v>3</v>
      </c>
      <c r="J1472" s="63">
        <f>SUMIFS(Detalhe_Registro!$G:$G,Detalhe_Registro!$A:$A,A1472,Detalhe_Registro!$D:$D,B1472)</f>
        <v>3.93</v>
      </c>
      <c r="K1472" s="40" t="str">
        <f>IF(G1472="","",IF(G1472&lt;Premissas!$C$8,"&lt; 1,00",IF(G1472&lt;Premissas!$C$9,"1,00 – 1,19",IF(G1472&lt;Premissas!$C$10,"1,20 – 1,39",IF(G1472&lt;Premissas!$C$11,"1,40 – 1,59",IF(G1472&lt;Premissas!$C$12,"1,60 – 1,99","≥ 2,00"))))))</f>
        <v>&lt; 1,00</v>
      </c>
      <c r="L1472" s="64">
        <f>IF(G1472="","",MIN(Premissas!$C$17,IF(G1472&lt;Premissas!$C$8,Premissas!$E$7,IF(G1472&lt;Premissas!$C$9,Premissas!$E$8,IF(G1472&lt;Premissas!$C$10,Premissas!$E$9,IF(G1472&lt;Premissas!$C$11,Premissas!$E$10,IF(G1472&lt;Premissas!$C$12,Premissas!$E$11,Premissas!$E$12)))))))</f>
        <v>0</v>
      </c>
      <c r="M1472" s="65">
        <f>IF(OR(L1472="",L1472=0),0,L1472/Premissas!$C$16)</f>
        <v>0</v>
      </c>
      <c r="N1472" s="40" t="str">
        <f>IF(L1472&gt;=Premissas!$C$17,"SIM","NÃO")</f>
        <v>NÃO</v>
      </c>
    </row>
    <row r="1473" spans="1:14" ht="15" customHeight="1">
      <c r="A1473" s="40">
        <v>8</v>
      </c>
      <c r="B1473" s="40" t="s">
        <v>1762</v>
      </c>
      <c r="C1473" s="40" t="s">
        <v>1763</v>
      </c>
      <c r="D1473" s="40">
        <v>930</v>
      </c>
      <c r="E1473" s="40" t="s">
        <v>19</v>
      </c>
      <c r="F1473" s="40">
        <f>COUNTIFS(Detalhe_Registro!$A:$A,A1473,Detalhe_Registro!$D:$D,B1473)</f>
        <v>1</v>
      </c>
      <c r="G1473" s="63">
        <v>1.5</v>
      </c>
      <c r="H1473" s="63">
        <v>1.5</v>
      </c>
      <c r="I1473" s="62">
        <f>SUMIFS(Detalhe_Registro!$F:$F,Detalhe_Registro!$A:$A,A1473,Detalhe_Registro!$D:$D,B1473)</f>
        <v>52</v>
      </c>
      <c r="J1473" s="63">
        <f>SUMIFS(Detalhe_Registro!$G:$G,Detalhe_Registro!$A:$A,A1473,Detalhe_Registro!$D:$D,B1473)</f>
        <v>1.58</v>
      </c>
      <c r="K1473" s="40" t="str">
        <f>IF(G1473="","",IF(G1473&lt;Premissas!$C$8,"&lt; 1,00",IF(G1473&lt;Premissas!$C$9,"1,00 – 1,19",IF(G1473&lt;Premissas!$C$10,"1,20 – 1,39",IF(G1473&lt;Premissas!$C$11,"1,40 – 1,59",IF(G1473&lt;Premissas!$C$12,"1,60 – 1,99","≥ 2,00"))))))</f>
        <v>1,40 – 1,59</v>
      </c>
      <c r="L1473" s="64">
        <f>IF(G1473="","",MIN(Premissas!$C$17,IF(G1473&lt;Premissas!$C$8,Premissas!$E$7,IF(G1473&lt;Premissas!$C$9,Premissas!$E$8,IF(G1473&lt;Premissas!$C$10,Premissas!$E$9,IF(G1473&lt;Premissas!$C$11,Premissas!$E$10,IF(G1473&lt;Premissas!$C$12,Premissas!$E$11,Premissas!$E$12)))))))</f>
        <v>350</v>
      </c>
      <c r="M1473" s="65">
        <f>IF(OR(L1473="",L1473=0),0,L1473/Premissas!$C$16)</f>
        <v>13.461538461538462</v>
      </c>
      <c r="N1473" s="40" t="str">
        <f>IF(L1473&gt;=Premissas!$C$17,"SIM","NÃO")</f>
        <v>NÃO</v>
      </c>
    </row>
    <row r="1474" spans="1:14" ht="15" customHeight="1">
      <c r="A1474" s="40">
        <v>8</v>
      </c>
      <c r="B1474" s="40" t="s">
        <v>1404</v>
      </c>
      <c r="C1474" s="40" t="s">
        <v>1405</v>
      </c>
      <c r="D1474" s="40">
        <v>930</v>
      </c>
      <c r="E1474" s="40" t="s">
        <v>19</v>
      </c>
      <c r="F1474" s="40">
        <f>COUNTIFS(Detalhe_Registro!$A:$A,A1474,Detalhe_Registro!$D:$D,B1474)</f>
        <v>1</v>
      </c>
      <c r="G1474" s="63">
        <v>2.7272729999999998</v>
      </c>
      <c r="H1474" s="63">
        <v>2.7272729999999998</v>
      </c>
      <c r="I1474" s="62">
        <f>SUMIFS(Detalhe_Registro!$F:$F,Detalhe_Registro!$A:$A,A1474,Detalhe_Registro!$D:$D,B1474)</f>
        <v>15</v>
      </c>
      <c r="J1474" s="63">
        <f>SUMIFS(Detalhe_Registro!$G:$G,Detalhe_Registro!$A:$A,A1474,Detalhe_Registro!$D:$D,B1474)</f>
        <v>0.25</v>
      </c>
      <c r="K1474" s="40" t="str">
        <f>IF(G1474="","",IF(G1474&lt;Premissas!$C$8,"&lt; 1,00",IF(G1474&lt;Premissas!$C$9,"1,00 – 1,19",IF(G1474&lt;Premissas!$C$10,"1,20 – 1,39",IF(G1474&lt;Premissas!$C$11,"1,40 – 1,59",IF(G1474&lt;Premissas!$C$12,"1,60 – 1,99","≥ 2,00"))))))</f>
        <v>≥ 2,00</v>
      </c>
      <c r="L1474" s="64">
        <f>IF(G1474="","",MIN(Premissas!$C$17,IF(G1474&lt;Premissas!$C$8,Premissas!$E$7,IF(G1474&lt;Premissas!$C$9,Premissas!$E$8,IF(G1474&lt;Premissas!$C$10,Premissas!$E$9,IF(G1474&lt;Premissas!$C$11,Premissas!$E$10,IF(G1474&lt;Premissas!$C$12,Premissas!$E$11,Premissas!$E$12)))))))</f>
        <v>750</v>
      </c>
      <c r="M1474" s="65">
        <f>IF(OR(L1474="",L1474=0),0,L1474/Premissas!$C$16)</f>
        <v>28.846153846153847</v>
      </c>
      <c r="N1474" s="40" t="str">
        <f>IF(L1474&gt;=Premissas!$C$17,"SIM","NÃO")</f>
        <v>SIM</v>
      </c>
    </row>
    <row r="1475" spans="1:14" ht="15" customHeight="1">
      <c r="A1475" s="40">
        <v>8</v>
      </c>
      <c r="B1475" s="40" t="s">
        <v>1548</v>
      </c>
      <c r="C1475" s="40" t="s">
        <v>1549</v>
      </c>
      <c r="D1475" s="40">
        <v>930</v>
      </c>
      <c r="E1475" s="40" t="s">
        <v>22</v>
      </c>
      <c r="F1475" s="40">
        <f>COUNTIFS(Detalhe_Registro!$A:$A,A1475,Detalhe_Registro!$D:$D,B1475)</f>
        <v>1</v>
      </c>
      <c r="G1475" s="63">
        <v>1</v>
      </c>
      <c r="H1475" s="63">
        <v>1</v>
      </c>
      <c r="I1475" s="62">
        <f>SUMIFS(Detalhe_Registro!$F:$F,Detalhe_Registro!$A:$A,A1475,Detalhe_Registro!$D:$D,B1475)</f>
        <v>1011</v>
      </c>
      <c r="J1475" s="63">
        <f>SUMIFS(Detalhe_Registro!$G:$G,Detalhe_Registro!$A:$A,A1475,Detalhe_Registro!$D:$D,B1475)</f>
        <v>51.8</v>
      </c>
      <c r="K1475" s="40" t="str">
        <f>IF(G1475="","",IF(G1475&lt;Premissas!$C$8,"&lt; 1,00",IF(G1475&lt;Premissas!$C$9,"1,00 – 1,19",IF(G1475&lt;Premissas!$C$10,"1,20 – 1,39",IF(G1475&lt;Premissas!$C$11,"1,40 – 1,59",IF(G1475&lt;Premissas!$C$12,"1,60 – 1,99","≥ 2,00"))))))</f>
        <v>1,00 – 1,19</v>
      </c>
      <c r="L1475" s="64">
        <f>IF(G1475="","",MIN(Premissas!$C$17,IF(G1475&lt;Premissas!$C$8,Premissas!$E$7,IF(G1475&lt;Premissas!$C$9,Premissas!$E$8,IF(G1475&lt;Premissas!$C$10,Premissas!$E$9,IF(G1475&lt;Premissas!$C$11,Premissas!$E$10,IF(G1475&lt;Premissas!$C$12,Premissas!$E$11,Premissas!$E$12)))))))</f>
        <v>100</v>
      </c>
      <c r="M1475" s="65">
        <f>IF(OR(L1475="",L1475=0),0,L1475/Premissas!$C$16)</f>
        <v>3.8461538461538463</v>
      </c>
      <c r="N1475" s="40" t="str">
        <f>IF(L1475&gt;=Premissas!$C$17,"SIM","NÃO")</f>
        <v>NÃO</v>
      </c>
    </row>
    <row r="1476" spans="1:14" ht="15" customHeight="1">
      <c r="A1476" s="40">
        <v>8</v>
      </c>
      <c r="B1476" s="40" t="s">
        <v>1466</v>
      </c>
      <c r="C1476" s="40" t="s">
        <v>1467</v>
      </c>
      <c r="D1476" s="40">
        <v>930</v>
      </c>
      <c r="E1476" s="40" t="s">
        <v>19</v>
      </c>
      <c r="F1476" s="40">
        <f>COUNTIFS(Detalhe_Registro!$A:$A,A1476,Detalhe_Registro!$D:$D,B1476)</f>
        <v>1</v>
      </c>
      <c r="G1476" s="63">
        <v>0.90909099999999998</v>
      </c>
      <c r="H1476" s="63">
        <v>0.90909099999999998</v>
      </c>
      <c r="I1476" s="62">
        <f>SUMIFS(Detalhe_Registro!$F:$F,Detalhe_Registro!$A:$A,A1476,Detalhe_Registro!$D:$D,B1476)</f>
        <v>489</v>
      </c>
      <c r="J1476" s="63">
        <f>SUMIFS(Detalhe_Registro!$G:$G,Detalhe_Registro!$A:$A,A1476,Detalhe_Registro!$D:$D,B1476)</f>
        <v>24.84</v>
      </c>
      <c r="K1476" s="40" t="str">
        <f>IF(G1476="","",IF(G1476&lt;Premissas!$C$8,"&lt; 1,00",IF(G1476&lt;Premissas!$C$9,"1,00 – 1,19",IF(G1476&lt;Premissas!$C$10,"1,20 – 1,39",IF(G1476&lt;Premissas!$C$11,"1,40 – 1,59",IF(G1476&lt;Premissas!$C$12,"1,60 – 1,99","≥ 2,00"))))))</f>
        <v>&lt; 1,00</v>
      </c>
      <c r="L1476" s="64">
        <f>IF(G1476="","",MIN(Premissas!$C$17,IF(G1476&lt;Premissas!$C$8,Premissas!$E$7,IF(G1476&lt;Premissas!$C$9,Premissas!$E$8,IF(G1476&lt;Premissas!$C$10,Premissas!$E$9,IF(G1476&lt;Premissas!$C$11,Premissas!$E$10,IF(G1476&lt;Premissas!$C$12,Premissas!$E$11,Premissas!$E$12)))))))</f>
        <v>0</v>
      </c>
      <c r="M1476" s="65">
        <f>IF(OR(L1476="",L1476=0),0,L1476/Premissas!$C$16)</f>
        <v>0</v>
      </c>
      <c r="N1476" s="40" t="str">
        <f>IF(L1476&gt;=Premissas!$C$17,"SIM","NÃO")</f>
        <v>NÃO</v>
      </c>
    </row>
    <row r="1477" spans="1:14" ht="15" customHeight="1">
      <c r="A1477" s="40">
        <v>8</v>
      </c>
      <c r="B1477" s="40" t="s">
        <v>1418</v>
      </c>
      <c r="C1477" s="40" t="s">
        <v>1419</v>
      </c>
      <c r="D1477" s="40">
        <v>930</v>
      </c>
      <c r="E1477" s="40" t="s">
        <v>19</v>
      </c>
      <c r="F1477" s="40">
        <f>COUNTIFS(Detalhe_Registro!$A:$A,A1477,Detalhe_Registro!$D:$D,B1477)</f>
        <v>1</v>
      </c>
      <c r="G1477" s="63">
        <v>0.90909099999999998</v>
      </c>
      <c r="H1477" s="63">
        <v>0.90909099999999998</v>
      </c>
      <c r="I1477" s="62">
        <f>SUMIFS(Detalhe_Registro!$F:$F,Detalhe_Registro!$A:$A,A1477,Detalhe_Registro!$D:$D,B1477)</f>
        <v>64</v>
      </c>
      <c r="J1477" s="63">
        <f>SUMIFS(Detalhe_Registro!$G:$G,Detalhe_Registro!$A:$A,A1477,Detalhe_Registro!$D:$D,B1477)</f>
        <v>3.25</v>
      </c>
      <c r="K1477" s="40" t="str">
        <f>IF(G1477="","",IF(G1477&lt;Premissas!$C$8,"&lt; 1,00",IF(G1477&lt;Premissas!$C$9,"1,00 – 1,19",IF(G1477&lt;Premissas!$C$10,"1,20 – 1,39",IF(G1477&lt;Premissas!$C$11,"1,40 – 1,59",IF(G1477&lt;Premissas!$C$12,"1,60 – 1,99","≥ 2,00"))))))</f>
        <v>&lt; 1,00</v>
      </c>
      <c r="L1477" s="64">
        <f>IF(G1477="","",MIN(Premissas!$C$17,IF(G1477&lt;Premissas!$C$8,Premissas!$E$7,IF(G1477&lt;Premissas!$C$9,Premissas!$E$8,IF(G1477&lt;Premissas!$C$10,Premissas!$E$9,IF(G1477&lt;Premissas!$C$11,Premissas!$E$10,IF(G1477&lt;Premissas!$C$12,Premissas!$E$11,Premissas!$E$12)))))))</f>
        <v>0</v>
      </c>
      <c r="M1477" s="65">
        <f>IF(OR(L1477="",L1477=0),0,L1477/Premissas!$C$16)</f>
        <v>0</v>
      </c>
      <c r="N1477" s="40" t="str">
        <f>IF(L1477&gt;=Premissas!$C$17,"SIM","NÃO")</f>
        <v>NÃO</v>
      </c>
    </row>
    <row r="1478" spans="1:14" ht="15" customHeight="1">
      <c r="A1478" s="40">
        <v>8</v>
      </c>
      <c r="B1478" s="40" t="s">
        <v>1498</v>
      </c>
      <c r="C1478" s="40" t="s">
        <v>1499</v>
      </c>
      <c r="D1478" s="40">
        <v>930</v>
      </c>
      <c r="E1478" s="40" t="s">
        <v>1938</v>
      </c>
      <c r="F1478" s="40">
        <f>COUNTIFS(Detalhe_Registro!$A:$A,A1478,Detalhe_Registro!$D:$D,B1478)</f>
        <v>2</v>
      </c>
      <c r="G1478" s="63">
        <v>4.1764710000000003</v>
      </c>
      <c r="H1478" s="63">
        <v>2.5200529999999999</v>
      </c>
      <c r="I1478" s="62">
        <f>SUMIFS(Detalhe_Registro!$F:$F,Detalhe_Registro!$A:$A,A1478,Detalhe_Registro!$D:$D,B1478)</f>
        <v>827</v>
      </c>
      <c r="J1478" s="63">
        <f>SUMIFS(Detalhe_Registro!$G:$G,Detalhe_Registro!$A:$A,A1478,Detalhe_Registro!$D:$D,B1478)</f>
        <v>23.71</v>
      </c>
      <c r="K1478" s="40" t="str">
        <f>IF(G1478="","",IF(G1478&lt;Premissas!$C$8,"&lt; 1,00",IF(G1478&lt;Premissas!$C$9,"1,00 – 1,19",IF(G1478&lt;Premissas!$C$10,"1,20 – 1,39",IF(G1478&lt;Premissas!$C$11,"1,40 – 1,59",IF(G1478&lt;Premissas!$C$12,"1,60 – 1,99","≥ 2,00"))))))</f>
        <v>≥ 2,00</v>
      </c>
      <c r="L1478" s="64">
        <f>IF(G1478="","",MIN(Premissas!$C$17,IF(G1478&lt;Premissas!$C$8,Premissas!$E$7,IF(G1478&lt;Premissas!$C$9,Premissas!$E$8,IF(G1478&lt;Premissas!$C$10,Premissas!$E$9,IF(G1478&lt;Premissas!$C$11,Premissas!$E$10,IF(G1478&lt;Premissas!$C$12,Premissas!$E$11,Premissas!$E$12)))))))</f>
        <v>750</v>
      </c>
      <c r="M1478" s="65">
        <f>IF(OR(L1478="",L1478=0),0,L1478/Premissas!$C$16)</f>
        <v>28.846153846153847</v>
      </c>
      <c r="N1478" s="40" t="str">
        <f>IF(L1478&gt;=Premissas!$C$17,"SIM","NÃO")</f>
        <v>SIM</v>
      </c>
    </row>
    <row r="1479" spans="1:14" ht="15" customHeight="1">
      <c r="A1479" s="40">
        <v>8</v>
      </c>
      <c r="B1479" s="40" t="s">
        <v>1686</v>
      </c>
      <c r="C1479" s="40" t="s">
        <v>1687</v>
      </c>
      <c r="D1479" s="40">
        <v>930</v>
      </c>
      <c r="E1479" s="40" t="s">
        <v>19</v>
      </c>
      <c r="F1479" s="40">
        <f>COUNTIFS(Detalhe_Registro!$A:$A,A1479,Detalhe_Registro!$D:$D,B1479)</f>
        <v>1</v>
      </c>
      <c r="G1479" s="63">
        <v>0.5</v>
      </c>
      <c r="H1479" s="63">
        <v>0.5</v>
      </c>
      <c r="I1479" s="62">
        <f>SUMIFS(Detalhe_Registro!$F:$F,Detalhe_Registro!$A:$A,A1479,Detalhe_Registro!$D:$D,B1479)</f>
        <v>1092</v>
      </c>
      <c r="J1479" s="63">
        <f>SUMIFS(Detalhe_Registro!$G:$G,Detalhe_Registro!$A:$A,A1479,Detalhe_Registro!$D:$D,B1479)</f>
        <v>101.92</v>
      </c>
      <c r="K1479" s="40" t="str">
        <f>IF(G1479="","",IF(G1479&lt;Premissas!$C$8,"&lt; 1,00",IF(G1479&lt;Premissas!$C$9,"1,00 – 1,19",IF(G1479&lt;Premissas!$C$10,"1,20 – 1,39",IF(G1479&lt;Premissas!$C$11,"1,40 – 1,59",IF(G1479&lt;Premissas!$C$12,"1,60 – 1,99","≥ 2,00"))))))</f>
        <v>&lt; 1,00</v>
      </c>
      <c r="L1479" s="64">
        <f>IF(G1479="","",MIN(Premissas!$C$17,IF(G1479&lt;Premissas!$C$8,Premissas!$E$7,IF(G1479&lt;Premissas!$C$9,Premissas!$E$8,IF(G1479&lt;Premissas!$C$10,Premissas!$E$9,IF(G1479&lt;Premissas!$C$11,Premissas!$E$10,IF(G1479&lt;Premissas!$C$12,Premissas!$E$11,Premissas!$E$12)))))))</f>
        <v>0</v>
      </c>
      <c r="M1479" s="65">
        <f>IF(OR(L1479="",L1479=0),0,L1479/Premissas!$C$16)</f>
        <v>0</v>
      </c>
      <c r="N1479" s="40" t="str">
        <f>IF(L1479&gt;=Premissas!$C$17,"SIM","NÃO")</f>
        <v>NÃO</v>
      </c>
    </row>
    <row r="1480" spans="1:14" ht="15" customHeight="1">
      <c r="A1480" s="40">
        <v>8</v>
      </c>
      <c r="B1480" s="40" t="s">
        <v>1666</v>
      </c>
      <c r="C1480" s="40" t="s">
        <v>1667</v>
      </c>
      <c r="D1480" s="40">
        <v>930</v>
      </c>
      <c r="E1480" s="40" t="s">
        <v>19</v>
      </c>
      <c r="F1480" s="40">
        <f>COUNTIFS(Detalhe_Registro!$A:$A,A1480,Detalhe_Registro!$D:$D,B1480)</f>
        <v>1</v>
      </c>
      <c r="G1480" s="63">
        <v>2.454545</v>
      </c>
      <c r="H1480" s="63">
        <v>2.454545</v>
      </c>
      <c r="I1480" s="62">
        <f>SUMIFS(Detalhe_Registro!$F:$F,Detalhe_Registro!$A:$A,A1480,Detalhe_Registro!$D:$D,B1480)</f>
        <v>1182</v>
      </c>
      <c r="J1480" s="63">
        <f>SUMIFS(Detalhe_Registro!$G:$G,Detalhe_Registro!$A:$A,A1480,Detalhe_Registro!$D:$D,B1480)</f>
        <v>22.08</v>
      </c>
      <c r="K1480" s="40" t="str">
        <f>IF(G1480="","",IF(G1480&lt;Premissas!$C$8,"&lt; 1,00",IF(G1480&lt;Premissas!$C$9,"1,00 – 1,19",IF(G1480&lt;Premissas!$C$10,"1,20 – 1,39",IF(G1480&lt;Premissas!$C$11,"1,40 – 1,59",IF(G1480&lt;Premissas!$C$12,"1,60 – 1,99","≥ 2,00"))))))</f>
        <v>≥ 2,00</v>
      </c>
      <c r="L1480" s="64">
        <f>IF(G1480="","",MIN(Premissas!$C$17,IF(G1480&lt;Premissas!$C$8,Premissas!$E$7,IF(G1480&lt;Premissas!$C$9,Premissas!$E$8,IF(G1480&lt;Premissas!$C$10,Premissas!$E$9,IF(G1480&lt;Premissas!$C$11,Premissas!$E$10,IF(G1480&lt;Premissas!$C$12,Premissas!$E$11,Premissas!$E$12)))))))</f>
        <v>750</v>
      </c>
      <c r="M1480" s="65">
        <f>IF(OR(L1480="",L1480=0),0,L1480/Premissas!$C$16)</f>
        <v>28.846153846153847</v>
      </c>
      <c r="N1480" s="40" t="str">
        <f>IF(L1480&gt;=Premissas!$C$17,"SIM","NÃO")</f>
        <v>SIM</v>
      </c>
    </row>
    <row r="1481" spans="1:14" ht="15" customHeight="1">
      <c r="A1481" s="40">
        <v>8</v>
      </c>
      <c r="B1481" s="40" t="s">
        <v>1374</v>
      </c>
      <c r="C1481" s="40" t="s">
        <v>1375</v>
      </c>
      <c r="D1481" s="40">
        <v>930</v>
      </c>
      <c r="E1481" s="40" t="s">
        <v>20</v>
      </c>
      <c r="F1481" s="40">
        <f>COUNTIFS(Detalhe_Registro!$A:$A,A1481,Detalhe_Registro!$D:$D,B1481)</f>
        <v>1</v>
      </c>
      <c r="G1481" s="63">
        <v>2.7058819999999999</v>
      </c>
      <c r="H1481" s="63">
        <v>2.7058819999999999</v>
      </c>
      <c r="I1481" s="62">
        <f>SUMIFS(Detalhe_Registro!$F:$F,Detalhe_Registro!$A:$A,A1481,Detalhe_Registro!$D:$D,B1481)</f>
        <v>302</v>
      </c>
      <c r="J1481" s="63">
        <f>SUMIFS(Detalhe_Registro!$G:$G,Detalhe_Registro!$A:$A,A1481,Detalhe_Registro!$D:$D,B1481)</f>
        <v>6.5</v>
      </c>
      <c r="K1481" s="40" t="str">
        <f>IF(G1481="","",IF(G1481&lt;Premissas!$C$8,"&lt; 1,00",IF(G1481&lt;Premissas!$C$9,"1,00 – 1,19",IF(G1481&lt;Premissas!$C$10,"1,20 – 1,39",IF(G1481&lt;Premissas!$C$11,"1,40 – 1,59",IF(G1481&lt;Premissas!$C$12,"1,60 – 1,99","≥ 2,00"))))))</f>
        <v>≥ 2,00</v>
      </c>
      <c r="L1481" s="64">
        <f>IF(G1481="","",MIN(Premissas!$C$17,IF(G1481&lt;Premissas!$C$8,Premissas!$E$7,IF(G1481&lt;Premissas!$C$9,Premissas!$E$8,IF(G1481&lt;Premissas!$C$10,Premissas!$E$9,IF(G1481&lt;Premissas!$C$11,Premissas!$E$10,IF(G1481&lt;Premissas!$C$12,Premissas!$E$11,Premissas!$E$12)))))))</f>
        <v>750</v>
      </c>
      <c r="M1481" s="65">
        <f>IF(OR(L1481="",L1481=0),0,L1481/Premissas!$C$16)</f>
        <v>28.846153846153847</v>
      </c>
      <c r="N1481" s="40" t="str">
        <f>IF(L1481&gt;=Premissas!$C$17,"SIM","NÃO")</f>
        <v>SIM</v>
      </c>
    </row>
    <row r="1482" spans="1:14" ht="15" customHeight="1">
      <c r="A1482" s="40">
        <v>8</v>
      </c>
      <c r="B1482" s="40" t="s">
        <v>1586</v>
      </c>
      <c r="C1482" s="40" t="s">
        <v>1587</v>
      </c>
      <c r="D1482" s="40">
        <v>930</v>
      </c>
      <c r="E1482" s="40" t="s">
        <v>19</v>
      </c>
      <c r="F1482" s="40">
        <f>COUNTIFS(Detalhe_Registro!$A:$A,A1482,Detalhe_Registro!$D:$D,B1482)</f>
        <v>1</v>
      </c>
      <c r="G1482" s="63">
        <v>7.6363640000000004</v>
      </c>
      <c r="H1482" s="63">
        <v>7.6363640000000004</v>
      </c>
      <c r="I1482" s="62">
        <f>SUMIFS(Detalhe_Registro!$F:$F,Detalhe_Registro!$A:$A,A1482,Detalhe_Registro!$D:$D,B1482)</f>
        <v>37</v>
      </c>
      <c r="J1482" s="63">
        <f>SUMIFS(Detalhe_Registro!$G:$G,Detalhe_Registro!$A:$A,A1482,Detalhe_Registro!$D:$D,B1482)</f>
        <v>0.22</v>
      </c>
      <c r="K1482" s="40" t="str">
        <f>IF(G1482="","",IF(G1482&lt;Premissas!$C$8,"&lt; 1,00",IF(G1482&lt;Premissas!$C$9,"1,00 – 1,19",IF(G1482&lt;Premissas!$C$10,"1,20 – 1,39",IF(G1482&lt;Premissas!$C$11,"1,40 – 1,59",IF(G1482&lt;Premissas!$C$12,"1,60 – 1,99","≥ 2,00"))))))</f>
        <v>≥ 2,00</v>
      </c>
      <c r="L1482" s="64">
        <f>IF(G1482="","",MIN(Premissas!$C$17,IF(G1482&lt;Premissas!$C$8,Premissas!$E$7,IF(G1482&lt;Premissas!$C$9,Premissas!$E$8,IF(G1482&lt;Premissas!$C$10,Premissas!$E$9,IF(G1482&lt;Premissas!$C$11,Premissas!$E$10,IF(G1482&lt;Premissas!$C$12,Premissas!$E$11,Premissas!$E$12)))))))</f>
        <v>750</v>
      </c>
      <c r="M1482" s="65">
        <f>IF(OR(L1482="",L1482=0),0,L1482/Premissas!$C$16)</f>
        <v>28.846153846153847</v>
      </c>
      <c r="N1482" s="40" t="str">
        <f>IF(L1482&gt;=Premissas!$C$17,"SIM","NÃO")</f>
        <v>SIM</v>
      </c>
    </row>
    <row r="1483" spans="1:14" ht="15" customHeight="1">
      <c r="A1483" s="40">
        <v>8</v>
      </c>
      <c r="B1483" s="40" t="s">
        <v>1620</v>
      </c>
      <c r="C1483" s="40" t="s">
        <v>1621</v>
      </c>
      <c r="D1483" s="40">
        <v>930</v>
      </c>
      <c r="E1483" s="40" t="s">
        <v>19</v>
      </c>
      <c r="F1483" s="40">
        <f>COUNTIFS(Detalhe_Registro!$A:$A,A1483,Detalhe_Registro!$D:$D,B1483)</f>
        <v>1</v>
      </c>
      <c r="G1483" s="63">
        <v>0.86363599999999996</v>
      </c>
      <c r="H1483" s="63">
        <v>0.86363599999999996</v>
      </c>
      <c r="I1483" s="62">
        <f>SUMIFS(Detalhe_Registro!$F:$F,Detalhe_Registro!$A:$A,A1483,Detalhe_Registro!$D:$D,B1483)</f>
        <v>174</v>
      </c>
      <c r="J1483" s="63">
        <f>SUMIFS(Detalhe_Registro!$G:$G,Detalhe_Registro!$A:$A,A1483,Detalhe_Registro!$D:$D,B1483)</f>
        <v>9</v>
      </c>
      <c r="K1483" s="40" t="str">
        <f>IF(G1483="","",IF(G1483&lt;Premissas!$C$8,"&lt; 1,00",IF(G1483&lt;Premissas!$C$9,"1,00 – 1,19",IF(G1483&lt;Premissas!$C$10,"1,20 – 1,39",IF(G1483&lt;Premissas!$C$11,"1,40 – 1,59",IF(G1483&lt;Premissas!$C$12,"1,60 – 1,99","≥ 2,00"))))))</f>
        <v>&lt; 1,00</v>
      </c>
      <c r="L1483" s="64">
        <f>IF(G1483="","",MIN(Premissas!$C$17,IF(G1483&lt;Premissas!$C$8,Premissas!$E$7,IF(G1483&lt;Premissas!$C$9,Premissas!$E$8,IF(G1483&lt;Premissas!$C$10,Premissas!$E$9,IF(G1483&lt;Premissas!$C$11,Premissas!$E$10,IF(G1483&lt;Premissas!$C$12,Premissas!$E$11,Premissas!$E$12)))))))</f>
        <v>0</v>
      </c>
      <c r="M1483" s="65">
        <f>IF(OR(L1483="",L1483=0),0,L1483/Premissas!$C$16)</f>
        <v>0</v>
      </c>
      <c r="N1483" s="40" t="str">
        <f>IF(L1483&gt;=Premissas!$C$17,"SIM","NÃO")</f>
        <v>NÃO</v>
      </c>
    </row>
    <row r="1484" spans="1:14" ht="15" customHeight="1">
      <c r="A1484" s="40">
        <v>8</v>
      </c>
      <c r="B1484" s="40" t="s">
        <v>1472</v>
      </c>
      <c r="C1484" s="40" t="s">
        <v>1473</v>
      </c>
      <c r="D1484" s="40">
        <v>930</v>
      </c>
      <c r="E1484" s="40" t="s">
        <v>19</v>
      </c>
      <c r="F1484" s="40">
        <f>COUNTIFS(Detalhe_Registro!$A:$A,A1484,Detalhe_Registro!$D:$D,B1484)</f>
        <v>1</v>
      </c>
      <c r="G1484" s="63">
        <v>0.63636400000000004</v>
      </c>
      <c r="H1484" s="63">
        <v>0.63636400000000004</v>
      </c>
      <c r="I1484" s="62">
        <f>SUMIFS(Detalhe_Registro!$F:$F,Detalhe_Registro!$A:$A,A1484,Detalhe_Registro!$D:$D,B1484)</f>
        <v>634</v>
      </c>
      <c r="J1484" s="63">
        <f>SUMIFS(Detalhe_Registro!$G:$G,Detalhe_Registro!$A:$A,A1484,Detalhe_Registro!$D:$D,B1484)</f>
        <v>45</v>
      </c>
      <c r="K1484" s="40" t="str">
        <f>IF(G1484="","",IF(G1484&lt;Premissas!$C$8,"&lt; 1,00",IF(G1484&lt;Premissas!$C$9,"1,00 – 1,19",IF(G1484&lt;Premissas!$C$10,"1,20 – 1,39",IF(G1484&lt;Premissas!$C$11,"1,40 – 1,59",IF(G1484&lt;Premissas!$C$12,"1,60 – 1,99","≥ 2,00"))))))</f>
        <v>&lt; 1,00</v>
      </c>
      <c r="L1484" s="64">
        <f>IF(G1484="","",MIN(Premissas!$C$17,IF(G1484&lt;Premissas!$C$8,Premissas!$E$7,IF(G1484&lt;Premissas!$C$9,Premissas!$E$8,IF(G1484&lt;Premissas!$C$10,Premissas!$E$9,IF(G1484&lt;Premissas!$C$11,Premissas!$E$10,IF(G1484&lt;Premissas!$C$12,Premissas!$E$11,Premissas!$E$12)))))))</f>
        <v>0</v>
      </c>
      <c r="M1484" s="65">
        <f>IF(OR(L1484="",L1484=0),0,L1484/Premissas!$C$16)</f>
        <v>0</v>
      </c>
      <c r="N1484" s="40" t="str">
        <f>IF(L1484&gt;=Premissas!$C$17,"SIM","NÃO")</f>
        <v>NÃO</v>
      </c>
    </row>
    <row r="1485" spans="1:14" ht="15" customHeight="1">
      <c r="A1485" s="40">
        <v>8</v>
      </c>
      <c r="B1485" s="40" t="s">
        <v>1444</v>
      </c>
      <c r="C1485" s="40" t="s">
        <v>1445</v>
      </c>
      <c r="D1485" s="40">
        <v>930</v>
      </c>
      <c r="E1485" s="40" t="s">
        <v>22</v>
      </c>
      <c r="F1485" s="40">
        <f>COUNTIFS(Detalhe_Registro!$A:$A,A1485,Detalhe_Registro!$D:$D,B1485)</f>
        <v>1</v>
      </c>
      <c r="G1485" s="63">
        <v>1.35</v>
      </c>
      <c r="H1485" s="63">
        <v>1.35</v>
      </c>
      <c r="I1485" s="62">
        <f>SUMIFS(Detalhe_Registro!$F:$F,Detalhe_Registro!$A:$A,A1485,Detalhe_Registro!$D:$D,B1485)</f>
        <v>1350</v>
      </c>
      <c r="J1485" s="63">
        <f>SUMIFS(Detalhe_Registro!$G:$G,Detalhe_Registro!$A:$A,A1485,Detalhe_Registro!$D:$D,B1485)</f>
        <v>49.74</v>
      </c>
      <c r="K1485" s="40" t="str">
        <f>IF(G1485="","",IF(G1485&lt;Premissas!$C$8,"&lt; 1,00",IF(G1485&lt;Premissas!$C$9,"1,00 – 1,19",IF(G1485&lt;Premissas!$C$10,"1,20 – 1,39",IF(G1485&lt;Premissas!$C$11,"1,40 – 1,59",IF(G1485&lt;Premissas!$C$12,"1,60 – 1,99","≥ 2,00"))))))</f>
        <v>1,20 – 1,39</v>
      </c>
      <c r="L1485" s="64">
        <f>IF(G1485="","",MIN(Premissas!$C$17,IF(G1485&lt;Premissas!$C$8,Premissas!$E$7,IF(G1485&lt;Premissas!$C$9,Premissas!$E$8,IF(G1485&lt;Premissas!$C$10,Premissas!$E$9,IF(G1485&lt;Premissas!$C$11,Premissas!$E$10,IF(G1485&lt;Premissas!$C$12,Premissas!$E$11,Premissas!$E$12)))))))</f>
        <v>200</v>
      </c>
      <c r="M1485" s="65">
        <f>IF(OR(L1485="",L1485=0),0,L1485/Premissas!$C$16)</f>
        <v>7.6923076923076925</v>
      </c>
      <c r="N1485" s="40" t="str">
        <f>IF(L1485&gt;=Premissas!$C$17,"SIM","NÃO")</f>
        <v>NÃO</v>
      </c>
    </row>
    <row r="1486" spans="1:14" ht="15" customHeight="1">
      <c r="A1486" s="40">
        <v>8</v>
      </c>
      <c r="B1486" s="40" t="s">
        <v>1588</v>
      </c>
      <c r="C1486" s="40" t="s">
        <v>1589</v>
      </c>
      <c r="D1486" s="40">
        <v>930</v>
      </c>
      <c r="E1486" s="40" t="s">
        <v>19</v>
      </c>
      <c r="F1486" s="40">
        <f>COUNTIFS(Detalhe_Registro!$A:$A,A1486,Detalhe_Registro!$D:$D,B1486)</f>
        <v>1</v>
      </c>
      <c r="G1486" s="63">
        <v>3.3636360000000001</v>
      </c>
      <c r="H1486" s="63">
        <v>3.3636360000000001</v>
      </c>
      <c r="I1486" s="62">
        <f>SUMIFS(Detalhe_Registro!$F:$F,Detalhe_Registro!$A:$A,A1486,Detalhe_Registro!$D:$D,B1486)</f>
        <v>1407</v>
      </c>
      <c r="J1486" s="63">
        <f>SUMIFS(Detalhe_Registro!$G:$G,Detalhe_Registro!$A:$A,A1486,Detalhe_Registro!$D:$D,B1486)</f>
        <v>18.91</v>
      </c>
      <c r="K1486" s="40" t="str">
        <f>IF(G1486="","",IF(G1486&lt;Premissas!$C$8,"&lt; 1,00",IF(G1486&lt;Premissas!$C$9,"1,00 – 1,19",IF(G1486&lt;Premissas!$C$10,"1,20 – 1,39",IF(G1486&lt;Premissas!$C$11,"1,40 – 1,59",IF(G1486&lt;Premissas!$C$12,"1,60 – 1,99","≥ 2,00"))))))</f>
        <v>≥ 2,00</v>
      </c>
      <c r="L1486" s="64">
        <f>IF(G1486="","",MIN(Premissas!$C$17,IF(G1486&lt;Premissas!$C$8,Premissas!$E$7,IF(G1486&lt;Premissas!$C$9,Premissas!$E$8,IF(G1486&lt;Premissas!$C$10,Premissas!$E$9,IF(G1486&lt;Premissas!$C$11,Premissas!$E$10,IF(G1486&lt;Premissas!$C$12,Premissas!$E$11,Premissas!$E$12)))))))</f>
        <v>750</v>
      </c>
      <c r="M1486" s="65">
        <f>IF(OR(L1486="",L1486=0),0,L1486/Premissas!$C$16)</f>
        <v>28.846153846153847</v>
      </c>
      <c r="N1486" s="40" t="str">
        <f>IF(L1486&gt;=Premissas!$C$17,"SIM","NÃO")</f>
        <v>SIM</v>
      </c>
    </row>
    <row r="1487" spans="1:14" ht="15" customHeight="1">
      <c r="A1487" s="40">
        <v>8</v>
      </c>
      <c r="B1487" s="40" t="s">
        <v>1448</v>
      </c>
      <c r="C1487" s="40" t="s">
        <v>1449</v>
      </c>
      <c r="D1487" s="40">
        <v>930</v>
      </c>
      <c r="E1487" s="40" t="s">
        <v>22</v>
      </c>
      <c r="F1487" s="40">
        <f>COUNTIFS(Detalhe_Registro!$A:$A,A1487,Detalhe_Registro!$D:$D,B1487)</f>
        <v>1</v>
      </c>
      <c r="G1487" s="63">
        <v>0.65</v>
      </c>
      <c r="H1487" s="63">
        <v>0.65</v>
      </c>
      <c r="I1487" s="62">
        <f>SUMIFS(Detalhe_Registro!$F:$F,Detalhe_Registro!$A:$A,A1487,Detalhe_Registro!$D:$D,B1487)</f>
        <v>626</v>
      </c>
      <c r="J1487" s="63">
        <f>SUMIFS(Detalhe_Registro!$G:$G,Detalhe_Registro!$A:$A,A1487,Detalhe_Registro!$D:$D,B1487)</f>
        <v>48.62</v>
      </c>
      <c r="K1487" s="40" t="str">
        <f>IF(G1487="","",IF(G1487&lt;Premissas!$C$8,"&lt; 1,00",IF(G1487&lt;Premissas!$C$9,"1,00 – 1,19",IF(G1487&lt;Premissas!$C$10,"1,20 – 1,39",IF(G1487&lt;Premissas!$C$11,"1,40 – 1,59",IF(G1487&lt;Premissas!$C$12,"1,60 – 1,99","≥ 2,00"))))))</f>
        <v>&lt; 1,00</v>
      </c>
      <c r="L1487" s="64">
        <f>IF(G1487="","",MIN(Premissas!$C$17,IF(G1487&lt;Premissas!$C$8,Premissas!$E$7,IF(G1487&lt;Premissas!$C$9,Premissas!$E$8,IF(G1487&lt;Premissas!$C$10,Premissas!$E$9,IF(G1487&lt;Premissas!$C$11,Premissas!$E$10,IF(G1487&lt;Premissas!$C$12,Premissas!$E$11,Premissas!$E$12)))))))</f>
        <v>0</v>
      </c>
      <c r="M1487" s="65">
        <f>IF(OR(L1487="",L1487=0),0,L1487/Premissas!$C$16)</f>
        <v>0</v>
      </c>
      <c r="N1487" s="40" t="str">
        <f>IF(L1487&gt;=Premissas!$C$17,"SIM","NÃO")</f>
        <v>NÃO</v>
      </c>
    </row>
    <row r="1488" spans="1:14" ht="15" customHeight="1">
      <c r="A1488" s="40">
        <v>8</v>
      </c>
      <c r="B1488" s="40" t="s">
        <v>1470</v>
      </c>
      <c r="C1488" s="40" t="s">
        <v>1471</v>
      </c>
      <c r="D1488" s="40">
        <v>930</v>
      </c>
      <c r="E1488" s="40" t="s">
        <v>1941</v>
      </c>
      <c r="F1488" s="40">
        <f>COUNTIFS(Detalhe_Registro!$A:$A,A1488,Detalhe_Registro!$D:$D,B1488)</f>
        <v>2</v>
      </c>
      <c r="G1488" s="63">
        <v>2.6</v>
      </c>
      <c r="H1488" s="63">
        <v>2.0045449999999998</v>
      </c>
      <c r="I1488" s="62">
        <f>SUMIFS(Detalhe_Registro!$F:$F,Detalhe_Registro!$A:$A,A1488,Detalhe_Registro!$D:$D,B1488)</f>
        <v>1487</v>
      </c>
      <c r="J1488" s="63">
        <f>SUMIFS(Detalhe_Registro!$G:$G,Detalhe_Registro!$A:$A,A1488,Detalhe_Registro!$D:$D,B1488)</f>
        <v>29.169999999999998</v>
      </c>
      <c r="K1488" s="40" t="str">
        <f>IF(G1488="","",IF(G1488&lt;Premissas!$C$8,"&lt; 1,00",IF(G1488&lt;Premissas!$C$9,"1,00 – 1,19",IF(G1488&lt;Premissas!$C$10,"1,20 – 1,39",IF(G1488&lt;Premissas!$C$11,"1,40 – 1,59",IF(G1488&lt;Premissas!$C$12,"1,60 – 1,99","≥ 2,00"))))))</f>
        <v>≥ 2,00</v>
      </c>
      <c r="L1488" s="64">
        <f>IF(G1488="","",MIN(Premissas!$C$17,IF(G1488&lt;Premissas!$C$8,Premissas!$E$7,IF(G1488&lt;Premissas!$C$9,Premissas!$E$8,IF(G1488&lt;Premissas!$C$10,Premissas!$E$9,IF(G1488&lt;Premissas!$C$11,Premissas!$E$10,IF(G1488&lt;Premissas!$C$12,Premissas!$E$11,Premissas!$E$12)))))))</f>
        <v>750</v>
      </c>
      <c r="M1488" s="65">
        <f>IF(OR(L1488="",L1488=0),0,L1488/Premissas!$C$16)</f>
        <v>28.846153846153847</v>
      </c>
      <c r="N1488" s="40" t="str">
        <f>IF(L1488&gt;=Premissas!$C$17,"SIM","NÃO")</f>
        <v>SIM</v>
      </c>
    </row>
    <row r="1489" spans="1:14" ht="15" customHeight="1">
      <c r="A1489" s="40">
        <v>8</v>
      </c>
      <c r="B1489" s="40" t="s">
        <v>1576</v>
      </c>
      <c r="C1489" s="40" t="s">
        <v>1577</v>
      </c>
      <c r="D1489" s="40">
        <v>930</v>
      </c>
      <c r="E1489" s="40" t="s">
        <v>19</v>
      </c>
      <c r="F1489" s="40">
        <f>COUNTIFS(Detalhe_Registro!$A:$A,A1489,Detalhe_Registro!$D:$D,B1489)</f>
        <v>1</v>
      </c>
      <c r="G1489" s="63">
        <v>0.72727299999999995</v>
      </c>
      <c r="H1489" s="63">
        <v>0.72727299999999995</v>
      </c>
      <c r="I1489" s="62">
        <f>SUMIFS(Detalhe_Registro!$F:$F,Detalhe_Registro!$A:$A,A1489,Detalhe_Registro!$D:$D,B1489)</f>
        <v>188</v>
      </c>
      <c r="J1489" s="63">
        <f>SUMIFS(Detalhe_Registro!$G:$G,Detalhe_Registro!$A:$A,A1489,Detalhe_Registro!$D:$D,B1489)</f>
        <v>11.84</v>
      </c>
      <c r="K1489" s="40" t="str">
        <f>IF(G1489="","",IF(G1489&lt;Premissas!$C$8,"&lt; 1,00",IF(G1489&lt;Premissas!$C$9,"1,00 – 1,19",IF(G1489&lt;Premissas!$C$10,"1,20 – 1,39",IF(G1489&lt;Premissas!$C$11,"1,40 – 1,59",IF(G1489&lt;Premissas!$C$12,"1,60 – 1,99","≥ 2,00"))))))</f>
        <v>&lt; 1,00</v>
      </c>
      <c r="L1489" s="64">
        <f>IF(G1489="","",MIN(Premissas!$C$17,IF(G1489&lt;Premissas!$C$8,Premissas!$E$7,IF(G1489&lt;Premissas!$C$9,Premissas!$E$8,IF(G1489&lt;Premissas!$C$10,Premissas!$E$9,IF(G1489&lt;Premissas!$C$11,Premissas!$E$10,IF(G1489&lt;Premissas!$C$12,Premissas!$E$11,Premissas!$E$12)))))))</f>
        <v>0</v>
      </c>
      <c r="M1489" s="65">
        <f>IF(OR(L1489="",L1489=0),0,L1489/Premissas!$C$16)</f>
        <v>0</v>
      </c>
      <c r="N1489" s="40" t="str">
        <f>IF(L1489&gt;=Premissas!$C$17,"SIM","NÃO")</f>
        <v>NÃO</v>
      </c>
    </row>
    <row r="1490" spans="1:14" ht="15" customHeight="1">
      <c r="A1490" s="40">
        <v>8</v>
      </c>
      <c r="B1490" s="40" t="s">
        <v>1754</v>
      </c>
      <c r="C1490" s="40" t="s">
        <v>1755</v>
      </c>
      <c r="D1490" s="40">
        <v>930</v>
      </c>
      <c r="E1490" s="40" t="s">
        <v>22</v>
      </c>
      <c r="F1490" s="40">
        <f>COUNTIFS(Detalhe_Registro!$A:$A,A1490,Detalhe_Registro!$D:$D,B1490)</f>
        <v>1</v>
      </c>
      <c r="G1490" s="63">
        <v>0.8</v>
      </c>
      <c r="H1490" s="63">
        <v>0.8</v>
      </c>
      <c r="I1490" s="62">
        <f>SUMIFS(Detalhe_Registro!$F:$F,Detalhe_Registro!$A:$A,A1490,Detalhe_Registro!$D:$D,B1490)</f>
        <v>87</v>
      </c>
      <c r="J1490" s="63">
        <f>SUMIFS(Detalhe_Registro!$G:$G,Detalhe_Registro!$A:$A,A1490,Detalhe_Registro!$D:$D,B1490)</f>
        <v>5.59</v>
      </c>
      <c r="K1490" s="40" t="str">
        <f>IF(G1490="","",IF(G1490&lt;Premissas!$C$8,"&lt; 1,00",IF(G1490&lt;Premissas!$C$9,"1,00 – 1,19",IF(G1490&lt;Premissas!$C$10,"1,20 – 1,39",IF(G1490&lt;Premissas!$C$11,"1,40 – 1,59",IF(G1490&lt;Premissas!$C$12,"1,60 – 1,99","≥ 2,00"))))))</f>
        <v>&lt; 1,00</v>
      </c>
      <c r="L1490" s="64">
        <f>IF(G1490="","",MIN(Premissas!$C$17,IF(G1490&lt;Premissas!$C$8,Premissas!$E$7,IF(G1490&lt;Premissas!$C$9,Premissas!$E$8,IF(G1490&lt;Premissas!$C$10,Premissas!$E$9,IF(G1490&lt;Premissas!$C$11,Premissas!$E$10,IF(G1490&lt;Premissas!$C$12,Premissas!$E$11,Premissas!$E$12)))))))</f>
        <v>0</v>
      </c>
      <c r="M1490" s="65">
        <f>IF(OR(L1490="",L1490=0),0,L1490/Premissas!$C$16)</f>
        <v>0</v>
      </c>
      <c r="N1490" s="40" t="str">
        <f>IF(L1490&gt;=Premissas!$C$17,"SIM","NÃO")</f>
        <v>NÃO</v>
      </c>
    </row>
    <row r="1491" spans="1:14" ht="15" customHeight="1">
      <c r="A1491" s="40">
        <v>8</v>
      </c>
      <c r="B1491" s="40" t="s">
        <v>1354</v>
      </c>
      <c r="C1491" s="40" t="s">
        <v>1355</v>
      </c>
      <c r="D1491" s="40">
        <v>930</v>
      </c>
      <c r="E1491" s="40" t="s">
        <v>21</v>
      </c>
      <c r="F1491" s="40">
        <f>COUNTIFS(Detalhe_Registro!$A:$A,A1491,Detalhe_Registro!$D:$D,B1491)</f>
        <v>1</v>
      </c>
      <c r="G1491" s="63">
        <v>0.9375</v>
      </c>
      <c r="H1491" s="63">
        <v>0.9375</v>
      </c>
      <c r="I1491" s="62">
        <f>SUMIFS(Detalhe_Registro!$F:$F,Detalhe_Registro!$A:$A,A1491,Detalhe_Registro!$D:$D,B1491)</f>
        <v>583</v>
      </c>
      <c r="J1491" s="63">
        <f>SUMIFS(Detalhe_Registro!$G:$G,Detalhe_Registro!$A:$A,A1491,Detalhe_Registro!$D:$D,B1491)</f>
        <v>38.409999999999997</v>
      </c>
      <c r="K1491" s="40" t="str">
        <f>IF(G1491="","",IF(G1491&lt;Premissas!$C$8,"&lt; 1,00",IF(G1491&lt;Premissas!$C$9,"1,00 – 1,19",IF(G1491&lt;Premissas!$C$10,"1,20 – 1,39",IF(G1491&lt;Premissas!$C$11,"1,40 – 1,59",IF(G1491&lt;Premissas!$C$12,"1,60 – 1,99","≥ 2,00"))))))</f>
        <v>&lt; 1,00</v>
      </c>
      <c r="L1491" s="64">
        <f>IF(G1491="","",MIN(Premissas!$C$17,IF(G1491&lt;Premissas!$C$8,Premissas!$E$7,IF(G1491&lt;Premissas!$C$9,Premissas!$E$8,IF(G1491&lt;Premissas!$C$10,Premissas!$E$9,IF(G1491&lt;Premissas!$C$11,Premissas!$E$10,IF(G1491&lt;Premissas!$C$12,Premissas!$E$11,Premissas!$E$12)))))))</f>
        <v>0</v>
      </c>
      <c r="M1491" s="65">
        <f>IF(OR(L1491="",L1491=0),0,L1491/Premissas!$C$16)</f>
        <v>0</v>
      </c>
      <c r="N1491" s="40" t="str">
        <f>IF(L1491&gt;=Premissas!$C$17,"SIM","NÃO")</f>
        <v>NÃO</v>
      </c>
    </row>
    <row r="1492" spans="1:14" ht="15" customHeight="1">
      <c r="A1492" s="40">
        <v>8</v>
      </c>
      <c r="B1492" s="40" t="s">
        <v>1436</v>
      </c>
      <c r="C1492" s="40" t="s">
        <v>1437</v>
      </c>
      <c r="D1492" s="40">
        <v>930</v>
      </c>
      <c r="E1492" s="40" t="s">
        <v>19</v>
      </c>
      <c r="F1492" s="40">
        <f>COUNTIFS(Detalhe_Registro!$A:$A,A1492,Detalhe_Registro!$D:$D,B1492)</f>
        <v>1</v>
      </c>
      <c r="G1492" s="63">
        <v>1.3636360000000001</v>
      </c>
      <c r="H1492" s="63">
        <v>1.3636360000000001</v>
      </c>
      <c r="I1492" s="62">
        <f>SUMIFS(Detalhe_Registro!$F:$F,Detalhe_Registro!$A:$A,A1492,Detalhe_Registro!$D:$D,B1492)</f>
        <v>46</v>
      </c>
      <c r="J1492" s="63">
        <f>SUMIFS(Detalhe_Registro!$G:$G,Detalhe_Registro!$A:$A,A1492,Detalhe_Registro!$D:$D,B1492)</f>
        <v>1.53</v>
      </c>
      <c r="K1492" s="40" t="str">
        <f>IF(G1492="","",IF(G1492&lt;Premissas!$C$8,"&lt; 1,00",IF(G1492&lt;Premissas!$C$9,"1,00 – 1,19",IF(G1492&lt;Premissas!$C$10,"1,20 – 1,39",IF(G1492&lt;Premissas!$C$11,"1,40 – 1,59",IF(G1492&lt;Premissas!$C$12,"1,60 – 1,99","≥ 2,00"))))))</f>
        <v>1,20 – 1,39</v>
      </c>
      <c r="L1492" s="64">
        <f>IF(G1492="","",MIN(Premissas!$C$17,IF(G1492&lt;Premissas!$C$8,Premissas!$E$7,IF(G1492&lt;Premissas!$C$9,Premissas!$E$8,IF(G1492&lt;Premissas!$C$10,Premissas!$E$9,IF(G1492&lt;Premissas!$C$11,Premissas!$E$10,IF(G1492&lt;Premissas!$C$12,Premissas!$E$11,Premissas!$E$12)))))))</f>
        <v>200</v>
      </c>
      <c r="M1492" s="65">
        <f>IF(OR(L1492="",L1492=0),0,L1492/Premissas!$C$16)</f>
        <v>7.6923076923076925</v>
      </c>
      <c r="N1492" s="40" t="str">
        <f>IF(L1492&gt;=Premissas!$C$17,"SIM","NÃO")</f>
        <v>NÃO</v>
      </c>
    </row>
    <row r="1493" spans="1:14" ht="15" customHeight="1">
      <c r="A1493" s="40">
        <v>8</v>
      </c>
      <c r="B1493" s="40" t="s">
        <v>1452</v>
      </c>
      <c r="C1493" s="40" t="s">
        <v>1453</v>
      </c>
      <c r="D1493" s="40">
        <v>930</v>
      </c>
      <c r="E1493" s="40" t="s">
        <v>22</v>
      </c>
      <c r="F1493" s="40">
        <f>COUNTIFS(Detalhe_Registro!$A:$A,A1493,Detalhe_Registro!$D:$D,B1493)</f>
        <v>1</v>
      </c>
      <c r="G1493" s="63">
        <v>0.65</v>
      </c>
      <c r="H1493" s="63">
        <v>0.65</v>
      </c>
      <c r="I1493" s="62">
        <f>SUMIFS(Detalhe_Registro!$F:$F,Detalhe_Registro!$A:$A,A1493,Detalhe_Registro!$D:$D,B1493)</f>
        <v>680</v>
      </c>
      <c r="J1493" s="63">
        <f>SUMIFS(Detalhe_Registro!$G:$G,Detalhe_Registro!$A:$A,A1493,Detalhe_Registro!$D:$D,B1493)</f>
        <v>53.01</v>
      </c>
      <c r="K1493" s="40" t="str">
        <f>IF(G1493="","",IF(G1493&lt;Premissas!$C$8,"&lt; 1,00",IF(G1493&lt;Premissas!$C$9,"1,00 – 1,19",IF(G1493&lt;Premissas!$C$10,"1,20 – 1,39",IF(G1493&lt;Premissas!$C$11,"1,40 – 1,59",IF(G1493&lt;Premissas!$C$12,"1,60 – 1,99","≥ 2,00"))))))</f>
        <v>&lt; 1,00</v>
      </c>
      <c r="L1493" s="64">
        <f>IF(G1493="","",MIN(Premissas!$C$17,IF(G1493&lt;Premissas!$C$8,Premissas!$E$7,IF(G1493&lt;Premissas!$C$9,Premissas!$E$8,IF(G1493&lt;Premissas!$C$10,Premissas!$E$9,IF(G1493&lt;Premissas!$C$11,Premissas!$E$10,IF(G1493&lt;Premissas!$C$12,Premissas!$E$11,Premissas!$E$12)))))))</f>
        <v>0</v>
      </c>
      <c r="M1493" s="65">
        <f>IF(OR(L1493="",L1493=0),0,L1493/Premissas!$C$16)</f>
        <v>0</v>
      </c>
      <c r="N1493" s="40" t="str">
        <f>IF(L1493&gt;=Premissas!$C$17,"SIM","NÃO")</f>
        <v>NÃO</v>
      </c>
    </row>
    <row r="1494" spans="1:14" ht="15" customHeight="1">
      <c r="A1494" s="40">
        <v>8</v>
      </c>
      <c r="B1494" s="40" t="s">
        <v>1490</v>
      </c>
      <c r="C1494" s="40" t="s">
        <v>1491</v>
      </c>
      <c r="D1494" s="40">
        <v>930</v>
      </c>
      <c r="E1494" s="40" t="s">
        <v>1937</v>
      </c>
      <c r="F1494" s="40">
        <f>COUNTIFS(Detalhe_Registro!$A:$A,A1494,Detalhe_Registro!$D:$D,B1494)</f>
        <v>2</v>
      </c>
      <c r="G1494" s="63">
        <v>2.5</v>
      </c>
      <c r="H1494" s="63">
        <v>1.8676470000000001</v>
      </c>
      <c r="I1494" s="62">
        <f>SUMIFS(Detalhe_Registro!$F:$F,Detalhe_Registro!$A:$A,A1494,Detalhe_Registro!$D:$D,B1494)</f>
        <v>2375</v>
      </c>
      <c r="J1494" s="63">
        <f>SUMIFS(Detalhe_Registro!$G:$G,Detalhe_Registro!$A:$A,A1494,Detalhe_Registro!$D:$D,B1494)</f>
        <v>83.63</v>
      </c>
      <c r="K1494" s="40" t="str">
        <f>IF(G1494="","",IF(G1494&lt;Premissas!$C$8,"&lt; 1,00",IF(G1494&lt;Premissas!$C$9,"1,00 – 1,19",IF(G1494&lt;Premissas!$C$10,"1,20 – 1,39",IF(G1494&lt;Premissas!$C$11,"1,40 – 1,59",IF(G1494&lt;Premissas!$C$12,"1,60 – 1,99","≥ 2,00"))))))</f>
        <v>≥ 2,00</v>
      </c>
      <c r="L1494" s="64">
        <f>IF(G1494="","",MIN(Premissas!$C$17,IF(G1494&lt;Premissas!$C$8,Premissas!$E$7,IF(G1494&lt;Premissas!$C$9,Premissas!$E$8,IF(G1494&lt;Premissas!$C$10,Premissas!$E$9,IF(G1494&lt;Premissas!$C$11,Premissas!$E$10,IF(G1494&lt;Premissas!$C$12,Premissas!$E$11,Premissas!$E$12)))))))</f>
        <v>750</v>
      </c>
      <c r="M1494" s="65">
        <f>IF(OR(L1494="",L1494=0),0,L1494/Premissas!$C$16)</f>
        <v>28.846153846153847</v>
      </c>
      <c r="N1494" s="40" t="str">
        <f>IF(L1494&gt;=Premissas!$C$17,"SIM","NÃO")</f>
        <v>SIM</v>
      </c>
    </row>
    <row r="1495" spans="1:14" ht="15" customHeight="1">
      <c r="A1495" s="40">
        <v>8</v>
      </c>
      <c r="B1495" s="40" t="s">
        <v>1402</v>
      </c>
      <c r="C1495" s="40" t="s">
        <v>1403</v>
      </c>
      <c r="D1495" s="40">
        <v>930</v>
      </c>
      <c r="E1495" s="40" t="s">
        <v>22</v>
      </c>
      <c r="F1495" s="40">
        <f>COUNTIFS(Detalhe_Registro!$A:$A,A1495,Detalhe_Registro!$D:$D,B1495)</f>
        <v>1</v>
      </c>
      <c r="G1495" s="63">
        <v>1.1499999999999999</v>
      </c>
      <c r="H1495" s="63">
        <v>1.1499999999999999</v>
      </c>
      <c r="I1495" s="62">
        <f>SUMIFS(Detalhe_Registro!$F:$F,Detalhe_Registro!$A:$A,A1495,Detalhe_Registro!$D:$D,B1495)</f>
        <v>1760</v>
      </c>
      <c r="J1495" s="63">
        <f>SUMIFS(Detalhe_Registro!$G:$G,Detalhe_Registro!$A:$A,A1495,Detalhe_Registro!$D:$D,B1495)</f>
        <v>76.41</v>
      </c>
      <c r="K1495" s="40" t="str">
        <f>IF(G1495="","",IF(G1495&lt;Premissas!$C$8,"&lt; 1,00",IF(G1495&lt;Premissas!$C$9,"1,00 – 1,19",IF(G1495&lt;Premissas!$C$10,"1,20 – 1,39",IF(G1495&lt;Premissas!$C$11,"1,40 – 1,59",IF(G1495&lt;Premissas!$C$12,"1,60 – 1,99","≥ 2,00"))))))</f>
        <v>1,00 – 1,19</v>
      </c>
      <c r="L1495" s="64">
        <f>IF(G1495="","",MIN(Premissas!$C$17,IF(G1495&lt;Premissas!$C$8,Premissas!$E$7,IF(G1495&lt;Premissas!$C$9,Premissas!$E$8,IF(G1495&lt;Premissas!$C$10,Premissas!$E$9,IF(G1495&lt;Premissas!$C$11,Premissas!$E$10,IF(G1495&lt;Premissas!$C$12,Premissas!$E$11,Premissas!$E$12)))))))</f>
        <v>100</v>
      </c>
      <c r="M1495" s="65">
        <f>IF(OR(L1495="",L1495=0),0,L1495/Premissas!$C$16)</f>
        <v>3.8461538461538463</v>
      </c>
      <c r="N1495" s="40" t="str">
        <f>IF(L1495&gt;=Premissas!$C$17,"SIM","NÃO")</f>
        <v>NÃO</v>
      </c>
    </row>
    <row r="1496" spans="1:14" ht="15" customHeight="1">
      <c r="A1496" s="40">
        <v>8</v>
      </c>
      <c r="B1496" s="40" t="s">
        <v>1406</v>
      </c>
      <c r="C1496" s="40" t="s">
        <v>1407</v>
      </c>
      <c r="D1496" s="40">
        <v>930</v>
      </c>
      <c r="E1496" s="40" t="s">
        <v>20</v>
      </c>
      <c r="F1496" s="40">
        <f>COUNTIFS(Detalhe_Registro!$A:$A,A1496,Detalhe_Registro!$D:$D,B1496)</f>
        <v>1</v>
      </c>
      <c r="G1496" s="63">
        <v>1.823529</v>
      </c>
      <c r="H1496" s="63">
        <v>1.823529</v>
      </c>
      <c r="I1496" s="62">
        <f>SUMIFS(Detalhe_Registro!$F:$F,Detalhe_Registro!$A:$A,A1496,Detalhe_Registro!$D:$D,B1496)</f>
        <v>4250</v>
      </c>
      <c r="J1496" s="63">
        <f>SUMIFS(Detalhe_Registro!$G:$G,Detalhe_Registro!$A:$A,A1496,Detalhe_Registro!$D:$D,B1496)</f>
        <v>134.93</v>
      </c>
      <c r="K1496" s="40" t="str">
        <f>IF(G1496="","",IF(G1496&lt;Premissas!$C$8,"&lt; 1,00",IF(G1496&lt;Premissas!$C$9,"1,00 – 1,19",IF(G1496&lt;Premissas!$C$10,"1,20 – 1,39",IF(G1496&lt;Premissas!$C$11,"1,40 – 1,59",IF(G1496&lt;Premissas!$C$12,"1,60 – 1,99","≥ 2,00"))))))</f>
        <v>1,60 – 1,99</v>
      </c>
      <c r="L1496" s="64">
        <f>IF(G1496="","",MIN(Premissas!$C$17,IF(G1496&lt;Premissas!$C$8,Premissas!$E$7,IF(G1496&lt;Premissas!$C$9,Premissas!$E$8,IF(G1496&lt;Premissas!$C$10,Premissas!$E$9,IF(G1496&lt;Premissas!$C$11,Premissas!$E$10,IF(G1496&lt;Premissas!$C$12,Premissas!$E$11,Premissas!$E$12)))))))</f>
        <v>500</v>
      </c>
      <c r="M1496" s="65">
        <f>IF(OR(L1496="",L1496=0),0,L1496/Premissas!$C$16)</f>
        <v>19.23076923076923</v>
      </c>
      <c r="N1496" s="40" t="str">
        <f>IF(L1496&gt;=Premissas!$C$17,"SIM","NÃO")</f>
        <v>NÃO</v>
      </c>
    </row>
    <row r="1497" spans="1:14" ht="15" customHeight="1">
      <c r="A1497" s="40">
        <v>8</v>
      </c>
      <c r="B1497" s="40" t="s">
        <v>1648</v>
      </c>
      <c r="C1497" s="40" t="s">
        <v>1649</v>
      </c>
      <c r="D1497" s="40">
        <v>930</v>
      </c>
      <c r="E1497" s="40" t="s">
        <v>19</v>
      </c>
      <c r="F1497" s="40">
        <f>COUNTIFS(Detalhe_Registro!$A:$A,A1497,Detalhe_Registro!$D:$D,B1497)</f>
        <v>1</v>
      </c>
      <c r="G1497" s="63">
        <v>1.454545</v>
      </c>
      <c r="H1497" s="63">
        <v>1.454545</v>
      </c>
      <c r="I1497" s="62">
        <f>SUMIFS(Detalhe_Registro!$F:$F,Detalhe_Registro!$A:$A,A1497,Detalhe_Registro!$D:$D,B1497)</f>
        <v>517</v>
      </c>
      <c r="J1497" s="63">
        <f>SUMIFS(Detalhe_Registro!$G:$G,Detalhe_Registro!$A:$A,A1497,Detalhe_Registro!$D:$D,B1497)</f>
        <v>16.02</v>
      </c>
      <c r="K1497" s="40" t="str">
        <f>IF(G1497="","",IF(G1497&lt;Premissas!$C$8,"&lt; 1,00",IF(G1497&lt;Premissas!$C$9,"1,00 – 1,19",IF(G1497&lt;Premissas!$C$10,"1,20 – 1,39",IF(G1497&lt;Premissas!$C$11,"1,40 – 1,59",IF(G1497&lt;Premissas!$C$12,"1,60 – 1,99","≥ 2,00"))))))</f>
        <v>1,40 – 1,59</v>
      </c>
      <c r="L1497" s="64">
        <f>IF(G1497="","",MIN(Premissas!$C$17,IF(G1497&lt;Premissas!$C$8,Premissas!$E$7,IF(G1497&lt;Premissas!$C$9,Premissas!$E$8,IF(G1497&lt;Premissas!$C$10,Premissas!$E$9,IF(G1497&lt;Premissas!$C$11,Premissas!$E$10,IF(G1497&lt;Premissas!$C$12,Premissas!$E$11,Premissas!$E$12)))))))</f>
        <v>350</v>
      </c>
      <c r="M1497" s="65">
        <f>IF(OR(L1497="",L1497=0),0,L1497/Premissas!$C$16)</f>
        <v>13.461538461538462</v>
      </c>
      <c r="N1497" s="40" t="str">
        <f>IF(L1497&gt;=Premissas!$C$17,"SIM","NÃO")</f>
        <v>NÃO</v>
      </c>
    </row>
    <row r="1498" spans="1:14" ht="15" customHeight="1">
      <c r="A1498" s="40">
        <v>8</v>
      </c>
      <c r="B1498" s="40" t="s">
        <v>1504</v>
      </c>
      <c r="C1498" s="40" t="s">
        <v>1505</v>
      </c>
      <c r="D1498" s="40">
        <v>930</v>
      </c>
      <c r="E1498" s="40" t="s">
        <v>19</v>
      </c>
      <c r="F1498" s="40">
        <f>COUNTIFS(Detalhe_Registro!$A:$A,A1498,Detalhe_Registro!$D:$D,B1498)</f>
        <v>1</v>
      </c>
      <c r="G1498" s="63">
        <v>0.72727299999999995</v>
      </c>
      <c r="H1498" s="63">
        <v>0.72727299999999995</v>
      </c>
      <c r="I1498" s="62">
        <f>SUMIFS(Detalhe_Registro!$F:$F,Detalhe_Registro!$A:$A,A1498,Detalhe_Registro!$D:$D,B1498)</f>
        <v>217</v>
      </c>
      <c r="J1498" s="63">
        <f>SUMIFS(Detalhe_Registro!$G:$G,Detalhe_Registro!$A:$A,A1498,Detalhe_Registro!$D:$D,B1498)</f>
        <v>13.73</v>
      </c>
      <c r="K1498" s="40" t="str">
        <f>IF(G1498="","",IF(G1498&lt;Premissas!$C$8,"&lt; 1,00",IF(G1498&lt;Premissas!$C$9,"1,00 – 1,19",IF(G1498&lt;Premissas!$C$10,"1,20 – 1,39",IF(G1498&lt;Premissas!$C$11,"1,40 – 1,59",IF(G1498&lt;Premissas!$C$12,"1,60 – 1,99","≥ 2,00"))))))</f>
        <v>&lt; 1,00</v>
      </c>
      <c r="L1498" s="64">
        <f>IF(G1498="","",MIN(Premissas!$C$17,IF(G1498&lt;Premissas!$C$8,Premissas!$E$7,IF(G1498&lt;Premissas!$C$9,Premissas!$E$8,IF(G1498&lt;Premissas!$C$10,Premissas!$E$9,IF(G1498&lt;Premissas!$C$11,Premissas!$E$10,IF(G1498&lt;Premissas!$C$12,Premissas!$E$11,Premissas!$E$12)))))))</f>
        <v>0</v>
      </c>
      <c r="M1498" s="65">
        <f>IF(OR(L1498="",L1498=0),0,L1498/Premissas!$C$16)</f>
        <v>0</v>
      </c>
      <c r="N1498" s="40" t="str">
        <f>IF(L1498&gt;=Premissas!$C$17,"SIM","NÃO")</f>
        <v>NÃO</v>
      </c>
    </row>
    <row r="1499" spans="1:14" ht="15" customHeight="1">
      <c r="A1499" s="40">
        <v>8</v>
      </c>
      <c r="B1499" s="40" t="s">
        <v>1612</v>
      </c>
      <c r="C1499" s="40" t="s">
        <v>1613</v>
      </c>
      <c r="D1499" s="40">
        <v>930</v>
      </c>
      <c r="E1499" s="40" t="s">
        <v>21</v>
      </c>
      <c r="F1499" s="40">
        <f>COUNTIFS(Detalhe_Registro!$A:$A,A1499,Detalhe_Registro!$D:$D,B1499)</f>
        <v>1</v>
      </c>
      <c r="G1499" s="63">
        <v>2.375</v>
      </c>
      <c r="H1499" s="63">
        <v>2.375</v>
      </c>
      <c r="I1499" s="62">
        <f>SUMIFS(Detalhe_Registro!$F:$F,Detalhe_Registro!$A:$A,A1499,Detalhe_Registro!$D:$D,B1499)</f>
        <v>2538</v>
      </c>
      <c r="J1499" s="63">
        <f>SUMIFS(Detalhe_Registro!$G:$G,Detalhe_Registro!$A:$A,A1499,Detalhe_Registro!$D:$D,B1499)</f>
        <v>65.97</v>
      </c>
      <c r="K1499" s="40" t="str">
        <f>IF(G1499="","",IF(G1499&lt;Premissas!$C$8,"&lt; 1,00",IF(G1499&lt;Premissas!$C$9,"1,00 – 1,19",IF(G1499&lt;Premissas!$C$10,"1,20 – 1,39",IF(G1499&lt;Premissas!$C$11,"1,40 – 1,59",IF(G1499&lt;Premissas!$C$12,"1,60 – 1,99","≥ 2,00"))))))</f>
        <v>≥ 2,00</v>
      </c>
      <c r="L1499" s="64">
        <f>IF(G1499="","",MIN(Premissas!$C$17,IF(G1499&lt;Premissas!$C$8,Premissas!$E$7,IF(G1499&lt;Premissas!$C$9,Premissas!$E$8,IF(G1499&lt;Premissas!$C$10,Premissas!$E$9,IF(G1499&lt;Premissas!$C$11,Premissas!$E$10,IF(G1499&lt;Premissas!$C$12,Premissas!$E$11,Premissas!$E$12)))))))</f>
        <v>750</v>
      </c>
      <c r="M1499" s="65">
        <f>IF(OR(L1499="",L1499=0),0,L1499/Premissas!$C$16)</f>
        <v>28.846153846153847</v>
      </c>
      <c r="N1499" s="40" t="str">
        <f>IF(L1499&gt;=Premissas!$C$17,"SIM","NÃO")</f>
        <v>SIM</v>
      </c>
    </row>
    <row r="1500" spans="1:14" ht="15" customHeight="1">
      <c r="A1500" s="40">
        <v>8</v>
      </c>
      <c r="B1500" s="40" t="s">
        <v>1782</v>
      </c>
      <c r="C1500" s="40" t="s">
        <v>1783</v>
      </c>
      <c r="D1500" s="40">
        <v>930</v>
      </c>
      <c r="E1500" s="40" t="s">
        <v>19</v>
      </c>
      <c r="F1500" s="40">
        <f>COUNTIFS(Detalhe_Registro!$A:$A,A1500,Detalhe_Registro!$D:$D,B1500)</f>
        <v>1</v>
      </c>
      <c r="G1500" s="63">
        <v>0.36363600000000001</v>
      </c>
      <c r="H1500" s="63">
        <v>0.36363600000000001</v>
      </c>
      <c r="I1500" s="62">
        <f>SUMIFS(Detalhe_Registro!$F:$F,Detalhe_Registro!$A:$A,A1500,Detalhe_Registro!$D:$D,B1500)</f>
        <v>68</v>
      </c>
      <c r="J1500" s="63">
        <f>SUMIFS(Detalhe_Registro!$G:$G,Detalhe_Registro!$A:$A,A1500,Detalhe_Registro!$D:$D,B1500)</f>
        <v>8.7200000000000006</v>
      </c>
      <c r="K1500" s="40" t="str">
        <f>IF(G1500="","",IF(G1500&lt;Premissas!$C$8,"&lt; 1,00",IF(G1500&lt;Premissas!$C$9,"1,00 – 1,19",IF(G1500&lt;Premissas!$C$10,"1,20 – 1,39",IF(G1500&lt;Premissas!$C$11,"1,40 – 1,59",IF(G1500&lt;Premissas!$C$12,"1,60 – 1,99","≥ 2,00"))))))</f>
        <v>&lt; 1,00</v>
      </c>
      <c r="L1500" s="64">
        <f>IF(G1500="","",MIN(Premissas!$C$17,IF(G1500&lt;Premissas!$C$8,Premissas!$E$7,IF(G1500&lt;Premissas!$C$9,Premissas!$E$8,IF(G1500&lt;Premissas!$C$10,Premissas!$E$9,IF(G1500&lt;Premissas!$C$11,Premissas!$E$10,IF(G1500&lt;Premissas!$C$12,Premissas!$E$11,Premissas!$E$12)))))))</f>
        <v>0</v>
      </c>
      <c r="M1500" s="65">
        <f>IF(OR(L1500="",L1500=0),0,L1500/Premissas!$C$16)</f>
        <v>0</v>
      </c>
      <c r="N1500" s="40" t="str">
        <f>IF(L1500&gt;=Premissas!$C$17,"SIM","NÃO")</f>
        <v>NÃO</v>
      </c>
    </row>
    <row r="1501" spans="1:14" ht="15" customHeight="1">
      <c r="A1501" s="40">
        <v>8</v>
      </c>
      <c r="B1501" s="40" t="s">
        <v>1752</v>
      </c>
      <c r="C1501" s="40" t="s">
        <v>1753</v>
      </c>
      <c r="D1501" s="40">
        <v>930</v>
      </c>
      <c r="E1501" s="40" t="s">
        <v>19</v>
      </c>
      <c r="F1501" s="40">
        <f>COUNTIFS(Detalhe_Registro!$A:$A,A1501,Detalhe_Registro!$D:$D,B1501)</f>
        <v>1</v>
      </c>
      <c r="G1501" s="63">
        <v>1.0909089999999999</v>
      </c>
      <c r="H1501" s="63">
        <v>1.0909089999999999</v>
      </c>
      <c r="I1501" s="62">
        <f>SUMIFS(Detalhe_Registro!$F:$F,Detalhe_Registro!$A:$A,A1501,Detalhe_Registro!$D:$D,B1501)</f>
        <v>63</v>
      </c>
      <c r="J1501" s="63">
        <f>SUMIFS(Detalhe_Registro!$G:$G,Detalhe_Registro!$A:$A,A1501,Detalhe_Registro!$D:$D,B1501)</f>
        <v>2.61</v>
      </c>
      <c r="K1501" s="40" t="str">
        <f>IF(G1501="","",IF(G1501&lt;Premissas!$C$8,"&lt; 1,00",IF(G1501&lt;Premissas!$C$9,"1,00 – 1,19",IF(G1501&lt;Premissas!$C$10,"1,20 – 1,39",IF(G1501&lt;Premissas!$C$11,"1,40 – 1,59",IF(G1501&lt;Premissas!$C$12,"1,60 – 1,99","≥ 2,00"))))))</f>
        <v>1,00 – 1,19</v>
      </c>
      <c r="L1501" s="64">
        <f>IF(G1501="","",MIN(Premissas!$C$17,IF(G1501&lt;Premissas!$C$8,Premissas!$E$7,IF(G1501&lt;Premissas!$C$9,Premissas!$E$8,IF(G1501&lt;Premissas!$C$10,Premissas!$E$9,IF(G1501&lt;Premissas!$C$11,Premissas!$E$10,IF(G1501&lt;Premissas!$C$12,Premissas!$E$11,Premissas!$E$12)))))))</f>
        <v>100</v>
      </c>
      <c r="M1501" s="65">
        <f>IF(OR(L1501="",L1501=0),0,L1501/Premissas!$C$16)</f>
        <v>3.8461538461538463</v>
      </c>
      <c r="N1501" s="40" t="str">
        <f>IF(L1501&gt;=Premissas!$C$17,"SIM","NÃO")</f>
        <v>NÃO</v>
      </c>
    </row>
    <row r="1502" spans="1:14" ht="15" customHeight="1">
      <c r="A1502" s="40">
        <v>8</v>
      </c>
      <c r="B1502" s="40" t="s">
        <v>1566</v>
      </c>
      <c r="C1502" s="40" t="s">
        <v>1567</v>
      </c>
      <c r="D1502" s="40">
        <v>930</v>
      </c>
      <c r="E1502" s="40" t="s">
        <v>19</v>
      </c>
      <c r="F1502" s="40">
        <f>COUNTIFS(Detalhe_Registro!$A:$A,A1502,Detalhe_Registro!$D:$D,B1502)</f>
        <v>1</v>
      </c>
      <c r="G1502" s="63">
        <v>0.5</v>
      </c>
      <c r="H1502" s="63">
        <v>0.5</v>
      </c>
      <c r="I1502" s="62">
        <f>SUMIFS(Detalhe_Registro!$F:$F,Detalhe_Registro!$A:$A,A1502,Detalhe_Registro!$D:$D,B1502)</f>
        <v>55</v>
      </c>
      <c r="J1502" s="63">
        <f>SUMIFS(Detalhe_Registro!$G:$G,Detalhe_Registro!$A:$A,A1502,Detalhe_Registro!$D:$D,B1502)</f>
        <v>4.84</v>
      </c>
      <c r="K1502" s="40" t="str">
        <f>IF(G1502="","",IF(G1502&lt;Premissas!$C$8,"&lt; 1,00",IF(G1502&lt;Premissas!$C$9,"1,00 – 1,19",IF(G1502&lt;Premissas!$C$10,"1,20 – 1,39",IF(G1502&lt;Premissas!$C$11,"1,40 – 1,59",IF(G1502&lt;Premissas!$C$12,"1,60 – 1,99","≥ 2,00"))))))</f>
        <v>&lt; 1,00</v>
      </c>
      <c r="L1502" s="64">
        <f>IF(G1502="","",MIN(Premissas!$C$17,IF(G1502&lt;Premissas!$C$8,Premissas!$E$7,IF(G1502&lt;Premissas!$C$9,Premissas!$E$8,IF(G1502&lt;Premissas!$C$10,Premissas!$E$9,IF(G1502&lt;Premissas!$C$11,Premissas!$E$10,IF(G1502&lt;Premissas!$C$12,Premissas!$E$11,Premissas!$E$12)))))))</f>
        <v>0</v>
      </c>
      <c r="M1502" s="65">
        <f>IF(OR(L1502="",L1502=0),0,L1502/Premissas!$C$16)</f>
        <v>0</v>
      </c>
      <c r="N1502" s="40" t="str">
        <f>IF(L1502&gt;=Premissas!$C$17,"SIM","NÃO")</f>
        <v>NÃO</v>
      </c>
    </row>
    <row r="1503" spans="1:14" ht="15" customHeight="1">
      <c r="A1503" s="40">
        <v>8</v>
      </c>
      <c r="B1503" s="40" t="s">
        <v>1680</v>
      </c>
      <c r="C1503" s="40" t="s">
        <v>1681</v>
      </c>
      <c r="D1503" s="40">
        <v>930</v>
      </c>
      <c r="E1503" s="40" t="s">
        <v>19</v>
      </c>
      <c r="F1503" s="40">
        <f>COUNTIFS(Detalhe_Registro!$A:$A,A1503,Detalhe_Registro!$D:$D,B1503)</f>
        <v>1</v>
      </c>
      <c r="G1503" s="63">
        <v>0.81818199999999996</v>
      </c>
      <c r="H1503" s="63">
        <v>0.81818199999999996</v>
      </c>
      <c r="I1503" s="62">
        <f>SUMIFS(Detalhe_Registro!$F:$F,Detalhe_Registro!$A:$A,A1503,Detalhe_Registro!$D:$D,B1503)</f>
        <v>6</v>
      </c>
      <c r="J1503" s="63">
        <f>SUMIFS(Detalhe_Registro!$G:$G,Detalhe_Registro!$A:$A,A1503,Detalhe_Registro!$D:$D,B1503)</f>
        <v>0.34</v>
      </c>
      <c r="K1503" s="40" t="str">
        <f>IF(G1503="","",IF(G1503&lt;Premissas!$C$8,"&lt; 1,00",IF(G1503&lt;Premissas!$C$9,"1,00 – 1,19",IF(G1503&lt;Premissas!$C$10,"1,20 – 1,39",IF(G1503&lt;Premissas!$C$11,"1,40 – 1,59",IF(G1503&lt;Premissas!$C$12,"1,60 – 1,99","≥ 2,00"))))))</f>
        <v>&lt; 1,00</v>
      </c>
      <c r="L1503" s="64">
        <f>IF(G1503="","",MIN(Premissas!$C$17,IF(G1503&lt;Premissas!$C$8,Premissas!$E$7,IF(G1503&lt;Premissas!$C$9,Premissas!$E$8,IF(G1503&lt;Premissas!$C$10,Premissas!$E$9,IF(G1503&lt;Premissas!$C$11,Premissas!$E$10,IF(G1503&lt;Premissas!$C$12,Premissas!$E$11,Premissas!$E$12)))))))</f>
        <v>0</v>
      </c>
      <c r="M1503" s="65">
        <f>IF(OR(L1503="",L1503=0),0,L1503/Premissas!$C$16)</f>
        <v>0</v>
      </c>
      <c r="N1503" s="40" t="str">
        <f>IF(L1503&gt;=Premissas!$C$17,"SIM","NÃO")</f>
        <v>NÃO</v>
      </c>
    </row>
    <row r="1504" spans="1:14" ht="15" customHeight="1">
      <c r="A1504" s="40">
        <v>8</v>
      </c>
      <c r="B1504" s="40" t="s">
        <v>1552</v>
      </c>
      <c r="C1504" s="40" t="s">
        <v>1553</v>
      </c>
      <c r="D1504" s="40">
        <v>930</v>
      </c>
      <c r="E1504" s="40" t="s">
        <v>22</v>
      </c>
      <c r="F1504" s="40">
        <f>COUNTIFS(Detalhe_Registro!$A:$A,A1504,Detalhe_Registro!$D:$D,B1504)</f>
        <v>1</v>
      </c>
      <c r="G1504" s="63">
        <v>0.25</v>
      </c>
      <c r="H1504" s="63">
        <v>0.25</v>
      </c>
      <c r="I1504" s="62">
        <f>SUMIFS(Detalhe_Registro!$F:$F,Detalhe_Registro!$A:$A,A1504,Detalhe_Registro!$D:$D,B1504)</f>
        <v>439</v>
      </c>
      <c r="J1504" s="63">
        <f>SUMIFS(Detalhe_Registro!$G:$G,Detalhe_Registro!$A:$A,A1504,Detalhe_Registro!$D:$D,B1504)</f>
        <v>86.09</v>
      </c>
      <c r="K1504" s="40" t="str">
        <f>IF(G1504="","",IF(G1504&lt;Premissas!$C$8,"&lt; 1,00",IF(G1504&lt;Premissas!$C$9,"1,00 – 1,19",IF(G1504&lt;Premissas!$C$10,"1,20 – 1,39",IF(G1504&lt;Premissas!$C$11,"1,40 – 1,59",IF(G1504&lt;Premissas!$C$12,"1,60 – 1,99","≥ 2,00"))))))</f>
        <v>&lt; 1,00</v>
      </c>
      <c r="L1504" s="64">
        <f>IF(G1504="","",MIN(Premissas!$C$17,IF(G1504&lt;Premissas!$C$8,Premissas!$E$7,IF(G1504&lt;Premissas!$C$9,Premissas!$E$8,IF(G1504&lt;Premissas!$C$10,Premissas!$E$9,IF(G1504&lt;Premissas!$C$11,Premissas!$E$10,IF(G1504&lt;Premissas!$C$12,Premissas!$E$11,Premissas!$E$12)))))))</f>
        <v>0</v>
      </c>
      <c r="M1504" s="65">
        <f>IF(OR(L1504="",L1504=0),0,L1504/Premissas!$C$16)</f>
        <v>0</v>
      </c>
      <c r="N1504" s="40" t="str">
        <f>IF(L1504&gt;=Premissas!$C$17,"SIM","NÃO")</f>
        <v>NÃO</v>
      </c>
    </row>
    <row r="1505" spans="1:14" ht="15" customHeight="1">
      <c r="A1505" s="40">
        <v>8</v>
      </c>
      <c r="B1505" s="40" t="s">
        <v>1400</v>
      </c>
      <c r="C1505" s="40" t="s">
        <v>1401</v>
      </c>
      <c r="D1505" s="40">
        <v>930</v>
      </c>
      <c r="E1505" s="40" t="s">
        <v>22</v>
      </c>
      <c r="F1505" s="40">
        <f>COUNTIFS(Detalhe_Registro!$A:$A,A1505,Detalhe_Registro!$D:$D,B1505)</f>
        <v>1</v>
      </c>
      <c r="G1505" s="63">
        <v>2.0499999999999998</v>
      </c>
      <c r="H1505" s="63">
        <v>2.0499999999999998</v>
      </c>
      <c r="I1505" s="62">
        <f>SUMIFS(Detalhe_Registro!$F:$F,Detalhe_Registro!$A:$A,A1505,Detalhe_Registro!$D:$D,B1505)</f>
        <v>1394</v>
      </c>
      <c r="J1505" s="63">
        <f>SUMIFS(Detalhe_Registro!$G:$G,Detalhe_Registro!$A:$A,A1505,Detalhe_Registro!$D:$D,B1505)</f>
        <v>33.700000000000003</v>
      </c>
      <c r="K1505" s="40" t="str">
        <f>IF(G1505="","",IF(G1505&lt;Premissas!$C$8,"&lt; 1,00",IF(G1505&lt;Premissas!$C$9,"1,00 – 1,19",IF(G1505&lt;Premissas!$C$10,"1,20 – 1,39",IF(G1505&lt;Premissas!$C$11,"1,40 – 1,59",IF(G1505&lt;Premissas!$C$12,"1,60 – 1,99","≥ 2,00"))))))</f>
        <v>≥ 2,00</v>
      </c>
      <c r="L1505" s="64">
        <f>IF(G1505="","",MIN(Premissas!$C$17,IF(G1505&lt;Premissas!$C$8,Premissas!$E$7,IF(G1505&lt;Premissas!$C$9,Premissas!$E$8,IF(G1505&lt;Premissas!$C$10,Premissas!$E$9,IF(G1505&lt;Premissas!$C$11,Premissas!$E$10,IF(G1505&lt;Premissas!$C$12,Premissas!$E$11,Premissas!$E$12)))))))</f>
        <v>750</v>
      </c>
      <c r="M1505" s="65">
        <f>IF(OR(L1505="",L1505=0),0,L1505/Premissas!$C$16)</f>
        <v>28.846153846153847</v>
      </c>
      <c r="N1505" s="40" t="str">
        <f>IF(L1505&gt;=Premissas!$C$17,"SIM","NÃO")</f>
        <v>SIM</v>
      </c>
    </row>
    <row r="1506" spans="1:14" ht="15" customHeight="1">
      <c r="A1506" s="40">
        <v>8</v>
      </c>
      <c r="B1506" s="40" t="s">
        <v>1510</v>
      </c>
      <c r="C1506" s="40" t="s">
        <v>1511</v>
      </c>
      <c r="D1506" s="40">
        <v>930</v>
      </c>
      <c r="E1506" s="40" t="s">
        <v>22</v>
      </c>
      <c r="F1506" s="40">
        <f>COUNTIFS(Detalhe_Registro!$A:$A,A1506,Detalhe_Registro!$D:$D,B1506)</f>
        <v>1</v>
      </c>
      <c r="G1506" s="63">
        <v>1.2</v>
      </c>
      <c r="H1506" s="63">
        <v>1.2</v>
      </c>
      <c r="I1506" s="62">
        <f>SUMIFS(Detalhe_Registro!$F:$F,Detalhe_Registro!$A:$A,A1506,Detalhe_Registro!$D:$D,B1506)</f>
        <v>1514</v>
      </c>
      <c r="J1506" s="63">
        <f>SUMIFS(Detalhe_Registro!$G:$G,Detalhe_Registro!$A:$A,A1506,Detalhe_Registro!$D:$D,B1506)</f>
        <v>64.099999999999994</v>
      </c>
      <c r="K1506" s="40" t="str">
        <f>IF(G1506="","",IF(G1506&lt;Premissas!$C$8,"&lt; 1,00",IF(G1506&lt;Premissas!$C$9,"1,00 – 1,19",IF(G1506&lt;Premissas!$C$10,"1,20 – 1,39",IF(G1506&lt;Premissas!$C$11,"1,40 – 1,59",IF(G1506&lt;Premissas!$C$12,"1,60 – 1,99","≥ 2,00"))))))</f>
        <v>1,20 – 1,39</v>
      </c>
      <c r="L1506" s="64">
        <f>IF(G1506="","",MIN(Premissas!$C$17,IF(G1506&lt;Premissas!$C$8,Premissas!$E$7,IF(G1506&lt;Premissas!$C$9,Premissas!$E$8,IF(G1506&lt;Premissas!$C$10,Premissas!$E$9,IF(G1506&lt;Premissas!$C$11,Premissas!$E$10,IF(G1506&lt;Premissas!$C$12,Premissas!$E$11,Premissas!$E$12)))))))</f>
        <v>200</v>
      </c>
      <c r="M1506" s="65">
        <f>IF(OR(L1506="",L1506=0),0,L1506/Premissas!$C$16)</f>
        <v>7.6923076923076925</v>
      </c>
      <c r="N1506" s="40" t="str">
        <f>IF(L1506&gt;=Premissas!$C$17,"SIM","NÃO")</f>
        <v>NÃO</v>
      </c>
    </row>
    <row r="1507" spans="1:14" ht="15" customHeight="1">
      <c r="A1507" s="40">
        <v>8</v>
      </c>
      <c r="B1507" s="40" t="s">
        <v>1488</v>
      </c>
      <c r="C1507" s="40" t="s">
        <v>1489</v>
      </c>
      <c r="D1507" s="40">
        <v>930</v>
      </c>
      <c r="E1507" s="40" t="s">
        <v>19</v>
      </c>
      <c r="F1507" s="40">
        <f>COUNTIFS(Detalhe_Registro!$A:$A,A1507,Detalhe_Registro!$D:$D,B1507)</f>
        <v>1</v>
      </c>
      <c r="G1507" s="63">
        <v>0.59090900000000002</v>
      </c>
      <c r="H1507" s="63">
        <v>0.59090900000000002</v>
      </c>
      <c r="I1507" s="62">
        <f>SUMIFS(Detalhe_Registro!$F:$F,Detalhe_Registro!$A:$A,A1507,Detalhe_Registro!$D:$D,B1507)</f>
        <v>45</v>
      </c>
      <c r="J1507" s="63">
        <f>SUMIFS(Detalhe_Registro!$G:$G,Detalhe_Registro!$A:$A,A1507,Detalhe_Registro!$D:$D,B1507)</f>
        <v>3.54</v>
      </c>
      <c r="K1507" s="40" t="str">
        <f>IF(G1507="","",IF(G1507&lt;Premissas!$C$8,"&lt; 1,00",IF(G1507&lt;Premissas!$C$9,"1,00 – 1,19",IF(G1507&lt;Premissas!$C$10,"1,20 – 1,39",IF(G1507&lt;Premissas!$C$11,"1,40 – 1,59",IF(G1507&lt;Premissas!$C$12,"1,60 – 1,99","≥ 2,00"))))))</f>
        <v>&lt; 1,00</v>
      </c>
      <c r="L1507" s="64">
        <f>IF(G1507="","",MIN(Premissas!$C$17,IF(G1507&lt;Premissas!$C$8,Premissas!$E$7,IF(G1507&lt;Premissas!$C$9,Premissas!$E$8,IF(G1507&lt;Premissas!$C$10,Premissas!$E$9,IF(G1507&lt;Premissas!$C$11,Premissas!$E$10,IF(G1507&lt;Premissas!$C$12,Premissas!$E$11,Premissas!$E$12)))))))</f>
        <v>0</v>
      </c>
      <c r="M1507" s="65">
        <f>IF(OR(L1507="",L1507=0),0,L1507/Premissas!$C$16)</f>
        <v>0</v>
      </c>
      <c r="N1507" s="40" t="str">
        <f>IF(L1507&gt;=Premissas!$C$17,"SIM","NÃO")</f>
        <v>NÃO</v>
      </c>
    </row>
    <row r="1508" spans="1:14" ht="15" customHeight="1">
      <c r="A1508" s="40">
        <v>8</v>
      </c>
      <c r="B1508" s="40" t="s">
        <v>1672</v>
      </c>
      <c r="C1508" s="40" t="s">
        <v>1673</v>
      </c>
      <c r="D1508" s="40">
        <v>930</v>
      </c>
      <c r="E1508" s="40" t="s">
        <v>19</v>
      </c>
      <c r="F1508" s="40">
        <f>COUNTIFS(Detalhe_Registro!$A:$A,A1508,Detalhe_Registro!$D:$D,B1508)</f>
        <v>1</v>
      </c>
      <c r="G1508" s="63">
        <v>2.3636360000000001</v>
      </c>
      <c r="H1508" s="63">
        <v>2.3636360000000001</v>
      </c>
      <c r="I1508" s="62">
        <f>SUMIFS(Detalhe_Registro!$F:$F,Detalhe_Registro!$A:$A,A1508,Detalhe_Registro!$D:$D,B1508)</f>
        <v>1524</v>
      </c>
      <c r="J1508" s="63">
        <f>SUMIFS(Detalhe_Registro!$G:$G,Detalhe_Registro!$A:$A,A1508,Detalhe_Registro!$D:$D,B1508)</f>
        <v>29.46</v>
      </c>
      <c r="K1508" s="40" t="str">
        <f>IF(G1508="","",IF(G1508&lt;Premissas!$C$8,"&lt; 1,00",IF(G1508&lt;Premissas!$C$9,"1,00 – 1,19",IF(G1508&lt;Premissas!$C$10,"1,20 – 1,39",IF(G1508&lt;Premissas!$C$11,"1,40 – 1,59",IF(G1508&lt;Premissas!$C$12,"1,60 – 1,99","≥ 2,00"))))))</f>
        <v>≥ 2,00</v>
      </c>
      <c r="L1508" s="64">
        <f>IF(G1508="","",MIN(Premissas!$C$17,IF(G1508&lt;Premissas!$C$8,Premissas!$E$7,IF(G1508&lt;Premissas!$C$9,Premissas!$E$8,IF(G1508&lt;Premissas!$C$10,Premissas!$E$9,IF(G1508&lt;Premissas!$C$11,Premissas!$E$10,IF(G1508&lt;Premissas!$C$12,Premissas!$E$11,Premissas!$E$12)))))))</f>
        <v>750</v>
      </c>
      <c r="M1508" s="65">
        <f>IF(OR(L1508="",L1508=0),0,L1508/Premissas!$C$16)</f>
        <v>28.846153846153847</v>
      </c>
      <c r="N1508" s="40" t="str">
        <f>IF(L1508&gt;=Premissas!$C$17,"SIM","NÃO")</f>
        <v>SIM</v>
      </c>
    </row>
    <row r="1509" spans="1:14" ht="15" customHeight="1">
      <c r="A1509" s="40">
        <v>8</v>
      </c>
      <c r="B1509" s="40" t="s">
        <v>1494</v>
      </c>
      <c r="C1509" s="40" t="s">
        <v>1495</v>
      </c>
      <c r="D1509" s="40">
        <v>930</v>
      </c>
      <c r="E1509" s="40" t="s">
        <v>1938</v>
      </c>
      <c r="F1509" s="40">
        <f>COUNTIFS(Detalhe_Registro!$A:$A,A1509,Detalhe_Registro!$D:$D,B1509)</f>
        <v>2</v>
      </c>
      <c r="G1509" s="63">
        <v>2.1818179999999998</v>
      </c>
      <c r="H1509" s="63">
        <v>1.6497329999999999</v>
      </c>
      <c r="I1509" s="62">
        <f>SUMIFS(Detalhe_Registro!$F:$F,Detalhe_Registro!$A:$A,A1509,Detalhe_Registro!$D:$D,B1509)</f>
        <v>418</v>
      </c>
      <c r="J1509" s="63">
        <f>SUMIFS(Detalhe_Registro!$G:$G,Detalhe_Registro!$A:$A,A1509,Detalhe_Registro!$D:$D,B1509)</f>
        <v>12.69</v>
      </c>
      <c r="K1509" s="40" t="str">
        <f>IF(G1509="","",IF(G1509&lt;Premissas!$C$8,"&lt; 1,00",IF(G1509&lt;Premissas!$C$9,"1,00 – 1,19",IF(G1509&lt;Premissas!$C$10,"1,20 – 1,39",IF(G1509&lt;Premissas!$C$11,"1,40 – 1,59",IF(G1509&lt;Premissas!$C$12,"1,60 – 1,99","≥ 2,00"))))))</f>
        <v>≥ 2,00</v>
      </c>
      <c r="L1509" s="64">
        <f>IF(G1509="","",MIN(Premissas!$C$17,IF(G1509&lt;Premissas!$C$8,Premissas!$E$7,IF(G1509&lt;Premissas!$C$9,Premissas!$E$8,IF(G1509&lt;Premissas!$C$10,Premissas!$E$9,IF(G1509&lt;Premissas!$C$11,Premissas!$E$10,IF(G1509&lt;Premissas!$C$12,Premissas!$E$11,Premissas!$E$12)))))))</f>
        <v>750</v>
      </c>
      <c r="M1509" s="65">
        <f>IF(OR(L1509="",L1509=0),0,L1509/Premissas!$C$16)</f>
        <v>28.846153846153847</v>
      </c>
      <c r="N1509" s="40" t="str">
        <f>IF(L1509&gt;=Premissas!$C$17,"SIM","NÃO")</f>
        <v>SIM</v>
      </c>
    </row>
    <row r="1510" spans="1:14" ht="15" customHeight="1">
      <c r="A1510" s="40">
        <v>8</v>
      </c>
      <c r="B1510" s="40" t="s">
        <v>1670</v>
      </c>
      <c r="C1510" s="40" t="s">
        <v>1671</v>
      </c>
      <c r="D1510" s="40">
        <v>930</v>
      </c>
      <c r="E1510" s="40" t="s">
        <v>19</v>
      </c>
      <c r="F1510" s="40">
        <f>COUNTIFS(Detalhe_Registro!$A:$A,A1510,Detalhe_Registro!$D:$D,B1510)</f>
        <v>1</v>
      </c>
      <c r="G1510" s="63">
        <v>0.36363600000000001</v>
      </c>
      <c r="H1510" s="63">
        <v>0.36363600000000001</v>
      </c>
      <c r="I1510" s="62">
        <f>SUMIFS(Detalhe_Registro!$F:$F,Detalhe_Registro!$A:$A,A1510,Detalhe_Registro!$D:$D,B1510)</f>
        <v>371</v>
      </c>
      <c r="J1510" s="63">
        <f>SUMIFS(Detalhe_Registro!$G:$G,Detalhe_Registro!$A:$A,A1510,Detalhe_Registro!$D:$D,B1510)</f>
        <v>47.03</v>
      </c>
      <c r="K1510" s="40" t="str">
        <f>IF(G1510="","",IF(G1510&lt;Premissas!$C$8,"&lt; 1,00",IF(G1510&lt;Premissas!$C$9,"1,00 – 1,19",IF(G1510&lt;Premissas!$C$10,"1,20 – 1,39",IF(G1510&lt;Premissas!$C$11,"1,40 – 1,59",IF(G1510&lt;Premissas!$C$12,"1,60 – 1,99","≥ 2,00"))))))</f>
        <v>&lt; 1,00</v>
      </c>
      <c r="L1510" s="64">
        <f>IF(G1510="","",MIN(Premissas!$C$17,IF(G1510&lt;Premissas!$C$8,Premissas!$E$7,IF(G1510&lt;Premissas!$C$9,Premissas!$E$8,IF(G1510&lt;Premissas!$C$10,Premissas!$E$9,IF(G1510&lt;Premissas!$C$11,Premissas!$E$10,IF(G1510&lt;Premissas!$C$12,Premissas!$E$11,Premissas!$E$12)))))))</f>
        <v>0</v>
      </c>
      <c r="M1510" s="65">
        <f>IF(OR(L1510="",L1510=0),0,L1510/Premissas!$C$16)</f>
        <v>0</v>
      </c>
      <c r="N1510" s="40" t="str">
        <f>IF(L1510&gt;=Premissas!$C$17,"SIM","NÃO")</f>
        <v>NÃO</v>
      </c>
    </row>
    <row r="1511" spans="1:14" ht="15" customHeight="1">
      <c r="A1511" s="40">
        <v>8</v>
      </c>
      <c r="B1511" s="40" t="s">
        <v>1568</v>
      </c>
      <c r="C1511" s="40" t="s">
        <v>1569</v>
      </c>
      <c r="D1511" s="40">
        <v>930</v>
      </c>
      <c r="E1511" s="40" t="s">
        <v>19</v>
      </c>
      <c r="F1511" s="40">
        <f>COUNTIFS(Detalhe_Registro!$A:$A,A1511,Detalhe_Registro!$D:$D,B1511)</f>
        <v>1</v>
      </c>
      <c r="G1511" s="63">
        <v>0.86363599999999996</v>
      </c>
      <c r="H1511" s="63">
        <v>0.86363599999999996</v>
      </c>
      <c r="I1511" s="62">
        <f>SUMIFS(Detalhe_Registro!$F:$F,Detalhe_Registro!$A:$A,A1511,Detalhe_Registro!$D:$D,B1511)</f>
        <v>71</v>
      </c>
      <c r="J1511" s="63">
        <f>SUMIFS(Detalhe_Registro!$G:$G,Detalhe_Registro!$A:$A,A1511,Detalhe_Registro!$D:$D,B1511)</f>
        <v>3.79</v>
      </c>
      <c r="K1511" s="40" t="str">
        <f>IF(G1511="","",IF(G1511&lt;Premissas!$C$8,"&lt; 1,00",IF(G1511&lt;Premissas!$C$9,"1,00 – 1,19",IF(G1511&lt;Premissas!$C$10,"1,20 – 1,39",IF(G1511&lt;Premissas!$C$11,"1,40 – 1,59",IF(G1511&lt;Premissas!$C$12,"1,60 – 1,99","≥ 2,00"))))))</f>
        <v>&lt; 1,00</v>
      </c>
      <c r="L1511" s="64">
        <f>IF(G1511="","",MIN(Premissas!$C$17,IF(G1511&lt;Premissas!$C$8,Premissas!$E$7,IF(G1511&lt;Premissas!$C$9,Premissas!$E$8,IF(G1511&lt;Premissas!$C$10,Premissas!$E$9,IF(G1511&lt;Premissas!$C$11,Premissas!$E$10,IF(G1511&lt;Premissas!$C$12,Premissas!$E$11,Premissas!$E$12)))))))</f>
        <v>0</v>
      </c>
      <c r="M1511" s="65">
        <f>IF(OR(L1511="",L1511=0),0,L1511/Premissas!$C$16)</f>
        <v>0</v>
      </c>
      <c r="N1511" s="40" t="str">
        <f>IF(L1511&gt;=Premissas!$C$17,"SIM","NÃO")</f>
        <v>NÃO</v>
      </c>
    </row>
    <row r="1512" spans="1:14" ht="15" customHeight="1">
      <c r="A1512" s="40">
        <v>8</v>
      </c>
      <c r="B1512" s="40" t="s">
        <v>1520</v>
      </c>
      <c r="C1512" s="40" t="s">
        <v>1521</v>
      </c>
      <c r="D1512" s="40">
        <v>930</v>
      </c>
      <c r="E1512" s="40" t="s">
        <v>21</v>
      </c>
      <c r="F1512" s="40">
        <f>COUNTIFS(Detalhe_Registro!$A:$A,A1512,Detalhe_Registro!$D:$D,B1512)</f>
        <v>1</v>
      </c>
      <c r="G1512" s="63">
        <v>0.125</v>
      </c>
      <c r="H1512" s="63">
        <v>0.125</v>
      </c>
      <c r="I1512" s="62">
        <f>SUMIFS(Detalhe_Registro!$F:$F,Detalhe_Registro!$A:$A,A1512,Detalhe_Registro!$D:$D,B1512)</f>
        <v>22</v>
      </c>
      <c r="J1512" s="63">
        <f>SUMIFS(Detalhe_Registro!$G:$G,Detalhe_Registro!$A:$A,A1512,Detalhe_Registro!$D:$D,B1512)</f>
        <v>11.72</v>
      </c>
      <c r="K1512" s="40" t="str">
        <f>IF(G1512="","",IF(G1512&lt;Premissas!$C$8,"&lt; 1,00",IF(G1512&lt;Premissas!$C$9,"1,00 – 1,19",IF(G1512&lt;Premissas!$C$10,"1,20 – 1,39",IF(G1512&lt;Premissas!$C$11,"1,40 – 1,59",IF(G1512&lt;Premissas!$C$12,"1,60 – 1,99","≥ 2,00"))))))</f>
        <v>&lt; 1,00</v>
      </c>
      <c r="L1512" s="64">
        <f>IF(G1512="","",MIN(Premissas!$C$17,IF(G1512&lt;Premissas!$C$8,Premissas!$E$7,IF(G1512&lt;Premissas!$C$9,Premissas!$E$8,IF(G1512&lt;Premissas!$C$10,Premissas!$E$9,IF(G1512&lt;Premissas!$C$11,Premissas!$E$10,IF(G1512&lt;Premissas!$C$12,Premissas!$E$11,Premissas!$E$12)))))))</f>
        <v>0</v>
      </c>
      <c r="M1512" s="65">
        <f>IF(OR(L1512="",L1512=0),0,L1512/Premissas!$C$16)</f>
        <v>0</v>
      </c>
      <c r="N1512" s="40" t="str">
        <f>IF(L1512&gt;=Premissas!$C$17,"SIM","NÃO")</f>
        <v>NÃO</v>
      </c>
    </row>
    <row r="1513" spans="1:14" ht="15" customHeight="1">
      <c r="A1513" s="40">
        <v>8</v>
      </c>
      <c r="B1513" s="40" t="s">
        <v>1622</v>
      </c>
      <c r="C1513" s="40" t="s">
        <v>1623</v>
      </c>
      <c r="D1513" s="40">
        <v>930</v>
      </c>
      <c r="E1513" s="40" t="s">
        <v>19</v>
      </c>
      <c r="F1513" s="40">
        <f>COUNTIFS(Detalhe_Registro!$A:$A,A1513,Detalhe_Registro!$D:$D,B1513)</f>
        <v>1</v>
      </c>
      <c r="G1513" s="63">
        <v>0.68181800000000004</v>
      </c>
      <c r="H1513" s="63">
        <v>0.68181800000000004</v>
      </c>
      <c r="I1513" s="62">
        <f>SUMIFS(Detalhe_Registro!$F:$F,Detalhe_Registro!$A:$A,A1513,Detalhe_Registro!$D:$D,B1513)</f>
        <v>374</v>
      </c>
      <c r="J1513" s="63">
        <f>SUMIFS(Detalhe_Registro!$G:$G,Detalhe_Registro!$A:$A,A1513,Detalhe_Registro!$D:$D,B1513)</f>
        <v>25.08</v>
      </c>
      <c r="K1513" s="40" t="str">
        <f>IF(G1513="","",IF(G1513&lt;Premissas!$C$8,"&lt; 1,00",IF(G1513&lt;Premissas!$C$9,"1,00 – 1,19",IF(G1513&lt;Premissas!$C$10,"1,20 – 1,39",IF(G1513&lt;Premissas!$C$11,"1,40 – 1,59",IF(G1513&lt;Premissas!$C$12,"1,60 – 1,99","≥ 2,00"))))))</f>
        <v>&lt; 1,00</v>
      </c>
      <c r="L1513" s="64">
        <f>IF(G1513="","",MIN(Premissas!$C$17,IF(G1513&lt;Premissas!$C$8,Premissas!$E$7,IF(G1513&lt;Premissas!$C$9,Premissas!$E$8,IF(G1513&lt;Premissas!$C$10,Premissas!$E$9,IF(G1513&lt;Premissas!$C$11,Premissas!$E$10,IF(G1513&lt;Premissas!$C$12,Premissas!$E$11,Premissas!$E$12)))))))</f>
        <v>0</v>
      </c>
      <c r="M1513" s="65">
        <f>IF(OR(L1513="",L1513=0),0,L1513/Premissas!$C$16)</f>
        <v>0</v>
      </c>
      <c r="N1513" s="40" t="str">
        <f>IF(L1513&gt;=Premissas!$C$17,"SIM","NÃO")</f>
        <v>NÃO</v>
      </c>
    </row>
    <row r="1514" spans="1:14" ht="15" customHeight="1">
      <c r="A1514" s="40">
        <v>8</v>
      </c>
      <c r="B1514" s="40" t="s">
        <v>1540</v>
      </c>
      <c r="C1514" s="40" t="s">
        <v>1541</v>
      </c>
      <c r="D1514" s="40">
        <v>930</v>
      </c>
      <c r="E1514" s="40" t="s">
        <v>21</v>
      </c>
      <c r="F1514" s="40">
        <f>COUNTIFS(Detalhe_Registro!$A:$A,A1514,Detalhe_Registro!$D:$D,B1514)</f>
        <v>1</v>
      </c>
      <c r="G1514" s="63">
        <v>4.5625</v>
      </c>
      <c r="H1514" s="63">
        <v>4.5625</v>
      </c>
      <c r="I1514" s="62">
        <f>SUMIFS(Detalhe_Registro!$F:$F,Detalhe_Registro!$A:$A,A1514,Detalhe_Registro!$D:$D,B1514)</f>
        <v>4674</v>
      </c>
      <c r="J1514" s="63">
        <f>SUMIFS(Detalhe_Registro!$G:$G,Detalhe_Registro!$A:$A,A1514,Detalhe_Registro!$D:$D,B1514)</f>
        <v>64.180000000000007</v>
      </c>
      <c r="K1514" s="40" t="str">
        <f>IF(G1514="","",IF(G1514&lt;Premissas!$C$8,"&lt; 1,00",IF(G1514&lt;Premissas!$C$9,"1,00 – 1,19",IF(G1514&lt;Premissas!$C$10,"1,20 – 1,39",IF(G1514&lt;Premissas!$C$11,"1,40 – 1,59",IF(G1514&lt;Premissas!$C$12,"1,60 – 1,99","≥ 2,00"))))))</f>
        <v>≥ 2,00</v>
      </c>
      <c r="L1514" s="64">
        <f>IF(G1514="","",MIN(Premissas!$C$17,IF(G1514&lt;Premissas!$C$8,Premissas!$E$7,IF(G1514&lt;Premissas!$C$9,Premissas!$E$8,IF(G1514&lt;Premissas!$C$10,Premissas!$E$9,IF(G1514&lt;Premissas!$C$11,Premissas!$E$10,IF(G1514&lt;Premissas!$C$12,Premissas!$E$11,Premissas!$E$12)))))))</f>
        <v>750</v>
      </c>
      <c r="M1514" s="65">
        <f>IF(OR(L1514="",L1514=0),0,L1514/Premissas!$C$16)</f>
        <v>28.846153846153847</v>
      </c>
      <c r="N1514" s="40" t="str">
        <f>IF(L1514&gt;=Premissas!$C$17,"SIM","NÃO")</f>
        <v>SIM</v>
      </c>
    </row>
    <row r="1515" spans="1:14" ht="15" customHeight="1">
      <c r="A1515" s="40">
        <v>8</v>
      </c>
      <c r="B1515" s="40" t="s">
        <v>1642</v>
      </c>
      <c r="C1515" s="40" t="s">
        <v>1643</v>
      </c>
      <c r="D1515" s="40">
        <v>930</v>
      </c>
      <c r="E1515" s="40" t="s">
        <v>19</v>
      </c>
      <c r="F1515" s="40">
        <f>COUNTIFS(Detalhe_Registro!$A:$A,A1515,Detalhe_Registro!$D:$D,B1515)</f>
        <v>1</v>
      </c>
      <c r="G1515" s="63">
        <v>2.4090910000000001</v>
      </c>
      <c r="H1515" s="63">
        <v>2.4090910000000001</v>
      </c>
      <c r="I1515" s="62">
        <f>SUMIFS(Detalhe_Registro!$F:$F,Detalhe_Registro!$A:$A,A1515,Detalhe_Registro!$D:$D,B1515)</f>
        <v>1450</v>
      </c>
      <c r="J1515" s="63">
        <f>SUMIFS(Detalhe_Registro!$G:$G,Detalhe_Registro!$A:$A,A1515,Detalhe_Registro!$D:$D,B1515)</f>
        <v>27.2</v>
      </c>
      <c r="K1515" s="40" t="str">
        <f>IF(G1515="","",IF(G1515&lt;Premissas!$C$8,"&lt; 1,00",IF(G1515&lt;Premissas!$C$9,"1,00 – 1,19",IF(G1515&lt;Premissas!$C$10,"1,20 – 1,39",IF(G1515&lt;Premissas!$C$11,"1,40 – 1,59",IF(G1515&lt;Premissas!$C$12,"1,60 – 1,99","≥ 2,00"))))))</f>
        <v>≥ 2,00</v>
      </c>
      <c r="L1515" s="64">
        <f>IF(G1515="","",MIN(Premissas!$C$17,IF(G1515&lt;Premissas!$C$8,Premissas!$E$7,IF(G1515&lt;Premissas!$C$9,Premissas!$E$8,IF(G1515&lt;Premissas!$C$10,Premissas!$E$9,IF(G1515&lt;Premissas!$C$11,Premissas!$E$10,IF(G1515&lt;Premissas!$C$12,Premissas!$E$11,Premissas!$E$12)))))))</f>
        <v>750</v>
      </c>
      <c r="M1515" s="65">
        <f>IF(OR(L1515="",L1515=0),0,L1515/Premissas!$C$16)</f>
        <v>28.846153846153847</v>
      </c>
      <c r="N1515" s="40" t="str">
        <f>IF(L1515&gt;=Premissas!$C$17,"SIM","NÃO")</f>
        <v>SIM</v>
      </c>
    </row>
    <row r="1516" spans="1:14" ht="15" customHeight="1">
      <c r="A1516" s="40">
        <v>8</v>
      </c>
      <c r="B1516" s="40" t="s">
        <v>1356</v>
      </c>
      <c r="C1516" s="40" t="s">
        <v>1357</v>
      </c>
      <c r="D1516" s="40">
        <v>930</v>
      </c>
      <c r="E1516" s="40" t="s">
        <v>20</v>
      </c>
      <c r="F1516" s="40">
        <f>COUNTIFS(Detalhe_Registro!$A:$A,A1516,Detalhe_Registro!$D:$D,B1516)</f>
        <v>1</v>
      </c>
      <c r="G1516" s="63">
        <v>0.58823499999999995</v>
      </c>
      <c r="H1516" s="63">
        <v>0.58823499999999995</v>
      </c>
      <c r="I1516" s="62">
        <f>SUMIFS(Detalhe_Registro!$F:$F,Detalhe_Registro!$A:$A,A1516,Detalhe_Registro!$D:$D,B1516)</f>
        <v>907</v>
      </c>
      <c r="J1516" s="63">
        <f>SUMIFS(Detalhe_Registro!$G:$G,Detalhe_Registro!$A:$A,A1516,Detalhe_Registro!$D:$D,B1516)</f>
        <v>89.05</v>
      </c>
      <c r="K1516" s="40" t="str">
        <f>IF(G1516="","",IF(G1516&lt;Premissas!$C$8,"&lt; 1,00",IF(G1516&lt;Premissas!$C$9,"1,00 – 1,19",IF(G1516&lt;Premissas!$C$10,"1,20 – 1,39",IF(G1516&lt;Premissas!$C$11,"1,40 – 1,59",IF(G1516&lt;Premissas!$C$12,"1,60 – 1,99","≥ 2,00"))))))</f>
        <v>&lt; 1,00</v>
      </c>
      <c r="L1516" s="64">
        <f>IF(G1516="","",MIN(Premissas!$C$17,IF(G1516&lt;Premissas!$C$8,Premissas!$E$7,IF(G1516&lt;Premissas!$C$9,Premissas!$E$8,IF(G1516&lt;Premissas!$C$10,Premissas!$E$9,IF(G1516&lt;Premissas!$C$11,Premissas!$E$10,IF(G1516&lt;Premissas!$C$12,Premissas!$E$11,Premissas!$E$12)))))))</f>
        <v>0</v>
      </c>
      <c r="M1516" s="65">
        <f>IF(OR(L1516="",L1516=0),0,L1516/Premissas!$C$16)</f>
        <v>0</v>
      </c>
      <c r="N1516" s="40" t="str">
        <f>IF(L1516&gt;=Premissas!$C$17,"SIM","NÃO")</f>
        <v>NÃO</v>
      </c>
    </row>
    <row r="1517" spans="1:14" ht="15" customHeight="1">
      <c r="A1517" s="40">
        <v>8</v>
      </c>
      <c r="B1517" s="40" t="s">
        <v>1626</v>
      </c>
      <c r="C1517" s="40" t="s">
        <v>1627</v>
      </c>
      <c r="D1517" s="40">
        <v>930</v>
      </c>
      <c r="E1517" s="40" t="s">
        <v>19</v>
      </c>
      <c r="F1517" s="40">
        <f>COUNTIFS(Detalhe_Registro!$A:$A,A1517,Detalhe_Registro!$D:$D,B1517)</f>
        <v>1</v>
      </c>
      <c r="G1517" s="63">
        <v>0.90909099999999998</v>
      </c>
      <c r="H1517" s="63">
        <v>0.90909099999999998</v>
      </c>
      <c r="I1517" s="62">
        <f>SUMIFS(Detalhe_Registro!$F:$F,Detalhe_Registro!$A:$A,A1517,Detalhe_Registro!$D:$D,B1517)</f>
        <v>2469</v>
      </c>
      <c r="J1517" s="63">
        <f>SUMIFS(Detalhe_Registro!$G:$G,Detalhe_Registro!$A:$A,A1517,Detalhe_Registro!$D:$D,B1517)</f>
        <v>124.38</v>
      </c>
      <c r="K1517" s="40" t="str">
        <f>IF(G1517="","",IF(G1517&lt;Premissas!$C$8,"&lt; 1,00",IF(G1517&lt;Premissas!$C$9,"1,00 – 1,19",IF(G1517&lt;Premissas!$C$10,"1,20 – 1,39",IF(G1517&lt;Premissas!$C$11,"1,40 – 1,59",IF(G1517&lt;Premissas!$C$12,"1,60 – 1,99","≥ 2,00"))))))</f>
        <v>&lt; 1,00</v>
      </c>
      <c r="L1517" s="64">
        <f>IF(G1517="","",MIN(Premissas!$C$17,IF(G1517&lt;Premissas!$C$8,Premissas!$E$7,IF(G1517&lt;Premissas!$C$9,Premissas!$E$8,IF(G1517&lt;Premissas!$C$10,Premissas!$E$9,IF(G1517&lt;Premissas!$C$11,Premissas!$E$10,IF(G1517&lt;Premissas!$C$12,Premissas!$E$11,Premissas!$E$12)))))))</f>
        <v>0</v>
      </c>
      <c r="M1517" s="65">
        <f>IF(OR(L1517="",L1517=0),0,L1517/Premissas!$C$16)</f>
        <v>0</v>
      </c>
      <c r="N1517" s="40" t="str">
        <f>IF(L1517&gt;=Premissas!$C$17,"SIM","NÃO")</f>
        <v>NÃO</v>
      </c>
    </row>
    <row r="1518" spans="1:14" ht="15" customHeight="1">
      <c r="A1518" s="40">
        <v>8</v>
      </c>
      <c r="B1518" s="40" t="s">
        <v>1678</v>
      </c>
      <c r="C1518" s="40" t="s">
        <v>1679</v>
      </c>
      <c r="D1518" s="40">
        <v>930</v>
      </c>
      <c r="E1518" s="40" t="s">
        <v>1937</v>
      </c>
      <c r="F1518" s="40">
        <f>COUNTIFS(Detalhe_Registro!$A:$A,A1518,Detalhe_Registro!$D:$D,B1518)</f>
        <v>2</v>
      </c>
      <c r="G1518" s="63">
        <v>2.25</v>
      </c>
      <c r="H1518" s="63">
        <v>1.595588</v>
      </c>
      <c r="I1518" s="62">
        <f>SUMIFS(Detalhe_Registro!$F:$F,Detalhe_Registro!$A:$A,A1518,Detalhe_Registro!$D:$D,B1518)</f>
        <v>1433</v>
      </c>
      <c r="J1518" s="63">
        <f>SUMIFS(Detalhe_Registro!$G:$G,Detalhe_Registro!$A:$A,A1518,Detalhe_Registro!$D:$D,B1518)</f>
        <v>56.59</v>
      </c>
      <c r="K1518" s="40" t="str">
        <f>IF(G1518="","",IF(G1518&lt;Premissas!$C$8,"&lt; 1,00",IF(G1518&lt;Premissas!$C$9,"1,00 – 1,19",IF(G1518&lt;Premissas!$C$10,"1,20 – 1,39",IF(G1518&lt;Premissas!$C$11,"1,40 – 1,59",IF(G1518&lt;Premissas!$C$12,"1,60 – 1,99","≥ 2,00"))))))</f>
        <v>≥ 2,00</v>
      </c>
      <c r="L1518" s="64">
        <f>IF(G1518="","",MIN(Premissas!$C$17,IF(G1518&lt;Premissas!$C$8,Premissas!$E$7,IF(G1518&lt;Premissas!$C$9,Premissas!$E$8,IF(G1518&lt;Premissas!$C$10,Premissas!$E$9,IF(G1518&lt;Premissas!$C$11,Premissas!$E$10,IF(G1518&lt;Premissas!$C$12,Premissas!$E$11,Premissas!$E$12)))))))</f>
        <v>750</v>
      </c>
      <c r="M1518" s="65">
        <f>IF(OR(L1518="",L1518=0),0,L1518/Premissas!$C$16)</f>
        <v>28.846153846153847</v>
      </c>
      <c r="N1518" s="40" t="str">
        <f>IF(L1518&gt;=Premissas!$C$17,"SIM","NÃO")</f>
        <v>SIM</v>
      </c>
    </row>
    <row r="1519" spans="1:14" ht="15" customHeight="1">
      <c r="A1519" s="40">
        <v>8</v>
      </c>
      <c r="B1519" s="40" t="s">
        <v>1682</v>
      </c>
      <c r="C1519" s="40" t="s">
        <v>1683</v>
      </c>
      <c r="D1519" s="40">
        <v>930</v>
      </c>
      <c r="E1519" s="40" t="s">
        <v>19</v>
      </c>
      <c r="F1519" s="40">
        <f>COUNTIFS(Detalhe_Registro!$A:$A,A1519,Detalhe_Registro!$D:$D,B1519)</f>
        <v>1</v>
      </c>
      <c r="G1519" s="63">
        <v>0.40909099999999998</v>
      </c>
      <c r="H1519" s="63">
        <v>0.40909099999999998</v>
      </c>
      <c r="I1519" s="62">
        <f>SUMIFS(Detalhe_Registro!$F:$F,Detalhe_Registro!$A:$A,A1519,Detalhe_Registro!$D:$D,B1519)</f>
        <v>457</v>
      </c>
      <c r="J1519" s="63">
        <f>SUMIFS(Detalhe_Registro!$G:$G,Detalhe_Registro!$A:$A,A1519,Detalhe_Registro!$D:$D,B1519)</f>
        <v>50.99</v>
      </c>
      <c r="K1519" s="40" t="str">
        <f>IF(G1519="","",IF(G1519&lt;Premissas!$C$8,"&lt; 1,00",IF(G1519&lt;Premissas!$C$9,"1,00 – 1,19",IF(G1519&lt;Premissas!$C$10,"1,20 – 1,39",IF(G1519&lt;Premissas!$C$11,"1,40 – 1,59",IF(G1519&lt;Premissas!$C$12,"1,60 – 1,99","≥ 2,00"))))))</f>
        <v>&lt; 1,00</v>
      </c>
      <c r="L1519" s="64">
        <f>IF(G1519="","",MIN(Premissas!$C$17,IF(G1519&lt;Premissas!$C$8,Premissas!$E$7,IF(G1519&lt;Premissas!$C$9,Premissas!$E$8,IF(G1519&lt;Premissas!$C$10,Premissas!$E$9,IF(G1519&lt;Premissas!$C$11,Premissas!$E$10,IF(G1519&lt;Premissas!$C$12,Premissas!$E$11,Premissas!$E$12)))))))</f>
        <v>0</v>
      </c>
      <c r="M1519" s="65">
        <f>IF(OR(L1519="",L1519=0),0,L1519/Premissas!$C$16)</f>
        <v>0</v>
      </c>
      <c r="N1519" s="40" t="str">
        <f>IF(L1519&gt;=Premissas!$C$17,"SIM","NÃO")</f>
        <v>NÃO</v>
      </c>
    </row>
    <row r="1520" spans="1:14" ht="15" customHeight="1">
      <c r="A1520" s="40">
        <v>8</v>
      </c>
      <c r="B1520" s="40" t="s">
        <v>1518</v>
      </c>
      <c r="C1520" s="40" t="s">
        <v>1519</v>
      </c>
      <c r="D1520" s="40">
        <v>930</v>
      </c>
      <c r="E1520" s="40" t="s">
        <v>21</v>
      </c>
      <c r="F1520" s="40">
        <f>COUNTIFS(Detalhe_Registro!$A:$A,A1520,Detalhe_Registro!$D:$D,B1520)</f>
        <v>1</v>
      </c>
      <c r="G1520" s="63">
        <v>0.6875</v>
      </c>
      <c r="H1520" s="63">
        <v>0.6875</v>
      </c>
      <c r="I1520" s="62">
        <f>SUMIFS(Detalhe_Registro!$F:$F,Detalhe_Registro!$A:$A,A1520,Detalhe_Registro!$D:$D,B1520)</f>
        <v>65</v>
      </c>
      <c r="J1520" s="63">
        <f>SUMIFS(Detalhe_Registro!$G:$G,Detalhe_Registro!$A:$A,A1520,Detalhe_Registro!$D:$D,B1520)</f>
        <v>5.86</v>
      </c>
      <c r="K1520" s="40" t="str">
        <f>IF(G1520="","",IF(G1520&lt;Premissas!$C$8,"&lt; 1,00",IF(G1520&lt;Premissas!$C$9,"1,00 – 1,19",IF(G1520&lt;Premissas!$C$10,"1,20 – 1,39",IF(G1520&lt;Premissas!$C$11,"1,40 – 1,59",IF(G1520&lt;Premissas!$C$12,"1,60 – 1,99","≥ 2,00"))))))</f>
        <v>&lt; 1,00</v>
      </c>
      <c r="L1520" s="64">
        <f>IF(G1520="","",MIN(Premissas!$C$17,IF(G1520&lt;Premissas!$C$8,Premissas!$E$7,IF(G1520&lt;Premissas!$C$9,Premissas!$E$8,IF(G1520&lt;Premissas!$C$10,Premissas!$E$9,IF(G1520&lt;Premissas!$C$11,Premissas!$E$10,IF(G1520&lt;Premissas!$C$12,Premissas!$E$11,Premissas!$E$12)))))))</f>
        <v>0</v>
      </c>
      <c r="M1520" s="65">
        <f>IF(OR(L1520="",L1520=0),0,L1520/Premissas!$C$16)</f>
        <v>0</v>
      </c>
      <c r="N1520" s="40" t="str">
        <f>IF(L1520&gt;=Premissas!$C$17,"SIM","NÃO")</f>
        <v>NÃO</v>
      </c>
    </row>
    <row r="1521" spans="1:14" ht="15" customHeight="1">
      <c r="A1521" s="40">
        <v>8</v>
      </c>
      <c r="B1521" s="40" t="s">
        <v>1766</v>
      </c>
      <c r="C1521" s="40" t="s">
        <v>1767</v>
      </c>
      <c r="D1521" s="40">
        <v>930</v>
      </c>
      <c r="E1521" s="40" t="s">
        <v>19</v>
      </c>
      <c r="F1521" s="40">
        <f>COUNTIFS(Detalhe_Registro!$A:$A,A1521,Detalhe_Registro!$D:$D,B1521)</f>
        <v>1</v>
      </c>
      <c r="G1521" s="63">
        <v>0.45454499999999998</v>
      </c>
      <c r="H1521" s="63">
        <v>0.45454499999999998</v>
      </c>
      <c r="I1521" s="62">
        <f>SUMIFS(Detalhe_Registro!$F:$F,Detalhe_Registro!$A:$A,A1521,Detalhe_Registro!$D:$D,B1521)</f>
        <v>121</v>
      </c>
      <c r="J1521" s="63">
        <f>SUMIFS(Detalhe_Registro!$G:$G,Detalhe_Registro!$A:$A,A1521,Detalhe_Registro!$D:$D,B1521)</f>
        <v>12.34</v>
      </c>
      <c r="K1521" s="40" t="str">
        <f>IF(G1521="","",IF(G1521&lt;Premissas!$C$8,"&lt; 1,00",IF(G1521&lt;Premissas!$C$9,"1,00 – 1,19",IF(G1521&lt;Premissas!$C$10,"1,20 – 1,39",IF(G1521&lt;Premissas!$C$11,"1,40 – 1,59",IF(G1521&lt;Premissas!$C$12,"1,60 – 1,99","≥ 2,00"))))))</f>
        <v>&lt; 1,00</v>
      </c>
      <c r="L1521" s="64">
        <f>IF(G1521="","",MIN(Premissas!$C$17,IF(G1521&lt;Premissas!$C$8,Premissas!$E$7,IF(G1521&lt;Premissas!$C$9,Premissas!$E$8,IF(G1521&lt;Premissas!$C$10,Premissas!$E$9,IF(G1521&lt;Premissas!$C$11,Premissas!$E$10,IF(G1521&lt;Premissas!$C$12,Premissas!$E$11,Premissas!$E$12)))))))</f>
        <v>0</v>
      </c>
      <c r="M1521" s="65">
        <f>IF(OR(L1521="",L1521=0),0,L1521/Premissas!$C$16)</f>
        <v>0</v>
      </c>
      <c r="N1521" s="40" t="str">
        <f>IF(L1521&gt;=Premissas!$C$17,"SIM","NÃO")</f>
        <v>NÃO</v>
      </c>
    </row>
    <row r="1522" spans="1:14" ht="15" customHeight="1">
      <c r="A1522" s="40">
        <v>8</v>
      </c>
      <c r="B1522" s="40" t="s">
        <v>1660</v>
      </c>
      <c r="C1522" s="40" t="s">
        <v>1661</v>
      </c>
      <c r="D1522" s="40">
        <v>930</v>
      </c>
      <c r="E1522" s="40" t="s">
        <v>19</v>
      </c>
      <c r="F1522" s="40">
        <f>COUNTIFS(Detalhe_Registro!$A:$A,A1522,Detalhe_Registro!$D:$D,B1522)</f>
        <v>1</v>
      </c>
      <c r="G1522" s="63">
        <v>2.6363639999999999</v>
      </c>
      <c r="H1522" s="63">
        <v>2.6363639999999999</v>
      </c>
      <c r="I1522" s="62">
        <f>SUMIFS(Detalhe_Registro!$F:$F,Detalhe_Registro!$A:$A,A1522,Detalhe_Registro!$D:$D,B1522)</f>
        <v>1297</v>
      </c>
      <c r="J1522" s="63">
        <f>SUMIFS(Detalhe_Registro!$G:$G,Detalhe_Registro!$A:$A,A1522,Detalhe_Registro!$D:$D,B1522)</f>
        <v>22.38</v>
      </c>
      <c r="K1522" s="40" t="str">
        <f>IF(G1522="","",IF(G1522&lt;Premissas!$C$8,"&lt; 1,00",IF(G1522&lt;Premissas!$C$9,"1,00 – 1,19",IF(G1522&lt;Premissas!$C$10,"1,20 – 1,39",IF(G1522&lt;Premissas!$C$11,"1,40 – 1,59",IF(G1522&lt;Premissas!$C$12,"1,60 – 1,99","≥ 2,00"))))))</f>
        <v>≥ 2,00</v>
      </c>
      <c r="L1522" s="64">
        <f>IF(G1522="","",MIN(Premissas!$C$17,IF(G1522&lt;Premissas!$C$8,Premissas!$E$7,IF(G1522&lt;Premissas!$C$9,Premissas!$E$8,IF(G1522&lt;Premissas!$C$10,Premissas!$E$9,IF(G1522&lt;Premissas!$C$11,Premissas!$E$10,IF(G1522&lt;Premissas!$C$12,Premissas!$E$11,Premissas!$E$12)))))))</f>
        <v>750</v>
      </c>
      <c r="M1522" s="65">
        <f>IF(OR(L1522="",L1522=0),0,L1522/Premissas!$C$16)</f>
        <v>28.846153846153847</v>
      </c>
      <c r="N1522" s="40" t="str">
        <f>IF(L1522&gt;=Premissas!$C$17,"SIM","NÃO")</f>
        <v>SIM</v>
      </c>
    </row>
    <row r="1523" spans="1:14" ht="15" customHeight="1">
      <c r="A1523" s="40">
        <v>8</v>
      </c>
      <c r="B1523" s="40" t="s">
        <v>1614</v>
      </c>
      <c r="C1523" s="40" t="s">
        <v>1615</v>
      </c>
      <c r="D1523" s="40">
        <v>930</v>
      </c>
      <c r="E1523" s="40" t="s">
        <v>19</v>
      </c>
      <c r="F1523" s="40">
        <f>COUNTIFS(Detalhe_Registro!$A:$A,A1523,Detalhe_Registro!$D:$D,B1523)</f>
        <v>1</v>
      </c>
      <c r="G1523" s="63">
        <v>2.7272729999999998</v>
      </c>
      <c r="H1523" s="63">
        <v>2.7272729999999998</v>
      </c>
      <c r="I1523" s="62">
        <f>SUMIFS(Detalhe_Registro!$F:$F,Detalhe_Registro!$A:$A,A1523,Detalhe_Registro!$D:$D,B1523)</f>
        <v>131</v>
      </c>
      <c r="J1523" s="63">
        <f>SUMIFS(Detalhe_Registro!$G:$G,Detalhe_Registro!$A:$A,A1523,Detalhe_Registro!$D:$D,B1523)</f>
        <v>2.17</v>
      </c>
      <c r="K1523" s="40" t="str">
        <f>IF(G1523="","",IF(G1523&lt;Premissas!$C$8,"&lt; 1,00",IF(G1523&lt;Premissas!$C$9,"1,00 – 1,19",IF(G1523&lt;Premissas!$C$10,"1,20 – 1,39",IF(G1523&lt;Premissas!$C$11,"1,40 – 1,59",IF(G1523&lt;Premissas!$C$12,"1,60 – 1,99","≥ 2,00"))))))</f>
        <v>≥ 2,00</v>
      </c>
      <c r="L1523" s="64">
        <f>IF(G1523="","",MIN(Premissas!$C$17,IF(G1523&lt;Premissas!$C$8,Premissas!$E$7,IF(G1523&lt;Premissas!$C$9,Premissas!$E$8,IF(G1523&lt;Premissas!$C$10,Premissas!$E$9,IF(G1523&lt;Premissas!$C$11,Premissas!$E$10,IF(G1523&lt;Premissas!$C$12,Premissas!$E$11,Premissas!$E$12)))))))</f>
        <v>750</v>
      </c>
      <c r="M1523" s="65">
        <f>IF(OR(L1523="",L1523=0),0,L1523/Premissas!$C$16)</f>
        <v>28.846153846153847</v>
      </c>
      <c r="N1523" s="40" t="str">
        <f>IF(L1523&gt;=Premissas!$C$17,"SIM","NÃO")</f>
        <v>SIM</v>
      </c>
    </row>
    <row r="1524" spans="1:14" ht="15" customHeight="1">
      <c r="A1524" s="40">
        <v>8</v>
      </c>
      <c r="B1524" s="40" t="s">
        <v>1786</v>
      </c>
      <c r="C1524" s="40" t="s">
        <v>1787</v>
      </c>
      <c r="D1524" s="40">
        <v>930</v>
      </c>
      <c r="E1524" s="40" t="s">
        <v>19</v>
      </c>
      <c r="F1524" s="40">
        <f>COUNTIFS(Detalhe_Registro!$A:$A,A1524,Detalhe_Registro!$D:$D,B1524)</f>
        <v>1</v>
      </c>
      <c r="G1524" s="63">
        <v>0.59090900000000002</v>
      </c>
      <c r="H1524" s="63">
        <v>0.59090900000000002</v>
      </c>
      <c r="I1524" s="62">
        <f>SUMIFS(Detalhe_Registro!$F:$F,Detalhe_Registro!$A:$A,A1524,Detalhe_Registro!$D:$D,B1524)</f>
        <v>50</v>
      </c>
      <c r="J1524" s="63">
        <f>SUMIFS(Detalhe_Registro!$G:$G,Detalhe_Registro!$A:$A,A1524,Detalhe_Registro!$D:$D,B1524)</f>
        <v>3.86</v>
      </c>
      <c r="K1524" s="40" t="str">
        <f>IF(G1524="","",IF(G1524&lt;Premissas!$C$8,"&lt; 1,00",IF(G1524&lt;Premissas!$C$9,"1,00 – 1,19",IF(G1524&lt;Premissas!$C$10,"1,20 – 1,39",IF(G1524&lt;Premissas!$C$11,"1,40 – 1,59",IF(G1524&lt;Premissas!$C$12,"1,60 – 1,99","≥ 2,00"))))))</f>
        <v>&lt; 1,00</v>
      </c>
      <c r="L1524" s="64">
        <f>IF(G1524="","",MIN(Premissas!$C$17,IF(G1524&lt;Premissas!$C$8,Premissas!$E$7,IF(G1524&lt;Premissas!$C$9,Premissas!$E$8,IF(G1524&lt;Premissas!$C$10,Premissas!$E$9,IF(G1524&lt;Premissas!$C$11,Premissas!$E$10,IF(G1524&lt;Premissas!$C$12,Premissas!$E$11,Premissas!$E$12)))))))</f>
        <v>0</v>
      </c>
      <c r="M1524" s="65">
        <f>IF(OR(L1524="",L1524=0),0,L1524/Premissas!$C$16)</f>
        <v>0</v>
      </c>
      <c r="N1524" s="40" t="str">
        <f>IF(L1524&gt;=Premissas!$C$17,"SIM","NÃO")</f>
        <v>NÃO</v>
      </c>
    </row>
    <row r="1525" spans="1:14" ht="15" customHeight="1">
      <c r="A1525" s="40">
        <v>8</v>
      </c>
      <c r="B1525" s="40" t="s">
        <v>1388</v>
      </c>
      <c r="C1525" s="40" t="s">
        <v>1389</v>
      </c>
      <c r="D1525" s="40">
        <v>930</v>
      </c>
      <c r="E1525" s="40" t="s">
        <v>22</v>
      </c>
      <c r="F1525" s="40">
        <f>COUNTIFS(Detalhe_Registro!$A:$A,A1525,Detalhe_Registro!$D:$D,B1525)</f>
        <v>1</v>
      </c>
      <c r="G1525" s="63">
        <v>1.25</v>
      </c>
      <c r="H1525" s="63">
        <v>1.25</v>
      </c>
      <c r="I1525" s="62">
        <f>SUMIFS(Detalhe_Registro!$F:$F,Detalhe_Registro!$A:$A,A1525,Detalhe_Registro!$D:$D,B1525)</f>
        <v>1459</v>
      </c>
      <c r="J1525" s="63">
        <f>SUMIFS(Detalhe_Registro!$G:$G,Detalhe_Registro!$A:$A,A1525,Detalhe_Registro!$D:$D,B1525)</f>
        <v>59.17</v>
      </c>
      <c r="K1525" s="40" t="str">
        <f>IF(G1525="","",IF(G1525&lt;Premissas!$C$8,"&lt; 1,00",IF(G1525&lt;Premissas!$C$9,"1,00 – 1,19",IF(G1525&lt;Premissas!$C$10,"1,20 – 1,39",IF(G1525&lt;Premissas!$C$11,"1,40 – 1,59",IF(G1525&lt;Premissas!$C$12,"1,60 – 1,99","≥ 2,00"))))))</f>
        <v>1,20 – 1,39</v>
      </c>
      <c r="L1525" s="64">
        <f>IF(G1525="","",MIN(Premissas!$C$17,IF(G1525&lt;Premissas!$C$8,Premissas!$E$7,IF(G1525&lt;Premissas!$C$9,Premissas!$E$8,IF(G1525&lt;Premissas!$C$10,Premissas!$E$9,IF(G1525&lt;Premissas!$C$11,Premissas!$E$10,IF(G1525&lt;Premissas!$C$12,Premissas!$E$11,Premissas!$E$12)))))))</f>
        <v>200</v>
      </c>
      <c r="M1525" s="65">
        <f>IF(OR(L1525="",L1525=0),0,L1525/Premissas!$C$16)</f>
        <v>7.6923076923076925</v>
      </c>
      <c r="N1525" s="40" t="str">
        <f>IF(L1525&gt;=Premissas!$C$17,"SIM","NÃO")</f>
        <v>NÃO</v>
      </c>
    </row>
    <row r="1526" spans="1:14" ht="15" customHeight="1">
      <c r="A1526" s="40">
        <v>8</v>
      </c>
      <c r="B1526" s="40" t="s">
        <v>1778</v>
      </c>
      <c r="C1526" s="40" t="s">
        <v>1779</v>
      </c>
      <c r="D1526" s="40">
        <v>930</v>
      </c>
      <c r="E1526" s="40" t="s">
        <v>19</v>
      </c>
      <c r="F1526" s="40">
        <f>COUNTIFS(Detalhe_Registro!$A:$A,A1526,Detalhe_Registro!$D:$D,B1526)</f>
        <v>1</v>
      </c>
      <c r="G1526" s="63">
        <v>1.4090910000000001</v>
      </c>
      <c r="H1526" s="63">
        <v>1.4090910000000001</v>
      </c>
      <c r="I1526" s="62">
        <f>SUMIFS(Detalhe_Registro!$F:$F,Detalhe_Registro!$A:$A,A1526,Detalhe_Registro!$D:$D,B1526)</f>
        <v>133</v>
      </c>
      <c r="J1526" s="63">
        <f>SUMIFS(Detalhe_Registro!$G:$G,Detalhe_Registro!$A:$A,A1526,Detalhe_Registro!$D:$D,B1526)</f>
        <v>4.3499999999999996</v>
      </c>
      <c r="K1526" s="40" t="str">
        <f>IF(G1526="","",IF(G1526&lt;Premissas!$C$8,"&lt; 1,00",IF(G1526&lt;Premissas!$C$9,"1,00 – 1,19",IF(G1526&lt;Premissas!$C$10,"1,20 – 1,39",IF(G1526&lt;Premissas!$C$11,"1,40 – 1,59",IF(G1526&lt;Premissas!$C$12,"1,60 – 1,99","≥ 2,00"))))))</f>
        <v>1,40 – 1,59</v>
      </c>
      <c r="L1526" s="64">
        <f>IF(G1526="","",MIN(Premissas!$C$17,IF(G1526&lt;Premissas!$C$8,Premissas!$E$7,IF(G1526&lt;Premissas!$C$9,Premissas!$E$8,IF(G1526&lt;Premissas!$C$10,Premissas!$E$9,IF(G1526&lt;Premissas!$C$11,Premissas!$E$10,IF(G1526&lt;Premissas!$C$12,Premissas!$E$11,Premissas!$E$12)))))))</f>
        <v>350</v>
      </c>
      <c r="M1526" s="65">
        <f>IF(OR(L1526="",L1526=0),0,L1526/Premissas!$C$16)</f>
        <v>13.461538461538462</v>
      </c>
      <c r="N1526" s="40" t="str">
        <f>IF(L1526&gt;=Premissas!$C$17,"SIM","NÃO")</f>
        <v>NÃO</v>
      </c>
    </row>
    <row r="1527" spans="1:14" ht="15" customHeight="1">
      <c r="A1527" s="40">
        <v>8</v>
      </c>
      <c r="B1527" s="40" t="s">
        <v>1522</v>
      </c>
      <c r="C1527" s="40" t="s">
        <v>1523</v>
      </c>
      <c r="D1527" s="40">
        <v>930</v>
      </c>
      <c r="E1527" s="40" t="s">
        <v>19</v>
      </c>
      <c r="F1527" s="40">
        <f>COUNTIFS(Detalhe_Registro!$A:$A,A1527,Detalhe_Registro!$D:$D,B1527)</f>
        <v>1</v>
      </c>
      <c r="G1527" s="63">
        <v>1.5</v>
      </c>
      <c r="H1527" s="63">
        <v>1.5</v>
      </c>
      <c r="I1527" s="62">
        <f>SUMIFS(Detalhe_Registro!$F:$F,Detalhe_Registro!$A:$A,A1527,Detalhe_Registro!$D:$D,B1527)</f>
        <v>447</v>
      </c>
      <c r="J1527" s="63">
        <f>SUMIFS(Detalhe_Registro!$G:$G,Detalhe_Registro!$A:$A,A1527,Detalhe_Registro!$D:$D,B1527)</f>
        <v>13.5</v>
      </c>
      <c r="K1527" s="40" t="str">
        <f>IF(G1527="","",IF(G1527&lt;Premissas!$C$8,"&lt; 1,00",IF(G1527&lt;Premissas!$C$9,"1,00 – 1,19",IF(G1527&lt;Premissas!$C$10,"1,20 – 1,39",IF(G1527&lt;Premissas!$C$11,"1,40 – 1,59",IF(G1527&lt;Premissas!$C$12,"1,60 – 1,99","≥ 2,00"))))))</f>
        <v>1,40 – 1,59</v>
      </c>
      <c r="L1527" s="64">
        <f>IF(G1527="","",MIN(Premissas!$C$17,IF(G1527&lt;Premissas!$C$8,Premissas!$E$7,IF(G1527&lt;Premissas!$C$9,Premissas!$E$8,IF(G1527&lt;Premissas!$C$10,Premissas!$E$9,IF(G1527&lt;Premissas!$C$11,Premissas!$E$10,IF(G1527&lt;Premissas!$C$12,Premissas!$E$11,Premissas!$E$12)))))))</f>
        <v>350</v>
      </c>
      <c r="M1527" s="65">
        <f>IF(OR(L1527="",L1527=0),0,L1527/Premissas!$C$16)</f>
        <v>13.461538461538462</v>
      </c>
      <c r="N1527" s="40" t="str">
        <f>IF(L1527&gt;=Premissas!$C$17,"SIM","NÃO")</f>
        <v>NÃO</v>
      </c>
    </row>
    <row r="1528" spans="1:14" ht="15" customHeight="1">
      <c r="A1528" s="40">
        <v>8</v>
      </c>
      <c r="B1528" s="40" t="s">
        <v>1412</v>
      </c>
      <c r="C1528" s="40" t="s">
        <v>1413</v>
      </c>
      <c r="D1528" s="40">
        <v>930</v>
      </c>
      <c r="E1528" s="40" t="s">
        <v>22</v>
      </c>
      <c r="F1528" s="40">
        <f>COUNTIFS(Detalhe_Registro!$A:$A,A1528,Detalhe_Registro!$D:$D,B1528)</f>
        <v>1</v>
      </c>
      <c r="G1528" s="63">
        <v>0.75</v>
      </c>
      <c r="H1528" s="63">
        <v>0.75</v>
      </c>
      <c r="I1528" s="62">
        <f>SUMIFS(Detalhe_Registro!$F:$F,Detalhe_Registro!$A:$A,A1528,Detalhe_Registro!$D:$D,B1528)</f>
        <v>224</v>
      </c>
      <c r="J1528" s="63">
        <f>SUMIFS(Detalhe_Registro!$G:$G,Detalhe_Registro!$A:$A,A1528,Detalhe_Registro!$D:$D,B1528)</f>
        <v>14.85</v>
      </c>
      <c r="K1528" s="40" t="str">
        <f>IF(G1528="","",IF(G1528&lt;Premissas!$C$8,"&lt; 1,00",IF(G1528&lt;Premissas!$C$9,"1,00 – 1,19",IF(G1528&lt;Premissas!$C$10,"1,20 – 1,39",IF(G1528&lt;Premissas!$C$11,"1,40 – 1,59",IF(G1528&lt;Premissas!$C$12,"1,60 – 1,99","≥ 2,00"))))))</f>
        <v>&lt; 1,00</v>
      </c>
      <c r="L1528" s="64">
        <f>IF(G1528="","",MIN(Premissas!$C$17,IF(G1528&lt;Premissas!$C$8,Premissas!$E$7,IF(G1528&lt;Premissas!$C$9,Premissas!$E$8,IF(G1528&lt;Premissas!$C$10,Premissas!$E$9,IF(G1528&lt;Premissas!$C$11,Premissas!$E$10,IF(G1528&lt;Premissas!$C$12,Premissas!$E$11,Premissas!$E$12)))))))</f>
        <v>0</v>
      </c>
      <c r="M1528" s="65">
        <f>IF(OR(L1528="",L1528=0),0,L1528/Premissas!$C$16)</f>
        <v>0</v>
      </c>
      <c r="N1528" s="40" t="str">
        <f>IF(L1528&gt;=Premissas!$C$17,"SIM","NÃO")</f>
        <v>NÃO</v>
      </c>
    </row>
    <row r="1529" spans="1:14" ht="15" customHeight="1">
      <c r="A1529" s="40">
        <v>8</v>
      </c>
      <c r="B1529" s="40" t="s">
        <v>1384</v>
      </c>
      <c r="C1529" s="40" t="s">
        <v>1385</v>
      </c>
      <c r="D1529" s="40">
        <v>930</v>
      </c>
      <c r="E1529" s="40" t="s">
        <v>22</v>
      </c>
      <c r="F1529" s="40">
        <f>COUNTIFS(Detalhe_Registro!$A:$A,A1529,Detalhe_Registro!$D:$D,B1529)</f>
        <v>1</v>
      </c>
      <c r="G1529" s="63">
        <v>1.25</v>
      </c>
      <c r="H1529" s="63">
        <v>1.25</v>
      </c>
      <c r="I1529" s="62">
        <f>SUMIFS(Detalhe_Registro!$F:$F,Detalhe_Registro!$A:$A,A1529,Detalhe_Registro!$D:$D,B1529)</f>
        <v>1431</v>
      </c>
      <c r="J1529" s="63">
        <f>SUMIFS(Detalhe_Registro!$G:$G,Detalhe_Registro!$A:$A,A1529,Detalhe_Registro!$D:$D,B1529)</f>
        <v>57.45</v>
      </c>
      <c r="K1529" s="40" t="str">
        <f>IF(G1529="","",IF(G1529&lt;Premissas!$C$8,"&lt; 1,00",IF(G1529&lt;Premissas!$C$9,"1,00 – 1,19",IF(G1529&lt;Premissas!$C$10,"1,20 – 1,39",IF(G1529&lt;Premissas!$C$11,"1,40 – 1,59",IF(G1529&lt;Premissas!$C$12,"1,60 – 1,99","≥ 2,00"))))))</f>
        <v>1,20 – 1,39</v>
      </c>
      <c r="L1529" s="64">
        <f>IF(G1529="","",MIN(Premissas!$C$17,IF(G1529&lt;Premissas!$C$8,Premissas!$E$7,IF(G1529&lt;Premissas!$C$9,Premissas!$E$8,IF(G1529&lt;Premissas!$C$10,Premissas!$E$9,IF(G1529&lt;Premissas!$C$11,Premissas!$E$10,IF(G1529&lt;Premissas!$C$12,Premissas!$E$11,Premissas!$E$12)))))))</f>
        <v>200</v>
      </c>
      <c r="M1529" s="65">
        <f>IF(OR(L1529="",L1529=0),0,L1529/Premissas!$C$16)</f>
        <v>7.6923076923076925</v>
      </c>
      <c r="N1529" s="40" t="str">
        <f>IF(L1529&gt;=Premissas!$C$17,"SIM","NÃO")</f>
        <v>NÃO</v>
      </c>
    </row>
    <row r="1530" spans="1:14" ht="15" customHeight="1">
      <c r="A1530" s="40">
        <v>8</v>
      </c>
      <c r="B1530" s="40" t="s">
        <v>1496</v>
      </c>
      <c r="C1530" s="40" t="s">
        <v>1497</v>
      </c>
      <c r="D1530" s="40">
        <v>930</v>
      </c>
      <c r="E1530" s="40" t="s">
        <v>19</v>
      </c>
      <c r="F1530" s="40">
        <f>COUNTIFS(Detalhe_Registro!$A:$A,A1530,Detalhe_Registro!$D:$D,B1530)</f>
        <v>1</v>
      </c>
      <c r="G1530" s="63">
        <v>0.81818199999999996</v>
      </c>
      <c r="H1530" s="63">
        <v>0.81818199999999996</v>
      </c>
      <c r="I1530" s="62">
        <f>SUMIFS(Detalhe_Registro!$F:$F,Detalhe_Registro!$A:$A,A1530,Detalhe_Registro!$D:$D,B1530)</f>
        <v>630</v>
      </c>
      <c r="J1530" s="63">
        <f>SUMIFS(Detalhe_Registro!$G:$G,Detalhe_Registro!$A:$A,A1530,Detalhe_Registro!$D:$D,B1530)</f>
        <v>34.82</v>
      </c>
      <c r="K1530" s="40" t="str">
        <f>IF(G1530="","",IF(G1530&lt;Premissas!$C$8,"&lt; 1,00",IF(G1530&lt;Premissas!$C$9,"1,00 – 1,19",IF(G1530&lt;Premissas!$C$10,"1,20 – 1,39",IF(G1530&lt;Premissas!$C$11,"1,40 – 1,59",IF(G1530&lt;Premissas!$C$12,"1,60 – 1,99","≥ 2,00"))))))</f>
        <v>&lt; 1,00</v>
      </c>
      <c r="L1530" s="64">
        <f>IF(G1530="","",MIN(Premissas!$C$17,IF(G1530&lt;Premissas!$C$8,Premissas!$E$7,IF(G1530&lt;Premissas!$C$9,Premissas!$E$8,IF(G1530&lt;Premissas!$C$10,Premissas!$E$9,IF(G1530&lt;Premissas!$C$11,Premissas!$E$10,IF(G1530&lt;Premissas!$C$12,Premissas!$E$11,Premissas!$E$12)))))))</f>
        <v>0</v>
      </c>
      <c r="M1530" s="65">
        <f>IF(OR(L1530="",L1530=0),0,L1530/Premissas!$C$16)</f>
        <v>0</v>
      </c>
      <c r="N1530" s="40" t="str">
        <f>IF(L1530&gt;=Premissas!$C$17,"SIM","NÃO")</f>
        <v>NÃO</v>
      </c>
    </row>
    <row r="1531" spans="1:14" ht="15" customHeight="1">
      <c r="A1531" s="40">
        <v>8</v>
      </c>
      <c r="B1531" s="40" t="s">
        <v>1364</v>
      </c>
      <c r="C1531" s="40" t="s">
        <v>1365</v>
      </c>
      <c r="D1531" s="40">
        <v>930</v>
      </c>
      <c r="E1531" s="40" t="s">
        <v>20</v>
      </c>
      <c r="F1531" s="40">
        <f>COUNTIFS(Detalhe_Registro!$A:$A,A1531,Detalhe_Registro!$D:$D,B1531)</f>
        <v>1</v>
      </c>
      <c r="G1531" s="63">
        <v>1.5882350000000001</v>
      </c>
      <c r="H1531" s="63">
        <v>1.5882350000000001</v>
      </c>
      <c r="I1531" s="62">
        <f>SUMIFS(Detalhe_Registro!$F:$F,Detalhe_Registro!$A:$A,A1531,Detalhe_Registro!$D:$D,B1531)</f>
        <v>2870</v>
      </c>
      <c r="J1531" s="63">
        <f>SUMIFS(Detalhe_Registro!$G:$G,Detalhe_Registro!$A:$A,A1531,Detalhe_Registro!$D:$D,B1531)</f>
        <v>105.78</v>
      </c>
      <c r="K1531" s="40" t="str">
        <f>IF(G1531="","",IF(G1531&lt;Premissas!$C$8,"&lt; 1,00",IF(G1531&lt;Premissas!$C$9,"1,00 – 1,19",IF(G1531&lt;Premissas!$C$10,"1,20 – 1,39",IF(G1531&lt;Premissas!$C$11,"1,40 – 1,59",IF(G1531&lt;Premissas!$C$12,"1,60 – 1,99","≥ 2,00"))))))</f>
        <v>1,40 – 1,59</v>
      </c>
      <c r="L1531" s="64">
        <f>IF(G1531="","",MIN(Premissas!$C$17,IF(G1531&lt;Premissas!$C$8,Premissas!$E$7,IF(G1531&lt;Premissas!$C$9,Premissas!$E$8,IF(G1531&lt;Premissas!$C$10,Premissas!$E$9,IF(G1531&lt;Premissas!$C$11,Premissas!$E$10,IF(G1531&lt;Premissas!$C$12,Premissas!$E$11,Premissas!$E$12)))))))</f>
        <v>350</v>
      </c>
      <c r="M1531" s="65">
        <f>IF(OR(L1531="",L1531=0),0,L1531/Premissas!$C$16)</f>
        <v>13.461538461538462</v>
      </c>
      <c r="N1531" s="40" t="str">
        <f>IF(L1531&gt;=Premissas!$C$17,"SIM","NÃO")</f>
        <v>NÃO</v>
      </c>
    </row>
    <row r="1532" spans="1:14" ht="15" customHeight="1">
      <c r="A1532" s="40">
        <v>8</v>
      </c>
      <c r="B1532" s="40" t="s">
        <v>1558</v>
      </c>
      <c r="C1532" s="40" t="s">
        <v>1559</v>
      </c>
      <c r="D1532" s="40">
        <v>930</v>
      </c>
      <c r="E1532" s="40" t="s">
        <v>21</v>
      </c>
      <c r="F1532" s="40">
        <f>COUNTIFS(Detalhe_Registro!$A:$A,A1532,Detalhe_Registro!$D:$D,B1532)</f>
        <v>1</v>
      </c>
      <c r="G1532" s="63">
        <v>1.4375</v>
      </c>
      <c r="H1532" s="63">
        <v>1.4375</v>
      </c>
      <c r="I1532" s="62">
        <f>SUMIFS(Detalhe_Registro!$F:$F,Detalhe_Registro!$A:$A,A1532,Detalhe_Registro!$D:$D,B1532)</f>
        <v>84</v>
      </c>
      <c r="J1532" s="63">
        <f>SUMIFS(Detalhe_Registro!$G:$G,Detalhe_Registro!$A:$A,A1532,Detalhe_Registro!$D:$D,B1532)</f>
        <v>3.73</v>
      </c>
      <c r="K1532" s="40" t="str">
        <f>IF(G1532="","",IF(G1532&lt;Premissas!$C$8,"&lt; 1,00",IF(G1532&lt;Premissas!$C$9,"1,00 – 1,19",IF(G1532&lt;Premissas!$C$10,"1,20 – 1,39",IF(G1532&lt;Premissas!$C$11,"1,40 – 1,59",IF(G1532&lt;Premissas!$C$12,"1,60 – 1,99","≥ 2,00"))))))</f>
        <v>1,40 – 1,59</v>
      </c>
      <c r="L1532" s="64">
        <f>IF(G1532="","",MIN(Premissas!$C$17,IF(G1532&lt;Premissas!$C$8,Premissas!$E$7,IF(G1532&lt;Premissas!$C$9,Premissas!$E$8,IF(G1532&lt;Premissas!$C$10,Premissas!$E$9,IF(G1532&lt;Premissas!$C$11,Premissas!$E$10,IF(G1532&lt;Premissas!$C$12,Premissas!$E$11,Premissas!$E$12)))))))</f>
        <v>350</v>
      </c>
      <c r="M1532" s="65">
        <f>IF(OR(L1532="",L1532=0),0,L1532/Premissas!$C$16)</f>
        <v>13.461538461538462</v>
      </c>
      <c r="N1532" s="40" t="str">
        <f>IF(L1532&gt;=Premissas!$C$17,"SIM","NÃO")</f>
        <v>NÃO</v>
      </c>
    </row>
    <row r="1533" spans="1:14" ht="15" customHeight="1">
      <c r="A1533" s="40">
        <v>8</v>
      </c>
      <c r="B1533" s="40" t="s">
        <v>1398</v>
      </c>
      <c r="C1533" s="40" t="s">
        <v>1399</v>
      </c>
      <c r="D1533" s="40">
        <v>930</v>
      </c>
      <c r="E1533" s="40" t="s">
        <v>19</v>
      </c>
      <c r="F1533" s="40">
        <f>COUNTIFS(Detalhe_Registro!$A:$A,A1533,Detalhe_Registro!$D:$D,B1533)</f>
        <v>1</v>
      </c>
      <c r="G1533" s="63">
        <v>0.36363600000000001</v>
      </c>
      <c r="H1533" s="63">
        <v>0.36363600000000001</v>
      </c>
      <c r="I1533" s="62">
        <f>SUMIFS(Detalhe_Registro!$F:$F,Detalhe_Registro!$A:$A,A1533,Detalhe_Registro!$D:$D,B1533)</f>
        <v>31</v>
      </c>
      <c r="J1533" s="63">
        <f>SUMIFS(Detalhe_Registro!$G:$G,Detalhe_Registro!$A:$A,A1533,Detalhe_Registro!$D:$D,B1533)</f>
        <v>3.83</v>
      </c>
      <c r="K1533" s="40" t="str">
        <f>IF(G1533="","",IF(G1533&lt;Premissas!$C$8,"&lt; 1,00",IF(G1533&lt;Premissas!$C$9,"1,00 – 1,19",IF(G1533&lt;Premissas!$C$10,"1,20 – 1,39",IF(G1533&lt;Premissas!$C$11,"1,40 – 1,59",IF(G1533&lt;Premissas!$C$12,"1,60 – 1,99","≥ 2,00"))))))</f>
        <v>&lt; 1,00</v>
      </c>
      <c r="L1533" s="64">
        <f>IF(G1533="","",MIN(Premissas!$C$17,IF(G1533&lt;Premissas!$C$8,Premissas!$E$7,IF(G1533&lt;Premissas!$C$9,Premissas!$E$8,IF(G1533&lt;Premissas!$C$10,Premissas!$E$9,IF(G1533&lt;Premissas!$C$11,Premissas!$E$10,IF(G1533&lt;Premissas!$C$12,Premissas!$E$11,Premissas!$E$12)))))))</f>
        <v>0</v>
      </c>
      <c r="M1533" s="65">
        <f>IF(OR(L1533="",L1533=0),0,L1533/Premissas!$C$16)</f>
        <v>0</v>
      </c>
      <c r="N1533" s="40" t="str">
        <f>IF(L1533&gt;=Premissas!$C$17,"SIM","NÃO")</f>
        <v>NÃO</v>
      </c>
    </row>
    <row r="1534" spans="1:14" ht="15" customHeight="1">
      <c r="A1534" s="40">
        <v>8</v>
      </c>
      <c r="B1534" s="40" t="s">
        <v>1382</v>
      </c>
      <c r="C1534" s="40" t="s">
        <v>1383</v>
      </c>
      <c r="D1534" s="40">
        <v>930</v>
      </c>
      <c r="E1534" s="40" t="s">
        <v>20</v>
      </c>
      <c r="F1534" s="40">
        <f>COUNTIFS(Detalhe_Registro!$A:$A,A1534,Detalhe_Registro!$D:$D,B1534)</f>
        <v>1</v>
      </c>
      <c r="G1534" s="63">
        <v>1.470588</v>
      </c>
      <c r="H1534" s="63">
        <v>1.470588</v>
      </c>
      <c r="I1534" s="62">
        <f>SUMIFS(Detalhe_Registro!$F:$F,Detalhe_Registro!$A:$A,A1534,Detalhe_Registro!$D:$D,B1534)</f>
        <v>3506</v>
      </c>
      <c r="J1534" s="63">
        <f>SUMIFS(Detalhe_Registro!$G:$G,Detalhe_Registro!$A:$A,A1534,Detalhe_Registro!$D:$D,B1534)</f>
        <v>139.84</v>
      </c>
      <c r="K1534" s="40" t="str">
        <f>IF(G1534="","",IF(G1534&lt;Premissas!$C$8,"&lt; 1,00",IF(G1534&lt;Premissas!$C$9,"1,00 – 1,19",IF(G1534&lt;Premissas!$C$10,"1,20 – 1,39",IF(G1534&lt;Premissas!$C$11,"1,40 – 1,59",IF(G1534&lt;Premissas!$C$12,"1,60 – 1,99","≥ 2,00"))))))</f>
        <v>1,40 – 1,59</v>
      </c>
      <c r="L1534" s="64">
        <f>IF(G1534="","",MIN(Premissas!$C$17,IF(G1534&lt;Premissas!$C$8,Premissas!$E$7,IF(G1534&lt;Premissas!$C$9,Premissas!$E$8,IF(G1534&lt;Premissas!$C$10,Premissas!$E$9,IF(G1534&lt;Premissas!$C$11,Premissas!$E$10,IF(G1534&lt;Premissas!$C$12,Premissas!$E$11,Premissas!$E$12)))))))</f>
        <v>350</v>
      </c>
      <c r="M1534" s="65">
        <f>IF(OR(L1534="",L1534=0),0,L1534/Premissas!$C$16)</f>
        <v>13.461538461538462</v>
      </c>
      <c r="N1534" s="40" t="str">
        <f>IF(L1534&gt;=Premissas!$C$17,"SIM","NÃO")</f>
        <v>NÃO</v>
      </c>
    </row>
    <row r="1535" spans="1:14" ht="15" customHeight="1">
      <c r="A1535" s="40">
        <v>8</v>
      </c>
      <c r="B1535" s="40" t="s">
        <v>1352</v>
      </c>
      <c r="C1535" s="40" t="s">
        <v>1353</v>
      </c>
      <c r="D1535" s="40">
        <v>930</v>
      </c>
      <c r="E1535" s="40" t="s">
        <v>22</v>
      </c>
      <c r="F1535" s="40">
        <f>COUNTIFS(Detalhe_Registro!$A:$A,A1535,Detalhe_Registro!$D:$D,B1535)</f>
        <v>1</v>
      </c>
      <c r="G1535" s="63">
        <v>0.6</v>
      </c>
      <c r="H1535" s="63">
        <v>0.6</v>
      </c>
      <c r="I1535" s="62">
        <f>SUMIFS(Detalhe_Registro!$F:$F,Detalhe_Registro!$A:$A,A1535,Detalhe_Registro!$D:$D,B1535)</f>
        <v>864</v>
      </c>
      <c r="J1535" s="63">
        <f>SUMIFS(Detalhe_Registro!$G:$G,Detalhe_Registro!$A:$A,A1535,Detalhe_Registro!$D:$D,B1535)</f>
        <v>71.77</v>
      </c>
      <c r="K1535" s="40" t="str">
        <f>IF(G1535="","",IF(G1535&lt;Premissas!$C$8,"&lt; 1,00",IF(G1535&lt;Premissas!$C$9,"1,00 – 1,19",IF(G1535&lt;Premissas!$C$10,"1,20 – 1,39",IF(G1535&lt;Premissas!$C$11,"1,40 – 1,59",IF(G1535&lt;Premissas!$C$12,"1,60 – 1,99","≥ 2,00"))))))</f>
        <v>&lt; 1,00</v>
      </c>
      <c r="L1535" s="64">
        <f>IF(G1535="","",MIN(Premissas!$C$17,IF(G1535&lt;Premissas!$C$8,Premissas!$E$7,IF(G1535&lt;Premissas!$C$9,Premissas!$E$8,IF(G1535&lt;Premissas!$C$10,Premissas!$E$9,IF(G1535&lt;Premissas!$C$11,Premissas!$E$10,IF(G1535&lt;Premissas!$C$12,Premissas!$E$11,Premissas!$E$12)))))))</f>
        <v>0</v>
      </c>
      <c r="M1535" s="65">
        <f>IF(OR(L1535="",L1535=0),0,L1535/Premissas!$C$16)</f>
        <v>0</v>
      </c>
      <c r="N1535" s="40" t="str">
        <f>IF(L1535&gt;=Premissas!$C$17,"SIM","NÃO")</f>
        <v>NÃO</v>
      </c>
    </row>
    <row r="1536" spans="1:14" ht="15" customHeight="1">
      <c r="A1536" s="40">
        <v>8</v>
      </c>
      <c r="B1536" s="40" t="s">
        <v>1578</v>
      </c>
      <c r="C1536" s="40" t="s">
        <v>1579</v>
      </c>
      <c r="D1536" s="40">
        <v>930</v>
      </c>
      <c r="E1536" s="40" t="s">
        <v>21</v>
      </c>
      <c r="F1536" s="40">
        <f>COUNTIFS(Detalhe_Registro!$A:$A,A1536,Detalhe_Registro!$D:$D,B1536)</f>
        <v>1</v>
      </c>
      <c r="G1536" s="63">
        <v>0.4375</v>
      </c>
      <c r="H1536" s="63">
        <v>0.4375</v>
      </c>
      <c r="I1536" s="62">
        <f>SUMIFS(Detalhe_Registro!$F:$F,Detalhe_Registro!$A:$A,A1536,Detalhe_Registro!$D:$D,B1536)</f>
        <v>180</v>
      </c>
      <c r="J1536" s="63">
        <f>SUMIFS(Detalhe_Registro!$G:$G,Detalhe_Registro!$A:$A,A1536,Detalhe_Registro!$D:$D,B1536)</f>
        <v>27.45</v>
      </c>
      <c r="K1536" s="40" t="str">
        <f>IF(G1536="","",IF(G1536&lt;Premissas!$C$8,"&lt; 1,00",IF(G1536&lt;Premissas!$C$9,"1,00 – 1,19",IF(G1536&lt;Premissas!$C$10,"1,20 – 1,39",IF(G1536&lt;Premissas!$C$11,"1,40 – 1,59",IF(G1536&lt;Premissas!$C$12,"1,60 – 1,99","≥ 2,00"))))))</f>
        <v>&lt; 1,00</v>
      </c>
      <c r="L1536" s="64">
        <f>IF(G1536="","",MIN(Premissas!$C$17,IF(G1536&lt;Premissas!$C$8,Premissas!$E$7,IF(G1536&lt;Premissas!$C$9,Premissas!$E$8,IF(G1536&lt;Premissas!$C$10,Premissas!$E$9,IF(G1536&lt;Premissas!$C$11,Premissas!$E$10,IF(G1536&lt;Premissas!$C$12,Premissas!$E$11,Premissas!$E$12)))))))</f>
        <v>0</v>
      </c>
      <c r="M1536" s="65">
        <f>IF(OR(L1536="",L1536=0),0,L1536/Premissas!$C$16)</f>
        <v>0</v>
      </c>
      <c r="N1536" s="40" t="str">
        <f>IF(L1536&gt;=Premissas!$C$17,"SIM","NÃO")</f>
        <v>NÃO</v>
      </c>
    </row>
    <row r="1537" spans="1:14" ht="15" customHeight="1">
      <c r="A1537" s="40">
        <v>8</v>
      </c>
      <c r="B1537" s="40" t="s">
        <v>1638</v>
      </c>
      <c r="C1537" s="40" t="s">
        <v>1639</v>
      </c>
      <c r="D1537" s="40">
        <v>930</v>
      </c>
      <c r="E1537" s="40" t="s">
        <v>19</v>
      </c>
      <c r="F1537" s="40">
        <f>COUNTIFS(Detalhe_Registro!$A:$A,A1537,Detalhe_Registro!$D:$D,B1537)</f>
        <v>1</v>
      </c>
      <c r="G1537" s="63">
        <v>2.5</v>
      </c>
      <c r="H1537" s="63">
        <v>2.5</v>
      </c>
      <c r="I1537" s="62">
        <f>SUMIFS(Detalhe_Registro!$F:$F,Detalhe_Registro!$A:$A,A1537,Detalhe_Registro!$D:$D,B1537)</f>
        <v>412</v>
      </c>
      <c r="J1537" s="63">
        <f>SUMIFS(Detalhe_Registro!$G:$G,Detalhe_Registro!$A:$A,A1537,Detalhe_Registro!$D:$D,B1537)</f>
        <v>7.54</v>
      </c>
      <c r="K1537" s="40" t="str">
        <f>IF(G1537="","",IF(G1537&lt;Premissas!$C$8,"&lt; 1,00",IF(G1537&lt;Premissas!$C$9,"1,00 – 1,19",IF(G1537&lt;Premissas!$C$10,"1,20 – 1,39",IF(G1537&lt;Premissas!$C$11,"1,40 – 1,59",IF(G1537&lt;Premissas!$C$12,"1,60 – 1,99","≥ 2,00"))))))</f>
        <v>≥ 2,00</v>
      </c>
      <c r="L1537" s="64">
        <f>IF(G1537="","",MIN(Premissas!$C$17,IF(G1537&lt;Premissas!$C$8,Premissas!$E$7,IF(G1537&lt;Premissas!$C$9,Premissas!$E$8,IF(G1537&lt;Premissas!$C$10,Premissas!$E$9,IF(G1537&lt;Premissas!$C$11,Premissas!$E$10,IF(G1537&lt;Premissas!$C$12,Premissas!$E$11,Premissas!$E$12)))))))</f>
        <v>750</v>
      </c>
      <c r="M1537" s="65">
        <f>IF(OR(L1537="",L1537=0),0,L1537/Premissas!$C$16)</f>
        <v>28.846153846153847</v>
      </c>
      <c r="N1537" s="40" t="str">
        <f>IF(L1537&gt;=Premissas!$C$17,"SIM","NÃO")</f>
        <v>SIM</v>
      </c>
    </row>
    <row r="1538" spans="1:14" ht="15" customHeight="1">
      <c r="A1538" s="40">
        <v>8</v>
      </c>
      <c r="B1538" s="40" t="s">
        <v>1602</v>
      </c>
      <c r="C1538" s="40" t="s">
        <v>1603</v>
      </c>
      <c r="D1538" s="40">
        <v>930</v>
      </c>
      <c r="E1538" s="40" t="s">
        <v>19</v>
      </c>
      <c r="F1538" s="40">
        <f>COUNTIFS(Detalhe_Registro!$A:$A,A1538,Detalhe_Registro!$D:$D,B1538)</f>
        <v>1</v>
      </c>
      <c r="G1538" s="63">
        <v>1</v>
      </c>
      <c r="H1538" s="63">
        <v>1</v>
      </c>
      <c r="I1538" s="62">
        <f>SUMIFS(Detalhe_Registro!$F:$F,Detalhe_Registro!$A:$A,A1538,Detalhe_Registro!$D:$D,B1538)</f>
        <v>813</v>
      </c>
      <c r="J1538" s="63">
        <f>SUMIFS(Detalhe_Registro!$G:$G,Detalhe_Registro!$A:$A,A1538,Detalhe_Registro!$D:$D,B1538)</f>
        <v>37.32</v>
      </c>
      <c r="K1538" s="40" t="str">
        <f>IF(G1538="","",IF(G1538&lt;Premissas!$C$8,"&lt; 1,00",IF(G1538&lt;Premissas!$C$9,"1,00 – 1,19",IF(G1538&lt;Premissas!$C$10,"1,20 – 1,39",IF(G1538&lt;Premissas!$C$11,"1,40 – 1,59",IF(G1538&lt;Premissas!$C$12,"1,60 – 1,99","≥ 2,00"))))))</f>
        <v>1,00 – 1,19</v>
      </c>
      <c r="L1538" s="64">
        <f>IF(G1538="","",MIN(Premissas!$C$17,IF(G1538&lt;Premissas!$C$8,Premissas!$E$7,IF(G1538&lt;Premissas!$C$9,Premissas!$E$8,IF(G1538&lt;Premissas!$C$10,Premissas!$E$9,IF(G1538&lt;Premissas!$C$11,Premissas!$E$10,IF(G1538&lt;Premissas!$C$12,Premissas!$E$11,Premissas!$E$12)))))))</f>
        <v>100</v>
      </c>
      <c r="M1538" s="65">
        <f>IF(OR(L1538="",L1538=0),0,L1538/Premissas!$C$16)</f>
        <v>3.8461538461538463</v>
      </c>
      <c r="N1538" s="40" t="str">
        <f>IF(L1538&gt;=Premissas!$C$17,"SIM","NÃO")</f>
        <v>NÃO</v>
      </c>
    </row>
    <row r="1539" spans="1:14" ht="15" customHeight="1">
      <c r="A1539" s="40">
        <v>8</v>
      </c>
      <c r="B1539" s="40" t="s">
        <v>1650</v>
      </c>
      <c r="C1539" s="40" t="s">
        <v>1651</v>
      </c>
      <c r="D1539" s="40">
        <v>930</v>
      </c>
      <c r="E1539" s="40" t="s">
        <v>21</v>
      </c>
      <c r="F1539" s="40">
        <f>COUNTIFS(Detalhe_Registro!$A:$A,A1539,Detalhe_Registro!$D:$D,B1539)</f>
        <v>1</v>
      </c>
      <c r="G1539" s="63">
        <v>1.625</v>
      </c>
      <c r="H1539" s="63">
        <v>1.625</v>
      </c>
      <c r="I1539" s="62">
        <f>SUMIFS(Detalhe_Registro!$F:$F,Detalhe_Registro!$A:$A,A1539,Detalhe_Registro!$D:$D,B1539)</f>
        <v>369</v>
      </c>
      <c r="J1539" s="63">
        <f>SUMIFS(Detalhe_Registro!$G:$G,Detalhe_Registro!$A:$A,A1539,Detalhe_Registro!$D:$D,B1539)</f>
        <v>13.95</v>
      </c>
      <c r="K1539" s="40" t="str">
        <f>IF(G1539="","",IF(G1539&lt;Premissas!$C$8,"&lt; 1,00",IF(G1539&lt;Premissas!$C$9,"1,00 – 1,19",IF(G1539&lt;Premissas!$C$10,"1,20 – 1,39",IF(G1539&lt;Premissas!$C$11,"1,40 – 1,59",IF(G1539&lt;Premissas!$C$12,"1,60 – 1,99","≥ 2,00"))))))</f>
        <v>1,60 – 1,99</v>
      </c>
      <c r="L1539" s="64">
        <f>IF(G1539="","",MIN(Premissas!$C$17,IF(G1539&lt;Premissas!$C$8,Premissas!$E$7,IF(G1539&lt;Premissas!$C$9,Premissas!$E$8,IF(G1539&lt;Premissas!$C$10,Premissas!$E$9,IF(G1539&lt;Premissas!$C$11,Premissas!$E$10,IF(G1539&lt;Premissas!$C$12,Premissas!$E$11,Premissas!$E$12)))))))</f>
        <v>500</v>
      </c>
      <c r="M1539" s="65">
        <f>IF(OR(L1539="",L1539=0),0,L1539/Premissas!$C$16)</f>
        <v>19.23076923076923</v>
      </c>
      <c r="N1539" s="40" t="str">
        <f>IF(L1539&gt;=Premissas!$C$17,"SIM","NÃO")</f>
        <v>NÃO</v>
      </c>
    </row>
    <row r="1540" spans="1:14" ht="15" customHeight="1">
      <c r="A1540" s="40">
        <v>8</v>
      </c>
      <c r="B1540" s="40" t="s">
        <v>1378</v>
      </c>
      <c r="C1540" s="40" t="s">
        <v>1379</v>
      </c>
      <c r="D1540" s="40">
        <v>930</v>
      </c>
      <c r="E1540" s="40" t="s">
        <v>1938</v>
      </c>
      <c r="F1540" s="40">
        <f>COUNTIFS(Detalhe_Registro!$A:$A,A1540,Detalhe_Registro!$D:$D,B1540)</f>
        <v>2</v>
      </c>
      <c r="G1540" s="63">
        <v>0.47058800000000001</v>
      </c>
      <c r="H1540" s="63">
        <v>0.30347600000000002</v>
      </c>
      <c r="I1540" s="62">
        <f>SUMIFS(Detalhe_Registro!$F:$F,Detalhe_Registro!$A:$A,A1540,Detalhe_Registro!$D:$D,B1540)</f>
        <v>241</v>
      </c>
      <c r="J1540" s="63">
        <f>SUMIFS(Detalhe_Registro!$G:$G,Detalhe_Registro!$A:$A,A1540,Detalhe_Registro!$D:$D,B1540)</f>
        <v>30.369999999999997</v>
      </c>
      <c r="K1540" s="40" t="str">
        <f>IF(G1540="","",IF(G1540&lt;Premissas!$C$8,"&lt; 1,00",IF(G1540&lt;Premissas!$C$9,"1,00 – 1,19",IF(G1540&lt;Premissas!$C$10,"1,20 – 1,39",IF(G1540&lt;Premissas!$C$11,"1,40 – 1,59",IF(G1540&lt;Premissas!$C$12,"1,60 – 1,99","≥ 2,00"))))))</f>
        <v>&lt; 1,00</v>
      </c>
      <c r="L1540" s="64">
        <f>IF(G1540="","",MIN(Premissas!$C$17,IF(G1540&lt;Premissas!$C$8,Premissas!$E$7,IF(G1540&lt;Premissas!$C$9,Premissas!$E$8,IF(G1540&lt;Premissas!$C$10,Premissas!$E$9,IF(G1540&lt;Premissas!$C$11,Premissas!$E$10,IF(G1540&lt;Premissas!$C$12,Premissas!$E$11,Premissas!$E$12)))))))</f>
        <v>0</v>
      </c>
      <c r="M1540" s="65">
        <f>IF(OR(L1540="",L1540=0),0,L1540/Premissas!$C$16)</f>
        <v>0</v>
      </c>
      <c r="N1540" s="40" t="str">
        <f>IF(L1540&gt;=Premissas!$C$17,"SIM","NÃO")</f>
        <v>NÃO</v>
      </c>
    </row>
    <row r="1541" spans="1:14" ht="15" customHeight="1">
      <c r="A1541" s="40">
        <v>8</v>
      </c>
      <c r="B1541" s="40" t="s">
        <v>1532</v>
      </c>
      <c r="C1541" s="40" t="s">
        <v>1533</v>
      </c>
      <c r="D1541" s="40">
        <v>930</v>
      </c>
      <c r="E1541" s="40" t="s">
        <v>19</v>
      </c>
      <c r="F1541" s="40">
        <f>COUNTIFS(Detalhe_Registro!$A:$A,A1541,Detalhe_Registro!$D:$D,B1541)</f>
        <v>1</v>
      </c>
      <c r="G1541" s="63">
        <v>1.545455</v>
      </c>
      <c r="H1541" s="63">
        <v>1.545455</v>
      </c>
      <c r="I1541" s="62">
        <f>SUMIFS(Detalhe_Registro!$F:$F,Detalhe_Registro!$A:$A,A1541,Detalhe_Registro!$D:$D,B1541)</f>
        <v>555</v>
      </c>
      <c r="J1541" s="63">
        <f>SUMIFS(Detalhe_Registro!$G:$G,Detalhe_Registro!$A:$A,A1541,Detalhe_Registro!$D:$D,B1541)</f>
        <v>16.420000000000002</v>
      </c>
      <c r="K1541" s="40" t="str">
        <f>IF(G1541="","",IF(G1541&lt;Premissas!$C$8,"&lt; 1,00",IF(G1541&lt;Premissas!$C$9,"1,00 – 1,19",IF(G1541&lt;Premissas!$C$10,"1,20 – 1,39",IF(G1541&lt;Premissas!$C$11,"1,40 – 1,59",IF(G1541&lt;Premissas!$C$12,"1,60 – 1,99","≥ 2,00"))))))</f>
        <v>1,40 – 1,59</v>
      </c>
      <c r="L1541" s="64">
        <f>IF(G1541="","",MIN(Premissas!$C$17,IF(G1541&lt;Premissas!$C$8,Premissas!$E$7,IF(G1541&lt;Premissas!$C$9,Premissas!$E$8,IF(G1541&lt;Premissas!$C$10,Premissas!$E$9,IF(G1541&lt;Premissas!$C$11,Premissas!$E$10,IF(G1541&lt;Premissas!$C$12,Premissas!$E$11,Premissas!$E$12)))))))</f>
        <v>350</v>
      </c>
      <c r="M1541" s="65">
        <f>IF(OR(L1541="",L1541=0),0,L1541/Premissas!$C$16)</f>
        <v>13.461538461538462</v>
      </c>
      <c r="N1541" s="40" t="str">
        <f>IF(L1541&gt;=Premissas!$C$17,"SIM","NÃO")</f>
        <v>NÃO</v>
      </c>
    </row>
    <row r="1542" spans="1:14" ht="15" customHeight="1">
      <c r="A1542" s="40">
        <v>8</v>
      </c>
      <c r="B1542" s="40" t="s">
        <v>1580</v>
      </c>
      <c r="C1542" s="40" t="s">
        <v>1581</v>
      </c>
      <c r="D1542" s="40">
        <v>930</v>
      </c>
      <c r="E1542" s="40" t="s">
        <v>21</v>
      </c>
      <c r="F1542" s="40">
        <f>COUNTIFS(Detalhe_Registro!$A:$A,A1542,Detalhe_Registro!$D:$D,B1542)</f>
        <v>1</v>
      </c>
      <c r="G1542" s="63">
        <v>2.1875</v>
      </c>
      <c r="H1542" s="63">
        <v>2.1875</v>
      </c>
      <c r="I1542" s="62">
        <f>SUMIFS(Detalhe_Registro!$F:$F,Detalhe_Registro!$A:$A,A1542,Detalhe_Registro!$D:$D,B1542)</f>
        <v>1964</v>
      </c>
      <c r="J1542" s="63">
        <f>SUMIFS(Detalhe_Registro!$G:$G,Detalhe_Registro!$A:$A,A1542,Detalhe_Registro!$D:$D,B1542)</f>
        <v>56.11</v>
      </c>
      <c r="K1542" s="40" t="str">
        <f>IF(G1542="","",IF(G1542&lt;Premissas!$C$8,"&lt; 1,00",IF(G1542&lt;Premissas!$C$9,"1,00 – 1,19",IF(G1542&lt;Premissas!$C$10,"1,20 – 1,39",IF(G1542&lt;Premissas!$C$11,"1,40 – 1,59",IF(G1542&lt;Premissas!$C$12,"1,60 – 1,99","≥ 2,00"))))))</f>
        <v>≥ 2,00</v>
      </c>
      <c r="L1542" s="64">
        <f>IF(G1542="","",MIN(Premissas!$C$17,IF(G1542&lt;Premissas!$C$8,Premissas!$E$7,IF(G1542&lt;Premissas!$C$9,Premissas!$E$8,IF(G1542&lt;Premissas!$C$10,Premissas!$E$9,IF(G1542&lt;Premissas!$C$11,Premissas!$E$10,IF(G1542&lt;Premissas!$C$12,Premissas!$E$11,Premissas!$E$12)))))))</f>
        <v>750</v>
      </c>
      <c r="M1542" s="65">
        <f>IF(OR(L1542="",L1542=0),0,L1542/Premissas!$C$16)</f>
        <v>28.846153846153847</v>
      </c>
      <c r="N1542" s="40" t="str">
        <f>IF(L1542&gt;=Premissas!$C$17,"SIM","NÃO")</f>
        <v>SIM</v>
      </c>
    </row>
    <row r="1543" spans="1:14" ht="15" customHeight="1">
      <c r="A1543" s="40">
        <v>8</v>
      </c>
      <c r="B1543" s="40" t="s">
        <v>1434</v>
      </c>
      <c r="C1543" s="40" t="s">
        <v>1435</v>
      </c>
      <c r="D1543" s="40">
        <v>930</v>
      </c>
      <c r="E1543" s="40" t="s">
        <v>1939</v>
      </c>
      <c r="F1543" s="40">
        <f>COUNTIFS(Detalhe_Registro!$A:$A,A1543,Detalhe_Registro!$D:$D,B1543)</f>
        <v>2</v>
      </c>
      <c r="G1543" s="63">
        <v>1.0625</v>
      </c>
      <c r="H1543" s="63">
        <v>0.82670500000000002</v>
      </c>
      <c r="I1543" s="62">
        <f>SUMIFS(Detalhe_Registro!$F:$F,Detalhe_Registro!$A:$A,A1543,Detalhe_Registro!$D:$D,B1543)</f>
        <v>247</v>
      </c>
      <c r="J1543" s="63">
        <f>SUMIFS(Detalhe_Registro!$G:$G,Detalhe_Registro!$A:$A,A1543,Detalhe_Registro!$D:$D,B1543)</f>
        <v>18.18</v>
      </c>
      <c r="K1543" s="40" t="str">
        <f>IF(G1543="","",IF(G1543&lt;Premissas!$C$8,"&lt; 1,00",IF(G1543&lt;Premissas!$C$9,"1,00 – 1,19",IF(G1543&lt;Premissas!$C$10,"1,20 – 1,39",IF(G1543&lt;Premissas!$C$11,"1,40 – 1,59",IF(G1543&lt;Premissas!$C$12,"1,60 – 1,99","≥ 2,00"))))))</f>
        <v>1,00 – 1,19</v>
      </c>
      <c r="L1543" s="64">
        <f>IF(G1543="","",MIN(Premissas!$C$17,IF(G1543&lt;Premissas!$C$8,Premissas!$E$7,IF(G1543&lt;Premissas!$C$9,Premissas!$E$8,IF(G1543&lt;Premissas!$C$10,Premissas!$E$9,IF(G1543&lt;Premissas!$C$11,Premissas!$E$10,IF(G1543&lt;Premissas!$C$12,Premissas!$E$11,Premissas!$E$12)))))))</f>
        <v>100</v>
      </c>
      <c r="M1543" s="65">
        <f>IF(OR(L1543="",L1543=0),0,L1543/Premissas!$C$16)</f>
        <v>3.8461538461538463</v>
      </c>
      <c r="N1543" s="40" t="str">
        <f>IF(L1543&gt;=Premissas!$C$17,"SIM","NÃO")</f>
        <v>NÃO</v>
      </c>
    </row>
    <row r="1544" spans="1:14" ht="15" customHeight="1">
      <c r="A1544" s="40">
        <v>8</v>
      </c>
      <c r="B1544" s="40" t="s">
        <v>1632</v>
      </c>
      <c r="C1544" s="40" t="s">
        <v>1633</v>
      </c>
      <c r="D1544" s="40">
        <v>930</v>
      </c>
      <c r="E1544" s="40" t="s">
        <v>1939</v>
      </c>
      <c r="F1544" s="40">
        <f>COUNTIFS(Detalhe_Registro!$A:$A,A1544,Detalhe_Registro!$D:$D,B1544)</f>
        <v>2</v>
      </c>
      <c r="G1544" s="63">
        <v>2.1875</v>
      </c>
      <c r="H1544" s="63">
        <v>2.139205</v>
      </c>
      <c r="I1544" s="62">
        <f>SUMIFS(Detalhe_Registro!$F:$F,Detalhe_Registro!$A:$A,A1544,Detalhe_Registro!$D:$D,B1544)</f>
        <v>783</v>
      </c>
      <c r="J1544" s="63">
        <f>SUMIFS(Detalhe_Registro!$G:$G,Detalhe_Registro!$A:$A,A1544,Detalhe_Registro!$D:$D,B1544)</f>
        <v>17.420000000000002</v>
      </c>
      <c r="K1544" s="40" t="str">
        <f>IF(G1544="","",IF(G1544&lt;Premissas!$C$8,"&lt; 1,00",IF(G1544&lt;Premissas!$C$9,"1,00 – 1,19",IF(G1544&lt;Premissas!$C$10,"1,20 – 1,39",IF(G1544&lt;Premissas!$C$11,"1,40 – 1,59",IF(G1544&lt;Premissas!$C$12,"1,60 – 1,99","≥ 2,00"))))))</f>
        <v>≥ 2,00</v>
      </c>
      <c r="L1544" s="64">
        <f>IF(G1544="","",MIN(Premissas!$C$17,IF(G1544&lt;Premissas!$C$8,Premissas!$E$7,IF(G1544&lt;Premissas!$C$9,Premissas!$E$8,IF(G1544&lt;Premissas!$C$10,Premissas!$E$9,IF(G1544&lt;Premissas!$C$11,Premissas!$E$10,IF(G1544&lt;Premissas!$C$12,Premissas!$E$11,Premissas!$E$12)))))))</f>
        <v>750</v>
      </c>
      <c r="M1544" s="65">
        <f>IF(OR(L1544="",L1544=0),0,L1544/Premissas!$C$16)</f>
        <v>28.846153846153847</v>
      </c>
      <c r="N1544" s="40" t="str">
        <f>IF(L1544&gt;=Premissas!$C$17,"SIM","NÃO")</f>
        <v>SIM</v>
      </c>
    </row>
    <row r="1545" spans="1:14" ht="15" customHeight="1">
      <c r="A1545" s="40">
        <v>8</v>
      </c>
      <c r="B1545" s="40" t="s">
        <v>1630</v>
      </c>
      <c r="C1545" s="40" t="s">
        <v>1631</v>
      </c>
      <c r="D1545" s="40">
        <v>930</v>
      </c>
      <c r="E1545" s="40" t="s">
        <v>22</v>
      </c>
      <c r="F1545" s="40">
        <f>COUNTIFS(Detalhe_Registro!$A:$A,A1545,Detalhe_Registro!$D:$D,B1545)</f>
        <v>1</v>
      </c>
      <c r="G1545" s="63">
        <v>1.55</v>
      </c>
      <c r="H1545" s="63">
        <v>1.55</v>
      </c>
      <c r="I1545" s="62">
        <f>SUMIFS(Detalhe_Registro!$F:$F,Detalhe_Registro!$A:$A,A1545,Detalhe_Registro!$D:$D,B1545)</f>
        <v>2060</v>
      </c>
      <c r="J1545" s="63">
        <f>SUMIFS(Detalhe_Registro!$G:$G,Detalhe_Registro!$A:$A,A1545,Detalhe_Registro!$D:$D,B1545)</f>
        <v>67.33</v>
      </c>
      <c r="K1545" s="40" t="str">
        <f>IF(G1545="","",IF(G1545&lt;Premissas!$C$8,"&lt; 1,00",IF(G1545&lt;Premissas!$C$9,"1,00 – 1,19",IF(G1545&lt;Premissas!$C$10,"1,20 – 1,39",IF(G1545&lt;Premissas!$C$11,"1,40 – 1,59",IF(G1545&lt;Premissas!$C$12,"1,60 – 1,99","≥ 2,00"))))))</f>
        <v>1,40 – 1,59</v>
      </c>
      <c r="L1545" s="64">
        <f>IF(G1545="","",MIN(Premissas!$C$17,IF(G1545&lt;Premissas!$C$8,Premissas!$E$7,IF(G1545&lt;Premissas!$C$9,Premissas!$E$8,IF(G1545&lt;Premissas!$C$10,Premissas!$E$9,IF(G1545&lt;Premissas!$C$11,Premissas!$E$10,IF(G1545&lt;Premissas!$C$12,Premissas!$E$11,Premissas!$E$12)))))))</f>
        <v>350</v>
      </c>
      <c r="M1545" s="65">
        <f>IF(OR(L1545="",L1545=0),0,L1545/Premissas!$C$16)</f>
        <v>13.461538461538462</v>
      </c>
      <c r="N1545" s="40" t="str">
        <f>IF(L1545&gt;=Premissas!$C$17,"SIM","NÃO")</f>
        <v>NÃO</v>
      </c>
    </row>
    <row r="1546" spans="1:14" ht="15" customHeight="1">
      <c r="A1546" s="40">
        <v>8</v>
      </c>
      <c r="B1546" s="40" t="s">
        <v>1768</v>
      </c>
      <c r="C1546" s="40" t="s">
        <v>1769</v>
      </c>
      <c r="D1546" s="40">
        <v>930</v>
      </c>
      <c r="E1546" s="40" t="s">
        <v>1938</v>
      </c>
      <c r="F1546" s="40">
        <f>COUNTIFS(Detalhe_Registro!$A:$A,A1546,Detalhe_Registro!$D:$D,B1546)</f>
        <v>2</v>
      </c>
      <c r="G1546" s="63">
        <v>1.058824</v>
      </c>
      <c r="H1546" s="63">
        <v>0.82486599999999999</v>
      </c>
      <c r="I1546" s="62">
        <f>SUMIFS(Detalhe_Registro!$F:$F,Detalhe_Registro!$A:$A,A1546,Detalhe_Registro!$D:$D,B1546)</f>
        <v>259</v>
      </c>
      <c r="J1546" s="63">
        <f>SUMIFS(Detalhe_Registro!$G:$G,Detalhe_Registro!$A:$A,A1546,Detalhe_Registro!$D:$D,B1546)</f>
        <v>18.64</v>
      </c>
      <c r="K1546" s="40" t="str">
        <f>IF(G1546="","",IF(G1546&lt;Premissas!$C$8,"&lt; 1,00",IF(G1546&lt;Premissas!$C$9,"1,00 – 1,19",IF(G1546&lt;Premissas!$C$10,"1,20 – 1,39",IF(G1546&lt;Premissas!$C$11,"1,40 – 1,59",IF(G1546&lt;Premissas!$C$12,"1,60 – 1,99","≥ 2,00"))))))</f>
        <v>1,00 – 1,19</v>
      </c>
      <c r="L1546" s="64">
        <f>IF(G1546="","",MIN(Premissas!$C$17,IF(G1546&lt;Premissas!$C$8,Premissas!$E$7,IF(G1546&lt;Premissas!$C$9,Premissas!$E$8,IF(G1546&lt;Premissas!$C$10,Premissas!$E$9,IF(G1546&lt;Premissas!$C$11,Premissas!$E$10,IF(G1546&lt;Premissas!$C$12,Premissas!$E$11,Premissas!$E$12)))))))</f>
        <v>100</v>
      </c>
      <c r="M1546" s="65">
        <f>IF(OR(L1546="",L1546=0),0,L1546/Premissas!$C$16)</f>
        <v>3.8461538461538463</v>
      </c>
      <c r="N1546" s="40" t="str">
        <f>IF(L1546&gt;=Premissas!$C$17,"SIM","NÃO")</f>
        <v>NÃO</v>
      </c>
    </row>
    <row r="1547" spans="1:14" ht="15" customHeight="1">
      <c r="A1547" s="40">
        <v>8</v>
      </c>
      <c r="B1547" s="40" t="s">
        <v>1696</v>
      </c>
      <c r="C1547" s="40" t="s">
        <v>1697</v>
      </c>
      <c r="D1547" s="40">
        <v>930</v>
      </c>
      <c r="E1547" s="40" t="s">
        <v>20</v>
      </c>
      <c r="F1547" s="40">
        <f>COUNTIFS(Detalhe_Registro!$A:$A,A1547,Detalhe_Registro!$D:$D,B1547)</f>
        <v>1</v>
      </c>
      <c r="G1547" s="63">
        <v>1.4117649999999999</v>
      </c>
      <c r="H1547" s="63">
        <v>1.4117649999999999</v>
      </c>
      <c r="I1547" s="62">
        <f>SUMIFS(Detalhe_Registro!$F:$F,Detalhe_Registro!$A:$A,A1547,Detalhe_Registro!$D:$D,B1547)</f>
        <v>3396</v>
      </c>
      <c r="J1547" s="63">
        <f>SUMIFS(Detalhe_Registro!$G:$G,Detalhe_Registro!$A:$A,A1547,Detalhe_Registro!$D:$D,B1547)</f>
        <v>139.94999999999999</v>
      </c>
      <c r="K1547" s="40" t="str">
        <f>IF(G1547="","",IF(G1547&lt;Premissas!$C$8,"&lt; 1,00",IF(G1547&lt;Premissas!$C$9,"1,00 – 1,19",IF(G1547&lt;Premissas!$C$10,"1,20 – 1,39",IF(G1547&lt;Premissas!$C$11,"1,40 – 1,59",IF(G1547&lt;Premissas!$C$12,"1,60 – 1,99","≥ 2,00"))))))</f>
        <v>1,40 – 1,59</v>
      </c>
      <c r="L1547" s="64">
        <f>IF(G1547="","",MIN(Premissas!$C$17,IF(G1547&lt;Premissas!$C$8,Premissas!$E$7,IF(G1547&lt;Premissas!$C$9,Premissas!$E$8,IF(G1547&lt;Premissas!$C$10,Premissas!$E$9,IF(G1547&lt;Premissas!$C$11,Premissas!$E$10,IF(G1547&lt;Premissas!$C$12,Premissas!$E$11,Premissas!$E$12)))))))</f>
        <v>350</v>
      </c>
      <c r="M1547" s="65">
        <f>IF(OR(L1547="",L1547=0),0,L1547/Premissas!$C$16)</f>
        <v>13.461538461538462</v>
      </c>
      <c r="N1547" s="40" t="str">
        <f>IF(L1547&gt;=Premissas!$C$17,"SIM","NÃO")</f>
        <v>NÃO</v>
      </c>
    </row>
    <row r="1548" spans="1:14" ht="15" customHeight="1">
      <c r="A1548" s="40">
        <v>8</v>
      </c>
      <c r="B1548" s="40" t="s">
        <v>1674</v>
      </c>
      <c r="C1548" s="40" t="s">
        <v>1675</v>
      </c>
      <c r="D1548" s="40">
        <v>930</v>
      </c>
      <c r="E1548" s="40" t="s">
        <v>19</v>
      </c>
      <c r="F1548" s="40">
        <f>COUNTIFS(Detalhe_Registro!$A:$A,A1548,Detalhe_Registro!$D:$D,B1548)</f>
        <v>1</v>
      </c>
      <c r="G1548" s="63">
        <v>2.4090910000000001</v>
      </c>
      <c r="H1548" s="63">
        <v>2.4090910000000001</v>
      </c>
      <c r="I1548" s="62">
        <f>SUMIFS(Detalhe_Registro!$F:$F,Detalhe_Registro!$A:$A,A1548,Detalhe_Registro!$D:$D,B1548)</f>
        <v>1238</v>
      </c>
      <c r="J1548" s="63">
        <f>SUMIFS(Detalhe_Registro!$G:$G,Detalhe_Registro!$A:$A,A1548,Detalhe_Registro!$D:$D,B1548)</f>
        <v>23.47</v>
      </c>
      <c r="K1548" s="40" t="str">
        <f>IF(G1548="","",IF(G1548&lt;Premissas!$C$8,"&lt; 1,00",IF(G1548&lt;Premissas!$C$9,"1,00 – 1,19",IF(G1548&lt;Premissas!$C$10,"1,20 – 1,39",IF(G1548&lt;Premissas!$C$11,"1,40 – 1,59",IF(G1548&lt;Premissas!$C$12,"1,60 – 1,99","≥ 2,00"))))))</f>
        <v>≥ 2,00</v>
      </c>
      <c r="L1548" s="64">
        <f>IF(G1548="","",MIN(Premissas!$C$17,IF(G1548&lt;Premissas!$C$8,Premissas!$E$7,IF(G1548&lt;Premissas!$C$9,Premissas!$E$8,IF(G1548&lt;Premissas!$C$10,Premissas!$E$9,IF(G1548&lt;Premissas!$C$11,Premissas!$E$10,IF(G1548&lt;Premissas!$C$12,Premissas!$E$11,Premissas!$E$12)))))))</f>
        <v>750</v>
      </c>
      <c r="M1548" s="65">
        <f>IF(OR(L1548="",L1548=0),0,L1548/Premissas!$C$16)</f>
        <v>28.846153846153847</v>
      </c>
      <c r="N1548" s="40" t="str">
        <f>IF(L1548&gt;=Premissas!$C$17,"SIM","NÃO")</f>
        <v>SIM</v>
      </c>
    </row>
    <row r="1549" spans="1:14" ht="15" customHeight="1">
      <c r="A1549" s="40">
        <v>8</v>
      </c>
      <c r="B1549" s="40" t="s">
        <v>1482</v>
      </c>
      <c r="C1549" s="40" t="s">
        <v>1483</v>
      </c>
      <c r="D1549" s="40">
        <v>930</v>
      </c>
      <c r="E1549" s="40" t="s">
        <v>22</v>
      </c>
      <c r="F1549" s="40">
        <f>COUNTIFS(Detalhe_Registro!$A:$A,A1549,Detalhe_Registro!$D:$D,B1549)</f>
        <v>1</v>
      </c>
      <c r="G1549" s="63">
        <v>0.9</v>
      </c>
      <c r="H1549" s="63">
        <v>0.9</v>
      </c>
      <c r="I1549" s="62">
        <f>SUMIFS(Detalhe_Registro!$F:$F,Detalhe_Registro!$A:$A,A1549,Detalhe_Registro!$D:$D,B1549)</f>
        <v>1268</v>
      </c>
      <c r="J1549" s="63">
        <f>SUMIFS(Detalhe_Registro!$G:$G,Detalhe_Registro!$A:$A,A1549,Detalhe_Registro!$D:$D,B1549)</f>
        <v>70.849999999999994</v>
      </c>
      <c r="K1549" s="40" t="str">
        <f>IF(G1549="","",IF(G1549&lt;Premissas!$C$8,"&lt; 1,00",IF(G1549&lt;Premissas!$C$9,"1,00 – 1,19",IF(G1549&lt;Premissas!$C$10,"1,20 – 1,39",IF(G1549&lt;Premissas!$C$11,"1,40 – 1,59",IF(G1549&lt;Premissas!$C$12,"1,60 – 1,99","≥ 2,00"))))))</f>
        <v>&lt; 1,00</v>
      </c>
      <c r="L1549" s="64">
        <f>IF(G1549="","",MIN(Premissas!$C$17,IF(G1549&lt;Premissas!$C$8,Premissas!$E$7,IF(G1549&lt;Premissas!$C$9,Premissas!$E$8,IF(G1549&lt;Premissas!$C$10,Premissas!$E$9,IF(G1549&lt;Premissas!$C$11,Premissas!$E$10,IF(G1549&lt;Premissas!$C$12,Premissas!$E$11,Premissas!$E$12)))))))</f>
        <v>0</v>
      </c>
      <c r="M1549" s="65">
        <f>IF(OR(L1549="",L1549=0),0,L1549/Premissas!$C$16)</f>
        <v>0</v>
      </c>
      <c r="N1549" s="40" t="str">
        <f>IF(L1549&gt;=Premissas!$C$17,"SIM","NÃO")</f>
        <v>NÃO</v>
      </c>
    </row>
    <row r="1550" spans="1:14" ht="15" customHeight="1">
      <c r="A1550" s="40">
        <v>8</v>
      </c>
      <c r="B1550" s="40" t="s">
        <v>1592</v>
      </c>
      <c r="C1550" s="40" t="s">
        <v>1593</v>
      </c>
      <c r="D1550" s="40">
        <v>930</v>
      </c>
      <c r="E1550" s="40" t="s">
        <v>20</v>
      </c>
      <c r="F1550" s="40">
        <f>COUNTIFS(Detalhe_Registro!$A:$A,A1550,Detalhe_Registro!$D:$D,B1550)</f>
        <v>1</v>
      </c>
      <c r="G1550" s="63">
        <v>3.1176469999999998</v>
      </c>
      <c r="H1550" s="63">
        <v>3.1176469999999998</v>
      </c>
      <c r="I1550" s="62">
        <f>SUMIFS(Detalhe_Registro!$F:$F,Detalhe_Registro!$A:$A,A1550,Detalhe_Registro!$D:$D,B1550)</f>
        <v>326</v>
      </c>
      <c r="J1550" s="63">
        <f>SUMIFS(Detalhe_Registro!$G:$G,Detalhe_Registro!$A:$A,A1550,Detalhe_Registro!$D:$D,B1550)</f>
        <v>6.15</v>
      </c>
      <c r="K1550" s="40" t="str">
        <f>IF(G1550="","",IF(G1550&lt;Premissas!$C$8,"&lt; 1,00",IF(G1550&lt;Premissas!$C$9,"1,00 – 1,19",IF(G1550&lt;Premissas!$C$10,"1,20 – 1,39",IF(G1550&lt;Premissas!$C$11,"1,40 – 1,59",IF(G1550&lt;Premissas!$C$12,"1,60 – 1,99","≥ 2,00"))))))</f>
        <v>≥ 2,00</v>
      </c>
      <c r="L1550" s="64">
        <f>IF(G1550="","",MIN(Premissas!$C$17,IF(G1550&lt;Premissas!$C$8,Premissas!$E$7,IF(G1550&lt;Premissas!$C$9,Premissas!$E$8,IF(G1550&lt;Premissas!$C$10,Premissas!$E$9,IF(G1550&lt;Premissas!$C$11,Premissas!$E$10,IF(G1550&lt;Premissas!$C$12,Premissas!$E$11,Premissas!$E$12)))))))</f>
        <v>750</v>
      </c>
      <c r="M1550" s="65">
        <f>IF(OR(L1550="",L1550=0),0,L1550/Premissas!$C$16)</f>
        <v>28.846153846153847</v>
      </c>
      <c r="N1550" s="40" t="str">
        <f>IF(L1550&gt;=Premissas!$C$17,"SIM","NÃO")</f>
        <v>SIM</v>
      </c>
    </row>
    <row r="1551" spans="1:14" ht="15" customHeight="1">
      <c r="A1551" s="40">
        <v>8</v>
      </c>
      <c r="B1551" s="40" t="s">
        <v>1416</v>
      </c>
      <c r="C1551" s="40" t="s">
        <v>1417</v>
      </c>
      <c r="D1551" s="40">
        <v>930</v>
      </c>
      <c r="E1551" s="40" t="s">
        <v>22</v>
      </c>
      <c r="F1551" s="40">
        <f>COUNTIFS(Detalhe_Registro!$A:$A,A1551,Detalhe_Registro!$D:$D,B1551)</f>
        <v>1</v>
      </c>
      <c r="G1551" s="63">
        <v>0.45</v>
      </c>
      <c r="H1551" s="63">
        <v>0.45</v>
      </c>
      <c r="I1551" s="62">
        <f>SUMIFS(Detalhe_Registro!$F:$F,Detalhe_Registro!$A:$A,A1551,Detalhe_Registro!$D:$D,B1551)</f>
        <v>735</v>
      </c>
      <c r="J1551" s="63">
        <f>SUMIFS(Detalhe_Registro!$G:$G,Detalhe_Registro!$A:$A,A1551,Detalhe_Registro!$D:$D,B1551)</f>
        <v>78.56</v>
      </c>
      <c r="K1551" s="40" t="str">
        <f>IF(G1551="","",IF(G1551&lt;Premissas!$C$8,"&lt; 1,00",IF(G1551&lt;Premissas!$C$9,"1,00 – 1,19",IF(G1551&lt;Premissas!$C$10,"1,20 – 1,39",IF(G1551&lt;Premissas!$C$11,"1,40 – 1,59",IF(G1551&lt;Premissas!$C$12,"1,60 – 1,99","≥ 2,00"))))))</f>
        <v>&lt; 1,00</v>
      </c>
      <c r="L1551" s="64">
        <f>IF(G1551="","",MIN(Premissas!$C$17,IF(G1551&lt;Premissas!$C$8,Premissas!$E$7,IF(G1551&lt;Premissas!$C$9,Premissas!$E$8,IF(G1551&lt;Premissas!$C$10,Premissas!$E$9,IF(G1551&lt;Premissas!$C$11,Premissas!$E$10,IF(G1551&lt;Premissas!$C$12,Premissas!$E$11,Premissas!$E$12)))))))</f>
        <v>0</v>
      </c>
      <c r="M1551" s="65">
        <f>IF(OR(L1551="",L1551=0),0,L1551/Premissas!$C$16)</f>
        <v>0</v>
      </c>
      <c r="N1551" s="40" t="str">
        <f>IF(L1551&gt;=Premissas!$C$17,"SIM","NÃO")</f>
        <v>NÃO</v>
      </c>
    </row>
    <row r="1552" spans="1:14" ht="15" customHeight="1">
      <c r="A1552" s="40">
        <v>8</v>
      </c>
      <c r="B1552" s="40" t="s">
        <v>1380</v>
      </c>
      <c r="C1552" s="40" t="s">
        <v>1381</v>
      </c>
      <c r="D1552" s="40">
        <v>930</v>
      </c>
      <c r="E1552" s="40" t="s">
        <v>19</v>
      </c>
      <c r="F1552" s="40">
        <f>COUNTIFS(Detalhe_Registro!$A:$A,A1552,Detalhe_Registro!$D:$D,B1552)</f>
        <v>1</v>
      </c>
      <c r="G1552" s="63">
        <v>1.2272730000000001</v>
      </c>
      <c r="H1552" s="63">
        <v>1.2272730000000001</v>
      </c>
      <c r="I1552" s="62">
        <f>SUMIFS(Detalhe_Registro!$F:$F,Detalhe_Registro!$A:$A,A1552,Detalhe_Registro!$D:$D,B1552)</f>
        <v>326</v>
      </c>
      <c r="J1552" s="63">
        <f>SUMIFS(Detalhe_Registro!$G:$G,Detalhe_Registro!$A:$A,A1552,Detalhe_Registro!$D:$D,B1552)</f>
        <v>12.14</v>
      </c>
      <c r="K1552" s="40" t="str">
        <f>IF(G1552="","",IF(G1552&lt;Premissas!$C$8,"&lt; 1,00",IF(G1552&lt;Premissas!$C$9,"1,00 – 1,19",IF(G1552&lt;Premissas!$C$10,"1,20 – 1,39",IF(G1552&lt;Premissas!$C$11,"1,40 – 1,59",IF(G1552&lt;Premissas!$C$12,"1,60 – 1,99","≥ 2,00"))))))</f>
        <v>1,20 – 1,39</v>
      </c>
      <c r="L1552" s="64">
        <f>IF(G1552="","",MIN(Premissas!$C$17,IF(G1552&lt;Premissas!$C$8,Premissas!$E$7,IF(G1552&lt;Premissas!$C$9,Premissas!$E$8,IF(G1552&lt;Premissas!$C$10,Premissas!$E$9,IF(G1552&lt;Premissas!$C$11,Premissas!$E$10,IF(G1552&lt;Premissas!$C$12,Premissas!$E$11,Premissas!$E$12)))))))</f>
        <v>200</v>
      </c>
      <c r="M1552" s="65">
        <f>IF(OR(L1552="",L1552=0),0,L1552/Premissas!$C$16)</f>
        <v>7.6923076923076925</v>
      </c>
      <c r="N1552" s="40" t="str">
        <f>IF(L1552&gt;=Premissas!$C$17,"SIM","NÃO")</f>
        <v>NÃO</v>
      </c>
    </row>
    <row r="1553" spans="1:14" ht="15" customHeight="1">
      <c r="A1553" s="40">
        <v>8</v>
      </c>
      <c r="B1553" s="40" t="s">
        <v>1422</v>
      </c>
      <c r="C1553" s="40" t="s">
        <v>1423</v>
      </c>
      <c r="D1553" s="40">
        <v>930</v>
      </c>
      <c r="E1553" s="40" t="s">
        <v>22</v>
      </c>
      <c r="F1553" s="40">
        <f>COUNTIFS(Detalhe_Registro!$A:$A,A1553,Detalhe_Registro!$D:$D,B1553)</f>
        <v>1</v>
      </c>
      <c r="G1553" s="63">
        <v>9.25</v>
      </c>
      <c r="H1553" s="63">
        <v>9.25</v>
      </c>
      <c r="I1553" s="62">
        <f>SUMIFS(Detalhe_Registro!$F:$F,Detalhe_Registro!$A:$A,A1553,Detalhe_Registro!$D:$D,B1553)</f>
        <v>3036</v>
      </c>
      <c r="J1553" s="63">
        <f>SUMIFS(Detalhe_Registro!$G:$G,Detalhe_Registro!$A:$A,A1553,Detalhe_Registro!$D:$D,B1553)</f>
        <v>16.41</v>
      </c>
      <c r="K1553" s="40" t="str">
        <f>IF(G1553="","",IF(G1553&lt;Premissas!$C$8,"&lt; 1,00",IF(G1553&lt;Premissas!$C$9,"1,00 – 1,19",IF(G1553&lt;Premissas!$C$10,"1,20 – 1,39",IF(G1553&lt;Premissas!$C$11,"1,40 – 1,59",IF(G1553&lt;Premissas!$C$12,"1,60 – 1,99","≥ 2,00"))))))</f>
        <v>≥ 2,00</v>
      </c>
      <c r="L1553" s="64">
        <f>IF(G1553="","",MIN(Premissas!$C$17,IF(G1553&lt;Premissas!$C$8,Premissas!$E$7,IF(G1553&lt;Premissas!$C$9,Premissas!$E$8,IF(G1553&lt;Premissas!$C$10,Premissas!$E$9,IF(G1553&lt;Premissas!$C$11,Premissas!$E$10,IF(G1553&lt;Premissas!$C$12,Premissas!$E$11,Premissas!$E$12)))))))</f>
        <v>750</v>
      </c>
      <c r="M1553" s="65">
        <f>IF(OR(L1553="",L1553=0),0,L1553/Premissas!$C$16)</f>
        <v>28.846153846153847</v>
      </c>
      <c r="N1553" s="40" t="str">
        <f>IF(L1553&gt;=Premissas!$C$17,"SIM","NÃO")</f>
        <v>SIM</v>
      </c>
    </row>
    <row r="1554" spans="1:14" ht="15" customHeight="1">
      <c r="A1554" s="40">
        <v>8</v>
      </c>
      <c r="B1554" s="40" t="s">
        <v>1350</v>
      </c>
      <c r="C1554" s="40" t="s">
        <v>1351</v>
      </c>
      <c r="D1554" s="40">
        <v>930</v>
      </c>
      <c r="E1554" s="40" t="s">
        <v>20</v>
      </c>
      <c r="F1554" s="40">
        <f>COUNTIFS(Detalhe_Registro!$A:$A,A1554,Detalhe_Registro!$D:$D,B1554)</f>
        <v>1</v>
      </c>
      <c r="G1554" s="63">
        <v>1.5882350000000001</v>
      </c>
      <c r="H1554" s="63">
        <v>1.5882350000000001</v>
      </c>
      <c r="I1554" s="62">
        <f>SUMIFS(Detalhe_Registro!$F:$F,Detalhe_Registro!$A:$A,A1554,Detalhe_Registro!$D:$D,B1554)</f>
        <v>3214</v>
      </c>
      <c r="J1554" s="63">
        <f>SUMIFS(Detalhe_Registro!$G:$G,Detalhe_Registro!$A:$A,A1554,Detalhe_Registro!$D:$D,B1554)</f>
        <v>119.91</v>
      </c>
      <c r="K1554" s="40" t="str">
        <f>IF(G1554="","",IF(G1554&lt;Premissas!$C$8,"&lt; 1,00",IF(G1554&lt;Premissas!$C$9,"1,00 – 1,19",IF(G1554&lt;Premissas!$C$10,"1,20 – 1,39",IF(G1554&lt;Premissas!$C$11,"1,40 – 1,59",IF(G1554&lt;Premissas!$C$12,"1,60 – 1,99","≥ 2,00"))))))</f>
        <v>1,40 – 1,59</v>
      </c>
      <c r="L1554" s="64">
        <f>IF(G1554="","",MIN(Premissas!$C$17,IF(G1554&lt;Premissas!$C$8,Premissas!$E$7,IF(G1554&lt;Premissas!$C$9,Premissas!$E$8,IF(G1554&lt;Premissas!$C$10,Premissas!$E$9,IF(G1554&lt;Premissas!$C$11,Premissas!$E$10,IF(G1554&lt;Premissas!$C$12,Premissas!$E$11,Premissas!$E$12)))))))</f>
        <v>350</v>
      </c>
      <c r="M1554" s="65">
        <f>IF(OR(L1554="",L1554=0),0,L1554/Premissas!$C$16)</f>
        <v>13.461538461538462</v>
      </c>
      <c r="N1554" s="40" t="str">
        <f>IF(L1554&gt;=Premissas!$C$17,"SIM","NÃO")</f>
        <v>NÃO</v>
      </c>
    </row>
    <row r="1555" spans="1:14" ht="15" customHeight="1">
      <c r="A1555" s="40">
        <v>8</v>
      </c>
      <c r="B1555" s="40" t="s">
        <v>1476</v>
      </c>
      <c r="C1555" s="40" t="s">
        <v>1477</v>
      </c>
      <c r="D1555" s="40">
        <v>930</v>
      </c>
      <c r="E1555" s="40" t="s">
        <v>20</v>
      </c>
      <c r="F1555" s="40">
        <f>COUNTIFS(Detalhe_Registro!$A:$A,A1555,Detalhe_Registro!$D:$D,B1555)</f>
        <v>1</v>
      </c>
      <c r="G1555" s="63">
        <v>4.7647060000000003</v>
      </c>
      <c r="H1555" s="63">
        <v>4.7647060000000003</v>
      </c>
      <c r="I1555" s="62">
        <f>SUMIFS(Detalhe_Registro!$F:$F,Detalhe_Registro!$A:$A,A1555,Detalhe_Registro!$D:$D,B1555)</f>
        <v>6372</v>
      </c>
      <c r="J1555" s="63">
        <f>SUMIFS(Detalhe_Registro!$G:$G,Detalhe_Registro!$A:$A,A1555,Detalhe_Registro!$D:$D,B1555)</f>
        <v>78.48</v>
      </c>
      <c r="K1555" s="40" t="str">
        <f>IF(G1555="","",IF(G1555&lt;Premissas!$C$8,"&lt; 1,00",IF(G1555&lt;Premissas!$C$9,"1,00 – 1,19",IF(G1555&lt;Premissas!$C$10,"1,20 – 1,39",IF(G1555&lt;Premissas!$C$11,"1,40 – 1,59",IF(G1555&lt;Premissas!$C$12,"1,60 – 1,99","≥ 2,00"))))))</f>
        <v>≥ 2,00</v>
      </c>
      <c r="L1555" s="64">
        <f>IF(G1555="","",MIN(Premissas!$C$17,IF(G1555&lt;Premissas!$C$8,Premissas!$E$7,IF(G1555&lt;Premissas!$C$9,Premissas!$E$8,IF(G1555&lt;Premissas!$C$10,Premissas!$E$9,IF(G1555&lt;Premissas!$C$11,Premissas!$E$10,IF(G1555&lt;Premissas!$C$12,Premissas!$E$11,Premissas!$E$12)))))))</f>
        <v>750</v>
      </c>
      <c r="M1555" s="65">
        <f>IF(OR(L1555="",L1555=0),0,L1555/Premissas!$C$16)</f>
        <v>28.846153846153847</v>
      </c>
      <c r="N1555" s="40" t="str">
        <f>IF(L1555&gt;=Premissas!$C$17,"SIM","NÃO")</f>
        <v>SIM</v>
      </c>
    </row>
    <row r="1556" spans="1:14" ht="15" customHeight="1">
      <c r="A1556" s="40">
        <v>8</v>
      </c>
      <c r="B1556" s="40" t="s">
        <v>1796</v>
      </c>
      <c r="C1556" s="40" t="s">
        <v>1797</v>
      </c>
      <c r="D1556" s="40">
        <v>930</v>
      </c>
      <c r="E1556" s="40" t="s">
        <v>20</v>
      </c>
      <c r="F1556" s="40">
        <f>COUNTIFS(Detalhe_Registro!$A:$A,A1556,Detalhe_Registro!$D:$D,B1556)</f>
        <v>1</v>
      </c>
      <c r="G1556" s="63">
        <v>0.17647099999999999</v>
      </c>
      <c r="H1556" s="63">
        <v>0.17647099999999999</v>
      </c>
      <c r="I1556" s="62">
        <f>SUMIFS(Detalhe_Registro!$F:$F,Detalhe_Registro!$A:$A,A1556,Detalhe_Registro!$D:$D,B1556)</f>
        <v>5</v>
      </c>
      <c r="J1556" s="63">
        <f>SUMIFS(Detalhe_Registro!$G:$G,Detalhe_Registro!$A:$A,A1556,Detalhe_Registro!$D:$D,B1556)</f>
        <v>1.99</v>
      </c>
      <c r="K1556" s="40" t="str">
        <f>IF(G1556="","",IF(G1556&lt;Premissas!$C$8,"&lt; 1,00",IF(G1556&lt;Premissas!$C$9,"1,00 – 1,19",IF(G1556&lt;Premissas!$C$10,"1,20 – 1,39",IF(G1556&lt;Premissas!$C$11,"1,40 – 1,59",IF(G1556&lt;Premissas!$C$12,"1,60 – 1,99","≥ 2,00"))))))</f>
        <v>&lt; 1,00</v>
      </c>
      <c r="L1556" s="64">
        <f>IF(G1556="","",MIN(Premissas!$C$17,IF(G1556&lt;Premissas!$C$8,Premissas!$E$7,IF(G1556&lt;Premissas!$C$9,Premissas!$E$8,IF(G1556&lt;Premissas!$C$10,Premissas!$E$9,IF(G1556&lt;Premissas!$C$11,Premissas!$E$10,IF(G1556&lt;Premissas!$C$12,Premissas!$E$11,Premissas!$E$12)))))))</f>
        <v>0</v>
      </c>
      <c r="M1556" s="65">
        <f>IF(OR(L1556="",L1556=0),0,L1556/Premissas!$C$16)</f>
        <v>0</v>
      </c>
      <c r="N1556" s="40" t="str">
        <f>IF(L1556&gt;=Premissas!$C$17,"SIM","NÃO")</f>
        <v>NÃO</v>
      </c>
    </row>
    <row r="1557" spans="1:14" ht="15" customHeight="1">
      <c r="A1557" s="40">
        <v>8</v>
      </c>
      <c r="B1557" s="40" t="s">
        <v>1654</v>
      </c>
      <c r="C1557" s="40" t="s">
        <v>1655</v>
      </c>
      <c r="D1557" s="40">
        <v>930</v>
      </c>
      <c r="E1557" s="40" t="s">
        <v>19</v>
      </c>
      <c r="F1557" s="40">
        <f>COUNTIFS(Detalhe_Registro!$A:$A,A1557,Detalhe_Registro!$D:$D,B1557)</f>
        <v>1</v>
      </c>
      <c r="G1557" s="63">
        <v>0.72727299999999995</v>
      </c>
      <c r="H1557" s="63">
        <v>0.72727299999999995</v>
      </c>
      <c r="I1557" s="62">
        <f>SUMIFS(Detalhe_Registro!$F:$F,Detalhe_Registro!$A:$A,A1557,Detalhe_Registro!$D:$D,B1557)</f>
        <v>1634</v>
      </c>
      <c r="J1557" s="63">
        <f>SUMIFS(Detalhe_Registro!$G:$G,Detalhe_Registro!$A:$A,A1557,Detalhe_Registro!$D:$D,B1557)</f>
        <v>100.95</v>
      </c>
      <c r="K1557" s="40" t="str">
        <f>IF(G1557="","",IF(G1557&lt;Premissas!$C$8,"&lt; 1,00",IF(G1557&lt;Premissas!$C$9,"1,00 – 1,19",IF(G1557&lt;Premissas!$C$10,"1,20 – 1,39",IF(G1557&lt;Premissas!$C$11,"1,40 – 1,59",IF(G1557&lt;Premissas!$C$12,"1,60 – 1,99","≥ 2,00"))))))</f>
        <v>&lt; 1,00</v>
      </c>
      <c r="L1557" s="64">
        <f>IF(G1557="","",MIN(Premissas!$C$17,IF(G1557&lt;Premissas!$C$8,Premissas!$E$7,IF(G1557&lt;Premissas!$C$9,Premissas!$E$8,IF(G1557&lt;Premissas!$C$10,Premissas!$E$9,IF(G1557&lt;Premissas!$C$11,Premissas!$E$10,IF(G1557&lt;Premissas!$C$12,Premissas!$E$11,Premissas!$E$12)))))))</f>
        <v>0</v>
      </c>
      <c r="M1557" s="65">
        <f>IF(OR(L1557="",L1557=0),0,L1557/Premissas!$C$16)</f>
        <v>0</v>
      </c>
      <c r="N1557" s="40" t="str">
        <f>IF(L1557&gt;=Premissas!$C$17,"SIM","NÃO")</f>
        <v>NÃO</v>
      </c>
    </row>
    <row r="1558" spans="1:14" ht="15" customHeight="1">
      <c r="A1558" s="40">
        <v>8</v>
      </c>
      <c r="B1558" s="40" t="s">
        <v>1542</v>
      </c>
      <c r="C1558" s="40" t="s">
        <v>1543</v>
      </c>
      <c r="D1558" s="40">
        <v>930</v>
      </c>
      <c r="E1558" s="40" t="s">
        <v>19</v>
      </c>
      <c r="F1558" s="40">
        <f>COUNTIFS(Detalhe_Registro!$A:$A,A1558,Detalhe_Registro!$D:$D,B1558)</f>
        <v>1</v>
      </c>
      <c r="G1558" s="63">
        <v>1.7272730000000001</v>
      </c>
      <c r="H1558" s="63">
        <v>1.7272730000000001</v>
      </c>
      <c r="I1558" s="62">
        <f>SUMIFS(Detalhe_Registro!$F:$F,Detalhe_Registro!$A:$A,A1558,Detalhe_Registro!$D:$D,B1558)</f>
        <v>135</v>
      </c>
      <c r="J1558" s="63">
        <f>SUMIFS(Detalhe_Registro!$G:$G,Detalhe_Registro!$A:$A,A1558,Detalhe_Registro!$D:$D,B1558)</f>
        <v>3.52</v>
      </c>
      <c r="K1558" s="40" t="str">
        <f>IF(G1558="","",IF(G1558&lt;Premissas!$C$8,"&lt; 1,00",IF(G1558&lt;Premissas!$C$9,"1,00 – 1,19",IF(G1558&lt;Premissas!$C$10,"1,20 – 1,39",IF(G1558&lt;Premissas!$C$11,"1,40 – 1,59",IF(G1558&lt;Premissas!$C$12,"1,60 – 1,99","≥ 2,00"))))))</f>
        <v>1,60 – 1,99</v>
      </c>
      <c r="L1558" s="64">
        <f>IF(G1558="","",MIN(Premissas!$C$17,IF(G1558&lt;Premissas!$C$8,Premissas!$E$7,IF(G1558&lt;Premissas!$C$9,Premissas!$E$8,IF(G1558&lt;Premissas!$C$10,Premissas!$E$9,IF(G1558&lt;Premissas!$C$11,Premissas!$E$10,IF(G1558&lt;Premissas!$C$12,Premissas!$E$11,Premissas!$E$12)))))))</f>
        <v>500</v>
      </c>
      <c r="M1558" s="65">
        <f>IF(OR(L1558="",L1558=0),0,L1558/Premissas!$C$16)</f>
        <v>19.23076923076923</v>
      </c>
      <c r="N1558" s="40" t="str">
        <f>IF(L1558&gt;=Premissas!$C$17,"SIM","NÃO")</f>
        <v>NÃO</v>
      </c>
    </row>
    <row r="1559" spans="1:14" ht="15" customHeight="1">
      <c r="A1559" s="40">
        <v>8</v>
      </c>
      <c r="B1559" s="40" t="s">
        <v>1514</v>
      </c>
      <c r="C1559" s="40" t="s">
        <v>1515</v>
      </c>
      <c r="D1559" s="40">
        <v>930</v>
      </c>
      <c r="E1559" s="40" t="s">
        <v>22</v>
      </c>
      <c r="F1559" s="40">
        <f>COUNTIFS(Detalhe_Registro!$A:$A,A1559,Detalhe_Registro!$D:$D,B1559)</f>
        <v>1</v>
      </c>
      <c r="G1559" s="63">
        <v>0.5</v>
      </c>
      <c r="H1559" s="63">
        <v>0.5</v>
      </c>
      <c r="I1559" s="62">
        <f>SUMIFS(Detalhe_Registro!$F:$F,Detalhe_Registro!$A:$A,A1559,Detalhe_Registro!$D:$D,B1559)</f>
        <v>519</v>
      </c>
      <c r="J1559" s="63">
        <f>SUMIFS(Detalhe_Registro!$G:$G,Detalhe_Registro!$A:$A,A1559,Detalhe_Registro!$D:$D,B1559)</f>
        <v>51.02</v>
      </c>
      <c r="K1559" s="40" t="str">
        <f>IF(G1559="","",IF(G1559&lt;Premissas!$C$8,"&lt; 1,00",IF(G1559&lt;Premissas!$C$9,"1,00 – 1,19",IF(G1559&lt;Premissas!$C$10,"1,20 – 1,39",IF(G1559&lt;Premissas!$C$11,"1,40 – 1,59",IF(G1559&lt;Premissas!$C$12,"1,60 – 1,99","≥ 2,00"))))))</f>
        <v>&lt; 1,00</v>
      </c>
      <c r="L1559" s="64">
        <f>IF(G1559="","",MIN(Premissas!$C$17,IF(G1559&lt;Premissas!$C$8,Premissas!$E$7,IF(G1559&lt;Premissas!$C$9,Premissas!$E$8,IF(G1559&lt;Premissas!$C$10,Premissas!$E$9,IF(G1559&lt;Premissas!$C$11,Premissas!$E$10,IF(G1559&lt;Premissas!$C$12,Premissas!$E$11,Premissas!$E$12)))))))</f>
        <v>0</v>
      </c>
      <c r="M1559" s="65">
        <f>IF(OR(L1559="",L1559=0),0,L1559/Premissas!$C$16)</f>
        <v>0</v>
      </c>
      <c r="N1559" s="40" t="str">
        <f>IF(L1559&gt;=Premissas!$C$17,"SIM","NÃO")</f>
        <v>NÃO</v>
      </c>
    </row>
    <row r="1560" spans="1:14" ht="15" customHeight="1">
      <c r="A1560" s="40">
        <v>8</v>
      </c>
      <c r="B1560" s="40" t="s">
        <v>1556</v>
      </c>
      <c r="C1560" s="40" t="s">
        <v>1557</v>
      </c>
      <c r="D1560" s="40">
        <v>930</v>
      </c>
      <c r="E1560" s="40" t="s">
        <v>19</v>
      </c>
      <c r="F1560" s="40">
        <f>COUNTIFS(Detalhe_Registro!$A:$A,A1560,Detalhe_Registro!$D:$D,B1560)</f>
        <v>1</v>
      </c>
      <c r="G1560" s="63">
        <v>0.45454499999999998</v>
      </c>
      <c r="H1560" s="63">
        <v>0.45454499999999998</v>
      </c>
      <c r="I1560" s="62">
        <f>SUMIFS(Detalhe_Registro!$F:$F,Detalhe_Registro!$A:$A,A1560,Detalhe_Registro!$D:$D,B1560)</f>
        <v>269</v>
      </c>
      <c r="J1560" s="63">
        <f>SUMIFS(Detalhe_Registro!$G:$G,Detalhe_Registro!$A:$A,A1560,Detalhe_Registro!$D:$D,B1560)</f>
        <v>26.11</v>
      </c>
      <c r="K1560" s="40" t="str">
        <f>IF(G1560="","",IF(G1560&lt;Premissas!$C$8,"&lt; 1,00",IF(G1560&lt;Premissas!$C$9,"1,00 – 1,19",IF(G1560&lt;Premissas!$C$10,"1,20 – 1,39",IF(G1560&lt;Premissas!$C$11,"1,40 – 1,59",IF(G1560&lt;Premissas!$C$12,"1,60 – 1,99","≥ 2,00"))))))</f>
        <v>&lt; 1,00</v>
      </c>
      <c r="L1560" s="64">
        <f>IF(G1560="","",MIN(Premissas!$C$17,IF(G1560&lt;Premissas!$C$8,Premissas!$E$7,IF(G1560&lt;Premissas!$C$9,Premissas!$E$8,IF(G1560&lt;Premissas!$C$10,Premissas!$E$9,IF(G1560&lt;Premissas!$C$11,Premissas!$E$10,IF(G1560&lt;Premissas!$C$12,Premissas!$E$11,Premissas!$E$12)))))))</f>
        <v>0</v>
      </c>
      <c r="M1560" s="65">
        <f>IF(OR(L1560="",L1560=0),0,L1560/Premissas!$C$16)</f>
        <v>0</v>
      </c>
      <c r="N1560" s="40" t="str">
        <f>IF(L1560&gt;=Premissas!$C$17,"SIM","NÃO")</f>
        <v>NÃO</v>
      </c>
    </row>
    <row r="1561" spans="1:14" ht="15" customHeight="1">
      <c r="A1561" s="40">
        <v>8</v>
      </c>
      <c r="B1561" s="40" t="s">
        <v>1594</v>
      </c>
      <c r="C1561" s="40" t="s">
        <v>1595</v>
      </c>
      <c r="D1561" s="40">
        <v>930</v>
      </c>
      <c r="E1561" s="40" t="s">
        <v>21</v>
      </c>
      <c r="F1561" s="40">
        <f>COUNTIFS(Detalhe_Registro!$A:$A,A1561,Detalhe_Registro!$D:$D,B1561)</f>
        <v>1</v>
      </c>
      <c r="G1561" s="63">
        <v>0.625</v>
      </c>
      <c r="H1561" s="63">
        <v>0.625</v>
      </c>
      <c r="I1561" s="62">
        <f>SUMIFS(Detalhe_Registro!$F:$F,Detalhe_Registro!$A:$A,A1561,Detalhe_Registro!$D:$D,B1561)</f>
        <v>86</v>
      </c>
      <c r="J1561" s="63">
        <f>SUMIFS(Detalhe_Registro!$G:$G,Detalhe_Registro!$A:$A,A1561,Detalhe_Registro!$D:$D,B1561)</f>
        <v>8.24</v>
      </c>
      <c r="K1561" s="40" t="str">
        <f>IF(G1561="","",IF(G1561&lt;Premissas!$C$8,"&lt; 1,00",IF(G1561&lt;Premissas!$C$9,"1,00 – 1,19",IF(G1561&lt;Premissas!$C$10,"1,20 – 1,39",IF(G1561&lt;Premissas!$C$11,"1,40 – 1,59",IF(G1561&lt;Premissas!$C$12,"1,60 – 1,99","≥ 2,00"))))))</f>
        <v>&lt; 1,00</v>
      </c>
      <c r="L1561" s="64">
        <f>IF(G1561="","",MIN(Premissas!$C$17,IF(G1561&lt;Premissas!$C$8,Premissas!$E$7,IF(G1561&lt;Premissas!$C$9,Premissas!$E$8,IF(G1561&lt;Premissas!$C$10,Premissas!$E$9,IF(G1561&lt;Premissas!$C$11,Premissas!$E$10,IF(G1561&lt;Premissas!$C$12,Premissas!$E$11,Premissas!$E$12)))))))</f>
        <v>0</v>
      </c>
      <c r="M1561" s="65">
        <f>IF(OR(L1561="",L1561=0),0,L1561/Premissas!$C$16)</f>
        <v>0</v>
      </c>
      <c r="N1561" s="40" t="str">
        <f>IF(L1561&gt;=Premissas!$C$17,"SIM","NÃO")</f>
        <v>NÃO</v>
      </c>
    </row>
    <row r="1562" spans="1:14" ht="15" customHeight="1">
      <c r="A1562" s="40">
        <v>8</v>
      </c>
      <c r="B1562" s="40" t="s">
        <v>1776</v>
      </c>
      <c r="C1562" s="40" t="s">
        <v>1777</v>
      </c>
      <c r="D1562" s="40">
        <v>930</v>
      </c>
      <c r="E1562" s="40" t="s">
        <v>19</v>
      </c>
      <c r="F1562" s="40">
        <f>COUNTIFS(Detalhe_Registro!$A:$A,A1562,Detalhe_Registro!$D:$D,B1562)</f>
        <v>1</v>
      </c>
      <c r="G1562" s="63">
        <v>0.31818200000000002</v>
      </c>
      <c r="H1562" s="63">
        <v>0.31818200000000002</v>
      </c>
      <c r="I1562" s="62">
        <f>SUMIFS(Detalhe_Registro!$F:$F,Detalhe_Registro!$A:$A,A1562,Detalhe_Registro!$D:$D,B1562)</f>
        <v>33</v>
      </c>
      <c r="J1562" s="63">
        <f>SUMIFS(Detalhe_Registro!$G:$G,Detalhe_Registro!$A:$A,A1562,Detalhe_Registro!$D:$D,B1562)</f>
        <v>4.76</v>
      </c>
      <c r="K1562" s="40" t="str">
        <f>IF(G1562="","",IF(G1562&lt;Premissas!$C$8,"&lt; 1,00",IF(G1562&lt;Premissas!$C$9,"1,00 – 1,19",IF(G1562&lt;Premissas!$C$10,"1,20 – 1,39",IF(G1562&lt;Premissas!$C$11,"1,40 – 1,59",IF(G1562&lt;Premissas!$C$12,"1,60 – 1,99","≥ 2,00"))))))</f>
        <v>&lt; 1,00</v>
      </c>
      <c r="L1562" s="64">
        <f>IF(G1562="","",MIN(Premissas!$C$17,IF(G1562&lt;Premissas!$C$8,Premissas!$E$7,IF(G1562&lt;Premissas!$C$9,Premissas!$E$8,IF(G1562&lt;Premissas!$C$10,Premissas!$E$9,IF(G1562&lt;Premissas!$C$11,Premissas!$E$10,IF(G1562&lt;Premissas!$C$12,Premissas!$E$11,Premissas!$E$12)))))))</f>
        <v>0</v>
      </c>
      <c r="M1562" s="65">
        <f>IF(OR(L1562="",L1562=0),0,L1562/Premissas!$C$16)</f>
        <v>0</v>
      </c>
      <c r="N1562" s="40" t="str">
        <f>IF(L1562&gt;=Premissas!$C$17,"SIM","NÃO")</f>
        <v>NÃO</v>
      </c>
    </row>
    <row r="1563" spans="1:14" ht="15" customHeight="1">
      <c r="A1563" s="40">
        <v>8</v>
      </c>
      <c r="B1563" s="40" t="s">
        <v>1788</v>
      </c>
      <c r="C1563" s="40" t="s">
        <v>1789</v>
      </c>
      <c r="D1563" s="40">
        <v>930</v>
      </c>
      <c r="E1563" s="40" t="s">
        <v>1939</v>
      </c>
      <c r="F1563" s="40">
        <f>COUNTIFS(Detalhe_Registro!$A:$A,A1563,Detalhe_Registro!$D:$D,B1563)</f>
        <v>2</v>
      </c>
      <c r="G1563" s="63">
        <v>2.875</v>
      </c>
      <c r="H1563" s="63">
        <v>1.7102269999999999</v>
      </c>
      <c r="I1563" s="62">
        <f>SUMIFS(Detalhe_Registro!$F:$F,Detalhe_Registro!$A:$A,A1563,Detalhe_Registro!$D:$D,B1563)</f>
        <v>54</v>
      </c>
      <c r="J1563" s="63">
        <f>SUMIFS(Detalhe_Registro!$G:$G,Detalhe_Registro!$A:$A,A1563,Detalhe_Registro!$D:$D,B1563)</f>
        <v>2.68</v>
      </c>
      <c r="K1563" s="40" t="str">
        <f>IF(G1563="","",IF(G1563&lt;Premissas!$C$8,"&lt; 1,00",IF(G1563&lt;Premissas!$C$9,"1,00 – 1,19",IF(G1563&lt;Premissas!$C$10,"1,20 – 1,39",IF(G1563&lt;Premissas!$C$11,"1,40 – 1,59",IF(G1563&lt;Premissas!$C$12,"1,60 – 1,99","≥ 2,00"))))))</f>
        <v>≥ 2,00</v>
      </c>
      <c r="L1563" s="64">
        <f>IF(G1563="","",MIN(Premissas!$C$17,IF(G1563&lt;Premissas!$C$8,Premissas!$E$7,IF(G1563&lt;Premissas!$C$9,Premissas!$E$8,IF(G1563&lt;Premissas!$C$10,Premissas!$E$9,IF(G1563&lt;Premissas!$C$11,Premissas!$E$10,IF(G1563&lt;Premissas!$C$12,Premissas!$E$11,Premissas!$E$12)))))))</f>
        <v>750</v>
      </c>
      <c r="M1563" s="65">
        <f>IF(OR(L1563="",L1563=0),0,L1563/Premissas!$C$16)</f>
        <v>28.846153846153847</v>
      </c>
      <c r="N1563" s="40" t="str">
        <f>IF(L1563&gt;=Premissas!$C$17,"SIM","NÃO")</f>
        <v>SIM</v>
      </c>
    </row>
    <row r="1564" spans="1:14" ht="15" customHeight="1">
      <c r="A1564" s="40">
        <v>8</v>
      </c>
      <c r="B1564" s="40" t="s">
        <v>1618</v>
      </c>
      <c r="C1564" s="40" t="s">
        <v>1619</v>
      </c>
      <c r="D1564" s="40">
        <v>930</v>
      </c>
      <c r="E1564" s="40" t="s">
        <v>1939</v>
      </c>
      <c r="F1564" s="40">
        <f>COUNTIFS(Detalhe_Registro!$A:$A,A1564,Detalhe_Registro!$D:$D,B1564)</f>
        <v>2</v>
      </c>
      <c r="G1564" s="63">
        <v>2.045455</v>
      </c>
      <c r="H1564" s="63">
        <v>1.2102269999999999</v>
      </c>
      <c r="I1564" s="62">
        <f>SUMIFS(Detalhe_Registro!$F:$F,Detalhe_Registro!$A:$A,A1564,Detalhe_Registro!$D:$D,B1564)</f>
        <v>336</v>
      </c>
      <c r="J1564" s="63">
        <f>SUMIFS(Detalhe_Registro!$G:$G,Detalhe_Registro!$A:$A,A1564,Detalhe_Registro!$D:$D,B1564)</f>
        <v>27.729999999999997</v>
      </c>
      <c r="K1564" s="40" t="str">
        <f>IF(G1564="","",IF(G1564&lt;Premissas!$C$8,"&lt; 1,00",IF(G1564&lt;Premissas!$C$9,"1,00 – 1,19",IF(G1564&lt;Premissas!$C$10,"1,20 – 1,39",IF(G1564&lt;Premissas!$C$11,"1,40 – 1,59",IF(G1564&lt;Premissas!$C$12,"1,60 – 1,99","≥ 2,00"))))))</f>
        <v>≥ 2,00</v>
      </c>
      <c r="L1564" s="64">
        <f>IF(G1564="","",MIN(Premissas!$C$17,IF(G1564&lt;Premissas!$C$8,Premissas!$E$7,IF(G1564&lt;Premissas!$C$9,Premissas!$E$8,IF(G1564&lt;Premissas!$C$10,Premissas!$E$9,IF(G1564&lt;Premissas!$C$11,Premissas!$E$10,IF(G1564&lt;Premissas!$C$12,Premissas!$E$11,Premissas!$E$12)))))))</f>
        <v>750</v>
      </c>
      <c r="M1564" s="65">
        <f>IF(OR(L1564="",L1564=0),0,L1564/Premissas!$C$16)</f>
        <v>28.846153846153847</v>
      </c>
      <c r="N1564" s="40" t="str">
        <f>IF(L1564&gt;=Premissas!$C$17,"SIM","NÃO")</f>
        <v>SIM</v>
      </c>
    </row>
    <row r="1565" spans="1:14" ht="15" customHeight="1">
      <c r="A1565" s="40">
        <v>8</v>
      </c>
      <c r="B1565" s="40" t="s">
        <v>1652</v>
      </c>
      <c r="C1565" s="40" t="s">
        <v>1653</v>
      </c>
      <c r="D1565" s="40">
        <v>930</v>
      </c>
      <c r="E1565" s="40" t="s">
        <v>20</v>
      </c>
      <c r="F1565" s="40">
        <f>COUNTIFS(Detalhe_Registro!$A:$A,A1565,Detalhe_Registro!$D:$D,B1565)</f>
        <v>1</v>
      </c>
      <c r="G1565" s="63">
        <v>1.2941180000000001</v>
      </c>
      <c r="H1565" s="63">
        <v>1.2941180000000001</v>
      </c>
      <c r="I1565" s="62">
        <f>SUMIFS(Detalhe_Registro!$F:$F,Detalhe_Registro!$A:$A,A1565,Detalhe_Registro!$D:$D,B1565)</f>
        <v>1599</v>
      </c>
      <c r="J1565" s="63">
        <f>SUMIFS(Detalhe_Registro!$G:$G,Detalhe_Registro!$A:$A,A1565,Detalhe_Registro!$D:$D,B1565)</f>
        <v>73.37</v>
      </c>
      <c r="K1565" s="40" t="str">
        <f>IF(G1565="","",IF(G1565&lt;Premissas!$C$8,"&lt; 1,00",IF(G1565&lt;Premissas!$C$9,"1,00 – 1,19",IF(G1565&lt;Premissas!$C$10,"1,20 – 1,39",IF(G1565&lt;Premissas!$C$11,"1,40 – 1,59",IF(G1565&lt;Premissas!$C$12,"1,60 – 1,99","≥ 2,00"))))))</f>
        <v>1,20 – 1,39</v>
      </c>
      <c r="L1565" s="64">
        <f>IF(G1565="","",MIN(Premissas!$C$17,IF(G1565&lt;Premissas!$C$8,Premissas!$E$7,IF(G1565&lt;Premissas!$C$9,Premissas!$E$8,IF(G1565&lt;Premissas!$C$10,Premissas!$E$9,IF(G1565&lt;Premissas!$C$11,Premissas!$E$10,IF(G1565&lt;Premissas!$C$12,Premissas!$E$11,Premissas!$E$12)))))))</f>
        <v>200</v>
      </c>
      <c r="M1565" s="65">
        <f>IF(OR(L1565="",L1565=0),0,L1565/Premissas!$C$16)</f>
        <v>7.6923076923076925</v>
      </c>
      <c r="N1565" s="40" t="str">
        <f>IF(L1565&gt;=Premissas!$C$17,"SIM","NÃO")</f>
        <v>NÃO</v>
      </c>
    </row>
    <row r="1566" spans="1:14" ht="15" customHeight="1">
      <c r="A1566" s="40">
        <v>8</v>
      </c>
      <c r="B1566" s="40" t="s">
        <v>1584</v>
      </c>
      <c r="C1566" s="40" t="s">
        <v>1585</v>
      </c>
      <c r="D1566" s="40">
        <v>930</v>
      </c>
      <c r="E1566" s="40" t="s">
        <v>19</v>
      </c>
      <c r="F1566" s="40">
        <f>COUNTIFS(Detalhe_Registro!$A:$A,A1566,Detalhe_Registro!$D:$D,B1566)</f>
        <v>1</v>
      </c>
      <c r="G1566" s="63">
        <v>3</v>
      </c>
      <c r="H1566" s="63">
        <v>3</v>
      </c>
      <c r="I1566" s="62">
        <f>SUMIFS(Detalhe_Registro!$F:$F,Detalhe_Registro!$A:$A,A1566,Detalhe_Registro!$D:$D,B1566)</f>
        <v>2262</v>
      </c>
      <c r="J1566" s="63">
        <f>SUMIFS(Detalhe_Registro!$G:$G,Detalhe_Registro!$A:$A,A1566,Detalhe_Registro!$D:$D,B1566)</f>
        <v>34.340000000000003</v>
      </c>
      <c r="K1566" s="40" t="str">
        <f>IF(G1566="","",IF(G1566&lt;Premissas!$C$8,"&lt; 1,00",IF(G1566&lt;Premissas!$C$9,"1,00 – 1,19",IF(G1566&lt;Premissas!$C$10,"1,20 – 1,39",IF(G1566&lt;Premissas!$C$11,"1,40 – 1,59",IF(G1566&lt;Premissas!$C$12,"1,60 – 1,99","≥ 2,00"))))))</f>
        <v>≥ 2,00</v>
      </c>
      <c r="L1566" s="64">
        <f>IF(G1566="","",MIN(Premissas!$C$17,IF(G1566&lt;Premissas!$C$8,Premissas!$E$7,IF(G1566&lt;Premissas!$C$9,Premissas!$E$8,IF(G1566&lt;Premissas!$C$10,Premissas!$E$9,IF(G1566&lt;Premissas!$C$11,Premissas!$E$10,IF(G1566&lt;Premissas!$C$12,Premissas!$E$11,Premissas!$E$12)))))))</f>
        <v>750</v>
      </c>
      <c r="M1566" s="65">
        <f>IF(OR(L1566="",L1566=0),0,L1566/Premissas!$C$16)</f>
        <v>28.846153846153847</v>
      </c>
      <c r="N1566" s="40" t="str">
        <f>IF(L1566&gt;=Premissas!$C$17,"SIM","NÃO")</f>
        <v>SIM</v>
      </c>
    </row>
    <row r="1567" spans="1:14" ht="15" customHeight="1">
      <c r="A1567" s="40">
        <v>8</v>
      </c>
      <c r="B1567" s="40" t="s">
        <v>1590</v>
      </c>
      <c r="C1567" s="40" t="s">
        <v>1591</v>
      </c>
      <c r="D1567" s="40">
        <v>930</v>
      </c>
      <c r="E1567" s="40" t="s">
        <v>19</v>
      </c>
      <c r="F1567" s="40">
        <f>COUNTIFS(Detalhe_Registro!$A:$A,A1567,Detalhe_Registro!$D:$D,B1567)</f>
        <v>1</v>
      </c>
      <c r="G1567" s="63">
        <v>2.7727270000000002</v>
      </c>
      <c r="H1567" s="63">
        <v>2.7727270000000002</v>
      </c>
      <c r="I1567" s="62">
        <f>SUMIFS(Detalhe_Registro!$F:$F,Detalhe_Registro!$A:$A,A1567,Detalhe_Registro!$D:$D,B1567)</f>
        <v>1520</v>
      </c>
      <c r="J1567" s="63">
        <f>SUMIFS(Detalhe_Registro!$G:$G,Detalhe_Registro!$A:$A,A1567,Detalhe_Registro!$D:$D,B1567)</f>
        <v>25.1</v>
      </c>
      <c r="K1567" s="40" t="str">
        <f>IF(G1567="","",IF(G1567&lt;Premissas!$C$8,"&lt; 1,00",IF(G1567&lt;Premissas!$C$9,"1,00 – 1,19",IF(G1567&lt;Premissas!$C$10,"1,20 – 1,39",IF(G1567&lt;Premissas!$C$11,"1,40 – 1,59",IF(G1567&lt;Premissas!$C$12,"1,60 – 1,99","≥ 2,00"))))))</f>
        <v>≥ 2,00</v>
      </c>
      <c r="L1567" s="64">
        <f>IF(G1567="","",MIN(Premissas!$C$17,IF(G1567&lt;Premissas!$C$8,Premissas!$E$7,IF(G1567&lt;Premissas!$C$9,Premissas!$E$8,IF(G1567&lt;Premissas!$C$10,Premissas!$E$9,IF(G1567&lt;Premissas!$C$11,Premissas!$E$10,IF(G1567&lt;Premissas!$C$12,Premissas!$E$11,Premissas!$E$12)))))))</f>
        <v>750</v>
      </c>
      <c r="M1567" s="65">
        <f>IF(OR(L1567="",L1567=0),0,L1567/Premissas!$C$16)</f>
        <v>28.846153846153847</v>
      </c>
      <c r="N1567" s="40" t="str">
        <f>IF(L1567&gt;=Premissas!$C$17,"SIM","NÃO")</f>
        <v>SIM</v>
      </c>
    </row>
    <row r="1568" spans="1:14" ht="15" customHeight="1">
      <c r="A1568" s="40">
        <v>8</v>
      </c>
      <c r="B1568" s="40" t="s">
        <v>1386</v>
      </c>
      <c r="C1568" s="40" t="s">
        <v>1387</v>
      </c>
      <c r="D1568" s="40">
        <v>930</v>
      </c>
      <c r="E1568" s="40" t="s">
        <v>21</v>
      </c>
      <c r="F1568" s="40">
        <f>COUNTIFS(Detalhe_Registro!$A:$A,A1568,Detalhe_Registro!$D:$D,B1568)</f>
        <v>1</v>
      </c>
      <c r="G1568" s="63">
        <v>1.375</v>
      </c>
      <c r="H1568" s="63">
        <v>1.375</v>
      </c>
      <c r="I1568" s="62">
        <f>SUMIFS(Detalhe_Registro!$F:$F,Detalhe_Registro!$A:$A,A1568,Detalhe_Registro!$D:$D,B1568)</f>
        <v>363</v>
      </c>
      <c r="J1568" s="63">
        <f>SUMIFS(Detalhe_Registro!$G:$G,Detalhe_Registro!$A:$A,A1568,Detalhe_Registro!$D:$D,B1568)</f>
        <v>16.8</v>
      </c>
      <c r="K1568" s="40" t="str">
        <f>IF(G1568="","",IF(G1568&lt;Premissas!$C$8,"&lt; 1,00",IF(G1568&lt;Premissas!$C$9,"1,00 – 1,19",IF(G1568&lt;Premissas!$C$10,"1,20 – 1,39",IF(G1568&lt;Premissas!$C$11,"1,40 – 1,59",IF(G1568&lt;Premissas!$C$12,"1,60 – 1,99","≥ 2,00"))))))</f>
        <v>1,20 – 1,39</v>
      </c>
      <c r="L1568" s="64">
        <f>IF(G1568="","",MIN(Premissas!$C$17,IF(G1568&lt;Premissas!$C$8,Premissas!$E$7,IF(G1568&lt;Premissas!$C$9,Premissas!$E$8,IF(G1568&lt;Premissas!$C$10,Premissas!$E$9,IF(G1568&lt;Premissas!$C$11,Premissas!$E$10,IF(G1568&lt;Premissas!$C$12,Premissas!$E$11,Premissas!$E$12)))))))</f>
        <v>200</v>
      </c>
      <c r="M1568" s="65">
        <f>IF(OR(L1568="",L1568=0),0,L1568/Premissas!$C$16)</f>
        <v>7.6923076923076925</v>
      </c>
      <c r="N1568" s="40" t="str">
        <f>IF(L1568&gt;=Premissas!$C$17,"SIM","NÃO")</f>
        <v>NÃO</v>
      </c>
    </row>
    <row r="1569" spans="1:14" ht="15" customHeight="1">
      <c r="A1569" s="40">
        <v>8</v>
      </c>
      <c r="B1569" s="40" t="s">
        <v>1772</v>
      </c>
      <c r="C1569" s="40" t="s">
        <v>1773</v>
      </c>
      <c r="D1569" s="40">
        <v>930</v>
      </c>
      <c r="E1569" s="40" t="s">
        <v>22</v>
      </c>
      <c r="F1569" s="40">
        <f>COUNTIFS(Detalhe_Registro!$A:$A,A1569,Detalhe_Registro!$D:$D,B1569)</f>
        <v>1</v>
      </c>
      <c r="G1569" s="63">
        <v>1.35</v>
      </c>
      <c r="H1569" s="63">
        <v>1.35</v>
      </c>
      <c r="I1569" s="62">
        <f>SUMIFS(Detalhe_Registro!$F:$F,Detalhe_Registro!$A:$A,A1569,Detalhe_Registro!$D:$D,B1569)</f>
        <v>1084</v>
      </c>
      <c r="J1569" s="63">
        <f>SUMIFS(Detalhe_Registro!$G:$G,Detalhe_Registro!$A:$A,A1569,Detalhe_Registro!$D:$D,B1569)</f>
        <v>40.18</v>
      </c>
      <c r="K1569" s="40" t="str">
        <f>IF(G1569="","",IF(G1569&lt;Premissas!$C$8,"&lt; 1,00",IF(G1569&lt;Premissas!$C$9,"1,00 – 1,19",IF(G1569&lt;Premissas!$C$10,"1,20 – 1,39",IF(G1569&lt;Premissas!$C$11,"1,40 – 1,59",IF(G1569&lt;Premissas!$C$12,"1,60 – 1,99","≥ 2,00"))))))</f>
        <v>1,20 – 1,39</v>
      </c>
      <c r="L1569" s="64">
        <f>IF(G1569="","",MIN(Premissas!$C$17,IF(G1569&lt;Premissas!$C$8,Premissas!$E$7,IF(G1569&lt;Premissas!$C$9,Premissas!$E$8,IF(G1569&lt;Premissas!$C$10,Premissas!$E$9,IF(G1569&lt;Premissas!$C$11,Premissas!$E$10,IF(G1569&lt;Premissas!$C$12,Premissas!$E$11,Premissas!$E$12)))))))</f>
        <v>200</v>
      </c>
      <c r="M1569" s="65">
        <f>IF(OR(L1569="",L1569=0),0,L1569/Premissas!$C$16)</f>
        <v>7.6923076923076925</v>
      </c>
      <c r="N1569" s="40" t="str">
        <f>IF(L1569&gt;=Premissas!$C$17,"SIM","NÃO")</f>
        <v>NÃO</v>
      </c>
    </row>
    <row r="1570" spans="1:14" ht="15" customHeight="1">
      <c r="A1570" s="40">
        <v>8</v>
      </c>
      <c r="B1570" s="40" t="s">
        <v>1428</v>
      </c>
      <c r="C1570" s="40" t="s">
        <v>1429</v>
      </c>
      <c r="D1570" s="40">
        <v>930</v>
      </c>
      <c r="E1570" s="40" t="s">
        <v>20</v>
      </c>
      <c r="F1570" s="40">
        <f>COUNTIFS(Detalhe_Registro!$A:$A,A1570,Detalhe_Registro!$D:$D,B1570)</f>
        <v>1</v>
      </c>
      <c r="G1570" s="63">
        <v>1.176471</v>
      </c>
      <c r="H1570" s="63">
        <v>1.176471</v>
      </c>
      <c r="I1570" s="62">
        <f>SUMIFS(Detalhe_Registro!$F:$F,Detalhe_Registro!$A:$A,A1570,Detalhe_Registro!$D:$D,B1570)</f>
        <v>2887</v>
      </c>
      <c r="J1570" s="63">
        <f>SUMIFS(Detalhe_Registro!$G:$G,Detalhe_Registro!$A:$A,A1570,Detalhe_Registro!$D:$D,B1570)</f>
        <v>141.74</v>
      </c>
      <c r="K1570" s="40" t="str">
        <f>IF(G1570="","",IF(G1570&lt;Premissas!$C$8,"&lt; 1,00",IF(G1570&lt;Premissas!$C$9,"1,00 – 1,19",IF(G1570&lt;Premissas!$C$10,"1,20 – 1,39",IF(G1570&lt;Premissas!$C$11,"1,40 – 1,59",IF(G1570&lt;Premissas!$C$12,"1,60 – 1,99","≥ 2,00"))))))</f>
        <v>1,00 – 1,19</v>
      </c>
      <c r="L1570" s="64">
        <f>IF(G1570="","",MIN(Premissas!$C$17,IF(G1570&lt;Premissas!$C$8,Premissas!$E$7,IF(G1570&lt;Premissas!$C$9,Premissas!$E$8,IF(G1570&lt;Premissas!$C$10,Premissas!$E$9,IF(G1570&lt;Premissas!$C$11,Premissas!$E$10,IF(G1570&lt;Premissas!$C$12,Premissas!$E$11,Premissas!$E$12)))))))</f>
        <v>100</v>
      </c>
      <c r="M1570" s="65">
        <f>IF(OR(L1570="",L1570=0),0,L1570/Premissas!$C$16)</f>
        <v>3.8461538461538463</v>
      </c>
      <c r="N1570" s="40" t="str">
        <f>IF(L1570&gt;=Premissas!$C$17,"SIM","NÃO")</f>
        <v>NÃO</v>
      </c>
    </row>
    <row r="1571" spans="1:14" ht="15" customHeight="1">
      <c r="A1571" s="40">
        <v>8</v>
      </c>
      <c r="B1571" s="40" t="s">
        <v>1608</v>
      </c>
      <c r="C1571" s="40" t="s">
        <v>1609</v>
      </c>
      <c r="D1571" s="40">
        <v>930</v>
      </c>
      <c r="E1571" s="40" t="s">
        <v>19</v>
      </c>
      <c r="F1571" s="40">
        <f>COUNTIFS(Detalhe_Registro!$A:$A,A1571,Detalhe_Registro!$D:$D,B1571)</f>
        <v>1</v>
      </c>
      <c r="G1571" s="63">
        <v>1.2272730000000001</v>
      </c>
      <c r="H1571" s="63">
        <v>1.2272730000000001</v>
      </c>
      <c r="I1571" s="62">
        <f>SUMIFS(Detalhe_Registro!$F:$F,Detalhe_Registro!$A:$A,A1571,Detalhe_Registro!$D:$D,B1571)</f>
        <v>772</v>
      </c>
      <c r="J1571" s="63">
        <f>SUMIFS(Detalhe_Registro!$G:$G,Detalhe_Registro!$A:$A,A1571,Detalhe_Registro!$D:$D,B1571)</f>
        <v>28.85</v>
      </c>
      <c r="K1571" s="40" t="str">
        <f>IF(G1571="","",IF(G1571&lt;Premissas!$C$8,"&lt; 1,00",IF(G1571&lt;Premissas!$C$9,"1,00 – 1,19",IF(G1571&lt;Premissas!$C$10,"1,20 – 1,39",IF(G1571&lt;Premissas!$C$11,"1,40 – 1,59",IF(G1571&lt;Premissas!$C$12,"1,60 – 1,99","≥ 2,00"))))))</f>
        <v>1,20 – 1,39</v>
      </c>
      <c r="L1571" s="64">
        <f>IF(G1571="","",MIN(Premissas!$C$17,IF(G1571&lt;Premissas!$C$8,Premissas!$E$7,IF(G1571&lt;Premissas!$C$9,Premissas!$E$8,IF(G1571&lt;Premissas!$C$10,Premissas!$E$9,IF(G1571&lt;Premissas!$C$11,Premissas!$E$10,IF(G1571&lt;Premissas!$C$12,Premissas!$E$11,Premissas!$E$12)))))))</f>
        <v>200</v>
      </c>
      <c r="M1571" s="65">
        <f>IF(OR(L1571="",L1571=0),0,L1571/Premissas!$C$16)</f>
        <v>7.6923076923076925</v>
      </c>
      <c r="N1571" s="40" t="str">
        <f>IF(L1571&gt;=Premissas!$C$17,"SIM","NÃO")</f>
        <v>NÃO</v>
      </c>
    </row>
    <row r="1572" spans="1:14" ht="15" customHeight="1">
      <c r="A1572" s="40">
        <v>8</v>
      </c>
      <c r="B1572" s="40" t="s">
        <v>1616</v>
      </c>
      <c r="C1572" s="40" t="s">
        <v>1617</v>
      </c>
      <c r="D1572" s="40">
        <v>930</v>
      </c>
      <c r="E1572" s="40" t="s">
        <v>19</v>
      </c>
      <c r="F1572" s="40">
        <f>COUNTIFS(Detalhe_Registro!$A:$A,A1572,Detalhe_Registro!$D:$D,B1572)</f>
        <v>1</v>
      </c>
      <c r="G1572" s="63">
        <v>0.77272700000000005</v>
      </c>
      <c r="H1572" s="63">
        <v>0.77272700000000005</v>
      </c>
      <c r="I1572" s="62">
        <f>SUMIFS(Detalhe_Registro!$F:$F,Detalhe_Registro!$A:$A,A1572,Detalhe_Registro!$D:$D,B1572)</f>
        <v>459</v>
      </c>
      <c r="J1572" s="63">
        <f>SUMIFS(Detalhe_Registro!$G:$G,Detalhe_Registro!$A:$A,A1572,Detalhe_Registro!$D:$D,B1572)</f>
        <v>26.96</v>
      </c>
      <c r="K1572" s="40" t="str">
        <f>IF(G1572="","",IF(G1572&lt;Premissas!$C$8,"&lt; 1,00",IF(G1572&lt;Premissas!$C$9,"1,00 – 1,19",IF(G1572&lt;Premissas!$C$10,"1,20 – 1,39",IF(G1572&lt;Premissas!$C$11,"1,40 – 1,59",IF(G1572&lt;Premissas!$C$12,"1,60 – 1,99","≥ 2,00"))))))</f>
        <v>&lt; 1,00</v>
      </c>
      <c r="L1572" s="64">
        <f>IF(G1572="","",MIN(Premissas!$C$17,IF(G1572&lt;Premissas!$C$8,Premissas!$E$7,IF(G1572&lt;Premissas!$C$9,Premissas!$E$8,IF(G1572&lt;Premissas!$C$10,Premissas!$E$9,IF(G1572&lt;Premissas!$C$11,Premissas!$E$10,IF(G1572&lt;Premissas!$C$12,Premissas!$E$11,Premissas!$E$12)))))))</f>
        <v>0</v>
      </c>
      <c r="M1572" s="65">
        <f>IF(OR(L1572="",L1572=0),0,L1572/Premissas!$C$16)</f>
        <v>0</v>
      </c>
      <c r="N1572" s="40" t="str">
        <f>IF(L1572&gt;=Premissas!$C$17,"SIM","NÃO")</f>
        <v>NÃO</v>
      </c>
    </row>
    <row r="1573" spans="1:14" ht="15" customHeight="1">
      <c r="A1573" s="40">
        <v>8</v>
      </c>
      <c r="B1573" s="40" t="s">
        <v>1790</v>
      </c>
      <c r="C1573" s="40" t="s">
        <v>1791</v>
      </c>
      <c r="D1573" s="40">
        <v>930</v>
      </c>
      <c r="E1573" s="40" t="s">
        <v>21</v>
      </c>
      <c r="F1573" s="40">
        <f>COUNTIFS(Detalhe_Registro!$A:$A,A1573,Detalhe_Registro!$D:$D,B1573)</f>
        <v>1</v>
      </c>
      <c r="G1573" s="63">
        <v>0.1875</v>
      </c>
      <c r="H1573" s="63">
        <v>0.1875</v>
      </c>
      <c r="I1573" s="62">
        <f>SUMIFS(Detalhe_Registro!$F:$F,Detalhe_Registro!$A:$A,A1573,Detalhe_Registro!$D:$D,B1573)</f>
        <v>19</v>
      </c>
      <c r="J1573" s="63">
        <f>SUMIFS(Detalhe_Registro!$G:$G,Detalhe_Registro!$A:$A,A1573,Detalhe_Registro!$D:$D,B1573)</f>
        <v>5.53</v>
      </c>
      <c r="K1573" s="40" t="str">
        <f>IF(G1573="","",IF(G1573&lt;Premissas!$C$8,"&lt; 1,00",IF(G1573&lt;Premissas!$C$9,"1,00 – 1,19",IF(G1573&lt;Premissas!$C$10,"1,20 – 1,39",IF(G1573&lt;Premissas!$C$11,"1,40 – 1,59",IF(G1573&lt;Premissas!$C$12,"1,60 – 1,99","≥ 2,00"))))))</f>
        <v>&lt; 1,00</v>
      </c>
      <c r="L1573" s="64">
        <f>IF(G1573="","",MIN(Premissas!$C$17,IF(G1573&lt;Premissas!$C$8,Premissas!$E$7,IF(G1573&lt;Premissas!$C$9,Premissas!$E$8,IF(G1573&lt;Premissas!$C$10,Premissas!$E$9,IF(G1573&lt;Premissas!$C$11,Premissas!$E$10,IF(G1573&lt;Premissas!$C$12,Premissas!$E$11,Premissas!$E$12)))))))</f>
        <v>0</v>
      </c>
      <c r="M1573" s="65">
        <f>IF(OR(L1573="",L1573=0),0,L1573/Premissas!$C$16)</f>
        <v>0</v>
      </c>
      <c r="N1573" s="40" t="str">
        <f>IF(L1573&gt;=Premissas!$C$17,"SIM","NÃO")</f>
        <v>NÃO</v>
      </c>
    </row>
    <row r="1574" spans="1:14" ht="15" customHeight="1">
      <c r="A1574" s="40">
        <v>8</v>
      </c>
      <c r="B1574" s="40" t="s">
        <v>1644</v>
      </c>
      <c r="C1574" s="40" t="s">
        <v>1645</v>
      </c>
      <c r="D1574" s="40">
        <v>930</v>
      </c>
      <c r="E1574" s="40" t="s">
        <v>22</v>
      </c>
      <c r="F1574" s="40">
        <f>COUNTIFS(Detalhe_Registro!$A:$A,A1574,Detalhe_Registro!$D:$D,B1574)</f>
        <v>1</v>
      </c>
      <c r="G1574" s="63">
        <v>0.45</v>
      </c>
      <c r="H1574" s="63">
        <v>0.45</v>
      </c>
      <c r="I1574" s="62">
        <f>SUMIFS(Detalhe_Registro!$F:$F,Detalhe_Registro!$A:$A,A1574,Detalhe_Registro!$D:$D,B1574)</f>
        <v>641</v>
      </c>
      <c r="J1574" s="63">
        <f>SUMIFS(Detalhe_Registro!$G:$G,Detalhe_Registro!$A:$A,A1574,Detalhe_Registro!$D:$D,B1574)</f>
        <v>71.58</v>
      </c>
      <c r="K1574" s="40" t="str">
        <f>IF(G1574="","",IF(G1574&lt;Premissas!$C$8,"&lt; 1,00",IF(G1574&lt;Premissas!$C$9,"1,00 – 1,19",IF(G1574&lt;Premissas!$C$10,"1,20 – 1,39",IF(G1574&lt;Premissas!$C$11,"1,40 – 1,59",IF(G1574&lt;Premissas!$C$12,"1,60 – 1,99","≥ 2,00"))))))</f>
        <v>&lt; 1,00</v>
      </c>
      <c r="L1574" s="64">
        <f>IF(G1574="","",MIN(Premissas!$C$17,IF(G1574&lt;Premissas!$C$8,Premissas!$E$7,IF(G1574&lt;Premissas!$C$9,Premissas!$E$8,IF(G1574&lt;Premissas!$C$10,Premissas!$E$9,IF(G1574&lt;Premissas!$C$11,Premissas!$E$10,IF(G1574&lt;Premissas!$C$12,Premissas!$E$11,Premissas!$E$12)))))))</f>
        <v>0</v>
      </c>
      <c r="M1574" s="65">
        <f>IF(OR(L1574="",L1574=0),0,L1574/Premissas!$C$16)</f>
        <v>0</v>
      </c>
      <c r="N1574" s="40" t="str">
        <f>IF(L1574&gt;=Premissas!$C$17,"SIM","NÃO")</f>
        <v>NÃO</v>
      </c>
    </row>
    <row r="1575" spans="1:14" ht="15" customHeight="1">
      <c r="A1575" s="40">
        <v>8</v>
      </c>
      <c r="B1575" s="40" t="s">
        <v>1450</v>
      </c>
      <c r="C1575" s="40" t="s">
        <v>1451</v>
      </c>
      <c r="D1575" s="40">
        <v>930</v>
      </c>
      <c r="E1575" s="40" t="s">
        <v>1938</v>
      </c>
      <c r="F1575" s="40">
        <f>COUNTIFS(Detalhe_Registro!$A:$A,A1575,Detalhe_Registro!$D:$D,B1575)</f>
        <v>2</v>
      </c>
      <c r="G1575" s="63">
        <v>1.3636360000000001</v>
      </c>
      <c r="H1575" s="63">
        <v>1.093583</v>
      </c>
      <c r="I1575" s="62">
        <f>SUMIFS(Detalhe_Registro!$F:$F,Detalhe_Registro!$A:$A,A1575,Detalhe_Registro!$D:$D,B1575)</f>
        <v>771</v>
      </c>
      <c r="J1575" s="63">
        <f>SUMIFS(Detalhe_Registro!$G:$G,Detalhe_Registro!$A:$A,A1575,Detalhe_Registro!$D:$D,B1575)</f>
        <v>26.419999999999998</v>
      </c>
      <c r="K1575" s="40" t="str">
        <f>IF(G1575="","",IF(G1575&lt;Premissas!$C$8,"&lt; 1,00",IF(G1575&lt;Premissas!$C$9,"1,00 – 1,19",IF(G1575&lt;Premissas!$C$10,"1,20 – 1,39",IF(G1575&lt;Premissas!$C$11,"1,40 – 1,59",IF(G1575&lt;Premissas!$C$12,"1,60 – 1,99","≥ 2,00"))))))</f>
        <v>1,20 – 1,39</v>
      </c>
      <c r="L1575" s="64">
        <f>IF(G1575="","",MIN(Premissas!$C$17,IF(G1575&lt;Premissas!$C$8,Premissas!$E$7,IF(G1575&lt;Premissas!$C$9,Premissas!$E$8,IF(G1575&lt;Premissas!$C$10,Premissas!$E$9,IF(G1575&lt;Premissas!$C$11,Premissas!$E$10,IF(G1575&lt;Premissas!$C$12,Premissas!$E$11,Premissas!$E$12)))))))</f>
        <v>200</v>
      </c>
      <c r="M1575" s="65">
        <f>IF(OR(L1575="",L1575=0),0,L1575/Premissas!$C$16)</f>
        <v>7.6923076923076925</v>
      </c>
      <c r="N1575" s="40" t="str">
        <f>IF(L1575&gt;=Premissas!$C$17,"SIM","NÃO")</f>
        <v>NÃO</v>
      </c>
    </row>
    <row r="1576" spans="1:14" ht="15" customHeight="1">
      <c r="A1576" s="40">
        <v>8</v>
      </c>
      <c r="B1576" s="40" t="s">
        <v>1774</v>
      </c>
      <c r="C1576" s="40" t="s">
        <v>1775</v>
      </c>
      <c r="D1576" s="40">
        <v>930</v>
      </c>
      <c r="E1576" s="40" t="s">
        <v>19</v>
      </c>
      <c r="F1576" s="40">
        <f>COUNTIFS(Detalhe_Registro!$A:$A,A1576,Detalhe_Registro!$D:$D,B1576)</f>
        <v>1</v>
      </c>
      <c r="G1576" s="63">
        <v>9.0909000000000004E-2</v>
      </c>
      <c r="H1576" s="63">
        <v>9.0909000000000004E-2</v>
      </c>
      <c r="I1576" s="62">
        <f>SUMIFS(Detalhe_Registro!$F:$F,Detalhe_Registro!$A:$A,A1576,Detalhe_Registro!$D:$D,B1576)</f>
        <v>15</v>
      </c>
      <c r="J1576" s="63">
        <f>SUMIFS(Detalhe_Registro!$G:$G,Detalhe_Registro!$A:$A,A1576,Detalhe_Registro!$D:$D,B1576)</f>
        <v>7.05</v>
      </c>
      <c r="K1576" s="40" t="str">
        <f>IF(G1576="","",IF(G1576&lt;Premissas!$C$8,"&lt; 1,00",IF(G1576&lt;Premissas!$C$9,"1,00 – 1,19",IF(G1576&lt;Premissas!$C$10,"1,20 – 1,39",IF(G1576&lt;Premissas!$C$11,"1,40 – 1,59",IF(G1576&lt;Premissas!$C$12,"1,60 – 1,99","≥ 2,00"))))))</f>
        <v>&lt; 1,00</v>
      </c>
      <c r="L1576" s="64">
        <f>IF(G1576="","",MIN(Premissas!$C$17,IF(G1576&lt;Premissas!$C$8,Premissas!$E$7,IF(G1576&lt;Premissas!$C$9,Premissas!$E$8,IF(G1576&lt;Premissas!$C$10,Premissas!$E$9,IF(G1576&lt;Premissas!$C$11,Premissas!$E$10,IF(G1576&lt;Premissas!$C$12,Premissas!$E$11,Premissas!$E$12)))))))</f>
        <v>0</v>
      </c>
      <c r="M1576" s="65">
        <f>IF(OR(L1576="",L1576=0),0,L1576/Premissas!$C$16)</f>
        <v>0</v>
      </c>
      <c r="N1576" s="40" t="str">
        <f>IF(L1576&gt;=Premissas!$C$17,"SIM","NÃO")</f>
        <v>NÃO</v>
      </c>
    </row>
    <row r="1577" spans="1:14" ht="15" customHeight="1">
      <c r="A1577" s="40">
        <v>8</v>
      </c>
      <c r="B1577" s="40" t="s">
        <v>1784</v>
      </c>
      <c r="C1577" s="40" t="s">
        <v>1785</v>
      </c>
      <c r="D1577" s="40">
        <v>930</v>
      </c>
      <c r="E1577" s="40" t="s">
        <v>19</v>
      </c>
      <c r="F1577" s="40">
        <f>COUNTIFS(Detalhe_Registro!$A:$A,A1577,Detalhe_Registro!$D:$D,B1577)</f>
        <v>1</v>
      </c>
      <c r="G1577" s="63">
        <v>4.5455000000000002E-2</v>
      </c>
      <c r="H1577" s="63">
        <v>4.5455000000000002E-2</v>
      </c>
      <c r="I1577" s="62">
        <f>SUMIFS(Detalhe_Registro!$F:$F,Detalhe_Registro!$A:$A,A1577,Detalhe_Registro!$D:$D,B1577)</f>
        <v>1</v>
      </c>
      <c r="J1577" s="63">
        <f>SUMIFS(Detalhe_Registro!$G:$G,Detalhe_Registro!$A:$A,A1577,Detalhe_Registro!$D:$D,B1577)</f>
        <v>1.67</v>
      </c>
      <c r="K1577" s="40" t="str">
        <f>IF(G1577="","",IF(G1577&lt;Premissas!$C$8,"&lt; 1,00",IF(G1577&lt;Premissas!$C$9,"1,00 – 1,19",IF(G1577&lt;Premissas!$C$10,"1,20 – 1,39",IF(G1577&lt;Premissas!$C$11,"1,40 – 1,59",IF(G1577&lt;Premissas!$C$12,"1,60 – 1,99","≥ 2,00"))))))</f>
        <v>&lt; 1,00</v>
      </c>
      <c r="L1577" s="64">
        <f>IF(G1577="","",MIN(Premissas!$C$17,IF(G1577&lt;Premissas!$C$8,Premissas!$E$7,IF(G1577&lt;Premissas!$C$9,Premissas!$E$8,IF(G1577&lt;Premissas!$C$10,Premissas!$E$9,IF(G1577&lt;Premissas!$C$11,Premissas!$E$10,IF(G1577&lt;Premissas!$C$12,Premissas!$E$11,Premissas!$E$12)))))))</f>
        <v>0</v>
      </c>
      <c r="M1577" s="65">
        <f>IF(OR(L1577="",L1577=0),0,L1577/Premissas!$C$16)</f>
        <v>0</v>
      </c>
      <c r="N1577" s="40" t="str">
        <f>IF(L1577&gt;=Premissas!$C$17,"SIM","NÃO")</f>
        <v>NÃO</v>
      </c>
    </row>
    <row r="1578" spans="1:14" ht="15" customHeight="1">
      <c r="A1578" s="40">
        <v>8</v>
      </c>
      <c r="B1578" s="40" t="s">
        <v>1408</v>
      </c>
      <c r="C1578" s="40" t="s">
        <v>1409</v>
      </c>
      <c r="D1578" s="40">
        <v>930</v>
      </c>
      <c r="E1578" s="40" t="s">
        <v>1945</v>
      </c>
      <c r="F1578" s="40">
        <f>COUNTIFS(Detalhe_Registro!$A:$A,A1578,Detalhe_Registro!$D:$D,B1578)</f>
        <v>3</v>
      </c>
      <c r="G1578" s="63">
        <v>2.5</v>
      </c>
      <c r="H1578" s="63">
        <v>1.212745</v>
      </c>
      <c r="I1578" s="62">
        <f>SUMIFS(Detalhe_Registro!$F:$F,Detalhe_Registro!$A:$A,A1578,Detalhe_Registro!$D:$D,B1578)</f>
        <v>400</v>
      </c>
      <c r="J1578" s="63">
        <f>SUMIFS(Detalhe_Registro!$G:$G,Detalhe_Registro!$A:$A,A1578,Detalhe_Registro!$D:$D,B1578)</f>
        <v>33.68</v>
      </c>
      <c r="K1578" s="40" t="str">
        <f>IF(G1578="","",IF(G1578&lt;Premissas!$C$8,"&lt; 1,00",IF(G1578&lt;Premissas!$C$9,"1,00 – 1,19",IF(G1578&lt;Premissas!$C$10,"1,20 – 1,39",IF(G1578&lt;Premissas!$C$11,"1,40 – 1,59",IF(G1578&lt;Premissas!$C$12,"1,60 – 1,99","≥ 2,00"))))))</f>
        <v>≥ 2,00</v>
      </c>
      <c r="L1578" s="64">
        <f>IF(G1578="","",MIN(Premissas!$C$17,IF(G1578&lt;Premissas!$C$8,Premissas!$E$7,IF(G1578&lt;Premissas!$C$9,Premissas!$E$8,IF(G1578&lt;Premissas!$C$10,Premissas!$E$9,IF(G1578&lt;Premissas!$C$11,Premissas!$E$10,IF(G1578&lt;Premissas!$C$12,Premissas!$E$11,Premissas!$E$12)))))))</f>
        <v>750</v>
      </c>
      <c r="M1578" s="65">
        <f>IF(OR(L1578="",L1578=0),0,L1578/Premissas!$C$16)</f>
        <v>28.846153846153847</v>
      </c>
      <c r="N1578" s="40" t="str">
        <f>IF(L1578&gt;=Premissas!$C$17,"SIM","NÃO")</f>
        <v>SIM</v>
      </c>
    </row>
    <row r="1579" spans="1:14" ht="15" customHeight="1">
      <c r="A1579" s="40">
        <v>8</v>
      </c>
      <c r="B1579" s="40" t="s">
        <v>1366</v>
      </c>
      <c r="C1579" s="40" t="s">
        <v>1367</v>
      </c>
      <c r="D1579" s="40">
        <v>930</v>
      </c>
      <c r="E1579" s="40" t="s">
        <v>22</v>
      </c>
      <c r="F1579" s="40">
        <f>COUNTIFS(Detalhe_Registro!$A:$A,A1579,Detalhe_Registro!$D:$D,B1579)</f>
        <v>1</v>
      </c>
      <c r="G1579" s="63">
        <v>1.3</v>
      </c>
      <c r="H1579" s="63">
        <v>1.3</v>
      </c>
      <c r="I1579" s="62">
        <f>SUMIFS(Detalhe_Registro!$F:$F,Detalhe_Registro!$A:$A,A1579,Detalhe_Registro!$D:$D,B1579)</f>
        <v>2637</v>
      </c>
      <c r="J1579" s="63">
        <f>SUMIFS(Detalhe_Registro!$G:$G,Detalhe_Registro!$A:$A,A1579,Detalhe_Registro!$D:$D,B1579)</f>
        <v>101.09</v>
      </c>
      <c r="K1579" s="40" t="str">
        <f>IF(G1579="","",IF(G1579&lt;Premissas!$C$8,"&lt; 1,00",IF(G1579&lt;Premissas!$C$9,"1,00 – 1,19",IF(G1579&lt;Premissas!$C$10,"1,20 – 1,39",IF(G1579&lt;Premissas!$C$11,"1,40 – 1,59",IF(G1579&lt;Premissas!$C$12,"1,60 – 1,99","≥ 2,00"))))))</f>
        <v>1,20 – 1,39</v>
      </c>
      <c r="L1579" s="64">
        <f>IF(G1579="","",MIN(Premissas!$C$17,IF(G1579&lt;Premissas!$C$8,Premissas!$E$7,IF(G1579&lt;Premissas!$C$9,Premissas!$E$8,IF(G1579&lt;Premissas!$C$10,Premissas!$E$9,IF(G1579&lt;Premissas!$C$11,Premissas!$E$10,IF(G1579&lt;Premissas!$C$12,Premissas!$E$11,Premissas!$E$12)))))))</f>
        <v>200</v>
      </c>
      <c r="M1579" s="65">
        <f>IF(OR(L1579="",L1579=0),0,L1579/Premissas!$C$16)</f>
        <v>7.6923076923076925</v>
      </c>
      <c r="N1579" s="40" t="str">
        <f>IF(L1579&gt;=Premissas!$C$17,"SIM","NÃO")</f>
        <v>NÃO</v>
      </c>
    </row>
    <row r="1580" spans="1:14" ht="15" customHeight="1">
      <c r="A1580" s="40">
        <v>8</v>
      </c>
      <c r="B1580" s="40" t="s">
        <v>1610</v>
      </c>
      <c r="C1580" s="40" t="s">
        <v>1611</v>
      </c>
      <c r="D1580" s="40">
        <v>930</v>
      </c>
      <c r="E1580" s="40" t="s">
        <v>19</v>
      </c>
      <c r="F1580" s="40">
        <f>COUNTIFS(Detalhe_Registro!$A:$A,A1580,Detalhe_Registro!$D:$D,B1580)</f>
        <v>1</v>
      </c>
      <c r="G1580" s="63">
        <v>0.63636400000000004</v>
      </c>
      <c r="H1580" s="63">
        <v>0.63636400000000004</v>
      </c>
      <c r="I1580" s="62">
        <f>SUMIFS(Detalhe_Registro!$F:$F,Detalhe_Registro!$A:$A,A1580,Detalhe_Registro!$D:$D,B1580)</f>
        <v>1265</v>
      </c>
      <c r="J1580" s="63">
        <f>SUMIFS(Detalhe_Registro!$G:$G,Detalhe_Registro!$A:$A,A1580,Detalhe_Registro!$D:$D,B1580)</f>
        <v>91.66</v>
      </c>
      <c r="K1580" s="40" t="str">
        <f>IF(G1580="","",IF(G1580&lt;Premissas!$C$8,"&lt; 1,00",IF(G1580&lt;Premissas!$C$9,"1,00 – 1,19",IF(G1580&lt;Premissas!$C$10,"1,20 – 1,39",IF(G1580&lt;Premissas!$C$11,"1,40 – 1,59",IF(G1580&lt;Premissas!$C$12,"1,60 – 1,99","≥ 2,00"))))))</f>
        <v>&lt; 1,00</v>
      </c>
      <c r="L1580" s="64">
        <f>IF(G1580="","",MIN(Premissas!$C$17,IF(G1580&lt;Premissas!$C$8,Premissas!$E$7,IF(G1580&lt;Premissas!$C$9,Premissas!$E$8,IF(G1580&lt;Premissas!$C$10,Premissas!$E$9,IF(G1580&lt;Premissas!$C$11,Premissas!$E$10,IF(G1580&lt;Premissas!$C$12,Premissas!$E$11,Premissas!$E$12)))))))</f>
        <v>0</v>
      </c>
      <c r="M1580" s="65">
        <f>IF(OR(L1580="",L1580=0),0,L1580/Premissas!$C$16)</f>
        <v>0</v>
      </c>
      <c r="N1580" s="40" t="str">
        <f>IF(L1580&gt;=Premissas!$C$17,"SIM","NÃO")</f>
        <v>NÃO</v>
      </c>
    </row>
    <row r="1581" spans="1:14" ht="15" customHeight="1">
      <c r="A1581" s="40">
        <v>8</v>
      </c>
      <c r="B1581" s="40" t="s">
        <v>1524</v>
      </c>
      <c r="C1581" s="40" t="s">
        <v>1525</v>
      </c>
      <c r="D1581" s="40">
        <v>930</v>
      </c>
      <c r="E1581" s="40" t="s">
        <v>22</v>
      </c>
      <c r="F1581" s="40">
        <f>COUNTIFS(Detalhe_Registro!$A:$A,A1581,Detalhe_Registro!$D:$D,B1581)</f>
        <v>1</v>
      </c>
      <c r="G1581" s="63">
        <v>1.05</v>
      </c>
      <c r="H1581" s="63">
        <v>1.05</v>
      </c>
      <c r="I1581" s="62">
        <f>SUMIFS(Detalhe_Registro!$F:$F,Detalhe_Registro!$A:$A,A1581,Detalhe_Registro!$D:$D,B1581)</f>
        <v>1513</v>
      </c>
      <c r="J1581" s="63">
        <f>SUMIFS(Detalhe_Registro!$G:$G,Detalhe_Registro!$A:$A,A1581,Detalhe_Registro!$D:$D,B1581)</f>
        <v>72.23</v>
      </c>
      <c r="K1581" s="40" t="str">
        <f>IF(G1581="","",IF(G1581&lt;Premissas!$C$8,"&lt; 1,00",IF(G1581&lt;Premissas!$C$9,"1,00 – 1,19",IF(G1581&lt;Premissas!$C$10,"1,20 – 1,39",IF(G1581&lt;Premissas!$C$11,"1,40 – 1,59",IF(G1581&lt;Premissas!$C$12,"1,60 – 1,99","≥ 2,00"))))))</f>
        <v>1,00 – 1,19</v>
      </c>
      <c r="L1581" s="64">
        <f>IF(G1581="","",MIN(Premissas!$C$17,IF(G1581&lt;Premissas!$C$8,Premissas!$E$7,IF(G1581&lt;Premissas!$C$9,Premissas!$E$8,IF(G1581&lt;Premissas!$C$10,Premissas!$E$9,IF(G1581&lt;Premissas!$C$11,Premissas!$E$10,IF(G1581&lt;Premissas!$C$12,Premissas!$E$11,Premissas!$E$12)))))))</f>
        <v>100</v>
      </c>
      <c r="M1581" s="65">
        <f>IF(OR(L1581="",L1581=0),0,L1581/Premissas!$C$16)</f>
        <v>3.8461538461538463</v>
      </c>
      <c r="N1581" s="40" t="str">
        <f>IF(L1581&gt;=Premissas!$C$17,"SIM","NÃO")</f>
        <v>NÃO</v>
      </c>
    </row>
    <row r="1582" spans="1:14" ht="15" customHeight="1">
      <c r="A1582" s="40">
        <v>8</v>
      </c>
      <c r="B1582" s="40" t="s">
        <v>1570</v>
      </c>
      <c r="C1582" s="40" t="s">
        <v>1571</v>
      </c>
      <c r="D1582" s="40">
        <v>930</v>
      </c>
      <c r="E1582" s="40" t="s">
        <v>1937</v>
      </c>
      <c r="F1582" s="40">
        <f>COUNTIFS(Detalhe_Registro!$A:$A,A1582,Detalhe_Registro!$D:$D,B1582)</f>
        <v>2</v>
      </c>
      <c r="G1582" s="63">
        <v>1.941176</v>
      </c>
      <c r="H1582" s="63">
        <v>1.876838</v>
      </c>
      <c r="I1582" s="62">
        <f>SUMIFS(Detalhe_Registro!$F:$F,Detalhe_Registro!$A:$A,A1582,Detalhe_Registro!$D:$D,B1582)</f>
        <v>3</v>
      </c>
      <c r="J1582" s="63">
        <f>SUMIFS(Detalhe_Registro!$G:$G,Detalhe_Registro!$A:$A,A1582,Detalhe_Registro!$D:$D,B1582)</f>
        <v>0.1</v>
      </c>
      <c r="K1582" s="40" t="str">
        <f>IF(G1582="","",IF(G1582&lt;Premissas!$C$8,"&lt; 1,00",IF(G1582&lt;Premissas!$C$9,"1,00 – 1,19",IF(G1582&lt;Premissas!$C$10,"1,20 – 1,39",IF(G1582&lt;Premissas!$C$11,"1,40 – 1,59",IF(G1582&lt;Premissas!$C$12,"1,60 – 1,99","≥ 2,00"))))))</f>
        <v>≥ 2,00</v>
      </c>
      <c r="L1582" s="64">
        <f>IF(G1582="","",MIN(Premissas!$C$17,IF(G1582&lt;Premissas!$C$8,Premissas!$E$7,IF(G1582&lt;Premissas!$C$9,Premissas!$E$8,IF(G1582&lt;Premissas!$C$10,Premissas!$E$9,IF(G1582&lt;Premissas!$C$11,Premissas!$E$10,IF(G1582&lt;Premissas!$C$12,Premissas!$E$11,Premissas!$E$12)))))))</f>
        <v>750</v>
      </c>
      <c r="M1582" s="65">
        <f>IF(OR(L1582="",L1582=0),0,L1582/Premissas!$C$16)</f>
        <v>28.846153846153847</v>
      </c>
      <c r="N1582" s="40" t="str">
        <f>IF(L1582&gt;=Premissas!$C$17,"SIM","NÃO")</f>
        <v>SIM</v>
      </c>
    </row>
    <row r="1583" spans="1:14" ht="15" customHeight="1">
      <c r="A1583" s="40">
        <v>8</v>
      </c>
      <c r="B1583" s="40" t="s">
        <v>1662</v>
      </c>
      <c r="C1583" s="40" t="s">
        <v>1663</v>
      </c>
      <c r="D1583" s="40">
        <v>930</v>
      </c>
      <c r="E1583" s="40" t="s">
        <v>19</v>
      </c>
      <c r="F1583" s="40">
        <f>COUNTIFS(Detalhe_Registro!$A:$A,A1583,Detalhe_Registro!$D:$D,B1583)</f>
        <v>1</v>
      </c>
      <c r="G1583" s="63">
        <v>1.818182</v>
      </c>
      <c r="H1583" s="63">
        <v>1.818182</v>
      </c>
      <c r="I1583" s="62">
        <f>SUMIFS(Detalhe_Registro!$F:$F,Detalhe_Registro!$A:$A,A1583,Detalhe_Registro!$D:$D,B1583)</f>
        <v>758</v>
      </c>
      <c r="J1583" s="63">
        <f>SUMIFS(Detalhe_Registro!$G:$G,Detalhe_Registro!$A:$A,A1583,Detalhe_Registro!$D:$D,B1583)</f>
        <v>18.84</v>
      </c>
      <c r="K1583" s="40" t="str">
        <f>IF(G1583="","",IF(G1583&lt;Premissas!$C$8,"&lt; 1,00",IF(G1583&lt;Premissas!$C$9,"1,00 – 1,19",IF(G1583&lt;Premissas!$C$10,"1,20 – 1,39",IF(G1583&lt;Premissas!$C$11,"1,40 – 1,59",IF(G1583&lt;Premissas!$C$12,"1,60 – 1,99","≥ 2,00"))))))</f>
        <v>1,60 – 1,99</v>
      </c>
      <c r="L1583" s="64">
        <f>IF(G1583="","",MIN(Premissas!$C$17,IF(G1583&lt;Premissas!$C$8,Premissas!$E$7,IF(G1583&lt;Premissas!$C$9,Premissas!$E$8,IF(G1583&lt;Premissas!$C$10,Premissas!$E$9,IF(G1583&lt;Premissas!$C$11,Premissas!$E$10,IF(G1583&lt;Premissas!$C$12,Premissas!$E$11,Premissas!$E$12)))))))</f>
        <v>500</v>
      </c>
      <c r="M1583" s="65">
        <f>IF(OR(L1583="",L1583=0),0,L1583/Premissas!$C$16)</f>
        <v>19.23076923076923</v>
      </c>
      <c r="N1583" s="40" t="str">
        <f>IF(L1583&gt;=Premissas!$C$17,"SIM","NÃO")</f>
        <v>NÃO</v>
      </c>
    </row>
    <row r="1584" spans="1:14" ht="15" customHeight="1">
      <c r="A1584" s="40">
        <v>8</v>
      </c>
      <c r="B1584" s="40" t="s">
        <v>1480</v>
      </c>
      <c r="C1584" s="40" t="s">
        <v>1481</v>
      </c>
      <c r="D1584" s="40">
        <v>930</v>
      </c>
      <c r="E1584" s="40" t="s">
        <v>21</v>
      </c>
      <c r="F1584" s="40">
        <f>COUNTIFS(Detalhe_Registro!$A:$A,A1584,Detalhe_Registro!$D:$D,B1584)</f>
        <v>1</v>
      </c>
      <c r="G1584" s="63">
        <v>1.4375</v>
      </c>
      <c r="H1584" s="63">
        <v>1.4375</v>
      </c>
      <c r="I1584" s="62">
        <f>SUMIFS(Detalhe_Registro!$F:$F,Detalhe_Registro!$A:$A,A1584,Detalhe_Registro!$D:$D,B1584)</f>
        <v>1326</v>
      </c>
      <c r="J1584" s="63">
        <f>SUMIFS(Detalhe_Registro!$G:$G,Detalhe_Registro!$A:$A,A1584,Detalhe_Registro!$D:$D,B1584)</f>
        <v>58.93</v>
      </c>
      <c r="K1584" s="40" t="str">
        <f>IF(G1584="","",IF(G1584&lt;Premissas!$C$8,"&lt; 1,00",IF(G1584&lt;Premissas!$C$9,"1,00 – 1,19",IF(G1584&lt;Premissas!$C$10,"1,20 – 1,39",IF(G1584&lt;Premissas!$C$11,"1,40 – 1,59",IF(G1584&lt;Premissas!$C$12,"1,60 – 1,99","≥ 2,00"))))))</f>
        <v>1,40 – 1,59</v>
      </c>
      <c r="L1584" s="64">
        <f>IF(G1584="","",MIN(Premissas!$C$17,IF(G1584&lt;Premissas!$C$8,Premissas!$E$7,IF(G1584&lt;Premissas!$C$9,Premissas!$E$8,IF(G1584&lt;Premissas!$C$10,Premissas!$E$9,IF(G1584&lt;Premissas!$C$11,Premissas!$E$10,IF(G1584&lt;Premissas!$C$12,Premissas!$E$11,Premissas!$E$12)))))))</f>
        <v>350</v>
      </c>
      <c r="M1584" s="65">
        <f>IF(OR(L1584="",L1584=0),0,L1584/Premissas!$C$16)</f>
        <v>13.461538461538462</v>
      </c>
      <c r="N1584" s="40" t="str">
        <f>IF(L1584&gt;=Premissas!$C$17,"SIM","NÃO")</f>
        <v>NÃO</v>
      </c>
    </row>
    <row r="1585" spans="1:14" ht="15" customHeight="1">
      <c r="A1585" s="40">
        <v>8</v>
      </c>
      <c r="B1585" s="40" t="s">
        <v>1392</v>
      </c>
      <c r="C1585" s="40" t="s">
        <v>1393</v>
      </c>
      <c r="D1585" s="40">
        <v>930</v>
      </c>
      <c r="E1585" s="40" t="s">
        <v>20</v>
      </c>
      <c r="F1585" s="40">
        <f>COUNTIFS(Detalhe_Registro!$A:$A,A1585,Detalhe_Registro!$D:$D,B1585)</f>
        <v>1</v>
      </c>
      <c r="G1585" s="63">
        <v>2.5294120000000002</v>
      </c>
      <c r="H1585" s="63">
        <v>2.5294120000000002</v>
      </c>
      <c r="I1585" s="62">
        <f>SUMIFS(Detalhe_Registro!$F:$F,Detalhe_Registro!$A:$A,A1585,Detalhe_Registro!$D:$D,B1585)</f>
        <v>6393</v>
      </c>
      <c r="J1585" s="63">
        <f>SUMIFS(Detalhe_Registro!$G:$G,Detalhe_Registro!$A:$A,A1585,Detalhe_Registro!$D:$D,B1585)</f>
        <v>147.30000000000001</v>
      </c>
      <c r="K1585" s="40" t="str">
        <f>IF(G1585="","",IF(G1585&lt;Premissas!$C$8,"&lt; 1,00",IF(G1585&lt;Premissas!$C$9,"1,00 – 1,19",IF(G1585&lt;Premissas!$C$10,"1,20 – 1,39",IF(G1585&lt;Premissas!$C$11,"1,40 – 1,59",IF(G1585&lt;Premissas!$C$12,"1,60 – 1,99","≥ 2,00"))))))</f>
        <v>≥ 2,00</v>
      </c>
      <c r="L1585" s="64">
        <f>IF(G1585="","",MIN(Premissas!$C$17,IF(G1585&lt;Premissas!$C$8,Premissas!$E$7,IF(G1585&lt;Premissas!$C$9,Premissas!$E$8,IF(G1585&lt;Premissas!$C$10,Premissas!$E$9,IF(G1585&lt;Premissas!$C$11,Premissas!$E$10,IF(G1585&lt;Premissas!$C$12,Premissas!$E$11,Premissas!$E$12)))))))</f>
        <v>750</v>
      </c>
      <c r="M1585" s="65">
        <f>IF(OR(L1585="",L1585=0),0,L1585/Premissas!$C$16)</f>
        <v>28.846153846153847</v>
      </c>
      <c r="N1585" s="40" t="str">
        <f>IF(L1585&gt;=Premissas!$C$17,"SIM","NÃO")</f>
        <v>SIM</v>
      </c>
    </row>
    <row r="1586" spans="1:14" ht="15" customHeight="1">
      <c r="A1586" s="40">
        <v>8</v>
      </c>
      <c r="B1586" s="40" t="s">
        <v>1760</v>
      </c>
      <c r="C1586" s="40" t="s">
        <v>1761</v>
      </c>
      <c r="D1586" s="40">
        <v>930</v>
      </c>
      <c r="E1586" s="40" t="s">
        <v>20</v>
      </c>
      <c r="F1586" s="40">
        <f>COUNTIFS(Detalhe_Registro!$A:$A,A1586,Detalhe_Registro!$D:$D,B1586)</f>
        <v>1</v>
      </c>
      <c r="G1586" s="63">
        <v>2.2941180000000001</v>
      </c>
      <c r="H1586" s="63">
        <v>2.2941180000000001</v>
      </c>
      <c r="I1586" s="62">
        <f>SUMIFS(Detalhe_Registro!$F:$F,Detalhe_Registro!$A:$A,A1586,Detalhe_Registro!$D:$D,B1586)</f>
        <v>197</v>
      </c>
      <c r="J1586" s="63">
        <f>SUMIFS(Detalhe_Registro!$G:$G,Detalhe_Registro!$A:$A,A1586,Detalhe_Registro!$D:$D,B1586)</f>
        <v>5.04</v>
      </c>
      <c r="K1586" s="40" t="str">
        <f>IF(G1586="","",IF(G1586&lt;Premissas!$C$8,"&lt; 1,00",IF(G1586&lt;Premissas!$C$9,"1,00 – 1,19",IF(G1586&lt;Premissas!$C$10,"1,20 – 1,39",IF(G1586&lt;Premissas!$C$11,"1,40 – 1,59",IF(G1586&lt;Premissas!$C$12,"1,60 – 1,99","≥ 2,00"))))))</f>
        <v>≥ 2,00</v>
      </c>
      <c r="L1586" s="64">
        <f>IF(G1586="","",MIN(Premissas!$C$17,IF(G1586&lt;Premissas!$C$8,Premissas!$E$7,IF(G1586&lt;Premissas!$C$9,Premissas!$E$8,IF(G1586&lt;Premissas!$C$10,Premissas!$E$9,IF(G1586&lt;Premissas!$C$11,Premissas!$E$10,IF(G1586&lt;Premissas!$C$12,Premissas!$E$11,Premissas!$E$12)))))))</f>
        <v>750</v>
      </c>
      <c r="M1586" s="65">
        <f>IF(OR(L1586="",L1586=0),0,L1586/Premissas!$C$16)</f>
        <v>28.846153846153847</v>
      </c>
      <c r="N1586" s="40" t="str">
        <f>IF(L1586&gt;=Premissas!$C$17,"SIM","NÃO")</f>
        <v>SIM</v>
      </c>
    </row>
    <row r="1587" spans="1:14" ht="15" customHeight="1">
      <c r="A1587" s="40">
        <v>8</v>
      </c>
      <c r="B1587" s="40" t="s">
        <v>1582</v>
      </c>
      <c r="C1587" s="40" t="s">
        <v>1583</v>
      </c>
      <c r="D1587" s="40">
        <v>930</v>
      </c>
      <c r="E1587" s="40" t="s">
        <v>19</v>
      </c>
      <c r="F1587" s="40">
        <f>COUNTIFS(Detalhe_Registro!$A:$A,A1587,Detalhe_Registro!$D:$D,B1587)</f>
        <v>1</v>
      </c>
      <c r="G1587" s="63">
        <v>0.54545500000000002</v>
      </c>
      <c r="H1587" s="63">
        <v>0.54545500000000002</v>
      </c>
      <c r="I1587" s="62">
        <f>SUMIFS(Detalhe_Registro!$F:$F,Detalhe_Registro!$A:$A,A1587,Detalhe_Registro!$D:$D,B1587)</f>
        <v>694</v>
      </c>
      <c r="J1587" s="63">
        <f>SUMIFS(Detalhe_Registro!$G:$G,Detalhe_Registro!$A:$A,A1587,Detalhe_Registro!$D:$D,B1587)</f>
        <v>56.32</v>
      </c>
      <c r="K1587" s="40" t="str">
        <f>IF(G1587="","",IF(G1587&lt;Premissas!$C$8,"&lt; 1,00",IF(G1587&lt;Premissas!$C$9,"1,00 – 1,19",IF(G1587&lt;Premissas!$C$10,"1,20 – 1,39",IF(G1587&lt;Premissas!$C$11,"1,40 – 1,59",IF(G1587&lt;Premissas!$C$12,"1,60 – 1,99","≥ 2,00"))))))</f>
        <v>&lt; 1,00</v>
      </c>
      <c r="L1587" s="64">
        <f>IF(G1587="","",MIN(Premissas!$C$17,IF(G1587&lt;Premissas!$C$8,Premissas!$E$7,IF(G1587&lt;Premissas!$C$9,Premissas!$E$8,IF(G1587&lt;Premissas!$C$10,Premissas!$E$9,IF(G1587&lt;Premissas!$C$11,Premissas!$E$10,IF(G1587&lt;Premissas!$C$12,Premissas!$E$11,Premissas!$E$12)))))))</f>
        <v>0</v>
      </c>
      <c r="M1587" s="65">
        <f>IF(OR(L1587="",L1587=0),0,L1587/Premissas!$C$16)</f>
        <v>0</v>
      </c>
      <c r="N1587" s="40" t="str">
        <f>IF(L1587&gt;=Premissas!$C$17,"SIM","NÃO")</f>
        <v>NÃO</v>
      </c>
    </row>
    <row r="1588" spans="1:14" ht="15" customHeight="1">
      <c r="A1588" s="40">
        <v>8</v>
      </c>
      <c r="B1588" s="40" t="s">
        <v>1478</v>
      </c>
      <c r="C1588" s="40" t="s">
        <v>1479</v>
      </c>
      <c r="D1588" s="40">
        <v>930</v>
      </c>
      <c r="E1588" s="40" t="s">
        <v>1938</v>
      </c>
      <c r="F1588" s="40">
        <f>COUNTIFS(Detalhe_Registro!$A:$A,A1588,Detalhe_Registro!$D:$D,B1588)</f>
        <v>2</v>
      </c>
      <c r="G1588" s="63">
        <v>1.454545</v>
      </c>
      <c r="H1588" s="63">
        <v>1.2272730000000001</v>
      </c>
      <c r="I1588" s="62">
        <f>SUMIFS(Detalhe_Registro!$F:$F,Detalhe_Registro!$A:$A,A1588,Detalhe_Registro!$D:$D,B1588)</f>
        <v>1059</v>
      </c>
      <c r="J1588" s="63">
        <f>SUMIFS(Detalhe_Registro!$G:$G,Detalhe_Registro!$A:$A,A1588,Detalhe_Registro!$D:$D,B1588)</f>
        <v>34.409999999999997</v>
      </c>
      <c r="K1588" s="40" t="str">
        <f>IF(G1588="","",IF(G1588&lt;Premissas!$C$8,"&lt; 1,00",IF(G1588&lt;Premissas!$C$9,"1,00 – 1,19",IF(G1588&lt;Premissas!$C$10,"1,20 – 1,39",IF(G1588&lt;Premissas!$C$11,"1,40 – 1,59",IF(G1588&lt;Premissas!$C$12,"1,60 – 1,99","≥ 2,00"))))))</f>
        <v>1,40 – 1,59</v>
      </c>
      <c r="L1588" s="64">
        <f>IF(G1588="","",MIN(Premissas!$C$17,IF(G1588&lt;Premissas!$C$8,Premissas!$E$7,IF(G1588&lt;Premissas!$C$9,Premissas!$E$8,IF(G1588&lt;Premissas!$C$10,Premissas!$E$9,IF(G1588&lt;Premissas!$C$11,Premissas!$E$10,IF(G1588&lt;Premissas!$C$12,Premissas!$E$11,Premissas!$E$12)))))))</f>
        <v>350</v>
      </c>
      <c r="M1588" s="65">
        <f>IF(OR(L1588="",L1588=0),0,L1588/Premissas!$C$16)</f>
        <v>13.461538461538462</v>
      </c>
      <c r="N1588" s="40" t="str">
        <f>IF(L1588&gt;=Premissas!$C$17,"SIM","NÃO")</f>
        <v>NÃO</v>
      </c>
    </row>
    <row r="1589" spans="1:14" ht="15" customHeight="1">
      <c r="A1589" s="40">
        <v>8</v>
      </c>
      <c r="B1589" s="40" t="s">
        <v>1758</v>
      </c>
      <c r="C1589" s="40" t="s">
        <v>1759</v>
      </c>
      <c r="D1589" s="40">
        <v>930</v>
      </c>
      <c r="E1589" s="40" t="s">
        <v>21</v>
      </c>
      <c r="F1589" s="40">
        <f>COUNTIFS(Detalhe_Registro!$A:$A,A1589,Detalhe_Registro!$D:$D,B1589)</f>
        <v>1</v>
      </c>
      <c r="G1589" s="63">
        <v>3.75</v>
      </c>
      <c r="H1589" s="63">
        <v>3.75</v>
      </c>
      <c r="I1589" s="62">
        <f>SUMIFS(Detalhe_Registro!$F:$F,Detalhe_Registro!$A:$A,A1589,Detalhe_Registro!$D:$D,B1589)</f>
        <v>3</v>
      </c>
      <c r="J1589" s="63">
        <f>SUMIFS(Detalhe_Registro!$G:$G,Detalhe_Registro!$A:$A,A1589,Detalhe_Registro!$D:$D,B1589)</f>
        <v>0.05</v>
      </c>
      <c r="K1589" s="40" t="str">
        <f>IF(G1589="","",IF(G1589&lt;Premissas!$C$8,"&lt; 1,00",IF(G1589&lt;Premissas!$C$9,"1,00 – 1,19",IF(G1589&lt;Premissas!$C$10,"1,20 – 1,39",IF(G1589&lt;Premissas!$C$11,"1,40 – 1,59",IF(G1589&lt;Premissas!$C$12,"1,60 – 1,99","≥ 2,00"))))))</f>
        <v>≥ 2,00</v>
      </c>
      <c r="L1589" s="64">
        <f>IF(G1589="","",MIN(Premissas!$C$17,IF(G1589&lt;Premissas!$C$8,Premissas!$E$7,IF(G1589&lt;Premissas!$C$9,Premissas!$E$8,IF(G1589&lt;Premissas!$C$10,Premissas!$E$9,IF(G1589&lt;Premissas!$C$11,Premissas!$E$10,IF(G1589&lt;Premissas!$C$12,Premissas!$E$11,Premissas!$E$12)))))))</f>
        <v>750</v>
      </c>
      <c r="M1589" s="65">
        <f>IF(OR(L1589="",L1589=0),0,L1589/Premissas!$C$16)</f>
        <v>28.846153846153847</v>
      </c>
      <c r="N1589" s="40" t="str">
        <f>IF(L1589&gt;=Premissas!$C$17,"SIM","NÃO")</f>
        <v>SIM</v>
      </c>
    </row>
    <row r="1590" spans="1:14" ht="15" customHeight="1">
      <c r="A1590" s="40">
        <v>8</v>
      </c>
      <c r="B1590" s="40" t="s">
        <v>1572</v>
      </c>
      <c r="C1590" s="40" t="s">
        <v>1573</v>
      </c>
      <c r="D1590" s="40">
        <v>930</v>
      </c>
      <c r="E1590" s="40" t="s">
        <v>19</v>
      </c>
      <c r="F1590" s="40">
        <f>COUNTIFS(Detalhe_Registro!$A:$A,A1590,Detalhe_Registro!$D:$D,B1590)</f>
        <v>1</v>
      </c>
      <c r="G1590" s="63">
        <v>0.5</v>
      </c>
      <c r="H1590" s="63">
        <v>0.5</v>
      </c>
      <c r="I1590" s="62">
        <f>SUMIFS(Detalhe_Registro!$F:$F,Detalhe_Registro!$A:$A,A1590,Detalhe_Registro!$D:$D,B1590)</f>
        <v>208</v>
      </c>
      <c r="J1590" s="63">
        <f>SUMIFS(Detalhe_Registro!$G:$G,Detalhe_Registro!$A:$A,A1590,Detalhe_Registro!$D:$D,B1590)</f>
        <v>18.93</v>
      </c>
      <c r="K1590" s="40" t="str">
        <f>IF(G1590="","",IF(G1590&lt;Premissas!$C$8,"&lt; 1,00",IF(G1590&lt;Premissas!$C$9,"1,00 – 1,19",IF(G1590&lt;Premissas!$C$10,"1,20 – 1,39",IF(G1590&lt;Premissas!$C$11,"1,40 – 1,59",IF(G1590&lt;Premissas!$C$12,"1,60 – 1,99","≥ 2,00"))))))</f>
        <v>&lt; 1,00</v>
      </c>
      <c r="L1590" s="64">
        <f>IF(G1590="","",MIN(Premissas!$C$17,IF(G1590&lt;Premissas!$C$8,Premissas!$E$7,IF(G1590&lt;Premissas!$C$9,Premissas!$E$8,IF(G1590&lt;Premissas!$C$10,Premissas!$E$9,IF(G1590&lt;Premissas!$C$11,Premissas!$E$10,IF(G1590&lt;Premissas!$C$12,Premissas!$E$11,Premissas!$E$12)))))))</f>
        <v>0</v>
      </c>
      <c r="M1590" s="65">
        <f>IF(OR(L1590="",L1590=0),0,L1590/Premissas!$C$16)</f>
        <v>0</v>
      </c>
      <c r="N1590" s="40" t="str">
        <f>IF(L1590&gt;=Premissas!$C$17,"SIM","NÃO")</f>
        <v>NÃO</v>
      </c>
    </row>
    <row r="1591" spans="1:14" ht="15" customHeight="1">
      <c r="A1591" s="40">
        <v>8</v>
      </c>
      <c r="B1591" s="40" t="s">
        <v>1440</v>
      </c>
      <c r="C1591" s="40" t="s">
        <v>1441</v>
      </c>
      <c r="D1591" s="40">
        <v>930</v>
      </c>
      <c r="E1591" s="40" t="s">
        <v>21</v>
      </c>
      <c r="F1591" s="40">
        <f>COUNTIFS(Detalhe_Registro!$A:$A,A1591,Detalhe_Registro!$D:$D,B1591)</f>
        <v>1</v>
      </c>
      <c r="G1591" s="63">
        <v>4.125</v>
      </c>
      <c r="H1591" s="63">
        <v>4.125</v>
      </c>
      <c r="I1591" s="62">
        <f>SUMIFS(Detalhe_Registro!$F:$F,Detalhe_Registro!$A:$A,A1591,Detalhe_Registro!$D:$D,B1591)</f>
        <v>173</v>
      </c>
      <c r="J1591" s="63">
        <f>SUMIFS(Detalhe_Registro!$G:$G,Detalhe_Registro!$A:$A,A1591,Detalhe_Registro!$D:$D,B1591)</f>
        <v>2.64</v>
      </c>
      <c r="K1591" s="40" t="str">
        <f>IF(G1591="","",IF(G1591&lt;Premissas!$C$8,"&lt; 1,00",IF(G1591&lt;Premissas!$C$9,"1,00 – 1,19",IF(G1591&lt;Premissas!$C$10,"1,20 – 1,39",IF(G1591&lt;Premissas!$C$11,"1,40 – 1,59",IF(G1591&lt;Premissas!$C$12,"1,60 – 1,99","≥ 2,00"))))))</f>
        <v>≥ 2,00</v>
      </c>
      <c r="L1591" s="64">
        <f>IF(G1591="","",MIN(Premissas!$C$17,IF(G1591&lt;Premissas!$C$8,Premissas!$E$7,IF(G1591&lt;Premissas!$C$9,Premissas!$E$8,IF(G1591&lt;Premissas!$C$10,Premissas!$E$9,IF(G1591&lt;Premissas!$C$11,Premissas!$E$10,IF(G1591&lt;Premissas!$C$12,Premissas!$E$11,Premissas!$E$12)))))))</f>
        <v>750</v>
      </c>
      <c r="M1591" s="65">
        <f>IF(OR(L1591="",L1591=0),0,L1591/Premissas!$C$16)</f>
        <v>28.846153846153847</v>
      </c>
      <c r="N1591" s="40" t="str">
        <f>IF(L1591&gt;=Premissas!$C$17,"SIM","NÃO")</f>
        <v>SIM</v>
      </c>
    </row>
    <row r="1592" spans="1:14" ht="15" customHeight="1">
      <c r="A1592" s="40">
        <v>8</v>
      </c>
      <c r="B1592" s="40" t="s">
        <v>1438</v>
      </c>
      <c r="C1592" s="40" t="s">
        <v>1439</v>
      </c>
      <c r="D1592" s="40">
        <v>930</v>
      </c>
      <c r="E1592" s="40" t="s">
        <v>1943</v>
      </c>
      <c r="F1592" s="40">
        <f>COUNTIFS(Detalhe_Registro!$A:$A,A1592,Detalhe_Registro!$D:$D,B1592)</f>
        <v>2</v>
      </c>
      <c r="G1592" s="63">
        <v>7.2352939999999997</v>
      </c>
      <c r="H1592" s="63">
        <v>4.3426470000000004</v>
      </c>
      <c r="I1592" s="62">
        <f>SUMIFS(Detalhe_Registro!$F:$F,Detalhe_Registro!$A:$A,A1592,Detalhe_Registro!$D:$D,B1592)</f>
        <v>1578</v>
      </c>
      <c r="J1592" s="63">
        <f>SUMIFS(Detalhe_Registro!$G:$G,Detalhe_Registro!$A:$A,A1592,Detalhe_Registro!$D:$D,B1592)</f>
        <v>54.190000000000005</v>
      </c>
      <c r="K1592" s="40" t="str">
        <f>IF(G1592="","",IF(G1592&lt;Premissas!$C$8,"&lt; 1,00",IF(G1592&lt;Premissas!$C$9,"1,00 – 1,19",IF(G1592&lt;Premissas!$C$10,"1,20 – 1,39",IF(G1592&lt;Premissas!$C$11,"1,40 – 1,59",IF(G1592&lt;Premissas!$C$12,"1,60 – 1,99","≥ 2,00"))))))</f>
        <v>≥ 2,00</v>
      </c>
      <c r="L1592" s="64">
        <f>IF(G1592="","",MIN(Premissas!$C$17,IF(G1592&lt;Premissas!$C$8,Premissas!$E$7,IF(G1592&lt;Premissas!$C$9,Premissas!$E$8,IF(G1592&lt;Premissas!$C$10,Premissas!$E$9,IF(G1592&lt;Premissas!$C$11,Premissas!$E$10,IF(G1592&lt;Premissas!$C$12,Premissas!$E$11,Premissas!$E$12)))))))</f>
        <v>750</v>
      </c>
      <c r="M1592" s="65">
        <f>IF(OR(L1592="",L1592=0),0,L1592/Premissas!$C$16)</f>
        <v>28.846153846153847</v>
      </c>
      <c r="N1592" s="40" t="str">
        <f>IF(L1592&gt;=Premissas!$C$17,"SIM","NÃO")</f>
        <v>SIM</v>
      </c>
    </row>
    <row r="1593" spans="1:14" ht="15" customHeight="1">
      <c r="A1593" s="40">
        <v>8</v>
      </c>
      <c r="B1593" s="40" t="s">
        <v>1640</v>
      </c>
      <c r="C1593" s="40" t="s">
        <v>1641</v>
      </c>
      <c r="D1593" s="40">
        <v>930</v>
      </c>
      <c r="E1593" s="40" t="s">
        <v>22</v>
      </c>
      <c r="F1593" s="40">
        <f>COUNTIFS(Detalhe_Registro!$A:$A,A1593,Detalhe_Registro!$D:$D,B1593)</f>
        <v>1</v>
      </c>
      <c r="G1593" s="63">
        <v>0.95</v>
      </c>
      <c r="H1593" s="63">
        <v>0.95</v>
      </c>
      <c r="I1593" s="62">
        <f>SUMIFS(Detalhe_Registro!$F:$F,Detalhe_Registro!$A:$A,A1593,Detalhe_Registro!$D:$D,B1593)</f>
        <v>959</v>
      </c>
      <c r="J1593" s="63">
        <f>SUMIFS(Detalhe_Registro!$G:$G,Detalhe_Registro!$A:$A,A1593,Detalhe_Registro!$D:$D,B1593)</f>
        <v>50.81</v>
      </c>
      <c r="K1593" s="40" t="str">
        <f>IF(G1593="","",IF(G1593&lt;Premissas!$C$8,"&lt; 1,00",IF(G1593&lt;Premissas!$C$9,"1,00 – 1,19",IF(G1593&lt;Premissas!$C$10,"1,20 – 1,39",IF(G1593&lt;Premissas!$C$11,"1,40 – 1,59",IF(G1593&lt;Premissas!$C$12,"1,60 – 1,99","≥ 2,00"))))))</f>
        <v>&lt; 1,00</v>
      </c>
      <c r="L1593" s="64">
        <f>IF(G1593="","",MIN(Premissas!$C$17,IF(G1593&lt;Premissas!$C$8,Premissas!$E$7,IF(G1593&lt;Premissas!$C$9,Premissas!$E$8,IF(G1593&lt;Premissas!$C$10,Premissas!$E$9,IF(G1593&lt;Premissas!$C$11,Premissas!$E$10,IF(G1593&lt;Premissas!$C$12,Premissas!$E$11,Premissas!$E$12)))))))</f>
        <v>0</v>
      </c>
      <c r="M1593" s="65">
        <f>IF(OR(L1593="",L1593=0),0,L1593/Premissas!$C$16)</f>
        <v>0</v>
      </c>
      <c r="N1593" s="40" t="str">
        <f>IF(L1593&gt;=Premissas!$C$17,"SIM","NÃO")</f>
        <v>NÃO</v>
      </c>
    </row>
    <row r="1594" spans="1:14" ht="15" customHeight="1">
      <c r="A1594" s="40">
        <v>8</v>
      </c>
      <c r="B1594" s="40" t="s">
        <v>1606</v>
      </c>
      <c r="C1594" s="40" t="s">
        <v>1607</v>
      </c>
      <c r="D1594" s="40">
        <v>930</v>
      </c>
      <c r="E1594" s="40" t="s">
        <v>19</v>
      </c>
      <c r="F1594" s="40">
        <f>COUNTIFS(Detalhe_Registro!$A:$A,A1594,Detalhe_Registro!$D:$D,B1594)</f>
        <v>1</v>
      </c>
      <c r="G1594" s="63">
        <v>2.1818179999999998</v>
      </c>
      <c r="H1594" s="63">
        <v>2.1818179999999998</v>
      </c>
      <c r="I1594" s="62">
        <f>SUMIFS(Detalhe_Registro!$F:$F,Detalhe_Registro!$A:$A,A1594,Detalhe_Registro!$D:$D,B1594)</f>
        <v>2001</v>
      </c>
      <c r="J1594" s="63">
        <f>SUMIFS(Detalhe_Registro!$G:$G,Detalhe_Registro!$A:$A,A1594,Detalhe_Registro!$D:$D,B1594)</f>
        <v>41.8</v>
      </c>
      <c r="K1594" s="40" t="str">
        <f>IF(G1594="","",IF(G1594&lt;Premissas!$C$8,"&lt; 1,00",IF(G1594&lt;Premissas!$C$9,"1,00 – 1,19",IF(G1594&lt;Premissas!$C$10,"1,20 – 1,39",IF(G1594&lt;Premissas!$C$11,"1,40 – 1,59",IF(G1594&lt;Premissas!$C$12,"1,60 – 1,99","≥ 2,00"))))))</f>
        <v>≥ 2,00</v>
      </c>
      <c r="L1594" s="64">
        <f>IF(G1594="","",MIN(Premissas!$C$17,IF(G1594&lt;Premissas!$C$8,Premissas!$E$7,IF(G1594&lt;Premissas!$C$9,Premissas!$E$8,IF(G1594&lt;Premissas!$C$10,Premissas!$E$9,IF(G1594&lt;Premissas!$C$11,Premissas!$E$10,IF(G1594&lt;Premissas!$C$12,Premissas!$E$11,Premissas!$E$12)))))))</f>
        <v>750</v>
      </c>
      <c r="M1594" s="65">
        <f>IF(OR(L1594="",L1594=0),0,L1594/Premissas!$C$16)</f>
        <v>28.846153846153847</v>
      </c>
      <c r="N1594" s="40" t="str">
        <f>IF(L1594&gt;=Premissas!$C$17,"SIM","NÃO")</f>
        <v>SIM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selection activeCell="D20" sqref="D20"/>
    </sheetView>
  </sheetViews>
  <sheetFormatPr defaultColWidth="8.7109375" defaultRowHeight="15"/>
  <cols>
    <col min="1" max="1" width="6" customWidth="1"/>
    <col min="2" max="2" width="8" customWidth="1"/>
    <col min="3" max="3" width="9.42578125" bestFit="1" customWidth="1"/>
    <col min="4" max="4" width="16.28515625" bestFit="1" customWidth="1"/>
    <col min="5" max="5" width="12.5703125" bestFit="1" customWidth="1"/>
    <col min="6" max="6" width="10.28515625" bestFit="1" customWidth="1"/>
    <col min="7" max="7" width="10.5703125" bestFit="1" customWidth="1"/>
    <col min="8" max="8" width="8.28515625" bestFit="1" customWidth="1"/>
    <col min="9" max="9" width="12.140625" bestFit="1" customWidth="1"/>
    <col min="10" max="10" width="13.85546875" bestFit="1" customWidth="1"/>
    <col min="11" max="11" width="15" bestFit="1" customWidth="1"/>
  </cols>
  <sheetData>
    <row r="1" spans="1:11" ht="15.75" customHeight="1">
      <c r="A1" s="6" t="s">
        <v>1946</v>
      </c>
    </row>
    <row r="3" spans="1:11" ht="23.25" customHeight="1">
      <c r="A3" s="21" t="s">
        <v>112</v>
      </c>
      <c r="B3" s="21" t="s">
        <v>40</v>
      </c>
      <c r="C3" s="21" t="s">
        <v>1947</v>
      </c>
      <c r="D3" s="21" t="s">
        <v>1948</v>
      </c>
      <c r="E3" s="21" t="s">
        <v>1949</v>
      </c>
      <c r="F3" s="21" t="s">
        <v>1950</v>
      </c>
      <c r="G3" s="21" t="s">
        <v>1951</v>
      </c>
      <c r="H3" s="21" t="s">
        <v>1952</v>
      </c>
      <c r="I3" s="21" t="s">
        <v>1953</v>
      </c>
      <c r="J3" s="21" t="s">
        <v>1954</v>
      </c>
      <c r="K3" s="21" t="s">
        <v>1955</v>
      </c>
    </row>
    <row r="4" spans="1:11" ht="15" customHeight="1">
      <c r="A4" s="56">
        <v>7</v>
      </c>
      <c r="B4" s="56">
        <v>409</v>
      </c>
      <c r="C4" s="56">
        <f>COUNTIFS(Consolidado_HC!$A:$A,A4,Consolidado_HC!$D:$D,B4)</f>
        <v>147</v>
      </c>
      <c r="D4" s="60">
        <f>SUMIFS(Consolidado_HC!$L:$L,Consolidado_HC!$A:$A,A4,Consolidado_HC!$D:$D,B4)</f>
        <v>56650</v>
      </c>
      <c r="E4" s="56">
        <f>COUNTIFS(Consolidado_HC!$A:$A,A4,Consolidado_HC!$D:$D,B4,Consolidado_HC!$L:$L,0)</f>
        <v>29</v>
      </c>
      <c r="F4" s="56">
        <f>COUNTIFS(Consolidado_HC!$A:$A,A4,Consolidado_HC!$D:$D,B4,Consolidado_HC!$N:$N,"SIM")</f>
        <v>50</v>
      </c>
      <c r="G4" s="66">
        <f t="shared" ref="G4:G17" si="0">IF(C4=0,0,E4/C4)</f>
        <v>0.19727891156462585</v>
      </c>
      <c r="H4" s="66">
        <f t="shared" ref="H4:H17" si="1">IF(C4=0,0,F4/C4)</f>
        <v>0.3401360544217687</v>
      </c>
      <c r="I4" s="60">
        <f>ROUND(E4*0.3*Premissas!E8,0)</f>
        <v>870</v>
      </c>
      <c r="J4" s="60">
        <f t="shared" ref="J4:J17" si="2">D4+I4</f>
        <v>57520</v>
      </c>
      <c r="K4" s="57">
        <f>IF(Premissas!$C$16=0,0,D4/Premissas!$C$16)</f>
        <v>2178.8461538461538</v>
      </c>
    </row>
    <row r="5" spans="1:11" ht="15" customHeight="1">
      <c r="A5" s="56">
        <v>7</v>
      </c>
      <c r="B5" s="56">
        <v>930</v>
      </c>
      <c r="C5" s="56">
        <f>COUNTIFS(Consolidado_HC!$A:$A,A5,Consolidado_HC!$D:$D,B5)</f>
        <v>177</v>
      </c>
      <c r="D5" s="60">
        <f>SUMIFS(Consolidado_HC!$L:$L,Consolidado_HC!$A:$A,A5,Consolidado_HC!$D:$D,B5)</f>
        <v>58400</v>
      </c>
      <c r="E5" s="56">
        <f>COUNTIFS(Consolidado_HC!$A:$A,A5,Consolidado_HC!$D:$D,B5,Consolidado_HC!$L:$L,0)</f>
        <v>67</v>
      </c>
      <c r="F5" s="56">
        <f>COUNTIFS(Consolidado_HC!$A:$A,A5,Consolidado_HC!$D:$D,B5,Consolidado_HC!$N:$N,"SIM")</f>
        <v>53</v>
      </c>
      <c r="G5" s="66">
        <f t="shared" si="0"/>
        <v>0.37853107344632769</v>
      </c>
      <c r="H5" s="66">
        <f t="shared" si="1"/>
        <v>0.29943502824858759</v>
      </c>
      <c r="I5" s="60">
        <f>ROUND(E5*0.3*Premissas!E8,0)</f>
        <v>2010</v>
      </c>
      <c r="J5" s="60">
        <f t="shared" si="2"/>
        <v>60410</v>
      </c>
      <c r="K5" s="57">
        <f>IF(Premissas!$C$16=0,0,D5/Premissas!$C$16)</f>
        <v>2246.1538461538462</v>
      </c>
    </row>
    <row r="6" spans="1:11" ht="15" customHeight="1">
      <c r="A6" s="56">
        <v>7</v>
      </c>
      <c r="B6" s="56">
        <v>1942</v>
      </c>
      <c r="C6" s="56">
        <f>COUNTIFS(Consolidado_HC!$A:$A,A6,Consolidado_HC!$D:$D,B6)</f>
        <v>74</v>
      </c>
      <c r="D6" s="60">
        <f>SUMIFS(Consolidado_HC!$L:$L,Consolidado_HC!$A:$A,A6,Consolidado_HC!$D:$D,B6)</f>
        <v>25750</v>
      </c>
      <c r="E6" s="56">
        <f>COUNTIFS(Consolidado_HC!$A:$A,A6,Consolidado_HC!$D:$D,B6,Consolidado_HC!$L:$L,0)</f>
        <v>19</v>
      </c>
      <c r="F6" s="56">
        <f>COUNTIFS(Consolidado_HC!$A:$A,A6,Consolidado_HC!$D:$D,B6,Consolidado_HC!$N:$N,"SIM")</f>
        <v>24</v>
      </c>
      <c r="G6" s="66">
        <f t="shared" si="0"/>
        <v>0.25675675675675674</v>
      </c>
      <c r="H6" s="66">
        <f t="shared" si="1"/>
        <v>0.32432432432432434</v>
      </c>
      <c r="I6" s="60">
        <f>ROUND(E6*0.3*Premissas!E8,0)</f>
        <v>570</v>
      </c>
      <c r="J6" s="60">
        <f t="shared" si="2"/>
        <v>26320</v>
      </c>
      <c r="K6" s="57">
        <f>IF(Premissas!$C$16=0,0,D6/Premissas!$C$16)</f>
        <v>990.38461538461536</v>
      </c>
    </row>
    <row r="7" spans="1:11" ht="15" customHeight="1">
      <c r="A7" s="56">
        <v>7</v>
      </c>
      <c r="B7" s="56">
        <v>1953</v>
      </c>
      <c r="C7" s="56">
        <f>COUNTIFS(Consolidado_HC!$A:$A,A7,Consolidado_HC!$D:$D,B7)</f>
        <v>51</v>
      </c>
      <c r="D7" s="60">
        <f>SUMIFS(Consolidado_HC!$L:$L,Consolidado_HC!$A:$A,A7,Consolidado_HC!$D:$D,B7)</f>
        <v>30100</v>
      </c>
      <c r="E7" s="56">
        <f>COUNTIFS(Consolidado_HC!$A:$A,A7,Consolidado_HC!$D:$D,B7,Consolidado_HC!$L:$L,0)</f>
        <v>5</v>
      </c>
      <c r="F7" s="56">
        <f>COUNTIFS(Consolidado_HC!$A:$A,A7,Consolidado_HC!$D:$D,B7,Consolidado_HC!$N:$N,"SIM")</f>
        <v>34</v>
      </c>
      <c r="G7" s="66">
        <f t="shared" si="0"/>
        <v>9.8039215686274508E-2</v>
      </c>
      <c r="H7" s="66">
        <f t="shared" si="1"/>
        <v>0.66666666666666663</v>
      </c>
      <c r="I7" s="60">
        <f>ROUND(E7*0.3*Premissas!E8,0)</f>
        <v>150</v>
      </c>
      <c r="J7" s="60">
        <f t="shared" si="2"/>
        <v>30250</v>
      </c>
      <c r="K7" s="57">
        <f>IF(Premissas!$C$16=0,0,D7/Premissas!$C$16)</f>
        <v>1157.6923076923076</v>
      </c>
    </row>
    <row r="8" spans="1:11" ht="15" customHeight="1">
      <c r="A8" s="56">
        <v>7</v>
      </c>
      <c r="B8" s="56">
        <v>1974</v>
      </c>
      <c r="C8" s="56">
        <f>COUNTIFS(Consolidado_HC!$A:$A,A8,Consolidado_HC!$D:$D,B8)</f>
        <v>30</v>
      </c>
      <c r="D8" s="60">
        <f>SUMIFS(Consolidado_HC!$L:$L,Consolidado_HC!$A:$A,A8,Consolidado_HC!$D:$D,B8)</f>
        <v>19050</v>
      </c>
      <c r="E8" s="56">
        <f>COUNTIFS(Consolidado_HC!$A:$A,A8,Consolidado_HC!$D:$D,B8,Consolidado_HC!$L:$L,0)</f>
        <v>1</v>
      </c>
      <c r="F8" s="56">
        <f>COUNTIFS(Consolidado_HC!$A:$A,A8,Consolidado_HC!$D:$D,B8,Consolidado_HC!$N:$N,"SIM")</f>
        <v>21</v>
      </c>
      <c r="G8" s="66">
        <f t="shared" si="0"/>
        <v>3.3333333333333333E-2</v>
      </c>
      <c r="H8" s="66">
        <f t="shared" si="1"/>
        <v>0.7</v>
      </c>
      <c r="I8" s="60">
        <f>ROUND(E8*0.3*Premissas!E8,0)</f>
        <v>30</v>
      </c>
      <c r="J8" s="60">
        <f t="shared" si="2"/>
        <v>19080</v>
      </c>
      <c r="K8" s="57">
        <f>IF(Premissas!$C$16=0,0,D8/Premissas!$C$16)</f>
        <v>732.69230769230774</v>
      </c>
    </row>
    <row r="9" spans="1:11" ht="15" customHeight="1">
      <c r="A9" s="56">
        <v>7</v>
      </c>
      <c r="B9" s="56">
        <v>1979</v>
      </c>
      <c r="C9" s="56">
        <f>COUNTIFS(Consolidado_HC!$A:$A,A9,Consolidado_HC!$D:$D,B9)</f>
        <v>17</v>
      </c>
      <c r="D9" s="60">
        <f>SUMIFS(Consolidado_HC!$L:$L,Consolidado_HC!$A:$A,A9,Consolidado_HC!$D:$D,B9)</f>
        <v>3900</v>
      </c>
      <c r="E9" s="56">
        <f>COUNTIFS(Consolidado_HC!$A:$A,A9,Consolidado_HC!$D:$D,B9,Consolidado_HC!$L:$L,0)</f>
        <v>7</v>
      </c>
      <c r="F9" s="56">
        <f>COUNTIFS(Consolidado_HC!$A:$A,A9,Consolidado_HC!$D:$D,B9,Consolidado_HC!$N:$N,"SIM")</f>
        <v>3</v>
      </c>
      <c r="G9" s="66">
        <f t="shared" si="0"/>
        <v>0.41176470588235292</v>
      </c>
      <c r="H9" s="66">
        <f t="shared" si="1"/>
        <v>0.17647058823529413</v>
      </c>
      <c r="I9" s="60">
        <f>ROUND(E9*0.3*Premissas!E8,0)</f>
        <v>210</v>
      </c>
      <c r="J9" s="60">
        <f t="shared" si="2"/>
        <v>4110</v>
      </c>
      <c r="K9" s="57">
        <f>IF(Premissas!$C$16=0,0,D9/Premissas!$C$16)</f>
        <v>150</v>
      </c>
    </row>
    <row r="10" spans="1:11" ht="15" customHeight="1">
      <c r="A10" s="56">
        <v>7</v>
      </c>
      <c r="B10" s="56">
        <v>7801</v>
      </c>
      <c r="C10" s="56">
        <f>COUNTIFS(Consolidado_HC!$A:$A,A10,Consolidado_HC!$D:$D,B10)</f>
        <v>292</v>
      </c>
      <c r="D10" s="60">
        <f>SUMIFS(Consolidado_HC!$L:$L,Consolidado_HC!$A:$A,A10,Consolidado_HC!$D:$D,B10)</f>
        <v>20150</v>
      </c>
      <c r="E10" s="56">
        <f>COUNTIFS(Consolidado_HC!$A:$A,A10,Consolidado_HC!$D:$D,B10,Consolidado_HC!$L:$L,0)</f>
        <v>217</v>
      </c>
      <c r="F10" s="56">
        <f>COUNTIFS(Consolidado_HC!$A:$A,A10,Consolidado_HC!$D:$D,B10,Consolidado_HC!$N:$N,"SIM")</f>
        <v>7</v>
      </c>
      <c r="G10" s="66">
        <f t="shared" si="0"/>
        <v>0.74315068493150682</v>
      </c>
      <c r="H10" s="66">
        <f t="shared" si="1"/>
        <v>2.3972602739726026E-2</v>
      </c>
      <c r="I10" s="60">
        <f>ROUND(E10*0.3*Premissas!E8,0)</f>
        <v>6510</v>
      </c>
      <c r="J10" s="60">
        <f t="shared" si="2"/>
        <v>26660</v>
      </c>
      <c r="K10" s="57">
        <f>IF(Premissas!$C$16=0,0,D10/Premissas!$C$16)</f>
        <v>775</v>
      </c>
    </row>
    <row r="11" spans="1:11" ht="15" customHeight="1">
      <c r="A11" s="56">
        <v>8</v>
      </c>
      <c r="B11" s="56">
        <v>409</v>
      </c>
      <c r="C11" s="56">
        <f>COUNTIFS(Consolidado_HC!$A:$A,A11,Consolidado_HC!$D:$D,B11)</f>
        <v>148</v>
      </c>
      <c r="D11" s="60">
        <f>SUMIFS(Consolidado_HC!$L:$L,Consolidado_HC!$A:$A,A11,Consolidado_HC!$D:$D,B11)</f>
        <v>48450</v>
      </c>
      <c r="E11" s="56">
        <f>COUNTIFS(Consolidado_HC!$A:$A,A11,Consolidado_HC!$D:$D,B11,Consolidado_HC!$L:$L,0)</f>
        <v>43</v>
      </c>
      <c r="F11" s="56">
        <f>COUNTIFS(Consolidado_HC!$A:$A,A11,Consolidado_HC!$D:$D,B11,Consolidado_HC!$N:$N,"SIM")</f>
        <v>38</v>
      </c>
      <c r="G11" s="66">
        <f t="shared" si="0"/>
        <v>0.29054054054054052</v>
      </c>
      <c r="H11" s="66">
        <f t="shared" si="1"/>
        <v>0.25675675675675674</v>
      </c>
      <c r="I11" s="60">
        <f>ROUND(E11*0.3*Premissas!E8,0)</f>
        <v>1290</v>
      </c>
      <c r="J11" s="60">
        <f t="shared" si="2"/>
        <v>49740</v>
      </c>
      <c r="K11" s="57">
        <f>IF(Premissas!$C$16=0,0,D11/Premissas!$C$16)</f>
        <v>1863.4615384615386</v>
      </c>
    </row>
    <row r="12" spans="1:11" ht="15" customHeight="1">
      <c r="A12" s="56">
        <v>8</v>
      </c>
      <c r="B12" s="56">
        <v>930</v>
      </c>
      <c r="C12" s="56">
        <f>COUNTIFS(Consolidado_HC!$A:$A,A12,Consolidado_HC!$D:$D,B12)</f>
        <v>170</v>
      </c>
      <c r="D12" s="60">
        <f>SUMIFS(Consolidado_HC!$L:$L,Consolidado_HC!$A:$A,A12,Consolidado_HC!$D:$D,B12)</f>
        <v>51950</v>
      </c>
      <c r="E12" s="56">
        <f>COUNTIFS(Consolidado_HC!$A:$A,A12,Consolidado_HC!$D:$D,B12,Consolidado_HC!$L:$L,0)</f>
        <v>68</v>
      </c>
      <c r="F12" s="56">
        <f>COUNTIFS(Consolidado_HC!$A:$A,A12,Consolidado_HC!$D:$D,B12,Consolidado_HC!$N:$N,"SIM")</f>
        <v>50</v>
      </c>
      <c r="G12" s="66">
        <f t="shared" si="0"/>
        <v>0.4</v>
      </c>
      <c r="H12" s="66">
        <f t="shared" si="1"/>
        <v>0.29411764705882354</v>
      </c>
      <c r="I12" s="60">
        <f>ROUND(E12*0.3*Premissas!E8,0)</f>
        <v>2040</v>
      </c>
      <c r="J12" s="60">
        <f t="shared" si="2"/>
        <v>53990</v>
      </c>
      <c r="K12" s="57">
        <f>IF(Premissas!$C$16=0,0,D12/Premissas!$C$16)</f>
        <v>1998.0769230769231</v>
      </c>
    </row>
    <row r="13" spans="1:11" ht="15" customHeight="1">
      <c r="A13" s="56">
        <v>8</v>
      </c>
      <c r="B13" s="56">
        <v>1942</v>
      </c>
      <c r="C13" s="56">
        <f>COUNTIFS(Consolidado_HC!$A:$A,A13,Consolidado_HC!$D:$D,B13)</f>
        <v>78</v>
      </c>
      <c r="D13" s="60">
        <f>SUMIFS(Consolidado_HC!$L:$L,Consolidado_HC!$A:$A,A13,Consolidado_HC!$D:$D,B13)</f>
        <v>22200</v>
      </c>
      <c r="E13" s="56">
        <f>COUNTIFS(Consolidado_HC!$A:$A,A13,Consolidado_HC!$D:$D,B13,Consolidado_HC!$L:$L,0)</f>
        <v>24</v>
      </c>
      <c r="F13" s="56">
        <f>COUNTIFS(Consolidado_HC!$A:$A,A13,Consolidado_HC!$D:$D,B13,Consolidado_HC!$N:$N,"SIM")</f>
        <v>19</v>
      </c>
      <c r="G13" s="66">
        <f t="shared" si="0"/>
        <v>0.30769230769230771</v>
      </c>
      <c r="H13" s="66">
        <f t="shared" si="1"/>
        <v>0.24358974358974358</v>
      </c>
      <c r="I13" s="60">
        <f>ROUND(E13*0.3*Premissas!E8,0)</f>
        <v>720</v>
      </c>
      <c r="J13" s="60">
        <f t="shared" si="2"/>
        <v>22920</v>
      </c>
      <c r="K13" s="57">
        <f>IF(Premissas!$C$16=0,0,D13/Premissas!$C$16)</f>
        <v>853.84615384615381</v>
      </c>
    </row>
    <row r="14" spans="1:11" ht="15" customHeight="1">
      <c r="A14" s="56">
        <v>8</v>
      </c>
      <c r="B14" s="56">
        <v>1953</v>
      </c>
      <c r="C14" s="56">
        <f>COUNTIFS(Consolidado_HC!$A:$A,A14,Consolidado_HC!$D:$D,B14)</f>
        <v>50</v>
      </c>
      <c r="D14" s="60">
        <f>SUMIFS(Consolidado_HC!$L:$L,Consolidado_HC!$A:$A,A14,Consolidado_HC!$D:$D,B14)</f>
        <v>26200</v>
      </c>
      <c r="E14" s="56">
        <f>COUNTIFS(Consolidado_HC!$A:$A,A14,Consolidado_HC!$D:$D,B14,Consolidado_HC!$L:$L,0)</f>
        <v>10</v>
      </c>
      <c r="F14" s="56">
        <f>COUNTIFS(Consolidado_HC!$A:$A,A14,Consolidado_HC!$D:$D,B14,Consolidado_HC!$N:$N,"SIM")</f>
        <v>30</v>
      </c>
      <c r="G14" s="66">
        <f t="shared" si="0"/>
        <v>0.2</v>
      </c>
      <c r="H14" s="66">
        <f t="shared" si="1"/>
        <v>0.6</v>
      </c>
      <c r="I14" s="60">
        <f>ROUND(E14*0.3*Premissas!E8,0)</f>
        <v>300</v>
      </c>
      <c r="J14" s="60">
        <f t="shared" si="2"/>
        <v>26500</v>
      </c>
      <c r="K14" s="57">
        <f>IF(Premissas!$C$16=0,0,D14/Premissas!$C$16)</f>
        <v>1007.6923076923077</v>
      </c>
    </row>
    <row r="15" spans="1:11" ht="15" customHeight="1">
      <c r="A15" s="56">
        <v>8</v>
      </c>
      <c r="B15" s="56">
        <v>1974</v>
      </c>
      <c r="C15" s="56">
        <f>COUNTIFS(Consolidado_HC!$A:$A,A15,Consolidado_HC!$D:$D,B15)</f>
        <v>26</v>
      </c>
      <c r="D15" s="60">
        <f>SUMIFS(Consolidado_HC!$L:$L,Consolidado_HC!$A:$A,A15,Consolidado_HC!$D:$D,B15)</f>
        <v>14500</v>
      </c>
      <c r="E15" s="56">
        <f>COUNTIFS(Consolidado_HC!$A:$A,A15,Consolidado_HC!$D:$D,B15,Consolidado_HC!$L:$L,0)</f>
        <v>2</v>
      </c>
      <c r="F15" s="56">
        <f>COUNTIFS(Consolidado_HC!$A:$A,A15,Consolidado_HC!$D:$D,B15,Consolidado_HC!$N:$N,"SIM")</f>
        <v>16</v>
      </c>
      <c r="G15" s="66">
        <f t="shared" si="0"/>
        <v>7.6923076923076927E-2</v>
      </c>
      <c r="H15" s="66">
        <f t="shared" si="1"/>
        <v>0.61538461538461542</v>
      </c>
      <c r="I15" s="60">
        <f>ROUND(E15*0.3*Premissas!E8,0)</f>
        <v>60</v>
      </c>
      <c r="J15" s="60">
        <f t="shared" si="2"/>
        <v>14560</v>
      </c>
      <c r="K15" s="57">
        <f>IF(Premissas!$C$16=0,0,D15/Premissas!$C$16)</f>
        <v>557.69230769230774</v>
      </c>
    </row>
    <row r="16" spans="1:11" ht="15" customHeight="1">
      <c r="A16" s="56">
        <v>8</v>
      </c>
      <c r="B16" s="56">
        <v>1979</v>
      </c>
      <c r="C16" s="56">
        <f>COUNTIFS(Consolidado_HC!$A:$A,A16,Consolidado_HC!$D:$D,B16)</f>
        <v>19</v>
      </c>
      <c r="D16" s="60">
        <f>SUMIFS(Consolidado_HC!$L:$L,Consolidado_HC!$A:$A,A16,Consolidado_HC!$D:$D,B16)</f>
        <v>4550</v>
      </c>
      <c r="E16" s="56">
        <f>COUNTIFS(Consolidado_HC!$A:$A,A16,Consolidado_HC!$D:$D,B16,Consolidado_HC!$L:$L,0)</f>
        <v>7</v>
      </c>
      <c r="F16" s="56">
        <f>COUNTIFS(Consolidado_HC!$A:$A,A16,Consolidado_HC!$D:$D,B16,Consolidado_HC!$N:$N,"SIM")</f>
        <v>3</v>
      </c>
      <c r="G16" s="66">
        <f t="shared" si="0"/>
        <v>0.36842105263157893</v>
      </c>
      <c r="H16" s="66">
        <f t="shared" si="1"/>
        <v>0.15789473684210525</v>
      </c>
      <c r="I16" s="60">
        <f>ROUND(E16*0.3*Premissas!E8,0)</f>
        <v>210</v>
      </c>
      <c r="J16" s="60">
        <f t="shared" si="2"/>
        <v>4760</v>
      </c>
      <c r="K16" s="57">
        <f>IF(Premissas!$C$16=0,0,D16/Premissas!$C$16)</f>
        <v>175</v>
      </c>
    </row>
    <row r="17" spans="1:11" ht="15" customHeight="1">
      <c r="A17" s="56">
        <v>8</v>
      </c>
      <c r="B17" s="56">
        <v>7801</v>
      </c>
      <c r="C17" s="56">
        <f>COUNTIFS(Consolidado_HC!$A:$A,A17,Consolidado_HC!$D:$D,B17)</f>
        <v>45</v>
      </c>
      <c r="D17" s="60">
        <f>SUMIFS(Consolidado_HC!$L:$L,Consolidado_HC!$A:$A,A17,Consolidado_HC!$D:$D,B17)</f>
        <v>4200</v>
      </c>
      <c r="E17" s="56">
        <f>COUNTIFS(Consolidado_HC!$A:$A,A17,Consolidado_HC!$D:$D,B17,Consolidado_HC!$L:$L,0)</f>
        <v>33</v>
      </c>
      <c r="F17" s="56">
        <f>COUNTIFS(Consolidado_HC!$A:$A,A17,Consolidado_HC!$D:$D,B17,Consolidado_HC!$N:$N,"SIM")</f>
        <v>1</v>
      </c>
      <c r="G17" s="66">
        <f t="shared" si="0"/>
        <v>0.73333333333333328</v>
      </c>
      <c r="H17" s="66">
        <f t="shared" si="1"/>
        <v>2.2222222222222223E-2</v>
      </c>
      <c r="I17" s="60">
        <f>ROUND(E17*0.3*Premissas!E8,0)</f>
        <v>990</v>
      </c>
      <c r="J17" s="60">
        <f t="shared" si="2"/>
        <v>5190</v>
      </c>
      <c r="K17" s="57">
        <f>IF(Premissas!$C$16=0,0,D17/Premissas!$C$16)</f>
        <v>161.53846153846155</v>
      </c>
    </row>
    <row r="18" spans="1:11" ht="15" customHeight="1">
      <c r="A18" s="7" t="s">
        <v>99</v>
      </c>
      <c r="B18" s="8"/>
      <c r="C18" s="7">
        <f>SUM(C4:C17)</f>
        <v>1324</v>
      </c>
      <c r="D18" s="9">
        <f>SUM(D4:D17)</f>
        <v>386050</v>
      </c>
      <c r="E18" s="7">
        <f>SUM(E4:E17)</f>
        <v>532</v>
      </c>
      <c r="F18" s="7">
        <f>SUM(F4:F17)</f>
        <v>349</v>
      </c>
      <c r="G18" s="8"/>
      <c r="H18" s="8"/>
      <c r="I18" s="9">
        <f>SUM(I4:I17)</f>
        <v>15960</v>
      </c>
      <c r="J18" s="9">
        <f>SUM(J4:J17)</f>
        <v>402010</v>
      </c>
      <c r="K18" s="10">
        <f>IF(Premissas!$C$16=0,0,D18/Premissas!$C$16)</f>
        <v>14848.076923076924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workbookViewId="0">
      <selection activeCell="E5" sqref="E5"/>
    </sheetView>
  </sheetViews>
  <sheetFormatPr defaultColWidth="8.7109375" defaultRowHeight="15"/>
  <cols>
    <col min="1" max="1" width="20.28515625" customWidth="1"/>
    <col min="2" max="2" width="8.85546875" bestFit="1" customWidth="1"/>
    <col min="3" max="3" width="9.5703125" bestFit="1" customWidth="1"/>
    <col min="4" max="4" width="6.7109375" bestFit="1" customWidth="1"/>
    <col min="5" max="5" width="11.85546875" bestFit="1" customWidth="1"/>
    <col min="6" max="6" width="12.5703125" bestFit="1" customWidth="1"/>
    <col min="7" max="7" width="10.140625" bestFit="1" customWidth="1"/>
    <col min="8" max="8" width="15.140625" bestFit="1" customWidth="1"/>
    <col min="9" max="9" width="15.85546875" bestFit="1" customWidth="1"/>
    <col min="10" max="10" width="13.85546875" bestFit="1" customWidth="1"/>
    <col min="11" max="11" width="16.85546875" bestFit="1" customWidth="1"/>
    <col min="12" max="12" width="17.7109375" bestFit="1" customWidth="1"/>
  </cols>
  <sheetData>
    <row r="1" spans="1:12" ht="15.75" customHeight="1">
      <c r="A1" s="70" t="s">
        <v>1956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3" spans="1:12" ht="23.25" customHeight="1">
      <c r="A3" s="21" t="s">
        <v>40</v>
      </c>
      <c r="B3" s="21" t="s">
        <v>1957</v>
      </c>
      <c r="C3" s="21" t="s">
        <v>1958</v>
      </c>
      <c r="D3" s="21" t="s">
        <v>1959</v>
      </c>
      <c r="E3" s="21" t="s">
        <v>1960</v>
      </c>
      <c r="F3" s="21" t="s">
        <v>1961</v>
      </c>
      <c r="G3" s="21" t="s">
        <v>1962</v>
      </c>
      <c r="H3" s="21" t="s">
        <v>1963</v>
      </c>
      <c r="I3" s="21" t="s">
        <v>1964</v>
      </c>
      <c r="J3" s="21" t="s">
        <v>1965</v>
      </c>
      <c r="K3" s="21" t="s">
        <v>1966</v>
      </c>
      <c r="L3" s="21" t="s">
        <v>1967</v>
      </c>
    </row>
    <row r="4" spans="1:12" ht="15" customHeight="1">
      <c r="A4" s="56">
        <v>1942</v>
      </c>
      <c r="B4" s="56">
        <v>74</v>
      </c>
      <c r="C4" s="56">
        <v>78</v>
      </c>
      <c r="D4" s="56">
        <v>4</v>
      </c>
      <c r="E4" s="60">
        <v>25250</v>
      </c>
      <c r="F4" s="60">
        <v>22200</v>
      </c>
      <c r="G4" s="60">
        <v>-3050</v>
      </c>
      <c r="H4" s="66">
        <v>0.25675675675675702</v>
      </c>
      <c r="I4" s="66">
        <v>0.30769230769230799</v>
      </c>
      <c r="J4" s="66">
        <v>5.0935550935551001E-2</v>
      </c>
      <c r="K4" s="56">
        <v>1.87</v>
      </c>
      <c r="L4" s="56">
        <v>1.88</v>
      </c>
    </row>
    <row r="5" spans="1:12" ht="15" customHeight="1">
      <c r="A5" s="56">
        <v>1953</v>
      </c>
      <c r="B5" s="56">
        <v>51</v>
      </c>
      <c r="C5" s="56">
        <v>50</v>
      </c>
      <c r="D5" s="56">
        <v>-1</v>
      </c>
      <c r="E5" s="60">
        <v>29600</v>
      </c>
      <c r="F5" s="60">
        <v>26200</v>
      </c>
      <c r="G5" s="60">
        <v>-3400</v>
      </c>
      <c r="H5" s="66">
        <v>9.8039215686274495E-2</v>
      </c>
      <c r="I5" s="66">
        <v>0.2</v>
      </c>
      <c r="J5" s="66">
        <v>0.101960784313726</v>
      </c>
      <c r="K5" s="56">
        <v>2.8</v>
      </c>
      <c r="L5" s="56">
        <v>3.36</v>
      </c>
    </row>
    <row r="6" spans="1:12" ht="15" customHeight="1">
      <c r="A6" s="56">
        <v>1965</v>
      </c>
      <c r="B6" s="56">
        <v>0</v>
      </c>
      <c r="C6" s="56">
        <v>269</v>
      </c>
      <c r="D6" s="56">
        <v>269</v>
      </c>
      <c r="E6" s="60">
        <v>0</v>
      </c>
      <c r="F6" s="60">
        <v>31950</v>
      </c>
      <c r="G6" s="60">
        <v>31950</v>
      </c>
      <c r="H6" s="66">
        <v>0</v>
      </c>
      <c r="I6" s="66">
        <v>0.65427509293680297</v>
      </c>
      <c r="J6" s="66">
        <v>0.65427509293680297</v>
      </c>
      <c r="K6" s="56">
        <v>0</v>
      </c>
      <c r="L6" s="56">
        <v>1.01</v>
      </c>
    </row>
    <row r="7" spans="1:12" ht="15" customHeight="1">
      <c r="A7" s="56">
        <v>1974</v>
      </c>
      <c r="B7" s="56">
        <v>30</v>
      </c>
      <c r="C7" s="56">
        <v>26</v>
      </c>
      <c r="D7" s="56">
        <v>-4</v>
      </c>
      <c r="E7" s="60">
        <v>19050</v>
      </c>
      <c r="F7" s="60">
        <v>14250</v>
      </c>
      <c r="G7" s="60">
        <v>-4800</v>
      </c>
      <c r="H7" s="66">
        <v>3.3333333333333298E-2</v>
      </c>
      <c r="I7" s="66">
        <v>7.69230769230769E-2</v>
      </c>
      <c r="J7" s="66">
        <v>4.3589743589743601E-2</v>
      </c>
      <c r="K7" s="56">
        <v>2.73</v>
      </c>
      <c r="L7" s="56">
        <v>2.58</v>
      </c>
    </row>
    <row r="8" spans="1:12" ht="15" customHeight="1">
      <c r="A8" s="56">
        <v>1979</v>
      </c>
      <c r="B8" s="56">
        <v>17</v>
      </c>
      <c r="C8" s="56">
        <v>19</v>
      </c>
      <c r="D8" s="56">
        <v>2</v>
      </c>
      <c r="E8" s="60">
        <v>3900</v>
      </c>
      <c r="F8" s="60">
        <v>4550</v>
      </c>
      <c r="G8" s="60">
        <v>650</v>
      </c>
      <c r="H8" s="66">
        <v>0.41176470588235298</v>
      </c>
      <c r="I8" s="66">
        <v>0.36842105263157898</v>
      </c>
      <c r="J8" s="66">
        <v>-4.3343653250774002E-2</v>
      </c>
      <c r="K8" s="56">
        <v>2.52</v>
      </c>
      <c r="L8" s="56">
        <v>1.61</v>
      </c>
    </row>
    <row r="9" spans="1:12" ht="15" customHeight="1">
      <c r="A9" s="56">
        <v>409</v>
      </c>
      <c r="B9" s="56">
        <v>147</v>
      </c>
      <c r="C9" s="56">
        <v>148</v>
      </c>
      <c r="D9" s="56">
        <v>1</v>
      </c>
      <c r="E9" s="60">
        <v>56400</v>
      </c>
      <c r="F9" s="60">
        <v>47450</v>
      </c>
      <c r="G9" s="60">
        <v>-8950</v>
      </c>
      <c r="H9" s="66">
        <v>0.19727891156462601</v>
      </c>
      <c r="I9" s="66">
        <v>0.29054054054054101</v>
      </c>
      <c r="J9" s="66">
        <v>9.3261628975914695E-2</v>
      </c>
      <c r="K9" s="56">
        <v>1.94</v>
      </c>
      <c r="L9" s="56">
        <v>1.89</v>
      </c>
    </row>
    <row r="10" spans="1:12" ht="15" customHeight="1">
      <c r="A10" s="56">
        <v>7801</v>
      </c>
      <c r="B10" s="56">
        <v>292</v>
      </c>
      <c r="C10" s="56">
        <v>45</v>
      </c>
      <c r="D10" s="56">
        <v>-247</v>
      </c>
      <c r="E10" s="60">
        <v>20150</v>
      </c>
      <c r="F10" s="60">
        <v>4200</v>
      </c>
      <c r="G10" s="60">
        <v>-15950</v>
      </c>
      <c r="H10" s="66">
        <v>0.74315068493150704</v>
      </c>
      <c r="I10" s="66">
        <v>0.73333333333333295</v>
      </c>
      <c r="J10" s="66">
        <v>-9.8173515981735404E-3</v>
      </c>
      <c r="K10" s="56">
        <v>0.81</v>
      </c>
      <c r="L10" s="56">
        <v>0.94</v>
      </c>
    </row>
    <row r="11" spans="1:12" ht="15" customHeight="1">
      <c r="A11" s="56">
        <v>930</v>
      </c>
      <c r="B11" s="56">
        <v>177</v>
      </c>
      <c r="C11" s="56">
        <v>170</v>
      </c>
      <c r="D11" s="56">
        <v>-7</v>
      </c>
      <c r="E11" s="60">
        <v>57650</v>
      </c>
      <c r="F11" s="60">
        <v>51700</v>
      </c>
      <c r="G11" s="60">
        <v>-5950</v>
      </c>
      <c r="H11" s="66">
        <v>0.37853107344632803</v>
      </c>
      <c r="I11" s="66">
        <v>0.4</v>
      </c>
      <c r="J11" s="66">
        <v>2.1468926553672298E-2</v>
      </c>
      <c r="K11" s="56">
        <v>1.86</v>
      </c>
      <c r="L11" s="56">
        <v>1.58</v>
      </c>
    </row>
    <row r="12" spans="1:12" ht="15" customHeight="1">
      <c r="A12" s="7" t="s">
        <v>99</v>
      </c>
      <c r="B12" s="7">
        <v>788</v>
      </c>
      <c r="C12" s="7">
        <v>805</v>
      </c>
      <c r="D12" s="7">
        <v>17</v>
      </c>
      <c r="E12" s="9">
        <v>212000</v>
      </c>
      <c r="F12" s="9">
        <v>202500</v>
      </c>
      <c r="G12" s="9">
        <v>-9500</v>
      </c>
      <c r="H12" s="11">
        <v>0.43781725888324902</v>
      </c>
      <c r="I12" s="11">
        <v>0.45093167701863401</v>
      </c>
      <c r="J12" s="11">
        <v>1.31144181353848E-2</v>
      </c>
      <c r="K12" s="7">
        <v>1.59</v>
      </c>
      <c r="L12" s="7">
        <v>1.59</v>
      </c>
    </row>
    <row r="14" spans="1:12" ht="15" customHeight="1">
      <c r="A14" s="12" t="s">
        <v>1968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Normal="100" workbookViewId="0">
      <selection activeCell="B20" sqref="B20"/>
    </sheetView>
  </sheetViews>
  <sheetFormatPr defaultColWidth="8.7109375" defaultRowHeight="15"/>
  <cols>
    <col min="1" max="1" width="77.5703125" customWidth="1"/>
    <col min="2" max="2" width="48" customWidth="1"/>
    <col min="3" max="3" width="16" customWidth="1"/>
  </cols>
  <sheetData>
    <row r="1" spans="1:7" ht="15.75" customHeight="1">
      <c r="A1" s="70" t="s">
        <v>1969</v>
      </c>
      <c r="B1" s="70"/>
      <c r="C1" s="70"/>
      <c r="D1" s="70"/>
      <c r="E1" s="70"/>
      <c r="F1" s="70"/>
      <c r="G1" s="70"/>
    </row>
    <row r="3" spans="1:7" ht="15" customHeight="1">
      <c r="A3" s="1" t="s">
        <v>1970</v>
      </c>
    </row>
    <row r="4" spans="1:7" ht="15" customHeight="1">
      <c r="A4" t="s">
        <v>1971</v>
      </c>
      <c r="B4" s="13">
        <v>0.3</v>
      </c>
    </row>
    <row r="5" spans="1:7" ht="15" customHeight="1">
      <c r="A5" t="s">
        <v>1972</v>
      </c>
      <c r="B5" s="13">
        <v>0.15</v>
      </c>
    </row>
    <row r="6" spans="1:7" ht="15" customHeight="1">
      <c r="A6" t="s">
        <v>1973</v>
      </c>
      <c r="B6" s="14">
        <v>4940</v>
      </c>
    </row>
    <row r="7" spans="1:7" ht="15" customHeight="1">
      <c r="A7" t="s">
        <v>1974</v>
      </c>
      <c r="B7" s="15">
        <v>0.05</v>
      </c>
    </row>
    <row r="8" spans="1:7" ht="15" customHeight="1">
      <c r="A8" s="28" t="s">
        <v>1975</v>
      </c>
      <c r="B8" s="14">
        <v>50000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21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" style="43" bestFit="1" customWidth="1"/>
    <col min="2" max="2" width="10.7109375" style="68" bestFit="1" customWidth="1"/>
    <col min="3" max="3" width="9" style="68" bestFit="1" customWidth="1"/>
    <col min="4" max="4" width="43.140625" style="34" bestFit="1" customWidth="1"/>
    <col min="5" max="5" width="11.42578125" style="68" bestFit="1" customWidth="1"/>
    <col min="6" max="6" width="47.85546875" style="34" bestFit="1" customWidth="1"/>
    <col min="7" max="7" width="17" style="68" bestFit="1" customWidth="1"/>
    <col min="8" max="8" width="12.42578125" style="43" bestFit="1" customWidth="1"/>
    <col min="9" max="9" width="17.42578125" bestFit="1" customWidth="1"/>
    <col min="10" max="10" width="14.5703125" bestFit="1" customWidth="1"/>
    <col min="11" max="11" width="17.42578125" bestFit="1" customWidth="1"/>
    <col min="12" max="12" width="14.5703125" bestFit="1" customWidth="1"/>
    <col min="13" max="13" width="17.42578125" bestFit="1" customWidth="1"/>
    <col min="14" max="16" width="17.85546875" bestFit="1" customWidth="1"/>
    <col min="17" max="40" width="4.28515625" bestFit="1" customWidth="1"/>
    <col min="41" max="41" width="14.85546875" bestFit="1" customWidth="1"/>
    <col min="42" max="42" width="14.28515625" bestFit="1" customWidth="1"/>
    <col min="43" max="43" width="16.140625" bestFit="1" customWidth="1"/>
    <col min="44" max="44" width="6.140625" bestFit="1" customWidth="1"/>
    <col min="45" max="45" width="5.42578125" bestFit="1" customWidth="1"/>
    <col min="46" max="46" width="17.42578125" bestFit="1" customWidth="1"/>
    <col min="47" max="47" width="19.28515625" bestFit="1" customWidth="1"/>
    <col min="49" max="49" width="8.42578125" bestFit="1" customWidth="1"/>
  </cols>
  <sheetData>
    <row r="1" spans="1:45">
      <c r="A1" s="76" t="s">
        <v>40</v>
      </c>
      <c r="B1" s="76" t="s">
        <v>1976</v>
      </c>
      <c r="C1" s="76" t="s">
        <v>5006</v>
      </c>
      <c r="D1" s="77" t="s">
        <v>5007</v>
      </c>
      <c r="E1" s="76" t="s">
        <v>1977</v>
      </c>
      <c r="F1" s="77" t="s">
        <v>5008</v>
      </c>
      <c r="G1" s="76" t="s">
        <v>5009</v>
      </c>
      <c r="H1" s="76" t="s">
        <v>5010</v>
      </c>
    </row>
    <row r="2" spans="1:45">
      <c r="A2" s="43">
        <v>930</v>
      </c>
      <c r="B2" s="74">
        <v>46280</v>
      </c>
      <c r="C2" s="30" t="s">
        <v>3919</v>
      </c>
      <c r="D2" s="30" t="s">
        <v>3920</v>
      </c>
      <c r="E2" s="75">
        <v>34</v>
      </c>
      <c r="F2" s="30" t="s">
        <v>53</v>
      </c>
      <c r="G2" s="30" t="s">
        <v>54</v>
      </c>
      <c r="H2" s="75">
        <v>1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spans="1:45">
      <c r="A3" s="43">
        <v>930</v>
      </c>
      <c r="B3" s="74">
        <v>46280</v>
      </c>
      <c r="C3" s="30" t="s">
        <v>4147</v>
      </c>
      <c r="D3" s="30" t="s">
        <v>4148</v>
      </c>
      <c r="E3" s="75">
        <v>53</v>
      </c>
      <c r="F3" s="30" t="s">
        <v>68</v>
      </c>
      <c r="G3" s="30" t="s">
        <v>69</v>
      </c>
      <c r="H3" s="75">
        <v>1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spans="1:45">
      <c r="A4" s="43">
        <v>930</v>
      </c>
      <c r="B4" s="74">
        <v>46280</v>
      </c>
      <c r="C4" s="30" t="s">
        <v>1350</v>
      </c>
      <c r="D4" s="30" t="s">
        <v>1351</v>
      </c>
      <c r="E4" s="75">
        <v>38</v>
      </c>
      <c r="F4" s="30" t="s">
        <v>80</v>
      </c>
      <c r="G4" s="30" t="s">
        <v>81</v>
      </c>
      <c r="H4" s="75">
        <v>1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r="5" spans="1:45">
      <c r="A5" s="43">
        <v>930</v>
      </c>
      <c r="B5" s="74">
        <v>46280</v>
      </c>
      <c r="C5" s="30" t="s">
        <v>1354</v>
      </c>
      <c r="D5" s="30" t="s">
        <v>1355</v>
      </c>
      <c r="E5" s="75">
        <v>8</v>
      </c>
      <c r="F5" s="30" t="s">
        <v>70</v>
      </c>
      <c r="G5" s="30" t="s">
        <v>71</v>
      </c>
      <c r="H5" s="75">
        <v>2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r="6" spans="1:45">
      <c r="A6" s="43">
        <v>930</v>
      </c>
      <c r="B6" s="74">
        <v>46280</v>
      </c>
      <c r="C6" s="30" t="s">
        <v>1356</v>
      </c>
      <c r="D6" s="30" t="s">
        <v>1357</v>
      </c>
      <c r="E6" s="75">
        <v>13</v>
      </c>
      <c r="F6" s="30" t="s">
        <v>80</v>
      </c>
      <c r="G6" s="30" t="s">
        <v>81</v>
      </c>
      <c r="H6" s="75">
        <v>1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 spans="1:45">
      <c r="A7" s="43">
        <v>930</v>
      </c>
      <c r="B7" s="74">
        <v>46280</v>
      </c>
      <c r="C7" s="30" t="s">
        <v>1364</v>
      </c>
      <c r="D7" s="30" t="s">
        <v>1365</v>
      </c>
      <c r="E7" s="75">
        <v>37</v>
      </c>
      <c r="F7" s="30" t="s">
        <v>80</v>
      </c>
      <c r="G7" s="30" t="s">
        <v>81</v>
      </c>
      <c r="H7" s="75">
        <v>1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>
      <c r="A8" s="43">
        <v>930</v>
      </c>
      <c r="B8" s="74">
        <v>46280</v>
      </c>
      <c r="C8" s="30" t="s">
        <v>1384</v>
      </c>
      <c r="D8" s="30" t="s">
        <v>1385</v>
      </c>
      <c r="E8" s="75">
        <v>56</v>
      </c>
      <c r="F8" s="30" t="s">
        <v>70</v>
      </c>
      <c r="G8" s="30" t="s">
        <v>71</v>
      </c>
      <c r="H8" s="75">
        <v>2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 spans="1:45">
      <c r="A9" s="43">
        <v>930</v>
      </c>
      <c r="B9" s="74">
        <v>46280</v>
      </c>
      <c r="C9" s="30" t="s">
        <v>1386</v>
      </c>
      <c r="D9" s="30" t="s">
        <v>1387</v>
      </c>
      <c r="E9" s="75">
        <v>56</v>
      </c>
      <c r="F9" s="30" t="s">
        <v>70</v>
      </c>
      <c r="G9" s="30" t="s">
        <v>71</v>
      </c>
      <c r="H9" s="75">
        <v>2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 spans="1:45">
      <c r="A10" s="43">
        <v>930</v>
      </c>
      <c r="B10" s="74">
        <v>46280</v>
      </c>
      <c r="C10" s="30" t="s">
        <v>1398</v>
      </c>
      <c r="D10" s="30" t="s">
        <v>1399</v>
      </c>
      <c r="E10" s="75">
        <v>8</v>
      </c>
      <c r="F10" s="30" t="s">
        <v>53</v>
      </c>
      <c r="G10" s="30" t="s">
        <v>54</v>
      </c>
      <c r="H10" s="75">
        <v>1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 spans="1:45">
      <c r="A11" s="43">
        <v>930</v>
      </c>
      <c r="B11" s="74">
        <v>46280</v>
      </c>
      <c r="C11" s="30" t="s">
        <v>1402</v>
      </c>
      <c r="D11" s="30" t="s">
        <v>1403</v>
      </c>
      <c r="E11" s="75">
        <v>79</v>
      </c>
      <c r="F11" s="30" t="s">
        <v>70</v>
      </c>
      <c r="G11" s="30" t="s">
        <v>71</v>
      </c>
      <c r="H11" s="75">
        <v>2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 spans="1:45">
      <c r="A12" s="43">
        <v>930</v>
      </c>
      <c r="B12" s="74">
        <v>46280</v>
      </c>
      <c r="C12" s="30" t="s">
        <v>1404</v>
      </c>
      <c r="D12" s="30" t="s">
        <v>1405</v>
      </c>
      <c r="E12" s="75">
        <v>10</v>
      </c>
      <c r="F12" s="30" t="s">
        <v>53</v>
      </c>
      <c r="G12" s="30" t="s">
        <v>54</v>
      </c>
      <c r="H12" s="75">
        <v>1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 spans="1:45">
      <c r="A13" s="43">
        <v>930</v>
      </c>
      <c r="B13" s="74">
        <v>46280</v>
      </c>
      <c r="C13" s="30" t="s">
        <v>1418</v>
      </c>
      <c r="D13" s="30" t="s">
        <v>1419</v>
      </c>
      <c r="E13" s="75">
        <v>35</v>
      </c>
      <c r="F13" s="30" t="s">
        <v>53</v>
      </c>
      <c r="G13" s="30" t="s">
        <v>54</v>
      </c>
      <c r="H13" s="75">
        <v>1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 spans="1:45">
      <c r="A14" s="43">
        <v>930</v>
      </c>
      <c r="B14" s="74">
        <v>46280</v>
      </c>
      <c r="C14" s="30" t="s">
        <v>1424</v>
      </c>
      <c r="D14" s="30" t="s">
        <v>1425</v>
      </c>
      <c r="E14" s="75">
        <v>106</v>
      </c>
      <c r="F14" s="30" t="s">
        <v>80</v>
      </c>
      <c r="G14" s="30" t="s">
        <v>81</v>
      </c>
      <c r="H14" s="75">
        <v>1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 spans="1:45">
      <c r="A15" s="43">
        <v>930</v>
      </c>
      <c r="B15" s="74">
        <v>46280</v>
      </c>
      <c r="C15" s="30" t="s">
        <v>1438</v>
      </c>
      <c r="D15" s="30" t="s">
        <v>1439</v>
      </c>
      <c r="E15" s="75">
        <v>29</v>
      </c>
      <c r="F15" s="30" t="s">
        <v>68</v>
      </c>
      <c r="G15" s="30" t="s">
        <v>69</v>
      </c>
      <c r="H15" s="75">
        <v>1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 spans="1:45">
      <c r="A16" s="43">
        <v>930</v>
      </c>
      <c r="B16" s="74">
        <v>46280</v>
      </c>
      <c r="C16" s="30" t="s">
        <v>1444</v>
      </c>
      <c r="D16" s="30" t="s">
        <v>1445</v>
      </c>
      <c r="E16" s="75">
        <v>30</v>
      </c>
      <c r="F16" s="30" t="s">
        <v>70</v>
      </c>
      <c r="G16" s="30" t="s">
        <v>71</v>
      </c>
      <c r="H16" s="75">
        <v>2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 spans="1:45">
      <c r="A17" s="43">
        <v>930</v>
      </c>
      <c r="B17" s="74">
        <v>46280</v>
      </c>
      <c r="C17" s="30" t="s">
        <v>1464</v>
      </c>
      <c r="D17" s="30" t="s">
        <v>1465</v>
      </c>
      <c r="E17" s="75">
        <v>24</v>
      </c>
      <c r="F17" s="30" t="s">
        <v>70</v>
      </c>
      <c r="G17" s="30" t="s">
        <v>71</v>
      </c>
      <c r="H17" s="75">
        <v>2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 spans="1:45">
      <c r="A18" s="43">
        <v>930</v>
      </c>
      <c r="B18" s="74">
        <v>46280</v>
      </c>
      <c r="C18" s="30" t="s">
        <v>1470</v>
      </c>
      <c r="D18" s="30" t="s">
        <v>1471</v>
      </c>
      <c r="E18" s="75">
        <v>73</v>
      </c>
      <c r="F18" s="30" t="s">
        <v>70</v>
      </c>
      <c r="G18" s="30" t="s">
        <v>71</v>
      </c>
      <c r="H18" s="75">
        <v>2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 spans="1:45">
      <c r="A19" s="43">
        <v>930</v>
      </c>
      <c r="B19" s="74">
        <v>46280</v>
      </c>
      <c r="C19" s="30" t="s">
        <v>1482</v>
      </c>
      <c r="D19" s="30" t="s">
        <v>1483</v>
      </c>
      <c r="E19" s="75">
        <v>16</v>
      </c>
      <c r="F19" s="30" t="s">
        <v>70</v>
      </c>
      <c r="G19" s="30" t="s">
        <v>71</v>
      </c>
      <c r="H19" s="75">
        <v>2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 spans="1:45">
      <c r="A20" s="43">
        <v>930</v>
      </c>
      <c r="B20" s="74">
        <v>46280</v>
      </c>
      <c r="C20" s="30" t="s">
        <v>1496</v>
      </c>
      <c r="D20" s="30" t="s">
        <v>1497</v>
      </c>
      <c r="E20" s="75">
        <v>74</v>
      </c>
      <c r="F20" s="30" t="s">
        <v>53</v>
      </c>
      <c r="G20" s="30" t="s">
        <v>54</v>
      </c>
      <c r="H20" s="75">
        <v>1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r="21" spans="1:45">
      <c r="A21" s="43">
        <v>930</v>
      </c>
      <c r="B21" s="74">
        <v>46280</v>
      </c>
      <c r="C21" s="30" t="s">
        <v>1772</v>
      </c>
      <c r="D21" s="30" t="s">
        <v>1773</v>
      </c>
      <c r="E21" s="75">
        <v>72</v>
      </c>
      <c r="F21" s="30" t="s">
        <v>70</v>
      </c>
      <c r="G21" s="30" t="s">
        <v>71</v>
      </c>
      <c r="H21" s="75">
        <v>2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 spans="1:45">
      <c r="A22" s="43">
        <v>930</v>
      </c>
      <c r="B22" s="74">
        <v>46280</v>
      </c>
      <c r="C22" s="30" t="s">
        <v>1572</v>
      </c>
      <c r="D22" s="30" t="s">
        <v>1573</v>
      </c>
      <c r="E22" s="75">
        <v>1</v>
      </c>
      <c r="F22" s="30" t="s">
        <v>76</v>
      </c>
      <c r="G22" s="30" t="s">
        <v>77</v>
      </c>
      <c r="H22" s="75">
        <v>1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r="23" spans="1:45">
      <c r="A23" s="43">
        <v>930</v>
      </c>
      <c r="B23" s="74">
        <v>46280</v>
      </c>
      <c r="C23" s="30" t="s">
        <v>1574</v>
      </c>
      <c r="D23" s="30" t="s">
        <v>1575</v>
      </c>
      <c r="E23" s="75">
        <v>116</v>
      </c>
      <c r="F23" s="30" t="s">
        <v>70</v>
      </c>
      <c r="G23" s="30" t="s">
        <v>71</v>
      </c>
      <c r="H23" s="75">
        <v>2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r="24" spans="1:45">
      <c r="A24" s="43">
        <v>930</v>
      </c>
      <c r="B24" s="74">
        <v>46280</v>
      </c>
      <c r="C24" s="30" t="s">
        <v>1578</v>
      </c>
      <c r="D24" s="30" t="s">
        <v>1579</v>
      </c>
      <c r="E24" s="75">
        <v>13</v>
      </c>
      <c r="F24" s="30" t="s">
        <v>76</v>
      </c>
      <c r="G24" s="30" t="s">
        <v>77</v>
      </c>
      <c r="H24" s="75">
        <v>1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r="25" spans="1:45">
      <c r="A25" s="43">
        <v>930</v>
      </c>
      <c r="B25" s="74">
        <v>46280</v>
      </c>
      <c r="C25" s="30" t="s">
        <v>1590</v>
      </c>
      <c r="D25" s="30" t="s">
        <v>1591</v>
      </c>
      <c r="E25" s="75">
        <v>20</v>
      </c>
      <c r="F25" s="30" t="s">
        <v>53</v>
      </c>
      <c r="G25" s="30" t="s">
        <v>54</v>
      </c>
      <c r="H25" s="75">
        <v>1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r="26" spans="1:45">
      <c r="A26" s="43">
        <v>930</v>
      </c>
      <c r="B26" s="74">
        <v>46280</v>
      </c>
      <c r="C26" s="30" t="s">
        <v>1606</v>
      </c>
      <c r="D26" s="30" t="s">
        <v>1607</v>
      </c>
      <c r="E26" s="75">
        <v>11</v>
      </c>
      <c r="F26" s="30" t="s">
        <v>53</v>
      </c>
      <c r="G26" s="30" t="s">
        <v>54</v>
      </c>
      <c r="H26" s="75">
        <v>1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 spans="1:45">
      <c r="A27" s="43">
        <v>930</v>
      </c>
      <c r="B27" s="74">
        <v>46280</v>
      </c>
      <c r="C27" s="30" t="s">
        <v>1644</v>
      </c>
      <c r="D27" s="30" t="s">
        <v>1645</v>
      </c>
      <c r="E27" s="75">
        <v>112</v>
      </c>
      <c r="F27" s="30" t="s">
        <v>70</v>
      </c>
      <c r="G27" s="30" t="s">
        <v>71</v>
      </c>
      <c r="H27" s="75">
        <v>2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 spans="1:45">
      <c r="A28" s="43">
        <v>930</v>
      </c>
      <c r="B28" s="74">
        <v>46280</v>
      </c>
      <c r="C28" s="30" t="s">
        <v>1646</v>
      </c>
      <c r="D28" s="30" t="s">
        <v>1647</v>
      </c>
      <c r="E28" s="75">
        <v>36</v>
      </c>
      <c r="F28" s="30" t="s">
        <v>53</v>
      </c>
      <c r="G28" s="30" t="s">
        <v>54</v>
      </c>
      <c r="H28" s="75">
        <v>1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 spans="1:45">
      <c r="A29" s="43">
        <v>930</v>
      </c>
      <c r="B29" s="74">
        <v>46280</v>
      </c>
      <c r="C29" s="30" t="s">
        <v>1650</v>
      </c>
      <c r="D29" s="30" t="s">
        <v>1651</v>
      </c>
      <c r="E29" s="75">
        <v>20</v>
      </c>
      <c r="F29" s="30" t="s">
        <v>70</v>
      </c>
      <c r="G29" s="30" t="s">
        <v>71</v>
      </c>
      <c r="H29" s="75">
        <v>2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 spans="1:45">
      <c r="A30" s="43">
        <v>930</v>
      </c>
      <c r="B30" s="74">
        <v>46280</v>
      </c>
      <c r="C30" s="30" t="s">
        <v>1660</v>
      </c>
      <c r="D30" s="30" t="s">
        <v>1661</v>
      </c>
      <c r="E30" s="75">
        <v>45</v>
      </c>
      <c r="F30" s="30" t="s">
        <v>53</v>
      </c>
      <c r="G30" s="30" t="s">
        <v>54</v>
      </c>
      <c r="H30" s="75">
        <v>1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 spans="1:45">
      <c r="A31" s="43">
        <v>930</v>
      </c>
      <c r="B31" s="74">
        <v>46280</v>
      </c>
      <c r="C31" s="30" t="s">
        <v>1666</v>
      </c>
      <c r="D31" s="30" t="s">
        <v>1667</v>
      </c>
      <c r="E31" s="75">
        <v>50</v>
      </c>
      <c r="F31" s="30" t="s">
        <v>53</v>
      </c>
      <c r="G31" s="30" t="s">
        <v>54</v>
      </c>
      <c r="H31" s="75">
        <v>1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 spans="1:45">
      <c r="A32" s="43">
        <v>930</v>
      </c>
      <c r="B32" s="74">
        <v>46280</v>
      </c>
      <c r="C32" s="30" t="s">
        <v>1674</v>
      </c>
      <c r="D32" s="30" t="s">
        <v>1675</v>
      </c>
      <c r="E32" s="75">
        <v>48</v>
      </c>
      <c r="F32" s="30" t="s">
        <v>53</v>
      </c>
      <c r="G32" s="30" t="s">
        <v>54</v>
      </c>
      <c r="H32" s="75">
        <v>1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 spans="1:45">
      <c r="A33" s="43">
        <v>930</v>
      </c>
      <c r="B33" s="74">
        <v>46280</v>
      </c>
      <c r="C33" s="30" t="s">
        <v>4984</v>
      </c>
      <c r="D33" s="30" t="s">
        <v>4985</v>
      </c>
      <c r="E33" s="75">
        <v>52</v>
      </c>
      <c r="F33" s="30" t="s">
        <v>80</v>
      </c>
      <c r="G33" s="30" t="s">
        <v>81</v>
      </c>
      <c r="H33" s="75">
        <v>1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 spans="1:45">
      <c r="A34" s="43">
        <v>930</v>
      </c>
      <c r="B34" s="74">
        <v>46280</v>
      </c>
      <c r="C34" s="30" t="s">
        <v>1694</v>
      </c>
      <c r="D34" s="30" t="s">
        <v>1695</v>
      </c>
      <c r="E34" s="75">
        <v>68</v>
      </c>
      <c r="F34" s="30" t="s">
        <v>70</v>
      </c>
      <c r="G34" s="30" t="s">
        <v>71</v>
      </c>
      <c r="H34" s="75">
        <v>2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 spans="1:45">
      <c r="A35" s="43">
        <v>930</v>
      </c>
      <c r="B35" s="74">
        <v>46280</v>
      </c>
      <c r="C35" s="30" t="s">
        <v>1698</v>
      </c>
      <c r="D35" s="30" t="s">
        <v>1699</v>
      </c>
      <c r="E35" s="75">
        <v>3</v>
      </c>
      <c r="F35" s="30" t="s">
        <v>76</v>
      </c>
      <c r="G35" s="30" t="s">
        <v>77</v>
      </c>
      <c r="H35" s="75">
        <v>1</v>
      </c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spans="1:45">
      <c r="A36" s="43">
        <v>930</v>
      </c>
      <c r="B36" s="74">
        <v>46280</v>
      </c>
      <c r="C36" s="30" t="s">
        <v>1702</v>
      </c>
      <c r="D36" s="30" t="s">
        <v>1703</v>
      </c>
      <c r="E36" s="75">
        <v>122</v>
      </c>
      <c r="F36" s="30" t="s">
        <v>70</v>
      </c>
      <c r="G36" s="30" t="s">
        <v>71</v>
      </c>
      <c r="H36" s="75">
        <v>2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 spans="1:45">
      <c r="A37" s="43">
        <v>930</v>
      </c>
      <c r="B37" s="74">
        <v>46279</v>
      </c>
      <c r="C37" s="30" t="s">
        <v>3919</v>
      </c>
      <c r="D37" s="30" t="s">
        <v>3920</v>
      </c>
      <c r="E37" s="75">
        <v>132</v>
      </c>
      <c r="F37" s="30" t="s">
        <v>53</v>
      </c>
      <c r="G37" s="30" t="s">
        <v>54</v>
      </c>
      <c r="H37" s="75">
        <v>1</v>
      </c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spans="1:45">
      <c r="A38" s="43">
        <v>930</v>
      </c>
      <c r="B38" s="74">
        <v>46279</v>
      </c>
      <c r="C38" s="30" t="s">
        <v>3923</v>
      </c>
      <c r="D38" s="30" t="s">
        <v>3924</v>
      </c>
      <c r="E38" s="75">
        <v>95</v>
      </c>
      <c r="F38" s="30" t="s">
        <v>53</v>
      </c>
      <c r="G38" s="30" t="s">
        <v>54</v>
      </c>
      <c r="H38" s="75">
        <v>1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spans="1:45">
      <c r="A39" s="43">
        <v>930</v>
      </c>
      <c r="B39" s="74">
        <v>46279</v>
      </c>
      <c r="C39" s="30" t="s">
        <v>4137</v>
      </c>
      <c r="D39" s="30" t="s">
        <v>4138</v>
      </c>
      <c r="E39" s="75">
        <v>184</v>
      </c>
      <c r="F39" s="30" t="s">
        <v>70</v>
      </c>
      <c r="G39" s="30" t="s">
        <v>71</v>
      </c>
      <c r="H39" s="75">
        <v>2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 spans="1:45">
      <c r="A40" s="43">
        <v>930</v>
      </c>
      <c r="B40" s="74">
        <v>46279</v>
      </c>
      <c r="C40" s="30" t="s">
        <v>4147</v>
      </c>
      <c r="D40" s="30" t="s">
        <v>4148</v>
      </c>
      <c r="E40" s="75">
        <v>63</v>
      </c>
      <c r="F40" s="30" t="s">
        <v>68</v>
      </c>
      <c r="G40" s="30" t="s">
        <v>69</v>
      </c>
      <c r="H40" s="75">
        <v>1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 spans="1:45">
      <c r="A41" s="43">
        <v>930</v>
      </c>
      <c r="B41" s="74">
        <v>46279</v>
      </c>
      <c r="C41" s="30" t="s">
        <v>4185</v>
      </c>
      <c r="D41" s="30" t="s">
        <v>4186</v>
      </c>
      <c r="E41" s="75">
        <v>46</v>
      </c>
      <c r="F41" s="30" t="s">
        <v>53</v>
      </c>
      <c r="G41" s="30" t="s">
        <v>54</v>
      </c>
      <c r="H41" s="75">
        <v>1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 spans="1:45">
      <c r="A42" s="43">
        <v>930</v>
      </c>
      <c r="B42" s="74">
        <v>46279</v>
      </c>
      <c r="C42" s="30" t="s">
        <v>4187</v>
      </c>
      <c r="D42" s="30" t="s">
        <v>4188</v>
      </c>
      <c r="E42" s="75">
        <v>14</v>
      </c>
      <c r="F42" s="30" t="s">
        <v>53</v>
      </c>
      <c r="G42" s="30" t="s">
        <v>54</v>
      </c>
      <c r="H42" s="75">
        <v>1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 spans="1:45">
      <c r="A43" s="43">
        <v>930</v>
      </c>
      <c r="B43" s="74">
        <v>46279</v>
      </c>
      <c r="C43" s="30" t="s">
        <v>1350</v>
      </c>
      <c r="D43" s="30" t="s">
        <v>1351</v>
      </c>
      <c r="E43" s="75">
        <v>84</v>
      </c>
      <c r="F43" s="30" t="s">
        <v>80</v>
      </c>
      <c r="G43" s="30" t="s">
        <v>81</v>
      </c>
      <c r="H43" s="75">
        <v>1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 spans="1:45">
      <c r="A44" s="43">
        <v>930</v>
      </c>
      <c r="B44" s="74">
        <v>46279</v>
      </c>
      <c r="C44" s="30" t="s">
        <v>1352</v>
      </c>
      <c r="D44" s="30" t="s">
        <v>1353</v>
      </c>
      <c r="E44" s="75">
        <v>40</v>
      </c>
      <c r="F44" s="30" t="s">
        <v>70</v>
      </c>
      <c r="G44" s="30" t="s">
        <v>71</v>
      </c>
      <c r="H44" s="75">
        <v>2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 spans="1:45">
      <c r="A45" s="43">
        <v>930</v>
      </c>
      <c r="B45" s="74">
        <v>46279</v>
      </c>
      <c r="C45" s="30" t="s">
        <v>1354</v>
      </c>
      <c r="D45" s="30" t="s">
        <v>1355</v>
      </c>
      <c r="E45" s="75">
        <v>4</v>
      </c>
      <c r="F45" s="30" t="s">
        <v>68</v>
      </c>
      <c r="G45" s="30" t="s">
        <v>69</v>
      </c>
      <c r="H45" s="75">
        <v>1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 spans="1:45">
      <c r="A46" s="43">
        <v>930</v>
      </c>
      <c r="B46" s="74">
        <v>46279</v>
      </c>
      <c r="C46" s="30" t="s">
        <v>1356</v>
      </c>
      <c r="D46" s="30" t="s">
        <v>1357</v>
      </c>
      <c r="E46" s="75">
        <v>48</v>
      </c>
      <c r="F46" s="30" t="s">
        <v>80</v>
      </c>
      <c r="G46" s="30" t="s">
        <v>81</v>
      </c>
      <c r="H46" s="75">
        <v>1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 spans="1:45">
      <c r="A47" s="43">
        <v>930</v>
      </c>
      <c r="B47" s="74">
        <v>46279</v>
      </c>
      <c r="C47" s="30" t="s">
        <v>1358</v>
      </c>
      <c r="D47" s="30" t="s">
        <v>1359</v>
      </c>
      <c r="E47" s="75">
        <v>120</v>
      </c>
      <c r="F47" s="30" t="s">
        <v>68</v>
      </c>
      <c r="G47" s="30" t="s">
        <v>69</v>
      </c>
      <c r="H47" s="75">
        <v>1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 spans="1:45">
      <c r="A48" s="43">
        <v>930</v>
      </c>
      <c r="B48" s="74">
        <v>46279</v>
      </c>
      <c r="C48" s="30" t="s">
        <v>1360</v>
      </c>
      <c r="D48" s="30" t="s">
        <v>1361</v>
      </c>
      <c r="E48" s="75">
        <v>7</v>
      </c>
      <c r="F48" s="30" t="s">
        <v>68</v>
      </c>
      <c r="G48" s="30" t="s">
        <v>69</v>
      </c>
      <c r="H48" s="75">
        <v>1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 spans="1:45">
      <c r="A49" s="43">
        <v>930</v>
      </c>
      <c r="B49" s="74">
        <v>46279</v>
      </c>
      <c r="C49" s="30" t="s">
        <v>1362</v>
      </c>
      <c r="D49" s="30" t="s">
        <v>1363</v>
      </c>
      <c r="E49" s="75">
        <v>31</v>
      </c>
      <c r="F49" s="30" t="s">
        <v>53</v>
      </c>
      <c r="G49" s="30" t="s">
        <v>54</v>
      </c>
      <c r="H49" s="75">
        <v>1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 spans="1:45">
      <c r="A50" s="43">
        <v>930</v>
      </c>
      <c r="B50" s="74">
        <v>46279</v>
      </c>
      <c r="C50" s="30" t="s">
        <v>1366</v>
      </c>
      <c r="D50" s="30" t="s">
        <v>1367</v>
      </c>
      <c r="E50" s="75">
        <v>201</v>
      </c>
      <c r="F50" s="30" t="s">
        <v>68</v>
      </c>
      <c r="G50" s="30" t="s">
        <v>69</v>
      </c>
      <c r="H50" s="75">
        <v>1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 spans="1:45">
      <c r="A51" s="43">
        <v>930</v>
      </c>
      <c r="B51" s="74">
        <v>46279</v>
      </c>
      <c r="C51" s="30" t="s">
        <v>1376</v>
      </c>
      <c r="D51" s="30" t="s">
        <v>1377</v>
      </c>
      <c r="E51" s="75">
        <v>204</v>
      </c>
      <c r="F51" s="30" t="s">
        <v>78</v>
      </c>
      <c r="G51" s="30" t="s">
        <v>79</v>
      </c>
      <c r="H51" s="75">
        <v>2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 spans="1:45">
      <c r="A52" s="43">
        <v>930</v>
      </c>
      <c r="B52" s="74">
        <v>46279</v>
      </c>
      <c r="C52" s="30" t="s">
        <v>1380</v>
      </c>
      <c r="D52" s="30" t="s">
        <v>1381</v>
      </c>
      <c r="E52" s="75">
        <v>11</v>
      </c>
      <c r="F52" s="30" t="s">
        <v>53</v>
      </c>
      <c r="G52" s="30" t="s">
        <v>54</v>
      </c>
      <c r="H52" s="75">
        <v>1</v>
      </c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spans="1:45">
      <c r="A53" s="43">
        <v>930</v>
      </c>
      <c r="B53" s="74">
        <v>46279</v>
      </c>
      <c r="C53" s="30" t="s">
        <v>1382</v>
      </c>
      <c r="D53" s="30" t="s">
        <v>1383</v>
      </c>
      <c r="E53" s="75">
        <v>155</v>
      </c>
      <c r="F53" s="30" t="s">
        <v>80</v>
      </c>
      <c r="G53" s="30" t="s">
        <v>81</v>
      </c>
      <c r="H53" s="75">
        <v>1</v>
      </c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spans="1:45">
      <c r="A54" s="43">
        <v>930</v>
      </c>
      <c r="B54" s="74">
        <v>46279</v>
      </c>
      <c r="C54" s="30" t="s">
        <v>1384</v>
      </c>
      <c r="D54" s="30" t="s">
        <v>1385</v>
      </c>
      <c r="E54" s="75">
        <v>90</v>
      </c>
      <c r="F54" s="30" t="s">
        <v>70</v>
      </c>
      <c r="G54" s="30" t="s">
        <v>71</v>
      </c>
      <c r="H54" s="75">
        <v>2</v>
      </c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spans="1:45">
      <c r="A55" s="43">
        <v>930</v>
      </c>
      <c r="B55" s="74">
        <v>46279</v>
      </c>
      <c r="C55" s="30" t="s">
        <v>1386</v>
      </c>
      <c r="D55" s="30" t="s">
        <v>1387</v>
      </c>
      <c r="E55" s="75">
        <v>42</v>
      </c>
      <c r="F55" s="30" t="s">
        <v>70</v>
      </c>
      <c r="G55" s="30" t="s">
        <v>71</v>
      </c>
      <c r="H55" s="75">
        <v>2</v>
      </c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spans="1:45">
      <c r="A56" s="43">
        <v>930</v>
      </c>
      <c r="B56" s="74">
        <v>46279</v>
      </c>
      <c r="C56" s="30" t="s">
        <v>1388</v>
      </c>
      <c r="D56" s="30" t="s">
        <v>1389</v>
      </c>
      <c r="E56" s="75">
        <v>114</v>
      </c>
      <c r="F56" s="30" t="s">
        <v>68</v>
      </c>
      <c r="G56" s="30" t="s">
        <v>69</v>
      </c>
      <c r="H56" s="75">
        <v>1</v>
      </c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spans="1:45">
      <c r="A57" s="43">
        <v>930</v>
      </c>
      <c r="B57" s="74">
        <v>46279</v>
      </c>
      <c r="C57" s="30" t="s">
        <v>1390</v>
      </c>
      <c r="D57" s="30" t="s">
        <v>1391</v>
      </c>
      <c r="E57" s="75">
        <v>76</v>
      </c>
      <c r="F57" s="30" t="s">
        <v>70</v>
      </c>
      <c r="G57" s="30" t="s">
        <v>71</v>
      </c>
      <c r="H57" s="75">
        <v>2</v>
      </c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spans="1:45">
      <c r="A58" s="43">
        <v>930</v>
      </c>
      <c r="B58" s="74">
        <v>46279</v>
      </c>
      <c r="C58" s="30" t="s">
        <v>1396</v>
      </c>
      <c r="D58" s="30" t="s">
        <v>1397</v>
      </c>
      <c r="E58" s="75">
        <v>109</v>
      </c>
      <c r="F58" s="30" t="s">
        <v>76</v>
      </c>
      <c r="G58" s="30" t="s">
        <v>77</v>
      </c>
      <c r="H58" s="75">
        <v>1</v>
      </c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spans="1:45">
      <c r="A59" s="43">
        <v>930</v>
      </c>
      <c r="B59" s="74">
        <v>46279</v>
      </c>
      <c r="C59" s="30" t="s">
        <v>1400</v>
      </c>
      <c r="D59" s="30" t="s">
        <v>1401</v>
      </c>
      <c r="E59" s="75">
        <v>62</v>
      </c>
      <c r="F59" s="30" t="s">
        <v>70</v>
      </c>
      <c r="G59" s="30" t="s">
        <v>71</v>
      </c>
      <c r="H59" s="75">
        <v>2</v>
      </c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spans="1:45">
      <c r="A60" s="43">
        <v>930</v>
      </c>
      <c r="B60" s="74">
        <v>46279</v>
      </c>
      <c r="C60" s="30" t="s">
        <v>1402</v>
      </c>
      <c r="D60" s="30" t="s">
        <v>1403</v>
      </c>
      <c r="E60" s="75">
        <v>91</v>
      </c>
      <c r="F60" s="30" t="s">
        <v>70</v>
      </c>
      <c r="G60" s="30" t="s">
        <v>71</v>
      </c>
      <c r="H60" s="75">
        <v>2</v>
      </c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 spans="1:45">
      <c r="A61" s="43">
        <v>930</v>
      </c>
      <c r="B61" s="74">
        <v>46279</v>
      </c>
      <c r="C61" s="30" t="s">
        <v>1406</v>
      </c>
      <c r="D61" s="30" t="s">
        <v>1407</v>
      </c>
      <c r="E61" s="75">
        <v>202</v>
      </c>
      <c r="F61" s="30" t="s">
        <v>80</v>
      </c>
      <c r="G61" s="30" t="s">
        <v>81</v>
      </c>
      <c r="H61" s="75">
        <v>1</v>
      </c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spans="1:45">
      <c r="A62" s="43">
        <v>930</v>
      </c>
      <c r="B62" s="74">
        <v>46279</v>
      </c>
      <c r="C62" s="30" t="s">
        <v>1408</v>
      </c>
      <c r="D62" s="30" t="s">
        <v>1409</v>
      </c>
      <c r="E62" s="75">
        <v>13</v>
      </c>
      <c r="F62" s="30" t="s">
        <v>70</v>
      </c>
      <c r="G62" s="30" t="s">
        <v>71</v>
      </c>
      <c r="H62" s="75">
        <v>2</v>
      </c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spans="1:45">
      <c r="A63" s="43">
        <v>930</v>
      </c>
      <c r="B63" s="74">
        <v>46279</v>
      </c>
      <c r="C63" s="30" t="s">
        <v>1412</v>
      </c>
      <c r="D63" s="30" t="s">
        <v>1413</v>
      </c>
      <c r="E63" s="75">
        <v>1</v>
      </c>
      <c r="F63" s="30" t="s">
        <v>76</v>
      </c>
      <c r="G63" s="30" t="s">
        <v>77</v>
      </c>
      <c r="H63" s="75">
        <v>1</v>
      </c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spans="1:45">
      <c r="A64" s="43">
        <v>930</v>
      </c>
      <c r="B64" s="74">
        <v>46279</v>
      </c>
      <c r="C64" s="30" t="s">
        <v>1414</v>
      </c>
      <c r="D64" s="30" t="s">
        <v>1415</v>
      </c>
      <c r="E64" s="75">
        <v>43</v>
      </c>
      <c r="F64" s="30" t="s">
        <v>53</v>
      </c>
      <c r="G64" s="30" t="s">
        <v>54</v>
      </c>
      <c r="H64" s="75">
        <v>1</v>
      </c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spans="1:45">
      <c r="A65" s="43">
        <v>930</v>
      </c>
      <c r="B65" s="74">
        <v>46279</v>
      </c>
      <c r="C65" s="30" t="s">
        <v>1416</v>
      </c>
      <c r="D65" s="30" t="s">
        <v>1417</v>
      </c>
      <c r="E65" s="75">
        <v>47</v>
      </c>
      <c r="F65" s="30" t="s">
        <v>70</v>
      </c>
      <c r="G65" s="30" t="s">
        <v>71</v>
      </c>
      <c r="H65" s="75">
        <v>2</v>
      </c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spans="1:45">
      <c r="A66" s="43">
        <v>930</v>
      </c>
      <c r="B66" s="74">
        <v>46279</v>
      </c>
      <c r="C66" s="30" t="s">
        <v>1424</v>
      </c>
      <c r="D66" s="30" t="s">
        <v>1425</v>
      </c>
      <c r="E66" s="75">
        <v>181</v>
      </c>
      <c r="F66" s="30" t="s">
        <v>80</v>
      </c>
      <c r="G66" s="30" t="s">
        <v>81</v>
      </c>
      <c r="H66" s="75">
        <v>1</v>
      </c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spans="1:45">
      <c r="A67" s="43">
        <v>930</v>
      </c>
      <c r="B67" s="74">
        <v>46279</v>
      </c>
      <c r="C67" s="30" t="s">
        <v>1752</v>
      </c>
      <c r="D67" s="30" t="s">
        <v>1753</v>
      </c>
      <c r="E67" s="75">
        <v>41</v>
      </c>
      <c r="F67" s="30" t="s">
        <v>53</v>
      </c>
      <c r="G67" s="30" t="s">
        <v>54</v>
      </c>
      <c r="H67" s="75">
        <v>1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spans="1:45">
      <c r="A68" s="43">
        <v>930</v>
      </c>
      <c r="B68" s="74">
        <v>46279</v>
      </c>
      <c r="C68" s="30" t="s">
        <v>1426</v>
      </c>
      <c r="D68" s="30" t="s">
        <v>1427</v>
      </c>
      <c r="E68" s="75">
        <v>183</v>
      </c>
      <c r="F68" s="30" t="s">
        <v>80</v>
      </c>
      <c r="G68" s="30" t="s">
        <v>81</v>
      </c>
      <c r="H68" s="75">
        <v>1</v>
      </c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spans="1:45">
      <c r="A69" s="43">
        <v>930</v>
      </c>
      <c r="B69" s="74">
        <v>46279</v>
      </c>
      <c r="C69" s="30" t="s">
        <v>1428</v>
      </c>
      <c r="D69" s="30" t="s">
        <v>1429</v>
      </c>
      <c r="E69" s="75">
        <v>76</v>
      </c>
      <c r="F69" s="30" t="s">
        <v>80</v>
      </c>
      <c r="G69" s="30" t="s">
        <v>81</v>
      </c>
      <c r="H69" s="75">
        <v>1</v>
      </c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spans="1:45">
      <c r="A70" s="43">
        <v>930</v>
      </c>
      <c r="B70" s="74">
        <v>46279</v>
      </c>
      <c r="C70" s="30" t="s">
        <v>1432</v>
      </c>
      <c r="D70" s="30" t="s">
        <v>1433</v>
      </c>
      <c r="E70" s="75">
        <v>105</v>
      </c>
      <c r="F70" s="30" t="s">
        <v>76</v>
      </c>
      <c r="G70" s="30" t="s">
        <v>77</v>
      </c>
      <c r="H70" s="75">
        <v>1</v>
      </c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spans="1:45">
      <c r="A71" s="43">
        <v>930</v>
      </c>
      <c r="B71" s="74">
        <v>46279</v>
      </c>
      <c r="C71" s="30" t="s">
        <v>1434</v>
      </c>
      <c r="D71" s="30" t="s">
        <v>1435</v>
      </c>
      <c r="E71" s="75">
        <v>15</v>
      </c>
      <c r="F71" s="30" t="s">
        <v>53</v>
      </c>
      <c r="G71" s="30" t="s">
        <v>54</v>
      </c>
      <c r="H71" s="75">
        <v>1</v>
      </c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 spans="1:45">
      <c r="A72" s="43">
        <v>930</v>
      </c>
      <c r="B72" s="74">
        <v>46279</v>
      </c>
      <c r="C72" s="30" t="s">
        <v>1438</v>
      </c>
      <c r="D72" s="30" t="s">
        <v>1439</v>
      </c>
      <c r="E72" s="75">
        <v>112</v>
      </c>
      <c r="F72" s="30" t="s">
        <v>70</v>
      </c>
      <c r="G72" s="30" t="s">
        <v>71</v>
      </c>
      <c r="H72" s="75">
        <v>2</v>
      </c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 spans="1:45">
      <c r="A73" s="43">
        <v>930</v>
      </c>
      <c r="B73" s="74">
        <v>46279</v>
      </c>
      <c r="C73" s="30" t="s">
        <v>1440</v>
      </c>
      <c r="D73" s="30" t="s">
        <v>1441</v>
      </c>
      <c r="E73" s="75">
        <v>162</v>
      </c>
      <c r="F73" s="30" t="s">
        <v>70</v>
      </c>
      <c r="G73" s="30" t="s">
        <v>71</v>
      </c>
      <c r="H73" s="75">
        <v>2</v>
      </c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 spans="1:45">
      <c r="A74" s="43">
        <v>930</v>
      </c>
      <c r="B74" s="74">
        <v>46279</v>
      </c>
      <c r="C74" s="30" t="s">
        <v>1444</v>
      </c>
      <c r="D74" s="30" t="s">
        <v>1445</v>
      </c>
      <c r="E74" s="75">
        <v>96</v>
      </c>
      <c r="F74" s="30" t="s">
        <v>70</v>
      </c>
      <c r="G74" s="30" t="s">
        <v>71</v>
      </c>
      <c r="H74" s="75">
        <v>2</v>
      </c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spans="1:45">
      <c r="A75" s="43">
        <v>930</v>
      </c>
      <c r="B75" s="74">
        <v>46279</v>
      </c>
      <c r="C75" s="30" t="s">
        <v>1446</v>
      </c>
      <c r="D75" s="30" t="s">
        <v>1447</v>
      </c>
      <c r="E75" s="75">
        <v>36</v>
      </c>
      <c r="F75" s="30" t="s">
        <v>53</v>
      </c>
      <c r="G75" s="30" t="s">
        <v>54</v>
      </c>
      <c r="H75" s="75">
        <v>1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spans="1:45">
      <c r="A76" s="43">
        <v>930</v>
      </c>
      <c r="B76" s="74">
        <v>46279</v>
      </c>
      <c r="C76" s="30" t="s">
        <v>1448</v>
      </c>
      <c r="D76" s="30" t="s">
        <v>1449</v>
      </c>
      <c r="E76" s="75">
        <v>52</v>
      </c>
      <c r="F76" s="30" t="s">
        <v>68</v>
      </c>
      <c r="G76" s="30" t="s">
        <v>69</v>
      </c>
      <c r="H76" s="75">
        <v>1</v>
      </c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spans="1:45">
      <c r="A77" s="43">
        <v>930</v>
      </c>
      <c r="B77" s="74">
        <v>46279</v>
      </c>
      <c r="C77" s="30" t="s">
        <v>1452</v>
      </c>
      <c r="D77" s="30" t="s">
        <v>1453</v>
      </c>
      <c r="E77" s="75">
        <v>44</v>
      </c>
      <c r="F77" s="30" t="s">
        <v>70</v>
      </c>
      <c r="G77" s="30" t="s">
        <v>71</v>
      </c>
      <c r="H77" s="75">
        <v>2</v>
      </c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spans="1:45">
      <c r="A78" s="43">
        <v>930</v>
      </c>
      <c r="B78" s="74">
        <v>46279</v>
      </c>
      <c r="C78" s="30" t="s">
        <v>1458</v>
      </c>
      <c r="D78" s="30" t="s">
        <v>1459</v>
      </c>
      <c r="E78" s="75">
        <v>102</v>
      </c>
      <c r="F78" s="30" t="s">
        <v>80</v>
      </c>
      <c r="G78" s="30" t="s">
        <v>81</v>
      </c>
      <c r="H78" s="75">
        <v>1</v>
      </c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spans="1:45">
      <c r="A79" s="43">
        <v>930</v>
      </c>
      <c r="B79" s="74">
        <v>46279</v>
      </c>
      <c r="C79" s="30" t="s">
        <v>1460</v>
      </c>
      <c r="D79" s="30" t="s">
        <v>1461</v>
      </c>
      <c r="E79" s="75">
        <v>253</v>
      </c>
      <c r="F79" s="30" t="s">
        <v>80</v>
      </c>
      <c r="G79" s="30" t="s">
        <v>81</v>
      </c>
      <c r="H79" s="75">
        <v>1</v>
      </c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spans="1:45">
      <c r="A80" s="43">
        <v>930</v>
      </c>
      <c r="B80" s="74">
        <v>46279</v>
      </c>
      <c r="C80" s="30" t="s">
        <v>1462</v>
      </c>
      <c r="D80" s="30" t="s">
        <v>1463</v>
      </c>
      <c r="E80" s="75">
        <v>34</v>
      </c>
      <c r="F80" s="30" t="s">
        <v>53</v>
      </c>
      <c r="G80" s="30" t="s">
        <v>54</v>
      </c>
      <c r="H80" s="75">
        <v>1</v>
      </c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spans="1:45">
      <c r="A81" s="43">
        <v>930</v>
      </c>
      <c r="B81" s="74">
        <v>46279</v>
      </c>
      <c r="C81" s="30" t="s">
        <v>1464</v>
      </c>
      <c r="D81" s="30" t="s">
        <v>1465</v>
      </c>
      <c r="E81" s="75">
        <v>66</v>
      </c>
      <c r="F81" s="30" t="s">
        <v>70</v>
      </c>
      <c r="G81" s="30" t="s">
        <v>71</v>
      </c>
      <c r="H81" s="75">
        <v>2</v>
      </c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spans="1:45">
      <c r="A82" s="43">
        <v>930</v>
      </c>
      <c r="B82" s="74">
        <v>46279</v>
      </c>
      <c r="C82" s="30" t="s">
        <v>1470</v>
      </c>
      <c r="D82" s="30" t="s">
        <v>1471</v>
      </c>
      <c r="E82" s="75">
        <v>70</v>
      </c>
      <c r="F82" s="30" t="s">
        <v>70</v>
      </c>
      <c r="G82" s="30" t="s">
        <v>71</v>
      </c>
      <c r="H82" s="75">
        <v>2</v>
      </c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 spans="1:45">
      <c r="A83" s="43">
        <v>930</v>
      </c>
      <c r="B83" s="74">
        <v>46279</v>
      </c>
      <c r="C83" s="30" t="s">
        <v>1472</v>
      </c>
      <c r="D83" s="30" t="s">
        <v>1473</v>
      </c>
      <c r="E83" s="75">
        <v>26</v>
      </c>
      <c r="F83" s="30" t="s">
        <v>53</v>
      </c>
      <c r="G83" s="30" t="s">
        <v>54</v>
      </c>
      <c r="H83" s="75">
        <v>1</v>
      </c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spans="1:45">
      <c r="A84" s="43">
        <v>930</v>
      </c>
      <c r="B84" s="74">
        <v>46279</v>
      </c>
      <c r="C84" s="30" t="s">
        <v>1474</v>
      </c>
      <c r="D84" s="30" t="s">
        <v>1475</v>
      </c>
      <c r="E84" s="75">
        <v>14</v>
      </c>
      <c r="F84" s="30" t="s">
        <v>53</v>
      </c>
      <c r="G84" s="30" t="s">
        <v>54</v>
      </c>
      <c r="H84" s="75">
        <v>1</v>
      </c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spans="1:45">
      <c r="A85" s="43">
        <v>930</v>
      </c>
      <c r="B85" s="74">
        <v>46279</v>
      </c>
      <c r="C85" s="30" t="s">
        <v>1478</v>
      </c>
      <c r="D85" s="30" t="s">
        <v>1479</v>
      </c>
      <c r="E85" s="75">
        <v>31</v>
      </c>
      <c r="F85" s="30" t="s">
        <v>53</v>
      </c>
      <c r="G85" s="30" t="s">
        <v>54</v>
      </c>
      <c r="H85" s="75">
        <v>1</v>
      </c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spans="1:45">
      <c r="A86" s="43">
        <v>930</v>
      </c>
      <c r="B86" s="74">
        <v>46279</v>
      </c>
      <c r="C86" s="30" t="s">
        <v>1480</v>
      </c>
      <c r="D86" s="30" t="s">
        <v>1481</v>
      </c>
      <c r="E86" s="75">
        <v>54</v>
      </c>
      <c r="F86" s="30" t="s">
        <v>76</v>
      </c>
      <c r="G86" s="30" t="s">
        <v>77</v>
      </c>
      <c r="H86" s="75">
        <v>1</v>
      </c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 spans="1:45">
      <c r="A87" s="43">
        <v>930</v>
      </c>
      <c r="B87" s="74">
        <v>46279</v>
      </c>
      <c r="C87" s="30" t="s">
        <v>1482</v>
      </c>
      <c r="D87" s="30" t="s">
        <v>1483</v>
      </c>
      <c r="E87" s="75">
        <v>22</v>
      </c>
      <c r="F87" s="30" t="s">
        <v>70</v>
      </c>
      <c r="G87" s="30" t="s">
        <v>71</v>
      </c>
      <c r="H87" s="75">
        <v>2</v>
      </c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 spans="1:45">
      <c r="A88" s="43">
        <v>930</v>
      </c>
      <c r="B88" s="74">
        <v>46279</v>
      </c>
      <c r="C88" s="30" t="s">
        <v>1762</v>
      </c>
      <c r="D88" s="30" t="s">
        <v>1763</v>
      </c>
      <c r="E88" s="75">
        <v>15</v>
      </c>
      <c r="F88" s="30" t="s">
        <v>53</v>
      </c>
      <c r="G88" s="30" t="s">
        <v>54</v>
      </c>
      <c r="H88" s="75">
        <v>1</v>
      </c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 spans="1:45">
      <c r="A89" s="43">
        <v>930</v>
      </c>
      <c r="B89" s="74">
        <v>46279</v>
      </c>
      <c r="C89" s="30" t="s">
        <v>1768</v>
      </c>
      <c r="D89" s="30" t="s">
        <v>1769</v>
      </c>
      <c r="E89" s="75">
        <v>14</v>
      </c>
      <c r="F89" s="30" t="s">
        <v>53</v>
      </c>
      <c r="G89" s="30" t="s">
        <v>54</v>
      </c>
      <c r="H89" s="75">
        <v>1</v>
      </c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 spans="1:45">
      <c r="A90" s="43">
        <v>930</v>
      </c>
      <c r="B90" s="74">
        <v>46279</v>
      </c>
      <c r="C90" s="30" t="s">
        <v>1490</v>
      </c>
      <c r="D90" s="30" t="s">
        <v>1491</v>
      </c>
      <c r="E90" s="75">
        <v>103</v>
      </c>
      <c r="F90" s="30" t="s">
        <v>78</v>
      </c>
      <c r="G90" s="30" t="s">
        <v>79</v>
      </c>
      <c r="H90" s="75">
        <v>2</v>
      </c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spans="1:45">
      <c r="A91" s="43">
        <v>930</v>
      </c>
      <c r="B91" s="74">
        <v>46279</v>
      </c>
      <c r="C91" s="30" t="s">
        <v>1496</v>
      </c>
      <c r="D91" s="30" t="s">
        <v>1497</v>
      </c>
      <c r="E91" s="75">
        <v>83</v>
      </c>
      <c r="F91" s="30" t="s">
        <v>53</v>
      </c>
      <c r="G91" s="30" t="s">
        <v>54</v>
      </c>
      <c r="H91" s="75">
        <v>1</v>
      </c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 spans="1:45">
      <c r="A92" s="43">
        <v>930</v>
      </c>
      <c r="B92" s="74">
        <v>46279</v>
      </c>
      <c r="C92" s="30" t="s">
        <v>1500</v>
      </c>
      <c r="D92" s="30" t="s">
        <v>1501</v>
      </c>
      <c r="E92" s="75">
        <v>16</v>
      </c>
      <c r="F92" s="30" t="s">
        <v>53</v>
      </c>
      <c r="G92" s="30" t="s">
        <v>54</v>
      </c>
      <c r="H92" s="75">
        <v>1</v>
      </c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 spans="1:45">
      <c r="A93" s="43">
        <v>930</v>
      </c>
      <c r="B93" s="74">
        <v>46279</v>
      </c>
      <c r="C93" s="30" t="s">
        <v>1514</v>
      </c>
      <c r="D93" s="30" t="s">
        <v>1515</v>
      </c>
      <c r="E93" s="75">
        <v>41</v>
      </c>
      <c r="F93" s="30" t="s">
        <v>68</v>
      </c>
      <c r="G93" s="30" t="s">
        <v>69</v>
      </c>
      <c r="H93" s="75">
        <v>1</v>
      </c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spans="1:45">
      <c r="A94" s="43">
        <v>930</v>
      </c>
      <c r="B94" s="74">
        <v>46279</v>
      </c>
      <c r="C94" s="30" t="s">
        <v>1518</v>
      </c>
      <c r="D94" s="30" t="s">
        <v>1519</v>
      </c>
      <c r="E94" s="75">
        <v>5</v>
      </c>
      <c r="F94" s="30" t="s">
        <v>76</v>
      </c>
      <c r="G94" s="30" t="s">
        <v>77</v>
      </c>
      <c r="H94" s="75">
        <v>1</v>
      </c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 spans="1:45">
      <c r="A95" s="43">
        <v>930</v>
      </c>
      <c r="B95" s="74">
        <v>46279</v>
      </c>
      <c r="C95" s="30" t="s">
        <v>1524</v>
      </c>
      <c r="D95" s="30" t="s">
        <v>1525</v>
      </c>
      <c r="E95" s="75">
        <v>48</v>
      </c>
      <c r="F95" s="30" t="s">
        <v>68</v>
      </c>
      <c r="G95" s="30" t="s">
        <v>69</v>
      </c>
      <c r="H95" s="75">
        <v>1</v>
      </c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 spans="1:45">
      <c r="A96" s="43">
        <v>930</v>
      </c>
      <c r="B96" s="74">
        <v>46279</v>
      </c>
      <c r="C96" s="30" t="s">
        <v>1534</v>
      </c>
      <c r="D96" s="30" t="s">
        <v>1535</v>
      </c>
      <c r="E96" s="75">
        <v>43</v>
      </c>
      <c r="F96" s="30" t="s">
        <v>68</v>
      </c>
      <c r="G96" s="30" t="s">
        <v>69</v>
      </c>
      <c r="H96" s="75">
        <v>1</v>
      </c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 spans="1:45">
      <c r="A97" s="43">
        <v>930</v>
      </c>
      <c r="B97" s="74">
        <v>46279</v>
      </c>
      <c r="C97" s="30" t="s">
        <v>1770</v>
      </c>
      <c r="D97" s="30" t="s">
        <v>1771</v>
      </c>
      <c r="E97" s="75">
        <v>42</v>
      </c>
      <c r="F97" s="30" t="s">
        <v>53</v>
      </c>
      <c r="G97" s="30" t="s">
        <v>54</v>
      </c>
      <c r="H97" s="75">
        <v>1</v>
      </c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 spans="1:45">
      <c r="A98" s="43">
        <v>930</v>
      </c>
      <c r="B98" s="74">
        <v>46279</v>
      </c>
      <c r="C98" s="30" t="s">
        <v>1540</v>
      </c>
      <c r="D98" s="30" t="s">
        <v>1541</v>
      </c>
      <c r="E98" s="75">
        <v>219</v>
      </c>
      <c r="F98" s="30" t="s">
        <v>76</v>
      </c>
      <c r="G98" s="30" t="s">
        <v>77</v>
      </c>
      <c r="H98" s="75">
        <v>1</v>
      </c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spans="1:45">
      <c r="A99" s="43">
        <v>930</v>
      </c>
      <c r="B99" s="74">
        <v>46279</v>
      </c>
      <c r="C99" s="30" t="s">
        <v>1772</v>
      </c>
      <c r="D99" s="30" t="s">
        <v>1773</v>
      </c>
      <c r="E99" s="75">
        <v>71</v>
      </c>
      <c r="F99" s="30" t="s">
        <v>70</v>
      </c>
      <c r="G99" s="30" t="s">
        <v>71</v>
      </c>
      <c r="H99" s="75">
        <v>2</v>
      </c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 spans="1:45">
      <c r="A100" s="43">
        <v>930</v>
      </c>
      <c r="B100" s="74">
        <v>46279</v>
      </c>
      <c r="C100" s="30" t="s">
        <v>1546</v>
      </c>
      <c r="D100" s="30" t="s">
        <v>1547</v>
      </c>
      <c r="E100" s="75">
        <v>132</v>
      </c>
      <c r="F100" s="30" t="s">
        <v>53</v>
      </c>
      <c r="G100" s="30" t="s">
        <v>54</v>
      </c>
      <c r="H100" s="75">
        <v>1</v>
      </c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 spans="1:45">
      <c r="A101" s="43">
        <v>930</v>
      </c>
      <c r="B101" s="74">
        <v>46279</v>
      </c>
      <c r="C101" s="30" t="s">
        <v>1548</v>
      </c>
      <c r="D101" s="30" t="s">
        <v>1549</v>
      </c>
      <c r="E101" s="75">
        <v>47</v>
      </c>
      <c r="F101" s="30" t="s">
        <v>70</v>
      </c>
      <c r="G101" s="30" t="s">
        <v>71</v>
      </c>
      <c r="H101" s="75">
        <v>2</v>
      </c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>
      <c r="A102" s="43">
        <v>930</v>
      </c>
      <c r="B102" s="74">
        <v>46279</v>
      </c>
      <c r="C102" s="30" t="s">
        <v>1550</v>
      </c>
      <c r="D102" s="30" t="s">
        <v>1551</v>
      </c>
      <c r="E102" s="75">
        <v>87</v>
      </c>
      <c r="F102" s="30" t="s">
        <v>53</v>
      </c>
      <c r="G102" s="30" t="s">
        <v>54</v>
      </c>
      <c r="H102" s="75">
        <v>1</v>
      </c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>
      <c r="A103" s="43">
        <v>930</v>
      </c>
      <c r="B103" s="74">
        <v>46279</v>
      </c>
      <c r="C103" s="30" t="s">
        <v>1552</v>
      </c>
      <c r="D103" s="30" t="s">
        <v>1553</v>
      </c>
      <c r="E103" s="75">
        <v>45</v>
      </c>
      <c r="F103" s="30" t="s">
        <v>68</v>
      </c>
      <c r="G103" s="30" t="s">
        <v>69</v>
      </c>
      <c r="H103" s="75">
        <v>1</v>
      </c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>
      <c r="A104" s="43">
        <v>930</v>
      </c>
      <c r="B104" s="74">
        <v>46279</v>
      </c>
      <c r="C104" s="30" t="s">
        <v>1554</v>
      </c>
      <c r="D104" s="30" t="s">
        <v>1555</v>
      </c>
      <c r="E104" s="75">
        <v>84</v>
      </c>
      <c r="F104" s="30" t="s">
        <v>80</v>
      </c>
      <c r="G104" s="30" t="s">
        <v>81</v>
      </c>
      <c r="H104" s="75">
        <v>1</v>
      </c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>
      <c r="A105" s="43">
        <v>930</v>
      </c>
      <c r="B105" s="74">
        <v>46279</v>
      </c>
      <c r="C105" s="30" t="s">
        <v>1556</v>
      </c>
      <c r="D105" s="30" t="s">
        <v>1557</v>
      </c>
      <c r="E105" s="75">
        <v>67</v>
      </c>
      <c r="F105" s="30" t="s">
        <v>53</v>
      </c>
      <c r="G105" s="30" t="s">
        <v>54</v>
      </c>
      <c r="H105" s="75">
        <v>1</v>
      </c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>
      <c r="A106" s="43">
        <v>930</v>
      </c>
      <c r="B106" s="74">
        <v>46279</v>
      </c>
      <c r="C106" s="30" t="s">
        <v>1562</v>
      </c>
      <c r="D106" s="30" t="s">
        <v>1563</v>
      </c>
      <c r="E106" s="75">
        <v>14</v>
      </c>
      <c r="F106" s="30" t="s">
        <v>53</v>
      </c>
      <c r="G106" s="30" t="s">
        <v>54</v>
      </c>
      <c r="H106" s="75">
        <v>1</v>
      </c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>
      <c r="A107" s="43">
        <v>930</v>
      </c>
      <c r="B107" s="74">
        <v>46279</v>
      </c>
      <c r="C107" s="30" t="s">
        <v>1566</v>
      </c>
      <c r="D107" s="30" t="s">
        <v>1567</v>
      </c>
      <c r="E107" s="75">
        <v>63</v>
      </c>
      <c r="F107" s="30" t="s">
        <v>53</v>
      </c>
      <c r="G107" s="30" t="s">
        <v>54</v>
      </c>
      <c r="H107" s="75">
        <v>1</v>
      </c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>
      <c r="A108" s="43">
        <v>930</v>
      </c>
      <c r="B108" s="74">
        <v>46279</v>
      </c>
      <c r="C108" s="30" t="s">
        <v>1572</v>
      </c>
      <c r="D108" s="30" t="s">
        <v>1573</v>
      </c>
      <c r="E108" s="75">
        <v>17</v>
      </c>
      <c r="F108" s="30" t="s">
        <v>53</v>
      </c>
      <c r="G108" s="30" t="s">
        <v>54</v>
      </c>
      <c r="H108" s="75">
        <v>1</v>
      </c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>
      <c r="A109" s="43">
        <v>930</v>
      </c>
      <c r="B109" s="74">
        <v>46279</v>
      </c>
      <c r="C109" s="30" t="s">
        <v>1574</v>
      </c>
      <c r="D109" s="30" t="s">
        <v>1575</v>
      </c>
      <c r="E109" s="75">
        <v>76</v>
      </c>
      <c r="F109" s="30" t="s">
        <v>70</v>
      </c>
      <c r="G109" s="30" t="s">
        <v>71</v>
      </c>
      <c r="H109" s="75">
        <v>2</v>
      </c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>
      <c r="A110" s="43">
        <v>930</v>
      </c>
      <c r="B110" s="74">
        <v>46279</v>
      </c>
      <c r="C110" s="30" t="s">
        <v>1578</v>
      </c>
      <c r="D110" s="30" t="s">
        <v>1579</v>
      </c>
      <c r="E110" s="75">
        <v>1</v>
      </c>
      <c r="F110" s="30" t="s">
        <v>76</v>
      </c>
      <c r="G110" s="30" t="s">
        <v>77</v>
      </c>
      <c r="H110" s="75">
        <v>1</v>
      </c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>
      <c r="A111" s="43">
        <v>930</v>
      </c>
      <c r="B111" s="74">
        <v>46279</v>
      </c>
      <c r="C111" s="30" t="s">
        <v>1580</v>
      </c>
      <c r="D111" s="30" t="s">
        <v>1581</v>
      </c>
      <c r="E111" s="75">
        <v>38</v>
      </c>
      <c r="F111" s="30" t="s">
        <v>76</v>
      </c>
      <c r="G111" s="30" t="s">
        <v>77</v>
      </c>
      <c r="H111" s="75">
        <v>1</v>
      </c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>
      <c r="A112" s="43">
        <v>930</v>
      </c>
      <c r="B112" s="74">
        <v>46279</v>
      </c>
      <c r="C112" s="30" t="s">
        <v>1582</v>
      </c>
      <c r="D112" s="30" t="s">
        <v>1583</v>
      </c>
      <c r="E112" s="75">
        <v>24</v>
      </c>
      <c r="F112" s="30" t="s">
        <v>53</v>
      </c>
      <c r="G112" s="30" t="s">
        <v>54</v>
      </c>
      <c r="H112" s="75">
        <v>1</v>
      </c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 spans="1:45">
      <c r="A113" s="43">
        <v>930</v>
      </c>
      <c r="B113" s="74">
        <v>46279</v>
      </c>
      <c r="C113" s="30" t="s">
        <v>1584</v>
      </c>
      <c r="D113" s="30" t="s">
        <v>1585</v>
      </c>
      <c r="E113" s="75">
        <v>70</v>
      </c>
      <c r="F113" s="30" t="s">
        <v>53</v>
      </c>
      <c r="G113" s="30" t="s">
        <v>54</v>
      </c>
      <c r="H113" s="75">
        <v>1</v>
      </c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 spans="1:45">
      <c r="A114" s="43">
        <v>930</v>
      </c>
      <c r="B114" s="74">
        <v>46279</v>
      </c>
      <c r="C114" s="30" t="s">
        <v>1588</v>
      </c>
      <c r="D114" s="30" t="s">
        <v>1589</v>
      </c>
      <c r="E114" s="75">
        <v>84</v>
      </c>
      <c r="F114" s="30" t="s">
        <v>53</v>
      </c>
      <c r="G114" s="30" t="s">
        <v>54</v>
      </c>
      <c r="H114" s="75">
        <v>1</v>
      </c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spans="1:45">
      <c r="A115" s="43">
        <v>930</v>
      </c>
      <c r="B115" s="74">
        <v>46279</v>
      </c>
      <c r="C115" s="30" t="s">
        <v>1592</v>
      </c>
      <c r="D115" s="30" t="s">
        <v>1593</v>
      </c>
      <c r="E115" s="75">
        <v>127</v>
      </c>
      <c r="F115" s="30" t="s">
        <v>80</v>
      </c>
      <c r="G115" s="30" t="s">
        <v>81</v>
      </c>
      <c r="H115" s="75">
        <v>1</v>
      </c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 spans="1:45">
      <c r="A116" s="43">
        <v>930</v>
      </c>
      <c r="B116" s="74">
        <v>46279</v>
      </c>
      <c r="C116" s="30" t="s">
        <v>1596</v>
      </c>
      <c r="D116" s="30" t="s">
        <v>1597</v>
      </c>
      <c r="E116" s="75">
        <v>37</v>
      </c>
      <c r="F116" s="30" t="s">
        <v>68</v>
      </c>
      <c r="G116" s="30" t="s">
        <v>69</v>
      </c>
      <c r="H116" s="75">
        <v>1</v>
      </c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 spans="1:45">
      <c r="A117" s="43">
        <v>930</v>
      </c>
      <c r="B117" s="74">
        <v>46279</v>
      </c>
      <c r="C117" s="30" t="s">
        <v>1606</v>
      </c>
      <c r="D117" s="30" t="s">
        <v>1607</v>
      </c>
      <c r="E117" s="75">
        <v>9</v>
      </c>
      <c r="F117" s="30" t="s">
        <v>53</v>
      </c>
      <c r="G117" s="30" t="s">
        <v>54</v>
      </c>
      <c r="H117" s="75">
        <v>1</v>
      </c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spans="1:45">
      <c r="A118" s="43">
        <v>930</v>
      </c>
      <c r="B118" s="74">
        <v>46279</v>
      </c>
      <c r="C118" s="30" t="s">
        <v>1608</v>
      </c>
      <c r="D118" s="30" t="s">
        <v>1609</v>
      </c>
      <c r="E118" s="75">
        <v>12</v>
      </c>
      <c r="F118" s="30" t="s">
        <v>53</v>
      </c>
      <c r="G118" s="30" t="s">
        <v>54</v>
      </c>
      <c r="H118" s="75">
        <v>1</v>
      </c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 spans="1:45">
      <c r="A119" s="43">
        <v>930</v>
      </c>
      <c r="B119" s="74">
        <v>46279</v>
      </c>
      <c r="C119" s="30" t="s">
        <v>1612</v>
      </c>
      <c r="D119" s="30" t="s">
        <v>1613</v>
      </c>
      <c r="E119" s="75">
        <v>106</v>
      </c>
      <c r="F119" s="30" t="s">
        <v>76</v>
      </c>
      <c r="G119" s="30" t="s">
        <v>77</v>
      </c>
      <c r="H119" s="75">
        <v>1</v>
      </c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spans="1:45">
      <c r="A120" s="43">
        <v>930</v>
      </c>
      <c r="B120" s="74">
        <v>46279</v>
      </c>
      <c r="C120" s="30" t="s">
        <v>1614</v>
      </c>
      <c r="D120" s="30" t="s">
        <v>1615</v>
      </c>
      <c r="E120" s="75">
        <v>8</v>
      </c>
      <c r="F120" s="30" t="s">
        <v>53</v>
      </c>
      <c r="G120" s="30" t="s">
        <v>54</v>
      </c>
      <c r="H120" s="75">
        <v>1</v>
      </c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 spans="1:45">
      <c r="A121" s="43">
        <v>930</v>
      </c>
      <c r="B121" s="74">
        <v>46279</v>
      </c>
      <c r="C121" s="30" t="s">
        <v>1616</v>
      </c>
      <c r="D121" s="30" t="s">
        <v>1617</v>
      </c>
      <c r="E121" s="75">
        <v>71</v>
      </c>
      <c r="F121" s="30" t="s">
        <v>53</v>
      </c>
      <c r="G121" s="30" t="s">
        <v>54</v>
      </c>
      <c r="H121" s="75">
        <v>1</v>
      </c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 spans="1:45">
      <c r="A122" s="43">
        <v>930</v>
      </c>
      <c r="B122" s="74">
        <v>46279</v>
      </c>
      <c r="C122" s="30" t="s">
        <v>1626</v>
      </c>
      <c r="D122" s="30" t="s">
        <v>1627</v>
      </c>
      <c r="E122" s="75">
        <v>132</v>
      </c>
      <c r="F122" s="30" t="s">
        <v>53</v>
      </c>
      <c r="G122" s="30" t="s">
        <v>54</v>
      </c>
      <c r="H122" s="75">
        <v>1</v>
      </c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spans="1:45">
      <c r="A123" s="43">
        <v>930</v>
      </c>
      <c r="B123" s="74">
        <v>46279</v>
      </c>
      <c r="C123" s="30" t="s">
        <v>1784</v>
      </c>
      <c r="D123" s="30" t="s">
        <v>1785</v>
      </c>
      <c r="E123" s="75">
        <v>1</v>
      </c>
      <c r="F123" s="30" t="s">
        <v>76</v>
      </c>
      <c r="G123" s="30" t="s">
        <v>77</v>
      </c>
      <c r="H123" s="75">
        <v>1</v>
      </c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 spans="1:45">
      <c r="A124" s="43">
        <v>930</v>
      </c>
      <c r="B124" s="74">
        <v>46279</v>
      </c>
      <c r="C124" s="30" t="s">
        <v>1636</v>
      </c>
      <c r="D124" s="30" t="s">
        <v>1637</v>
      </c>
      <c r="E124" s="75">
        <v>10</v>
      </c>
      <c r="F124" s="30" t="s">
        <v>80</v>
      </c>
      <c r="G124" s="30" t="s">
        <v>81</v>
      </c>
      <c r="H124" s="75">
        <v>1</v>
      </c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 spans="1:45">
      <c r="A125" s="43">
        <v>930</v>
      </c>
      <c r="B125" s="74">
        <v>46279</v>
      </c>
      <c r="C125" s="30" t="s">
        <v>1638</v>
      </c>
      <c r="D125" s="30" t="s">
        <v>1639</v>
      </c>
      <c r="E125" s="75">
        <v>46</v>
      </c>
      <c r="F125" s="30" t="s">
        <v>53</v>
      </c>
      <c r="G125" s="30" t="s">
        <v>54</v>
      </c>
      <c r="H125" s="75">
        <v>1</v>
      </c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 spans="1:45">
      <c r="A126" s="43">
        <v>930</v>
      </c>
      <c r="B126" s="74">
        <v>46279</v>
      </c>
      <c r="C126" s="30" t="s">
        <v>1640</v>
      </c>
      <c r="D126" s="30" t="s">
        <v>1641</v>
      </c>
      <c r="E126" s="75">
        <v>42</v>
      </c>
      <c r="F126" s="30" t="s">
        <v>68</v>
      </c>
      <c r="G126" s="30" t="s">
        <v>69</v>
      </c>
      <c r="H126" s="75">
        <v>1</v>
      </c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spans="1:45">
      <c r="A127" s="43">
        <v>930</v>
      </c>
      <c r="B127" s="74">
        <v>46279</v>
      </c>
      <c r="C127" s="30" t="s">
        <v>1642</v>
      </c>
      <c r="D127" s="30" t="s">
        <v>1643</v>
      </c>
      <c r="E127" s="75">
        <v>66</v>
      </c>
      <c r="F127" s="30" t="s">
        <v>53</v>
      </c>
      <c r="G127" s="30" t="s">
        <v>54</v>
      </c>
      <c r="H127" s="75">
        <v>1</v>
      </c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 spans="1:45">
      <c r="A128" s="43">
        <v>930</v>
      </c>
      <c r="B128" s="74">
        <v>46279</v>
      </c>
      <c r="C128" s="30" t="s">
        <v>1644</v>
      </c>
      <c r="D128" s="30" t="s">
        <v>1645</v>
      </c>
      <c r="E128" s="75">
        <v>160</v>
      </c>
      <c r="F128" s="30" t="s">
        <v>70</v>
      </c>
      <c r="G128" s="30" t="s">
        <v>71</v>
      </c>
      <c r="H128" s="75">
        <v>2</v>
      </c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 spans="1:45">
      <c r="A129" s="43">
        <v>930</v>
      </c>
      <c r="B129" s="74">
        <v>46279</v>
      </c>
      <c r="C129" s="30" t="s">
        <v>1786</v>
      </c>
      <c r="D129" s="30" t="s">
        <v>1787</v>
      </c>
      <c r="E129" s="75">
        <v>81</v>
      </c>
      <c r="F129" s="30" t="s">
        <v>53</v>
      </c>
      <c r="G129" s="30" t="s">
        <v>54</v>
      </c>
      <c r="H129" s="75">
        <v>1</v>
      </c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spans="1:45">
      <c r="A130" s="43">
        <v>930</v>
      </c>
      <c r="B130" s="74">
        <v>46279</v>
      </c>
      <c r="C130" s="30" t="s">
        <v>1646</v>
      </c>
      <c r="D130" s="30" t="s">
        <v>1647</v>
      </c>
      <c r="E130" s="75">
        <v>65</v>
      </c>
      <c r="F130" s="30" t="s">
        <v>53</v>
      </c>
      <c r="G130" s="30" t="s">
        <v>54</v>
      </c>
      <c r="H130" s="75">
        <v>1</v>
      </c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 spans="1:45">
      <c r="A131" s="43">
        <v>930</v>
      </c>
      <c r="B131" s="74">
        <v>46279</v>
      </c>
      <c r="C131" s="30" t="s">
        <v>1648</v>
      </c>
      <c r="D131" s="30" t="s">
        <v>1649</v>
      </c>
      <c r="E131" s="75">
        <v>22</v>
      </c>
      <c r="F131" s="30" t="s">
        <v>53</v>
      </c>
      <c r="G131" s="30" t="s">
        <v>54</v>
      </c>
      <c r="H131" s="75">
        <v>1</v>
      </c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spans="1:45">
      <c r="A132" s="43">
        <v>930</v>
      </c>
      <c r="B132" s="74">
        <v>46279</v>
      </c>
      <c r="C132" s="30" t="s">
        <v>1650</v>
      </c>
      <c r="D132" s="30" t="s">
        <v>1651</v>
      </c>
      <c r="E132" s="75">
        <v>16</v>
      </c>
      <c r="F132" s="30" t="s">
        <v>76</v>
      </c>
      <c r="G132" s="30" t="s">
        <v>77</v>
      </c>
      <c r="H132" s="75">
        <v>1</v>
      </c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 spans="1:45">
      <c r="A133" s="43">
        <v>930</v>
      </c>
      <c r="B133" s="74">
        <v>46279</v>
      </c>
      <c r="C133" s="30" t="s">
        <v>1654</v>
      </c>
      <c r="D133" s="30" t="s">
        <v>1655</v>
      </c>
      <c r="E133" s="75">
        <v>71</v>
      </c>
      <c r="F133" s="30" t="s">
        <v>53</v>
      </c>
      <c r="G133" s="30" t="s">
        <v>54</v>
      </c>
      <c r="H133" s="75">
        <v>1</v>
      </c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 spans="1:45">
      <c r="A134" s="43">
        <v>930</v>
      </c>
      <c r="B134" s="74">
        <v>46279</v>
      </c>
      <c r="C134" s="30" t="s">
        <v>1660</v>
      </c>
      <c r="D134" s="30" t="s">
        <v>1661</v>
      </c>
      <c r="E134" s="75">
        <v>110</v>
      </c>
      <c r="F134" s="30" t="s">
        <v>53</v>
      </c>
      <c r="G134" s="30" t="s">
        <v>54</v>
      </c>
      <c r="H134" s="75">
        <v>1</v>
      </c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spans="1:45">
      <c r="A135" s="43">
        <v>930</v>
      </c>
      <c r="B135" s="74">
        <v>46279</v>
      </c>
      <c r="C135" s="30" t="s">
        <v>1662</v>
      </c>
      <c r="D135" s="30" t="s">
        <v>1663</v>
      </c>
      <c r="E135" s="75">
        <v>116</v>
      </c>
      <c r="F135" s="30" t="s">
        <v>53</v>
      </c>
      <c r="G135" s="30" t="s">
        <v>54</v>
      </c>
      <c r="H135" s="75">
        <v>1</v>
      </c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 spans="1:45">
      <c r="A136" s="43">
        <v>930</v>
      </c>
      <c r="B136" s="74">
        <v>46279</v>
      </c>
      <c r="C136" s="30" t="s">
        <v>1664</v>
      </c>
      <c r="D136" s="30" t="s">
        <v>1665</v>
      </c>
      <c r="E136" s="75">
        <v>60</v>
      </c>
      <c r="F136" s="30" t="s">
        <v>53</v>
      </c>
      <c r="G136" s="30" t="s">
        <v>54</v>
      </c>
      <c r="H136" s="75">
        <v>1</v>
      </c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 spans="1:45">
      <c r="A137" s="43">
        <v>930</v>
      </c>
      <c r="B137" s="74">
        <v>46279</v>
      </c>
      <c r="C137" s="30" t="s">
        <v>1666</v>
      </c>
      <c r="D137" s="30" t="s">
        <v>1667</v>
      </c>
      <c r="E137" s="75">
        <v>104</v>
      </c>
      <c r="F137" s="30" t="s">
        <v>53</v>
      </c>
      <c r="G137" s="30" t="s">
        <v>54</v>
      </c>
      <c r="H137" s="75">
        <v>1</v>
      </c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 spans="1:45">
      <c r="A138" s="43">
        <v>930</v>
      </c>
      <c r="B138" s="74">
        <v>46279</v>
      </c>
      <c r="C138" s="30" t="s">
        <v>1670</v>
      </c>
      <c r="D138" s="30" t="s">
        <v>1671</v>
      </c>
      <c r="E138" s="75">
        <v>50</v>
      </c>
      <c r="F138" s="30" t="s">
        <v>53</v>
      </c>
      <c r="G138" s="30" t="s">
        <v>54</v>
      </c>
      <c r="H138" s="75">
        <v>1</v>
      </c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spans="1:45">
      <c r="A139" s="43">
        <v>930</v>
      </c>
      <c r="B139" s="74">
        <v>46279</v>
      </c>
      <c r="C139" s="30" t="s">
        <v>1672</v>
      </c>
      <c r="D139" s="30" t="s">
        <v>1673</v>
      </c>
      <c r="E139" s="75">
        <v>112</v>
      </c>
      <c r="F139" s="30" t="s">
        <v>53</v>
      </c>
      <c r="G139" s="30" t="s">
        <v>54</v>
      </c>
      <c r="H139" s="75">
        <v>1</v>
      </c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 spans="1:45">
      <c r="A140" s="43">
        <v>930</v>
      </c>
      <c r="B140" s="74">
        <v>46279</v>
      </c>
      <c r="C140" s="30" t="s">
        <v>1674</v>
      </c>
      <c r="D140" s="30" t="s">
        <v>1675</v>
      </c>
      <c r="E140" s="75">
        <v>54</v>
      </c>
      <c r="F140" s="30" t="s">
        <v>53</v>
      </c>
      <c r="G140" s="30" t="s">
        <v>54</v>
      </c>
      <c r="H140" s="75">
        <v>1</v>
      </c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 spans="1:45">
      <c r="A141" s="43">
        <v>930</v>
      </c>
      <c r="B141" s="74">
        <v>46279</v>
      </c>
      <c r="C141" s="30" t="s">
        <v>1676</v>
      </c>
      <c r="D141" s="30" t="s">
        <v>1677</v>
      </c>
      <c r="E141" s="75">
        <v>49</v>
      </c>
      <c r="F141" s="30" t="s">
        <v>53</v>
      </c>
      <c r="G141" s="30" t="s">
        <v>54</v>
      </c>
      <c r="H141" s="75">
        <v>1</v>
      </c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spans="1:45">
      <c r="A142" s="43">
        <v>930</v>
      </c>
      <c r="B142" s="74">
        <v>46279</v>
      </c>
      <c r="C142" s="30" t="s">
        <v>1678</v>
      </c>
      <c r="D142" s="30" t="s">
        <v>1679</v>
      </c>
      <c r="E142" s="75">
        <v>45</v>
      </c>
      <c r="F142" s="30" t="s">
        <v>76</v>
      </c>
      <c r="G142" s="30" t="s">
        <v>77</v>
      </c>
      <c r="H142" s="75">
        <v>1</v>
      </c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 spans="1:45">
      <c r="A143" s="43">
        <v>930</v>
      </c>
      <c r="B143" s="74">
        <v>46279</v>
      </c>
      <c r="C143" s="30" t="s">
        <v>4984</v>
      </c>
      <c r="D143" s="30" t="s">
        <v>4985</v>
      </c>
      <c r="E143" s="75">
        <v>78</v>
      </c>
      <c r="F143" s="30" t="s">
        <v>80</v>
      </c>
      <c r="G143" s="30" t="s">
        <v>81</v>
      </c>
      <c r="H143" s="75">
        <v>1</v>
      </c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spans="1:45">
      <c r="A144" s="43">
        <v>930</v>
      </c>
      <c r="B144" s="74">
        <v>46279</v>
      </c>
      <c r="C144" s="30" t="s">
        <v>1682</v>
      </c>
      <c r="D144" s="30" t="s">
        <v>1683</v>
      </c>
      <c r="E144" s="75">
        <v>29</v>
      </c>
      <c r="F144" s="30" t="s">
        <v>53</v>
      </c>
      <c r="G144" s="30" t="s">
        <v>54</v>
      </c>
      <c r="H144" s="75">
        <v>1</v>
      </c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 spans="1:45">
      <c r="A145" s="43">
        <v>930</v>
      </c>
      <c r="B145" s="74">
        <v>46279</v>
      </c>
      <c r="C145" s="30" t="s">
        <v>1686</v>
      </c>
      <c r="D145" s="30" t="s">
        <v>1687</v>
      </c>
      <c r="E145" s="75">
        <v>54</v>
      </c>
      <c r="F145" s="30" t="s">
        <v>53</v>
      </c>
      <c r="G145" s="30" t="s">
        <v>54</v>
      </c>
      <c r="H145" s="75">
        <v>1</v>
      </c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 spans="1:45">
      <c r="A146" s="43">
        <v>930</v>
      </c>
      <c r="B146" s="74">
        <v>46279</v>
      </c>
      <c r="C146" s="30" t="s">
        <v>4986</v>
      </c>
      <c r="D146" s="30" t="s">
        <v>4987</v>
      </c>
      <c r="E146" s="75">
        <v>88</v>
      </c>
      <c r="F146" s="30" t="s">
        <v>53</v>
      </c>
      <c r="G146" s="30" t="s">
        <v>54</v>
      </c>
      <c r="H146" s="75">
        <v>1</v>
      </c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spans="1:45">
      <c r="A147" s="43">
        <v>930</v>
      </c>
      <c r="B147" s="74">
        <v>46279</v>
      </c>
      <c r="C147" s="30" t="s">
        <v>1688</v>
      </c>
      <c r="D147" s="30" t="s">
        <v>1689</v>
      </c>
      <c r="E147" s="75">
        <v>88</v>
      </c>
      <c r="F147" s="30" t="s">
        <v>80</v>
      </c>
      <c r="G147" s="30" t="s">
        <v>81</v>
      </c>
      <c r="H147" s="75">
        <v>1</v>
      </c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 spans="1:45">
      <c r="A148" s="43">
        <v>930</v>
      </c>
      <c r="B148" s="74">
        <v>46279</v>
      </c>
      <c r="C148" s="30" t="s">
        <v>1690</v>
      </c>
      <c r="D148" s="30" t="s">
        <v>1691</v>
      </c>
      <c r="E148" s="75">
        <v>50</v>
      </c>
      <c r="F148" s="30" t="s">
        <v>80</v>
      </c>
      <c r="G148" s="30" t="s">
        <v>81</v>
      </c>
      <c r="H148" s="75">
        <v>1</v>
      </c>
    </row>
    <row r="149" spans="1:45">
      <c r="A149" s="43">
        <v>930</v>
      </c>
      <c r="B149" s="74">
        <v>46279</v>
      </c>
      <c r="C149" s="30" t="s">
        <v>1694</v>
      </c>
      <c r="D149" s="30" t="s">
        <v>1695</v>
      </c>
      <c r="E149" s="75">
        <v>63</v>
      </c>
      <c r="F149" s="30" t="s">
        <v>68</v>
      </c>
      <c r="G149" s="30" t="s">
        <v>69</v>
      </c>
      <c r="H149" s="75">
        <v>1</v>
      </c>
    </row>
    <row r="150" spans="1:45">
      <c r="A150" s="43">
        <v>930</v>
      </c>
      <c r="B150" s="74">
        <v>46279</v>
      </c>
      <c r="C150" s="30" t="s">
        <v>1696</v>
      </c>
      <c r="D150" s="30" t="s">
        <v>1697</v>
      </c>
      <c r="E150" s="75">
        <v>131</v>
      </c>
      <c r="F150" s="30" t="s">
        <v>80</v>
      </c>
      <c r="G150" s="30" t="s">
        <v>81</v>
      </c>
      <c r="H150" s="75">
        <v>1</v>
      </c>
    </row>
    <row r="151" spans="1:45">
      <c r="A151" s="43">
        <v>930</v>
      </c>
      <c r="B151" s="74">
        <v>46279</v>
      </c>
      <c r="C151" s="30" t="s">
        <v>1702</v>
      </c>
      <c r="D151" s="30" t="s">
        <v>1703</v>
      </c>
      <c r="E151" s="75">
        <v>157</v>
      </c>
      <c r="F151" s="30" t="s">
        <v>70</v>
      </c>
      <c r="G151" s="30" t="s">
        <v>71</v>
      </c>
      <c r="H151" s="75">
        <v>2</v>
      </c>
    </row>
    <row r="152" spans="1:45">
      <c r="A152" s="43">
        <v>930</v>
      </c>
      <c r="B152" s="74">
        <v>46278</v>
      </c>
      <c r="C152" s="30" t="s">
        <v>4185</v>
      </c>
      <c r="D152" s="30" t="s">
        <v>4186</v>
      </c>
      <c r="E152" s="75">
        <v>32</v>
      </c>
      <c r="F152" s="30" t="s">
        <v>53</v>
      </c>
      <c r="G152" s="30" t="s">
        <v>54</v>
      </c>
      <c r="H152" s="75">
        <v>1</v>
      </c>
    </row>
    <row r="153" spans="1:45">
      <c r="A153" s="43">
        <v>930</v>
      </c>
      <c r="B153" s="74">
        <v>46278</v>
      </c>
      <c r="C153" s="30" t="s">
        <v>1366</v>
      </c>
      <c r="D153" s="30" t="s">
        <v>1367</v>
      </c>
      <c r="E153" s="75">
        <v>108</v>
      </c>
      <c r="F153" s="30" t="s">
        <v>70</v>
      </c>
      <c r="G153" s="30" t="s">
        <v>71</v>
      </c>
      <c r="H153" s="75">
        <v>2</v>
      </c>
    </row>
    <row r="154" spans="1:45">
      <c r="A154" s="43">
        <v>930</v>
      </c>
      <c r="B154" s="74">
        <v>46278</v>
      </c>
      <c r="C154" s="30" t="s">
        <v>1376</v>
      </c>
      <c r="D154" s="30" t="s">
        <v>1377</v>
      </c>
      <c r="E154" s="75">
        <v>221</v>
      </c>
      <c r="F154" s="30" t="s">
        <v>80</v>
      </c>
      <c r="G154" s="30" t="s">
        <v>81</v>
      </c>
      <c r="H154" s="75">
        <v>1</v>
      </c>
    </row>
    <row r="155" spans="1:45">
      <c r="A155" s="43">
        <v>930</v>
      </c>
      <c r="B155" s="74">
        <v>46278</v>
      </c>
      <c r="C155" s="30" t="s">
        <v>1382</v>
      </c>
      <c r="D155" s="30" t="s">
        <v>1383</v>
      </c>
      <c r="E155" s="75">
        <v>118</v>
      </c>
      <c r="F155" s="30" t="s">
        <v>80</v>
      </c>
      <c r="G155" s="30" t="s">
        <v>81</v>
      </c>
      <c r="H155" s="75">
        <v>1</v>
      </c>
    </row>
    <row r="156" spans="1:45">
      <c r="A156" s="43">
        <v>930</v>
      </c>
      <c r="B156" s="74">
        <v>46278</v>
      </c>
      <c r="C156" s="30" t="s">
        <v>1384</v>
      </c>
      <c r="D156" s="30" t="s">
        <v>1385</v>
      </c>
      <c r="E156" s="75">
        <v>1</v>
      </c>
      <c r="F156" s="30" t="s">
        <v>68</v>
      </c>
      <c r="G156" s="30" t="s">
        <v>69</v>
      </c>
      <c r="H156" s="75">
        <v>1</v>
      </c>
    </row>
    <row r="157" spans="1:45">
      <c r="A157" s="43">
        <v>930</v>
      </c>
      <c r="B157" s="74">
        <v>46278</v>
      </c>
      <c r="C157" s="30" t="s">
        <v>1390</v>
      </c>
      <c r="D157" s="30" t="s">
        <v>1391</v>
      </c>
      <c r="E157" s="75">
        <v>197</v>
      </c>
      <c r="F157" s="30" t="s">
        <v>70</v>
      </c>
      <c r="G157" s="30" t="s">
        <v>71</v>
      </c>
      <c r="H157" s="75">
        <v>2</v>
      </c>
    </row>
    <row r="158" spans="1:45">
      <c r="A158" s="43">
        <v>930</v>
      </c>
      <c r="B158" s="74">
        <v>46278</v>
      </c>
      <c r="C158" s="30" t="s">
        <v>1406</v>
      </c>
      <c r="D158" s="30" t="s">
        <v>1407</v>
      </c>
      <c r="E158" s="75">
        <v>195</v>
      </c>
      <c r="F158" s="30" t="s">
        <v>80</v>
      </c>
      <c r="G158" s="30" t="s">
        <v>81</v>
      </c>
      <c r="H158" s="75">
        <v>1</v>
      </c>
    </row>
    <row r="159" spans="1:45">
      <c r="A159" s="43">
        <v>930</v>
      </c>
      <c r="B159" s="74">
        <v>46278</v>
      </c>
      <c r="C159" s="30" t="s">
        <v>1412</v>
      </c>
      <c r="D159" s="30" t="s">
        <v>1413</v>
      </c>
      <c r="E159" s="75">
        <v>10</v>
      </c>
      <c r="F159" s="30" t="s">
        <v>70</v>
      </c>
      <c r="G159" s="30" t="s">
        <v>71</v>
      </c>
      <c r="H159" s="75">
        <v>2</v>
      </c>
    </row>
    <row r="160" spans="1:45">
      <c r="A160" s="43">
        <v>930</v>
      </c>
      <c r="B160" s="74">
        <v>46278</v>
      </c>
      <c r="C160" s="30" t="s">
        <v>1414</v>
      </c>
      <c r="D160" s="30" t="s">
        <v>1415</v>
      </c>
      <c r="E160" s="75">
        <v>12</v>
      </c>
      <c r="F160" s="30" t="s">
        <v>53</v>
      </c>
      <c r="G160" s="30" t="s">
        <v>54</v>
      </c>
      <c r="H160" s="75">
        <v>1</v>
      </c>
    </row>
    <row r="161" spans="1:8">
      <c r="A161" s="43">
        <v>930</v>
      </c>
      <c r="B161" s="74">
        <v>46278</v>
      </c>
      <c r="C161" s="30" t="s">
        <v>1752</v>
      </c>
      <c r="D161" s="30" t="s">
        <v>1753</v>
      </c>
      <c r="E161" s="75">
        <v>15</v>
      </c>
      <c r="F161" s="30" t="s">
        <v>53</v>
      </c>
      <c r="G161" s="30" t="s">
        <v>54</v>
      </c>
      <c r="H161" s="75">
        <v>1</v>
      </c>
    </row>
    <row r="162" spans="1:8">
      <c r="A162" s="43">
        <v>930</v>
      </c>
      <c r="B162" s="74">
        <v>46278</v>
      </c>
      <c r="C162" s="30" t="s">
        <v>1432</v>
      </c>
      <c r="D162" s="30" t="s">
        <v>1433</v>
      </c>
      <c r="E162" s="75">
        <v>43</v>
      </c>
      <c r="F162" s="30" t="s">
        <v>76</v>
      </c>
      <c r="G162" s="30" t="s">
        <v>77</v>
      </c>
      <c r="H162" s="75">
        <v>1</v>
      </c>
    </row>
    <row r="163" spans="1:8">
      <c r="A163" s="43">
        <v>930</v>
      </c>
      <c r="B163" s="74">
        <v>46278</v>
      </c>
      <c r="C163" s="30" t="s">
        <v>1440</v>
      </c>
      <c r="D163" s="30" t="s">
        <v>1441</v>
      </c>
      <c r="E163" s="75">
        <v>121</v>
      </c>
      <c r="F163" s="30" t="s">
        <v>70</v>
      </c>
      <c r="G163" s="30" t="s">
        <v>71</v>
      </c>
      <c r="H163" s="75">
        <v>2</v>
      </c>
    </row>
    <row r="164" spans="1:8">
      <c r="A164" s="43">
        <v>930</v>
      </c>
      <c r="B164" s="74">
        <v>46278</v>
      </c>
      <c r="C164" s="30" t="s">
        <v>1450</v>
      </c>
      <c r="D164" s="30" t="s">
        <v>1451</v>
      </c>
      <c r="E164" s="75">
        <v>14</v>
      </c>
      <c r="F164" s="30" t="s">
        <v>53</v>
      </c>
      <c r="G164" s="30" t="s">
        <v>54</v>
      </c>
      <c r="H164" s="75">
        <v>1</v>
      </c>
    </row>
    <row r="165" spans="1:8">
      <c r="A165" s="43">
        <v>930</v>
      </c>
      <c r="B165" s="74">
        <v>46278</v>
      </c>
      <c r="C165" s="30" t="s">
        <v>1480</v>
      </c>
      <c r="D165" s="30" t="s">
        <v>1481</v>
      </c>
      <c r="E165" s="75">
        <v>41</v>
      </c>
      <c r="F165" s="30" t="s">
        <v>70</v>
      </c>
      <c r="G165" s="30" t="s">
        <v>71</v>
      </c>
      <c r="H165" s="75">
        <v>2</v>
      </c>
    </row>
    <row r="166" spans="1:8">
      <c r="A166" s="43">
        <v>930</v>
      </c>
      <c r="B166" s="74">
        <v>46278</v>
      </c>
      <c r="C166" s="30" t="s">
        <v>1768</v>
      </c>
      <c r="D166" s="30" t="s">
        <v>1769</v>
      </c>
      <c r="E166" s="75">
        <v>10</v>
      </c>
      <c r="F166" s="30" t="s">
        <v>53</v>
      </c>
      <c r="G166" s="30" t="s">
        <v>54</v>
      </c>
      <c r="H166" s="75">
        <v>1</v>
      </c>
    </row>
    <row r="167" spans="1:8">
      <c r="A167" s="43">
        <v>930</v>
      </c>
      <c r="B167" s="74">
        <v>46278</v>
      </c>
      <c r="C167" s="30" t="s">
        <v>1490</v>
      </c>
      <c r="D167" s="30" t="s">
        <v>1491</v>
      </c>
      <c r="E167" s="75">
        <v>122</v>
      </c>
      <c r="F167" s="30" t="s">
        <v>80</v>
      </c>
      <c r="G167" s="30" t="s">
        <v>81</v>
      </c>
      <c r="H167" s="75">
        <v>1</v>
      </c>
    </row>
    <row r="168" spans="1:8">
      <c r="A168" s="43">
        <v>930</v>
      </c>
      <c r="B168" s="74">
        <v>46278</v>
      </c>
      <c r="C168" s="30" t="s">
        <v>1496</v>
      </c>
      <c r="D168" s="30" t="s">
        <v>1497</v>
      </c>
      <c r="E168" s="75">
        <v>11</v>
      </c>
      <c r="F168" s="30" t="s">
        <v>53</v>
      </c>
      <c r="G168" s="30" t="s">
        <v>54</v>
      </c>
      <c r="H168" s="75">
        <v>1</v>
      </c>
    </row>
    <row r="169" spans="1:8">
      <c r="A169" s="43">
        <v>930</v>
      </c>
      <c r="B169" s="74">
        <v>46278</v>
      </c>
      <c r="C169" s="30" t="s">
        <v>1500</v>
      </c>
      <c r="D169" s="30" t="s">
        <v>1501</v>
      </c>
      <c r="E169" s="75">
        <v>25</v>
      </c>
      <c r="F169" s="30" t="s">
        <v>53</v>
      </c>
      <c r="G169" s="30" t="s">
        <v>54</v>
      </c>
      <c r="H169" s="75">
        <v>1</v>
      </c>
    </row>
    <row r="170" spans="1:8">
      <c r="A170" s="43">
        <v>930</v>
      </c>
      <c r="B170" s="74">
        <v>46278</v>
      </c>
      <c r="C170" s="30" t="s">
        <v>1514</v>
      </c>
      <c r="D170" s="30" t="s">
        <v>1515</v>
      </c>
      <c r="E170" s="75">
        <v>99</v>
      </c>
      <c r="F170" s="30" t="s">
        <v>70</v>
      </c>
      <c r="G170" s="30" t="s">
        <v>71</v>
      </c>
      <c r="H170" s="75">
        <v>2</v>
      </c>
    </row>
    <row r="171" spans="1:8">
      <c r="A171" s="43">
        <v>930</v>
      </c>
      <c r="B171" s="74">
        <v>46278</v>
      </c>
      <c r="C171" s="30" t="s">
        <v>1524</v>
      </c>
      <c r="D171" s="30" t="s">
        <v>1525</v>
      </c>
      <c r="E171" s="75">
        <v>23</v>
      </c>
      <c r="F171" s="30" t="s">
        <v>70</v>
      </c>
      <c r="G171" s="30" t="s">
        <v>71</v>
      </c>
      <c r="H171" s="75">
        <v>2</v>
      </c>
    </row>
    <row r="172" spans="1:8">
      <c r="A172" s="43">
        <v>930</v>
      </c>
      <c r="B172" s="74">
        <v>46278</v>
      </c>
      <c r="C172" s="30" t="s">
        <v>1770</v>
      </c>
      <c r="D172" s="30" t="s">
        <v>1771</v>
      </c>
      <c r="E172" s="75">
        <v>48</v>
      </c>
      <c r="F172" s="30" t="s">
        <v>53</v>
      </c>
      <c r="G172" s="30" t="s">
        <v>54</v>
      </c>
      <c r="H172" s="75">
        <v>1</v>
      </c>
    </row>
    <row r="173" spans="1:8">
      <c r="A173" s="43">
        <v>930</v>
      </c>
      <c r="B173" s="74">
        <v>46278</v>
      </c>
      <c r="C173" s="30" t="s">
        <v>1540</v>
      </c>
      <c r="D173" s="30" t="s">
        <v>1541</v>
      </c>
      <c r="E173" s="75">
        <v>223</v>
      </c>
      <c r="F173" s="30" t="s">
        <v>70</v>
      </c>
      <c r="G173" s="30" t="s">
        <v>71</v>
      </c>
      <c r="H173" s="75">
        <v>2</v>
      </c>
    </row>
    <row r="174" spans="1:8">
      <c r="A174" s="43">
        <v>930</v>
      </c>
      <c r="B174" s="74">
        <v>46278</v>
      </c>
      <c r="C174" s="30" t="s">
        <v>1550</v>
      </c>
      <c r="D174" s="30" t="s">
        <v>1551</v>
      </c>
      <c r="E174" s="75">
        <v>17</v>
      </c>
      <c r="F174" s="30" t="s">
        <v>53</v>
      </c>
      <c r="G174" s="30" t="s">
        <v>54</v>
      </c>
      <c r="H174" s="75">
        <v>1</v>
      </c>
    </row>
    <row r="175" spans="1:8">
      <c r="A175" s="43">
        <v>930</v>
      </c>
      <c r="B175" s="74">
        <v>46278</v>
      </c>
      <c r="C175" s="30" t="s">
        <v>1562</v>
      </c>
      <c r="D175" s="30" t="s">
        <v>1563</v>
      </c>
      <c r="E175" s="75">
        <v>12</v>
      </c>
      <c r="F175" s="30" t="s">
        <v>53</v>
      </c>
      <c r="G175" s="30" t="s">
        <v>54</v>
      </c>
      <c r="H175" s="75">
        <v>1</v>
      </c>
    </row>
    <row r="176" spans="1:8">
      <c r="A176" s="43">
        <v>930</v>
      </c>
      <c r="B176" s="74">
        <v>46278</v>
      </c>
      <c r="C176" s="30" t="s">
        <v>1576</v>
      </c>
      <c r="D176" s="30" t="s">
        <v>1577</v>
      </c>
      <c r="E176" s="75">
        <v>11</v>
      </c>
      <c r="F176" s="30" t="s">
        <v>53</v>
      </c>
      <c r="G176" s="30" t="s">
        <v>54</v>
      </c>
      <c r="H176" s="75">
        <v>1</v>
      </c>
    </row>
    <row r="177" spans="1:8">
      <c r="A177" s="43">
        <v>930</v>
      </c>
      <c r="B177" s="74">
        <v>46278</v>
      </c>
      <c r="C177" s="30" t="s">
        <v>1580</v>
      </c>
      <c r="D177" s="30" t="s">
        <v>1581</v>
      </c>
      <c r="E177" s="75">
        <v>124</v>
      </c>
      <c r="F177" s="30" t="s">
        <v>76</v>
      </c>
      <c r="G177" s="30" t="s">
        <v>77</v>
      </c>
      <c r="H177" s="75">
        <v>1</v>
      </c>
    </row>
    <row r="178" spans="1:8">
      <c r="A178" s="43">
        <v>930</v>
      </c>
      <c r="B178" s="74">
        <v>46278</v>
      </c>
      <c r="C178" s="30" t="s">
        <v>1592</v>
      </c>
      <c r="D178" s="30" t="s">
        <v>1593</v>
      </c>
      <c r="E178" s="75">
        <v>187</v>
      </c>
      <c r="F178" s="30" t="s">
        <v>80</v>
      </c>
      <c r="G178" s="30" t="s">
        <v>81</v>
      </c>
      <c r="H178" s="75">
        <v>1</v>
      </c>
    </row>
    <row r="179" spans="1:8">
      <c r="A179" s="43">
        <v>930</v>
      </c>
      <c r="B179" s="74">
        <v>46278</v>
      </c>
      <c r="C179" s="30" t="s">
        <v>1598</v>
      </c>
      <c r="D179" s="30" t="s">
        <v>1599</v>
      </c>
      <c r="E179" s="75">
        <v>12</v>
      </c>
      <c r="F179" s="30" t="s">
        <v>53</v>
      </c>
      <c r="G179" s="30" t="s">
        <v>54</v>
      </c>
      <c r="H179" s="75">
        <v>1</v>
      </c>
    </row>
    <row r="180" spans="1:8">
      <c r="A180" s="43">
        <v>930</v>
      </c>
      <c r="B180" s="74">
        <v>46278</v>
      </c>
      <c r="C180" s="30" t="s">
        <v>1612</v>
      </c>
      <c r="D180" s="30" t="s">
        <v>1613</v>
      </c>
      <c r="E180" s="75">
        <v>107</v>
      </c>
      <c r="F180" s="30" t="s">
        <v>76</v>
      </c>
      <c r="G180" s="30" t="s">
        <v>77</v>
      </c>
      <c r="H180" s="75">
        <v>1</v>
      </c>
    </row>
    <row r="181" spans="1:8">
      <c r="A181" s="43">
        <v>930</v>
      </c>
      <c r="B181" s="74">
        <v>46278</v>
      </c>
      <c r="C181" s="30" t="s">
        <v>1638</v>
      </c>
      <c r="D181" s="30" t="s">
        <v>1639</v>
      </c>
      <c r="E181" s="75">
        <v>15</v>
      </c>
      <c r="F181" s="30" t="s">
        <v>53</v>
      </c>
      <c r="G181" s="30" t="s">
        <v>54</v>
      </c>
      <c r="H181" s="75">
        <v>1</v>
      </c>
    </row>
    <row r="182" spans="1:8">
      <c r="A182" s="43">
        <v>930</v>
      </c>
      <c r="B182" s="74">
        <v>46278</v>
      </c>
      <c r="C182" s="30" t="s">
        <v>1642</v>
      </c>
      <c r="D182" s="30" t="s">
        <v>1643</v>
      </c>
      <c r="E182" s="75">
        <v>83</v>
      </c>
      <c r="F182" s="30" t="s">
        <v>53</v>
      </c>
      <c r="G182" s="30" t="s">
        <v>54</v>
      </c>
      <c r="H182" s="75">
        <v>1</v>
      </c>
    </row>
    <row r="183" spans="1:8">
      <c r="A183" s="43">
        <v>930</v>
      </c>
      <c r="B183" s="74">
        <v>46278</v>
      </c>
      <c r="C183" s="30" t="s">
        <v>1786</v>
      </c>
      <c r="D183" s="30" t="s">
        <v>1787</v>
      </c>
      <c r="E183" s="75">
        <v>56</v>
      </c>
      <c r="F183" s="30" t="s">
        <v>53</v>
      </c>
      <c r="G183" s="30" t="s">
        <v>54</v>
      </c>
      <c r="H183" s="75">
        <v>1</v>
      </c>
    </row>
    <row r="184" spans="1:8">
      <c r="A184" s="43">
        <v>930</v>
      </c>
      <c r="B184" s="74">
        <v>46278</v>
      </c>
      <c r="C184" s="30" t="s">
        <v>1654</v>
      </c>
      <c r="D184" s="30" t="s">
        <v>1655</v>
      </c>
      <c r="E184" s="75">
        <v>35</v>
      </c>
      <c r="F184" s="30" t="s">
        <v>53</v>
      </c>
      <c r="G184" s="30" t="s">
        <v>54</v>
      </c>
      <c r="H184" s="75">
        <v>1</v>
      </c>
    </row>
    <row r="185" spans="1:8">
      <c r="A185" s="43">
        <v>930</v>
      </c>
      <c r="B185" s="74">
        <v>46278</v>
      </c>
      <c r="C185" s="30" t="s">
        <v>1672</v>
      </c>
      <c r="D185" s="30" t="s">
        <v>1673</v>
      </c>
      <c r="E185" s="75">
        <v>81</v>
      </c>
      <c r="F185" s="30" t="s">
        <v>53</v>
      </c>
      <c r="G185" s="30" t="s">
        <v>54</v>
      </c>
      <c r="H185" s="75">
        <v>1</v>
      </c>
    </row>
    <row r="186" spans="1:8">
      <c r="A186" s="43">
        <v>930</v>
      </c>
      <c r="B186" s="74">
        <v>46278</v>
      </c>
      <c r="C186" s="30" t="s">
        <v>1678</v>
      </c>
      <c r="D186" s="30" t="s">
        <v>1679</v>
      </c>
      <c r="E186" s="75">
        <v>91</v>
      </c>
      <c r="F186" s="30" t="s">
        <v>78</v>
      </c>
      <c r="G186" s="30" t="s">
        <v>79</v>
      </c>
      <c r="H186" s="75">
        <v>2</v>
      </c>
    </row>
    <row r="187" spans="1:8">
      <c r="A187" s="43">
        <v>930</v>
      </c>
      <c r="B187" s="74">
        <v>46278</v>
      </c>
      <c r="C187" s="30" t="s">
        <v>1688</v>
      </c>
      <c r="D187" s="30" t="s">
        <v>1689</v>
      </c>
      <c r="E187" s="75">
        <v>203</v>
      </c>
      <c r="F187" s="30" t="s">
        <v>80</v>
      </c>
      <c r="G187" s="30" t="s">
        <v>81</v>
      </c>
      <c r="H187" s="75">
        <v>1</v>
      </c>
    </row>
    <row r="188" spans="1:8">
      <c r="A188" s="43">
        <v>930</v>
      </c>
      <c r="B188" s="74">
        <v>46278</v>
      </c>
      <c r="C188" s="30" t="s">
        <v>1696</v>
      </c>
      <c r="D188" s="30" t="s">
        <v>1697</v>
      </c>
      <c r="E188" s="75">
        <v>151</v>
      </c>
      <c r="F188" s="30" t="s">
        <v>80</v>
      </c>
      <c r="G188" s="30" t="s">
        <v>81</v>
      </c>
      <c r="H188" s="75">
        <v>1</v>
      </c>
    </row>
    <row r="189" spans="1:8">
      <c r="A189" s="43">
        <v>930</v>
      </c>
      <c r="B189" s="74">
        <v>46277</v>
      </c>
      <c r="C189" s="30" t="s">
        <v>3919</v>
      </c>
      <c r="D189" s="30" t="s">
        <v>3920</v>
      </c>
      <c r="E189" s="75">
        <v>110</v>
      </c>
      <c r="F189" s="30" t="s">
        <v>53</v>
      </c>
      <c r="G189" s="30" t="s">
        <v>54</v>
      </c>
      <c r="H189" s="75">
        <v>1</v>
      </c>
    </row>
    <row r="190" spans="1:8">
      <c r="A190" s="43">
        <v>930</v>
      </c>
      <c r="B190" s="74">
        <v>46277</v>
      </c>
      <c r="C190" s="30" t="s">
        <v>3923</v>
      </c>
      <c r="D190" s="30" t="s">
        <v>3924</v>
      </c>
      <c r="E190" s="75">
        <v>95</v>
      </c>
      <c r="F190" s="30" t="s">
        <v>53</v>
      </c>
      <c r="G190" s="30" t="s">
        <v>54</v>
      </c>
      <c r="H190" s="75">
        <v>1</v>
      </c>
    </row>
    <row r="191" spans="1:8">
      <c r="A191" s="43">
        <v>930</v>
      </c>
      <c r="B191" s="74">
        <v>46277</v>
      </c>
      <c r="C191" s="30" t="s">
        <v>4137</v>
      </c>
      <c r="D191" s="30" t="s">
        <v>4138</v>
      </c>
      <c r="E191" s="75">
        <v>157</v>
      </c>
      <c r="F191" s="30" t="s">
        <v>70</v>
      </c>
      <c r="G191" s="30" t="s">
        <v>71</v>
      </c>
      <c r="H191" s="75">
        <v>2</v>
      </c>
    </row>
    <row r="192" spans="1:8">
      <c r="A192" s="43">
        <v>930</v>
      </c>
      <c r="B192" s="74">
        <v>46277</v>
      </c>
      <c r="C192" s="30" t="s">
        <v>4147</v>
      </c>
      <c r="D192" s="30" t="s">
        <v>4148</v>
      </c>
      <c r="E192" s="75">
        <v>38</v>
      </c>
      <c r="F192" s="30" t="s">
        <v>68</v>
      </c>
      <c r="G192" s="30" t="s">
        <v>69</v>
      </c>
      <c r="H192" s="75">
        <v>1</v>
      </c>
    </row>
    <row r="193" spans="1:8">
      <c r="A193" s="43">
        <v>930</v>
      </c>
      <c r="B193" s="74">
        <v>46277</v>
      </c>
      <c r="C193" s="30" t="s">
        <v>4153</v>
      </c>
      <c r="D193" s="30" t="s">
        <v>4154</v>
      </c>
      <c r="E193" s="75">
        <v>18</v>
      </c>
      <c r="F193" s="30" t="s">
        <v>68</v>
      </c>
      <c r="G193" s="30" t="s">
        <v>69</v>
      </c>
      <c r="H193" s="75">
        <v>1</v>
      </c>
    </row>
    <row r="194" spans="1:8">
      <c r="A194" s="43">
        <v>930</v>
      </c>
      <c r="B194" s="74">
        <v>46277</v>
      </c>
      <c r="C194" s="30" t="s">
        <v>4185</v>
      </c>
      <c r="D194" s="30" t="s">
        <v>4186</v>
      </c>
      <c r="E194" s="75">
        <v>33</v>
      </c>
      <c r="F194" s="30" t="s">
        <v>53</v>
      </c>
      <c r="G194" s="30" t="s">
        <v>54</v>
      </c>
      <c r="H194" s="75">
        <v>1</v>
      </c>
    </row>
    <row r="195" spans="1:8">
      <c r="A195" s="43">
        <v>930</v>
      </c>
      <c r="B195" s="74">
        <v>46277</v>
      </c>
      <c r="C195" s="30" t="s">
        <v>4187</v>
      </c>
      <c r="D195" s="30" t="s">
        <v>4188</v>
      </c>
      <c r="E195" s="75">
        <v>18</v>
      </c>
      <c r="F195" s="30" t="s">
        <v>53</v>
      </c>
      <c r="G195" s="30" t="s">
        <v>54</v>
      </c>
      <c r="H195" s="75">
        <v>1</v>
      </c>
    </row>
    <row r="196" spans="1:8">
      <c r="A196" s="43">
        <v>930</v>
      </c>
      <c r="B196" s="74">
        <v>46277</v>
      </c>
      <c r="C196" s="30" t="s">
        <v>1350</v>
      </c>
      <c r="D196" s="30" t="s">
        <v>1351</v>
      </c>
      <c r="E196" s="75">
        <v>38</v>
      </c>
      <c r="F196" s="30" t="s">
        <v>80</v>
      </c>
      <c r="G196" s="30" t="s">
        <v>81</v>
      </c>
      <c r="H196" s="75">
        <v>1</v>
      </c>
    </row>
    <row r="197" spans="1:8">
      <c r="A197" s="43">
        <v>930</v>
      </c>
      <c r="B197" s="74">
        <v>46277</v>
      </c>
      <c r="C197" s="30" t="s">
        <v>1352</v>
      </c>
      <c r="D197" s="30" t="s">
        <v>1353</v>
      </c>
      <c r="E197" s="75">
        <v>19</v>
      </c>
      <c r="F197" s="30" t="s">
        <v>70</v>
      </c>
      <c r="G197" s="30" t="s">
        <v>71</v>
      </c>
      <c r="H197" s="75">
        <v>2</v>
      </c>
    </row>
    <row r="198" spans="1:8">
      <c r="A198" s="43">
        <v>930</v>
      </c>
      <c r="B198" s="74">
        <v>46277</v>
      </c>
      <c r="C198" s="30" t="s">
        <v>1354</v>
      </c>
      <c r="D198" s="30" t="s">
        <v>1355</v>
      </c>
      <c r="E198" s="75">
        <v>16</v>
      </c>
      <c r="F198" s="30" t="s">
        <v>70</v>
      </c>
      <c r="G198" s="30" t="s">
        <v>71</v>
      </c>
      <c r="H198" s="75">
        <v>2</v>
      </c>
    </row>
    <row r="199" spans="1:8">
      <c r="A199" s="43">
        <v>930</v>
      </c>
      <c r="B199" s="74">
        <v>46277</v>
      </c>
      <c r="C199" s="30" t="s">
        <v>1358</v>
      </c>
      <c r="D199" s="30" t="s">
        <v>1359</v>
      </c>
      <c r="E199" s="75">
        <v>29</v>
      </c>
      <c r="F199" s="30" t="s">
        <v>70</v>
      </c>
      <c r="G199" s="30" t="s">
        <v>71</v>
      </c>
      <c r="H199" s="75">
        <v>2</v>
      </c>
    </row>
    <row r="200" spans="1:8">
      <c r="A200" s="43">
        <v>930</v>
      </c>
      <c r="B200" s="74">
        <v>46277</v>
      </c>
      <c r="C200" s="30" t="s">
        <v>1360</v>
      </c>
      <c r="D200" s="30" t="s">
        <v>1361</v>
      </c>
      <c r="E200" s="75">
        <v>8</v>
      </c>
      <c r="F200" s="30" t="s">
        <v>68</v>
      </c>
      <c r="G200" s="30" t="s">
        <v>69</v>
      </c>
      <c r="H200" s="75">
        <v>1</v>
      </c>
    </row>
    <row r="201" spans="1:8">
      <c r="A201" s="43">
        <v>930</v>
      </c>
      <c r="B201" s="74">
        <v>46277</v>
      </c>
      <c r="C201" s="30" t="s">
        <v>1362</v>
      </c>
      <c r="D201" s="30" t="s">
        <v>1363</v>
      </c>
      <c r="E201" s="75">
        <v>43</v>
      </c>
      <c r="F201" s="30" t="s">
        <v>53</v>
      </c>
      <c r="G201" s="30" t="s">
        <v>54</v>
      </c>
      <c r="H201" s="75">
        <v>1</v>
      </c>
    </row>
    <row r="202" spans="1:8">
      <c r="A202" s="43">
        <v>930</v>
      </c>
      <c r="B202" s="74">
        <v>46277</v>
      </c>
      <c r="C202" s="30" t="s">
        <v>1364</v>
      </c>
      <c r="D202" s="30" t="s">
        <v>1365</v>
      </c>
      <c r="E202" s="75">
        <v>144</v>
      </c>
      <c r="F202" s="30" t="s">
        <v>80</v>
      </c>
      <c r="G202" s="30" t="s">
        <v>81</v>
      </c>
      <c r="H202" s="75">
        <v>1</v>
      </c>
    </row>
    <row r="203" spans="1:8">
      <c r="A203" s="43">
        <v>930</v>
      </c>
      <c r="B203" s="74">
        <v>46277</v>
      </c>
      <c r="C203" s="30" t="s">
        <v>1384</v>
      </c>
      <c r="D203" s="30" t="s">
        <v>1385</v>
      </c>
      <c r="E203" s="75">
        <v>65</v>
      </c>
      <c r="F203" s="30" t="s">
        <v>70</v>
      </c>
      <c r="G203" s="30" t="s">
        <v>71</v>
      </c>
      <c r="H203" s="75">
        <v>2</v>
      </c>
    </row>
    <row r="204" spans="1:8">
      <c r="A204" s="43">
        <v>930</v>
      </c>
      <c r="B204" s="74">
        <v>46277</v>
      </c>
      <c r="C204" s="30" t="s">
        <v>1386</v>
      </c>
      <c r="D204" s="30" t="s">
        <v>1387</v>
      </c>
      <c r="E204" s="75">
        <v>41</v>
      </c>
      <c r="F204" s="30" t="s">
        <v>70</v>
      </c>
      <c r="G204" s="30" t="s">
        <v>71</v>
      </c>
      <c r="H204" s="75">
        <v>2</v>
      </c>
    </row>
    <row r="205" spans="1:8">
      <c r="A205" s="43">
        <v>930</v>
      </c>
      <c r="B205" s="74">
        <v>46277</v>
      </c>
      <c r="C205" s="30" t="s">
        <v>1398</v>
      </c>
      <c r="D205" s="30" t="s">
        <v>1399</v>
      </c>
      <c r="E205" s="75">
        <v>15</v>
      </c>
      <c r="F205" s="30" t="s">
        <v>53</v>
      </c>
      <c r="G205" s="30" t="s">
        <v>54</v>
      </c>
      <c r="H205" s="75">
        <v>1</v>
      </c>
    </row>
    <row r="206" spans="1:8">
      <c r="A206" s="43">
        <v>930</v>
      </c>
      <c r="B206" s="74">
        <v>46277</v>
      </c>
      <c r="C206" s="30" t="s">
        <v>1400</v>
      </c>
      <c r="D206" s="30" t="s">
        <v>1401</v>
      </c>
      <c r="E206" s="75">
        <v>22</v>
      </c>
      <c r="F206" s="30" t="s">
        <v>70</v>
      </c>
      <c r="G206" s="30" t="s">
        <v>71</v>
      </c>
      <c r="H206" s="75">
        <v>2</v>
      </c>
    </row>
    <row r="207" spans="1:8">
      <c r="A207" s="43">
        <v>930</v>
      </c>
      <c r="B207" s="74">
        <v>46277</v>
      </c>
      <c r="C207" s="30" t="s">
        <v>1404</v>
      </c>
      <c r="D207" s="30" t="s">
        <v>1405</v>
      </c>
      <c r="E207" s="75">
        <v>20</v>
      </c>
      <c r="F207" s="30" t="s">
        <v>53</v>
      </c>
      <c r="G207" s="30" t="s">
        <v>54</v>
      </c>
      <c r="H207" s="75">
        <v>1</v>
      </c>
    </row>
    <row r="208" spans="1:8">
      <c r="A208" s="43">
        <v>930</v>
      </c>
      <c r="B208" s="74">
        <v>46277</v>
      </c>
      <c r="C208" s="30" t="s">
        <v>1408</v>
      </c>
      <c r="D208" s="30" t="s">
        <v>1409</v>
      </c>
      <c r="E208" s="75">
        <v>20</v>
      </c>
      <c r="F208" s="30" t="s">
        <v>70</v>
      </c>
      <c r="G208" s="30" t="s">
        <v>71</v>
      </c>
      <c r="H208" s="75">
        <v>2</v>
      </c>
    </row>
    <row r="209" spans="1:8">
      <c r="A209" s="43">
        <v>930</v>
      </c>
      <c r="B209" s="74">
        <v>46277</v>
      </c>
      <c r="C209" s="30" t="s">
        <v>1414</v>
      </c>
      <c r="D209" s="30" t="s">
        <v>1415</v>
      </c>
      <c r="E209" s="75">
        <v>20</v>
      </c>
      <c r="F209" s="30" t="s">
        <v>53</v>
      </c>
      <c r="G209" s="30" t="s">
        <v>54</v>
      </c>
      <c r="H209" s="75">
        <v>1</v>
      </c>
    </row>
    <row r="210" spans="1:8">
      <c r="A210" s="43">
        <v>930</v>
      </c>
      <c r="B210" s="74">
        <v>46277</v>
      </c>
      <c r="C210" s="30" t="s">
        <v>1416</v>
      </c>
      <c r="D210" s="30" t="s">
        <v>1417</v>
      </c>
      <c r="E210" s="75">
        <v>39</v>
      </c>
      <c r="F210" s="30" t="s">
        <v>70</v>
      </c>
      <c r="G210" s="30" t="s">
        <v>71</v>
      </c>
      <c r="H210" s="75">
        <v>2</v>
      </c>
    </row>
    <row r="211" spans="1:8">
      <c r="A211" s="43">
        <v>930</v>
      </c>
      <c r="B211" s="74">
        <v>46277</v>
      </c>
      <c r="C211" s="30" t="s">
        <v>4361</v>
      </c>
      <c r="D211" s="30" t="s">
        <v>4362</v>
      </c>
      <c r="E211" s="75">
        <v>22</v>
      </c>
      <c r="F211" s="30" t="s">
        <v>53</v>
      </c>
      <c r="G211" s="30" t="s">
        <v>54</v>
      </c>
      <c r="H211" s="75">
        <v>1</v>
      </c>
    </row>
    <row r="212" spans="1:8">
      <c r="A212" s="43">
        <v>930</v>
      </c>
      <c r="B212" s="74">
        <v>46277</v>
      </c>
      <c r="C212" s="30" t="s">
        <v>1424</v>
      </c>
      <c r="D212" s="30" t="s">
        <v>1425</v>
      </c>
      <c r="E212" s="75">
        <v>140</v>
      </c>
      <c r="F212" s="30" t="s">
        <v>80</v>
      </c>
      <c r="G212" s="30" t="s">
        <v>81</v>
      </c>
      <c r="H212" s="75">
        <v>1</v>
      </c>
    </row>
    <row r="213" spans="1:8">
      <c r="A213" s="43">
        <v>930</v>
      </c>
      <c r="B213" s="74">
        <v>46277</v>
      </c>
      <c r="C213" s="30" t="s">
        <v>1434</v>
      </c>
      <c r="D213" s="30" t="s">
        <v>1435</v>
      </c>
      <c r="E213" s="75">
        <v>79</v>
      </c>
      <c r="F213" s="30" t="s">
        <v>53</v>
      </c>
      <c r="G213" s="30" t="s">
        <v>54</v>
      </c>
      <c r="H213" s="75">
        <v>1</v>
      </c>
    </row>
    <row r="214" spans="1:8">
      <c r="A214" s="43">
        <v>930</v>
      </c>
      <c r="B214" s="74">
        <v>46277</v>
      </c>
      <c r="C214" s="30" t="s">
        <v>1438</v>
      </c>
      <c r="D214" s="30" t="s">
        <v>1439</v>
      </c>
      <c r="E214" s="75">
        <v>90</v>
      </c>
      <c r="F214" s="30" t="s">
        <v>68</v>
      </c>
      <c r="G214" s="30" t="s">
        <v>69</v>
      </c>
      <c r="H214" s="75">
        <v>1</v>
      </c>
    </row>
    <row r="215" spans="1:8">
      <c r="A215" s="43">
        <v>930</v>
      </c>
      <c r="B215" s="74">
        <v>46277</v>
      </c>
      <c r="C215" s="30" t="s">
        <v>1440</v>
      </c>
      <c r="D215" s="30" t="s">
        <v>1441</v>
      </c>
      <c r="E215" s="75">
        <v>19</v>
      </c>
      <c r="F215" s="30" t="s">
        <v>68</v>
      </c>
      <c r="G215" s="30" t="s">
        <v>69</v>
      </c>
      <c r="H215" s="75">
        <v>1</v>
      </c>
    </row>
    <row r="216" spans="1:8">
      <c r="A216" s="43">
        <v>930</v>
      </c>
      <c r="B216" s="74">
        <v>46277</v>
      </c>
      <c r="C216" s="30" t="s">
        <v>1444</v>
      </c>
      <c r="D216" s="30" t="s">
        <v>1445</v>
      </c>
      <c r="E216" s="75">
        <v>124</v>
      </c>
      <c r="F216" s="30" t="s">
        <v>70</v>
      </c>
      <c r="G216" s="30" t="s">
        <v>71</v>
      </c>
      <c r="H216" s="75">
        <v>2</v>
      </c>
    </row>
    <row r="217" spans="1:8">
      <c r="A217" s="43">
        <v>930</v>
      </c>
      <c r="B217" s="74">
        <v>46277</v>
      </c>
      <c r="C217" s="30" t="s">
        <v>1446</v>
      </c>
      <c r="D217" s="30" t="s">
        <v>1447</v>
      </c>
      <c r="E217" s="75">
        <v>3</v>
      </c>
      <c r="F217" s="30" t="s">
        <v>53</v>
      </c>
      <c r="G217" s="30" t="s">
        <v>54</v>
      </c>
      <c r="H217" s="75">
        <v>1</v>
      </c>
    </row>
    <row r="218" spans="1:8">
      <c r="A218" s="43">
        <v>930</v>
      </c>
      <c r="B218" s="74">
        <v>46277</v>
      </c>
      <c r="C218" s="30" t="s">
        <v>1452</v>
      </c>
      <c r="D218" s="30" t="s">
        <v>1453</v>
      </c>
      <c r="E218" s="75">
        <v>62</v>
      </c>
      <c r="F218" s="30" t="s">
        <v>70</v>
      </c>
      <c r="G218" s="30" t="s">
        <v>71</v>
      </c>
      <c r="H218" s="75">
        <v>2</v>
      </c>
    </row>
    <row r="219" spans="1:8">
      <c r="A219" s="43">
        <v>930</v>
      </c>
      <c r="B219" s="74">
        <v>46277</v>
      </c>
      <c r="C219" s="30" t="s">
        <v>1456</v>
      </c>
      <c r="D219" s="30" t="s">
        <v>1457</v>
      </c>
      <c r="E219" s="75">
        <v>2</v>
      </c>
      <c r="F219" s="30" t="s">
        <v>68</v>
      </c>
      <c r="G219" s="30" t="s">
        <v>69</v>
      </c>
      <c r="H219" s="75">
        <v>1</v>
      </c>
    </row>
    <row r="220" spans="1:8">
      <c r="A220" s="43">
        <v>930</v>
      </c>
      <c r="B220" s="74">
        <v>46277</v>
      </c>
      <c r="C220" s="30" t="s">
        <v>1464</v>
      </c>
      <c r="D220" s="30" t="s">
        <v>1465</v>
      </c>
      <c r="E220" s="75">
        <v>67</v>
      </c>
      <c r="F220" s="30" t="s">
        <v>70</v>
      </c>
      <c r="G220" s="30" t="s">
        <v>71</v>
      </c>
      <c r="H220" s="75">
        <v>2</v>
      </c>
    </row>
    <row r="221" spans="1:8">
      <c r="A221" s="43">
        <v>930</v>
      </c>
      <c r="B221" s="74">
        <v>46277</v>
      </c>
      <c r="C221" s="30" t="s">
        <v>1470</v>
      </c>
      <c r="D221" s="30" t="s">
        <v>1471</v>
      </c>
      <c r="E221" s="75">
        <v>70</v>
      </c>
      <c r="F221" s="30" t="s">
        <v>70</v>
      </c>
      <c r="G221" s="30" t="s">
        <v>71</v>
      </c>
      <c r="H221" s="75">
        <v>2</v>
      </c>
    </row>
    <row r="222" spans="1:8">
      <c r="A222" s="43">
        <v>930</v>
      </c>
      <c r="B222" s="74">
        <v>46277</v>
      </c>
      <c r="C222" s="30" t="s">
        <v>1474</v>
      </c>
      <c r="D222" s="30" t="s">
        <v>1475</v>
      </c>
      <c r="E222" s="75">
        <v>10</v>
      </c>
      <c r="F222" s="30" t="s">
        <v>53</v>
      </c>
      <c r="G222" s="30" t="s">
        <v>54</v>
      </c>
      <c r="H222" s="75">
        <v>1</v>
      </c>
    </row>
    <row r="223" spans="1:8">
      <c r="A223" s="43">
        <v>930</v>
      </c>
      <c r="B223" s="74">
        <v>46277</v>
      </c>
      <c r="C223" s="30" t="s">
        <v>1478</v>
      </c>
      <c r="D223" s="30" t="s">
        <v>1479</v>
      </c>
      <c r="E223" s="75">
        <v>13</v>
      </c>
      <c r="F223" s="30" t="s">
        <v>53</v>
      </c>
      <c r="G223" s="30" t="s">
        <v>54</v>
      </c>
      <c r="H223" s="75">
        <v>1</v>
      </c>
    </row>
    <row r="224" spans="1:8">
      <c r="A224" s="43">
        <v>930</v>
      </c>
      <c r="B224" s="74">
        <v>46277</v>
      </c>
      <c r="C224" s="30" t="s">
        <v>1482</v>
      </c>
      <c r="D224" s="30" t="s">
        <v>1483</v>
      </c>
      <c r="E224" s="75">
        <v>7</v>
      </c>
      <c r="F224" s="30" t="s">
        <v>70</v>
      </c>
      <c r="G224" s="30" t="s">
        <v>71</v>
      </c>
      <c r="H224" s="75">
        <v>2</v>
      </c>
    </row>
    <row r="225" spans="1:8">
      <c r="A225" s="43">
        <v>930</v>
      </c>
      <c r="B225" s="74">
        <v>46277</v>
      </c>
      <c r="C225" s="30" t="s">
        <v>1768</v>
      </c>
      <c r="D225" s="30" t="s">
        <v>1769</v>
      </c>
      <c r="E225" s="75">
        <v>10</v>
      </c>
      <c r="F225" s="30" t="s">
        <v>53</v>
      </c>
      <c r="G225" s="30" t="s">
        <v>54</v>
      </c>
      <c r="H225" s="75">
        <v>1</v>
      </c>
    </row>
    <row r="226" spans="1:8">
      <c r="A226" s="43">
        <v>930</v>
      </c>
      <c r="B226" s="74">
        <v>46277</v>
      </c>
      <c r="C226" s="30" t="s">
        <v>1506</v>
      </c>
      <c r="D226" s="30" t="s">
        <v>1507</v>
      </c>
      <c r="E226" s="75">
        <v>82</v>
      </c>
      <c r="F226" s="30" t="s">
        <v>53</v>
      </c>
      <c r="G226" s="30" t="s">
        <v>54</v>
      </c>
      <c r="H226" s="75">
        <v>1</v>
      </c>
    </row>
    <row r="227" spans="1:8">
      <c r="A227" s="43">
        <v>930</v>
      </c>
      <c r="B227" s="74">
        <v>46277</v>
      </c>
      <c r="C227" s="30" t="s">
        <v>1518</v>
      </c>
      <c r="D227" s="30" t="s">
        <v>1519</v>
      </c>
      <c r="E227" s="75">
        <v>1</v>
      </c>
      <c r="F227" s="30" t="s">
        <v>68</v>
      </c>
      <c r="G227" s="30" t="s">
        <v>69</v>
      </c>
      <c r="H227" s="75">
        <v>1</v>
      </c>
    </row>
    <row r="228" spans="1:8">
      <c r="A228" s="43">
        <v>930</v>
      </c>
      <c r="B228" s="74">
        <v>46277</v>
      </c>
      <c r="C228" s="30" t="s">
        <v>1534</v>
      </c>
      <c r="D228" s="30" t="s">
        <v>1535</v>
      </c>
      <c r="E228" s="75">
        <v>32</v>
      </c>
      <c r="F228" s="30" t="s">
        <v>68</v>
      </c>
      <c r="G228" s="30" t="s">
        <v>69</v>
      </c>
      <c r="H228" s="75">
        <v>1</v>
      </c>
    </row>
    <row r="229" spans="1:8">
      <c r="A229" s="43">
        <v>930</v>
      </c>
      <c r="B229" s="74">
        <v>46277</v>
      </c>
      <c r="C229" s="30" t="s">
        <v>1770</v>
      </c>
      <c r="D229" s="30" t="s">
        <v>1771</v>
      </c>
      <c r="E229" s="75">
        <v>33</v>
      </c>
      <c r="F229" s="30" t="s">
        <v>53</v>
      </c>
      <c r="G229" s="30" t="s">
        <v>54</v>
      </c>
      <c r="H229" s="75">
        <v>1</v>
      </c>
    </row>
    <row r="230" spans="1:8">
      <c r="A230" s="43">
        <v>930</v>
      </c>
      <c r="B230" s="74">
        <v>46277</v>
      </c>
      <c r="C230" s="30" t="s">
        <v>1772</v>
      </c>
      <c r="D230" s="30" t="s">
        <v>1773</v>
      </c>
      <c r="E230" s="75">
        <v>77</v>
      </c>
      <c r="F230" s="30" t="s">
        <v>70</v>
      </c>
      <c r="G230" s="30" t="s">
        <v>71</v>
      </c>
      <c r="H230" s="75">
        <v>2</v>
      </c>
    </row>
    <row r="231" spans="1:8">
      <c r="A231" s="43">
        <v>930</v>
      </c>
      <c r="B231" s="74">
        <v>46277</v>
      </c>
      <c r="C231" s="30" t="s">
        <v>1546</v>
      </c>
      <c r="D231" s="30" t="s">
        <v>1547</v>
      </c>
      <c r="E231" s="75">
        <v>120</v>
      </c>
      <c r="F231" s="30" t="s">
        <v>53</v>
      </c>
      <c r="G231" s="30" t="s">
        <v>54</v>
      </c>
      <c r="H231" s="75">
        <v>1</v>
      </c>
    </row>
    <row r="232" spans="1:8">
      <c r="A232" s="43">
        <v>930</v>
      </c>
      <c r="B232" s="74">
        <v>46277</v>
      </c>
      <c r="C232" s="30" t="s">
        <v>1552</v>
      </c>
      <c r="D232" s="30" t="s">
        <v>1553</v>
      </c>
      <c r="E232" s="75">
        <v>31</v>
      </c>
      <c r="F232" s="30" t="s">
        <v>70</v>
      </c>
      <c r="G232" s="30" t="s">
        <v>71</v>
      </c>
      <c r="H232" s="75">
        <v>2</v>
      </c>
    </row>
    <row r="233" spans="1:8">
      <c r="A233" s="43">
        <v>930</v>
      </c>
      <c r="B233" s="74">
        <v>46277</v>
      </c>
      <c r="C233" s="30" t="s">
        <v>1556</v>
      </c>
      <c r="D233" s="30" t="s">
        <v>1557</v>
      </c>
      <c r="E233" s="75">
        <v>47</v>
      </c>
      <c r="F233" s="30" t="s">
        <v>53</v>
      </c>
      <c r="G233" s="30" t="s">
        <v>54</v>
      </c>
      <c r="H233" s="75">
        <v>1</v>
      </c>
    </row>
    <row r="234" spans="1:8">
      <c r="A234" s="43">
        <v>930</v>
      </c>
      <c r="B234" s="74">
        <v>46277</v>
      </c>
      <c r="C234" s="30" t="s">
        <v>1566</v>
      </c>
      <c r="D234" s="30" t="s">
        <v>1567</v>
      </c>
      <c r="E234" s="75">
        <v>80</v>
      </c>
      <c r="F234" s="30" t="s">
        <v>53</v>
      </c>
      <c r="G234" s="30" t="s">
        <v>54</v>
      </c>
      <c r="H234" s="75">
        <v>1</v>
      </c>
    </row>
    <row r="235" spans="1:8">
      <c r="A235" s="43">
        <v>930</v>
      </c>
      <c r="B235" s="74">
        <v>46277</v>
      </c>
      <c r="C235" s="30" t="s">
        <v>1574</v>
      </c>
      <c r="D235" s="30" t="s">
        <v>1575</v>
      </c>
      <c r="E235" s="75">
        <v>78</v>
      </c>
      <c r="F235" s="30" t="s">
        <v>68</v>
      </c>
      <c r="G235" s="30" t="s">
        <v>69</v>
      </c>
      <c r="H235" s="75">
        <v>1</v>
      </c>
    </row>
    <row r="236" spans="1:8">
      <c r="A236" s="43">
        <v>930</v>
      </c>
      <c r="B236" s="74">
        <v>46277</v>
      </c>
      <c r="C236" s="30" t="s">
        <v>1576</v>
      </c>
      <c r="D236" s="30" t="s">
        <v>1577</v>
      </c>
      <c r="E236" s="75">
        <v>11</v>
      </c>
      <c r="F236" s="30" t="s">
        <v>53</v>
      </c>
      <c r="G236" s="30" t="s">
        <v>54</v>
      </c>
      <c r="H236" s="75">
        <v>1</v>
      </c>
    </row>
    <row r="237" spans="1:8">
      <c r="A237" s="43">
        <v>930</v>
      </c>
      <c r="B237" s="74">
        <v>46277</v>
      </c>
      <c r="C237" s="30" t="s">
        <v>1578</v>
      </c>
      <c r="D237" s="30" t="s">
        <v>1579</v>
      </c>
      <c r="E237" s="75">
        <v>4</v>
      </c>
      <c r="F237" s="30" t="s">
        <v>76</v>
      </c>
      <c r="G237" s="30" t="s">
        <v>77</v>
      </c>
      <c r="H237" s="75">
        <v>1</v>
      </c>
    </row>
    <row r="238" spans="1:8">
      <c r="A238" s="43">
        <v>930</v>
      </c>
      <c r="B238" s="74">
        <v>46277</v>
      </c>
      <c r="C238" s="30" t="s">
        <v>1582</v>
      </c>
      <c r="D238" s="30" t="s">
        <v>1583</v>
      </c>
      <c r="E238" s="75">
        <v>48</v>
      </c>
      <c r="F238" s="30" t="s">
        <v>53</v>
      </c>
      <c r="G238" s="30" t="s">
        <v>54</v>
      </c>
      <c r="H238" s="75">
        <v>1</v>
      </c>
    </row>
    <row r="239" spans="1:8">
      <c r="A239" s="43">
        <v>930</v>
      </c>
      <c r="B239" s="74">
        <v>46277</v>
      </c>
      <c r="C239" s="30" t="s">
        <v>1584</v>
      </c>
      <c r="D239" s="30" t="s">
        <v>1585</v>
      </c>
      <c r="E239" s="75">
        <v>130</v>
      </c>
      <c r="F239" s="30" t="s">
        <v>53</v>
      </c>
      <c r="G239" s="30" t="s">
        <v>54</v>
      </c>
      <c r="H239" s="75">
        <v>1</v>
      </c>
    </row>
    <row r="240" spans="1:8">
      <c r="A240" s="43">
        <v>930</v>
      </c>
      <c r="B240" s="74">
        <v>46277</v>
      </c>
      <c r="C240" s="30" t="s">
        <v>1588</v>
      </c>
      <c r="D240" s="30" t="s">
        <v>1589</v>
      </c>
      <c r="E240" s="75">
        <v>71</v>
      </c>
      <c r="F240" s="30" t="s">
        <v>53</v>
      </c>
      <c r="G240" s="30" t="s">
        <v>54</v>
      </c>
      <c r="H240" s="75">
        <v>1</v>
      </c>
    </row>
    <row r="241" spans="1:8">
      <c r="A241" s="43">
        <v>930</v>
      </c>
      <c r="B241" s="74">
        <v>46277</v>
      </c>
      <c r="C241" s="30" t="s">
        <v>1590</v>
      </c>
      <c r="D241" s="30" t="s">
        <v>1591</v>
      </c>
      <c r="E241" s="75">
        <v>46</v>
      </c>
      <c r="F241" s="30" t="s">
        <v>53</v>
      </c>
      <c r="G241" s="30" t="s">
        <v>54</v>
      </c>
      <c r="H241" s="75">
        <v>1</v>
      </c>
    </row>
    <row r="242" spans="1:8">
      <c r="A242" s="43">
        <v>930</v>
      </c>
      <c r="B242" s="74">
        <v>46277</v>
      </c>
      <c r="C242" s="30" t="s">
        <v>1596</v>
      </c>
      <c r="D242" s="30" t="s">
        <v>1597</v>
      </c>
      <c r="E242" s="75">
        <v>25</v>
      </c>
      <c r="F242" s="30" t="s">
        <v>68</v>
      </c>
      <c r="G242" s="30" t="s">
        <v>69</v>
      </c>
      <c r="H242" s="75">
        <v>1</v>
      </c>
    </row>
    <row r="243" spans="1:8">
      <c r="A243" s="43">
        <v>930</v>
      </c>
      <c r="B243" s="74">
        <v>46277</v>
      </c>
      <c r="C243" s="30" t="s">
        <v>1606</v>
      </c>
      <c r="D243" s="30" t="s">
        <v>1607</v>
      </c>
      <c r="E243" s="75">
        <v>133</v>
      </c>
      <c r="F243" s="30" t="s">
        <v>53</v>
      </c>
      <c r="G243" s="30" t="s">
        <v>54</v>
      </c>
      <c r="H243" s="75">
        <v>1</v>
      </c>
    </row>
    <row r="244" spans="1:8">
      <c r="A244" s="43">
        <v>930</v>
      </c>
      <c r="B244" s="74">
        <v>46277</v>
      </c>
      <c r="C244" s="30" t="s">
        <v>1616</v>
      </c>
      <c r="D244" s="30" t="s">
        <v>1617</v>
      </c>
      <c r="E244" s="75">
        <v>57</v>
      </c>
      <c r="F244" s="30" t="s">
        <v>53</v>
      </c>
      <c r="G244" s="30" t="s">
        <v>54</v>
      </c>
      <c r="H244" s="75">
        <v>1</v>
      </c>
    </row>
    <row r="245" spans="1:8">
      <c r="A245" s="43">
        <v>930</v>
      </c>
      <c r="B245" s="74">
        <v>46277</v>
      </c>
      <c r="C245" s="30" t="s">
        <v>1618</v>
      </c>
      <c r="D245" s="30" t="s">
        <v>1619</v>
      </c>
      <c r="E245" s="75">
        <v>8</v>
      </c>
      <c r="F245" s="30" t="s">
        <v>76</v>
      </c>
      <c r="G245" s="30" t="s">
        <v>77</v>
      </c>
      <c r="H245" s="75">
        <v>1</v>
      </c>
    </row>
    <row r="246" spans="1:8">
      <c r="A246" s="43">
        <v>930</v>
      </c>
      <c r="B246" s="74">
        <v>46277</v>
      </c>
      <c r="C246" s="30" t="s">
        <v>1624</v>
      </c>
      <c r="D246" s="30" t="s">
        <v>1625</v>
      </c>
      <c r="E246" s="75">
        <v>33</v>
      </c>
      <c r="F246" s="30" t="s">
        <v>53</v>
      </c>
      <c r="G246" s="30" t="s">
        <v>54</v>
      </c>
      <c r="H246" s="75">
        <v>1</v>
      </c>
    </row>
    <row r="247" spans="1:8">
      <c r="A247" s="43">
        <v>930</v>
      </c>
      <c r="B247" s="74">
        <v>46277</v>
      </c>
      <c r="C247" s="30" t="s">
        <v>1626</v>
      </c>
      <c r="D247" s="30" t="s">
        <v>1627</v>
      </c>
      <c r="E247" s="75">
        <v>127</v>
      </c>
      <c r="F247" s="30" t="s">
        <v>53</v>
      </c>
      <c r="G247" s="30" t="s">
        <v>54</v>
      </c>
      <c r="H247" s="75">
        <v>1</v>
      </c>
    </row>
    <row r="248" spans="1:8">
      <c r="A248" s="43">
        <v>930</v>
      </c>
      <c r="B248" s="74">
        <v>46277</v>
      </c>
      <c r="C248" s="30" t="s">
        <v>1640</v>
      </c>
      <c r="D248" s="30" t="s">
        <v>1641</v>
      </c>
      <c r="E248" s="75">
        <v>22</v>
      </c>
      <c r="F248" s="30" t="s">
        <v>68</v>
      </c>
      <c r="G248" s="30" t="s">
        <v>69</v>
      </c>
      <c r="H248" s="75">
        <v>1</v>
      </c>
    </row>
    <row r="249" spans="1:8">
      <c r="A249" s="43">
        <v>930</v>
      </c>
      <c r="B249" s="74">
        <v>46277</v>
      </c>
      <c r="C249" s="30" t="s">
        <v>1642</v>
      </c>
      <c r="D249" s="30" t="s">
        <v>1643</v>
      </c>
      <c r="E249" s="75">
        <v>29</v>
      </c>
      <c r="F249" s="30" t="s">
        <v>53</v>
      </c>
      <c r="G249" s="30" t="s">
        <v>54</v>
      </c>
      <c r="H249" s="75">
        <v>1</v>
      </c>
    </row>
    <row r="250" spans="1:8">
      <c r="A250" s="43">
        <v>930</v>
      </c>
      <c r="B250" s="74">
        <v>46277</v>
      </c>
      <c r="C250" s="30" t="s">
        <v>1644</v>
      </c>
      <c r="D250" s="30" t="s">
        <v>1645</v>
      </c>
      <c r="E250" s="75">
        <v>87</v>
      </c>
      <c r="F250" s="30" t="s">
        <v>70</v>
      </c>
      <c r="G250" s="30" t="s">
        <v>71</v>
      </c>
      <c r="H250" s="75">
        <v>2</v>
      </c>
    </row>
    <row r="251" spans="1:8">
      <c r="A251" s="43">
        <v>930</v>
      </c>
      <c r="B251" s="74">
        <v>46277</v>
      </c>
      <c r="C251" s="30" t="s">
        <v>1646</v>
      </c>
      <c r="D251" s="30" t="s">
        <v>1647</v>
      </c>
      <c r="E251" s="75">
        <v>52</v>
      </c>
      <c r="F251" s="30" t="s">
        <v>53</v>
      </c>
      <c r="G251" s="30" t="s">
        <v>54</v>
      </c>
      <c r="H251" s="75">
        <v>1</v>
      </c>
    </row>
    <row r="252" spans="1:8">
      <c r="A252" s="43">
        <v>930</v>
      </c>
      <c r="B252" s="74">
        <v>46277</v>
      </c>
      <c r="C252" s="30" t="s">
        <v>1650</v>
      </c>
      <c r="D252" s="30" t="s">
        <v>1651</v>
      </c>
      <c r="E252" s="75">
        <v>16</v>
      </c>
      <c r="F252" s="30" t="s">
        <v>70</v>
      </c>
      <c r="G252" s="30" t="s">
        <v>71</v>
      </c>
      <c r="H252" s="75">
        <v>2</v>
      </c>
    </row>
    <row r="253" spans="1:8">
      <c r="A253" s="43">
        <v>930</v>
      </c>
      <c r="B253" s="74">
        <v>46277</v>
      </c>
      <c r="C253" s="30" t="s">
        <v>1654</v>
      </c>
      <c r="D253" s="30" t="s">
        <v>1655</v>
      </c>
      <c r="E253" s="75">
        <v>59</v>
      </c>
      <c r="F253" s="30" t="s">
        <v>53</v>
      </c>
      <c r="G253" s="30" t="s">
        <v>54</v>
      </c>
      <c r="H253" s="75">
        <v>1</v>
      </c>
    </row>
    <row r="254" spans="1:8">
      <c r="A254" s="43">
        <v>930</v>
      </c>
      <c r="B254" s="74">
        <v>46277</v>
      </c>
      <c r="C254" s="30" t="s">
        <v>1660</v>
      </c>
      <c r="D254" s="30" t="s">
        <v>1661</v>
      </c>
      <c r="E254" s="75">
        <v>104</v>
      </c>
      <c r="F254" s="30" t="s">
        <v>53</v>
      </c>
      <c r="G254" s="30" t="s">
        <v>54</v>
      </c>
      <c r="H254" s="75">
        <v>1</v>
      </c>
    </row>
    <row r="255" spans="1:8">
      <c r="A255" s="43">
        <v>930</v>
      </c>
      <c r="B255" s="74">
        <v>46277</v>
      </c>
      <c r="C255" s="30" t="s">
        <v>1662</v>
      </c>
      <c r="D255" s="30" t="s">
        <v>1663</v>
      </c>
      <c r="E255" s="75">
        <v>13</v>
      </c>
      <c r="F255" s="30" t="s">
        <v>53</v>
      </c>
      <c r="G255" s="30" t="s">
        <v>54</v>
      </c>
      <c r="H255" s="75">
        <v>1</v>
      </c>
    </row>
    <row r="256" spans="1:8">
      <c r="A256" s="43">
        <v>930</v>
      </c>
      <c r="B256" s="74">
        <v>46277</v>
      </c>
      <c r="C256" s="30" t="s">
        <v>1664</v>
      </c>
      <c r="D256" s="30" t="s">
        <v>1665</v>
      </c>
      <c r="E256" s="75">
        <v>3</v>
      </c>
      <c r="F256" s="30" t="s">
        <v>53</v>
      </c>
      <c r="G256" s="30" t="s">
        <v>54</v>
      </c>
      <c r="H256" s="75">
        <v>1</v>
      </c>
    </row>
    <row r="257" spans="1:8">
      <c r="A257" s="43">
        <v>930</v>
      </c>
      <c r="B257" s="74">
        <v>46277</v>
      </c>
      <c r="C257" s="30" t="s">
        <v>1666</v>
      </c>
      <c r="D257" s="30" t="s">
        <v>1667</v>
      </c>
      <c r="E257" s="75">
        <v>60</v>
      </c>
      <c r="F257" s="30" t="s">
        <v>53</v>
      </c>
      <c r="G257" s="30" t="s">
        <v>54</v>
      </c>
      <c r="H257" s="75">
        <v>1</v>
      </c>
    </row>
    <row r="258" spans="1:8">
      <c r="A258" s="43">
        <v>930</v>
      </c>
      <c r="B258" s="74">
        <v>46277</v>
      </c>
      <c r="C258" s="30" t="s">
        <v>1670</v>
      </c>
      <c r="D258" s="30" t="s">
        <v>1671</v>
      </c>
      <c r="E258" s="75">
        <v>93</v>
      </c>
      <c r="F258" s="30" t="s">
        <v>53</v>
      </c>
      <c r="G258" s="30" t="s">
        <v>54</v>
      </c>
      <c r="H258" s="75">
        <v>1</v>
      </c>
    </row>
    <row r="259" spans="1:8">
      <c r="A259" s="43">
        <v>930</v>
      </c>
      <c r="B259" s="74">
        <v>46277</v>
      </c>
      <c r="C259" s="30" t="s">
        <v>1672</v>
      </c>
      <c r="D259" s="30" t="s">
        <v>1673</v>
      </c>
      <c r="E259" s="75">
        <v>7</v>
      </c>
      <c r="F259" s="30" t="s">
        <v>53</v>
      </c>
      <c r="G259" s="30" t="s">
        <v>54</v>
      </c>
      <c r="H259" s="75">
        <v>1</v>
      </c>
    </row>
    <row r="260" spans="1:8">
      <c r="A260" s="43">
        <v>930</v>
      </c>
      <c r="B260" s="74">
        <v>46277</v>
      </c>
      <c r="C260" s="30" t="s">
        <v>1788</v>
      </c>
      <c r="D260" s="30" t="s">
        <v>1789</v>
      </c>
      <c r="E260" s="75">
        <v>67</v>
      </c>
      <c r="F260" s="30" t="s">
        <v>53</v>
      </c>
      <c r="G260" s="30" t="s">
        <v>54</v>
      </c>
      <c r="H260" s="75">
        <v>1</v>
      </c>
    </row>
    <row r="261" spans="1:8">
      <c r="A261" s="43">
        <v>930</v>
      </c>
      <c r="B261" s="74">
        <v>46277</v>
      </c>
      <c r="C261" s="30" t="s">
        <v>1676</v>
      </c>
      <c r="D261" s="30" t="s">
        <v>1677</v>
      </c>
      <c r="E261" s="75">
        <v>59</v>
      </c>
      <c r="F261" s="30" t="s">
        <v>53</v>
      </c>
      <c r="G261" s="30" t="s">
        <v>54</v>
      </c>
      <c r="H261" s="75">
        <v>1</v>
      </c>
    </row>
    <row r="262" spans="1:8">
      <c r="A262" s="43">
        <v>930</v>
      </c>
      <c r="B262" s="74">
        <v>46277</v>
      </c>
      <c r="C262" s="30" t="s">
        <v>4986</v>
      </c>
      <c r="D262" s="30" t="s">
        <v>4987</v>
      </c>
      <c r="E262" s="75">
        <v>139</v>
      </c>
      <c r="F262" s="30" t="s">
        <v>53</v>
      </c>
      <c r="G262" s="30" t="s">
        <v>54</v>
      </c>
      <c r="H262" s="75">
        <v>1</v>
      </c>
    </row>
    <row r="263" spans="1:8">
      <c r="A263" s="43">
        <v>930</v>
      </c>
      <c r="B263" s="74">
        <v>46277</v>
      </c>
      <c r="C263" s="30" t="s">
        <v>1702</v>
      </c>
      <c r="D263" s="30" t="s">
        <v>1703</v>
      </c>
      <c r="E263" s="75">
        <v>102</v>
      </c>
      <c r="F263" s="30" t="s">
        <v>70</v>
      </c>
      <c r="G263" s="30" t="s">
        <v>71</v>
      </c>
      <c r="H263" s="75">
        <v>2</v>
      </c>
    </row>
    <row r="264" spans="1:8">
      <c r="A264" s="43">
        <v>930</v>
      </c>
      <c r="B264" s="74">
        <v>46276</v>
      </c>
      <c r="C264" s="30" t="s">
        <v>3919</v>
      </c>
      <c r="D264" s="30" t="s">
        <v>3920</v>
      </c>
      <c r="E264" s="75">
        <v>51</v>
      </c>
      <c r="F264" s="30" t="s">
        <v>53</v>
      </c>
      <c r="G264" s="30" t="s">
        <v>54</v>
      </c>
      <c r="H264" s="75">
        <v>1</v>
      </c>
    </row>
    <row r="265" spans="1:8">
      <c r="A265" s="43">
        <v>930</v>
      </c>
      <c r="B265" s="74">
        <v>46276</v>
      </c>
      <c r="C265" s="30" t="s">
        <v>3923</v>
      </c>
      <c r="D265" s="30" t="s">
        <v>3924</v>
      </c>
      <c r="E265" s="75">
        <v>117</v>
      </c>
      <c r="F265" s="30" t="s">
        <v>53</v>
      </c>
      <c r="G265" s="30" t="s">
        <v>54</v>
      </c>
      <c r="H265" s="75">
        <v>1</v>
      </c>
    </row>
    <row r="266" spans="1:8">
      <c r="A266" s="43">
        <v>930</v>
      </c>
      <c r="B266" s="74">
        <v>46276</v>
      </c>
      <c r="C266" s="30" t="s">
        <v>4137</v>
      </c>
      <c r="D266" s="30" t="s">
        <v>4138</v>
      </c>
      <c r="E266" s="75">
        <v>125</v>
      </c>
      <c r="F266" s="30" t="s">
        <v>70</v>
      </c>
      <c r="G266" s="30" t="s">
        <v>71</v>
      </c>
      <c r="H266" s="75">
        <v>2</v>
      </c>
    </row>
    <row r="267" spans="1:8">
      <c r="A267" s="43">
        <v>930</v>
      </c>
      <c r="B267" s="74">
        <v>46276</v>
      </c>
      <c r="C267" s="30" t="s">
        <v>4147</v>
      </c>
      <c r="D267" s="30" t="s">
        <v>4148</v>
      </c>
      <c r="E267" s="75">
        <v>26</v>
      </c>
      <c r="F267" s="30" t="s">
        <v>68</v>
      </c>
      <c r="G267" s="30" t="s">
        <v>69</v>
      </c>
      <c r="H267" s="75">
        <v>1</v>
      </c>
    </row>
    <row r="268" spans="1:8">
      <c r="A268" s="43">
        <v>930</v>
      </c>
      <c r="B268" s="74">
        <v>46276</v>
      </c>
      <c r="C268" s="30" t="s">
        <v>4153</v>
      </c>
      <c r="D268" s="30" t="s">
        <v>4154</v>
      </c>
      <c r="E268" s="75">
        <v>24</v>
      </c>
      <c r="F268" s="30" t="s">
        <v>68</v>
      </c>
      <c r="G268" s="30" t="s">
        <v>69</v>
      </c>
      <c r="H268" s="75">
        <v>1</v>
      </c>
    </row>
    <row r="269" spans="1:8">
      <c r="A269" s="43">
        <v>930</v>
      </c>
      <c r="B269" s="74">
        <v>46276</v>
      </c>
      <c r="C269" s="30" t="s">
        <v>4185</v>
      </c>
      <c r="D269" s="30" t="s">
        <v>4186</v>
      </c>
      <c r="E269" s="75">
        <v>40</v>
      </c>
      <c r="F269" s="30" t="s">
        <v>53</v>
      </c>
      <c r="G269" s="30" t="s">
        <v>54</v>
      </c>
      <c r="H269" s="75">
        <v>1</v>
      </c>
    </row>
    <row r="270" spans="1:8">
      <c r="A270" s="43">
        <v>930</v>
      </c>
      <c r="B270" s="74">
        <v>46276</v>
      </c>
      <c r="C270" s="30" t="s">
        <v>4187</v>
      </c>
      <c r="D270" s="30" t="s">
        <v>4188</v>
      </c>
      <c r="E270" s="75">
        <v>39</v>
      </c>
      <c r="F270" s="30" t="s">
        <v>53</v>
      </c>
      <c r="G270" s="30" t="s">
        <v>54</v>
      </c>
      <c r="H270" s="75">
        <v>1</v>
      </c>
    </row>
    <row r="271" spans="1:8">
      <c r="A271" s="43">
        <v>930</v>
      </c>
      <c r="B271" s="74">
        <v>46276</v>
      </c>
      <c r="C271" s="30" t="s">
        <v>1350</v>
      </c>
      <c r="D271" s="30" t="s">
        <v>1351</v>
      </c>
      <c r="E271" s="75">
        <v>53</v>
      </c>
      <c r="F271" s="30" t="s">
        <v>80</v>
      </c>
      <c r="G271" s="30" t="s">
        <v>81</v>
      </c>
      <c r="H271" s="75">
        <v>1</v>
      </c>
    </row>
    <row r="272" spans="1:8">
      <c r="A272" s="43">
        <v>930</v>
      </c>
      <c r="B272" s="74">
        <v>46276</v>
      </c>
      <c r="C272" s="30" t="s">
        <v>1352</v>
      </c>
      <c r="D272" s="30" t="s">
        <v>1353</v>
      </c>
      <c r="E272" s="75">
        <v>40</v>
      </c>
      <c r="F272" s="30" t="s">
        <v>70</v>
      </c>
      <c r="G272" s="30" t="s">
        <v>71</v>
      </c>
      <c r="H272" s="75">
        <v>2</v>
      </c>
    </row>
    <row r="273" spans="1:8">
      <c r="A273" s="43">
        <v>930</v>
      </c>
      <c r="B273" s="74">
        <v>46276</v>
      </c>
      <c r="C273" s="30" t="s">
        <v>1354</v>
      </c>
      <c r="D273" s="30" t="s">
        <v>1355</v>
      </c>
      <c r="E273" s="75">
        <v>2</v>
      </c>
      <c r="F273" s="30" t="s">
        <v>76</v>
      </c>
      <c r="G273" s="30" t="s">
        <v>77</v>
      </c>
      <c r="H273" s="75">
        <v>1</v>
      </c>
    </row>
    <row r="274" spans="1:8">
      <c r="A274" s="43">
        <v>930</v>
      </c>
      <c r="B274" s="74">
        <v>46276</v>
      </c>
      <c r="C274" s="30" t="s">
        <v>1358</v>
      </c>
      <c r="D274" s="30" t="s">
        <v>1359</v>
      </c>
      <c r="E274" s="75">
        <v>69</v>
      </c>
      <c r="F274" s="30" t="s">
        <v>70</v>
      </c>
      <c r="G274" s="30" t="s">
        <v>71</v>
      </c>
      <c r="H274" s="75">
        <v>2</v>
      </c>
    </row>
    <row r="275" spans="1:8">
      <c r="A275" s="43">
        <v>930</v>
      </c>
      <c r="B275" s="74">
        <v>46276</v>
      </c>
      <c r="C275" s="30" t="s">
        <v>1360</v>
      </c>
      <c r="D275" s="30" t="s">
        <v>1361</v>
      </c>
      <c r="E275" s="75">
        <v>7</v>
      </c>
      <c r="F275" s="30" t="s">
        <v>68</v>
      </c>
      <c r="G275" s="30" t="s">
        <v>69</v>
      </c>
      <c r="H275" s="75">
        <v>1</v>
      </c>
    </row>
    <row r="276" spans="1:8">
      <c r="A276" s="43">
        <v>930</v>
      </c>
      <c r="B276" s="74">
        <v>46276</v>
      </c>
      <c r="C276" s="30" t="s">
        <v>1362</v>
      </c>
      <c r="D276" s="30" t="s">
        <v>1363</v>
      </c>
      <c r="E276" s="75">
        <v>14</v>
      </c>
      <c r="F276" s="30" t="s">
        <v>53</v>
      </c>
      <c r="G276" s="30" t="s">
        <v>54</v>
      </c>
      <c r="H276" s="75">
        <v>1</v>
      </c>
    </row>
    <row r="277" spans="1:8">
      <c r="A277" s="43">
        <v>930</v>
      </c>
      <c r="B277" s="74">
        <v>46276</v>
      </c>
      <c r="C277" s="30" t="s">
        <v>1364</v>
      </c>
      <c r="D277" s="30" t="s">
        <v>1365</v>
      </c>
      <c r="E277" s="75">
        <v>62</v>
      </c>
      <c r="F277" s="30" t="s">
        <v>80</v>
      </c>
      <c r="G277" s="30" t="s">
        <v>81</v>
      </c>
      <c r="H277" s="75">
        <v>1</v>
      </c>
    </row>
    <row r="278" spans="1:8">
      <c r="A278" s="43">
        <v>930</v>
      </c>
      <c r="B278" s="74">
        <v>46276</v>
      </c>
      <c r="C278" s="30" t="s">
        <v>1366</v>
      </c>
      <c r="D278" s="30" t="s">
        <v>1367</v>
      </c>
      <c r="E278" s="75">
        <v>102</v>
      </c>
      <c r="F278" s="30" t="s">
        <v>70</v>
      </c>
      <c r="G278" s="30" t="s">
        <v>71</v>
      </c>
      <c r="H278" s="75">
        <v>2</v>
      </c>
    </row>
    <row r="279" spans="1:8">
      <c r="A279" s="43">
        <v>930</v>
      </c>
      <c r="B279" s="74">
        <v>46276</v>
      </c>
      <c r="C279" s="30" t="s">
        <v>1376</v>
      </c>
      <c r="D279" s="30" t="s">
        <v>1377</v>
      </c>
      <c r="E279" s="75">
        <v>224</v>
      </c>
      <c r="F279" s="30" t="s">
        <v>80</v>
      </c>
      <c r="G279" s="30" t="s">
        <v>81</v>
      </c>
      <c r="H279" s="75">
        <v>1</v>
      </c>
    </row>
    <row r="280" spans="1:8">
      <c r="A280" s="43">
        <v>930</v>
      </c>
      <c r="B280" s="74">
        <v>46276</v>
      </c>
      <c r="C280" s="30" t="s">
        <v>1380</v>
      </c>
      <c r="D280" s="30" t="s">
        <v>1381</v>
      </c>
      <c r="E280" s="75">
        <v>14</v>
      </c>
      <c r="F280" s="30" t="s">
        <v>53</v>
      </c>
      <c r="G280" s="30" t="s">
        <v>54</v>
      </c>
      <c r="H280" s="75">
        <v>1</v>
      </c>
    </row>
    <row r="281" spans="1:8">
      <c r="A281" s="43">
        <v>930</v>
      </c>
      <c r="B281" s="74">
        <v>46276</v>
      </c>
      <c r="C281" s="30" t="s">
        <v>1382</v>
      </c>
      <c r="D281" s="30" t="s">
        <v>1383</v>
      </c>
      <c r="E281" s="75">
        <v>165</v>
      </c>
      <c r="F281" s="30" t="s">
        <v>80</v>
      </c>
      <c r="G281" s="30" t="s">
        <v>81</v>
      </c>
      <c r="H281" s="75">
        <v>1</v>
      </c>
    </row>
    <row r="282" spans="1:8">
      <c r="A282" s="43">
        <v>930</v>
      </c>
      <c r="B282" s="74">
        <v>46276</v>
      </c>
      <c r="C282" s="30" t="s">
        <v>1384</v>
      </c>
      <c r="D282" s="30" t="s">
        <v>1385</v>
      </c>
      <c r="E282" s="75">
        <v>48</v>
      </c>
      <c r="F282" s="30" t="s">
        <v>70</v>
      </c>
      <c r="G282" s="30" t="s">
        <v>71</v>
      </c>
      <c r="H282" s="75">
        <v>2</v>
      </c>
    </row>
    <row r="283" spans="1:8">
      <c r="A283" s="43">
        <v>930</v>
      </c>
      <c r="B283" s="74">
        <v>46276</v>
      </c>
      <c r="C283" s="30" t="s">
        <v>1386</v>
      </c>
      <c r="D283" s="30" t="s">
        <v>1387</v>
      </c>
      <c r="E283" s="75">
        <v>34</v>
      </c>
      <c r="F283" s="30" t="s">
        <v>68</v>
      </c>
      <c r="G283" s="30" t="s">
        <v>69</v>
      </c>
      <c r="H283" s="75">
        <v>1</v>
      </c>
    </row>
    <row r="284" spans="1:8">
      <c r="A284" s="43">
        <v>930</v>
      </c>
      <c r="B284" s="74">
        <v>46276</v>
      </c>
      <c r="C284" s="30" t="s">
        <v>1388</v>
      </c>
      <c r="D284" s="30" t="s">
        <v>1389</v>
      </c>
      <c r="E284" s="75">
        <v>81</v>
      </c>
      <c r="F284" s="30" t="s">
        <v>68</v>
      </c>
      <c r="G284" s="30" t="s">
        <v>69</v>
      </c>
      <c r="H284" s="75">
        <v>1</v>
      </c>
    </row>
    <row r="285" spans="1:8">
      <c r="A285" s="43">
        <v>930</v>
      </c>
      <c r="B285" s="74">
        <v>46276</v>
      </c>
      <c r="C285" s="30" t="s">
        <v>1390</v>
      </c>
      <c r="D285" s="30" t="s">
        <v>1391</v>
      </c>
      <c r="E285" s="75">
        <v>144</v>
      </c>
      <c r="F285" s="30" t="s">
        <v>70</v>
      </c>
      <c r="G285" s="30" t="s">
        <v>71</v>
      </c>
      <c r="H285" s="75">
        <v>2</v>
      </c>
    </row>
    <row r="286" spans="1:8">
      <c r="A286" s="43">
        <v>930</v>
      </c>
      <c r="B286" s="74">
        <v>46276</v>
      </c>
      <c r="C286" s="30" t="s">
        <v>1396</v>
      </c>
      <c r="D286" s="30" t="s">
        <v>1397</v>
      </c>
      <c r="E286" s="75">
        <v>93</v>
      </c>
      <c r="F286" s="30" t="s">
        <v>70</v>
      </c>
      <c r="G286" s="30" t="s">
        <v>71</v>
      </c>
      <c r="H286" s="75">
        <v>2</v>
      </c>
    </row>
    <row r="287" spans="1:8">
      <c r="A287" s="43">
        <v>930</v>
      </c>
      <c r="B287" s="74">
        <v>46276</v>
      </c>
      <c r="C287" s="30" t="s">
        <v>1398</v>
      </c>
      <c r="D287" s="30" t="s">
        <v>1399</v>
      </c>
      <c r="E287" s="75">
        <v>6</v>
      </c>
      <c r="F287" s="30" t="s">
        <v>53</v>
      </c>
      <c r="G287" s="30" t="s">
        <v>54</v>
      </c>
      <c r="H287" s="75">
        <v>1</v>
      </c>
    </row>
    <row r="288" spans="1:8">
      <c r="A288" s="43">
        <v>930</v>
      </c>
      <c r="B288" s="74">
        <v>46276</v>
      </c>
      <c r="C288" s="30" t="s">
        <v>1400</v>
      </c>
      <c r="D288" s="30" t="s">
        <v>1401</v>
      </c>
      <c r="E288" s="75">
        <v>36</v>
      </c>
      <c r="F288" s="30" t="s">
        <v>70</v>
      </c>
      <c r="G288" s="30" t="s">
        <v>71</v>
      </c>
      <c r="H288" s="75">
        <v>2</v>
      </c>
    </row>
    <row r="289" spans="1:8">
      <c r="A289" s="43">
        <v>930</v>
      </c>
      <c r="B289" s="74">
        <v>46276</v>
      </c>
      <c r="C289" s="30" t="s">
        <v>1402</v>
      </c>
      <c r="D289" s="30" t="s">
        <v>1403</v>
      </c>
      <c r="E289" s="75">
        <v>59</v>
      </c>
      <c r="F289" s="30" t="s">
        <v>70</v>
      </c>
      <c r="G289" s="30" t="s">
        <v>71</v>
      </c>
      <c r="H289" s="75">
        <v>2</v>
      </c>
    </row>
    <row r="290" spans="1:8">
      <c r="A290" s="43">
        <v>930</v>
      </c>
      <c r="B290" s="74">
        <v>46276</v>
      </c>
      <c r="C290" s="30" t="s">
        <v>1406</v>
      </c>
      <c r="D290" s="30" t="s">
        <v>1407</v>
      </c>
      <c r="E290" s="75">
        <v>186</v>
      </c>
      <c r="F290" s="30" t="s">
        <v>80</v>
      </c>
      <c r="G290" s="30" t="s">
        <v>81</v>
      </c>
      <c r="H290" s="75">
        <v>1</v>
      </c>
    </row>
    <row r="291" spans="1:8">
      <c r="A291" s="43">
        <v>930</v>
      </c>
      <c r="B291" s="74">
        <v>46276</v>
      </c>
      <c r="C291" s="30" t="s">
        <v>1408</v>
      </c>
      <c r="D291" s="30" t="s">
        <v>1409</v>
      </c>
      <c r="E291" s="75">
        <v>23</v>
      </c>
      <c r="F291" s="30" t="s">
        <v>70</v>
      </c>
      <c r="G291" s="30" t="s">
        <v>71</v>
      </c>
      <c r="H291" s="75">
        <v>2</v>
      </c>
    </row>
    <row r="292" spans="1:8">
      <c r="A292" s="43">
        <v>930</v>
      </c>
      <c r="B292" s="74">
        <v>46276</v>
      </c>
      <c r="C292" s="30" t="s">
        <v>1412</v>
      </c>
      <c r="D292" s="30" t="s">
        <v>1413</v>
      </c>
      <c r="E292" s="75">
        <v>14</v>
      </c>
      <c r="F292" s="30" t="s">
        <v>70</v>
      </c>
      <c r="G292" s="30" t="s">
        <v>71</v>
      </c>
      <c r="H292" s="75">
        <v>2</v>
      </c>
    </row>
    <row r="293" spans="1:8">
      <c r="A293" s="43">
        <v>930</v>
      </c>
      <c r="B293" s="74">
        <v>46276</v>
      </c>
      <c r="C293" s="30" t="s">
        <v>1416</v>
      </c>
      <c r="D293" s="30" t="s">
        <v>1417</v>
      </c>
      <c r="E293" s="75">
        <v>32</v>
      </c>
      <c r="F293" s="30" t="s">
        <v>70</v>
      </c>
      <c r="G293" s="30" t="s">
        <v>71</v>
      </c>
      <c r="H293" s="75">
        <v>2</v>
      </c>
    </row>
    <row r="294" spans="1:8">
      <c r="A294" s="43">
        <v>930</v>
      </c>
      <c r="B294" s="74">
        <v>46276</v>
      </c>
      <c r="C294" s="30" t="s">
        <v>4361</v>
      </c>
      <c r="D294" s="30" t="s">
        <v>4362</v>
      </c>
      <c r="E294" s="75">
        <v>3</v>
      </c>
      <c r="F294" s="30" t="s">
        <v>80</v>
      </c>
      <c r="G294" s="30" t="s">
        <v>81</v>
      </c>
      <c r="H294" s="75">
        <v>1</v>
      </c>
    </row>
    <row r="295" spans="1:8">
      <c r="A295" s="43">
        <v>930</v>
      </c>
      <c r="B295" s="74">
        <v>46276</v>
      </c>
      <c r="C295" s="30" t="s">
        <v>1424</v>
      </c>
      <c r="D295" s="30" t="s">
        <v>1425</v>
      </c>
      <c r="E295" s="75">
        <v>102</v>
      </c>
      <c r="F295" s="30" t="s">
        <v>80</v>
      </c>
      <c r="G295" s="30" t="s">
        <v>81</v>
      </c>
      <c r="H295" s="75">
        <v>1</v>
      </c>
    </row>
    <row r="296" spans="1:8">
      <c r="A296" s="43">
        <v>930</v>
      </c>
      <c r="B296" s="74">
        <v>46276</v>
      </c>
      <c r="C296" s="30" t="s">
        <v>1426</v>
      </c>
      <c r="D296" s="30" t="s">
        <v>1427</v>
      </c>
      <c r="E296" s="75">
        <v>16</v>
      </c>
      <c r="F296" s="30" t="s">
        <v>78</v>
      </c>
      <c r="G296" s="30" t="s">
        <v>79</v>
      </c>
      <c r="H296" s="75">
        <v>2</v>
      </c>
    </row>
    <row r="297" spans="1:8">
      <c r="A297" s="43">
        <v>930</v>
      </c>
      <c r="B297" s="74">
        <v>46276</v>
      </c>
      <c r="C297" s="30" t="s">
        <v>1428</v>
      </c>
      <c r="D297" s="30" t="s">
        <v>1429</v>
      </c>
      <c r="E297" s="75">
        <v>88</v>
      </c>
      <c r="F297" s="30" t="s">
        <v>80</v>
      </c>
      <c r="G297" s="30" t="s">
        <v>81</v>
      </c>
      <c r="H297" s="75">
        <v>1</v>
      </c>
    </row>
    <row r="298" spans="1:8">
      <c r="A298" s="43">
        <v>930</v>
      </c>
      <c r="B298" s="74">
        <v>46276</v>
      </c>
      <c r="C298" s="30" t="s">
        <v>1432</v>
      </c>
      <c r="D298" s="30" t="s">
        <v>1433</v>
      </c>
      <c r="E298" s="75">
        <v>112</v>
      </c>
      <c r="F298" s="30" t="s">
        <v>76</v>
      </c>
      <c r="G298" s="30" t="s">
        <v>77</v>
      </c>
      <c r="H298" s="75">
        <v>1</v>
      </c>
    </row>
    <row r="299" spans="1:8">
      <c r="A299" s="43">
        <v>930</v>
      </c>
      <c r="B299" s="74">
        <v>46276</v>
      </c>
      <c r="C299" s="30" t="s">
        <v>1434</v>
      </c>
      <c r="D299" s="30" t="s">
        <v>1435</v>
      </c>
      <c r="E299" s="75">
        <v>27</v>
      </c>
      <c r="F299" s="30" t="s">
        <v>53</v>
      </c>
      <c r="G299" s="30" t="s">
        <v>54</v>
      </c>
      <c r="H299" s="75">
        <v>1</v>
      </c>
    </row>
    <row r="300" spans="1:8">
      <c r="A300" s="43">
        <v>930</v>
      </c>
      <c r="B300" s="74">
        <v>46276</v>
      </c>
      <c r="C300" s="30" t="s">
        <v>1438</v>
      </c>
      <c r="D300" s="30" t="s">
        <v>1439</v>
      </c>
      <c r="E300" s="75">
        <v>68</v>
      </c>
      <c r="F300" s="30" t="s">
        <v>70</v>
      </c>
      <c r="G300" s="30" t="s">
        <v>71</v>
      </c>
      <c r="H300" s="75">
        <v>2</v>
      </c>
    </row>
    <row r="301" spans="1:8">
      <c r="A301" s="43">
        <v>930</v>
      </c>
      <c r="B301" s="74">
        <v>46276</v>
      </c>
      <c r="C301" s="30" t="s">
        <v>1440</v>
      </c>
      <c r="D301" s="30" t="s">
        <v>1441</v>
      </c>
      <c r="E301" s="75">
        <v>148</v>
      </c>
      <c r="F301" s="30" t="s">
        <v>70</v>
      </c>
      <c r="G301" s="30" t="s">
        <v>71</v>
      </c>
      <c r="H301" s="75">
        <v>2</v>
      </c>
    </row>
    <row r="302" spans="1:8">
      <c r="A302" s="43">
        <v>930</v>
      </c>
      <c r="B302" s="74">
        <v>46276</v>
      </c>
      <c r="C302" s="30" t="s">
        <v>1444</v>
      </c>
      <c r="D302" s="30" t="s">
        <v>1445</v>
      </c>
      <c r="E302" s="75">
        <v>34</v>
      </c>
      <c r="F302" s="30" t="s">
        <v>70</v>
      </c>
      <c r="G302" s="30" t="s">
        <v>71</v>
      </c>
      <c r="H302" s="75">
        <v>2</v>
      </c>
    </row>
    <row r="303" spans="1:8">
      <c r="A303" s="43">
        <v>930</v>
      </c>
      <c r="B303" s="74">
        <v>46276</v>
      </c>
      <c r="C303" s="30" t="s">
        <v>1446</v>
      </c>
      <c r="D303" s="30" t="s">
        <v>1447</v>
      </c>
      <c r="E303" s="75">
        <v>34</v>
      </c>
      <c r="F303" s="30" t="s">
        <v>53</v>
      </c>
      <c r="G303" s="30" t="s">
        <v>54</v>
      </c>
      <c r="H303" s="75">
        <v>1</v>
      </c>
    </row>
    <row r="304" spans="1:8">
      <c r="A304" s="43">
        <v>930</v>
      </c>
      <c r="B304" s="74">
        <v>46276</v>
      </c>
      <c r="C304" s="30" t="s">
        <v>1448</v>
      </c>
      <c r="D304" s="30" t="s">
        <v>1449</v>
      </c>
      <c r="E304" s="75">
        <v>21</v>
      </c>
      <c r="F304" s="30" t="s">
        <v>68</v>
      </c>
      <c r="G304" s="30" t="s">
        <v>69</v>
      </c>
      <c r="H304" s="75">
        <v>1</v>
      </c>
    </row>
    <row r="305" spans="1:8">
      <c r="A305" s="43">
        <v>930</v>
      </c>
      <c r="B305" s="74">
        <v>46276</v>
      </c>
      <c r="C305" s="30" t="s">
        <v>1452</v>
      </c>
      <c r="D305" s="30" t="s">
        <v>1453</v>
      </c>
      <c r="E305" s="75">
        <v>17</v>
      </c>
      <c r="F305" s="30" t="s">
        <v>70</v>
      </c>
      <c r="G305" s="30" t="s">
        <v>71</v>
      </c>
      <c r="H305" s="75">
        <v>2</v>
      </c>
    </row>
    <row r="306" spans="1:8">
      <c r="A306" s="43">
        <v>930</v>
      </c>
      <c r="B306" s="74">
        <v>46276</v>
      </c>
      <c r="C306" s="30" t="s">
        <v>1460</v>
      </c>
      <c r="D306" s="30" t="s">
        <v>1461</v>
      </c>
      <c r="E306" s="75">
        <v>1</v>
      </c>
      <c r="F306" s="30" t="s">
        <v>80</v>
      </c>
      <c r="G306" s="30" t="s">
        <v>81</v>
      </c>
      <c r="H306" s="75">
        <v>1</v>
      </c>
    </row>
    <row r="307" spans="1:8">
      <c r="A307" s="43">
        <v>930</v>
      </c>
      <c r="B307" s="74">
        <v>46276</v>
      </c>
      <c r="C307" s="30" t="s">
        <v>1464</v>
      </c>
      <c r="D307" s="30" t="s">
        <v>1465</v>
      </c>
      <c r="E307" s="75">
        <v>51</v>
      </c>
      <c r="F307" s="30" t="s">
        <v>70</v>
      </c>
      <c r="G307" s="30" t="s">
        <v>71</v>
      </c>
      <c r="H307" s="75">
        <v>2</v>
      </c>
    </row>
    <row r="308" spans="1:8">
      <c r="A308" s="43">
        <v>930</v>
      </c>
      <c r="B308" s="74">
        <v>46276</v>
      </c>
      <c r="C308" s="30" t="s">
        <v>1466</v>
      </c>
      <c r="D308" s="30" t="s">
        <v>1467</v>
      </c>
      <c r="E308" s="75">
        <v>29</v>
      </c>
      <c r="F308" s="30" t="s">
        <v>53</v>
      </c>
      <c r="G308" s="30" t="s">
        <v>54</v>
      </c>
      <c r="H308" s="75">
        <v>1</v>
      </c>
    </row>
    <row r="309" spans="1:8">
      <c r="A309" s="43">
        <v>930</v>
      </c>
      <c r="B309" s="74">
        <v>46276</v>
      </c>
      <c r="C309" s="30" t="s">
        <v>1470</v>
      </c>
      <c r="D309" s="30" t="s">
        <v>1471</v>
      </c>
      <c r="E309" s="75">
        <v>65</v>
      </c>
      <c r="F309" s="30" t="s">
        <v>70</v>
      </c>
      <c r="G309" s="30" t="s">
        <v>71</v>
      </c>
      <c r="H309" s="75">
        <v>2</v>
      </c>
    </row>
    <row r="310" spans="1:8">
      <c r="A310" s="43">
        <v>930</v>
      </c>
      <c r="B310" s="74">
        <v>46276</v>
      </c>
      <c r="C310" s="30" t="s">
        <v>1472</v>
      </c>
      <c r="D310" s="30" t="s">
        <v>1473</v>
      </c>
      <c r="E310" s="75">
        <v>12</v>
      </c>
      <c r="F310" s="30" t="s">
        <v>53</v>
      </c>
      <c r="G310" s="30" t="s">
        <v>54</v>
      </c>
      <c r="H310" s="75">
        <v>1</v>
      </c>
    </row>
    <row r="311" spans="1:8">
      <c r="A311" s="43">
        <v>930</v>
      </c>
      <c r="B311" s="74">
        <v>46276</v>
      </c>
      <c r="C311" s="30" t="s">
        <v>1476</v>
      </c>
      <c r="D311" s="30" t="s">
        <v>1477</v>
      </c>
      <c r="E311" s="75">
        <v>250</v>
      </c>
      <c r="F311" s="30" t="s">
        <v>80</v>
      </c>
      <c r="G311" s="30" t="s">
        <v>81</v>
      </c>
      <c r="H311" s="75">
        <v>1</v>
      </c>
    </row>
    <row r="312" spans="1:8">
      <c r="A312" s="43">
        <v>930</v>
      </c>
      <c r="B312" s="74">
        <v>46276</v>
      </c>
      <c r="C312" s="30" t="s">
        <v>1478</v>
      </c>
      <c r="D312" s="30" t="s">
        <v>1479</v>
      </c>
      <c r="E312" s="75">
        <v>10</v>
      </c>
      <c r="F312" s="30" t="s">
        <v>53</v>
      </c>
      <c r="G312" s="30" t="s">
        <v>54</v>
      </c>
      <c r="H312" s="75">
        <v>1</v>
      </c>
    </row>
    <row r="313" spans="1:8">
      <c r="A313" s="43">
        <v>930</v>
      </c>
      <c r="B313" s="74">
        <v>46276</v>
      </c>
      <c r="C313" s="30" t="s">
        <v>1480</v>
      </c>
      <c r="D313" s="30" t="s">
        <v>1481</v>
      </c>
      <c r="E313" s="75">
        <v>128</v>
      </c>
      <c r="F313" s="30" t="s">
        <v>76</v>
      </c>
      <c r="G313" s="30" t="s">
        <v>77</v>
      </c>
      <c r="H313" s="75">
        <v>1</v>
      </c>
    </row>
    <row r="314" spans="1:8">
      <c r="A314" s="43">
        <v>930</v>
      </c>
      <c r="B314" s="74">
        <v>46276</v>
      </c>
      <c r="C314" s="30" t="s">
        <v>1768</v>
      </c>
      <c r="D314" s="30" t="s">
        <v>1769</v>
      </c>
      <c r="E314" s="75">
        <v>13</v>
      </c>
      <c r="F314" s="30" t="s">
        <v>53</v>
      </c>
      <c r="G314" s="30" t="s">
        <v>54</v>
      </c>
      <c r="H314" s="75">
        <v>1</v>
      </c>
    </row>
    <row r="315" spans="1:8">
      <c r="A315" s="43">
        <v>930</v>
      </c>
      <c r="B315" s="74">
        <v>46276</v>
      </c>
      <c r="C315" s="30" t="s">
        <v>1490</v>
      </c>
      <c r="D315" s="30" t="s">
        <v>1491</v>
      </c>
      <c r="E315" s="75">
        <v>86</v>
      </c>
      <c r="F315" s="30" t="s">
        <v>78</v>
      </c>
      <c r="G315" s="30" t="s">
        <v>79</v>
      </c>
      <c r="H315" s="75">
        <v>2</v>
      </c>
    </row>
    <row r="316" spans="1:8">
      <c r="A316" s="43">
        <v>930</v>
      </c>
      <c r="B316" s="74">
        <v>46276</v>
      </c>
      <c r="C316" s="30" t="s">
        <v>1494</v>
      </c>
      <c r="D316" s="30" t="s">
        <v>1495</v>
      </c>
      <c r="E316" s="75">
        <v>31</v>
      </c>
      <c r="F316" s="30" t="s">
        <v>53</v>
      </c>
      <c r="G316" s="30" t="s">
        <v>54</v>
      </c>
      <c r="H316" s="75">
        <v>1</v>
      </c>
    </row>
    <row r="317" spans="1:8">
      <c r="A317" s="43">
        <v>930</v>
      </c>
      <c r="B317" s="74">
        <v>46276</v>
      </c>
      <c r="C317" s="30" t="s">
        <v>1500</v>
      </c>
      <c r="D317" s="30" t="s">
        <v>1501</v>
      </c>
      <c r="E317" s="75">
        <v>35</v>
      </c>
      <c r="F317" s="30" t="s">
        <v>53</v>
      </c>
      <c r="G317" s="30" t="s">
        <v>54</v>
      </c>
      <c r="H317" s="75">
        <v>1</v>
      </c>
    </row>
    <row r="318" spans="1:8">
      <c r="A318" s="43">
        <v>930</v>
      </c>
      <c r="B318" s="74">
        <v>46276</v>
      </c>
      <c r="C318" s="30" t="s">
        <v>1506</v>
      </c>
      <c r="D318" s="30" t="s">
        <v>1507</v>
      </c>
      <c r="E318" s="75">
        <v>87</v>
      </c>
      <c r="F318" s="30" t="s">
        <v>53</v>
      </c>
      <c r="G318" s="30" t="s">
        <v>54</v>
      </c>
      <c r="H318" s="75">
        <v>1</v>
      </c>
    </row>
    <row r="319" spans="1:8">
      <c r="A319" s="43">
        <v>930</v>
      </c>
      <c r="B319" s="74">
        <v>46276</v>
      </c>
      <c r="C319" s="30" t="s">
        <v>1514</v>
      </c>
      <c r="D319" s="30" t="s">
        <v>1515</v>
      </c>
      <c r="E319" s="75">
        <v>10</v>
      </c>
      <c r="F319" s="30" t="s">
        <v>68</v>
      </c>
      <c r="G319" s="30" t="s">
        <v>69</v>
      </c>
      <c r="H319" s="75">
        <v>1</v>
      </c>
    </row>
    <row r="320" spans="1:8">
      <c r="A320" s="43">
        <v>930</v>
      </c>
      <c r="B320" s="74">
        <v>46276</v>
      </c>
      <c r="C320" s="30" t="s">
        <v>1518</v>
      </c>
      <c r="D320" s="30" t="s">
        <v>1519</v>
      </c>
      <c r="E320" s="75">
        <v>5</v>
      </c>
      <c r="F320" s="30" t="s">
        <v>76</v>
      </c>
      <c r="G320" s="30" t="s">
        <v>77</v>
      </c>
      <c r="H320" s="75">
        <v>1</v>
      </c>
    </row>
    <row r="321" spans="1:8">
      <c r="A321" s="43">
        <v>930</v>
      </c>
      <c r="B321" s="74">
        <v>46276</v>
      </c>
      <c r="C321" s="30" t="s">
        <v>1522</v>
      </c>
      <c r="D321" s="30" t="s">
        <v>1523</v>
      </c>
      <c r="E321" s="75">
        <v>90</v>
      </c>
      <c r="F321" s="30" t="s">
        <v>53</v>
      </c>
      <c r="G321" s="30" t="s">
        <v>54</v>
      </c>
      <c r="H321" s="75">
        <v>1</v>
      </c>
    </row>
    <row r="322" spans="1:8">
      <c r="A322" s="43">
        <v>930</v>
      </c>
      <c r="B322" s="74">
        <v>46276</v>
      </c>
      <c r="C322" s="30" t="s">
        <v>1524</v>
      </c>
      <c r="D322" s="30" t="s">
        <v>1525</v>
      </c>
      <c r="E322" s="75">
        <v>81</v>
      </c>
      <c r="F322" s="30" t="s">
        <v>70</v>
      </c>
      <c r="G322" s="30" t="s">
        <v>71</v>
      </c>
      <c r="H322" s="75">
        <v>2</v>
      </c>
    </row>
    <row r="323" spans="1:8">
      <c r="A323" s="43">
        <v>930</v>
      </c>
      <c r="B323" s="74">
        <v>46276</v>
      </c>
      <c r="C323" s="30" t="s">
        <v>1528</v>
      </c>
      <c r="D323" s="30" t="s">
        <v>1529</v>
      </c>
      <c r="E323" s="75">
        <v>17</v>
      </c>
      <c r="F323" s="30" t="s">
        <v>53</v>
      </c>
      <c r="G323" s="30" t="s">
        <v>54</v>
      </c>
      <c r="H323" s="75">
        <v>1</v>
      </c>
    </row>
    <row r="324" spans="1:8">
      <c r="A324" s="43">
        <v>930</v>
      </c>
      <c r="B324" s="74">
        <v>46276</v>
      </c>
      <c r="C324" s="30" t="s">
        <v>1532</v>
      </c>
      <c r="D324" s="30" t="s">
        <v>1533</v>
      </c>
      <c r="E324" s="75">
        <v>127</v>
      </c>
      <c r="F324" s="30" t="s">
        <v>53</v>
      </c>
      <c r="G324" s="30" t="s">
        <v>54</v>
      </c>
      <c r="H324" s="75">
        <v>1</v>
      </c>
    </row>
    <row r="325" spans="1:8">
      <c r="A325" s="43">
        <v>930</v>
      </c>
      <c r="B325" s="74">
        <v>46276</v>
      </c>
      <c r="C325" s="30" t="s">
        <v>1534</v>
      </c>
      <c r="D325" s="30" t="s">
        <v>1535</v>
      </c>
      <c r="E325" s="75">
        <v>47</v>
      </c>
      <c r="F325" s="30" t="s">
        <v>68</v>
      </c>
      <c r="G325" s="30" t="s">
        <v>69</v>
      </c>
      <c r="H325" s="75">
        <v>1</v>
      </c>
    </row>
    <row r="326" spans="1:8">
      <c r="A326" s="43">
        <v>930</v>
      </c>
      <c r="B326" s="74">
        <v>46276</v>
      </c>
      <c r="C326" s="30" t="s">
        <v>1772</v>
      </c>
      <c r="D326" s="30" t="s">
        <v>1773</v>
      </c>
      <c r="E326" s="75">
        <v>23</v>
      </c>
      <c r="F326" s="30" t="s">
        <v>68</v>
      </c>
      <c r="G326" s="30" t="s">
        <v>69</v>
      </c>
      <c r="H326" s="75">
        <v>1</v>
      </c>
    </row>
    <row r="327" spans="1:8">
      <c r="A327" s="43">
        <v>930</v>
      </c>
      <c r="B327" s="74">
        <v>46276</v>
      </c>
      <c r="C327" s="30" t="s">
        <v>1552</v>
      </c>
      <c r="D327" s="30" t="s">
        <v>1553</v>
      </c>
      <c r="E327" s="75">
        <v>15</v>
      </c>
      <c r="F327" s="30" t="s">
        <v>70</v>
      </c>
      <c r="G327" s="30" t="s">
        <v>71</v>
      </c>
      <c r="H327" s="75">
        <v>2</v>
      </c>
    </row>
    <row r="328" spans="1:8">
      <c r="A328" s="43">
        <v>930</v>
      </c>
      <c r="B328" s="74">
        <v>46276</v>
      </c>
      <c r="C328" s="30" t="s">
        <v>1554</v>
      </c>
      <c r="D328" s="30" t="s">
        <v>1555</v>
      </c>
      <c r="E328" s="75">
        <v>11</v>
      </c>
      <c r="F328" s="30" t="s">
        <v>80</v>
      </c>
      <c r="G328" s="30" t="s">
        <v>81</v>
      </c>
      <c r="H328" s="75">
        <v>1</v>
      </c>
    </row>
    <row r="329" spans="1:8">
      <c r="A329" s="43">
        <v>930</v>
      </c>
      <c r="B329" s="74">
        <v>46276</v>
      </c>
      <c r="C329" s="30" t="s">
        <v>1556</v>
      </c>
      <c r="D329" s="30" t="s">
        <v>1557</v>
      </c>
      <c r="E329" s="75">
        <v>62</v>
      </c>
      <c r="F329" s="30" t="s">
        <v>53</v>
      </c>
      <c r="G329" s="30" t="s">
        <v>54</v>
      </c>
      <c r="H329" s="75">
        <v>1</v>
      </c>
    </row>
    <row r="330" spans="1:8">
      <c r="A330" s="43">
        <v>930</v>
      </c>
      <c r="B330" s="74">
        <v>46276</v>
      </c>
      <c r="C330" s="30" t="s">
        <v>1566</v>
      </c>
      <c r="D330" s="30" t="s">
        <v>1567</v>
      </c>
      <c r="E330" s="75">
        <v>9</v>
      </c>
      <c r="F330" s="30" t="s">
        <v>53</v>
      </c>
      <c r="G330" s="30" t="s">
        <v>54</v>
      </c>
      <c r="H330" s="75">
        <v>1</v>
      </c>
    </row>
    <row r="331" spans="1:8">
      <c r="A331" s="43">
        <v>930</v>
      </c>
      <c r="B331" s="74">
        <v>46276</v>
      </c>
      <c r="C331" s="30" t="s">
        <v>1572</v>
      </c>
      <c r="D331" s="30" t="s">
        <v>1573</v>
      </c>
      <c r="E331" s="75">
        <v>18</v>
      </c>
      <c r="F331" s="30" t="s">
        <v>53</v>
      </c>
      <c r="G331" s="30" t="s">
        <v>54</v>
      </c>
      <c r="H331" s="75">
        <v>1</v>
      </c>
    </row>
    <row r="332" spans="1:8">
      <c r="A332" s="43">
        <v>930</v>
      </c>
      <c r="B332" s="74">
        <v>46276</v>
      </c>
      <c r="C332" s="30" t="s">
        <v>1574</v>
      </c>
      <c r="D332" s="30" t="s">
        <v>1575</v>
      </c>
      <c r="E332" s="75">
        <v>53</v>
      </c>
      <c r="F332" s="30" t="s">
        <v>68</v>
      </c>
      <c r="G332" s="30" t="s">
        <v>69</v>
      </c>
      <c r="H332" s="75">
        <v>1</v>
      </c>
    </row>
    <row r="333" spans="1:8">
      <c r="A333" s="43">
        <v>930</v>
      </c>
      <c r="B333" s="74">
        <v>46276</v>
      </c>
      <c r="C333" s="30" t="s">
        <v>1578</v>
      </c>
      <c r="D333" s="30" t="s">
        <v>1579</v>
      </c>
      <c r="E333" s="75">
        <v>2</v>
      </c>
      <c r="F333" s="30" t="s">
        <v>76</v>
      </c>
      <c r="G333" s="30" t="s">
        <v>77</v>
      </c>
      <c r="H333" s="75">
        <v>1</v>
      </c>
    </row>
    <row r="334" spans="1:8">
      <c r="A334" s="43">
        <v>930</v>
      </c>
      <c r="B334" s="74">
        <v>46276</v>
      </c>
      <c r="C334" s="30" t="s">
        <v>1580</v>
      </c>
      <c r="D334" s="30" t="s">
        <v>1581</v>
      </c>
      <c r="E334" s="75">
        <v>85</v>
      </c>
      <c r="F334" s="30" t="s">
        <v>76</v>
      </c>
      <c r="G334" s="30" t="s">
        <v>77</v>
      </c>
      <c r="H334" s="75">
        <v>1</v>
      </c>
    </row>
    <row r="335" spans="1:8">
      <c r="A335" s="43">
        <v>930</v>
      </c>
      <c r="B335" s="74">
        <v>46276</v>
      </c>
      <c r="C335" s="30" t="s">
        <v>1582</v>
      </c>
      <c r="D335" s="30" t="s">
        <v>1583</v>
      </c>
      <c r="E335" s="75">
        <v>16</v>
      </c>
      <c r="F335" s="30" t="s">
        <v>53</v>
      </c>
      <c r="G335" s="30" t="s">
        <v>54</v>
      </c>
      <c r="H335" s="75">
        <v>1</v>
      </c>
    </row>
    <row r="336" spans="1:8">
      <c r="A336" s="43">
        <v>930</v>
      </c>
      <c r="B336" s="74">
        <v>46276</v>
      </c>
      <c r="C336" s="30" t="s">
        <v>1584</v>
      </c>
      <c r="D336" s="30" t="s">
        <v>1585</v>
      </c>
      <c r="E336" s="75">
        <v>58</v>
      </c>
      <c r="F336" s="30" t="s">
        <v>53</v>
      </c>
      <c r="G336" s="30" t="s">
        <v>54</v>
      </c>
      <c r="H336" s="75">
        <v>1</v>
      </c>
    </row>
    <row r="337" spans="1:8">
      <c r="A337" s="43">
        <v>930</v>
      </c>
      <c r="B337" s="74">
        <v>46276</v>
      </c>
      <c r="C337" s="30" t="s">
        <v>1588</v>
      </c>
      <c r="D337" s="30" t="s">
        <v>1589</v>
      </c>
      <c r="E337" s="75">
        <v>67</v>
      </c>
      <c r="F337" s="30" t="s">
        <v>53</v>
      </c>
      <c r="G337" s="30" t="s">
        <v>54</v>
      </c>
      <c r="H337" s="75">
        <v>1</v>
      </c>
    </row>
    <row r="338" spans="1:8">
      <c r="A338" s="43">
        <v>930</v>
      </c>
      <c r="B338" s="74">
        <v>46276</v>
      </c>
      <c r="C338" s="30" t="s">
        <v>1590</v>
      </c>
      <c r="D338" s="30" t="s">
        <v>1591</v>
      </c>
      <c r="E338" s="75">
        <v>82</v>
      </c>
      <c r="F338" s="30" t="s">
        <v>53</v>
      </c>
      <c r="G338" s="30" t="s">
        <v>54</v>
      </c>
      <c r="H338" s="75">
        <v>1</v>
      </c>
    </row>
    <row r="339" spans="1:8">
      <c r="A339" s="43">
        <v>930</v>
      </c>
      <c r="B339" s="74">
        <v>46276</v>
      </c>
      <c r="C339" s="30" t="s">
        <v>1592</v>
      </c>
      <c r="D339" s="30" t="s">
        <v>1593</v>
      </c>
      <c r="E339" s="75">
        <v>165</v>
      </c>
      <c r="F339" s="30" t="s">
        <v>80</v>
      </c>
      <c r="G339" s="30" t="s">
        <v>81</v>
      </c>
      <c r="H339" s="75">
        <v>1</v>
      </c>
    </row>
    <row r="340" spans="1:8">
      <c r="A340" s="43">
        <v>930</v>
      </c>
      <c r="B340" s="74">
        <v>46276</v>
      </c>
      <c r="C340" s="30" t="s">
        <v>1596</v>
      </c>
      <c r="D340" s="30" t="s">
        <v>1597</v>
      </c>
      <c r="E340" s="75">
        <v>22</v>
      </c>
      <c r="F340" s="30" t="s">
        <v>68</v>
      </c>
      <c r="G340" s="30" t="s">
        <v>69</v>
      </c>
      <c r="H340" s="75">
        <v>1</v>
      </c>
    </row>
    <row r="341" spans="1:8">
      <c r="A341" s="43">
        <v>930</v>
      </c>
      <c r="B341" s="74">
        <v>46276</v>
      </c>
      <c r="C341" s="30" t="s">
        <v>1598</v>
      </c>
      <c r="D341" s="30" t="s">
        <v>1599</v>
      </c>
      <c r="E341" s="75">
        <v>14</v>
      </c>
      <c r="F341" s="30" t="s">
        <v>53</v>
      </c>
      <c r="G341" s="30" t="s">
        <v>54</v>
      </c>
      <c r="H341" s="75">
        <v>1</v>
      </c>
    </row>
    <row r="342" spans="1:8">
      <c r="A342" s="43">
        <v>930</v>
      </c>
      <c r="B342" s="74">
        <v>46276</v>
      </c>
      <c r="C342" s="30" t="s">
        <v>1600</v>
      </c>
      <c r="D342" s="30" t="s">
        <v>1601</v>
      </c>
      <c r="E342" s="75">
        <v>17</v>
      </c>
      <c r="F342" s="30" t="s">
        <v>53</v>
      </c>
      <c r="G342" s="30" t="s">
        <v>54</v>
      </c>
      <c r="H342" s="75">
        <v>1</v>
      </c>
    </row>
    <row r="343" spans="1:8">
      <c r="A343" s="43">
        <v>930</v>
      </c>
      <c r="B343" s="74">
        <v>46276</v>
      </c>
      <c r="C343" s="30" t="s">
        <v>1606</v>
      </c>
      <c r="D343" s="30" t="s">
        <v>1607</v>
      </c>
      <c r="E343" s="75">
        <v>34</v>
      </c>
      <c r="F343" s="30" t="s">
        <v>53</v>
      </c>
      <c r="G343" s="30" t="s">
        <v>54</v>
      </c>
      <c r="H343" s="75">
        <v>1</v>
      </c>
    </row>
    <row r="344" spans="1:8">
      <c r="A344" s="43">
        <v>930</v>
      </c>
      <c r="B344" s="74">
        <v>46276</v>
      </c>
      <c r="C344" s="30" t="s">
        <v>1612</v>
      </c>
      <c r="D344" s="30" t="s">
        <v>1613</v>
      </c>
      <c r="E344" s="75">
        <v>100</v>
      </c>
      <c r="F344" s="30" t="s">
        <v>76</v>
      </c>
      <c r="G344" s="30" t="s">
        <v>77</v>
      </c>
      <c r="H344" s="75">
        <v>1</v>
      </c>
    </row>
    <row r="345" spans="1:8">
      <c r="A345" s="43">
        <v>930</v>
      </c>
      <c r="B345" s="74">
        <v>46276</v>
      </c>
      <c r="C345" s="30" t="s">
        <v>1614</v>
      </c>
      <c r="D345" s="30" t="s">
        <v>1615</v>
      </c>
      <c r="E345" s="75">
        <v>16</v>
      </c>
      <c r="F345" s="30" t="s">
        <v>53</v>
      </c>
      <c r="G345" s="30" t="s">
        <v>54</v>
      </c>
      <c r="H345" s="75">
        <v>1</v>
      </c>
    </row>
    <row r="346" spans="1:8">
      <c r="A346" s="43">
        <v>930</v>
      </c>
      <c r="B346" s="74">
        <v>46276</v>
      </c>
      <c r="C346" s="30" t="s">
        <v>1618</v>
      </c>
      <c r="D346" s="30" t="s">
        <v>1619</v>
      </c>
      <c r="E346" s="75">
        <v>7</v>
      </c>
      <c r="F346" s="30" t="s">
        <v>76</v>
      </c>
      <c r="G346" s="30" t="s">
        <v>77</v>
      </c>
      <c r="H346" s="75">
        <v>1</v>
      </c>
    </row>
    <row r="347" spans="1:8">
      <c r="A347" s="43">
        <v>930</v>
      </c>
      <c r="B347" s="74">
        <v>46276</v>
      </c>
      <c r="C347" s="30" t="s">
        <v>1620</v>
      </c>
      <c r="D347" s="30" t="s">
        <v>1621</v>
      </c>
      <c r="E347" s="75">
        <v>152</v>
      </c>
      <c r="F347" s="30" t="s">
        <v>53</v>
      </c>
      <c r="G347" s="30" t="s">
        <v>54</v>
      </c>
      <c r="H347" s="75">
        <v>1</v>
      </c>
    </row>
    <row r="348" spans="1:8">
      <c r="A348" s="43">
        <v>930</v>
      </c>
      <c r="B348" s="74">
        <v>46276</v>
      </c>
      <c r="C348" s="30" t="s">
        <v>1626</v>
      </c>
      <c r="D348" s="30" t="s">
        <v>1627</v>
      </c>
      <c r="E348" s="75">
        <v>128</v>
      </c>
      <c r="F348" s="30" t="s">
        <v>53</v>
      </c>
      <c r="G348" s="30" t="s">
        <v>54</v>
      </c>
      <c r="H348" s="75">
        <v>1</v>
      </c>
    </row>
    <row r="349" spans="1:8">
      <c r="A349" s="43">
        <v>930</v>
      </c>
      <c r="B349" s="74">
        <v>46276</v>
      </c>
      <c r="C349" s="30" t="s">
        <v>1636</v>
      </c>
      <c r="D349" s="30" t="s">
        <v>1637</v>
      </c>
      <c r="E349" s="75">
        <v>51</v>
      </c>
      <c r="F349" s="30" t="s">
        <v>80</v>
      </c>
      <c r="G349" s="30" t="s">
        <v>81</v>
      </c>
      <c r="H349" s="75">
        <v>1</v>
      </c>
    </row>
    <row r="350" spans="1:8">
      <c r="A350" s="43">
        <v>930</v>
      </c>
      <c r="B350" s="74">
        <v>46276</v>
      </c>
      <c r="C350" s="30" t="s">
        <v>1638</v>
      </c>
      <c r="D350" s="30" t="s">
        <v>1639</v>
      </c>
      <c r="E350" s="75">
        <v>30</v>
      </c>
      <c r="F350" s="30" t="s">
        <v>53</v>
      </c>
      <c r="G350" s="30" t="s">
        <v>54</v>
      </c>
      <c r="H350" s="75">
        <v>1</v>
      </c>
    </row>
    <row r="351" spans="1:8">
      <c r="A351" s="43">
        <v>930</v>
      </c>
      <c r="B351" s="74">
        <v>46276</v>
      </c>
      <c r="C351" s="30" t="s">
        <v>1640</v>
      </c>
      <c r="D351" s="30" t="s">
        <v>1641</v>
      </c>
      <c r="E351" s="75">
        <v>37</v>
      </c>
      <c r="F351" s="30" t="s">
        <v>68</v>
      </c>
      <c r="G351" s="30" t="s">
        <v>69</v>
      </c>
      <c r="H351" s="75">
        <v>1</v>
      </c>
    </row>
    <row r="352" spans="1:8">
      <c r="A352" s="43">
        <v>930</v>
      </c>
      <c r="B352" s="74">
        <v>46276</v>
      </c>
      <c r="C352" s="30" t="s">
        <v>1642</v>
      </c>
      <c r="D352" s="30" t="s">
        <v>1643</v>
      </c>
      <c r="E352" s="75">
        <v>63</v>
      </c>
      <c r="F352" s="30" t="s">
        <v>53</v>
      </c>
      <c r="G352" s="30" t="s">
        <v>54</v>
      </c>
      <c r="H352" s="75">
        <v>1</v>
      </c>
    </row>
    <row r="353" spans="1:8">
      <c r="A353" s="43">
        <v>930</v>
      </c>
      <c r="B353" s="74">
        <v>46276</v>
      </c>
      <c r="C353" s="30" t="s">
        <v>1644</v>
      </c>
      <c r="D353" s="30" t="s">
        <v>1645</v>
      </c>
      <c r="E353" s="75">
        <v>60</v>
      </c>
      <c r="F353" s="30" t="s">
        <v>68</v>
      </c>
      <c r="G353" s="30" t="s">
        <v>69</v>
      </c>
      <c r="H353" s="75">
        <v>1</v>
      </c>
    </row>
    <row r="354" spans="1:8">
      <c r="A354" s="43">
        <v>930</v>
      </c>
      <c r="B354" s="74">
        <v>46276</v>
      </c>
      <c r="C354" s="30" t="s">
        <v>1786</v>
      </c>
      <c r="D354" s="30" t="s">
        <v>1787</v>
      </c>
      <c r="E354" s="75">
        <v>57</v>
      </c>
      <c r="F354" s="30" t="s">
        <v>53</v>
      </c>
      <c r="G354" s="30" t="s">
        <v>54</v>
      </c>
      <c r="H354" s="75">
        <v>1</v>
      </c>
    </row>
    <row r="355" spans="1:8">
      <c r="A355" s="43">
        <v>930</v>
      </c>
      <c r="B355" s="74">
        <v>46276</v>
      </c>
      <c r="C355" s="30" t="s">
        <v>1646</v>
      </c>
      <c r="D355" s="30" t="s">
        <v>1647</v>
      </c>
      <c r="E355" s="75">
        <v>105</v>
      </c>
      <c r="F355" s="30" t="s">
        <v>53</v>
      </c>
      <c r="G355" s="30" t="s">
        <v>54</v>
      </c>
      <c r="H355" s="75">
        <v>1</v>
      </c>
    </row>
    <row r="356" spans="1:8">
      <c r="A356" s="43">
        <v>930</v>
      </c>
      <c r="B356" s="74">
        <v>46276</v>
      </c>
      <c r="C356" s="30" t="s">
        <v>1648</v>
      </c>
      <c r="D356" s="30" t="s">
        <v>1649</v>
      </c>
      <c r="E356" s="75">
        <v>18</v>
      </c>
      <c r="F356" s="30" t="s">
        <v>53</v>
      </c>
      <c r="G356" s="30" t="s">
        <v>54</v>
      </c>
      <c r="H356" s="75">
        <v>1</v>
      </c>
    </row>
    <row r="357" spans="1:8">
      <c r="A357" s="43">
        <v>930</v>
      </c>
      <c r="B357" s="74">
        <v>46276</v>
      </c>
      <c r="C357" s="30" t="s">
        <v>1650</v>
      </c>
      <c r="D357" s="30" t="s">
        <v>1651</v>
      </c>
      <c r="E357" s="75">
        <v>11</v>
      </c>
      <c r="F357" s="30" t="s">
        <v>70</v>
      </c>
      <c r="G357" s="30" t="s">
        <v>71</v>
      </c>
      <c r="H357" s="75">
        <v>2</v>
      </c>
    </row>
    <row r="358" spans="1:8">
      <c r="A358" s="43">
        <v>930</v>
      </c>
      <c r="B358" s="74">
        <v>46276</v>
      </c>
      <c r="C358" s="30" t="s">
        <v>1654</v>
      </c>
      <c r="D358" s="30" t="s">
        <v>1655</v>
      </c>
      <c r="E358" s="75">
        <v>84</v>
      </c>
      <c r="F358" s="30" t="s">
        <v>53</v>
      </c>
      <c r="G358" s="30" t="s">
        <v>54</v>
      </c>
      <c r="H358" s="75">
        <v>1</v>
      </c>
    </row>
    <row r="359" spans="1:8">
      <c r="A359" s="43">
        <v>930</v>
      </c>
      <c r="B359" s="74">
        <v>46276</v>
      </c>
      <c r="C359" s="30" t="s">
        <v>1662</v>
      </c>
      <c r="D359" s="30" t="s">
        <v>1663</v>
      </c>
      <c r="E359" s="75">
        <v>97</v>
      </c>
      <c r="F359" s="30" t="s">
        <v>53</v>
      </c>
      <c r="G359" s="30" t="s">
        <v>54</v>
      </c>
      <c r="H359" s="75">
        <v>1</v>
      </c>
    </row>
    <row r="360" spans="1:8">
      <c r="A360" s="43">
        <v>930</v>
      </c>
      <c r="B360" s="74">
        <v>46276</v>
      </c>
      <c r="C360" s="30" t="s">
        <v>1664</v>
      </c>
      <c r="D360" s="30" t="s">
        <v>1665</v>
      </c>
      <c r="E360" s="75">
        <v>84</v>
      </c>
      <c r="F360" s="30" t="s">
        <v>53</v>
      </c>
      <c r="G360" s="30" t="s">
        <v>54</v>
      </c>
      <c r="H360" s="75">
        <v>1</v>
      </c>
    </row>
    <row r="361" spans="1:8">
      <c r="A361" s="43">
        <v>930</v>
      </c>
      <c r="B361" s="74">
        <v>46276</v>
      </c>
      <c r="C361" s="30" t="s">
        <v>1670</v>
      </c>
      <c r="D361" s="30" t="s">
        <v>1671</v>
      </c>
      <c r="E361" s="75">
        <v>32</v>
      </c>
      <c r="F361" s="30" t="s">
        <v>53</v>
      </c>
      <c r="G361" s="30" t="s">
        <v>54</v>
      </c>
      <c r="H361" s="75">
        <v>1</v>
      </c>
    </row>
    <row r="362" spans="1:8">
      <c r="A362" s="43">
        <v>930</v>
      </c>
      <c r="B362" s="74">
        <v>46276</v>
      </c>
      <c r="C362" s="30" t="s">
        <v>1672</v>
      </c>
      <c r="D362" s="30" t="s">
        <v>1673</v>
      </c>
      <c r="E362" s="75">
        <v>97</v>
      </c>
      <c r="F362" s="30" t="s">
        <v>53</v>
      </c>
      <c r="G362" s="30" t="s">
        <v>54</v>
      </c>
      <c r="H362" s="75">
        <v>1</v>
      </c>
    </row>
    <row r="363" spans="1:8">
      <c r="A363" s="43">
        <v>930</v>
      </c>
      <c r="B363" s="74">
        <v>46276</v>
      </c>
      <c r="C363" s="30" t="s">
        <v>1788</v>
      </c>
      <c r="D363" s="30" t="s">
        <v>1789</v>
      </c>
      <c r="E363" s="75">
        <v>56</v>
      </c>
      <c r="F363" s="30" t="s">
        <v>53</v>
      </c>
      <c r="G363" s="30" t="s">
        <v>54</v>
      </c>
      <c r="H363" s="75">
        <v>1</v>
      </c>
    </row>
    <row r="364" spans="1:8">
      <c r="A364" s="43">
        <v>930</v>
      </c>
      <c r="B364" s="74">
        <v>46276</v>
      </c>
      <c r="C364" s="30" t="s">
        <v>4988</v>
      </c>
      <c r="D364" s="30" t="s">
        <v>4989</v>
      </c>
      <c r="E364" s="75">
        <v>264</v>
      </c>
      <c r="F364" s="30" t="s">
        <v>80</v>
      </c>
      <c r="G364" s="30" t="s">
        <v>81</v>
      </c>
      <c r="H364" s="75">
        <v>1</v>
      </c>
    </row>
    <row r="365" spans="1:8">
      <c r="A365" s="43">
        <v>930</v>
      </c>
      <c r="B365" s="74">
        <v>46276</v>
      </c>
      <c r="C365" s="30" t="s">
        <v>1674</v>
      </c>
      <c r="D365" s="30" t="s">
        <v>1675</v>
      </c>
      <c r="E365" s="75">
        <v>76</v>
      </c>
      <c r="F365" s="30" t="s">
        <v>53</v>
      </c>
      <c r="G365" s="30" t="s">
        <v>54</v>
      </c>
      <c r="H365" s="75">
        <v>1</v>
      </c>
    </row>
    <row r="366" spans="1:8">
      <c r="A366" s="43">
        <v>930</v>
      </c>
      <c r="B366" s="74">
        <v>46276</v>
      </c>
      <c r="C366" s="30" t="s">
        <v>1676</v>
      </c>
      <c r="D366" s="30" t="s">
        <v>1677</v>
      </c>
      <c r="E366" s="75">
        <v>71</v>
      </c>
      <c r="F366" s="30" t="s">
        <v>53</v>
      </c>
      <c r="G366" s="30" t="s">
        <v>54</v>
      </c>
      <c r="H366" s="75">
        <v>1</v>
      </c>
    </row>
    <row r="367" spans="1:8">
      <c r="A367" s="43">
        <v>930</v>
      </c>
      <c r="B367" s="74">
        <v>46276</v>
      </c>
      <c r="C367" s="30" t="s">
        <v>1678</v>
      </c>
      <c r="D367" s="30" t="s">
        <v>1679</v>
      </c>
      <c r="E367" s="75">
        <v>93</v>
      </c>
      <c r="F367" s="30" t="s">
        <v>78</v>
      </c>
      <c r="G367" s="30" t="s">
        <v>79</v>
      </c>
      <c r="H367" s="75">
        <v>2</v>
      </c>
    </row>
    <row r="368" spans="1:8">
      <c r="A368" s="43">
        <v>930</v>
      </c>
      <c r="B368" s="74">
        <v>46276</v>
      </c>
      <c r="C368" s="30" t="s">
        <v>4984</v>
      </c>
      <c r="D368" s="30" t="s">
        <v>4985</v>
      </c>
      <c r="E368" s="75">
        <v>37</v>
      </c>
      <c r="F368" s="30" t="s">
        <v>80</v>
      </c>
      <c r="G368" s="30" t="s">
        <v>81</v>
      </c>
      <c r="H368" s="75">
        <v>1</v>
      </c>
    </row>
    <row r="369" spans="1:8">
      <c r="A369" s="43">
        <v>930</v>
      </c>
      <c r="B369" s="74">
        <v>46276</v>
      </c>
      <c r="C369" s="30" t="s">
        <v>1686</v>
      </c>
      <c r="D369" s="30" t="s">
        <v>1687</v>
      </c>
      <c r="E369" s="75">
        <v>31</v>
      </c>
      <c r="F369" s="30" t="s">
        <v>53</v>
      </c>
      <c r="G369" s="30" t="s">
        <v>54</v>
      </c>
      <c r="H369" s="75">
        <v>1</v>
      </c>
    </row>
    <row r="370" spans="1:8">
      <c r="A370" s="43">
        <v>930</v>
      </c>
      <c r="B370" s="74">
        <v>46276</v>
      </c>
      <c r="C370" s="30" t="s">
        <v>4986</v>
      </c>
      <c r="D370" s="30" t="s">
        <v>4987</v>
      </c>
      <c r="E370" s="75">
        <v>104</v>
      </c>
      <c r="F370" s="30" t="s">
        <v>53</v>
      </c>
      <c r="G370" s="30" t="s">
        <v>54</v>
      </c>
      <c r="H370" s="75">
        <v>1</v>
      </c>
    </row>
    <row r="371" spans="1:8">
      <c r="A371" s="43">
        <v>930</v>
      </c>
      <c r="B371" s="74">
        <v>46276</v>
      </c>
      <c r="C371" s="30" t="s">
        <v>1794</v>
      </c>
      <c r="D371" s="30" t="s">
        <v>1795</v>
      </c>
      <c r="E371" s="75">
        <v>42</v>
      </c>
      <c r="F371" s="30" t="s">
        <v>53</v>
      </c>
      <c r="G371" s="30" t="s">
        <v>54</v>
      </c>
      <c r="H371" s="75">
        <v>1</v>
      </c>
    </row>
    <row r="372" spans="1:8">
      <c r="A372" s="43">
        <v>930</v>
      </c>
      <c r="B372" s="74">
        <v>46276</v>
      </c>
      <c r="C372" s="30" t="s">
        <v>1688</v>
      </c>
      <c r="D372" s="30" t="s">
        <v>1689</v>
      </c>
      <c r="E372" s="75">
        <v>49</v>
      </c>
      <c r="F372" s="30" t="s">
        <v>80</v>
      </c>
      <c r="G372" s="30" t="s">
        <v>81</v>
      </c>
      <c r="H372" s="75">
        <v>1</v>
      </c>
    </row>
    <row r="373" spans="1:8">
      <c r="A373" s="43">
        <v>930</v>
      </c>
      <c r="B373" s="74">
        <v>46276</v>
      </c>
      <c r="C373" s="30" t="s">
        <v>1690</v>
      </c>
      <c r="D373" s="30" t="s">
        <v>1691</v>
      </c>
      <c r="E373" s="75">
        <v>79</v>
      </c>
      <c r="F373" s="30" t="s">
        <v>80</v>
      </c>
      <c r="G373" s="30" t="s">
        <v>81</v>
      </c>
      <c r="H373" s="75">
        <v>1</v>
      </c>
    </row>
    <row r="374" spans="1:8">
      <c r="A374" s="43">
        <v>930</v>
      </c>
      <c r="B374" s="74">
        <v>46276</v>
      </c>
      <c r="C374" s="30" t="s">
        <v>1694</v>
      </c>
      <c r="D374" s="30" t="s">
        <v>1695</v>
      </c>
      <c r="E374" s="75">
        <v>40</v>
      </c>
      <c r="F374" s="30" t="s">
        <v>70</v>
      </c>
      <c r="G374" s="30" t="s">
        <v>71</v>
      </c>
      <c r="H374" s="75">
        <v>2</v>
      </c>
    </row>
    <row r="375" spans="1:8">
      <c r="A375" s="43">
        <v>930</v>
      </c>
      <c r="B375" s="74">
        <v>46276</v>
      </c>
      <c r="C375" s="30" t="s">
        <v>1702</v>
      </c>
      <c r="D375" s="30" t="s">
        <v>1703</v>
      </c>
      <c r="E375" s="75">
        <v>126</v>
      </c>
      <c r="F375" s="30" t="s">
        <v>70</v>
      </c>
      <c r="G375" s="30" t="s">
        <v>71</v>
      </c>
      <c r="H375" s="75">
        <v>2</v>
      </c>
    </row>
    <row r="376" spans="1:8">
      <c r="A376" s="43">
        <v>930</v>
      </c>
      <c r="B376" s="74">
        <v>46275</v>
      </c>
      <c r="C376" s="30" t="s">
        <v>3919</v>
      </c>
      <c r="D376" s="30" t="s">
        <v>3920</v>
      </c>
      <c r="E376" s="75">
        <v>36</v>
      </c>
      <c r="F376" s="30" t="s">
        <v>53</v>
      </c>
      <c r="G376" s="30" t="s">
        <v>54</v>
      </c>
      <c r="H376" s="75">
        <v>1</v>
      </c>
    </row>
    <row r="377" spans="1:8">
      <c r="A377" s="43">
        <v>930</v>
      </c>
      <c r="B377" s="74">
        <v>46275</v>
      </c>
      <c r="C377" s="30" t="s">
        <v>3923</v>
      </c>
      <c r="D377" s="30" t="s">
        <v>3924</v>
      </c>
      <c r="E377" s="75">
        <v>130</v>
      </c>
      <c r="F377" s="30" t="s">
        <v>53</v>
      </c>
      <c r="G377" s="30" t="s">
        <v>54</v>
      </c>
      <c r="H377" s="75">
        <v>1</v>
      </c>
    </row>
    <row r="378" spans="1:8">
      <c r="A378" s="43">
        <v>930</v>
      </c>
      <c r="B378" s="74">
        <v>46275</v>
      </c>
      <c r="C378" s="30" t="s">
        <v>4137</v>
      </c>
      <c r="D378" s="30" t="s">
        <v>4138</v>
      </c>
      <c r="E378" s="75">
        <v>163</v>
      </c>
      <c r="F378" s="30" t="s">
        <v>70</v>
      </c>
      <c r="G378" s="30" t="s">
        <v>71</v>
      </c>
      <c r="H378" s="75">
        <v>2</v>
      </c>
    </row>
    <row r="379" spans="1:8">
      <c r="A379" s="43">
        <v>930</v>
      </c>
      <c r="B379" s="74">
        <v>46275</v>
      </c>
      <c r="C379" s="30" t="s">
        <v>4147</v>
      </c>
      <c r="D379" s="30" t="s">
        <v>4148</v>
      </c>
      <c r="E379" s="75">
        <v>91</v>
      </c>
      <c r="F379" s="30" t="s">
        <v>70</v>
      </c>
      <c r="G379" s="30" t="s">
        <v>71</v>
      </c>
      <c r="H379" s="75">
        <v>2</v>
      </c>
    </row>
    <row r="380" spans="1:8">
      <c r="A380" s="43">
        <v>930</v>
      </c>
      <c r="B380" s="74">
        <v>46275</v>
      </c>
      <c r="C380" s="30" t="s">
        <v>4153</v>
      </c>
      <c r="D380" s="30" t="s">
        <v>4154</v>
      </c>
      <c r="E380" s="75">
        <v>24</v>
      </c>
      <c r="F380" s="30" t="s">
        <v>68</v>
      </c>
      <c r="G380" s="30" t="s">
        <v>69</v>
      </c>
      <c r="H380" s="75">
        <v>1</v>
      </c>
    </row>
    <row r="381" spans="1:8">
      <c r="A381" s="43">
        <v>930</v>
      </c>
      <c r="B381" s="74">
        <v>46275</v>
      </c>
      <c r="C381" s="30" t="s">
        <v>4185</v>
      </c>
      <c r="D381" s="30" t="s">
        <v>4186</v>
      </c>
      <c r="E381" s="75">
        <v>55</v>
      </c>
      <c r="F381" s="30" t="s">
        <v>53</v>
      </c>
      <c r="G381" s="30" t="s">
        <v>54</v>
      </c>
      <c r="H381" s="75">
        <v>1</v>
      </c>
    </row>
    <row r="382" spans="1:8">
      <c r="A382" s="43">
        <v>930</v>
      </c>
      <c r="B382" s="74">
        <v>46275</v>
      </c>
      <c r="C382" s="30" t="s">
        <v>4187</v>
      </c>
      <c r="D382" s="30" t="s">
        <v>4188</v>
      </c>
      <c r="E382" s="75">
        <v>47</v>
      </c>
      <c r="F382" s="30" t="s">
        <v>53</v>
      </c>
      <c r="G382" s="30" t="s">
        <v>54</v>
      </c>
      <c r="H382" s="75">
        <v>1</v>
      </c>
    </row>
    <row r="383" spans="1:8">
      <c r="A383" s="43">
        <v>930</v>
      </c>
      <c r="B383" s="74">
        <v>46275</v>
      </c>
      <c r="C383" s="30" t="s">
        <v>1350</v>
      </c>
      <c r="D383" s="30" t="s">
        <v>1351</v>
      </c>
      <c r="E383" s="75">
        <v>105</v>
      </c>
      <c r="F383" s="30" t="s">
        <v>80</v>
      </c>
      <c r="G383" s="30" t="s">
        <v>81</v>
      </c>
      <c r="H383" s="75">
        <v>1</v>
      </c>
    </row>
    <row r="384" spans="1:8">
      <c r="A384" s="43">
        <v>930</v>
      </c>
      <c r="B384" s="74">
        <v>46275</v>
      </c>
      <c r="C384" s="30" t="s">
        <v>1352</v>
      </c>
      <c r="D384" s="30" t="s">
        <v>1353</v>
      </c>
      <c r="E384" s="75">
        <v>19</v>
      </c>
      <c r="F384" s="30" t="s">
        <v>68</v>
      </c>
      <c r="G384" s="30" t="s">
        <v>69</v>
      </c>
      <c r="H384" s="75">
        <v>1</v>
      </c>
    </row>
    <row r="385" spans="1:8">
      <c r="A385" s="43">
        <v>930</v>
      </c>
      <c r="B385" s="74">
        <v>46275</v>
      </c>
      <c r="C385" s="30" t="s">
        <v>1354</v>
      </c>
      <c r="D385" s="30" t="s">
        <v>1355</v>
      </c>
      <c r="E385" s="75">
        <v>10</v>
      </c>
      <c r="F385" s="30" t="s">
        <v>70</v>
      </c>
      <c r="G385" s="30" t="s">
        <v>71</v>
      </c>
      <c r="H385" s="75">
        <v>2</v>
      </c>
    </row>
    <row r="386" spans="1:8">
      <c r="A386" s="43">
        <v>930</v>
      </c>
      <c r="B386" s="74">
        <v>46275</v>
      </c>
      <c r="C386" s="30" t="s">
        <v>1356</v>
      </c>
      <c r="D386" s="30" t="s">
        <v>1357</v>
      </c>
      <c r="E386" s="75">
        <v>51</v>
      </c>
      <c r="F386" s="30" t="s">
        <v>80</v>
      </c>
      <c r="G386" s="30" t="s">
        <v>81</v>
      </c>
      <c r="H386" s="75">
        <v>1</v>
      </c>
    </row>
    <row r="387" spans="1:8">
      <c r="A387" s="43">
        <v>930</v>
      </c>
      <c r="B387" s="74">
        <v>46275</v>
      </c>
      <c r="C387" s="30" t="s">
        <v>1358</v>
      </c>
      <c r="D387" s="30" t="s">
        <v>1359</v>
      </c>
      <c r="E387" s="75">
        <v>113</v>
      </c>
      <c r="F387" s="30" t="s">
        <v>70</v>
      </c>
      <c r="G387" s="30" t="s">
        <v>71</v>
      </c>
      <c r="H387" s="75">
        <v>2</v>
      </c>
    </row>
    <row r="388" spans="1:8">
      <c r="A388" s="43">
        <v>930</v>
      </c>
      <c r="B388" s="74">
        <v>46275</v>
      </c>
      <c r="C388" s="30" t="s">
        <v>1360</v>
      </c>
      <c r="D388" s="30" t="s">
        <v>1361</v>
      </c>
      <c r="E388" s="75">
        <v>13</v>
      </c>
      <c r="F388" s="30" t="s">
        <v>68</v>
      </c>
      <c r="G388" s="30" t="s">
        <v>69</v>
      </c>
      <c r="H388" s="75">
        <v>1</v>
      </c>
    </row>
    <row r="389" spans="1:8">
      <c r="A389" s="43">
        <v>930</v>
      </c>
      <c r="B389" s="74">
        <v>46275</v>
      </c>
      <c r="C389" s="30" t="s">
        <v>1362</v>
      </c>
      <c r="D389" s="30" t="s">
        <v>1363</v>
      </c>
      <c r="E389" s="75">
        <v>35</v>
      </c>
      <c r="F389" s="30" t="s">
        <v>53</v>
      </c>
      <c r="G389" s="30" t="s">
        <v>54</v>
      </c>
      <c r="H389" s="75">
        <v>1</v>
      </c>
    </row>
    <row r="390" spans="1:8">
      <c r="A390" s="43">
        <v>930</v>
      </c>
      <c r="B390" s="74">
        <v>46275</v>
      </c>
      <c r="C390" s="30" t="s">
        <v>1364</v>
      </c>
      <c r="D390" s="30" t="s">
        <v>1365</v>
      </c>
      <c r="E390" s="75">
        <v>103</v>
      </c>
      <c r="F390" s="30" t="s">
        <v>80</v>
      </c>
      <c r="G390" s="30" t="s">
        <v>81</v>
      </c>
      <c r="H390" s="75">
        <v>1</v>
      </c>
    </row>
    <row r="391" spans="1:8">
      <c r="A391" s="43">
        <v>930</v>
      </c>
      <c r="B391" s="74">
        <v>46275</v>
      </c>
      <c r="C391" s="30" t="s">
        <v>1366</v>
      </c>
      <c r="D391" s="30" t="s">
        <v>1367</v>
      </c>
      <c r="E391" s="75">
        <v>180</v>
      </c>
      <c r="F391" s="30" t="s">
        <v>70</v>
      </c>
      <c r="G391" s="30" t="s">
        <v>71</v>
      </c>
      <c r="H391" s="75">
        <v>2</v>
      </c>
    </row>
    <row r="392" spans="1:8">
      <c r="A392" s="43">
        <v>930</v>
      </c>
      <c r="B392" s="74">
        <v>46275</v>
      </c>
      <c r="C392" s="30" t="s">
        <v>1376</v>
      </c>
      <c r="D392" s="30" t="s">
        <v>1377</v>
      </c>
      <c r="E392" s="75">
        <v>72</v>
      </c>
      <c r="F392" s="30" t="s">
        <v>80</v>
      </c>
      <c r="G392" s="30" t="s">
        <v>81</v>
      </c>
      <c r="H392" s="75">
        <v>1</v>
      </c>
    </row>
    <row r="393" spans="1:8">
      <c r="A393" s="43">
        <v>930</v>
      </c>
      <c r="B393" s="74">
        <v>46275</v>
      </c>
      <c r="C393" s="30" t="s">
        <v>1380</v>
      </c>
      <c r="D393" s="30" t="s">
        <v>1381</v>
      </c>
      <c r="E393" s="75">
        <v>15</v>
      </c>
      <c r="F393" s="30" t="s">
        <v>53</v>
      </c>
      <c r="G393" s="30" t="s">
        <v>54</v>
      </c>
      <c r="H393" s="75">
        <v>1</v>
      </c>
    </row>
    <row r="394" spans="1:8">
      <c r="A394" s="43">
        <v>930</v>
      </c>
      <c r="B394" s="74">
        <v>46275</v>
      </c>
      <c r="C394" s="30" t="s">
        <v>1382</v>
      </c>
      <c r="D394" s="30" t="s">
        <v>1383</v>
      </c>
      <c r="E394" s="75">
        <v>91</v>
      </c>
      <c r="F394" s="30" t="s">
        <v>80</v>
      </c>
      <c r="G394" s="30" t="s">
        <v>81</v>
      </c>
      <c r="H394" s="75">
        <v>1</v>
      </c>
    </row>
    <row r="395" spans="1:8">
      <c r="A395" s="43">
        <v>930</v>
      </c>
      <c r="B395" s="74">
        <v>46275</v>
      </c>
      <c r="C395" s="30" t="s">
        <v>1384</v>
      </c>
      <c r="D395" s="30" t="s">
        <v>1385</v>
      </c>
      <c r="E395" s="75">
        <v>57</v>
      </c>
      <c r="F395" s="30" t="s">
        <v>70</v>
      </c>
      <c r="G395" s="30" t="s">
        <v>71</v>
      </c>
      <c r="H395" s="75">
        <v>2</v>
      </c>
    </row>
    <row r="396" spans="1:8">
      <c r="A396" s="43">
        <v>930</v>
      </c>
      <c r="B396" s="74">
        <v>46275</v>
      </c>
      <c r="C396" s="30" t="s">
        <v>1386</v>
      </c>
      <c r="D396" s="30" t="s">
        <v>1387</v>
      </c>
      <c r="E396" s="75">
        <v>50</v>
      </c>
      <c r="F396" s="30" t="s">
        <v>70</v>
      </c>
      <c r="G396" s="30" t="s">
        <v>71</v>
      </c>
      <c r="H396" s="75">
        <v>2</v>
      </c>
    </row>
    <row r="397" spans="1:8">
      <c r="A397" s="43">
        <v>930</v>
      </c>
      <c r="B397" s="74">
        <v>46275</v>
      </c>
      <c r="C397" s="30" t="s">
        <v>1388</v>
      </c>
      <c r="D397" s="30" t="s">
        <v>1389</v>
      </c>
      <c r="E397" s="75">
        <v>86</v>
      </c>
      <c r="F397" s="30" t="s">
        <v>68</v>
      </c>
      <c r="G397" s="30" t="s">
        <v>69</v>
      </c>
      <c r="H397" s="75">
        <v>1</v>
      </c>
    </row>
    <row r="398" spans="1:8">
      <c r="A398" s="43">
        <v>930</v>
      </c>
      <c r="B398" s="74">
        <v>46275</v>
      </c>
      <c r="C398" s="30" t="s">
        <v>1390</v>
      </c>
      <c r="D398" s="30" t="s">
        <v>1391</v>
      </c>
      <c r="E398" s="75">
        <v>60</v>
      </c>
      <c r="F398" s="30" t="s">
        <v>70</v>
      </c>
      <c r="G398" s="30" t="s">
        <v>71</v>
      </c>
      <c r="H398" s="75">
        <v>2</v>
      </c>
    </row>
    <row r="399" spans="1:8">
      <c r="A399" s="43">
        <v>930</v>
      </c>
      <c r="B399" s="74">
        <v>46275</v>
      </c>
      <c r="C399" s="30" t="s">
        <v>1396</v>
      </c>
      <c r="D399" s="30" t="s">
        <v>1397</v>
      </c>
      <c r="E399" s="75">
        <v>138</v>
      </c>
      <c r="F399" s="30" t="s">
        <v>70</v>
      </c>
      <c r="G399" s="30" t="s">
        <v>71</v>
      </c>
      <c r="H399" s="75">
        <v>2</v>
      </c>
    </row>
    <row r="400" spans="1:8">
      <c r="A400" s="43">
        <v>930</v>
      </c>
      <c r="B400" s="74">
        <v>46275</v>
      </c>
      <c r="C400" s="30" t="s">
        <v>1400</v>
      </c>
      <c r="D400" s="30" t="s">
        <v>1401</v>
      </c>
      <c r="E400" s="75">
        <v>25</v>
      </c>
      <c r="F400" s="30" t="s">
        <v>70</v>
      </c>
      <c r="G400" s="30" t="s">
        <v>71</v>
      </c>
      <c r="H400" s="75">
        <v>2</v>
      </c>
    </row>
    <row r="401" spans="1:8">
      <c r="A401" s="43">
        <v>930</v>
      </c>
      <c r="B401" s="74">
        <v>46275</v>
      </c>
      <c r="C401" s="30" t="s">
        <v>1402</v>
      </c>
      <c r="D401" s="30" t="s">
        <v>1403</v>
      </c>
      <c r="E401" s="75">
        <v>94</v>
      </c>
      <c r="F401" s="30" t="s">
        <v>70</v>
      </c>
      <c r="G401" s="30" t="s">
        <v>71</v>
      </c>
      <c r="H401" s="75">
        <v>2</v>
      </c>
    </row>
    <row r="402" spans="1:8">
      <c r="A402" s="43">
        <v>930</v>
      </c>
      <c r="B402" s="74">
        <v>46275</v>
      </c>
      <c r="C402" s="30" t="s">
        <v>1406</v>
      </c>
      <c r="D402" s="30" t="s">
        <v>1407</v>
      </c>
      <c r="E402" s="75">
        <v>163</v>
      </c>
      <c r="F402" s="30" t="s">
        <v>80</v>
      </c>
      <c r="G402" s="30" t="s">
        <v>81</v>
      </c>
      <c r="H402" s="75">
        <v>1</v>
      </c>
    </row>
    <row r="403" spans="1:8">
      <c r="A403" s="43">
        <v>930</v>
      </c>
      <c r="B403" s="74">
        <v>46275</v>
      </c>
      <c r="C403" s="30" t="s">
        <v>1408</v>
      </c>
      <c r="D403" s="30" t="s">
        <v>1409</v>
      </c>
      <c r="E403" s="75">
        <v>11</v>
      </c>
      <c r="F403" s="30" t="s">
        <v>70</v>
      </c>
      <c r="G403" s="30" t="s">
        <v>71</v>
      </c>
      <c r="H403" s="75">
        <v>2</v>
      </c>
    </row>
    <row r="404" spans="1:8">
      <c r="A404" s="43">
        <v>930</v>
      </c>
      <c r="B404" s="74">
        <v>46275</v>
      </c>
      <c r="C404" s="30" t="s">
        <v>1412</v>
      </c>
      <c r="D404" s="30" t="s">
        <v>1413</v>
      </c>
      <c r="E404" s="75">
        <v>6</v>
      </c>
      <c r="F404" s="30" t="s">
        <v>70</v>
      </c>
      <c r="G404" s="30" t="s">
        <v>71</v>
      </c>
      <c r="H404" s="75">
        <v>2</v>
      </c>
    </row>
    <row r="405" spans="1:8">
      <c r="A405" s="43">
        <v>930</v>
      </c>
      <c r="B405" s="74">
        <v>46275</v>
      </c>
      <c r="C405" s="30" t="s">
        <v>1414</v>
      </c>
      <c r="D405" s="30" t="s">
        <v>1415</v>
      </c>
      <c r="E405" s="75">
        <v>15</v>
      </c>
      <c r="F405" s="30" t="s">
        <v>53</v>
      </c>
      <c r="G405" s="30" t="s">
        <v>54</v>
      </c>
      <c r="H405" s="75">
        <v>1</v>
      </c>
    </row>
    <row r="406" spans="1:8">
      <c r="A406" s="43">
        <v>930</v>
      </c>
      <c r="B406" s="74">
        <v>46275</v>
      </c>
      <c r="C406" s="30" t="s">
        <v>1416</v>
      </c>
      <c r="D406" s="30" t="s">
        <v>1417</v>
      </c>
      <c r="E406" s="75">
        <v>27</v>
      </c>
      <c r="F406" s="30" t="s">
        <v>70</v>
      </c>
      <c r="G406" s="30" t="s">
        <v>71</v>
      </c>
      <c r="H406" s="75">
        <v>2</v>
      </c>
    </row>
    <row r="407" spans="1:8">
      <c r="A407" s="43">
        <v>930</v>
      </c>
      <c r="B407" s="74">
        <v>46275</v>
      </c>
      <c r="C407" s="30" t="s">
        <v>1424</v>
      </c>
      <c r="D407" s="30" t="s">
        <v>1425</v>
      </c>
      <c r="E407" s="75">
        <v>43</v>
      </c>
      <c r="F407" s="30" t="s">
        <v>80</v>
      </c>
      <c r="G407" s="30" t="s">
        <v>81</v>
      </c>
      <c r="H407" s="75">
        <v>1</v>
      </c>
    </row>
    <row r="408" spans="1:8">
      <c r="A408" s="43">
        <v>930</v>
      </c>
      <c r="B408" s="74">
        <v>46275</v>
      </c>
      <c r="C408" s="30" t="s">
        <v>1428</v>
      </c>
      <c r="D408" s="30" t="s">
        <v>1429</v>
      </c>
      <c r="E408" s="75">
        <v>91</v>
      </c>
      <c r="F408" s="30" t="s">
        <v>80</v>
      </c>
      <c r="G408" s="30" t="s">
        <v>81</v>
      </c>
      <c r="H408" s="75">
        <v>1</v>
      </c>
    </row>
    <row r="409" spans="1:8">
      <c r="A409" s="43">
        <v>930</v>
      </c>
      <c r="B409" s="74">
        <v>46275</v>
      </c>
      <c r="C409" s="30" t="s">
        <v>1432</v>
      </c>
      <c r="D409" s="30" t="s">
        <v>1433</v>
      </c>
      <c r="E409" s="75">
        <v>62</v>
      </c>
      <c r="F409" s="30" t="s">
        <v>63</v>
      </c>
      <c r="G409" s="30" t="s">
        <v>64</v>
      </c>
      <c r="H409" s="75">
        <v>2</v>
      </c>
    </row>
    <row r="410" spans="1:8">
      <c r="A410" s="43">
        <v>930</v>
      </c>
      <c r="B410" s="74">
        <v>46275</v>
      </c>
      <c r="C410" s="30" t="s">
        <v>1438</v>
      </c>
      <c r="D410" s="30" t="s">
        <v>1439</v>
      </c>
      <c r="E410" s="75">
        <v>93</v>
      </c>
      <c r="F410" s="30" t="s">
        <v>70</v>
      </c>
      <c r="G410" s="30" t="s">
        <v>71</v>
      </c>
      <c r="H410" s="75">
        <v>2</v>
      </c>
    </row>
    <row r="411" spans="1:8">
      <c r="A411" s="43">
        <v>930</v>
      </c>
      <c r="B411" s="74">
        <v>46275</v>
      </c>
      <c r="C411" s="30" t="s">
        <v>1440</v>
      </c>
      <c r="D411" s="30" t="s">
        <v>1441</v>
      </c>
      <c r="E411" s="75">
        <v>165</v>
      </c>
      <c r="F411" s="30" t="s">
        <v>70</v>
      </c>
      <c r="G411" s="30" t="s">
        <v>71</v>
      </c>
      <c r="H411" s="75">
        <v>2</v>
      </c>
    </row>
    <row r="412" spans="1:8">
      <c r="A412" s="43">
        <v>930</v>
      </c>
      <c r="B412" s="74">
        <v>46275</v>
      </c>
      <c r="C412" s="30" t="s">
        <v>1444</v>
      </c>
      <c r="D412" s="30" t="s">
        <v>1445</v>
      </c>
      <c r="E412" s="75">
        <v>55</v>
      </c>
      <c r="F412" s="30" t="s">
        <v>70</v>
      </c>
      <c r="G412" s="30" t="s">
        <v>71</v>
      </c>
      <c r="H412" s="75">
        <v>2</v>
      </c>
    </row>
    <row r="413" spans="1:8">
      <c r="A413" s="43">
        <v>930</v>
      </c>
      <c r="B413" s="74">
        <v>46275</v>
      </c>
      <c r="C413" s="30" t="s">
        <v>1446</v>
      </c>
      <c r="D413" s="30" t="s">
        <v>1447</v>
      </c>
      <c r="E413" s="75">
        <v>52</v>
      </c>
      <c r="F413" s="30" t="s">
        <v>53</v>
      </c>
      <c r="G413" s="30" t="s">
        <v>54</v>
      </c>
      <c r="H413" s="75">
        <v>1</v>
      </c>
    </row>
    <row r="414" spans="1:8">
      <c r="A414" s="43">
        <v>930</v>
      </c>
      <c r="B414" s="74">
        <v>46275</v>
      </c>
      <c r="C414" s="30" t="s">
        <v>1448</v>
      </c>
      <c r="D414" s="30" t="s">
        <v>1449</v>
      </c>
      <c r="E414" s="75">
        <v>31</v>
      </c>
      <c r="F414" s="30" t="s">
        <v>68</v>
      </c>
      <c r="G414" s="30" t="s">
        <v>69</v>
      </c>
      <c r="H414" s="75">
        <v>1</v>
      </c>
    </row>
    <row r="415" spans="1:8">
      <c r="A415" s="43">
        <v>930</v>
      </c>
      <c r="B415" s="74">
        <v>46275</v>
      </c>
      <c r="C415" s="30" t="s">
        <v>1450</v>
      </c>
      <c r="D415" s="30" t="s">
        <v>1451</v>
      </c>
      <c r="E415" s="75">
        <v>21</v>
      </c>
      <c r="F415" s="30" t="s">
        <v>53</v>
      </c>
      <c r="G415" s="30" t="s">
        <v>54</v>
      </c>
      <c r="H415" s="75">
        <v>1</v>
      </c>
    </row>
    <row r="416" spans="1:8">
      <c r="A416" s="43">
        <v>930</v>
      </c>
      <c r="B416" s="74">
        <v>46275</v>
      </c>
      <c r="C416" s="30" t="s">
        <v>1452</v>
      </c>
      <c r="D416" s="30" t="s">
        <v>1453</v>
      </c>
      <c r="E416" s="75">
        <v>51</v>
      </c>
      <c r="F416" s="30" t="s">
        <v>70</v>
      </c>
      <c r="G416" s="30" t="s">
        <v>71</v>
      </c>
      <c r="H416" s="75">
        <v>2</v>
      </c>
    </row>
    <row r="417" spans="1:8">
      <c r="A417" s="43">
        <v>930</v>
      </c>
      <c r="B417" s="74">
        <v>46275</v>
      </c>
      <c r="C417" s="30" t="s">
        <v>1456</v>
      </c>
      <c r="D417" s="30" t="s">
        <v>1457</v>
      </c>
      <c r="E417" s="75">
        <v>3</v>
      </c>
      <c r="F417" s="30" t="s">
        <v>74</v>
      </c>
      <c r="G417" s="30" t="s">
        <v>75</v>
      </c>
      <c r="H417" s="75">
        <v>2</v>
      </c>
    </row>
    <row r="418" spans="1:8">
      <c r="A418" s="43">
        <v>930</v>
      </c>
      <c r="B418" s="74">
        <v>46275</v>
      </c>
      <c r="C418" s="30" t="s">
        <v>1458</v>
      </c>
      <c r="D418" s="30" t="s">
        <v>1459</v>
      </c>
      <c r="E418" s="75">
        <v>70</v>
      </c>
      <c r="F418" s="30" t="s">
        <v>80</v>
      </c>
      <c r="G418" s="30" t="s">
        <v>81</v>
      </c>
      <c r="H418" s="75">
        <v>1</v>
      </c>
    </row>
    <row r="419" spans="1:8">
      <c r="A419" s="43">
        <v>930</v>
      </c>
      <c r="B419" s="74">
        <v>46275</v>
      </c>
      <c r="C419" s="30" t="s">
        <v>1460</v>
      </c>
      <c r="D419" s="30" t="s">
        <v>1461</v>
      </c>
      <c r="E419" s="75">
        <v>2</v>
      </c>
      <c r="F419" s="30" t="s">
        <v>80</v>
      </c>
      <c r="G419" s="30" t="s">
        <v>81</v>
      </c>
      <c r="H419" s="75">
        <v>1</v>
      </c>
    </row>
    <row r="420" spans="1:8">
      <c r="A420" s="43">
        <v>930</v>
      </c>
      <c r="B420" s="74">
        <v>46275</v>
      </c>
      <c r="C420" s="30" t="s">
        <v>1464</v>
      </c>
      <c r="D420" s="30" t="s">
        <v>1465</v>
      </c>
      <c r="E420" s="75">
        <v>57</v>
      </c>
      <c r="F420" s="30" t="s">
        <v>70</v>
      </c>
      <c r="G420" s="30" t="s">
        <v>71</v>
      </c>
      <c r="H420" s="75">
        <v>2</v>
      </c>
    </row>
    <row r="421" spans="1:8">
      <c r="A421" s="43">
        <v>930</v>
      </c>
      <c r="B421" s="74">
        <v>46275</v>
      </c>
      <c r="C421" s="30" t="s">
        <v>1466</v>
      </c>
      <c r="D421" s="30" t="s">
        <v>1467</v>
      </c>
      <c r="E421" s="75">
        <v>19</v>
      </c>
      <c r="F421" s="30" t="s">
        <v>53</v>
      </c>
      <c r="G421" s="30" t="s">
        <v>54</v>
      </c>
      <c r="H421" s="75">
        <v>1</v>
      </c>
    </row>
    <row r="422" spans="1:8">
      <c r="A422" s="43">
        <v>930</v>
      </c>
      <c r="B422" s="74">
        <v>46275</v>
      </c>
      <c r="C422" s="30" t="s">
        <v>1470</v>
      </c>
      <c r="D422" s="30" t="s">
        <v>1471</v>
      </c>
      <c r="E422" s="75">
        <v>60</v>
      </c>
      <c r="F422" s="30" t="s">
        <v>70</v>
      </c>
      <c r="G422" s="30" t="s">
        <v>71</v>
      </c>
      <c r="H422" s="75">
        <v>2</v>
      </c>
    </row>
    <row r="423" spans="1:8">
      <c r="A423" s="43">
        <v>930</v>
      </c>
      <c r="B423" s="74">
        <v>46275</v>
      </c>
      <c r="C423" s="30" t="s">
        <v>1472</v>
      </c>
      <c r="D423" s="30" t="s">
        <v>1473</v>
      </c>
      <c r="E423" s="75">
        <v>63</v>
      </c>
      <c r="F423" s="30" t="s">
        <v>53</v>
      </c>
      <c r="G423" s="30" t="s">
        <v>54</v>
      </c>
      <c r="H423" s="75">
        <v>1</v>
      </c>
    </row>
    <row r="424" spans="1:8">
      <c r="A424" s="43">
        <v>930</v>
      </c>
      <c r="B424" s="74">
        <v>46275</v>
      </c>
      <c r="C424" s="30" t="s">
        <v>1476</v>
      </c>
      <c r="D424" s="30" t="s">
        <v>1477</v>
      </c>
      <c r="E424" s="75">
        <v>74</v>
      </c>
      <c r="F424" s="30" t="s">
        <v>80</v>
      </c>
      <c r="G424" s="30" t="s">
        <v>81</v>
      </c>
      <c r="H424" s="75">
        <v>1</v>
      </c>
    </row>
    <row r="425" spans="1:8">
      <c r="A425" s="43">
        <v>930</v>
      </c>
      <c r="B425" s="74">
        <v>46275</v>
      </c>
      <c r="C425" s="30" t="s">
        <v>1478</v>
      </c>
      <c r="D425" s="30" t="s">
        <v>1479</v>
      </c>
      <c r="E425" s="75">
        <v>45</v>
      </c>
      <c r="F425" s="30" t="s">
        <v>53</v>
      </c>
      <c r="G425" s="30" t="s">
        <v>54</v>
      </c>
      <c r="H425" s="75">
        <v>1</v>
      </c>
    </row>
    <row r="426" spans="1:8">
      <c r="A426" s="43">
        <v>930</v>
      </c>
      <c r="B426" s="74">
        <v>46275</v>
      </c>
      <c r="C426" s="30" t="s">
        <v>1486</v>
      </c>
      <c r="D426" s="30" t="s">
        <v>1487</v>
      </c>
      <c r="E426" s="75">
        <v>12</v>
      </c>
      <c r="F426" s="30" t="s">
        <v>53</v>
      </c>
      <c r="G426" s="30" t="s">
        <v>54</v>
      </c>
      <c r="H426" s="75">
        <v>1</v>
      </c>
    </row>
    <row r="427" spans="1:8">
      <c r="A427" s="43">
        <v>930</v>
      </c>
      <c r="B427" s="74">
        <v>46275</v>
      </c>
      <c r="C427" s="30" t="s">
        <v>1490</v>
      </c>
      <c r="D427" s="30" t="s">
        <v>1491</v>
      </c>
      <c r="E427" s="75">
        <v>114</v>
      </c>
      <c r="F427" s="30" t="s">
        <v>78</v>
      </c>
      <c r="G427" s="30" t="s">
        <v>79</v>
      </c>
      <c r="H427" s="75">
        <v>2</v>
      </c>
    </row>
    <row r="428" spans="1:8">
      <c r="A428" s="43">
        <v>930</v>
      </c>
      <c r="B428" s="74">
        <v>46275</v>
      </c>
      <c r="C428" s="30" t="s">
        <v>1500</v>
      </c>
      <c r="D428" s="30" t="s">
        <v>1501</v>
      </c>
      <c r="E428" s="75">
        <v>31</v>
      </c>
      <c r="F428" s="30" t="s">
        <v>53</v>
      </c>
      <c r="G428" s="30" t="s">
        <v>54</v>
      </c>
      <c r="H428" s="75">
        <v>1</v>
      </c>
    </row>
    <row r="429" spans="1:8">
      <c r="A429" s="43">
        <v>930</v>
      </c>
      <c r="B429" s="74">
        <v>46275</v>
      </c>
      <c r="C429" s="30" t="s">
        <v>1514</v>
      </c>
      <c r="D429" s="30" t="s">
        <v>1515</v>
      </c>
      <c r="E429" s="75">
        <v>20</v>
      </c>
      <c r="F429" s="30" t="s">
        <v>68</v>
      </c>
      <c r="G429" s="30" t="s">
        <v>69</v>
      </c>
      <c r="H429" s="75">
        <v>1</v>
      </c>
    </row>
    <row r="430" spans="1:8">
      <c r="A430" s="43">
        <v>930</v>
      </c>
      <c r="B430" s="74">
        <v>46275</v>
      </c>
      <c r="C430" s="30" t="s">
        <v>1518</v>
      </c>
      <c r="D430" s="30" t="s">
        <v>1519</v>
      </c>
      <c r="E430" s="75">
        <v>4</v>
      </c>
      <c r="F430" s="30" t="s">
        <v>76</v>
      </c>
      <c r="G430" s="30" t="s">
        <v>77</v>
      </c>
      <c r="H430" s="75">
        <v>1</v>
      </c>
    </row>
    <row r="431" spans="1:8">
      <c r="A431" s="43">
        <v>930</v>
      </c>
      <c r="B431" s="74">
        <v>46275</v>
      </c>
      <c r="C431" s="30" t="s">
        <v>1524</v>
      </c>
      <c r="D431" s="30" t="s">
        <v>1525</v>
      </c>
      <c r="E431" s="75">
        <v>58</v>
      </c>
      <c r="F431" s="30" t="s">
        <v>70</v>
      </c>
      <c r="G431" s="30" t="s">
        <v>71</v>
      </c>
      <c r="H431" s="75">
        <v>2</v>
      </c>
    </row>
    <row r="432" spans="1:8">
      <c r="A432" s="43">
        <v>930</v>
      </c>
      <c r="B432" s="74">
        <v>46275</v>
      </c>
      <c r="C432" s="30" t="s">
        <v>1528</v>
      </c>
      <c r="D432" s="30" t="s">
        <v>1529</v>
      </c>
      <c r="E432" s="75">
        <v>58</v>
      </c>
      <c r="F432" s="30" t="s">
        <v>53</v>
      </c>
      <c r="G432" s="30" t="s">
        <v>54</v>
      </c>
      <c r="H432" s="75">
        <v>1</v>
      </c>
    </row>
    <row r="433" spans="1:8">
      <c r="A433" s="43">
        <v>930</v>
      </c>
      <c r="B433" s="74">
        <v>46275</v>
      </c>
      <c r="C433" s="30" t="s">
        <v>1532</v>
      </c>
      <c r="D433" s="30" t="s">
        <v>1533</v>
      </c>
      <c r="E433" s="75">
        <v>119</v>
      </c>
      <c r="F433" s="30" t="s">
        <v>63</v>
      </c>
      <c r="G433" s="30" t="s">
        <v>64</v>
      </c>
      <c r="H433" s="75">
        <v>2</v>
      </c>
    </row>
    <row r="434" spans="1:8">
      <c r="A434" s="43">
        <v>930</v>
      </c>
      <c r="B434" s="74">
        <v>46275</v>
      </c>
      <c r="C434" s="30" t="s">
        <v>1534</v>
      </c>
      <c r="D434" s="30" t="s">
        <v>1535</v>
      </c>
      <c r="E434" s="75">
        <v>27</v>
      </c>
      <c r="F434" s="30" t="s">
        <v>68</v>
      </c>
      <c r="G434" s="30" t="s">
        <v>69</v>
      </c>
      <c r="H434" s="75">
        <v>1</v>
      </c>
    </row>
    <row r="435" spans="1:8">
      <c r="A435" s="43">
        <v>930</v>
      </c>
      <c r="B435" s="74">
        <v>46275</v>
      </c>
      <c r="C435" s="30" t="s">
        <v>1540</v>
      </c>
      <c r="D435" s="30" t="s">
        <v>1541</v>
      </c>
      <c r="E435" s="75">
        <v>198</v>
      </c>
      <c r="F435" s="30" t="s">
        <v>76</v>
      </c>
      <c r="G435" s="30" t="s">
        <v>77</v>
      </c>
      <c r="H435" s="75">
        <v>1</v>
      </c>
    </row>
    <row r="436" spans="1:8">
      <c r="A436" s="43">
        <v>930</v>
      </c>
      <c r="B436" s="74">
        <v>46275</v>
      </c>
      <c r="C436" s="30" t="s">
        <v>1546</v>
      </c>
      <c r="D436" s="30" t="s">
        <v>1547</v>
      </c>
      <c r="E436" s="75">
        <v>76</v>
      </c>
      <c r="F436" s="30" t="s">
        <v>53</v>
      </c>
      <c r="G436" s="30" t="s">
        <v>54</v>
      </c>
      <c r="H436" s="75">
        <v>1</v>
      </c>
    </row>
    <row r="437" spans="1:8">
      <c r="A437" s="43">
        <v>930</v>
      </c>
      <c r="B437" s="74">
        <v>46275</v>
      </c>
      <c r="C437" s="30" t="s">
        <v>1548</v>
      </c>
      <c r="D437" s="30" t="s">
        <v>1549</v>
      </c>
      <c r="E437" s="75">
        <v>40</v>
      </c>
      <c r="F437" s="30" t="s">
        <v>70</v>
      </c>
      <c r="G437" s="30" t="s">
        <v>71</v>
      </c>
      <c r="H437" s="75">
        <v>2</v>
      </c>
    </row>
    <row r="438" spans="1:8">
      <c r="A438" s="43">
        <v>930</v>
      </c>
      <c r="B438" s="74">
        <v>46275</v>
      </c>
      <c r="C438" s="30" t="s">
        <v>1552</v>
      </c>
      <c r="D438" s="30" t="s">
        <v>1553</v>
      </c>
      <c r="E438" s="75">
        <v>25</v>
      </c>
      <c r="F438" s="30" t="s">
        <v>70</v>
      </c>
      <c r="G438" s="30" t="s">
        <v>71</v>
      </c>
      <c r="H438" s="75">
        <v>2</v>
      </c>
    </row>
    <row r="439" spans="1:8">
      <c r="A439" s="43">
        <v>930</v>
      </c>
      <c r="B439" s="74">
        <v>46275</v>
      </c>
      <c r="C439" s="30" t="s">
        <v>1554</v>
      </c>
      <c r="D439" s="30" t="s">
        <v>1555</v>
      </c>
      <c r="E439" s="75">
        <v>93</v>
      </c>
      <c r="F439" s="30" t="s">
        <v>80</v>
      </c>
      <c r="G439" s="30" t="s">
        <v>81</v>
      </c>
      <c r="H439" s="75">
        <v>1</v>
      </c>
    </row>
    <row r="440" spans="1:8">
      <c r="A440" s="43">
        <v>930</v>
      </c>
      <c r="B440" s="74">
        <v>46275</v>
      </c>
      <c r="C440" s="30" t="s">
        <v>1556</v>
      </c>
      <c r="D440" s="30" t="s">
        <v>1557</v>
      </c>
      <c r="E440" s="75">
        <v>56</v>
      </c>
      <c r="F440" s="30" t="s">
        <v>53</v>
      </c>
      <c r="G440" s="30" t="s">
        <v>54</v>
      </c>
      <c r="H440" s="75">
        <v>1</v>
      </c>
    </row>
    <row r="441" spans="1:8">
      <c r="A441" s="43">
        <v>930</v>
      </c>
      <c r="B441" s="74">
        <v>46275</v>
      </c>
      <c r="C441" s="30" t="s">
        <v>1562</v>
      </c>
      <c r="D441" s="30" t="s">
        <v>1563</v>
      </c>
      <c r="E441" s="75">
        <v>46</v>
      </c>
      <c r="F441" s="30" t="s">
        <v>53</v>
      </c>
      <c r="G441" s="30" t="s">
        <v>54</v>
      </c>
      <c r="H441" s="75">
        <v>1</v>
      </c>
    </row>
    <row r="442" spans="1:8">
      <c r="A442" s="43">
        <v>930</v>
      </c>
      <c r="B442" s="74">
        <v>46275</v>
      </c>
      <c r="C442" s="30" t="s">
        <v>1566</v>
      </c>
      <c r="D442" s="30" t="s">
        <v>1567</v>
      </c>
      <c r="E442" s="75">
        <v>52</v>
      </c>
      <c r="F442" s="30" t="s">
        <v>53</v>
      </c>
      <c r="G442" s="30" t="s">
        <v>54</v>
      </c>
      <c r="H442" s="75">
        <v>1</v>
      </c>
    </row>
    <row r="443" spans="1:8">
      <c r="A443" s="43">
        <v>930</v>
      </c>
      <c r="B443" s="74">
        <v>46275</v>
      </c>
      <c r="C443" s="30" t="s">
        <v>1578</v>
      </c>
      <c r="D443" s="30" t="s">
        <v>1579</v>
      </c>
      <c r="E443" s="75">
        <v>6</v>
      </c>
      <c r="F443" s="30" t="s">
        <v>76</v>
      </c>
      <c r="G443" s="30" t="s">
        <v>77</v>
      </c>
      <c r="H443" s="75">
        <v>1</v>
      </c>
    </row>
    <row r="444" spans="1:8">
      <c r="A444" s="43">
        <v>930</v>
      </c>
      <c r="B444" s="74">
        <v>46275</v>
      </c>
      <c r="C444" s="30" t="s">
        <v>1580</v>
      </c>
      <c r="D444" s="30" t="s">
        <v>1581</v>
      </c>
      <c r="E444" s="75">
        <v>90</v>
      </c>
      <c r="F444" s="30" t="s">
        <v>76</v>
      </c>
      <c r="G444" s="30" t="s">
        <v>77</v>
      </c>
      <c r="H444" s="75">
        <v>1</v>
      </c>
    </row>
    <row r="445" spans="1:8">
      <c r="A445" s="43">
        <v>930</v>
      </c>
      <c r="B445" s="74">
        <v>46275</v>
      </c>
      <c r="C445" s="30" t="s">
        <v>1582</v>
      </c>
      <c r="D445" s="30" t="s">
        <v>1583</v>
      </c>
      <c r="E445" s="75">
        <v>35</v>
      </c>
      <c r="F445" s="30" t="s">
        <v>53</v>
      </c>
      <c r="G445" s="30" t="s">
        <v>54</v>
      </c>
      <c r="H445" s="75">
        <v>1</v>
      </c>
    </row>
    <row r="446" spans="1:8">
      <c r="A446" s="43">
        <v>930</v>
      </c>
      <c r="B446" s="74">
        <v>46275</v>
      </c>
      <c r="C446" s="30" t="s">
        <v>1584</v>
      </c>
      <c r="D446" s="30" t="s">
        <v>1585</v>
      </c>
      <c r="E446" s="75">
        <v>72</v>
      </c>
      <c r="F446" s="30" t="s">
        <v>53</v>
      </c>
      <c r="G446" s="30" t="s">
        <v>54</v>
      </c>
      <c r="H446" s="75">
        <v>1</v>
      </c>
    </row>
    <row r="447" spans="1:8">
      <c r="A447" s="43">
        <v>930</v>
      </c>
      <c r="B447" s="74">
        <v>46275</v>
      </c>
      <c r="C447" s="30" t="s">
        <v>1588</v>
      </c>
      <c r="D447" s="30" t="s">
        <v>1589</v>
      </c>
      <c r="E447" s="75">
        <v>126</v>
      </c>
      <c r="F447" s="30" t="s">
        <v>53</v>
      </c>
      <c r="G447" s="30" t="s">
        <v>54</v>
      </c>
      <c r="H447" s="75">
        <v>1</v>
      </c>
    </row>
    <row r="448" spans="1:8">
      <c r="A448" s="43">
        <v>930</v>
      </c>
      <c r="B448" s="74">
        <v>46275</v>
      </c>
      <c r="C448" s="30" t="s">
        <v>1590</v>
      </c>
      <c r="D448" s="30" t="s">
        <v>1591</v>
      </c>
      <c r="E448" s="75">
        <v>69</v>
      </c>
      <c r="F448" s="30" t="s">
        <v>53</v>
      </c>
      <c r="G448" s="30" t="s">
        <v>54</v>
      </c>
      <c r="H448" s="75">
        <v>1</v>
      </c>
    </row>
    <row r="449" spans="1:8">
      <c r="A449" s="43">
        <v>930</v>
      </c>
      <c r="B449" s="74">
        <v>46275</v>
      </c>
      <c r="C449" s="30" t="s">
        <v>1592</v>
      </c>
      <c r="D449" s="30" t="s">
        <v>1593</v>
      </c>
      <c r="E449" s="75">
        <v>137</v>
      </c>
      <c r="F449" s="30" t="s">
        <v>80</v>
      </c>
      <c r="G449" s="30" t="s">
        <v>81</v>
      </c>
      <c r="H449" s="75">
        <v>1</v>
      </c>
    </row>
    <row r="450" spans="1:8">
      <c r="A450" s="43">
        <v>930</v>
      </c>
      <c r="B450" s="74">
        <v>46275</v>
      </c>
      <c r="C450" s="30" t="s">
        <v>1596</v>
      </c>
      <c r="D450" s="30" t="s">
        <v>1597</v>
      </c>
      <c r="E450" s="75">
        <v>34</v>
      </c>
      <c r="F450" s="30" t="s">
        <v>68</v>
      </c>
      <c r="G450" s="30" t="s">
        <v>69</v>
      </c>
      <c r="H450" s="75">
        <v>1</v>
      </c>
    </row>
    <row r="451" spans="1:8">
      <c r="A451" s="43">
        <v>930</v>
      </c>
      <c r="B451" s="74">
        <v>46275</v>
      </c>
      <c r="C451" s="30" t="s">
        <v>1598</v>
      </c>
      <c r="D451" s="30" t="s">
        <v>1599</v>
      </c>
      <c r="E451" s="75">
        <v>43</v>
      </c>
      <c r="F451" s="30" t="s">
        <v>53</v>
      </c>
      <c r="G451" s="30" t="s">
        <v>54</v>
      </c>
      <c r="H451" s="75">
        <v>1</v>
      </c>
    </row>
    <row r="452" spans="1:8">
      <c r="A452" s="43">
        <v>930</v>
      </c>
      <c r="B452" s="74">
        <v>46275</v>
      </c>
      <c r="C452" s="30" t="s">
        <v>1602</v>
      </c>
      <c r="D452" s="30" t="s">
        <v>1603</v>
      </c>
      <c r="E452" s="75">
        <v>5</v>
      </c>
      <c r="F452" s="30" t="s">
        <v>53</v>
      </c>
      <c r="G452" s="30" t="s">
        <v>54</v>
      </c>
      <c r="H452" s="75">
        <v>1</v>
      </c>
    </row>
    <row r="453" spans="1:8">
      <c r="A453" s="43">
        <v>930</v>
      </c>
      <c r="B453" s="74">
        <v>46275</v>
      </c>
      <c r="C453" s="30" t="s">
        <v>1606</v>
      </c>
      <c r="D453" s="30" t="s">
        <v>1607</v>
      </c>
      <c r="E453" s="75">
        <v>101</v>
      </c>
      <c r="F453" s="30" t="s">
        <v>53</v>
      </c>
      <c r="G453" s="30" t="s">
        <v>54</v>
      </c>
      <c r="H453" s="75">
        <v>1</v>
      </c>
    </row>
    <row r="454" spans="1:8">
      <c r="A454" s="43">
        <v>930</v>
      </c>
      <c r="B454" s="74">
        <v>46275</v>
      </c>
      <c r="C454" s="30" t="s">
        <v>1610</v>
      </c>
      <c r="D454" s="30" t="s">
        <v>1611</v>
      </c>
      <c r="E454" s="75">
        <v>37</v>
      </c>
      <c r="F454" s="30" t="s">
        <v>53</v>
      </c>
      <c r="G454" s="30" t="s">
        <v>54</v>
      </c>
      <c r="H454" s="75">
        <v>1</v>
      </c>
    </row>
    <row r="455" spans="1:8">
      <c r="A455" s="43">
        <v>930</v>
      </c>
      <c r="B455" s="74">
        <v>46275</v>
      </c>
      <c r="C455" s="30" t="s">
        <v>1612</v>
      </c>
      <c r="D455" s="30" t="s">
        <v>1613</v>
      </c>
      <c r="E455" s="75">
        <v>103</v>
      </c>
      <c r="F455" s="30" t="s">
        <v>76</v>
      </c>
      <c r="G455" s="30" t="s">
        <v>77</v>
      </c>
      <c r="H455" s="75">
        <v>1</v>
      </c>
    </row>
    <row r="456" spans="1:8">
      <c r="A456" s="43">
        <v>930</v>
      </c>
      <c r="B456" s="74">
        <v>46275</v>
      </c>
      <c r="C456" s="30" t="s">
        <v>1614</v>
      </c>
      <c r="D456" s="30" t="s">
        <v>1615</v>
      </c>
      <c r="E456" s="75">
        <v>15</v>
      </c>
      <c r="F456" s="30" t="s">
        <v>53</v>
      </c>
      <c r="G456" s="30" t="s">
        <v>54</v>
      </c>
      <c r="H456" s="75">
        <v>1</v>
      </c>
    </row>
    <row r="457" spans="1:8">
      <c r="A457" s="43">
        <v>930</v>
      </c>
      <c r="B457" s="74">
        <v>46275</v>
      </c>
      <c r="C457" s="30" t="s">
        <v>1616</v>
      </c>
      <c r="D457" s="30" t="s">
        <v>1617</v>
      </c>
      <c r="E457" s="75">
        <v>119</v>
      </c>
      <c r="F457" s="30" t="s">
        <v>53</v>
      </c>
      <c r="G457" s="30" t="s">
        <v>54</v>
      </c>
      <c r="H457" s="75">
        <v>1</v>
      </c>
    </row>
    <row r="458" spans="1:8">
      <c r="A458" s="43">
        <v>930</v>
      </c>
      <c r="B458" s="74">
        <v>46275</v>
      </c>
      <c r="C458" s="30" t="s">
        <v>1618</v>
      </c>
      <c r="D458" s="30" t="s">
        <v>1619</v>
      </c>
      <c r="E458" s="75">
        <v>28</v>
      </c>
      <c r="F458" s="30" t="s">
        <v>76</v>
      </c>
      <c r="G458" s="30" t="s">
        <v>77</v>
      </c>
      <c r="H458" s="75">
        <v>1</v>
      </c>
    </row>
    <row r="459" spans="1:8">
      <c r="A459" s="43">
        <v>930</v>
      </c>
      <c r="B459" s="74">
        <v>46275</v>
      </c>
      <c r="C459" s="30" t="s">
        <v>1620</v>
      </c>
      <c r="D459" s="30" t="s">
        <v>1621</v>
      </c>
      <c r="E459" s="75">
        <v>111</v>
      </c>
      <c r="F459" s="30" t="s">
        <v>53</v>
      </c>
      <c r="G459" s="30" t="s">
        <v>54</v>
      </c>
      <c r="H459" s="75">
        <v>1</v>
      </c>
    </row>
    <row r="460" spans="1:8">
      <c r="A460" s="43">
        <v>930</v>
      </c>
      <c r="B460" s="74">
        <v>46275</v>
      </c>
      <c r="C460" s="30" t="s">
        <v>1626</v>
      </c>
      <c r="D460" s="30" t="s">
        <v>1627</v>
      </c>
      <c r="E460" s="75">
        <v>158</v>
      </c>
      <c r="F460" s="30" t="s">
        <v>53</v>
      </c>
      <c r="G460" s="30" t="s">
        <v>54</v>
      </c>
      <c r="H460" s="75">
        <v>1</v>
      </c>
    </row>
    <row r="461" spans="1:8">
      <c r="A461" s="43">
        <v>930</v>
      </c>
      <c r="B461" s="74">
        <v>46275</v>
      </c>
      <c r="C461" s="30" t="s">
        <v>1636</v>
      </c>
      <c r="D461" s="30" t="s">
        <v>1637</v>
      </c>
      <c r="E461" s="75">
        <v>69</v>
      </c>
      <c r="F461" s="30" t="s">
        <v>80</v>
      </c>
      <c r="G461" s="30" t="s">
        <v>81</v>
      </c>
      <c r="H461" s="75">
        <v>1</v>
      </c>
    </row>
    <row r="462" spans="1:8">
      <c r="A462" s="43">
        <v>930</v>
      </c>
      <c r="B462" s="74">
        <v>46275</v>
      </c>
      <c r="C462" s="30" t="s">
        <v>1638</v>
      </c>
      <c r="D462" s="30" t="s">
        <v>1639</v>
      </c>
      <c r="E462" s="75">
        <v>29</v>
      </c>
      <c r="F462" s="30" t="s">
        <v>53</v>
      </c>
      <c r="G462" s="30" t="s">
        <v>54</v>
      </c>
      <c r="H462" s="75">
        <v>1</v>
      </c>
    </row>
    <row r="463" spans="1:8">
      <c r="A463" s="43">
        <v>930</v>
      </c>
      <c r="B463" s="74">
        <v>46275</v>
      </c>
      <c r="C463" s="30" t="s">
        <v>1640</v>
      </c>
      <c r="D463" s="30" t="s">
        <v>1641</v>
      </c>
      <c r="E463" s="75">
        <v>29</v>
      </c>
      <c r="F463" s="30" t="s">
        <v>68</v>
      </c>
      <c r="G463" s="30" t="s">
        <v>69</v>
      </c>
      <c r="H463" s="75">
        <v>1</v>
      </c>
    </row>
    <row r="464" spans="1:8">
      <c r="A464" s="43">
        <v>930</v>
      </c>
      <c r="B464" s="74">
        <v>46275</v>
      </c>
      <c r="C464" s="30" t="s">
        <v>1642</v>
      </c>
      <c r="D464" s="30" t="s">
        <v>1643</v>
      </c>
      <c r="E464" s="75">
        <v>57</v>
      </c>
      <c r="F464" s="30" t="s">
        <v>53</v>
      </c>
      <c r="G464" s="30" t="s">
        <v>54</v>
      </c>
      <c r="H464" s="75">
        <v>1</v>
      </c>
    </row>
    <row r="465" spans="1:8">
      <c r="A465" s="43">
        <v>930</v>
      </c>
      <c r="B465" s="74">
        <v>46275</v>
      </c>
      <c r="C465" s="30" t="s">
        <v>1644</v>
      </c>
      <c r="D465" s="30" t="s">
        <v>1645</v>
      </c>
      <c r="E465" s="75">
        <v>84</v>
      </c>
      <c r="F465" s="30" t="s">
        <v>70</v>
      </c>
      <c r="G465" s="30" t="s">
        <v>71</v>
      </c>
      <c r="H465" s="75">
        <v>2</v>
      </c>
    </row>
    <row r="466" spans="1:8">
      <c r="A466" s="43">
        <v>930</v>
      </c>
      <c r="B466" s="74">
        <v>46275</v>
      </c>
      <c r="C466" s="30" t="s">
        <v>1786</v>
      </c>
      <c r="D466" s="30" t="s">
        <v>1787</v>
      </c>
      <c r="E466" s="75">
        <v>68</v>
      </c>
      <c r="F466" s="30" t="s">
        <v>53</v>
      </c>
      <c r="G466" s="30" t="s">
        <v>54</v>
      </c>
      <c r="H466" s="75">
        <v>1</v>
      </c>
    </row>
    <row r="467" spans="1:8">
      <c r="A467" s="43">
        <v>930</v>
      </c>
      <c r="B467" s="74">
        <v>46275</v>
      </c>
      <c r="C467" s="30" t="s">
        <v>1646</v>
      </c>
      <c r="D467" s="30" t="s">
        <v>1647</v>
      </c>
      <c r="E467" s="75">
        <v>65</v>
      </c>
      <c r="F467" s="30" t="s">
        <v>53</v>
      </c>
      <c r="G467" s="30" t="s">
        <v>54</v>
      </c>
      <c r="H467" s="75">
        <v>1</v>
      </c>
    </row>
    <row r="468" spans="1:8">
      <c r="A468" s="43">
        <v>930</v>
      </c>
      <c r="B468" s="74">
        <v>46275</v>
      </c>
      <c r="C468" s="30" t="s">
        <v>1660</v>
      </c>
      <c r="D468" s="30" t="s">
        <v>1661</v>
      </c>
      <c r="E468" s="75">
        <v>123</v>
      </c>
      <c r="F468" s="30" t="s">
        <v>53</v>
      </c>
      <c r="G468" s="30" t="s">
        <v>54</v>
      </c>
      <c r="H468" s="75">
        <v>1</v>
      </c>
    </row>
    <row r="469" spans="1:8">
      <c r="A469" s="43">
        <v>930</v>
      </c>
      <c r="B469" s="74">
        <v>46275</v>
      </c>
      <c r="C469" s="30" t="s">
        <v>1664</v>
      </c>
      <c r="D469" s="30" t="s">
        <v>1665</v>
      </c>
      <c r="E469" s="75">
        <v>103</v>
      </c>
      <c r="F469" s="30" t="s">
        <v>53</v>
      </c>
      <c r="G469" s="30" t="s">
        <v>54</v>
      </c>
      <c r="H469" s="75">
        <v>1</v>
      </c>
    </row>
    <row r="470" spans="1:8">
      <c r="A470" s="43">
        <v>930</v>
      </c>
      <c r="B470" s="74">
        <v>46275</v>
      </c>
      <c r="C470" s="30" t="s">
        <v>1666</v>
      </c>
      <c r="D470" s="30" t="s">
        <v>1667</v>
      </c>
      <c r="E470" s="75">
        <v>49</v>
      </c>
      <c r="F470" s="30" t="s">
        <v>53</v>
      </c>
      <c r="G470" s="30" t="s">
        <v>54</v>
      </c>
      <c r="H470" s="75">
        <v>1</v>
      </c>
    </row>
    <row r="471" spans="1:8">
      <c r="A471" s="43">
        <v>930</v>
      </c>
      <c r="B471" s="74">
        <v>46275</v>
      </c>
      <c r="C471" s="30" t="s">
        <v>1672</v>
      </c>
      <c r="D471" s="30" t="s">
        <v>1673</v>
      </c>
      <c r="E471" s="75">
        <v>96</v>
      </c>
      <c r="F471" s="30" t="s">
        <v>53</v>
      </c>
      <c r="G471" s="30" t="s">
        <v>54</v>
      </c>
      <c r="H471" s="75">
        <v>1</v>
      </c>
    </row>
    <row r="472" spans="1:8">
      <c r="A472" s="43">
        <v>930</v>
      </c>
      <c r="B472" s="74">
        <v>46275</v>
      </c>
      <c r="C472" s="30" t="s">
        <v>1788</v>
      </c>
      <c r="D472" s="30" t="s">
        <v>1789</v>
      </c>
      <c r="E472" s="75">
        <v>32</v>
      </c>
      <c r="F472" s="30" t="s">
        <v>53</v>
      </c>
      <c r="G472" s="30" t="s">
        <v>54</v>
      </c>
      <c r="H472" s="75">
        <v>1</v>
      </c>
    </row>
    <row r="473" spans="1:8">
      <c r="A473" s="43">
        <v>930</v>
      </c>
      <c r="B473" s="74">
        <v>46275</v>
      </c>
      <c r="C473" s="30" t="s">
        <v>4988</v>
      </c>
      <c r="D473" s="30" t="s">
        <v>4989</v>
      </c>
      <c r="E473" s="75">
        <v>262</v>
      </c>
      <c r="F473" s="30" t="s">
        <v>80</v>
      </c>
      <c r="G473" s="30" t="s">
        <v>81</v>
      </c>
      <c r="H473" s="75">
        <v>1</v>
      </c>
    </row>
    <row r="474" spans="1:8">
      <c r="A474" s="43">
        <v>930</v>
      </c>
      <c r="B474" s="74">
        <v>46275</v>
      </c>
      <c r="C474" s="30" t="s">
        <v>1676</v>
      </c>
      <c r="D474" s="30" t="s">
        <v>1677</v>
      </c>
      <c r="E474" s="75">
        <v>64</v>
      </c>
      <c r="F474" s="30" t="s">
        <v>53</v>
      </c>
      <c r="G474" s="30" t="s">
        <v>54</v>
      </c>
      <c r="H474" s="75">
        <v>1</v>
      </c>
    </row>
    <row r="475" spans="1:8">
      <c r="A475" s="43">
        <v>930</v>
      </c>
      <c r="B475" s="74">
        <v>46275</v>
      </c>
      <c r="C475" s="30" t="s">
        <v>1678</v>
      </c>
      <c r="D475" s="30" t="s">
        <v>1679</v>
      </c>
      <c r="E475" s="75">
        <v>58</v>
      </c>
      <c r="F475" s="30" t="s">
        <v>78</v>
      </c>
      <c r="G475" s="30" t="s">
        <v>79</v>
      </c>
      <c r="H475" s="75">
        <v>2</v>
      </c>
    </row>
    <row r="476" spans="1:8">
      <c r="A476" s="43">
        <v>930</v>
      </c>
      <c r="B476" s="74">
        <v>46275</v>
      </c>
      <c r="C476" s="30" t="s">
        <v>1682</v>
      </c>
      <c r="D476" s="30" t="s">
        <v>1683</v>
      </c>
      <c r="E476" s="75">
        <v>50</v>
      </c>
      <c r="F476" s="30" t="s">
        <v>53</v>
      </c>
      <c r="G476" s="30" t="s">
        <v>54</v>
      </c>
      <c r="H476" s="75">
        <v>1</v>
      </c>
    </row>
    <row r="477" spans="1:8">
      <c r="A477" s="43">
        <v>930</v>
      </c>
      <c r="B477" s="74">
        <v>46275</v>
      </c>
      <c r="C477" s="30" t="s">
        <v>1686</v>
      </c>
      <c r="D477" s="30" t="s">
        <v>1687</v>
      </c>
      <c r="E477" s="75">
        <v>87</v>
      </c>
      <c r="F477" s="30" t="s">
        <v>53</v>
      </c>
      <c r="G477" s="30" t="s">
        <v>54</v>
      </c>
      <c r="H477" s="75">
        <v>1</v>
      </c>
    </row>
    <row r="478" spans="1:8">
      <c r="A478" s="43">
        <v>930</v>
      </c>
      <c r="B478" s="74">
        <v>46275</v>
      </c>
      <c r="C478" s="30" t="s">
        <v>4986</v>
      </c>
      <c r="D478" s="30" t="s">
        <v>4987</v>
      </c>
      <c r="E478" s="75">
        <v>105</v>
      </c>
      <c r="F478" s="30" t="s">
        <v>53</v>
      </c>
      <c r="G478" s="30" t="s">
        <v>54</v>
      </c>
      <c r="H478" s="75">
        <v>1</v>
      </c>
    </row>
    <row r="479" spans="1:8">
      <c r="A479" s="43">
        <v>930</v>
      </c>
      <c r="B479" s="74">
        <v>46275</v>
      </c>
      <c r="C479" s="30" t="s">
        <v>1688</v>
      </c>
      <c r="D479" s="30" t="s">
        <v>1689</v>
      </c>
      <c r="E479" s="75">
        <v>96</v>
      </c>
      <c r="F479" s="30" t="s">
        <v>80</v>
      </c>
      <c r="G479" s="30" t="s">
        <v>81</v>
      </c>
      <c r="H479" s="75">
        <v>1</v>
      </c>
    </row>
    <row r="480" spans="1:8">
      <c r="A480" s="43">
        <v>930</v>
      </c>
      <c r="B480" s="74">
        <v>46275</v>
      </c>
      <c r="C480" s="30" t="s">
        <v>1690</v>
      </c>
      <c r="D480" s="30" t="s">
        <v>1691</v>
      </c>
      <c r="E480" s="75">
        <v>44</v>
      </c>
      <c r="F480" s="30" t="s">
        <v>80</v>
      </c>
      <c r="G480" s="30" t="s">
        <v>81</v>
      </c>
      <c r="H480" s="75">
        <v>1</v>
      </c>
    </row>
    <row r="481" spans="1:8">
      <c r="A481" s="43">
        <v>930</v>
      </c>
      <c r="B481" s="74">
        <v>46275</v>
      </c>
      <c r="C481" s="30" t="s">
        <v>1694</v>
      </c>
      <c r="D481" s="30" t="s">
        <v>1695</v>
      </c>
      <c r="E481" s="75">
        <v>47</v>
      </c>
      <c r="F481" s="30" t="s">
        <v>70</v>
      </c>
      <c r="G481" s="30" t="s">
        <v>71</v>
      </c>
      <c r="H481" s="75">
        <v>2</v>
      </c>
    </row>
    <row r="482" spans="1:8">
      <c r="A482" s="43">
        <v>930</v>
      </c>
      <c r="B482" s="74">
        <v>46275</v>
      </c>
      <c r="C482" s="30" t="s">
        <v>1696</v>
      </c>
      <c r="D482" s="30" t="s">
        <v>1697</v>
      </c>
      <c r="E482" s="75">
        <v>123</v>
      </c>
      <c r="F482" s="30" t="s">
        <v>80</v>
      </c>
      <c r="G482" s="30" t="s">
        <v>81</v>
      </c>
      <c r="H482" s="75">
        <v>1</v>
      </c>
    </row>
    <row r="483" spans="1:8">
      <c r="A483" s="43">
        <v>930</v>
      </c>
      <c r="B483" s="74">
        <v>46275</v>
      </c>
      <c r="C483" s="30" t="s">
        <v>1702</v>
      </c>
      <c r="D483" s="30" t="s">
        <v>1703</v>
      </c>
      <c r="E483" s="75">
        <v>174</v>
      </c>
      <c r="F483" s="30" t="s">
        <v>70</v>
      </c>
      <c r="G483" s="30" t="s">
        <v>71</v>
      </c>
      <c r="H483" s="75">
        <v>2</v>
      </c>
    </row>
    <row r="484" spans="1:8">
      <c r="A484" s="43">
        <v>930</v>
      </c>
      <c r="B484" s="74">
        <v>46274</v>
      </c>
      <c r="C484" s="30" t="s">
        <v>3919</v>
      </c>
      <c r="D484" s="30" t="s">
        <v>3920</v>
      </c>
      <c r="E484" s="75">
        <v>229</v>
      </c>
      <c r="F484" s="30" t="s">
        <v>53</v>
      </c>
      <c r="G484" s="30" t="s">
        <v>54</v>
      </c>
      <c r="H484" s="75">
        <v>1</v>
      </c>
    </row>
    <row r="485" spans="1:8">
      <c r="A485" s="43">
        <v>930</v>
      </c>
      <c r="B485" s="74">
        <v>46274</v>
      </c>
      <c r="C485" s="30" t="s">
        <v>3923</v>
      </c>
      <c r="D485" s="30" t="s">
        <v>3924</v>
      </c>
      <c r="E485" s="75">
        <v>106</v>
      </c>
      <c r="F485" s="30" t="s">
        <v>53</v>
      </c>
      <c r="G485" s="30" t="s">
        <v>54</v>
      </c>
      <c r="H485" s="75">
        <v>1</v>
      </c>
    </row>
    <row r="486" spans="1:8">
      <c r="A486" s="43">
        <v>930</v>
      </c>
      <c r="B486" s="74">
        <v>46274</v>
      </c>
      <c r="C486" s="30" t="s">
        <v>4137</v>
      </c>
      <c r="D486" s="30" t="s">
        <v>4138</v>
      </c>
      <c r="E486" s="75">
        <v>145</v>
      </c>
      <c r="F486" s="30" t="s">
        <v>70</v>
      </c>
      <c r="G486" s="30" t="s">
        <v>71</v>
      </c>
      <c r="H486" s="75">
        <v>2</v>
      </c>
    </row>
    <row r="487" spans="1:8">
      <c r="A487" s="43">
        <v>930</v>
      </c>
      <c r="B487" s="74">
        <v>46274</v>
      </c>
      <c r="C487" s="30" t="s">
        <v>4147</v>
      </c>
      <c r="D487" s="30" t="s">
        <v>4148</v>
      </c>
      <c r="E487" s="75">
        <v>81</v>
      </c>
      <c r="F487" s="30" t="s">
        <v>70</v>
      </c>
      <c r="G487" s="30" t="s">
        <v>71</v>
      </c>
      <c r="H487" s="75">
        <v>2</v>
      </c>
    </row>
    <row r="488" spans="1:8">
      <c r="A488" s="43">
        <v>930</v>
      </c>
      <c r="B488" s="74">
        <v>46274</v>
      </c>
      <c r="C488" s="30" t="s">
        <v>4153</v>
      </c>
      <c r="D488" s="30" t="s">
        <v>4154</v>
      </c>
      <c r="E488" s="75">
        <v>41</v>
      </c>
      <c r="F488" s="30" t="s">
        <v>68</v>
      </c>
      <c r="G488" s="30" t="s">
        <v>69</v>
      </c>
      <c r="H488" s="75">
        <v>1</v>
      </c>
    </row>
    <row r="489" spans="1:8">
      <c r="A489" s="43">
        <v>930</v>
      </c>
      <c r="B489" s="74">
        <v>46274</v>
      </c>
      <c r="C489" s="30" t="s">
        <v>4187</v>
      </c>
      <c r="D489" s="30" t="s">
        <v>4188</v>
      </c>
      <c r="E489" s="75">
        <v>32</v>
      </c>
      <c r="F489" s="30" t="s">
        <v>53</v>
      </c>
      <c r="G489" s="30" t="s">
        <v>54</v>
      </c>
      <c r="H489" s="75">
        <v>1</v>
      </c>
    </row>
    <row r="490" spans="1:8">
      <c r="A490" s="43">
        <v>930</v>
      </c>
      <c r="B490" s="74">
        <v>46274</v>
      </c>
      <c r="C490" s="30" t="s">
        <v>1350</v>
      </c>
      <c r="D490" s="30" t="s">
        <v>1351</v>
      </c>
      <c r="E490" s="75">
        <v>61</v>
      </c>
      <c r="F490" s="30" t="s">
        <v>80</v>
      </c>
      <c r="G490" s="30" t="s">
        <v>81</v>
      </c>
      <c r="H490" s="75">
        <v>1</v>
      </c>
    </row>
    <row r="491" spans="1:8">
      <c r="A491" s="43">
        <v>930</v>
      </c>
      <c r="B491" s="74">
        <v>46274</v>
      </c>
      <c r="C491" s="30" t="s">
        <v>1352</v>
      </c>
      <c r="D491" s="30" t="s">
        <v>1353</v>
      </c>
      <c r="E491" s="75">
        <v>39</v>
      </c>
      <c r="F491" s="30" t="s">
        <v>68</v>
      </c>
      <c r="G491" s="30" t="s">
        <v>69</v>
      </c>
      <c r="H491" s="75">
        <v>1</v>
      </c>
    </row>
    <row r="492" spans="1:8">
      <c r="A492" s="43">
        <v>930</v>
      </c>
      <c r="B492" s="74">
        <v>46274</v>
      </c>
      <c r="C492" s="30" t="s">
        <v>1354</v>
      </c>
      <c r="D492" s="30" t="s">
        <v>1355</v>
      </c>
      <c r="E492" s="75">
        <v>20</v>
      </c>
      <c r="F492" s="30" t="s">
        <v>70</v>
      </c>
      <c r="G492" s="30" t="s">
        <v>71</v>
      </c>
      <c r="H492" s="75">
        <v>2</v>
      </c>
    </row>
    <row r="493" spans="1:8">
      <c r="A493" s="43">
        <v>930</v>
      </c>
      <c r="B493" s="74">
        <v>46274</v>
      </c>
      <c r="C493" s="30" t="s">
        <v>1356</v>
      </c>
      <c r="D493" s="30" t="s">
        <v>1357</v>
      </c>
      <c r="E493" s="75">
        <v>10</v>
      </c>
      <c r="F493" s="30" t="s">
        <v>80</v>
      </c>
      <c r="G493" s="30" t="s">
        <v>81</v>
      </c>
      <c r="H493" s="75">
        <v>1</v>
      </c>
    </row>
    <row r="494" spans="1:8">
      <c r="A494" s="43">
        <v>930</v>
      </c>
      <c r="B494" s="74">
        <v>46274</v>
      </c>
      <c r="C494" s="30" t="s">
        <v>1358</v>
      </c>
      <c r="D494" s="30" t="s">
        <v>1359</v>
      </c>
      <c r="E494" s="75">
        <v>100</v>
      </c>
      <c r="F494" s="30" t="s">
        <v>70</v>
      </c>
      <c r="G494" s="30" t="s">
        <v>71</v>
      </c>
      <c r="H494" s="75">
        <v>2</v>
      </c>
    </row>
    <row r="495" spans="1:8">
      <c r="A495" s="43">
        <v>930</v>
      </c>
      <c r="B495" s="74">
        <v>46274</v>
      </c>
      <c r="C495" s="30" t="s">
        <v>1360</v>
      </c>
      <c r="D495" s="30" t="s">
        <v>1361</v>
      </c>
      <c r="E495" s="75">
        <v>7</v>
      </c>
      <c r="F495" s="30" t="s">
        <v>70</v>
      </c>
      <c r="G495" s="30" t="s">
        <v>71</v>
      </c>
      <c r="H495" s="75">
        <v>2</v>
      </c>
    </row>
    <row r="496" spans="1:8">
      <c r="A496" s="43">
        <v>930</v>
      </c>
      <c r="B496" s="74">
        <v>46274</v>
      </c>
      <c r="C496" s="30" t="s">
        <v>1362</v>
      </c>
      <c r="D496" s="30" t="s">
        <v>1363</v>
      </c>
      <c r="E496" s="75">
        <v>59</v>
      </c>
      <c r="F496" s="30" t="s">
        <v>53</v>
      </c>
      <c r="G496" s="30" t="s">
        <v>54</v>
      </c>
      <c r="H496" s="75">
        <v>1</v>
      </c>
    </row>
    <row r="497" spans="1:8">
      <c r="A497" s="43">
        <v>930</v>
      </c>
      <c r="B497" s="74">
        <v>46274</v>
      </c>
      <c r="C497" s="30" t="s">
        <v>1364</v>
      </c>
      <c r="D497" s="30" t="s">
        <v>1365</v>
      </c>
      <c r="E497" s="75">
        <v>76</v>
      </c>
      <c r="F497" s="30" t="s">
        <v>80</v>
      </c>
      <c r="G497" s="30" t="s">
        <v>81</v>
      </c>
      <c r="H497" s="75">
        <v>1</v>
      </c>
    </row>
    <row r="498" spans="1:8">
      <c r="A498" s="43">
        <v>930</v>
      </c>
      <c r="B498" s="74">
        <v>46274</v>
      </c>
      <c r="C498" s="30" t="s">
        <v>1376</v>
      </c>
      <c r="D498" s="30" t="s">
        <v>1377</v>
      </c>
      <c r="E498" s="75">
        <v>154</v>
      </c>
      <c r="F498" s="30" t="s">
        <v>80</v>
      </c>
      <c r="G498" s="30" t="s">
        <v>81</v>
      </c>
      <c r="H498" s="75">
        <v>1</v>
      </c>
    </row>
    <row r="499" spans="1:8">
      <c r="A499" s="43">
        <v>930</v>
      </c>
      <c r="B499" s="74">
        <v>46274</v>
      </c>
      <c r="C499" s="30" t="s">
        <v>1380</v>
      </c>
      <c r="D499" s="30" t="s">
        <v>1381</v>
      </c>
      <c r="E499" s="75">
        <v>3</v>
      </c>
      <c r="F499" s="30" t="s">
        <v>53</v>
      </c>
      <c r="G499" s="30" t="s">
        <v>54</v>
      </c>
      <c r="H499" s="75">
        <v>1</v>
      </c>
    </row>
    <row r="500" spans="1:8">
      <c r="A500" s="43">
        <v>930</v>
      </c>
      <c r="B500" s="74">
        <v>46274</v>
      </c>
      <c r="C500" s="30" t="s">
        <v>1382</v>
      </c>
      <c r="D500" s="30" t="s">
        <v>1383</v>
      </c>
      <c r="E500" s="75">
        <v>159</v>
      </c>
      <c r="F500" s="30" t="s">
        <v>80</v>
      </c>
      <c r="G500" s="30" t="s">
        <v>81</v>
      </c>
      <c r="H500" s="75">
        <v>1</v>
      </c>
    </row>
    <row r="501" spans="1:8">
      <c r="A501" s="43">
        <v>930</v>
      </c>
      <c r="B501" s="74">
        <v>46274</v>
      </c>
      <c r="C501" s="30" t="s">
        <v>1384</v>
      </c>
      <c r="D501" s="30" t="s">
        <v>1385</v>
      </c>
      <c r="E501" s="75">
        <v>55</v>
      </c>
      <c r="F501" s="30" t="s">
        <v>70</v>
      </c>
      <c r="G501" s="30" t="s">
        <v>71</v>
      </c>
      <c r="H501" s="75">
        <v>2</v>
      </c>
    </row>
    <row r="502" spans="1:8">
      <c r="A502" s="43">
        <v>930</v>
      </c>
      <c r="B502" s="74">
        <v>46274</v>
      </c>
      <c r="C502" s="30" t="s">
        <v>1386</v>
      </c>
      <c r="D502" s="30" t="s">
        <v>1387</v>
      </c>
      <c r="E502" s="75">
        <v>51</v>
      </c>
      <c r="F502" s="30" t="s">
        <v>70</v>
      </c>
      <c r="G502" s="30" t="s">
        <v>71</v>
      </c>
      <c r="H502" s="75">
        <v>2</v>
      </c>
    </row>
    <row r="503" spans="1:8">
      <c r="A503" s="43">
        <v>930</v>
      </c>
      <c r="B503" s="74">
        <v>46274</v>
      </c>
      <c r="C503" s="30" t="s">
        <v>1388</v>
      </c>
      <c r="D503" s="30" t="s">
        <v>1389</v>
      </c>
      <c r="E503" s="75">
        <v>96</v>
      </c>
      <c r="F503" s="30" t="s">
        <v>68</v>
      </c>
      <c r="G503" s="30" t="s">
        <v>69</v>
      </c>
      <c r="H503" s="75">
        <v>1</v>
      </c>
    </row>
    <row r="504" spans="1:8">
      <c r="A504" s="43">
        <v>930</v>
      </c>
      <c r="B504" s="74">
        <v>46274</v>
      </c>
      <c r="C504" s="30" t="s">
        <v>1390</v>
      </c>
      <c r="D504" s="30" t="s">
        <v>1391</v>
      </c>
      <c r="E504" s="75">
        <v>68</v>
      </c>
      <c r="F504" s="30" t="s">
        <v>68</v>
      </c>
      <c r="G504" s="30" t="s">
        <v>69</v>
      </c>
      <c r="H504" s="75">
        <v>1</v>
      </c>
    </row>
    <row r="505" spans="1:8">
      <c r="A505" s="43">
        <v>930</v>
      </c>
      <c r="B505" s="74">
        <v>46274</v>
      </c>
      <c r="C505" s="30" t="s">
        <v>1396</v>
      </c>
      <c r="D505" s="30" t="s">
        <v>1397</v>
      </c>
      <c r="E505" s="75">
        <v>113</v>
      </c>
      <c r="F505" s="30" t="s">
        <v>76</v>
      </c>
      <c r="G505" s="30" t="s">
        <v>77</v>
      </c>
      <c r="H505" s="75">
        <v>1</v>
      </c>
    </row>
    <row r="506" spans="1:8">
      <c r="A506" s="43">
        <v>930</v>
      </c>
      <c r="B506" s="74">
        <v>46274</v>
      </c>
      <c r="C506" s="30" t="s">
        <v>1400</v>
      </c>
      <c r="D506" s="30" t="s">
        <v>1401</v>
      </c>
      <c r="E506" s="75">
        <v>86</v>
      </c>
      <c r="F506" s="30" t="s">
        <v>70</v>
      </c>
      <c r="G506" s="30" t="s">
        <v>71</v>
      </c>
      <c r="H506" s="75">
        <v>2</v>
      </c>
    </row>
    <row r="507" spans="1:8">
      <c r="A507" s="43">
        <v>930</v>
      </c>
      <c r="B507" s="74">
        <v>46274</v>
      </c>
      <c r="C507" s="30" t="s">
        <v>1402</v>
      </c>
      <c r="D507" s="30" t="s">
        <v>1403</v>
      </c>
      <c r="E507" s="75">
        <v>64</v>
      </c>
      <c r="F507" s="30" t="s">
        <v>70</v>
      </c>
      <c r="G507" s="30" t="s">
        <v>71</v>
      </c>
      <c r="H507" s="75">
        <v>2</v>
      </c>
    </row>
    <row r="508" spans="1:8">
      <c r="A508" s="43">
        <v>930</v>
      </c>
      <c r="B508" s="74">
        <v>46274</v>
      </c>
      <c r="C508" s="30" t="s">
        <v>1406</v>
      </c>
      <c r="D508" s="30" t="s">
        <v>1407</v>
      </c>
      <c r="E508" s="75">
        <v>177</v>
      </c>
      <c r="F508" s="30" t="s">
        <v>80</v>
      </c>
      <c r="G508" s="30" t="s">
        <v>81</v>
      </c>
      <c r="H508" s="75">
        <v>1</v>
      </c>
    </row>
    <row r="509" spans="1:8">
      <c r="A509" s="43">
        <v>930</v>
      </c>
      <c r="B509" s="74">
        <v>46274</v>
      </c>
      <c r="C509" s="30" t="s">
        <v>1408</v>
      </c>
      <c r="D509" s="30" t="s">
        <v>1409</v>
      </c>
      <c r="E509" s="75">
        <v>45</v>
      </c>
      <c r="F509" s="30" t="s">
        <v>70</v>
      </c>
      <c r="G509" s="30" t="s">
        <v>71</v>
      </c>
      <c r="H509" s="75">
        <v>2</v>
      </c>
    </row>
    <row r="510" spans="1:8">
      <c r="A510" s="43">
        <v>930</v>
      </c>
      <c r="B510" s="74">
        <v>46274</v>
      </c>
      <c r="C510" s="30" t="s">
        <v>1416</v>
      </c>
      <c r="D510" s="30" t="s">
        <v>1417</v>
      </c>
      <c r="E510" s="75">
        <v>17</v>
      </c>
      <c r="F510" s="30" t="s">
        <v>70</v>
      </c>
      <c r="G510" s="30" t="s">
        <v>71</v>
      </c>
      <c r="H510" s="75">
        <v>2</v>
      </c>
    </row>
    <row r="511" spans="1:8">
      <c r="A511" s="43">
        <v>930</v>
      </c>
      <c r="B511" s="74">
        <v>46274</v>
      </c>
      <c r="C511" s="30" t="s">
        <v>1424</v>
      </c>
      <c r="D511" s="30" t="s">
        <v>1425</v>
      </c>
      <c r="E511" s="75">
        <v>55</v>
      </c>
      <c r="F511" s="30" t="s">
        <v>80</v>
      </c>
      <c r="G511" s="30" t="s">
        <v>81</v>
      </c>
      <c r="H511" s="75">
        <v>1</v>
      </c>
    </row>
    <row r="512" spans="1:8">
      <c r="A512" s="43">
        <v>930</v>
      </c>
      <c r="B512" s="74">
        <v>46274</v>
      </c>
      <c r="C512" s="30" t="s">
        <v>1752</v>
      </c>
      <c r="D512" s="30" t="s">
        <v>1753</v>
      </c>
      <c r="E512" s="75">
        <v>7</v>
      </c>
      <c r="F512" s="30" t="s">
        <v>53</v>
      </c>
      <c r="G512" s="30" t="s">
        <v>54</v>
      </c>
      <c r="H512" s="75">
        <v>1</v>
      </c>
    </row>
    <row r="513" spans="1:8">
      <c r="A513" s="43">
        <v>930</v>
      </c>
      <c r="B513" s="74">
        <v>46274</v>
      </c>
      <c r="C513" s="30" t="s">
        <v>1426</v>
      </c>
      <c r="D513" s="30" t="s">
        <v>1427</v>
      </c>
      <c r="E513" s="75">
        <v>28</v>
      </c>
      <c r="F513" s="30" t="s">
        <v>80</v>
      </c>
      <c r="G513" s="30" t="s">
        <v>81</v>
      </c>
      <c r="H513" s="75">
        <v>1</v>
      </c>
    </row>
    <row r="514" spans="1:8">
      <c r="A514" s="43">
        <v>930</v>
      </c>
      <c r="B514" s="74">
        <v>46274</v>
      </c>
      <c r="C514" s="30" t="s">
        <v>1428</v>
      </c>
      <c r="D514" s="30" t="s">
        <v>1429</v>
      </c>
      <c r="E514" s="75">
        <v>90</v>
      </c>
      <c r="F514" s="30" t="s">
        <v>80</v>
      </c>
      <c r="G514" s="30" t="s">
        <v>81</v>
      </c>
      <c r="H514" s="75">
        <v>1</v>
      </c>
    </row>
    <row r="515" spans="1:8">
      <c r="A515" s="43">
        <v>930</v>
      </c>
      <c r="B515" s="74">
        <v>46274</v>
      </c>
      <c r="C515" s="30" t="s">
        <v>1432</v>
      </c>
      <c r="D515" s="30" t="s">
        <v>1433</v>
      </c>
      <c r="E515" s="75">
        <v>6</v>
      </c>
      <c r="F515" s="30" t="s">
        <v>76</v>
      </c>
      <c r="G515" s="30" t="s">
        <v>77</v>
      </c>
      <c r="H515" s="75">
        <v>1</v>
      </c>
    </row>
    <row r="516" spans="1:8">
      <c r="A516" s="43">
        <v>930</v>
      </c>
      <c r="B516" s="74">
        <v>46274</v>
      </c>
      <c r="C516" s="30" t="s">
        <v>1434</v>
      </c>
      <c r="D516" s="30" t="s">
        <v>1435</v>
      </c>
      <c r="E516" s="75">
        <v>27</v>
      </c>
      <c r="F516" s="30" t="s">
        <v>53</v>
      </c>
      <c r="G516" s="30" t="s">
        <v>54</v>
      </c>
      <c r="H516" s="75">
        <v>1</v>
      </c>
    </row>
    <row r="517" spans="1:8">
      <c r="A517" s="43">
        <v>930</v>
      </c>
      <c r="B517" s="74">
        <v>46274</v>
      </c>
      <c r="C517" s="30" t="s">
        <v>1436</v>
      </c>
      <c r="D517" s="30" t="s">
        <v>1437</v>
      </c>
      <c r="E517" s="75">
        <v>19</v>
      </c>
      <c r="F517" s="30" t="s">
        <v>53</v>
      </c>
      <c r="G517" s="30" t="s">
        <v>54</v>
      </c>
      <c r="H517" s="75">
        <v>1</v>
      </c>
    </row>
    <row r="518" spans="1:8">
      <c r="A518" s="43">
        <v>930</v>
      </c>
      <c r="B518" s="74">
        <v>46274</v>
      </c>
      <c r="C518" s="30" t="s">
        <v>4990</v>
      </c>
      <c r="D518" s="30" t="s">
        <v>4991</v>
      </c>
      <c r="E518" s="75">
        <v>1</v>
      </c>
      <c r="F518" s="30" t="s">
        <v>80</v>
      </c>
      <c r="G518" s="30" t="s">
        <v>81</v>
      </c>
      <c r="H518" s="75">
        <v>1</v>
      </c>
    </row>
    <row r="519" spans="1:8">
      <c r="A519" s="43">
        <v>930</v>
      </c>
      <c r="B519" s="74">
        <v>46274</v>
      </c>
      <c r="C519" s="30" t="s">
        <v>1438</v>
      </c>
      <c r="D519" s="30" t="s">
        <v>1439</v>
      </c>
      <c r="E519" s="75">
        <v>136</v>
      </c>
      <c r="F519" s="30" t="s">
        <v>70</v>
      </c>
      <c r="G519" s="30" t="s">
        <v>71</v>
      </c>
      <c r="H519" s="75">
        <v>2</v>
      </c>
    </row>
    <row r="520" spans="1:8">
      <c r="A520" s="43">
        <v>930</v>
      </c>
      <c r="B520" s="74">
        <v>46274</v>
      </c>
      <c r="C520" s="30" t="s">
        <v>1440</v>
      </c>
      <c r="D520" s="30" t="s">
        <v>1441</v>
      </c>
      <c r="E520" s="75">
        <v>137</v>
      </c>
      <c r="F520" s="30" t="s">
        <v>70</v>
      </c>
      <c r="G520" s="30" t="s">
        <v>71</v>
      </c>
      <c r="H520" s="75">
        <v>2</v>
      </c>
    </row>
    <row r="521" spans="1:8">
      <c r="A521" s="43">
        <v>930</v>
      </c>
      <c r="B521" s="74">
        <v>46274</v>
      </c>
      <c r="C521" s="30" t="s">
        <v>1444</v>
      </c>
      <c r="D521" s="30" t="s">
        <v>1445</v>
      </c>
      <c r="E521" s="75">
        <v>16</v>
      </c>
      <c r="F521" s="30" t="s">
        <v>70</v>
      </c>
      <c r="G521" s="30" t="s">
        <v>71</v>
      </c>
      <c r="H521" s="75">
        <v>2</v>
      </c>
    </row>
    <row r="522" spans="1:8">
      <c r="A522" s="43">
        <v>930</v>
      </c>
      <c r="B522" s="74">
        <v>46274</v>
      </c>
      <c r="C522" s="30" t="s">
        <v>1448</v>
      </c>
      <c r="D522" s="30" t="s">
        <v>1449</v>
      </c>
      <c r="E522" s="75">
        <v>44</v>
      </c>
      <c r="F522" s="30" t="s">
        <v>68</v>
      </c>
      <c r="G522" s="30" t="s">
        <v>69</v>
      </c>
      <c r="H522" s="75">
        <v>1</v>
      </c>
    </row>
    <row r="523" spans="1:8">
      <c r="A523" s="43">
        <v>930</v>
      </c>
      <c r="B523" s="74">
        <v>46274</v>
      </c>
      <c r="C523" s="30" t="s">
        <v>1450</v>
      </c>
      <c r="D523" s="30" t="s">
        <v>1451</v>
      </c>
      <c r="E523" s="75">
        <v>14</v>
      </c>
      <c r="F523" s="30" t="s">
        <v>53</v>
      </c>
      <c r="G523" s="30" t="s">
        <v>54</v>
      </c>
      <c r="H523" s="75">
        <v>1</v>
      </c>
    </row>
    <row r="524" spans="1:8">
      <c r="A524" s="43">
        <v>930</v>
      </c>
      <c r="B524" s="74">
        <v>46274</v>
      </c>
      <c r="C524" s="30" t="s">
        <v>1452</v>
      </c>
      <c r="D524" s="30" t="s">
        <v>1453</v>
      </c>
      <c r="E524" s="75">
        <v>27</v>
      </c>
      <c r="F524" s="30" t="s">
        <v>70</v>
      </c>
      <c r="G524" s="30" t="s">
        <v>71</v>
      </c>
      <c r="H524" s="75">
        <v>2</v>
      </c>
    </row>
    <row r="525" spans="1:8">
      <c r="A525" s="43">
        <v>930</v>
      </c>
      <c r="B525" s="74">
        <v>46274</v>
      </c>
      <c r="C525" s="30" t="s">
        <v>1456</v>
      </c>
      <c r="D525" s="30" t="s">
        <v>1457</v>
      </c>
      <c r="E525" s="75">
        <v>2</v>
      </c>
      <c r="F525" s="30" t="s">
        <v>68</v>
      </c>
      <c r="G525" s="30" t="s">
        <v>69</v>
      </c>
      <c r="H525" s="75">
        <v>1</v>
      </c>
    </row>
    <row r="526" spans="1:8">
      <c r="A526" s="43">
        <v>930</v>
      </c>
      <c r="B526" s="74">
        <v>46274</v>
      </c>
      <c r="C526" s="30" t="s">
        <v>1458</v>
      </c>
      <c r="D526" s="30" t="s">
        <v>1459</v>
      </c>
      <c r="E526" s="75">
        <v>97</v>
      </c>
      <c r="F526" s="30" t="s">
        <v>80</v>
      </c>
      <c r="G526" s="30" t="s">
        <v>81</v>
      </c>
      <c r="H526" s="75">
        <v>1</v>
      </c>
    </row>
    <row r="527" spans="1:8">
      <c r="A527" s="43">
        <v>930</v>
      </c>
      <c r="B527" s="74">
        <v>46274</v>
      </c>
      <c r="C527" s="30" t="s">
        <v>1460</v>
      </c>
      <c r="D527" s="30" t="s">
        <v>1461</v>
      </c>
      <c r="E527" s="75">
        <v>30</v>
      </c>
      <c r="F527" s="30" t="s">
        <v>80</v>
      </c>
      <c r="G527" s="30" t="s">
        <v>81</v>
      </c>
      <c r="H527" s="75">
        <v>1</v>
      </c>
    </row>
    <row r="528" spans="1:8">
      <c r="A528" s="43">
        <v>930</v>
      </c>
      <c r="B528" s="74">
        <v>46274</v>
      </c>
      <c r="C528" s="30" t="s">
        <v>1464</v>
      </c>
      <c r="D528" s="30" t="s">
        <v>1465</v>
      </c>
      <c r="E528" s="75">
        <v>30</v>
      </c>
      <c r="F528" s="30" t="s">
        <v>70</v>
      </c>
      <c r="G528" s="30" t="s">
        <v>71</v>
      </c>
      <c r="H528" s="75">
        <v>2</v>
      </c>
    </row>
    <row r="529" spans="1:8">
      <c r="A529" s="43">
        <v>930</v>
      </c>
      <c r="B529" s="74">
        <v>46274</v>
      </c>
      <c r="C529" s="30" t="s">
        <v>1470</v>
      </c>
      <c r="D529" s="30" t="s">
        <v>1471</v>
      </c>
      <c r="E529" s="75">
        <v>83</v>
      </c>
      <c r="F529" s="30" t="s">
        <v>70</v>
      </c>
      <c r="G529" s="30" t="s">
        <v>71</v>
      </c>
      <c r="H529" s="75">
        <v>2</v>
      </c>
    </row>
    <row r="530" spans="1:8">
      <c r="A530" s="43">
        <v>930</v>
      </c>
      <c r="B530" s="74">
        <v>46274</v>
      </c>
      <c r="C530" s="30" t="s">
        <v>1474</v>
      </c>
      <c r="D530" s="30" t="s">
        <v>1475</v>
      </c>
      <c r="E530" s="75">
        <v>30</v>
      </c>
      <c r="F530" s="30" t="s">
        <v>53</v>
      </c>
      <c r="G530" s="30" t="s">
        <v>54</v>
      </c>
      <c r="H530" s="75">
        <v>1</v>
      </c>
    </row>
    <row r="531" spans="1:8">
      <c r="A531" s="43">
        <v>930</v>
      </c>
      <c r="B531" s="74">
        <v>46274</v>
      </c>
      <c r="C531" s="30" t="s">
        <v>1476</v>
      </c>
      <c r="D531" s="30" t="s">
        <v>1477</v>
      </c>
      <c r="E531" s="75">
        <v>80</v>
      </c>
      <c r="F531" s="30" t="s">
        <v>80</v>
      </c>
      <c r="G531" s="30" t="s">
        <v>81</v>
      </c>
      <c r="H531" s="75">
        <v>1</v>
      </c>
    </row>
    <row r="532" spans="1:8">
      <c r="A532" s="43">
        <v>930</v>
      </c>
      <c r="B532" s="74">
        <v>46274</v>
      </c>
      <c r="C532" s="30" t="s">
        <v>1482</v>
      </c>
      <c r="D532" s="30" t="s">
        <v>1483</v>
      </c>
      <c r="E532" s="75">
        <v>47</v>
      </c>
      <c r="F532" s="30" t="s">
        <v>70</v>
      </c>
      <c r="G532" s="30" t="s">
        <v>71</v>
      </c>
      <c r="H532" s="75">
        <v>2</v>
      </c>
    </row>
    <row r="533" spans="1:8">
      <c r="A533" s="43">
        <v>930</v>
      </c>
      <c r="B533" s="74">
        <v>46274</v>
      </c>
      <c r="C533" s="30" t="s">
        <v>1768</v>
      </c>
      <c r="D533" s="30" t="s">
        <v>1769</v>
      </c>
      <c r="E533" s="75">
        <v>5</v>
      </c>
      <c r="F533" s="30" t="s">
        <v>53</v>
      </c>
      <c r="G533" s="30" t="s">
        <v>54</v>
      </c>
      <c r="H533" s="75">
        <v>1</v>
      </c>
    </row>
    <row r="534" spans="1:8">
      <c r="A534" s="43">
        <v>930</v>
      </c>
      <c r="B534" s="74">
        <v>46274</v>
      </c>
      <c r="C534" s="30" t="s">
        <v>1490</v>
      </c>
      <c r="D534" s="30" t="s">
        <v>1491</v>
      </c>
      <c r="E534" s="75">
        <v>109</v>
      </c>
      <c r="F534" s="30" t="s">
        <v>78</v>
      </c>
      <c r="G534" s="30" t="s">
        <v>79</v>
      </c>
      <c r="H534" s="75">
        <v>2</v>
      </c>
    </row>
    <row r="535" spans="1:8">
      <c r="A535" s="43">
        <v>930</v>
      </c>
      <c r="B535" s="74">
        <v>46274</v>
      </c>
      <c r="C535" s="30" t="s">
        <v>1500</v>
      </c>
      <c r="D535" s="30" t="s">
        <v>1501</v>
      </c>
      <c r="E535" s="75">
        <v>43</v>
      </c>
      <c r="F535" s="30" t="s">
        <v>53</v>
      </c>
      <c r="G535" s="30" t="s">
        <v>54</v>
      </c>
      <c r="H535" s="75">
        <v>1</v>
      </c>
    </row>
    <row r="536" spans="1:8">
      <c r="A536" s="43">
        <v>930</v>
      </c>
      <c r="B536" s="74">
        <v>46274</v>
      </c>
      <c r="C536" s="30" t="s">
        <v>1506</v>
      </c>
      <c r="D536" s="30" t="s">
        <v>1507</v>
      </c>
      <c r="E536" s="75">
        <v>101</v>
      </c>
      <c r="F536" s="30" t="s">
        <v>53</v>
      </c>
      <c r="G536" s="30" t="s">
        <v>54</v>
      </c>
      <c r="H536" s="75">
        <v>1</v>
      </c>
    </row>
    <row r="537" spans="1:8">
      <c r="A537" s="43">
        <v>930</v>
      </c>
      <c r="B537" s="74">
        <v>46274</v>
      </c>
      <c r="C537" s="30" t="s">
        <v>1514</v>
      </c>
      <c r="D537" s="30" t="s">
        <v>1515</v>
      </c>
      <c r="E537" s="75">
        <v>17</v>
      </c>
      <c r="F537" s="30" t="s">
        <v>68</v>
      </c>
      <c r="G537" s="30" t="s">
        <v>69</v>
      </c>
      <c r="H537" s="75">
        <v>1</v>
      </c>
    </row>
    <row r="538" spans="1:8">
      <c r="A538" s="43">
        <v>930</v>
      </c>
      <c r="B538" s="74">
        <v>46274</v>
      </c>
      <c r="C538" s="30" t="s">
        <v>1518</v>
      </c>
      <c r="D538" s="30" t="s">
        <v>1519</v>
      </c>
      <c r="E538" s="75">
        <v>5</v>
      </c>
      <c r="F538" s="30" t="s">
        <v>76</v>
      </c>
      <c r="G538" s="30" t="s">
        <v>77</v>
      </c>
      <c r="H538" s="75">
        <v>1</v>
      </c>
    </row>
    <row r="539" spans="1:8">
      <c r="A539" s="43">
        <v>930</v>
      </c>
      <c r="B539" s="74">
        <v>46274</v>
      </c>
      <c r="C539" s="30" t="s">
        <v>1524</v>
      </c>
      <c r="D539" s="30" t="s">
        <v>1525</v>
      </c>
      <c r="E539" s="75">
        <v>58</v>
      </c>
      <c r="F539" s="30" t="s">
        <v>70</v>
      </c>
      <c r="G539" s="30" t="s">
        <v>71</v>
      </c>
      <c r="H539" s="75">
        <v>2</v>
      </c>
    </row>
    <row r="540" spans="1:8">
      <c r="A540" s="43">
        <v>930</v>
      </c>
      <c r="B540" s="74">
        <v>46274</v>
      </c>
      <c r="C540" s="30" t="s">
        <v>1534</v>
      </c>
      <c r="D540" s="30" t="s">
        <v>1535</v>
      </c>
      <c r="E540" s="75">
        <v>29</v>
      </c>
      <c r="F540" s="30" t="s">
        <v>68</v>
      </c>
      <c r="G540" s="30" t="s">
        <v>69</v>
      </c>
      <c r="H540" s="75">
        <v>1</v>
      </c>
    </row>
    <row r="541" spans="1:8">
      <c r="A541" s="43">
        <v>930</v>
      </c>
      <c r="B541" s="74">
        <v>46274</v>
      </c>
      <c r="C541" s="30" t="s">
        <v>1770</v>
      </c>
      <c r="D541" s="30" t="s">
        <v>1771</v>
      </c>
      <c r="E541" s="75">
        <v>30</v>
      </c>
      <c r="F541" s="30" t="s">
        <v>53</v>
      </c>
      <c r="G541" s="30" t="s">
        <v>54</v>
      </c>
      <c r="H541" s="75">
        <v>1</v>
      </c>
    </row>
    <row r="542" spans="1:8">
      <c r="A542" s="43">
        <v>930</v>
      </c>
      <c r="B542" s="74">
        <v>46274</v>
      </c>
      <c r="C542" s="30" t="s">
        <v>1540</v>
      </c>
      <c r="D542" s="30" t="s">
        <v>1541</v>
      </c>
      <c r="E542" s="75">
        <v>157</v>
      </c>
      <c r="F542" s="30" t="s">
        <v>76</v>
      </c>
      <c r="G542" s="30" t="s">
        <v>77</v>
      </c>
      <c r="H542" s="75">
        <v>1</v>
      </c>
    </row>
    <row r="543" spans="1:8">
      <c r="A543" s="43">
        <v>930</v>
      </c>
      <c r="B543" s="74">
        <v>46274</v>
      </c>
      <c r="C543" s="30" t="s">
        <v>1546</v>
      </c>
      <c r="D543" s="30" t="s">
        <v>1547</v>
      </c>
      <c r="E543" s="75">
        <v>10</v>
      </c>
      <c r="F543" s="30" t="s">
        <v>53</v>
      </c>
      <c r="G543" s="30" t="s">
        <v>54</v>
      </c>
      <c r="H543" s="75">
        <v>1</v>
      </c>
    </row>
    <row r="544" spans="1:8">
      <c r="A544" s="43">
        <v>930</v>
      </c>
      <c r="B544" s="74">
        <v>46274</v>
      </c>
      <c r="C544" s="30" t="s">
        <v>1548</v>
      </c>
      <c r="D544" s="30" t="s">
        <v>1549</v>
      </c>
      <c r="E544" s="75">
        <v>23</v>
      </c>
      <c r="F544" s="30" t="s">
        <v>70</v>
      </c>
      <c r="G544" s="30" t="s">
        <v>71</v>
      </c>
      <c r="H544" s="75">
        <v>2</v>
      </c>
    </row>
    <row r="545" spans="1:8">
      <c r="A545" s="43">
        <v>930</v>
      </c>
      <c r="B545" s="74">
        <v>46274</v>
      </c>
      <c r="C545" s="30" t="s">
        <v>1552</v>
      </c>
      <c r="D545" s="30" t="s">
        <v>1553</v>
      </c>
      <c r="E545" s="75">
        <v>41</v>
      </c>
      <c r="F545" s="30" t="s">
        <v>70</v>
      </c>
      <c r="G545" s="30" t="s">
        <v>71</v>
      </c>
      <c r="H545" s="75">
        <v>2</v>
      </c>
    </row>
    <row r="546" spans="1:8">
      <c r="A546" s="43">
        <v>930</v>
      </c>
      <c r="B546" s="74">
        <v>46274</v>
      </c>
      <c r="C546" s="30" t="s">
        <v>1554</v>
      </c>
      <c r="D546" s="30" t="s">
        <v>1555</v>
      </c>
      <c r="E546" s="75">
        <v>40</v>
      </c>
      <c r="F546" s="30" t="s">
        <v>80</v>
      </c>
      <c r="G546" s="30" t="s">
        <v>81</v>
      </c>
      <c r="H546" s="75">
        <v>1</v>
      </c>
    </row>
    <row r="547" spans="1:8">
      <c r="A547" s="43">
        <v>930</v>
      </c>
      <c r="B547" s="74">
        <v>46274</v>
      </c>
      <c r="C547" s="30" t="s">
        <v>1556</v>
      </c>
      <c r="D547" s="30" t="s">
        <v>1557</v>
      </c>
      <c r="E547" s="75">
        <v>78</v>
      </c>
      <c r="F547" s="30" t="s">
        <v>53</v>
      </c>
      <c r="G547" s="30" t="s">
        <v>54</v>
      </c>
      <c r="H547" s="75">
        <v>1</v>
      </c>
    </row>
    <row r="548" spans="1:8">
      <c r="A548" s="43">
        <v>930</v>
      </c>
      <c r="B548" s="74">
        <v>46274</v>
      </c>
      <c r="C548" s="30" t="s">
        <v>1562</v>
      </c>
      <c r="D548" s="30" t="s">
        <v>1563</v>
      </c>
      <c r="E548" s="75">
        <v>14</v>
      </c>
      <c r="F548" s="30" t="s">
        <v>53</v>
      </c>
      <c r="G548" s="30" t="s">
        <v>54</v>
      </c>
      <c r="H548" s="75">
        <v>1</v>
      </c>
    </row>
    <row r="549" spans="1:8">
      <c r="A549" s="43">
        <v>930</v>
      </c>
      <c r="B549" s="74">
        <v>46274</v>
      </c>
      <c r="C549" s="30" t="s">
        <v>1572</v>
      </c>
      <c r="D549" s="30" t="s">
        <v>1573</v>
      </c>
      <c r="E549" s="75">
        <v>12</v>
      </c>
      <c r="F549" s="30" t="s">
        <v>53</v>
      </c>
      <c r="G549" s="30" t="s">
        <v>54</v>
      </c>
      <c r="H549" s="75">
        <v>1</v>
      </c>
    </row>
    <row r="550" spans="1:8">
      <c r="A550" s="43">
        <v>930</v>
      </c>
      <c r="B550" s="74">
        <v>46274</v>
      </c>
      <c r="C550" s="30" t="s">
        <v>1574</v>
      </c>
      <c r="D550" s="30" t="s">
        <v>1575</v>
      </c>
      <c r="E550" s="75">
        <v>35</v>
      </c>
      <c r="F550" s="30" t="s">
        <v>70</v>
      </c>
      <c r="G550" s="30" t="s">
        <v>71</v>
      </c>
      <c r="H550" s="75">
        <v>2</v>
      </c>
    </row>
    <row r="551" spans="1:8">
      <c r="A551" s="43">
        <v>930</v>
      </c>
      <c r="B551" s="74">
        <v>46274</v>
      </c>
      <c r="C551" s="30" t="s">
        <v>1580</v>
      </c>
      <c r="D551" s="30" t="s">
        <v>1581</v>
      </c>
      <c r="E551" s="75">
        <v>47</v>
      </c>
      <c r="F551" s="30" t="s">
        <v>76</v>
      </c>
      <c r="G551" s="30" t="s">
        <v>77</v>
      </c>
      <c r="H551" s="75">
        <v>1</v>
      </c>
    </row>
    <row r="552" spans="1:8">
      <c r="A552" s="43">
        <v>930</v>
      </c>
      <c r="B552" s="74">
        <v>46274</v>
      </c>
      <c r="C552" s="30" t="s">
        <v>1582</v>
      </c>
      <c r="D552" s="30" t="s">
        <v>1583</v>
      </c>
      <c r="E552" s="75">
        <v>16</v>
      </c>
      <c r="F552" s="30" t="s">
        <v>53</v>
      </c>
      <c r="G552" s="30" t="s">
        <v>54</v>
      </c>
      <c r="H552" s="75">
        <v>1</v>
      </c>
    </row>
    <row r="553" spans="1:8">
      <c r="A553" s="43">
        <v>930</v>
      </c>
      <c r="B553" s="74">
        <v>46274</v>
      </c>
      <c r="C553" s="30" t="s">
        <v>1584</v>
      </c>
      <c r="D553" s="30" t="s">
        <v>1585</v>
      </c>
      <c r="E553" s="75">
        <v>93</v>
      </c>
      <c r="F553" s="30" t="s">
        <v>53</v>
      </c>
      <c r="G553" s="30" t="s">
        <v>54</v>
      </c>
      <c r="H553" s="75">
        <v>1</v>
      </c>
    </row>
    <row r="554" spans="1:8">
      <c r="A554" s="43">
        <v>930</v>
      </c>
      <c r="B554" s="74">
        <v>46274</v>
      </c>
      <c r="C554" s="30" t="s">
        <v>1588</v>
      </c>
      <c r="D554" s="30" t="s">
        <v>1589</v>
      </c>
      <c r="E554" s="75">
        <v>78</v>
      </c>
      <c r="F554" s="30" t="s">
        <v>53</v>
      </c>
      <c r="G554" s="30" t="s">
        <v>54</v>
      </c>
      <c r="H554" s="75">
        <v>1</v>
      </c>
    </row>
    <row r="555" spans="1:8">
      <c r="A555" s="43">
        <v>930</v>
      </c>
      <c r="B555" s="74">
        <v>46274</v>
      </c>
      <c r="C555" s="30" t="s">
        <v>1592</v>
      </c>
      <c r="D555" s="30" t="s">
        <v>1593</v>
      </c>
      <c r="E555" s="75">
        <v>86</v>
      </c>
      <c r="F555" s="30" t="s">
        <v>80</v>
      </c>
      <c r="G555" s="30" t="s">
        <v>81</v>
      </c>
      <c r="H555" s="75">
        <v>1</v>
      </c>
    </row>
    <row r="556" spans="1:8">
      <c r="A556" s="43">
        <v>930</v>
      </c>
      <c r="B556" s="74">
        <v>46274</v>
      </c>
      <c r="C556" s="30" t="s">
        <v>1596</v>
      </c>
      <c r="D556" s="30" t="s">
        <v>1597</v>
      </c>
      <c r="E556" s="75">
        <v>73</v>
      </c>
      <c r="F556" s="30" t="s">
        <v>56</v>
      </c>
      <c r="G556" s="30" t="s">
        <v>57</v>
      </c>
      <c r="H556" s="75">
        <v>2</v>
      </c>
    </row>
    <row r="557" spans="1:8">
      <c r="A557" s="43">
        <v>930</v>
      </c>
      <c r="B557" s="74">
        <v>46274</v>
      </c>
      <c r="C557" s="30" t="s">
        <v>1602</v>
      </c>
      <c r="D557" s="30" t="s">
        <v>1603</v>
      </c>
      <c r="E557" s="75">
        <v>55</v>
      </c>
      <c r="F557" s="30" t="s">
        <v>53</v>
      </c>
      <c r="G557" s="30" t="s">
        <v>54</v>
      </c>
      <c r="H557" s="75">
        <v>1</v>
      </c>
    </row>
    <row r="558" spans="1:8">
      <c r="A558" s="43">
        <v>930</v>
      </c>
      <c r="B558" s="74">
        <v>46274</v>
      </c>
      <c r="C558" s="30" t="s">
        <v>1606</v>
      </c>
      <c r="D558" s="30" t="s">
        <v>1607</v>
      </c>
      <c r="E558" s="75">
        <v>212</v>
      </c>
      <c r="F558" s="30" t="s">
        <v>53</v>
      </c>
      <c r="G558" s="30" t="s">
        <v>54</v>
      </c>
      <c r="H558" s="75">
        <v>1</v>
      </c>
    </row>
    <row r="559" spans="1:8">
      <c r="A559" s="43">
        <v>930</v>
      </c>
      <c r="B559" s="74">
        <v>46274</v>
      </c>
      <c r="C559" s="30" t="s">
        <v>1608</v>
      </c>
      <c r="D559" s="30" t="s">
        <v>1609</v>
      </c>
      <c r="E559" s="75">
        <v>36</v>
      </c>
      <c r="F559" s="30" t="s">
        <v>53</v>
      </c>
      <c r="G559" s="30" t="s">
        <v>54</v>
      </c>
      <c r="H559" s="75">
        <v>1</v>
      </c>
    </row>
    <row r="560" spans="1:8">
      <c r="A560" s="43">
        <v>930</v>
      </c>
      <c r="B560" s="74">
        <v>46274</v>
      </c>
      <c r="C560" s="30" t="s">
        <v>1610</v>
      </c>
      <c r="D560" s="30" t="s">
        <v>1611</v>
      </c>
      <c r="E560" s="75">
        <v>85</v>
      </c>
      <c r="F560" s="30" t="s">
        <v>53</v>
      </c>
      <c r="G560" s="30" t="s">
        <v>54</v>
      </c>
      <c r="H560" s="75">
        <v>1</v>
      </c>
    </row>
    <row r="561" spans="1:8">
      <c r="A561" s="43">
        <v>930</v>
      </c>
      <c r="B561" s="74">
        <v>46274</v>
      </c>
      <c r="C561" s="30" t="s">
        <v>1612</v>
      </c>
      <c r="D561" s="30" t="s">
        <v>1613</v>
      </c>
      <c r="E561" s="75">
        <v>51</v>
      </c>
      <c r="F561" s="30" t="s">
        <v>76</v>
      </c>
      <c r="G561" s="30" t="s">
        <v>77</v>
      </c>
      <c r="H561" s="75">
        <v>1</v>
      </c>
    </row>
    <row r="562" spans="1:8">
      <c r="A562" s="43">
        <v>930</v>
      </c>
      <c r="B562" s="74">
        <v>46274</v>
      </c>
      <c r="C562" s="30" t="s">
        <v>1614</v>
      </c>
      <c r="D562" s="30" t="s">
        <v>1615</v>
      </c>
      <c r="E562" s="75">
        <v>27</v>
      </c>
      <c r="F562" s="30" t="s">
        <v>53</v>
      </c>
      <c r="G562" s="30" t="s">
        <v>54</v>
      </c>
      <c r="H562" s="75">
        <v>1</v>
      </c>
    </row>
    <row r="563" spans="1:8">
      <c r="A563" s="43">
        <v>930</v>
      </c>
      <c r="B563" s="74">
        <v>46274</v>
      </c>
      <c r="C563" s="30" t="s">
        <v>1616</v>
      </c>
      <c r="D563" s="30" t="s">
        <v>1617</v>
      </c>
      <c r="E563" s="75">
        <v>39</v>
      </c>
      <c r="F563" s="30" t="s">
        <v>53</v>
      </c>
      <c r="G563" s="30" t="s">
        <v>54</v>
      </c>
      <c r="H563" s="75">
        <v>1</v>
      </c>
    </row>
    <row r="564" spans="1:8">
      <c r="A564" s="43">
        <v>930</v>
      </c>
      <c r="B564" s="74">
        <v>46274</v>
      </c>
      <c r="C564" s="30" t="s">
        <v>1620</v>
      </c>
      <c r="D564" s="30" t="s">
        <v>1621</v>
      </c>
      <c r="E564" s="75">
        <v>92</v>
      </c>
      <c r="F564" s="30" t="s">
        <v>53</v>
      </c>
      <c r="G564" s="30" t="s">
        <v>54</v>
      </c>
      <c r="H564" s="75">
        <v>1</v>
      </c>
    </row>
    <row r="565" spans="1:8">
      <c r="A565" s="43">
        <v>930</v>
      </c>
      <c r="B565" s="74">
        <v>46274</v>
      </c>
      <c r="C565" s="30" t="s">
        <v>1624</v>
      </c>
      <c r="D565" s="30" t="s">
        <v>1625</v>
      </c>
      <c r="E565" s="75">
        <v>51</v>
      </c>
      <c r="F565" s="30" t="s">
        <v>53</v>
      </c>
      <c r="G565" s="30" t="s">
        <v>54</v>
      </c>
      <c r="H565" s="75">
        <v>1</v>
      </c>
    </row>
    <row r="566" spans="1:8">
      <c r="A566" s="43">
        <v>930</v>
      </c>
      <c r="B566" s="74">
        <v>46274</v>
      </c>
      <c r="C566" s="30" t="s">
        <v>1640</v>
      </c>
      <c r="D566" s="30" t="s">
        <v>1641</v>
      </c>
      <c r="E566" s="75">
        <v>48</v>
      </c>
      <c r="F566" s="30" t="s">
        <v>68</v>
      </c>
      <c r="G566" s="30" t="s">
        <v>69</v>
      </c>
      <c r="H566" s="75">
        <v>1</v>
      </c>
    </row>
    <row r="567" spans="1:8">
      <c r="A567" s="43">
        <v>930</v>
      </c>
      <c r="B567" s="74">
        <v>46274</v>
      </c>
      <c r="C567" s="30" t="s">
        <v>1644</v>
      </c>
      <c r="D567" s="30" t="s">
        <v>1645</v>
      </c>
      <c r="E567" s="75">
        <v>68</v>
      </c>
      <c r="F567" s="30" t="s">
        <v>70</v>
      </c>
      <c r="G567" s="30" t="s">
        <v>71</v>
      </c>
      <c r="H567" s="75">
        <v>2</v>
      </c>
    </row>
    <row r="568" spans="1:8">
      <c r="A568" s="43">
        <v>930</v>
      </c>
      <c r="B568" s="74">
        <v>46274</v>
      </c>
      <c r="C568" s="30" t="s">
        <v>1786</v>
      </c>
      <c r="D568" s="30" t="s">
        <v>1787</v>
      </c>
      <c r="E568" s="75">
        <v>61</v>
      </c>
      <c r="F568" s="30" t="s">
        <v>53</v>
      </c>
      <c r="G568" s="30" t="s">
        <v>54</v>
      </c>
      <c r="H568" s="75">
        <v>1</v>
      </c>
    </row>
    <row r="569" spans="1:8">
      <c r="A569" s="43">
        <v>930</v>
      </c>
      <c r="B569" s="74">
        <v>46274</v>
      </c>
      <c r="C569" s="30" t="s">
        <v>1646</v>
      </c>
      <c r="D569" s="30" t="s">
        <v>1647</v>
      </c>
      <c r="E569" s="75">
        <v>100</v>
      </c>
      <c r="F569" s="30" t="s">
        <v>53</v>
      </c>
      <c r="G569" s="30" t="s">
        <v>54</v>
      </c>
      <c r="H569" s="75">
        <v>1</v>
      </c>
    </row>
    <row r="570" spans="1:8">
      <c r="A570" s="43">
        <v>930</v>
      </c>
      <c r="B570" s="74">
        <v>46274</v>
      </c>
      <c r="C570" s="30" t="s">
        <v>1650</v>
      </c>
      <c r="D570" s="30" t="s">
        <v>1651</v>
      </c>
      <c r="E570" s="75">
        <v>25</v>
      </c>
      <c r="F570" s="30" t="s">
        <v>70</v>
      </c>
      <c r="G570" s="30" t="s">
        <v>71</v>
      </c>
      <c r="H570" s="75">
        <v>2</v>
      </c>
    </row>
    <row r="571" spans="1:8">
      <c r="A571" s="43">
        <v>930</v>
      </c>
      <c r="B571" s="74">
        <v>46274</v>
      </c>
      <c r="C571" s="30" t="s">
        <v>1654</v>
      </c>
      <c r="D571" s="30" t="s">
        <v>1655</v>
      </c>
      <c r="E571" s="75">
        <v>27</v>
      </c>
      <c r="F571" s="30" t="s">
        <v>53</v>
      </c>
      <c r="G571" s="30" t="s">
        <v>54</v>
      </c>
      <c r="H571" s="75">
        <v>1</v>
      </c>
    </row>
    <row r="572" spans="1:8">
      <c r="A572" s="43">
        <v>930</v>
      </c>
      <c r="B572" s="74">
        <v>46274</v>
      </c>
      <c r="C572" s="30" t="s">
        <v>1660</v>
      </c>
      <c r="D572" s="30" t="s">
        <v>1661</v>
      </c>
      <c r="E572" s="75">
        <v>45</v>
      </c>
      <c r="F572" s="30" t="s">
        <v>53</v>
      </c>
      <c r="G572" s="30" t="s">
        <v>54</v>
      </c>
      <c r="H572" s="75">
        <v>1</v>
      </c>
    </row>
    <row r="573" spans="1:8">
      <c r="A573" s="43">
        <v>930</v>
      </c>
      <c r="B573" s="74">
        <v>46274</v>
      </c>
      <c r="C573" s="30" t="s">
        <v>1662</v>
      </c>
      <c r="D573" s="30" t="s">
        <v>1663</v>
      </c>
      <c r="E573" s="75">
        <v>30</v>
      </c>
      <c r="F573" s="30" t="s">
        <v>53</v>
      </c>
      <c r="G573" s="30" t="s">
        <v>54</v>
      </c>
      <c r="H573" s="75">
        <v>1</v>
      </c>
    </row>
    <row r="574" spans="1:8">
      <c r="A574" s="43">
        <v>930</v>
      </c>
      <c r="B574" s="74">
        <v>46274</v>
      </c>
      <c r="C574" s="30" t="s">
        <v>1664</v>
      </c>
      <c r="D574" s="30" t="s">
        <v>1665</v>
      </c>
      <c r="E574" s="75">
        <v>56</v>
      </c>
      <c r="F574" s="30" t="s">
        <v>53</v>
      </c>
      <c r="G574" s="30" t="s">
        <v>54</v>
      </c>
      <c r="H574" s="75">
        <v>1</v>
      </c>
    </row>
    <row r="575" spans="1:8">
      <c r="A575" s="43">
        <v>930</v>
      </c>
      <c r="B575" s="74">
        <v>46274</v>
      </c>
      <c r="C575" s="30" t="s">
        <v>1666</v>
      </c>
      <c r="D575" s="30" t="s">
        <v>1667</v>
      </c>
      <c r="E575" s="75">
        <v>113</v>
      </c>
      <c r="F575" s="30" t="s">
        <v>53</v>
      </c>
      <c r="G575" s="30" t="s">
        <v>54</v>
      </c>
      <c r="H575" s="75">
        <v>1</v>
      </c>
    </row>
    <row r="576" spans="1:8">
      <c r="A576" s="43">
        <v>930</v>
      </c>
      <c r="B576" s="74">
        <v>46274</v>
      </c>
      <c r="C576" s="30" t="s">
        <v>1670</v>
      </c>
      <c r="D576" s="30" t="s">
        <v>1671</v>
      </c>
      <c r="E576" s="75">
        <v>97</v>
      </c>
      <c r="F576" s="30" t="s">
        <v>53</v>
      </c>
      <c r="G576" s="30" t="s">
        <v>54</v>
      </c>
      <c r="H576" s="75">
        <v>1</v>
      </c>
    </row>
    <row r="577" spans="1:8">
      <c r="A577" s="43">
        <v>930</v>
      </c>
      <c r="B577" s="74">
        <v>46274</v>
      </c>
      <c r="C577" s="30" t="s">
        <v>4988</v>
      </c>
      <c r="D577" s="30" t="s">
        <v>4989</v>
      </c>
      <c r="E577" s="75">
        <v>258</v>
      </c>
      <c r="F577" s="30" t="s">
        <v>80</v>
      </c>
      <c r="G577" s="30" t="s">
        <v>81</v>
      </c>
      <c r="H577" s="75">
        <v>1</v>
      </c>
    </row>
    <row r="578" spans="1:8">
      <c r="A578" s="43">
        <v>930</v>
      </c>
      <c r="B578" s="74">
        <v>46274</v>
      </c>
      <c r="C578" s="30" t="s">
        <v>1674</v>
      </c>
      <c r="D578" s="30" t="s">
        <v>1675</v>
      </c>
      <c r="E578" s="75">
        <v>90</v>
      </c>
      <c r="F578" s="30" t="s">
        <v>53</v>
      </c>
      <c r="G578" s="30" t="s">
        <v>54</v>
      </c>
      <c r="H578" s="75">
        <v>1</v>
      </c>
    </row>
    <row r="579" spans="1:8">
      <c r="A579" s="43">
        <v>930</v>
      </c>
      <c r="B579" s="74">
        <v>46274</v>
      </c>
      <c r="C579" s="30" t="s">
        <v>1676</v>
      </c>
      <c r="D579" s="30" t="s">
        <v>1677</v>
      </c>
      <c r="E579" s="75">
        <v>89</v>
      </c>
      <c r="F579" s="30" t="s">
        <v>53</v>
      </c>
      <c r="G579" s="30" t="s">
        <v>54</v>
      </c>
      <c r="H579" s="75">
        <v>1</v>
      </c>
    </row>
    <row r="580" spans="1:8">
      <c r="A580" s="43">
        <v>930</v>
      </c>
      <c r="B580" s="74">
        <v>46274</v>
      </c>
      <c r="C580" s="30" t="s">
        <v>1678</v>
      </c>
      <c r="D580" s="30" t="s">
        <v>1679</v>
      </c>
      <c r="E580" s="75">
        <v>51</v>
      </c>
      <c r="F580" s="30" t="s">
        <v>78</v>
      </c>
      <c r="G580" s="30" t="s">
        <v>79</v>
      </c>
      <c r="H580" s="75">
        <v>2</v>
      </c>
    </row>
    <row r="581" spans="1:8">
      <c r="A581" s="43">
        <v>930</v>
      </c>
      <c r="B581" s="74">
        <v>46274</v>
      </c>
      <c r="C581" s="30" t="s">
        <v>1686</v>
      </c>
      <c r="D581" s="30" t="s">
        <v>1687</v>
      </c>
      <c r="E581" s="75">
        <v>14</v>
      </c>
      <c r="F581" s="30" t="s">
        <v>53</v>
      </c>
      <c r="G581" s="30" t="s">
        <v>54</v>
      </c>
      <c r="H581" s="75">
        <v>1</v>
      </c>
    </row>
    <row r="582" spans="1:8">
      <c r="A582" s="43">
        <v>930</v>
      </c>
      <c r="B582" s="74">
        <v>46274</v>
      </c>
      <c r="C582" s="30" t="s">
        <v>4986</v>
      </c>
      <c r="D582" s="30" t="s">
        <v>4987</v>
      </c>
      <c r="E582" s="75">
        <v>159</v>
      </c>
      <c r="F582" s="30" t="s">
        <v>53</v>
      </c>
      <c r="G582" s="30" t="s">
        <v>54</v>
      </c>
      <c r="H582" s="75">
        <v>1</v>
      </c>
    </row>
    <row r="583" spans="1:8">
      <c r="A583" s="43">
        <v>930</v>
      </c>
      <c r="B583" s="74">
        <v>46274</v>
      </c>
      <c r="C583" s="30" t="s">
        <v>1794</v>
      </c>
      <c r="D583" s="30" t="s">
        <v>1795</v>
      </c>
      <c r="E583" s="75">
        <v>47</v>
      </c>
      <c r="F583" s="30" t="s">
        <v>53</v>
      </c>
      <c r="G583" s="30" t="s">
        <v>54</v>
      </c>
      <c r="H583" s="75">
        <v>1</v>
      </c>
    </row>
    <row r="584" spans="1:8">
      <c r="A584" s="43">
        <v>930</v>
      </c>
      <c r="B584" s="74">
        <v>46274</v>
      </c>
      <c r="C584" s="30" t="s">
        <v>1688</v>
      </c>
      <c r="D584" s="30" t="s">
        <v>1689</v>
      </c>
      <c r="E584" s="75">
        <v>118</v>
      </c>
      <c r="F584" s="30" t="s">
        <v>80</v>
      </c>
      <c r="G584" s="30" t="s">
        <v>81</v>
      </c>
      <c r="H584" s="75">
        <v>1</v>
      </c>
    </row>
    <row r="585" spans="1:8">
      <c r="A585" s="43">
        <v>930</v>
      </c>
      <c r="B585" s="74">
        <v>46274</v>
      </c>
      <c r="C585" s="30" t="s">
        <v>1690</v>
      </c>
      <c r="D585" s="30" t="s">
        <v>1691</v>
      </c>
      <c r="E585" s="75">
        <v>27</v>
      </c>
      <c r="F585" s="30" t="s">
        <v>80</v>
      </c>
      <c r="G585" s="30" t="s">
        <v>81</v>
      </c>
      <c r="H585" s="75">
        <v>1</v>
      </c>
    </row>
    <row r="586" spans="1:8">
      <c r="A586" s="43">
        <v>930</v>
      </c>
      <c r="B586" s="74">
        <v>46274</v>
      </c>
      <c r="C586" s="30" t="s">
        <v>1694</v>
      </c>
      <c r="D586" s="30" t="s">
        <v>1695</v>
      </c>
      <c r="E586" s="75">
        <v>55</v>
      </c>
      <c r="F586" s="30" t="s">
        <v>70</v>
      </c>
      <c r="G586" s="30" t="s">
        <v>71</v>
      </c>
      <c r="H586" s="75">
        <v>2</v>
      </c>
    </row>
    <row r="587" spans="1:8">
      <c r="A587" s="43">
        <v>930</v>
      </c>
      <c r="B587" s="74">
        <v>46274</v>
      </c>
      <c r="C587" s="30" t="s">
        <v>1696</v>
      </c>
      <c r="D587" s="30" t="s">
        <v>1697</v>
      </c>
      <c r="E587" s="75">
        <v>103</v>
      </c>
      <c r="F587" s="30" t="s">
        <v>80</v>
      </c>
      <c r="G587" s="30" t="s">
        <v>81</v>
      </c>
      <c r="H587" s="75">
        <v>1</v>
      </c>
    </row>
    <row r="588" spans="1:8">
      <c r="A588" s="43">
        <v>930</v>
      </c>
      <c r="B588" s="74">
        <v>46274</v>
      </c>
      <c r="C588" s="30" t="s">
        <v>1702</v>
      </c>
      <c r="D588" s="30" t="s">
        <v>1703</v>
      </c>
      <c r="E588" s="75">
        <v>92</v>
      </c>
      <c r="F588" s="30" t="s">
        <v>70</v>
      </c>
      <c r="G588" s="30" t="s">
        <v>71</v>
      </c>
      <c r="H588" s="75">
        <v>2</v>
      </c>
    </row>
    <row r="589" spans="1:8">
      <c r="A589" s="43">
        <v>930</v>
      </c>
      <c r="B589" s="74">
        <v>46273</v>
      </c>
      <c r="C589" s="30" t="s">
        <v>3919</v>
      </c>
      <c r="D589" s="30" t="s">
        <v>3920</v>
      </c>
      <c r="E589" s="75">
        <v>101</v>
      </c>
      <c r="F589" s="30" t="s">
        <v>53</v>
      </c>
      <c r="G589" s="30" t="s">
        <v>54</v>
      </c>
      <c r="H589" s="75">
        <v>1</v>
      </c>
    </row>
    <row r="590" spans="1:8">
      <c r="A590" s="43">
        <v>930</v>
      </c>
      <c r="B590" s="74">
        <v>46273</v>
      </c>
      <c r="C590" s="30" t="s">
        <v>3923</v>
      </c>
      <c r="D590" s="30" t="s">
        <v>3924</v>
      </c>
      <c r="E590" s="75">
        <v>77</v>
      </c>
      <c r="F590" s="30" t="s">
        <v>53</v>
      </c>
      <c r="G590" s="30" t="s">
        <v>54</v>
      </c>
      <c r="H590" s="75">
        <v>1</v>
      </c>
    </row>
    <row r="591" spans="1:8">
      <c r="A591" s="43">
        <v>930</v>
      </c>
      <c r="B591" s="74">
        <v>46273</v>
      </c>
      <c r="C591" s="30" t="s">
        <v>4137</v>
      </c>
      <c r="D591" s="30" t="s">
        <v>4138</v>
      </c>
      <c r="E591" s="75">
        <v>161</v>
      </c>
      <c r="F591" s="30" t="s">
        <v>70</v>
      </c>
      <c r="G591" s="30" t="s">
        <v>71</v>
      </c>
      <c r="H591" s="75">
        <v>2</v>
      </c>
    </row>
    <row r="592" spans="1:8">
      <c r="A592" s="43">
        <v>930</v>
      </c>
      <c r="B592" s="74">
        <v>46273</v>
      </c>
      <c r="C592" s="30" t="s">
        <v>4147</v>
      </c>
      <c r="D592" s="30" t="s">
        <v>4148</v>
      </c>
      <c r="E592" s="75">
        <v>30</v>
      </c>
      <c r="F592" s="30" t="s">
        <v>70</v>
      </c>
      <c r="G592" s="30" t="s">
        <v>71</v>
      </c>
      <c r="H592" s="75">
        <v>2</v>
      </c>
    </row>
    <row r="593" spans="1:8">
      <c r="A593" s="43">
        <v>930</v>
      </c>
      <c r="B593" s="74">
        <v>46273</v>
      </c>
      <c r="C593" s="30" t="s">
        <v>4153</v>
      </c>
      <c r="D593" s="30" t="s">
        <v>4154</v>
      </c>
      <c r="E593" s="75">
        <v>28</v>
      </c>
      <c r="F593" s="30" t="s">
        <v>68</v>
      </c>
      <c r="G593" s="30" t="s">
        <v>69</v>
      </c>
      <c r="H593" s="75">
        <v>1</v>
      </c>
    </row>
    <row r="594" spans="1:8">
      <c r="A594" s="43">
        <v>930</v>
      </c>
      <c r="B594" s="74">
        <v>46273</v>
      </c>
      <c r="C594" s="30" t="s">
        <v>4185</v>
      </c>
      <c r="D594" s="30" t="s">
        <v>4186</v>
      </c>
      <c r="E594" s="75">
        <v>45</v>
      </c>
      <c r="F594" s="30" t="s">
        <v>53</v>
      </c>
      <c r="G594" s="30" t="s">
        <v>54</v>
      </c>
      <c r="H594" s="75">
        <v>1</v>
      </c>
    </row>
    <row r="595" spans="1:8">
      <c r="A595" s="43">
        <v>930</v>
      </c>
      <c r="B595" s="74">
        <v>46273</v>
      </c>
      <c r="C595" s="30" t="s">
        <v>4187</v>
      </c>
      <c r="D595" s="30" t="s">
        <v>4188</v>
      </c>
      <c r="E595" s="75">
        <v>13</v>
      </c>
      <c r="F595" s="30" t="s">
        <v>53</v>
      </c>
      <c r="G595" s="30" t="s">
        <v>54</v>
      </c>
      <c r="H595" s="75">
        <v>1</v>
      </c>
    </row>
    <row r="596" spans="1:8">
      <c r="A596" s="43">
        <v>930</v>
      </c>
      <c r="B596" s="74">
        <v>46273</v>
      </c>
      <c r="C596" s="30" t="s">
        <v>1350</v>
      </c>
      <c r="D596" s="30" t="s">
        <v>1351</v>
      </c>
      <c r="E596" s="75">
        <v>28</v>
      </c>
      <c r="F596" s="30" t="s">
        <v>80</v>
      </c>
      <c r="G596" s="30" t="s">
        <v>81</v>
      </c>
      <c r="H596" s="75">
        <v>1</v>
      </c>
    </row>
    <row r="597" spans="1:8">
      <c r="A597" s="43">
        <v>930</v>
      </c>
      <c r="B597" s="74">
        <v>46273</v>
      </c>
      <c r="C597" s="30" t="s">
        <v>1352</v>
      </c>
      <c r="D597" s="30" t="s">
        <v>1353</v>
      </c>
      <c r="E597" s="75">
        <v>22</v>
      </c>
      <c r="F597" s="30" t="s">
        <v>70</v>
      </c>
      <c r="G597" s="30" t="s">
        <v>71</v>
      </c>
      <c r="H597" s="75">
        <v>2</v>
      </c>
    </row>
    <row r="598" spans="1:8">
      <c r="A598" s="43">
        <v>930</v>
      </c>
      <c r="B598" s="74">
        <v>46273</v>
      </c>
      <c r="C598" s="30" t="s">
        <v>1354</v>
      </c>
      <c r="D598" s="30" t="s">
        <v>1355</v>
      </c>
      <c r="E598" s="75">
        <v>19</v>
      </c>
      <c r="F598" s="30" t="s">
        <v>76</v>
      </c>
      <c r="G598" s="30" t="s">
        <v>77</v>
      </c>
      <c r="H598" s="75">
        <v>1</v>
      </c>
    </row>
    <row r="599" spans="1:8">
      <c r="A599" s="43">
        <v>930</v>
      </c>
      <c r="B599" s="74">
        <v>46273</v>
      </c>
      <c r="C599" s="30" t="s">
        <v>1358</v>
      </c>
      <c r="D599" s="30" t="s">
        <v>1359</v>
      </c>
      <c r="E599" s="75">
        <v>124</v>
      </c>
      <c r="F599" s="30" t="s">
        <v>68</v>
      </c>
      <c r="G599" s="30" t="s">
        <v>69</v>
      </c>
      <c r="H599" s="75">
        <v>1</v>
      </c>
    </row>
    <row r="600" spans="1:8">
      <c r="A600" s="43">
        <v>930</v>
      </c>
      <c r="B600" s="74">
        <v>46273</v>
      </c>
      <c r="C600" s="30" t="s">
        <v>1360</v>
      </c>
      <c r="D600" s="30" t="s">
        <v>1361</v>
      </c>
      <c r="E600" s="75">
        <v>6</v>
      </c>
      <c r="F600" s="30" t="s">
        <v>68</v>
      </c>
      <c r="G600" s="30" t="s">
        <v>69</v>
      </c>
      <c r="H600" s="75">
        <v>1</v>
      </c>
    </row>
    <row r="601" spans="1:8">
      <c r="A601" s="43">
        <v>930</v>
      </c>
      <c r="B601" s="74">
        <v>46273</v>
      </c>
      <c r="C601" s="30" t="s">
        <v>1362</v>
      </c>
      <c r="D601" s="30" t="s">
        <v>1363</v>
      </c>
      <c r="E601" s="75">
        <v>71</v>
      </c>
      <c r="F601" s="30" t="s">
        <v>53</v>
      </c>
      <c r="G601" s="30" t="s">
        <v>54</v>
      </c>
      <c r="H601" s="75">
        <v>1</v>
      </c>
    </row>
    <row r="602" spans="1:8">
      <c r="A602" s="43">
        <v>930</v>
      </c>
      <c r="B602" s="74">
        <v>46273</v>
      </c>
      <c r="C602" s="30" t="s">
        <v>1364</v>
      </c>
      <c r="D602" s="30" t="s">
        <v>1365</v>
      </c>
      <c r="E602" s="75">
        <v>75</v>
      </c>
      <c r="F602" s="30" t="s">
        <v>80</v>
      </c>
      <c r="G602" s="30" t="s">
        <v>81</v>
      </c>
      <c r="H602" s="75">
        <v>1</v>
      </c>
    </row>
    <row r="603" spans="1:8">
      <c r="A603" s="43">
        <v>930</v>
      </c>
      <c r="B603" s="74">
        <v>46273</v>
      </c>
      <c r="C603" s="30" t="s">
        <v>1366</v>
      </c>
      <c r="D603" s="30" t="s">
        <v>1367</v>
      </c>
      <c r="E603" s="75">
        <v>90</v>
      </c>
      <c r="F603" s="30" t="s">
        <v>68</v>
      </c>
      <c r="G603" s="30" t="s">
        <v>69</v>
      </c>
      <c r="H603" s="75">
        <v>1</v>
      </c>
    </row>
    <row r="604" spans="1:8">
      <c r="A604" s="43">
        <v>930</v>
      </c>
      <c r="B604" s="74">
        <v>46273</v>
      </c>
      <c r="C604" s="30" t="s">
        <v>1376</v>
      </c>
      <c r="D604" s="30" t="s">
        <v>1377</v>
      </c>
      <c r="E604" s="75">
        <v>99</v>
      </c>
      <c r="F604" s="30" t="s">
        <v>80</v>
      </c>
      <c r="G604" s="30" t="s">
        <v>81</v>
      </c>
      <c r="H604" s="75">
        <v>1</v>
      </c>
    </row>
    <row r="605" spans="1:8">
      <c r="A605" s="43">
        <v>930</v>
      </c>
      <c r="B605" s="74">
        <v>46273</v>
      </c>
      <c r="C605" s="30" t="s">
        <v>1380</v>
      </c>
      <c r="D605" s="30" t="s">
        <v>1381</v>
      </c>
      <c r="E605" s="75">
        <v>26</v>
      </c>
      <c r="F605" s="30" t="s">
        <v>53</v>
      </c>
      <c r="G605" s="30" t="s">
        <v>54</v>
      </c>
      <c r="H605" s="75">
        <v>1</v>
      </c>
    </row>
    <row r="606" spans="1:8">
      <c r="A606" s="43">
        <v>930</v>
      </c>
      <c r="B606" s="74">
        <v>46273</v>
      </c>
      <c r="C606" s="30" t="s">
        <v>1382</v>
      </c>
      <c r="D606" s="30" t="s">
        <v>1383</v>
      </c>
      <c r="E606" s="75">
        <v>123</v>
      </c>
      <c r="F606" s="30" t="s">
        <v>80</v>
      </c>
      <c r="G606" s="30" t="s">
        <v>81</v>
      </c>
      <c r="H606" s="75">
        <v>1</v>
      </c>
    </row>
    <row r="607" spans="1:8">
      <c r="A607" s="43">
        <v>930</v>
      </c>
      <c r="B607" s="74">
        <v>46273</v>
      </c>
      <c r="C607" s="30" t="s">
        <v>1384</v>
      </c>
      <c r="D607" s="30" t="s">
        <v>1385</v>
      </c>
      <c r="E607" s="75">
        <v>67</v>
      </c>
      <c r="F607" s="30" t="s">
        <v>70</v>
      </c>
      <c r="G607" s="30" t="s">
        <v>71</v>
      </c>
      <c r="H607" s="75">
        <v>2</v>
      </c>
    </row>
    <row r="608" spans="1:8">
      <c r="A608" s="43">
        <v>930</v>
      </c>
      <c r="B608" s="74">
        <v>46273</v>
      </c>
      <c r="C608" s="30" t="s">
        <v>1386</v>
      </c>
      <c r="D608" s="30" t="s">
        <v>1387</v>
      </c>
      <c r="E608" s="75">
        <v>52</v>
      </c>
      <c r="F608" s="30" t="s">
        <v>70</v>
      </c>
      <c r="G608" s="30" t="s">
        <v>71</v>
      </c>
      <c r="H608" s="75">
        <v>2</v>
      </c>
    </row>
    <row r="609" spans="1:8">
      <c r="A609" s="43">
        <v>930</v>
      </c>
      <c r="B609" s="74">
        <v>46273</v>
      </c>
      <c r="C609" s="30" t="s">
        <v>1388</v>
      </c>
      <c r="D609" s="30" t="s">
        <v>1389</v>
      </c>
      <c r="E609" s="75">
        <v>103</v>
      </c>
      <c r="F609" s="30" t="s">
        <v>70</v>
      </c>
      <c r="G609" s="30" t="s">
        <v>71</v>
      </c>
      <c r="H609" s="75">
        <v>2</v>
      </c>
    </row>
    <row r="610" spans="1:8">
      <c r="A610" s="43">
        <v>930</v>
      </c>
      <c r="B610" s="74">
        <v>46273</v>
      </c>
      <c r="C610" s="30" t="s">
        <v>1390</v>
      </c>
      <c r="D610" s="30" t="s">
        <v>1391</v>
      </c>
      <c r="E610" s="75">
        <v>50</v>
      </c>
      <c r="F610" s="30" t="s">
        <v>68</v>
      </c>
      <c r="G610" s="30" t="s">
        <v>69</v>
      </c>
      <c r="H610" s="75">
        <v>1</v>
      </c>
    </row>
    <row r="611" spans="1:8">
      <c r="A611" s="43">
        <v>930</v>
      </c>
      <c r="B611" s="74">
        <v>46273</v>
      </c>
      <c r="C611" s="30" t="s">
        <v>1396</v>
      </c>
      <c r="D611" s="30" t="s">
        <v>1397</v>
      </c>
      <c r="E611" s="75">
        <v>138</v>
      </c>
      <c r="F611" s="30" t="s">
        <v>76</v>
      </c>
      <c r="G611" s="30" t="s">
        <v>77</v>
      </c>
      <c r="H611" s="75">
        <v>1</v>
      </c>
    </row>
    <row r="612" spans="1:8">
      <c r="A612" s="43">
        <v>930</v>
      </c>
      <c r="B612" s="74">
        <v>46273</v>
      </c>
      <c r="C612" s="30" t="s">
        <v>1400</v>
      </c>
      <c r="D612" s="30" t="s">
        <v>1401</v>
      </c>
      <c r="E612" s="75">
        <v>58</v>
      </c>
      <c r="F612" s="30" t="s">
        <v>70</v>
      </c>
      <c r="G612" s="30" t="s">
        <v>71</v>
      </c>
      <c r="H612" s="75">
        <v>2</v>
      </c>
    </row>
    <row r="613" spans="1:8">
      <c r="A613" s="43">
        <v>930</v>
      </c>
      <c r="B613" s="74">
        <v>46273</v>
      </c>
      <c r="C613" s="30" t="s">
        <v>1402</v>
      </c>
      <c r="D613" s="30" t="s">
        <v>1403</v>
      </c>
      <c r="E613" s="75">
        <v>60</v>
      </c>
      <c r="F613" s="30" t="s">
        <v>70</v>
      </c>
      <c r="G613" s="30" t="s">
        <v>71</v>
      </c>
      <c r="H613" s="75">
        <v>2</v>
      </c>
    </row>
    <row r="614" spans="1:8">
      <c r="A614" s="43">
        <v>930</v>
      </c>
      <c r="B614" s="74">
        <v>46273</v>
      </c>
      <c r="C614" s="30" t="s">
        <v>1404</v>
      </c>
      <c r="D614" s="30" t="s">
        <v>1405</v>
      </c>
      <c r="E614" s="75">
        <v>41</v>
      </c>
      <c r="F614" s="30" t="s">
        <v>53</v>
      </c>
      <c r="G614" s="30" t="s">
        <v>54</v>
      </c>
      <c r="H614" s="75">
        <v>1</v>
      </c>
    </row>
    <row r="615" spans="1:8">
      <c r="A615" s="43">
        <v>930</v>
      </c>
      <c r="B615" s="74">
        <v>46273</v>
      </c>
      <c r="C615" s="30" t="s">
        <v>1406</v>
      </c>
      <c r="D615" s="30" t="s">
        <v>1407</v>
      </c>
      <c r="E615" s="75">
        <v>148</v>
      </c>
      <c r="F615" s="30" t="s">
        <v>80</v>
      </c>
      <c r="G615" s="30" t="s">
        <v>81</v>
      </c>
      <c r="H615" s="75">
        <v>1</v>
      </c>
    </row>
    <row r="616" spans="1:8">
      <c r="A616" s="43">
        <v>930</v>
      </c>
      <c r="B616" s="74">
        <v>46273</v>
      </c>
      <c r="C616" s="30" t="s">
        <v>1408</v>
      </c>
      <c r="D616" s="30" t="s">
        <v>1409</v>
      </c>
      <c r="E616" s="75">
        <v>25</v>
      </c>
      <c r="F616" s="30" t="s">
        <v>70</v>
      </c>
      <c r="G616" s="30" t="s">
        <v>71</v>
      </c>
      <c r="H616" s="75">
        <v>2</v>
      </c>
    </row>
    <row r="617" spans="1:8">
      <c r="A617" s="43">
        <v>930</v>
      </c>
      <c r="B617" s="74">
        <v>46273</v>
      </c>
      <c r="C617" s="30" t="s">
        <v>1412</v>
      </c>
      <c r="D617" s="30" t="s">
        <v>1413</v>
      </c>
      <c r="E617" s="75">
        <v>8</v>
      </c>
      <c r="F617" s="30" t="s">
        <v>70</v>
      </c>
      <c r="G617" s="30" t="s">
        <v>71</v>
      </c>
      <c r="H617" s="75">
        <v>2</v>
      </c>
    </row>
    <row r="618" spans="1:8">
      <c r="A618" s="43">
        <v>930</v>
      </c>
      <c r="B618" s="74">
        <v>46273</v>
      </c>
      <c r="C618" s="30" t="s">
        <v>1414</v>
      </c>
      <c r="D618" s="30" t="s">
        <v>1415</v>
      </c>
      <c r="E618" s="75">
        <v>14</v>
      </c>
      <c r="F618" s="30" t="s">
        <v>53</v>
      </c>
      <c r="G618" s="30" t="s">
        <v>54</v>
      </c>
      <c r="H618" s="75">
        <v>1</v>
      </c>
    </row>
    <row r="619" spans="1:8">
      <c r="A619" s="43">
        <v>930</v>
      </c>
      <c r="B619" s="74">
        <v>46273</v>
      </c>
      <c r="C619" s="30" t="s">
        <v>1416</v>
      </c>
      <c r="D619" s="30" t="s">
        <v>1417</v>
      </c>
      <c r="E619" s="75">
        <v>15</v>
      </c>
      <c r="F619" s="30" t="s">
        <v>70</v>
      </c>
      <c r="G619" s="30" t="s">
        <v>71</v>
      </c>
      <c r="H619" s="75">
        <v>2</v>
      </c>
    </row>
    <row r="620" spans="1:8">
      <c r="A620" s="43">
        <v>930</v>
      </c>
      <c r="B620" s="74">
        <v>46273</v>
      </c>
      <c r="C620" s="30" t="s">
        <v>1752</v>
      </c>
      <c r="D620" s="30" t="s">
        <v>1753</v>
      </c>
      <c r="E620" s="75">
        <v>77</v>
      </c>
      <c r="F620" s="30" t="s">
        <v>53</v>
      </c>
      <c r="G620" s="30" t="s">
        <v>54</v>
      </c>
      <c r="H620" s="75">
        <v>1</v>
      </c>
    </row>
    <row r="621" spans="1:8">
      <c r="A621" s="43">
        <v>930</v>
      </c>
      <c r="B621" s="74">
        <v>46273</v>
      </c>
      <c r="C621" s="30" t="s">
        <v>1426</v>
      </c>
      <c r="D621" s="30" t="s">
        <v>1427</v>
      </c>
      <c r="E621" s="75">
        <v>86</v>
      </c>
      <c r="F621" s="30" t="s">
        <v>78</v>
      </c>
      <c r="G621" s="30" t="s">
        <v>79</v>
      </c>
      <c r="H621" s="75">
        <v>2</v>
      </c>
    </row>
    <row r="622" spans="1:8">
      <c r="A622" s="43">
        <v>930</v>
      </c>
      <c r="B622" s="74">
        <v>46273</v>
      </c>
      <c r="C622" s="30" t="s">
        <v>1428</v>
      </c>
      <c r="D622" s="30" t="s">
        <v>1429</v>
      </c>
      <c r="E622" s="75">
        <v>70</v>
      </c>
      <c r="F622" s="30" t="s">
        <v>80</v>
      </c>
      <c r="G622" s="30" t="s">
        <v>81</v>
      </c>
      <c r="H622" s="75">
        <v>1</v>
      </c>
    </row>
    <row r="623" spans="1:8">
      <c r="A623" s="43">
        <v>930</v>
      </c>
      <c r="B623" s="74">
        <v>46273</v>
      </c>
      <c r="C623" s="30" t="s">
        <v>1432</v>
      </c>
      <c r="D623" s="30" t="s">
        <v>1433</v>
      </c>
      <c r="E623" s="75">
        <v>21</v>
      </c>
      <c r="F623" s="30" t="s">
        <v>76</v>
      </c>
      <c r="G623" s="30" t="s">
        <v>77</v>
      </c>
      <c r="H623" s="75">
        <v>1</v>
      </c>
    </row>
    <row r="624" spans="1:8">
      <c r="A624" s="43">
        <v>930</v>
      </c>
      <c r="B624" s="74">
        <v>46273</v>
      </c>
      <c r="C624" s="30" t="s">
        <v>1438</v>
      </c>
      <c r="D624" s="30" t="s">
        <v>1439</v>
      </c>
      <c r="E624" s="75">
        <v>97</v>
      </c>
      <c r="F624" s="30" t="s">
        <v>68</v>
      </c>
      <c r="G624" s="30" t="s">
        <v>69</v>
      </c>
      <c r="H624" s="75">
        <v>1</v>
      </c>
    </row>
    <row r="625" spans="1:8">
      <c r="A625" s="43">
        <v>930</v>
      </c>
      <c r="B625" s="74">
        <v>46273</v>
      </c>
      <c r="C625" s="30" t="s">
        <v>1440</v>
      </c>
      <c r="D625" s="30" t="s">
        <v>1441</v>
      </c>
      <c r="E625" s="75">
        <v>161</v>
      </c>
      <c r="F625" s="30" t="s">
        <v>70</v>
      </c>
      <c r="G625" s="30" t="s">
        <v>71</v>
      </c>
      <c r="H625" s="75">
        <v>2</v>
      </c>
    </row>
    <row r="626" spans="1:8">
      <c r="A626" s="43">
        <v>930</v>
      </c>
      <c r="B626" s="74">
        <v>46273</v>
      </c>
      <c r="C626" s="30" t="s">
        <v>1444</v>
      </c>
      <c r="D626" s="30" t="s">
        <v>1445</v>
      </c>
      <c r="E626" s="75">
        <v>19</v>
      </c>
      <c r="F626" s="30" t="s">
        <v>70</v>
      </c>
      <c r="G626" s="30" t="s">
        <v>71</v>
      </c>
      <c r="H626" s="75">
        <v>2</v>
      </c>
    </row>
    <row r="627" spans="1:8">
      <c r="A627" s="43">
        <v>930</v>
      </c>
      <c r="B627" s="74">
        <v>46273</v>
      </c>
      <c r="C627" s="30" t="s">
        <v>1446</v>
      </c>
      <c r="D627" s="30" t="s">
        <v>1447</v>
      </c>
      <c r="E627" s="75">
        <v>46</v>
      </c>
      <c r="F627" s="30" t="s">
        <v>53</v>
      </c>
      <c r="G627" s="30" t="s">
        <v>54</v>
      </c>
      <c r="H627" s="75">
        <v>1</v>
      </c>
    </row>
    <row r="628" spans="1:8">
      <c r="A628" s="43">
        <v>930</v>
      </c>
      <c r="B628" s="74">
        <v>46273</v>
      </c>
      <c r="C628" s="30" t="s">
        <v>1448</v>
      </c>
      <c r="D628" s="30" t="s">
        <v>1449</v>
      </c>
      <c r="E628" s="75">
        <v>18</v>
      </c>
      <c r="F628" s="30" t="s">
        <v>68</v>
      </c>
      <c r="G628" s="30" t="s">
        <v>69</v>
      </c>
      <c r="H628" s="75">
        <v>1</v>
      </c>
    </row>
    <row r="629" spans="1:8">
      <c r="A629" s="43">
        <v>930</v>
      </c>
      <c r="B629" s="74">
        <v>46273</v>
      </c>
      <c r="C629" s="30" t="s">
        <v>1450</v>
      </c>
      <c r="D629" s="30" t="s">
        <v>1451</v>
      </c>
      <c r="E629" s="75">
        <v>73</v>
      </c>
      <c r="F629" s="30" t="s">
        <v>53</v>
      </c>
      <c r="G629" s="30" t="s">
        <v>54</v>
      </c>
      <c r="H629" s="75">
        <v>1</v>
      </c>
    </row>
    <row r="630" spans="1:8">
      <c r="A630" s="43">
        <v>930</v>
      </c>
      <c r="B630" s="74">
        <v>46273</v>
      </c>
      <c r="C630" s="30" t="s">
        <v>1452</v>
      </c>
      <c r="D630" s="30" t="s">
        <v>1453</v>
      </c>
      <c r="E630" s="75">
        <v>50</v>
      </c>
      <c r="F630" s="30" t="s">
        <v>68</v>
      </c>
      <c r="G630" s="30" t="s">
        <v>69</v>
      </c>
      <c r="H630" s="75">
        <v>1</v>
      </c>
    </row>
    <row r="631" spans="1:8">
      <c r="A631" s="43">
        <v>930</v>
      </c>
      <c r="B631" s="74">
        <v>46273</v>
      </c>
      <c r="C631" s="30" t="s">
        <v>1458</v>
      </c>
      <c r="D631" s="30" t="s">
        <v>1459</v>
      </c>
      <c r="E631" s="75">
        <v>113</v>
      </c>
      <c r="F631" s="30" t="s">
        <v>80</v>
      </c>
      <c r="G631" s="30" t="s">
        <v>81</v>
      </c>
      <c r="H631" s="75">
        <v>1</v>
      </c>
    </row>
    <row r="632" spans="1:8">
      <c r="A632" s="43">
        <v>930</v>
      </c>
      <c r="B632" s="74">
        <v>46273</v>
      </c>
      <c r="C632" s="30" t="s">
        <v>1460</v>
      </c>
      <c r="D632" s="30" t="s">
        <v>1461</v>
      </c>
      <c r="E632" s="75">
        <v>49</v>
      </c>
      <c r="F632" s="30" t="s">
        <v>80</v>
      </c>
      <c r="G632" s="30" t="s">
        <v>81</v>
      </c>
      <c r="H632" s="75">
        <v>1</v>
      </c>
    </row>
    <row r="633" spans="1:8">
      <c r="A633" s="43">
        <v>930</v>
      </c>
      <c r="B633" s="74">
        <v>46273</v>
      </c>
      <c r="C633" s="30" t="s">
        <v>1464</v>
      </c>
      <c r="D633" s="30" t="s">
        <v>1465</v>
      </c>
      <c r="E633" s="75">
        <v>10</v>
      </c>
      <c r="F633" s="30" t="s">
        <v>70</v>
      </c>
      <c r="G633" s="30" t="s">
        <v>71</v>
      </c>
      <c r="H633" s="75">
        <v>2</v>
      </c>
    </row>
    <row r="634" spans="1:8">
      <c r="A634" s="43">
        <v>930</v>
      </c>
      <c r="B634" s="74">
        <v>46273</v>
      </c>
      <c r="C634" s="30" t="s">
        <v>1466</v>
      </c>
      <c r="D634" s="30" t="s">
        <v>1467</v>
      </c>
      <c r="E634" s="75">
        <v>13</v>
      </c>
      <c r="F634" s="30" t="s">
        <v>53</v>
      </c>
      <c r="G634" s="30" t="s">
        <v>54</v>
      </c>
      <c r="H634" s="75">
        <v>1</v>
      </c>
    </row>
    <row r="635" spans="1:8">
      <c r="A635" s="43">
        <v>930</v>
      </c>
      <c r="B635" s="74">
        <v>46273</v>
      </c>
      <c r="C635" s="30" t="s">
        <v>1470</v>
      </c>
      <c r="D635" s="30" t="s">
        <v>1471</v>
      </c>
      <c r="E635" s="75">
        <v>82</v>
      </c>
      <c r="F635" s="30" t="s">
        <v>70</v>
      </c>
      <c r="G635" s="30" t="s">
        <v>71</v>
      </c>
      <c r="H635" s="75">
        <v>2</v>
      </c>
    </row>
    <row r="636" spans="1:8">
      <c r="A636" s="43">
        <v>930</v>
      </c>
      <c r="B636" s="74">
        <v>46273</v>
      </c>
      <c r="C636" s="30" t="s">
        <v>1476</v>
      </c>
      <c r="D636" s="30" t="s">
        <v>1477</v>
      </c>
      <c r="E636" s="75">
        <v>302</v>
      </c>
      <c r="F636" s="30" t="s">
        <v>80</v>
      </c>
      <c r="G636" s="30" t="s">
        <v>81</v>
      </c>
      <c r="H636" s="75">
        <v>1</v>
      </c>
    </row>
    <row r="637" spans="1:8">
      <c r="A637" s="43">
        <v>930</v>
      </c>
      <c r="B637" s="74">
        <v>46273</v>
      </c>
      <c r="C637" s="30" t="s">
        <v>1478</v>
      </c>
      <c r="D637" s="30" t="s">
        <v>1479</v>
      </c>
      <c r="E637" s="75">
        <v>24</v>
      </c>
      <c r="F637" s="30" t="s">
        <v>53</v>
      </c>
      <c r="G637" s="30" t="s">
        <v>54</v>
      </c>
      <c r="H637" s="75">
        <v>1</v>
      </c>
    </row>
    <row r="638" spans="1:8">
      <c r="A638" s="43">
        <v>930</v>
      </c>
      <c r="B638" s="74">
        <v>46273</v>
      </c>
      <c r="C638" s="30" t="s">
        <v>1482</v>
      </c>
      <c r="D638" s="30" t="s">
        <v>1483</v>
      </c>
      <c r="E638" s="75">
        <v>40</v>
      </c>
      <c r="F638" s="30" t="s">
        <v>70</v>
      </c>
      <c r="G638" s="30" t="s">
        <v>71</v>
      </c>
      <c r="H638" s="75">
        <v>2</v>
      </c>
    </row>
    <row r="639" spans="1:8">
      <c r="A639" s="43">
        <v>930</v>
      </c>
      <c r="B639" s="74">
        <v>46273</v>
      </c>
      <c r="C639" s="30" t="s">
        <v>1762</v>
      </c>
      <c r="D639" s="30" t="s">
        <v>1763</v>
      </c>
      <c r="E639" s="75">
        <v>35</v>
      </c>
      <c r="F639" s="30" t="s">
        <v>53</v>
      </c>
      <c r="G639" s="30" t="s">
        <v>54</v>
      </c>
      <c r="H639" s="75">
        <v>1</v>
      </c>
    </row>
    <row r="640" spans="1:8">
      <c r="A640" s="43">
        <v>930</v>
      </c>
      <c r="B640" s="74">
        <v>46273</v>
      </c>
      <c r="C640" s="30" t="s">
        <v>1768</v>
      </c>
      <c r="D640" s="30" t="s">
        <v>1769</v>
      </c>
      <c r="E640" s="75">
        <v>38</v>
      </c>
      <c r="F640" s="30" t="s">
        <v>53</v>
      </c>
      <c r="G640" s="30" t="s">
        <v>54</v>
      </c>
      <c r="H640" s="75">
        <v>1</v>
      </c>
    </row>
    <row r="641" spans="1:8">
      <c r="A641" s="43">
        <v>930</v>
      </c>
      <c r="B641" s="74">
        <v>46273</v>
      </c>
      <c r="C641" s="30" t="s">
        <v>1490</v>
      </c>
      <c r="D641" s="30" t="s">
        <v>1491</v>
      </c>
      <c r="E641" s="75">
        <v>101</v>
      </c>
      <c r="F641" s="30" t="s">
        <v>78</v>
      </c>
      <c r="G641" s="30" t="s">
        <v>79</v>
      </c>
      <c r="H641" s="75">
        <v>2</v>
      </c>
    </row>
    <row r="642" spans="1:8">
      <c r="A642" s="43">
        <v>930</v>
      </c>
      <c r="B642" s="74">
        <v>46273</v>
      </c>
      <c r="C642" s="30" t="s">
        <v>1500</v>
      </c>
      <c r="D642" s="30" t="s">
        <v>1501</v>
      </c>
      <c r="E642" s="75">
        <v>22</v>
      </c>
      <c r="F642" s="30" t="s">
        <v>53</v>
      </c>
      <c r="G642" s="30" t="s">
        <v>54</v>
      </c>
      <c r="H642" s="75">
        <v>1</v>
      </c>
    </row>
    <row r="643" spans="1:8">
      <c r="A643" s="43">
        <v>930</v>
      </c>
      <c r="B643" s="74">
        <v>46273</v>
      </c>
      <c r="C643" s="30" t="s">
        <v>1506</v>
      </c>
      <c r="D643" s="30" t="s">
        <v>1507</v>
      </c>
      <c r="E643" s="75">
        <v>41</v>
      </c>
      <c r="F643" s="30" t="s">
        <v>53</v>
      </c>
      <c r="G643" s="30" t="s">
        <v>54</v>
      </c>
      <c r="H643" s="75">
        <v>1</v>
      </c>
    </row>
    <row r="644" spans="1:8">
      <c r="A644" s="43">
        <v>930</v>
      </c>
      <c r="B644" s="74">
        <v>46273</v>
      </c>
      <c r="C644" s="30" t="s">
        <v>1514</v>
      </c>
      <c r="D644" s="30" t="s">
        <v>1515</v>
      </c>
      <c r="E644" s="75">
        <v>35</v>
      </c>
      <c r="F644" s="30" t="s">
        <v>68</v>
      </c>
      <c r="G644" s="30" t="s">
        <v>69</v>
      </c>
      <c r="H644" s="75">
        <v>1</v>
      </c>
    </row>
    <row r="645" spans="1:8">
      <c r="A645" s="43">
        <v>930</v>
      </c>
      <c r="B645" s="74">
        <v>46273</v>
      </c>
      <c r="C645" s="30" t="s">
        <v>1518</v>
      </c>
      <c r="D645" s="30" t="s">
        <v>1519</v>
      </c>
      <c r="E645" s="75">
        <v>1</v>
      </c>
      <c r="F645" s="30" t="s">
        <v>76</v>
      </c>
      <c r="G645" s="30" t="s">
        <v>77</v>
      </c>
      <c r="H645" s="75">
        <v>1</v>
      </c>
    </row>
    <row r="646" spans="1:8">
      <c r="A646" s="43">
        <v>930</v>
      </c>
      <c r="B646" s="74">
        <v>46273</v>
      </c>
      <c r="C646" s="30" t="s">
        <v>1522</v>
      </c>
      <c r="D646" s="30" t="s">
        <v>1523</v>
      </c>
      <c r="E646" s="75">
        <v>65</v>
      </c>
      <c r="F646" s="30" t="s">
        <v>53</v>
      </c>
      <c r="G646" s="30" t="s">
        <v>54</v>
      </c>
      <c r="H646" s="75">
        <v>1</v>
      </c>
    </row>
    <row r="647" spans="1:8">
      <c r="A647" s="43">
        <v>930</v>
      </c>
      <c r="B647" s="74">
        <v>46273</v>
      </c>
      <c r="C647" s="30" t="s">
        <v>1524</v>
      </c>
      <c r="D647" s="30" t="s">
        <v>1525</v>
      </c>
      <c r="E647" s="75">
        <v>73</v>
      </c>
      <c r="F647" s="30" t="s">
        <v>68</v>
      </c>
      <c r="G647" s="30" t="s">
        <v>69</v>
      </c>
      <c r="H647" s="75">
        <v>1</v>
      </c>
    </row>
    <row r="648" spans="1:8">
      <c r="A648" s="43">
        <v>930</v>
      </c>
      <c r="B648" s="74">
        <v>46273</v>
      </c>
      <c r="C648" s="30" t="s">
        <v>1528</v>
      </c>
      <c r="D648" s="30" t="s">
        <v>1529</v>
      </c>
      <c r="E648" s="75">
        <v>86</v>
      </c>
      <c r="F648" s="30" t="s">
        <v>53</v>
      </c>
      <c r="G648" s="30" t="s">
        <v>54</v>
      </c>
      <c r="H648" s="75">
        <v>1</v>
      </c>
    </row>
    <row r="649" spans="1:8">
      <c r="A649" s="43">
        <v>930</v>
      </c>
      <c r="B649" s="74">
        <v>46273</v>
      </c>
      <c r="C649" s="30" t="s">
        <v>3664</v>
      </c>
      <c r="D649" s="30" t="s">
        <v>3665</v>
      </c>
      <c r="E649" s="75">
        <v>1</v>
      </c>
      <c r="F649" s="30" t="s">
        <v>68</v>
      </c>
      <c r="G649" s="30" t="s">
        <v>69</v>
      </c>
      <c r="H649" s="75">
        <v>1</v>
      </c>
    </row>
    <row r="650" spans="1:8">
      <c r="A650" s="43">
        <v>930</v>
      </c>
      <c r="B650" s="74">
        <v>46273</v>
      </c>
      <c r="C650" s="30" t="s">
        <v>1532</v>
      </c>
      <c r="D650" s="30" t="s">
        <v>1533</v>
      </c>
      <c r="E650" s="75">
        <v>64</v>
      </c>
      <c r="F650" s="30" t="s">
        <v>53</v>
      </c>
      <c r="G650" s="30" t="s">
        <v>54</v>
      </c>
      <c r="H650" s="75">
        <v>1</v>
      </c>
    </row>
    <row r="651" spans="1:8">
      <c r="A651" s="43">
        <v>930</v>
      </c>
      <c r="B651" s="74">
        <v>46273</v>
      </c>
      <c r="C651" s="30" t="s">
        <v>1534</v>
      </c>
      <c r="D651" s="30" t="s">
        <v>1535</v>
      </c>
      <c r="E651" s="75">
        <v>31</v>
      </c>
      <c r="F651" s="30" t="s">
        <v>68</v>
      </c>
      <c r="G651" s="30" t="s">
        <v>69</v>
      </c>
      <c r="H651" s="75">
        <v>1</v>
      </c>
    </row>
    <row r="652" spans="1:8">
      <c r="A652" s="43">
        <v>930</v>
      </c>
      <c r="B652" s="74">
        <v>46273</v>
      </c>
      <c r="C652" s="30" t="s">
        <v>1540</v>
      </c>
      <c r="D652" s="30" t="s">
        <v>1541</v>
      </c>
      <c r="E652" s="75">
        <v>157</v>
      </c>
      <c r="F652" s="30" t="s">
        <v>70</v>
      </c>
      <c r="G652" s="30" t="s">
        <v>71</v>
      </c>
      <c r="H652" s="75">
        <v>2</v>
      </c>
    </row>
    <row r="653" spans="1:8">
      <c r="A653" s="43">
        <v>930</v>
      </c>
      <c r="B653" s="74">
        <v>46273</v>
      </c>
      <c r="C653" s="30" t="s">
        <v>1546</v>
      </c>
      <c r="D653" s="30" t="s">
        <v>1547</v>
      </c>
      <c r="E653" s="75">
        <v>33</v>
      </c>
      <c r="F653" s="30" t="s">
        <v>53</v>
      </c>
      <c r="G653" s="30" t="s">
        <v>54</v>
      </c>
      <c r="H653" s="75">
        <v>1</v>
      </c>
    </row>
    <row r="654" spans="1:8">
      <c r="A654" s="43">
        <v>930</v>
      </c>
      <c r="B654" s="74">
        <v>46273</v>
      </c>
      <c r="C654" s="30" t="s">
        <v>1548</v>
      </c>
      <c r="D654" s="30" t="s">
        <v>1549</v>
      </c>
      <c r="E654" s="75">
        <v>17</v>
      </c>
      <c r="F654" s="30" t="s">
        <v>70</v>
      </c>
      <c r="G654" s="30" t="s">
        <v>71</v>
      </c>
      <c r="H654" s="75">
        <v>2</v>
      </c>
    </row>
    <row r="655" spans="1:8">
      <c r="A655" s="43">
        <v>930</v>
      </c>
      <c r="B655" s="74">
        <v>46273</v>
      </c>
      <c r="C655" s="30" t="s">
        <v>1554</v>
      </c>
      <c r="D655" s="30" t="s">
        <v>1555</v>
      </c>
      <c r="E655" s="75">
        <v>6</v>
      </c>
      <c r="F655" s="30" t="s">
        <v>76</v>
      </c>
      <c r="G655" s="30" t="s">
        <v>77</v>
      </c>
      <c r="H655" s="75">
        <v>1</v>
      </c>
    </row>
    <row r="656" spans="1:8">
      <c r="A656" s="43">
        <v>930</v>
      </c>
      <c r="B656" s="74">
        <v>46273</v>
      </c>
      <c r="C656" s="30" t="s">
        <v>1574</v>
      </c>
      <c r="D656" s="30" t="s">
        <v>1575</v>
      </c>
      <c r="E656" s="75">
        <v>58</v>
      </c>
      <c r="F656" s="30" t="s">
        <v>68</v>
      </c>
      <c r="G656" s="30" t="s">
        <v>69</v>
      </c>
      <c r="H656" s="75">
        <v>1</v>
      </c>
    </row>
    <row r="657" spans="1:8">
      <c r="A657" s="43">
        <v>930</v>
      </c>
      <c r="B657" s="74">
        <v>46273</v>
      </c>
      <c r="C657" s="30" t="s">
        <v>1576</v>
      </c>
      <c r="D657" s="30" t="s">
        <v>1577</v>
      </c>
      <c r="E657" s="75">
        <v>36</v>
      </c>
      <c r="F657" s="30" t="s">
        <v>53</v>
      </c>
      <c r="G657" s="30" t="s">
        <v>54</v>
      </c>
      <c r="H657" s="75">
        <v>1</v>
      </c>
    </row>
    <row r="658" spans="1:8">
      <c r="A658" s="43">
        <v>930</v>
      </c>
      <c r="B658" s="74">
        <v>46273</v>
      </c>
      <c r="C658" s="30" t="s">
        <v>1578</v>
      </c>
      <c r="D658" s="30" t="s">
        <v>1579</v>
      </c>
      <c r="E658" s="75">
        <v>7</v>
      </c>
      <c r="F658" s="30" t="s">
        <v>76</v>
      </c>
      <c r="G658" s="30" t="s">
        <v>77</v>
      </c>
      <c r="H658" s="75">
        <v>1</v>
      </c>
    </row>
    <row r="659" spans="1:8">
      <c r="A659" s="43">
        <v>930</v>
      </c>
      <c r="B659" s="74">
        <v>46273</v>
      </c>
      <c r="C659" s="30" t="s">
        <v>1580</v>
      </c>
      <c r="D659" s="30" t="s">
        <v>1581</v>
      </c>
      <c r="E659" s="75">
        <v>68</v>
      </c>
      <c r="F659" s="30" t="s">
        <v>76</v>
      </c>
      <c r="G659" s="30" t="s">
        <v>77</v>
      </c>
      <c r="H659" s="75">
        <v>1</v>
      </c>
    </row>
    <row r="660" spans="1:8">
      <c r="A660" s="43">
        <v>930</v>
      </c>
      <c r="B660" s="74">
        <v>46273</v>
      </c>
      <c r="C660" s="30" t="s">
        <v>1582</v>
      </c>
      <c r="D660" s="30" t="s">
        <v>1583</v>
      </c>
      <c r="E660" s="75">
        <v>94</v>
      </c>
      <c r="F660" s="30" t="s">
        <v>53</v>
      </c>
      <c r="G660" s="30" t="s">
        <v>54</v>
      </c>
      <c r="H660" s="75">
        <v>1</v>
      </c>
    </row>
    <row r="661" spans="1:8">
      <c r="A661" s="43">
        <v>930</v>
      </c>
      <c r="B661" s="74">
        <v>46273</v>
      </c>
      <c r="C661" s="30" t="s">
        <v>1584</v>
      </c>
      <c r="D661" s="30" t="s">
        <v>1585</v>
      </c>
      <c r="E661" s="75">
        <v>66</v>
      </c>
      <c r="F661" s="30" t="s">
        <v>53</v>
      </c>
      <c r="G661" s="30" t="s">
        <v>54</v>
      </c>
      <c r="H661" s="75">
        <v>1</v>
      </c>
    </row>
    <row r="662" spans="1:8">
      <c r="A662" s="43">
        <v>930</v>
      </c>
      <c r="B662" s="74">
        <v>46273</v>
      </c>
      <c r="C662" s="30" t="s">
        <v>1588</v>
      </c>
      <c r="D662" s="30" t="s">
        <v>1589</v>
      </c>
      <c r="E662" s="75">
        <v>29</v>
      </c>
      <c r="F662" s="30" t="s">
        <v>53</v>
      </c>
      <c r="G662" s="30" t="s">
        <v>54</v>
      </c>
      <c r="H662" s="75">
        <v>1</v>
      </c>
    </row>
    <row r="663" spans="1:8">
      <c r="A663" s="43">
        <v>930</v>
      </c>
      <c r="B663" s="74">
        <v>46273</v>
      </c>
      <c r="C663" s="30" t="s">
        <v>1590</v>
      </c>
      <c r="D663" s="30" t="s">
        <v>1591</v>
      </c>
      <c r="E663" s="75">
        <v>32</v>
      </c>
      <c r="F663" s="30" t="s">
        <v>53</v>
      </c>
      <c r="G663" s="30" t="s">
        <v>54</v>
      </c>
      <c r="H663" s="75">
        <v>1</v>
      </c>
    </row>
    <row r="664" spans="1:8">
      <c r="A664" s="43">
        <v>930</v>
      </c>
      <c r="B664" s="74">
        <v>46273</v>
      </c>
      <c r="C664" s="30" t="s">
        <v>1592</v>
      </c>
      <c r="D664" s="30" t="s">
        <v>1593</v>
      </c>
      <c r="E664" s="75">
        <v>140</v>
      </c>
      <c r="F664" s="30" t="s">
        <v>80</v>
      </c>
      <c r="G664" s="30" t="s">
        <v>81</v>
      </c>
      <c r="H664" s="75">
        <v>1</v>
      </c>
    </row>
    <row r="665" spans="1:8">
      <c r="A665" s="43">
        <v>930</v>
      </c>
      <c r="B665" s="74">
        <v>46273</v>
      </c>
      <c r="C665" s="30" t="s">
        <v>1596</v>
      </c>
      <c r="D665" s="30" t="s">
        <v>1597</v>
      </c>
      <c r="E665" s="75">
        <v>41</v>
      </c>
      <c r="F665" s="30" t="s">
        <v>70</v>
      </c>
      <c r="G665" s="30" t="s">
        <v>71</v>
      </c>
      <c r="H665" s="75">
        <v>2</v>
      </c>
    </row>
    <row r="666" spans="1:8">
      <c r="A666" s="43">
        <v>930</v>
      </c>
      <c r="B666" s="74">
        <v>46273</v>
      </c>
      <c r="C666" s="30" t="s">
        <v>1602</v>
      </c>
      <c r="D666" s="30" t="s">
        <v>1603</v>
      </c>
      <c r="E666" s="75">
        <v>16</v>
      </c>
      <c r="F666" s="30" t="s">
        <v>53</v>
      </c>
      <c r="G666" s="30" t="s">
        <v>54</v>
      </c>
      <c r="H666" s="75">
        <v>1</v>
      </c>
    </row>
    <row r="667" spans="1:8">
      <c r="A667" s="43">
        <v>930</v>
      </c>
      <c r="B667" s="74">
        <v>46273</v>
      </c>
      <c r="C667" s="30" t="s">
        <v>1606</v>
      </c>
      <c r="D667" s="30" t="s">
        <v>1607</v>
      </c>
      <c r="E667" s="75">
        <v>27</v>
      </c>
      <c r="F667" s="30" t="s">
        <v>53</v>
      </c>
      <c r="G667" s="30" t="s">
        <v>54</v>
      </c>
      <c r="H667" s="75">
        <v>1</v>
      </c>
    </row>
    <row r="668" spans="1:8">
      <c r="A668" s="43">
        <v>930</v>
      </c>
      <c r="B668" s="74">
        <v>46273</v>
      </c>
      <c r="C668" s="30" t="s">
        <v>1608</v>
      </c>
      <c r="D668" s="30" t="s">
        <v>1609</v>
      </c>
      <c r="E668" s="75">
        <v>10</v>
      </c>
      <c r="F668" s="30" t="s">
        <v>53</v>
      </c>
      <c r="G668" s="30" t="s">
        <v>54</v>
      </c>
      <c r="H668" s="75">
        <v>1</v>
      </c>
    </row>
    <row r="669" spans="1:8">
      <c r="A669" s="43">
        <v>930</v>
      </c>
      <c r="B669" s="74">
        <v>46273</v>
      </c>
      <c r="C669" s="30" t="s">
        <v>1610</v>
      </c>
      <c r="D669" s="30" t="s">
        <v>1611</v>
      </c>
      <c r="E669" s="75">
        <v>53</v>
      </c>
      <c r="F669" s="30" t="s">
        <v>53</v>
      </c>
      <c r="G669" s="30" t="s">
        <v>54</v>
      </c>
      <c r="H669" s="75">
        <v>1</v>
      </c>
    </row>
    <row r="670" spans="1:8">
      <c r="A670" s="43">
        <v>930</v>
      </c>
      <c r="B670" s="74">
        <v>46273</v>
      </c>
      <c r="C670" s="30" t="s">
        <v>1612</v>
      </c>
      <c r="D670" s="30" t="s">
        <v>1613</v>
      </c>
      <c r="E670" s="75">
        <v>70</v>
      </c>
      <c r="F670" s="30" t="s">
        <v>76</v>
      </c>
      <c r="G670" s="30" t="s">
        <v>77</v>
      </c>
      <c r="H670" s="75">
        <v>1</v>
      </c>
    </row>
    <row r="671" spans="1:8">
      <c r="A671" s="43">
        <v>930</v>
      </c>
      <c r="B671" s="74">
        <v>46273</v>
      </c>
      <c r="C671" s="30" t="s">
        <v>1616</v>
      </c>
      <c r="D671" s="30" t="s">
        <v>1617</v>
      </c>
      <c r="E671" s="75">
        <v>82</v>
      </c>
      <c r="F671" s="30" t="s">
        <v>53</v>
      </c>
      <c r="G671" s="30" t="s">
        <v>54</v>
      </c>
      <c r="H671" s="75">
        <v>1</v>
      </c>
    </row>
    <row r="672" spans="1:8">
      <c r="A672" s="43">
        <v>930</v>
      </c>
      <c r="B672" s="74">
        <v>46273</v>
      </c>
      <c r="C672" s="30" t="s">
        <v>1620</v>
      </c>
      <c r="D672" s="30" t="s">
        <v>1621</v>
      </c>
      <c r="E672" s="75">
        <v>53</v>
      </c>
      <c r="F672" s="30" t="s">
        <v>53</v>
      </c>
      <c r="G672" s="30" t="s">
        <v>54</v>
      </c>
      <c r="H672" s="75">
        <v>1</v>
      </c>
    </row>
    <row r="673" spans="1:8">
      <c r="A673" s="43">
        <v>930</v>
      </c>
      <c r="B673" s="74">
        <v>46273</v>
      </c>
      <c r="C673" s="30" t="s">
        <v>1624</v>
      </c>
      <c r="D673" s="30" t="s">
        <v>1625</v>
      </c>
      <c r="E673" s="75">
        <v>70</v>
      </c>
      <c r="F673" s="30" t="s">
        <v>53</v>
      </c>
      <c r="G673" s="30" t="s">
        <v>54</v>
      </c>
      <c r="H673" s="75">
        <v>1</v>
      </c>
    </row>
    <row r="674" spans="1:8">
      <c r="A674" s="43">
        <v>930</v>
      </c>
      <c r="B674" s="74">
        <v>46273</v>
      </c>
      <c r="C674" s="30" t="s">
        <v>1626</v>
      </c>
      <c r="D674" s="30" t="s">
        <v>1627</v>
      </c>
      <c r="E674" s="75">
        <v>153</v>
      </c>
      <c r="F674" s="30" t="s">
        <v>53</v>
      </c>
      <c r="G674" s="30" t="s">
        <v>54</v>
      </c>
      <c r="H674" s="75">
        <v>1</v>
      </c>
    </row>
    <row r="675" spans="1:8">
      <c r="A675" s="43">
        <v>930</v>
      </c>
      <c r="B675" s="74">
        <v>46273</v>
      </c>
      <c r="C675" s="30" t="s">
        <v>1638</v>
      </c>
      <c r="D675" s="30" t="s">
        <v>1639</v>
      </c>
      <c r="E675" s="75">
        <v>39</v>
      </c>
      <c r="F675" s="30" t="s">
        <v>53</v>
      </c>
      <c r="G675" s="30" t="s">
        <v>54</v>
      </c>
      <c r="H675" s="75">
        <v>1</v>
      </c>
    </row>
    <row r="676" spans="1:8">
      <c r="A676" s="43">
        <v>930</v>
      </c>
      <c r="B676" s="74">
        <v>46273</v>
      </c>
      <c r="C676" s="30" t="s">
        <v>1640</v>
      </c>
      <c r="D676" s="30" t="s">
        <v>1641</v>
      </c>
      <c r="E676" s="75">
        <v>40</v>
      </c>
      <c r="F676" s="30" t="s">
        <v>68</v>
      </c>
      <c r="G676" s="30" t="s">
        <v>69</v>
      </c>
      <c r="H676" s="75">
        <v>1</v>
      </c>
    </row>
    <row r="677" spans="1:8">
      <c r="A677" s="43">
        <v>930</v>
      </c>
      <c r="B677" s="74">
        <v>46273</v>
      </c>
      <c r="C677" s="30" t="s">
        <v>1644</v>
      </c>
      <c r="D677" s="30" t="s">
        <v>1645</v>
      </c>
      <c r="E677" s="75">
        <v>89</v>
      </c>
      <c r="F677" s="30" t="s">
        <v>70</v>
      </c>
      <c r="G677" s="30" t="s">
        <v>71</v>
      </c>
      <c r="H677" s="75">
        <v>2</v>
      </c>
    </row>
    <row r="678" spans="1:8">
      <c r="A678" s="43">
        <v>930</v>
      </c>
      <c r="B678" s="74">
        <v>46273</v>
      </c>
      <c r="C678" s="30" t="s">
        <v>1786</v>
      </c>
      <c r="D678" s="30" t="s">
        <v>1787</v>
      </c>
      <c r="E678" s="75">
        <v>68</v>
      </c>
      <c r="F678" s="30" t="s">
        <v>53</v>
      </c>
      <c r="G678" s="30" t="s">
        <v>54</v>
      </c>
      <c r="H678" s="75">
        <v>1</v>
      </c>
    </row>
    <row r="679" spans="1:8">
      <c r="A679" s="43">
        <v>930</v>
      </c>
      <c r="B679" s="74">
        <v>46273</v>
      </c>
      <c r="C679" s="30" t="s">
        <v>1646</v>
      </c>
      <c r="D679" s="30" t="s">
        <v>1647</v>
      </c>
      <c r="E679" s="75">
        <v>13</v>
      </c>
      <c r="F679" s="30" t="s">
        <v>53</v>
      </c>
      <c r="G679" s="30" t="s">
        <v>54</v>
      </c>
      <c r="H679" s="75">
        <v>1</v>
      </c>
    </row>
    <row r="680" spans="1:8">
      <c r="A680" s="43">
        <v>930</v>
      </c>
      <c r="B680" s="74">
        <v>46273</v>
      </c>
      <c r="C680" s="30" t="s">
        <v>1650</v>
      </c>
      <c r="D680" s="30" t="s">
        <v>1651</v>
      </c>
      <c r="E680" s="75">
        <v>3</v>
      </c>
      <c r="F680" s="30" t="s">
        <v>76</v>
      </c>
      <c r="G680" s="30" t="s">
        <v>77</v>
      </c>
      <c r="H680" s="75">
        <v>1</v>
      </c>
    </row>
    <row r="681" spans="1:8">
      <c r="A681" s="43">
        <v>930</v>
      </c>
      <c r="B681" s="74">
        <v>46273</v>
      </c>
      <c r="C681" s="30" t="s">
        <v>1654</v>
      </c>
      <c r="D681" s="30" t="s">
        <v>1655</v>
      </c>
      <c r="E681" s="75">
        <v>55</v>
      </c>
      <c r="F681" s="30" t="s">
        <v>53</v>
      </c>
      <c r="G681" s="30" t="s">
        <v>54</v>
      </c>
      <c r="H681" s="75">
        <v>1</v>
      </c>
    </row>
    <row r="682" spans="1:8">
      <c r="A682" s="43">
        <v>930</v>
      </c>
      <c r="B682" s="74">
        <v>46273</v>
      </c>
      <c r="C682" s="30" t="s">
        <v>1660</v>
      </c>
      <c r="D682" s="30" t="s">
        <v>1661</v>
      </c>
      <c r="E682" s="75">
        <v>41</v>
      </c>
      <c r="F682" s="30" t="s">
        <v>53</v>
      </c>
      <c r="G682" s="30" t="s">
        <v>54</v>
      </c>
      <c r="H682" s="75">
        <v>1</v>
      </c>
    </row>
    <row r="683" spans="1:8">
      <c r="A683" s="43">
        <v>930</v>
      </c>
      <c r="B683" s="74">
        <v>46273</v>
      </c>
      <c r="C683" s="30" t="s">
        <v>1662</v>
      </c>
      <c r="D683" s="30" t="s">
        <v>1663</v>
      </c>
      <c r="E683" s="75">
        <v>61</v>
      </c>
      <c r="F683" s="30" t="s">
        <v>53</v>
      </c>
      <c r="G683" s="30" t="s">
        <v>54</v>
      </c>
      <c r="H683" s="75">
        <v>1</v>
      </c>
    </row>
    <row r="684" spans="1:8">
      <c r="A684" s="43">
        <v>930</v>
      </c>
      <c r="B684" s="74">
        <v>46273</v>
      </c>
      <c r="C684" s="30" t="s">
        <v>1664</v>
      </c>
      <c r="D684" s="30" t="s">
        <v>1665</v>
      </c>
      <c r="E684" s="75">
        <v>61</v>
      </c>
      <c r="F684" s="30" t="s">
        <v>53</v>
      </c>
      <c r="G684" s="30" t="s">
        <v>54</v>
      </c>
      <c r="H684" s="75">
        <v>1</v>
      </c>
    </row>
    <row r="685" spans="1:8">
      <c r="A685" s="43">
        <v>930</v>
      </c>
      <c r="B685" s="74">
        <v>46273</v>
      </c>
      <c r="C685" s="30" t="s">
        <v>1666</v>
      </c>
      <c r="D685" s="30" t="s">
        <v>1667</v>
      </c>
      <c r="E685" s="75">
        <v>36</v>
      </c>
      <c r="F685" s="30" t="s">
        <v>53</v>
      </c>
      <c r="G685" s="30" t="s">
        <v>54</v>
      </c>
      <c r="H685" s="75">
        <v>1</v>
      </c>
    </row>
    <row r="686" spans="1:8">
      <c r="A686" s="43">
        <v>930</v>
      </c>
      <c r="B686" s="74">
        <v>46273</v>
      </c>
      <c r="C686" s="30" t="s">
        <v>1672</v>
      </c>
      <c r="D686" s="30" t="s">
        <v>1673</v>
      </c>
      <c r="E686" s="75">
        <v>126</v>
      </c>
      <c r="F686" s="30" t="s">
        <v>53</v>
      </c>
      <c r="G686" s="30" t="s">
        <v>54</v>
      </c>
      <c r="H686" s="75">
        <v>1</v>
      </c>
    </row>
    <row r="687" spans="1:8">
      <c r="A687" s="43">
        <v>930</v>
      </c>
      <c r="B687" s="74">
        <v>46273</v>
      </c>
      <c r="C687" s="30" t="s">
        <v>1788</v>
      </c>
      <c r="D687" s="30" t="s">
        <v>1789</v>
      </c>
      <c r="E687" s="75">
        <v>42</v>
      </c>
      <c r="F687" s="30" t="s">
        <v>53</v>
      </c>
      <c r="G687" s="30" t="s">
        <v>54</v>
      </c>
      <c r="H687" s="75">
        <v>1</v>
      </c>
    </row>
    <row r="688" spans="1:8">
      <c r="A688" s="43">
        <v>930</v>
      </c>
      <c r="B688" s="74">
        <v>46273</v>
      </c>
      <c r="C688" s="30" t="s">
        <v>4988</v>
      </c>
      <c r="D688" s="30" t="s">
        <v>4989</v>
      </c>
      <c r="E688" s="75">
        <v>226</v>
      </c>
      <c r="F688" s="30" t="s">
        <v>80</v>
      </c>
      <c r="G688" s="30" t="s">
        <v>81</v>
      </c>
      <c r="H688" s="75">
        <v>1</v>
      </c>
    </row>
    <row r="689" spans="1:8">
      <c r="A689" s="43">
        <v>930</v>
      </c>
      <c r="B689" s="74">
        <v>46273</v>
      </c>
      <c r="C689" s="30" t="s">
        <v>1674</v>
      </c>
      <c r="D689" s="30" t="s">
        <v>1675</v>
      </c>
      <c r="E689" s="75">
        <v>29</v>
      </c>
      <c r="F689" s="30" t="s">
        <v>53</v>
      </c>
      <c r="G689" s="30" t="s">
        <v>54</v>
      </c>
      <c r="H689" s="75">
        <v>1</v>
      </c>
    </row>
    <row r="690" spans="1:8">
      <c r="A690" s="43">
        <v>930</v>
      </c>
      <c r="B690" s="74">
        <v>46273</v>
      </c>
      <c r="C690" s="30" t="s">
        <v>1678</v>
      </c>
      <c r="D690" s="30" t="s">
        <v>1679</v>
      </c>
      <c r="E690" s="75">
        <v>65</v>
      </c>
      <c r="F690" s="30" t="s">
        <v>78</v>
      </c>
      <c r="G690" s="30" t="s">
        <v>79</v>
      </c>
      <c r="H690" s="75">
        <v>2</v>
      </c>
    </row>
    <row r="691" spans="1:8">
      <c r="A691" s="43">
        <v>930</v>
      </c>
      <c r="B691" s="74">
        <v>46273</v>
      </c>
      <c r="C691" s="30" t="s">
        <v>4984</v>
      </c>
      <c r="D691" s="30" t="s">
        <v>4985</v>
      </c>
      <c r="E691" s="75">
        <v>17</v>
      </c>
      <c r="F691" s="30" t="s">
        <v>80</v>
      </c>
      <c r="G691" s="30" t="s">
        <v>81</v>
      </c>
      <c r="H691" s="75">
        <v>1</v>
      </c>
    </row>
    <row r="692" spans="1:8">
      <c r="A692" s="43">
        <v>930</v>
      </c>
      <c r="B692" s="74">
        <v>46273</v>
      </c>
      <c r="C692" s="30" t="s">
        <v>1686</v>
      </c>
      <c r="D692" s="30" t="s">
        <v>1687</v>
      </c>
      <c r="E692" s="75">
        <v>44</v>
      </c>
      <c r="F692" s="30" t="s">
        <v>53</v>
      </c>
      <c r="G692" s="30" t="s">
        <v>54</v>
      </c>
      <c r="H692" s="75">
        <v>1</v>
      </c>
    </row>
    <row r="693" spans="1:8">
      <c r="A693" s="43">
        <v>930</v>
      </c>
      <c r="B693" s="74">
        <v>46273</v>
      </c>
      <c r="C693" s="30" t="s">
        <v>4986</v>
      </c>
      <c r="D693" s="30" t="s">
        <v>4987</v>
      </c>
      <c r="E693" s="75">
        <v>48</v>
      </c>
      <c r="F693" s="30" t="s">
        <v>53</v>
      </c>
      <c r="G693" s="30" t="s">
        <v>54</v>
      </c>
      <c r="H693" s="75">
        <v>1</v>
      </c>
    </row>
    <row r="694" spans="1:8">
      <c r="A694" s="43">
        <v>930</v>
      </c>
      <c r="B694" s="74">
        <v>46273</v>
      </c>
      <c r="C694" s="30" t="s">
        <v>1794</v>
      </c>
      <c r="D694" s="30" t="s">
        <v>1795</v>
      </c>
      <c r="E694" s="75">
        <v>3</v>
      </c>
      <c r="F694" s="30" t="s">
        <v>53</v>
      </c>
      <c r="G694" s="30" t="s">
        <v>54</v>
      </c>
      <c r="H694" s="75">
        <v>1</v>
      </c>
    </row>
    <row r="695" spans="1:8">
      <c r="A695" s="43">
        <v>930</v>
      </c>
      <c r="B695" s="74">
        <v>46273</v>
      </c>
      <c r="C695" s="30" t="s">
        <v>1688</v>
      </c>
      <c r="D695" s="30" t="s">
        <v>1689</v>
      </c>
      <c r="E695" s="75">
        <v>149</v>
      </c>
      <c r="F695" s="30" t="s">
        <v>80</v>
      </c>
      <c r="G695" s="30" t="s">
        <v>81</v>
      </c>
      <c r="H695" s="75">
        <v>1</v>
      </c>
    </row>
    <row r="696" spans="1:8">
      <c r="A696" s="43">
        <v>930</v>
      </c>
      <c r="B696" s="74">
        <v>46273</v>
      </c>
      <c r="C696" s="30" t="s">
        <v>1690</v>
      </c>
      <c r="D696" s="30" t="s">
        <v>1691</v>
      </c>
      <c r="E696" s="75">
        <v>30</v>
      </c>
      <c r="F696" s="30" t="s">
        <v>80</v>
      </c>
      <c r="G696" s="30" t="s">
        <v>81</v>
      </c>
      <c r="H696" s="75">
        <v>1</v>
      </c>
    </row>
    <row r="697" spans="1:8">
      <c r="A697" s="43">
        <v>930</v>
      </c>
      <c r="B697" s="74">
        <v>46273</v>
      </c>
      <c r="C697" s="30" t="s">
        <v>1694</v>
      </c>
      <c r="D697" s="30" t="s">
        <v>1695</v>
      </c>
      <c r="E697" s="75">
        <v>50</v>
      </c>
      <c r="F697" s="30" t="s">
        <v>70</v>
      </c>
      <c r="G697" s="30" t="s">
        <v>71</v>
      </c>
      <c r="H697" s="75">
        <v>2</v>
      </c>
    </row>
    <row r="698" spans="1:8">
      <c r="A698" s="43">
        <v>930</v>
      </c>
      <c r="B698" s="74">
        <v>46273</v>
      </c>
      <c r="C698" s="30" t="s">
        <v>1696</v>
      </c>
      <c r="D698" s="30" t="s">
        <v>1697</v>
      </c>
      <c r="E698" s="75">
        <v>89</v>
      </c>
      <c r="F698" s="30" t="s">
        <v>80</v>
      </c>
      <c r="G698" s="30" t="s">
        <v>81</v>
      </c>
      <c r="H698" s="75">
        <v>1</v>
      </c>
    </row>
    <row r="699" spans="1:8">
      <c r="A699" s="43">
        <v>930</v>
      </c>
      <c r="B699" s="74">
        <v>46273</v>
      </c>
      <c r="C699" s="30" t="s">
        <v>1698</v>
      </c>
      <c r="D699" s="30" t="s">
        <v>1699</v>
      </c>
      <c r="E699" s="75">
        <v>2</v>
      </c>
      <c r="F699" s="30" t="s">
        <v>76</v>
      </c>
      <c r="G699" s="30" t="s">
        <v>77</v>
      </c>
      <c r="H699" s="75">
        <v>1</v>
      </c>
    </row>
    <row r="700" spans="1:8">
      <c r="A700" s="43">
        <v>930</v>
      </c>
      <c r="B700" s="74">
        <v>46273</v>
      </c>
      <c r="C700" s="30" t="s">
        <v>1702</v>
      </c>
      <c r="D700" s="30" t="s">
        <v>1703</v>
      </c>
      <c r="E700" s="75">
        <v>133</v>
      </c>
      <c r="F700" s="30" t="s">
        <v>70</v>
      </c>
      <c r="G700" s="30" t="s">
        <v>71</v>
      </c>
      <c r="H700" s="75">
        <v>2</v>
      </c>
    </row>
    <row r="701" spans="1:8">
      <c r="A701" s="43">
        <v>930</v>
      </c>
      <c r="B701" s="74">
        <v>46272</v>
      </c>
      <c r="C701" s="30" t="s">
        <v>3919</v>
      </c>
      <c r="D701" s="30" t="s">
        <v>3920</v>
      </c>
      <c r="E701" s="75">
        <v>108</v>
      </c>
      <c r="F701" s="30" t="s">
        <v>53</v>
      </c>
      <c r="G701" s="30" t="s">
        <v>54</v>
      </c>
      <c r="H701" s="75">
        <v>1</v>
      </c>
    </row>
    <row r="702" spans="1:8">
      <c r="A702" s="43">
        <v>930</v>
      </c>
      <c r="B702" s="74">
        <v>46272</v>
      </c>
      <c r="C702" s="30" t="s">
        <v>4137</v>
      </c>
      <c r="D702" s="30" t="s">
        <v>4138</v>
      </c>
      <c r="E702" s="75">
        <v>286</v>
      </c>
      <c r="F702" s="30" t="s">
        <v>70</v>
      </c>
      <c r="G702" s="30" t="s">
        <v>71</v>
      </c>
      <c r="H702" s="75">
        <v>2</v>
      </c>
    </row>
    <row r="703" spans="1:8">
      <c r="A703" s="43">
        <v>930</v>
      </c>
      <c r="B703" s="74">
        <v>46272</v>
      </c>
      <c r="C703" s="30" t="s">
        <v>4185</v>
      </c>
      <c r="D703" s="30" t="s">
        <v>4186</v>
      </c>
      <c r="E703" s="75">
        <v>67</v>
      </c>
      <c r="F703" s="30" t="s">
        <v>53</v>
      </c>
      <c r="G703" s="30" t="s">
        <v>54</v>
      </c>
      <c r="H703" s="75">
        <v>1</v>
      </c>
    </row>
    <row r="704" spans="1:8">
      <c r="A704" s="43">
        <v>930</v>
      </c>
      <c r="B704" s="74">
        <v>46272</v>
      </c>
      <c r="C704" s="30" t="s">
        <v>1350</v>
      </c>
      <c r="D704" s="30" t="s">
        <v>1351</v>
      </c>
      <c r="E704" s="75">
        <v>78</v>
      </c>
      <c r="F704" s="30" t="s">
        <v>80</v>
      </c>
      <c r="G704" s="30" t="s">
        <v>81</v>
      </c>
      <c r="H704" s="75">
        <v>1</v>
      </c>
    </row>
    <row r="705" spans="1:8">
      <c r="A705" s="43">
        <v>930</v>
      </c>
      <c r="B705" s="74">
        <v>46272</v>
      </c>
      <c r="C705" s="30" t="s">
        <v>1352</v>
      </c>
      <c r="D705" s="30" t="s">
        <v>1353</v>
      </c>
      <c r="E705" s="75">
        <v>38</v>
      </c>
      <c r="F705" s="30" t="s">
        <v>68</v>
      </c>
      <c r="G705" s="30" t="s">
        <v>69</v>
      </c>
      <c r="H705" s="75">
        <v>1</v>
      </c>
    </row>
    <row r="706" spans="1:8">
      <c r="A706" s="43">
        <v>930</v>
      </c>
      <c r="B706" s="74">
        <v>46272</v>
      </c>
      <c r="C706" s="30" t="s">
        <v>1356</v>
      </c>
      <c r="D706" s="30" t="s">
        <v>1357</v>
      </c>
      <c r="E706" s="75">
        <v>47</v>
      </c>
      <c r="F706" s="30" t="s">
        <v>80</v>
      </c>
      <c r="G706" s="30" t="s">
        <v>81</v>
      </c>
      <c r="H706" s="75">
        <v>1</v>
      </c>
    </row>
    <row r="707" spans="1:8">
      <c r="A707" s="43">
        <v>930</v>
      </c>
      <c r="B707" s="74">
        <v>46272</v>
      </c>
      <c r="C707" s="30" t="s">
        <v>1358</v>
      </c>
      <c r="D707" s="30" t="s">
        <v>1359</v>
      </c>
      <c r="E707" s="75">
        <v>85</v>
      </c>
      <c r="F707" s="30" t="s">
        <v>68</v>
      </c>
      <c r="G707" s="30" t="s">
        <v>69</v>
      </c>
      <c r="H707" s="75">
        <v>1</v>
      </c>
    </row>
    <row r="708" spans="1:8">
      <c r="A708" s="43">
        <v>930</v>
      </c>
      <c r="B708" s="74">
        <v>46272</v>
      </c>
      <c r="C708" s="30" t="s">
        <v>1360</v>
      </c>
      <c r="D708" s="30" t="s">
        <v>1361</v>
      </c>
      <c r="E708" s="75">
        <v>29</v>
      </c>
      <c r="F708" s="30" t="s">
        <v>68</v>
      </c>
      <c r="G708" s="30" t="s">
        <v>69</v>
      </c>
      <c r="H708" s="75">
        <v>1</v>
      </c>
    </row>
    <row r="709" spans="1:8">
      <c r="A709" s="43">
        <v>930</v>
      </c>
      <c r="B709" s="74">
        <v>46272</v>
      </c>
      <c r="C709" s="30" t="s">
        <v>1362</v>
      </c>
      <c r="D709" s="30" t="s">
        <v>1363</v>
      </c>
      <c r="E709" s="75">
        <v>58</v>
      </c>
      <c r="F709" s="30" t="s">
        <v>53</v>
      </c>
      <c r="G709" s="30" t="s">
        <v>54</v>
      </c>
      <c r="H709" s="75">
        <v>1</v>
      </c>
    </row>
    <row r="710" spans="1:8">
      <c r="A710" s="43">
        <v>930</v>
      </c>
      <c r="B710" s="74">
        <v>46272</v>
      </c>
      <c r="C710" s="30" t="s">
        <v>1364</v>
      </c>
      <c r="D710" s="30" t="s">
        <v>1365</v>
      </c>
      <c r="E710" s="75">
        <v>124</v>
      </c>
      <c r="F710" s="30" t="s">
        <v>80</v>
      </c>
      <c r="G710" s="30" t="s">
        <v>81</v>
      </c>
      <c r="H710" s="75">
        <v>1</v>
      </c>
    </row>
    <row r="711" spans="1:8">
      <c r="A711" s="43">
        <v>930</v>
      </c>
      <c r="B711" s="74">
        <v>46272</v>
      </c>
      <c r="C711" s="30" t="s">
        <v>1366</v>
      </c>
      <c r="D711" s="30" t="s">
        <v>1367</v>
      </c>
      <c r="E711" s="75">
        <v>134</v>
      </c>
      <c r="F711" s="30" t="s">
        <v>68</v>
      </c>
      <c r="G711" s="30" t="s">
        <v>69</v>
      </c>
      <c r="H711" s="75">
        <v>1</v>
      </c>
    </row>
    <row r="712" spans="1:8">
      <c r="A712" s="43">
        <v>930</v>
      </c>
      <c r="B712" s="74">
        <v>46272</v>
      </c>
      <c r="C712" s="30" t="s">
        <v>1376</v>
      </c>
      <c r="D712" s="30" t="s">
        <v>1377</v>
      </c>
      <c r="E712" s="75">
        <v>70</v>
      </c>
      <c r="F712" s="30" t="s">
        <v>80</v>
      </c>
      <c r="G712" s="30" t="s">
        <v>81</v>
      </c>
      <c r="H712" s="75">
        <v>1</v>
      </c>
    </row>
    <row r="713" spans="1:8">
      <c r="A713" s="43">
        <v>930</v>
      </c>
      <c r="B713" s="74">
        <v>46272</v>
      </c>
      <c r="C713" s="30" t="s">
        <v>1382</v>
      </c>
      <c r="D713" s="30" t="s">
        <v>1383</v>
      </c>
      <c r="E713" s="75">
        <v>92</v>
      </c>
      <c r="F713" s="30" t="s">
        <v>80</v>
      </c>
      <c r="G713" s="30" t="s">
        <v>81</v>
      </c>
      <c r="H713" s="75">
        <v>1</v>
      </c>
    </row>
    <row r="714" spans="1:8">
      <c r="A714" s="43">
        <v>930</v>
      </c>
      <c r="B714" s="74">
        <v>46272</v>
      </c>
      <c r="C714" s="30" t="s">
        <v>1384</v>
      </c>
      <c r="D714" s="30" t="s">
        <v>1385</v>
      </c>
      <c r="E714" s="75">
        <v>91</v>
      </c>
      <c r="F714" s="30" t="s">
        <v>70</v>
      </c>
      <c r="G714" s="30" t="s">
        <v>71</v>
      </c>
      <c r="H714" s="75">
        <v>2</v>
      </c>
    </row>
    <row r="715" spans="1:8">
      <c r="A715" s="43">
        <v>930</v>
      </c>
      <c r="B715" s="74">
        <v>46272</v>
      </c>
      <c r="C715" s="30" t="s">
        <v>1386</v>
      </c>
      <c r="D715" s="30" t="s">
        <v>1387</v>
      </c>
      <c r="E715" s="75">
        <v>9</v>
      </c>
      <c r="F715" s="30" t="s">
        <v>68</v>
      </c>
      <c r="G715" s="30" t="s">
        <v>69</v>
      </c>
      <c r="H715" s="75">
        <v>1</v>
      </c>
    </row>
    <row r="716" spans="1:8">
      <c r="A716" s="43">
        <v>930</v>
      </c>
      <c r="B716" s="74">
        <v>46272</v>
      </c>
      <c r="C716" s="30" t="s">
        <v>1388</v>
      </c>
      <c r="D716" s="30" t="s">
        <v>1389</v>
      </c>
      <c r="E716" s="75">
        <v>76</v>
      </c>
      <c r="F716" s="30" t="s">
        <v>68</v>
      </c>
      <c r="G716" s="30" t="s">
        <v>69</v>
      </c>
      <c r="H716" s="75">
        <v>1</v>
      </c>
    </row>
    <row r="717" spans="1:8">
      <c r="A717" s="43">
        <v>930</v>
      </c>
      <c r="B717" s="74">
        <v>46272</v>
      </c>
      <c r="C717" s="30" t="s">
        <v>1390</v>
      </c>
      <c r="D717" s="30" t="s">
        <v>1391</v>
      </c>
      <c r="E717" s="75">
        <v>43</v>
      </c>
      <c r="F717" s="30" t="s">
        <v>68</v>
      </c>
      <c r="G717" s="30" t="s">
        <v>69</v>
      </c>
      <c r="H717" s="75">
        <v>1</v>
      </c>
    </row>
    <row r="718" spans="1:8">
      <c r="A718" s="43">
        <v>930</v>
      </c>
      <c r="B718" s="74">
        <v>46272</v>
      </c>
      <c r="C718" s="30" t="s">
        <v>1396</v>
      </c>
      <c r="D718" s="30" t="s">
        <v>1397</v>
      </c>
      <c r="E718" s="75">
        <v>92</v>
      </c>
      <c r="F718" s="30" t="s">
        <v>76</v>
      </c>
      <c r="G718" s="30" t="s">
        <v>77</v>
      </c>
      <c r="H718" s="75">
        <v>1</v>
      </c>
    </row>
    <row r="719" spans="1:8">
      <c r="A719" s="43">
        <v>930</v>
      </c>
      <c r="B719" s="74">
        <v>46272</v>
      </c>
      <c r="C719" s="30" t="s">
        <v>1398</v>
      </c>
      <c r="D719" s="30" t="s">
        <v>1399</v>
      </c>
      <c r="E719" s="75">
        <v>15</v>
      </c>
      <c r="F719" s="30" t="s">
        <v>53</v>
      </c>
      <c r="G719" s="30" t="s">
        <v>54</v>
      </c>
      <c r="H719" s="75">
        <v>1</v>
      </c>
    </row>
    <row r="720" spans="1:8">
      <c r="A720" s="43">
        <v>930</v>
      </c>
      <c r="B720" s="74">
        <v>46272</v>
      </c>
      <c r="C720" s="30" t="s">
        <v>1400</v>
      </c>
      <c r="D720" s="30" t="s">
        <v>1401</v>
      </c>
      <c r="E720" s="75">
        <v>53</v>
      </c>
      <c r="F720" s="30" t="s">
        <v>70</v>
      </c>
      <c r="G720" s="30" t="s">
        <v>71</v>
      </c>
      <c r="H720" s="75">
        <v>2</v>
      </c>
    </row>
    <row r="721" spans="1:8">
      <c r="A721" s="43">
        <v>930</v>
      </c>
      <c r="B721" s="74">
        <v>46272</v>
      </c>
      <c r="C721" s="30" t="s">
        <v>1402</v>
      </c>
      <c r="D721" s="30" t="s">
        <v>1403</v>
      </c>
      <c r="E721" s="75">
        <v>106</v>
      </c>
      <c r="F721" s="30" t="s">
        <v>70</v>
      </c>
      <c r="G721" s="30" t="s">
        <v>71</v>
      </c>
      <c r="H721" s="75">
        <v>2</v>
      </c>
    </row>
    <row r="722" spans="1:8">
      <c r="A722" s="43">
        <v>930</v>
      </c>
      <c r="B722" s="74">
        <v>46272</v>
      </c>
      <c r="C722" s="30" t="s">
        <v>1404</v>
      </c>
      <c r="D722" s="30" t="s">
        <v>1405</v>
      </c>
      <c r="E722" s="75">
        <v>26</v>
      </c>
      <c r="F722" s="30" t="s">
        <v>53</v>
      </c>
      <c r="G722" s="30" t="s">
        <v>54</v>
      </c>
      <c r="H722" s="75">
        <v>1</v>
      </c>
    </row>
    <row r="723" spans="1:8">
      <c r="A723" s="43">
        <v>930</v>
      </c>
      <c r="B723" s="74">
        <v>46272</v>
      </c>
      <c r="C723" s="30" t="s">
        <v>1406</v>
      </c>
      <c r="D723" s="30" t="s">
        <v>1407</v>
      </c>
      <c r="E723" s="75">
        <v>156</v>
      </c>
      <c r="F723" s="30" t="s">
        <v>80</v>
      </c>
      <c r="G723" s="30" t="s">
        <v>81</v>
      </c>
      <c r="H723" s="75">
        <v>1</v>
      </c>
    </row>
    <row r="724" spans="1:8">
      <c r="A724" s="43">
        <v>930</v>
      </c>
      <c r="B724" s="74">
        <v>46272</v>
      </c>
      <c r="C724" s="30" t="s">
        <v>1408</v>
      </c>
      <c r="D724" s="30" t="s">
        <v>1409</v>
      </c>
      <c r="E724" s="75">
        <v>12</v>
      </c>
      <c r="F724" s="30" t="s">
        <v>70</v>
      </c>
      <c r="G724" s="30" t="s">
        <v>71</v>
      </c>
      <c r="H724" s="75">
        <v>2</v>
      </c>
    </row>
    <row r="725" spans="1:8">
      <c r="A725" s="43">
        <v>930</v>
      </c>
      <c r="B725" s="74">
        <v>46272</v>
      </c>
      <c r="C725" s="30" t="s">
        <v>1412</v>
      </c>
      <c r="D725" s="30" t="s">
        <v>1413</v>
      </c>
      <c r="E725" s="75">
        <v>8</v>
      </c>
      <c r="F725" s="30" t="s">
        <v>72</v>
      </c>
      <c r="G725" s="30" t="s">
        <v>73</v>
      </c>
      <c r="H725" s="75">
        <v>3</v>
      </c>
    </row>
    <row r="726" spans="1:8">
      <c r="A726" s="43">
        <v>930</v>
      </c>
      <c r="B726" s="74">
        <v>46272</v>
      </c>
      <c r="C726" s="30" t="s">
        <v>1414</v>
      </c>
      <c r="D726" s="30" t="s">
        <v>1415</v>
      </c>
      <c r="E726" s="75">
        <v>55</v>
      </c>
      <c r="F726" s="30" t="s">
        <v>53</v>
      </c>
      <c r="G726" s="30" t="s">
        <v>54</v>
      </c>
      <c r="H726" s="75">
        <v>1</v>
      </c>
    </row>
    <row r="727" spans="1:8">
      <c r="A727" s="43">
        <v>930</v>
      </c>
      <c r="B727" s="74">
        <v>46272</v>
      </c>
      <c r="C727" s="30" t="s">
        <v>1416</v>
      </c>
      <c r="D727" s="30" t="s">
        <v>1417</v>
      </c>
      <c r="E727" s="75">
        <v>30</v>
      </c>
      <c r="F727" s="30" t="s">
        <v>70</v>
      </c>
      <c r="G727" s="30" t="s">
        <v>71</v>
      </c>
      <c r="H727" s="75">
        <v>2</v>
      </c>
    </row>
    <row r="728" spans="1:8">
      <c r="A728" s="43">
        <v>930</v>
      </c>
      <c r="B728" s="74">
        <v>46272</v>
      </c>
      <c r="C728" s="30" t="s">
        <v>1418</v>
      </c>
      <c r="D728" s="30" t="s">
        <v>1419</v>
      </c>
      <c r="E728" s="75">
        <v>22</v>
      </c>
      <c r="F728" s="30" t="s">
        <v>53</v>
      </c>
      <c r="G728" s="30" t="s">
        <v>54</v>
      </c>
      <c r="H728" s="75">
        <v>1</v>
      </c>
    </row>
    <row r="729" spans="1:8">
      <c r="A729" s="43">
        <v>930</v>
      </c>
      <c r="B729" s="74">
        <v>46272</v>
      </c>
      <c r="C729" s="30" t="s">
        <v>1428</v>
      </c>
      <c r="D729" s="30" t="s">
        <v>1429</v>
      </c>
      <c r="E729" s="75">
        <v>51</v>
      </c>
      <c r="F729" s="30" t="s">
        <v>80</v>
      </c>
      <c r="G729" s="30" t="s">
        <v>81</v>
      </c>
      <c r="H729" s="75">
        <v>1</v>
      </c>
    </row>
    <row r="730" spans="1:8">
      <c r="A730" s="43">
        <v>930</v>
      </c>
      <c r="B730" s="74">
        <v>46272</v>
      </c>
      <c r="C730" s="30" t="s">
        <v>1432</v>
      </c>
      <c r="D730" s="30" t="s">
        <v>1433</v>
      </c>
      <c r="E730" s="75">
        <v>4</v>
      </c>
      <c r="F730" s="30" t="s">
        <v>76</v>
      </c>
      <c r="G730" s="30" t="s">
        <v>77</v>
      </c>
      <c r="H730" s="75">
        <v>1</v>
      </c>
    </row>
    <row r="731" spans="1:8">
      <c r="A731" s="43">
        <v>930</v>
      </c>
      <c r="B731" s="74">
        <v>46272</v>
      </c>
      <c r="C731" s="30" t="s">
        <v>1434</v>
      </c>
      <c r="D731" s="30" t="s">
        <v>1435</v>
      </c>
      <c r="E731" s="75">
        <v>44</v>
      </c>
      <c r="F731" s="30" t="s">
        <v>53</v>
      </c>
      <c r="G731" s="30" t="s">
        <v>54</v>
      </c>
      <c r="H731" s="75">
        <v>1</v>
      </c>
    </row>
    <row r="732" spans="1:8">
      <c r="A732" s="43">
        <v>930</v>
      </c>
      <c r="B732" s="74">
        <v>46272</v>
      </c>
      <c r="C732" s="30" t="s">
        <v>1438</v>
      </c>
      <c r="D732" s="30" t="s">
        <v>1439</v>
      </c>
      <c r="E732" s="75">
        <v>163</v>
      </c>
      <c r="F732" s="30" t="s">
        <v>70</v>
      </c>
      <c r="G732" s="30" t="s">
        <v>71</v>
      </c>
      <c r="H732" s="75">
        <v>2</v>
      </c>
    </row>
    <row r="733" spans="1:8">
      <c r="A733" s="43">
        <v>930</v>
      </c>
      <c r="B733" s="74">
        <v>46272</v>
      </c>
      <c r="C733" s="30" t="s">
        <v>1440</v>
      </c>
      <c r="D733" s="30" t="s">
        <v>1441</v>
      </c>
      <c r="E733" s="75">
        <v>135</v>
      </c>
      <c r="F733" s="30" t="s">
        <v>70</v>
      </c>
      <c r="G733" s="30" t="s">
        <v>71</v>
      </c>
      <c r="H733" s="75">
        <v>2</v>
      </c>
    </row>
    <row r="734" spans="1:8">
      <c r="A734" s="43">
        <v>930</v>
      </c>
      <c r="B734" s="74">
        <v>46272</v>
      </c>
      <c r="C734" s="30" t="s">
        <v>1444</v>
      </c>
      <c r="D734" s="30" t="s">
        <v>1445</v>
      </c>
      <c r="E734" s="75">
        <v>33</v>
      </c>
      <c r="F734" s="30" t="s">
        <v>70</v>
      </c>
      <c r="G734" s="30" t="s">
        <v>71</v>
      </c>
      <c r="H734" s="75">
        <v>2</v>
      </c>
    </row>
    <row r="735" spans="1:8">
      <c r="A735" s="43">
        <v>930</v>
      </c>
      <c r="B735" s="74">
        <v>46272</v>
      </c>
      <c r="C735" s="30" t="s">
        <v>1446</v>
      </c>
      <c r="D735" s="30" t="s">
        <v>1447</v>
      </c>
      <c r="E735" s="75">
        <v>49</v>
      </c>
      <c r="F735" s="30" t="s">
        <v>53</v>
      </c>
      <c r="G735" s="30" t="s">
        <v>54</v>
      </c>
      <c r="H735" s="75">
        <v>1</v>
      </c>
    </row>
    <row r="736" spans="1:8">
      <c r="A736" s="43">
        <v>930</v>
      </c>
      <c r="B736" s="74">
        <v>46272</v>
      </c>
      <c r="C736" s="30" t="s">
        <v>1448</v>
      </c>
      <c r="D736" s="30" t="s">
        <v>1449</v>
      </c>
      <c r="E736" s="75">
        <v>64</v>
      </c>
      <c r="F736" s="30" t="s">
        <v>68</v>
      </c>
      <c r="G736" s="30" t="s">
        <v>69</v>
      </c>
      <c r="H736" s="75">
        <v>1</v>
      </c>
    </row>
    <row r="737" spans="1:8">
      <c r="A737" s="43">
        <v>930</v>
      </c>
      <c r="B737" s="74">
        <v>46272</v>
      </c>
      <c r="C737" s="30" t="s">
        <v>1452</v>
      </c>
      <c r="D737" s="30" t="s">
        <v>1453</v>
      </c>
      <c r="E737" s="75">
        <v>88</v>
      </c>
      <c r="F737" s="30" t="s">
        <v>70</v>
      </c>
      <c r="G737" s="30" t="s">
        <v>71</v>
      </c>
      <c r="H737" s="75">
        <v>2</v>
      </c>
    </row>
    <row r="738" spans="1:8">
      <c r="A738" s="43">
        <v>930</v>
      </c>
      <c r="B738" s="74">
        <v>46272</v>
      </c>
      <c r="C738" s="30" t="s">
        <v>1458</v>
      </c>
      <c r="D738" s="30" t="s">
        <v>1459</v>
      </c>
      <c r="E738" s="75">
        <v>71</v>
      </c>
      <c r="F738" s="30" t="s">
        <v>80</v>
      </c>
      <c r="G738" s="30" t="s">
        <v>81</v>
      </c>
      <c r="H738" s="75">
        <v>1</v>
      </c>
    </row>
    <row r="739" spans="1:8">
      <c r="A739" s="43">
        <v>930</v>
      </c>
      <c r="B739" s="74">
        <v>46272</v>
      </c>
      <c r="C739" s="30" t="s">
        <v>1460</v>
      </c>
      <c r="D739" s="30" t="s">
        <v>1461</v>
      </c>
      <c r="E739" s="75">
        <v>60</v>
      </c>
      <c r="F739" s="30" t="s">
        <v>66</v>
      </c>
      <c r="G739" s="30" t="s">
        <v>67</v>
      </c>
      <c r="H739" s="75">
        <v>2</v>
      </c>
    </row>
    <row r="740" spans="1:8">
      <c r="A740" s="43">
        <v>930</v>
      </c>
      <c r="B740" s="74">
        <v>46272</v>
      </c>
      <c r="C740" s="30" t="s">
        <v>1464</v>
      </c>
      <c r="D740" s="30" t="s">
        <v>1465</v>
      </c>
      <c r="E740" s="75">
        <v>54</v>
      </c>
      <c r="F740" s="30" t="s">
        <v>70</v>
      </c>
      <c r="G740" s="30" t="s">
        <v>71</v>
      </c>
      <c r="H740" s="75">
        <v>2</v>
      </c>
    </row>
    <row r="741" spans="1:8">
      <c r="A741" s="43">
        <v>930</v>
      </c>
      <c r="B741" s="74">
        <v>46272</v>
      </c>
      <c r="C741" s="30" t="s">
        <v>1478</v>
      </c>
      <c r="D741" s="30" t="s">
        <v>1479</v>
      </c>
      <c r="E741" s="75">
        <v>19</v>
      </c>
      <c r="F741" s="30" t="s">
        <v>53</v>
      </c>
      <c r="G741" s="30" t="s">
        <v>54</v>
      </c>
      <c r="H741" s="75">
        <v>1</v>
      </c>
    </row>
    <row r="742" spans="1:8">
      <c r="A742" s="43">
        <v>930</v>
      </c>
      <c r="B742" s="74">
        <v>46272</v>
      </c>
      <c r="C742" s="30" t="s">
        <v>1482</v>
      </c>
      <c r="D742" s="30" t="s">
        <v>1483</v>
      </c>
      <c r="E742" s="75">
        <v>62</v>
      </c>
      <c r="F742" s="30" t="s">
        <v>70</v>
      </c>
      <c r="G742" s="30" t="s">
        <v>71</v>
      </c>
      <c r="H742" s="75">
        <v>2</v>
      </c>
    </row>
    <row r="743" spans="1:8">
      <c r="A743" s="43">
        <v>930</v>
      </c>
      <c r="B743" s="74">
        <v>46272</v>
      </c>
      <c r="C743" s="30" t="s">
        <v>1762</v>
      </c>
      <c r="D743" s="30" t="s">
        <v>1763</v>
      </c>
      <c r="E743" s="75">
        <v>36</v>
      </c>
      <c r="F743" s="30" t="s">
        <v>53</v>
      </c>
      <c r="G743" s="30" t="s">
        <v>54</v>
      </c>
      <c r="H743" s="75">
        <v>1</v>
      </c>
    </row>
    <row r="744" spans="1:8">
      <c r="A744" s="43">
        <v>930</v>
      </c>
      <c r="B744" s="74">
        <v>46272</v>
      </c>
      <c r="C744" s="30" t="s">
        <v>1768</v>
      </c>
      <c r="D744" s="30" t="s">
        <v>1769</v>
      </c>
      <c r="E744" s="75">
        <v>18</v>
      </c>
      <c r="F744" s="30" t="s">
        <v>53</v>
      </c>
      <c r="G744" s="30" t="s">
        <v>54</v>
      </c>
      <c r="H744" s="75">
        <v>1</v>
      </c>
    </row>
    <row r="745" spans="1:8">
      <c r="A745" s="43">
        <v>930</v>
      </c>
      <c r="B745" s="74">
        <v>46272</v>
      </c>
      <c r="C745" s="30" t="s">
        <v>1490</v>
      </c>
      <c r="D745" s="30" t="s">
        <v>1491</v>
      </c>
      <c r="E745" s="75">
        <v>106</v>
      </c>
      <c r="F745" s="30" t="s">
        <v>78</v>
      </c>
      <c r="G745" s="30" t="s">
        <v>79</v>
      </c>
      <c r="H745" s="75">
        <v>2</v>
      </c>
    </row>
    <row r="746" spans="1:8">
      <c r="A746" s="43">
        <v>930</v>
      </c>
      <c r="B746" s="74">
        <v>46272</v>
      </c>
      <c r="C746" s="30" t="s">
        <v>1500</v>
      </c>
      <c r="D746" s="30" t="s">
        <v>1501</v>
      </c>
      <c r="E746" s="75">
        <v>21</v>
      </c>
      <c r="F746" s="30" t="s">
        <v>53</v>
      </c>
      <c r="G746" s="30" t="s">
        <v>54</v>
      </c>
      <c r="H746" s="75">
        <v>1</v>
      </c>
    </row>
    <row r="747" spans="1:8">
      <c r="A747" s="43">
        <v>930</v>
      </c>
      <c r="B747" s="74">
        <v>46272</v>
      </c>
      <c r="C747" s="30" t="s">
        <v>1514</v>
      </c>
      <c r="D747" s="30" t="s">
        <v>1515</v>
      </c>
      <c r="E747" s="75">
        <v>14</v>
      </c>
      <c r="F747" s="30" t="s">
        <v>68</v>
      </c>
      <c r="G747" s="30" t="s">
        <v>69</v>
      </c>
      <c r="H747" s="75">
        <v>1</v>
      </c>
    </row>
    <row r="748" spans="1:8">
      <c r="A748" s="43">
        <v>930</v>
      </c>
      <c r="B748" s="74">
        <v>46272</v>
      </c>
      <c r="C748" s="30" t="s">
        <v>1524</v>
      </c>
      <c r="D748" s="30" t="s">
        <v>1525</v>
      </c>
      <c r="E748" s="75">
        <v>61</v>
      </c>
      <c r="F748" s="30" t="s">
        <v>68</v>
      </c>
      <c r="G748" s="30" t="s">
        <v>69</v>
      </c>
      <c r="H748" s="75">
        <v>1</v>
      </c>
    </row>
    <row r="749" spans="1:8">
      <c r="A749" s="43">
        <v>930</v>
      </c>
      <c r="B749" s="74">
        <v>46272</v>
      </c>
      <c r="C749" s="30" t="s">
        <v>1528</v>
      </c>
      <c r="D749" s="30" t="s">
        <v>1529</v>
      </c>
      <c r="E749" s="75">
        <v>82</v>
      </c>
      <c r="F749" s="30" t="s">
        <v>53</v>
      </c>
      <c r="G749" s="30" t="s">
        <v>54</v>
      </c>
      <c r="H749" s="75">
        <v>1</v>
      </c>
    </row>
    <row r="750" spans="1:8">
      <c r="A750" s="43">
        <v>930</v>
      </c>
      <c r="B750" s="74">
        <v>46272</v>
      </c>
      <c r="C750" s="30" t="s">
        <v>1532</v>
      </c>
      <c r="D750" s="30" t="s">
        <v>1533</v>
      </c>
      <c r="E750" s="75">
        <v>67</v>
      </c>
      <c r="F750" s="30" t="s">
        <v>53</v>
      </c>
      <c r="G750" s="30" t="s">
        <v>54</v>
      </c>
      <c r="H750" s="75">
        <v>1</v>
      </c>
    </row>
    <row r="751" spans="1:8">
      <c r="A751" s="43">
        <v>930</v>
      </c>
      <c r="B751" s="74">
        <v>46272</v>
      </c>
      <c r="C751" s="30" t="s">
        <v>1540</v>
      </c>
      <c r="D751" s="30" t="s">
        <v>1541</v>
      </c>
      <c r="E751" s="75">
        <v>162</v>
      </c>
      <c r="F751" s="30" t="s">
        <v>70</v>
      </c>
      <c r="G751" s="30" t="s">
        <v>71</v>
      </c>
      <c r="H751" s="75">
        <v>2</v>
      </c>
    </row>
    <row r="752" spans="1:8">
      <c r="A752" s="43">
        <v>930</v>
      </c>
      <c r="B752" s="74">
        <v>46272</v>
      </c>
      <c r="C752" s="30" t="s">
        <v>1548</v>
      </c>
      <c r="D752" s="30" t="s">
        <v>1549</v>
      </c>
      <c r="E752" s="75">
        <v>15</v>
      </c>
      <c r="F752" s="30" t="s">
        <v>70</v>
      </c>
      <c r="G752" s="30" t="s">
        <v>71</v>
      </c>
      <c r="H752" s="75">
        <v>2</v>
      </c>
    </row>
    <row r="753" spans="1:8">
      <c r="A753" s="43">
        <v>930</v>
      </c>
      <c r="B753" s="74">
        <v>46272</v>
      </c>
      <c r="C753" s="30" t="s">
        <v>1554</v>
      </c>
      <c r="D753" s="30" t="s">
        <v>1555</v>
      </c>
      <c r="E753" s="75">
        <v>45</v>
      </c>
      <c r="F753" s="30" t="s">
        <v>80</v>
      </c>
      <c r="G753" s="30" t="s">
        <v>81</v>
      </c>
      <c r="H753" s="75">
        <v>1</v>
      </c>
    </row>
    <row r="754" spans="1:8">
      <c r="A754" s="43">
        <v>930</v>
      </c>
      <c r="B754" s="74">
        <v>46272</v>
      </c>
      <c r="C754" s="30" t="s">
        <v>1562</v>
      </c>
      <c r="D754" s="30" t="s">
        <v>1563</v>
      </c>
      <c r="E754" s="75">
        <v>46</v>
      </c>
      <c r="F754" s="30" t="s">
        <v>53</v>
      </c>
      <c r="G754" s="30" t="s">
        <v>54</v>
      </c>
      <c r="H754" s="75">
        <v>1</v>
      </c>
    </row>
    <row r="755" spans="1:8">
      <c r="A755" s="43">
        <v>930</v>
      </c>
      <c r="B755" s="74">
        <v>46272</v>
      </c>
      <c r="C755" s="30" t="s">
        <v>1572</v>
      </c>
      <c r="D755" s="30" t="s">
        <v>1573</v>
      </c>
      <c r="E755" s="75">
        <v>35</v>
      </c>
      <c r="F755" s="30" t="s">
        <v>53</v>
      </c>
      <c r="G755" s="30" t="s">
        <v>54</v>
      </c>
      <c r="H755" s="75">
        <v>1</v>
      </c>
    </row>
    <row r="756" spans="1:8">
      <c r="A756" s="43">
        <v>930</v>
      </c>
      <c r="B756" s="74">
        <v>46272</v>
      </c>
      <c r="C756" s="30" t="s">
        <v>1574</v>
      </c>
      <c r="D756" s="30" t="s">
        <v>1575</v>
      </c>
      <c r="E756" s="75">
        <v>112</v>
      </c>
      <c r="F756" s="30" t="s">
        <v>58</v>
      </c>
      <c r="G756" s="30" t="s">
        <v>59</v>
      </c>
      <c r="H756" s="75">
        <v>3</v>
      </c>
    </row>
    <row r="757" spans="1:8">
      <c r="A757" s="43">
        <v>930</v>
      </c>
      <c r="B757" s="74">
        <v>46272</v>
      </c>
      <c r="C757" s="30" t="s">
        <v>1578</v>
      </c>
      <c r="D757" s="30" t="s">
        <v>1579</v>
      </c>
      <c r="E757" s="75">
        <v>5</v>
      </c>
      <c r="F757" s="30" t="s">
        <v>70</v>
      </c>
      <c r="G757" s="30" t="s">
        <v>71</v>
      </c>
      <c r="H757" s="75">
        <v>2</v>
      </c>
    </row>
    <row r="758" spans="1:8">
      <c r="A758" s="43">
        <v>930</v>
      </c>
      <c r="B758" s="74">
        <v>46272</v>
      </c>
      <c r="C758" s="30" t="s">
        <v>1580</v>
      </c>
      <c r="D758" s="30" t="s">
        <v>1581</v>
      </c>
      <c r="E758" s="75">
        <v>98</v>
      </c>
      <c r="F758" s="30" t="s">
        <v>76</v>
      </c>
      <c r="G758" s="30" t="s">
        <v>77</v>
      </c>
      <c r="H758" s="75">
        <v>1</v>
      </c>
    </row>
    <row r="759" spans="1:8">
      <c r="A759" s="43">
        <v>930</v>
      </c>
      <c r="B759" s="74">
        <v>46272</v>
      </c>
      <c r="C759" s="30" t="s">
        <v>1584</v>
      </c>
      <c r="D759" s="30" t="s">
        <v>1585</v>
      </c>
      <c r="E759" s="75">
        <v>102</v>
      </c>
      <c r="F759" s="30" t="s">
        <v>53</v>
      </c>
      <c r="G759" s="30" t="s">
        <v>54</v>
      </c>
      <c r="H759" s="75">
        <v>1</v>
      </c>
    </row>
    <row r="760" spans="1:8">
      <c r="A760" s="43">
        <v>930</v>
      </c>
      <c r="B760" s="74">
        <v>46272</v>
      </c>
      <c r="C760" s="30" t="s">
        <v>1588</v>
      </c>
      <c r="D760" s="30" t="s">
        <v>1589</v>
      </c>
      <c r="E760" s="75">
        <v>122</v>
      </c>
      <c r="F760" s="30" t="s">
        <v>53</v>
      </c>
      <c r="G760" s="30" t="s">
        <v>54</v>
      </c>
      <c r="H760" s="75">
        <v>1</v>
      </c>
    </row>
    <row r="761" spans="1:8">
      <c r="A761" s="43">
        <v>930</v>
      </c>
      <c r="B761" s="74">
        <v>46272</v>
      </c>
      <c r="C761" s="30" t="s">
        <v>1592</v>
      </c>
      <c r="D761" s="30" t="s">
        <v>1593</v>
      </c>
      <c r="E761" s="75">
        <v>103</v>
      </c>
      <c r="F761" s="30" t="s">
        <v>80</v>
      </c>
      <c r="G761" s="30" t="s">
        <v>81</v>
      </c>
      <c r="H761" s="75">
        <v>1</v>
      </c>
    </row>
    <row r="762" spans="1:8">
      <c r="A762" s="43">
        <v>930</v>
      </c>
      <c r="B762" s="74">
        <v>46272</v>
      </c>
      <c r="C762" s="30" t="s">
        <v>1596</v>
      </c>
      <c r="D762" s="30" t="s">
        <v>1597</v>
      </c>
      <c r="E762" s="75">
        <v>71</v>
      </c>
      <c r="F762" s="30" t="s">
        <v>68</v>
      </c>
      <c r="G762" s="30" t="s">
        <v>69</v>
      </c>
      <c r="H762" s="75">
        <v>1</v>
      </c>
    </row>
    <row r="763" spans="1:8">
      <c r="A763" s="43">
        <v>930</v>
      </c>
      <c r="B763" s="74">
        <v>46272</v>
      </c>
      <c r="C763" s="30" t="s">
        <v>1598</v>
      </c>
      <c r="D763" s="30" t="s">
        <v>1599</v>
      </c>
      <c r="E763" s="75">
        <v>58</v>
      </c>
      <c r="F763" s="30" t="s">
        <v>53</v>
      </c>
      <c r="G763" s="30" t="s">
        <v>54</v>
      </c>
      <c r="H763" s="75">
        <v>1</v>
      </c>
    </row>
    <row r="764" spans="1:8">
      <c r="A764" s="43">
        <v>930</v>
      </c>
      <c r="B764" s="74">
        <v>46272</v>
      </c>
      <c r="C764" s="30" t="s">
        <v>1600</v>
      </c>
      <c r="D764" s="30" t="s">
        <v>1601</v>
      </c>
      <c r="E764" s="75">
        <v>27</v>
      </c>
      <c r="F764" s="30" t="s">
        <v>53</v>
      </c>
      <c r="G764" s="30" t="s">
        <v>54</v>
      </c>
      <c r="H764" s="75">
        <v>1</v>
      </c>
    </row>
    <row r="765" spans="1:8">
      <c r="A765" s="43">
        <v>930</v>
      </c>
      <c r="B765" s="74">
        <v>46272</v>
      </c>
      <c r="C765" s="30" t="s">
        <v>1606</v>
      </c>
      <c r="D765" s="30" t="s">
        <v>1607</v>
      </c>
      <c r="E765" s="75">
        <v>125</v>
      </c>
      <c r="F765" s="30" t="s">
        <v>53</v>
      </c>
      <c r="G765" s="30" t="s">
        <v>54</v>
      </c>
      <c r="H765" s="75">
        <v>1</v>
      </c>
    </row>
    <row r="766" spans="1:8">
      <c r="A766" s="43">
        <v>930</v>
      </c>
      <c r="B766" s="74">
        <v>46272</v>
      </c>
      <c r="C766" s="30" t="s">
        <v>1608</v>
      </c>
      <c r="D766" s="30" t="s">
        <v>1609</v>
      </c>
      <c r="E766" s="75">
        <v>9</v>
      </c>
      <c r="F766" s="30" t="s">
        <v>53</v>
      </c>
      <c r="G766" s="30" t="s">
        <v>54</v>
      </c>
      <c r="H766" s="75">
        <v>1</v>
      </c>
    </row>
    <row r="767" spans="1:8">
      <c r="A767" s="43">
        <v>930</v>
      </c>
      <c r="B767" s="74">
        <v>46272</v>
      </c>
      <c r="C767" s="30" t="s">
        <v>1610</v>
      </c>
      <c r="D767" s="30" t="s">
        <v>1611</v>
      </c>
      <c r="E767" s="75">
        <v>81</v>
      </c>
      <c r="F767" s="30" t="s">
        <v>53</v>
      </c>
      <c r="G767" s="30" t="s">
        <v>54</v>
      </c>
      <c r="H767" s="75">
        <v>1</v>
      </c>
    </row>
    <row r="768" spans="1:8">
      <c r="A768" s="43">
        <v>930</v>
      </c>
      <c r="B768" s="74">
        <v>46272</v>
      </c>
      <c r="C768" s="30" t="s">
        <v>1612</v>
      </c>
      <c r="D768" s="30" t="s">
        <v>1613</v>
      </c>
      <c r="E768" s="75">
        <v>111</v>
      </c>
      <c r="F768" s="30" t="s">
        <v>76</v>
      </c>
      <c r="G768" s="30" t="s">
        <v>77</v>
      </c>
      <c r="H768" s="75">
        <v>1</v>
      </c>
    </row>
    <row r="769" spans="1:8">
      <c r="A769" s="43">
        <v>930</v>
      </c>
      <c r="B769" s="74">
        <v>46272</v>
      </c>
      <c r="C769" s="30" t="s">
        <v>1614</v>
      </c>
      <c r="D769" s="30" t="s">
        <v>1615</v>
      </c>
      <c r="E769" s="75">
        <v>39</v>
      </c>
      <c r="F769" s="30" t="s">
        <v>53</v>
      </c>
      <c r="G769" s="30" t="s">
        <v>54</v>
      </c>
      <c r="H769" s="75">
        <v>1</v>
      </c>
    </row>
    <row r="770" spans="1:8">
      <c r="A770" s="43">
        <v>930</v>
      </c>
      <c r="B770" s="74">
        <v>46272</v>
      </c>
      <c r="C770" s="30" t="s">
        <v>1618</v>
      </c>
      <c r="D770" s="30" t="s">
        <v>1619</v>
      </c>
      <c r="E770" s="75">
        <v>25</v>
      </c>
      <c r="F770" s="30" t="s">
        <v>76</v>
      </c>
      <c r="G770" s="30" t="s">
        <v>77</v>
      </c>
      <c r="H770" s="75">
        <v>1</v>
      </c>
    </row>
    <row r="771" spans="1:8">
      <c r="A771" s="43">
        <v>930</v>
      </c>
      <c r="B771" s="74">
        <v>46272</v>
      </c>
      <c r="C771" s="30" t="s">
        <v>1624</v>
      </c>
      <c r="D771" s="30" t="s">
        <v>1625</v>
      </c>
      <c r="E771" s="75">
        <v>81</v>
      </c>
      <c r="F771" s="30" t="s">
        <v>53</v>
      </c>
      <c r="G771" s="30" t="s">
        <v>54</v>
      </c>
      <c r="H771" s="75">
        <v>1</v>
      </c>
    </row>
    <row r="772" spans="1:8">
      <c r="A772" s="43">
        <v>930</v>
      </c>
      <c r="B772" s="74">
        <v>46272</v>
      </c>
      <c r="C772" s="30" t="s">
        <v>1626</v>
      </c>
      <c r="D772" s="30" t="s">
        <v>1627</v>
      </c>
      <c r="E772" s="75">
        <v>178</v>
      </c>
      <c r="F772" s="30" t="s">
        <v>53</v>
      </c>
      <c r="G772" s="30" t="s">
        <v>54</v>
      </c>
      <c r="H772" s="75">
        <v>1</v>
      </c>
    </row>
    <row r="773" spans="1:8">
      <c r="A773" s="43">
        <v>930</v>
      </c>
      <c r="B773" s="74">
        <v>46272</v>
      </c>
      <c r="C773" s="30" t="s">
        <v>1632</v>
      </c>
      <c r="D773" s="30" t="s">
        <v>1633</v>
      </c>
      <c r="E773" s="75">
        <v>49</v>
      </c>
      <c r="F773" s="30" t="s">
        <v>53</v>
      </c>
      <c r="G773" s="30" t="s">
        <v>54</v>
      </c>
      <c r="H773" s="75">
        <v>1</v>
      </c>
    </row>
    <row r="774" spans="1:8">
      <c r="A774" s="43">
        <v>930</v>
      </c>
      <c r="B774" s="74">
        <v>46272</v>
      </c>
      <c r="C774" s="30" t="s">
        <v>1784</v>
      </c>
      <c r="D774" s="30" t="s">
        <v>1785</v>
      </c>
      <c r="E774" s="75">
        <v>10</v>
      </c>
      <c r="F774" s="30" t="s">
        <v>68</v>
      </c>
      <c r="G774" s="30" t="s">
        <v>69</v>
      </c>
      <c r="H774" s="75">
        <v>1</v>
      </c>
    </row>
    <row r="775" spans="1:8">
      <c r="A775" s="43">
        <v>930</v>
      </c>
      <c r="B775" s="74">
        <v>46272</v>
      </c>
      <c r="C775" s="30" t="s">
        <v>1640</v>
      </c>
      <c r="D775" s="30" t="s">
        <v>1641</v>
      </c>
      <c r="E775" s="75">
        <v>53</v>
      </c>
      <c r="F775" s="30" t="s">
        <v>68</v>
      </c>
      <c r="G775" s="30" t="s">
        <v>69</v>
      </c>
      <c r="H775" s="75">
        <v>1</v>
      </c>
    </row>
    <row r="776" spans="1:8">
      <c r="A776" s="43">
        <v>930</v>
      </c>
      <c r="B776" s="74">
        <v>46272</v>
      </c>
      <c r="C776" s="30" t="s">
        <v>1642</v>
      </c>
      <c r="D776" s="30" t="s">
        <v>1643</v>
      </c>
      <c r="E776" s="75">
        <v>86</v>
      </c>
      <c r="F776" s="30" t="s">
        <v>53</v>
      </c>
      <c r="G776" s="30" t="s">
        <v>54</v>
      </c>
      <c r="H776" s="75">
        <v>1</v>
      </c>
    </row>
    <row r="777" spans="1:8">
      <c r="A777" s="43">
        <v>930</v>
      </c>
      <c r="B777" s="74">
        <v>46272</v>
      </c>
      <c r="C777" s="30" t="s">
        <v>1644</v>
      </c>
      <c r="D777" s="30" t="s">
        <v>1645</v>
      </c>
      <c r="E777" s="75">
        <v>158</v>
      </c>
      <c r="F777" s="30" t="s">
        <v>70</v>
      </c>
      <c r="G777" s="30" t="s">
        <v>71</v>
      </c>
      <c r="H777" s="75">
        <v>2</v>
      </c>
    </row>
    <row r="778" spans="1:8">
      <c r="A778" s="43">
        <v>930</v>
      </c>
      <c r="B778" s="74">
        <v>46272</v>
      </c>
      <c r="C778" s="30" t="s">
        <v>1786</v>
      </c>
      <c r="D778" s="30" t="s">
        <v>1787</v>
      </c>
      <c r="E778" s="75">
        <v>75</v>
      </c>
      <c r="F778" s="30" t="s">
        <v>53</v>
      </c>
      <c r="G778" s="30" t="s">
        <v>54</v>
      </c>
      <c r="H778" s="75">
        <v>1</v>
      </c>
    </row>
    <row r="779" spans="1:8">
      <c r="A779" s="43">
        <v>930</v>
      </c>
      <c r="B779" s="74">
        <v>46272</v>
      </c>
      <c r="C779" s="30" t="s">
        <v>1648</v>
      </c>
      <c r="D779" s="30" t="s">
        <v>1649</v>
      </c>
      <c r="E779" s="75">
        <v>93</v>
      </c>
      <c r="F779" s="30" t="s">
        <v>53</v>
      </c>
      <c r="G779" s="30" t="s">
        <v>54</v>
      </c>
      <c r="H779" s="75">
        <v>1</v>
      </c>
    </row>
    <row r="780" spans="1:8">
      <c r="A780" s="43">
        <v>930</v>
      </c>
      <c r="B780" s="74">
        <v>46272</v>
      </c>
      <c r="C780" s="30" t="s">
        <v>1652</v>
      </c>
      <c r="D780" s="30" t="s">
        <v>1653</v>
      </c>
      <c r="E780" s="75">
        <v>96</v>
      </c>
      <c r="F780" s="30" t="s">
        <v>80</v>
      </c>
      <c r="G780" s="30" t="s">
        <v>81</v>
      </c>
      <c r="H780" s="75">
        <v>1</v>
      </c>
    </row>
    <row r="781" spans="1:8">
      <c r="A781" s="43">
        <v>930</v>
      </c>
      <c r="B781" s="74">
        <v>46272</v>
      </c>
      <c r="C781" s="30" t="s">
        <v>1654</v>
      </c>
      <c r="D781" s="30" t="s">
        <v>1655</v>
      </c>
      <c r="E781" s="75">
        <v>113</v>
      </c>
      <c r="F781" s="30" t="s">
        <v>53</v>
      </c>
      <c r="G781" s="30" t="s">
        <v>54</v>
      </c>
      <c r="H781" s="75">
        <v>1</v>
      </c>
    </row>
    <row r="782" spans="1:8">
      <c r="A782" s="43">
        <v>930</v>
      </c>
      <c r="B782" s="74">
        <v>46272</v>
      </c>
      <c r="C782" s="30" t="s">
        <v>1660</v>
      </c>
      <c r="D782" s="30" t="s">
        <v>1661</v>
      </c>
      <c r="E782" s="75">
        <v>95</v>
      </c>
      <c r="F782" s="30" t="s">
        <v>53</v>
      </c>
      <c r="G782" s="30" t="s">
        <v>54</v>
      </c>
      <c r="H782" s="75">
        <v>1</v>
      </c>
    </row>
    <row r="783" spans="1:8">
      <c r="A783" s="43">
        <v>930</v>
      </c>
      <c r="B783" s="74">
        <v>46272</v>
      </c>
      <c r="C783" s="30" t="s">
        <v>1662</v>
      </c>
      <c r="D783" s="30" t="s">
        <v>1663</v>
      </c>
      <c r="E783" s="75">
        <v>79</v>
      </c>
      <c r="F783" s="30" t="s">
        <v>53</v>
      </c>
      <c r="G783" s="30" t="s">
        <v>54</v>
      </c>
      <c r="H783" s="75">
        <v>1</v>
      </c>
    </row>
    <row r="784" spans="1:8">
      <c r="A784" s="43">
        <v>930</v>
      </c>
      <c r="B784" s="74">
        <v>46272</v>
      </c>
      <c r="C784" s="30" t="s">
        <v>1664</v>
      </c>
      <c r="D784" s="30" t="s">
        <v>1665</v>
      </c>
      <c r="E784" s="75">
        <v>81</v>
      </c>
      <c r="F784" s="30" t="s">
        <v>53</v>
      </c>
      <c r="G784" s="30" t="s">
        <v>54</v>
      </c>
      <c r="H784" s="75">
        <v>1</v>
      </c>
    </row>
    <row r="785" spans="1:8">
      <c r="A785" s="43">
        <v>930</v>
      </c>
      <c r="B785" s="74">
        <v>46272</v>
      </c>
      <c r="C785" s="30" t="s">
        <v>1672</v>
      </c>
      <c r="D785" s="30" t="s">
        <v>1673</v>
      </c>
      <c r="E785" s="75">
        <v>107</v>
      </c>
      <c r="F785" s="30" t="s">
        <v>53</v>
      </c>
      <c r="G785" s="30" t="s">
        <v>54</v>
      </c>
      <c r="H785" s="75">
        <v>1</v>
      </c>
    </row>
    <row r="786" spans="1:8">
      <c r="A786" s="43">
        <v>930</v>
      </c>
      <c r="B786" s="74">
        <v>46272</v>
      </c>
      <c r="C786" s="30" t="s">
        <v>1788</v>
      </c>
      <c r="D786" s="30" t="s">
        <v>1789</v>
      </c>
      <c r="E786" s="75">
        <v>32</v>
      </c>
      <c r="F786" s="30" t="s">
        <v>53</v>
      </c>
      <c r="G786" s="30" t="s">
        <v>54</v>
      </c>
      <c r="H786" s="75">
        <v>1</v>
      </c>
    </row>
    <row r="787" spans="1:8">
      <c r="A787" s="43">
        <v>930</v>
      </c>
      <c r="B787" s="74">
        <v>46272</v>
      </c>
      <c r="C787" s="30" t="s">
        <v>4988</v>
      </c>
      <c r="D787" s="30" t="s">
        <v>4989</v>
      </c>
      <c r="E787" s="75">
        <v>341</v>
      </c>
      <c r="F787" s="30" t="s">
        <v>80</v>
      </c>
      <c r="G787" s="30" t="s">
        <v>81</v>
      </c>
      <c r="H787" s="75">
        <v>1</v>
      </c>
    </row>
    <row r="788" spans="1:8">
      <c r="A788" s="43">
        <v>930</v>
      </c>
      <c r="B788" s="74">
        <v>46272</v>
      </c>
      <c r="C788" s="30" t="s">
        <v>1674</v>
      </c>
      <c r="D788" s="30" t="s">
        <v>1675</v>
      </c>
      <c r="E788" s="75">
        <v>90</v>
      </c>
      <c r="F788" s="30" t="s">
        <v>53</v>
      </c>
      <c r="G788" s="30" t="s">
        <v>54</v>
      </c>
      <c r="H788" s="75">
        <v>1</v>
      </c>
    </row>
    <row r="789" spans="1:8">
      <c r="A789" s="43">
        <v>930</v>
      </c>
      <c r="B789" s="74">
        <v>46272</v>
      </c>
      <c r="C789" s="30" t="s">
        <v>1678</v>
      </c>
      <c r="D789" s="30" t="s">
        <v>1679</v>
      </c>
      <c r="E789" s="75">
        <v>89</v>
      </c>
      <c r="F789" s="30" t="s">
        <v>78</v>
      </c>
      <c r="G789" s="30" t="s">
        <v>79</v>
      </c>
      <c r="H789" s="75">
        <v>2</v>
      </c>
    </row>
    <row r="790" spans="1:8">
      <c r="A790" s="43">
        <v>930</v>
      </c>
      <c r="B790" s="74">
        <v>46272</v>
      </c>
      <c r="C790" s="30" t="s">
        <v>1682</v>
      </c>
      <c r="D790" s="30" t="s">
        <v>1683</v>
      </c>
      <c r="E790" s="75">
        <v>26</v>
      </c>
      <c r="F790" s="30" t="s">
        <v>53</v>
      </c>
      <c r="G790" s="30" t="s">
        <v>54</v>
      </c>
      <c r="H790" s="75">
        <v>1</v>
      </c>
    </row>
    <row r="791" spans="1:8">
      <c r="A791" s="43">
        <v>930</v>
      </c>
      <c r="B791" s="74">
        <v>46272</v>
      </c>
      <c r="C791" s="30" t="s">
        <v>1686</v>
      </c>
      <c r="D791" s="30" t="s">
        <v>1687</v>
      </c>
      <c r="E791" s="75">
        <v>46</v>
      </c>
      <c r="F791" s="30" t="s">
        <v>53</v>
      </c>
      <c r="G791" s="30" t="s">
        <v>54</v>
      </c>
      <c r="H791" s="75">
        <v>1</v>
      </c>
    </row>
    <row r="792" spans="1:8">
      <c r="A792" s="43">
        <v>930</v>
      </c>
      <c r="B792" s="74">
        <v>46272</v>
      </c>
      <c r="C792" s="30" t="s">
        <v>4986</v>
      </c>
      <c r="D792" s="30" t="s">
        <v>4987</v>
      </c>
      <c r="E792" s="75">
        <v>100</v>
      </c>
      <c r="F792" s="30" t="s">
        <v>53</v>
      </c>
      <c r="G792" s="30" t="s">
        <v>54</v>
      </c>
      <c r="H792" s="75">
        <v>1</v>
      </c>
    </row>
    <row r="793" spans="1:8">
      <c r="A793" s="43">
        <v>930</v>
      </c>
      <c r="B793" s="74">
        <v>46272</v>
      </c>
      <c r="C793" s="30" t="s">
        <v>1688</v>
      </c>
      <c r="D793" s="30" t="s">
        <v>1689</v>
      </c>
      <c r="E793" s="75">
        <v>182</v>
      </c>
      <c r="F793" s="30" t="s">
        <v>80</v>
      </c>
      <c r="G793" s="30" t="s">
        <v>81</v>
      </c>
      <c r="H793" s="75">
        <v>1</v>
      </c>
    </row>
    <row r="794" spans="1:8">
      <c r="A794" s="43">
        <v>930</v>
      </c>
      <c r="B794" s="74">
        <v>46272</v>
      </c>
      <c r="C794" s="30" t="s">
        <v>1690</v>
      </c>
      <c r="D794" s="30" t="s">
        <v>1691</v>
      </c>
      <c r="E794" s="75">
        <v>46</v>
      </c>
      <c r="F794" s="30" t="s">
        <v>80</v>
      </c>
      <c r="G794" s="30" t="s">
        <v>81</v>
      </c>
      <c r="H794" s="75">
        <v>1</v>
      </c>
    </row>
    <row r="795" spans="1:8">
      <c r="A795" s="43">
        <v>930</v>
      </c>
      <c r="B795" s="74">
        <v>46272</v>
      </c>
      <c r="C795" s="30" t="s">
        <v>1694</v>
      </c>
      <c r="D795" s="30" t="s">
        <v>1695</v>
      </c>
      <c r="E795" s="75">
        <v>70</v>
      </c>
      <c r="F795" s="30" t="s">
        <v>70</v>
      </c>
      <c r="G795" s="30" t="s">
        <v>71</v>
      </c>
      <c r="H795" s="75">
        <v>2</v>
      </c>
    </row>
    <row r="796" spans="1:8">
      <c r="A796" s="43">
        <v>930</v>
      </c>
      <c r="B796" s="74">
        <v>46272</v>
      </c>
      <c r="C796" s="30" t="s">
        <v>1696</v>
      </c>
      <c r="D796" s="30" t="s">
        <v>1697</v>
      </c>
      <c r="E796" s="75">
        <v>73</v>
      </c>
      <c r="F796" s="30" t="s">
        <v>80</v>
      </c>
      <c r="G796" s="30" t="s">
        <v>81</v>
      </c>
      <c r="H796" s="75">
        <v>1</v>
      </c>
    </row>
    <row r="797" spans="1:8">
      <c r="A797" s="43">
        <v>930</v>
      </c>
      <c r="B797" s="74">
        <v>46272</v>
      </c>
      <c r="C797" s="30" t="s">
        <v>1702</v>
      </c>
      <c r="D797" s="30" t="s">
        <v>1703</v>
      </c>
      <c r="E797" s="75">
        <v>168</v>
      </c>
      <c r="F797" s="30" t="s">
        <v>70</v>
      </c>
      <c r="G797" s="30" t="s">
        <v>71</v>
      </c>
      <c r="H797" s="75">
        <v>2</v>
      </c>
    </row>
    <row r="798" spans="1:8">
      <c r="A798" s="43">
        <v>930</v>
      </c>
      <c r="B798" s="74">
        <v>46271</v>
      </c>
      <c r="C798" s="30" t="s">
        <v>1350</v>
      </c>
      <c r="D798" s="30" t="s">
        <v>1351</v>
      </c>
      <c r="E798" s="75">
        <v>24</v>
      </c>
      <c r="F798" s="30" t="s">
        <v>80</v>
      </c>
      <c r="G798" s="30" t="s">
        <v>81</v>
      </c>
      <c r="H798" s="75">
        <v>1</v>
      </c>
    </row>
    <row r="799" spans="1:8">
      <c r="A799" s="43">
        <v>930</v>
      </c>
      <c r="B799" s="74">
        <v>46271</v>
      </c>
      <c r="C799" s="30" t="s">
        <v>1366</v>
      </c>
      <c r="D799" s="30" t="s">
        <v>1367</v>
      </c>
      <c r="E799" s="75">
        <v>208</v>
      </c>
      <c r="F799" s="30" t="s">
        <v>70</v>
      </c>
      <c r="G799" s="30" t="s">
        <v>71</v>
      </c>
      <c r="H799" s="75">
        <v>2</v>
      </c>
    </row>
    <row r="800" spans="1:8">
      <c r="A800" s="43">
        <v>930</v>
      </c>
      <c r="B800" s="74">
        <v>46271</v>
      </c>
      <c r="C800" s="30" t="s">
        <v>1384</v>
      </c>
      <c r="D800" s="30" t="s">
        <v>1385</v>
      </c>
      <c r="E800" s="75">
        <v>5</v>
      </c>
      <c r="F800" s="30" t="s">
        <v>68</v>
      </c>
      <c r="G800" s="30" t="s">
        <v>69</v>
      </c>
      <c r="H800" s="75">
        <v>1</v>
      </c>
    </row>
    <row r="801" spans="1:8">
      <c r="A801" s="43">
        <v>930</v>
      </c>
      <c r="B801" s="74">
        <v>46271</v>
      </c>
      <c r="C801" s="30" t="s">
        <v>1388</v>
      </c>
      <c r="D801" s="30" t="s">
        <v>1389</v>
      </c>
      <c r="E801" s="75">
        <v>136</v>
      </c>
      <c r="F801" s="30" t="s">
        <v>68</v>
      </c>
      <c r="G801" s="30" t="s">
        <v>69</v>
      </c>
      <c r="H801" s="75">
        <v>1</v>
      </c>
    </row>
    <row r="802" spans="1:8">
      <c r="A802" s="43">
        <v>930</v>
      </c>
      <c r="B802" s="74">
        <v>46271</v>
      </c>
      <c r="C802" s="30" t="s">
        <v>1396</v>
      </c>
      <c r="D802" s="30" t="s">
        <v>1397</v>
      </c>
      <c r="E802" s="75">
        <v>260</v>
      </c>
      <c r="F802" s="30" t="s">
        <v>76</v>
      </c>
      <c r="G802" s="30" t="s">
        <v>77</v>
      </c>
      <c r="H802" s="75">
        <v>1</v>
      </c>
    </row>
    <row r="803" spans="1:8">
      <c r="A803" s="43">
        <v>930</v>
      </c>
      <c r="B803" s="74">
        <v>46271</v>
      </c>
      <c r="C803" s="30" t="s">
        <v>1406</v>
      </c>
      <c r="D803" s="30" t="s">
        <v>1407</v>
      </c>
      <c r="E803" s="75">
        <v>321</v>
      </c>
      <c r="F803" s="30" t="s">
        <v>80</v>
      </c>
      <c r="G803" s="30" t="s">
        <v>81</v>
      </c>
      <c r="H803" s="75">
        <v>1</v>
      </c>
    </row>
    <row r="804" spans="1:8">
      <c r="A804" s="43">
        <v>930</v>
      </c>
      <c r="B804" s="74">
        <v>46271</v>
      </c>
      <c r="C804" s="30" t="s">
        <v>1412</v>
      </c>
      <c r="D804" s="30" t="s">
        <v>1413</v>
      </c>
      <c r="E804" s="75">
        <v>11</v>
      </c>
      <c r="F804" s="30" t="s">
        <v>70</v>
      </c>
      <c r="G804" s="30" t="s">
        <v>71</v>
      </c>
      <c r="H804" s="75">
        <v>2</v>
      </c>
    </row>
    <row r="805" spans="1:8">
      <c r="A805" s="43">
        <v>930</v>
      </c>
      <c r="B805" s="74">
        <v>46271</v>
      </c>
      <c r="C805" s="30" t="s">
        <v>1752</v>
      </c>
      <c r="D805" s="30" t="s">
        <v>1753</v>
      </c>
      <c r="E805" s="75">
        <v>47</v>
      </c>
      <c r="F805" s="30" t="s">
        <v>53</v>
      </c>
      <c r="G805" s="30" t="s">
        <v>54</v>
      </c>
      <c r="H805" s="75">
        <v>1</v>
      </c>
    </row>
    <row r="806" spans="1:8">
      <c r="A806" s="43">
        <v>930</v>
      </c>
      <c r="B806" s="74">
        <v>46271</v>
      </c>
      <c r="C806" s="30" t="s">
        <v>1428</v>
      </c>
      <c r="D806" s="30" t="s">
        <v>1429</v>
      </c>
      <c r="E806" s="75">
        <v>250</v>
      </c>
      <c r="F806" s="30" t="s">
        <v>80</v>
      </c>
      <c r="G806" s="30" t="s">
        <v>81</v>
      </c>
      <c r="H806" s="75">
        <v>1</v>
      </c>
    </row>
    <row r="807" spans="1:8">
      <c r="A807" s="43">
        <v>930</v>
      </c>
      <c r="B807" s="74">
        <v>46271</v>
      </c>
      <c r="C807" s="30" t="s">
        <v>1434</v>
      </c>
      <c r="D807" s="30" t="s">
        <v>1435</v>
      </c>
      <c r="E807" s="75">
        <v>27</v>
      </c>
      <c r="F807" s="30" t="s">
        <v>76</v>
      </c>
      <c r="G807" s="30" t="s">
        <v>77</v>
      </c>
      <c r="H807" s="75">
        <v>1</v>
      </c>
    </row>
    <row r="808" spans="1:8">
      <c r="A808" s="43">
        <v>930</v>
      </c>
      <c r="B808" s="74">
        <v>46271</v>
      </c>
      <c r="C808" s="30" t="s">
        <v>1440</v>
      </c>
      <c r="D808" s="30" t="s">
        <v>1441</v>
      </c>
      <c r="E808" s="75">
        <v>173</v>
      </c>
      <c r="F808" s="30" t="s">
        <v>70</v>
      </c>
      <c r="G808" s="30" t="s">
        <v>71</v>
      </c>
      <c r="H808" s="75">
        <v>2</v>
      </c>
    </row>
    <row r="809" spans="1:8">
      <c r="A809" s="43">
        <v>930</v>
      </c>
      <c r="B809" s="74">
        <v>46271</v>
      </c>
      <c r="C809" s="30" t="s">
        <v>1458</v>
      </c>
      <c r="D809" s="30" t="s">
        <v>1459</v>
      </c>
      <c r="E809" s="75">
        <v>98</v>
      </c>
      <c r="F809" s="30" t="s">
        <v>80</v>
      </c>
      <c r="G809" s="30" t="s">
        <v>81</v>
      </c>
      <c r="H809" s="75">
        <v>1</v>
      </c>
    </row>
    <row r="810" spans="1:8">
      <c r="A810" s="43">
        <v>930</v>
      </c>
      <c r="B810" s="74">
        <v>46271</v>
      </c>
      <c r="C810" s="30" t="s">
        <v>1762</v>
      </c>
      <c r="D810" s="30" t="s">
        <v>1763</v>
      </c>
      <c r="E810" s="75">
        <v>22</v>
      </c>
      <c r="F810" s="30" t="s">
        <v>53</v>
      </c>
      <c r="G810" s="30" t="s">
        <v>54</v>
      </c>
      <c r="H810" s="75">
        <v>1</v>
      </c>
    </row>
    <row r="811" spans="1:8">
      <c r="A811" s="43">
        <v>930</v>
      </c>
      <c r="B811" s="74">
        <v>46271</v>
      </c>
      <c r="C811" s="30" t="s">
        <v>1768</v>
      </c>
      <c r="D811" s="30" t="s">
        <v>1769</v>
      </c>
      <c r="E811" s="75">
        <v>17</v>
      </c>
      <c r="F811" s="30" t="s">
        <v>53</v>
      </c>
      <c r="G811" s="30" t="s">
        <v>54</v>
      </c>
      <c r="H811" s="75">
        <v>1</v>
      </c>
    </row>
    <row r="812" spans="1:8">
      <c r="A812" s="43">
        <v>930</v>
      </c>
      <c r="B812" s="74">
        <v>46271</v>
      </c>
      <c r="C812" s="30" t="s">
        <v>1490</v>
      </c>
      <c r="D812" s="30" t="s">
        <v>1491</v>
      </c>
      <c r="E812" s="75">
        <v>119</v>
      </c>
      <c r="F812" s="30" t="s">
        <v>78</v>
      </c>
      <c r="G812" s="30" t="s">
        <v>79</v>
      </c>
      <c r="H812" s="75">
        <v>2</v>
      </c>
    </row>
    <row r="813" spans="1:8">
      <c r="A813" s="43">
        <v>930</v>
      </c>
      <c r="B813" s="74">
        <v>46271</v>
      </c>
      <c r="C813" s="30" t="s">
        <v>1500</v>
      </c>
      <c r="D813" s="30" t="s">
        <v>1501</v>
      </c>
      <c r="E813" s="75">
        <v>29</v>
      </c>
      <c r="F813" s="30" t="s">
        <v>53</v>
      </c>
      <c r="G813" s="30" t="s">
        <v>54</v>
      </c>
      <c r="H813" s="75">
        <v>1</v>
      </c>
    </row>
    <row r="814" spans="1:8">
      <c r="A814" s="43">
        <v>930</v>
      </c>
      <c r="B814" s="74">
        <v>46271</v>
      </c>
      <c r="C814" s="30" t="s">
        <v>1514</v>
      </c>
      <c r="D814" s="30" t="s">
        <v>1515</v>
      </c>
      <c r="E814" s="75">
        <v>132</v>
      </c>
      <c r="F814" s="30" t="s">
        <v>68</v>
      </c>
      <c r="G814" s="30" t="s">
        <v>69</v>
      </c>
      <c r="H814" s="75">
        <v>1</v>
      </c>
    </row>
    <row r="815" spans="1:8">
      <c r="A815" s="43">
        <v>930</v>
      </c>
      <c r="B815" s="74">
        <v>46271</v>
      </c>
      <c r="C815" s="30" t="s">
        <v>1540</v>
      </c>
      <c r="D815" s="30" t="s">
        <v>1541</v>
      </c>
      <c r="E815" s="75">
        <v>197</v>
      </c>
      <c r="F815" s="30" t="s">
        <v>76</v>
      </c>
      <c r="G815" s="30" t="s">
        <v>77</v>
      </c>
      <c r="H815" s="75">
        <v>1</v>
      </c>
    </row>
    <row r="816" spans="1:8">
      <c r="A816" s="43">
        <v>930</v>
      </c>
      <c r="B816" s="74">
        <v>46271</v>
      </c>
      <c r="C816" s="30" t="s">
        <v>1550</v>
      </c>
      <c r="D816" s="30" t="s">
        <v>1551</v>
      </c>
      <c r="E816" s="75">
        <v>27</v>
      </c>
      <c r="F816" s="30" t="s">
        <v>53</v>
      </c>
      <c r="G816" s="30" t="s">
        <v>54</v>
      </c>
      <c r="H816" s="75">
        <v>1</v>
      </c>
    </row>
    <row r="817" spans="1:8">
      <c r="A817" s="43">
        <v>930</v>
      </c>
      <c r="B817" s="74">
        <v>46271</v>
      </c>
      <c r="C817" s="30" t="s">
        <v>1578</v>
      </c>
      <c r="D817" s="30" t="s">
        <v>1579</v>
      </c>
      <c r="E817" s="75">
        <v>4</v>
      </c>
      <c r="F817" s="30" t="s">
        <v>76</v>
      </c>
      <c r="G817" s="30" t="s">
        <v>77</v>
      </c>
      <c r="H817" s="75">
        <v>1</v>
      </c>
    </row>
    <row r="818" spans="1:8">
      <c r="A818" s="43">
        <v>930</v>
      </c>
      <c r="B818" s="74">
        <v>46271</v>
      </c>
      <c r="C818" s="30" t="s">
        <v>1580</v>
      </c>
      <c r="D818" s="30" t="s">
        <v>1581</v>
      </c>
      <c r="E818" s="75">
        <v>104</v>
      </c>
      <c r="F818" s="30" t="s">
        <v>76</v>
      </c>
      <c r="G818" s="30" t="s">
        <v>77</v>
      </c>
      <c r="H818" s="75">
        <v>1</v>
      </c>
    </row>
    <row r="819" spans="1:8">
      <c r="A819" s="43">
        <v>930</v>
      </c>
      <c r="B819" s="74">
        <v>46271</v>
      </c>
      <c r="C819" s="30" t="s">
        <v>1592</v>
      </c>
      <c r="D819" s="30" t="s">
        <v>1593</v>
      </c>
      <c r="E819" s="75">
        <v>69</v>
      </c>
      <c r="F819" s="30" t="s">
        <v>80</v>
      </c>
      <c r="G819" s="30" t="s">
        <v>81</v>
      </c>
      <c r="H819" s="75">
        <v>1</v>
      </c>
    </row>
    <row r="820" spans="1:8">
      <c r="A820" s="43">
        <v>930</v>
      </c>
      <c r="B820" s="74">
        <v>46271</v>
      </c>
      <c r="C820" s="30" t="s">
        <v>1610</v>
      </c>
      <c r="D820" s="30" t="s">
        <v>1611</v>
      </c>
      <c r="E820" s="75">
        <v>83</v>
      </c>
      <c r="F820" s="30" t="s">
        <v>53</v>
      </c>
      <c r="G820" s="30" t="s">
        <v>54</v>
      </c>
      <c r="H820" s="75">
        <v>1</v>
      </c>
    </row>
    <row r="821" spans="1:8">
      <c r="A821" s="43">
        <v>930</v>
      </c>
      <c r="B821" s="74">
        <v>46271</v>
      </c>
      <c r="C821" s="30" t="s">
        <v>1626</v>
      </c>
      <c r="D821" s="30" t="s">
        <v>1627</v>
      </c>
      <c r="E821" s="75">
        <v>83</v>
      </c>
      <c r="F821" s="30" t="s">
        <v>53</v>
      </c>
      <c r="G821" s="30" t="s">
        <v>54</v>
      </c>
      <c r="H821" s="75">
        <v>1</v>
      </c>
    </row>
    <row r="822" spans="1:8">
      <c r="A822" s="43">
        <v>930</v>
      </c>
      <c r="B822" s="74">
        <v>46271</v>
      </c>
      <c r="C822" s="30" t="s">
        <v>1632</v>
      </c>
      <c r="D822" s="30" t="s">
        <v>1633</v>
      </c>
      <c r="E822" s="75">
        <v>24</v>
      </c>
      <c r="F822" s="30" t="s">
        <v>53</v>
      </c>
      <c r="G822" s="30" t="s">
        <v>54</v>
      </c>
      <c r="H822" s="75">
        <v>1</v>
      </c>
    </row>
    <row r="823" spans="1:8">
      <c r="A823" s="43">
        <v>930</v>
      </c>
      <c r="B823" s="74">
        <v>46271</v>
      </c>
      <c r="C823" s="30" t="s">
        <v>1642</v>
      </c>
      <c r="D823" s="30" t="s">
        <v>1643</v>
      </c>
      <c r="E823" s="75">
        <v>54</v>
      </c>
      <c r="F823" s="30" t="s">
        <v>53</v>
      </c>
      <c r="G823" s="30" t="s">
        <v>54</v>
      </c>
      <c r="H823" s="75">
        <v>1</v>
      </c>
    </row>
    <row r="824" spans="1:8">
      <c r="A824" s="43">
        <v>930</v>
      </c>
      <c r="B824" s="74">
        <v>46271</v>
      </c>
      <c r="C824" s="30" t="s">
        <v>1786</v>
      </c>
      <c r="D824" s="30" t="s">
        <v>1787</v>
      </c>
      <c r="E824" s="75">
        <v>24</v>
      </c>
      <c r="F824" s="30" t="s">
        <v>53</v>
      </c>
      <c r="G824" s="30" t="s">
        <v>54</v>
      </c>
      <c r="H824" s="75">
        <v>1</v>
      </c>
    </row>
    <row r="825" spans="1:8">
      <c r="A825" s="43">
        <v>930</v>
      </c>
      <c r="B825" s="74">
        <v>46271</v>
      </c>
      <c r="C825" s="30" t="s">
        <v>1664</v>
      </c>
      <c r="D825" s="30" t="s">
        <v>1665</v>
      </c>
      <c r="E825" s="75">
        <v>83</v>
      </c>
      <c r="F825" s="30" t="s">
        <v>53</v>
      </c>
      <c r="G825" s="30" t="s">
        <v>54</v>
      </c>
      <c r="H825" s="75">
        <v>1</v>
      </c>
    </row>
    <row r="826" spans="1:8">
      <c r="A826" s="43">
        <v>930</v>
      </c>
      <c r="B826" s="74">
        <v>46271</v>
      </c>
      <c r="C826" s="30" t="s">
        <v>1672</v>
      </c>
      <c r="D826" s="30" t="s">
        <v>1673</v>
      </c>
      <c r="E826" s="75">
        <v>90</v>
      </c>
      <c r="F826" s="30" t="s">
        <v>53</v>
      </c>
      <c r="G826" s="30" t="s">
        <v>54</v>
      </c>
      <c r="H826" s="75">
        <v>1</v>
      </c>
    </row>
    <row r="827" spans="1:8">
      <c r="A827" s="43">
        <v>930</v>
      </c>
      <c r="B827" s="74">
        <v>46271</v>
      </c>
      <c r="C827" s="30" t="s">
        <v>1678</v>
      </c>
      <c r="D827" s="30" t="s">
        <v>1679</v>
      </c>
      <c r="E827" s="75">
        <v>78</v>
      </c>
      <c r="F827" s="30" t="s">
        <v>78</v>
      </c>
      <c r="G827" s="30" t="s">
        <v>79</v>
      </c>
      <c r="H827" s="75">
        <v>2</v>
      </c>
    </row>
    <row r="828" spans="1:8">
      <c r="A828" s="43">
        <v>930</v>
      </c>
      <c r="B828" s="74">
        <v>46271</v>
      </c>
      <c r="C828" s="30" t="s">
        <v>1686</v>
      </c>
      <c r="D828" s="30" t="s">
        <v>1687</v>
      </c>
      <c r="E828" s="75">
        <v>44</v>
      </c>
      <c r="F828" s="30" t="s">
        <v>53</v>
      </c>
      <c r="G828" s="30" t="s">
        <v>54</v>
      </c>
      <c r="H828" s="75">
        <v>1</v>
      </c>
    </row>
    <row r="829" spans="1:8">
      <c r="A829" s="43">
        <v>930</v>
      </c>
      <c r="B829" s="74">
        <v>46271</v>
      </c>
      <c r="C829" s="30" t="s">
        <v>1688</v>
      </c>
      <c r="D829" s="30" t="s">
        <v>1689</v>
      </c>
      <c r="E829" s="75">
        <v>105</v>
      </c>
      <c r="F829" s="30" t="s">
        <v>78</v>
      </c>
      <c r="G829" s="30" t="s">
        <v>79</v>
      </c>
      <c r="H829" s="75">
        <v>2</v>
      </c>
    </row>
    <row r="830" spans="1:8">
      <c r="A830" s="43">
        <v>930</v>
      </c>
      <c r="B830" s="74">
        <v>46271</v>
      </c>
      <c r="C830" s="30" t="s">
        <v>1690</v>
      </c>
      <c r="D830" s="30" t="s">
        <v>1691</v>
      </c>
      <c r="E830" s="75">
        <v>65</v>
      </c>
      <c r="F830" s="30" t="s">
        <v>80</v>
      </c>
      <c r="G830" s="30" t="s">
        <v>81</v>
      </c>
      <c r="H830" s="75">
        <v>1</v>
      </c>
    </row>
    <row r="831" spans="1:8">
      <c r="A831" s="43">
        <v>930</v>
      </c>
      <c r="B831" s="74">
        <v>46271</v>
      </c>
      <c r="C831" s="30" t="s">
        <v>1696</v>
      </c>
      <c r="D831" s="30" t="s">
        <v>1697</v>
      </c>
      <c r="E831" s="75">
        <v>210</v>
      </c>
      <c r="F831" s="30" t="s">
        <v>80</v>
      </c>
      <c r="G831" s="30" t="s">
        <v>81</v>
      </c>
      <c r="H831" s="75">
        <v>1</v>
      </c>
    </row>
    <row r="832" spans="1:8">
      <c r="A832" s="43">
        <v>930</v>
      </c>
      <c r="B832" s="74">
        <v>46270</v>
      </c>
      <c r="C832" s="30" t="s">
        <v>3919</v>
      </c>
      <c r="D832" s="30" t="s">
        <v>3920</v>
      </c>
      <c r="E832" s="75">
        <v>184</v>
      </c>
      <c r="F832" s="30" t="s">
        <v>53</v>
      </c>
      <c r="G832" s="30" t="s">
        <v>54</v>
      </c>
      <c r="H832" s="75">
        <v>1</v>
      </c>
    </row>
    <row r="833" spans="1:8">
      <c r="A833" s="43">
        <v>930</v>
      </c>
      <c r="B833" s="74">
        <v>46270</v>
      </c>
      <c r="C833" s="30" t="s">
        <v>3923</v>
      </c>
      <c r="D833" s="30" t="s">
        <v>3924</v>
      </c>
      <c r="E833" s="75">
        <v>104</v>
      </c>
      <c r="F833" s="30" t="s">
        <v>53</v>
      </c>
      <c r="G833" s="30" t="s">
        <v>54</v>
      </c>
      <c r="H833" s="75">
        <v>1</v>
      </c>
    </row>
    <row r="834" spans="1:8">
      <c r="A834" s="43">
        <v>930</v>
      </c>
      <c r="B834" s="74">
        <v>46270</v>
      </c>
      <c r="C834" s="30" t="s">
        <v>4137</v>
      </c>
      <c r="D834" s="30" t="s">
        <v>4138</v>
      </c>
      <c r="E834" s="75">
        <v>224</v>
      </c>
      <c r="F834" s="30" t="s">
        <v>70</v>
      </c>
      <c r="G834" s="30" t="s">
        <v>71</v>
      </c>
      <c r="H834" s="75">
        <v>2</v>
      </c>
    </row>
    <row r="835" spans="1:8">
      <c r="A835" s="43">
        <v>930</v>
      </c>
      <c r="B835" s="74">
        <v>46270</v>
      </c>
      <c r="C835" s="30" t="s">
        <v>4153</v>
      </c>
      <c r="D835" s="30" t="s">
        <v>4154</v>
      </c>
      <c r="E835" s="75">
        <v>21</v>
      </c>
      <c r="F835" s="30" t="s">
        <v>68</v>
      </c>
      <c r="G835" s="30" t="s">
        <v>69</v>
      </c>
      <c r="H835" s="75">
        <v>1</v>
      </c>
    </row>
    <row r="836" spans="1:8">
      <c r="A836" s="43">
        <v>930</v>
      </c>
      <c r="B836" s="74">
        <v>46270</v>
      </c>
      <c r="C836" s="30" t="s">
        <v>4185</v>
      </c>
      <c r="D836" s="30" t="s">
        <v>4186</v>
      </c>
      <c r="E836" s="75">
        <v>57</v>
      </c>
      <c r="F836" s="30" t="s">
        <v>53</v>
      </c>
      <c r="G836" s="30" t="s">
        <v>54</v>
      </c>
      <c r="H836" s="75">
        <v>1</v>
      </c>
    </row>
    <row r="837" spans="1:8">
      <c r="A837" s="43">
        <v>930</v>
      </c>
      <c r="B837" s="74">
        <v>46270</v>
      </c>
      <c r="C837" s="30" t="s">
        <v>4187</v>
      </c>
      <c r="D837" s="30" t="s">
        <v>4188</v>
      </c>
      <c r="E837" s="75">
        <v>29</v>
      </c>
      <c r="F837" s="30" t="s">
        <v>53</v>
      </c>
      <c r="G837" s="30" t="s">
        <v>54</v>
      </c>
      <c r="H837" s="75">
        <v>1</v>
      </c>
    </row>
    <row r="838" spans="1:8">
      <c r="A838" s="43">
        <v>930</v>
      </c>
      <c r="B838" s="74">
        <v>46270</v>
      </c>
      <c r="C838" s="30" t="s">
        <v>1350</v>
      </c>
      <c r="D838" s="30" t="s">
        <v>1351</v>
      </c>
      <c r="E838" s="75">
        <v>56</v>
      </c>
      <c r="F838" s="30" t="s">
        <v>80</v>
      </c>
      <c r="G838" s="30" t="s">
        <v>81</v>
      </c>
      <c r="H838" s="75">
        <v>1</v>
      </c>
    </row>
    <row r="839" spans="1:8">
      <c r="A839" s="43">
        <v>930</v>
      </c>
      <c r="B839" s="74">
        <v>46270</v>
      </c>
      <c r="C839" s="30" t="s">
        <v>1352</v>
      </c>
      <c r="D839" s="30" t="s">
        <v>1353</v>
      </c>
      <c r="E839" s="75">
        <v>50</v>
      </c>
      <c r="F839" s="30" t="s">
        <v>68</v>
      </c>
      <c r="G839" s="30" t="s">
        <v>69</v>
      </c>
      <c r="H839" s="75">
        <v>1</v>
      </c>
    </row>
    <row r="840" spans="1:8">
      <c r="A840" s="43">
        <v>930</v>
      </c>
      <c r="B840" s="74">
        <v>46270</v>
      </c>
      <c r="C840" s="30" t="s">
        <v>1354</v>
      </c>
      <c r="D840" s="30" t="s">
        <v>1355</v>
      </c>
      <c r="E840" s="75">
        <v>21</v>
      </c>
      <c r="F840" s="30" t="s">
        <v>70</v>
      </c>
      <c r="G840" s="30" t="s">
        <v>71</v>
      </c>
      <c r="H840" s="75">
        <v>2</v>
      </c>
    </row>
    <row r="841" spans="1:8">
      <c r="A841" s="43">
        <v>930</v>
      </c>
      <c r="B841" s="74">
        <v>46270</v>
      </c>
      <c r="C841" s="30" t="s">
        <v>1358</v>
      </c>
      <c r="D841" s="30" t="s">
        <v>1359</v>
      </c>
      <c r="E841" s="75">
        <v>38</v>
      </c>
      <c r="F841" s="30" t="s">
        <v>68</v>
      </c>
      <c r="G841" s="30" t="s">
        <v>69</v>
      </c>
      <c r="H841" s="75">
        <v>1</v>
      </c>
    </row>
    <row r="842" spans="1:8">
      <c r="A842" s="43">
        <v>930</v>
      </c>
      <c r="B842" s="74">
        <v>46270</v>
      </c>
      <c r="C842" s="30" t="s">
        <v>1360</v>
      </c>
      <c r="D842" s="30" t="s">
        <v>1361</v>
      </c>
      <c r="E842" s="75">
        <v>2</v>
      </c>
      <c r="F842" s="30" t="s">
        <v>68</v>
      </c>
      <c r="G842" s="30" t="s">
        <v>69</v>
      </c>
      <c r="H842" s="75">
        <v>1</v>
      </c>
    </row>
    <row r="843" spans="1:8">
      <c r="A843" s="43">
        <v>930</v>
      </c>
      <c r="B843" s="74">
        <v>46270</v>
      </c>
      <c r="C843" s="30" t="s">
        <v>1362</v>
      </c>
      <c r="D843" s="30" t="s">
        <v>1363</v>
      </c>
      <c r="E843" s="75">
        <v>56</v>
      </c>
      <c r="F843" s="30" t="s">
        <v>53</v>
      </c>
      <c r="G843" s="30" t="s">
        <v>54</v>
      </c>
      <c r="H843" s="75">
        <v>1</v>
      </c>
    </row>
    <row r="844" spans="1:8">
      <c r="A844" s="43">
        <v>930</v>
      </c>
      <c r="B844" s="74">
        <v>46270</v>
      </c>
      <c r="C844" s="30" t="s">
        <v>1364</v>
      </c>
      <c r="D844" s="30" t="s">
        <v>1365</v>
      </c>
      <c r="E844" s="75">
        <v>66</v>
      </c>
      <c r="F844" s="30" t="s">
        <v>80</v>
      </c>
      <c r="G844" s="30" t="s">
        <v>81</v>
      </c>
      <c r="H844" s="75">
        <v>1</v>
      </c>
    </row>
    <row r="845" spans="1:8">
      <c r="A845" s="43">
        <v>930</v>
      </c>
      <c r="B845" s="74">
        <v>46270</v>
      </c>
      <c r="C845" s="30" t="s">
        <v>1366</v>
      </c>
      <c r="D845" s="30" t="s">
        <v>1367</v>
      </c>
      <c r="E845" s="75">
        <v>29</v>
      </c>
      <c r="F845" s="30" t="s">
        <v>68</v>
      </c>
      <c r="G845" s="30" t="s">
        <v>69</v>
      </c>
      <c r="H845" s="75">
        <v>1</v>
      </c>
    </row>
    <row r="846" spans="1:8">
      <c r="A846" s="43">
        <v>930</v>
      </c>
      <c r="B846" s="74">
        <v>46270</v>
      </c>
      <c r="C846" s="30" t="s">
        <v>1384</v>
      </c>
      <c r="D846" s="30" t="s">
        <v>1385</v>
      </c>
      <c r="E846" s="75">
        <v>64</v>
      </c>
      <c r="F846" s="30" t="s">
        <v>70</v>
      </c>
      <c r="G846" s="30" t="s">
        <v>71</v>
      </c>
      <c r="H846" s="75">
        <v>2</v>
      </c>
    </row>
    <row r="847" spans="1:8">
      <c r="A847" s="43">
        <v>930</v>
      </c>
      <c r="B847" s="74">
        <v>46270</v>
      </c>
      <c r="C847" s="30" t="s">
        <v>1386</v>
      </c>
      <c r="D847" s="30" t="s">
        <v>1387</v>
      </c>
      <c r="E847" s="75">
        <v>53</v>
      </c>
      <c r="F847" s="30" t="s">
        <v>70</v>
      </c>
      <c r="G847" s="30" t="s">
        <v>71</v>
      </c>
      <c r="H847" s="75">
        <v>2</v>
      </c>
    </row>
    <row r="848" spans="1:8">
      <c r="A848" s="43">
        <v>930</v>
      </c>
      <c r="B848" s="74">
        <v>46270</v>
      </c>
      <c r="C848" s="30" t="s">
        <v>1400</v>
      </c>
      <c r="D848" s="30" t="s">
        <v>1401</v>
      </c>
      <c r="E848" s="75">
        <v>59</v>
      </c>
      <c r="F848" s="30" t="s">
        <v>70</v>
      </c>
      <c r="G848" s="30" t="s">
        <v>71</v>
      </c>
      <c r="H848" s="75">
        <v>2</v>
      </c>
    </row>
    <row r="849" spans="1:8">
      <c r="A849" s="43">
        <v>930</v>
      </c>
      <c r="B849" s="74">
        <v>46270</v>
      </c>
      <c r="C849" s="30" t="s">
        <v>1404</v>
      </c>
      <c r="D849" s="30" t="s">
        <v>1405</v>
      </c>
      <c r="E849" s="75">
        <v>11</v>
      </c>
      <c r="F849" s="30" t="s">
        <v>53</v>
      </c>
      <c r="G849" s="30" t="s">
        <v>54</v>
      </c>
      <c r="H849" s="75">
        <v>1</v>
      </c>
    </row>
    <row r="850" spans="1:8">
      <c r="A850" s="43">
        <v>930</v>
      </c>
      <c r="B850" s="74">
        <v>46270</v>
      </c>
      <c r="C850" s="30" t="s">
        <v>1408</v>
      </c>
      <c r="D850" s="30" t="s">
        <v>1409</v>
      </c>
      <c r="E850" s="75">
        <v>26</v>
      </c>
      <c r="F850" s="30" t="s">
        <v>70</v>
      </c>
      <c r="G850" s="30" t="s">
        <v>71</v>
      </c>
      <c r="H850" s="75">
        <v>2</v>
      </c>
    </row>
    <row r="851" spans="1:8">
      <c r="A851" s="43">
        <v>930</v>
      </c>
      <c r="B851" s="74">
        <v>46270</v>
      </c>
      <c r="C851" s="30" t="s">
        <v>1414</v>
      </c>
      <c r="D851" s="30" t="s">
        <v>1415</v>
      </c>
      <c r="E851" s="75">
        <v>30</v>
      </c>
      <c r="F851" s="30" t="s">
        <v>53</v>
      </c>
      <c r="G851" s="30" t="s">
        <v>54</v>
      </c>
      <c r="H851" s="75">
        <v>1</v>
      </c>
    </row>
    <row r="852" spans="1:8">
      <c r="A852" s="43">
        <v>930</v>
      </c>
      <c r="B852" s="74">
        <v>46270</v>
      </c>
      <c r="C852" s="30" t="s">
        <v>1424</v>
      </c>
      <c r="D852" s="30" t="s">
        <v>1425</v>
      </c>
      <c r="E852" s="75">
        <v>116</v>
      </c>
      <c r="F852" s="30" t="s">
        <v>80</v>
      </c>
      <c r="G852" s="30" t="s">
        <v>81</v>
      </c>
      <c r="H852" s="75">
        <v>1</v>
      </c>
    </row>
    <row r="853" spans="1:8">
      <c r="A853" s="43">
        <v>930</v>
      </c>
      <c r="B853" s="74">
        <v>46270</v>
      </c>
      <c r="C853" s="30" t="s">
        <v>1426</v>
      </c>
      <c r="D853" s="30" t="s">
        <v>1427</v>
      </c>
      <c r="E853" s="75">
        <v>55</v>
      </c>
      <c r="F853" s="30" t="s">
        <v>76</v>
      </c>
      <c r="G853" s="30" t="s">
        <v>77</v>
      </c>
      <c r="H853" s="75">
        <v>1</v>
      </c>
    </row>
    <row r="854" spans="1:8">
      <c r="A854" s="43">
        <v>930</v>
      </c>
      <c r="B854" s="74">
        <v>46270</v>
      </c>
      <c r="C854" s="30" t="s">
        <v>1434</v>
      </c>
      <c r="D854" s="30" t="s">
        <v>1435</v>
      </c>
      <c r="E854" s="75">
        <v>79</v>
      </c>
      <c r="F854" s="30" t="s">
        <v>53</v>
      </c>
      <c r="G854" s="30" t="s">
        <v>54</v>
      </c>
      <c r="H854" s="75">
        <v>1</v>
      </c>
    </row>
    <row r="855" spans="1:8">
      <c r="A855" s="43">
        <v>930</v>
      </c>
      <c r="B855" s="74">
        <v>46270</v>
      </c>
      <c r="C855" s="30" t="s">
        <v>1438</v>
      </c>
      <c r="D855" s="30" t="s">
        <v>1439</v>
      </c>
      <c r="E855" s="75">
        <v>86</v>
      </c>
      <c r="F855" s="30" t="s">
        <v>68</v>
      </c>
      <c r="G855" s="30" t="s">
        <v>69</v>
      </c>
      <c r="H855" s="75">
        <v>1</v>
      </c>
    </row>
    <row r="856" spans="1:8">
      <c r="A856" s="43">
        <v>930</v>
      </c>
      <c r="B856" s="74">
        <v>46270</v>
      </c>
      <c r="C856" s="30" t="s">
        <v>1444</v>
      </c>
      <c r="D856" s="30" t="s">
        <v>1445</v>
      </c>
      <c r="E856" s="75">
        <v>65</v>
      </c>
      <c r="F856" s="30" t="s">
        <v>70</v>
      </c>
      <c r="G856" s="30" t="s">
        <v>71</v>
      </c>
      <c r="H856" s="75">
        <v>2</v>
      </c>
    </row>
    <row r="857" spans="1:8">
      <c r="A857" s="43">
        <v>930</v>
      </c>
      <c r="B857" s="74">
        <v>46270</v>
      </c>
      <c r="C857" s="30" t="s">
        <v>1446</v>
      </c>
      <c r="D857" s="30" t="s">
        <v>1447</v>
      </c>
      <c r="E857" s="75">
        <v>54</v>
      </c>
      <c r="F857" s="30" t="s">
        <v>53</v>
      </c>
      <c r="G857" s="30" t="s">
        <v>54</v>
      </c>
      <c r="H857" s="75">
        <v>1</v>
      </c>
    </row>
    <row r="858" spans="1:8">
      <c r="A858" s="43">
        <v>930</v>
      </c>
      <c r="B858" s="74">
        <v>46270</v>
      </c>
      <c r="C858" s="30" t="s">
        <v>1448</v>
      </c>
      <c r="D858" s="30" t="s">
        <v>1449</v>
      </c>
      <c r="E858" s="75">
        <v>45</v>
      </c>
      <c r="F858" s="30" t="s">
        <v>68</v>
      </c>
      <c r="G858" s="30" t="s">
        <v>69</v>
      </c>
      <c r="H858" s="75">
        <v>1</v>
      </c>
    </row>
    <row r="859" spans="1:8">
      <c r="A859" s="43">
        <v>930</v>
      </c>
      <c r="B859" s="74">
        <v>46270</v>
      </c>
      <c r="C859" s="30" t="s">
        <v>1452</v>
      </c>
      <c r="D859" s="30" t="s">
        <v>1453</v>
      </c>
      <c r="E859" s="75">
        <v>65</v>
      </c>
      <c r="F859" s="30" t="s">
        <v>70</v>
      </c>
      <c r="G859" s="30" t="s">
        <v>71</v>
      </c>
      <c r="H859" s="75">
        <v>2</v>
      </c>
    </row>
    <row r="860" spans="1:8">
      <c r="A860" s="43">
        <v>930</v>
      </c>
      <c r="B860" s="74">
        <v>46270</v>
      </c>
      <c r="C860" s="30" t="s">
        <v>4992</v>
      </c>
      <c r="D860" s="30" t="s">
        <v>4993</v>
      </c>
      <c r="E860" s="75">
        <v>31</v>
      </c>
      <c r="F860" s="30" t="s">
        <v>53</v>
      </c>
      <c r="G860" s="30" t="s">
        <v>54</v>
      </c>
      <c r="H860" s="75">
        <v>1</v>
      </c>
    </row>
    <row r="861" spans="1:8">
      <c r="A861" s="43">
        <v>930</v>
      </c>
      <c r="B861" s="74">
        <v>46270</v>
      </c>
      <c r="C861" s="30" t="s">
        <v>1464</v>
      </c>
      <c r="D861" s="30" t="s">
        <v>1465</v>
      </c>
      <c r="E861" s="75">
        <v>61</v>
      </c>
      <c r="F861" s="30" t="s">
        <v>70</v>
      </c>
      <c r="G861" s="30" t="s">
        <v>71</v>
      </c>
      <c r="H861" s="75">
        <v>2</v>
      </c>
    </row>
    <row r="862" spans="1:8">
      <c r="A862" s="43">
        <v>930</v>
      </c>
      <c r="B862" s="74">
        <v>46270</v>
      </c>
      <c r="C862" s="30" t="s">
        <v>1470</v>
      </c>
      <c r="D862" s="30" t="s">
        <v>1471</v>
      </c>
      <c r="E862" s="75">
        <v>84</v>
      </c>
      <c r="F862" s="30" t="s">
        <v>70</v>
      </c>
      <c r="G862" s="30" t="s">
        <v>71</v>
      </c>
      <c r="H862" s="75">
        <v>2</v>
      </c>
    </row>
    <row r="863" spans="1:8">
      <c r="A863" s="43">
        <v>930</v>
      </c>
      <c r="B863" s="74">
        <v>46270</v>
      </c>
      <c r="C863" s="30" t="s">
        <v>1482</v>
      </c>
      <c r="D863" s="30" t="s">
        <v>1483</v>
      </c>
      <c r="E863" s="75">
        <v>101</v>
      </c>
      <c r="F863" s="30" t="s">
        <v>70</v>
      </c>
      <c r="G863" s="30" t="s">
        <v>71</v>
      </c>
      <c r="H863" s="75">
        <v>2</v>
      </c>
    </row>
    <row r="864" spans="1:8">
      <c r="A864" s="43">
        <v>930</v>
      </c>
      <c r="B864" s="74">
        <v>46270</v>
      </c>
      <c r="C864" s="30" t="s">
        <v>1494</v>
      </c>
      <c r="D864" s="30" t="s">
        <v>1495</v>
      </c>
      <c r="E864" s="75">
        <v>29</v>
      </c>
      <c r="F864" s="30" t="s">
        <v>53</v>
      </c>
      <c r="G864" s="30" t="s">
        <v>54</v>
      </c>
      <c r="H864" s="75">
        <v>1</v>
      </c>
    </row>
    <row r="865" spans="1:8">
      <c r="A865" s="43">
        <v>930</v>
      </c>
      <c r="B865" s="74">
        <v>46270</v>
      </c>
      <c r="C865" s="30" t="s">
        <v>1496</v>
      </c>
      <c r="D865" s="30" t="s">
        <v>1497</v>
      </c>
      <c r="E865" s="75">
        <v>89</v>
      </c>
      <c r="F865" s="30" t="s">
        <v>53</v>
      </c>
      <c r="G865" s="30" t="s">
        <v>54</v>
      </c>
      <c r="H865" s="75">
        <v>1</v>
      </c>
    </row>
    <row r="866" spans="1:8">
      <c r="A866" s="43">
        <v>930</v>
      </c>
      <c r="B866" s="74">
        <v>46270</v>
      </c>
      <c r="C866" s="30" t="s">
        <v>1506</v>
      </c>
      <c r="D866" s="30" t="s">
        <v>1507</v>
      </c>
      <c r="E866" s="75">
        <v>171</v>
      </c>
      <c r="F866" s="30" t="s">
        <v>53</v>
      </c>
      <c r="G866" s="30" t="s">
        <v>54</v>
      </c>
      <c r="H866" s="75">
        <v>1</v>
      </c>
    </row>
    <row r="867" spans="1:8">
      <c r="A867" s="43">
        <v>930</v>
      </c>
      <c r="B867" s="74">
        <v>46270</v>
      </c>
      <c r="C867" s="30" t="s">
        <v>1528</v>
      </c>
      <c r="D867" s="30" t="s">
        <v>1529</v>
      </c>
      <c r="E867" s="75">
        <v>121</v>
      </c>
      <c r="F867" s="30" t="s">
        <v>53</v>
      </c>
      <c r="G867" s="30" t="s">
        <v>54</v>
      </c>
      <c r="H867" s="75">
        <v>1</v>
      </c>
    </row>
    <row r="868" spans="1:8">
      <c r="A868" s="43">
        <v>930</v>
      </c>
      <c r="B868" s="74">
        <v>46270</v>
      </c>
      <c r="C868" s="30" t="s">
        <v>1532</v>
      </c>
      <c r="D868" s="30" t="s">
        <v>1533</v>
      </c>
      <c r="E868" s="75">
        <v>17</v>
      </c>
      <c r="F868" s="30" t="s">
        <v>53</v>
      </c>
      <c r="G868" s="30" t="s">
        <v>54</v>
      </c>
      <c r="H868" s="75">
        <v>1</v>
      </c>
    </row>
    <row r="869" spans="1:8">
      <c r="A869" s="43">
        <v>930</v>
      </c>
      <c r="B869" s="74">
        <v>46270</v>
      </c>
      <c r="C869" s="30" t="s">
        <v>1546</v>
      </c>
      <c r="D869" s="30" t="s">
        <v>1547</v>
      </c>
      <c r="E869" s="75">
        <v>111</v>
      </c>
      <c r="F869" s="30" t="s">
        <v>53</v>
      </c>
      <c r="G869" s="30" t="s">
        <v>54</v>
      </c>
      <c r="H869" s="75">
        <v>1</v>
      </c>
    </row>
    <row r="870" spans="1:8">
      <c r="A870" s="43">
        <v>930</v>
      </c>
      <c r="B870" s="74">
        <v>46270</v>
      </c>
      <c r="C870" s="30" t="s">
        <v>1548</v>
      </c>
      <c r="D870" s="30" t="s">
        <v>1549</v>
      </c>
      <c r="E870" s="75">
        <v>74</v>
      </c>
      <c r="F870" s="30" t="s">
        <v>70</v>
      </c>
      <c r="G870" s="30" t="s">
        <v>71</v>
      </c>
      <c r="H870" s="75">
        <v>2</v>
      </c>
    </row>
    <row r="871" spans="1:8">
      <c r="A871" s="43">
        <v>930</v>
      </c>
      <c r="B871" s="74">
        <v>46270</v>
      </c>
      <c r="C871" s="30" t="s">
        <v>1552</v>
      </c>
      <c r="D871" s="30" t="s">
        <v>1553</v>
      </c>
      <c r="E871" s="75">
        <v>41</v>
      </c>
      <c r="F871" s="30" t="s">
        <v>68</v>
      </c>
      <c r="G871" s="30" t="s">
        <v>69</v>
      </c>
      <c r="H871" s="75">
        <v>1</v>
      </c>
    </row>
    <row r="872" spans="1:8">
      <c r="A872" s="43">
        <v>930</v>
      </c>
      <c r="B872" s="74">
        <v>46270</v>
      </c>
      <c r="C872" s="30" t="s">
        <v>1572</v>
      </c>
      <c r="D872" s="30" t="s">
        <v>1573</v>
      </c>
      <c r="E872" s="75">
        <v>26</v>
      </c>
      <c r="F872" s="30" t="s">
        <v>53</v>
      </c>
      <c r="G872" s="30" t="s">
        <v>54</v>
      </c>
      <c r="H872" s="75">
        <v>1</v>
      </c>
    </row>
    <row r="873" spans="1:8">
      <c r="A873" s="43">
        <v>930</v>
      </c>
      <c r="B873" s="74">
        <v>46270</v>
      </c>
      <c r="C873" s="30" t="s">
        <v>1574</v>
      </c>
      <c r="D873" s="30" t="s">
        <v>1575</v>
      </c>
      <c r="E873" s="75">
        <v>100</v>
      </c>
      <c r="F873" s="30" t="s">
        <v>70</v>
      </c>
      <c r="G873" s="30" t="s">
        <v>71</v>
      </c>
      <c r="H873" s="75">
        <v>2</v>
      </c>
    </row>
    <row r="874" spans="1:8">
      <c r="A874" s="43">
        <v>930</v>
      </c>
      <c r="B874" s="74">
        <v>46270</v>
      </c>
      <c r="C874" s="30" t="s">
        <v>1578</v>
      </c>
      <c r="D874" s="30" t="s">
        <v>1579</v>
      </c>
      <c r="E874" s="75">
        <v>9</v>
      </c>
      <c r="F874" s="30" t="s">
        <v>76</v>
      </c>
      <c r="G874" s="30" t="s">
        <v>77</v>
      </c>
      <c r="H874" s="75">
        <v>1</v>
      </c>
    </row>
    <row r="875" spans="1:8">
      <c r="A875" s="43">
        <v>930</v>
      </c>
      <c r="B875" s="74">
        <v>46270</v>
      </c>
      <c r="C875" s="30" t="s">
        <v>1582</v>
      </c>
      <c r="D875" s="30" t="s">
        <v>1583</v>
      </c>
      <c r="E875" s="75">
        <v>24</v>
      </c>
      <c r="F875" s="30" t="s">
        <v>53</v>
      </c>
      <c r="G875" s="30" t="s">
        <v>54</v>
      </c>
      <c r="H875" s="75">
        <v>1</v>
      </c>
    </row>
    <row r="876" spans="1:8">
      <c r="A876" s="43">
        <v>930</v>
      </c>
      <c r="B876" s="74">
        <v>46270</v>
      </c>
      <c r="C876" s="30" t="s">
        <v>1584</v>
      </c>
      <c r="D876" s="30" t="s">
        <v>1585</v>
      </c>
      <c r="E876" s="75">
        <v>99</v>
      </c>
      <c r="F876" s="30" t="s">
        <v>53</v>
      </c>
      <c r="G876" s="30" t="s">
        <v>54</v>
      </c>
      <c r="H876" s="75">
        <v>1</v>
      </c>
    </row>
    <row r="877" spans="1:8">
      <c r="A877" s="43">
        <v>930</v>
      </c>
      <c r="B877" s="74">
        <v>46270</v>
      </c>
      <c r="C877" s="30" t="s">
        <v>1596</v>
      </c>
      <c r="D877" s="30" t="s">
        <v>1597</v>
      </c>
      <c r="E877" s="75">
        <v>37</v>
      </c>
      <c r="F877" s="30" t="s">
        <v>68</v>
      </c>
      <c r="G877" s="30" t="s">
        <v>69</v>
      </c>
      <c r="H877" s="75">
        <v>1</v>
      </c>
    </row>
    <row r="878" spans="1:8">
      <c r="A878" s="43">
        <v>930</v>
      </c>
      <c r="B878" s="74">
        <v>46270</v>
      </c>
      <c r="C878" s="30" t="s">
        <v>1600</v>
      </c>
      <c r="D878" s="30" t="s">
        <v>1601</v>
      </c>
      <c r="E878" s="75">
        <v>10</v>
      </c>
      <c r="F878" s="30" t="s">
        <v>53</v>
      </c>
      <c r="G878" s="30" t="s">
        <v>54</v>
      </c>
      <c r="H878" s="75">
        <v>1</v>
      </c>
    </row>
    <row r="879" spans="1:8">
      <c r="A879" s="43">
        <v>930</v>
      </c>
      <c r="B879" s="74">
        <v>46270</v>
      </c>
      <c r="C879" s="30" t="s">
        <v>1606</v>
      </c>
      <c r="D879" s="30" t="s">
        <v>1607</v>
      </c>
      <c r="E879" s="75">
        <v>44</v>
      </c>
      <c r="F879" s="30" t="s">
        <v>53</v>
      </c>
      <c r="G879" s="30" t="s">
        <v>54</v>
      </c>
      <c r="H879" s="75">
        <v>1</v>
      </c>
    </row>
    <row r="880" spans="1:8">
      <c r="A880" s="43">
        <v>930</v>
      </c>
      <c r="B880" s="74">
        <v>46270</v>
      </c>
      <c r="C880" s="30" t="s">
        <v>1610</v>
      </c>
      <c r="D880" s="30" t="s">
        <v>1611</v>
      </c>
      <c r="E880" s="75">
        <v>12</v>
      </c>
      <c r="F880" s="30" t="s">
        <v>53</v>
      </c>
      <c r="G880" s="30" t="s">
        <v>54</v>
      </c>
      <c r="H880" s="75">
        <v>1</v>
      </c>
    </row>
    <row r="881" spans="1:8">
      <c r="A881" s="43">
        <v>930</v>
      </c>
      <c r="B881" s="74">
        <v>46270</v>
      </c>
      <c r="C881" s="30" t="s">
        <v>1618</v>
      </c>
      <c r="D881" s="30" t="s">
        <v>1619</v>
      </c>
      <c r="E881" s="75">
        <v>7</v>
      </c>
      <c r="F881" s="30" t="s">
        <v>76</v>
      </c>
      <c r="G881" s="30" t="s">
        <v>77</v>
      </c>
      <c r="H881" s="75">
        <v>1</v>
      </c>
    </row>
    <row r="882" spans="1:8">
      <c r="A882" s="43">
        <v>930</v>
      </c>
      <c r="B882" s="74">
        <v>46270</v>
      </c>
      <c r="C882" s="30" t="s">
        <v>1624</v>
      </c>
      <c r="D882" s="30" t="s">
        <v>1625</v>
      </c>
      <c r="E882" s="75">
        <v>52</v>
      </c>
      <c r="F882" s="30" t="s">
        <v>53</v>
      </c>
      <c r="G882" s="30" t="s">
        <v>54</v>
      </c>
      <c r="H882" s="75">
        <v>1</v>
      </c>
    </row>
    <row r="883" spans="1:8">
      <c r="A883" s="43">
        <v>930</v>
      </c>
      <c r="B883" s="74">
        <v>46270</v>
      </c>
      <c r="C883" s="30" t="s">
        <v>1626</v>
      </c>
      <c r="D883" s="30" t="s">
        <v>1627</v>
      </c>
      <c r="E883" s="75">
        <v>120</v>
      </c>
      <c r="F883" s="30" t="s">
        <v>53</v>
      </c>
      <c r="G883" s="30" t="s">
        <v>54</v>
      </c>
      <c r="H883" s="75">
        <v>1</v>
      </c>
    </row>
    <row r="884" spans="1:8">
      <c r="A884" s="43">
        <v>930</v>
      </c>
      <c r="B884" s="74">
        <v>46270</v>
      </c>
      <c r="C884" s="30" t="s">
        <v>1632</v>
      </c>
      <c r="D884" s="30" t="s">
        <v>1633</v>
      </c>
      <c r="E884" s="75">
        <v>9</v>
      </c>
      <c r="F884" s="30" t="s">
        <v>53</v>
      </c>
      <c r="G884" s="30" t="s">
        <v>54</v>
      </c>
      <c r="H884" s="75">
        <v>1</v>
      </c>
    </row>
    <row r="885" spans="1:8">
      <c r="A885" s="43">
        <v>930</v>
      </c>
      <c r="B885" s="74">
        <v>46270</v>
      </c>
      <c r="C885" s="30" t="s">
        <v>1638</v>
      </c>
      <c r="D885" s="30" t="s">
        <v>1639</v>
      </c>
      <c r="E885" s="75">
        <v>5</v>
      </c>
      <c r="F885" s="30" t="s">
        <v>53</v>
      </c>
      <c r="G885" s="30" t="s">
        <v>54</v>
      </c>
      <c r="H885" s="75">
        <v>1</v>
      </c>
    </row>
    <row r="886" spans="1:8">
      <c r="A886" s="43">
        <v>930</v>
      </c>
      <c r="B886" s="74">
        <v>46270</v>
      </c>
      <c r="C886" s="30" t="s">
        <v>1640</v>
      </c>
      <c r="D886" s="30" t="s">
        <v>1641</v>
      </c>
      <c r="E886" s="75">
        <v>42</v>
      </c>
      <c r="F886" s="30" t="s">
        <v>68</v>
      </c>
      <c r="G886" s="30" t="s">
        <v>69</v>
      </c>
      <c r="H886" s="75">
        <v>1</v>
      </c>
    </row>
    <row r="887" spans="1:8">
      <c r="A887" s="43">
        <v>930</v>
      </c>
      <c r="B887" s="74">
        <v>46270</v>
      </c>
      <c r="C887" s="30" t="s">
        <v>1642</v>
      </c>
      <c r="D887" s="30" t="s">
        <v>1643</v>
      </c>
      <c r="E887" s="75">
        <v>13</v>
      </c>
      <c r="F887" s="30" t="s">
        <v>53</v>
      </c>
      <c r="G887" s="30" t="s">
        <v>54</v>
      </c>
      <c r="H887" s="75">
        <v>1</v>
      </c>
    </row>
    <row r="888" spans="1:8">
      <c r="A888" s="43">
        <v>930</v>
      </c>
      <c r="B888" s="74">
        <v>46270</v>
      </c>
      <c r="C888" s="30" t="s">
        <v>1644</v>
      </c>
      <c r="D888" s="30" t="s">
        <v>1645</v>
      </c>
      <c r="E888" s="75">
        <v>51</v>
      </c>
      <c r="F888" s="30" t="s">
        <v>70</v>
      </c>
      <c r="G888" s="30" t="s">
        <v>71</v>
      </c>
      <c r="H888" s="75">
        <v>2</v>
      </c>
    </row>
    <row r="889" spans="1:8">
      <c r="A889" s="43">
        <v>930</v>
      </c>
      <c r="B889" s="74">
        <v>46270</v>
      </c>
      <c r="C889" s="30" t="s">
        <v>1786</v>
      </c>
      <c r="D889" s="30" t="s">
        <v>1787</v>
      </c>
      <c r="E889" s="75">
        <v>41</v>
      </c>
      <c r="F889" s="30" t="s">
        <v>53</v>
      </c>
      <c r="G889" s="30" t="s">
        <v>54</v>
      </c>
      <c r="H889" s="75">
        <v>1</v>
      </c>
    </row>
    <row r="890" spans="1:8">
      <c r="A890" s="43">
        <v>930</v>
      </c>
      <c r="B890" s="74">
        <v>46270</v>
      </c>
      <c r="C890" s="30" t="s">
        <v>1646</v>
      </c>
      <c r="D890" s="30" t="s">
        <v>1647</v>
      </c>
      <c r="E890" s="75">
        <v>96</v>
      </c>
      <c r="F890" s="30" t="s">
        <v>53</v>
      </c>
      <c r="G890" s="30" t="s">
        <v>54</v>
      </c>
      <c r="H890" s="75">
        <v>1</v>
      </c>
    </row>
    <row r="891" spans="1:8">
      <c r="A891" s="43">
        <v>930</v>
      </c>
      <c r="B891" s="74">
        <v>46270</v>
      </c>
      <c r="C891" s="30" t="s">
        <v>1650</v>
      </c>
      <c r="D891" s="30" t="s">
        <v>1651</v>
      </c>
      <c r="E891" s="75">
        <v>16</v>
      </c>
      <c r="F891" s="30" t="s">
        <v>70</v>
      </c>
      <c r="G891" s="30" t="s">
        <v>71</v>
      </c>
      <c r="H891" s="75">
        <v>2</v>
      </c>
    </row>
    <row r="892" spans="1:8">
      <c r="A892" s="43">
        <v>930</v>
      </c>
      <c r="B892" s="74">
        <v>46270</v>
      </c>
      <c r="C892" s="30" t="s">
        <v>1654</v>
      </c>
      <c r="D892" s="30" t="s">
        <v>1655</v>
      </c>
      <c r="E892" s="75">
        <v>50</v>
      </c>
      <c r="F892" s="30" t="s">
        <v>53</v>
      </c>
      <c r="G892" s="30" t="s">
        <v>54</v>
      </c>
      <c r="H892" s="75">
        <v>1</v>
      </c>
    </row>
    <row r="893" spans="1:8">
      <c r="A893" s="43">
        <v>930</v>
      </c>
      <c r="B893" s="74">
        <v>46270</v>
      </c>
      <c r="C893" s="30" t="s">
        <v>1660</v>
      </c>
      <c r="D893" s="30" t="s">
        <v>1661</v>
      </c>
      <c r="E893" s="75">
        <v>73</v>
      </c>
      <c r="F893" s="30" t="s">
        <v>53</v>
      </c>
      <c r="G893" s="30" t="s">
        <v>54</v>
      </c>
      <c r="H893" s="75">
        <v>1</v>
      </c>
    </row>
    <row r="894" spans="1:8">
      <c r="A894" s="43">
        <v>930</v>
      </c>
      <c r="B894" s="74">
        <v>46270</v>
      </c>
      <c r="C894" s="30" t="s">
        <v>1664</v>
      </c>
      <c r="D894" s="30" t="s">
        <v>1665</v>
      </c>
      <c r="E894" s="75">
        <v>66</v>
      </c>
      <c r="F894" s="30" t="s">
        <v>53</v>
      </c>
      <c r="G894" s="30" t="s">
        <v>54</v>
      </c>
      <c r="H894" s="75">
        <v>1</v>
      </c>
    </row>
    <row r="895" spans="1:8">
      <c r="A895" s="43">
        <v>930</v>
      </c>
      <c r="B895" s="74">
        <v>46270</v>
      </c>
      <c r="C895" s="30" t="s">
        <v>1670</v>
      </c>
      <c r="D895" s="30" t="s">
        <v>1671</v>
      </c>
      <c r="E895" s="75">
        <v>89</v>
      </c>
      <c r="F895" s="30" t="s">
        <v>53</v>
      </c>
      <c r="G895" s="30" t="s">
        <v>54</v>
      </c>
      <c r="H895" s="75">
        <v>1</v>
      </c>
    </row>
    <row r="896" spans="1:8">
      <c r="A896" s="43">
        <v>930</v>
      </c>
      <c r="B896" s="74">
        <v>46270</v>
      </c>
      <c r="C896" s="30" t="s">
        <v>1788</v>
      </c>
      <c r="D896" s="30" t="s">
        <v>1789</v>
      </c>
      <c r="E896" s="75">
        <v>23</v>
      </c>
      <c r="F896" s="30" t="s">
        <v>53</v>
      </c>
      <c r="G896" s="30" t="s">
        <v>54</v>
      </c>
      <c r="H896" s="75">
        <v>1</v>
      </c>
    </row>
    <row r="897" spans="1:8">
      <c r="A897" s="43">
        <v>930</v>
      </c>
      <c r="B897" s="74">
        <v>46270</v>
      </c>
      <c r="C897" s="30" t="s">
        <v>4988</v>
      </c>
      <c r="D897" s="30" t="s">
        <v>4989</v>
      </c>
      <c r="E897" s="75">
        <v>136</v>
      </c>
      <c r="F897" s="30" t="s">
        <v>80</v>
      </c>
      <c r="G897" s="30" t="s">
        <v>81</v>
      </c>
      <c r="H897" s="75">
        <v>1</v>
      </c>
    </row>
    <row r="898" spans="1:8">
      <c r="A898" s="43">
        <v>930</v>
      </c>
      <c r="B898" s="74">
        <v>46270</v>
      </c>
      <c r="C898" s="30" t="s">
        <v>1674</v>
      </c>
      <c r="D898" s="30" t="s">
        <v>1675</v>
      </c>
      <c r="E898" s="75">
        <v>35</v>
      </c>
      <c r="F898" s="30" t="s">
        <v>53</v>
      </c>
      <c r="G898" s="30" t="s">
        <v>54</v>
      </c>
      <c r="H898" s="75">
        <v>1</v>
      </c>
    </row>
    <row r="899" spans="1:8">
      <c r="A899" s="43">
        <v>930</v>
      </c>
      <c r="B899" s="74">
        <v>46270</v>
      </c>
      <c r="C899" s="30" t="s">
        <v>1676</v>
      </c>
      <c r="D899" s="30" t="s">
        <v>1677</v>
      </c>
      <c r="E899" s="75">
        <v>55</v>
      </c>
      <c r="F899" s="30" t="s">
        <v>53</v>
      </c>
      <c r="G899" s="30" t="s">
        <v>54</v>
      </c>
      <c r="H899" s="75">
        <v>1</v>
      </c>
    </row>
    <row r="900" spans="1:8">
      <c r="A900" s="43">
        <v>930</v>
      </c>
      <c r="B900" s="74">
        <v>46270</v>
      </c>
      <c r="C900" s="30" t="s">
        <v>1682</v>
      </c>
      <c r="D900" s="30" t="s">
        <v>1683</v>
      </c>
      <c r="E900" s="75">
        <v>27</v>
      </c>
      <c r="F900" s="30" t="s">
        <v>53</v>
      </c>
      <c r="G900" s="30" t="s">
        <v>54</v>
      </c>
      <c r="H900" s="75">
        <v>1</v>
      </c>
    </row>
    <row r="901" spans="1:8">
      <c r="A901" s="43">
        <v>930</v>
      </c>
      <c r="B901" s="74">
        <v>46270</v>
      </c>
      <c r="C901" s="30" t="s">
        <v>1686</v>
      </c>
      <c r="D901" s="30" t="s">
        <v>1687</v>
      </c>
      <c r="E901" s="75">
        <v>25</v>
      </c>
      <c r="F901" s="30" t="s">
        <v>53</v>
      </c>
      <c r="G901" s="30" t="s">
        <v>54</v>
      </c>
      <c r="H901" s="75">
        <v>1</v>
      </c>
    </row>
    <row r="902" spans="1:8">
      <c r="A902" s="43">
        <v>930</v>
      </c>
      <c r="B902" s="74">
        <v>46270</v>
      </c>
      <c r="C902" s="30" t="s">
        <v>4986</v>
      </c>
      <c r="D902" s="30" t="s">
        <v>4987</v>
      </c>
      <c r="E902" s="75">
        <v>143</v>
      </c>
      <c r="F902" s="30" t="s">
        <v>53</v>
      </c>
      <c r="G902" s="30" t="s">
        <v>54</v>
      </c>
      <c r="H902" s="75">
        <v>1</v>
      </c>
    </row>
    <row r="903" spans="1:8">
      <c r="A903" s="43">
        <v>930</v>
      </c>
      <c r="B903" s="74">
        <v>46270</v>
      </c>
      <c r="C903" s="30" t="s">
        <v>1694</v>
      </c>
      <c r="D903" s="30" t="s">
        <v>1695</v>
      </c>
      <c r="E903" s="75">
        <v>93</v>
      </c>
      <c r="F903" s="30" t="s">
        <v>70</v>
      </c>
      <c r="G903" s="30" t="s">
        <v>71</v>
      </c>
      <c r="H903" s="75">
        <v>2</v>
      </c>
    </row>
    <row r="904" spans="1:8">
      <c r="A904" s="43">
        <v>930</v>
      </c>
      <c r="B904" s="74">
        <v>46269</v>
      </c>
      <c r="C904" s="30" t="s">
        <v>3919</v>
      </c>
      <c r="D904" s="30" t="s">
        <v>3920</v>
      </c>
      <c r="E904" s="75">
        <v>145</v>
      </c>
      <c r="F904" s="30" t="s">
        <v>53</v>
      </c>
      <c r="G904" s="30" t="s">
        <v>54</v>
      </c>
      <c r="H904" s="75">
        <v>1</v>
      </c>
    </row>
    <row r="905" spans="1:8">
      <c r="A905" s="43">
        <v>930</v>
      </c>
      <c r="B905" s="74">
        <v>46269</v>
      </c>
      <c r="C905" s="30" t="s">
        <v>3923</v>
      </c>
      <c r="D905" s="30" t="s">
        <v>3924</v>
      </c>
      <c r="E905" s="75">
        <v>104</v>
      </c>
      <c r="F905" s="30" t="s">
        <v>53</v>
      </c>
      <c r="G905" s="30" t="s">
        <v>54</v>
      </c>
      <c r="H905" s="75">
        <v>1</v>
      </c>
    </row>
    <row r="906" spans="1:8">
      <c r="A906" s="43">
        <v>930</v>
      </c>
      <c r="B906" s="74">
        <v>46269</v>
      </c>
      <c r="C906" s="30" t="s">
        <v>4137</v>
      </c>
      <c r="D906" s="30" t="s">
        <v>4138</v>
      </c>
      <c r="E906" s="75">
        <v>114</v>
      </c>
      <c r="F906" s="30" t="s">
        <v>70</v>
      </c>
      <c r="G906" s="30" t="s">
        <v>71</v>
      </c>
      <c r="H906" s="75">
        <v>2</v>
      </c>
    </row>
    <row r="907" spans="1:8">
      <c r="A907" s="43">
        <v>930</v>
      </c>
      <c r="B907" s="74">
        <v>46269</v>
      </c>
      <c r="C907" s="30" t="s">
        <v>4147</v>
      </c>
      <c r="D907" s="30" t="s">
        <v>4148</v>
      </c>
      <c r="E907" s="75">
        <v>115</v>
      </c>
      <c r="F907" s="30" t="s">
        <v>70</v>
      </c>
      <c r="G907" s="30" t="s">
        <v>71</v>
      </c>
      <c r="H907" s="75">
        <v>2</v>
      </c>
    </row>
    <row r="908" spans="1:8">
      <c r="A908" s="43">
        <v>930</v>
      </c>
      <c r="B908" s="74">
        <v>46269</v>
      </c>
      <c r="C908" s="30" t="s">
        <v>4153</v>
      </c>
      <c r="D908" s="30" t="s">
        <v>4154</v>
      </c>
      <c r="E908" s="75">
        <v>51</v>
      </c>
      <c r="F908" s="30" t="s">
        <v>70</v>
      </c>
      <c r="G908" s="30" t="s">
        <v>71</v>
      </c>
      <c r="H908" s="75">
        <v>2</v>
      </c>
    </row>
    <row r="909" spans="1:8">
      <c r="A909" s="43">
        <v>930</v>
      </c>
      <c r="B909" s="74">
        <v>46269</v>
      </c>
      <c r="C909" s="30" t="s">
        <v>4185</v>
      </c>
      <c r="D909" s="30" t="s">
        <v>4186</v>
      </c>
      <c r="E909" s="75">
        <v>46</v>
      </c>
      <c r="F909" s="30" t="s">
        <v>53</v>
      </c>
      <c r="G909" s="30" t="s">
        <v>54</v>
      </c>
      <c r="H909" s="75">
        <v>1</v>
      </c>
    </row>
    <row r="910" spans="1:8">
      <c r="A910" s="43">
        <v>930</v>
      </c>
      <c r="B910" s="74">
        <v>46269</v>
      </c>
      <c r="C910" s="30" t="s">
        <v>4187</v>
      </c>
      <c r="D910" s="30" t="s">
        <v>4188</v>
      </c>
      <c r="E910" s="75">
        <v>14</v>
      </c>
      <c r="F910" s="30" t="s">
        <v>53</v>
      </c>
      <c r="G910" s="30" t="s">
        <v>54</v>
      </c>
      <c r="H910" s="75">
        <v>1</v>
      </c>
    </row>
    <row r="911" spans="1:8">
      <c r="A911" s="43">
        <v>930</v>
      </c>
      <c r="B911" s="74">
        <v>46269</v>
      </c>
      <c r="C911" s="30" t="s">
        <v>1350</v>
      </c>
      <c r="D911" s="30" t="s">
        <v>1351</v>
      </c>
      <c r="E911" s="75">
        <v>17</v>
      </c>
      <c r="F911" s="30" t="s">
        <v>80</v>
      </c>
      <c r="G911" s="30" t="s">
        <v>81</v>
      </c>
      <c r="H911" s="75">
        <v>1</v>
      </c>
    </row>
    <row r="912" spans="1:8">
      <c r="A912" s="43">
        <v>930</v>
      </c>
      <c r="B912" s="74">
        <v>46269</v>
      </c>
      <c r="C912" s="30" t="s">
        <v>1352</v>
      </c>
      <c r="D912" s="30" t="s">
        <v>1353</v>
      </c>
      <c r="E912" s="75">
        <v>37</v>
      </c>
      <c r="F912" s="30" t="s">
        <v>70</v>
      </c>
      <c r="G912" s="30" t="s">
        <v>71</v>
      </c>
      <c r="H912" s="75">
        <v>2</v>
      </c>
    </row>
    <row r="913" spans="1:8">
      <c r="A913" s="43">
        <v>930</v>
      </c>
      <c r="B913" s="74">
        <v>46269</v>
      </c>
      <c r="C913" s="30" t="s">
        <v>1354</v>
      </c>
      <c r="D913" s="30" t="s">
        <v>1355</v>
      </c>
      <c r="E913" s="75">
        <v>26</v>
      </c>
      <c r="F913" s="30" t="s">
        <v>70</v>
      </c>
      <c r="G913" s="30" t="s">
        <v>71</v>
      </c>
      <c r="H913" s="75">
        <v>2</v>
      </c>
    </row>
    <row r="914" spans="1:8">
      <c r="A914" s="43">
        <v>930</v>
      </c>
      <c r="B914" s="74">
        <v>46269</v>
      </c>
      <c r="C914" s="30" t="s">
        <v>1356</v>
      </c>
      <c r="D914" s="30" t="s">
        <v>1357</v>
      </c>
      <c r="E914" s="75">
        <v>34</v>
      </c>
      <c r="F914" s="30" t="s">
        <v>80</v>
      </c>
      <c r="G914" s="30" t="s">
        <v>81</v>
      </c>
      <c r="H914" s="75">
        <v>1</v>
      </c>
    </row>
    <row r="915" spans="1:8">
      <c r="A915" s="43">
        <v>930</v>
      </c>
      <c r="B915" s="74">
        <v>46269</v>
      </c>
      <c r="C915" s="30" t="s">
        <v>1358</v>
      </c>
      <c r="D915" s="30" t="s">
        <v>1359</v>
      </c>
      <c r="E915" s="75">
        <v>121</v>
      </c>
      <c r="F915" s="30" t="s">
        <v>70</v>
      </c>
      <c r="G915" s="30" t="s">
        <v>71</v>
      </c>
      <c r="H915" s="75">
        <v>2</v>
      </c>
    </row>
    <row r="916" spans="1:8">
      <c r="A916" s="43">
        <v>930</v>
      </c>
      <c r="B916" s="74">
        <v>46269</v>
      </c>
      <c r="C916" s="30" t="s">
        <v>1360</v>
      </c>
      <c r="D916" s="30" t="s">
        <v>1361</v>
      </c>
      <c r="E916" s="75">
        <v>4</v>
      </c>
      <c r="F916" s="30" t="s">
        <v>70</v>
      </c>
      <c r="G916" s="30" t="s">
        <v>71</v>
      </c>
      <c r="H916" s="75">
        <v>2</v>
      </c>
    </row>
    <row r="917" spans="1:8">
      <c r="A917" s="43">
        <v>930</v>
      </c>
      <c r="B917" s="74">
        <v>46269</v>
      </c>
      <c r="C917" s="30" t="s">
        <v>1362</v>
      </c>
      <c r="D917" s="30" t="s">
        <v>1363</v>
      </c>
      <c r="E917" s="75">
        <v>69</v>
      </c>
      <c r="F917" s="30" t="s">
        <v>53</v>
      </c>
      <c r="G917" s="30" t="s">
        <v>54</v>
      </c>
      <c r="H917" s="75">
        <v>1</v>
      </c>
    </row>
    <row r="918" spans="1:8">
      <c r="A918" s="43">
        <v>930</v>
      </c>
      <c r="B918" s="74">
        <v>46269</v>
      </c>
      <c r="C918" s="30" t="s">
        <v>1364</v>
      </c>
      <c r="D918" s="30" t="s">
        <v>1365</v>
      </c>
      <c r="E918" s="75">
        <v>175</v>
      </c>
      <c r="F918" s="30" t="s">
        <v>80</v>
      </c>
      <c r="G918" s="30" t="s">
        <v>81</v>
      </c>
      <c r="H918" s="75">
        <v>1</v>
      </c>
    </row>
    <row r="919" spans="1:8">
      <c r="A919" s="43">
        <v>930</v>
      </c>
      <c r="B919" s="74">
        <v>46269</v>
      </c>
      <c r="C919" s="30" t="s">
        <v>1366</v>
      </c>
      <c r="D919" s="30" t="s">
        <v>1367</v>
      </c>
      <c r="E919" s="75">
        <v>137</v>
      </c>
      <c r="F919" s="30" t="s">
        <v>70</v>
      </c>
      <c r="G919" s="30" t="s">
        <v>71</v>
      </c>
      <c r="H919" s="75">
        <v>2</v>
      </c>
    </row>
    <row r="920" spans="1:8">
      <c r="A920" s="43">
        <v>930</v>
      </c>
      <c r="B920" s="74">
        <v>46269</v>
      </c>
      <c r="C920" s="30" t="s">
        <v>1380</v>
      </c>
      <c r="D920" s="30" t="s">
        <v>1381</v>
      </c>
      <c r="E920" s="75">
        <v>31</v>
      </c>
      <c r="F920" s="30" t="s">
        <v>53</v>
      </c>
      <c r="G920" s="30" t="s">
        <v>54</v>
      </c>
      <c r="H920" s="75">
        <v>1</v>
      </c>
    </row>
    <row r="921" spans="1:8">
      <c r="A921" s="43">
        <v>930</v>
      </c>
      <c r="B921" s="74">
        <v>46269</v>
      </c>
      <c r="C921" s="30" t="s">
        <v>1382</v>
      </c>
      <c r="D921" s="30" t="s">
        <v>1383</v>
      </c>
      <c r="E921" s="75">
        <v>90</v>
      </c>
      <c r="F921" s="30" t="s">
        <v>80</v>
      </c>
      <c r="G921" s="30" t="s">
        <v>81</v>
      </c>
      <c r="H921" s="75">
        <v>1</v>
      </c>
    </row>
    <row r="922" spans="1:8">
      <c r="A922" s="43">
        <v>930</v>
      </c>
      <c r="B922" s="74">
        <v>46269</v>
      </c>
      <c r="C922" s="30" t="s">
        <v>1384</v>
      </c>
      <c r="D922" s="30" t="s">
        <v>1385</v>
      </c>
      <c r="E922" s="75">
        <v>77</v>
      </c>
      <c r="F922" s="30" t="s">
        <v>70</v>
      </c>
      <c r="G922" s="30" t="s">
        <v>71</v>
      </c>
      <c r="H922" s="75">
        <v>2</v>
      </c>
    </row>
    <row r="923" spans="1:8">
      <c r="A923" s="43">
        <v>930</v>
      </c>
      <c r="B923" s="74">
        <v>46269</v>
      </c>
      <c r="C923" s="30" t="s">
        <v>1386</v>
      </c>
      <c r="D923" s="30" t="s">
        <v>1387</v>
      </c>
      <c r="E923" s="75">
        <v>43</v>
      </c>
      <c r="F923" s="30" t="s">
        <v>70</v>
      </c>
      <c r="G923" s="30" t="s">
        <v>71</v>
      </c>
      <c r="H923" s="75">
        <v>2</v>
      </c>
    </row>
    <row r="924" spans="1:8">
      <c r="A924" s="43">
        <v>930</v>
      </c>
      <c r="B924" s="74">
        <v>46269</v>
      </c>
      <c r="C924" s="30" t="s">
        <v>1388</v>
      </c>
      <c r="D924" s="30" t="s">
        <v>1389</v>
      </c>
      <c r="E924" s="75">
        <v>85</v>
      </c>
      <c r="F924" s="30" t="s">
        <v>70</v>
      </c>
      <c r="G924" s="30" t="s">
        <v>71</v>
      </c>
      <c r="H924" s="75">
        <v>2</v>
      </c>
    </row>
    <row r="925" spans="1:8">
      <c r="A925" s="43">
        <v>930</v>
      </c>
      <c r="B925" s="74">
        <v>46269</v>
      </c>
      <c r="C925" s="30" t="s">
        <v>1390</v>
      </c>
      <c r="D925" s="30" t="s">
        <v>1391</v>
      </c>
      <c r="E925" s="75">
        <v>56</v>
      </c>
      <c r="F925" s="30" t="s">
        <v>68</v>
      </c>
      <c r="G925" s="30" t="s">
        <v>69</v>
      </c>
      <c r="H925" s="75">
        <v>1</v>
      </c>
    </row>
    <row r="926" spans="1:8">
      <c r="A926" s="43">
        <v>930</v>
      </c>
      <c r="B926" s="74">
        <v>46269</v>
      </c>
      <c r="C926" s="30" t="s">
        <v>1396</v>
      </c>
      <c r="D926" s="30" t="s">
        <v>1397</v>
      </c>
      <c r="E926" s="75">
        <v>135</v>
      </c>
      <c r="F926" s="30" t="s">
        <v>78</v>
      </c>
      <c r="G926" s="30" t="s">
        <v>79</v>
      </c>
      <c r="H926" s="75">
        <v>2</v>
      </c>
    </row>
    <row r="927" spans="1:8">
      <c r="A927" s="43">
        <v>930</v>
      </c>
      <c r="B927" s="74">
        <v>46269</v>
      </c>
      <c r="C927" s="30" t="s">
        <v>1398</v>
      </c>
      <c r="D927" s="30" t="s">
        <v>1399</v>
      </c>
      <c r="E927" s="75">
        <v>8</v>
      </c>
      <c r="F927" s="30" t="s">
        <v>53</v>
      </c>
      <c r="G927" s="30" t="s">
        <v>54</v>
      </c>
      <c r="H927" s="75">
        <v>1</v>
      </c>
    </row>
    <row r="928" spans="1:8">
      <c r="A928" s="43">
        <v>930</v>
      </c>
      <c r="B928" s="74">
        <v>46269</v>
      </c>
      <c r="C928" s="30" t="s">
        <v>1400</v>
      </c>
      <c r="D928" s="30" t="s">
        <v>1401</v>
      </c>
      <c r="E928" s="75">
        <v>78</v>
      </c>
      <c r="F928" s="30" t="s">
        <v>70</v>
      </c>
      <c r="G928" s="30" t="s">
        <v>71</v>
      </c>
      <c r="H928" s="75">
        <v>2</v>
      </c>
    </row>
    <row r="929" spans="1:8">
      <c r="A929" s="43">
        <v>930</v>
      </c>
      <c r="B929" s="74">
        <v>46269</v>
      </c>
      <c r="C929" s="30" t="s">
        <v>1402</v>
      </c>
      <c r="D929" s="30" t="s">
        <v>1403</v>
      </c>
      <c r="E929" s="75">
        <v>49</v>
      </c>
      <c r="F929" s="30" t="s">
        <v>70</v>
      </c>
      <c r="G929" s="30" t="s">
        <v>71</v>
      </c>
      <c r="H929" s="75">
        <v>2</v>
      </c>
    </row>
    <row r="930" spans="1:8">
      <c r="A930" s="43">
        <v>930</v>
      </c>
      <c r="B930" s="74">
        <v>46269</v>
      </c>
      <c r="C930" s="30" t="s">
        <v>1404</v>
      </c>
      <c r="D930" s="30" t="s">
        <v>1405</v>
      </c>
      <c r="E930" s="75">
        <v>16</v>
      </c>
      <c r="F930" s="30" t="s">
        <v>53</v>
      </c>
      <c r="G930" s="30" t="s">
        <v>54</v>
      </c>
      <c r="H930" s="75">
        <v>1</v>
      </c>
    </row>
    <row r="931" spans="1:8">
      <c r="A931" s="43">
        <v>930</v>
      </c>
      <c r="B931" s="74">
        <v>46269</v>
      </c>
      <c r="C931" s="30" t="s">
        <v>1408</v>
      </c>
      <c r="D931" s="30" t="s">
        <v>1409</v>
      </c>
      <c r="E931" s="75">
        <v>11</v>
      </c>
      <c r="F931" s="30" t="s">
        <v>70</v>
      </c>
      <c r="G931" s="30" t="s">
        <v>71</v>
      </c>
      <c r="H931" s="75">
        <v>2</v>
      </c>
    </row>
    <row r="932" spans="1:8">
      <c r="A932" s="43">
        <v>930</v>
      </c>
      <c r="B932" s="74">
        <v>46269</v>
      </c>
      <c r="C932" s="30" t="s">
        <v>1412</v>
      </c>
      <c r="D932" s="30" t="s">
        <v>1413</v>
      </c>
      <c r="E932" s="75">
        <v>12</v>
      </c>
      <c r="F932" s="30" t="s">
        <v>70</v>
      </c>
      <c r="G932" s="30" t="s">
        <v>71</v>
      </c>
      <c r="H932" s="75">
        <v>2</v>
      </c>
    </row>
    <row r="933" spans="1:8">
      <c r="A933" s="43">
        <v>930</v>
      </c>
      <c r="B933" s="74">
        <v>46269</v>
      </c>
      <c r="C933" s="30" t="s">
        <v>1414</v>
      </c>
      <c r="D933" s="30" t="s">
        <v>1415</v>
      </c>
      <c r="E933" s="75">
        <v>18</v>
      </c>
      <c r="F933" s="30" t="s">
        <v>53</v>
      </c>
      <c r="G933" s="30" t="s">
        <v>54</v>
      </c>
      <c r="H933" s="75">
        <v>1</v>
      </c>
    </row>
    <row r="934" spans="1:8">
      <c r="A934" s="43">
        <v>930</v>
      </c>
      <c r="B934" s="74">
        <v>46269</v>
      </c>
      <c r="C934" s="30" t="s">
        <v>1416</v>
      </c>
      <c r="D934" s="30" t="s">
        <v>1417</v>
      </c>
      <c r="E934" s="75">
        <v>57</v>
      </c>
      <c r="F934" s="30" t="s">
        <v>70</v>
      </c>
      <c r="G934" s="30" t="s">
        <v>71</v>
      </c>
      <c r="H934" s="75">
        <v>2</v>
      </c>
    </row>
    <row r="935" spans="1:8">
      <c r="A935" s="43">
        <v>930</v>
      </c>
      <c r="B935" s="74">
        <v>46269</v>
      </c>
      <c r="C935" s="30" t="s">
        <v>1424</v>
      </c>
      <c r="D935" s="30" t="s">
        <v>1425</v>
      </c>
      <c r="E935" s="75">
        <v>113</v>
      </c>
      <c r="F935" s="30" t="s">
        <v>80</v>
      </c>
      <c r="G935" s="30" t="s">
        <v>81</v>
      </c>
      <c r="H935" s="75">
        <v>1</v>
      </c>
    </row>
    <row r="936" spans="1:8">
      <c r="A936" s="43">
        <v>930</v>
      </c>
      <c r="B936" s="74">
        <v>46269</v>
      </c>
      <c r="C936" s="30" t="s">
        <v>1752</v>
      </c>
      <c r="D936" s="30" t="s">
        <v>1753</v>
      </c>
      <c r="E936" s="75">
        <v>9</v>
      </c>
      <c r="F936" s="30" t="s">
        <v>53</v>
      </c>
      <c r="G936" s="30" t="s">
        <v>54</v>
      </c>
      <c r="H936" s="75">
        <v>1</v>
      </c>
    </row>
    <row r="937" spans="1:8">
      <c r="A937" s="43">
        <v>930</v>
      </c>
      <c r="B937" s="74">
        <v>46269</v>
      </c>
      <c r="C937" s="30" t="s">
        <v>1426</v>
      </c>
      <c r="D937" s="30" t="s">
        <v>1427</v>
      </c>
      <c r="E937" s="75">
        <v>72</v>
      </c>
      <c r="F937" s="30" t="s">
        <v>80</v>
      </c>
      <c r="G937" s="30" t="s">
        <v>81</v>
      </c>
      <c r="H937" s="75">
        <v>1</v>
      </c>
    </row>
    <row r="938" spans="1:8">
      <c r="A938" s="43">
        <v>930</v>
      </c>
      <c r="B938" s="74">
        <v>46269</v>
      </c>
      <c r="C938" s="30" t="s">
        <v>1428</v>
      </c>
      <c r="D938" s="30" t="s">
        <v>1429</v>
      </c>
      <c r="E938" s="75">
        <v>57</v>
      </c>
      <c r="F938" s="30" t="s">
        <v>80</v>
      </c>
      <c r="G938" s="30" t="s">
        <v>81</v>
      </c>
      <c r="H938" s="75">
        <v>1</v>
      </c>
    </row>
    <row r="939" spans="1:8">
      <c r="A939" s="43">
        <v>930</v>
      </c>
      <c r="B939" s="74">
        <v>46269</v>
      </c>
      <c r="C939" s="30" t="s">
        <v>1434</v>
      </c>
      <c r="D939" s="30" t="s">
        <v>1435</v>
      </c>
      <c r="E939" s="75">
        <v>49</v>
      </c>
      <c r="F939" s="30" t="s">
        <v>53</v>
      </c>
      <c r="G939" s="30" t="s">
        <v>54</v>
      </c>
      <c r="H939" s="75">
        <v>1</v>
      </c>
    </row>
    <row r="940" spans="1:8">
      <c r="A940" s="43">
        <v>930</v>
      </c>
      <c r="B940" s="74">
        <v>46269</v>
      </c>
      <c r="C940" s="30" t="s">
        <v>1438</v>
      </c>
      <c r="D940" s="30" t="s">
        <v>1439</v>
      </c>
      <c r="E940" s="75">
        <v>92</v>
      </c>
      <c r="F940" s="30" t="s">
        <v>70</v>
      </c>
      <c r="G940" s="30" t="s">
        <v>71</v>
      </c>
      <c r="H940" s="75">
        <v>2</v>
      </c>
    </row>
    <row r="941" spans="1:8">
      <c r="A941" s="43">
        <v>930</v>
      </c>
      <c r="B941" s="74">
        <v>46269</v>
      </c>
      <c r="C941" s="30" t="s">
        <v>1440</v>
      </c>
      <c r="D941" s="30" t="s">
        <v>1441</v>
      </c>
      <c r="E941" s="75">
        <v>161</v>
      </c>
      <c r="F941" s="30" t="s">
        <v>70</v>
      </c>
      <c r="G941" s="30" t="s">
        <v>71</v>
      </c>
      <c r="H941" s="75">
        <v>2</v>
      </c>
    </row>
    <row r="942" spans="1:8">
      <c r="A942" s="43">
        <v>930</v>
      </c>
      <c r="B942" s="74">
        <v>46269</v>
      </c>
      <c r="C942" s="30" t="s">
        <v>1444</v>
      </c>
      <c r="D942" s="30" t="s">
        <v>1445</v>
      </c>
      <c r="E942" s="75">
        <v>90</v>
      </c>
      <c r="F942" s="30" t="s">
        <v>70</v>
      </c>
      <c r="G942" s="30" t="s">
        <v>71</v>
      </c>
      <c r="H942" s="75">
        <v>2</v>
      </c>
    </row>
    <row r="943" spans="1:8">
      <c r="A943" s="43">
        <v>930</v>
      </c>
      <c r="B943" s="74">
        <v>46269</v>
      </c>
      <c r="C943" s="30" t="s">
        <v>1446</v>
      </c>
      <c r="D943" s="30" t="s">
        <v>1447</v>
      </c>
      <c r="E943" s="75">
        <v>79</v>
      </c>
      <c r="F943" s="30" t="s">
        <v>53</v>
      </c>
      <c r="G943" s="30" t="s">
        <v>54</v>
      </c>
      <c r="H943" s="75">
        <v>1</v>
      </c>
    </row>
    <row r="944" spans="1:8">
      <c r="A944" s="43">
        <v>930</v>
      </c>
      <c r="B944" s="74">
        <v>46269</v>
      </c>
      <c r="C944" s="30" t="s">
        <v>1448</v>
      </c>
      <c r="D944" s="30" t="s">
        <v>1449</v>
      </c>
      <c r="E944" s="75">
        <v>43</v>
      </c>
      <c r="F944" s="30" t="s">
        <v>68</v>
      </c>
      <c r="G944" s="30" t="s">
        <v>69</v>
      </c>
      <c r="H944" s="75">
        <v>1</v>
      </c>
    </row>
    <row r="945" spans="1:8">
      <c r="A945" s="43">
        <v>930</v>
      </c>
      <c r="B945" s="74">
        <v>46269</v>
      </c>
      <c r="C945" s="30" t="s">
        <v>1450</v>
      </c>
      <c r="D945" s="30" t="s">
        <v>1451</v>
      </c>
      <c r="E945" s="75">
        <v>24</v>
      </c>
      <c r="F945" s="30" t="s">
        <v>53</v>
      </c>
      <c r="G945" s="30" t="s">
        <v>54</v>
      </c>
      <c r="H945" s="75">
        <v>1</v>
      </c>
    </row>
    <row r="946" spans="1:8">
      <c r="A946" s="43">
        <v>930</v>
      </c>
      <c r="B946" s="74">
        <v>46269</v>
      </c>
      <c r="C946" s="30" t="s">
        <v>1452</v>
      </c>
      <c r="D946" s="30" t="s">
        <v>1453</v>
      </c>
      <c r="E946" s="75">
        <v>47</v>
      </c>
      <c r="F946" s="30" t="s">
        <v>70</v>
      </c>
      <c r="G946" s="30" t="s">
        <v>71</v>
      </c>
      <c r="H946" s="75">
        <v>2</v>
      </c>
    </row>
    <row r="947" spans="1:8">
      <c r="A947" s="43">
        <v>930</v>
      </c>
      <c r="B947" s="74">
        <v>46269</v>
      </c>
      <c r="C947" s="30" t="s">
        <v>1458</v>
      </c>
      <c r="D947" s="30" t="s">
        <v>1459</v>
      </c>
      <c r="E947" s="75">
        <v>134</v>
      </c>
      <c r="F947" s="30" t="s">
        <v>80</v>
      </c>
      <c r="G947" s="30" t="s">
        <v>81</v>
      </c>
      <c r="H947" s="75">
        <v>1</v>
      </c>
    </row>
    <row r="948" spans="1:8">
      <c r="A948" s="43">
        <v>930</v>
      </c>
      <c r="B948" s="74">
        <v>46269</v>
      </c>
      <c r="C948" s="30" t="s">
        <v>1462</v>
      </c>
      <c r="D948" s="30" t="s">
        <v>1463</v>
      </c>
      <c r="E948" s="75">
        <v>36</v>
      </c>
      <c r="F948" s="30" t="s">
        <v>53</v>
      </c>
      <c r="G948" s="30" t="s">
        <v>54</v>
      </c>
      <c r="H948" s="75">
        <v>1</v>
      </c>
    </row>
    <row r="949" spans="1:8">
      <c r="A949" s="43">
        <v>930</v>
      </c>
      <c r="B949" s="74">
        <v>46269</v>
      </c>
      <c r="C949" s="30" t="s">
        <v>1464</v>
      </c>
      <c r="D949" s="30" t="s">
        <v>1465</v>
      </c>
      <c r="E949" s="75">
        <v>46</v>
      </c>
      <c r="F949" s="30" t="s">
        <v>70</v>
      </c>
      <c r="G949" s="30" t="s">
        <v>71</v>
      </c>
      <c r="H949" s="75">
        <v>2</v>
      </c>
    </row>
    <row r="950" spans="1:8">
      <c r="A950" s="43">
        <v>930</v>
      </c>
      <c r="B950" s="74">
        <v>46269</v>
      </c>
      <c r="C950" s="30" t="s">
        <v>1466</v>
      </c>
      <c r="D950" s="30" t="s">
        <v>1467</v>
      </c>
      <c r="E950" s="75">
        <v>14</v>
      </c>
      <c r="F950" s="30" t="s">
        <v>53</v>
      </c>
      <c r="G950" s="30" t="s">
        <v>54</v>
      </c>
      <c r="H950" s="75">
        <v>1</v>
      </c>
    </row>
    <row r="951" spans="1:8">
      <c r="A951" s="43">
        <v>930</v>
      </c>
      <c r="B951" s="74">
        <v>46269</v>
      </c>
      <c r="C951" s="30" t="s">
        <v>1470</v>
      </c>
      <c r="D951" s="30" t="s">
        <v>1471</v>
      </c>
      <c r="E951" s="75">
        <v>82</v>
      </c>
      <c r="F951" s="30" t="s">
        <v>70</v>
      </c>
      <c r="G951" s="30" t="s">
        <v>71</v>
      </c>
      <c r="H951" s="75">
        <v>2</v>
      </c>
    </row>
    <row r="952" spans="1:8">
      <c r="A952" s="43">
        <v>930</v>
      </c>
      <c r="B952" s="74">
        <v>46269</v>
      </c>
      <c r="C952" s="30" t="s">
        <v>1472</v>
      </c>
      <c r="D952" s="30" t="s">
        <v>1473</v>
      </c>
      <c r="E952" s="75">
        <v>48</v>
      </c>
      <c r="F952" s="30" t="s">
        <v>53</v>
      </c>
      <c r="G952" s="30" t="s">
        <v>54</v>
      </c>
      <c r="H952" s="75">
        <v>1</v>
      </c>
    </row>
    <row r="953" spans="1:8">
      <c r="A953" s="43">
        <v>930</v>
      </c>
      <c r="B953" s="74">
        <v>46269</v>
      </c>
      <c r="C953" s="30" t="s">
        <v>1476</v>
      </c>
      <c r="D953" s="30" t="s">
        <v>1477</v>
      </c>
      <c r="E953" s="75">
        <v>325</v>
      </c>
      <c r="F953" s="30" t="s">
        <v>80</v>
      </c>
      <c r="G953" s="30" t="s">
        <v>81</v>
      </c>
      <c r="H953" s="75">
        <v>1</v>
      </c>
    </row>
    <row r="954" spans="1:8">
      <c r="A954" s="43">
        <v>930</v>
      </c>
      <c r="B954" s="74">
        <v>46269</v>
      </c>
      <c r="C954" s="30" t="s">
        <v>1478</v>
      </c>
      <c r="D954" s="30" t="s">
        <v>1479</v>
      </c>
      <c r="E954" s="75">
        <v>69</v>
      </c>
      <c r="F954" s="30" t="s">
        <v>53</v>
      </c>
      <c r="G954" s="30" t="s">
        <v>54</v>
      </c>
      <c r="H954" s="75">
        <v>1</v>
      </c>
    </row>
    <row r="955" spans="1:8">
      <c r="A955" s="43">
        <v>930</v>
      </c>
      <c r="B955" s="74">
        <v>46269</v>
      </c>
      <c r="C955" s="30" t="s">
        <v>1480</v>
      </c>
      <c r="D955" s="30" t="s">
        <v>1481</v>
      </c>
      <c r="E955" s="75">
        <v>136</v>
      </c>
      <c r="F955" s="30" t="s">
        <v>76</v>
      </c>
      <c r="G955" s="30" t="s">
        <v>77</v>
      </c>
      <c r="H955" s="75">
        <v>1</v>
      </c>
    </row>
    <row r="956" spans="1:8">
      <c r="A956" s="43">
        <v>930</v>
      </c>
      <c r="B956" s="74">
        <v>46269</v>
      </c>
      <c r="C956" s="30" t="s">
        <v>1482</v>
      </c>
      <c r="D956" s="30" t="s">
        <v>1483</v>
      </c>
      <c r="E956" s="75">
        <v>92</v>
      </c>
      <c r="F956" s="30" t="s">
        <v>70</v>
      </c>
      <c r="G956" s="30" t="s">
        <v>71</v>
      </c>
      <c r="H956" s="75">
        <v>2</v>
      </c>
    </row>
    <row r="957" spans="1:8">
      <c r="A957" s="43">
        <v>930</v>
      </c>
      <c r="B957" s="74">
        <v>46269</v>
      </c>
      <c r="C957" s="30" t="s">
        <v>1768</v>
      </c>
      <c r="D957" s="30" t="s">
        <v>1769</v>
      </c>
      <c r="E957" s="75">
        <v>25</v>
      </c>
      <c r="F957" s="30" t="s">
        <v>53</v>
      </c>
      <c r="G957" s="30" t="s">
        <v>54</v>
      </c>
      <c r="H957" s="75">
        <v>1</v>
      </c>
    </row>
    <row r="958" spans="1:8">
      <c r="A958" s="43">
        <v>930</v>
      </c>
      <c r="B958" s="74">
        <v>46269</v>
      </c>
      <c r="C958" s="30" t="s">
        <v>1490</v>
      </c>
      <c r="D958" s="30" t="s">
        <v>1491</v>
      </c>
      <c r="E958" s="75">
        <v>123</v>
      </c>
      <c r="F958" s="30" t="s">
        <v>78</v>
      </c>
      <c r="G958" s="30" t="s">
        <v>79</v>
      </c>
      <c r="H958" s="75">
        <v>2</v>
      </c>
    </row>
    <row r="959" spans="1:8">
      <c r="A959" s="43">
        <v>930</v>
      </c>
      <c r="B959" s="74">
        <v>46269</v>
      </c>
      <c r="C959" s="30" t="s">
        <v>1496</v>
      </c>
      <c r="D959" s="30" t="s">
        <v>1497</v>
      </c>
      <c r="E959" s="75">
        <v>66</v>
      </c>
      <c r="F959" s="30" t="s">
        <v>53</v>
      </c>
      <c r="G959" s="30" t="s">
        <v>54</v>
      </c>
      <c r="H959" s="75">
        <v>1</v>
      </c>
    </row>
    <row r="960" spans="1:8">
      <c r="A960" s="43">
        <v>930</v>
      </c>
      <c r="B960" s="74">
        <v>46269</v>
      </c>
      <c r="C960" s="30" t="s">
        <v>1506</v>
      </c>
      <c r="D960" s="30" t="s">
        <v>1507</v>
      </c>
      <c r="E960" s="75">
        <v>80</v>
      </c>
      <c r="F960" s="30" t="s">
        <v>53</v>
      </c>
      <c r="G960" s="30" t="s">
        <v>54</v>
      </c>
      <c r="H960" s="75">
        <v>1</v>
      </c>
    </row>
    <row r="961" spans="1:8">
      <c r="A961" s="43">
        <v>930</v>
      </c>
      <c r="B961" s="74">
        <v>46269</v>
      </c>
      <c r="C961" s="30" t="s">
        <v>1514</v>
      </c>
      <c r="D961" s="30" t="s">
        <v>1515</v>
      </c>
      <c r="E961" s="75">
        <v>37</v>
      </c>
      <c r="F961" s="30" t="s">
        <v>68</v>
      </c>
      <c r="G961" s="30" t="s">
        <v>69</v>
      </c>
      <c r="H961" s="75">
        <v>1</v>
      </c>
    </row>
    <row r="962" spans="1:8">
      <c r="A962" s="43">
        <v>930</v>
      </c>
      <c r="B962" s="74">
        <v>46269</v>
      </c>
      <c r="C962" s="30" t="s">
        <v>1524</v>
      </c>
      <c r="D962" s="30" t="s">
        <v>1525</v>
      </c>
      <c r="E962" s="75">
        <v>61</v>
      </c>
      <c r="F962" s="30" t="s">
        <v>68</v>
      </c>
      <c r="G962" s="30" t="s">
        <v>69</v>
      </c>
      <c r="H962" s="75">
        <v>1</v>
      </c>
    </row>
    <row r="963" spans="1:8">
      <c r="A963" s="43">
        <v>930</v>
      </c>
      <c r="B963" s="74">
        <v>46269</v>
      </c>
      <c r="C963" s="30" t="s">
        <v>1528</v>
      </c>
      <c r="D963" s="30" t="s">
        <v>1529</v>
      </c>
      <c r="E963" s="75">
        <v>52</v>
      </c>
      <c r="F963" s="30" t="s">
        <v>53</v>
      </c>
      <c r="G963" s="30" t="s">
        <v>54</v>
      </c>
      <c r="H963" s="75">
        <v>1</v>
      </c>
    </row>
    <row r="964" spans="1:8">
      <c r="A964" s="43">
        <v>930</v>
      </c>
      <c r="B964" s="74">
        <v>46269</v>
      </c>
      <c r="C964" s="30" t="s">
        <v>1534</v>
      </c>
      <c r="D964" s="30" t="s">
        <v>1535</v>
      </c>
      <c r="E964" s="75">
        <v>33</v>
      </c>
      <c r="F964" s="30" t="s">
        <v>70</v>
      </c>
      <c r="G964" s="30" t="s">
        <v>71</v>
      </c>
      <c r="H964" s="75">
        <v>2</v>
      </c>
    </row>
    <row r="965" spans="1:8">
      <c r="A965" s="43">
        <v>930</v>
      </c>
      <c r="B965" s="74">
        <v>46269</v>
      </c>
      <c r="C965" s="30" t="s">
        <v>1770</v>
      </c>
      <c r="D965" s="30" t="s">
        <v>1771</v>
      </c>
      <c r="E965" s="75">
        <v>15</v>
      </c>
      <c r="F965" s="30" t="s">
        <v>53</v>
      </c>
      <c r="G965" s="30" t="s">
        <v>54</v>
      </c>
      <c r="H965" s="75">
        <v>1</v>
      </c>
    </row>
    <row r="966" spans="1:8">
      <c r="A966" s="43">
        <v>930</v>
      </c>
      <c r="B966" s="74">
        <v>46269</v>
      </c>
      <c r="C966" s="30" t="s">
        <v>1540</v>
      </c>
      <c r="D966" s="30" t="s">
        <v>1541</v>
      </c>
      <c r="E966" s="75">
        <v>96</v>
      </c>
      <c r="F966" s="30" t="s">
        <v>76</v>
      </c>
      <c r="G966" s="30" t="s">
        <v>77</v>
      </c>
      <c r="H966" s="75">
        <v>1</v>
      </c>
    </row>
    <row r="967" spans="1:8">
      <c r="A967" s="43">
        <v>930</v>
      </c>
      <c r="B967" s="74">
        <v>46269</v>
      </c>
      <c r="C967" s="30" t="s">
        <v>1544</v>
      </c>
      <c r="D967" s="30" t="s">
        <v>1545</v>
      </c>
      <c r="E967" s="75">
        <v>3</v>
      </c>
      <c r="F967" s="30" t="s">
        <v>76</v>
      </c>
      <c r="G967" s="30" t="s">
        <v>77</v>
      </c>
      <c r="H967" s="75">
        <v>1</v>
      </c>
    </row>
    <row r="968" spans="1:8">
      <c r="A968" s="43">
        <v>930</v>
      </c>
      <c r="B968" s="74">
        <v>46269</v>
      </c>
      <c r="C968" s="30" t="s">
        <v>1546</v>
      </c>
      <c r="D968" s="30" t="s">
        <v>1547</v>
      </c>
      <c r="E968" s="75">
        <v>85</v>
      </c>
      <c r="F968" s="30" t="s">
        <v>53</v>
      </c>
      <c r="G968" s="30" t="s">
        <v>54</v>
      </c>
      <c r="H968" s="75">
        <v>1</v>
      </c>
    </row>
    <row r="969" spans="1:8">
      <c r="A969" s="43">
        <v>930</v>
      </c>
      <c r="B969" s="74">
        <v>46269</v>
      </c>
      <c r="C969" s="30" t="s">
        <v>1548</v>
      </c>
      <c r="D969" s="30" t="s">
        <v>1549</v>
      </c>
      <c r="E969" s="75">
        <v>41</v>
      </c>
      <c r="F969" s="30" t="s">
        <v>70</v>
      </c>
      <c r="G969" s="30" t="s">
        <v>71</v>
      </c>
      <c r="H969" s="75">
        <v>2</v>
      </c>
    </row>
    <row r="970" spans="1:8">
      <c r="A970" s="43">
        <v>930</v>
      </c>
      <c r="B970" s="74">
        <v>46269</v>
      </c>
      <c r="C970" s="30" t="s">
        <v>1550</v>
      </c>
      <c r="D970" s="30" t="s">
        <v>1551</v>
      </c>
      <c r="E970" s="75">
        <v>110</v>
      </c>
      <c r="F970" s="30" t="s">
        <v>53</v>
      </c>
      <c r="G970" s="30" t="s">
        <v>54</v>
      </c>
      <c r="H970" s="75">
        <v>1</v>
      </c>
    </row>
    <row r="971" spans="1:8">
      <c r="A971" s="43">
        <v>930</v>
      </c>
      <c r="B971" s="74">
        <v>46269</v>
      </c>
      <c r="C971" s="30" t="s">
        <v>1552</v>
      </c>
      <c r="D971" s="30" t="s">
        <v>1553</v>
      </c>
      <c r="E971" s="75">
        <v>40</v>
      </c>
      <c r="F971" s="30" t="s">
        <v>68</v>
      </c>
      <c r="G971" s="30" t="s">
        <v>69</v>
      </c>
      <c r="H971" s="75">
        <v>1</v>
      </c>
    </row>
    <row r="972" spans="1:8">
      <c r="A972" s="43">
        <v>930</v>
      </c>
      <c r="B972" s="74">
        <v>46269</v>
      </c>
      <c r="C972" s="30" t="s">
        <v>1554</v>
      </c>
      <c r="D972" s="30" t="s">
        <v>1555</v>
      </c>
      <c r="E972" s="75">
        <v>29</v>
      </c>
      <c r="F972" s="30" t="s">
        <v>80</v>
      </c>
      <c r="G972" s="30" t="s">
        <v>81</v>
      </c>
      <c r="H972" s="75">
        <v>1</v>
      </c>
    </row>
    <row r="973" spans="1:8">
      <c r="A973" s="43">
        <v>930</v>
      </c>
      <c r="B973" s="74">
        <v>46269</v>
      </c>
      <c r="C973" s="30" t="s">
        <v>1562</v>
      </c>
      <c r="D973" s="30" t="s">
        <v>1563</v>
      </c>
      <c r="E973" s="75">
        <v>13</v>
      </c>
      <c r="F973" s="30" t="s">
        <v>53</v>
      </c>
      <c r="G973" s="30" t="s">
        <v>54</v>
      </c>
      <c r="H973" s="75">
        <v>1</v>
      </c>
    </row>
    <row r="974" spans="1:8">
      <c r="A974" s="43">
        <v>930</v>
      </c>
      <c r="B974" s="74">
        <v>46269</v>
      </c>
      <c r="C974" s="30" t="s">
        <v>1572</v>
      </c>
      <c r="D974" s="30" t="s">
        <v>1573</v>
      </c>
      <c r="E974" s="75">
        <v>12</v>
      </c>
      <c r="F974" s="30" t="s">
        <v>53</v>
      </c>
      <c r="G974" s="30" t="s">
        <v>54</v>
      </c>
      <c r="H974" s="75">
        <v>1</v>
      </c>
    </row>
    <row r="975" spans="1:8">
      <c r="A975" s="43">
        <v>930</v>
      </c>
      <c r="B975" s="74">
        <v>46269</v>
      </c>
      <c r="C975" s="30" t="s">
        <v>1574</v>
      </c>
      <c r="D975" s="30" t="s">
        <v>1575</v>
      </c>
      <c r="E975" s="75">
        <v>82</v>
      </c>
      <c r="F975" s="30" t="s">
        <v>70</v>
      </c>
      <c r="G975" s="30" t="s">
        <v>71</v>
      </c>
      <c r="H975" s="75">
        <v>2</v>
      </c>
    </row>
    <row r="976" spans="1:8">
      <c r="A976" s="43">
        <v>930</v>
      </c>
      <c r="B976" s="74">
        <v>46269</v>
      </c>
      <c r="C976" s="30" t="s">
        <v>1576</v>
      </c>
      <c r="D976" s="30" t="s">
        <v>1577</v>
      </c>
      <c r="E976" s="75">
        <v>8</v>
      </c>
      <c r="F976" s="30" t="s">
        <v>53</v>
      </c>
      <c r="G976" s="30" t="s">
        <v>54</v>
      </c>
      <c r="H976" s="75">
        <v>1</v>
      </c>
    </row>
    <row r="977" spans="1:8">
      <c r="A977" s="43">
        <v>930</v>
      </c>
      <c r="B977" s="74">
        <v>46269</v>
      </c>
      <c r="C977" s="30" t="s">
        <v>1578</v>
      </c>
      <c r="D977" s="30" t="s">
        <v>1579</v>
      </c>
      <c r="E977" s="75">
        <v>5</v>
      </c>
      <c r="F977" s="30" t="s">
        <v>76</v>
      </c>
      <c r="G977" s="30" t="s">
        <v>77</v>
      </c>
      <c r="H977" s="75">
        <v>1</v>
      </c>
    </row>
    <row r="978" spans="1:8">
      <c r="A978" s="43">
        <v>930</v>
      </c>
      <c r="B978" s="74">
        <v>46269</v>
      </c>
      <c r="C978" s="30" t="s">
        <v>1582</v>
      </c>
      <c r="D978" s="30" t="s">
        <v>1583</v>
      </c>
      <c r="E978" s="75">
        <v>13</v>
      </c>
      <c r="F978" s="30" t="s">
        <v>53</v>
      </c>
      <c r="G978" s="30" t="s">
        <v>54</v>
      </c>
      <c r="H978" s="75">
        <v>1</v>
      </c>
    </row>
    <row r="979" spans="1:8">
      <c r="A979" s="43">
        <v>930</v>
      </c>
      <c r="B979" s="74">
        <v>46269</v>
      </c>
      <c r="C979" s="30" t="s">
        <v>1584</v>
      </c>
      <c r="D979" s="30" t="s">
        <v>1585</v>
      </c>
      <c r="E979" s="75">
        <v>68</v>
      </c>
      <c r="F979" s="30" t="s">
        <v>53</v>
      </c>
      <c r="G979" s="30" t="s">
        <v>54</v>
      </c>
      <c r="H979" s="75">
        <v>1</v>
      </c>
    </row>
    <row r="980" spans="1:8">
      <c r="A980" s="43">
        <v>930</v>
      </c>
      <c r="B980" s="74">
        <v>46269</v>
      </c>
      <c r="C980" s="30" t="s">
        <v>1588</v>
      </c>
      <c r="D980" s="30" t="s">
        <v>1589</v>
      </c>
      <c r="E980" s="75">
        <v>80</v>
      </c>
      <c r="F980" s="30" t="s">
        <v>53</v>
      </c>
      <c r="G980" s="30" t="s">
        <v>54</v>
      </c>
      <c r="H980" s="75">
        <v>1</v>
      </c>
    </row>
    <row r="981" spans="1:8">
      <c r="A981" s="43">
        <v>930</v>
      </c>
      <c r="B981" s="74">
        <v>46269</v>
      </c>
      <c r="C981" s="30" t="s">
        <v>1590</v>
      </c>
      <c r="D981" s="30" t="s">
        <v>1591</v>
      </c>
      <c r="E981" s="75">
        <v>92</v>
      </c>
      <c r="F981" s="30" t="s">
        <v>53</v>
      </c>
      <c r="G981" s="30" t="s">
        <v>54</v>
      </c>
      <c r="H981" s="75">
        <v>1</v>
      </c>
    </row>
    <row r="982" spans="1:8">
      <c r="A982" s="43">
        <v>930</v>
      </c>
      <c r="B982" s="74">
        <v>46269</v>
      </c>
      <c r="C982" s="30" t="s">
        <v>1592</v>
      </c>
      <c r="D982" s="30" t="s">
        <v>1593</v>
      </c>
      <c r="E982" s="75">
        <v>200</v>
      </c>
      <c r="F982" s="30" t="s">
        <v>80</v>
      </c>
      <c r="G982" s="30" t="s">
        <v>81</v>
      </c>
      <c r="H982" s="75">
        <v>1</v>
      </c>
    </row>
    <row r="983" spans="1:8">
      <c r="A983" s="43">
        <v>930</v>
      </c>
      <c r="B983" s="74">
        <v>46269</v>
      </c>
      <c r="C983" s="30" t="s">
        <v>1596</v>
      </c>
      <c r="D983" s="30" t="s">
        <v>1597</v>
      </c>
      <c r="E983" s="75">
        <v>36</v>
      </c>
      <c r="F983" s="30" t="s">
        <v>68</v>
      </c>
      <c r="G983" s="30" t="s">
        <v>69</v>
      </c>
      <c r="H983" s="75">
        <v>1</v>
      </c>
    </row>
    <row r="984" spans="1:8">
      <c r="A984" s="43">
        <v>930</v>
      </c>
      <c r="B984" s="74">
        <v>46269</v>
      </c>
      <c r="C984" s="30" t="s">
        <v>1606</v>
      </c>
      <c r="D984" s="30" t="s">
        <v>1607</v>
      </c>
      <c r="E984" s="75">
        <v>3</v>
      </c>
      <c r="F984" s="30" t="s">
        <v>53</v>
      </c>
      <c r="G984" s="30" t="s">
        <v>54</v>
      </c>
      <c r="H984" s="75">
        <v>1</v>
      </c>
    </row>
    <row r="985" spans="1:8">
      <c r="A985" s="43">
        <v>930</v>
      </c>
      <c r="B985" s="74">
        <v>46269</v>
      </c>
      <c r="C985" s="30" t="s">
        <v>1608</v>
      </c>
      <c r="D985" s="30" t="s">
        <v>1609</v>
      </c>
      <c r="E985" s="75">
        <v>65</v>
      </c>
      <c r="F985" s="30" t="s">
        <v>53</v>
      </c>
      <c r="G985" s="30" t="s">
        <v>54</v>
      </c>
      <c r="H985" s="75">
        <v>1</v>
      </c>
    </row>
    <row r="986" spans="1:8">
      <c r="A986" s="43">
        <v>930</v>
      </c>
      <c r="B986" s="74">
        <v>46269</v>
      </c>
      <c r="C986" s="30" t="s">
        <v>1610</v>
      </c>
      <c r="D986" s="30" t="s">
        <v>1611</v>
      </c>
      <c r="E986" s="75">
        <v>93</v>
      </c>
      <c r="F986" s="30" t="s">
        <v>53</v>
      </c>
      <c r="G986" s="30" t="s">
        <v>54</v>
      </c>
      <c r="H986" s="75">
        <v>1</v>
      </c>
    </row>
    <row r="987" spans="1:8">
      <c r="A987" s="43">
        <v>930</v>
      </c>
      <c r="B987" s="74">
        <v>46269</v>
      </c>
      <c r="C987" s="30" t="s">
        <v>1612</v>
      </c>
      <c r="D987" s="30" t="s">
        <v>1613</v>
      </c>
      <c r="E987" s="75">
        <v>109</v>
      </c>
      <c r="F987" s="30" t="s">
        <v>76</v>
      </c>
      <c r="G987" s="30" t="s">
        <v>77</v>
      </c>
      <c r="H987" s="75">
        <v>1</v>
      </c>
    </row>
    <row r="988" spans="1:8">
      <c r="A988" s="43">
        <v>930</v>
      </c>
      <c r="B988" s="74">
        <v>46269</v>
      </c>
      <c r="C988" s="30" t="s">
        <v>1616</v>
      </c>
      <c r="D988" s="30" t="s">
        <v>1617</v>
      </c>
      <c r="E988" s="75">
        <v>97</v>
      </c>
      <c r="F988" s="30" t="s">
        <v>53</v>
      </c>
      <c r="G988" s="30" t="s">
        <v>54</v>
      </c>
      <c r="H988" s="75">
        <v>1</v>
      </c>
    </row>
    <row r="989" spans="1:8">
      <c r="A989" s="43">
        <v>930</v>
      </c>
      <c r="B989" s="74">
        <v>46269</v>
      </c>
      <c r="C989" s="30" t="s">
        <v>1620</v>
      </c>
      <c r="D989" s="30" t="s">
        <v>1621</v>
      </c>
      <c r="E989" s="75">
        <v>71</v>
      </c>
      <c r="F989" s="30" t="s">
        <v>53</v>
      </c>
      <c r="G989" s="30" t="s">
        <v>54</v>
      </c>
      <c r="H989" s="75">
        <v>1</v>
      </c>
    </row>
    <row r="990" spans="1:8">
      <c r="A990" s="43">
        <v>930</v>
      </c>
      <c r="B990" s="74">
        <v>46269</v>
      </c>
      <c r="C990" s="30" t="s">
        <v>1624</v>
      </c>
      <c r="D990" s="30" t="s">
        <v>1625</v>
      </c>
      <c r="E990" s="75">
        <v>81</v>
      </c>
      <c r="F990" s="30" t="s">
        <v>53</v>
      </c>
      <c r="G990" s="30" t="s">
        <v>54</v>
      </c>
      <c r="H990" s="75">
        <v>1</v>
      </c>
    </row>
    <row r="991" spans="1:8">
      <c r="A991" s="43">
        <v>930</v>
      </c>
      <c r="B991" s="74">
        <v>46269</v>
      </c>
      <c r="C991" s="30" t="s">
        <v>1632</v>
      </c>
      <c r="D991" s="30" t="s">
        <v>1633</v>
      </c>
      <c r="E991" s="75">
        <v>33</v>
      </c>
      <c r="F991" s="30" t="s">
        <v>53</v>
      </c>
      <c r="G991" s="30" t="s">
        <v>54</v>
      </c>
      <c r="H991" s="75">
        <v>1</v>
      </c>
    </row>
    <row r="992" spans="1:8">
      <c r="A992" s="43">
        <v>930</v>
      </c>
      <c r="B992" s="74">
        <v>46269</v>
      </c>
      <c r="C992" s="30" t="s">
        <v>1784</v>
      </c>
      <c r="D992" s="30" t="s">
        <v>1785</v>
      </c>
      <c r="E992" s="75">
        <v>8</v>
      </c>
      <c r="F992" s="30" t="s">
        <v>68</v>
      </c>
      <c r="G992" s="30" t="s">
        <v>69</v>
      </c>
      <c r="H992" s="75">
        <v>1</v>
      </c>
    </row>
    <row r="993" spans="1:8">
      <c r="A993" s="43">
        <v>930</v>
      </c>
      <c r="B993" s="74">
        <v>46269</v>
      </c>
      <c r="C993" s="30" t="s">
        <v>4994</v>
      </c>
      <c r="D993" s="30" t="s">
        <v>4995</v>
      </c>
      <c r="E993" s="75">
        <v>1</v>
      </c>
      <c r="F993" s="30" t="s">
        <v>68</v>
      </c>
      <c r="G993" s="30" t="s">
        <v>69</v>
      </c>
      <c r="H993" s="75">
        <v>1</v>
      </c>
    </row>
    <row r="994" spans="1:8">
      <c r="A994" s="43">
        <v>930</v>
      </c>
      <c r="B994" s="74">
        <v>46269</v>
      </c>
      <c r="C994" s="30" t="s">
        <v>1636</v>
      </c>
      <c r="D994" s="30" t="s">
        <v>1637</v>
      </c>
      <c r="E994" s="75">
        <v>97</v>
      </c>
      <c r="F994" s="30" t="s">
        <v>80</v>
      </c>
      <c r="G994" s="30" t="s">
        <v>81</v>
      </c>
      <c r="H994" s="75">
        <v>1</v>
      </c>
    </row>
    <row r="995" spans="1:8">
      <c r="A995" s="43">
        <v>930</v>
      </c>
      <c r="B995" s="74">
        <v>46269</v>
      </c>
      <c r="C995" s="30" t="s">
        <v>1640</v>
      </c>
      <c r="D995" s="30" t="s">
        <v>1641</v>
      </c>
      <c r="E995" s="75">
        <v>53</v>
      </c>
      <c r="F995" s="30" t="s">
        <v>68</v>
      </c>
      <c r="G995" s="30" t="s">
        <v>69</v>
      </c>
      <c r="H995" s="75">
        <v>1</v>
      </c>
    </row>
    <row r="996" spans="1:8">
      <c r="A996" s="43">
        <v>930</v>
      </c>
      <c r="B996" s="74">
        <v>46269</v>
      </c>
      <c r="C996" s="30" t="s">
        <v>1642</v>
      </c>
      <c r="D996" s="30" t="s">
        <v>1643</v>
      </c>
      <c r="E996" s="75">
        <v>117</v>
      </c>
      <c r="F996" s="30" t="s">
        <v>53</v>
      </c>
      <c r="G996" s="30" t="s">
        <v>54</v>
      </c>
      <c r="H996" s="75">
        <v>1</v>
      </c>
    </row>
    <row r="997" spans="1:8">
      <c r="A997" s="43">
        <v>930</v>
      </c>
      <c r="B997" s="74">
        <v>46269</v>
      </c>
      <c r="C997" s="30" t="s">
        <v>1644</v>
      </c>
      <c r="D997" s="30" t="s">
        <v>1645</v>
      </c>
      <c r="E997" s="75">
        <v>29</v>
      </c>
      <c r="F997" s="30" t="s">
        <v>68</v>
      </c>
      <c r="G997" s="30" t="s">
        <v>69</v>
      </c>
      <c r="H997" s="75">
        <v>1</v>
      </c>
    </row>
    <row r="998" spans="1:8">
      <c r="A998" s="43">
        <v>930</v>
      </c>
      <c r="B998" s="74">
        <v>46269</v>
      </c>
      <c r="C998" s="30" t="s">
        <v>1786</v>
      </c>
      <c r="D998" s="30" t="s">
        <v>1787</v>
      </c>
      <c r="E998" s="75">
        <v>29</v>
      </c>
      <c r="F998" s="30" t="s">
        <v>53</v>
      </c>
      <c r="G998" s="30" t="s">
        <v>54</v>
      </c>
      <c r="H998" s="75">
        <v>1</v>
      </c>
    </row>
    <row r="999" spans="1:8">
      <c r="A999" s="43">
        <v>930</v>
      </c>
      <c r="B999" s="74">
        <v>46269</v>
      </c>
      <c r="C999" s="30" t="s">
        <v>1646</v>
      </c>
      <c r="D999" s="30" t="s">
        <v>1647</v>
      </c>
      <c r="E999" s="75">
        <v>109</v>
      </c>
      <c r="F999" s="30" t="s">
        <v>53</v>
      </c>
      <c r="G999" s="30" t="s">
        <v>54</v>
      </c>
      <c r="H999" s="75">
        <v>1</v>
      </c>
    </row>
    <row r="1000" spans="1:8">
      <c r="A1000" s="43">
        <v>930</v>
      </c>
      <c r="B1000" s="74">
        <v>46269</v>
      </c>
      <c r="C1000" s="30" t="s">
        <v>1648</v>
      </c>
      <c r="D1000" s="30" t="s">
        <v>1649</v>
      </c>
      <c r="E1000" s="75">
        <v>13</v>
      </c>
      <c r="F1000" s="30" t="s">
        <v>53</v>
      </c>
      <c r="G1000" s="30" t="s">
        <v>54</v>
      </c>
      <c r="H1000" s="75">
        <v>1</v>
      </c>
    </row>
    <row r="1001" spans="1:8">
      <c r="A1001" s="43">
        <v>930</v>
      </c>
      <c r="B1001" s="74">
        <v>46269</v>
      </c>
      <c r="C1001" s="30" t="s">
        <v>1650</v>
      </c>
      <c r="D1001" s="30" t="s">
        <v>1651</v>
      </c>
      <c r="E1001" s="75">
        <v>16</v>
      </c>
      <c r="F1001" s="30" t="s">
        <v>70</v>
      </c>
      <c r="G1001" s="30" t="s">
        <v>71</v>
      </c>
      <c r="H1001" s="75">
        <v>2</v>
      </c>
    </row>
    <row r="1002" spans="1:8">
      <c r="A1002" s="43">
        <v>930</v>
      </c>
      <c r="B1002" s="74">
        <v>46269</v>
      </c>
      <c r="C1002" s="30" t="s">
        <v>1654</v>
      </c>
      <c r="D1002" s="30" t="s">
        <v>1655</v>
      </c>
      <c r="E1002" s="75">
        <v>58</v>
      </c>
      <c r="F1002" s="30" t="s">
        <v>53</v>
      </c>
      <c r="G1002" s="30" t="s">
        <v>54</v>
      </c>
      <c r="H1002" s="75">
        <v>1</v>
      </c>
    </row>
    <row r="1003" spans="1:8">
      <c r="A1003" s="43">
        <v>930</v>
      </c>
      <c r="B1003" s="74">
        <v>46269</v>
      </c>
      <c r="C1003" s="30" t="s">
        <v>1660</v>
      </c>
      <c r="D1003" s="30" t="s">
        <v>1661</v>
      </c>
      <c r="E1003" s="75">
        <v>82</v>
      </c>
      <c r="F1003" s="30" t="s">
        <v>53</v>
      </c>
      <c r="G1003" s="30" t="s">
        <v>54</v>
      </c>
      <c r="H1003" s="75">
        <v>1</v>
      </c>
    </row>
    <row r="1004" spans="1:8">
      <c r="A1004" s="43">
        <v>930</v>
      </c>
      <c r="B1004" s="74">
        <v>46269</v>
      </c>
      <c r="C1004" s="30" t="s">
        <v>1662</v>
      </c>
      <c r="D1004" s="30" t="s">
        <v>1663</v>
      </c>
      <c r="E1004" s="75">
        <v>40</v>
      </c>
      <c r="F1004" s="30" t="s">
        <v>53</v>
      </c>
      <c r="G1004" s="30" t="s">
        <v>54</v>
      </c>
      <c r="H1004" s="75">
        <v>1</v>
      </c>
    </row>
    <row r="1005" spans="1:8">
      <c r="A1005" s="43">
        <v>930</v>
      </c>
      <c r="B1005" s="74">
        <v>46269</v>
      </c>
      <c r="C1005" s="30" t="s">
        <v>1664</v>
      </c>
      <c r="D1005" s="30" t="s">
        <v>1665</v>
      </c>
      <c r="E1005" s="75">
        <v>20</v>
      </c>
      <c r="F1005" s="30" t="s">
        <v>53</v>
      </c>
      <c r="G1005" s="30" t="s">
        <v>54</v>
      </c>
      <c r="H1005" s="75">
        <v>1</v>
      </c>
    </row>
    <row r="1006" spans="1:8">
      <c r="A1006" s="43">
        <v>930</v>
      </c>
      <c r="B1006" s="74">
        <v>46269</v>
      </c>
      <c r="C1006" s="30" t="s">
        <v>1672</v>
      </c>
      <c r="D1006" s="30" t="s">
        <v>1673</v>
      </c>
      <c r="E1006" s="75">
        <v>115</v>
      </c>
      <c r="F1006" s="30" t="s">
        <v>53</v>
      </c>
      <c r="G1006" s="30" t="s">
        <v>54</v>
      </c>
      <c r="H1006" s="75">
        <v>1</v>
      </c>
    </row>
    <row r="1007" spans="1:8">
      <c r="A1007" s="43">
        <v>930</v>
      </c>
      <c r="B1007" s="74">
        <v>46269</v>
      </c>
      <c r="C1007" s="30" t="s">
        <v>1788</v>
      </c>
      <c r="D1007" s="30" t="s">
        <v>1789</v>
      </c>
      <c r="E1007" s="75">
        <v>40</v>
      </c>
      <c r="F1007" s="30" t="s">
        <v>53</v>
      </c>
      <c r="G1007" s="30" t="s">
        <v>54</v>
      </c>
      <c r="H1007" s="75">
        <v>1</v>
      </c>
    </row>
    <row r="1008" spans="1:8">
      <c r="A1008" s="43">
        <v>930</v>
      </c>
      <c r="B1008" s="74">
        <v>46269</v>
      </c>
      <c r="C1008" s="30" t="s">
        <v>4988</v>
      </c>
      <c r="D1008" s="30" t="s">
        <v>4989</v>
      </c>
      <c r="E1008" s="75">
        <v>385</v>
      </c>
      <c r="F1008" s="30" t="s">
        <v>80</v>
      </c>
      <c r="G1008" s="30" t="s">
        <v>81</v>
      </c>
      <c r="H1008" s="75">
        <v>1</v>
      </c>
    </row>
    <row r="1009" spans="1:8">
      <c r="A1009" s="43">
        <v>930</v>
      </c>
      <c r="B1009" s="74">
        <v>46269</v>
      </c>
      <c r="C1009" s="30" t="s">
        <v>1674</v>
      </c>
      <c r="D1009" s="30" t="s">
        <v>1675</v>
      </c>
      <c r="E1009" s="75">
        <v>62</v>
      </c>
      <c r="F1009" s="30" t="s">
        <v>53</v>
      </c>
      <c r="G1009" s="30" t="s">
        <v>54</v>
      </c>
      <c r="H1009" s="75">
        <v>1</v>
      </c>
    </row>
    <row r="1010" spans="1:8">
      <c r="A1010" s="43">
        <v>930</v>
      </c>
      <c r="B1010" s="74">
        <v>46269</v>
      </c>
      <c r="C1010" s="30" t="s">
        <v>1678</v>
      </c>
      <c r="D1010" s="30" t="s">
        <v>1679</v>
      </c>
      <c r="E1010" s="75">
        <v>57</v>
      </c>
      <c r="F1010" s="30" t="s">
        <v>78</v>
      </c>
      <c r="G1010" s="30" t="s">
        <v>79</v>
      </c>
      <c r="H1010" s="75">
        <v>2</v>
      </c>
    </row>
    <row r="1011" spans="1:8">
      <c r="A1011" s="43">
        <v>930</v>
      </c>
      <c r="B1011" s="74">
        <v>46269</v>
      </c>
      <c r="C1011" s="30" t="s">
        <v>4984</v>
      </c>
      <c r="D1011" s="30" t="s">
        <v>4985</v>
      </c>
      <c r="E1011" s="75">
        <v>43</v>
      </c>
      <c r="F1011" s="30" t="s">
        <v>80</v>
      </c>
      <c r="G1011" s="30" t="s">
        <v>81</v>
      </c>
      <c r="H1011" s="75">
        <v>1</v>
      </c>
    </row>
    <row r="1012" spans="1:8">
      <c r="A1012" s="43">
        <v>930</v>
      </c>
      <c r="B1012" s="74">
        <v>46269</v>
      </c>
      <c r="C1012" s="30" t="s">
        <v>1682</v>
      </c>
      <c r="D1012" s="30" t="s">
        <v>1683</v>
      </c>
      <c r="E1012" s="75">
        <v>27</v>
      </c>
      <c r="F1012" s="30" t="s">
        <v>53</v>
      </c>
      <c r="G1012" s="30" t="s">
        <v>54</v>
      </c>
      <c r="H1012" s="75">
        <v>1</v>
      </c>
    </row>
    <row r="1013" spans="1:8">
      <c r="A1013" s="43">
        <v>930</v>
      </c>
      <c r="B1013" s="74">
        <v>46269</v>
      </c>
      <c r="C1013" s="30" t="s">
        <v>1686</v>
      </c>
      <c r="D1013" s="30" t="s">
        <v>1687</v>
      </c>
      <c r="E1013" s="75">
        <v>58</v>
      </c>
      <c r="F1013" s="30" t="s">
        <v>53</v>
      </c>
      <c r="G1013" s="30" t="s">
        <v>54</v>
      </c>
      <c r="H1013" s="75">
        <v>1</v>
      </c>
    </row>
    <row r="1014" spans="1:8">
      <c r="A1014" s="43">
        <v>930</v>
      </c>
      <c r="B1014" s="74">
        <v>46269</v>
      </c>
      <c r="C1014" s="30" t="s">
        <v>4986</v>
      </c>
      <c r="D1014" s="30" t="s">
        <v>4987</v>
      </c>
      <c r="E1014" s="75">
        <v>110</v>
      </c>
      <c r="F1014" s="30" t="s">
        <v>53</v>
      </c>
      <c r="G1014" s="30" t="s">
        <v>54</v>
      </c>
      <c r="H1014" s="75">
        <v>1</v>
      </c>
    </row>
    <row r="1015" spans="1:8">
      <c r="A1015" s="43">
        <v>930</v>
      </c>
      <c r="B1015" s="74">
        <v>46269</v>
      </c>
      <c r="C1015" s="30" t="s">
        <v>1794</v>
      </c>
      <c r="D1015" s="30" t="s">
        <v>1795</v>
      </c>
      <c r="E1015" s="75">
        <v>68</v>
      </c>
      <c r="F1015" s="30" t="s">
        <v>53</v>
      </c>
      <c r="G1015" s="30" t="s">
        <v>54</v>
      </c>
      <c r="H1015" s="75">
        <v>1</v>
      </c>
    </row>
    <row r="1016" spans="1:8">
      <c r="A1016" s="43">
        <v>930</v>
      </c>
      <c r="B1016" s="74">
        <v>46269</v>
      </c>
      <c r="C1016" s="30" t="s">
        <v>1688</v>
      </c>
      <c r="D1016" s="30" t="s">
        <v>1689</v>
      </c>
      <c r="E1016" s="75">
        <v>138</v>
      </c>
      <c r="F1016" s="30" t="s">
        <v>80</v>
      </c>
      <c r="G1016" s="30" t="s">
        <v>81</v>
      </c>
      <c r="H1016" s="75">
        <v>1</v>
      </c>
    </row>
    <row r="1017" spans="1:8">
      <c r="A1017" s="43">
        <v>930</v>
      </c>
      <c r="B1017" s="74">
        <v>46269</v>
      </c>
      <c r="C1017" s="30" t="s">
        <v>1690</v>
      </c>
      <c r="D1017" s="30" t="s">
        <v>1691</v>
      </c>
      <c r="E1017" s="75">
        <v>217</v>
      </c>
      <c r="F1017" s="30" t="s">
        <v>80</v>
      </c>
      <c r="G1017" s="30" t="s">
        <v>81</v>
      </c>
      <c r="H1017" s="75">
        <v>1</v>
      </c>
    </row>
    <row r="1018" spans="1:8">
      <c r="A1018" s="43">
        <v>930</v>
      </c>
      <c r="B1018" s="74">
        <v>46269</v>
      </c>
      <c r="C1018" s="30" t="s">
        <v>1694</v>
      </c>
      <c r="D1018" s="30" t="s">
        <v>1695</v>
      </c>
      <c r="E1018" s="75">
        <v>77</v>
      </c>
      <c r="F1018" s="30" t="s">
        <v>70</v>
      </c>
      <c r="G1018" s="30" t="s">
        <v>71</v>
      </c>
      <c r="H1018" s="75">
        <v>2</v>
      </c>
    </row>
    <row r="1019" spans="1:8">
      <c r="A1019" s="43">
        <v>930</v>
      </c>
      <c r="B1019" s="74">
        <v>46269</v>
      </c>
      <c r="C1019" s="30" t="s">
        <v>1696</v>
      </c>
      <c r="D1019" s="30" t="s">
        <v>1697</v>
      </c>
      <c r="E1019" s="75">
        <v>191</v>
      </c>
      <c r="F1019" s="30" t="s">
        <v>80</v>
      </c>
      <c r="G1019" s="30" t="s">
        <v>81</v>
      </c>
      <c r="H1019" s="75">
        <v>1</v>
      </c>
    </row>
    <row r="1020" spans="1:8">
      <c r="A1020" s="43">
        <v>930</v>
      </c>
      <c r="B1020" s="74">
        <v>46269</v>
      </c>
      <c r="C1020" s="30" t="s">
        <v>1698</v>
      </c>
      <c r="D1020" s="30" t="s">
        <v>1699</v>
      </c>
      <c r="E1020" s="75">
        <v>3</v>
      </c>
      <c r="F1020" s="30" t="s">
        <v>76</v>
      </c>
      <c r="G1020" s="30" t="s">
        <v>77</v>
      </c>
      <c r="H1020" s="75">
        <v>1</v>
      </c>
    </row>
    <row r="1021" spans="1:8">
      <c r="A1021" s="43">
        <v>930</v>
      </c>
      <c r="B1021" s="74">
        <v>46269</v>
      </c>
      <c r="C1021" s="30" t="s">
        <v>1702</v>
      </c>
      <c r="D1021" s="30" t="s">
        <v>1703</v>
      </c>
      <c r="E1021" s="75">
        <v>149</v>
      </c>
      <c r="F1021" s="30" t="s">
        <v>70</v>
      </c>
      <c r="G1021" s="30" t="s">
        <v>71</v>
      </c>
      <c r="H1021" s="75">
        <v>2</v>
      </c>
    </row>
    <row r="1022" spans="1:8">
      <c r="A1022" s="43">
        <v>930</v>
      </c>
      <c r="B1022" s="74">
        <v>46268</v>
      </c>
      <c r="C1022" s="30" t="s">
        <v>3919</v>
      </c>
      <c r="D1022" s="30" t="s">
        <v>3920</v>
      </c>
      <c r="E1022" s="75">
        <v>145</v>
      </c>
      <c r="F1022" s="30" t="s">
        <v>53</v>
      </c>
      <c r="G1022" s="30" t="s">
        <v>54</v>
      </c>
      <c r="H1022" s="75">
        <v>1</v>
      </c>
    </row>
    <row r="1023" spans="1:8">
      <c r="A1023" s="43">
        <v>930</v>
      </c>
      <c r="B1023" s="74">
        <v>46268</v>
      </c>
      <c r="C1023" s="30" t="s">
        <v>3923</v>
      </c>
      <c r="D1023" s="30" t="s">
        <v>3924</v>
      </c>
      <c r="E1023" s="75">
        <v>86</v>
      </c>
      <c r="F1023" s="30" t="s">
        <v>53</v>
      </c>
      <c r="G1023" s="30" t="s">
        <v>54</v>
      </c>
      <c r="H1023" s="75">
        <v>1</v>
      </c>
    </row>
    <row r="1024" spans="1:8">
      <c r="A1024" s="43">
        <v>930</v>
      </c>
      <c r="B1024" s="74">
        <v>46268</v>
      </c>
      <c r="C1024" s="30" t="s">
        <v>4137</v>
      </c>
      <c r="D1024" s="30" t="s">
        <v>4138</v>
      </c>
      <c r="E1024" s="75">
        <v>160</v>
      </c>
      <c r="F1024" s="30" t="s">
        <v>70</v>
      </c>
      <c r="G1024" s="30" t="s">
        <v>71</v>
      </c>
      <c r="H1024" s="75">
        <v>2</v>
      </c>
    </row>
    <row r="1025" spans="1:8">
      <c r="A1025" s="43">
        <v>930</v>
      </c>
      <c r="B1025" s="74">
        <v>46268</v>
      </c>
      <c r="C1025" s="30" t="s">
        <v>4147</v>
      </c>
      <c r="D1025" s="30" t="s">
        <v>4148</v>
      </c>
      <c r="E1025" s="75">
        <v>108</v>
      </c>
      <c r="F1025" s="30" t="s">
        <v>70</v>
      </c>
      <c r="G1025" s="30" t="s">
        <v>71</v>
      </c>
      <c r="H1025" s="75">
        <v>2</v>
      </c>
    </row>
    <row r="1026" spans="1:8">
      <c r="A1026" s="43">
        <v>930</v>
      </c>
      <c r="B1026" s="74">
        <v>46268</v>
      </c>
      <c r="C1026" s="30" t="s">
        <v>4153</v>
      </c>
      <c r="D1026" s="30" t="s">
        <v>4154</v>
      </c>
      <c r="E1026" s="75">
        <v>30</v>
      </c>
      <c r="F1026" s="30" t="s">
        <v>68</v>
      </c>
      <c r="G1026" s="30" t="s">
        <v>69</v>
      </c>
      <c r="H1026" s="75">
        <v>1</v>
      </c>
    </row>
    <row r="1027" spans="1:8">
      <c r="A1027" s="43">
        <v>930</v>
      </c>
      <c r="B1027" s="74">
        <v>46268</v>
      </c>
      <c r="C1027" s="30" t="s">
        <v>4185</v>
      </c>
      <c r="D1027" s="30" t="s">
        <v>4186</v>
      </c>
      <c r="E1027" s="75">
        <v>46</v>
      </c>
      <c r="F1027" s="30" t="s">
        <v>53</v>
      </c>
      <c r="G1027" s="30" t="s">
        <v>54</v>
      </c>
      <c r="H1027" s="75">
        <v>1</v>
      </c>
    </row>
    <row r="1028" spans="1:8">
      <c r="A1028" s="43">
        <v>930</v>
      </c>
      <c r="B1028" s="74">
        <v>46268</v>
      </c>
      <c r="C1028" s="30" t="s">
        <v>4187</v>
      </c>
      <c r="D1028" s="30" t="s">
        <v>4188</v>
      </c>
      <c r="E1028" s="75">
        <v>28</v>
      </c>
      <c r="F1028" s="30" t="s">
        <v>53</v>
      </c>
      <c r="G1028" s="30" t="s">
        <v>54</v>
      </c>
      <c r="H1028" s="75">
        <v>1</v>
      </c>
    </row>
    <row r="1029" spans="1:8">
      <c r="A1029" s="43">
        <v>930</v>
      </c>
      <c r="B1029" s="74">
        <v>46268</v>
      </c>
      <c r="C1029" s="30" t="s">
        <v>1350</v>
      </c>
      <c r="D1029" s="30" t="s">
        <v>1351</v>
      </c>
      <c r="E1029" s="75">
        <v>100</v>
      </c>
      <c r="F1029" s="30" t="s">
        <v>80</v>
      </c>
      <c r="G1029" s="30" t="s">
        <v>81</v>
      </c>
      <c r="H1029" s="75">
        <v>1</v>
      </c>
    </row>
    <row r="1030" spans="1:8">
      <c r="A1030" s="43">
        <v>930</v>
      </c>
      <c r="B1030" s="74">
        <v>46268</v>
      </c>
      <c r="C1030" s="30" t="s">
        <v>1352</v>
      </c>
      <c r="D1030" s="30" t="s">
        <v>1353</v>
      </c>
      <c r="E1030" s="75">
        <v>58</v>
      </c>
      <c r="F1030" s="30" t="s">
        <v>70</v>
      </c>
      <c r="G1030" s="30" t="s">
        <v>71</v>
      </c>
      <c r="H1030" s="75">
        <v>2</v>
      </c>
    </row>
    <row r="1031" spans="1:8">
      <c r="A1031" s="43">
        <v>930</v>
      </c>
      <c r="B1031" s="74">
        <v>46268</v>
      </c>
      <c r="C1031" s="30" t="s">
        <v>1354</v>
      </c>
      <c r="D1031" s="30" t="s">
        <v>1355</v>
      </c>
      <c r="E1031" s="75">
        <v>19</v>
      </c>
      <c r="F1031" s="30" t="s">
        <v>70</v>
      </c>
      <c r="G1031" s="30" t="s">
        <v>71</v>
      </c>
      <c r="H1031" s="75">
        <v>2</v>
      </c>
    </row>
    <row r="1032" spans="1:8">
      <c r="A1032" s="43">
        <v>930</v>
      </c>
      <c r="B1032" s="74">
        <v>46268</v>
      </c>
      <c r="C1032" s="30" t="s">
        <v>1356</v>
      </c>
      <c r="D1032" s="30" t="s">
        <v>1357</v>
      </c>
      <c r="E1032" s="75">
        <v>40</v>
      </c>
      <c r="F1032" s="30" t="s">
        <v>80</v>
      </c>
      <c r="G1032" s="30" t="s">
        <v>81</v>
      </c>
      <c r="H1032" s="75">
        <v>1</v>
      </c>
    </row>
    <row r="1033" spans="1:8">
      <c r="A1033" s="43">
        <v>930</v>
      </c>
      <c r="B1033" s="74">
        <v>46268</v>
      </c>
      <c r="C1033" s="30" t="s">
        <v>1358</v>
      </c>
      <c r="D1033" s="30" t="s">
        <v>1359</v>
      </c>
      <c r="E1033" s="75">
        <v>87</v>
      </c>
      <c r="F1033" s="30" t="s">
        <v>68</v>
      </c>
      <c r="G1033" s="30" t="s">
        <v>69</v>
      </c>
      <c r="H1033" s="75">
        <v>1</v>
      </c>
    </row>
    <row r="1034" spans="1:8">
      <c r="A1034" s="43">
        <v>930</v>
      </c>
      <c r="B1034" s="74">
        <v>46268</v>
      </c>
      <c r="C1034" s="30" t="s">
        <v>1360</v>
      </c>
      <c r="D1034" s="30" t="s">
        <v>1361</v>
      </c>
      <c r="E1034" s="75">
        <v>14</v>
      </c>
      <c r="F1034" s="30" t="s">
        <v>68</v>
      </c>
      <c r="G1034" s="30" t="s">
        <v>69</v>
      </c>
      <c r="H1034" s="75">
        <v>1</v>
      </c>
    </row>
    <row r="1035" spans="1:8">
      <c r="A1035" s="43">
        <v>930</v>
      </c>
      <c r="B1035" s="74">
        <v>46268</v>
      </c>
      <c r="C1035" s="30" t="s">
        <v>1362</v>
      </c>
      <c r="D1035" s="30" t="s">
        <v>1363</v>
      </c>
      <c r="E1035" s="75">
        <v>26</v>
      </c>
      <c r="F1035" s="30" t="s">
        <v>53</v>
      </c>
      <c r="G1035" s="30" t="s">
        <v>54</v>
      </c>
      <c r="H1035" s="75">
        <v>1</v>
      </c>
    </row>
    <row r="1036" spans="1:8">
      <c r="A1036" s="43">
        <v>930</v>
      </c>
      <c r="B1036" s="74">
        <v>46268</v>
      </c>
      <c r="C1036" s="30" t="s">
        <v>1364</v>
      </c>
      <c r="D1036" s="30" t="s">
        <v>1365</v>
      </c>
      <c r="E1036" s="75">
        <v>168</v>
      </c>
      <c r="F1036" s="30" t="s">
        <v>80</v>
      </c>
      <c r="G1036" s="30" t="s">
        <v>81</v>
      </c>
      <c r="H1036" s="75">
        <v>1</v>
      </c>
    </row>
    <row r="1037" spans="1:8">
      <c r="A1037" s="43">
        <v>930</v>
      </c>
      <c r="B1037" s="74">
        <v>46268</v>
      </c>
      <c r="C1037" s="30" t="s">
        <v>1366</v>
      </c>
      <c r="D1037" s="30" t="s">
        <v>1367</v>
      </c>
      <c r="E1037" s="75">
        <v>105</v>
      </c>
      <c r="F1037" s="30" t="s">
        <v>68</v>
      </c>
      <c r="G1037" s="30" t="s">
        <v>69</v>
      </c>
      <c r="H1037" s="75">
        <v>1</v>
      </c>
    </row>
    <row r="1038" spans="1:8">
      <c r="A1038" s="43">
        <v>930</v>
      </c>
      <c r="B1038" s="74">
        <v>46268</v>
      </c>
      <c r="C1038" s="30" t="s">
        <v>1382</v>
      </c>
      <c r="D1038" s="30" t="s">
        <v>1383</v>
      </c>
      <c r="E1038" s="75">
        <v>143</v>
      </c>
      <c r="F1038" s="30" t="s">
        <v>80</v>
      </c>
      <c r="G1038" s="30" t="s">
        <v>81</v>
      </c>
      <c r="H1038" s="75">
        <v>1</v>
      </c>
    </row>
    <row r="1039" spans="1:8">
      <c r="A1039" s="43">
        <v>930</v>
      </c>
      <c r="B1039" s="74">
        <v>46268</v>
      </c>
      <c r="C1039" s="30" t="s">
        <v>1384</v>
      </c>
      <c r="D1039" s="30" t="s">
        <v>1385</v>
      </c>
      <c r="E1039" s="75">
        <v>50</v>
      </c>
      <c r="F1039" s="30" t="s">
        <v>70</v>
      </c>
      <c r="G1039" s="30" t="s">
        <v>71</v>
      </c>
      <c r="H1039" s="75">
        <v>2</v>
      </c>
    </row>
    <row r="1040" spans="1:8">
      <c r="A1040" s="43">
        <v>930</v>
      </c>
      <c r="B1040" s="74">
        <v>46268</v>
      </c>
      <c r="C1040" s="30" t="s">
        <v>1386</v>
      </c>
      <c r="D1040" s="30" t="s">
        <v>1387</v>
      </c>
      <c r="E1040" s="75">
        <v>62</v>
      </c>
      <c r="F1040" s="30" t="s">
        <v>70</v>
      </c>
      <c r="G1040" s="30" t="s">
        <v>71</v>
      </c>
      <c r="H1040" s="75">
        <v>2</v>
      </c>
    </row>
    <row r="1041" spans="1:8">
      <c r="A1041" s="43">
        <v>930</v>
      </c>
      <c r="B1041" s="74">
        <v>46268</v>
      </c>
      <c r="C1041" s="30" t="s">
        <v>1388</v>
      </c>
      <c r="D1041" s="30" t="s">
        <v>1389</v>
      </c>
      <c r="E1041" s="75">
        <v>75</v>
      </c>
      <c r="F1041" s="30" t="s">
        <v>70</v>
      </c>
      <c r="G1041" s="30" t="s">
        <v>71</v>
      </c>
      <c r="H1041" s="75">
        <v>2</v>
      </c>
    </row>
    <row r="1042" spans="1:8">
      <c r="A1042" s="43">
        <v>930</v>
      </c>
      <c r="B1042" s="74">
        <v>46268</v>
      </c>
      <c r="C1042" s="30" t="s">
        <v>1390</v>
      </c>
      <c r="D1042" s="30" t="s">
        <v>1391</v>
      </c>
      <c r="E1042" s="75">
        <v>75</v>
      </c>
      <c r="F1042" s="30" t="s">
        <v>70</v>
      </c>
      <c r="G1042" s="30" t="s">
        <v>71</v>
      </c>
      <c r="H1042" s="75">
        <v>2</v>
      </c>
    </row>
    <row r="1043" spans="1:8">
      <c r="A1043" s="43">
        <v>930</v>
      </c>
      <c r="B1043" s="74">
        <v>46268</v>
      </c>
      <c r="C1043" s="30" t="s">
        <v>1396</v>
      </c>
      <c r="D1043" s="30" t="s">
        <v>1397</v>
      </c>
      <c r="E1043" s="75">
        <v>80</v>
      </c>
      <c r="F1043" s="30" t="s">
        <v>76</v>
      </c>
      <c r="G1043" s="30" t="s">
        <v>77</v>
      </c>
      <c r="H1043" s="75">
        <v>1</v>
      </c>
    </row>
    <row r="1044" spans="1:8">
      <c r="A1044" s="43">
        <v>930</v>
      </c>
      <c r="B1044" s="74">
        <v>46268</v>
      </c>
      <c r="C1044" s="30" t="s">
        <v>1400</v>
      </c>
      <c r="D1044" s="30" t="s">
        <v>1401</v>
      </c>
      <c r="E1044" s="75">
        <v>89</v>
      </c>
      <c r="F1044" s="30" t="s">
        <v>70</v>
      </c>
      <c r="G1044" s="30" t="s">
        <v>71</v>
      </c>
      <c r="H1044" s="75">
        <v>2</v>
      </c>
    </row>
    <row r="1045" spans="1:8">
      <c r="A1045" s="43">
        <v>930</v>
      </c>
      <c r="B1045" s="74">
        <v>46268</v>
      </c>
      <c r="C1045" s="30" t="s">
        <v>1402</v>
      </c>
      <c r="D1045" s="30" t="s">
        <v>1403</v>
      </c>
      <c r="E1045" s="75">
        <v>66</v>
      </c>
      <c r="F1045" s="30" t="s">
        <v>70</v>
      </c>
      <c r="G1045" s="30" t="s">
        <v>71</v>
      </c>
      <c r="H1045" s="75">
        <v>2</v>
      </c>
    </row>
    <row r="1046" spans="1:8">
      <c r="A1046" s="43">
        <v>930</v>
      </c>
      <c r="B1046" s="74">
        <v>46268</v>
      </c>
      <c r="C1046" s="30" t="s">
        <v>1406</v>
      </c>
      <c r="D1046" s="30" t="s">
        <v>1407</v>
      </c>
      <c r="E1046" s="75">
        <v>153</v>
      </c>
      <c r="F1046" s="30" t="s">
        <v>80</v>
      </c>
      <c r="G1046" s="30" t="s">
        <v>81</v>
      </c>
      <c r="H1046" s="75">
        <v>1</v>
      </c>
    </row>
    <row r="1047" spans="1:8">
      <c r="A1047" s="43">
        <v>930</v>
      </c>
      <c r="B1047" s="74">
        <v>46268</v>
      </c>
      <c r="C1047" s="30" t="s">
        <v>1408</v>
      </c>
      <c r="D1047" s="30" t="s">
        <v>1409</v>
      </c>
      <c r="E1047" s="75">
        <v>20</v>
      </c>
      <c r="F1047" s="30" t="s">
        <v>70</v>
      </c>
      <c r="G1047" s="30" t="s">
        <v>71</v>
      </c>
      <c r="H1047" s="75">
        <v>2</v>
      </c>
    </row>
    <row r="1048" spans="1:8">
      <c r="A1048" s="43">
        <v>930</v>
      </c>
      <c r="B1048" s="74">
        <v>46268</v>
      </c>
      <c r="C1048" s="30" t="s">
        <v>1412</v>
      </c>
      <c r="D1048" s="30" t="s">
        <v>1413</v>
      </c>
      <c r="E1048" s="75">
        <v>12</v>
      </c>
      <c r="F1048" s="30" t="s">
        <v>70</v>
      </c>
      <c r="G1048" s="30" t="s">
        <v>71</v>
      </c>
      <c r="H1048" s="75">
        <v>2</v>
      </c>
    </row>
    <row r="1049" spans="1:8">
      <c r="A1049" s="43">
        <v>930</v>
      </c>
      <c r="B1049" s="74">
        <v>46268</v>
      </c>
      <c r="C1049" s="30" t="s">
        <v>1414</v>
      </c>
      <c r="D1049" s="30" t="s">
        <v>1415</v>
      </c>
      <c r="E1049" s="75">
        <v>49</v>
      </c>
      <c r="F1049" s="30" t="s">
        <v>53</v>
      </c>
      <c r="G1049" s="30" t="s">
        <v>54</v>
      </c>
      <c r="H1049" s="75">
        <v>1</v>
      </c>
    </row>
    <row r="1050" spans="1:8">
      <c r="A1050" s="43">
        <v>930</v>
      </c>
      <c r="B1050" s="74">
        <v>46268</v>
      </c>
      <c r="C1050" s="30" t="s">
        <v>1416</v>
      </c>
      <c r="D1050" s="30" t="s">
        <v>1417</v>
      </c>
      <c r="E1050" s="75">
        <v>31</v>
      </c>
      <c r="F1050" s="30" t="s">
        <v>70</v>
      </c>
      <c r="G1050" s="30" t="s">
        <v>71</v>
      </c>
      <c r="H1050" s="75">
        <v>2</v>
      </c>
    </row>
    <row r="1051" spans="1:8">
      <c r="A1051" s="43">
        <v>930</v>
      </c>
      <c r="B1051" s="74">
        <v>46268</v>
      </c>
      <c r="C1051" s="30" t="s">
        <v>1424</v>
      </c>
      <c r="D1051" s="30" t="s">
        <v>1425</v>
      </c>
      <c r="E1051" s="75">
        <v>126</v>
      </c>
      <c r="F1051" s="30" t="s">
        <v>80</v>
      </c>
      <c r="G1051" s="30" t="s">
        <v>81</v>
      </c>
      <c r="H1051" s="75">
        <v>1</v>
      </c>
    </row>
    <row r="1052" spans="1:8">
      <c r="A1052" s="43">
        <v>930</v>
      </c>
      <c r="B1052" s="74">
        <v>46268</v>
      </c>
      <c r="C1052" s="30" t="s">
        <v>1752</v>
      </c>
      <c r="D1052" s="30" t="s">
        <v>1753</v>
      </c>
      <c r="E1052" s="75">
        <v>25</v>
      </c>
      <c r="F1052" s="30" t="s">
        <v>53</v>
      </c>
      <c r="G1052" s="30" t="s">
        <v>54</v>
      </c>
      <c r="H1052" s="75">
        <v>1</v>
      </c>
    </row>
    <row r="1053" spans="1:8">
      <c r="A1053" s="43">
        <v>930</v>
      </c>
      <c r="B1053" s="74">
        <v>46268</v>
      </c>
      <c r="C1053" s="30" t="s">
        <v>1426</v>
      </c>
      <c r="D1053" s="30" t="s">
        <v>1427</v>
      </c>
      <c r="E1053" s="75">
        <v>101</v>
      </c>
      <c r="F1053" s="30" t="s">
        <v>78</v>
      </c>
      <c r="G1053" s="30" t="s">
        <v>79</v>
      </c>
      <c r="H1053" s="75">
        <v>2</v>
      </c>
    </row>
    <row r="1054" spans="1:8">
      <c r="A1054" s="43">
        <v>930</v>
      </c>
      <c r="B1054" s="74">
        <v>46268</v>
      </c>
      <c r="C1054" s="30" t="s">
        <v>1428</v>
      </c>
      <c r="D1054" s="30" t="s">
        <v>1429</v>
      </c>
      <c r="E1054" s="75">
        <v>66</v>
      </c>
      <c r="F1054" s="30" t="s">
        <v>80</v>
      </c>
      <c r="G1054" s="30" t="s">
        <v>81</v>
      </c>
      <c r="H1054" s="75">
        <v>1</v>
      </c>
    </row>
    <row r="1055" spans="1:8">
      <c r="A1055" s="43">
        <v>930</v>
      </c>
      <c r="B1055" s="74">
        <v>46268</v>
      </c>
      <c r="C1055" s="30" t="s">
        <v>1438</v>
      </c>
      <c r="D1055" s="30" t="s">
        <v>1439</v>
      </c>
      <c r="E1055" s="75">
        <v>101</v>
      </c>
      <c r="F1055" s="30" t="s">
        <v>68</v>
      </c>
      <c r="G1055" s="30" t="s">
        <v>69</v>
      </c>
      <c r="H1055" s="75">
        <v>1</v>
      </c>
    </row>
    <row r="1056" spans="1:8">
      <c r="A1056" s="43">
        <v>930</v>
      </c>
      <c r="B1056" s="74">
        <v>46268</v>
      </c>
      <c r="C1056" s="30" t="s">
        <v>1440</v>
      </c>
      <c r="D1056" s="30" t="s">
        <v>1441</v>
      </c>
      <c r="E1056" s="75">
        <v>146</v>
      </c>
      <c r="F1056" s="30" t="s">
        <v>70</v>
      </c>
      <c r="G1056" s="30" t="s">
        <v>71</v>
      </c>
      <c r="H1056" s="75">
        <v>2</v>
      </c>
    </row>
    <row r="1057" spans="1:8">
      <c r="A1057" s="43">
        <v>930</v>
      </c>
      <c r="B1057" s="74">
        <v>46268</v>
      </c>
      <c r="C1057" s="30" t="s">
        <v>1444</v>
      </c>
      <c r="D1057" s="30" t="s">
        <v>1445</v>
      </c>
      <c r="E1057" s="75">
        <v>52</v>
      </c>
      <c r="F1057" s="30" t="s">
        <v>70</v>
      </c>
      <c r="G1057" s="30" t="s">
        <v>71</v>
      </c>
      <c r="H1057" s="75">
        <v>2</v>
      </c>
    </row>
    <row r="1058" spans="1:8">
      <c r="A1058" s="43">
        <v>930</v>
      </c>
      <c r="B1058" s="74">
        <v>46268</v>
      </c>
      <c r="C1058" s="30" t="s">
        <v>1446</v>
      </c>
      <c r="D1058" s="30" t="s">
        <v>1447</v>
      </c>
      <c r="E1058" s="75">
        <v>49</v>
      </c>
      <c r="F1058" s="30" t="s">
        <v>53</v>
      </c>
      <c r="G1058" s="30" t="s">
        <v>54</v>
      </c>
      <c r="H1058" s="75">
        <v>1</v>
      </c>
    </row>
    <row r="1059" spans="1:8">
      <c r="A1059" s="43">
        <v>930</v>
      </c>
      <c r="B1059" s="74">
        <v>46268</v>
      </c>
      <c r="C1059" s="30" t="s">
        <v>1448</v>
      </c>
      <c r="D1059" s="30" t="s">
        <v>1449</v>
      </c>
      <c r="E1059" s="75">
        <v>49</v>
      </c>
      <c r="F1059" s="30" t="s">
        <v>68</v>
      </c>
      <c r="G1059" s="30" t="s">
        <v>69</v>
      </c>
      <c r="H1059" s="75">
        <v>1</v>
      </c>
    </row>
    <row r="1060" spans="1:8">
      <c r="A1060" s="43">
        <v>930</v>
      </c>
      <c r="B1060" s="74">
        <v>46268</v>
      </c>
      <c r="C1060" s="30" t="s">
        <v>1450</v>
      </c>
      <c r="D1060" s="30" t="s">
        <v>1451</v>
      </c>
      <c r="E1060" s="75">
        <v>30</v>
      </c>
      <c r="F1060" s="30" t="s">
        <v>53</v>
      </c>
      <c r="G1060" s="30" t="s">
        <v>54</v>
      </c>
      <c r="H1060" s="75">
        <v>1</v>
      </c>
    </row>
    <row r="1061" spans="1:8">
      <c r="A1061" s="43">
        <v>930</v>
      </c>
      <c r="B1061" s="74">
        <v>46268</v>
      </c>
      <c r="C1061" s="30" t="s">
        <v>1452</v>
      </c>
      <c r="D1061" s="30" t="s">
        <v>1453</v>
      </c>
      <c r="E1061" s="75">
        <v>38</v>
      </c>
      <c r="F1061" s="30" t="s">
        <v>70</v>
      </c>
      <c r="G1061" s="30" t="s">
        <v>71</v>
      </c>
      <c r="H1061" s="75">
        <v>2</v>
      </c>
    </row>
    <row r="1062" spans="1:8">
      <c r="A1062" s="43">
        <v>930</v>
      </c>
      <c r="B1062" s="74">
        <v>46268</v>
      </c>
      <c r="C1062" s="30" t="s">
        <v>1456</v>
      </c>
      <c r="D1062" s="30" t="s">
        <v>1457</v>
      </c>
      <c r="E1062" s="75">
        <v>1</v>
      </c>
      <c r="F1062" s="30" t="s">
        <v>68</v>
      </c>
      <c r="G1062" s="30" t="s">
        <v>69</v>
      </c>
      <c r="H1062" s="75">
        <v>1</v>
      </c>
    </row>
    <row r="1063" spans="1:8">
      <c r="A1063" s="43">
        <v>930</v>
      </c>
      <c r="B1063" s="74">
        <v>46268</v>
      </c>
      <c r="C1063" s="30" t="s">
        <v>1458</v>
      </c>
      <c r="D1063" s="30" t="s">
        <v>1459</v>
      </c>
      <c r="E1063" s="75">
        <v>142</v>
      </c>
      <c r="F1063" s="30" t="s">
        <v>80</v>
      </c>
      <c r="G1063" s="30" t="s">
        <v>81</v>
      </c>
      <c r="H1063" s="75">
        <v>1</v>
      </c>
    </row>
    <row r="1064" spans="1:8">
      <c r="A1064" s="43">
        <v>930</v>
      </c>
      <c r="B1064" s="74">
        <v>46268</v>
      </c>
      <c r="C1064" s="30" t="s">
        <v>1462</v>
      </c>
      <c r="D1064" s="30" t="s">
        <v>1463</v>
      </c>
      <c r="E1064" s="75">
        <v>11</v>
      </c>
      <c r="F1064" s="30" t="s">
        <v>53</v>
      </c>
      <c r="G1064" s="30" t="s">
        <v>54</v>
      </c>
      <c r="H1064" s="75">
        <v>1</v>
      </c>
    </row>
    <row r="1065" spans="1:8">
      <c r="A1065" s="43">
        <v>930</v>
      </c>
      <c r="B1065" s="74">
        <v>46268</v>
      </c>
      <c r="C1065" s="30" t="s">
        <v>1464</v>
      </c>
      <c r="D1065" s="30" t="s">
        <v>1465</v>
      </c>
      <c r="E1065" s="75">
        <v>56</v>
      </c>
      <c r="F1065" s="30" t="s">
        <v>70</v>
      </c>
      <c r="G1065" s="30" t="s">
        <v>71</v>
      </c>
      <c r="H1065" s="75">
        <v>2</v>
      </c>
    </row>
    <row r="1066" spans="1:8">
      <c r="A1066" s="43">
        <v>930</v>
      </c>
      <c r="B1066" s="74">
        <v>46268</v>
      </c>
      <c r="C1066" s="30" t="s">
        <v>1466</v>
      </c>
      <c r="D1066" s="30" t="s">
        <v>1467</v>
      </c>
      <c r="E1066" s="75">
        <v>37</v>
      </c>
      <c r="F1066" s="30" t="s">
        <v>53</v>
      </c>
      <c r="G1066" s="30" t="s">
        <v>54</v>
      </c>
      <c r="H1066" s="75">
        <v>1</v>
      </c>
    </row>
    <row r="1067" spans="1:8">
      <c r="A1067" s="43">
        <v>930</v>
      </c>
      <c r="B1067" s="74">
        <v>46268</v>
      </c>
      <c r="C1067" s="30" t="s">
        <v>1470</v>
      </c>
      <c r="D1067" s="30" t="s">
        <v>1471</v>
      </c>
      <c r="E1067" s="75">
        <v>79</v>
      </c>
      <c r="F1067" s="30" t="s">
        <v>70</v>
      </c>
      <c r="G1067" s="30" t="s">
        <v>71</v>
      </c>
      <c r="H1067" s="75">
        <v>2</v>
      </c>
    </row>
    <row r="1068" spans="1:8">
      <c r="A1068" s="43">
        <v>930</v>
      </c>
      <c r="B1068" s="74">
        <v>46268</v>
      </c>
      <c r="C1068" s="30" t="s">
        <v>1472</v>
      </c>
      <c r="D1068" s="30" t="s">
        <v>1473</v>
      </c>
      <c r="E1068" s="75">
        <v>39</v>
      </c>
      <c r="F1068" s="30" t="s">
        <v>53</v>
      </c>
      <c r="G1068" s="30" t="s">
        <v>54</v>
      </c>
      <c r="H1068" s="75">
        <v>1</v>
      </c>
    </row>
    <row r="1069" spans="1:8">
      <c r="A1069" s="43">
        <v>930</v>
      </c>
      <c r="B1069" s="74">
        <v>46268</v>
      </c>
      <c r="C1069" s="30" t="s">
        <v>1476</v>
      </c>
      <c r="D1069" s="30" t="s">
        <v>1477</v>
      </c>
      <c r="E1069" s="75">
        <v>91</v>
      </c>
      <c r="F1069" s="30" t="s">
        <v>80</v>
      </c>
      <c r="G1069" s="30" t="s">
        <v>81</v>
      </c>
      <c r="H1069" s="75">
        <v>1</v>
      </c>
    </row>
    <row r="1070" spans="1:8">
      <c r="A1070" s="43">
        <v>930</v>
      </c>
      <c r="B1070" s="74">
        <v>46268</v>
      </c>
      <c r="C1070" s="30" t="s">
        <v>1478</v>
      </c>
      <c r="D1070" s="30" t="s">
        <v>1479</v>
      </c>
      <c r="E1070" s="75">
        <v>66</v>
      </c>
      <c r="F1070" s="30" t="s">
        <v>53</v>
      </c>
      <c r="G1070" s="30" t="s">
        <v>54</v>
      </c>
      <c r="H1070" s="75">
        <v>1</v>
      </c>
    </row>
    <row r="1071" spans="1:8">
      <c r="A1071" s="43">
        <v>930</v>
      </c>
      <c r="B1071" s="74">
        <v>46268</v>
      </c>
      <c r="C1071" s="30" t="s">
        <v>1482</v>
      </c>
      <c r="D1071" s="30" t="s">
        <v>1483</v>
      </c>
      <c r="E1071" s="75">
        <v>108</v>
      </c>
      <c r="F1071" s="30" t="s">
        <v>70</v>
      </c>
      <c r="G1071" s="30" t="s">
        <v>71</v>
      </c>
      <c r="H1071" s="75">
        <v>2</v>
      </c>
    </row>
    <row r="1072" spans="1:8">
      <c r="A1072" s="43">
        <v>930</v>
      </c>
      <c r="B1072" s="74">
        <v>46268</v>
      </c>
      <c r="C1072" s="30" t="s">
        <v>1768</v>
      </c>
      <c r="D1072" s="30" t="s">
        <v>1769</v>
      </c>
      <c r="E1072" s="75">
        <v>21</v>
      </c>
      <c r="F1072" s="30" t="s">
        <v>53</v>
      </c>
      <c r="G1072" s="30" t="s">
        <v>54</v>
      </c>
      <c r="H1072" s="75">
        <v>1</v>
      </c>
    </row>
    <row r="1073" spans="1:8">
      <c r="A1073" s="43">
        <v>930</v>
      </c>
      <c r="B1073" s="74">
        <v>46268</v>
      </c>
      <c r="C1073" s="30" t="s">
        <v>1488</v>
      </c>
      <c r="D1073" s="30" t="s">
        <v>1489</v>
      </c>
      <c r="E1073" s="75">
        <v>39</v>
      </c>
      <c r="F1073" s="30" t="s">
        <v>53</v>
      </c>
      <c r="G1073" s="30" t="s">
        <v>54</v>
      </c>
      <c r="H1073" s="75">
        <v>1</v>
      </c>
    </row>
    <row r="1074" spans="1:8">
      <c r="A1074" s="43">
        <v>930</v>
      </c>
      <c r="B1074" s="74">
        <v>46268</v>
      </c>
      <c r="C1074" s="30" t="s">
        <v>1490</v>
      </c>
      <c r="D1074" s="30" t="s">
        <v>1491</v>
      </c>
      <c r="E1074" s="75">
        <v>102</v>
      </c>
      <c r="F1074" s="30" t="s">
        <v>78</v>
      </c>
      <c r="G1074" s="30" t="s">
        <v>79</v>
      </c>
      <c r="H1074" s="75">
        <v>2</v>
      </c>
    </row>
    <row r="1075" spans="1:8">
      <c r="A1075" s="43">
        <v>930</v>
      </c>
      <c r="B1075" s="74">
        <v>46268</v>
      </c>
      <c r="C1075" s="30" t="s">
        <v>1494</v>
      </c>
      <c r="D1075" s="30" t="s">
        <v>1495</v>
      </c>
      <c r="E1075" s="75">
        <v>62</v>
      </c>
      <c r="F1075" s="30" t="s">
        <v>63</v>
      </c>
      <c r="G1075" s="30" t="s">
        <v>64</v>
      </c>
      <c r="H1075" s="75">
        <v>2</v>
      </c>
    </row>
    <row r="1076" spans="1:8">
      <c r="A1076" s="43">
        <v>930</v>
      </c>
      <c r="B1076" s="74">
        <v>46268</v>
      </c>
      <c r="C1076" s="30" t="s">
        <v>1496</v>
      </c>
      <c r="D1076" s="30" t="s">
        <v>1497</v>
      </c>
      <c r="E1076" s="75">
        <v>43</v>
      </c>
      <c r="F1076" s="30" t="s">
        <v>53</v>
      </c>
      <c r="G1076" s="30" t="s">
        <v>54</v>
      </c>
      <c r="H1076" s="75">
        <v>1</v>
      </c>
    </row>
    <row r="1077" spans="1:8">
      <c r="A1077" s="43">
        <v>930</v>
      </c>
      <c r="B1077" s="74">
        <v>46268</v>
      </c>
      <c r="C1077" s="30" t="s">
        <v>1506</v>
      </c>
      <c r="D1077" s="30" t="s">
        <v>1507</v>
      </c>
      <c r="E1077" s="75">
        <v>70</v>
      </c>
      <c r="F1077" s="30" t="s">
        <v>53</v>
      </c>
      <c r="G1077" s="30" t="s">
        <v>54</v>
      </c>
      <c r="H1077" s="75">
        <v>1</v>
      </c>
    </row>
    <row r="1078" spans="1:8">
      <c r="A1078" s="43">
        <v>930</v>
      </c>
      <c r="B1078" s="74">
        <v>46268</v>
      </c>
      <c r="C1078" s="30" t="s">
        <v>1514</v>
      </c>
      <c r="D1078" s="30" t="s">
        <v>1515</v>
      </c>
      <c r="E1078" s="75">
        <v>27</v>
      </c>
      <c r="F1078" s="30" t="s">
        <v>68</v>
      </c>
      <c r="G1078" s="30" t="s">
        <v>69</v>
      </c>
      <c r="H1078" s="75">
        <v>1</v>
      </c>
    </row>
    <row r="1079" spans="1:8">
      <c r="A1079" s="43">
        <v>930</v>
      </c>
      <c r="B1079" s="74">
        <v>46268</v>
      </c>
      <c r="C1079" s="30" t="s">
        <v>1524</v>
      </c>
      <c r="D1079" s="30" t="s">
        <v>1525</v>
      </c>
      <c r="E1079" s="75">
        <v>51</v>
      </c>
      <c r="F1079" s="30" t="s">
        <v>68</v>
      </c>
      <c r="G1079" s="30" t="s">
        <v>69</v>
      </c>
      <c r="H1079" s="75">
        <v>1</v>
      </c>
    </row>
    <row r="1080" spans="1:8">
      <c r="A1080" s="43">
        <v>930</v>
      </c>
      <c r="B1080" s="74">
        <v>46268</v>
      </c>
      <c r="C1080" s="30" t="s">
        <v>1532</v>
      </c>
      <c r="D1080" s="30" t="s">
        <v>1533</v>
      </c>
      <c r="E1080" s="75">
        <v>68</v>
      </c>
      <c r="F1080" s="30" t="s">
        <v>53</v>
      </c>
      <c r="G1080" s="30" t="s">
        <v>54</v>
      </c>
      <c r="H1080" s="75">
        <v>1</v>
      </c>
    </row>
    <row r="1081" spans="1:8">
      <c r="A1081" s="43">
        <v>930</v>
      </c>
      <c r="B1081" s="74">
        <v>46268</v>
      </c>
      <c r="C1081" s="30" t="s">
        <v>1534</v>
      </c>
      <c r="D1081" s="30" t="s">
        <v>1535</v>
      </c>
      <c r="E1081" s="75">
        <v>69</v>
      </c>
      <c r="F1081" s="30" t="s">
        <v>70</v>
      </c>
      <c r="G1081" s="30" t="s">
        <v>71</v>
      </c>
      <c r="H1081" s="75">
        <v>2</v>
      </c>
    </row>
    <row r="1082" spans="1:8">
      <c r="A1082" s="43">
        <v>930</v>
      </c>
      <c r="B1082" s="74">
        <v>46268</v>
      </c>
      <c r="C1082" s="30" t="s">
        <v>1770</v>
      </c>
      <c r="D1082" s="30" t="s">
        <v>1771</v>
      </c>
      <c r="E1082" s="75">
        <v>48</v>
      </c>
      <c r="F1082" s="30" t="s">
        <v>53</v>
      </c>
      <c r="G1082" s="30" t="s">
        <v>54</v>
      </c>
      <c r="H1082" s="75">
        <v>1</v>
      </c>
    </row>
    <row r="1083" spans="1:8">
      <c r="A1083" s="43">
        <v>930</v>
      </c>
      <c r="B1083" s="74">
        <v>46268</v>
      </c>
      <c r="C1083" s="30" t="s">
        <v>1540</v>
      </c>
      <c r="D1083" s="30" t="s">
        <v>1541</v>
      </c>
      <c r="E1083" s="75">
        <v>191</v>
      </c>
      <c r="F1083" s="30" t="s">
        <v>70</v>
      </c>
      <c r="G1083" s="30" t="s">
        <v>71</v>
      </c>
      <c r="H1083" s="75">
        <v>2</v>
      </c>
    </row>
    <row r="1084" spans="1:8">
      <c r="A1084" s="43">
        <v>930</v>
      </c>
      <c r="B1084" s="74">
        <v>46268</v>
      </c>
      <c r="C1084" s="30" t="s">
        <v>1544</v>
      </c>
      <c r="D1084" s="30" t="s">
        <v>1545</v>
      </c>
      <c r="E1084" s="75">
        <v>1</v>
      </c>
      <c r="F1084" s="30" t="s">
        <v>76</v>
      </c>
      <c r="G1084" s="30" t="s">
        <v>77</v>
      </c>
      <c r="H1084" s="75">
        <v>1</v>
      </c>
    </row>
    <row r="1085" spans="1:8">
      <c r="A1085" s="43">
        <v>930</v>
      </c>
      <c r="B1085" s="74">
        <v>46268</v>
      </c>
      <c r="C1085" s="30" t="s">
        <v>1546</v>
      </c>
      <c r="D1085" s="30" t="s">
        <v>1547</v>
      </c>
      <c r="E1085" s="75">
        <v>35</v>
      </c>
      <c r="F1085" s="30" t="s">
        <v>53</v>
      </c>
      <c r="G1085" s="30" t="s">
        <v>54</v>
      </c>
      <c r="H1085" s="75">
        <v>1</v>
      </c>
    </row>
    <row r="1086" spans="1:8">
      <c r="A1086" s="43">
        <v>930</v>
      </c>
      <c r="B1086" s="74">
        <v>46268</v>
      </c>
      <c r="C1086" s="30" t="s">
        <v>1548</v>
      </c>
      <c r="D1086" s="30" t="s">
        <v>1549</v>
      </c>
      <c r="E1086" s="75">
        <v>44</v>
      </c>
      <c r="F1086" s="30" t="s">
        <v>70</v>
      </c>
      <c r="G1086" s="30" t="s">
        <v>71</v>
      </c>
      <c r="H1086" s="75">
        <v>2</v>
      </c>
    </row>
    <row r="1087" spans="1:8">
      <c r="A1087" s="43">
        <v>930</v>
      </c>
      <c r="B1087" s="74">
        <v>46268</v>
      </c>
      <c r="C1087" s="30" t="s">
        <v>1550</v>
      </c>
      <c r="D1087" s="30" t="s">
        <v>1551</v>
      </c>
      <c r="E1087" s="75">
        <v>94</v>
      </c>
      <c r="F1087" s="30" t="s">
        <v>53</v>
      </c>
      <c r="G1087" s="30" t="s">
        <v>54</v>
      </c>
      <c r="H1087" s="75">
        <v>1</v>
      </c>
    </row>
    <row r="1088" spans="1:8">
      <c r="A1088" s="43">
        <v>930</v>
      </c>
      <c r="B1088" s="74">
        <v>46268</v>
      </c>
      <c r="C1088" s="30" t="s">
        <v>1552</v>
      </c>
      <c r="D1088" s="30" t="s">
        <v>1553</v>
      </c>
      <c r="E1088" s="75">
        <v>18</v>
      </c>
      <c r="F1088" s="30" t="s">
        <v>68</v>
      </c>
      <c r="G1088" s="30" t="s">
        <v>69</v>
      </c>
      <c r="H1088" s="75">
        <v>1</v>
      </c>
    </row>
    <row r="1089" spans="1:8">
      <c r="A1089" s="43">
        <v>930</v>
      </c>
      <c r="B1089" s="74">
        <v>46268</v>
      </c>
      <c r="C1089" s="30" t="s">
        <v>1554</v>
      </c>
      <c r="D1089" s="30" t="s">
        <v>1555</v>
      </c>
      <c r="E1089" s="75">
        <v>116</v>
      </c>
      <c r="F1089" s="30" t="s">
        <v>78</v>
      </c>
      <c r="G1089" s="30" t="s">
        <v>79</v>
      </c>
      <c r="H1089" s="75">
        <v>2</v>
      </c>
    </row>
    <row r="1090" spans="1:8">
      <c r="A1090" s="43">
        <v>930</v>
      </c>
      <c r="B1090" s="74">
        <v>46268</v>
      </c>
      <c r="C1090" s="30" t="s">
        <v>1570</v>
      </c>
      <c r="D1090" s="30" t="s">
        <v>1571</v>
      </c>
      <c r="E1090" s="75">
        <v>1</v>
      </c>
      <c r="F1090" s="30" t="s">
        <v>68</v>
      </c>
      <c r="G1090" s="30" t="s">
        <v>69</v>
      </c>
      <c r="H1090" s="75">
        <v>1</v>
      </c>
    </row>
    <row r="1091" spans="1:8">
      <c r="A1091" s="43">
        <v>930</v>
      </c>
      <c r="B1091" s="74">
        <v>46268</v>
      </c>
      <c r="C1091" s="30" t="s">
        <v>1572</v>
      </c>
      <c r="D1091" s="30" t="s">
        <v>1573</v>
      </c>
      <c r="E1091" s="75">
        <v>24</v>
      </c>
      <c r="F1091" s="30" t="s">
        <v>53</v>
      </c>
      <c r="G1091" s="30" t="s">
        <v>54</v>
      </c>
      <c r="H1091" s="75">
        <v>1</v>
      </c>
    </row>
    <row r="1092" spans="1:8">
      <c r="A1092" s="43">
        <v>930</v>
      </c>
      <c r="B1092" s="74">
        <v>46268</v>
      </c>
      <c r="C1092" s="30" t="s">
        <v>1574</v>
      </c>
      <c r="D1092" s="30" t="s">
        <v>1575</v>
      </c>
      <c r="E1092" s="75">
        <v>40</v>
      </c>
      <c r="F1092" s="30" t="s">
        <v>70</v>
      </c>
      <c r="G1092" s="30" t="s">
        <v>71</v>
      </c>
      <c r="H1092" s="75">
        <v>2</v>
      </c>
    </row>
    <row r="1093" spans="1:8">
      <c r="A1093" s="43">
        <v>930</v>
      </c>
      <c r="B1093" s="74">
        <v>46268</v>
      </c>
      <c r="C1093" s="30" t="s">
        <v>1578</v>
      </c>
      <c r="D1093" s="30" t="s">
        <v>1579</v>
      </c>
      <c r="E1093" s="75">
        <v>22</v>
      </c>
      <c r="F1093" s="30" t="s">
        <v>76</v>
      </c>
      <c r="G1093" s="30" t="s">
        <v>77</v>
      </c>
      <c r="H1093" s="75">
        <v>1</v>
      </c>
    </row>
    <row r="1094" spans="1:8">
      <c r="A1094" s="43">
        <v>930</v>
      </c>
      <c r="B1094" s="74">
        <v>46268</v>
      </c>
      <c r="C1094" s="30" t="s">
        <v>1580</v>
      </c>
      <c r="D1094" s="30" t="s">
        <v>1581</v>
      </c>
      <c r="E1094" s="75">
        <v>89</v>
      </c>
      <c r="F1094" s="30" t="s">
        <v>76</v>
      </c>
      <c r="G1094" s="30" t="s">
        <v>77</v>
      </c>
      <c r="H1094" s="75">
        <v>1</v>
      </c>
    </row>
    <row r="1095" spans="1:8">
      <c r="A1095" s="43">
        <v>930</v>
      </c>
      <c r="B1095" s="74">
        <v>46268</v>
      </c>
      <c r="C1095" s="30" t="s">
        <v>1582</v>
      </c>
      <c r="D1095" s="30" t="s">
        <v>1583</v>
      </c>
      <c r="E1095" s="75">
        <v>64</v>
      </c>
      <c r="F1095" s="30" t="s">
        <v>53</v>
      </c>
      <c r="G1095" s="30" t="s">
        <v>54</v>
      </c>
      <c r="H1095" s="75">
        <v>1</v>
      </c>
    </row>
    <row r="1096" spans="1:8">
      <c r="A1096" s="43">
        <v>930</v>
      </c>
      <c r="B1096" s="74">
        <v>46268</v>
      </c>
      <c r="C1096" s="30" t="s">
        <v>1584</v>
      </c>
      <c r="D1096" s="30" t="s">
        <v>1585</v>
      </c>
      <c r="E1096" s="75">
        <v>90</v>
      </c>
      <c r="F1096" s="30" t="s">
        <v>53</v>
      </c>
      <c r="G1096" s="30" t="s">
        <v>54</v>
      </c>
      <c r="H1096" s="75">
        <v>1</v>
      </c>
    </row>
    <row r="1097" spans="1:8">
      <c r="A1097" s="43">
        <v>930</v>
      </c>
      <c r="B1097" s="74">
        <v>46268</v>
      </c>
      <c r="C1097" s="30" t="s">
        <v>1588</v>
      </c>
      <c r="D1097" s="30" t="s">
        <v>1589</v>
      </c>
      <c r="E1097" s="75">
        <v>120</v>
      </c>
      <c r="F1097" s="30" t="s">
        <v>53</v>
      </c>
      <c r="G1097" s="30" t="s">
        <v>54</v>
      </c>
      <c r="H1097" s="75">
        <v>1</v>
      </c>
    </row>
    <row r="1098" spans="1:8">
      <c r="A1098" s="43">
        <v>930</v>
      </c>
      <c r="B1098" s="74">
        <v>46268</v>
      </c>
      <c r="C1098" s="30" t="s">
        <v>1590</v>
      </c>
      <c r="D1098" s="30" t="s">
        <v>1591</v>
      </c>
      <c r="E1098" s="75">
        <v>83</v>
      </c>
      <c r="F1098" s="30" t="s">
        <v>53</v>
      </c>
      <c r="G1098" s="30" t="s">
        <v>54</v>
      </c>
      <c r="H1098" s="75">
        <v>1</v>
      </c>
    </row>
    <row r="1099" spans="1:8">
      <c r="A1099" s="43">
        <v>930</v>
      </c>
      <c r="B1099" s="74">
        <v>46268</v>
      </c>
      <c r="C1099" s="30" t="s">
        <v>1592</v>
      </c>
      <c r="D1099" s="30" t="s">
        <v>1593</v>
      </c>
      <c r="E1099" s="75">
        <v>114</v>
      </c>
      <c r="F1099" s="30" t="s">
        <v>80</v>
      </c>
      <c r="G1099" s="30" t="s">
        <v>81</v>
      </c>
      <c r="H1099" s="75">
        <v>1</v>
      </c>
    </row>
    <row r="1100" spans="1:8">
      <c r="A1100" s="43">
        <v>930</v>
      </c>
      <c r="B1100" s="74">
        <v>46268</v>
      </c>
      <c r="C1100" s="30" t="s">
        <v>1598</v>
      </c>
      <c r="D1100" s="30" t="s">
        <v>1599</v>
      </c>
      <c r="E1100" s="75">
        <v>14</v>
      </c>
      <c r="F1100" s="30" t="s">
        <v>53</v>
      </c>
      <c r="G1100" s="30" t="s">
        <v>54</v>
      </c>
      <c r="H1100" s="75">
        <v>1</v>
      </c>
    </row>
    <row r="1101" spans="1:8">
      <c r="A1101" s="43">
        <v>930</v>
      </c>
      <c r="B1101" s="74">
        <v>46268</v>
      </c>
      <c r="C1101" s="30" t="s">
        <v>1602</v>
      </c>
      <c r="D1101" s="30" t="s">
        <v>1603</v>
      </c>
      <c r="E1101" s="75">
        <v>31</v>
      </c>
      <c r="F1101" s="30" t="s">
        <v>53</v>
      </c>
      <c r="G1101" s="30" t="s">
        <v>54</v>
      </c>
      <c r="H1101" s="75">
        <v>1</v>
      </c>
    </row>
    <row r="1102" spans="1:8">
      <c r="A1102" s="43">
        <v>930</v>
      </c>
      <c r="B1102" s="74">
        <v>46268</v>
      </c>
      <c r="C1102" s="30" t="s">
        <v>1606</v>
      </c>
      <c r="D1102" s="30" t="s">
        <v>1607</v>
      </c>
      <c r="E1102" s="75">
        <v>116</v>
      </c>
      <c r="F1102" s="30" t="s">
        <v>53</v>
      </c>
      <c r="G1102" s="30" t="s">
        <v>54</v>
      </c>
      <c r="H1102" s="75">
        <v>1</v>
      </c>
    </row>
    <row r="1103" spans="1:8">
      <c r="A1103" s="43">
        <v>930</v>
      </c>
      <c r="B1103" s="74">
        <v>46268</v>
      </c>
      <c r="C1103" s="30" t="s">
        <v>1610</v>
      </c>
      <c r="D1103" s="30" t="s">
        <v>1611</v>
      </c>
      <c r="E1103" s="75">
        <v>53</v>
      </c>
      <c r="F1103" s="30" t="s">
        <v>53</v>
      </c>
      <c r="G1103" s="30" t="s">
        <v>54</v>
      </c>
      <c r="H1103" s="75">
        <v>1</v>
      </c>
    </row>
    <row r="1104" spans="1:8">
      <c r="A1104" s="43">
        <v>930</v>
      </c>
      <c r="B1104" s="74">
        <v>46268</v>
      </c>
      <c r="C1104" s="30" t="s">
        <v>1612</v>
      </c>
      <c r="D1104" s="30" t="s">
        <v>1613</v>
      </c>
      <c r="E1104" s="75">
        <v>136</v>
      </c>
      <c r="F1104" s="30" t="s">
        <v>76</v>
      </c>
      <c r="G1104" s="30" t="s">
        <v>77</v>
      </c>
      <c r="H1104" s="75">
        <v>1</v>
      </c>
    </row>
    <row r="1105" spans="1:8">
      <c r="A1105" s="43">
        <v>930</v>
      </c>
      <c r="B1105" s="74">
        <v>46268</v>
      </c>
      <c r="C1105" s="30" t="s">
        <v>1616</v>
      </c>
      <c r="D1105" s="30" t="s">
        <v>1617</v>
      </c>
      <c r="E1105" s="75">
        <v>49</v>
      </c>
      <c r="F1105" s="30" t="s">
        <v>53</v>
      </c>
      <c r="G1105" s="30" t="s">
        <v>54</v>
      </c>
      <c r="H1105" s="75">
        <v>1</v>
      </c>
    </row>
    <row r="1106" spans="1:8">
      <c r="A1106" s="43">
        <v>930</v>
      </c>
      <c r="B1106" s="74">
        <v>46268</v>
      </c>
      <c r="C1106" s="30" t="s">
        <v>1618</v>
      </c>
      <c r="D1106" s="30" t="s">
        <v>1619</v>
      </c>
      <c r="E1106" s="75">
        <v>2</v>
      </c>
      <c r="F1106" s="30" t="s">
        <v>76</v>
      </c>
      <c r="G1106" s="30" t="s">
        <v>77</v>
      </c>
      <c r="H1106" s="75">
        <v>1</v>
      </c>
    </row>
    <row r="1107" spans="1:8">
      <c r="A1107" s="43">
        <v>930</v>
      </c>
      <c r="B1107" s="74">
        <v>46268</v>
      </c>
      <c r="C1107" s="30" t="s">
        <v>1620</v>
      </c>
      <c r="D1107" s="30" t="s">
        <v>1621</v>
      </c>
      <c r="E1107" s="75">
        <v>87</v>
      </c>
      <c r="F1107" s="30" t="s">
        <v>53</v>
      </c>
      <c r="G1107" s="30" t="s">
        <v>54</v>
      </c>
      <c r="H1107" s="75">
        <v>1</v>
      </c>
    </row>
    <row r="1108" spans="1:8">
      <c r="A1108" s="43">
        <v>930</v>
      </c>
      <c r="B1108" s="74">
        <v>46268</v>
      </c>
      <c r="C1108" s="30" t="s">
        <v>1782</v>
      </c>
      <c r="D1108" s="30" t="s">
        <v>1783</v>
      </c>
      <c r="E1108" s="75">
        <v>13</v>
      </c>
      <c r="F1108" s="30" t="s">
        <v>53</v>
      </c>
      <c r="G1108" s="30" t="s">
        <v>54</v>
      </c>
      <c r="H1108" s="75">
        <v>1</v>
      </c>
    </row>
    <row r="1109" spans="1:8">
      <c r="A1109" s="43">
        <v>930</v>
      </c>
      <c r="B1109" s="74">
        <v>46268</v>
      </c>
      <c r="C1109" s="30" t="s">
        <v>1626</v>
      </c>
      <c r="D1109" s="30" t="s">
        <v>1627</v>
      </c>
      <c r="E1109" s="75">
        <v>167</v>
      </c>
      <c r="F1109" s="30" t="s">
        <v>53</v>
      </c>
      <c r="G1109" s="30" t="s">
        <v>54</v>
      </c>
      <c r="H1109" s="75">
        <v>1</v>
      </c>
    </row>
    <row r="1110" spans="1:8">
      <c r="A1110" s="43">
        <v>930</v>
      </c>
      <c r="B1110" s="74">
        <v>46268</v>
      </c>
      <c r="C1110" s="30" t="s">
        <v>1632</v>
      </c>
      <c r="D1110" s="30" t="s">
        <v>1633</v>
      </c>
      <c r="E1110" s="75">
        <v>15</v>
      </c>
      <c r="F1110" s="30" t="s">
        <v>53</v>
      </c>
      <c r="G1110" s="30" t="s">
        <v>54</v>
      </c>
      <c r="H1110" s="75">
        <v>1</v>
      </c>
    </row>
    <row r="1111" spans="1:8">
      <c r="A1111" s="43">
        <v>930</v>
      </c>
      <c r="B1111" s="74">
        <v>46268</v>
      </c>
      <c r="C1111" s="30" t="s">
        <v>1636</v>
      </c>
      <c r="D1111" s="30" t="s">
        <v>1637</v>
      </c>
      <c r="E1111" s="75">
        <v>194</v>
      </c>
      <c r="F1111" s="30" t="s">
        <v>80</v>
      </c>
      <c r="G1111" s="30" t="s">
        <v>81</v>
      </c>
      <c r="H1111" s="75">
        <v>1</v>
      </c>
    </row>
    <row r="1112" spans="1:8">
      <c r="A1112" s="43">
        <v>930</v>
      </c>
      <c r="B1112" s="74">
        <v>46268</v>
      </c>
      <c r="C1112" s="30" t="s">
        <v>1640</v>
      </c>
      <c r="D1112" s="30" t="s">
        <v>1641</v>
      </c>
      <c r="E1112" s="75">
        <v>50</v>
      </c>
      <c r="F1112" s="30" t="s">
        <v>68</v>
      </c>
      <c r="G1112" s="30" t="s">
        <v>69</v>
      </c>
      <c r="H1112" s="75">
        <v>1</v>
      </c>
    </row>
    <row r="1113" spans="1:8">
      <c r="A1113" s="43">
        <v>930</v>
      </c>
      <c r="B1113" s="74">
        <v>46268</v>
      </c>
      <c r="C1113" s="30" t="s">
        <v>1642</v>
      </c>
      <c r="D1113" s="30" t="s">
        <v>1643</v>
      </c>
      <c r="E1113" s="75">
        <v>47</v>
      </c>
      <c r="F1113" s="30" t="s">
        <v>53</v>
      </c>
      <c r="G1113" s="30" t="s">
        <v>54</v>
      </c>
      <c r="H1113" s="75">
        <v>1</v>
      </c>
    </row>
    <row r="1114" spans="1:8">
      <c r="A1114" s="43">
        <v>930</v>
      </c>
      <c r="B1114" s="74">
        <v>46268</v>
      </c>
      <c r="C1114" s="30" t="s">
        <v>1644</v>
      </c>
      <c r="D1114" s="30" t="s">
        <v>1645</v>
      </c>
      <c r="E1114" s="75">
        <v>15</v>
      </c>
      <c r="F1114" s="30" t="s">
        <v>68</v>
      </c>
      <c r="G1114" s="30" t="s">
        <v>69</v>
      </c>
      <c r="H1114" s="75">
        <v>1</v>
      </c>
    </row>
    <row r="1115" spans="1:8">
      <c r="A1115" s="43">
        <v>930</v>
      </c>
      <c r="B1115" s="74">
        <v>46268</v>
      </c>
      <c r="C1115" s="30" t="s">
        <v>1786</v>
      </c>
      <c r="D1115" s="30" t="s">
        <v>1787</v>
      </c>
      <c r="E1115" s="75">
        <v>50</v>
      </c>
      <c r="F1115" s="30" t="s">
        <v>53</v>
      </c>
      <c r="G1115" s="30" t="s">
        <v>54</v>
      </c>
      <c r="H1115" s="75">
        <v>1</v>
      </c>
    </row>
    <row r="1116" spans="1:8">
      <c r="A1116" s="43">
        <v>930</v>
      </c>
      <c r="B1116" s="74">
        <v>46268</v>
      </c>
      <c r="C1116" s="30" t="s">
        <v>1646</v>
      </c>
      <c r="D1116" s="30" t="s">
        <v>1647</v>
      </c>
      <c r="E1116" s="75">
        <v>68</v>
      </c>
      <c r="F1116" s="30" t="s">
        <v>53</v>
      </c>
      <c r="G1116" s="30" t="s">
        <v>54</v>
      </c>
      <c r="H1116" s="75">
        <v>1</v>
      </c>
    </row>
    <row r="1117" spans="1:8">
      <c r="A1117" s="43">
        <v>930</v>
      </c>
      <c r="B1117" s="74">
        <v>46268</v>
      </c>
      <c r="C1117" s="30" t="s">
        <v>1648</v>
      </c>
      <c r="D1117" s="30" t="s">
        <v>1649</v>
      </c>
      <c r="E1117" s="75">
        <v>43</v>
      </c>
      <c r="F1117" s="30" t="s">
        <v>53</v>
      </c>
      <c r="G1117" s="30" t="s">
        <v>54</v>
      </c>
      <c r="H1117" s="75">
        <v>1</v>
      </c>
    </row>
    <row r="1118" spans="1:8">
      <c r="A1118" s="43">
        <v>930</v>
      </c>
      <c r="B1118" s="74">
        <v>46268</v>
      </c>
      <c r="C1118" s="30" t="s">
        <v>1652</v>
      </c>
      <c r="D1118" s="30" t="s">
        <v>1653</v>
      </c>
      <c r="E1118" s="75">
        <v>45</v>
      </c>
      <c r="F1118" s="30" t="s">
        <v>80</v>
      </c>
      <c r="G1118" s="30" t="s">
        <v>81</v>
      </c>
      <c r="H1118" s="75">
        <v>1</v>
      </c>
    </row>
    <row r="1119" spans="1:8">
      <c r="A1119" s="43">
        <v>930</v>
      </c>
      <c r="B1119" s="74">
        <v>46268</v>
      </c>
      <c r="C1119" s="30" t="s">
        <v>1654</v>
      </c>
      <c r="D1119" s="30" t="s">
        <v>1655</v>
      </c>
      <c r="E1119" s="75">
        <v>30</v>
      </c>
      <c r="F1119" s="30" t="s">
        <v>53</v>
      </c>
      <c r="G1119" s="30" t="s">
        <v>54</v>
      </c>
      <c r="H1119" s="75">
        <v>1</v>
      </c>
    </row>
    <row r="1120" spans="1:8">
      <c r="A1120" s="43">
        <v>930</v>
      </c>
      <c r="B1120" s="74">
        <v>46268</v>
      </c>
      <c r="C1120" s="30" t="s">
        <v>1660</v>
      </c>
      <c r="D1120" s="30" t="s">
        <v>1661</v>
      </c>
      <c r="E1120" s="75">
        <v>57</v>
      </c>
      <c r="F1120" s="30" t="s">
        <v>53</v>
      </c>
      <c r="G1120" s="30" t="s">
        <v>54</v>
      </c>
      <c r="H1120" s="75">
        <v>1</v>
      </c>
    </row>
    <row r="1121" spans="1:8">
      <c r="A1121" s="43">
        <v>930</v>
      </c>
      <c r="B1121" s="74">
        <v>46268</v>
      </c>
      <c r="C1121" s="30" t="s">
        <v>1662</v>
      </c>
      <c r="D1121" s="30" t="s">
        <v>1663</v>
      </c>
      <c r="E1121" s="75">
        <v>44</v>
      </c>
      <c r="F1121" s="30" t="s">
        <v>53</v>
      </c>
      <c r="G1121" s="30" t="s">
        <v>54</v>
      </c>
      <c r="H1121" s="75">
        <v>1</v>
      </c>
    </row>
    <row r="1122" spans="1:8">
      <c r="A1122" s="43">
        <v>930</v>
      </c>
      <c r="B1122" s="74">
        <v>46268</v>
      </c>
      <c r="C1122" s="30" t="s">
        <v>1664</v>
      </c>
      <c r="D1122" s="30" t="s">
        <v>1665</v>
      </c>
      <c r="E1122" s="75">
        <v>54</v>
      </c>
      <c r="F1122" s="30" t="s">
        <v>53</v>
      </c>
      <c r="G1122" s="30" t="s">
        <v>54</v>
      </c>
      <c r="H1122" s="75">
        <v>1</v>
      </c>
    </row>
    <row r="1123" spans="1:8">
      <c r="A1123" s="43">
        <v>930</v>
      </c>
      <c r="B1123" s="74">
        <v>46268</v>
      </c>
      <c r="C1123" s="30" t="s">
        <v>1666</v>
      </c>
      <c r="D1123" s="30" t="s">
        <v>1667</v>
      </c>
      <c r="E1123" s="75">
        <v>62</v>
      </c>
      <c r="F1123" s="30" t="s">
        <v>53</v>
      </c>
      <c r="G1123" s="30" t="s">
        <v>54</v>
      </c>
      <c r="H1123" s="75">
        <v>1</v>
      </c>
    </row>
    <row r="1124" spans="1:8">
      <c r="A1124" s="43">
        <v>930</v>
      </c>
      <c r="B1124" s="74">
        <v>46268</v>
      </c>
      <c r="C1124" s="30" t="s">
        <v>1670</v>
      </c>
      <c r="D1124" s="30" t="s">
        <v>1671</v>
      </c>
      <c r="E1124" s="75">
        <v>20</v>
      </c>
      <c r="F1124" s="30" t="s">
        <v>53</v>
      </c>
      <c r="G1124" s="30" t="s">
        <v>54</v>
      </c>
      <c r="H1124" s="75">
        <v>1</v>
      </c>
    </row>
    <row r="1125" spans="1:8">
      <c r="A1125" s="43">
        <v>930</v>
      </c>
      <c r="B1125" s="74">
        <v>46268</v>
      </c>
      <c r="C1125" s="30" t="s">
        <v>1672</v>
      </c>
      <c r="D1125" s="30" t="s">
        <v>1673</v>
      </c>
      <c r="E1125" s="75">
        <v>93</v>
      </c>
      <c r="F1125" s="30" t="s">
        <v>53</v>
      </c>
      <c r="G1125" s="30" t="s">
        <v>54</v>
      </c>
      <c r="H1125" s="75">
        <v>1</v>
      </c>
    </row>
    <row r="1126" spans="1:8">
      <c r="A1126" s="43">
        <v>930</v>
      </c>
      <c r="B1126" s="74">
        <v>46268</v>
      </c>
      <c r="C1126" s="30" t="s">
        <v>1788</v>
      </c>
      <c r="D1126" s="30" t="s">
        <v>1789</v>
      </c>
      <c r="E1126" s="75">
        <v>14</v>
      </c>
      <c r="F1126" s="30" t="s">
        <v>53</v>
      </c>
      <c r="G1126" s="30" t="s">
        <v>54</v>
      </c>
      <c r="H1126" s="75">
        <v>1</v>
      </c>
    </row>
    <row r="1127" spans="1:8">
      <c r="A1127" s="43">
        <v>930</v>
      </c>
      <c r="B1127" s="74">
        <v>46268</v>
      </c>
      <c r="C1127" s="30" t="s">
        <v>4988</v>
      </c>
      <c r="D1127" s="30" t="s">
        <v>4989</v>
      </c>
      <c r="E1127" s="75">
        <v>170</v>
      </c>
      <c r="F1127" s="30" t="s">
        <v>80</v>
      </c>
      <c r="G1127" s="30" t="s">
        <v>81</v>
      </c>
      <c r="H1127" s="75">
        <v>1</v>
      </c>
    </row>
    <row r="1128" spans="1:8">
      <c r="A1128" s="43">
        <v>930</v>
      </c>
      <c r="B1128" s="74">
        <v>46268</v>
      </c>
      <c r="C1128" s="30" t="s">
        <v>1676</v>
      </c>
      <c r="D1128" s="30" t="s">
        <v>1677</v>
      </c>
      <c r="E1128" s="75">
        <v>50</v>
      </c>
      <c r="F1128" s="30" t="s">
        <v>53</v>
      </c>
      <c r="G1128" s="30" t="s">
        <v>54</v>
      </c>
      <c r="H1128" s="75">
        <v>1</v>
      </c>
    </row>
    <row r="1129" spans="1:8">
      <c r="A1129" s="43">
        <v>930</v>
      </c>
      <c r="B1129" s="74">
        <v>46268</v>
      </c>
      <c r="C1129" s="30" t="s">
        <v>1678</v>
      </c>
      <c r="D1129" s="30" t="s">
        <v>1679</v>
      </c>
      <c r="E1129" s="75">
        <v>47</v>
      </c>
      <c r="F1129" s="30" t="s">
        <v>78</v>
      </c>
      <c r="G1129" s="30" t="s">
        <v>79</v>
      </c>
      <c r="H1129" s="75">
        <v>2</v>
      </c>
    </row>
    <row r="1130" spans="1:8">
      <c r="A1130" s="43">
        <v>930</v>
      </c>
      <c r="B1130" s="74">
        <v>46268</v>
      </c>
      <c r="C1130" s="30" t="s">
        <v>1682</v>
      </c>
      <c r="D1130" s="30" t="s">
        <v>1683</v>
      </c>
      <c r="E1130" s="75">
        <v>36</v>
      </c>
      <c r="F1130" s="30" t="s">
        <v>53</v>
      </c>
      <c r="G1130" s="30" t="s">
        <v>54</v>
      </c>
      <c r="H1130" s="75">
        <v>1</v>
      </c>
    </row>
    <row r="1131" spans="1:8">
      <c r="A1131" s="43">
        <v>930</v>
      </c>
      <c r="B1131" s="74">
        <v>46268</v>
      </c>
      <c r="C1131" s="30" t="s">
        <v>1686</v>
      </c>
      <c r="D1131" s="30" t="s">
        <v>1687</v>
      </c>
      <c r="E1131" s="75">
        <v>76</v>
      </c>
      <c r="F1131" s="30" t="s">
        <v>53</v>
      </c>
      <c r="G1131" s="30" t="s">
        <v>54</v>
      </c>
      <c r="H1131" s="75">
        <v>1</v>
      </c>
    </row>
    <row r="1132" spans="1:8">
      <c r="A1132" s="43">
        <v>930</v>
      </c>
      <c r="B1132" s="74">
        <v>46268</v>
      </c>
      <c r="C1132" s="30" t="s">
        <v>4986</v>
      </c>
      <c r="D1132" s="30" t="s">
        <v>4987</v>
      </c>
      <c r="E1132" s="75">
        <v>131</v>
      </c>
      <c r="F1132" s="30" t="s">
        <v>53</v>
      </c>
      <c r="G1132" s="30" t="s">
        <v>54</v>
      </c>
      <c r="H1132" s="75">
        <v>1</v>
      </c>
    </row>
    <row r="1133" spans="1:8">
      <c r="A1133" s="43">
        <v>930</v>
      </c>
      <c r="B1133" s="74">
        <v>46268</v>
      </c>
      <c r="C1133" s="30" t="s">
        <v>1688</v>
      </c>
      <c r="D1133" s="30" t="s">
        <v>1689</v>
      </c>
      <c r="E1133" s="75">
        <v>134</v>
      </c>
      <c r="F1133" s="30" t="s">
        <v>80</v>
      </c>
      <c r="G1133" s="30" t="s">
        <v>81</v>
      </c>
      <c r="H1133" s="75">
        <v>1</v>
      </c>
    </row>
    <row r="1134" spans="1:8">
      <c r="A1134" s="43">
        <v>930</v>
      </c>
      <c r="B1134" s="74">
        <v>46268</v>
      </c>
      <c r="C1134" s="30" t="s">
        <v>1690</v>
      </c>
      <c r="D1134" s="30" t="s">
        <v>1691</v>
      </c>
      <c r="E1134" s="75">
        <v>57</v>
      </c>
      <c r="F1134" s="30" t="s">
        <v>80</v>
      </c>
      <c r="G1134" s="30" t="s">
        <v>81</v>
      </c>
      <c r="H1134" s="75">
        <v>1</v>
      </c>
    </row>
    <row r="1135" spans="1:8">
      <c r="A1135" s="43">
        <v>930</v>
      </c>
      <c r="B1135" s="74">
        <v>46268</v>
      </c>
      <c r="C1135" s="30" t="s">
        <v>1694</v>
      </c>
      <c r="D1135" s="30" t="s">
        <v>1695</v>
      </c>
      <c r="E1135" s="75">
        <v>42</v>
      </c>
      <c r="F1135" s="30" t="s">
        <v>70</v>
      </c>
      <c r="G1135" s="30" t="s">
        <v>71</v>
      </c>
      <c r="H1135" s="75">
        <v>2</v>
      </c>
    </row>
    <row r="1136" spans="1:8">
      <c r="A1136" s="43">
        <v>930</v>
      </c>
      <c r="B1136" s="74">
        <v>46268</v>
      </c>
      <c r="C1136" s="30" t="s">
        <v>1696</v>
      </c>
      <c r="D1136" s="30" t="s">
        <v>1697</v>
      </c>
      <c r="E1136" s="75">
        <v>147</v>
      </c>
      <c r="F1136" s="30" t="s">
        <v>80</v>
      </c>
      <c r="G1136" s="30" t="s">
        <v>81</v>
      </c>
      <c r="H1136" s="75">
        <v>1</v>
      </c>
    </row>
    <row r="1137" spans="1:8">
      <c r="A1137" s="43">
        <v>930</v>
      </c>
      <c r="B1137" s="74">
        <v>46268</v>
      </c>
      <c r="C1137" s="30" t="s">
        <v>1702</v>
      </c>
      <c r="D1137" s="30" t="s">
        <v>1703</v>
      </c>
      <c r="E1137" s="75">
        <v>103</v>
      </c>
      <c r="F1137" s="30" t="s">
        <v>70</v>
      </c>
      <c r="G1137" s="30" t="s">
        <v>71</v>
      </c>
      <c r="H1137" s="75">
        <v>2</v>
      </c>
    </row>
    <row r="1138" spans="1:8">
      <c r="A1138" s="43">
        <v>930</v>
      </c>
      <c r="B1138" s="74">
        <v>46267</v>
      </c>
      <c r="C1138" s="30" t="s">
        <v>3919</v>
      </c>
      <c r="D1138" s="30" t="s">
        <v>3920</v>
      </c>
      <c r="E1138" s="75">
        <v>199</v>
      </c>
      <c r="F1138" s="30" t="s">
        <v>53</v>
      </c>
      <c r="G1138" s="30" t="s">
        <v>54</v>
      </c>
      <c r="H1138" s="75">
        <v>1</v>
      </c>
    </row>
    <row r="1139" spans="1:8">
      <c r="A1139" s="43">
        <v>930</v>
      </c>
      <c r="B1139" s="74">
        <v>46267</v>
      </c>
      <c r="C1139" s="30" t="s">
        <v>3923</v>
      </c>
      <c r="D1139" s="30" t="s">
        <v>3924</v>
      </c>
      <c r="E1139" s="75">
        <v>145</v>
      </c>
      <c r="F1139" s="30" t="s">
        <v>53</v>
      </c>
      <c r="G1139" s="30" t="s">
        <v>54</v>
      </c>
      <c r="H1139" s="75">
        <v>1</v>
      </c>
    </row>
    <row r="1140" spans="1:8">
      <c r="A1140" s="43">
        <v>930</v>
      </c>
      <c r="B1140" s="74">
        <v>46267</v>
      </c>
      <c r="C1140" s="30" t="s">
        <v>4137</v>
      </c>
      <c r="D1140" s="30" t="s">
        <v>4138</v>
      </c>
      <c r="E1140" s="75">
        <v>153</v>
      </c>
      <c r="F1140" s="30" t="s">
        <v>70</v>
      </c>
      <c r="G1140" s="30" t="s">
        <v>71</v>
      </c>
      <c r="H1140" s="75">
        <v>2</v>
      </c>
    </row>
    <row r="1141" spans="1:8">
      <c r="A1141" s="43">
        <v>930</v>
      </c>
      <c r="B1141" s="74">
        <v>46267</v>
      </c>
      <c r="C1141" s="30" t="s">
        <v>4147</v>
      </c>
      <c r="D1141" s="30" t="s">
        <v>4148</v>
      </c>
      <c r="E1141" s="75">
        <v>116</v>
      </c>
      <c r="F1141" s="30" t="s">
        <v>70</v>
      </c>
      <c r="G1141" s="30" t="s">
        <v>71</v>
      </c>
      <c r="H1141" s="75">
        <v>2</v>
      </c>
    </row>
    <row r="1142" spans="1:8">
      <c r="A1142" s="43">
        <v>930</v>
      </c>
      <c r="B1142" s="74">
        <v>46267</v>
      </c>
      <c r="C1142" s="30" t="s">
        <v>4153</v>
      </c>
      <c r="D1142" s="30" t="s">
        <v>4154</v>
      </c>
      <c r="E1142" s="75">
        <v>44</v>
      </c>
      <c r="F1142" s="30" t="s">
        <v>70</v>
      </c>
      <c r="G1142" s="30" t="s">
        <v>71</v>
      </c>
      <c r="H1142" s="75">
        <v>2</v>
      </c>
    </row>
    <row r="1143" spans="1:8">
      <c r="A1143" s="43">
        <v>930</v>
      </c>
      <c r="B1143" s="74">
        <v>46267</v>
      </c>
      <c r="C1143" s="30" t="s">
        <v>4185</v>
      </c>
      <c r="D1143" s="30" t="s">
        <v>4186</v>
      </c>
      <c r="E1143" s="75">
        <v>47</v>
      </c>
      <c r="F1143" s="30" t="s">
        <v>53</v>
      </c>
      <c r="G1143" s="30" t="s">
        <v>54</v>
      </c>
      <c r="H1143" s="75">
        <v>1</v>
      </c>
    </row>
    <row r="1144" spans="1:8">
      <c r="A1144" s="43">
        <v>930</v>
      </c>
      <c r="B1144" s="74">
        <v>46267</v>
      </c>
      <c r="C1144" s="30" t="s">
        <v>4187</v>
      </c>
      <c r="D1144" s="30" t="s">
        <v>4188</v>
      </c>
      <c r="E1144" s="75">
        <v>28</v>
      </c>
      <c r="F1144" s="30" t="s">
        <v>53</v>
      </c>
      <c r="G1144" s="30" t="s">
        <v>54</v>
      </c>
      <c r="H1144" s="75">
        <v>1</v>
      </c>
    </row>
    <row r="1145" spans="1:8">
      <c r="A1145" s="43">
        <v>930</v>
      </c>
      <c r="B1145" s="74">
        <v>46267</v>
      </c>
      <c r="C1145" s="30" t="s">
        <v>1350</v>
      </c>
      <c r="D1145" s="30" t="s">
        <v>1351</v>
      </c>
      <c r="E1145" s="75">
        <v>81</v>
      </c>
      <c r="F1145" s="30" t="s">
        <v>80</v>
      </c>
      <c r="G1145" s="30" t="s">
        <v>81</v>
      </c>
      <c r="H1145" s="75">
        <v>1</v>
      </c>
    </row>
    <row r="1146" spans="1:8">
      <c r="A1146" s="43">
        <v>930</v>
      </c>
      <c r="B1146" s="74">
        <v>46267</v>
      </c>
      <c r="C1146" s="30" t="s">
        <v>1352</v>
      </c>
      <c r="D1146" s="30" t="s">
        <v>1353</v>
      </c>
      <c r="E1146" s="75">
        <v>59</v>
      </c>
      <c r="F1146" s="30" t="s">
        <v>70</v>
      </c>
      <c r="G1146" s="30" t="s">
        <v>71</v>
      </c>
      <c r="H1146" s="75">
        <v>2</v>
      </c>
    </row>
    <row r="1147" spans="1:8">
      <c r="A1147" s="43">
        <v>930</v>
      </c>
      <c r="B1147" s="74">
        <v>46267</v>
      </c>
      <c r="C1147" s="30" t="s">
        <v>1354</v>
      </c>
      <c r="D1147" s="30" t="s">
        <v>1355</v>
      </c>
      <c r="E1147" s="75">
        <v>11</v>
      </c>
      <c r="F1147" s="30" t="s">
        <v>76</v>
      </c>
      <c r="G1147" s="30" t="s">
        <v>77</v>
      </c>
      <c r="H1147" s="75">
        <v>1</v>
      </c>
    </row>
    <row r="1148" spans="1:8">
      <c r="A1148" s="43">
        <v>930</v>
      </c>
      <c r="B1148" s="74">
        <v>46267</v>
      </c>
      <c r="C1148" s="30" t="s">
        <v>1356</v>
      </c>
      <c r="D1148" s="30" t="s">
        <v>1357</v>
      </c>
      <c r="E1148" s="75">
        <v>28</v>
      </c>
      <c r="F1148" s="30" t="s">
        <v>80</v>
      </c>
      <c r="G1148" s="30" t="s">
        <v>81</v>
      </c>
      <c r="H1148" s="75">
        <v>1</v>
      </c>
    </row>
    <row r="1149" spans="1:8">
      <c r="A1149" s="43">
        <v>930</v>
      </c>
      <c r="B1149" s="74">
        <v>46267</v>
      </c>
      <c r="C1149" s="30" t="s">
        <v>1358</v>
      </c>
      <c r="D1149" s="30" t="s">
        <v>1359</v>
      </c>
      <c r="E1149" s="75">
        <v>116</v>
      </c>
      <c r="F1149" s="30" t="s">
        <v>70</v>
      </c>
      <c r="G1149" s="30" t="s">
        <v>71</v>
      </c>
      <c r="H1149" s="75">
        <v>2</v>
      </c>
    </row>
    <row r="1150" spans="1:8">
      <c r="A1150" s="43">
        <v>930</v>
      </c>
      <c r="B1150" s="74">
        <v>46267</v>
      </c>
      <c r="C1150" s="30" t="s">
        <v>1360</v>
      </c>
      <c r="D1150" s="30" t="s">
        <v>1361</v>
      </c>
      <c r="E1150" s="75">
        <v>8</v>
      </c>
      <c r="F1150" s="30" t="s">
        <v>68</v>
      </c>
      <c r="G1150" s="30" t="s">
        <v>69</v>
      </c>
      <c r="H1150" s="75">
        <v>1</v>
      </c>
    </row>
    <row r="1151" spans="1:8">
      <c r="A1151" s="43">
        <v>930</v>
      </c>
      <c r="B1151" s="74">
        <v>46267</v>
      </c>
      <c r="C1151" s="30" t="s">
        <v>1362</v>
      </c>
      <c r="D1151" s="30" t="s">
        <v>1363</v>
      </c>
      <c r="E1151" s="75">
        <v>10</v>
      </c>
      <c r="F1151" s="30" t="s">
        <v>53</v>
      </c>
      <c r="G1151" s="30" t="s">
        <v>54</v>
      </c>
      <c r="H1151" s="75">
        <v>1</v>
      </c>
    </row>
    <row r="1152" spans="1:8">
      <c r="A1152" s="43">
        <v>930</v>
      </c>
      <c r="B1152" s="74">
        <v>46267</v>
      </c>
      <c r="C1152" s="30" t="s">
        <v>1364</v>
      </c>
      <c r="D1152" s="30" t="s">
        <v>1365</v>
      </c>
      <c r="E1152" s="75">
        <v>129</v>
      </c>
      <c r="F1152" s="30" t="s">
        <v>80</v>
      </c>
      <c r="G1152" s="30" t="s">
        <v>81</v>
      </c>
      <c r="H1152" s="75">
        <v>1</v>
      </c>
    </row>
    <row r="1153" spans="1:8">
      <c r="A1153" s="43">
        <v>930</v>
      </c>
      <c r="B1153" s="74">
        <v>46267</v>
      </c>
      <c r="C1153" s="30" t="s">
        <v>1366</v>
      </c>
      <c r="D1153" s="30" t="s">
        <v>1367</v>
      </c>
      <c r="E1153" s="75">
        <v>158</v>
      </c>
      <c r="F1153" s="30" t="s">
        <v>68</v>
      </c>
      <c r="G1153" s="30" t="s">
        <v>69</v>
      </c>
      <c r="H1153" s="75">
        <v>1</v>
      </c>
    </row>
    <row r="1154" spans="1:8">
      <c r="A1154" s="43">
        <v>930</v>
      </c>
      <c r="B1154" s="74">
        <v>46267</v>
      </c>
      <c r="C1154" s="30" t="s">
        <v>1378</v>
      </c>
      <c r="D1154" s="30" t="s">
        <v>1379</v>
      </c>
      <c r="E1154" s="75">
        <v>2</v>
      </c>
      <c r="F1154" s="30" t="s">
        <v>76</v>
      </c>
      <c r="G1154" s="30" t="s">
        <v>77</v>
      </c>
      <c r="H1154" s="75">
        <v>1</v>
      </c>
    </row>
    <row r="1155" spans="1:8">
      <c r="A1155" s="43">
        <v>930</v>
      </c>
      <c r="B1155" s="74">
        <v>46267</v>
      </c>
      <c r="C1155" s="30" t="s">
        <v>1382</v>
      </c>
      <c r="D1155" s="30" t="s">
        <v>1383</v>
      </c>
      <c r="E1155" s="75">
        <v>163</v>
      </c>
      <c r="F1155" s="30" t="s">
        <v>80</v>
      </c>
      <c r="G1155" s="30" t="s">
        <v>81</v>
      </c>
      <c r="H1155" s="75">
        <v>1</v>
      </c>
    </row>
    <row r="1156" spans="1:8">
      <c r="A1156" s="43">
        <v>930</v>
      </c>
      <c r="B1156" s="74">
        <v>46267</v>
      </c>
      <c r="C1156" s="30" t="s">
        <v>1384</v>
      </c>
      <c r="D1156" s="30" t="s">
        <v>1385</v>
      </c>
      <c r="E1156" s="75">
        <v>61</v>
      </c>
      <c r="F1156" s="30" t="s">
        <v>70</v>
      </c>
      <c r="G1156" s="30" t="s">
        <v>71</v>
      </c>
      <c r="H1156" s="75">
        <v>2</v>
      </c>
    </row>
    <row r="1157" spans="1:8">
      <c r="A1157" s="43">
        <v>930</v>
      </c>
      <c r="B1157" s="74">
        <v>46267</v>
      </c>
      <c r="C1157" s="30" t="s">
        <v>1386</v>
      </c>
      <c r="D1157" s="30" t="s">
        <v>1387</v>
      </c>
      <c r="E1157" s="75">
        <v>74</v>
      </c>
      <c r="F1157" s="30" t="s">
        <v>70</v>
      </c>
      <c r="G1157" s="30" t="s">
        <v>71</v>
      </c>
      <c r="H1157" s="75">
        <v>2</v>
      </c>
    </row>
    <row r="1158" spans="1:8">
      <c r="A1158" s="43">
        <v>930</v>
      </c>
      <c r="B1158" s="74">
        <v>46267</v>
      </c>
      <c r="C1158" s="30" t="s">
        <v>1388</v>
      </c>
      <c r="D1158" s="30" t="s">
        <v>1389</v>
      </c>
      <c r="E1158" s="75">
        <v>82</v>
      </c>
      <c r="F1158" s="30" t="s">
        <v>68</v>
      </c>
      <c r="G1158" s="30" t="s">
        <v>69</v>
      </c>
      <c r="H1158" s="75">
        <v>1</v>
      </c>
    </row>
    <row r="1159" spans="1:8">
      <c r="A1159" s="43">
        <v>930</v>
      </c>
      <c r="B1159" s="74">
        <v>46267</v>
      </c>
      <c r="C1159" s="30" t="s">
        <v>1390</v>
      </c>
      <c r="D1159" s="30" t="s">
        <v>1391</v>
      </c>
      <c r="E1159" s="75">
        <v>71</v>
      </c>
      <c r="F1159" s="30" t="s">
        <v>68</v>
      </c>
      <c r="G1159" s="30" t="s">
        <v>69</v>
      </c>
      <c r="H1159" s="75">
        <v>1</v>
      </c>
    </row>
    <row r="1160" spans="1:8">
      <c r="A1160" s="43">
        <v>930</v>
      </c>
      <c r="B1160" s="74">
        <v>46267</v>
      </c>
      <c r="C1160" s="30" t="s">
        <v>1396</v>
      </c>
      <c r="D1160" s="30" t="s">
        <v>1397</v>
      </c>
      <c r="E1160" s="75">
        <v>74</v>
      </c>
      <c r="F1160" s="30" t="s">
        <v>76</v>
      </c>
      <c r="G1160" s="30" t="s">
        <v>77</v>
      </c>
      <c r="H1160" s="75">
        <v>1</v>
      </c>
    </row>
    <row r="1161" spans="1:8">
      <c r="A1161" s="43">
        <v>930</v>
      </c>
      <c r="B1161" s="74">
        <v>46267</v>
      </c>
      <c r="C1161" s="30" t="s">
        <v>1398</v>
      </c>
      <c r="D1161" s="30" t="s">
        <v>1399</v>
      </c>
      <c r="E1161" s="75">
        <v>8</v>
      </c>
      <c r="F1161" s="30" t="s">
        <v>53</v>
      </c>
      <c r="G1161" s="30" t="s">
        <v>54</v>
      </c>
      <c r="H1161" s="75">
        <v>1</v>
      </c>
    </row>
    <row r="1162" spans="1:8">
      <c r="A1162" s="43">
        <v>930</v>
      </c>
      <c r="B1162" s="74">
        <v>46267</v>
      </c>
      <c r="C1162" s="30" t="s">
        <v>1400</v>
      </c>
      <c r="D1162" s="30" t="s">
        <v>1401</v>
      </c>
      <c r="E1162" s="75">
        <v>87</v>
      </c>
      <c r="F1162" s="30" t="s">
        <v>70</v>
      </c>
      <c r="G1162" s="30" t="s">
        <v>71</v>
      </c>
      <c r="H1162" s="75">
        <v>2</v>
      </c>
    </row>
    <row r="1163" spans="1:8">
      <c r="A1163" s="43">
        <v>930</v>
      </c>
      <c r="B1163" s="74">
        <v>46267</v>
      </c>
      <c r="C1163" s="30" t="s">
        <v>1402</v>
      </c>
      <c r="D1163" s="30" t="s">
        <v>1403</v>
      </c>
      <c r="E1163" s="75">
        <v>82</v>
      </c>
      <c r="F1163" s="30" t="s">
        <v>68</v>
      </c>
      <c r="G1163" s="30" t="s">
        <v>69</v>
      </c>
      <c r="H1163" s="75">
        <v>1</v>
      </c>
    </row>
    <row r="1164" spans="1:8">
      <c r="A1164" s="43">
        <v>930</v>
      </c>
      <c r="B1164" s="74">
        <v>46267</v>
      </c>
      <c r="C1164" s="30" t="s">
        <v>1406</v>
      </c>
      <c r="D1164" s="30" t="s">
        <v>1407</v>
      </c>
      <c r="E1164" s="75">
        <v>17</v>
      </c>
      <c r="F1164" s="30" t="s">
        <v>80</v>
      </c>
      <c r="G1164" s="30" t="s">
        <v>81</v>
      </c>
      <c r="H1164" s="75">
        <v>1</v>
      </c>
    </row>
    <row r="1165" spans="1:8">
      <c r="A1165" s="43">
        <v>930</v>
      </c>
      <c r="B1165" s="74">
        <v>46267</v>
      </c>
      <c r="C1165" s="30" t="s">
        <v>1408</v>
      </c>
      <c r="D1165" s="30" t="s">
        <v>1409</v>
      </c>
      <c r="E1165" s="75">
        <v>3</v>
      </c>
      <c r="F1165" s="30" t="s">
        <v>76</v>
      </c>
      <c r="G1165" s="30" t="s">
        <v>77</v>
      </c>
      <c r="H1165" s="75">
        <v>1</v>
      </c>
    </row>
    <row r="1166" spans="1:8">
      <c r="A1166" s="43">
        <v>930</v>
      </c>
      <c r="B1166" s="74">
        <v>46267</v>
      </c>
      <c r="C1166" s="30" t="s">
        <v>1412</v>
      </c>
      <c r="D1166" s="30" t="s">
        <v>1413</v>
      </c>
      <c r="E1166" s="75">
        <v>3</v>
      </c>
      <c r="F1166" s="30" t="s">
        <v>70</v>
      </c>
      <c r="G1166" s="30" t="s">
        <v>71</v>
      </c>
      <c r="H1166" s="75">
        <v>2</v>
      </c>
    </row>
    <row r="1167" spans="1:8">
      <c r="A1167" s="43">
        <v>930</v>
      </c>
      <c r="B1167" s="74">
        <v>46267</v>
      </c>
      <c r="C1167" s="30" t="s">
        <v>1414</v>
      </c>
      <c r="D1167" s="30" t="s">
        <v>1415</v>
      </c>
      <c r="E1167" s="75">
        <v>12</v>
      </c>
      <c r="F1167" s="30" t="s">
        <v>53</v>
      </c>
      <c r="G1167" s="30" t="s">
        <v>54</v>
      </c>
      <c r="H1167" s="75">
        <v>1</v>
      </c>
    </row>
    <row r="1168" spans="1:8">
      <c r="A1168" s="43">
        <v>930</v>
      </c>
      <c r="B1168" s="74">
        <v>46267</v>
      </c>
      <c r="C1168" s="30" t="s">
        <v>1416</v>
      </c>
      <c r="D1168" s="30" t="s">
        <v>1417</v>
      </c>
      <c r="E1168" s="75">
        <v>17</v>
      </c>
      <c r="F1168" s="30" t="s">
        <v>70</v>
      </c>
      <c r="G1168" s="30" t="s">
        <v>71</v>
      </c>
      <c r="H1168" s="75">
        <v>2</v>
      </c>
    </row>
    <row r="1169" spans="1:8">
      <c r="A1169" s="43">
        <v>930</v>
      </c>
      <c r="B1169" s="74">
        <v>46267</v>
      </c>
      <c r="C1169" s="30" t="s">
        <v>1424</v>
      </c>
      <c r="D1169" s="30" t="s">
        <v>1425</v>
      </c>
      <c r="E1169" s="75">
        <v>99</v>
      </c>
      <c r="F1169" s="30" t="s">
        <v>80</v>
      </c>
      <c r="G1169" s="30" t="s">
        <v>81</v>
      </c>
      <c r="H1169" s="75">
        <v>1</v>
      </c>
    </row>
    <row r="1170" spans="1:8">
      <c r="A1170" s="43">
        <v>930</v>
      </c>
      <c r="B1170" s="74">
        <v>46267</v>
      </c>
      <c r="C1170" s="30" t="s">
        <v>1428</v>
      </c>
      <c r="D1170" s="30" t="s">
        <v>1429</v>
      </c>
      <c r="E1170" s="75">
        <v>106</v>
      </c>
      <c r="F1170" s="30" t="s">
        <v>80</v>
      </c>
      <c r="G1170" s="30" t="s">
        <v>81</v>
      </c>
      <c r="H1170" s="75">
        <v>1</v>
      </c>
    </row>
    <row r="1171" spans="1:8">
      <c r="A1171" s="43">
        <v>930</v>
      </c>
      <c r="B1171" s="74">
        <v>46267</v>
      </c>
      <c r="C1171" s="30" t="s">
        <v>1434</v>
      </c>
      <c r="D1171" s="30" t="s">
        <v>1435</v>
      </c>
      <c r="E1171" s="75">
        <v>10</v>
      </c>
      <c r="F1171" s="30" t="s">
        <v>53</v>
      </c>
      <c r="G1171" s="30" t="s">
        <v>54</v>
      </c>
      <c r="H1171" s="75">
        <v>1</v>
      </c>
    </row>
    <row r="1172" spans="1:8">
      <c r="A1172" s="43">
        <v>930</v>
      </c>
      <c r="B1172" s="74">
        <v>46267</v>
      </c>
      <c r="C1172" s="30" t="s">
        <v>1438</v>
      </c>
      <c r="D1172" s="30" t="s">
        <v>1439</v>
      </c>
      <c r="E1172" s="75">
        <v>136</v>
      </c>
      <c r="F1172" s="30" t="s">
        <v>70</v>
      </c>
      <c r="G1172" s="30" t="s">
        <v>71</v>
      </c>
      <c r="H1172" s="75">
        <v>2</v>
      </c>
    </row>
    <row r="1173" spans="1:8">
      <c r="A1173" s="43">
        <v>930</v>
      </c>
      <c r="B1173" s="74">
        <v>46267</v>
      </c>
      <c r="C1173" s="30" t="s">
        <v>1440</v>
      </c>
      <c r="D1173" s="30" t="s">
        <v>1441</v>
      </c>
      <c r="E1173" s="75">
        <v>152</v>
      </c>
      <c r="F1173" s="30" t="s">
        <v>70</v>
      </c>
      <c r="G1173" s="30" t="s">
        <v>71</v>
      </c>
      <c r="H1173" s="75">
        <v>2</v>
      </c>
    </row>
    <row r="1174" spans="1:8">
      <c r="A1174" s="43">
        <v>930</v>
      </c>
      <c r="B1174" s="74">
        <v>46267</v>
      </c>
      <c r="C1174" s="30" t="s">
        <v>1444</v>
      </c>
      <c r="D1174" s="30" t="s">
        <v>1445</v>
      </c>
      <c r="E1174" s="75">
        <v>105</v>
      </c>
      <c r="F1174" s="30" t="s">
        <v>70</v>
      </c>
      <c r="G1174" s="30" t="s">
        <v>71</v>
      </c>
      <c r="H1174" s="75">
        <v>2</v>
      </c>
    </row>
    <row r="1175" spans="1:8">
      <c r="A1175" s="43">
        <v>930</v>
      </c>
      <c r="B1175" s="74">
        <v>46267</v>
      </c>
      <c r="C1175" s="30" t="s">
        <v>1446</v>
      </c>
      <c r="D1175" s="30" t="s">
        <v>1447</v>
      </c>
      <c r="E1175" s="75">
        <v>15</v>
      </c>
      <c r="F1175" s="30" t="s">
        <v>53</v>
      </c>
      <c r="G1175" s="30" t="s">
        <v>54</v>
      </c>
      <c r="H1175" s="75">
        <v>1</v>
      </c>
    </row>
    <row r="1176" spans="1:8">
      <c r="A1176" s="43">
        <v>930</v>
      </c>
      <c r="B1176" s="74">
        <v>46267</v>
      </c>
      <c r="C1176" s="30" t="s">
        <v>1448</v>
      </c>
      <c r="D1176" s="30" t="s">
        <v>1449</v>
      </c>
      <c r="E1176" s="75">
        <v>65</v>
      </c>
      <c r="F1176" s="30" t="s">
        <v>68</v>
      </c>
      <c r="G1176" s="30" t="s">
        <v>69</v>
      </c>
      <c r="H1176" s="75">
        <v>1</v>
      </c>
    </row>
    <row r="1177" spans="1:8">
      <c r="A1177" s="43">
        <v>930</v>
      </c>
      <c r="B1177" s="74">
        <v>46267</v>
      </c>
      <c r="C1177" s="30" t="s">
        <v>1452</v>
      </c>
      <c r="D1177" s="30" t="s">
        <v>1453</v>
      </c>
      <c r="E1177" s="75">
        <v>21</v>
      </c>
      <c r="F1177" s="30" t="s">
        <v>70</v>
      </c>
      <c r="G1177" s="30" t="s">
        <v>71</v>
      </c>
      <c r="H1177" s="75">
        <v>2</v>
      </c>
    </row>
    <row r="1178" spans="1:8">
      <c r="A1178" s="43">
        <v>930</v>
      </c>
      <c r="B1178" s="74">
        <v>46267</v>
      </c>
      <c r="C1178" s="30" t="s">
        <v>1454</v>
      </c>
      <c r="D1178" s="30" t="s">
        <v>1455</v>
      </c>
      <c r="E1178" s="75">
        <v>61</v>
      </c>
      <c r="F1178" s="30" t="s">
        <v>70</v>
      </c>
      <c r="G1178" s="30" t="s">
        <v>71</v>
      </c>
      <c r="H1178" s="75">
        <v>2</v>
      </c>
    </row>
    <row r="1179" spans="1:8">
      <c r="A1179" s="43">
        <v>930</v>
      </c>
      <c r="B1179" s="74">
        <v>46267</v>
      </c>
      <c r="C1179" s="30" t="s">
        <v>1456</v>
      </c>
      <c r="D1179" s="30" t="s">
        <v>1457</v>
      </c>
      <c r="E1179" s="75">
        <v>2</v>
      </c>
      <c r="F1179" s="30" t="s">
        <v>70</v>
      </c>
      <c r="G1179" s="30" t="s">
        <v>71</v>
      </c>
      <c r="H1179" s="75">
        <v>2</v>
      </c>
    </row>
    <row r="1180" spans="1:8">
      <c r="A1180" s="43">
        <v>930</v>
      </c>
      <c r="B1180" s="74">
        <v>46267</v>
      </c>
      <c r="C1180" s="30" t="s">
        <v>1458</v>
      </c>
      <c r="D1180" s="30" t="s">
        <v>1459</v>
      </c>
      <c r="E1180" s="75">
        <v>191</v>
      </c>
      <c r="F1180" s="30" t="s">
        <v>80</v>
      </c>
      <c r="G1180" s="30" t="s">
        <v>81</v>
      </c>
      <c r="H1180" s="75">
        <v>1</v>
      </c>
    </row>
    <row r="1181" spans="1:8">
      <c r="A1181" s="43">
        <v>930</v>
      </c>
      <c r="B1181" s="74">
        <v>46267</v>
      </c>
      <c r="C1181" s="30" t="s">
        <v>1462</v>
      </c>
      <c r="D1181" s="30" t="s">
        <v>1463</v>
      </c>
      <c r="E1181" s="75">
        <v>16</v>
      </c>
      <c r="F1181" s="30" t="s">
        <v>53</v>
      </c>
      <c r="G1181" s="30" t="s">
        <v>54</v>
      </c>
      <c r="H1181" s="75">
        <v>1</v>
      </c>
    </row>
    <row r="1182" spans="1:8">
      <c r="A1182" s="43">
        <v>930</v>
      </c>
      <c r="B1182" s="74">
        <v>46267</v>
      </c>
      <c r="C1182" s="30" t="s">
        <v>4992</v>
      </c>
      <c r="D1182" s="30" t="s">
        <v>4993</v>
      </c>
      <c r="E1182" s="75">
        <v>27</v>
      </c>
      <c r="F1182" s="30" t="s">
        <v>80</v>
      </c>
      <c r="G1182" s="30" t="s">
        <v>81</v>
      </c>
      <c r="H1182" s="75">
        <v>1</v>
      </c>
    </row>
    <row r="1183" spans="1:8">
      <c r="A1183" s="43">
        <v>930</v>
      </c>
      <c r="B1183" s="74">
        <v>46267</v>
      </c>
      <c r="C1183" s="30" t="s">
        <v>1464</v>
      </c>
      <c r="D1183" s="30" t="s">
        <v>1465</v>
      </c>
      <c r="E1183" s="75">
        <v>31</v>
      </c>
      <c r="F1183" s="30" t="s">
        <v>70</v>
      </c>
      <c r="G1183" s="30" t="s">
        <v>71</v>
      </c>
      <c r="H1183" s="75">
        <v>2</v>
      </c>
    </row>
    <row r="1184" spans="1:8">
      <c r="A1184" s="43">
        <v>930</v>
      </c>
      <c r="B1184" s="74">
        <v>46267</v>
      </c>
      <c r="C1184" s="30" t="s">
        <v>1470</v>
      </c>
      <c r="D1184" s="30" t="s">
        <v>1471</v>
      </c>
      <c r="E1184" s="75">
        <v>86</v>
      </c>
      <c r="F1184" s="30" t="s">
        <v>70</v>
      </c>
      <c r="G1184" s="30" t="s">
        <v>71</v>
      </c>
      <c r="H1184" s="75">
        <v>2</v>
      </c>
    </row>
    <row r="1185" spans="1:8">
      <c r="A1185" s="43">
        <v>930</v>
      </c>
      <c r="B1185" s="74">
        <v>46267</v>
      </c>
      <c r="C1185" s="30" t="s">
        <v>1472</v>
      </c>
      <c r="D1185" s="30" t="s">
        <v>1473</v>
      </c>
      <c r="E1185" s="75">
        <v>15</v>
      </c>
      <c r="F1185" s="30" t="s">
        <v>53</v>
      </c>
      <c r="G1185" s="30" t="s">
        <v>54</v>
      </c>
      <c r="H1185" s="75">
        <v>1</v>
      </c>
    </row>
    <row r="1186" spans="1:8">
      <c r="A1186" s="43">
        <v>930</v>
      </c>
      <c r="B1186" s="74">
        <v>46267</v>
      </c>
      <c r="C1186" s="30" t="s">
        <v>1476</v>
      </c>
      <c r="D1186" s="30" t="s">
        <v>1477</v>
      </c>
      <c r="E1186" s="75">
        <v>84</v>
      </c>
      <c r="F1186" s="30" t="s">
        <v>80</v>
      </c>
      <c r="G1186" s="30" t="s">
        <v>81</v>
      </c>
      <c r="H1186" s="75">
        <v>1</v>
      </c>
    </row>
    <row r="1187" spans="1:8">
      <c r="A1187" s="43">
        <v>930</v>
      </c>
      <c r="B1187" s="74">
        <v>46267</v>
      </c>
      <c r="C1187" s="30" t="s">
        <v>1478</v>
      </c>
      <c r="D1187" s="30" t="s">
        <v>1479</v>
      </c>
      <c r="E1187" s="75">
        <v>50</v>
      </c>
      <c r="F1187" s="30" t="s">
        <v>53</v>
      </c>
      <c r="G1187" s="30" t="s">
        <v>54</v>
      </c>
      <c r="H1187" s="75">
        <v>1</v>
      </c>
    </row>
    <row r="1188" spans="1:8">
      <c r="A1188" s="43">
        <v>930</v>
      </c>
      <c r="B1188" s="74">
        <v>46267</v>
      </c>
      <c r="C1188" s="30" t="s">
        <v>1480</v>
      </c>
      <c r="D1188" s="30" t="s">
        <v>1481</v>
      </c>
      <c r="E1188" s="75">
        <v>62</v>
      </c>
      <c r="F1188" s="30" t="s">
        <v>76</v>
      </c>
      <c r="G1188" s="30" t="s">
        <v>77</v>
      </c>
      <c r="H1188" s="75">
        <v>1</v>
      </c>
    </row>
    <row r="1189" spans="1:8">
      <c r="A1189" s="43">
        <v>930</v>
      </c>
      <c r="B1189" s="74">
        <v>46267</v>
      </c>
      <c r="C1189" s="30" t="s">
        <v>1482</v>
      </c>
      <c r="D1189" s="30" t="s">
        <v>1483</v>
      </c>
      <c r="E1189" s="75">
        <v>48</v>
      </c>
      <c r="F1189" s="30" t="s">
        <v>70</v>
      </c>
      <c r="G1189" s="30" t="s">
        <v>71</v>
      </c>
      <c r="H1189" s="75">
        <v>2</v>
      </c>
    </row>
    <row r="1190" spans="1:8">
      <c r="A1190" s="43">
        <v>930</v>
      </c>
      <c r="B1190" s="74">
        <v>46267</v>
      </c>
      <c r="C1190" s="30" t="s">
        <v>1490</v>
      </c>
      <c r="D1190" s="30" t="s">
        <v>1491</v>
      </c>
      <c r="E1190" s="75">
        <v>130</v>
      </c>
      <c r="F1190" s="30" t="s">
        <v>78</v>
      </c>
      <c r="G1190" s="30" t="s">
        <v>79</v>
      </c>
      <c r="H1190" s="75">
        <v>2</v>
      </c>
    </row>
    <row r="1191" spans="1:8">
      <c r="A1191" s="43">
        <v>930</v>
      </c>
      <c r="B1191" s="74">
        <v>46267</v>
      </c>
      <c r="C1191" s="30" t="s">
        <v>1496</v>
      </c>
      <c r="D1191" s="30" t="s">
        <v>1497</v>
      </c>
      <c r="E1191" s="75">
        <v>91</v>
      </c>
      <c r="F1191" s="30" t="s">
        <v>53</v>
      </c>
      <c r="G1191" s="30" t="s">
        <v>54</v>
      </c>
      <c r="H1191" s="75">
        <v>1</v>
      </c>
    </row>
    <row r="1192" spans="1:8">
      <c r="A1192" s="43">
        <v>930</v>
      </c>
      <c r="B1192" s="74">
        <v>46267</v>
      </c>
      <c r="C1192" s="30" t="s">
        <v>1506</v>
      </c>
      <c r="D1192" s="30" t="s">
        <v>1507</v>
      </c>
      <c r="E1192" s="75">
        <v>116</v>
      </c>
      <c r="F1192" s="30" t="s">
        <v>53</v>
      </c>
      <c r="G1192" s="30" t="s">
        <v>54</v>
      </c>
      <c r="H1192" s="75">
        <v>1</v>
      </c>
    </row>
    <row r="1193" spans="1:8">
      <c r="A1193" s="43">
        <v>930</v>
      </c>
      <c r="B1193" s="74">
        <v>46267</v>
      </c>
      <c r="C1193" s="30" t="s">
        <v>1514</v>
      </c>
      <c r="D1193" s="30" t="s">
        <v>1515</v>
      </c>
      <c r="E1193" s="75">
        <v>14</v>
      </c>
      <c r="F1193" s="30" t="s">
        <v>68</v>
      </c>
      <c r="G1193" s="30" t="s">
        <v>69</v>
      </c>
      <c r="H1193" s="75">
        <v>1</v>
      </c>
    </row>
    <row r="1194" spans="1:8">
      <c r="A1194" s="43">
        <v>930</v>
      </c>
      <c r="B1194" s="74">
        <v>46267</v>
      </c>
      <c r="C1194" s="30" t="s">
        <v>1522</v>
      </c>
      <c r="D1194" s="30" t="s">
        <v>1523</v>
      </c>
      <c r="E1194" s="75">
        <v>13</v>
      </c>
      <c r="F1194" s="30" t="s">
        <v>53</v>
      </c>
      <c r="G1194" s="30" t="s">
        <v>54</v>
      </c>
      <c r="H1194" s="75">
        <v>1</v>
      </c>
    </row>
    <row r="1195" spans="1:8">
      <c r="A1195" s="43">
        <v>930</v>
      </c>
      <c r="B1195" s="74">
        <v>46267</v>
      </c>
      <c r="C1195" s="30" t="s">
        <v>1524</v>
      </c>
      <c r="D1195" s="30" t="s">
        <v>1525</v>
      </c>
      <c r="E1195" s="75">
        <v>35</v>
      </c>
      <c r="F1195" s="30" t="s">
        <v>70</v>
      </c>
      <c r="G1195" s="30" t="s">
        <v>71</v>
      </c>
      <c r="H1195" s="75">
        <v>2</v>
      </c>
    </row>
    <row r="1196" spans="1:8">
      <c r="A1196" s="43">
        <v>930</v>
      </c>
      <c r="B1196" s="74">
        <v>46267</v>
      </c>
      <c r="C1196" s="30" t="s">
        <v>1532</v>
      </c>
      <c r="D1196" s="30" t="s">
        <v>1533</v>
      </c>
      <c r="E1196" s="75">
        <v>54</v>
      </c>
      <c r="F1196" s="30" t="s">
        <v>53</v>
      </c>
      <c r="G1196" s="30" t="s">
        <v>54</v>
      </c>
      <c r="H1196" s="75">
        <v>1</v>
      </c>
    </row>
    <row r="1197" spans="1:8">
      <c r="A1197" s="43">
        <v>930</v>
      </c>
      <c r="B1197" s="74">
        <v>46267</v>
      </c>
      <c r="C1197" s="30" t="s">
        <v>1534</v>
      </c>
      <c r="D1197" s="30" t="s">
        <v>1535</v>
      </c>
      <c r="E1197" s="75">
        <v>42</v>
      </c>
      <c r="F1197" s="30" t="s">
        <v>70</v>
      </c>
      <c r="G1197" s="30" t="s">
        <v>71</v>
      </c>
      <c r="H1197" s="75">
        <v>2</v>
      </c>
    </row>
    <row r="1198" spans="1:8">
      <c r="A1198" s="43">
        <v>930</v>
      </c>
      <c r="B1198" s="74">
        <v>46267</v>
      </c>
      <c r="C1198" s="30" t="s">
        <v>1540</v>
      </c>
      <c r="D1198" s="30" t="s">
        <v>1541</v>
      </c>
      <c r="E1198" s="75">
        <v>252</v>
      </c>
      <c r="F1198" s="30" t="s">
        <v>70</v>
      </c>
      <c r="G1198" s="30" t="s">
        <v>71</v>
      </c>
      <c r="H1198" s="75">
        <v>2</v>
      </c>
    </row>
    <row r="1199" spans="1:8">
      <c r="A1199" s="43">
        <v>930</v>
      </c>
      <c r="B1199" s="74">
        <v>46267</v>
      </c>
      <c r="C1199" s="30" t="s">
        <v>1544</v>
      </c>
      <c r="D1199" s="30" t="s">
        <v>1545</v>
      </c>
      <c r="E1199" s="75">
        <v>11</v>
      </c>
      <c r="F1199" s="30" t="s">
        <v>76</v>
      </c>
      <c r="G1199" s="30" t="s">
        <v>77</v>
      </c>
      <c r="H1199" s="75">
        <v>1</v>
      </c>
    </row>
    <row r="1200" spans="1:8">
      <c r="A1200" s="43">
        <v>930</v>
      </c>
      <c r="B1200" s="74">
        <v>46267</v>
      </c>
      <c r="C1200" s="30" t="s">
        <v>1546</v>
      </c>
      <c r="D1200" s="30" t="s">
        <v>1547</v>
      </c>
      <c r="E1200" s="75">
        <v>68</v>
      </c>
      <c r="F1200" s="30" t="s">
        <v>53</v>
      </c>
      <c r="G1200" s="30" t="s">
        <v>54</v>
      </c>
      <c r="H1200" s="75">
        <v>1</v>
      </c>
    </row>
    <row r="1201" spans="1:8">
      <c r="A1201" s="43">
        <v>930</v>
      </c>
      <c r="B1201" s="74">
        <v>46267</v>
      </c>
      <c r="C1201" s="30" t="s">
        <v>1548</v>
      </c>
      <c r="D1201" s="30" t="s">
        <v>1549</v>
      </c>
      <c r="E1201" s="75">
        <v>44</v>
      </c>
      <c r="F1201" s="30" t="s">
        <v>70</v>
      </c>
      <c r="G1201" s="30" t="s">
        <v>71</v>
      </c>
      <c r="H1201" s="75">
        <v>2</v>
      </c>
    </row>
    <row r="1202" spans="1:8">
      <c r="A1202" s="43">
        <v>930</v>
      </c>
      <c r="B1202" s="74">
        <v>46267</v>
      </c>
      <c r="C1202" s="30" t="s">
        <v>1552</v>
      </c>
      <c r="D1202" s="30" t="s">
        <v>1553</v>
      </c>
      <c r="E1202" s="75">
        <v>34</v>
      </c>
      <c r="F1202" s="30" t="s">
        <v>68</v>
      </c>
      <c r="G1202" s="30" t="s">
        <v>69</v>
      </c>
      <c r="H1202" s="75">
        <v>1</v>
      </c>
    </row>
    <row r="1203" spans="1:8">
      <c r="A1203" s="43">
        <v>930</v>
      </c>
      <c r="B1203" s="74">
        <v>46267</v>
      </c>
      <c r="C1203" s="30" t="s">
        <v>1554</v>
      </c>
      <c r="D1203" s="30" t="s">
        <v>1555</v>
      </c>
      <c r="E1203" s="75">
        <v>101</v>
      </c>
      <c r="F1203" s="30" t="s">
        <v>80</v>
      </c>
      <c r="G1203" s="30" t="s">
        <v>81</v>
      </c>
      <c r="H1203" s="75">
        <v>1</v>
      </c>
    </row>
    <row r="1204" spans="1:8">
      <c r="A1204" s="43">
        <v>930</v>
      </c>
      <c r="B1204" s="74">
        <v>46267</v>
      </c>
      <c r="C1204" s="30" t="s">
        <v>1572</v>
      </c>
      <c r="D1204" s="30" t="s">
        <v>1573</v>
      </c>
      <c r="E1204" s="75">
        <v>7</v>
      </c>
      <c r="F1204" s="30" t="s">
        <v>53</v>
      </c>
      <c r="G1204" s="30" t="s">
        <v>54</v>
      </c>
      <c r="H1204" s="75">
        <v>1</v>
      </c>
    </row>
    <row r="1205" spans="1:8">
      <c r="A1205" s="43">
        <v>930</v>
      </c>
      <c r="B1205" s="74">
        <v>46267</v>
      </c>
      <c r="C1205" s="30" t="s">
        <v>1574</v>
      </c>
      <c r="D1205" s="30" t="s">
        <v>1575</v>
      </c>
      <c r="E1205" s="75">
        <v>13</v>
      </c>
      <c r="F1205" s="30" t="s">
        <v>70</v>
      </c>
      <c r="G1205" s="30" t="s">
        <v>71</v>
      </c>
      <c r="H1205" s="75">
        <v>2</v>
      </c>
    </row>
    <row r="1206" spans="1:8">
      <c r="A1206" s="43">
        <v>930</v>
      </c>
      <c r="B1206" s="74">
        <v>46267</v>
      </c>
      <c r="C1206" s="30" t="s">
        <v>1578</v>
      </c>
      <c r="D1206" s="30" t="s">
        <v>1579</v>
      </c>
      <c r="E1206" s="75">
        <v>18</v>
      </c>
      <c r="F1206" s="30" t="s">
        <v>70</v>
      </c>
      <c r="G1206" s="30" t="s">
        <v>71</v>
      </c>
      <c r="H1206" s="75">
        <v>2</v>
      </c>
    </row>
    <row r="1207" spans="1:8">
      <c r="A1207" s="43">
        <v>930</v>
      </c>
      <c r="B1207" s="74">
        <v>46267</v>
      </c>
      <c r="C1207" s="30" t="s">
        <v>1580</v>
      </c>
      <c r="D1207" s="30" t="s">
        <v>1581</v>
      </c>
      <c r="E1207" s="75">
        <v>95</v>
      </c>
      <c r="F1207" s="30" t="s">
        <v>78</v>
      </c>
      <c r="G1207" s="30" t="s">
        <v>79</v>
      </c>
      <c r="H1207" s="75">
        <v>2</v>
      </c>
    </row>
    <row r="1208" spans="1:8">
      <c r="A1208" s="43">
        <v>930</v>
      </c>
      <c r="B1208" s="74">
        <v>46267</v>
      </c>
      <c r="C1208" s="30" t="s">
        <v>1582</v>
      </c>
      <c r="D1208" s="30" t="s">
        <v>1583</v>
      </c>
      <c r="E1208" s="75">
        <v>53</v>
      </c>
      <c r="F1208" s="30" t="s">
        <v>53</v>
      </c>
      <c r="G1208" s="30" t="s">
        <v>54</v>
      </c>
      <c r="H1208" s="75">
        <v>1</v>
      </c>
    </row>
    <row r="1209" spans="1:8">
      <c r="A1209" s="43">
        <v>930</v>
      </c>
      <c r="B1209" s="74">
        <v>46267</v>
      </c>
      <c r="C1209" s="30" t="s">
        <v>1584</v>
      </c>
      <c r="D1209" s="30" t="s">
        <v>1585</v>
      </c>
      <c r="E1209" s="75">
        <v>78</v>
      </c>
      <c r="F1209" s="30" t="s">
        <v>53</v>
      </c>
      <c r="G1209" s="30" t="s">
        <v>54</v>
      </c>
      <c r="H1209" s="75">
        <v>1</v>
      </c>
    </row>
    <row r="1210" spans="1:8">
      <c r="A1210" s="43">
        <v>930</v>
      </c>
      <c r="B1210" s="74">
        <v>46267</v>
      </c>
      <c r="C1210" s="30" t="s">
        <v>1588</v>
      </c>
      <c r="D1210" s="30" t="s">
        <v>1589</v>
      </c>
      <c r="E1210" s="75">
        <v>119</v>
      </c>
      <c r="F1210" s="30" t="s">
        <v>53</v>
      </c>
      <c r="G1210" s="30" t="s">
        <v>54</v>
      </c>
      <c r="H1210" s="75">
        <v>1</v>
      </c>
    </row>
    <row r="1211" spans="1:8">
      <c r="A1211" s="43">
        <v>930</v>
      </c>
      <c r="B1211" s="74">
        <v>46267</v>
      </c>
      <c r="C1211" s="30" t="s">
        <v>1590</v>
      </c>
      <c r="D1211" s="30" t="s">
        <v>1591</v>
      </c>
      <c r="E1211" s="75">
        <v>43</v>
      </c>
      <c r="F1211" s="30" t="s">
        <v>53</v>
      </c>
      <c r="G1211" s="30" t="s">
        <v>54</v>
      </c>
      <c r="H1211" s="75">
        <v>1</v>
      </c>
    </row>
    <row r="1212" spans="1:8">
      <c r="A1212" s="43">
        <v>930</v>
      </c>
      <c r="B1212" s="74">
        <v>46267</v>
      </c>
      <c r="C1212" s="30" t="s">
        <v>1592</v>
      </c>
      <c r="D1212" s="30" t="s">
        <v>1593</v>
      </c>
      <c r="E1212" s="75">
        <v>140</v>
      </c>
      <c r="F1212" s="30" t="s">
        <v>80</v>
      </c>
      <c r="G1212" s="30" t="s">
        <v>81</v>
      </c>
      <c r="H1212" s="75">
        <v>1</v>
      </c>
    </row>
    <row r="1213" spans="1:8">
      <c r="A1213" s="43">
        <v>930</v>
      </c>
      <c r="B1213" s="74">
        <v>46267</v>
      </c>
      <c r="C1213" s="30" t="s">
        <v>1596</v>
      </c>
      <c r="D1213" s="30" t="s">
        <v>1597</v>
      </c>
      <c r="E1213" s="75">
        <v>47</v>
      </c>
      <c r="F1213" s="30" t="s">
        <v>70</v>
      </c>
      <c r="G1213" s="30" t="s">
        <v>71</v>
      </c>
      <c r="H1213" s="75">
        <v>2</v>
      </c>
    </row>
    <row r="1214" spans="1:8">
      <c r="A1214" s="43">
        <v>930</v>
      </c>
      <c r="B1214" s="74">
        <v>46267</v>
      </c>
      <c r="C1214" s="30" t="s">
        <v>1602</v>
      </c>
      <c r="D1214" s="30" t="s">
        <v>1603</v>
      </c>
      <c r="E1214" s="75">
        <v>80</v>
      </c>
      <c r="F1214" s="30" t="s">
        <v>53</v>
      </c>
      <c r="G1214" s="30" t="s">
        <v>54</v>
      </c>
      <c r="H1214" s="75">
        <v>1</v>
      </c>
    </row>
    <row r="1215" spans="1:8">
      <c r="A1215" s="43">
        <v>930</v>
      </c>
      <c r="B1215" s="74">
        <v>46267</v>
      </c>
      <c r="C1215" s="30" t="s">
        <v>1606</v>
      </c>
      <c r="D1215" s="30" t="s">
        <v>1607</v>
      </c>
      <c r="E1215" s="75">
        <v>48</v>
      </c>
      <c r="F1215" s="30" t="s">
        <v>53</v>
      </c>
      <c r="G1215" s="30" t="s">
        <v>54</v>
      </c>
      <c r="H1215" s="75">
        <v>1</v>
      </c>
    </row>
    <row r="1216" spans="1:8">
      <c r="A1216" s="43">
        <v>930</v>
      </c>
      <c r="B1216" s="74">
        <v>46267</v>
      </c>
      <c r="C1216" s="30" t="s">
        <v>1610</v>
      </c>
      <c r="D1216" s="30" t="s">
        <v>1611</v>
      </c>
      <c r="E1216" s="75">
        <v>43</v>
      </c>
      <c r="F1216" s="30" t="s">
        <v>53</v>
      </c>
      <c r="G1216" s="30" t="s">
        <v>54</v>
      </c>
      <c r="H1216" s="75">
        <v>1</v>
      </c>
    </row>
    <row r="1217" spans="1:8">
      <c r="A1217" s="43">
        <v>930</v>
      </c>
      <c r="B1217" s="74">
        <v>46267</v>
      </c>
      <c r="C1217" s="30" t="s">
        <v>1612</v>
      </c>
      <c r="D1217" s="30" t="s">
        <v>1613</v>
      </c>
      <c r="E1217" s="75">
        <v>67</v>
      </c>
      <c r="F1217" s="30" t="s">
        <v>76</v>
      </c>
      <c r="G1217" s="30" t="s">
        <v>77</v>
      </c>
      <c r="H1217" s="75">
        <v>1</v>
      </c>
    </row>
    <row r="1218" spans="1:8">
      <c r="A1218" s="43">
        <v>930</v>
      </c>
      <c r="B1218" s="74">
        <v>46267</v>
      </c>
      <c r="C1218" s="30" t="s">
        <v>1620</v>
      </c>
      <c r="D1218" s="30" t="s">
        <v>1621</v>
      </c>
      <c r="E1218" s="75">
        <v>125</v>
      </c>
      <c r="F1218" s="30" t="s">
        <v>53</v>
      </c>
      <c r="G1218" s="30" t="s">
        <v>54</v>
      </c>
      <c r="H1218" s="75">
        <v>1</v>
      </c>
    </row>
    <row r="1219" spans="1:8">
      <c r="A1219" s="43">
        <v>930</v>
      </c>
      <c r="B1219" s="74">
        <v>46267</v>
      </c>
      <c r="C1219" s="30" t="s">
        <v>1624</v>
      </c>
      <c r="D1219" s="30" t="s">
        <v>1625</v>
      </c>
      <c r="E1219" s="75">
        <v>142</v>
      </c>
      <c r="F1219" s="30" t="s">
        <v>53</v>
      </c>
      <c r="G1219" s="30" t="s">
        <v>54</v>
      </c>
      <c r="H1219" s="75">
        <v>1</v>
      </c>
    </row>
    <row r="1220" spans="1:8">
      <c r="A1220" s="43">
        <v>930</v>
      </c>
      <c r="B1220" s="74">
        <v>46267</v>
      </c>
      <c r="C1220" s="30" t="s">
        <v>1626</v>
      </c>
      <c r="D1220" s="30" t="s">
        <v>1627</v>
      </c>
      <c r="E1220" s="75">
        <v>50</v>
      </c>
      <c r="F1220" s="30" t="s">
        <v>53</v>
      </c>
      <c r="G1220" s="30" t="s">
        <v>54</v>
      </c>
      <c r="H1220" s="75">
        <v>1</v>
      </c>
    </row>
    <row r="1221" spans="1:8">
      <c r="A1221" s="43">
        <v>930</v>
      </c>
      <c r="B1221" s="74">
        <v>46267</v>
      </c>
      <c r="C1221" s="30" t="s">
        <v>1636</v>
      </c>
      <c r="D1221" s="30" t="s">
        <v>1637</v>
      </c>
      <c r="E1221" s="75">
        <v>56</v>
      </c>
      <c r="F1221" s="30" t="s">
        <v>80</v>
      </c>
      <c r="G1221" s="30" t="s">
        <v>81</v>
      </c>
      <c r="H1221" s="75">
        <v>1</v>
      </c>
    </row>
    <row r="1222" spans="1:8">
      <c r="A1222" s="43">
        <v>930</v>
      </c>
      <c r="B1222" s="74">
        <v>46267</v>
      </c>
      <c r="C1222" s="30" t="s">
        <v>1640</v>
      </c>
      <c r="D1222" s="30" t="s">
        <v>1641</v>
      </c>
      <c r="E1222" s="75">
        <v>47</v>
      </c>
      <c r="F1222" s="30" t="s">
        <v>70</v>
      </c>
      <c r="G1222" s="30" t="s">
        <v>71</v>
      </c>
      <c r="H1222" s="75">
        <v>2</v>
      </c>
    </row>
    <row r="1223" spans="1:8">
      <c r="A1223" s="43">
        <v>930</v>
      </c>
      <c r="B1223" s="74">
        <v>46267</v>
      </c>
      <c r="C1223" s="30" t="s">
        <v>1642</v>
      </c>
      <c r="D1223" s="30" t="s">
        <v>1643</v>
      </c>
      <c r="E1223" s="75">
        <v>54</v>
      </c>
      <c r="F1223" s="30" t="s">
        <v>53</v>
      </c>
      <c r="G1223" s="30" t="s">
        <v>54</v>
      </c>
      <c r="H1223" s="75">
        <v>1</v>
      </c>
    </row>
    <row r="1224" spans="1:8">
      <c r="A1224" s="43">
        <v>930</v>
      </c>
      <c r="B1224" s="74">
        <v>46267</v>
      </c>
      <c r="C1224" s="30" t="s">
        <v>1644</v>
      </c>
      <c r="D1224" s="30" t="s">
        <v>1645</v>
      </c>
      <c r="E1224" s="75">
        <v>7</v>
      </c>
      <c r="F1224" s="30" t="s">
        <v>68</v>
      </c>
      <c r="G1224" s="30" t="s">
        <v>69</v>
      </c>
      <c r="H1224" s="75">
        <v>1</v>
      </c>
    </row>
    <row r="1225" spans="1:8">
      <c r="A1225" s="43">
        <v>930</v>
      </c>
      <c r="B1225" s="74">
        <v>46267</v>
      </c>
      <c r="C1225" s="30" t="s">
        <v>1786</v>
      </c>
      <c r="D1225" s="30" t="s">
        <v>1787</v>
      </c>
      <c r="E1225" s="75">
        <v>49</v>
      </c>
      <c r="F1225" s="30" t="s">
        <v>53</v>
      </c>
      <c r="G1225" s="30" t="s">
        <v>54</v>
      </c>
      <c r="H1225" s="75">
        <v>1</v>
      </c>
    </row>
    <row r="1226" spans="1:8">
      <c r="A1226" s="43">
        <v>930</v>
      </c>
      <c r="B1226" s="74">
        <v>46267</v>
      </c>
      <c r="C1226" s="30" t="s">
        <v>1646</v>
      </c>
      <c r="D1226" s="30" t="s">
        <v>1647</v>
      </c>
      <c r="E1226" s="75">
        <v>108</v>
      </c>
      <c r="F1226" s="30" t="s">
        <v>53</v>
      </c>
      <c r="G1226" s="30" t="s">
        <v>54</v>
      </c>
      <c r="H1226" s="75">
        <v>1</v>
      </c>
    </row>
    <row r="1227" spans="1:8">
      <c r="A1227" s="43">
        <v>930</v>
      </c>
      <c r="B1227" s="74">
        <v>46267</v>
      </c>
      <c r="C1227" s="30" t="s">
        <v>1648</v>
      </c>
      <c r="D1227" s="30" t="s">
        <v>1649</v>
      </c>
      <c r="E1227" s="75">
        <v>69</v>
      </c>
      <c r="F1227" s="30" t="s">
        <v>53</v>
      </c>
      <c r="G1227" s="30" t="s">
        <v>54</v>
      </c>
      <c r="H1227" s="75">
        <v>1</v>
      </c>
    </row>
    <row r="1228" spans="1:8">
      <c r="A1228" s="43">
        <v>930</v>
      </c>
      <c r="B1228" s="74">
        <v>46267</v>
      </c>
      <c r="C1228" s="30" t="s">
        <v>1654</v>
      </c>
      <c r="D1228" s="30" t="s">
        <v>1655</v>
      </c>
      <c r="E1228" s="75">
        <v>40</v>
      </c>
      <c r="F1228" s="30" t="s">
        <v>53</v>
      </c>
      <c r="G1228" s="30" t="s">
        <v>54</v>
      </c>
      <c r="H1228" s="75">
        <v>1</v>
      </c>
    </row>
    <row r="1229" spans="1:8">
      <c r="A1229" s="43">
        <v>930</v>
      </c>
      <c r="B1229" s="74">
        <v>46267</v>
      </c>
      <c r="C1229" s="30" t="s">
        <v>1660</v>
      </c>
      <c r="D1229" s="30" t="s">
        <v>1661</v>
      </c>
      <c r="E1229" s="75">
        <v>66</v>
      </c>
      <c r="F1229" s="30" t="s">
        <v>53</v>
      </c>
      <c r="G1229" s="30" t="s">
        <v>54</v>
      </c>
      <c r="H1229" s="75">
        <v>1</v>
      </c>
    </row>
    <row r="1230" spans="1:8">
      <c r="A1230" s="43">
        <v>930</v>
      </c>
      <c r="B1230" s="74">
        <v>46267</v>
      </c>
      <c r="C1230" s="30" t="s">
        <v>1664</v>
      </c>
      <c r="D1230" s="30" t="s">
        <v>1665</v>
      </c>
      <c r="E1230" s="75">
        <v>29</v>
      </c>
      <c r="F1230" s="30" t="s">
        <v>53</v>
      </c>
      <c r="G1230" s="30" t="s">
        <v>54</v>
      </c>
      <c r="H1230" s="75">
        <v>1</v>
      </c>
    </row>
    <row r="1231" spans="1:8">
      <c r="A1231" s="43">
        <v>930</v>
      </c>
      <c r="B1231" s="74">
        <v>46267</v>
      </c>
      <c r="C1231" s="30" t="s">
        <v>1666</v>
      </c>
      <c r="D1231" s="30" t="s">
        <v>1667</v>
      </c>
      <c r="E1231" s="75">
        <v>38</v>
      </c>
      <c r="F1231" s="30" t="s">
        <v>53</v>
      </c>
      <c r="G1231" s="30" t="s">
        <v>54</v>
      </c>
      <c r="H1231" s="75">
        <v>1</v>
      </c>
    </row>
    <row r="1232" spans="1:8">
      <c r="A1232" s="43">
        <v>930</v>
      </c>
      <c r="B1232" s="74">
        <v>46267</v>
      </c>
      <c r="C1232" s="30" t="s">
        <v>1670</v>
      </c>
      <c r="D1232" s="30" t="s">
        <v>1671</v>
      </c>
      <c r="E1232" s="75">
        <v>64</v>
      </c>
      <c r="F1232" s="30" t="s">
        <v>53</v>
      </c>
      <c r="G1232" s="30" t="s">
        <v>54</v>
      </c>
      <c r="H1232" s="75">
        <v>1</v>
      </c>
    </row>
    <row r="1233" spans="1:8">
      <c r="A1233" s="43">
        <v>930</v>
      </c>
      <c r="B1233" s="74">
        <v>46267</v>
      </c>
      <c r="C1233" s="30" t="s">
        <v>1672</v>
      </c>
      <c r="D1233" s="30" t="s">
        <v>1673</v>
      </c>
      <c r="E1233" s="75">
        <v>15</v>
      </c>
      <c r="F1233" s="30" t="s">
        <v>53</v>
      </c>
      <c r="G1233" s="30" t="s">
        <v>54</v>
      </c>
      <c r="H1233" s="75">
        <v>1</v>
      </c>
    </row>
    <row r="1234" spans="1:8">
      <c r="A1234" s="43">
        <v>930</v>
      </c>
      <c r="B1234" s="74">
        <v>46267</v>
      </c>
      <c r="C1234" s="30" t="s">
        <v>4988</v>
      </c>
      <c r="D1234" s="30" t="s">
        <v>4989</v>
      </c>
      <c r="E1234" s="75">
        <v>119</v>
      </c>
      <c r="F1234" s="30" t="s">
        <v>80</v>
      </c>
      <c r="G1234" s="30" t="s">
        <v>81</v>
      </c>
      <c r="H1234" s="75">
        <v>1</v>
      </c>
    </row>
    <row r="1235" spans="1:8">
      <c r="A1235" s="43">
        <v>930</v>
      </c>
      <c r="B1235" s="74">
        <v>46267</v>
      </c>
      <c r="C1235" s="30" t="s">
        <v>1674</v>
      </c>
      <c r="D1235" s="30" t="s">
        <v>1675</v>
      </c>
      <c r="E1235" s="75">
        <v>96</v>
      </c>
      <c r="F1235" s="30" t="s">
        <v>53</v>
      </c>
      <c r="G1235" s="30" t="s">
        <v>54</v>
      </c>
      <c r="H1235" s="75">
        <v>1</v>
      </c>
    </row>
    <row r="1236" spans="1:8">
      <c r="A1236" s="43">
        <v>930</v>
      </c>
      <c r="B1236" s="74">
        <v>46267</v>
      </c>
      <c r="C1236" s="30" t="s">
        <v>1676</v>
      </c>
      <c r="D1236" s="30" t="s">
        <v>1677</v>
      </c>
      <c r="E1236" s="75">
        <v>41</v>
      </c>
      <c r="F1236" s="30" t="s">
        <v>53</v>
      </c>
      <c r="G1236" s="30" t="s">
        <v>54</v>
      </c>
      <c r="H1236" s="75">
        <v>1</v>
      </c>
    </row>
    <row r="1237" spans="1:8">
      <c r="A1237" s="43">
        <v>930</v>
      </c>
      <c r="B1237" s="74">
        <v>46267</v>
      </c>
      <c r="C1237" s="30" t="s">
        <v>1678</v>
      </c>
      <c r="D1237" s="30" t="s">
        <v>1679</v>
      </c>
      <c r="E1237" s="75">
        <v>36</v>
      </c>
      <c r="F1237" s="30" t="s">
        <v>76</v>
      </c>
      <c r="G1237" s="30" t="s">
        <v>77</v>
      </c>
      <c r="H1237" s="75">
        <v>1</v>
      </c>
    </row>
    <row r="1238" spans="1:8">
      <c r="A1238" s="43">
        <v>930</v>
      </c>
      <c r="B1238" s="74">
        <v>46267</v>
      </c>
      <c r="C1238" s="30" t="s">
        <v>4984</v>
      </c>
      <c r="D1238" s="30" t="s">
        <v>4985</v>
      </c>
      <c r="E1238" s="75">
        <v>128</v>
      </c>
      <c r="F1238" s="30" t="s">
        <v>80</v>
      </c>
      <c r="G1238" s="30" t="s">
        <v>81</v>
      </c>
      <c r="H1238" s="75">
        <v>1</v>
      </c>
    </row>
    <row r="1239" spans="1:8">
      <c r="A1239" s="43">
        <v>930</v>
      </c>
      <c r="B1239" s="74">
        <v>46267</v>
      </c>
      <c r="C1239" s="30" t="s">
        <v>1682</v>
      </c>
      <c r="D1239" s="30" t="s">
        <v>1683</v>
      </c>
      <c r="E1239" s="75">
        <v>14</v>
      </c>
      <c r="F1239" s="30" t="s">
        <v>53</v>
      </c>
      <c r="G1239" s="30" t="s">
        <v>54</v>
      </c>
      <c r="H1239" s="75">
        <v>1</v>
      </c>
    </row>
    <row r="1240" spans="1:8">
      <c r="A1240" s="43">
        <v>930</v>
      </c>
      <c r="B1240" s="74">
        <v>46267</v>
      </c>
      <c r="C1240" s="30" t="s">
        <v>1686</v>
      </c>
      <c r="D1240" s="30" t="s">
        <v>1687</v>
      </c>
      <c r="E1240" s="75">
        <v>24</v>
      </c>
      <c r="F1240" s="30" t="s">
        <v>53</v>
      </c>
      <c r="G1240" s="30" t="s">
        <v>54</v>
      </c>
      <c r="H1240" s="75">
        <v>1</v>
      </c>
    </row>
    <row r="1241" spans="1:8">
      <c r="A1241" s="43">
        <v>930</v>
      </c>
      <c r="B1241" s="74">
        <v>46267</v>
      </c>
      <c r="C1241" s="30" t="s">
        <v>4986</v>
      </c>
      <c r="D1241" s="30" t="s">
        <v>4987</v>
      </c>
      <c r="E1241" s="75">
        <v>178</v>
      </c>
      <c r="F1241" s="30" t="s">
        <v>53</v>
      </c>
      <c r="G1241" s="30" t="s">
        <v>54</v>
      </c>
      <c r="H1241" s="75">
        <v>1</v>
      </c>
    </row>
    <row r="1242" spans="1:8">
      <c r="A1242" s="43">
        <v>930</v>
      </c>
      <c r="B1242" s="74">
        <v>46267</v>
      </c>
      <c r="C1242" s="30" t="s">
        <v>3845</v>
      </c>
      <c r="D1242" s="30" t="s">
        <v>3846</v>
      </c>
      <c r="E1242" s="75">
        <v>4</v>
      </c>
      <c r="F1242" s="30" t="s">
        <v>76</v>
      </c>
      <c r="G1242" s="30" t="s">
        <v>77</v>
      </c>
      <c r="H1242" s="75">
        <v>1</v>
      </c>
    </row>
    <row r="1243" spans="1:8">
      <c r="A1243" s="43">
        <v>930</v>
      </c>
      <c r="B1243" s="74">
        <v>46267</v>
      </c>
      <c r="C1243" s="30" t="s">
        <v>1688</v>
      </c>
      <c r="D1243" s="30" t="s">
        <v>1689</v>
      </c>
      <c r="E1243" s="75">
        <v>165</v>
      </c>
      <c r="F1243" s="30" t="s">
        <v>80</v>
      </c>
      <c r="G1243" s="30" t="s">
        <v>81</v>
      </c>
      <c r="H1243" s="75">
        <v>1</v>
      </c>
    </row>
    <row r="1244" spans="1:8">
      <c r="A1244" s="43">
        <v>930</v>
      </c>
      <c r="B1244" s="74">
        <v>46267</v>
      </c>
      <c r="C1244" s="30" t="s">
        <v>1690</v>
      </c>
      <c r="D1244" s="30" t="s">
        <v>1691</v>
      </c>
      <c r="E1244" s="75">
        <v>73</v>
      </c>
      <c r="F1244" s="30" t="s">
        <v>80</v>
      </c>
      <c r="G1244" s="30" t="s">
        <v>81</v>
      </c>
      <c r="H1244" s="75">
        <v>1</v>
      </c>
    </row>
    <row r="1245" spans="1:8">
      <c r="A1245" s="43">
        <v>930</v>
      </c>
      <c r="B1245" s="74">
        <v>46267</v>
      </c>
      <c r="C1245" s="30" t="s">
        <v>1694</v>
      </c>
      <c r="D1245" s="30" t="s">
        <v>1695</v>
      </c>
      <c r="E1245" s="75">
        <v>38</v>
      </c>
      <c r="F1245" s="30" t="s">
        <v>70</v>
      </c>
      <c r="G1245" s="30" t="s">
        <v>71</v>
      </c>
      <c r="H1245" s="75">
        <v>2</v>
      </c>
    </row>
    <row r="1246" spans="1:8">
      <c r="A1246" s="43">
        <v>930</v>
      </c>
      <c r="B1246" s="74">
        <v>46267</v>
      </c>
      <c r="C1246" s="30" t="s">
        <v>1696</v>
      </c>
      <c r="D1246" s="30" t="s">
        <v>1697</v>
      </c>
      <c r="E1246" s="75">
        <v>311</v>
      </c>
      <c r="F1246" s="30" t="s">
        <v>80</v>
      </c>
      <c r="G1246" s="30" t="s">
        <v>81</v>
      </c>
      <c r="H1246" s="75">
        <v>1</v>
      </c>
    </row>
    <row r="1247" spans="1:8">
      <c r="A1247" s="43">
        <v>930</v>
      </c>
      <c r="B1247" s="74">
        <v>46267</v>
      </c>
      <c r="C1247" s="30" t="s">
        <v>1702</v>
      </c>
      <c r="D1247" s="30" t="s">
        <v>1703</v>
      </c>
      <c r="E1247" s="75">
        <v>132</v>
      </c>
      <c r="F1247" s="30" t="s">
        <v>70</v>
      </c>
      <c r="G1247" s="30" t="s">
        <v>71</v>
      </c>
      <c r="H1247" s="75">
        <v>2</v>
      </c>
    </row>
    <row r="1248" spans="1:8">
      <c r="A1248" s="43">
        <v>930</v>
      </c>
      <c r="B1248" s="74">
        <v>46266</v>
      </c>
      <c r="C1248" s="30" t="s">
        <v>3919</v>
      </c>
      <c r="D1248" s="30" t="s">
        <v>3920</v>
      </c>
      <c r="E1248" s="75">
        <v>130</v>
      </c>
      <c r="F1248" s="30" t="s">
        <v>53</v>
      </c>
      <c r="G1248" s="30" t="s">
        <v>54</v>
      </c>
      <c r="H1248" s="75">
        <v>1</v>
      </c>
    </row>
    <row r="1249" spans="1:8">
      <c r="A1249" s="43">
        <v>930</v>
      </c>
      <c r="B1249" s="74">
        <v>46266</v>
      </c>
      <c r="C1249" s="30" t="s">
        <v>3923</v>
      </c>
      <c r="D1249" s="30" t="s">
        <v>3924</v>
      </c>
      <c r="E1249" s="75">
        <v>105</v>
      </c>
      <c r="F1249" s="30" t="s">
        <v>53</v>
      </c>
      <c r="G1249" s="30" t="s">
        <v>54</v>
      </c>
      <c r="H1249" s="75">
        <v>1</v>
      </c>
    </row>
    <row r="1250" spans="1:8">
      <c r="A1250" s="43">
        <v>930</v>
      </c>
      <c r="B1250" s="74">
        <v>46266</v>
      </c>
      <c r="C1250" s="30" t="s">
        <v>4137</v>
      </c>
      <c r="D1250" s="30" t="s">
        <v>4138</v>
      </c>
      <c r="E1250" s="75">
        <v>171</v>
      </c>
      <c r="F1250" s="30" t="s">
        <v>70</v>
      </c>
      <c r="G1250" s="30" t="s">
        <v>71</v>
      </c>
      <c r="H1250" s="75">
        <v>2</v>
      </c>
    </row>
    <row r="1251" spans="1:8">
      <c r="A1251" s="43">
        <v>930</v>
      </c>
      <c r="B1251" s="74">
        <v>46266</v>
      </c>
      <c r="C1251" s="30" t="s">
        <v>4147</v>
      </c>
      <c r="D1251" s="30" t="s">
        <v>4148</v>
      </c>
      <c r="E1251" s="75">
        <v>106</v>
      </c>
      <c r="F1251" s="30" t="s">
        <v>70</v>
      </c>
      <c r="G1251" s="30" t="s">
        <v>71</v>
      </c>
      <c r="H1251" s="75">
        <v>2</v>
      </c>
    </row>
    <row r="1252" spans="1:8">
      <c r="A1252" s="43">
        <v>930</v>
      </c>
      <c r="B1252" s="74">
        <v>46266</v>
      </c>
      <c r="C1252" s="30" t="s">
        <v>4153</v>
      </c>
      <c r="D1252" s="30" t="s">
        <v>4154</v>
      </c>
      <c r="E1252" s="75">
        <v>51</v>
      </c>
      <c r="F1252" s="30" t="s">
        <v>68</v>
      </c>
      <c r="G1252" s="30" t="s">
        <v>69</v>
      </c>
      <c r="H1252" s="75">
        <v>1</v>
      </c>
    </row>
    <row r="1253" spans="1:8">
      <c r="A1253" s="43">
        <v>930</v>
      </c>
      <c r="B1253" s="74">
        <v>46266</v>
      </c>
      <c r="C1253" s="30" t="s">
        <v>4185</v>
      </c>
      <c r="D1253" s="30" t="s">
        <v>4186</v>
      </c>
      <c r="E1253" s="75">
        <v>66</v>
      </c>
      <c r="F1253" s="30" t="s">
        <v>53</v>
      </c>
      <c r="G1253" s="30" t="s">
        <v>54</v>
      </c>
      <c r="H1253" s="75">
        <v>1</v>
      </c>
    </row>
    <row r="1254" spans="1:8">
      <c r="A1254" s="43">
        <v>930</v>
      </c>
      <c r="B1254" s="74">
        <v>46266</v>
      </c>
      <c r="C1254" s="30" t="s">
        <v>4187</v>
      </c>
      <c r="D1254" s="30" t="s">
        <v>4188</v>
      </c>
      <c r="E1254" s="75">
        <v>40</v>
      </c>
      <c r="F1254" s="30" t="s">
        <v>53</v>
      </c>
      <c r="G1254" s="30" t="s">
        <v>54</v>
      </c>
      <c r="H1254" s="75">
        <v>1</v>
      </c>
    </row>
    <row r="1255" spans="1:8">
      <c r="A1255" s="43">
        <v>930</v>
      </c>
      <c r="B1255" s="74">
        <v>46266</v>
      </c>
      <c r="C1255" s="30" t="s">
        <v>1350</v>
      </c>
      <c r="D1255" s="30" t="s">
        <v>1351</v>
      </c>
      <c r="E1255" s="75">
        <v>110</v>
      </c>
      <c r="F1255" s="30" t="s">
        <v>80</v>
      </c>
      <c r="G1255" s="30" t="s">
        <v>81</v>
      </c>
      <c r="H1255" s="75">
        <v>1</v>
      </c>
    </row>
    <row r="1256" spans="1:8">
      <c r="A1256" s="43">
        <v>930</v>
      </c>
      <c r="B1256" s="74">
        <v>46266</v>
      </c>
      <c r="C1256" s="30" t="s">
        <v>1352</v>
      </c>
      <c r="D1256" s="30" t="s">
        <v>1353</v>
      </c>
      <c r="E1256" s="75">
        <v>52</v>
      </c>
      <c r="F1256" s="30" t="s">
        <v>70</v>
      </c>
      <c r="G1256" s="30" t="s">
        <v>71</v>
      </c>
      <c r="H1256" s="75">
        <v>2</v>
      </c>
    </row>
    <row r="1257" spans="1:8">
      <c r="A1257" s="43">
        <v>930</v>
      </c>
      <c r="B1257" s="74">
        <v>46266</v>
      </c>
      <c r="C1257" s="30" t="s">
        <v>1354</v>
      </c>
      <c r="D1257" s="30" t="s">
        <v>1355</v>
      </c>
      <c r="E1257" s="75">
        <v>66</v>
      </c>
      <c r="F1257" s="30" t="s">
        <v>70</v>
      </c>
      <c r="G1257" s="30" t="s">
        <v>71</v>
      </c>
      <c r="H1257" s="75">
        <v>2</v>
      </c>
    </row>
    <row r="1258" spans="1:8">
      <c r="A1258" s="43">
        <v>930</v>
      </c>
      <c r="B1258" s="74">
        <v>46266</v>
      </c>
      <c r="C1258" s="30" t="s">
        <v>1356</v>
      </c>
      <c r="D1258" s="30" t="s">
        <v>1357</v>
      </c>
      <c r="E1258" s="75">
        <v>49</v>
      </c>
      <c r="F1258" s="30" t="s">
        <v>80</v>
      </c>
      <c r="G1258" s="30" t="s">
        <v>81</v>
      </c>
      <c r="H1258" s="75">
        <v>1</v>
      </c>
    </row>
    <row r="1259" spans="1:8">
      <c r="A1259" s="43">
        <v>930</v>
      </c>
      <c r="B1259" s="74">
        <v>46266</v>
      </c>
      <c r="C1259" s="30" t="s">
        <v>1358</v>
      </c>
      <c r="D1259" s="30" t="s">
        <v>1359</v>
      </c>
      <c r="E1259" s="75">
        <v>151</v>
      </c>
      <c r="F1259" s="30" t="s">
        <v>70</v>
      </c>
      <c r="G1259" s="30" t="s">
        <v>71</v>
      </c>
      <c r="H1259" s="75">
        <v>2</v>
      </c>
    </row>
    <row r="1260" spans="1:8">
      <c r="A1260" s="43">
        <v>930</v>
      </c>
      <c r="B1260" s="74">
        <v>46266</v>
      </c>
      <c r="C1260" s="30" t="s">
        <v>1360</v>
      </c>
      <c r="D1260" s="30" t="s">
        <v>1361</v>
      </c>
      <c r="E1260" s="75">
        <v>5</v>
      </c>
      <c r="F1260" s="30" t="s">
        <v>68</v>
      </c>
      <c r="G1260" s="30" t="s">
        <v>69</v>
      </c>
      <c r="H1260" s="75">
        <v>1</v>
      </c>
    </row>
    <row r="1261" spans="1:8">
      <c r="A1261" s="43">
        <v>930</v>
      </c>
      <c r="B1261" s="74">
        <v>46266</v>
      </c>
      <c r="C1261" s="30" t="s">
        <v>1362</v>
      </c>
      <c r="D1261" s="30" t="s">
        <v>1363</v>
      </c>
      <c r="E1261" s="75">
        <v>14</v>
      </c>
      <c r="F1261" s="30" t="s">
        <v>53</v>
      </c>
      <c r="G1261" s="30" t="s">
        <v>54</v>
      </c>
      <c r="H1261" s="75">
        <v>1</v>
      </c>
    </row>
    <row r="1262" spans="1:8">
      <c r="A1262" s="43">
        <v>930</v>
      </c>
      <c r="B1262" s="74">
        <v>46266</v>
      </c>
      <c r="C1262" s="30" t="s">
        <v>1364</v>
      </c>
      <c r="D1262" s="30" t="s">
        <v>1365</v>
      </c>
      <c r="E1262" s="75">
        <v>123</v>
      </c>
      <c r="F1262" s="30" t="s">
        <v>80</v>
      </c>
      <c r="G1262" s="30" t="s">
        <v>81</v>
      </c>
      <c r="H1262" s="75">
        <v>1</v>
      </c>
    </row>
    <row r="1263" spans="1:8">
      <c r="A1263" s="43">
        <v>930</v>
      </c>
      <c r="B1263" s="74">
        <v>46266</v>
      </c>
      <c r="C1263" s="30" t="s">
        <v>1366</v>
      </c>
      <c r="D1263" s="30" t="s">
        <v>1367</v>
      </c>
      <c r="E1263" s="75">
        <v>122</v>
      </c>
      <c r="F1263" s="30" t="s">
        <v>70</v>
      </c>
      <c r="G1263" s="30" t="s">
        <v>71</v>
      </c>
      <c r="H1263" s="75">
        <v>2</v>
      </c>
    </row>
    <row r="1264" spans="1:8">
      <c r="A1264" s="43">
        <v>930</v>
      </c>
      <c r="B1264" s="74">
        <v>46266</v>
      </c>
      <c r="C1264" s="30" t="s">
        <v>1380</v>
      </c>
      <c r="D1264" s="30" t="s">
        <v>1381</v>
      </c>
      <c r="E1264" s="75">
        <v>34</v>
      </c>
      <c r="F1264" s="30" t="s">
        <v>53</v>
      </c>
      <c r="G1264" s="30" t="s">
        <v>54</v>
      </c>
      <c r="H1264" s="75">
        <v>1</v>
      </c>
    </row>
    <row r="1265" spans="1:8">
      <c r="A1265" s="43">
        <v>930</v>
      </c>
      <c r="B1265" s="74">
        <v>46266</v>
      </c>
      <c r="C1265" s="30" t="s">
        <v>1382</v>
      </c>
      <c r="D1265" s="30" t="s">
        <v>1383</v>
      </c>
      <c r="E1265" s="75">
        <v>156</v>
      </c>
      <c r="F1265" s="30" t="s">
        <v>80</v>
      </c>
      <c r="G1265" s="30" t="s">
        <v>81</v>
      </c>
      <c r="H1265" s="75">
        <v>1</v>
      </c>
    </row>
    <row r="1266" spans="1:8">
      <c r="A1266" s="43">
        <v>930</v>
      </c>
      <c r="B1266" s="74">
        <v>46266</v>
      </c>
      <c r="C1266" s="30" t="s">
        <v>1384</v>
      </c>
      <c r="D1266" s="30" t="s">
        <v>1385</v>
      </c>
      <c r="E1266" s="75">
        <v>74</v>
      </c>
      <c r="F1266" s="30" t="s">
        <v>70</v>
      </c>
      <c r="G1266" s="30" t="s">
        <v>71</v>
      </c>
      <c r="H1266" s="75">
        <v>2</v>
      </c>
    </row>
    <row r="1267" spans="1:8">
      <c r="A1267" s="43">
        <v>930</v>
      </c>
      <c r="B1267" s="74">
        <v>46266</v>
      </c>
      <c r="C1267" s="30" t="s">
        <v>1386</v>
      </c>
      <c r="D1267" s="30" t="s">
        <v>1387</v>
      </c>
      <c r="E1267" s="75">
        <v>79</v>
      </c>
      <c r="F1267" s="30" t="s">
        <v>70</v>
      </c>
      <c r="G1267" s="30" t="s">
        <v>71</v>
      </c>
      <c r="H1267" s="75">
        <v>2</v>
      </c>
    </row>
    <row r="1268" spans="1:8">
      <c r="A1268" s="43">
        <v>930</v>
      </c>
      <c r="B1268" s="74">
        <v>46266</v>
      </c>
      <c r="C1268" s="30" t="s">
        <v>1388</v>
      </c>
      <c r="D1268" s="30" t="s">
        <v>1389</v>
      </c>
      <c r="E1268" s="75">
        <v>89</v>
      </c>
      <c r="F1268" s="30" t="s">
        <v>68</v>
      </c>
      <c r="G1268" s="30" t="s">
        <v>69</v>
      </c>
      <c r="H1268" s="75">
        <v>1</v>
      </c>
    </row>
    <row r="1269" spans="1:8">
      <c r="A1269" s="43">
        <v>930</v>
      </c>
      <c r="B1269" s="74">
        <v>46266</v>
      </c>
      <c r="C1269" s="30" t="s">
        <v>1390</v>
      </c>
      <c r="D1269" s="30" t="s">
        <v>1391</v>
      </c>
      <c r="E1269" s="75">
        <v>43</v>
      </c>
      <c r="F1269" s="30" t="s">
        <v>68</v>
      </c>
      <c r="G1269" s="30" t="s">
        <v>69</v>
      </c>
      <c r="H1269" s="75">
        <v>1</v>
      </c>
    </row>
    <row r="1270" spans="1:8">
      <c r="A1270" s="43">
        <v>930</v>
      </c>
      <c r="B1270" s="74">
        <v>46266</v>
      </c>
      <c r="C1270" s="30" t="s">
        <v>1392</v>
      </c>
      <c r="D1270" s="30" t="s">
        <v>1393</v>
      </c>
      <c r="E1270" s="75">
        <v>31</v>
      </c>
      <c r="F1270" s="30" t="s">
        <v>80</v>
      </c>
      <c r="G1270" s="30" t="s">
        <v>81</v>
      </c>
      <c r="H1270" s="75">
        <v>1</v>
      </c>
    </row>
    <row r="1271" spans="1:8">
      <c r="A1271" s="43">
        <v>930</v>
      </c>
      <c r="B1271" s="74">
        <v>46266</v>
      </c>
      <c r="C1271" s="30" t="s">
        <v>1396</v>
      </c>
      <c r="D1271" s="30" t="s">
        <v>1397</v>
      </c>
      <c r="E1271" s="75">
        <v>101</v>
      </c>
      <c r="F1271" s="30" t="s">
        <v>76</v>
      </c>
      <c r="G1271" s="30" t="s">
        <v>77</v>
      </c>
      <c r="H1271" s="75">
        <v>1</v>
      </c>
    </row>
    <row r="1272" spans="1:8">
      <c r="A1272" s="43">
        <v>930</v>
      </c>
      <c r="B1272" s="74">
        <v>46266</v>
      </c>
      <c r="C1272" s="30" t="s">
        <v>1400</v>
      </c>
      <c r="D1272" s="30" t="s">
        <v>1401</v>
      </c>
      <c r="E1272" s="75">
        <v>81</v>
      </c>
      <c r="F1272" s="30" t="s">
        <v>70</v>
      </c>
      <c r="G1272" s="30" t="s">
        <v>71</v>
      </c>
      <c r="H1272" s="75">
        <v>2</v>
      </c>
    </row>
    <row r="1273" spans="1:8">
      <c r="A1273" s="43">
        <v>930</v>
      </c>
      <c r="B1273" s="74">
        <v>46266</v>
      </c>
      <c r="C1273" s="30" t="s">
        <v>1402</v>
      </c>
      <c r="D1273" s="30" t="s">
        <v>1403</v>
      </c>
      <c r="E1273" s="75">
        <v>76</v>
      </c>
      <c r="F1273" s="30" t="s">
        <v>70</v>
      </c>
      <c r="G1273" s="30" t="s">
        <v>71</v>
      </c>
      <c r="H1273" s="75">
        <v>2</v>
      </c>
    </row>
    <row r="1274" spans="1:8">
      <c r="A1274" s="43">
        <v>930</v>
      </c>
      <c r="B1274" s="74">
        <v>46266</v>
      </c>
      <c r="C1274" s="30" t="s">
        <v>1406</v>
      </c>
      <c r="D1274" s="30" t="s">
        <v>1407</v>
      </c>
      <c r="E1274" s="75">
        <v>221</v>
      </c>
      <c r="F1274" s="30" t="s">
        <v>80</v>
      </c>
      <c r="G1274" s="30" t="s">
        <v>81</v>
      </c>
      <c r="H1274" s="75">
        <v>1</v>
      </c>
    </row>
    <row r="1275" spans="1:8">
      <c r="A1275" s="43">
        <v>930</v>
      </c>
      <c r="B1275" s="74">
        <v>46266</v>
      </c>
      <c r="C1275" s="30" t="s">
        <v>1408</v>
      </c>
      <c r="D1275" s="30" t="s">
        <v>1409</v>
      </c>
      <c r="E1275" s="75">
        <v>11</v>
      </c>
      <c r="F1275" s="30" t="s">
        <v>70</v>
      </c>
      <c r="G1275" s="30" t="s">
        <v>71</v>
      </c>
      <c r="H1275" s="75">
        <v>2</v>
      </c>
    </row>
    <row r="1276" spans="1:8">
      <c r="A1276" s="43">
        <v>930</v>
      </c>
      <c r="B1276" s="74">
        <v>46266</v>
      </c>
      <c r="C1276" s="30" t="s">
        <v>1412</v>
      </c>
      <c r="D1276" s="30" t="s">
        <v>1413</v>
      </c>
      <c r="E1276" s="75">
        <v>6</v>
      </c>
      <c r="F1276" s="30" t="s">
        <v>70</v>
      </c>
      <c r="G1276" s="30" t="s">
        <v>71</v>
      </c>
      <c r="H1276" s="75">
        <v>2</v>
      </c>
    </row>
    <row r="1277" spans="1:8">
      <c r="A1277" s="43">
        <v>930</v>
      </c>
      <c r="B1277" s="74">
        <v>46266</v>
      </c>
      <c r="C1277" s="30" t="s">
        <v>1414</v>
      </c>
      <c r="D1277" s="30" t="s">
        <v>1415</v>
      </c>
      <c r="E1277" s="75">
        <v>39</v>
      </c>
      <c r="F1277" s="30" t="s">
        <v>53</v>
      </c>
      <c r="G1277" s="30" t="s">
        <v>54</v>
      </c>
      <c r="H1277" s="75">
        <v>1</v>
      </c>
    </row>
    <row r="1278" spans="1:8">
      <c r="A1278" s="43">
        <v>930</v>
      </c>
      <c r="B1278" s="74">
        <v>46266</v>
      </c>
      <c r="C1278" s="30" t="s">
        <v>1416</v>
      </c>
      <c r="D1278" s="30" t="s">
        <v>1417</v>
      </c>
      <c r="E1278" s="75">
        <v>34</v>
      </c>
      <c r="F1278" s="30" t="s">
        <v>70</v>
      </c>
      <c r="G1278" s="30" t="s">
        <v>71</v>
      </c>
      <c r="H1278" s="75">
        <v>2</v>
      </c>
    </row>
    <row r="1279" spans="1:8">
      <c r="A1279" s="43">
        <v>930</v>
      </c>
      <c r="B1279" s="74">
        <v>46266</v>
      </c>
      <c r="C1279" s="30" t="s">
        <v>1424</v>
      </c>
      <c r="D1279" s="30" t="s">
        <v>1425</v>
      </c>
      <c r="E1279" s="75">
        <v>110</v>
      </c>
      <c r="F1279" s="30" t="s">
        <v>80</v>
      </c>
      <c r="G1279" s="30" t="s">
        <v>81</v>
      </c>
      <c r="H1279" s="75">
        <v>1</v>
      </c>
    </row>
    <row r="1280" spans="1:8">
      <c r="A1280" s="43">
        <v>930</v>
      </c>
      <c r="B1280" s="74">
        <v>46266</v>
      </c>
      <c r="C1280" s="30" t="s">
        <v>1752</v>
      </c>
      <c r="D1280" s="30" t="s">
        <v>1753</v>
      </c>
      <c r="E1280" s="75">
        <v>26</v>
      </c>
      <c r="F1280" s="30" t="s">
        <v>53</v>
      </c>
      <c r="G1280" s="30" t="s">
        <v>54</v>
      </c>
      <c r="H1280" s="75">
        <v>1</v>
      </c>
    </row>
    <row r="1281" spans="1:8">
      <c r="A1281" s="43">
        <v>930</v>
      </c>
      <c r="B1281" s="74">
        <v>46266</v>
      </c>
      <c r="C1281" s="30" t="s">
        <v>1428</v>
      </c>
      <c r="D1281" s="30" t="s">
        <v>1429</v>
      </c>
      <c r="E1281" s="75">
        <v>71</v>
      </c>
      <c r="F1281" s="30" t="s">
        <v>80</v>
      </c>
      <c r="G1281" s="30" t="s">
        <v>81</v>
      </c>
      <c r="H1281" s="75">
        <v>1</v>
      </c>
    </row>
    <row r="1282" spans="1:8">
      <c r="A1282" s="43">
        <v>930</v>
      </c>
      <c r="B1282" s="74">
        <v>46266</v>
      </c>
      <c r="C1282" s="30" t="s">
        <v>1432</v>
      </c>
      <c r="D1282" s="30" t="s">
        <v>1433</v>
      </c>
      <c r="E1282" s="75">
        <v>12</v>
      </c>
      <c r="F1282" s="30" t="s">
        <v>76</v>
      </c>
      <c r="G1282" s="30" t="s">
        <v>77</v>
      </c>
      <c r="H1282" s="75">
        <v>1</v>
      </c>
    </row>
    <row r="1283" spans="1:8">
      <c r="A1283" s="43">
        <v>930</v>
      </c>
      <c r="B1283" s="74">
        <v>46266</v>
      </c>
      <c r="C1283" s="30" t="s">
        <v>1440</v>
      </c>
      <c r="D1283" s="30" t="s">
        <v>1441</v>
      </c>
      <c r="E1283" s="75">
        <v>148</v>
      </c>
      <c r="F1283" s="30" t="s">
        <v>70</v>
      </c>
      <c r="G1283" s="30" t="s">
        <v>71</v>
      </c>
      <c r="H1283" s="75">
        <v>2</v>
      </c>
    </row>
    <row r="1284" spans="1:8">
      <c r="A1284" s="43">
        <v>930</v>
      </c>
      <c r="B1284" s="74">
        <v>46266</v>
      </c>
      <c r="C1284" s="30" t="s">
        <v>1444</v>
      </c>
      <c r="D1284" s="30" t="s">
        <v>1445</v>
      </c>
      <c r="E1284" s="75">
        <v>60</v>
      </c>
      <c r="F1284" s="30" t="s">
        <v>70</v>
      </c>
      <c r="G1284" s="30" t="s">
        <v>71</v>
      </c>
      <c r="H1284" s="75">
        <v>2</v>
      </c>
    </row>
    <row r="1285" spans="1:8">
      <c r="A1285" s="43">
        <v>930</v>
      </c>
      <c r="B1285" s="74">
        <v>46266</v>
      </c>
      <c r="C1285" s="30" t="s">
        <v>1448</v>
      </c>
      <c r="D1285" s="30" t="s">
        <v>1449</v>
      </c>
      <c r="E1285" s="75">
        <v>52</v>
      </c>
      <c r="F1285" s="30" t="s">
        <v>68</v>
      </c>
      <c r="G1285" s="30" t="s">
        <v>69</v>
      </c>
      <c r="H1285" s="75">
        <v>1</v>
      </c>
    </row>
    <row r="1286" spans="1:8">
      <c r="A1286" s="43">
        <v>930</v>
      </c>
      <c r="B1286" s="74">
        <v>46266</v>
      </c>
      <c r="C1286" s="30" t="s">
        <v>1452</v>
      </c>
      <c r="D1286" s="30" t="s">
        <v>1453</v>
      </c>
      <c r="E1286" s="75">
        <v>30</v>
      </c>
      <c r="F1286" s="30" t="s">
        <v>70</v>
      </c>
      <c r="G1286" s="30" t="s">
        <v>71</v>
      </c>
      <c r="H1286" s="75">
        <v>2</v>
      </c>
    </row>
    <row r="1287" spans="1:8">
      <c r="A1287" s="43">
        <v>930</v>
      </c>
      <c r="B1287" s="74">
        <v>46266</v>
      </c>
      <c r="C1287" s="30" t="s">
        <v>1454</v>
      </c>
      <c r="D1287" s="30" t="s">
        <v>1455</v>
      </c>
      <c r="E1287" s="75">
        <v>83</v>
      </c>
      <c r="F1287" s="30" t="s">
        <v>70</v>
      </c>
      <c r="G1287" s="30" t="s">
        <v>71</v>
      </c>
      <c r="H1287" s="75">
        <v>2</v>
      </c>
    </row>
    <row r="1288" spans="1:8">
      <c r="A1288" s="43">
        <v>930</v>
      </c>
      <c r="B1288" s="74">
        <v>46266</v>
      </c>
      <c r="C1288" s="30" t="s">
        <v>1458</v>
      </c>
      <c r="D1288" s="30" t="s">
        <v>1459</v>
      </c>
      <c r="E1288" s="75">
        <v>104</v>
      </c>
      <c r="F1288" s="30" t="s">
        <v>80</v>
      </c>
      <c r="G1288" s="30" t="s">
        <v>81</v>
      </c>
      <c r="H1288" s="75">
        <v>1</v>
      </c>
    </row>
    <row r="1289" spans="1:8">
      <c r="A1289" s="43">
        <v>930</v>
      </c>
      <c r="B1289" s="74">
        <v>46266</v>
      </c>
      <c r="C1289" s="30" t="s">
        <v>1464</v>
      </c>
      <c r="D1289" s="30" t="s">
        <v>1465</v>
      </c>
      <c r="E1289" s="75">
        <v>51</v>
      </c>
      <c r="F1289" s="30" t="s">
        <v>70</v>
      </c>
      <c r="G1289" s="30" t="s">
        <v>71</v>
      </c>
      <c r="H1289" s="75">
        <v>2</v>
      </c>
    </row>
    <row r="1290" spans="1:8">
      <c r="A1290" s="43">
        <v>930</v>
      </c>
      <c r="B1290" s="74">
        <v>46266</v>
      </c>
      <c r="C1290" s="30" t="s">
        <v>1466</v>
      </c>
      <c r="D1290" s="30" t="s">
        <v>1467</v>
      </c>
      <c r="E1290" s="75">
        <v>25</v>
      </c>
      <c r="F1290" s="30" t="s">
        <v>53</v>
      </c>
      <c r="G1290" s="30" t="s">
        <v>54</v>
      </c>
      <c r="H1290" s="75">
        <v>1</v>
      </c>
    </row>
    <row r="1291" spans="1:8">
      <c r="A1291" s="43">
        <v>930</v>
      </c>
      <c r="B1291" s="74">
        <v>46266</v>
      </c>
      <c r="C1291" s="30" t="s">
        <v>1470</v>
      </c>
      <c r="D1291" s="30" t="s">
        <v>1471</v>
      </c>
      <c r="E1291" s="75">
        <v>87</v>
      </c>
      <c r="F1291" s="30" t="s">
        <v>70</v>
      </c>
      <c r="G1291" s="30" t="s">
        <v>71</v>
      </c>
      <c r="H1291" s="75">
        <v>2</v>
      </c>
    </row>
    <row r="1292" spans="1:8">
      <c r="A1292" s="43">
        <v>930</v>
      </c>
      <c r="B1292" s="74">
        <v>46266</v>
      </c>
      <c r="C1292" s="30" t="s">
        <v>1476</v>
      </c>
      <c r="D1292" s="30" t="s">
        <v>1477</v>
      </c>
      <c r="E1292" s="75">
        <v>319</v>
      </c>
      <c r="F1292" s="30" t="s">
        <v>80</v>
      </c>
      <c r="G1292" s="30" t="s">
        <v>81</v>
      </c>
      <c r="H1292" s="75">
        <v>1</v>
      </c>
    </row>
    <row r="1293" spans="1:8">
      <c r="A1293" s="43">
        <v>930</v>
      </c>
      <c r="B1293" s="74">
        <v>46266</v>
      </c>
      <c r="C1293" s="30" t="s">
        <v>1478</v>
      </c>
      <c r="D1293" s="30" t="s">
        <v>1479</v>
      </c>
      <c r="E1293" s="75">
        <v>92</v>
      </c>
      <c r="F1293" s="30" t="s">
        <v>53</v>
      </c>
      <c r="G1293" s="30" t="s">
        <v>54</v>
      </c>
      <c r="H1293" s="75">
        <v>1</v>
      </c>
    </row>
    <row r="1294" spans="1:8">
      <c r="A1294" s="43">
        <v>930</v>
      </c>
      <c r="B1294" s="74">
        <v>46266</v>
      </c>
      <c r="C1294" s="30" t="s">
        <v>1480</v>
      </c>
      <c r="D1294" s="30" t="s">
        <v>1481</v>
      </c>
      <c r="E1294" s="75">
        <v>56</v>
      </c>
      <c r="F1294" s="30" t="s">
        <v>76</v>
      </c>
      <c r="G1294" s="30" t="s">
        <v>77</v>
      </c>
      <c r="H1294" s="75">
        <v>1</v>
      </c>
    </row>
    <row r="1295" spans="1:8">
      <c r="A1295" s="43">
        <v>930</v>
      </c>
      <c r="B1295" s="74">
        <v>46266</v>
      </c>
      <c r="C1295" s="30" t="s">
        <v>1482</v>
      </c>
      <c r="D1295" s="30" t="s">
        <v>1483</v>
      </c>
      <c r="E1295" s="75">
        <v>105</v>
      </c>
      <c r="F1295" s="30" t="s">
        <v>70</v>
      </c>
      <c r="G1295" s="30" t="s">
        <v>71</v>
      </c>
      <c r="H1295" s="75">
        <v>2</v>
      </c>
    </row>
    <row r="1296" spans="1:8">
      <c r="A1296" s="43">
        <v>930</v>
      </c>
      <c r="B1296" s="74">
        <v>46266</v>
      </c>
      <c r="C1296" s="30" t="s">
        <v>1762</v>
      </c>
      <c r="D1296" s="30" t="s">
        <v>1763</v>
      </c>
      <c r="E1296" s="75">
        <v>14</v>
      </c>
      <c r="F1296" s="30" t="s">
        <v>53</v>
      </c>
      <c r="G1296" s="30" t="s">
        <v>54</v>
      </c>
      <c r="H1296" s="75">
        <v>1</v>
      </c>
    </row>
    <row r="1297" spans="1:8">
      <c r="A1297" s="43">
        <v>930</v>
      </c>
      <c r="B1297" s="74">
        <v>46266</v>
      </c>
      <c r="C1297" s="30" t="s">
        <v>1768</v>
      </c>
      <c r="D1297" s="30" t="s">
        <v>1769</v>
      </c>
      <c r="E1297" s="75">
        <v>60</v>
      </c>
      <c r="F1297" s="30" t="s">
        <v>53</v>
      </c>
      <c r="G1297" s="30" t="s">
        <v>54</v>
      </c>
      <c r="H1297" s="75">
        <v>1</v>
      </c>
    </row>
    <row r="1298" spans="1:8">
      <c r="A1298" s="43">
        <v>930</v>
      </c>
      <c r="B1298" s="74">
        <v>46266</v>
      </c>
      <c r="C1298" s="30" t="s">
        <v>1490</v>
      </c>
      <c r="D1298" s="30" t="s">
        <v>1491</v>
      </c>
      <c r="E1298" s="75">
        <v>179</v>
      </c>
      <c r="F1298" s="30" t="s">
        <v>80</v>
      </c>
      <c r="G1298" s="30" t="s">
        <v>81</v>
      </c>
      <c r="H1298" s="75">
        <v>1</v>
      </c>
    </row>
    <row r="1299" spans="1:8">
      <c r="A1299" s="43">
        <v>930</v>
      </c>
      <c r="B1299" s="74">
        <v>46266</v>
      </c>
      <c r="C1299" s="30" t="s">
        <v>1492</v>
      </c>
      <c r="D1299" s="30" t="s">
        <v>1493</v>
      </c>
      <c r="E1299" s="75">
        <v>11</v>
      </c>
      <c r="F1299" s="30" t="s">
        <v>53</v>
      </c>
      <c r="G1299" s="30" t="s">
        <v>54</v>
      </c>
      <c r="H1299" s="75">
        <v>1</v>
      </c>
    </row>
    <row r="1300" spans="1:8">
      <c r="A1300" s="43">
        <v>930</v>
      </c>
      <c r="B1300" s="74">
        <v>46266</v>
      </c>
      <c r="C1300" s="30" t="s">
        <v>1494</v>
      </c>
      <c r="D1300" s="30" t="s">
        <v>1495</v>
      </c>
      <c r="E1300" s="75">
        <v>28</v>
      </c>
      <c r="F1300" s="30" t="s">
        <v>76</v>
      </c>
      <c r="G1300" s="30" t="s">
        <v>77</v>
      </c>
      <c r="H1300" s="75">
        <v>1</v>
      </c>
    </row>
    <row r="1301" spans="1:8">
      <c r="A1301" s="43">
        <v>930</v>
      </c>
      <c r="B1301" s="74">
        <v>46266</v>
      </c>
      <c r="C1301" s="30" t="s">
        <v>1506</v>
      </c>
      <c r="D1301" s="30" t="s">
        <v>1507</v>
      </c>
      <c r="E1301" s="75">
        <v>94</v>
      </c>
      <c r="F1301" s="30" t="s">
        <v>53</v>
      </c>
      <c r="G1301" s="30" t="s">
        <v>54</v>
      </c>
      <c r="H1301" s="75">
        <v>1</v>
      </c>
    </row>
    <row r="1302" spans="1:8">
      <c r="A1302" s="43">
        <v>930</v>
      </c>
      <c r="B1302" s="74">
        <v>46266</v>
      </c>
      <c r="C1302" s="30" t="s">
        <v>1514</v>
      </c>
      <c r="D1302" s="30" t="s">
        <v>1515</v>
      </c>
      <c r="E1302" s="75">
        <v>24</v>
      </c>
      <c r="F1302" s="30" t="s">
        <v>68</v>
      </c>
      <c r="G1302" s="30" t="s">
        <v>69</v>
      </c>
      <c r="H1302" s="75">
        <v>1</v>
      </c>
    </row>
    <row r="1303" spans="1:8">
      <c r="A1303" s="43">
        <v>930</v>
      </c>
      <c r="B1303" s="74">
        <v>46266</v>
      </c>
      <c r="C1303" s="30" t="s">
        <v>1518</v>
      </c>
      <c r="D1303" s="30" t="s">
        <v>1519</v>
      </c>
      <c r="E1303" s="75">
        <v>2</v>
      </c>
      <c r="F1303" s="30" t="s">
        <v>76</v>
      </c>
      <c r="G1303" s="30" t="s">
        <v>77</v>
      </c>
      <c r="H1303" s="75">
        <v>1</v>
      </c>
    </row>
    <row r="1304" spans="1:8">
      <c r="A1304" s="43">
        <v>930</v>
      </c>
      <c r="B1304" s="74">
        <v>46266</v>
      </c>
      <c r="C1304" s="30" t="s">
        <v>1522</v>
      </c>
      <c r="D1304" s="30" t="s">
        <v>1523</v>
      </c>
      <c r="E1304" s="75">
        <v>8</v>
      </c>
      <c r="F1304" s="30" t="s">
        <v>53</v>
      </c>
      <c r="G1304" s="30" t="s">
        <v>54</v>
      </c>
      <c r="H1304" s="75">
        <v>1</v>
      </c>
    </row>
    <row r="1305" spans="1:8">
      <c r="A1305" s="43">
        <v>930</v>
      </c>
      <c r="B1305" s="74">
        <v>46266</v>
      </c>
      <c r="C1305" s="30" t="s">
        <v>1524</v>
      </c>
      <c r="D1305" s="30" t="s">
        <v>1525</v>
      </c>
      <c r="E1305" s="75">
        <v>113</v>
      </c>
      <c r="F1305" s="30" t="s">
        <v>68</v>
      </c>
      <c r="G1305" s="30" t="s">
        <v>69</v>
      </c>
      <c r="H1305" s="75">
        <v>1</v>
      </c>
    </row>
    <row r="1306" spans="1:8">
      <c r="A1306" s="43">
        <v>930</v>
      </c>
      <c r="B1306" s="74">
        <v>46266</v>
      </c>
      <c r="C1306" s="30" t="s">
        <v>1526</v>
      </c>
      <c r="D1306" s="30" t="s">
        <v>1527</v>
      </c>
      <c r="E1306" s="75">
        <v>55</v>
      </c>
      <c r="F1306" s="30" t="s">
        <v>53</v>
      </c>
      <c r="G1306" s="30" t="s">
        <v>54</v>
      </c>
      <c r="H1306" s="75">
        <v>1</v>
      </c>
    </row>
    <row r="1307" spans="1:8">
      <c r="A1307" s="43">
        <v>930</v>
      </c>
      <c r="B1307" s="74">
        <v>46266</v>
      </c>
      <c r="C1307" s="30" t="s">
        <v>1528</v>
      </c>
      <c r="D1307" s="30" t="s">
        <v>1529</v>
      </c>
      <c r="E1307" s="75">
        <v>14</v>
      </c>
      <c r="F1307" s="30" t="s">
        <v>53</v>
      </c>
      <c r="G1307" s="30" t="s">
        <v>54</v>
      </c>
      <c r="H1307" s="75">
        <v>1</v>
      </c>
    </row>
    <row r="1308" spans="1:8">
      <c r="A1308" s="43">
        <v>930</v>
      </c>
      <c r="B1308" s="74">
        <v>46266</v>
      </c>
      <c r="C1308" s="30" t="s">
        <v>1532</v>
      </c>
      <c r="D1308" s="30" t="s">
        <v>1533</v>
      </c>
      <c r="E1308" s="75">
        <v>35</v>
      </c>
      <c r="F1308" s="30" t="s">
        <v>63</v>
      </c>
      <c r="G1308" s="30" t="s">
        <v>64</v>
      </c>
      <c r="H1308" s="75">
        <v>2</v>
      </c>
    </row>
    <row r="1309" spans="1:8">
      <c r="A1309" s="43">
        <v>930</v>
      </c>
      <c r="B1309" s="74">
        <v>46266</v>
      </c>
      <c r="C1309" s="30" t="s">
        <v>1534</v>
      </c>
      <c r="D1309" s="30" t="s">
        <v>1535</v>
      </c>
      <c r="E1309" s="75">
        <v>53</v>
      </c>
      <c r="F1309" s="30" t="s">
        <v>68</v>
      </c>
      <c r="G1309" s="30" t="s">
        <v>69</v>
      </c>
      <c r="H1309" s="75">
        <v>1</v>
      </c>
    </row>
    <row r="1310" spans="1:8">
      <c r="A1310" s="43">
        <v>930</v>
      </c>
      <c r="B1310" s="74">
        <v>46266</v>
      </c>
      <c r="C1310" s="30" t="s">
        <v>1770</v>
      </c>
      <c r="D1310" s="30" t="s">
        <v>1771</v>
      </c>
      <c r="E1310" s="75">
        <v>32</v>
      </c>
      <c r="F1310" s="30" t="s">
        <v>53</v>
      </c>
      <c r="G1310" s="30" t="s">
        <v>54</v>
      </c>
      <c r="H1310" s="75">
        <v>1</v>
      </c>
    </row>
    <row r="1311" spans="1:8">
      <c r="A1311" s="43">
        <v>930</v>
      </c>
      <c r="B1311" s="74">
        <v>46266</v>
      </c>
      <c r="C1311" s="30" t="s">
        <v>1540</v>
      </c>
      <c r="D1311" s="30" t="s">
        <v>1541</v>
      </c>
      <c r="E1311" s="75">
        <v>199</v>
      </c>
      <c r="F1311" s="30" t="s">
        <v>76</v>
      </c>
      <c r="G1311" s="30" t="s">
        <v>77</v>
      </c>
      <c r="H1311" s="75">
        <v>1</v>
      </c>
    </row>
    <row r="1312" spans="1:8">
      <c r="A1312" s="43">
        <v>930</v>
      </c>
      <c r="B1312" s="74">
        <v>46266</v>
      </c>
      <c r="C1312" s="30" t="s">
        <v>1548</v>
      </c>
      <c r="D1312" s="30" t="s">
        <v>1549</v>
      </c>
      <c r="E1312" s="75">
        <v>41</v>
      </c>
      <c r="F1312" s="30" t="s">
        <v>70</v>
      </c>
      <c r="G1312" s="30" t="s">
        <v>71</v>
      </c>
      <c r="H1312" s="75">
        <v>2</v>
      </c>
    </row>
    <row r="1313" spans="1:8">
      <c r="A1313" s="43">
        <v>930</v>
      </c>
      <c r="B1313" s="74">
        <v>46266</v>
      </c>
      <c r="C1313" s="30" t="s">
        <v>1550</v>
      </c>
      <c r="D1313" s="30" t="s">
        <v>1551</v>
      </c>
      <c r="E1313" s="75">
        <v>43</v>
      </c>
      <c r="F1313" s="30" t="s">
        <v>53</v>
      </c>
      <c r="G1313" s="30" t="s">
        <v>54</v>
      </c>
      <c r="H1313" s="75">
        <v>1</v>
      </c>
    </row>
    <row r="1314" spans="1:8">
      <c r="A1314" s="43">
        <v>930</v>
      </c>
      <c r="B1314" s="74">
        <v>46266</v>
      </c>
      <c r="C1314" s="30" t="s">
        <v>1552</v>
      </c>
      <c r="D1314" s="30" t="s">
        <v>1553</v>
      </c>
      <c r="E1314" s="75">
        <v>30</v>
      </c>
      <c r="F1314" s="30" t="s">
        <v>70</v>
      </c>
      <c r="G1314" s="30" t="s">
        <v>71</v>
      </c>
      <c r="H1314" s="75">
        <v>2</v>
      </c>
    </row>
    <row r="1315" spans="1:8">
      <c r="A1315" s="43">
        <v>930</v>
      </c>
      <c r="B1315" s="74">
        <v>46266</v>
      </c>
      <c r="C1315" s="30" t="s">
        <v>1554</v>
      </c>
      <c r="D1315" s="30" t="s">
        <v>1555</v>
      </c>
      <c r="E1315" s="75">
        <v>73</v>
      </c>
      <c r="F1315" s="30" t="s">
        <v>80</v>
      </c>
      <c r="G1315" s="30" t="s">
        <v>81</v>
      </c>
      <c r="H1315" s="75">
        <v>1</v>
      </c>
    </row>
    <row r="1316" spans="1:8">
      <c r="A1316" s="43">
        <v>930</v>
      </c>
      <c r="B1316" s="74">
        <v>46266</v>
      </c>
      <c r="C1316" s="30" t="s">
        <v>1562</v>
      </c>
      <c r="D1316" s="30" t="s">
        <v>1563</v>
      </c>
      <c r="E1316" s="75">
        <v>24</v>
      </c>
      <c r="F1316" s="30" t="s">
        <v>53</v>
      </c>
      <c r="G1316" s="30" t="s">
        <v>54</v>
      </c>
      <c r="H1316" s="75">
        <v>1</v>
      </c>
    </row>
    <row r="1317" spans="1:8">
      <c r="A1317" s="43">
        <v>930</v>
      </c>
      <c r="B1317" s="74">
        <v>46266</v>
      </c>
      <c r="C1317" s="30" t="s">
        <v>1574</v>
      </c>
      <c r="D1317" s="30" t="s">
        <v>1575</v>
      </c>
      <c r="E1317" s="75">
        <v>84</v>
      </c>
      <c r="F1317" s="30" t="s">
        <v>68</v>
      </c>
      <c r="G1317" s="30" t="s">
        <v>69</v>
      </c>
      <c r="H1317" s="75">
        <v>1</v>
      </c>
    </row>
    <row r="1318" spans="1:8">
      <c r="A1318" s="43">
        <v>930</v>
      </c>
      <c r="B1318" s="74">
        <v>46266</v>
      </c>
      <c r="C1318" s="30" t="s">
        <v>1578</v>
      </c>
      <c r="D1318" s="30" t="s">
        <v>1579</v>
      </c>
      <c r="E1318" s="75">
        <v>18</v>
      </c>
      <c r="F1318" s="30" t="s">
        <v>76</v>
      </c>
      <c r="G1318" s="30" t="s">
        <v>77</v>
      </c>
      <c r="H1318" s="75">
        <v>1</v>
      </c>
    </row>
    <row r="1319" spans="1:8">
      <c r="A1319" s="43">
        <v>930</v>
      </c>
      <c r="B1319" s="74">
        <v>46266</v>
      </c>
      <c r="C1319" s="30" t="s">
        <v>1580</v>
      </c>
      <c r="D1319" s="30" t="s">
        <v>1581</v>
      </c>
      <c r="E1319" s="75">
        <v>79</v>
      </c>
      <c r="F1319" s="30" t="s">
        <v>76</v>
      </c>
      <c r="G1319" s="30" t="s">
        <v>77</v>
      </c>
      <c r="H1319" s="75">
        <v>1</v>
      </c>
    </row>
    <row r="1320" spans="1:8">
      <c r="A1320" s="43">
        <v>930</v>
      </c>
      <c r="B1320" s="74">
        <v>46266</v>
      </c>
      <c r="C1320" s="30" t="s">
        <v>1582</v>
      </c>
      <c r="D1320" s="30" t="s">
        <v>1583</v>
      </c>
      <c r="E1320" s="75">
        <v>48</v>
      </c>
      <c r="F1320" s="30" t="s">
        <v>53</v>
      </c>
      <c r="G1320" s="30" t="s">
        <v>54</v>
      </c>
      <c r="H1320" s="75">
        <v>1</v>
      </c>
    </row>
    <row r="1321" spans="1:8">
      <c r="A1321" s="43">
        <v>930</v>
      </c>
      <c r="B1321" s="74">
        <v>46266</v>
      </c>
      <c r="C1321" s="30" t="s">
        <v>1584</v>
      </c>
      <c r="D1321" s="30" t="s">
        <v>1585</v>
      </c>
      <c r="E1321" s="75">
        <v>123</v>
      </c>
      <c r="F1321" s="30" t="s">
        <v>53</v>
      </c>
      <c r="G1321" s="30" t="s">
        <v>54</v>
      </c>
      <c r="H1321" s="75">
        <v>1</v>
      </c>
    </row>
    <row r="1322" spans="1:8">
      <c r="A1322" s="43">
        <v>930</v>
      </c>
      <c r="B1322" s="74">
        <v>46266</v>
      </c>
      <c r="C1322" s="30" t="s">
        <v>1586</v>
      </c>
      <c r="D1322" s="30" t="s">
        <v>1587</v>
      </c>
      <c r="E1322" s="75">
        <v>10</v>
      </c>
      <c r="F1322" s="30" t="s">
        <v>53</v>
      </c>
      <c r="G1322" s="30" t="s">
        <v>54</v>
      </c>
      <c r="H1322" s="75">
        <v>1</v>
      </c>
    </row>
    <row r="1323" spans="1:8">
      <c r="A1323" s="43">
        <v>930</v>
      </c>
      <c r="B1323" s="74">
        <v>46266</v>
      </c>
      <c r="C1323" s="30" t="s">
        <v>1588</v>
      </c>
      <c r="D1323" s="30" t="s">
        <v>1589</v>
      </c>
      <c r="E1323" s="75">
        <v>135</v>
      </c>
      <c r="F1323" s="30" t="s">
        <v>53</v>
      </c>
      <c r="G1323" s="30" t="s">
        <v>54</v>
      </c>
      <c r="H1323" s="75">
        <v>1</v>
      </c>
    </row>
    <row r="1324" spans="1:8">
      <c r="A1324" s="43">
        <v>930</v>
      </c>
      <c r="B1324" s="74">
        <v>46266</v>
      </c>
      <c r="C1324" s="30" t="s">
        <v>1590</v>
      </c>
      <c r="D1324" s="30" t="s">
        <v>1591</v>
      </c>
      <c r="E1324" s="75">
        <v>55</v>
      </c>
      <c r="F1324" s="30" t="s">
        <v>53</v>
      </c>
      <c r="G1324" s="30" t="s">
        <v>54</v>
      </c>
      <c r="H1324" s="75">
        <v>1</v>
      </c>
    </row>
    <row r="1325" spans="1:8">
      <c r="A1325" s="43">
        <v>930</v>
      </c>
      <c r="B1325" s="74">
        <v>46266</v>
      </c>
      <c r="C1325" s="30" t="s">
        <v>1596</v>
      </c>
      <c r="D1325" s="30" t="s">
        <v>1597</v>
      </c>
      <c r="E1325" s="75">
        <v>57</v>
      </c>
      <c r="F1325" s="30" t="s">
        <v>68</v>
      </c>
      <c r="G1325" s="30" t="s">
        <v>69</v>
      </c>
      <c r="H1325" s="75">
        <v>1</v>
      </c>
    </row>
    <row r="1326" spans="1:8">
      <c r="A1326" s="43">
        <v>930</v>
      </c>
      <c r="B1326" s="74">
        <v>46266</v>
      </c>
      <c r="C1326" s="30" t="s">
        <v>1602</v>
      </c>
      <c r="D1326" s="30" t="s">
        <v>1603</v>
      </c>
      <c r="E1326" s="75">
        <v>42</v>
      </c>
      <c r="F1326" s="30" t="s">
        <v>53</v>
      </c>
      <c r="G1326" s="30" t="s">
        <v>54</v>
      </c>
      <c r="H1326" s="75">
        <v>1</v>
      </c>
    </row>
    <row r="1327" spans="1:8">
      <c r="A1327" s="43">
        <v>930</v>
      </c>
      <c r="B1327" s="74">
        <v>46266</v>
      </c>
      <c r="C1327" s="30" t="s">
        <v>1606</v>
      </c>
      <c r="D1327" s="30" t="s">
        <v>1607</v>
      </c>
      <c r="E1327" s="75">
        <v>99</v>
      </c>
      <c r="F1327" s="30" t="s">
        <v>53</v>
      </c>
      <c r="G1327" s="30" t="s">
        <v>54</v>
      </c>
      <c r="H1327" s="75">
        <v>1</v>
      </c>
    </row>
    <row r="1328" spans="1:8">
      <c r="A1328" s="43">
        <v>930</v>
      </c>
      <c r="B1328" s="74">
        <v>46266</v>
      </c>
      <c r="C1328" s="30" t="s">
        <v>1608</v>
      </c>
      <c r="D1328" s="30" t="s">
        <v>1609</v>
      </c>
      <c r="E1328" s="75">
        <v>27</v>
      </c>
      <c r="F1328" s="30" t="s">
        <v>53</v>
      </c>
      <c r="G1328" s="30" t="s">
        <v>54</v>
      </c>
      <c r="H1328" s="75">
        <v>1</v>
      </c>
    </row>
    <row r="1329" spans="1:8">
      <c r="A1329" s="43">
        <v>930</v>
      </c>
      <c r="B1329" s="74">
        <v>46266</v>
      </c>
      <c r="C1329" s="30" t="s">
        <v>1610</v>
      </c>
      <c r="D1329" s="30" t="s">
        <v>1611</v>
      </c>
      <c r="E1329" s="75">
        <v>70</v>
      </c>
      <c r="F1329" s="30" t="s">
        <v>53</v>
      </c>
      <c r="G1329" s="30" t="s">
        <v>54</v>
      </c>
      <c r="H1329" s="75">
        <v>1</v>
      </c>
    </row>
    <row r="1330" spans="1:8">
      <c r="A1330" s="43">
        <v>930</v>
      </c>
      <c r="B1330" s="74">
        <v>46266</v>
      </c>
      <c r="C1330" s="30" t="s">
        <v>1612</v>
      </c>
      <c r="D1330" s="30" t="s">
        <v>1613</v>
      </c>
      <c r="E1330" s="75">
        <v>85</v>
      </c>
      <c r="F1330" s="30" t="s">
        <v>76</v>
      </c>
      <c r="G1330" s="30" t="s">
        <v>77</v>
      </c>
      <c r="H1330" s="75">
        <v>1</v>
      </c>
    </row>
    <row r="1331" spans="1:8">
      <c r="A1331" s="43">
        <v>930</v>
      </c>
      <c r="B1331" s="74">
        <v>46266</v>
      </c>
      <c r="C1331" s="30" t="s">
        <v>1618</v>
      </c>
      <c r="D1331" s="30" t="s">
        <v>1619</v>
      </c>
      <c r="E1331" s="75">
        <v>4</v>
      </c>
      <c r="F1331" s="30" t="s">
        <v>76</v>
      </c>
      <c r="G1331" s="30" t="s">
        <v>77</v>
      </c>
      <c r="H1331" s="75">
        <v>1</v>
      </c>
    </row>
    <row r="1332" spans="1:8">
      <c r="A1332" s="43">
        <v>930</v>
      </c>
      <c r="B1332" s="74">
        <v>46266</v>
      </c>
      <c r="C1332" s="30" t="s">
        <v>1620</v>
      </c>
      <c r="D1332" s="30" t="s">
        <v>1621</v>
      </c>
      <c r="E1332" s="75">
        <v>91</v>
      </c>
      <c r="F1332" s="30" t="s">
        <v>53</v>
      </c>
      <c r="G1332" s="30" t="s">
        <v>54</v>
      </c>
      <c r="H1332" s="75">
        <v>1</v>
      </c>
    </row>
    <row r="1333" spans="1:8">
      <c r="A1333" s="43">
        <v>930</v>
      </c>
      <c r="B1333" s="74">
        <v>46266</v>
      </c>
      <c r="C1333" s="30" t="s">
        <v>1624</v>
      </c>
      <c r="D1333" s="30" t="s">
        <v>1625</v>
      </c>
      <c r="E1333" s="75">
        <v>32</v>
      </c>
      <c r="F1333" s="30" t="s">
        <v>53</v>
      </c>
      <c r="G1333" s="30" t="s">
        <v>54</v>
      </c>
      <c r="H1333" s="75">
        <v>1</v>
      </c>
    </row>
    <row r="1334" spans="1:8">
      <c r="A1334" s="43">
        <v>930</v>
      </c>
      <c r="B1334" s="74">
        <v>46266</v>
      </c>
      <c r="C1334" s="30" t="s">
        <v>1626</v>
      </c>
      <c r="D1334" s="30" t="s">
        <v>1627</v>
      </c>
      <c r="E1334" s="75">
        <v>182</v>
      </c>
      <c r="F1334" s="30" t="s">
        <v>53</v>
      </c>
      <c r="G1334" s="30" t="s">
        <v>54</v>
      </c>
      <c r="H1334" s="75">
        <v>1</v>
      </c>
    </row>
    <row r="1335" spans="1:8">
      <c r="A1335" s="43">
        <v>930</v>
      </c>
      <c r="B1335" s="74">
        <v>46266</v>
      </c>
      <c r="C1335" s="30" t="s">
        <v>1638</v>
      </c>
      <c r="D1335" s="30" t="s">
        <v>1639</v>
      </c>
      <c r="E1335" s="75">
        <v>26</v>
      </c>
      <c r="F1335" s="30" t="s">
        <v>53</v>
      </c>
      <c r="G1335" s="30" t="s">
        <v>54</v>
      </c>
      <c r="H1335" s="75">
        <v>1</v>
      </c>
    </row>
    <row r="1336" spans="1:8">
      <c r="A1336" s="43">
        <v>930</v>
      </c>
      <c r="B1336" s="74">
        <v>46266</v>
      </c>
      <c r="C1336" s="30" t="s">
        <v>1640</v>
      </c>
      <c r="D1336" s="30" t="s">
        <v>1641</v>
      </c>
      <c r="E1336" s="75">
        <v>54</v>
      </c>
      <c r="F1336" s="30" t="s">
        <v>68</v>
      </c>
      <c r="G1336" s="30" t="s">
        <v>69</v>
      </c>
      <c r="H1336" s="75">
        <v>1</v>
      </c>
    </row>
    <row r="1337" spans="1:8">
      <c r="A1337" s="43">
        <v>930</v>
      </c>
      <c r="B1337" s="74">
        <v>46266</v>
      </c>
      <c r="C1337" s="30" t="s">
        <v>1642</v>
      </c>
      <c r="D1337" s="30" t="s">
        <v>1643</v>
      </c>
      <c r="E1337" s="75">
        <v>39</v>
      </c>
      <c r="F1337" s="30" t="s">
        <v>53</v>
      </c>
      <c r="G1337" s="30" t="s">
        <v>54</v>
      </c>
      <c r="H1337" s="75">
        <v>1</v>
      </c>
    </row>
    <row r="1338" spans="1:8">
      <c r="A1338" s="43">
        <v>930</v>
      </c>
      <c r="B1338" s="74">
        <v>46266</v>
      </c>
      <c r="C1338" s="30" t="s">
        <v>1644</v>
      </c>
      <c r="D1338" s="30" t="s">
        <v>1645</v>
      </c>
      <c r="E1338" s="75">
        <v>78</v>
      </c>
      <c r="F1338" s="30" t="s">
        <v>70</v>
      </c>
      <c r="G1338" s="30" t="s">
        <v>71</v>
      </c>
      <c r="H1338" s="75">
        <v>2</v>
      </c>
    </row>
    <row r="1339" spans="1:8">
      <c r="A1339" s="43">
        <v>930</v>
      </c>
      <c r="B1339" s="74">
        <v>46266</v>
      </c>
      <c r="C1339" s="30" t="s">
        <v>1786</v>
      </c>
      <c r="D1339" s="30" t="s">
        <v>1787</v>
      </c>
      <c r="E1339" s="75">
        <v>52</v>
      </c>
      <c r="F1339" s="30" t="s">
        <v>53</v>
      </c>
      <c r="G1339" s="30" t="s">
        <v>54</v>
      </c>
      <c r="H1339" s="75">
        <v>1</v>
      </c>
    </row>
    <row r="1340" spans="1:8">
      <c r="A1340" s="43">
        <v>930</v>
      </c>
      <c r="B1340" s="74">
        <v>46266</v>
      </c>
      <c r="C1340" s="30" t="s">
        <v>1646</v>
      </c>
      <c r="D1340" s="30" t="s">
        <v>1647</v>
      </c>
      <c r="E1340" s="75">
        <v>63</v>
      </c>
      <c r="F1340" s="30" t="s">
        <v>53</v>
      </c>
      <c r="G1340" s="30" t="s">
        <v>54</v>
      </c>
      <c r="H1340" s="75">
        <v>1</v>
      </c>
    </row>
    <row r="1341" spans="1:8">
      <c r="A1341" s="43">
        <v>930</v>
      </c>
      <c r="B1341" s="74">
        <v>46266</v>
      </c>
      <c r="C1341" s="30" t="s">
        <v>1648</v>
      </c>
      <c r="D1341" s="30" t="s">
        <v>1649</v>
      </c>
      <c r="E1341" s="75">
        <v>58</v>
      </c>
      <c r="F1341" s="30" t="s">
        <v>53</v>
      </c>
      <c r="G1341" s="30" t="s">
        <v>54</v>
      </c>
      <c r="H1341" s="75">
        <v>1</v>
      </c>
    </row>
    <row r="1342" spans="1:8">
      <c r="A1342" s="43">
        <v>930</v>
      </c>
      <c r="B1342" s="74">
        <v>46266</v>
      </c>
      <c r="C1342" s="30" t="s">
        <v>1652</v>
      </c>
      <c r="D1342" s="30" t="s">
        <v>1653</v>
      </c>
      <c r="E1342" s="75">
        <v>100</v>
      </c>
      <c r="F1342" s="30" t="s">
        <v>80</v>
      </c>
      <c r="G1342" s="30" t="s">
        <v>81</v>
      </c>
      <c r="H1342" s="75">
        <v>1</v>
      </c>
    </row>
    <row r="1343" spans="1:8">
      <c r="A1343" s="43">
        <v>930</v>
      </c>
      <c r="B1343" s="74">
        <v>46266</v>
      </c>
      <c r="C1343" s="30" t="s">
        <v>1654</v>
      </c>
      <c r="D1343" s="30" t="s">
        <v>1655</v>
      </c>
      <c r="E1343" s="75">
        <v>50</v>
      </c>
      <c r="F1343" s="30" t="s">
        <v>53</v>
      </c>
      <c r="G1343" s="30" t="s">
        <v>54</v>
      </c>
      <c r="H1343" s="75">
        <v>1</v>
      </c>
    </row>
    <row r="1344" spans="1:8">
      <c r="A1344" s="43">
        <v>930</v>
      </c>
      <c r="B1344" s="74">
        <v>46266</v>
      </c>
      <c r="C1344" s="30" t="s">
        <v>1660</v>
      </c>
      <c r="D1344" s="30" t="s">
        <v>1661</v>
      </c>
      <c r="E1344" s="75">
        <v>61</v>
      </c>
      <c r="F1344" s="30" t="s">
        <v>53</v>
      </c>
      <c r="G1344" s="30" t="s">
        <v>54</v>
      </c>
      <c r="H1344" s="75">
        <v>1</v>
      </c>
    </row>
    <row r="1345" spans="1:8">
      <c r="A1345" s="43">
        <v>930</v>
      </c>
      <c r="B1345" s="74">
        <v>46266</v>
      </c>
      <c r="C1345" s="30" t="s">
        <v>1664</v>
      </c>
      <c r="D1345" s="30" t="s">
        <v>1665</v>
      </c>
      <c r="E1345" s="75">
        <v>82</v>
      </c>
      <c r="F1345" s="30" t="s">
        <v>53</v>
      </c>
      <c r="G1345" s="30" t="s">
        <v>54</v>
      </c>
      <c r="H1345" s="75">
        <v>1</v>
      </c>
    </row>
    <row r="1346" spans="1:8">
      <c r="A1346" s="43">
        <v>930</v>
      </c>
      <c r="B1346" s="74">
        <v>46266</v>
      </c>
      <c r="C1346" s="30" t="s">
        <v>1666</v>
      </c>
      <c r="D1346" s="30" t="s">
        <v>1667</v>
      </c>
      <c r="E1346" s="75">
        <v>11</v>
      </c>
      <c r="F1346" s="30" t="s">
        <v>53</v>
      </c>
      <c r="G1346" s="30" t="s">
        <v>54</v>
      </c>
      <c r="H1346" s="75">
        <v>1</v>
      </c>
    </row>
    <row r="1347" spans="1:8">
      <c r="A1347" s="43">
        <v>930</v>
      </c>
      <c r="B1347" s="74">
        <v>46266</v>
      </c>
      <c r="C1347" s="30" t="s">
        <v>1672</v>
      </c>
      <c r="D1347" s="30" t="s">
        <v>1673</v>
      </c>
      <c r="E1347" s="75">
        <v>97</v>
      </c>
      <c r="F1347" s="30" t="s">
        <v>53</v>
      </c>
      <c r="G1347" s="30" t="s">
        <v>54</v>
      </c>
      <c r="H1347" s="75">
        <v>1</v>
      </c>
    </row>
    <row r="1348" spans="1:8">
      <c r="A1348" s="43">
        <v>930</v>
      </c>
      <c r="B1348" s="74">
        <v>46266</v>
      </c>
      <c r="C1348" s="30" t="s">
        <v>1788</v>
      </c>
      <c r="D1348" s="30" t="s">
        <v>1789</v>
      </c>
      <c r="E1348" s="75">
        <v>18</v>
      </c>
      <c r="F1348" s="30" t="s">
        <v>53</v>
      </c>
      <c r="G1348" s="30" t="s">
        <v>54</v>
      </c>
      <c r="H1348" s="75">
        <v>1</v>
      </c>
    </row>
    <row r="1349" spans="1:8">
      <c r="A1349" s="43">
        <v>930</v>
      </c>
      <c r="B1349" s="74">
        <v>46266</v>
      </c>
      <c r="C1349" s="30" t="s">
        <v>4988</v>
      </c>
      <c r="D1349" s="30" t="s">
        <v>4989</v>
      </c>
      <c r="E1349" s="75">
        <v>221</v>
      </c>
      <c r="F1349" s="30" t="s">
        <v>80</v>
      </c>
      <c r="G1349" s="30" t="s">
        <v>81</v>
      </c>
      <c r="H1349" s="75">
        <v>1</v>
      </c>
    </row>
    <row r="1350" spans="1:8">
      <c r="A1350" s="43">
        <v>930</v>
      </c>
      <c r="B1350" s="74">
        <v>46266</v>
      </c>
      <c r="C1350" s="30" t="s">
        <v>1674</v>
      </c>
      <c r="D1350" s="30" t="s">
        <v>1675</v>
      </c>
      <c r="E1350" s="75">
        <v>20</v>
      </c>
      <c r="F1350" s="30" t="s">
        <v>53</v>
      </c>
      <c r="G1350" s="30" t="s">
        <v>54</v>
      </c>
      <c r="H1350" s="75">
        <v>1</v>
      </c>
    </row>
    <row r="1351" spans="1:8">
      <c r="A1351" s="43">
        <v>930</v>
      </c>
      <c r="B1351" s="74">
        <v>46266</v>
      </c>
      <c r="C1351" s="30" t="s">
        <v>1676</v>
      </c>
      <c r="D1351" s="30" t="s">
        <v>1677</v>
      </c>
      <c r="E1351" s="75">
        <v>55</v>
      </c>
      <c r="F1351" s="30" t="s">
        <v>53</v>
      </c>
      <c r="G1351" s="30" t="s">
        <v>54</v>
      </c>
      <c r="H1351" s="75">
        <v>1</v>
      </c>
    </row>
    <row r="1352" spans="1:8">
      <c r="A1352" s="43">
        <v>930</v>
      </c>
      <c r="B1352" s="74">
        <v>46266</v>
      </c>
      <c r="C1352" s="30" t="s">
        <v>1678</v>
      </c>
      <c r="D1352" s="30" t="s">
        <v>1679</v>
      </c>
      <c r="E1352" s="75">
        <v>61</v>
      </c>
      <c r="F1352" s="30" t="s">
        <v>76</v>
      </c>
      <c r="G1352" s="30" t="s">
        <v>77</v>
      </c>
      <c r="H1352" s="75">
        <v>1</v>
      </c>
    </row>
    <row r="1353" spans="1:8">
      <c r="A1353" s="43">
        <v>930</v>
      </c>
      <c r="B1353" s="74">
        <v>46266</v>
      </c>
      <c r="C1353" s="30" t="s">
        <v>4984</v>
      </c>
      <c r="D1353" s="30" t="s">
        <v>4985</v>
      </c>
      <c r="E1353" s="75">
        <v>48</v>
      </c>
      <c r="F1353" s="30" t="s">
        <v>80</v>
      </c>
      <c r="G1353" s="30" t="s">
        <v>81</v>
      </c>
      <c r="H1353" s="75">
        <v>1</v>
      </c>
    </row>
    <row r="1354" spans="1:8">
      <c r="A1354" s="43">
        <v>930</v>
      </c>
      <c r="B1354" s="74">
        <v>46266</v>
      </c>
      <c r="C1354" s="30" t="s">
        <v>1682</v>
      </c>
      <c r="D1354" s="30" t="s">
        <v>1683</v>
      </c>
      <c r="E1354" s="75">
        <v>46</v>
      </c>
      <c r="F1354" s="30" t="s">
        <v>53</v>
      </c>
      <c r="G1354" s="30" t="s">
        <v>54</v>
      </c>
      <c r="H1354" s="75">
        <v>1</v>
      </c>
    </row>
    <row r="1355" spans="1:8">
      <c r="A1355" s="43">
        <v>930</v>
      </c>
      <c r="B1355" s="74">
        <v>46266</v>
      </c>
      <c r="C1355" s="30" t="s">
        <v>1686</v>
      </c>
      <c r="D1355" s="30" t="s">
        <v>1687</v>
      </c>
      <c r="E1355" s="75">
        <v>83</v>
      </c>
      <c r="F1355" s="30" t="s">
        <v>53</v>
      </c>
      <c r="G1355" s="30" t="s">
        <v>54</v>
      </c>
      <c r="H1355" s="75">
        <v>1</v>
      </c>
    </row>
    <row r="1356" spans="1:8">
      <c r="A1356" s="43">
        <v>930</v>
      </c>
      <c r="B1356" s="74">
        <v>46266</v>
      </c>
      <c r="C1356" s="30" t="s">
        <v>4986</v>
      </c>
      <c r="D1356" s="30" t="s">
        <v>4987</v>
      </c>
      <c r="E1356" s="75">
        <v>28</v>
      </c>
      <c r="F1356" s="30" t="s">
        <v>53</v>
      </c>
      <c r="G1356" s="30" t="s">
        <v>54</v>
      </c>
      <c r="H1356" s="75">
        <v>1</v>
      </c>
    </row>
    <row r="1357" spans="1:8">
      <c r="A1357" s="43">
        <v>930</v>
      </c>
      <c r="B1357" s="74">
        <v>46266</v>
      </c>
      <c r="C1357" s="30" t="s">
        <v>1794</v>
      </c>
      <c r="D1357" s="30" t="s">
        <v>1795</v>
      </c>
      <c r="E1357" s="75">
        <v>44</v>
      </c>
      <c r="F1357" s="30" t="s">
        <v>53</v>
      </c>
      <c r="G1357" s="30" t="s">
        <v>54</v>
      </c>
      <c r="H1357" s="75">
        <v>1</v>
      </c>
    </row>
    <row r="1358" spans="1:8">
      <c r="A1358" s="43">
        <v>930</v>
      </c>
      <c r="B1358" s="74">
        <v>46266</v>
      </c>
      <c r="C1358" s="30" t="s">
        <v>1688</v>
      </c>
      <c r="D1358" s="30" t="s">
        <v>1689</v>
      </c>
      <c r="E1358" s="75">
        <v>113</v>
      </c>
      <c r="F1358" s="30" t="s">
        <v>80</v>
      </c>
      <c r="G1358" s="30" t="s">
        <v>81</v>
      </c>
      <c r="H1358" s="75">
        <v>1</v>
      </c>
    </row>
    <row r="1359" spans="1:8">
      <c r="A1359" s="43">
        <v>930</v>
      </c>
      <c r="B1359" s="74">
        <v>46266</v>
      </c>
      <c r="C1359" s="30" t="s">
        <v>1690</v>
      </c>
      <c r="D1359" s="30" t="s">
        <v>1691</v>
      </c>
      <c r="E1359" s="75">
        <v>112</v>
      </c>
      <c r="F1359" s="30" t="s">
        <v>80</v>
      </c>
      <c r="G1359" s="30" t="s">
        <v>81</v>
      </c>
      <c r="H1359" s="75">
        <v>1</v>
      </c>
    </row>
    <row r="1360" spans="1:8">
      <c r="A1360" s="43">
        <v>930</v>
      </c>
      <c r="B1360" s="74">
        <v>46266</v>
      </c>
      <c r="C1360" s="30" t="s">
        <v>1694</v>
      </c>
      <c r="D1360" s="30" t="s">
        <v>1695</v>
      </c>
      <c r="E1360" s="75">
        <v>56</v>
      </c>
      <c r="F1360" s="30" t="s">
        <v>70</v>
      </c>
      <c r="G1360" s="30" t="s">
        <v>71</v>
      </c>
      <c r="H1360" s="75">
        <v>2</v>
      </c>
    </row>
    <row r="1361" spans="1:8">
      <c r="A1361" s="43">
        <v>930</v>
      </c>
      <c r="B1361" s="74">
        <v>46266</v>
      </c>
      <c r="C1361" s="30" t="s">
        <v>1696</v>
      </c>
      <c r="D1361" s="30" t="s">
        <v>1697</v>
      </c>
      <c r="E1361" s="75">
        <v>157</v>
      </c>
      <c r="F1361" s="30" t="s">
        <v>80</v>
      </c>
      <c r="G1361" s="30" t="s">
        <v>81</v>
      </c>
      <c r="H1361" s="75">
        <v>1</v>
      </c>
    </row>
    <row r="1362" spans="1:8">
      <c r="A1362" s="43">
        <v>930</v>
      </c>
      <c r="B1362" s="74">
        <v>46266</v>
      </c>
      <c r="C1362" s="30" t="s">
        <v>1702</v>
      </c>
      <c r="D1362" s="30" t="s">
        <v>1703</v>
      </c>
      <c r="E1362" s="75">
        <v>150</v>
      </c>
      <c r="F1362" s="30" t="s">
        <v>70</v>
      </c>
      <c r="G1362" s="30" t="s">
        <v>71</v>
      </c>
      <c r="H1362" s="75">
        <v>2</v>
      </c>
    </row>
    <row r="1363" spans="1:8">
      <c r="A1363" s="43">
        <v>930</v>
      </c>
      <c r="B1363" s="74">
        <v>46265</v>
      </c>
      <c r="C1363" s="30" t="s">
        <v>3919</v>
      </c>
      <c r="D1363" s="30" t="s">
        <v>3920</v>
      </c>
      <c r="E1363" s="75">
        <v>228</v>
      </c>
      <c r="F1363" s="30" t="s">
        <v>53</v>
      </c>
      <c r="G1363" s="30" t="s">
        <v>54</v>
      </c>
      <c r="H1363" s="75">
        <v>1</v>
      </c>
    </row>
    <row r="1364" spans="1:8">
      <c r="A1364" s="43">
        <v>930</v>
      </c>
      <c r="B1364" s="74">
        <v>46265</v>
      </c>
      <c r="C1364" s="30" t="s">
        <v>3923</v>
      </c>
      <c r="D1364" s="30" t="s">
        <v>3924</v>
      </c>
      <c r="E1364" s="75">
        <v>115</v>
      </c>
      <c r="F1364" s="30" t="s">
        <v>53</v>
      </c>
      <c r="G1364" s="30" t="s">
        <v>54</v>
      </c>
      <c r="H1364" s="75">
        <v>1</v>
      </c>
    </row>
    <row r="1365" spans="1:8">
      <c r="A1365" s="43">
        <v>930</v>
      </c>
      <c r="B1365" s="74">
        <v>46265</v>
      </c>
      <c r="C1365" s="30" t="s">
        <v>4137</v>
      </c>
      <c r="D1365" s="30" t="s">
        <v>4138</v>
      </c>
      <c r="E1365" s="75">
        <v>219</v>
      </c>
      <c r="F1365" s="30" t="s">
        <v>70</v>
      </c>
      <c r="G1365" s="30" t="s">
        <v>71</v>
      </c>
      <c r="H1365" s="75">
        <v>2</v>
      </c>
    </row>
    <row r="1366" spans="1:8">
      <c r="A1366" s="43">
        <v>930</v>
      </c>
      <c r="B1366" s="74">
        <v>46265</v>
      </c>
      <c r="C1366" s="30" t="s">
        <v>4147</v>
      </c>
      <c r="D1366" s="30" t="s">
        <v>4148</v>
      </c>
      <c r="E1366" s="75">
        <v>42</v>
      </c>
      <c r="F1366" s="30" t="s">
        <v>68</v>
      </c>
      <c r="G1366" s="30" t="s">
        <v>69</v>
      </c>
      <c r="H1366" s="75">
        <v>1</v>
      </c>
    </row>
    <row r="1367" spans="1:8">
      <c r="A1367" s="43">
        <v>930</v>
      </c>
      <c r="B1367" s="74">
        <v>46265</v>
      </c>
      <c r="C1367" s="30" t="s">
        <v>4153</v>
      </c>
      <c r="D1367" s="30" t="s">
        <v>4154</v>
      </c>
      <c r="E1367" s="75">
        <v>41</v>
      </c>
      <c r="F1367" s="30" t="s">
        <v>68</v>
      </c>
      <c r="G1367" s="30" t="s">
        <v>69</v>
      </c>
      <c r="H1367" s="75">
        <v>1</v>
      </c>
    </row>
    <row r="1368" spans="1:8">
      <c r="A1368" s="43">
        <v>930</v>
      </c>
      <c r="B1368" s="74">
        <v>46265</v>
      </c>
      <c r="C1368" s="30" t="s">
        <v>4185</v>
      </c>
      <c r="D1368" s="30" t="s">
        <v>4186</v>
      </c>
      <c r="E1368" s="75">
        <v>70</v>
      </c>
      <c r="F1368" s="30" t="s">
        <v>53</v>
      </c>
      <c r="G1368" s="30" t="s">
        <v>54</v>
      </c>
      <c r="H1368" s="75">
        <v>1</v>
      </c>
    </row>
    <row r="1369" spans="1:8">
      <c r="A1369" s="43">
        <v>930</v>
      </c>
      <c r="B1369" s="74">
        <v>46265</v>
      </c>
      <c r="C1369" s="30" t="s">
        <v>4187</v>
      </c>
      <c r="D1369" s="30" t="s">
        <v>4188</v>
      </c>
      <c r="E1369" s="75">
        <v>43</v>
      </c>
      <c r="F1369" s="30" t="s">
        <v>53</v>
      </c>
      <c r="G1369" s="30" t="s">
        <v>54</v>
      </c>
      <c r="H1369" s="75">
        <v>1</v>
      </c>
    </row>
    <row r="1370" spans="1:8">
      <c r="A1370" s="43">
        <v>930</v>
      </c>
      <c r="B1370" s="74">
        <v>46265</v>
      </c>
      <c r="C1370" s="30" t="s">
        <v>1350</v>
      </c>
      <c r="D1370" s="30" t="s">
        <v>1351</v>
      </c>
      <c r="E1370" s="75">
        <v>1</v>
      </c>
      <c r="F1370" s="30" t="s">
        <v>80</v>
      </c>
      <c r="G1370" s="30" t="s">
        <v>81</v>
      </c>
      <c r="H1370" s="75">
        <v>1</v>
      </c>
    </row>
    <row r="1371" spans="1:8">
      <c r="A1371" s="43">
        <v>930</v>
      </c>
      <c r="B1371" s="74">
        <v>46265</v>
      </c>
      <c r="C1371" s="30" t="s">
        <v>1352</v>
      </c>
      <c r="D1371" s="30" t="s">
        <v>1353</v>
      </c>
      <c r="E1371" s="75">
        <v>38</v>
      </c>
      <c r="F1371" s="30" t="s">
        <v>70</v>
      </c>
      <c r="G1371" s="30" t="s">
        <v>71</v>
      </c>
      <c r="H1371" s="75">
        <v>2</v>
      </c>
    </row>
    <row r="1372" spans="1:8">
      <c r="A1372" s="43">
        <v>930</v>
      </c>
      <c r="B1372" s="74">
        <v>46265</v>
      </c>
      <c r="C1372" s="30" t="s">
        <v>1354</v>
      </c>
      <c r="D1372" s="30" t="s">
        <v>1355</v>
      </c>
      <c r="E1372" s="75">
        <v>51</v>
      </c>
      <c r="F1372" s="30" t="s">
        <v>70</v>
      </c>
      <c r="G1372" s="30" t="s">
        <v>71</v>
      </c>
      <c r="H1372" s="75">
        <v>2</v>
      </c>
    </row>
    <row r="1373" spans="1:8">
      <c r="A1373" s="43">
        <v>930</v>
      </c>
      <c r="B1373" s="74">
        <v>46265</v>
      </c>
      <c r="C1373" s="30" t="s">
        <v>1356</v>
      </c>
      <c r="D1373" s="30" t="s">
        <v>1357</v>
      </c>
      <c r="E1373" s="75">
        <v>38</v>
      </c>
      <c r="F1373" s="30" t="s">
        <v>80</v>
      </c>
      <c r="G1373" s="30" t="s">
        <v>81</v>
      </c>
      <c r="H1373" s="75">
        <v>1</v>
      </c>
    </row>
    <row r="1374" spans="1:8">
      <c r="A1374" s="43">
        <v>930</v>
      </c>
      <c r="B1374" s="74">
        <v>46265</v>
      </c>
      <c r="C1374" s="30" t="s">
        <v>1358</v>
      </c>
      <c r="D1374" s="30" t="s">
        <v>1359</v>
      </c>
      <c r="E1374" s="75">
        <v>107</v>
      </c>
      <c r="F1374" s="30" t="s">
        <v>70</v>
      </c>
      <c r="G1374" s="30" t="s">
        <v>71</v>
      </c>
      <c r="H1374" s="75">
        <v>2</v>
      </c>
    </row>
    <row r="1375" spans="1:8">
      <c r="A1375" s="43">
        <v>930</v>
      </c>
      <c r="B1375" s="74">
        <v>46265</v>
      </c>
      <c r="C1375" s="30" t="s">
        <v>1360</v>
      </c>
      <c r="D1375" s="30" t="s">
        <v>1361</v>
      </c>
      <c r="E1375" s="75">
        <v>19</v>
      </c>
      <c r="F1375" s="30" t="s">
        <v>68</v>
      </c>
      <c r="G1375" s="30" t="s">
        <v>69</v>
      </c>
      <c r="H1375" s="75">
        <v>1</v>
      </c>
    </row>
    <row r="1376" spans="1:8">
      <c r="A1376" s="43">
        <v>930</v>
      </c>
      <c r="B1376" s="74">
        <v>46265</v>
      </c>
      <c r="C1376" s="30" t="s">
        <v>1362</v>
      </c>
      <c r="D1376" s="30" t="s">
        <v>1363</v>
      </c>
      <c r="E1376" s="75">
        <v>15</v>
      </c>
      <c r="F1376" s="30" t="s">
        <v>53</v>
      </c>
      <c r="G1376" s="30" t="s">
        <v>54</v>
      </c>
      <c r="H1376" s="75">
        <v>1</v>
      </c>
    </row>
    <row r="1377" spans="1:8">
      <c r="A1377" s="43">
        <v>930</v>
      </c>
      <c r="B1377" s="74">
        <v>46265</v>
      </c>
      <c r="C1377" s="30" t="s">
        <v>1364</v>
      </c>
      <c r="D1377" s="30" t="s">
        <v>1365</v>
      </c>
      <c r="E1377" s="75">
        <v>37</v>
      </c>
      <c r="F1377" s="30" t="s">
        <v>80</v>
      </c>
      <c r="G1377" s="30" t="s">
        <v>81</v>
      </c>
      <c r="H1377" s="75">
        <v>1</v>
      </c>
    </row>
    <row r="1378" spans="1:8">
      <c r="A1378" s="43">
        <v>930</v>
      </c>
      <c r="B1378" s="74">
        <v>46265</v>
      </c>
      <c r="C1378" s="30" t="s">
        <v>1380</v>
      </c>
      <c r="D1378" s="30" t="s">
        <v>1381</v>
      </c>
      <c r="E1378" s="75">
        <v>29</v>
      </c>
      <c r="F1378" s="30" t="s">
        <v>53</v>
      </c>
      <c r="G1378" s="30" t="s">
        <v>54</v>
      </c>
      <c r="H1378" s="75">
        <v>1</v>
      </c>
    </row>
    <row r="1379" spans="1:8">
      <c r="A1379" s="43">
        <v>930</v>
      </c>
      <c r="B1379" s="74">
        <v>46265</v>
      </c>
      <c r="C1379" s="30" t="s">
        <v>1382</v>
      </c>
      <c r="D1379" s="30" t="s">
        <v>1383</v>
      </c>
      <c r="E1379" s="75">
        <v>129</v>
      </c>
      <c r="F1379" s="30" t="s">
        <v>80</v>
      </c>
      <c r="G1379" s="30" t="s">
        <v>81</v>
      </c>
      <c r="H1379" s="75">
        <v>1</v>
      </c>
    </row>
    <row r="1380" spans="1:8">
      <c r="A1380" s="43">
        <v>930</v>
      </c>
      <c r="B1380" s="74">
        <v>46265</v>
      </c>
      <c r="C1380" s="30" t="s">
        <v>1384</v>
      </c>
      <c r="D1380" s="30" t="s">
        <v>1385</v>
      </c>
      <c r="E1380" s="75">
        <v>121</v>
      </c>
      <c r="F1380" s="30" t="s">
        <v>70</v>
      </c>
      <c r="G1380" s="30" t="s">
        <v>71</v>
      </c>
      <c r="H1380" s="75">
        <v>2</v>
      </c>
    </row>
    <row r="1381" spans="1:8">
      <c r="A1381" s="43">
        <v>930</v>
      </c>
      <c r="B1381" s="74">
        <v>46265</v>
      </c>
      <c r="C1381" s="30" t="s">
        <v>1386</v>
      </c>
      <c r="D1381" s="30" t="s">
        <v>1387</v>
      </c>
      <c r="E1381" s="75">
        <v>83</v>
      </c>
      <c r="F1381" s="30" t="s">
        <v>70</v>
      </c>
      <c r="G1381" s="30" t="s">
        <v>71</v>
      </c>
      <c r="H1381" s="75">
        <v>2</v>
      </c>
    </row>
    <row r="1382" spans="1:8">
      <c r="A1382" s="43">
        <v>930</v>
      </c>
      <c r="B1382" s="74">
        <v>46265</v>
      </c>
      <c r="C1382" s="30" t="s">
        <v>1388</v>
      </c>
      <c r="D1382" s="30" t="s">
        <v>1389</v>
      </c>
      <c r="E1382" s="75">
        <v>97</v>
      </c>
      <c r="F1382" s="30" t="s">
        <v>68</v>
      </c>
      <c r="G1382" s="30" t="s">
        <v>69</v>
      </c>
      <c r="H1382" s="75">
        <v>1</v>
      </c>
    </row>
    <row r="1383" spans="1:8">
      <c r="A1383" s="43">
        <v>930</v>
      </c>
      <c r="B1383" s="74">
        <v>46265</v>
      </c>
      <c r="C1383" s="30" t="s">
        <v>1390</v>
      </c>
      <c r="D1383" s="30" t="s">
        <v>1391</v>
      </c>
      <c r="E1383" s="75">
        <v>204</v>
      </c>
      <c r="F1383" s="30" t="s">
        <v>70</v>
      </c>
      <c r="G1383" s="30" t="s">
        <v>71</v>
      </c>
      <c r="H1383" s="75">
        <v>2</v>
      </c>
    </row>
    <row r="1384" spans="1:8">
      <c r="A1384" s="43">
        <v>930</v>
      </c>
      <c r="B1384" s="74">
        <v>46265</v>
      </c>
      <c r="C1384" s="30" t="s">
        <v>1392</v>
      </c>
      <c r="D1384" s="30" t="s">
        <v>1393</v>
      </c>
      <c r="E1384" s="75">
        <v>308</v>
      </c>
      <c r="F1384" s="30" t="s">
        <v>80</v>
      </c>
      <c r="G1384" s="30" t="s">
        <v>81</v>
      </c>
      <c r="H1384" s="75">
        <v>1</v>
      </c>
    </row>
    <row r="1385" spans="1:8">
      <c r="A1385" s="43">
        <v>930</v>
      </c>
      <c r="B1385" s="74">
        <v>46265</v>
      </c>
      <c r="C1385" s="30" t="s">
        <v>1396</v>
      </c>
      <c r="D1385" s="30" t="s">
        <v>1397</v>
      </c>
      <c r="E1385" s="75">
        <v>79</v>
      </c>
      <c r="F1385" s="30" t="s">
        <v>76</v>
      </c>
      <c r="G1385" s="30" t="s">
        <v>77</v>
      </c>
      <c r="H1385" s="75">
        <v>1</v>
      </c>
    </row>
    <row r="1386" spans="1:8">
      <c r="A1386" s="43">
        <v>930</v>
      </c>
      <c r="B1386" s="74">
        <v>46265</v>
      </c>
      <c r="C1386" s="30" t="s">
        <v>1400</v>
      </c>
      <c r="D1386" s="30" t="s">
        <v>1401</v>
      </c>
      <c r="E1386" s="75">
        <v>66</v>
      </c>
      <c r="F1386" s="30" t="s">
        <v>70</v>
      </c>
      <c r="G1386" s="30" t="s">
        <v>71</v>
      </c>
      <c r="H1386" s="75">
        <v>2</v>
      </c>
    </row>
    <row r="1387" spans="1:8">
      <c r="A1387" s="43">
        <v>930</v>
      </c>
      <c r="B1387" s="74">
        <v>46265</v>
      </c>
      <c r="C1387" s="30" t="s">
        <v>1402</v>
      </c>
      <c r="D1387" s="30" t="s">
        <v>1403</v>
      </c>
      <c r="E1387" s="75">
        <v>113</v>
      </c>
      <c r="F1387" s="30" t="s">
        <v>70</v>
      </c>
      <c r="G1387" s="30" t="s">
        <v>71</v>
      </c>
      <c r="H1387" s="75">
        <v>2</v>
      </c>
    </row>
    <row r="1388" spans="1:8">
      <c r="A1388" s="43">
        <v>930</v>
      </c>
      <c r="B1388" s="74">
        <v>46265</v>
      </c>
      <c r="C1388" s="30" t="s">
        <v>1406</v>
      </c>
      <c r="D1388" s="30" t="s">
        <v>1407</v>
      </c>
      <c r="E1388" s="75">
        <v>160</v>
      </c>
      <c r="F1388" s="30" t="s">
        <v>80</v>
      </c>
      <c r="G1388" s="30" t="s">
        <v>81</v>
      </c>
      <c r="H1388" s="75">
        <v>1</v>
      </c>
    </row>
    <row r="1389" spans="1:8">
      <c r="A1389" s="43">
        <v>930</v>
      </c>
      <c r="B1389" s="74">
        <v>46265</v>
      </c>
      <c r="C1389" s="30" t="s">
        <v>1408</v>
      </c>
      <c r="D1389" s="30" t="s">
        <v>1409</v>
      </c>
      <c r="E1389" s="75">
        <v>12</v>
      </c>
      <c r="F1389" s="30" t="s">
        <v>70</v>
      </c>
      <c r="G1389" s="30" t="s">
        <v>71</v>
      </c>
      <c r="H1389" s="75">
        <v>2</v>
      </c>
    </row>
    <row r="1390" spans="1:8">
      <c r="A1390" s="43">
        <v>930</v>
      </c>
      <c r="B1390" s="74">
        <v>46265</v>
      </c>
      <c r="C1390" s="30" t="s">
        <v>1412</v>
      </c>
      <c r="D1390" s="30" t="s">
        <v>1413</v>
      </c>
      <c r="E1390" s="75">
        <v>8</v>
      </c>
      <c r="F1390" s="30" t="s">
        <v>70</v>
      </c>
      <c r="G1390" s="30" t="s">
        <v>71</v>
      </c>
      <c r="H1390" s="75">
        <v>2</v>
      </c>
    </row>
    <row r="1391" spans="1:8">
      <c r="A1391" s="43">
        <v>930</v>
      </c>
      <c r="B1391" s="74">
        <v>46265</v>
      </c>
      <c r="C1391" s="30" t="s">
        <v>1414</v>
      </c>
      <c r="D1391" s="30" t="s">
        <v>1415</v>
      </c>
      <c r="E1391" s="75">
        <v>21</v>
      </c>
      <c r="F1391" s="30" t="s">
        <v>53</v>
      </c>
      <c r="G1391" s="30" t="s">
        <v>54</v>
      </c>
      <c r="H1391" s="75">
        <v>1</v>
      </c>
    </row>
    <row r="1392" spans="1:8">
      <c r="A1392" s="43">
        <v>930</v>
      </c>
      <c r="B1392" s="74">
        <v>46265</v>
      </c>
      <c r="C1392" s="30" t="s">
        <v>1416</v>
      </c>
      <c r="D1392" s="30" t="s">
        <v>1417</v>
      </c>
      <c r="E1392" s="75">
        <v>23</v>
      </c>
      <c r="F1392" s="30" t="s">
        <v>70</v>
      </c>
      <c r="G1392" s="30" t="s">
        <v>71</v>
      </c>
      <c r="H1392" s="75">
        <v>2</v>
      </c>
    </row>
    <row r="1393" spans="1:8">
      <c r="A1393" s="43">
        <v>930</v>
      </c>
      <c r="B1393" s="74">
        <v>46265</v>
      </c>
      <c r="C1393" s="30" t="s">
        <v>1424</v>
      </c>
      <c r="D1393" s="30" t="s">
        <v>1425</v>
      </c>
      <c r="E1393" s="75">
        <v>100</v>
      </c>
      <c r="F1393" s="30" t="s">
        <v>80</v>
      </c>
      <c r="G1393" s="30" t="s">
        <v>81</v>
      </c>
      <c r="H1393" s="75">
        <v>1</v>
      </c>
    </row>
    <row r="1394" spans="1:8">
      <c r="A1394" s="43">
        <v>930</v>
      </c>
      <c r="B1394" s="74">
        <v>46265</v>
      </c>
      <c r="C1394" s="30" t="s">
        <v>1752</v>
      </c>
      <c r="D1394" s="30" t="s">
        <v>1753</v>
      </c>
      <c r="E1394" s="75">
        <v>25</v>
      </c>
      <c r="F1394" s="30" t="s">
        <v>53</v>
      </c>
      <c r="G1394" s="30" t="s">
        <v>54</v>
      </c>
      <c r="H1394" s="75">
        <v>1</v>
      </c>
    </row>
    <row r="1395" spans="1:8">
      <c r="A1395" s="43">
        <v>930</v>
      </c>
      <c r="B1395" s="74">
        <v>46265</v>
      </c>
      <c r="C1395" s="30" t="s">
        <v>1428</v>
      </c>
      <c r="D1395" s="30" t="s">
        <v>1429</v>
      </c>
      <c r="E1395" s="75">
        <v>74</v>
      </c>
      <c r="F1395" s="30" t="s">
        <v>80</v>
      </c>
      <c r="G1395" s="30" t="s">
        <v>81</v>
      </c>
      <c r="H1395" s="75">
        <v>1</v>
      </c>
    </row>
    <row r="1396" spans="1:8">
      <c r="A1396" s="43">
        <v>930</v>
      </c>
      <c r="B1396" s="74">
        <v>46265</v>
      </c>
      <c r="C1396" s="30" t="s">
        <v>1432</v>
      </c>
      <c r="D1396" s="30" t="s">
        <v>1433</v>
      </c>
      <c r="E1396" s="75">
        <v>29</v>
      </c>
      <c r="F1396" s="30" t="s">
        <v>76</v>
      </c>
      <c r="G1396" s="30" t="s">
        <v>77</v>
      </c>
      <c r="H1396" s="75">
        <v>1</v>
      </c>
    </row>
    <row r="1397" spans="1:8">
      <c r="A1397" s="43">
        <v>930</v>
      </c>
      <c r="B1397" s="74">
        <v>46265</v>
      </c>
      <c r="C1397" s="30" t="s">
        <v>1434</v>
      </c>
      <c r="D1397" s="30" t="s">
        <v>1435</v>
      </c>
      <c r="E1397" s="75">
        <v>49</v>
      </c>
      <c r="F1397" s="30" t="s">
        <v>53</v>
      </c>
      <c r="G1397" s="30" t="s">
        <v>54</v>
      </c>
      <c r="H1397" s="75">
        <v>1</v>
      </c>
    </row>
    <row r="1398" spans="1:8">
      <c r="A1398" s="43">
        <v>930</v>
      </c>
      <c r="B1398" s="74">
        <v>46265</v>
      </c>
      <c r="C1398" s="30" t="s">
        <v>1438</v>
      </c>
      <c r="D1398" s="30" t="s">
        <v>1439</v>
      </c>
      <c r="E1398" s="75">
        <v>80</v>
      </c>
      <c r="F1398" s="30" t="s">
        <v>68</v>
      </c>
      <c r="G1398" s="30" t="s">
        <v>69</v>
      </c>
      <c r="H1398" s="75">
        <v>1</v>
      </c>
    </row>
    <row r="1399" spans="1:8">
      <c r="A1399" s="43">
        <v>930</v>
      </c>
      <c r="B1399" s="74">
        <v>46265</v>
      </c>
      <c r="C1399" s="30" t="s">
        <v>1440</v>
      </c>
      <c r="D1399" s="30" t="s">
        <v>1441</v>
      </c>
      <c r="E1399" s="75">
        <v>150</v>
      </c>
      <c r="F1399" s="30" t="s">
        <v>70</v>
      </c>
      <c r="G1399" s="30" t="s">
        <v>71</v>
      </c>
      <c r="H1399" s="75">
        <v>2</v>
      </c>
    </row>
    <row r="1400" spans="1:8">
      <c r="A1400" s="43">
        <v>930</v>
      </c>
      <c r="B1400" s="74">
        <v>46265</v>
      </c>
      <c r="C1400" s="30" t="s">
        <v>1444</v>
      </c>
      <c r="D1400" s="30" t="s">
        <v>1445</v>
      </c>
      <c r="E1400" s="75">
        <v>56</v>
      </c>
      <c r="F1400" s="30" t="s">
        <v>70</v>
      </c>
      <c r="G1400" s="30" t="s">
        <v>71</v>
      </c>
      <c r="H1400" s="75">
        <v>2</v>
      </c>
    </row>
    <row r="1401" spans="1:8">
      <c r="A1401" s="43">
        <v>930</v>
      </c>
      <c r="B1401" s="74">
        <v>46265</v>
      </c>
      <c r="C1401" s="30" t="s">
        <v>1448</v>
      </c>
      <c r="D1401" s="30" t="s">
        <v>1449</v>
      </c>
      <c r="E1401" s="75">
        <v>33</v>
      </c>
      <c r="F1401" s="30" t="s">
        <v>68</v>
      </c>
      <c r="G1401" s="30" t="s">
        <v>69</v>
      </c>
      <c r="H1401" s="75">
        <v>1</v>
      </c>
    </row>
    <row r="1402" spans="1:8">
      <c r="A1402" s="43">
        <v>930</v>
      </c>
      <c r="B1402" s="74">
        <v>46265</v>
      </c>
      <c r="C1402" s="30" t="s">
        <v>1450</v>
      </c>
      <c r="D1402" s="30" t="s">
        <v>1451</v>
      </c>
      <c r="E1402" s="75">
        <v>57</v>
      </c>
      <c r="F1402" s="30" t="s">
        <v>53</v>
      </c>
      <c r="G1402" s="30" t="s">
        <v>54</v>
      </c>
      <c r="H1402" s="75">
        <v>1</v>
      </c>
    </row>
    <row r="1403" spans="1:8">
      <c r="A1403" s="43">
        <v>930</v>
      </c>
      <c r="B1403" s="74">
        <v>46265</v>
      </c>
      <c r="C1403" s="30" t="s">
        <v>1454</v>
      </c>
      <c r="D1403" s="30" t="s">
        <v>1455</v>
      </c>
      <c r="E1403" s="75">
        <v>46</v>
      </c>
      <c r="F1403" s="30" t="s">
        <v>70</v>
      </c>
      <c r="G1403" s="30" t="s">
        <v>71</v>
      </c>
      <c r="H1403" s="75">
        <v>2</v>
      </c>
    </row>
    <row r="1404" spans="1:8">
      <c r="A1404" s="43">
        <v>930</v>
      </c>
      <c r="B1404" s="74">
        <v>46265</v>
      </c>
      <c r="C1404" s="30" t="s">
        <v>1458</v>
      </c>
      <c r="D1404" s="30" t="s">
        <v>1459</v>
      </c>
      <c r="E1404" s="75">
        <v>217</v>
      </c>
      <c r="F1404" s="30" t="s">
        <v>80</v>
      </c>
      <c r="G1404" s="30" t="s">
        <v>81</v>
      </c>
      <c r="H1404" s="75">
        <v>1</v>
      </c>
    </row>
    <row r="1405" spans="1:8">
      <c r="A1405" s="43">
        <v>930</v>
      </c>
      <c r="B1405" s="74">
        <v>46265</v>
      </c>
      <c r="C1405" s="30" t="s">
        <v>1462</v>
      </c>
      <c r="D1405" s="30" t="s">
        <v>1463</v>
      </c>
      <c r="E1405" s="75">
        <v>15</v>
      </c>
      <c r="F1405" s="30" t="s">
        <v>53</v>
      </c>
      <c r="G1405" s="30" t="s">
        <v>54</v>
      </c>
      <c r="H1405" s="75">
        <v>1</v>
      </c>
    </row>
    <row r="1406" spans="1:8">
      <c r="A1406" s="43">
        <v>930</v>
      </c>
      <c r="B1406" s="74">
        <v>46265</v>
      </c>
      <c r="C1406" s="30" t="s">
        <v>4992</v>
      </c>
      <c r="D1406" s="30" t="s">
        <v>4993</v>
      </c>
      <c r="E1406" s="75">
        <v>126</v>
      </c>
      <c r="F1406" s="30" t="s">
        <v>66</v>
      </c>
      <c r="G1406" s="30" t="s">
        <v>67</v>
      </c>
      <c r="H1406" s="75">
        <v>2</v>
      </c>
    </row>
    <row r="1407" spans="1:8">
      <c r="A1407" s="43">
        <v>930</v>
      </c>
      <c r="B1407" s="74">
        <v>46265</v>
      </c>
      <c r="C1407" s="30" t="s">
        <v>1464</v>
      </c>
      <c r="D1407" s="30" t="s">
        <v>1465</v>
      </c>
      <c r="E1407" s="75">
        <v>57</v>
      </c>
      <c r="F1407" s="30" t="s">
        <v>70</v>
      </c>
      <c r="G1407" s="30" t="s">
        <v>71</v>
      </c>
      <c r="H1407" s="75">
        <v>2</v>
      </c>
    </row>
    <row r="1408" spans="1:8">
      <c r="A1408" s="43">
        <v>930</v>
      </c>
      <c r="B1408" s="74">
        <v>46265</v>
      </c>
      <c r="C1408" s="30" t="s">
        <v>1466</v>
      </c>
      <c r="D1408" s="30" t="s">
        <v>1467</v>
      </c>
      <c r="E1408" s="75">
        <v>15</v>
      </c>
      <c r="F1408" s="30" t="s">
        <v>53</v>
      </c>
      <c r="G1408" s="30" t="s">
        <v>54</v>
      </c>
      <c r="H1408" s="75">
        <v>1</v>
      </c>
    </row>
    <row r="1409" spans="1:8">
      <c r="A1409" s="43">
        <v>930</v>
      </c>
      <c r="B1409" s="74">
        <v>46265</v>
      </c>
      <c r="C1409" s="30" t="s">
        <v>1470</v>
      </c>
      <c r="D1409" s="30" t="s">
        <v>1471</v>
      </c>
      <c r="E1409" s="75">
        <v>80</v>
      </c>
      <c r="F1409" s="30" t="s">
        <v>70</v>
      </c>
      <c r="G1409" s="30" t="s">
        <v>71</v>
      </c>
      <c r="H1409" s="75">
        <v>2</v>
      </c>
    </row>
    <row r="1410" spans="1:8">
      <c r="A1410" s="43">
        <v>930</v>
      </c>
      <c r="B1410" s="74">
        <v>46265</v>
      </c>
      <c r="C1410" s="30" t="s">
        <v>1472</v>
      </c>
      <c r="D1410" s="30" t="s">
        <v>1473</v>
      </c>
      <c r="E1410" s="75">
        <v>33</v>
      </c>
      <c r="F1410" s="30" t="s">
        <v>53</v>
      </c>
      <c r="G1410" s="30" t="s">
        <v>54</v>
      </c>
      <c r="H1410" s="75">
        <v>1</v>
      </c>
    </row>
    <row r="1411" spans="1:8">
      <c r="A1411" s="43">
        <v>930</v>
      </c>
      <c r="B1411" s="74">
        <v>46265</v>
      </c>
      <c r="C1411" s="30" t="s">
        <v>1474</v>
      </c>
      <c r="D1411" s="30" t="s">
        <v>1475</v>
      </c>
      <c r="E1411" s="75">
        <v>14</v>
      </c>
      <c r="F1411" s="30" t="s">
        <v>53</v>
      </c>
      <c r="G1411" s="30" t="s">
        <v>54</v>
      </c>
      <c r="H1411" s="75">
        <v>1</v>
      </c>
    </row>
    <row r="1412" spans="1:8">
      <c r="A1412" s="43">
        <v>930</v>
      </c>
      <c r="B1412" s="74">
        <v>46265</v>
      </c>
      <c r="C1412" s="30" t="s">
        <v>1478</v>
      </c>
      <c r="D1412" s="30" t="s">
        <v>1479</v>
      </c>
      <c r="E1412" s="75">
        <v>34</v>
      </c>
      <c r="F1412" s="30" t="s">
        <v>53</v>
      </c>
      <c r="G1412" s="30" t="s">
        <v>54</v>
      </c>
      <c r="H1412" s="75">
        <v>1</v>
      </c>
    </row>
    <row r="1413" spans="1:8">
      <c r="A1413" s="43">
        <v>930</v>
      </c>
      <c r="B1413" s="74">
        <v>46265</v>
      </c>
      <c r="C1413" s="30" t="s">
        <v>1480</v>
      </c>
      <c r="D1413" s="30" t="s">
        <v>1481</v>
      </c>
      <c r="E1413" s="75">
        <v>39</v>
      </c>
      <c r="F1413" s="30" t="s">
        <v>76</v>
      </c>
      <c r="G1413" s="30" t="s">
        <v>77</v>
      </c>
      <c r="H1413" s="75">
        <v>1</v>
      </c>
    </row>
    <row r="1414" spans="1:8">
      <c r="A1414" s="43">
        <v>930</v>
      </c>
      <c r="B1414" s="74">
        <v>46265</v>
      </c>
      <c r="C1414" s="30" t="s">
        <v>1482</v>
      </c>
      <c r="D1414" s="30" t="s">
        <v>1483</v>
      </c>
      <c r="E1414" s="75">
        <v>79</v>
      </c>
      <c r="F1414" s="30" t="s">
        <v>70</v>
      </c>
      <c r="G1414" s="30" t="s">
        <v>71</v>
      </c>
      <c r="H1414" s="75">
        <v>2</v>
      </c>
    </row>
    <row r="1415" spans="1:8">
      <c r="A1415" s="43">
        <v>930</v>
      </c>
      <c r="B1415" s="74">
        <v>46265</v>
      </c>
      <c r="C1415" s="30" t="s">
        <v>1768</v>
      </c>
      <c r="D1415" s="30" t="s">
        <v>1769</v>
      </c>
      <c r="E1415" s="75">
        <v>76</v>
      </c>
      <c r="F1415" s="30" t="s">
        <v>53</v>
      </c>
      <c r="G1415" s="30" t="s">
        <v>54</v>
      </c>
      <c r="H1415" s="75">
        <v>1</v>
      </c>
    </row>
    <row r="1416" spans="1:8">
      <c r="A1416" s="43">
        <v>930</v>
      </c>
      <c r="B1416" s="74">
        <v>46265</v>
      </c>
      <c r="C1416" s="30" t="s">
        <v>1490</v>
      </c>
      <c r="D1416" s="30" t="s">
        <v>1491</v>
      </c>
      <c r="E1416" s="75">
        <v>91</v>
      </c>
      <c r="F1416" s="30" t="s">
        <v>78</v>
      </c>
      <c r="G1416" s="30" t="s">
        <v>79</v>
      </c>
      <c r="H1416" s="75">
        <v>2</v>
      </c>
    </row>
    <row r="1417" spans="1:8">
      <c r="A1417" s="43">
        <v>930</v>
      </c>
      <c r="B1417" s="74">
        <v>46265</v>
      </c>
      <c r="C1417" s="30" t="s">
        <v>1508</v>
      </c>
      <c r="D1417" s="30" t="s">
        <v>1509</v>
      </c>
      <c r="E1417" s="75">
        <v>35</v>
      </c>
      <c r="F1417" s="30" t="s">
        <v>68</v>
      </c>
      <c r="G1417" s="30" t="s">
        <v>69</v>
      </c>
      <c r="H1417" s="75">
        <v>1</v>
      </c>
    </row>
    <row r="1418" spans="1:8">
      <c r="A1418" s="43">
        <v>930</v>
      </c>
      <c r="B1418" s="74">
        <v>46265</v>
      </c>
      <c r="C1418" s="30" t="s">
        <v>1514</v>
      </c>
      <c r="D1418" s="30" t="s">
        <v>1515</v>
      </c>
      <c r="E1418" s="75">
        <v>24</v>
      </c>
      <c r="F1418" s="30" t="s">
        <v>68</v>
      </c>
      <c r="G1418" s="30" t="s">
        <v>69</v>
      </c>
      <c r="H1418" s="75">
        <v>1</v>
      </c>
    </row>
    <row r="1419" spans="1:8">
      <c r="A1419" s="43">
        <v>930</v>
      </c>
      <c r="B1419" s="74">
        <v>46265</v>
      </c>
      <c r="C1419" s="30" t="s">
        <v>1518</v>
      </c>
      <c r="D1419" s="30" t="s">
        <v>1519</v>
      </c>
      <c r="E1419" s="75">
        <v>2</v>
      </c>
      <c r="F1419" s="30" t="s">
        <v>76</v>
      </c>
      <c r="G1419" s="30" t="s">
        <v>77</v>
      </c>
      <c r="H1419" s="75">
        <v>1</v>
      </c>
    </row>
    <row r="1420" spans="1:8">
      <c r="A1420" s="43">
        <v>930</v>
      </c>
      <c r="B1420" s="74">
        <v>46265</v>
      </c>
      <c r="C1420" s="30" t="s">
        <v>1524</v>
      </c>
      <c r="D1420" s="30" t="s">
        <v>1525</v>
      </c>
      <c r="E1420" s="75">
        <v>105</v>
      </c>
      <c r="F1420" s="30" t="s">
        <v>70</v>
      </c>
      <c r="G1420" s="30" t="s">
        <v>71</v>
      </c>
      <c r="H1420" s="75">
        <v>2</v>
      </c>
    </row>
    <row r="1421" spans="1:8">
      <c r="A1421" s="43">
        <v>930</v>
      </c>
      <c r="B1421" s="74">
        <v>46265</v>
      </c>
      <c r="C1421" s="30" t="s">
        <v>1526</v>
      </c>
      <c r="D1421" s="30" t="s">
        <v>1527</v>
      </c>
      <c r="E1421" s="75">
        <v>136</v>
      </c>
      <c r="F1421" s="30" t="s">
        <v>53</v>
      </c>
      <c r="G1421" s="30" t="s">
        <v>54</v>
      </c>
      <c r="H1421" s="75">
        <v>1</v>
      </c>
    </row>
    <row r="1422" spans="1:8">
      <c r="A1422" s="43">
        <v>930</v>
      </c>
      <c r="B1422" s="74">
        <v>46265</v>
      </c>
      <c r="C1422" s="30" t="s">
        <v>1528</v>
      </c>
      <c r="D1422" s="30" t="s">
        <v>1529</v>
      </c>
      <c r="E1422" s="75">
        <v>106</v>
      </c>
      <c r="F1422" s="30" t="s">
        <v>53</v>
      </c>
      <c r="G1422" s="30" t="s">
        <v>54</v>
      </c>
      <c r="H1422" s="75">
        <v>1</v>
      </c>
    </row>
    <row r="1423" spans="1:8">
      <c r="A1423" s="43">
        <v>930</v>
      </c>
      <c r="B1423" s="74">
        <v>46265</v>
      </c>
      <c r="C1423" s="30" t="s">
        <v>1534</v>
      </c>
      <c r="D1423" s="30" t="s">
        <v>1535</v>
      </c>
      <c r="E1423" s="75">
        <v>38</v>
      </c>
      <c r="F1423" s="30" t="s">
        <v>68</v>
      </c>
      <c r="G1423" s="30" t="s">
        <v>69</v>
      </c>
      <c r="H1423" s="75">
        <v>1</v>
      </c>
    </row>
    <row r="1424" spans="1:8">
      <c r="A1424" s="43">
        <v>930</v>
      </c>
      <c r="B1424" s="74">
        <v>46265</v>
      </c>
      <c r="C1424" s="30" t="s">
        <v>1770</v>
      </c>
      <c r="D1424" s="30" t="s">
        <v>1771</v>
      </c>
      <c r="E1424" s="75">
        <v>50</v>
      </c>
      <c r="F1424" s="30" t="s">
        <v>53</v>
      </c>
      <c r="G1424" s="30" t="s">
        <v>54</v>
      </c>
      <c r="H1424" s="75">
        <v>1</v>
      </c>
    </row>
    <row r="1425" spans="1:8">
      <c r="A1425" s="43">
        <v>930</v>
      </c>
      <c r="B1425" s="74">
        <v>46265</v>
      </c>
      <c r="C1425" s="30" t="s">
        <v>1540</v>
      </c>
      <c r="D1425" s="30" t="s">
        <v>1541</v>
      </c>
      <c r="E1425" s="75">
        <v>203</v>
      </c>
      <c r="F1425" s="30" t="s">
        <v>76</v>
      </c>
      <c r="G1425" s="30" t="s">
        <v>77</v>
      </c>
      <c r="H1425" s="75">
        <v>1</v>
      </c>
    </row>
    <row r="1426" spans="1:8">
      <c r="A1426" s="43">
        <v>930</v>
      </c>
      <c r="B1426" s="74">
        <v>46265</v>
      </c>
      <c r="C1426" s="30" t="s">
        <v>1548</v>
      </c>
      <c r="D1426" s="30" t="s">
        <v>1549</v>
      </c>
      <c r="E1426" s="75">
        <v>47</v>
      </c>
      <c r="F1426" s="30" t="s">
        <v>70</v>
      </c>
      <c r="G1426" s="30" t="s">
        <v>71</v>
      </c>
      <c r="H1426" s="75">
        <v>2</v>
      </c>
    </row>
    <row r="1427" spans="1:8">
      <c r="A1427" s="43">
        <v>930</v>
      </c>
      <c r="B1427" s="74">
        <v>46265</v>
      </c>
      <c r="C1427" s="30" t="s">
        <v>1552</v>
      </c>
      <c r="D1427" s="30" t="s">
        <v>1553</v>
      </c>
      <c r="E1427" s="75">
        <v>25</v>
      </c>
      <c r="F1427" s="30" t="s">
        <v>68</v>
      </c>
      <c r="G1427" s="30" t="s">
        <v>69</v>
      </c>
      <c r="H1427" s="75">
        <v>1</v>
      </c>
    </row>
    <row r="1428" spans="1:8">
      <c r="A1428" s="43">
        <v>930</v>
      </c>
      <c r="B1428" s="74">
        <v>46265</v>
      </c>
      <c r="C1428" s="30" t="s">
        <v>1554</v>
      </c>
      <c r="D1428" s="30" t="s">
        <v>1555</v>
      </c>
      <c r="E1428" s="75">
        <v>71</v>
      </c>
      <c r="F1428" s="30" t="s">
        <v>80</v>
      </c>
      <c r="G1428" s="30" t="s">
        <v>81</v>
      </c>
      <c r="H1428" s="75">
        <v>1</v>
      </c>
    </row>
    <row r="1429" spans="1:8">
      <c r="A1429" s="43">
        <v>930</v>
      </c>
      <c r="B1429" s="74">
        <v>46265</v>
      </c>
      <c r="C1429" s="30" t="s">
        <v>1568</v>
      </c>
      <c r="D1429" s="30" t="s">
        <v>1569</v>
      </c>
      <c r="E1429" s="75">
        <v>20</v>
      </c>
      <c r="F1429" s="30" t="s">
        <v>53</v>
      </c>
      <c r="G1429" s="30" t="s">
        <v>54</v>
      </c>
      <c r="H1429" s="75">
        <v>1</v>
      </c>
    </row>
    <row r="1430" spans="1:8">
      <c r="A1430" s="43">
        <v>930</v>
      </c>
      <c r="B1430" s="74">
        <v>46265</v>
      </c>
      <c r="C1430" s="30" t="s">
        <v>1570</v>
      </c>
      <c r="D1430" s="30" t="s">
        <v>1571</v>
      </c>
      <c r="E1430" s="75">
        <v>2</v>
      </c>
      <c r="F1430" s="30" t="s">
        <v>76</v>
      </c>
      <c r="G1430" s="30" t="s">
        <v>77</v>
      </c>
      <c r="H1430" s="75">
        <v>1</v>
      </c>
    </row>
    <row r="1431" spans="1:8">
      <c r="A1431" s="43">
        <v>930</v>
      </c>
      <c r="B1431" s="74">
        <v>46265</v>
      </c>
      <c r="C1431" s="30" t="s">
        <v>1572</v>
      </c>
      <c r="D1431" s="30" t="s">
        <v>1573</v>
      </c>
      <c r="E1431" s="75">
        <v>9</v>
      </c>
      <c r="F1431" s="30" t="s">
        <v>53</v>
      </c>
      <c r="G1431" s="30" t="s">
        <v>54</v>
      </c>
      <c r="H1431" s="75">
        <v>1</v>
      </c>
    </row>
    <row r="1432" spans="1:8">
      <c r="A1432" s="43">
        <v>930</v>
      </c>
      <c r="B1432" s="74">
        <v>46265</v>
      </c>
      <c r="C1432" s="30" t="s">
        <v>1574</v>
      </c>
      <c r="D1432" s="30" t="s">
        <v>1575</v>
      </c>
      <c r="E1432" s="75">
        <v>92</v>
      </c>
      <c r="F1432" s="30" t="s">
        <v>68</v>
      </c>
      <c r="G1432" s="30" t="s">
        <v>69</v>
      </c>
      <c r="H1432" s="75">
        <v>1</v>
      </c>
    </row>
    <row r="1433" spans="1:8">
      <c r="A1433" s="43">
        <v>930</v>
      </c>
      <c r="B1433" s="74">
        <v>46265</v>
      </c>
      <c r="C1433" s="30" t="s">
        <v>1576</v>
      </c>
      <c r="D1433" s="30" t="s">
        <v>1577</v>
      </c>
      <c r="E1433" s="75">
        <v>27</v>
      </c>
      <c r="F1433" s="30" t="s">
        <v>53</v>
      </c>
      <c r="G1433" s="30" t="s">
        <v>54</v>
      </c>
      <c r="H1433" s="75">
        <v>1</v>
      </c>
    </row>
    <row r="1434" spans="1:8">
      <c r="A1434" s="43">
        <v>930</v>
      </c>
      <c r="B1434" s="74">
        <v>46265</v>
      </c>
      <c r="C1434" s="30" t="s">
        <v>1578</v>
      </c>
      <c r="D1434" s="30" t="s">
        <v>1579</v>
      </c>
      <c r="E1434" s="75">
        <v>7</v>
      </c>
      <c r="F1434" s="30" t="s">
        <v>76</v>
      </c>
      <c r="G1434" s="30" t="s">
        <v>77</v>
      </c>
      <c r="H1434" s="75">
        <v>1</v>
      </c>
    </row>
    <row r="1435" spans="1:8">
      <c r="A1435" s="43">
        <v>930</v>
      </c>
      <c r="B1435" s="74">
        <v>46265</v>
      </c>
      <c r="C1435" s="30" t="s">
        <v>1580</v>
      </c>
      <c r="D1435" s="30" t="s">
        <v>1581</v>
      </c>
      <c r="E1435" s="75">
        <v>94</v>
      </c>
      <c r="F1435" s="30" t="s">
        <v>76</v>
      </c>
      <c r="G1435" s="30" t="s">
        <v>77</v>
      </c>
      <c r="H1435" s="75">
        <v>1</v>
      </c>
    </row>
    <row r="1436" spans="1:8">
      <c r="A1436" s="43">
        <v>930</v>
      </c>
      <c r="B1436" s="74">
        <v>46265</v>
      </c>
      <c r="C1436" s="30" t="s">
        <v>1582</v>
      </c>
      <c r="D1436" s="30" t="s">
        <v>1583</v>
      </c>
      <c r="E1436" s="75">
        <v>22</v>
      </c>
      <c r="F1436" s="30" t="s">
        <v>53</v>
      </c>
      <c r="G1436" s="30" t="s">
        <v>54</v>
      </c>
      <c r="H1436" s="75">
        <v>1</v>
      </c>
    </row>
    <row r="1437" spans="1:8">
      <c r="A1437" s="43">
        <v>930</v>
      </c>
      <c r="B1437" s="74">
        <v>46265</v>
      </c>
      <c r="C1437" s="30" t="s">
        <v>1584</v>
      </c>
      <c r="D1437" s="30" t="s">
        <v>1585</v>
      </c>
      <c r="E1437" s="75">
        <v>91</v>
      </c>
      <c r="F1437" s="30" t="s">
        <v>53</v>
      </c>
      <c r="G1437" s="30" t="s">
        <v>54</v>
      </c>
      <c r="H1437" s="75">
        <v>1</v>
      </c>
    </row>
    <row r="1438" spans="1:8">
      <c r="A1438" s="43">
        <v>930</v>
      </c>
      <c r="B1438" s="74">
        <v>46265</v>
      </c>
      <c r="C1438" s="30" t="s">
        <v>1588</v>
      </c>
      <c r="D1438" s="30" t="s">
        <v>1589</v>
      </c>
      <c r="E1438" s="75">
        <v>134</v>
      </c>
      <c r="F1438" s="30" t="s">
        <v>53</v>
      </c>
      <c r="G1438" s="30" t="s">
        <v>54</v>
      </c>
      <c r="H1438" s="75">
        <v>1</v>
      </c>
    </row>
    <row r="1439" spans="1:8">
      <c r="A1439" s="43">
        <v>930</v>
      </c>
      <c r="B1439" s="74">
        <v>46265</v>
      </c>
      <c r="C1439" s="30" t="s">
        <v>1590</v>
      </c>
      <c r="D1439" s="30" t="s">
        <v>1591</v>
      </c>
      <c r="E1439" s="75">
        <v>59</v>
      </c>
      <c r="F1439" s="30" t="s">
        <v>53</v>
      </c>
      <c r="G1439" s="30" t="s">
        <v>54</v>
      </c>
      <c r="H1439" s="75">
        <v>1</v>
      </c>
    </row>
    <row r="1440" spans="1:8">
      <c r="A1440" s="43">
        <v>930</v>
      </c>
      <c r="B1440" s="74">
        <v>46265</v>
      </c>
      <c r="C1440" s="30" t="s">
        <v>1596</v>
      </c>
      <c r="D1440" s="30" t="s">
        <v>1597</v>
      </c>
      <c r="E1440" s="75">
        <v>37</v>
      </c>
      <c r="F1440" s="30" t="s">
        <v>68</v>
      </c>
      <c r="G1440" s="30" t="s">
        <v>69</v>
      </c>
      <c r="H1440" s="75">
        <v>1</v>
      </c>
    </row>
    <row r="1441" spans="1:8">
      <c r="A1441" s="43">
        <v>930</v>
      </c>
      <c r="B1441" s="74">
        <v>46265</v>
      </c>
      <c r="C1441" s="30" t="s">
        <v>1602</v>
      </c>
      <c r="D1441" s="30" t="s">
        <v>1603</v>
      </c>
      <c r="E1441" s="75">
        <v>119</v>
      </c>
      <c r="F1441" s="30" t="s">
        <v>53</v>
      </c>
      <c r="G1441" s="30" t="s">
        <v>54</v>
      </c>
      <c r="H1441" s="75">
        <v>1</v>
      </c>
    </row>
    <row r="1442" spans="1:8">
      <c r="A1442" s="43">
        <v>930</v>
      </c>
      <c r="B1442" s="74">
        <v>46265</v>
      </c>
      <c r="C1442" s="30" t="s">
        <v>1606</v>
      </c>
      <c r="D1442" s="30" t="s">
        <v>1607</v>
      </c>
      <c r="E1442" s="75">
        <v>109</v>
      </c>
      <c r="F1442" s="30" t="s">
        <v>53</v>
      </c>
      <c r="G1442" s="30" t="s">
        <v>54</v>
      </c>
      <c r="H1442" s="75">
        <v>1</v>
      </c>
    </row>
    <row r="1443" spans="1:8">
      <c r="A1443" s="43">
        <v>930</v>
      </c>
      <c r="B1443" s="74">
        <v>46265</v>
      </c>
      <c r="C1443" s="30" t="s">
        <v>1608</v>
      </c>
      <c r="D1443" s="30" t="s">
        <v>1609</v>
      </c>
      <c r="E1443" s="75">
        <v>57</v>
      </c>
      <c r="F1443" s="30" t="s">
        <v>53</v>
      </c>
      <c r="G1443" s="30" t="s">
        <v>54</v>
      </c>
      <c r="H1443" s="75">
        <v>1</v>
      </c>
    </row>
    <row r="1444" spans="1:8">
      <c r="A1444" s="43">
        <v>930</v>
      </c>
      <c r="B1444" s="74">
        <v>46265</v>
      </c>
      <c r="C1444" s="30" t="s">
        <v>1610</v>
      </c>
      <c r="D1444" s="30" t="s">
        <v>1611</v>
      </c>
      <c r="E1444" s="75">
        <v>82</v>
      </c>
      <c r="F1444" s="30" t="s">
        <v>53</v>
      </c>
      <c r="G1444" s="30" t="s">
        <v>54</v>
      </c>
      <c r="H1444" s="75">
        <v>1</v>
      </c>
    </row>
    <row r="1445" spans="1:8">
      <c r="A1445" s="43">
        <v>930</v>
      </c>
      <c r="B1445" s="74">
        <v>46265</v>
      </c>
      <c r="C1445" s="30" t="s">
        <v>1612</v>
      </c>
      <c r="D1445" s="30" t="s">
        <v>1613</v>
      </c>
      <c r="E1445" s="75">
        <v>126</v>
      </c>
      <c r="F1445" s="30" t="s">
        <v>76</v>
      </c>
      <c r="G1445" s="30" t="s">
        <v>77</v>
      </c>
      <c r="H1445" s="75">
        <v>1</v>
      </c>
    </row>
    <row r="1446" spans="1:8">
      <c r="A1446" s="43">
        <v>930</v>
      </c>
      <c r="B1446" s="74">
        <v>46265</v>
      </c>
      <c r="C1446" s="30" t="s">
        <v>1618</v>
      </c>
      <c r="D1446" s="30" t="s">
        <v>1619</v>
      </c>
      <c r="E1446" s="75">
        <v>22</v>
      </c>
      <c r="F1446" s="30" t="s">
        <v>76</v>
      </c>
      <c r="G1446" s="30" t="s">
        <v>77</v>
      </c>
      <c r="H1446" s="75">
        <v>1</v>
      </c>
    </row>
    <row r="1447" spans="1:8">
      <c r="A1447" s="43">
        <v>930</v>
      </c>
      <c r="B1447" s="74">
        <v>46265</v>
      </c>
      <c r="C1447" s="30" t="s">
        <v>1620</v>
      </c>
      <c r="D1447" s="30" t="s">
        <v>1621</v>
      </c>
      <c r="E1447" s="75">
        <v>79</v>
      </c>
      <c r="F1447" s="30" t="s">
        <v>53</v>
      </c>
      <c r="G1447" s="30" t="s">
        <v>54</v>
      </c>
      <c r="H1447" s="75">
        <v>1</v>
      </c>
    </row>
    <row r="1448" spans="1:8">
      <c r="A1448" s="43">
        <v>930</v>
      </c>
      <c r="B1448" s="74">
        <v>46265</v>
      </c>
      <c r="C1448" s="30" t="s">
        <v>1624</v>
      </c>
      <c r="D1448" s="30" t="s">
        <v>1625</v>
      </c>
      <c r="E1448" s="75">
        <v>82</v>
      </c>
      <c r="F1448" s="30" t="s">
        <v>53</v>
      </c>
      <c r="G1448" s="30" t="s">
        <v>54</v>
      </c>
      <c r="H1448" s="75">
        <v>1</v>
      </c>
    </row>
    <row r="1449" spans="1:8">
      <c r="A1449" s="43">
        <v>930</v>
      </c>
      <c r="B1449" s="74">
        <v>46265</v>
      </c>
      <c r="C1449" s="30" t="s">
        <v>1626</v>
      </c>
      <c r="D1449" s="30" t="s">
        <v>1627</v>
      </c>
      <c r="E1449" s="75">
        <v>133</v>
      </c>
      <c r="F1449" s="30" t="s">
        <v>53</v>
      </c>
      <c r="G1449" s="30" t="s">
        <v>54</v>
      </c>
      <c r="H1449" s="75">
        <v>1</v>
      </c>
    </row>
    <row r="1450" spans="1:8">
      <c r="A1450" s="43">
        <v>930</v>
      </c>
      <c r="B1450" s="74">
        <v>46265</v>
      </c>
      <c r="C1450" s="30" t="s">
        <v>1630</v>
      </c>
      <c r="D1450" s="30" t="s">
        <v>1631</v>
      </c>
      <c r="E1450" s="75">
        <v>81</v>
      </c>
      <c r="F1450" s="30" t="s">
        <v>68</v>
      </c>
      <c r="G1450" s="30" t="s">
        <v>69</v>
      </c>
      <c r="H1450" s="75">
        <v>1</v>
      </c>
    </row>
    <row r="1451" spans="1:8">
      <c r="A1451" s="43">
        <v>930</v>
      </c>
      <c r="B1451" s="74">
        <v>46265</v>
      </c>
      <c r="C1451" s="30" t="s">
        <v>1636</v>
      </c>
      <c r="D1451" s="30" t="s">
        <v>1637</v>
      </c>
      <c r="E1451" s="75">
        <v>86</v>
      </c>
      <c r="F1451" s="30" t="s">
        <v>80</v>
      </c>
      <c r="G1451" s="30" t="s">
        <v>81</v>
      </c>
      <c r="H1451" s="75">
        <v>1</v>
      </c>
    </row>
    <row r="1452" spans="1:8">
      <c r="A1452" s="43">
        <v>930</v>
      </c>
      <c r="B1452" s="74">
        <v>46265</v>
      </c>
      <c r="C1452" s="30" t="s">
        <v>1638</v>
      </c>
      <c r="D1452" s="30" t="s">
        <v>1639</v>
      </c>
      <c r="E1452" s="75">
        <v>44</v>
      </c>
      <c r="F1452" s="30" t="s">
        <v>53</v>
      </c>
      <c r="G1452" s="30" t="s">
        <v>54</v>
      </c>
      <c r="H1452" s="75">
        <v>1</v>
      </c>
    </row>
    <row r="1453" spans="1:8">
      <c r="A1453" s="43">
        <v>930</v>
      </c>
      <c r="B1453" s="74">
        <v>46265</v>
      </c>
      <c r="C1453" s="30" t="s">
        <v>1640</v>
      </c>
      <c r="D1453" s="30" t="s">
        <v>1641</v>
      </c>
      <c r="E1453" s="75">
        <v>46</v>
      </c>
      <c r="F1453" s="30" t="s">
        <v>68</v>
      </c>
      <c r="G1453" s="30" t="s">
        <v>69</v>
      </c>
      <c r="H1453" s="75">
        <v>1</v>
      </c>
    </row>
    <row r="1454" spans="1:8">
      <c r="A1454" s="43">
        <v>930</v>
      </c>
      <c r="B1454" s="74">
        <v>46265</v>
      </c>
      <c r="C1454" s="30" t="s">
        <v>1644</v>
      </c>
      <c r="D1454" s="30" t="s">
        <v>1645</v>
      </c>
      <c r="E1454" s="75">
        <v>13</v>
      </c>
      <c r="F1454" s="30" t="s">
        <v>68</v>
      </c>
      <c r="G1454" s="30" t="s">
        <v>69</v>
      </c>
      <c r="H1454" s="75">
        <v>1</v>
      </c>
    </row>
    <row r="1455" spans="1:8">
      <c r="A1455" s="43">
        <v>930</v>
      </c>
      <c r="B1455" s="74">
        <v>46265</v>
      </c>
      <c r="C1455" s="30" t="s">
        <v>1786</v>
      </c>
      <c r="D1455" s="30" t="s">
        <v>1787</v>
      </c>
      <c r="E1455" s="75">
        <v>66</v>
      </c>
      <c r="F1455" s="30" t="s">
        <v>53</v>
      </c>
      <c r="G1455" s="30" t="s">
        <v>54</v>
      </c>
      <c r="H1455" s="75">
        <v>1</v>
      </c>
    </row>
    <row r="1456" spans="1:8">
      <c r="A1456" s="43">
        <v>930</v>
      </c>
      <c r="B1456" s="74">
        <v>46265</v>
      </c>
      <c r="C1456" s="30" t="s">
        <v>1646</v>
      </c>
      <c r="D1456" s="30" t="s">
        <v>1647</v>
      </c>
      <c r="E1456" s="75">
        <v>67</v>
      </c>
      <c r="F1456" s="30" t="s">
        <v>53</v>
      </c>
      <c r="G1456" s="30" t="s">
        <v>54</v>
      </c>
      <c r="H1456" s="75">
        <v>1</v>
      </c>
    </row>
    <row r="1457" spans="1:8">
      <c r="A1457" s="43">
        <v>930</v>
      </c>
      <c r="B1457" s="74">
        <v>46265</v>
      </c>
      <c r="C1457" s="30" t="s">
        <v>1648</v>
      </c>
      <c r="D1457" s="30" t="s">
        <v>1649</v>
      </c>
      <c r="E1457" s="75">
        <v>82</v>
      </c>
      <c r="F1457" s="30" t="s">
        <v>53</v>
      </c>
      <c r="G1457" s="30" t="s">
        <v>54</v>
      </c>
      <c r="H1457" s="75">
        <v>1</v>
      </c>
    </row>
    <row r="1458" spans="1:8">
      <c r="A1458" s="43">
        <v>930</v>
      </c>
      <c r="B1458" s="74">
        <v>46265</v>
      </c>
      <c r="C1458" s="30" t="s">
        <v>1654</v>
      </c>
      <c r="D1458" s="30" t="s">
        <v>1655</v>
      </c>
      <c r="E1458" s="75">
        <v>64</v>
      </c>
      <c r="F1458" s="30" t="s">
        <v>53</v>
      </c>
      <c r="G1458" s="30" t="s">
        <v>54</v>
      </c>
      <c r="H1458" s="75">
        <v>1</v>
      </c>
    </row>
    <row r="1459" spans="1:8">
      <c r="A1459" s="43">
        <v>930</v>
      </c>
      <c r="B1459" s="74">
        <v>46265</v>
      </c>
      <c r="C1459" s="30" t="s">
        <v>1660</v>
      </c>
      <c r="D1459" s="30" t="s">
        <v>1661</v>
      </c>
      <c r="E1459" s="75">
        <v>82</v>
      </c>
      <c r="F1459" s="30" t="s">
        <v>53</v>
      </c>
      <c r="G1459" s="30" t="s">
        <v>54</v>
      </c>
      <c r="H1459" s="75">
        <v>1</v>
      </c>
    </row>
    <row r="1460" spans="1:8">
      <c r="A1460" s="43">
        <v>930</v>
      </c>
      <c r="B1460" s="74">
        <v>46265</v>
      </c>
      <c r="C1460" s="30" t="s">
        <v>1662</v>
      </c>
      <c r="D1460" s="30" t="s">
        <v>1663</v>
      </c>
      <c r="E1460" s="75">
        <v>95</v>
      </c>
      <c r="F1460" s="30" t="s">
        <v>53</v>
      </c>
      <c r="G1460" s="30" t="s">
        <v>54</v>
      </c>
      <c r="H1460" s="75">
        <v>1</v>
      </c>
    </row>
    <row r="1461" spans="1:8">
      <c r="A1461" s="43">
        <v>930</v>
      </c>
      <c r="B1461" s="74">
        <v>46265</v>
      </c>
      <c r="C1461" s="30" t="s">
        <v>1666</v>
      </c>
      <c r="D1461" s="30" t="s">
        <v>1667</v>
      </c>
      <c r="E1461" s="75">
        <v>92</v>
      </c>
      <c r="F1461" s="30" t="s">
        <v>53</v>
      </c>
      <c r="G1461" s="30" t="s">
        <v>54</v>
      </c>
      <c r="H1461" s="75">
        <v>1</v>
      </c>
    </row>
    <row r="1462" spans="1:8">
      <c r="A1462" s="43">
        <v>930</v>
      </c>
      <c r="B1462" s="74">
        <v>46265</v>
      </c>
      <c r="C1462" s="30" t="s">
        <v>1670</v>
      </c>
      <c r="D1462" s="30" t="s">
        <v>1671</v>
      </c>
      <c r="E1462" s="75">
        <v>36</v>
      </c>
      <c r="F1462" s="30" t="s">
        <v>53</v>
      </c>
      <c r="G1462" s="30" t="s">
        <v>54</v>
      </c>
      <c r="H1462" s="75">
        <v>1</v>
      </c>
    </row>
    <row r="1463" spans="1:8">
      <c r="A1463" s="43">
        <v>930</v>
      </c>
      <c r="B1463" s="74">
        <v>46265</v>
      </c>
      <c r="C1463" s="30" t="s">
        <v>1672</v>
      </c>
      <c r="D1463" s="30" t="s">
        <v>1673</v>
      </c>
      <c r="E1463" s="75">
        <v>89</v>
      </c>
      <c r="F1463" s="30" t="s">
        <v>53</v>
      </c>
      <c r="G1463" s="30" t="s">
        <v>54</v>
      </c>
      <c r="H1463" s="75">
        <v>1</v>
      </c>
    </row>
    <row r="1464" spans="1:8">
      <c r="A1464" s="43">
        <v>930</v>
      </c>
      <c r="B1464" s="74">
        <v>46265</v>
      </c>
      <c r="C1464" s="30" t="s">
        <v>4988</v>
      </c>
      <c r="D1464" s="30" t="s">
        <v>4989</v>
      </c>
      <c r="E1464" s="75">
        <v>320</v>
      </c>
      <c r="F1464" s="30" t="s">
        <v>80</v>
      </c>
      <c r="G1464" s="30" t="s">
        <v>81</v>
      </c>
      <c r="H1464" s="75">
        <v>1</v>
      </c>
    </row>
    <row r="1465" spans="1:8">
      <c r="A1465" s="43">
        <v>930</v>
      </c>
      <c r="B1465" s="74">
        <v>46265</v>
      </c>
      <c r="C1465" s="30" t="s">
        <v>1674</v>
      </c>
      <c r="D1465" s="30" t="s">
        <v>1675</v>
      </c>
      <c r="E1465" s="75">
        <v>83</v>
      </c>
      <c r="F1465" s="30" t="s">
        <v>53</v>
      </c>
      <c r="G1465" s="30" t="s">
        <v>54</v>
      </c>
      <c r="H1465" s="75">
        <v>1</v>
      </c>
    </row>
    <row r="1466" spans="1:8">
      <c r="A1466" s="43">
        <v>930</v>
      </c>
      <c r="B1466" s="74">
        <v>46265</v>
      </c>
      <c r="C1466" s="30" t="s">
        <v>1676</v>
      </c>
      <c r="D1466" s="30" t="s">
        <v>1677</v>
      </c>
      <c r="E1466" s="75">
        <v>82</v>
      </c>
      <c r="F1466" s="30" t="s">
        <v>53</v>
      </c>
      <c r="G1466" s="30" t="s">
        <v>54</v>
      </c>
      <c r="H1466" s="75">
        <v>1</v>
      </c>
    </row>
    <row r="1467" spans="1:8">
      <c r="A1467" s="43">
        <v>930</v>
      </c>
      <c r="B1467" s="74">
        <v>46265</v>
      </c>
      <c r="C1467" s="30" t="s">
        <v>1678</v>
      </c>
      <c r="D1467" s="30" t="s">
        <v>1679</v>
      </c>
      <c r="E1467" s="75">
        <v>70</v>
      </c>
      <c r="F1467" s="30" t="s">
        <v>70</v>
      </c>
      <c r="G1467" s="30" t="s">
        <v>71</v>
      </c>
      <c r="H1467" s="75">
        <v>2</v>
      </c>
    </row>
    <row r="1468" spans="1:8">
      <c r="A1468" s="43">
        <v>930</v>
      </c>
      <c r="B1468" s="74">
        <v>46265</v>
      </c>
      <c r="C1468" s="30" t="s">
        <v>4984</v>
      </c>
      <c r="D1468" s="30" t="s">
        <v>4985</v>
      </c>
      <c r="E1468" s="75">
        <v>198</v>
      </c>
      <c r="F1468" s="30" t="s">
        <v>80</v>
      </c>
      <c r="G1468" s="30" t="s">
        <v>81</v>
      </c>
      <c r="H1468" s="75">
        <v>1</v>
      </c>
    </row>
    <row r="1469" spans="1:8">
      <c r="A1469" s="43">
        <v>930</v>
      </c>
      <c r="B1469" s="74">
        <v>46265</v>
      </c>
      <c r="C1469" s="30" t="s">
        <v>1682</v>
      </c>
      <c r="D1469" s="30" t="s">
        <v>1683</v>
      </c>
      <c r="E1469" s="75">
        <v>27</v>
      </c>
      <c r="F1469" s="30" t="s">
        <v>53</v>
      </c>
      <c r="G1469" s="30" t="s">
        <v>54</v>
      </c>
      <c r="H1469" s="75">
        <v>1</v>
      </c>
    </row>
    <row r="1470" spans="1:8">
      <c r="A1470" s="43">
        <v>930</v>
      </c>
      <c r="B1470" s="74">
        <v>46265</v>
      </c>
      <c r="C1470" s="30" t="s">
        <v>1686</v>
      </c>
      <c r="D1470" s="30" t="s">
        <v>1687</v>
      </c>
      <c r="E1470" s="75">
        <v>61</v>
      </c>
      <c r="F1470" s="30" t="s">
        <v>53</v>
      </c>
      <c r="G1470" s="30" t="s">
        <v>54</v>
      </c>
      <c r="H1470" s="75">
        <v>1</v>
      </c>
    </row>
    <row r="1471" spans="1:8">
      <c r="A1471" s="43">
        <v>930</v>
      </c>
      <c r="B1471" s="74">
        <v>46265</v>
      </c>
      <c r="C1471" s="30" t="s">
        <v>4986</v>
      </c>
      <c r="D1471" s="30" t="s">
        <v>4987</v>
      </c>
      <c r="E1471" s="75">
        <v>85</v>
      </c>
      <c r="F1471" s="30" t="s">
        <v>53</v>
      </c>
      <c r="G1471" s="30" t="s">
        <v>54</v>
      </c>
      <c r="H1471" s="75">
        <v>1</v>
      </c>
    </row>
    <row r="1472" spans="1:8">
      <c r="A1472" s="43">
        <v>930</v>
      </c>
      <c r="B1472" s="74">
        <v>46265</v>
      </c>
      <c r="C1472" s="30" t="s">
        <v>1794</v>
      </c>
      <c r="D1472" s="30" t="s">
        <v>1795</v>
      </c>
      <c r="E1472" s="75">
        <v>57</v>
      </c>
      <c r="F1472" s="30" t="s">
        <v>53</v>
      </c>
      <c r="G1472" s="30" t="s">
        <v>54</v>
      </c>
      <c r="H1472" s="75">
        <v>1</v>
      </c>
    </row>
    <row r="1473" spans="1:8">
      <c r="A1473" s="43">
        <v>930</v>
      </c>
      <c r="B1473" s="74">
        <v>46265</v>
      </c>
      <c r="C1473" s="30" t="s">
        <v>1688</v>
      </c>
      <c r="D1473" s="30" t="s">
        <v>1689</v>
      </c>
      <c r="E1473" s="75">
        <v>73</v>
      </c>
      <c r="F1473" s="30" t="s">
        <v>80</v>
      </c>
      <c r="G1473" s="30" t="s">
        <v>81</v>
      </c>
      <c r="H1473" s="75">
        <v>1</v>
      </c>
    </row>
    <row r="1474" spans="1:8">
      <c r="A1474" s="43">
        <v>930</v>
      </c>
      <c r="B1474" s="74">
        <v>46265</v>
      </c>
      <c r="C1474" s="30" t="s">
        <v>1690</v>
      </c>
      <c r="D1474" s="30" t="s">
        <v>1691</v>
      </c>
      <c r="E1474" s="75">
        <v>91</v>
      </c>
      <c r="F1474" s="30" t="s">
        <v>80</v>
      </c>
      <c r="G1474" s="30" t="s">
        <v>81</v>
      </c>
      <c r="H1474" s="75">
        <v>1</v>
      </c>
    </row>
    <row r="1475" spans="1:8">
      <c r="A1475" s="43">
        <v>930</v>
      </c>
      <c r="B1475" s="74">
        <v>46265</v>
      </c>
      <c r="C1475" s="30" t="s">
        <v>1694</v>
      </c>
      <c r="D1475" s="30" t="s">
        <v>1695</v>
      </c>
      <c r="E1475" s="75">
        <v>75</v>
      </c>
      <c r="F1475" s="30" t="s">
        <v>70</v>
      </c>
      <c r="G1475" s="30" t="s">
        <v>71</v>
      </c>
      <c r="H1475" s="75">
        <v>2</v>
      </c>
    </row>
    <row r="1476" spans="1:8">
      <c r="A1476" s="43">
        <v>930</v>
      </c>
      <c r="B1476" s="74">
        <v>46265</v>
      </c>
      <c r="C1476" s="30" t="s">
        <v>1696</v>
      </c>
      <c r="D1476" s="30" t="s">
        <v>1697</v>
      </c>
      <c r="E1476" s="75">
        <v>118</v>
      </c>
      <c r="F1476" s="30" t="s">
        <v>80</v>
      </c>
      <c r="G1476" s="30" t="s">
        <v>81</v>
      </c>
      <c r="H1476" s="75">
        <v>1</v>
      </c>
    </row>
    <row r="1477" spans="1:8">
      <c r="A1477" s="43">
        <v>930</v>
      </c>
      <c r="B1477" s="74">
        <v>46265</v>
      </c>
      <c r="C1477" s="30" t="s">
        <v>1702</v>
      </c>
      <c r="D1477" s="30" t="s">
        <v>1703</v>
      </c>
      <c r="E1477" s="75">
        <v>180</v>
      </c>
      <c r="F1477" s="30" t="s">
        <v>70</v>
      </c>
      <c r="G1477" s="30" t="s">
        <v>71</v>
      </c>
      <c r="H1477" s="75">
        <v>2</v>
      </c>
    </row>
    <row r="1478" spans="1:8">
      <c r="A1478" s="43">
        <v>930</v>
      </c>
      <c r="B1478" s="74">
        <v>46264</v>
      </c>
      <c r="C1478" s="30" t="s">
        <v>4185</v>
      </c>
      <c r="D1478" s="30" t="s">
        <v>4186</v>
      </c>
      <c r="E1478" s="75">
        <v>46</v>
      </c>
      <c r="F1478" s="30" t="s">
        <v>53</v>
      </c>
      <c r="G1478" s="30" t="s">
        <v>54</v>
      </c>
      <c r="H1478" s="75">
        <v>1</v>
      </c>
    </row>
    <row r="1479" spans="1:8">
      <c r="A1479" s="43">
        <v>930</v>
      </c>
      <c r="B1479" s="74">
        <v>46264</v>
      </c>
      <c r="C1479" s="30" t="s">
        <v>1356</v>
      </c>
      <c r="D1479" s="30" t="s">
        <v>1357</v>
      </c>
      <c r="E1479" s="75">
        <v>1</v>
      </c>
      <c r="F1479" s="30" t="s">
        <v>80</v>
      </c>
      <c r="G1479" s="30" t="s">
        <v>81</v>
      </c>
      <c r="H1479" s="75">
        <v>1</v>
      </c>
    </row>
    <row r="1480" spans="1:8">
      <c r="A1480" s="43">
        <v>930</v>
      </c>
      <c r="B1480" s="74">
        <v>46264</v>
      </c>
      <c r="C1480" s="30" t="s">
        <v>1382</v>
      </c>
      <c r="D1480" s="30" t="s">
        <v>1383</v>
      </c>
      <c r="E1480" s="75">
        <v>134</v>
      </c>
      <c r="F1480" s="30" t="s">
        <v>80</v>
      </c>
      <c r="G1480" s="30" t="s">
        <v>81</v>
      </c>
      <c r="H1480" s="75">
        <v>1</v>
      </c>
    </row>
    <row r="1481" spans="1:8">
      <c r="A1481" s="43">
        <v>930</v>
      </c>
      <c r="B1481" s="74">
        <v>46264</v>
      </c>
      <c r="C1481" s="30" t="s">
        <v>1388</v>
      </c>
      <c r="D1481" s="30" t="s">
        <v>1389</v>
      </c>
      <c r="E1481" s="75">
        <v>136</v>
      </c>
      <c r="F1481" s="30" t="s">
        <v>70</v>
      </c>
      <c r="G1481" s="30" t="s">
        <v>71</v>
      </c>
      <c r="H1481" s="75">
        <v>2</v>
      </c>
    </row>
    <row r="1482" spans="1:8">
      <c r="A1482" s="43">
        <v>930</v>
      </c>
      <c r="B1482" s="74">
        <v>46264</v>
      </c>
      <c r="C1482" s="30" t="s">
        <v>1390</v>
      </c>
      <c r="D1482" s="30" t="s">
        <v>1391</v>
      </c>
      <c r="E1482" s="75">
        <v>9</v>
      </c>
      <c r="F1482" s="30" t="s">
        <v>70</v>
      </c>
      <c r="G1482" s="30" t="s">
        <v>71</v>
      </c>
      <c r="H1482" s="75">
        <v>2</v>
      </c>
    </row>
    <row r="1483" spans="1:8">
      <c r="A1483" s="43">
        <v>930</v>
      </c>
      <c r="B1483" s="74">
        <v>46264</v>
      </c>
      <c r="C1483" s="30" t="s">
        <v>1392</v>
      </c>
      <c r="D1483" s="30" t="s">
        <v>1393</v>
      </c>
      <c r="E1483" s="75">
        <v>289</v>
      </c>
      <c r="F1483" s="30" t="s">
        <v>80</v>
      </c>
      <c r="G1483" s="30" t="s">
        <v>81</v>
      </c>
      <c r="H1483" s="75">
        <v>1</v>
      </c>
    </row>
    <row r="1484" spans="1:8">
      <c r="A1484" s="43">
        <v>930</v>
      </c>
      <c r="B1484" s="74">
        <v>46264</v>
      </c>
      <c r="C1484" s="30" t="s">
        <v>1396</v>
      </c>
      <c r="D1484" s="30" t="s">
        <v>1397</v>
      </c>
      <c r="E1484" s="75">
        <v>144</v>
      </c>
      <c r="F1484" s="30" t="s">
        <v>78</v>
      </c>
      <c r="G1484" s="30" t="s">
        <v>79</v>
      </c>
      <c r="H1484" s="75">
        <v>2</v>
      </c>
    </row>
    <row r="1485" spans="1:8">
      <c r="A1485" s="43">
        <v>930</v>
      </c>
      <c r="B1485" s="74">
        <v>46264</v>
      </c>
      <c r="C1485" s="30" t="s">
        <v>1412</v>
      </c>
      <c r="D1485" s="30" t="s">
        <v>1413</v>
      </c>
      <c r="E1485" s="75">
        <v>3</v>
      </c>
      <c r="F1485" s="30" t="s">
        <v>76</v>
      </c>
      <c r="G1485" s="30" t="s">
        <v>77</v>
      </c>
      <c r="H1485" s="75">
        <v>1</v>
      </c>
    </row>
    <row r="1486" spans="1:8">
      <c r="A1486" s="43">
        <v>930</v>
      </c>
      <c r="B1486" s="74">
        <v>46264</v>
      </c>
      <c r="C1486" s="30" t="s">
        <v>1414</v>
      </c>
      <c r="D1486" s="30" t="s">
        <v>1415</v>
      </c>
      <c r="E1486" s="75">
        <v>44</v>
      </c>
      <c r="F1486" s="30" t="s">
        <v>53</v>
      </c>
      <c r="G1486" s="30" t="s">
        <v>54</v>
      </c>
      <c r="H1486" s="75">
        <v>1</v>
      </c>
    </row>
    <row r="1487" spans="1:8">
      <c r="A1487" s="43">
        <v>930</v>
      </c>
      <c r="B1487" s="74">
        <v>46264</v>
      </c>
      <c r="C1487" s="30" t="s">
        <v>1428</v>
      </c>
      <c r="D1487" s="30" t="s">
        <v>1429</v>
      </c>
      <c r="E1487" s="75">
        <v>198</v>
      </c>
      <c r="F1487" s="30" t="s">
        <v>80</v>
      </c>
      <c r="G1487" s="30" t="s">
        <v>81</v>
      </c>
      <c r="H1487" s="75">
        <v>1</v>
      </c>
    </row>
    <row r="1488" spans="1:8">
      <c r="A1488" s="43">
        <v>930</v>
      </c>
      <c r="B1488" s="74">
        <v>46264</v>
      </c>
      <c r="C1488" s="30" t="s">
        <v>1432</v>
      </c>
      <c r="D1488" s="30" t="s">
        <v>1433</v>
      </c>
      <c r="E1488" s="75">
        <v>126</v>
      </c>
      <c r="F1488" s="30" t="s">
        <v>76</v>
      </c>
      <c r="G1488" s="30" t="s">
        <v>77</v>
      </c>
      <c r="H1488" s="75">
        <v>1</v>
      </c>
    </row>
    <row r="1489" spans="1:8">
      <c r="A1489" s="43">
        <v>930</v>
      </c>
      <c r="B1489" s="74">
        <v>46264</v>
      </c>
      <c r="C1489" s="30" t="s">
        <v>1440</v>
      </c>
      <c r="D1489" s="30" t="s">
        <v>1441</v>
      </c>
      <c r="E1489" s="75">
        <v>169</v>
      </c>
      <c r="F1489" s="30" t="s">
        <v>70</v>
      </c>
      <c r="G1489" s="30" t="s">
        <v>71</v>
      </c>
      <c r="H1489" s="75">
        <v>2</v>
      </c>
    </row>
    <row r="1490" spans="1:8">
      <c r="A1490" s="43">
        <v>930</v>
      </c>
      <c r="B1490" s="74">
        <v>46264</v>
      </c>
      <c r="C1490" s="30" t="s">
        <v>1476</v>
      </c>
      <c r="D1490" s="30" t="s">
        <v>1477</v>
      </c>
      <c r="E1490" s="75">
        <v>305</v>
      </c>
      <c r="F1490" s="30" t="s">
        <v>80</v>
      </c>
      <c r="G1490" s="30" t="s">
        <v>81</v>
      </c>
      <c r="H1490" s="75">
        <v>1</v>
      </c>
    </row>
    <row r="1491" spans="1:8">
      <c r="A1491" s="43">
        <v>930</v>
      </c>
      <c r="B1491" s="74">
        <v>46264</v>
      </c>
      <c r="C1491" s="30" t="s">
        <v>1478</v>
      </c>
      <c r="D1491" s="30" t="s">
        <v>1479</v>
      </c>
      <c r="E1491" s="75">
        <v>90</v>
      </c>
      <c r="F1491" s="30" t="s">
        <v>53</v>
      </c>
      <c r="G1491" s="30" t="s">
        <v>54</v>
      </c>
      <c r="H1491" s="75">
        <v>1</v>
      </c>
    </row>
    <row r="1492" spans="1:8">
      <c r="A1492" s="43">
        <v>930</v>
      </c>
      <c r="B1492" s="74">
        <v>46264</v>
      </c>
      <c r="C1492" s="30" t="s">
        <v>1490</v>
      </c>
      <c r="D1492" s="30" t="s">
        <v>1491</v>
      </c>
      <c r="E1492" s="75">
        <v>173</v>
      </c>
      <c r="F1492" s="30" t="s">
        <v>78</v>
      </c>
      <c r="G1492" s="30" t="s">
        <v>79</v>
      </c>
      <c r="H1492" s="75">
        <v>2</v>
      </c>
    </row>
    <row r="1493" spans="1:8">
      <c r="A1493" s="43">
        <v>930</v>
      </c>
      <c r="B1493" s="74">
        <v>46264</v>
      </c>
      <c r="C1493" s="30" t="s">
        <v>1524</v>
      </c>
      <c r="D1493" s="30" t="s">
        <v>1525</v>
      </c>
      <c r="E1493" s="75">
        <v>187</v>
      </c>
      <c r="F1493" s="30" t="s">
        <v>70</v>
      </c>
      <c r="G1493" s="30" t="s">
        <v>71</v>
      </c>
      <c r="H1493" s="75">
        <v>2</v>
      </c>
    </row>
    <row r="1494" spans="1:8">
      <c r="A1494" s="43">
        <v>930</v>
      </c>
      <c r="B1494" s="74">
        <v>46264</v>
      </c>
      <c r="C1494" s="30" t="s">
        <v>1540</v>
      </c>
      <c r="D1494" s="30" t="s">
        <v>1541</v>
      </c>
      <c r="E1494" s="75">
        <v>196</v>
      </c>
      <c r="F1494" s="30" t="s">
        <v>76</v>
      </c>
      <c r="G1494" s="30" t="s">
        <v>77</v>
      </c>
      <c r="H1494" s="75">
        <v>1</v>
      </c>
    </row>
    <row r="1495" spans="1:8">
      <c r="A1495" s="43">
        <v>930</v>
      </c>
      <c r="B1495" s="74">
        <v>46264</v>
      </c>
      <c r="C1495" s="30" t="s">
        <v>1580</v>
      </c>
      <c r="D1495" s="30" t="s">
        <v>1581</v>
      </c>
      <c r="E1495" s="75">
        <v>57</v>
      </c>
      <c r="F1495" s="30" t="s">
        <v>76</v>
      </c>
      <c r="G1495" s="30" t="s">
        <v>77</v>
      </c>
      <c r="H1495" s="75">
        <v>1</v>
      </c>
    </row>
    <row r="1496" spans="1:8">
      <c r="A1496" s="43">
        <v>930</v>
      </c>
      <c r="B1496" s="74">
        <v>46264</v>
      </c>
      <c r="C1496" s="30" t="s">
        <v>1610</v>
      </c>
      <c r="D1496" s="30" t="s">
        <v>1611</v>
      </c>
      <c r="E1496" s="75">
        <v>77</v>
      </c>
      <c r="F1496" s="30" t="s">
        <v>53</v>
      </c>
      <c r="G1496" s="30" t="s">
        <v>54</v>
      </c>
      <c r="H1496" s="75">
        <v>1</v>
      </c>
    </row>
    <row r="1497" spans="1:8">
      <c r="A1497" s="43">
        <v>930</v>
      </c>
      <c r="B1497" s="74">
        <v>46264</v>
      </c>
      <c r="C1497" s="30" t="s">
        <v>1612</v>
      </c>
      <c r="D1497" s="30" t="s">
        <v>1613</v>
      </c>
      <c r="E1497" s="75">
        <v>48</v>
      </c>
      <c r="F1497" s="30" t="s">
        <v>76</v>
      </c>
      <c r="G1497" s="30" t="s">
        <v>77</v>
      </c>
      <c r="H1497" s="75">
        <v>1</v>
      </c>
    </row>
    <row r="1498" spans="1:8">
      <c r="A1498" s="43">
        <v>930</v>
      </c>
      <c r="B1498" s="74">
        <v>46264</v>
      </c>
      <c r="C1498" s="30" t="s">
        <v>1626</v>
      </c>
      <c r="D1498" s="30" t="s">
        <v>1627</v>
      </c>
      <c r="E1498" s="75">
        <v>99</v>
      </c>
      <c r="F1498" s="30" t="s">
        <v>53</v>
      </c>
      <c r="G1498" s="30" t="s">
        <v>54</v>
      </c>
      <c r="H1498" s="75">
        <v>1</v>
      </c>
    </row>
    <row r="1499" spans="1:8">
      <c r="A1499" s="43">
        <v>930</v>
      </c>
      <c r="B1499" s="74">
        <v>46264</v>
      </c>
      <c r="C1499" s="30" t="s">
        <v>1638</v>
      </c>
      <c r="D1499" s="30" t="s">
        <v>1639</v>
      </c>
      <c r="E1499" s="75">
        <v>9</v>
      </c>
      <c r="F1499" s="30" t="s">
        <v>53</v>
      </c>
      <c r="G1499" s="30" t="s">
        <v>54</v>
      </c>
      <c r="H1499" s="75">
        <v>1</v>
      </c>
    </row>
    <row r="1500" spans="1:8">
      <c r="A1500" s="43">
        <v>930</v>
      </c>
      <c r="B1500" s="74">
        <v>46264</v>
      </c>
      <c r="C1500" s="30" t="s">
        <v>1642</v>
      </c>
      <c r="D1500" s="30" t="s">
        <v>1643</v>
      </c>
      <c r="E1500" s="75">
        <v>72</v>
      </c>
      <c r="F1500" s="30" t="s">
        <v>53</v>
      </c>
      <c r="G1500" s="30" t="s">
        <v>54</v>
      </c>
      <c r="H1500" s="75">
        <v>1</v>
      </c>
    </row>
    <row r="1501" spans="1:8">
      <c r="A1501" s="43">
        <v>930</v>
      </c>
      <c r="B1501" s="74">
        <v>46264</v>
      </c>
      <c r="C1501" s="30" t="s">
        <v>1654</v>
      </c>
      <c r="D1501" s="30" t="s">
        <v>1655</v>
      </c>
      <c r="E1501" s="75">
        <v>47</v>
      </c>
      <c r="F1501" s="30" t="s">
        <v>53</v>
      </c>
      <c r="G1501" s="30" t="s">
        <v>54</v>
      </c>
      <c r="H1501" s="75">
        <v>1</v>
      </c>
    </row>
    <row r="1502" spans="1:8">
      <c r="A1502" s="43">
        <v>930</v>
      </c>
      <c r="B1502" s="74">
        <v>46264</v>
      </c>
      <c r="C1502" s="30" t="s">
        <v>1664</v>
      </c>
      <c r="D1502" s="30" t="s">
        <v>1665</v>
      </c>
      <c r="E1502" s="75">
        <v>52</v>
      </c>
      <c r="F1502" s="30" t="s">
        <v>53</v>
      </c>
      <c r="G1502" s="30" t="s">
        <v>54</v>
      </c>
      <c r="H1502" s="75">
        <v>1</v>
      </c>
    </row>
    <row r="1503" spans="1:8">
      <c r="A1503" s="43">
        <v>930</v>
      </c>
      <c r="B1503" s="74">
        <v>46264</v>
      </c>
      <c r="C1503" s="30" t="s">
        <v>1686</v>
      </c>
      <c r="D1503" s="30" t="s">
        <v>1687</v>
      </c>
      <c r="E1503" s="75">
        <v>51</v>
      </c>
      <c r="F1503" s="30" t="s">
        <v>53</v>
      </c>
      <c r="G1503" s="30" t="s">
        <v>54</v>
      </c>
      <c r="H1503" s="75">
        <v>1</v>
      </c>
    </row>
    <row r="1504" spans="1:8">
      <c r="A1504" s="43">
        <v>930</v>
      </c>
      <c r="B1504" s="74">
        <v>46264</v>
      </c>
      <c r="C1504" s="30" t="s">
        <v>1688</v>
      </c>
      <c r="D1504" s="30" t="s">
        <v>1689</v>
      </c>
      <c r="E1504" s="75">
        <v>179</v>
      </c>
      <c r="F1504" s="30" t="s">
        <v>80</v>
      </c>
      <c r="G1504" s="30" t="s">
        <v>81</v>
      </c>
      <c r="H1504" s="75">
        <v>1</v>
      </c>
    </row>
    <row r="1505" spans="1:8">
      <c r="A1505" s="43">
        <v>930</v>
      </c>
      <c r="B1505" s="74">
        <v>46264</v>
      </c>
      <c r="C1505" s="30" t="s">
        <v>1690</v>
      </c>
      <c r="D1505" s="30" t="s">
        <v>1691</v>
      </c>
      <c r="E1505" s="75">
        <v>58</v>
      </c>
      <c r="F1505" s="30" t="s">
        <v>80</v>
      </c>
      <c r="G1505" s="30" t="s">
        <v>81</v>
      </c>
      <c r="H1505" s="75">
        <v>1</v>
      </c>
    </row>
    <row r="1506" spans="1:8">
      <c r="A1506" s="43">
        <v>930</v>
      </c>
      <c r="B1506" s="74">
        <v>46264</v>
      </c>
      <c r="C1506" s="30" t="s">
        <v>1696</v>
      </c>
      <c r="D1506" s="30" t="s">
        <v>1697</v>
      </c>
      <c r="E1506" s="75">
        <v>165</v>
      </c>
      <c r="F1506" s="30" t="s">
        <v>80</v>
      </c>
      <c r="G1506" s="30" t="s">
        <v>81</v>
      </c>
      <c r="H1506" s="75">
        <v>1</v>
      </c>
    </row>
    <row r="1507" spans="1:8">
      <c r="A1507" s="43">
        <v>930</v>
      </c>
      <c r="B1507" s="74">
        <v>46263</v>
      </c>
      <c r="C1507" s="30" t="s">
        <v>4065</v>
      </c>
      <c r="D1507" s="30" t="s">
        <v>4419</v>
      </c>
      <c r="E1507" s="75">
        <v>83</v>
      </c>
      <c r="F1507" s="30" t="s">
        <v>80</v>
      </c>
      <c r="G1507" s="30" t="s">
        <v>81</v>
      </c>
      <c r="H1507" s="75">
        <v>1</v>
      </c>
    </row>
    <row r="1508" spans="1:8">
      <c r="A1508" s="43">
        <v>930</v>
      </c>
      <c r="B1508" s="74">
        <v>46263</v>
      </c>
      <c r="C1508" s="30" t="s">
        <v>4137</v>
      </c>
      <c r="D1508" s="30" t="s">
        <v>4138</v>
      </c>
      <c r="E1508" s="75">
        <v>116</v>
      </c>
      <c r="F1508" s="30" t="s">
        <v>70</v>
      </c>
      <c r="G1508" s="30" t="s">
        <v>71</v>
      </c>
      <c r="H1508" s="75">
        <v>2</v>
      </c>
    </row>
    <row r="1509" spans="1:8">
      <c r="A1509" s="43">
        <v>930</v>
      </c>
      <c r="B1509" s="74">
        <v>46263</v>
      </c>
      <c r="C1509" s="30" t="s">
        <v>4147</v>
      </c>
      <c r="D1509" s="30" t="s">
        <v>4148</v>
      </c>
      <c r="E1509" s="75">
        <v>36</v>
      </c>
      <c r="F1509" s="30" t="s">
        <v>70</v>
      </c>
      <c r="G1509" s="30" t="s">
        <v>71</v>
      </c>
      <c r="H1509" s="75">
        <v>2</v>
      </c>
    </row>
    <row r="1510" spans="1:8">
      <c r="A1510" s="43">
        <v>930</v>
      </c>
      <c r="B1510" s="74">
        <v>46263</v>
      </c>
      <c r="C1510" s="30" t="s">
        <v>4153</v>
      </c>
      <c r="D1510" s="30" t="s">
        <v>4154</v>
      </c>
      <c r="E1510" s="75">
        <v>23</v>
      </c>
      <c r="F1510" s="30" t="s">
        <v>68</v>
      </c>
      <c r="G1510" s="30" t="s">
        <v>69</v>
      </c>
      <c r="H1510" s="75">
        <v>1</v>
      </c>
    </row>
    <row r="1511" spans="1:8">
      <c r="A1511" s="43">
        <v>930</v>
      </c>
      <c r="B1511" s="74">
        <v>46263</v>
      </c>
      <c r="C1511" s="30" t="s">
        <v>4185</v>
      </c>
      <c r="D1511" s="30" t="s">
        <v>4186</v>
      </c>
      <c r="E1511" s="75">
        <v>28</v>
      </c>
      <c r="F1511" s="30" t="s">
        <v>53</v>
      </c>
      <c r="G1511" s="30" t="s">
        <v>54</v>
      </c>
      <c r="H1511" s="75">
        <v>1</v>
      </c>
    </row>
    <row r="1512" spans="1:8">
      <c r="A1512" s="43">
        <v>930</v>
      </c>
      <c r="B1512" s="74">
        <v>46263</v>
      </c>
      <c r="C1512" s="30" t="s">
        <v>4187</v>
      </c>
      <c r="D1512" s="30" t="s">
        <v>4188</v>
      </c>
      <c r="E1512" s="75">
        <v>57</v>
      </c>
      <c r="F1512" s="30" t="s">
        <v>53</v>
      </c>
      <c r="G1512" s="30" t="s">
        <v>54</v>
      </c>
      <c r="H1512" s="75">
        <v>1</v>
      </c>
    </row>
    <row r="1513" spans="1:8">
      <c r="A1513" s="43">
        <v>930</v>
      </c>
      <c r="B1513" s="74">
        <v>46263</v>
      </c>
      <c r="C1513" s="30" t="s">
        <v>1352</v>
      </c>
      <c r="D1513" s="30" t="s">
        <v>1353</v>
      </c>
      <c r="E1513" s="75">
        <v>13</v>
      </c>
      <c r="F1513" s="30" t="s">
        <v>68</v>
      </c>
      <c r="G1513" s="30" t="s">
        <v>69</v>
      </c>
      <c r="H1513" s="75">
        <v>1</v>
      </c>
    </row>
    <row r="1514" spans="1:8">
      <c r="A1514" s="43">
        <v>930</v>
      </c>
      <c r="B1514" s="74">
        <v>46263</v>
      </c>
      <c r="C1514" s="30" t="s">
        <v>1354</v>
      </c>
      <c r="D1514" s="30" t="s">
        <v>1355</v>
      </c>
      <c r="E1514" s="75">
        <v>28</v>
      </c>
      <c r="F1514" s="30" t="s">
        <v>70</v>
      </c>
      <c r="G1514" s="30" t="s">
        <v>71</v>
      </c>
      <c r="H1514" s="75">
        <v>2</v>
      </c>
    </row>
    <row r="1515" spans="1:8">
      <c r="A1515" s="43">
        <v>930</v>
      </c>
      <c r="B1515" s="74">
        <v>46263</v>
      </c>
      <c r="C1515" s="30" t="s">
        <v>1356</v>
      </c>
      <c r="D1515" s="30" t="s">
        <v>1357</v>
      </c>
      <c r="E1515" s="75">
        <v>36</v>
      </c>
      <c r="F1515" s="30" t="s">
        <v>80</v>
      </c>
      <c r="G1515" s="30" t="s">
        <v>81</v>
      </c>
      <c r="H1515" s="75">
        <v>1</v>
      </c>
    </row>
    <row r="1516" spans="1:8">
      <c r="A1516" s="43">
        <v>930</v>
      </c>
      <c r="B1516" s="74">
        <v>46263</v>
      </c>
      <c r="C1516" s="30" t="s">
        <v>1358</v>
      </c>
      <c r="D1516" s="30" t="s">
        <v>1359</v>
      </c>
      <c r="E1516" s="75">
        <v>21</v>
      </c>
      <c r="F1516" s="30" t="s">
        <v>68</v>
      </c>
      <c r="G1516" s="30" t="s">
        <v>69</v>
      </c>
      <c r="H1516" s="75">
        <v>1</v>
      </c>
    </row>
    <row r="1517" spans="1:8">
      <c r="A1517" s="43">
        <v>930</v>
      </c>
      <c r="B1517" s="74">
        <v>46263</v>
      </c>
      <c r="C1517" s="30" t="s">
        <v>1360</v>
      </c>
      <c r="D1517" s="30" t="s">
        <v>1361</v>
      </c>
      <c r="E1517" s="75">
        <v>12</v>
      </c>
      <c r="F1517" s="30" t="s">
        <v>68</v>
      </c>
      <c r="G1517" s="30" t="s">
        <v>69</v>
      </c>
      <c r="H1517" s="75">
        <v>1</v>
      </c>
    </row>
    <row r="1518" spans="1:8">
      <c r="A1518" s="43">
        <v>930</v>
      </c>
      <c r="B1518" s="74">
        <v>46263</v>
      </c>
      <c r="C1518" s="30" t="s">
        <v>1362</v>
      </c>
      <c r="D1518" s="30" t="s">
        <v>1363</v>
      </c>
      <c r="E1518" s="75">
        <v>27</v>
      </c>
      <c r="F1518" s="30" t="s">
        <v>53</v>
      </c>
      <c r="G1518" s="30" t="s">
        <v>54</v>
      </c>
      <c r="H1518" s="75">
        <v>1</v>
      </c>
    </row>
    <row r="1519" spans="1:8">
      <c r="A1519" s="43">
        <v>930</v>
      </c>
      <c r="B1519" s="74">
        <v>46263</v>
      </c>
      <c r="C1519" s="30" t="s">
        <v>1364</v>
      </c>
      <c r="D1519" s="30" t="s">
        <v>1365</v>
      </c>
      <c r="E1519" s="75">
        <v>243</v>
      </c>
      <c r="F1519" s="30" t="s">
        <v>80</v>
      </c>
      <c r="G1519" s="30" t="s">
        <v>81</v>
      </c>
      <c r="H1519" s="75">
        <v>1</v>
      </c>
    </row>
    <row r="1520" spans="1:8">
      <c r="A1520" s="43">
        <v>930</v>
      </c>
      <c r="B1520" s="74">
        <v>46263</v>
      </c>
      <c r="C1520" s="30" t="s">
        <v>1366</v>
      </c>
      <c r="D1520" s="30" t="s">
        <v>1367</v>
      </c>
      <c r="E1520" s="75">
        <v>35</v>
      </c>
      <c r="F1520" s="30" t="s">
        <v>68</v>
      </c>
      <c r="G1520" s="30" t="s">
        <v>69</v>
      </c>
      <c r="H1520" s="75">
        <v>1</v>
      </c>
    </row>
    <row r="1521" spans="1:8">
      <c r="A1521" s="43">
        <v>930</v>
      </c>
      <c r="B1521" s="74">
        <v>46263</v>
      </c>
      <c r="C1521" s="30" t="s">
        <v>1384</v>
      </c>
      <c r="D1521" s="30" t="s">
        <v>1385</v>
      </c>
      <c r="E1521" s="75">
        <v>90</v>
      </c>
      <c r="F1521" s="30" t="s">
        <v>70</v>
      </c>
      <c r="G1521" s="30" t="s">
        <v>71</v>
      </c>
      <c r="H1521" s="75">
        <v>2</v>
      </c>
    </row>
    <row r="1522" spans="1:8">
      <c r="A1522" s="43">
        <v>930</v>
      </c>
      <c r="B1522" s="74">
        <v>46263</v>
      </c>
      <c r="C1522" s="30" t="s">
        <v>1386</v>
      </c>
      <c r="D1522" s="30" t="s">
        <v>1387</v>
      </c>
      <c r="E1522" s="75">
        <v>60</v>
      </c>
      <c r="F1522" s="30" t="s">
        <v>70</v>
      </c>
      <c r="G1522" s="30" t="s">
        <v>71</v>
      </c>
      <c r="H1522" s="75">
        <v>2</v>
      </c>
    </row>
    <row r="1523" spans="1:8">
      <c r="A1523" s="43">
        <v>930</v>
      </c>
      <c r="B1523" s="74">
        <v>46263</v>
      </c>
      <c r="C1523" s="30" t="s">
        <v>1398</v>
      </c>
      <c r="D1523" s="30" t="s">
        <v>1399</v>
      </c>
      <c r="E1523" s="75">
        <v>18</v>
      </c>
      <c r="F1523" s="30" t="s">
        <v>53</v>
      </c>
      <c r="G1523" s="30" t="s">
        <v>54</v>
      </c>
      <c r="H1523" s="75">
        <v>1</v>
      </c>
    </row>
    <row r="1524" spans="1:8">
      <c r="A1524" s="43">
        <v>930</v>
      </c>
      <c r="B1524" s="74">
        <v>46263</v>
      </c>
      <c r="C1524" s="30" t="s">
        <v>1400</v>
      </c>
      <c r="D1524" s="30" t="s">
        <v>1401</v>
      </c>
      <c r="E1524" s="75">
        <v>24</v>
      </c>
      <c r="F1524" s="30" t="s">
        <v>70</v>
      </c>
      <c r="G1524" s="30" t="s">
        <v>71</v>
      </c>
      <c r="H1524" s="75">
        <v>2</v>
      </c>
    </row>
    <row r="1525" spans="1:8">
      <c r="A1525" s="43">
        <v>930</v>
      </c>
      <c r="B1525" s="74">
        <v>46263</v>
      </c>
      <c r="C1525" s="30" t="s">
        <v>1402</v>
      </c>
      <c r="D1525" s="30" t="s">
        <v>1403</v>
      </c>
      <c r="E1525" s="75">
        <v>75</v>
      </c>
      <c r="F1525" s="30" t="s">
        <v>70</v>
      </c>
      <c r="G1525" s="30" t="s">
        <v>71</v>
      </c>
      <c r="H1525" s="75">
        <v>2</v>
      </c>
    </row>
    <row r="1526" spans="1:8">
      <c r="A1526" s="43">
        <v>930</v>
      </c>
      <c r="B1526" s="74">
        <v>46263</v>
      </c>
      <c r="C1526" s="30" t="s">
        <v>1408</v>
      </c>
      <c r="D1526" s="30" t="s">
        <v>1409</v>
      </c>
      <c r="E1526" s="75">
        <v>6</v>
      </c>
      <c r="F1526" s="30" t="s">
        <v>70</v>
      </c>
      <c r="G1526" s="30" t="s">
        <v>71</v>
      </c>
      <c r="H1526" s="75">
        <v>2</v>
      </c>
    </row>
    <row r="1527" spans="1:8">
      <c r="A1527" s="43">
        <v>930</v>
      </c>
      <c r="B1527" s="74">
        <v>46263</v>
      </c>
      <c r="C1527" s="30" t="s">
        <v>1414</v>
      </c>
      <c r="D1527" s="30" t="s">
        <v>1415</v>
      </c>
      <c r="E1527" s="75">
        <v>32</v>
      </c>
      <c r="F1527" s="30" t="s">
        <v>53</v>
      </c>
      <c r="G1527" s="30" t="s">
        <v>54</v>
      </c>
      <c r="H1527" s="75">
        <v>1</v>
      </c>
    </row>
    <row r="1528" spans="1:8">
      <c r="A1528" s="43">
        <v>930</v>
      </c>
      <c r="B1528" s="74">
        <v>46263</v>
      </c>
      <c r="C1528" s="30" t="s">
        <v>1416</v>
      </c>
      <c r="D1528" s="30" t="s">
        <v>1417</v>
      </c>
      <c r="E1528" s="75">
        <v>37</v>
      </c>
      <c r="F1528" s="30" t="s">
        <v>70</v>
      </c>
      <c r="G1528" s="30" t="s">
        <v>71</v>
      </c>
      <c r="H1528" s="75">
        <v>2</v>
      </c>
    </row>
    <row r="1529" spans="1:8">
      <c r="A1529" s="43">
        <v>930</v>
      </c>
      <c r="B1529" s="74">
        <v>46263</v>
      </c>
      <c r="C1529" s="30" t="s">
        <v>1422</v>
      </c>
      <c r="D1529" s="30" t="s">
        <v>1423</v>
      </c>
      <c r="E1529" s="75">
        <v>147</v>
      </c>
      <c r="F1529" s="30" t="s">
        <v>70</v>
      </c>
      <c r="G1529" s="30" t="s">
        <v>71</v>
      </c>
      <c r="H1529" s="75">
        <v>2</v>
      </c>
    </row>
    <row r="1530" spans="1:8">
      <c r="A1530" s="43">
        <v>930</v>
      </c>
      <c r="B1530" s="74">
        <v>46263</v>
      </c>
      <c r="C1530" s="30" t="s">
        <v>1424</v>
      </c>
      <c r="D1530" s="30" t="s">
        <v>1425</v>
      </c>
      <c r="E1530" s="75">
        <v>113</v>
      </c>
      <c r="F1530" s="30" t="s">
        <v>80</v>
      </c>
      <c r="G1530" s="30" t="s">
        <v>81</v>
      </c>
      <c r="H1530" s="75">
        <v>1</v>
      </c>
    </row>
    <row r="1531" spans="1:8">
      <c r="A1531" s="43">
        <v>930</v>
      </c>
      <c r="B1531" s="74">
        <v>46263</v>
      </c>
      <c r="C1531" s="30" t="s">
        <v>1434</v>
      </c>
      <c r="D1531" s="30" t="s">
        <v>1435</v>
      </c>
      <c r="E1531" s="75">
        <v>76</v>
      </c>
      <c r="F1531" s="30" t="s">
        <v>53</v>
      </c>
      <c r="G1531" s="30" t="s">
        <v>54</v>
      </c>
      <c r="H1531" s="75">
        <v>1</v>
      </c>
    </row>
    <row r="1532" spans="1:8">
      <c r="A1532" s="43">
        <v>930</v>
      </c>
      <c r="B1532" s="74">
        <v>46263</v>
      </c>
      <c r="C1532" s="30" t="s">
        <v>1438</v>
      </c>
      <c r="D1532" s="30" t="s">
        <v>1439</v>
      </c>
      <c r="E1532" s="75">
        <v>59</v>
      </c>
      <c r="F1532" s="30" t="s">
        <v>68</v>
      </c>
      <c r="G1532" s="30" t="s">
        <v>69</v>
      </c>
      <c r="H1532" s="75">
        <v>1</v>
      </c>
    </row>
    <row r="1533" spans="1:8">
      <c r="A1533" s="43">
        <v>930</v>
      </c>
      <c r="B1533" s="74">
        <v>46263</v>
      </c>
      <c r="C1533" s="30" t="s">
        <v>1448</v>
      </c>
      <c r="D1533" s="30" t="s">
        <v>1449</v>
      </c>
      <c r="E1533" s="75">
        <v>13</v>
      </c>
      <c r="F1533" s="30" t="s">
        <v>68</v>
      </c>
      <c r="G1533" s="30" t="s">
        <v>69</v>
      </c>
      <c r="H1533" s="75">
        <v>1</v>
      </c>
    </row>
    <row r="1534" spans="1:8">
      <c r="A1534" s="43">
        <v>930</v>
      </c>
      <c r="B1534" s="74">
        <v>46263</v>
      </c>
      <c r="C1534" s="30" t="s">
        <v>1454</v>
      </c>
      <c r="D1534" s="30" t="s">
        <v>1455</v>
      </c>
      <c r="E1534" s="75">
        <v>23</v>
      </c>
      <c r="F1534" s="30" t="s">
        <v>70</v>
      </c>
      <c r="G1534" s="30" t="s">
        <v>71</v>
      </c>
      <c r="H1534" s="75">
        <v>2</v>
      </c>
    </row>
    <row r="1535" spans="1:8">
      <c r="A1535" s="43">
        <v>930</v>
      </c>
      <c r="B1535" s="74">
        <v>46263</v>
      </c>
      <c r="C1535" s="30" t="s">
        <v>1464</v>
      </c>
      <c r="D1535" s="30" t="s">
        <v>1465</v>
      </c>
      <c r="E1535" s="75">
        <v>80</v>
      </c>
      <c r="F1535" s="30" t="s">
        <v>70</v>
      </c>
      <c r="G1535" s="30" t="s">
        <v>71</v>
      </c>
      <c r="H1535" s="75">
        <v>2</v>
      </c>
    </row>
    <row r="1536" spans="1:8">
      <c r="A1536" s="43">
        <v>930</v>
      </c>
      <c r="B1536" s="74">
        <v>46263</v>
      </c>
      <c r="C1536" s="30" t="s">
        <v>1470</v>
      </c>
      <c r="D1536" s="30" t="s">
        <v>1471</v>
      </c>
      <c r="E1536" s="75">
        <v>65</v>
      </c>
      <c r="F1536" s="30" t="s">
        <v>70</v>
      </c>
      <c r="G1536" s="30" t="s">
        <v>71</v>
      </c>
      <c r="H1536" s="75">
        <v>2</v>
      </c>
    </row>
    <row r="1537" spans="1:8">
      <c r="A1537" s="43">
        <v>930</v>
      </c>
      <c r="B1537" s="74">
        <v>46263</v>
      </c>
      <c r="C1537" s="30" t="s">
        <v>1478</v>
      </c>
      <c r="D1537" s="30" t="s">
        <v>1479</v>
      </c>
      <c r="E1537" s="75">
        <v>3</v>
      </c>
      <c r="F1537" s="30" t="s">
        <v>53</v>
      </c>
      <c r="G1537" s="30" t="s">
        <v>54</v>
      </c>
      <c r="H1537" s="75">
        <v>1</v>
      </c>
    </row>
    <row r="1538" spans="1:8">
      <c r="A1538" s="43">
        <v>930</v>
      </c>
      <c r="B1538" s="74">
        <v>46263</v>
      </c>
      <c r="C1538" s="30" t="s">
        <v>1482</v>
      </c>
      <c r="D1538" s="30" t="s">
        <v>1483</v>
      </c>
      <c r="E1538" s="75">
        <v>21</v>
      </c>
      <c r="F1538" s="30" t="s">
        <v>70</v>
      </c>
      <c r="G1538" s="30" t="s">
        <v>71</v>
      </c>
      <c r="H1538" s="75">
        <v>2</v>
      </c>
    </row>
    <row r="1539" spans="1:8">
      <c r="A1539" s="43">
        <v>930</v>
      </c>
      <c r="B1539" s="74">
        <v>46263</v>
      </c>
      <c r="C1539" s="30" t="s">
        <v>1492</v>
      </c>
      <c r="D1539" s="30" t="s">
        <v>1493</v>
      </c>
      <c r="E1539" s="75">
        <v>43</v>
      </c>
      <c r="F1539" s="30" t="s">
        <v>53</v>
      </c>
      <c r="G1539" s="30" t="s">
        <v>54</v>
      </c>
      <c r="H1539" s="75">
        <v>1</v>
      </c>
    </row>
    <row r="1540" spans="1:8">
      <c r="A1540" s="43">
        <v>930</v>
      </c>
      <c r="B1540" s="74">
        <v>46263</v>
      </c>
      <c r="C1540" s="30" t="s">
        <v>1496</v>
      </c>
      <c r="D1540" s="30" t="s">
        <v>1497</v>
      </c>
      <c r="E1540" s="75">
        <v>90</v>
      </c>
      <c r="F1540" s="30" t="s">
        <v>53</v>
      </c>
      <c r="G1540" s="30" t="s">
        <v>54</v>
      </c>
      <c r="H1540" s="75">
        <v>1</v>
      </c>
    </row>
    <row r="1541" spans="1:8">
      <c r="A1541" s="43">
        <v>930</v>
      </c>
      <c r="B1541" s="74">
        <v>46263</v>
      </c>
      <c r="C1541" s="30" t="s">
        <v>1506</v>
      </c>
      <c r="D1541" s="30" t="s">
        <v>1507</v>
      </c>
      <c r="E1541" s="75">
        <v>139</v>
      </c>
      <c r="F1541" s="30" t="s">
        <v>53</v>
      </c>
      <c r="G1541" s="30" t="s">
        <v>54</v>
      </c>
      <c r="H1541" s="75">
        <v>1</v>
      </c>
    </row>
    <row r="1542" spans="1:8">
      <c r="A1542" s="43">
        <v>930</v>
      </c>
      <c r="B1542" s="74">
        <v>46263</v>
      </c>
      <c r="C1542" s="30" t="s">
        <v>1510</v>
      </c>
      <c r="D1542" s="30" t="s">
        <v>1511</v>
      </c>
      <c r="E1542" s="75">
        <v>51</v>
      </c>
      <c r="F1542" s="30" t="s">
        <v>70</v>
      </c>
      <c r="G1542" s="30" t="s">
        <v>71</v>
      </c>
      <c r="H1542" s="75">
        <v>2</v>
      </c>
    </row>
    <row r="1543" spans="1:8">
      <c r="A1543" s="43">
        <v>930</v>
      </c>
      <c r="B1543" s="74">
        <v>46263</v>
      </c>
      <c r="C1543" s="30" t="s">
        <v>1522</v>
      </c>
      <c r="D1543" s="30" t="s">
        <v>1523</v>
      </c>
      <c r="E1543" s="75">
        <v>24</v>
      </c>
      <c r="F1543" s="30" t="s">
        <v>53</v>
      </c>
      <c r="G1543" s="30" t="s">
        <v>54</v>
      </c>
      <c r="H1543" s="75">
        <v>1</v>
      </c>
    </row>
    <row r="1544" spans="1:8">
      <c r="A1544" s="43">
        <v>930</v>
      </c>
      <c r="B1544" s="74">
        <v>46263</v>
      </c>
      <c r="C1544" s="30" t="s">
        <v>1526</v>
      </c>
      <c r="D1544" s="30" t="s">
        <v>1527</v>
      </c>
      <c r="E1544" s="75">
        <v>140</v>
      </c>
      <c r="F1544" s="30" t="s">
        <v>53</v>
      </c>
      <c r="G1544" s="30" t="s">
        <v>54</v>
      </c>
      <c r="H1544" s="75">
        <v>1</v>
      </c>
    </row>
    <row r="1545" spans="1:8">
      <c r="A1545" s="43">
        <v>930</v>
      </c>
      <c r="B1545" s="74">
        <v>46263</v>
      </c>
      <c r="C1545" s="30" t="s">
        <v>1532</v>
      </c>
      <c r="D1545" s="30" t="s">
        <v>1533</v>
      </c>
      <c r="E1545" s="75">
        <v>80</v>
      </c>
      <c r="F1545" s="30" t="s">
        <v>53</v>
      </c>
      <c r="G1545" s="30" t="s">
        <v>54</v>
      </c>
      <c r="H1545" s="75">
        <v>1</v>
      </c>
    </row>
    <row r="1546" spans="1:8">
      <c r="A1546" s="43">
        <v>930</v>
      </c>
      <c r="B1546" s="74">
        <v>46263</v>
      </c>
      <c r="C1546" s="30" t="s">
        <v>1534</v>
      </c>
      <c r="D1546" s="30" t="s">
        <v>1535</v>
      </c>
      <c r="E1546" s="75">
        <v>23</v>
      </c>
      <c r="F1546" s="30" t="s">
        <v>68</v>
      </c>
      <c r="G1546" s="30" t="s">
        <v>69</v>
      </c>
      <c r="H1546" s="75">
        <v>1</v>
      </c>
    </row>
    <row r="1547" spans="1:8">
      <c r="A1547" s="43">
        <v>930</v>
      </c>
      <c r="B1547" s="74">
        <v>46263</v>
      </c>
      <c r="C1547" s="30" t="s">
        <v>1770</v>
      </c>
      <c r="D1547" s="30" t="s">
        <v>1771</v>
      </c>
      <c r="E1547" s="75">
        <v>11</v>
      </c>
      <c r="F1547" s="30" t="s">
        <v>53</v>
      </c>
      <c r="G1547" s="30" t="s">
        <v>54</v>
      </c>
      <c r="H1547" s="75">
        <v>1</v>
      </c>
    </row>
    <row r="1548" spans="1:8">
      <c r="A1548" s="43">
        <v>930</v>
      </c>
      <c r="B1548" s="74">
        <v>46263</v>
      </c>
      <c r="C1548" s="30" t="s">
        <v>1546</v>
      </c>
      <c r="D1548" s="30" t="s">
        <v>1547</v>
      </c>
      <c r="E1548" s="75">
        <v>145</v>
      </c>
      <c r="F1548" s="30" t="s">
        <v>53</v>
      </c>
      <c r="G1548" s="30" t="s">
        <v>54</v>
      </c>
      <c r="H1548" s="75">
        <v>1</v>
      </c>
    </row>
    <row r="1549" spans="1:8">
      <c r="A1549" s="43">
        <v>930</v>
      </c>
      <c r="B1549" s="74">
        <v>46263</v>
      </c>
      <c r="C1549" s="30" t="s">
        <v>1550</v>
      </c>
      <c r="D1549" s="30" t="s">
        <v>1551</v>
      </c>
      <c r="E1549" s="75">
        <v>9</v>
      </c>
      <c r="F1549" s="30" t="s">
        <v>53</v>
      </c>
      <c r="G1549" s="30" t="s">
        <v>54</v>
      </c>
      <c r="H1549" s="75">
        <v>1</v>
      </c>
    </row>
    <row r="1550" spans="1:8">
      <c r="A1550" s="43">
        <v>930</v>
      </c>
      <c r="B1550" s="74">
        <v>46263</v>
      </c>
      <c r="C1550" s="30" t="s">
        <v>1552</v>
      </c>
      <c r="D1550" s="30" t="s">
        <v>1553</v>
      </c>
      <c r="E1550" s="75">
        <v>16</v>
      </c>
      <c r="F1550" s="30" t="s">
        <v>68</v>
      </c>
      <c r="G1550" s="30" t="s">
        <v>69</v>
      </c>
      <c r="H1550" s="75">
        <v>1</v>
      </c>
    </row>
    <row r="1551" spans="1:8">
      <c r="A1551" s="43">
        <v>930</v>
      </c>
      <c r="B1551" s="74">
        <v>46263</v>
      </c>
      <c r="C1551" s="30" t="s">
        <v>1572</v>
      </c>
      <c r="D1551" s="30" t="s">
        <v>1573</v>
      </c>
      <c r="E1551" s="75">
        <v>41</v>
      </c>
      <c r="F1551" s="30" t="s">
        <v>53</v>
      </c>
      <c r="G1551" s="30" t="s">
        <v>54</v>
      </c>
      <c r="H1551" s="75">
        <v>1</v>
      </c>
    </row>
    <row r="1552" spans="1:8">
      <c r="A1552" s="43">
        <v>930</v>
      </c>
      <c r="B1552" s="74">
        <v>46263</v>
      </c>
      <c r="C1552" s="30" t="s">
        <v>1574</v>
      </c>
      <c r="D1552" s="30" t="s">
        <v>1575</v>
      </c>
      <c r="E1552" s="75">
        <v>37</v>
      </c>
      <c r="F1552" s="30" t="s">
        <v>56</v>
      </c>
      <c r="G1552" s="30" t="s">
        <v>57</v>
      </c>
      <c r="H1552" s="75">
        <v>2</v>
      </c>
    </row>
    <row r="1553" spans="1:8">
      <c r="A1553" s="43">
        <v>930</v>
      </c>
      <c r="B1553" s="74">
        <v>46263</v>
      </c>
      <c r="C1553" s="30" t="s">
        <v>1578</v>
      </c>
      <c r="D1553" s="30" t="s">
        <v>1579</v>
      </c>
      <c r="E1553" s="75">
        <v>9</v>
      </c>
      <c r="F1553" s="30" t="s">
        <v>76</v>
      </c>
      <c r="G1553" s="30" t="s">
        <v>77</v>
      </c>
      <c r="H1553" s="75">
        <v>1</v>
      </c>
    </row>
    <row r="1554" spans="1:8">
      <c r="A1554" s="43">
        <v>930</v>
      </c>
      <c r="B1554" s="74">
        <v>46263</v>
      </c>
      <c r="C1554" s="30" t="s">
        <v>1584</v>
      </c>
      <c r="D1554" s="30" t="s">
        <v>1585</v>
      </c>
      <c r="E1554" s="75">
        <v>83</v>
      </c>
      <c r="F1554" s="30" t="s">
        <v>53</v>
      </c>
      <c r="G1554" s="30" t="s">
        <v>54</v>
      </c>
      <c r="H1554" s="75">
        <v>1</v>
      </c>
    </row>
    <row r="1555" spans="1:8">
      <c r="A1555" s="43">
        <v>930</v>
      </c>
      <c r="B1555" s="74">
        <v>46263</v>
      </c>
      <c r="C1555" s="30" t="s">
        <v>1588</v>
      </c>
      <c r="D1555" s="30" t="s">
        <v>1589</v>
      </c>
      <c r="E1555" s="75">
        <v>104</v>
      </c>
      <c r="F1555" s="30" t="s">
        <v>53</v>
      </c>
      <c r="G1555" s="30" t="s">
        <v>54</v>
      </c>
      <c r="H1555" s="75">
        <v>1</v>
      </c>
    </row>
    <row r="1556" spans="1:8">
      <c r="A1556" s="43">
        <v>930</v>
      </c>
      <c r="B1556" s="74">
        <v>46263</v>
      </c>
      <c r="C1556" s="30" t="s">
        <v>1590</v>
      </c>
      <c r="D1556" s="30" t="s">
        <v>1591</v>
      </c>
      <c r="E1556" s="75">
        <v>74</v>
      </c>
      <c r="F1556" s="30" t="s">
        <v>53</v>
      </c>
      <c r="G1556" s="30" t="s">
        <v>54</v>
      </c>
      <c r="H1556" s="75">
        <v>1</v>
      </c>
    </row>
    <row r="1557" spans="1:8">
      <c r="A1557" s="43">
        <v>930</v>
      </c>
      <c r="B1557" s="74">
        <v>46263</v>
      </c>
      <c r="C1557" s="30" t="s">
        <v>1596</v>
      </c>
      <c r="D1557" s="30" t="s">
        <v>1597</v>
      </c>
      <c r="E1557" s="75">
        <v>30</v>
      </c>
      <c r="F1557" s="30" t="s">
        <v>68</v>
      </c>
      <c r="G1557" s="30" t="s">
        <v>69</v>
      </c>
      <c r="H1557" s="75">
        <v>1</v>
      </c>
    </row>
    <row r="1558" spans="1:8">
      <c r="A1558" s="43">
        <v>930</v>
      </c>
      <c r="B1558" s="74">
        <v>46263</v>
      </c>
      <c r="C1558" s="30" t="s">
        <v>1598</v>
      </c>
      <c r="D1558" s="30" t="s">
        <v>1599</v>
      </c>
      <c r="E1558" s="75">
        <v>11</v>
      </c>
      <c r="F1558" s="30" t="s">
        <v>53</v>
      </c>
      <c r="G1558" s="30" t="s">
        <v>54</v>
      </c>
      <c r="H1558" s="75">
        <v>1</v>
      </c>
    </row>
    <row r="1559" spans="1:8">
      <c r="A1559" s="43">
        <v>930</v>
      </c>
      <c r="B1559" s="74">
        <v>46263</v>
      </c>
      <c r="C1559" s="30" t="s">
        <v>1602</v>
      </c>
      <c r="D1559" s="30" t="s">
        <v>1603</v>
      </c>
      <c r="E1559" s="75">
        <v>21</v>
      </c>
      <c r="F1559" s="30" t="s">
        <v>53</v>
      </c>
      <c r="G1559" s="30" t="s">
        <v>54</v>
      </c>
      <c r="H1559" s="75">
        <v>1</v>
      </c>
    </row>
    <row r="1560" spans="1:8">
      <c r="A1560" s="43">
        <v>930</v>
      </c>
      <c r="B1560" s="74">
        <v>46263</v>
      </c>
      <c r="C1560" s="30" t="s">
        <v>1608</v>
      </c>
      <c r="D1560" s="30" t="s">
        <v>1609</v>
      </c>
      <c r="E1560" s="75">
        <v>56</v>
      </c>
      <c r="F1560" s="30" t="s">
        <v>53</v>
      </c>
      <c r="G1560" s="30" t="s">
        <v>54</v>
      </c>
      <c r="H1560" s="75">
        <v>1</v>
      </c>
    </row>
    <row r="1561" spans="1:8">
      <c r="A1561" s="43">
        <v>930</v>
      </c>
      <c r="B1561" s="74">
        <v>46263</v>
      </c>
      <c r="C1561" s="30" t="s">
        <v>1610</v>
      </c>
      <c r="D1561" s="30" t="s">
        <v>1611</v>
      </c>
      <c r="E1561" s="75">
        <v>83</v>
      </c>
      <c r="F1561" s="30" t="s">
        <v>53</v>
      </c>
      <c r="G1561" s="30" t="s">
        <v>54</v>
      </c>
      <c r="H1561" s="75">
        <v>1</v>
      </c>
    </row>
    <row r="1562" spans="1:8">
      <c r="A1562" s="43">
        <v>930</v>
      </c>
      <c r="B1562" s="74">
        <v>46263</v>
      </c>
      <c r="C1562" s="30" t="s">
        <v>1614</v>
      </c>
      <c r="D1562" s="30" t="s">
        <v>1615</v>
      </c>
      <c r="E1562" s="75">
        <v>26</v>
      </c>
      <c r="F1562" s="30" t="s">
        <v>53</v>
      </c>
      <c r="G1562" s="30" t="s">
        <v>54</v>
      </c>
      <c r="H1562" s="75">
        <v>1</v>
      </c>
    </row>
    <row r="1563" spans="1:8">
      <c r="A1563" s="43">
        <v>930</v>
      </c>
      <c r="B1563" s="74">
        <v>46263</v>
      </c>
      <c r="C1563" s="30" t="s">
        <v>1618</v>
      </c>
      <c r="D1563" s="30" t="s">
        <v>1619</v>
      </c>
      <c r="E1563" s="75">
        <v>21</v>
      </c>
      <c r="F1563" s="30" t="s">
        <v>63</v>
      </c>
      <c r="G1563" s="30" t="s">
        <v>64</v>
      </c>
      <c r="H1563" s="75">
        <v>2</v>
      </c>
    </row>
    <row r="1564" spans="1:8">
      <c r="A1564" s="43">
        <v>930</v>
      </c>
      <c r="B1564" s="74">
        <v>46263</v>
      </c>
      <c r="C1564" s="30" t="s">
        <v>1620</v>
      </c>
      <c r="D1564" s="30" t="s">
        <v>1621</v>
      </c>
      <c r="E1564" s="75">
        <v>104</v>
      </c>
      <c r="F1564" s="30" t="s">
        <v>53</v>
      </c>
      <c r="G1564" s="30" t="s">
        <v>54</v>
      </c>
      <c r="H1564" s="75">
        <v>1</v>
      </c>
    </row>
    <row r="1565" spans="1:8">
      <c r="A1565" s="43">
        <v>930</v>
      </c>
      <c r="B1565" s="74">
        <v>46263</v>
      </c>
      <c r="C1565" s="30" t="s">
        <v>1782</v>
      </c>
      <c r="D1565" s="30" t="s">
        <v>1783</v>
      </c>
      <c r="E1565" s="75">
        <v>7</v>
      </c>
      <c r="F1565" s="30" t="s">
        <v>53</v>
      </c>
      <c r="G1565" s="30" t="s">
        <v>54</v>
      </c>
      <c r="H1565" s="75">
        <v>1</v>
      </c>
    </row>
    <row r="1566" spans="1:8">
      <c r="A1566" s="43">
        <v>930</v>
      </c>
      <c r="B1566" s="74">
        <v>46263</v>
      </c>
      <c r="C1566" s="30" t="s">
        <v>1624</v>
      </c>
      <c r="D1566" s="30" t="s">
        <v>1625</v>
      </c>
      <c r="E1566" s="75">
        <v>129</v>
      </c>
      <c r="F1566" s="30" t="s">
        <v>53</v>
      </c>
      <c r="G1566" s="30" t="s">
        <v>54</v>
      </c>
      <c r="H1566" s="75">
        <v>1</v>
      </c>
    </row>
    <row r="1567" spans="1:8">
      <c r="A1567" s="43">
        <v>930</v>
      </c>
      <c r="B1567" s="74">
        <v>46263</v>
      </c>
      <c r="C1567" s="30" t="s">
        <v>1626</v>
      </c>
      <c r="D1567" s="30" t="s">
        <v>1627</v>
      </c>
      <c r="E1567" s="75">
        <v>108</v>
      </c>
      <c r="F1567" s="30" t="s">
        <v>53</v>
      </c>
      <c r="G1567" s="30" t="s">
        <v>54</v>
      </c>
      <c r="H1567" s="75">
        <v>1</v>
      </c>
    </row>
    <row r="1568" spans="1:8">
      <c r="A1568" s="43">
        <v>930</v>
      </c>
      <c r="B1568" s="74">
        <v>46263</v>
      </c>
      <c r="C1568" s="30" t="s">
        <v>1630</v>
      </c>
      <c r="D1568" s="30" t="s">
        <v>1631</v>
      </c>
      <c r="E1568" s="75">
        <v>34</v>
      </c>
      <c r="F1568" s="30" t="s">
        <v>70</v>
      </c>
      <c r="G1568" s="30" t="s">
        <v>71</v>
      </c>
      <c r="H1568" s="75">
        <v>2</v>
      </c>
    </row>
    <row r="1569" spans="1:8">
      <c r="A1569" s="43">
        <v>930</v>
      </c>
      <c r="B1569" s="74">
        <v>46263</v>
      </c>
      <c r="C1569" s="30" t="s">
        <v>1640</v>
      </c>
      <c r="D1569" s="30" t="s">
        <v>1641</v>
      </c>
      <c r="E1569" s="75">
        <v>39</v>
      </c>
      <c r="F1569" s="30" t="s">
        <v>68</v>
      </c>
      <c r="G1569" s="30" t="s">
        <v>69</v>
      </c>
      <c r="H1569" s="75">
        <v>1</v>
      </c>
    </row>
    <row r="1570" spans="1:8">
      <c r="A1570" s="43">
        <v>930</v>
      </c>
      <c r="B1570" s="74">
        <v>46263</v>
      </c>
      <c r="C1570" s="30" t="s">
        <v>1642</v>
      </c>
      <c r="D1570" s="30" t="s">
        <v>1643</v>
      </c>
      <c r="E1570" s="75">
        <v>9</v>
      </c>
      <c r="F1570" s="30" t="s">
        <v>53</v>
      </c>
      <c r="G1570" s="30" t="s">
        <v>54</v>
      </c>
      <c r="H1570" s="75">
        <v>1</v>
      </c>
    </row>
    <row r="1571" spans="1:8">
      <c r="A1571" s="43">
        <v>930</v>
      </c>
      <c r="B1571" s="74">
        <v>46263</v>
      </c>
      <c r="C1571" s="30" t="s">
        <v>1644</v>
      </c>
      <c r="D1571" s="30" t="s">
        <v>1645</v>
      </c>
      <c r="E1571" s="75">
        <v>11</v>
      </c>
      <c r="F1571" s="30" t="s">
        <v>70</v>
      </c>
      <c r="G1571" s="30" t="s">
        <v>71</v>
      </c>
      <c r="H1571" s="75">
        <v>2</v>
      </c>
    </row>
    <row r="1572" spans="1:8">
      <c r="A1572" s="43">
        <v>930</v>
      </c>
      <c r="B1572" s="74">
        <v>46263</v>
      </c>
      <c r="C1572" s="30" t="s">
        <v>1786</v>
      </c>
      <c r="D1572" s="30" t="s">
        <v>1787</v>
      </c>
      <c r="E1572" s="75">
        <v>9</v>
      </c>
      <c r="F1572" s="30" t="s">
        <v>53</v>
      </c>
      <c r="G1572" s="30" t="s">
        <v>54</v>
      </c>
      <c r="H1572" s="75">
        <v>1</v>
      </c>
    </row>
    <row r="1573" spans="1:8">
      <c r="A1573" s="43">
        <v>930</v>
      </c>
      <c r="B1573" s="74">
        <v>46263</v>
      </c>
      <c r="C1573" s="30" t="s">
        <v>1646</v>
      </c>
      <c r="D1573" s="30" t="s">
        <v>1647</v>
      </c>
      <c r="E1573" s="75">
        <v>121</v>
      </c>
      <c r="F1573" s="30" t="s">
        <v>53</v>
      </c>
      <c r="G1573" s="30" t="s">
        <v>54</v>
      </c>
      <c r="H1573" s="75">
        <v>1</v>
      </c>
    </row>
    <row r="1574" spans="1:8">
      <c r="A1574" s="43">
        <v>930</v>
      </c>
      <c r="B1574" s="74">
        <v>46263</v>
      </c>
      <c r="C1574" s="30" t="s">
        <v>1648</v>
      </c>
      <c r="D1574" s="30" t="s">
        <v>1649</v>
      </c>
      <c r="E1574" s="75">
        <v>52</v>
      </c>
      <c r="F1574" s="30" t="s">
        <v>53</v>
      </c>
      <c r="G1574" s="30" t="s">
        <v>54</v>
      </c>
      <c r="H1574" s="75">
        <v>1</v>
      </c>
    </row>
    <row r="1575" spans="1:8">
      <c r="A1575" s="43">
        <v>930</v>
      </c>
      <c r="B1575" s="74">
        <v>46263</v>
      </c>
      <c r="C1575" s="30" t="s">
        <v>1650</v>
      </c>
      <c r="D1575" s="30" t="s">
        <v>1651</v>
      </c>
      <c r="E1575" s="75">
        <v>14</v>
      </c>
      <c r="F1575" s="30" t="s">
        <v>70</v>
      </c>
      <c r="G1575" s="30" t="s">
        <v>71</v>
      </c>
      <c r="H1575" s="75">
        <v>2</v>
      </c>
    </row>
    <row r="1576" spans="1:8">
      <c r="A1576" s="43">
        <v>930</v>
      </c>
      <c r="B1576" s="74">
        <v>46263</v>
      </c>
      <c r="C1576" s="30" t="s">
        <v>1652</v>
      </c>
      <c r="D1576" s="30" t="s">
        <v>1653</v>
      </c>
      <c r="E1576" s="75">
        <v>77</v>
      </c>
      <c r="F1576" s="30" t="s">
        <v>80</v>
      </c>
      <c r="G1576" s="30" t="s">
        <v>81</v>
      </c>
      <c r="H1576" s="75">
        <v>1</v>
      </c>
    </row>
    <row r="1577" spans="1:8">
      <c r="A1577" s="43">
        <v>930</v>
      </c>
      <c r="B1577" s="74">
        <v>46263</v>
      </c>
      <c r="C1577" s="30" t="s">
        <v>1654</v>
      </c>
      <c r="D1577" s="30" t="s">
        <v>1655</v>
      </c>
      <c r="E1577" s="75">
        <v>35</v>
      </c>
      <c r="F1577" s="30" t="s">
        <v>53</v>
      </c>
      <c r="G1577" s="30" t="s">
        <v>54</v>
      </c>
      <c r="H1577" s="75">
        <v>1</v>
      </c>
    </row>
    <row r="1578" spans="1:8">
      <c r="A1578" s="43">
        <v>930</v>
      </c>
      <c r="B1578" s="74">
        <v>46263</v>
      </c>
      <c r="C1578" s="30" t="s">
        <v>1660</v>
      </c>
      <c r="D1578" s="30" t="s">
        <v>1661</v>
      </c>
      <c r="E1578" s="75">
        <v>136</v>
      </c>
      <c r="F1578" s="30" t="s">
        <v>53</v>
      </c>
      <c r="G1578" s="30" t="s">
        <v>54</v>
      </c>
      <c r="H1578" s="75">
        <v>1</v>
      </c>
    </row>
    <row r="1579" spans="1:8">
      <c r="A1579" s="43">
        <v>930</v>
      </c>
      <c r="B1579" s="74">
        <v>46263</v>
      </c>
      <c r="C1579" s="30" t="s">
        <v>1662</v>
      </c>
      <c r="D1579" s="30" t="s">
        <v>1663</v>
      </c>
      <c r="E1579" s="75">
        <v>31</v>
      </c>
      <c r="F1579" s="30" t="s">
        <v>53</v>
      </c>
      <c r="G1579" s="30" t="s">
        <v>54</v>
      </c>
      <c r="H1579" s="75">
        <v>1</v>
      </c>
    </row>
    <row r="1580" spans="1:8">
      <c r="A1580" s="43">
        <v>930</v>
      </c>
      <c r="B1580" s="74">
        <v>46263</v>
      </c>
      <c r="C1580" s="30" t="s">
        <v>1664</v>
      </c>
      <c r="D1580" s="30" t="s">
        <v>1665</v>
      </c>
      <c r="E1580" s="75">
        <v>53</v>
      </c>
      <c r="F1580" s="30" t="s">
        <v>53</v>
      </c>
      <c r="G1580" s="30" t="s">
        <v>54</v>
      </c>
      <c r="H1580" s="75">
        <v>1</v>
      </c>
    </row>
    <row r="1581" spans="1:8">
      <c r="A1581" s="43">
        <v>930</v>
      </c>
      <c r="B1581" s="74">
        <v>46263</v>
      </c>
      <c r="C1581" s="30" t="s">
        <v>1670</v>
      </c>
      <c r="D1581" s="30" t="s">
        <v>1671</v>
      </c>
      <c r="E1581" s="75">
        <v>78</v>
      </c>
      <c r="F1581" s="30" t="s">
        <v>53</v>
      </c>
      <c r="G1581" s="30" t="s">
        <v>54</v>
      </c>
      <c r="H1581" s="75">
        <v>1</v>
      </c>
    </row>
    <row r="1582" spans="1:8">
      <c r="A1582" s="43">
        <v>930</v>
      </c>
      <c r="B1582" s="74">
        <v>46263</v>
      </c>
      <c r="C1582" s="30" t="s">
        <v>1672</v>
      </c>
      <c r="D1582" s="30" t="s">
        <v>1673</v>
      </c>
      <c r="E1582" s="75">
        <v>58</v>
      </c>
      <c r="F1582" s="30" t="s">
        <v>53</v>
      </c>
      <c r="G1582" s="30" t="s">
        <v>54</v>
      </c>
      <c r="H1582" s="75">
        <v>1</v>
      </c>
    </row>
    <row r="1583" spans="1:8">
      <c r="A1583" s="43">
        <v>930</v>
      </c>
      <c r="B1583" s="74">
        <v>46263</v>
      </c>
      <c r="C1583" s="30" t="s">
        <v>1674</v>
      </c>
      <c r="D1583" s="30" t="s">
        <v>1675</v>
      </c>
      <c r="E1583" s="75">
        <v>61</v>
      </c>
      <c r="F1583" s="30" t="s">
        <v>53</v>
      </c>
      <c r="G1583" s="30" t="s">
        <v>54</v>
      </c>
      <c r="H1583" s="75">
        <v>1</v>
      </c>
    </row>
    <row r="1584" spans="1:8">
      <c r="A1584" s="43">
        <v>930</v>
      </c>
      <c r="B1584" s="74">
        <v>46263</v>
      </c>
      <c r="C1584" s="30" t="s">
        <v>1676</v>
      </c>
      <c r="D1584" s="30" t="s">
        <v>1677</v>
      </c>
      <c r="E1584" s="75">
        <v>176</v>
      </c>
      <c r="F1584" s="30" t="s">
        <v>53</v>
      </c>
      <c r="G1584" s="30" t="s">
        <v>54</v>
      </c>
      <c r="H1584" s="75">
        <v>1</v>
      </c>
    </row>
    <row r="1585" spans="1:8">
      <c r="A1585" s="43">
        <v>930</v>
      </c>
      <c r="B1585" s="74">
        <v>46263</v>
      </c>
      <c r="C1585" s="30" t="s">
        <v>4986</v>
      </c>
      <c r="D1585" s="30" t="s">
        <v>4987</v>
      </c>
      <c r="E1585" s="75">
        <v>70</v>
      </c>
      <c r="F1585" s="30" t="s">
        <v>53</v>
      </c>
      <c r="G1585" s="30" t="s">
        <v>54</v>
      </c>
      <c r="H1585" s="75">
        <v>1</v>
      </c>
    </row>
    <row r="1586" spans="1:8">
      <c r="A1586" s="43">
        <v>930</v>
      </c>
      <c r="B1586" s="74">
        <v>46263</v>
      </c>
      <c r="C1586" s="30" t="s">
        <v>1794</v>
      </c>
      <c r="D1586" s="30" t="s">
        <v>1795</v>
      </c>
      <c r="E1586" s="75">
        <v>69</v>
      </c>
      <c r="F1586" s="30" t="s">
        <v>53</v>
      </c>
      <c r="G1586" s="30" t="s">
        <v>54</v>
      </c>
      <c r="H1586" s="75">
        <v>1</v>
      </c>
    </row>
    <row r="1587" spans="1:8">
      <c r="A1587" s="43">
        <v>930</v>
      </c>
      <c r="B1587" s="74">
        <v>46263</v>
      </c>
      <c r="C1587" s="30" t="s">
        <v>1694</v>
      </c>
      <c r="D1587" s="30" t="s">
        <v>1695</v>
      </c>
      <c r="E1587" s="75">
        <v>88</v>
      </c>
      <c r="F1587" s="30" t="s">
        <v>70</v>
      </c>
      <c r="G1587" s="30" t="s">
        <v>71</v>
      </c>
      <c r="H1587" s="75">
        <v>2</v>
      </c>
    </row>
    <row r="1588" spans="1:8">
      <c r="A1588" s="43">
        <v>930</v>
      </c>
      <c r="B1588" s="74">
        <v>46263</v>
      </c>
      <c r="C1588" s="30" t="s">
        <v>1702</v>
      </c>
      <c r="D1588" s="30" t="s">
        <v>1703</v>
      </c>
      <c r="E1588" s="75">
        <v>103</v>
      </c>
      <c r="F1588" s="30" t="s">
        <v>70</v>
      </c>
      <c r="G1588" s="30" t="s">
        <v>71</v>
      </c>
      <c r="H1588" s="75">
        <v>2</v>
      </c>
    </row>
    <row r="1589" spans="1:8">
      <c r="A1589" s="43">
        <v>930</v>
      </c>
      <c r="B1589" s="74">
        <v>46262</v>
      </c>
      <c r="C1589" s="30" t="s">
        <v>3919</v>
      </c>
      <c r="D1589" s="30" t="s">
        <v>3920</v>
      </c>
      <c r="E1589" s="75">
        <v>104</v>
      </c>
      <c r="F1589" s="30" t="s">
        <v>53</v>
      </c>
      <c r="G1589" s="30" t="s">
        <v>54</v>
      </c>
      <c r="H1589" s="75">
        <v>1</v>
      </c>
    </row>
    <row r="1590" spans="1:8">
      <c r="A1590" s="43">
        <v>930</v>
      </c>
      <c r="B1590" s="74">
        <v>46262</v>
      </c>
      <c r="C1590" s="30" t="s">
        <v>3923</v>
      </c>
      <c r="D1590" s="30" t="s">
        <v>3924</v>
      </c>
      <c r="E1590" s="75">
        <v>166</v>
      </c>
      <c r="F1590" s="30" t="s">
        <v>53</v>
      </c>
      <c r="G1590" s="30" t="s">
        <v>54</v>
      </c>
      <c r="H1590" s="75">
        <v>1</v>
      </c>
    </row>
    <row r="1591" spans="1:8">
      <c r="A1591" s="43">
        <v>930</v>
      </c>
      <c r="B1591" s="74">
        <v>46262</v>
      </c>
      <c r="C1591" s="30" t="s">
        <v>4137</v>
      </c>
      <c r="D1591" s="30" t="s">
        <v>4138</v>
      </c>
      <c r="E1591" s="75">
        <v>73</v>
      </c>
      <c r="F1591" s="30" t="s">
        <v>70</v>
      </c>
      <c r="G1591" s="30" t="s">
        <v>71</v>
      </c>
      <c r="H1591" s="75">
        <v>2</v>
      </c>
    </row>
    <row r="1592" spans="1:8">
      <c r="A1592" s="43">
        <v>930</v>
      </c>
      <c r="B1592" s="74">
        <v>46262</v>
      </c>
      <c r="C1592" s="30" t="s">
        <v>4147</v>
      </c>
      <c r="D1592" s="30" t="s">
        <v>4148</v>
      </c>
      <c r="E1592" s="75">
        <v>21</v>
      </c>
      <c r="F1592" s="30" t="s">
        <v>68</v>
      </c>
      <c r="G1592" s="30" t="s">
        <v>69</v>
      </c>
      <c r="H1592" s="75">
        <v>1</v>
      </c>
    </row>
    <row r="1593" spans="1:8">
      <c r="A1593" s="43">
        <v>930</v>
      </c>
      <c r="B1593" s="74">
        <v>46262</v>
      </c>
      <c r="C1593" s="30" t="s">
        <v>4153</v>
      </c>
      <c r="D1593" s="30" t="s">
        <v>4154</v>
      </c>
      <c r="E1593" s="75">
        <v>13</v>
      </c>
      <c r="F1593" s="30" t="s">
        <v>68</v>
      </c>
      <c r="G1593" s="30" t="s">
        <v>69</v>
      </c>
      <c r="H1593" s="75">
        <v>1</v>
      </c>
    </row>
    <row r="1594" spans="1:8">
      <c r="A1594" s="43">
        <v>930</v>
      </c>
      <c r="B1594" s="74">
        <v>46262</v>
      </c>
      <c r="C1594" s="30" t="s">
        <v>4185</v>
      </c>
      <c r="D1594" s="30" t="s">
        <v>4186</v>
      </c>
      <c r="E1594" s="75">
        <v>57</v>
      </c>
      <c r="F1594" s="30" t="s">
        <v>53</v>
      </c>
      <c r="G1594" s="30" t="s">
        <v>54</v>
      </c>
      <c r="H1594" s="75">
        <v>1</v>
      </c>
    </row>
    <row r="1595" spans="1:8">
      <c r="A1595" s="43">
        <v>930</v>
      </c>
      <c r="B1595" s="74">
        <v>46262</v>
      </c>
      <c r="C1595" s="30" t="s">
        <v>4187</v>
      </c>
      <c r="D1595" s="30" t="s">
        <v>4188</v>
      </c>
      <c r="E1595" s="75">
        <v>52</v>
      </c>
      <c r="F1595" s="30" t="s">
        <v>53</v>
      </c>
      <c r="G1595" s="30" t="s">
        <v>54</v>
      </c>
      <c r="H1595" s="75">
        <v>1</v>
      </c>
    </row>
    <row r="1596" spans="1:8">
      <c r="A1596" s="43">
        <v>930</v>
      </c>
      <c r="B1596" s="74">
        <v>46262</v>
      </c>
      <c r="C1596" s="30" t="s">
        <v>1350</v>
      </c>
      <c r="D1596" s="30" t="s">
        <v>1351</v>
      </c>
      <c r="E1596" s="75">
        <v>369</v>
      </c>
      <c r="F1596" s="30" t="s">
        <v>80</v>
      </c>
      <c r="G1596" s="30" t="s">
        <v>81</v>
      </c>
      <c r="H1596" s="75">
        <v>1</v>
      </c>
    </row>
    <row r="1597" spans="1:8">
      <c r="A1597" s="43">
        <v>930</v>
      </c>
      <c r="B1597" s="74">
        <v>46262</v>
      </c>
      <c r="C1597" s="30" t="s">
        <v>1352</v>
      </c>
      <c r="D1597" s="30" t="s">
        <v>1353</v>
      </c>
      <c r="E1597" s="75">
        <v>51</v>
      </c>
      <c r="F1597" s="30" t="s">
        <v>70</v>
      </c>
      <c r="G1597" s="30" t="s">
        <v>71</v>
      </c>
      <c r="H1597" s="75">
        <v>2</v>
      </c>
    </row>
    <row r="1598" spans="1:8">
      <c r="A1598" s="43">
        <v>930</v>
      </c>
      <c r="B1598" s="74">
        <v>46262</v>
      </c>
      <c r="C1598" s="30" t="s">
        <v>1354</v>
      </c>
      <c r="D1598" s="30" t="s">
        <v>1355</v>
      </c>
      <c r="E1598" s="75">
        <v>32</v>
      </c>
      <c r="F1598" s="30" t="s">
        <v>70</v>
      </c>
      <c r="G1598" s="30" t="s">
        <v>71</v>
      </c>
      <c r="H1598" s="75">
        <v>2</v>
      </c>
    </row>
    <row r="1599" spans="1:8">
      <c r="A1599" s="43">
        <v>930</v>
      </c>
      <c r="B1599" s="74">
        <v>46262</v>
      </c>
      <c r="C1599" s="30" t="s">
        <v>1356</v>
      </c>
      <c r="D1599" s="30" t="s">
        <v>1357</v>
      </c>
      <c r="E1599" s="75">
        <v>61</v>
      </c>
      <c r="F1599" s="30" t="s">
        <v>80</v>
      </c>
      <c r="G1599" s="30" t="s">
        <v>81</v>
      </c>
      <c r="H1599" s="75">
        <v>1</v>
      </c>
    </row>
    <row r="1600" spans="1:8">
      <c r="A1600" s="43">
        <v>930</v>
      </c>
      <c r="B1600" s="74">
        <v>46262</v>
      </c>
      <c r="C1600" s="30" t="s">
        <v>1358</v>
      </c>
      <c r="D1600" s="30" t="s">
        <v>1359</v>
      </c>
      <c r="E1600" s="75">
        <v>84</v>
      </c>
      <c r="F1600" s="30" t="s">
        <v>68</v>
      </c>
      <c r="G1600" s="30" t="s">
        <v>69</v>
      </c>
      <c r="H1600" s="75">
        <v>1</v>
      </c>
    </row>
    <row r="1601" spans="1:8">
      <c r="A1601" s="43">
        <v>930</v>
      </c>
      <c r="B1601" s="74">
        <v>46262</v>
      </c>
      <c r="C1601" s="30" t="s">
        <v>1360</v>
      </c>
      <c r="D1601" s="30" t="s">
        <v>1361</v>
      </c>
      <c r="E1601" s="75">
        <v>4</v>
      </c>
      <c r="F1601" s="30" t="s">
        <v>68</v>
      </c>
      <c r="G1601" s="30" t="s">
        <v>69</v>
      </c>
      <c r="H1601" s="75">
        <v>1</v>
      </c>
    </row>
    <row r="1602" spans="1:8">
      <c r="A1602" s="43">
        <v>930</v>
      </c>
      <c r="B1602" s="74">
        <v>46262</v>
      </c>
      <c r="C1602" s="30" t="s">
        <v>1362</v>
      </c>
      <c r="D1602" s="30" t="s">
        <v>1363</v>
      </c>
      <c r="E1602" s="75">
        <v>48</v>
      </c>
      <c r="F1602" s="30" t="s">
        <v>53</v>
      </c>
      <c r="G1602" s="30" t="s">
        <v>54</v>
      </c>
      <c r="H1602" s="75">
        <v>1</v>
      </c>
    </row>
    <row r="1603" spans="1:8">
      <c r="A1603" s="43">
        <v>930</v>
      </c>
      <c r="B1603" s="74">
        <v>46262</v>
      </c>
      <c r="C1603" s="30" t="s">
        <v>1364</v>
      </c>
      <c r="D1603" s="30" t="s">
        <v>1365</v>
      </c>
      <c r="E1603" s="75">
        <v>202</v>
      </c>
      <c r="F1603" s="30" t="s">
        <v>80</v>
      </c>
      <c r="G1603" s="30" t="s">
        <v>81</v>
      </c>
      <c r="H1603" s="75">
        <v>1</v>
      </c>
    </row>
    <row r="1604" spans="1:8">
      <c r="A1604" s="43">
        <v>930</v>
      </c>
      <c r="B1604" s="74">
        <v>46262</v>
      </c>
      <c r="C1604" s="30" t="s">
        <v>1366</v>
      </c>
      <c r="D1604" s="30" t="s">
        <v>1367</v>
      </c>
      <c r="E1604" s="75">
        <v>120</v>
      </c>
      <c r="F1604" s="30" t="s">
        <v>68</v>
      </c>
      <c r="G1604" s="30" t="s">
        <v>69</v>
      </c>
      <c r="H1604" s="75">
        <v>1</v>
      </c>
    </row>
    <row r="1605" spans="1:8">
      <c r="A1605" s="43">
        <v>930</v>
      </c>
      <c r="B1605" s="74">
        <v>46262</v>
      </c>
      <c r="C1605" s="30" t="s">
        <v>1382</v>
      </c>
      <c r="D1605" s="30" t="s">
        <v>1383</v>
      </c>
      <c r="E1605" s="75">
        <v>86</v>
      </c>
      <c r="F1605" s="30" t="s">
        <v>80</v>
      </c>
      <c r="G1605" s="30" t="s">
        <v>81</v>
      </c>
      <c r="H1605" s="75">
        <v>1</v>
      </c>
    </row>
    <row r="1606" spans="1:8">
      <c r="A1606" s="43">
        <v>930</v>
      </c>
      <c r="B1606" s="74">
        <v>46262</v>
      </c>
      <c r="C1606" s="30" t="s">
        <v>1384</v>
      </c>
      <c r="D1606" s="30" t="s">
        <v>1385</v>
      </c>
      <c r="E1606" s="75">
        <v>38</v>
      </c>
      <c r="F1606" s="30" t="s">
        <v>70</v>
      </c>
      <c r="G1606" s="30" t="s">
        <v>71</v>
      </c>
      <c r="H1606" s="75">
        <v>2</v>
      </c>
    </row>
    <row r="1607" spans="1:8">
      <c r="A1607" s="43">
        <v>930</v>
      </c>
      <c r="B1607" s="74">
        <v>46262</v>
      </c>
      <c r="C1607" s="30" t="s">
        <v>1386</v>
      </c>
      <c r="D1607" s="30" t="s">
        <v>1387</v>
      </c>
      <c r="E1607" s="75">
        <v>69</v>
      </c>
      <c r="F1607" s="30" t="s">
        <v>70</v>
      </c>
      <c r="G1607" s="30" t="s">
        <v>71</v>
      </c>
      <c r="H1607" s="75">
        <v>2</v>
      </c>
    </row>
    <row r="1608" spans="1:8">
      <c r="A1608" s="43">
        <v>930</v>
      </c>
      <c r="B1608" s="74">
        <v>46262</v>
      </c>
      <c r="C1608" s="30" t="s">
        <v>1388</v>
      </c>
      <c r="D1608" s="30" t="s">
        <v>1389</v>
      </c>
      <c r="E1608" s="75">
        <v>94</v>
      </c>
      <c r="F1608" s="30" t="s">
        <v>68</v>
      </c>
      <c r="G1608" s="30" t="s">
        <v>69</v>
      </c>
      <c r="H1608" s="75">
        <v>1</v>
      </c>
    </row>
    <row r="1609" spans="1:8">
      <c r="A1609" s="43">
        <v>930</v>
      </c>
      <c r="B1609" s="74">
        <v>46262</v>
      </c>
      <c r="C1609" s="30" t="s">
        <v>1390</v>
      </c>
      <c r="D1609" s="30" t="s">
        <v>1391</v>
      </c>
      <c r="E1609" s="75">
        <v>126</v>
      </c>
      <c r="F1609" s="30" t="s">
        <v>68</v>
      </c>
      <c r="G1609" s="30" t="s">
        <v>69</v>
      </c>
      <c r="H1609" s="75">
        <v>1</v>
      </c>
    </row>
    <row r="1610" spans="1:8">
      <c r="A1610" s="43">
        <v>930</v>
      </c>
      <c r="B1610" s="74">
        <v>46262</v>
      </c>
      <c r="C1610" s="30" t="s">
        <v>1392</v>
      </c>
      <c r="D1610" s="30" t="s">
        <v>1393</v>
      </c>
      <c r="E1610" s="75">
        <v>222</v>
      </c>
      <c r="F1610" s="30" t="s">
        <v>80</v>
      </c>
      <c r="G1610" s="30" t="s">
        <v>81</v>
      </c>
      <c r="H1610" s="75">
        <v>1</v>
      </c>
    </row>
    <row r="1611" spans="1:8">
      <c r="A1611" s="43">
        <v>930</v>
      </c>
      <c r="B1611" s="74">
        <v>46262</v>
      </c>
      <c r="C1611" s="30" t="s">
        <v>1394</v>
      </c>
      <c r="D1611" s="30" t="s">
        <v>1395</v>
      </c>
      <c r="E1611" s="75">
        <v>75</v>
      </c>
      <c r="F1611" s="30" t="s">
        <v>70</v>
      </c>
      <c r="G1611" s="30" t="s">
        <v>71</v>
      </c>
      <c r="H1611" s="75">
        <v>2</v>
      </c>
    </row>
    <row r="1612" spans="1:8">
      <c r="A1612" s="43">
        <v>930</v>
      </c>
      <c r="B1612" s="74">
        <v>46262</v>
      </c>
      <c r="C1612" s="30" t="s">
        <v>1398</v>
      </c>
      <c r="D1612" s="30" t="s">
        <v>1399</v>
      </c>
      <c r="E1612" s="75">
        <v>11</v>
      </c>
      <c r="F1612" s="30" t="s">
        <v>53</v>
      </c>
      <c r="G1612" s="30" t="s">
        <v>54</v>
      </c>
      <c r="H1612" s="75">
        <v>1</v>
      </c>
    </row>
    <row r="1613" spans="1:8">
      <c r="A1613" s="43">
        <v>930</v>
      </c>
      <c r="B1613" s="74">
        <v>46262</v>
      </c>
      <c r="C1613" s="30" t="s">
        <v>1400</v>
      </c>
      <c r="D1613" s="30" t="s">
        <v>1401</v>
      </c>
      <c r="E1613" s="75">
        <v>51</v>
      </c>
      <c r="F1613" s="30" t="s">
        <v>70</v>
      </c>
      <c r="G1613" s="30" t="s">
        <v>71</v>
      </c>
      <c r="H1613" s="75">
        <v>2</v>
      </c>
    </row>
    <row r="1614" spans="1:8">
      <c r="A1614" s="43">
        <v>930</v>
      </c>
      <c r="B1614" s="74">
        <v>46262</v>
      </c>
      <c r="C1614" s="30" t="s">
        <v>1402</v>
      </c>
      <c r="D1614" s="30" t="s">
        <v>1403</v>
      </c>
      <c r="E1614" s="75">
        <v>57</v>
      </c>
      <c r="F1614" s="30" t="s">
        <v>70</v>
      </c>
      <c r="G1614" s="30" t="s">
        <v>71</v>
      </c>
      <c r="H1614" s="75">
        <v>2</v>
      </c>
    </row>
    <row r="1615" spans="1:8">
      <c r="A1615" s="43">
        <v>930</v>
      </c>
      <c r="B1615" s="74">
        <v>46262</v>
      </c>
      <c r="C1615" s="30" t="s">
        <v>1406</v>
      </c>
      <c r="D1615" s="30" t="s">
        <v>1407</v>
      </c>
      <c r="E1615" s="75">
        <v>171</v>
      </c>
      <c r="F1615" s="30" t="s">
        <v>80</v>
      </c>
      <c r="G1615" s="30" t="s">
        <v>81</v>
      </c>
      <c r="H1615" s="75">
        <v>1</v>
      </c>
    </row>
    <row r="1616" spans="1:8">
      <c r="A1616" s="43">
        <v>930</v>
      </c>
      <c r="B1616" s="74">
        <v>46262</v>
      </c>
      <c r="C1616" s="30" t="s">
        <v>1408</v>
      </c>
      <c r="D1616" s="30" t="s">
        <v>1409</v>
      </c>
      <c r="E1616" s="75">
        <v>31</v>
      </c>
      <c r="F1616" s="30" t="s">
        <v>53</v>
      </c>
      <c r="G1616" s="30" t="s">
        <v>54</v>
      </c>
      <c r="H1616" s="75">
        <v>1</v>
      </c>
    </row>
    <row r="1617" spans="1:8">
      <c r="A1617" s="43">
        <v>930</v>
      </c>
      <c r="B1617" s="74">
        <v>46262</v>
      </c>
      <c r="C1617" s="30" t="s">
        <v>1412</v>
      </c>
      <c r="D1617" s="30" t="s">
        <v>1413</v>
      </c>
      <c r="E1617" s="75">
        <v>8</v>
      </c>
      <c r="F1617" s="30" t="s">
        <v>70</v>
      </c>
      <c r="G1617" s="30" t="s">
        <v>71</v>
      </c>
      <c r="H1617" s="75">
        <v>2</v>
      </c>
    </row>
    <row r="1618" spans="1:8">
      <c r="A1618" s="43">
        <v>930</v>
      </c>
      <c r="B1618" s="74">
        <v>46262</v>
      </c>
      <c r="C1618" s="30" t="s">
        <v>1414</v>
      </c>
      <c r="D1618" s="30" t="s">
        <v>1415</v>
      </c>
      <c r="E1618" s="75">
        <v>35</v>
      </c>
      <c r="F1618" s="30" t="s">
        <v>53</v>
      </c>
      <c r="G1618" s="30" t="s">
        <v>54</v>
      </c>
      <c r="H1618" s="75">
        <v>1</v>
      </c>
    </row>
    <row r="1619" spans="1:8">
      <c r="A1619" s="43">
        <v>930</v>
      </c>
      <c r="B1619" s="74">
        <v>46262</v>
      </c>
      <c r="C1619" s="30" t="s">
        <v>1416</v>
      </c>
      <c r="D1619" s="30" t="s">
        <v>1417</v>
      </c>
      <c r="E1619" s="75">
        <v>22</v>
      </c>
      <c r="F1619" s="30" t="s">
        <v>68</v>
      </c>
      <c r="G1619" s="30" t="s">
        <v>69</v>
      </c>
      <c r="H1619" s="75">
        <v>1</v>
      </c>
    </row>
    <row r="1620" spans="1:8">
      <c r="A1620" s="43">
        <v>930</v>
      </c>
      <c r="B1620" s="74">
        <v>46262</v>
      </c>
      <c r="C1620" s="30" t="s">
        <v>1422</v>
      </c>
      <c r="D1620" s="30" t="s">
        <v>1423</v>
      </c>
      <c r="E1620" s="75">
        <v>125</v>
      </c>
      <c r="F1620" s="30" t="s">
        <v>70</v>
      </c>
      <c r="G1620" s="30" t="s">
        <v>71</v>
      </c>
      <c r="H1620" s="75">
        <v>2</v>
      </c>
    </row>
    <row r="1621" spans="1:8">
      <c r="A1621" s="43">
        <v>930</v>
      </c>
      <c r="B1621" s="74">
        <v>46262</v>
      </c>
      <c r="C1621" s="30" t="s">
        <v>1424</v>
      </c>
      <c r="D1621" s="30" t="s">
        <v>1425</v>
      </c>
      <c r="E1621" s="75">
        <v>68</v>
      </c>
      <c r="F1621" s="30" t="s">
        <v>80</v>
      </c>
      <c r="G1621" s="30" t="s">
        <v>81</v>
      </c>
      <c r="H1621" s="75">
        <v>1</v>
      </c>
    </row>
    <row r="1622" spans="1:8">
      <c r="A1622" s="43">
        <v>930</v>
      </c>
      <c r="B1622" s="74">
        <v>46262</v>
      </c>
      <c r="C1622" s="30" t="s">
        <v>1428</v>
      </c>
      <c r="D1622" s="30" t="s">
        <v>1429</v>
      </c>
      <c r="E1622" s="75">
        <v>83</v>
      </c>
      <c r="F1622" s="30" t="s">
        <v>80</v>
      </c>
      <c r="G1622" s="30" t="s">
        <v>81</v>
      </c>
      <c r="H1622" s="75">
        <v>1</v>
      </c>
    </row>
    <row r="1623" spans="1:8">
      <c r="A1623" s="43">
        <v>930</v>
      </c>
      <c r="B1623" s="74">
        <v>46262</v>
      </c>
      <c r="C1623" s="30" t="s">
        <v>1432</v>
      </c>
      <c r="D1623" s="30" t="s">
        <v>1433</v>
      </c>
      <c r="E1623" s="75">
        <v>53</v>
      </c>
      <c r="F1623" s="30" t="s">
        <v>76</v>
      </c>
      <c r="G1623" s="30" t="s">
        <v>77</v>
      </c>
      <c r="H1623" s="75">
        <v>1</v>
      </c>
    </row>
    <row r="1624" spans="1:8">
      <c r="A1624" s="43">
        <v>930</v>
      </c>
      <c r="B1624" s="74">
        <v>46262</v>
      </c>
      <c r="C1624" s="30" t="s">
        <v>1434</v>
      </c>
      <c r="D1624" s="30" t="s">
        <v>1435</v>
      </c>
      <c r="E1624" s="75">
        <v>19</v>
      </c>
      <c r="F1624" s="30" t="s">
        <v>53</v>
      </c>
      <c r="G1624" s="30" t="s">
        <v>54</v>
      </c>
      <c r="H1624" s="75">
        <v>1</v>
      </c>
    </row>
    <row r="1625" spans="1:8">
      <c r="A1625" s="43">
        <v>930</v>
      </c>
      <c r="B1625" s="74">
        <v>46262</v>
      </c>
      <c r="C1625" s="30" t="s">
        <v>1438</v>
      </c>
      <c r="D1625" s="30" t="s">
        <v>1439</v>
      </c>
      <c r="E1625" s="75">
        <v>83</v>
      </c>
      <c r="F1625" s="30" t="s">
        <v>70</v>
      </c>
      <c r="G1625" s="30" t="s">
        <v>71</v>
      </c>
      <c r="H1625" s="75">
        <v>2</v>
      </c>
    </row>
    <row r="1626" spans="1:8">
      <c r="A1626" s="43">
        <v>930</v>
      </c>
      <c r="B1626" s="74">
        <v>46262</v>
      </c>
      <c r="C1626" s="30" t="s">
        <v>1440</v>
      </c>
      <c r="D1626" s="30" t="s">
        <v>1441</v>
      </c>
      <c r="E1626" s="75">
        <v>114</v>
      </c>
      <c r="F1626" s="30" t="s">
        <v>70</v>
      </c>
      <c r="G1626" s="30" t="s">
        <v>71</v>
      </c>
      <c r="H1626" s="75">
        <v>2</v>
      </c>
    </row>
    <row r="1627" spans="1:8">
      <c r="A1627" s="43">
        <v>930</v>
      </c>
      <c r="B1627" s="74">
        <v>46262</v>
      </c>
      <c r="C1627" s="30" t="s">
        <v>1444</v>
      </c>
      <c r="D1627" s="30" t="s">
        <v>1445</v>
      </c>
      <c r="E1627" s="75">
        <v>36</v>
      </c>
      <c r="F1627" s="30" t="s">
        <v>70</v>
      </c>
      <c r="G1627" s="30" t="s">
        <v>71</v>
      </c>
      <c r="H1627" s="75">
        <v>2</v>
      </c>
    </row>
    <row r="1628" spans="1:8">
      <c r="A1628" s="43">
        <v>930</v>
      </c>
      <c r="B1628" s="74">
        <v>46262</v>
      </c>
      <c r="C1628" s="30" t="s">
        <v>1448</v>
      </c>
      <c r="D1628" s="30" t="s">
        <v>1449</v>
      </c>
      <c r="E1628" s="75">
        <v>10</v>
      </c>
      <c r="F1628" s="30" t="s">
        <v>68</v>
      </c>
      <c r="G1628" s="30" t="s">
        <v>69</v>
      </c>
      <c r="H1628" s="75">
        <v>1</v>
      </c>
    </row>
    <row r="1629" spans="1:8">
      <c r="A1629" s="43">
        <v>930</v>
      </c>
      <c r="B1629" s="74">
        <v>46262</v>
      </c>
      <c r="C1629" s="30" t="s">
        <v>1450</v>
      </c>
      <c r="D1629" s="30" t="s">
        <v>1451</v>
      </c>
      <c r="E1629" s="75">
        <v>45</v>
      </c>
      <c r="F1629" s="30" t="s">
        <v>53</v>
      </c>
      <c r="G1629" s="30" t="s">
        <v>54</v>
      </c>
      <c r="H1629" s="75">
        <v>1</v>
      </c>
    </row>
    <row r="1630" spans="1:8">
      <c r="A1630" s="43">
        <v>930</v>
      </c>
      <c r="B1630" s="74">
        <v>46262</v>
      </c>
      <c r="C1630" s="30" t="s">
        <v>1452</v>
      </c>
      <c r="D1630" s="30" t="s">
        <v>1453</v>
      </c>
      <c r="E1630" s="75">
        <v>45</v>
      </c>
      <c r="F1630" s="30" t="s">
        <v>70</v>
      </c>
      <c r="G1630" s="30" t="s">
        <v>71</v>
      </c>
      <c r="H1630" s="75">
        <v>2</v>
      </c>
    </row>
    <row r="1631" spans="1:8">
      <c r="A1631" s="43">
        <v>930</v>
      </c>
      <c r="B1631" s="74">
        <v>46262</v>
      </c>
      <c r="C1631" s="30" t="s">
        <v>1454</v>
      </c>
      <c r="D1631" s="30" t="s">
        <v>1455</v>
      </c>
      <c r="E1631" s="75">
        <v>36</v>
      </c>
      <c r="F1631" s="30" t="s">
        <v>70</v>
      </c>
      <c r="G1631" s="30" t="s">
        <v>71</v>
      </c>
      <c r="H1631" s="75">
        <v>2</v>
      </c>
    </row>
    <row r="1632" spans="1:8">
      <c r="A1632" s="43">
        <v>930</v>
      </c>
      <c r="B1632" s="74">
        <v>46262</v>
      </c>
      <c r="C1632" s="30" t="s">
        <v>1456</v>
      </c>
      <c r="D1632" s="30" t="s">
        <v>1457</v>
      </c>
      <c r="E1632" s="75">
        <v>10</v>
      </c>
      <c r="F1632" s="30" t="s">
        <v>68</v>
      </c>
      <c r="G1632" s="30" t="s">
        <v>69</v>
      </c>
      <c r="H1632" s="75">
        <v>1</v>
      </c>
    </row>
    <row r="1633" spans="1:8">
      <c r="A1633" s="43">
        <v>930</v>
      </c>
      <c r="B1633" s="74">
        <v>46262</v>
      </c>
      <c r="C1633" s="30" t="s">
        <v>1458</v>
      </c>
      <c r="D1633" s="30" t="s">
        <v>1459</v>
      </c>
      <c r="E1633" s="75">
        <v>138</v>
      </c>
      <c r="F1633" s="30" t="s">
        <v>80</v>
      </c>
      <c r="G1633" s="30" t="s">
        <v>81</v>
      </c>
      <c r="H1633" s="75">
        <v>1</v>
      </c>
    </row>
    <row r="1634" spans="1:8">
      <c r="A1634" s="43">
        <v>930</v>
      </c>
      <c r="B1634" s="74">
        <v>46262</v>
      </c>
      <c r="C1634" s="30" t="s">
        <v>1464</v>
      </c>
      <c r="D1634" s="30" t="s">
        <v>1465</v>
      </c>
      <c r="E1634" s="75">
        <v>19</v>
      </c>
      <c r="F1634" s="30" t="s">
        <v>70</v>
      </c>
      <c r="G1634" s="30" t="s">
        <v>71</v>
      </c>
      <c r="H1634" s="75">
        <v>2</v>
      </c>
    </row>
    <row r="1635" spans="1:8">
      <c r="A1635" s="43">
        <v>930</v>
      </c>
      <c r="B1635" s="74">
        <v>46262</v>
      </c>
      <c r="C1635" s="30" t="s">
        <v>1466</v>
      </c>
      <c r="D1635" s="30" t="s">
        <v>1467</v>
      </c>
      <c r="E1635" s="75">
        <v>42</v>
      </c>
      <c r="F1635" s="30" t="s">
        <v>53</v>
      </c>
      <c r="G1635" s="30" t="s">
        <v>54</v>
      </c>
      <c r="H1635" s="75">
        <v>1</v>
      </c>
    </row>
    <row r="1636" spans="1:8">
      <c r="A1636" s="43">
        <v>930</v>
      </c>
      <c r="B1636" s="74">
        <v>46262</v>
      </c>
      <c r="C1636" s="30" t="s">
        <v>1470</v>
      </c>
      <c r="D1636" s="30" t="s">
        <v>1471</v>
      </c>
      <c r="E1636" s="75">
        <v>72</v>
      </c>
      <c r="F1636" s="30" t="s">
        <v>70</v>
      </c>
      <c r="G1636" s="30" t="s">
        <v>71</v>
      </c>
      <c r="H1636" s="75">
        <v>2</v>
      </c>
    </row>
    <row r="1637" spans="1:8">
      <c r="A1637" s="43">
        <v>930</v>
      </c>
      <c r="B1637" s="74">
        <v>46262</v>
      </c>
      <c r="C1637" s="30" t="s">
        <v>1472</v>
      </c>
      <c r="D1637" s="30" t="s">
        <v>1473</v>
      </c>
      <c r="E1637" s="75">
        <v>11</v>
      </c>
      <c r="F1637" s="30" t="s">
        <v>53</v>
      </c>
      <c r="G1637" s="30" t="s">
        <v>54</v>
      </c>
      <c r="H1637" s="75">
        <v>1</v>
      </c>
    </row>
    <row r="1638" spans="1:8">
      <c r="A1638" s="43">
        <v>930</v>
      </c>
      <c r="B1638" s="74">
        <v>46262</v>
      </c>
      <c r="C1638" s="30" t="s">
        <v>1476</v>
      </c>
      <c r="D1638" s="30" t="s">
        <v>1477</v>
      </c>
      <c r="E1638" s="75">
        <v>562</v>
      </c>
      <c r="F1638" s="30" t="s">
        <v>80</v>
      </c>
      <c r="G1638" s="30" t="s">
        <v>81</v>
      </c>
      <c r="H1638" s="75">
        <v>1</v>
      </c>
    </row>
    <row r="1639" spans="1:8">
      <c r="A1639" s="43">
        <v>930</v>
      </c>
      <c r="B1639" s="74">
        <v>46262</v>
      </c>
      <c r="C1639" s="30" t="s">
        <v>1478</v>
      </c>
      <c r="D1639" s="30" t="s">
        <v>1479</v>
      </c>
      <c r="E1639" s="75">
        <v>31</v>
      </c>
      <c r="F1639" s="30" t="s">
        <v>53</v>
      </c>
      <c r="G1639" s="30" t="s">
        <v>54</v>
      </c>
      <c r="H1639" s="75">
        <v>1</v>
      </c>
    </row>
    <row r="1640" spans="1:8">
      <c r="A1640" s="43">
        <v>930</v>
      </c>
      <c r="B1640" s="74">
        <v>46262</v>
      </c>
      <c r="C1640" s="30" t="s">
        <v>1480</v>
      </c>
      <c r="D1640" s="30" t="s">
        <v>1481</v>
      </c>
      <c r="E1640" s="75">
        <v>98</v>
      </c>
      <c r="F1640" s="30" t="s">
        <v>76</v>
      </c>
      <c r="G1640" s="30" t="s">
        <v>77</v>
      </c>
      <c r="H1640" s="75">
        <v>1</v>
      </c>
    </row>
    <row r="1641" spans="1:8">
      <c r="A1641" s="43">
        <v>930</v>
      </c>
      <c r="B1641" s="74">
        <v>46262</v>
      </c>
      <c r="C1641" s="30" t="s">
        <v>1482</v>
      </c>
      <c r="D1641" s="30" t="s">
        <v>1483</v>
      </c>
      <c r="E1641" s="75">
        <v>56</v>
      </c>
      <c r="F1641" s="30" t="s">
        <v>70</v>
      </c>
      <c r="G1641" s="30" t="s">
        <v>71</v>
      </c>
      <c r="H1641" s="75">
        <v>2</v>
      </c>
    </row>
    <row r="1642" spans="1:8">
      <c r="A1642" s="43">
        <v>930</v>
      </c>
      <c r="B1642" s="74">
        <v>46262</v>
      </c>
      <c r="C1642" s="30" t="s">
        <v>1768</v>
      </c>
      <c r="D1642" s="30" t="s">
        <v>1769</v>
      </c>
      <c r="E1642" s="75">
        <v>13</v>
      </c>
      <c r="F1642" s="30" t="s">
        <v>53</v>
      </c>
      <c r="G1642" s="30" t="s">
        <v>54</v>
      </c>
      <c r="H1642" s="75">
        <v>1</v>
      </c>
    </row>
    <row r="1643" spans="1:8">
      <c r="A1643" s="43">
        <v>930</v>
      </c>
      <c r="B1643" s="74">
        <v>46262</v>
      </c>
      <c r="C1643" s="30" t="s">
        <v>1490</v>
      </c>
      <c r="D1643" s="30" t="s">
        <v>1491</v>
      </c>
      <c r="E1643" s="75">
        <v>76</v>
      </c>
      <c r="F1643" s="30" t="s">
        <v>72</v>
      </c>
      <c r="G1643" s="30" t="s">
        <v>73</v>
      </c>
      <c r="H1643" s="75">
        <v>3</v>
      </c>
    </row>
    <row r="1644" spans="1:8">
      <c r="A1644" s="43">
        <v>930</v>
      </c>
      <c r="B1644" s="74">
        <v>46262</v>
      </c>
      <c r="C1644" s="30" t="s">
        <v>1496</v>
      </c>
      <c r="D1644" s="30" t="s">
        <v>1497</v>
      </c>
      <c r="E1644" s="75">
        <v>30</v>
      </c>
      <c r="F1644" s="30" t="s">
        <v>53</v>
      </c>
      <c r="G1644" s="30" t="s">
        <v>54</v>
      </c>
      <c r="H1644" s="75">
        <v>1</v>
      </c>
    </row>
    <row r="1645" spans="1:8">
      <c r="A1645" s="43">
        <v>930</v>
      </c>
      <c r="B1645" s="74">
        <v>46262</v>
      </c>
      <c r="C1645" s="30" t="s">
        <v>1506</v>
      </c>
      <c r="D1645" s="30" t="s">
        <v>1507</v>
      </c>
      <c r="E1645" s="75">
        <v>127</v>
      </c>
      <c r="F1645" s="30" t="s">
        <v>53</v>
      </c>
      <c r="G1645" s="30" t="s">
        <v>54</v>
      </c>
      <c r="H1645" s="75">
        <v>1</v>
      </c>
    </row>
    <row r="1646" spans="1:8">
      <c r="A1646" s="43">
        <v>930</v>
      </c>
      <c r="B1646" s="74">
        <v>46262</v>
      </c>
      <c r="C1646" s="30" t="s">
        <v>1508</v>
      </c>
      <c r="D1646" s="30" t="s">
        <v>1509</v>
      </c>
      <c r="E1646" s="75">
        <v>19</v>
      </c>
      <c r="F1646" s="30" t="s">
        <v>68</v>
      </c>
      <c r="G1646" s="30" t="s">
        <v>69</v>
      </c>
      <c r="H1646" s="75">
        <v>1</v>
      </c>
    </row>
    <row r="1647" spans="1:8">
      <c r="A1647" s="43">
        <v>930</v>
      </c>
      <c r="B1647" s="74">
        <v>46262</v>
      </c>
      <c r="C1647" s="30" t="s">
        <v>1510</v>
      </c>
      <c r="D1647" s="30" t="s">
        <v>1511</v>
      </c>
      <c r="E1647" s="75">
        <v>69</v>
      </c>
      <c r="F1647" s="30" t="s">
        <v>70</v>
      </c>
      <c r="G1647" s="30" t="s">
        <v>71</v>
      </c>
      <c r="H1647" s="75">
        <v>2</v>
      </c>
    </row>
    <row r="1648" spans="1:8">
      <c r="A1648" s="43">
        <v>930</v>
      </c>
      <c r="B1648" s="74">
        <v>46262</v>
      </c>
      <c r="C1648" s="30" t="s">
        <v>1514</v>
      </c>
      <c r="D1648" s="30" t="s">
        <v>1515</v>
      </c>
      <c r="E1648" s="75">
        <v>5</v>
      </c>
      <c r="F1648" s="30" t="s">
        <v>68</v>
      </c>
      <c r="G1648" s="30" t="s">
        <v>69</v>
      </c>
      <c r="H1648" s="75">
        <v>1</v>
      </c>
    </row>
    <row r="1649" spans="1:8">
      <c r="A1649" s="43">
        <v>930</v>
      </c>
      <c r="B1649" s="74">
        <v>46262</v>
      </c>
      <c r="C1649" s="30" t="s">
        <v>1522</v>
      </c>
      <c r="D1649" s="30" t="s">
        <v>1523</v>
      </c>
      <c r="E1649" s="75">
        <v>24</v>
      </c>
      <c r="F1649" s="30" t="s">
        <v>53</v>
      </c>
      <c r="G1649" s="30" t="s">
        <v>54</v>
      </c>
      <c r="H1649" s="75">
        <v>1</v>
      </c>
    </row>
    <row r="1650" spans="1:8">
      <c r="A1650" s="43">
        <v>930</v>
      </c>
      <c r="B1650" s="74">
        <v>46262</v>
      </c>
      <c r="C1650" s="30" t="s">
        <v>1524</v>
      </c>
      <c r="D1650" s="30" t="s">
        <v>1525</v>
      </c>
      <c r="E1650" s="75">
        <v>81</v>
      </c>
      <c r="F1650" s="30" t="s">
        <v>68</v>
      </c>
      <c r="G1650" s="30" t="s">
        <v>69</v>
      </c>
      <c r="H1650" s="75">
        <v>1</v>
      </c>
    </row>
    <row r="1651" spans="1:8">
      <c r="A1651" s="43">
        <v>930</v>
      </c>
      <c r="B1651" s="74">
        <v>46262</v>
      </c>
      <c r="C1651" s="30" t="s">
        <v>1526</v>
      </c>
      <c r="D1651" s="30" t="s">
        <v>1527</v>
      </c>
      <c r="E1651" s="75">
        <v>96</v>
      </c>
      <c r="F1651" s="30" t="s">
        <v>53</v>
      </c>
      <c r="G1651" s="30" t="s">
        <v>54</v>
      </c>
      <c r="H1651" s="75">
        <v>1</v>
      </c>
    </row>
    <row r="1652" spans="1:8">
      <c r="A1652" s="43">
        <v>930</v>
      </c>
      <c r="B1652" s="74">
        <v>46262</v>
      </c>
      <c r="C1652" s="30" t="s">
        <v>1534</v>
      </c>
      <c r="D1652" s="30" t="s">
        <v>1535</v>
      </c>
      <c r="E1652" s="75">
        <v>40</v>
      </c>
      <c r="F1652" s="30" t="s">
        <v>68</v>
      </c>
      <c r="G1652" s="30" t="s">
        <v>69</v>
      </c>
      <c r="H1652" s="75">
        <v>1</v>
      </c>
    </row>
    <row r="1653" spans="1:8">
      <c r="A1653" s="43">
        <v>930</v>
      </c>
      <c r="B1653" s="74">
        <v>46262</v>
      </c>
      <c r="C1653" s="30" t="s">
        <v>1770</v>
      </c>
      <c r="D1653" s="30" t="s">
        <v>1771</v>
      </c>
      <c r="E1653" s="75">
        <v>19</v>
      </c>
      <c r="F1653" s="30" t="s">
        <v>53</v>
      </c>
      <c r="G1653" s="30" t="s">
        <v>54</v>
      </c>
      <c r="H1653" s="75">
        <v>1</v>
      </c>
    </row>
    <row r="1654" spans="1:8">
      <c r="A1654" s="43">
        <v>930</v>
      </c>
      <c r="B1654" s="74">
        <v>46262</v>
      </c>
      <c r="C1654" s="30" t="s">
        <v>1540</v>
      </c>
      <c r="D1654" s="30" t="s">
        <v>1541</v>
      </c>
      <c r="E1654" s="75">
        <v>196</v>
      </c>
      <c r="F1654" s="30" t="s">
        <v>76</v>
      </c>
      <c r="G1654" s="30" t="s">
        <v>77</v>
      </c>
      <c r="H1654" s="75">
        <v>1</v>
      </c>
    </row>
    <row r="1655" spans="1:8">
      <c r="A1655" s="43">
        <v>930</v>
      </c>
      <c r="B1655" s="74">
        <v>46262</v>
      </c>
      <c r="C1655" s="30" t="s">
        <v>1546</v>
      </c>
      <c r="D1655" s="30" t="s">
        <v>1547</v>
      </c>
      <c r="E1655" s="75">
        <v>149</v>
      </c>
      <c r="F1655" s="30" t="s">
        <v>53</v>
      </c>
      <c r="G1655" s="30" t="s">
        <v>54</v>
      </c>
      <c r="H1655" s="75">
        <v>1</v>
      </c>
    </row>
    <row r="1656" spans="1:8">
      <c r="A1656" s="43">
        <v>930</v>
      </c>
      <c r="B1656" s="74">
        <v>46262</v>
      </c>
      <c r="C1656" s="30" t="s">
        <v>1548</v>
      </c>
      <c r="D1656" s="30" t="s">
        <v>1549</v>
      </c>
      <c r="E1656" s="75">
        <v>57</v>
      </c>
      <c r="F1656" s="30" t="s">
        <v>70</v>
      </c>
      <c r="G1656" s="30" t="s">
        <v>71</v>
      </c>
      <c r="H1656" s="75">
        <v>2</v>
      </c>
    </row>
    <row r="1657" spans="1:8">
      <c r="A1657" s="43">
        <v>930</v>
      </c>
      <c r="B1657" s="74">
        <v>46262</v>
      </c>
      <c r="C1657" s="30" t="s">
        <v>1550</v>
      </c>
      <c r="D1657" s="30" t="s">
        <v>1551</v>
      </c>
      <c r="E1657" s="75">
        <v>39</v>
      </c>
      <c r="F1657" s="30" t="s">
        <v>53</v>
      </c>
      <c r="G1657" s="30" t="s">
        <v>54</v>
      </c>
      <c r="H1657" s="75">
        <v>1</v>
      </c>
    </row>
    <row r="1658" spans="1:8">
      <c r="A1658" s="43">
        <v>930</v>
      </c>
      <c r="B1658" s="74">
        <v>46262</v>
      </c>
      <c r="C1658" s="30" t="s">
        <v>1552</v>
      </c>
      <c r="D1658" s="30" t="s">
        <v>1553</v>
      </c>
      <c r="E1658" s="75">
        <v>5</v>
      </c>
      <c r="F1658" s="30" t="s">
        <v>68</v>
      </c>
      <c r="G1658" s="30" t="s">
        <v>69</v>
      </c>
      <c r="H1658" s="75">
        <v>1</v>
      </c>
    </row>
    <row r="1659" spans="1:8">
      <c r="A1659" s="43">
        <v>930</v>
      </c>
      <c r="B1659" s="74">
        <v>46262</v>
      </c>
      <c r="C1659" s="30" t="s">
        <v>1554</v>
      </c>
      <c r="D1659" s="30" t="s">
        <v>1555</v>
      </c>
      <c r="E1659" s="75">
        <v>109</v>
      </c>
      <c r="F1659" s="30" t="s">
        <v>80</v>
      </c>
      <c r="G1659" s="30" t="s">
        <v>81</v>
      </c>
      <c r="H1659" s="75">
        <v>1</v>
      </c>
    </row>
    <row r="1660" spans="1:8">
      <c r="A1660" s="43">
        <v>930</v>
      </c>
      <c r="B1660" s="74">
        <v>46262</v>
      </c>
      <c r="C1660" s="30" t="s">
        <v>1574</v>
      </c>
      <c r="D1660" s="30" t="s">
        <v>1575</v>
      </c>
      <c r="E1660" s="75">
        <v>47</v>
      </c>
      <c r="F1660" s="30" t="s">
        <v>70</v>
      </c>
      <c r="G1660" s="30" t="s">
        <v>71</v>
      </c>
      <c r="H1660" s="75">
        <v>2</v>
      </c>
    </row>
    <row r="1661" spans="1:8">
      <c r="A1661" s="43">
        <v>930</v>
      </c>
      <c r="B1661" s="74">
        <v>46262</v>
      </c>
      <c r="C1661" s="30" t="s">
        <v>1578</v>
      </c>
      <c r="D1661" s="30" t="s">
        <v>1579</v>
      </c>
      <c r="E1661" s="75">
        <v>13</v>
      </c>
      <c r="F1661" s="30" t="s">
        <v>76</v>
      </c>
      <c r="G1661" s="30" t="s">
        <v>77</v>
      </c>
      <c r="H1661" s="75">
        <v>1</v>
      </c>
    </row>
    <row r="1662" spans="1:8">
      <c r="A1662" s="43">
        <v>930</v>
      </c>
      <c r="B1662" s="74">
        <v>46262</v>
      </c>
      <c r="C1662" s="30" t="s">
        <v>1580</v>
      </c>
      <c r="D1662" s="30" t="s">
        <v>1581</v>
      </c>
      <c r="E1662" s="75">
        <v>83</v>
      </c>
      <c r="F1662" s="30" t="s">
        <v>76</v>
      </c>
      <c r="G1662" s="30" t="s">
        <v>77</v>
      </c>
      <c r="H1662" s="75">
        <v>1</v>
      </c>
    </row>
    <row r="1663" spans="1:8">
      <c r="A1663" s="43">
        <v>930</v>
      </c>
      <c r="B1663" s="74">
        <v>46262</v>
      </c>
      <c r="C1663" s="30" t="s">
        <v>1582</v>
      </c>
      <c r="D1663" s="30" t="s">
        <v>1583</v>
      </c>
      <c r="E1663" s="75">
        <v>13</v>
      </c>
      <c r="F1663" s="30" t="s">
        <v>53</v>
      </c>
      <c r="G1663" s="30" t="s">
        <v>54</v>
      </c>
      <c r="H1663" s="75">
        <v>1</v>
      </c>
    </row>
    <row r="1664" spans="1:8">
      <c r="A1664" s="43">
        <v>930</v>
      </c>
      <c r="B1664" s="74">
        <v>46262</v>
      </c>
      <c r="C1664" s="30" t="s">
        <v>1584</v>
      </c>
      <c r="D1664" s="30" t="s">
        <v>1585</v>
      </c>
      <c r="E1664" s="75">
        <v>181</v>
      </c>
      <c r="F1664" s="30" t="s">
        <v>53</v>
      </c>
      <c r="G1664" s="30" t="s">
        <v>54</v>
      </c>
      <c r="H1664" s="75">
        <v>1</v>
      </c>
    </row>
    <row r="1665" spans="1:8">
      <c r="A1665" s="43">
        <v>930</v>
      </c>
      <c r="B1665" s="74">
        <v>46262</v>
      </c>
      <c r="C1665" s="30" t="s">
        <v>1588</v>
      </c>
      <c r="D1665" s="30" t="s">
        <v>1589</v>
      </c>
      <c r="E1665" s="75">
        <v>193</v>
      </c>
      <c r="F1665" s="30" t="s">
        <v>53</v>
      </c>
      <c r="G1665" s="30" t="s">
        <v>54</v>
      </c>
      <c r="H1665" s="75">
        <v>1</v>
      </c>
    </row>
    <row r="1666" spans="1:8">
      <c r="A1666" s="43">
        <v>930</v>
      </c>
      <c r="B1666" s="74">
        <v>46262</v>
      </c>
      <c r="C1666" s="30" t="s">
        <v>1590</v>
      </c>
      <c r="D1666" s="30" t="s">
        <v>1591</v>
      </c>
      <c r="E1666" s="75">
        <v>104</v>
      </c>
      <c r="F1666" s="30" t="s">
        <v>53</v>
      </c>
      <c r="G1666" s="30" t="s">
        <v>54</v>
      </c>
      <c r="H1666" s="75">
        <v>1</v>
      </c>
    </row>
    <row r="1667" spans="1:8">
      <c r="A1667" s="43">
        <v>930</v>
      </c>
      <c r="B1667" s="74">
        <v>46262</v>
      </c>
      <c r="C1667" s="30" t="s">
        <v>1596</v>
      </c>
      <c r="D1667" s="30" t="s">
        <v>1597</v>
      </c>
      <c r="E1667" s="75">
        <v>19</v>
      </c>
      <c r="F1667" s="30" t="s">
        <v>68</v>
      </c>
      <c r="G1667" s="30" t="s">
        <v>69</v>
      </c>
      <c r="H1667" s="75">
        <v>1</v>
      </c>
    </row>
    <row r="1668" spans="1:8">
      <c r="A1668" s="43">
        <v>930</v>
      </c>
      <c r="B1668" s="74">
        <v>46262</v>
      </c>
      <c r="C1668" s="30" t="s">
        <v>1600</v>
      </c>
      <c r="D1668" s="30" t="s">
        <v>1601</v>
      </c>
      <c r="E1668" s="75">
        <v>44</v>
      </c>
      <c r="F1668" s="30" t="s">
        <v>80</v>
      </c>
      <c r="G1668" s="30" t="s">
        <v>81</v>
      </c>
      <c r="H1668" s="75">
        <v>1</v>
      </c>
    </row>
    <row r="1669" spans="1:8">
      <c r="A1669" s="43">
        <v>930</v>
      </c>
      <c r="B1669" s="74">
        <v>46262</v>
      </c>
      <c r="C1669" s="30" t="s">
        <v>1606</v>
      </c>
      <c r="D1669" s="30" t="s">
        <v>1607</v>
      </c>
      <c r="E1669" s="75">
        <v>175</v>
      </c>
      <c r="F1669" s="30" t="s">
        <v>53</v>
      </c>
      <c r="G1669" s="30" t="s">
        <v>54</v>
      </c>
      <c r="H1669" s="75">
        <v>1</v>
      </c>
    </row>
    <row r="1670" spans="1:8">
      <c r="A1670" s="43">
        <v>930</v>
      </c>
      <c r="B1670" s="74">
        <v>46262</v>
      </c>
      <c r="C1670" s="30" t="s">
        <v>1608</v>
      </c>
      <c r="D1670" s="30" t="s">
        <v>1609</v>
      </c>
      <c r="E1670" s="75">
        <v>43</v>
      </c>
      <c r="F1670" s="30" t="s">
        <v>53</v>
      </c>
      <c r="G1670" s="30" t="s">
        <v>54</v>
      </c>
      <c r="H1670" s="75">
        <v>1</v>
      </c>
    </row>
    <row r="1671" spans="1:8">
      <c r="A1671" s="43">
        <v>930</v>
      </c>
      <c r="B1671" s="74">
        <v>46262</v>
      </c>
      <c r="C1671" s="30" t="s">
        <v>1610</v>
      </c>
      <c r="D1671" s="30" t="s">
        <v>1611</v>
      </c>
      <c r="E1671" s="75">
        <v>80</v>
      </c>
      <c r="F1671" s="30" t="s">
        <v>53</v>
      </c>
      <c r="G1671" s="30" t="s">
        <v>54</v>
      </c>
      <c r="H1671" s="75">
        <v>1</v>
      </c>
    </row>
    <row r="1672" spans="1:8">
      <c r="A1672" s="43">
        <v>930</v>
      </c>
      <c r="B1672" s="74">
        <v>46262</v>
      </c>
      <c r="C1672" s="30" t="s">
        <v>1612</v>
      </c>
      <c r="D1672" s="30" t="s">
        <v>1613</v>
      </c>
      <c r="E1672" s="75">
        <v>62</v>
      </c>
      <c r="F1672" s="30" t="s">
        <v>76</v>
      </c>
      <c r="G1672" s="30" t="s">
        <v>77</v>
      </c>
      <c r="H1672" s="75">
        <v>1</v>
      </c>
    </row>
    <row r="1673" spans="1:8">
      <c r="A1673" s="43">
        <v>930</v>
      </c>
      <c r="B1673" s="74">
        <v>46262</v>
      </c>
      <c r="C1673" s="30" t="s">
        <v>1618</v>
      </c>
      <c r="D1673" s="30" t="s">
        <v>1619</v>
      </c>
      <c r="E1673" s="75">
        <v>11</v>
      </c>
      <c r="F1673" s="30" t="s">
        <v>76</v>
      </c>
      <c r="G1673" s="30" t="s">
        <v>77</v>
      </c>
      <c r="H1673" s="75">
        <v>1</v>
      </c>
    </row>
    <row r="1674" spans="1:8">
      <c r="A1674" s="43">
        <v>930</v>
      </c>
      <c r="B1674" s="74">
        <v>46262</v>
      </c>
      <c r="C1674" s="30" t="s">
        <v>1626</v>
      </c>
      <c r="D1674" s="30" t="s">
        <v>1627</v>
      </c>
      <c r="E1674" s="75">
        <v>181</v>
      </c>
      <c r="F1674" s="30" t="s">
        <v>53</v>
      </c>
      <c r="G1674" s="30" t="s">
        <v>54</v>
      </c>
      <c r="H1674" s="75">
        <v>1</v>
      </c>
    </row>
    <row r="1675" spans="1:8">
      <c r="A1675" s="43">
        <v>930</v>
      </c>
      <c r="B1675" s="74">
        <v>46262</v>
      </c>
      <c r="C1675" s="30" t="s">
        <v>1630</v>
      </c>
      <c r="D1675" s="30" t="s">
        <v>1631</v>
      </c>
      <c r="E1675" s="75">
        <v>28</v>
      </c>
      <c r="F1675" s="30" t="s">
        <v>68</v>
      </c>
      <c r="G1675" s="30" t="s">
        <v>69</v>
      </c>
      <c r="H1675" s="75">
        <v>1</v>
      </c>
    </row>
    <row r="1676" spans="1:8">
      <c r="A1676" s="43">
        <v>930</v>
      </c>
      <c r="B1676" s="74">
        <v>46262</v>
      </c>
      <c r="C1676" s="30" t="s">
        <v>1638</v>
      </c>
      <c r="D1676" s="30" t="s">
        <v>1639</v>
      </c>
      <c r="E1676" s="75">
        <v>29</v>
      </c>
      <c r="F1676" s="30" t="s">
        <v>53</v>
      </c>
      <c r="G1676" s="30" t="s">
        <v>54</v>
      </c>
      <c r="H1676" s="75">
        <v>1</v>
      </c>
    </row>
    <row r="1677" spans="1:8">
      <c r="A1677" s="43">
        <v>930</v>
      </c>
      <c r="B1677" s="74">
        <v>46262</v>
      </c>
      <c r="C1677" s="30" t="s">
        <v>1640</v>
      </c>
      <c r="D1677" s="30" t="s">
        <v>1641</v>
      </c>
      <c r="E1677" s="75">
        <v>57</v>
      </c>
      <c r="F1677" s="30" t="s">
        <v>70</v>
      </c>
      <c r="G1677" s="30" t="s">
        <v>71</v>
      </c>
      <c r="H1677" s="75">
        <v>2</v>
      </c>
    </row>
    <row r="1678" spans="1:8">
      <c r="A1678" s="43">
        <v>930</v>
      </c>
      <c r="B1678" s="74">
        <v>46262</v>
      </c>
      <c r="C1678" s="30" t="s">
        <v>1642</v>
      </c>
      <c r="D1678" s="30" t="s">
        <v>1643</v>
      </c>
      <c r="E1678" s="75">
        <v>53</v>
      </c>
      <c r="F1678" s="30" t="s">
        <v>53</v>
      </c>
      <c r="G1678" s="30" t="s">
        <v>54</v>
      </c>
      <c r="H1678" s="75">
        <v>1</v>
      </c>
    </row>
    <row r="1679" spans="1:8">
      <c r="A1679" s="43">
        <v>930</v>
      </c>
      <c r="B1679" s="74">
        <v>46262</v>
      </c>
      <c r="C1679" s="30" t="s">
        <v>1646</v>
      </c>
      <c r="D1679" s="30" t="s">
        <v>1647</v>
      </c>
      <c r="E1679" s="75">
        <v>89</v>
      </c>
      <c r="F1679" s="30" t="s">
        <v>53</v>
      </c>
      <c r="G1679" s="30" t="s">
        <v>54</v>
      </c>
      <c r="H1679" s="75">
        <v>1</v>
      </c>
    </row>
    <row r="1680" spans="1:8">
      <c r="A1680" s="43">
        <v>930</v>
      </c>
      <c r="B1680" s="74">
        <v>46262</v>
      </c>
      <c r="C1680" s="30" t="s">
        <v>1648</v>
      </c>
      <c r="D1680" s="30" t="s">
        <v>1649</v>
      </c>
      <c r="E1680" s="75">
        <v>122</v>
      </c>
      <c r="F1680" s="30" t="s">
        <v>53</v>
      </c>
      <c r="G1680" s="30" t="s">
        <v>54</v>
      </c>
      <c r="H1680" s="75">
        <v>1</v>
      </c>
    </row>
    <row r="1681" spans="1:8">
      <c r="A1681" s="43">
        <v>930</v>
      </c>
      <c r="B1681" s="74">
        <v>46262</v>
      </c>
      <c r="C1681" s="30" t="s">
        <v>1650</v>
      </c>
      <c r="D1681" s="30" t="s">
        <v>1651</v>
      </c>
      <c r="E1681" s="75">
        <v>31</v>
      </c>
      <c r="F1681" s="30" t="s">
        <v>70</v>
      </c>
      <c r="G1681" s="30" t="s">
        <v>71</v>
      </c>
      <c r="H1681" s="75">
        <v>2</v>
      </c>
    </row>
    <row r="1682" spans="1:8">
      <c r="A1682" s="43">
        <v>930</v>
      </c>
      <c r="B1682" s="74">
        <v>46262</v>
      </c>
      <c r="C1682" s="30" t="s">
        <v>1654</v>
      </c>
      <c r="D1682" s="30" t="s">
        <v>1655</v>
      </c>
      <c r="E1682" s="75">
        <v>91</v>
      </c>
      <c r="F1682" s="30" t="s">
        <v>53</v>
      </c>
      <c r="G1682" s="30" t="s">
        <v>54</v>
      </c>
      <c r="H1682" s="75">
        <v>1</v>
      </c>
    </row>
    <row r="1683" spans="1:8">
      <c r="A1683" s="43">
        <v>930</v>
      </c>
      <c r="B1683" s="74">
        <v>46262</v>
      </c>
      <c r="C1683" s="30" t="s">
        <v>1660</v>
      </c>
      <c r="D1683" s="30" t="s">
        <v>1661</v>
      </c>
      <c r="E1683" s="75">
        <v>101</v>
      </c>
      <c r="F1683" s="30" t="s">
        <v>53</v>
      </c>
      <c r="G1683" s="30" t="s">
        <v>54</v>
      </c>
      <c r="H1683" s="75">
        <v>1</v>
      </c>
    </row>
    <row r="1684" spans="1:8">
      <c r="A1684" s="43">
        <v>930</v>
      </c>
      <c r="B1684" s="74">
        <v>46262</v>
      </c>
      <c r="C1684" s="30" t="s">
        <v>1662</v>
      </c>
      <c r="D1684" s="30" t="s">
        <v>1663</v>
      </c>
      <c r="E1684" s="75">
        <v>57</v>
      </c>
      <c r="F1684" s="30" t="s">
        <v>53</v>
      </c>
      <c r="G1684" s="30" t="s">
        <v>54</v>
      </c>
      <c r="H1684" s="75">
        <v>1</v>
      </c>
    </row>
    <row r="1685" spans="1:8">
      <c r="A1685" s="43">
        <v>930</v>
      </c>
      <c r="B1685" s="74">
        <v>46262</v>
      </c>
      <c r="C1685" s="30" t="s">
        <v>1664</v>
      </c>
      <c r="D1685" s="30" t="s">
        <v>1665</v>
      </c>
      <c r="E1685" s="75">
        <v>108</v>
      </c>
      <c r="F1685" s="30" t="s">
        <v>53</v>
      </c>
      <c r="G1685" s="30" t="s">
        <v>54</v>
      </c>
      <c r="H1685" s="75">
        <v>1</v>
      </c>
    </row>
    <row r="1686" spans="1:8">
      <c r="A1686" s="43">
        <v>930</v>
      </c>
      <c r="B1686" s="74">
        <v>46262</v>
      </c>
      <c r="C1686" s="30" t="s">
        <v>1666</v>
      </c>
      <c r="D1686" s="30" t="s">
        <v>1667</v>
      </c>
      <c r="E1686" s="75">
        <v>71</v>
      </c>
      <c r="F1686" s="30" t="s">
        <v>53</v>
      </c>
      <c r="G1686" s="30" t="s">
        <v>54</v>
      </c>
      <c r="H1686" s="75">
        <v>1</v>
      </c>
    </row>
    <row r="1687" spans="1:8">
      <c r="A1687" s="43">
        <v>930</v>
      </c>
      <c r="B1687" s="74">
        <v>46262</v>
      </c>
      <c r="C1687" s="30" t="s">
        <v>1670</v>
      </c>
      <c r="D1687" s="30" t="s">
        <v>1671</v>
      </c>
      <c r="E1687" s="75">
        <v>25</v>
      </c>
      <c r="F1687" s="30" t="s">
        <v>53</v>
      </c>
      <c r="G1687" s="30" t="s">
        <v>54</v>
      </c>
      <c r="H1687" s="75">
        <v>1</v>
      </c>
    </row>
    <row r="1688" spans="1:8">
      <c r="A1688" s="43">
        <v>930</v>
      </c>
      <c r="B1688" s="74">
        <v>46262</v>
      </c>
      <c r="C1688" s="30" t="s">
        <v>1672</v>
      </c>
      <c r="D1688" s="30" t="s">
        <v>1673</v>
      </c>
      <c r="E1688" s="75">
        <v>73</v>
      </c>
      <c r="F1688" s="30" t="s">
        <v>53</v>
      </c>
      <c r="G1688" s="30" t="s">
        <v>54</v>
      </c>
      <c r="H1688" s="75">
        <v>1</v>
      </c>
    </row>
    <row r="1689" spans="1:8">
      <c r="A1689" s="43">
        <v>930</v>
      </c>
      <c r="B1689" s="74">
        <v>46262</v>
      </c>
      <c r="C1689" s="30" t="s">
        <v>4988</v>
      </c>
      <c r="D1689" s="30" t="s">
        <v>4989</v>
      </c>
      <c r="E1689" s="75">
        <v>428</v>
      </c>
      <c r="F1689" s="30" t="s">
        <v>80</v>
      </c>
      <c r="G1689" s="30" t="s">
        <v>81</v>
      </c>
      <c r="H1689" s="75">
        <v>1</v>
      </c>
    </row>
    <row r="1690" spans="1:8">
      <c r="A1690" s="43">
        <v>930</v>
      </c>
      <c r="B1690" s="74">
        <v>46262</v>
      </c>
      <c r="C1690" s="30" t="s">
        <v>1674</v>
      </c>
      <c r="D1690" s="30" t="s">
        <v>1675</v>
      </c>
      <c r="E1690" s="75">
        <v>82</v>
      </c>
      <c r="F1690" s="30" t="s">
        <v>53</v>
      </c>
      <c r="G1690" s="30" t="s">
        <v>54</v>
      </c>
      <c r="H1690" s="75">
        <v>1</v>
      </c>
    </row>
    <row r="1691" spans="1:8">
      <c r="A1691" s="43">
        <v>930</v>
      </c>
      <c r="B1691" s="74">
        <v>46262</v>
      </c>
      <c r="C1691" s="30" t="s">
        <v>1676</v>
      </c>
      <c r="D1691" s="30" t="s">
        <v>1677</v>
      </c>
      <c r="E1691" s="75">
        <v>95</v>
      </c>
      <c r="F1691" s="30" t="s">
        <v>53</v>
      </c>
      <c r="G1691" s="30" t="s">
        <v>54</v>
      </c>
      <c r="H1691" s="75">
        <v>1</v>
      </c>
    </row>
    <row r="1692" spans="1:8">
      <c r="A1692" s="43">
        <v>930</v>
      </c>
      <c r="B1692" s="74">
        <v>46262</v>
      </c>
      <c r="C1692" s="30" t="s">
        <v>1678</v>
      </c>
      <c r="D1692" s="30" t="s">
        <v>1679</v>
      </c>
      <c r="E1692" s="75">
        <v>72</v>
      </c>
      <c r="F1692" s="30" t="s">
        <v>76</v>
      </c>
      <c r="G1692" s="30" t="s">
        <v>77</v>
      </c>
      <c r="H1692" s="75">
        <v>1</v>
      </c>
    </row>
    <row r="1693" spans="1:8">
      <c r="A1693" s="43">
        <v>930</v>
      </c>
      <c r="B1693" s="74">
        <v>46262</v>
      </c>
      <c r="C1693" s="30" t="s">
        <v>4984</v>
      </c>
      <c r="D1693" s="30" t="s">
        <v>4985</v>
      </c>
      <c r="E1693" s="75">
        <v>26</v>
      </c>
      <c r="F1693" s="30" t="s">
        <v>80</v>
      </c>
      <c r="G1693" s="30" t="s">
        <v>81</v>
      </c>
      <c r="H1693" s="75">
        <v>1</v>
      </c>
    </row>
    <row r="1694" spans="1:8">
      <c r="A1694" s="43">
        <v>930</v>
      </c>
      <c r="B1694" s="74">
        <v>46262</v>
      </c>
      <c r="C1694" s="30" t="s">
        <v>1682</v>
      </c>
      <c r="D1694" s="30" t="s">
        <v>1683</v>
      </c>
      <c r="E1694" s="75">
        <v>12</v>
      </c>
      <c r="F1694" s="30" t="s">
        <v>53</v>
      </c>
      <c r="G1694" s="30" t="s">
        <v>54</v>
      </c>
      <c r="H1694" s="75">
        <v>1</v>
      </c>
    </row>
    <row r="1695" spans="1:8">
      <c r="A1695" s="43">
        <v>930</v>
      </c>
      <c r="B1695" s="74">
        <v>46262</v>
      </c>
      <c r="C1695" s="30" t="s">
        <v>1686</v>
      </c>
      <c r="D1695" s="30" t="s">
        <v>1687</v>
      </c>
      <c r="E1695" s="75">
        <v>26</v>
      </c>
      <c r="F1695" s="30" t="s">
        <v>53</v>
      </c>
      <c r="G1695" s="30" t="s">
        <v>54</v>
      </c>
      <c r="H1695" s="75">
        <v>1</v>
      </c>
    </row>
    <row r="1696" spans="1:8">
      <c r="A1696" s="43">
        <v>930</v>
      </c>
      <c r="B1696" s="74">
        <v>46262</v>
      </c>
      <c r="C1696" s="30" t="s">
        <v>1790</v>
      </c>
      <c r="D1696" s="30" t="s">
        <v>1791</v>
      </c>
      <c r="E1696" s="75">
        <v>19</v>
      </c>
      <c r="F1696" s="30" t="s">
        <v>76</v>
      </c>
      <c r="G1696" s="30" t="s">
        <v>77</v>
      </c>
      <c r="H1696" s="75">
        <v>1</v>
      </c>
    </row>
    <row r="1697" spans="1:8">
      <c r="A1697" s="43">
        <v>930</v>
      </c>
      <c r="B1697" s="74">
        <v>46262</v>
      </c>
      <c r="C1697" s="30" t="s">
        <v>4986</v>
      </c>
      <c r="D1697" s="30" t="s">
        <v>4987</v>
      </c>
      <c r="E1697" s="75">
        <v>130</v>
      </c>
      <c r="F1697" s="30" t="s">
        <v>53</v>
      </c>
      <c r="G1697" s="30" t="s">
        <v>54</v>
      </c>
      <c r="H1697" s="75">
        <v>1</v>
      </c>
    </row>
    <row r="1698" spans="1:8">
      <c r="A1698" s="43">
        <v>930</v>
      </c>
      <c r="B1698" s="74">
        <v>46262</v>
      </c>
      <c r="C1698" s="30" t="s">
        <v>1794</v>
      </c>
      <c r="D1698" s="30" t="s">
        <v>1795</v>
      </c>
      <c r="E1698" s="75">
        <v>67</v>
      </c>
      <c r="F1698" s="30" t="s">
        <v>53</v>
      </c>
      <c r="G1698" s="30" t="s">
        <v>54</v>
      </c>
      <c r="H1698" s="75">
        <v>1</v>
      </c>
    </row>
    <row r="1699" spans="1:8">
      <c r="A1699" s="43">
        <v>930</v>
      </c>
      <c r="B1699" s="74">
        <v>46262</v>
      </c>
      <c r="C1699" s="30" t="s">
        <v>1688</v>
      </c>
      <c r="D1699" s="30" t="s">
        <v>1689</v>
      </c>
      <c r="E1699" s="75">
        <v>75</v>
      </c>
      <c r="F1699" s="30" t="s">
        <v>80</v>
      </c>
      <c r="G1699" s="30" t="s">
        <v>81</v>
      </c>
      <c r="H1699" s="75">
        <v>1</v>
      </c>
    </row>
    <row r="1700" spans="1:8">
      <c r="A1700" s="43">
        <v>930</v>
      </c>
      <c r="B1700" s="74">
        <v>46262</v>
      </c>
      <c r="C1700" s="30" t="s">
        <v>1690</v>
      </c>
      <c r="D1700" s="30" t="s">
        <v>1691</v>
      </c>
      <c r="E1700" s="75">
        <v>111</v>
      </c>
      <c r="F1700" s="30" t="s">
        <v>80</v>
      </c>
      <c r="G1700" s="30" t="s">
        <v>81</v>
      </c>
      <c r="H1700" s="75">
        <v>1</v>
      </c>
    </row>
    <row r="1701" spans="1:8">
      <c r="A1701" s="43">
        <v>930</v>
      </c>
      <c r="B1701" s="74">
        <v>46262</v>
      </c>
      <c r="C1701" s="30" t="s">
        <v>1694</v>
      </c>
      <c r="D1701" s="30" t="s">
        <v>1695</v>
      </c>
      <c r="E1701" s="75">
        <v>72</v>
      </c>
      <c r="F1701" s="30" t="s">
        <v>70</v>
      </c>
      <c r="G1701" s="30" t="s">
        <v>71</v>
      </c>
      <c r="H1701" s="75">
        <v>2</v>
      </c>
    </row>
    <row r="1702" spans="1:8">
      <c r="A1702" s="43">
        <v>930</v>
      </c>
      <c r="B1702" s="74">
        <v>46262</v>
      </c>
      <c r="C1702" s="30" t="s">
        <v>1696</v>
      </c>
      <c r="D1702" s="30" t="s">
        <v>1697</v>
      </c>
      <c r="E1702" s="75">
        <v>135</v>
      </c>
      <c r="F1702" s="30" t="s">
        <v>80</v>
      </c>
      <c r="G1702" s="30" t="s">
        <v>81</v>
      </c>
      <c r="H1702" s="75">
        <v>1</v>
      </c>
    </row>
    <row r="1703" spans="1:8">
      <c r="A1703" s="43">
        <v>930</v>
      </c>
      <c r="B1703" s="74">
        <v>46262</v>
      </c>
      <c r="C1703" s="30" t="s">
        <v>1702</v>
      </c>
      <c r="D1703" s="30" t="s">
        <v>1703</v>
      </c>
      <c r="E1703" s="75">
        <v>124</v>
      </c>
      <c r="F1703" s="30" t="s">
        <v>70</v>
      </c>
      <c r="G1703" s="30" t="s">
        <v>71</v>
      </c>
      <c r="H1703" s="75">
        <v>2</v>
      </c>
    </row>
    <row r="1704" spans="1:8">
      <c r="A1704" s="43">
        <v>930</v>
      </c>
      <c r="B1704" s="74">
        <v>46261</v>
      </c>
      <c r="C1704" s="30" t="s">
        <v>3919</v>
      </c>
      <c r="D1704" s="30" t="s">
        <v>3920</v>
      </c>
      <c r="E1704" s="75">
        <v>119</v>
      </c>
      <c r="F1704" s="30" t="s">
        <v>53</v>
      </c>
      <c r="G1704" s="30" t="s">
        <v>54</v>
      </c>
      <c r="H1704" s="75">
        <v>1</v>
      </c>
    </row>
    <row r="1705" spans="1:8">
      <c r="A1705" s="43">
        <v>930</v>
      </c>
      <c r="B1705" s="74">
        <v>46261</v>
      </c>
      <c r="C1705" s="30" t="s">
        <v>3923</v>
      </c>
      <c r="D1705" s="30" t="s">
        <v>3924</v>
      </c>
      <c r="E1705" s="75">
        <v>99</v>
      </c>
      <c r="F1705" s="30" t="s">
        <v>53</v>
      </c>
      <c r="G1705" s="30" t="s">
        <v>54</v>
      </c>
      <c r="H1705" s="75">
        <v>1</v>
      </c>
    </row>
    <row r="1706" spans="1:8">
      <c r="A1706" s="43">
        <v>930</v>
      </c>
      <c r="B1706" s="74">
        <v>46261</v>
      </c>
      <c r="C1706" s="30" t="s">
        <v>4137</v>
      </c>
      <c r="D1706" s="30" t="s">
        <v>4138</v>
      </c>
      <c r="E1706" s="75">
        <v>63</v>
      </c>
      <c r="F1706" s="30" t="s">
        <v>70</v>
      </c>
      <c r="G1706" s="30" t="s">
        <v>71</v>
      </c>
      <c r="H1706" s="75">
        <v>2</v>
      </c>
    </row>
    <row r="1707" spans="1:8">
      <c r="A1707" s="43">
        <v>930</v>
      </c>
      <c r="B1707" s="74">
        <v>46261</v>
      </c>
      <c r="C1707" s="30" t="s">
        <v>4147</v>
      </c>
      <c r="D1707" s="30" t="s">
        <v>4148</v>
      </c>
      <c r="E1707" s="75">
        <v>50</v>
      </c>
      <c r="F1707" s="30" t="s">
        <v>68</v>
      </c>
      <c r="G1707" s="30" t="s">
        <v>69</v>
      </c>
      <c r="H1707" s="75">
        <v>1</v>
      </c>
    </row>
    <row r="1708" spans="1:8">
      <c r="A1708" s="43">
        <v>930</v>
      </c>
      <c r="B1708" s="74">
        <v>46261</v>
      </c>
      <c r="C1708" s="30" t="s">
        <v>4153</v>
      </c>
      <c r="D1708" s="30" t="s">
        <v>4154</v>
      </c>
      <c r="E1708" s="75">
        <v>34</v>
      </c>
      <c r="F1708" s="30" t="s">
        <v>68</v>
      </c>
      <c r="G1708" s="30" t="s">
        <v>69</v>
      </c>
      <c r="H1708" s="75">
        <v>1</v>
      </c>
    </row>
    <row r="1709" spans="1:8">
      <c r="A1709" s="43">
        <v>930</v>
      </c>
      <c r="B1709" s="74">
        <v>46261</v>
      </c>
      <c r="C1709" s="30" t="s">
        <v>4185</v>
      </c>
      <c r="D1709" s="30" t="s">
        <v>4186</v>
      </c>
      <c r="E1709" s="75">
        <v>112</v>
      </c>
      <c r="F1709" s="30" t="s">
        <v>53</v>
      </c>
      <c r="G1709" s="30" t="s">
        <v>54</v>
      </c>
      <c r="H1709" s="75">
        <v>1</v>
      </c>
    </row>
    <row r="1710" spans="1:8">
      <c r="A1710" s="43">
        <v>930</v>
      </c>
      <c r="B1710" s="74">
        <v>46261</v>
      </c>
      <c r="C1710" s="30" t="s">
        <v>1350</v>
      </c>
      <c r="D1710" s="30" t="s">
        <v>1351</v>
      </c>
      <c r="E1710" s="75">
        <v>88</v>
      </c>
      <c r="F1710" s="30" t="s">
        <v>80</v>
      </c>
      <c r="G1710" s="30" t="s">
        <v>81</v>
      </c>
      <c r="H1710" s="75">
        <v>1</v>
      </c>
    </row>
    <row r="1711" spans="1:8">
      <c r="A1711" s="43">
        <v>930</v>
      </c>
      <c r="B1711" s="74">
        <v>46261</v>
      </c>
      <c r="C1711" s="30" t="s">
        <v>1352</v>
      </c>
      <c r="D1711" s="30" t="s">
        <v>1353</v>
      </c>
      <c r="E1711" s="75">
        <v>37</v>
      </c>
      <c r="F1711" s="30" t="s">
        <v>70</v>
      </c>
      <c r="G1711" s="30" t="s">
        <v>71</v>
      </c>
      <c r="H1711" s="75">
        <v>2</v>
      </c>
    </row>
    <row r="1712" spans="1:8">
      <c r="A1712" s="43">
        <v>930</v>
      </c>
      <c r="B1712" s="74">
        <v>46261</v>
      </c>
      <c r="C1712" s="30" t="s">
        <v>1354</v>
      </c>
      <c r="D1712" s="30" t="s">
        <v>1355</v>
      </c>
      <c r="E1712" s="75">
        <v>19</v>
      </c>
      <c r="F1712" s="30" t="s">
        <v>70</v>
      </c>
      <c r="G1712" s="30" t="s">
        <v>71</v>
      </c>
      <c r="H1712" s="75">
        <v>2</v>
      </c>
    </row>
    <row r="1713" spans="1:8">
      <c r="A1713" s="43">
        <v>930</v>
      </c>
      <c r="B1713" s="74">
        <v>46261</v>
      </c>
      <c r="C1713" s="30" t="s">
        <v>1358</v>
      </c>
      <c r="D1713" s="30" t="s">
        <v>1359</v>
      </c>
      <c r="E1713" s="75">
        <v>90</v>
      </c>
      <c r="F1713" s="30" t="s">
        <v>68</v>
      </c>
      <c r="G1713" s="30" t="s">
        <v>69</v>
      </c>
      <c r="H1713" s="75">
        <v>1</v>
      </c>
    </row>
    <row r="1714" spans="1:8">
      <c r="A1714" s="43">
        <v>930</v>
      </c>
      <c r="B1714" s="74">
        <v>46261</v>
      </c>
      <c r="C1714" s="30" t="s">
        <v>1360</v>
      </c>
      <c r="D1714" s="30" t="s">
        <v>1361</v>
      </c>
      <c r="E1714" s="75">
        <v>4</v>
      </c>
      <c r="F1714" s="30" t="s">
        <v>68</v>
      </c>
      <c r="G1714" s="30" t="s">
        <v>69</v>
      </c>
      <c r="H1714" s="75">
        <v>1</v>
      </c>
    </row>
    <row r="1715" spans="1:8">
      <c r="A1715" s="43">
        <v>930</v>
      </c>
      <c r="B1715" s="74">
        <v>46261</v>
      </c>
      <c r="C1715" s="30" t="s">
        <v>1362</v>
      </c>
      <c r="D1715" s="30" t="s">
        <v>1363</v>
      </c>
      <c r="E1715" s="75">
        <v>53</v>
      </c>
      <c r="F1715" s="30" t="s">
        <v>53</v>
      </c>
      <c r="G1715" s="30" t="s">
        <v>54</v>
      </c>
      <c r="H1715" s="75">
        <v>1</v>
      </c>
    </row>
    <row r="1716" spans="1:8">
      <c r="A1716" s="43">
        <v>930</v>
      </c>
      <c r="B1716" s="74">
        <v>46261</v>
      </c>
      <c r="C1716" s="30" t="s">
        <v>1364</v>
      </c>
      <c r="D1716" s="30" t="s">
        <v>1365</v>
      </c>
      <c r="E1716" s="75">
        <v>121</v>
      </c>
      <c r="F1716" s="30" t="s">
        <v>80</v>
      </c>
      <c r="G1716" s="30" t="s">
        <v>81</v>
      </c>
      <c r="H1716" s="75">
        <v>1</v>
      </c>
    </row>
    <row r="1717" spans="1:8">
      <c r="A1717" s="43">
        <v>930</v>
      </c>
      <c r="B1717" s="74">
        <v>46261</v>
      </c>
      <c r="C1717" s="30" t="s">
        <v>1366</v>
      </c>
      <c r="D1717" s="30" t="s">
        <v>1367</v>
      </c>
      <c r="E1717" s="75">
        <v>81</v>
      </c>
      <c r="F1717" s="30" t="s">
        <v>68</v>
      </c>
      <c r="G1717" s="30" t="s">
        <v>69</v>
      </c>
      <c r="H1717" s="75">
        <v>1</v>
      </c>
    </row>
    <row r="1718" spans="1:8">
      <c r="A1718" s="43">
        <v>930</v>
      </c>
      <c r="B1718" s="74">
        <v>46261</v>
      </c>
      <c r="C1718" s="30" t="s">
        <v>1380</v>
      </c>
      <c r="D1718" s="30" t="s">
        <v>1381</v>
      </c>
      <c r="E1718" s="75">
        <v>39</v>
      </c>
      <c r="F1718" s="30" t="s">
        <v>53</v>
      </c>
      <c r="G1718" s="30" t="s">
        <v>54</v>
      </c>
      <c r="H1718" s="75">
        <v>1</v>
      </c>
    </row>
    <row r="1719" spans="1:8">
      <c r="A1719" s="43">
        <v>930</v>
      </c>
      <c r="B1719" s="74">
        <v>46261</v>
      </c>
      <c r="C1719" s="30" t="s">
        <v>1382</v>
      </c>
      <c r="D1719" s="30" t="s">
        <v>1383</v>
      </c>
      <c r="E1719" s="75">
        <v>101</v>
      </c>
      <c r="F1719" s="30" t="s">
        <v>80</v>
      </c>
      <c r="G1719" s="30" t="s">
        <v>81</v>
      </c>
      <c r="H1719" s="75">
        <v>1</v>
      </c>
    </row>
    <row r="1720" spans="1:8">
      <c r="A1720" s="43">
        <v>930</v>
      </c>
      <c r="B1720" s="74">
        <v>46261</v>
      </c>
      <c r="C1720" s="30" t="s">
        <v>1384</v>
      </c>
      <c r="D1720" s="30" t="s">
        <v>1385</v>
      </c>
      <c r="E1720" s="75">
        <v>32</v>
      </c>
      <c r="F1720" s="30" t="s">
        <v>70</v>
      </c>
      <c r="G1720" s="30" t="s">
        <v>71</v>
      </c>
      <c r="H1720" s="75">
        <v>2</v>
      </c>
    </row>
    <row r="1721" spans="1:8">
      <c r="A1721" s="43">
        <v>930</v>
      </c>
      <c r="B1721" s="74">
        <v>46261</v>
      </c>
      <c r="C1721" s="30" t="s">
        <v>1386</v>
      </c>
      <c r="D1721" s="30" t="s">
        <v>1387</v>
      </c>
      <c r="E1721" s="75">
        <v>72</v>
      </c>
      <c r="F1721" s="30" t="s">
        <v>70</v>
      </c>
      <c r="G1721" s="30" t="s">
        <v>71</v>
      </c>
      <c r="H1721" s="75">
        <v>2</v>
      </c>
    </row>
    <row r="1722" spans="1:8">
      <c r="A1722" s="43">
        <v>930</v>
      </c>
      <c r="B1722" s="74">
        <v>46261</v>
      </c>
      <c r="C1722" s="30" t="s">
        <v>1388</v>
      </c>
      <c r="D1722" s="30" t="s">
        <v>1389</v>
      </c>
      <c r="E1722" s="75">
        <v>81</v>
      </c>
      <c r="F1722" s="30" t="s">
        <v>68</v>
      </c>
      <c r="G1722" s="30" t="s">
        <v>69</v>
      </c>
      <c r="H1722" s="75">
        <v>1</v>
      </c>
    </row>
    <row r="1723" spans="1:8">
      <c r="A1723" s="43">
        <v>930</v>
      </c>
      <c r="B1723" s="74">
        <v>46261</v>
      </c>
      <c r="C1723" s="30" t="s">
        <v>1390</v>
      </c>
      <c r="D1723" s="30" t="s">
        <v>1391</v>
      </c>
      <c r="E1723" s="75">
        <v>140</v>
      </c>
      <c r="F1723" s="30" t="s">
        <v>68</v>
      </c>
      <c r="G1723" s="30" t="s">
        <v>69</v>
      </c>
      <c r="H1723" s="75">
        <v>1</v>
      </c>
    </row>
    <row r="1724" spans="1:8">
      <c r="A1724" s="43">
        <v>930</v>
      </c>
      <c r="B1724" s="74">
        <v>46261</v>
      </c>
      <c r="C1724" s="30" t="s">
        <v>1392</v>
      </c>
      <c r="D1724" s="30" t="s">
        <v>1393</v>
      </c>
      <c r="E1724" s="75">
        <v>317</v>
      </c>
      <c r="F1724" s="30" t="s">
        <v>80</v>
      </c>
      <c r="G1724" s="30" t="s">
        <v>81</v>
      </c>
      <c r="H1724" s="75">
        <v>1</v>
      </c>
    </row>
    <row r="1725" spans="1:8">
      <c r="A1725" s="43">
        <v>930</v>
      </c>
      <c r="B1725" s="74">
        <v>46261</v>
      </c>
      <c r="C1725" s="30" t="s">
        <v>1394</v>
      </c>
      <c r="D1725" s="30" t="s">
        <v>1395</v>
      </c>
      <c r="E1725" s="75">
        <v>71</v>
      </c>
      <c r="F1725" s="30" t="s">
        <v>70</v>
      </c>
      <c r="G1725" s="30" t="s">
        <v>71</v>
      </c>
      <c r="H1725" s="75">
        <v>2</v>
      </c>
    </row>
    <row r="1726" spans="1:8">
      <c r="A1726" s="43">
        <v>930</v>
      </c>
      <c r="B1726" s="74">
        <v>46261</v>
      </c>
      <c r="C1726" s="30" t="s">
        <v>1396</v>
      </c>
      <c r="D1726" s="30" t="s">
        <v>1397</v>
      </c>
      <c r="E1726" s="75">
        <v>57</v>
      </c>
      <c r="F1726" s="30" t="s">
        <v>76</v>
      </c>
      <c r="G1726" s="30" t="s">
        <v>77</v>
      </c>
      <c r="H1726" s="75">
        <v>1</v>
      </c>
    </row>
    <row r="1727" spans="1:8">
      <c r="A1727" s="43">
        <v>930</v>
      </c>
      <c r="B1727" s="74">
        <v>46261</v>
      </c>
      <c r="C1727" s="30" t="s">
        <v>1400</v>
      </c>
      <c r="D1727" s="30" t="s">
        <v>1401</v>
      </c>
      <c r="E1727" s="75">
        <v>84</v>
      </c>
      <c r="F1727" s="30" t="s">
        <v>70</v>
      </c>
      <c r="G1727" s="30" t="s">
        <v>71</v>
      </c>
      <c r="H1727" s="75">
        <v>2</v>
      </c>
    </row>
    <row r="1728" spans="1:8">
      <c r="A1728" s="43">
        <v>930</v>
      </c>
      <c r="B1728" s="74">
        <v>46261</v>
      </c>
      <c r="C1728" s="30" t="s">
        <v>1402</v>
      </c>
      <c r="D1728" s="30" t="s">
        <v>1403</v>
      </c>
      <c r="E1728" s="75">
        <v>51</v>
      </c>
      <c r="F1728" s="30" t="s">
        <v>70</v>
      </c>
      <c r="G1728" s="30" t="s">
        <v>71</v>
      </c>
      <c r="H1728" s="75">
        <v>2</v>
      </c>
    </row>
    <row r="1729" spans="1:8">
      <c r="A1729" s="43">
        <v>930</v>
      </c>
      <c r="B1729" s="74">
        <v>46261</v>
      </c>
      <c r="C1729" s="30" t="s">
        <v>1408</v>
      </c>
      <c r="D1729" s="30" t="s">
        <v>1409</v>
      </c>
      <c r="E1729" s="75">
        <v>7</v>
      </c>
      <c r="F1729" s="30" t="s">
        <v>68</v>
      </c>
      <c r="G1729" s="30" t="s">
        <v>69</v>
      </c>
      <c r="H1729" s="75">
        <v>1</v>
      </c>
    </row>
    <row r="1730" spans="1:8">
      <c r="A1730" s="43">
        <v>930</v>
      </c>
      <c r="B1730" s="74">
        <v>46261</v>
      </c>
      <c r="C1730" s="30" t="s">
        <v>1412</v>
      </c>
      <c r="D1730" s="30" t="s">
        <v>1413</v>
      </c>
      <c r="E1730" s="75">
        <v>27</v>
      </c>
      <c r="F1730" s="30" t="s">
        <v>68</v>
      </c>
      <c r="G1730" s="30" t="s">
        <v>69</v>
      </c>
      <c r="H1730" s="75">
        <v>1</v>
      </c>
    </row>
    <row r="1731" spans="1:8">
      <c r="A1731" s="43">
        <v>930</v>
      </c>
      <c r="B1731" s="74">
        <v>46261</v>
      </c>
      <c r="C1731" s="30" t="s">
        <v>1414</v>
      </c>
      <c r="D1731" s="30" t="s">
        <v>1415</v>
      </c>
      <c r="E1731" s="75">
        <v>25</v>
      </c>
      <c r="F1731" s="30" t="s">
        <v>53</v>
      </c>
      <c r="G1731" s="30" t="s">
        <v>54</v>
      </c>
      <c r="H1731" s="75">
        <v>1</v>
      </c>
    </row>
    <row r="1732" spans="1:8">
      <c r="A1732" s="43">
        <v>930</v>
      </c>
      <c r="B1732" s="74">
        <v>46261</v>
      </c>
      <c r="C1732" s="30" t="s">
        <v>1416</v>
      </c>
      <c r="D1732" s="30" t="s">
        <v>1417</v>
      </c>
      <c r="E1732" s="75">
        <v>25</v>
      </c>
      <c r="F1732" s="30" t="s">
        <v>70</v>
      </c>
      <c r="G1732" s="30" t="s">
        <v>71</v>
      </c>
      <c r="H1732" s="75">
        <v>2</v>
      </c>
    </row>
    <row r="1733" spans="1:8">
      <c r="A1733" s="43">
        <v>930</v>
      </c>
      <c r="B1733" s="74">
        <v>46261</v>
      </c>
      <c r="C1733" s="30" t="s">
        <v>1422</v>
      </c>
      <c r="D1733" s="30" t="s">
        <v>1423</v>
      </c>
      <c r="E1733" s="75">
        <v>87</v>
      </c>
      <c r="F1733" s="30" t="s">
        <v>70</v>
      </c>
      <c r="G1733" s="30" t="s">
        <v>71</v>
      </c>
      <c r="H1733" s="75">
        <v>2</v>
      </c>
    </row>
    <row r="1734" spans="1:8">
      <c r="A1734" s="43">
        <v>930</v>
      </c>
      <c r="B1734" s="74">
        <v>46261</v>
      </c>
      <c r="C1734" s="30" t="s">
        <v>1424</v>
      </c>
      <c r="D1734" s="30" t="s">
        <v>1425</v>
      </c>
      <c r="E1734" s="75">
        <v>172</v>
      </c>
      <c r="F1734" s="30" t="s">
        <v>80</v>
      </c>
      <c r="G1734" s="30" t="s">
        <v>81</v>
      </c>
      <c r="H1734" s="75">
        <v>1</v>
      </c>
    </row>
    <row r="1735" spans="1:8">
      <c r="A1735" s="43">
        <v>930</v>
      </c>
      <c r="B1735" s="74">
        <v>46261</v>
      </c>
      <c r="C1735" s="30" t="s">
        <v>1428</v>
      </c>
      <c r="D1735" s="30" t="s">
        <v>1429</v>
      </c>
      <c r="E1735" s="75">
        <v>131</v>
      </c>
      <c r="F1735" s="30" t="s">
        <v>80</v>
      </c>
      <c r="G1735" s="30" t="s">
        <v>81</v>
      </c>
      <c r="H1735" s="75">
        <v>1</v>
      </c>
    </row>
    <row r="1736" spans="1:8">
      <c r="A1736" s="43">
        <v>930</v>
      </c>
      <c r="B1736" s="74">
        <v>46261</v>
      </c>
      <c r="C1736" s="30" t="s">
        <v>1432</v>
      </c>
      <c r="D1736" s="30" t="s">
        <v>1433</v>
      </c>
      <c r="E1736" s="75">
        <v>50</v>
      </c>
      <c r="F1736" s="30" t="s">
        <v>63</v>
      </c>
      <c r="G1736" s="30" t="s">
        <v>64</v>
      </c>
      <c r="H1736" s="75">
        <v>2</v>
      </c>
    </row>
    <row r="1737" spans="1:8">
      <c r="A1737" s="43">
        <v>930</v>
      </c>
      <c r="B1737" s="74">
        <v>46261</v>
      </c>
      <c r="C1737" s="30" t="s">
        <v>1434</v>
      </c>
      <c r="D1737" s="30" t="s">
        <v>1435</v>
      </c>
      <c r="E1737" s="75">
        <v>13</v>
      </c>
      <c r="F1737" s="30" t="s">
        <v>53</v>
      </c>
      <c r="G1737" s="30" t="s">
        <v>54</v>
      </c>
      <c r="H1737" s="75">
        <v>1</v>
      </c>
    </row>
    <row r="1738" spans="1:8">
      <c r="A1738" s="43">
        <v>930</v>
      </c>
      <c r="B1738" s="74">
        <v>46261</v>
      </c>
      <c r="C1738" s="30" t="s">
        <v>1438</v>
      </c>
      <c r="D1738" s="30" t="s">
        <v>1439</v>
      </c>
      <c r="E1738" s="75">
        <v>102</v>
      </c>
      <c r="F1738" s="30" t="s">
        <v>70</v>
      </c>
      <c r="G1738" s="30" t="s">
        <v>71</v>
      </c>
      <c r="H1738" s="75">
        <v>2</v>
      </c>
    </row>
    <row r="1739" spans="1:8">
      <c r="A1739" s="43">
        <v>930</v>
      </c>
      <c r="B1739" s="74">
        <v>46261</v>
      </c>
      <c r="C1739" s="30" t="s">
        <v>1440</v>
      </c>
      <c r="D1739" s="30" t="s">
        <v>1441</v>
      </c>
      <c r="E1739" s="75">
        <v>141</v>
      </c>
      <c r="F1739" s="30" t="s">
        <v>70</v>
      </c>
      <c r="G1739" s="30" t="s">
        <v>71</v>
      </c>
      <c r="H1739" s="75">
        <v>2</v>
      </c>
    </row>
    <row r="1740" spans="1:8">
      <c r="A1740" s="43">
        <v>930</v>
      </c>
      <c r="B1740" s="74">
        <v>46261</v>
      </c>
      <c r="C1740" s="30" t="s">
        <v>1444</v>
      </c>
      <c r="D1740" s="30" t="s">
        <v>1445</v>
      </c>
      <c r="E1740" s="75">
        <v>89</v>
      </c>
      <c r="F1740" s="30" t="s">
        <v>70</v>
      </c>
      <c r="G1740" s="30" t="s">
        <v>71</v>
      </c>
      <c r="H1740" s="75">
        <v>2</v>
      </c>
    </row>
    <row r="1741" spans="1:8">
      <c r="A1741" s="43">
        <v>930</v>
      </c>
      <c r="B1741" s="74">
        <v>46261</v>
      </c>
      <c r="C1741" s="30" t="s">
        <v>1448</v>
      </c>
      <c r="D1741" s="30" t="s">
        <v>1449</v>
      </c>
      <c r="E1741" s="75">
        <v>31</v>
      </c>
      <c r="F1741" s="30" t="s">
        <v>68</v>
      </c>
      <c r="G1741" s="30" t="s">
        <v>69</v>
      </c>
      <c r="H1741" s="75">
        <v>1</v>
      </c>
    </row>
    <row r="1742" spans="1:8">
      <c r="A1742" s="43">
        <v>930</v>
      </c>
      <c r="B1742" s="74">
        <v>46261</v>
      </c>
      <c r="C1742" s="30" t="s">
        <v>1450</v>
      </c>
      <c r="D1742" s="30" t="s">
        <v>1451</v>
      </c>
      <c r="E1742" s="75">
        <v>86</v>
      </c>
      <c r="F1742" s="30" t="s">
        <v>53</v>
      </c>
      <c r="G1742" s="30" t="s">
        <v>54</v>
      </c>
      <c r="H1742" s="75">
        <v>1</v>
      </c>
    </row>
    <row r="1743" spans="1:8">
      <c r="A1743" s="43">
        <v>930</v>
      </c>
      <c r="B1743" s="74">
        <v>46261</v>
      </c>
      <c r="C1743" s="30" t="s">
        <v>1452</v>
      </c>
      <c r="D1743" s="30" t="s">
        <v>1453</v>
      </c>
      <c r="E1743" s="75">
        <v>33</v>
      </c>
      <c r="F1743" s="30" t="s">
        <v>70</v>
      </c>
      <c r="G1743" s="30" t="s">
        <v>71</v>
      </c>
      <c r="H1743" s="75">
        <v>2</v>
      </c>
    </row>
    <row r="1744" spans="1:8">
      <c r="A1744" s="43">
        <v>930</v>
      </c>
      <c r="B1744" s="74">
        <v>46261</v>
      </c>
      <c r="C1744" s="30" t="s">
        <v>1454</v>
      </c>
      <c r="D1744" s="30" t="s">
        <v>1455</v>
      </c>
      <c r="E1744" s="75">
        <v>49</v>
      </c>
      <c r="F1744" s="30" t="s">
        <v>70</v>
      </c>
      <c r="G1744" s="30" t="s">
        <v>71</v>
      </c>
      <c r="H1744" s="75">
        <v>2</v>
      </c>
    </row>
    <row r="1745" spans="1:8">
      <c r="A1745" s="43">
        <v>930</v>
      </c>
      <c r="B1745" s="74">
        <v>46261</v>
      </c>
      <c r="C1745" s="30" t="s">
        <v>1458</v>
      </c>
      <c r="D1745" s="30" t="s">
        <v>1459</v>
      </c>
      <c r="E1745" s="75">
        <v>301</v>
      </c>
      <c r="F1745" s="30" t="s">
        <v>80</v>
      </c>
      <c r="G1745" s="30" t="s">
        <v>81</v>
      </c>
      <c r="H1745" s="75">
        <v>1</v>
      </c>
    </row>
    <row r="1746" spans="1:8">
      <c r="A1746" s="43">
        <v>930</v>
      </c>
      <c r="B1746" s="74">
        <v>46261</v>
      </c>
      <c r="C1746" s="30" t="s">
        <v>1464</v>
      </c>
      <c r="D1746" s="30" t="s">
        <v>1465</v>
      </c>
      <c r="E1746" s="75">
        <v>46</v>
      </c>
      <c r="F1746" s="30" t="s">
        <v>70</v>
      </c>
      <c r="G1746" s="30" t="s">
        <v>71</v>
      </c>
      <c r="H1746" s="75">
        <v>2</v>
      </c>
    </row>
    <row r="1747" spans="1:8">
      <c r="A1747" s="43">
        <v>930</v>
      </c>
      <c r="B1747" s="74">
        <v>46261</v>
      </c>
      <c r="C1747" s="30" t="s">
        <v>1466</v>
      </c>
      <c r="D1747" s="30" t="s">
        <v>1467</v>
      </c>
      <c r="E1747" s="75">
        <v>18</v>
      </c>
      <c r="F1747" s="30" t="s">
        <v>53</v>
      </c>
      <c r="G1747" s="30" t="s">
        <v>54</v>
      </c>
      <c r="H1747" s="75">
        <v>1</v>
      </c>
    </row>
    <row r="1748" spans="1:8">
      <c r="A1748" s="43">
        <v>930</v>
      </c>
      <c r="B1748" s="74">
        <v>46261</v>
      </c>
      <c r="C1748" s="30" t="s">
        <v>1470</v>
      </c>
      <c r="D1748" s="30" t="s">
        <v>1471</v>
      </c>
      <c r="E1748" s="75">
        <v>64</v>
      </c>
      <c r="F1748" s="30" t="s">
        <v>70</v>
      </c>
      <c r="G1748" s="30" t="s">
        <v>71</v>
      </c>
      <c r="H1748" s="75">
        <v>2</v>
      </c>
    </row>
    <row r="1749" spans="1:8">
      <c r="A1749" s="43">
        <v>930</v>
      </c>
      <c r="B1749" s="74">
        <v>46261</v>
      </c>
      <c r="C1749" s="30" t="s">
        <v>1472</v>
      </c>
      <c r="D1749" s="30" t="s">
        <v>1473</v>
      </c>
      <c r="E1749" s="75">
        <v>63</v>
      </c>
      <c r="F1749" s="30" t="s">
        <v>53</v>
      </c>
      <c r="G1749" s="30" t="s">
        <v>54</v>
      </c>
      <c r="H1749" s="75">
        <v>1</v>
      </c>
    </row>
    <row r="1750" spans="1:8">
      <c r="A1750" s="43">
        <v>930</v>
      </c>
      <c r="B1750" s="74">
        <v>46261</v>
      </c>
      <c r="C1750" s="30" t="s">
        <v>1476</v>
      </c>
      <c r="D1750" s="30" t="s">
        <v>1477</v>
      </c>
      <c r="E1750" s="75">
        <v>329</v>
      </c>
      <c r="F1750" s="30" t="s">
        <v>80</v>
      </c>
      <c r="G1750" s="30" t="s">
        <v>81</v>
      </c>
      <c r="H1750" s="75">
        <v>1</v>
      </c>
    </row>
    <row r="1751" spans="1:8">
      <c r="A1751" s="43">
        <v>930</v>
      </c>
      <c r="B1751" s="74">
        <v>46261</v>
      </c>
      <c r="C1751" s="30" t="s">
        <v>1478</v>
      </c>
      <c r="D1751" s="30" t="s">
        <v>1479</v>
      </c>
      <c r="E1751" s="75">
        <v>14</v>
      </c>
      <c r="F1751" s="30" t="s">
        <v>53</v>
      </c>
      <c r="G1751" s="30" t="s">
        <v>54</v>
      </c>
      <c r="H1751" s="75">
        <v>1</v>
      </c>
    </row>
    <row r="1752" spans="1:8">
      <c r="A1752" s="43">
        <v>930</v>
      </c>
      <c r="B1752" s="74">
        <v>46261</v>
      </c>
      <c r="C1752" s="30" t="s">
        <v>1480</v>
      </c>
      <c r="D1752" s="30" t="s">
        <v>1481</v>
      </c>
      <c r="E1752" s="75">
        <v>67</v>
      </c>
      <c r="F1752" s="30" t="s">
        <v>76</v>
      </c>
      <c r="G1752" s="30" t="s">
        <v>77</v>
      </c>
      <c r="H1752" s="75">
        <v>1</v>
      </c>
    </row>
    <row r="1753" spans="1:8">
      <c r="A1753" s="43">
        <v>930</v>
      </c>
      <c r="B1753" s="74">
        <v>46261</v>
      </c>
      <c r="C1753" s="30" t="s">
        <v>1482</v>
      </c>
      <c r="D1753" s="30" t="s">
        <v>1483</v>
      </c>
      <c r="E1753" s="75">
        <v>25</v>
      </c>
      <c r="F1753" s="30" t="s">
        <v>70</v>
      </c>
      <c r="G1753" s="30" t="s">
        <v>71</v>
      </c>
      <c r="H1753" s="75">
        <v>2</v>
      </c>
    </row>
    <row r="1754" spans="1:8">
      <c r="A1754" s="43">
        <v>930</v>
      </c>
      <c r="B1754" s="74">
        <v>46261</v>
      </c>
      <c r="C1754" s="30" t="s">
        <v>1762</v>
      </c>
      <c r="D1754" s="30" t="s">
        <v>1763</v>
      </c>
      <c r="E1754" s="75">
        <v>17</v>
      </c>
      <c r="F1754" s="30" t="s">
        <v>53</v>
      </c>
      <c r="G1754" s="30" t="s">
        <v>54</v>
      </c>
      <c r="H1754" s="75">
        <v>1</v>
      </c>
    </row>
    <row r="1755" spans="1:8">
      <c r="A1755" s="43">
        <v>930</v>
      </c>
      <c r="B1755" s="74">
        <v>46261</v>
      </c>
      <c r="C1755" s="30" t="s">
        <v>1768</v>
      </c>
      <c r="D1755" s="30" t="s">
        <v>1769</v>
      </c>
      <c r="E1755" s="75">
        <v>77</v>
      </c>
      <c r="F1755" s="30" t="s">
        <v>53</v>
      </c>
      <c r="G1755" s="30" t="s">
        <v>54</v>
      </c>
      <c r="H1755" s="75">
        <v>1</v>
      </c>
    </row>
    <row r="1756" spans="1:8">
      <c r="A1756" s="43">
        <v>930</v>
      </c>
      <c r="B1756" s="74">
        <v>46261</v>
      </c>
      <c r="C1756" s="30" t="s">
        <v>1490</v>
      </c>
      <c r="D1756" s="30" t="s">
        <v>1491</v>
      </c>
      <c r="E1756" s="75">
        <v>82</v>
      </c>
      <c r="F1756" s="30" t="s">
        <v>80</v>
      </c>
      <c r="G1756" s="30" t="s">
        <v>81</v>
      </c>
      <c r="H1756" s="75">
        <v>1</v>
      </c>
    </row>
    <row r="1757" spans="1:8">
      <c r="A1757" s="43">
        <v>930</v>
      </c>
      <c r="B1757" s="74">
        <v>46261</v>
      </c>
      <c r="C1757" s="30" t="s">
        <v>1496</v>
      </c>
      <c r="D1757" s="30" t="s">
        <v>1497</v>
      </c>
      <c r="E1757" s="75">
        <v>31</v>
      </c>
      <c r="F1757" s="30" t="s">
        <v>53</v>
      </c>
      <c r="G1757" s="30" t="s">
        <v>54</v>
      </c>
      <c r="H1757" s="75">
        <v>1</v>
      </c>
    </row>
    <row r="1758" spans="1:8">
      <c r="A1758" s="43">
        <v>930</v>
      </c>
      <c r="B1758" s="74">
        <v>46261</v>
      </c>
      <c r="C1758" s="30" t="s">
        <v>1506</v>
      </c>
      <c r="D1758" s="30" t="s">
        <v>1507</v>
      </c>
      <c r="E1758" s="75">
        <v>90</v>
      </c>
      <c r="F1758" s="30" t="s">
        <v>53</v>
      </c>
      <c r="G1758" s="30" t="s">
        <v>54</v>
      </c>
      <c r="H1758" s="75">
        <v>1</v>
      </c>
    </row>
    <row r="1759" spans="1:8">
      <c r="A1759" s="43">
        <v>930</v>
      </c>
      <c r="B1759" s="74">
        <v>46261</v>
      </c>
      <c r="C1759" s="30" t="s">
        <v>1508</v>
      </c>
      <c r="D1759" s="30" t="s">
        <v>1509</v>
      </c>
      <c r="E1759" s="75">
        <v>39</v>
      </c>
      <c r="F1759" s="30" t="s">
        <v>70</v>
      </c>
      <c r="G1759" s="30" t="s">
        <v>71</v>
      </c>
      <c r="H1759" s="75">
        <v>2</v>
      </c>
    </row>
    <row r="1760" spans="1:8">
      <c r="A1760" s="43">
        <v>930</v>
      </c>
      <c r="B1760" s="74">
        <v>46261</v>
      </c>
      <c r="C1760" s="30" t="s">
        <v>1510</v>
      </c>
      <c r="D1760" s="30" t="s">
        <v>1511</v>
      </c>
      <c r="E1760" s="75">
        <v>41</v>
      </c>
      <c r="F1760" s="30" t="s">
        <v>70</v>
      </c>
      <c r="G1760" s="30" t="s">
        <v>71</v>
      </c>
      <c r="H1760" s="75">
        <v>2</v>
      </c>
    </row>
    <row r="1761" spans="1:8">
      <c r="A1761" s="43">
        <v>930</v>
      </c>
      <c r="B1761" s="74">
        <v>46261</v>
      </c>
      <c r="C1761" s="30" t="s">
        <v>1514</v>
      </c>
      <c r="D1761" s="30" t="s">
        <v>1515</v>
      </c>
      <c r="E1761" s="75">
        <v>14</v>
      </c>
      <c r="F1761" s="30" t="s">
        <v>68</v>
      </c>
      <c r="G1761" s="30" t="s">
        <v>69</v>
      </c>
      <c r="H1761" s="75">
        <v>1</v>
      </c>
    </row>
    <row r="1762" spans="1:8">
      <c r="A1762" s="43">
        <v>930</v>
      </c>
      <c r="B1762" s="74">
        <v>46261</v>
      </c>
      <c r="C1762" s="30" t="s">
        <v>1524</v>
      </c>
      <c r="D1762" s="30" t="s">
        <v>1525</v>
      </c>
      <c r="E1762" s="75">
        <v>80</v>
      </c>
      <c r="F1762" s="30" t="s">
        <v>70</v>
      </c>
      <c r="G1762" s="30" t="s">
        <v>71</v>
      </c>
      <c r="H1762" s="75">
        <v>2</v>
      </c>
    </row>
    <row r="1763" spans="1:8">
      <c r="A1763" s="43">
        <v>930</v>
      </c>
      <c r="B1763" s="74">
        <v>46261</v>
      </c>
      <c r="C1763" s="30" t="s">
        <v>1526</v>
      </c>
      <c r="D1763" s="30" t="s">
        <v>1527</v>
      </c>
      <c r="E1763" s="75">
        <v>138</v>
      </c>
      <c r="F1763" s="30" t="s">
        <v>53</v>
      </c>
      <c r="G1763" s="30" t="s">
        <v>54</v>
      </c>
      <c r="H1763" s="75">
        <v>1</v>
      </c>
    </row>
    <row r="1764" spans="1:8">
      <c r="A1764" s="43">
        <v>930</v>
      </c>
      <c r="B1764" s="74">
        <v>46261</v>
      </c>
      <c r="C1764" s="30" t="s">
        <v>1534</v>
      </c>
      <c r="D1764" s="30" t="s">
        <v>1535</v>
      </c>
      <c r="E1764" s="75">
        <v>25</v>
      </c>
      <c r="F1764" s="30" t="s">
        <v>68</v>
      </c>
      <c r="G1764" s="30" t="s">
        <v>69</v>
      </c>
      <c r="H1764" s="75">
        <v>1</v>
      </c>
    </row>
    <row r="1765" spans="1:8">
      <c r="A1765" s="43">
        <v>930</v>
      </c>
      <c r="B1765" s="74">
        <v>46261</v>
      </c>
      <c r="C1765" s="30" t="s">
        <v>1770</v>
      </c>
      <c r="D1765" s="30" t="s">
        <v>1771</v>
      </c>
      <c r="E1765" s="75">
        <v>43</v>
      </c>
      <c r="F1765" s="30" t="s">
        <v>53</v>
      </c>
      <c r="G1765" s="30" t="s">
        <v>54</v>
      </c>
      <c r="H1765" s="75">
        <v>1</v>
      </c>
    </row>
    <row r="1766" spans="1:8">
      <c r="A1766" s="43">
        <v>930</v>
      </c>
      <c r="B1766" s="74">
        <v>46261</v>
      </c>
      <c r="C1766" s="30" t="s">
        <v>1540</v>
      </c>
      <c r="D1766" s="30" t="s">
        <v>1541</v>
      </c>
      <c r="E1766" s="75">
        <v>220</v>
      </c>
      <c r="F1766" s="30" t="s">
        <v>70</v>
      </c>
      <c r="G1766" s="30" t="s">
        <v>71</v>
      </c>
      <c r="H1766" s="75">
        <v>2</v>
      </c>
    </row>
    <row r="1767" spans="1:8">
      <c r="A1767" s="43">
        <v>930</v>
      </c>
      <c r="B1767" s="74">
        <v>46261</v>
      </c>
      <c r="C1767" s="30" t="s">
        <v>1546</v>
      </c>
      <c r="D1767" s="30" t="s">
        <v>1547</v>
      </c>
      <c r="E1767" s="75">
        <v>139</v>
      </c>
      <c r="F1767" s="30" t="s">
        <v>53</v>
      </c>
      <c r="G1767" s="30" t="s">
        <v>54</v>
      </c>
      <c r="H1767" s="75">
        <v>1</v>
      </c>
    </row>
    <row r="1768" spans="1:8">
      <c r="A1768" s="43">
        <v>930</v>
      </c>
      <c r="B1768" s="74">
        <v>46261</v>
      </c>
      <c r="C1768" s="30" t="s">
        <v>1548</v>
      </c>
      <c r="D1768" s="30" t="s">
        <v>1549</v>
      </c>
      <c r="E1768" s="75">
        <v>47</v>
      </c>
      <c r="F1768" s="30" t="s">
        <v>70</v>
      </c>
      <c r="G1768" s="30" t="s">
        <v>71</v>
      </c>
      <c r="H1768" s="75">
        <v>2</v>
      </c>
    </row>
    <row r="1769" spans="1:8">
      <c r="A1769" s="43">
        <v>930</v>
      </c>
      <c r="B1769" s="74">
        <v>46261</v>
      </c>
      <c r="C1769" s="30" t="s">
        <v>1550</v>
      </c>
      <c r="D1769" s="30" t="s">
        <v>1551</v>
      </c>
      <c r="E1769" s="75">
        <v>62</v>
      </c>
      <c r="F1769" s="30" t="s">
        <v>53</v>
      </c>
      <c r="G1769" s="30" t="s">
        <v>54</v>
      </c>
      <c r="H1769" s="75">
        <v>1</v>
      </c>
    </row>
    <row r="1770" spans="1:8">
      <c r="A1770" s="43">
        <v>930</v>
      </c>
      <c r="B1770" s="74">
        <v>46261</v>
      </c>
      <c r="C1770" s="30" t="s">
        <v>1552</v>
      </c>
      <c r="D1770" s="30" t="s">
        <v>1553</v>
      </c>
      <c r="E1770" s="75">
        <v>18</v>
      </c>
      <c r="F1770" s="30" t="s">
        <v>68</v>
      </c>
      <c r="G1770" s="30" t="s">
        <v>69</v>
      </c>
      <c r="H1770" s="75">
        <v>1</v>
      </c>
    </row>
    <row r="1771" spans="1:8">
      <c r="A1771" s="43">
        <v>930</v>
      </c>
      <c r="B1771" s="74">
        <v>46261</v>
      </c>
      <c r="C1771" s="30" t="s">
        <v>1554</v>
      </c>
      <c r="D1771" s="30" t="s">
        <v>1555</v>
      </c>
      <c r="E1771" s="75">
        <v>220</v>
      </c>
      <c r="F1771" s="30" t="s">
        <v>80</v>
      </c>
      <c r="G1771" s="30" t="s">
        <v>81</v>
      </c>
      <c r="H1771" s="75">
        <v>1</v>
      </c>
    </row>
    <row r="1772" spans="1:8">
      <c r="A1772" s="43">
        <v>930</v>
      </c>
      <c r="B1772" s="74">
        <v>46261</v>
      </c>
      <c r="C1772" s="30" t="s">
        <v>1572</v>
      </c>
      <c r="D1772" s="30" t="s">
        <v>1573</v>
      </c>
      <c r="E1772" s="75">
        <v>29</v>
      </c>
      <c r="F1772" s="30" t="s">
        <v>53</v>
      </c>
      <c r="G1772" s="30" t="s">
        <v>54</v>
      </c>
      <c r="H1772" s="75">
        <v>1</v>
      </c>
    </row>
    <row r="1773" spans="1:8">
      <c r="A1773" s="43">
        <v>930</v>
      </c>
      <c r="B1773" s="74">
        <v>46261</v>
      </c>
      <c r="C1773" s="30" t="s">
        <v>1574</v>
      </c>
      <c r="D1773" s="30" t="s">
        <v>1575</v>
      </c>
      <c r="E1773" s="75">
        <v>21</v>
      </c>
      <c r="F1773" s="30" t="s">
        <v>68</v>
      </c>
      <c r="G1773" s="30" t="s">
        <v>69</v>
      </c>
      <c r="H1773" s="75">
        <v>1</v>
      </c>
    </row>
    <row r="1774" spans="1:8">
      <c r="A1774" s="43">
        <v>930</v>
      </c>
      <c r="B1774" s="74">
        <v>46261</v>
      </c>
      <c r="C1774" s="30" t="s">
        <v>1576</v>
      </c>
      <c r="D1774" s="30" t="s">
        <v>1577</v>
      </c>
      <c r="E1774" s="75">
        <v>13</v>
      </c>
      <c r="F1774" s="30" t="s">
        <v>53</v>
      </c>
      <c r="G1774" s="30" t="s">
        <v>54</v>
      </c>
      <c r="H1774" s="75">
        <v>1</v>
      </c>
    </row>
    <row r="1775" spans="1:8">
      <c r="A1775" s="43">
        <v>930</v>
      </c>
      <c r="B1775" s="74">
        <v>46261</v>
      </c>
      <c r="C1775" s="30" t="s">
        <v>1578</v>
      </c>
      <c r="D1775" s="30" t="s">
        <v>1579</v>
      </c>
      <c r="E1775" s="75">
        <v>9</v>
      </c>
      <c r="F1775" s="30" t="s">
        <v>76</v>
      </c>
      <c r="G1775" s="30" t="s">
        <v>77</v>
      </c>
      <c r="H1775" s="75">
        <v>1</v>
      </c>
    </row>
    <row r="1776" spans="1:8">
      <c r="A1776" s="43">
        <v>930</v>
      </c>
      <c r="B1776" s="74">
        <v>46261</v>
      </c>
      <c r="C1776" s="30" t="s">
        <v>1580</v>
      </c>
      <c r="D1776" s="30" t="s">
        <v>1581</v>
      </c>
      <c r="E1776" s="75">
        <v>107</v>
      </c>
      <c r="F1776" s="30" t="s">
        <v>76</v>
      </c>
      <c r="G1776" s="30" t="s">
        <v>77</v>
      </c>
      <c r="H1776" s="75">
        <v>1</v>
      </c>
    </row>
    <row r="1777" spans="1:8">
      <c r="A1777" s="43">
        <v>930</v>
      </c>
      <c r="B1777" s="74">
        <v>46261</v>
      </c>
      <c r="C1777" s="30" t="s">
        <v>1584</v>
      </c>
      <c r="D1777" s="30" t="s">
        <v>1585</v>
      </c>
      <c r="E1777" s="75">
        <v>109</v>
      </c>
      <c r="F1777" s="30" t="s">
        <v>53</v>
      </c>
      <c r="G1777" s="30" t="s">
        <v>54</v>
      </c>
      <c r="H1777" s="75">
        <v>1</v>
      </c>
    </row>
    <row r="1778" spans="1:8">
      <c r="A1778" s="43">
        <v>930</v>
      </c>
      <c r="B1778" s="74">
        <v>46261</v>
      </c>
      <c r="C1778" s="30" t="s">
        <v>1588</v>
      </c>
      <c r="D1778" s="30" t="s">
        <v>1589</v>
      </c>
      <c r="E1778" s="75">
        <v>87</v>
      </c>
      <c r="F1778" s="30" t="s">
        <v>53</v>
      </c>
      <c r="G1778" s="30" t="s">
        <v>54</v>
      </c>
      <c r="H1778" s="75">
        <v>1</v>
      </c>
    </row>
    <row r="1779" spans="1:8">
      <c r="A1779" s="43">
        <v>930</v>
      </c>
      <c r="B1779" s="74">
        <v>46261</v>
      </c>
      <c r="C1779" s="30" t="s">
        <v>1590</v>
      </c>
      <c r="D1779" s="30" t="s">
        <v>1591</v>
      </c>
      <c r="E1779" s="75">
        <v>79</v>
      </c>
      <c r="F1779" s="30" t="s">
        <v>53</v>
      </c>
      <c r="G1779" s="30" t="s">
        <v>54</v>
      </c>
      <c r="H1779" s="75">
        <v>1</v>
      </c>
    </row>
    <row r="1780" spans="1:8">
      <c r="A1780" s="43">
        <v>930</v>
      </c>
      <c r="B1780" s="74">
        <v>46261</v>
      </c>
      <c r="C1780" s="30" t="s">
        <v>1596</v>
      </c>
      <c r="D1780" s="30" t="s">
        <v>1597</v>
      </c>
      <c r="E1780" s="75">
        <v>25</v>
      </c>
      <c r="F1780" s="30" t="s">
        <v>68</v>
      </c>
      <c r="G1780" s="30" t="s">
        <v>69</v>
      </c>
      <c r="H1780" s="75">
        <v>1</v>
      </c>
    </row>
    <row r="1781" spans="1:8">
      <c r="A1781" s="43">
        <v>930</v>
      </c>
      <c r="B1781" s="74">
        <v>46261</v>
      </c>
      <c r="C1781" s="30" t="s">
        <v>1778</v>
      </c>
      <c r="D1781" s="30" t="s">
        <v>1779</v>
      </c>
      <c r="E1781" s="75">
        <v>15</v>
      </c>
      <c r="F1781" s="30" t="s">
        <v>53</v>
      </c>
      <c r="G1781" s="30" t="s">
        <v>54</v>
      </c>
      <c r="H1781" s="75">
        <v>1</v>
      </c>
    </row>
    <row r="1782" spans="1:8">
      <c r="A1782" s="43">
        <v>930</v>
      </c>
      <c r="B1782" s="74">
        <v>46261</v>
      </c>
      <c r="C1782" s="30" t="s">
        <v>1780</v>
      </c>
      <c r="D1782" s="30" t="s">
        <v>1781</v>
      </c>
      <c r="E1782" s="75">
        <v>47</v>
      </c>
      <c r="F1782" s="30" t="s">
        <v>80</v>
      </c>
      <c r="G1782" s="30" t="s">
        <v>81</v>
      </c>
      <c r="H1782" s="75">
        <v>1</v>
      </c>
    </row>
    <row r="1783" spans="1:8">
      <c r="A1783" s="43">
        <v>930</v>
      </c>
      <c r="B1783" s="74">
        <v>46261</v>
      </c>
      <c r="C1783" s="30" t="s">
        <v>1602</v>
      </c>
      <c r="D1783" s="30" t="s">
        <v>1603</v>
      </c>
      <c r="E1783" s="75">
        <v>39</v>
      </c>
      <c r="F1783" s="30" t="s">
        <v>53</v>
      </c>
      <c r="G1783" s="30" t="s">
        <v>54</v>
      </c>
      <c r="H1783" s="75">
        <v>1</v>
      </c>
    </row>
    <row r="1784" spans="1:8">
      <c r="A1784" s="43">
        <v>930</v>
      </c>
      <c r="B1784" s="74">
        <v>46261</v>
      </c>
      <c r="C1784" s="30" t="s">
        <v>1606</v>
      </c>
      <c r="D1784" s="30" t="s">
        <v>1607</v>
      </c>
      <c r="E1784" s="75">
        <v>87</v>
      </c>
      <c r="F1784" s="30" t="s">
        <v>53</v>
      </c>
      <c r="G1784" s="30" t="s">
        <v>54</v>
      </c>
      <c r="H1784" s="75">
        <v>1</v>
      </c>
    </row>
    <row r="1785" spans="1:8">
      <c r="A1785" s="43">
        <v>930</v>
      </c>
      <c r="B1785" s="74">
        <v>46261</v>
      </c>
      <c r="C1785" s="30" t="s">
        <v>1608</v>
      </c>
      <c r="D1785" s="30" t="s">
        <v>1609</v>
      </c>
      <c r="E1785" s="75">
        <v>40</v>
      </c>
      <c r="F1785" s="30" t="s">
        <v>53</v>
      </c>
      <c r="G1785" s="30" t="s">
        <v>54</v>
      </c>
      <c r="H1785" s="75">
        <v>1</v>
      </c>
    </row>
    <row r="1786" spans="1:8">
      <c r="A1786" s="43">
        <v>930</v>
      </c>
      <c r="B1786" s="74">
        <v>46261</v>
      </c>
      <c r="C1786" s="30" t="s">
        <v>1610</v>
      </c>
      <c r="D1786" s="30" t="s">
        <v>1611</v>
      </c>
      <c r="E1786" s="75">
        <v>72</v>
      </c>
      <c r="F1786" s="30" t="s">
        <v>53</v>
      </c>
      <c r="G1786" s="30" t="s">
        <v>54</v>
      </c>
      <c r="H1786" s="75">
        <v>1</v>
      </c>
    </row>
    <row r="1787" spans="1:8">
      <c r="A1787" s="43">
        <v>930</v>
      </c>
      <c r="B1787" s="74">
        <v>46261</v>
      </c>
      <c r="C1787" s="30" t="s">
        <v>1612</v>
      </c>
      <c r="D1787" s="30" t="s">
        <v>1613</v>
      </c>
      <c r="E1787" s="75">
        <v>124</v>
      </c>
      <c r="F1787" s="30" t="s">
        <v>76</v>
      </c>
      <c r="G1787" s="30" t="s">
        <v>77</v>
      </c>
      <c r="H1787" s="75">
        <v>1</v>
      </c>
    </row>
    <row r="1788" spans="1:8">
      <c r="A1788" s="43">
        <v>930</v>
      </c>
      <c r="B1788" s="74">
        <v>46261</v>
      </c>
      <c r="C1788" s="30" t="s">
        <v>1614</v>
      </c>
      <c r="D1788" s="30" t="s">
        <v>1615</v>
      </c>
      <c r="E1788" s="75">
        <v>22</v>
      </c>
      <c r="F1788" s="30" t="s">
        <v>53</v>
      </c>
      <c r="G1788" s="30" t="s">
        <v>54</v>
      </c>
      <c r="H1788" s="75">
        <v>1</v>
      </c>
    </row>
    <row r="1789" spans="1:8">
      <c r="A1789" s="43">
        <v>930</v>
      </c>
      <c r="B1789" s="74">
        <v>46261</v>
      </c>
      <c r="C1789" s="30" t="s">
        <v>1616</v>
      </c>
      <c r="D1789" s="30" t="s">
        <v>1617</v>
      </c>
      <c r="E1789" s="75">
        <v>130</v>
      </c>
      <c r="F1789" s="30" t="s">
        <v>53</v>
      </c>
      <c r="G1789" s="30" t="s">
        <v>54</v>
      </c>
      <c r="H1789" s="75">
        <v>1</v>
      </c>
    </row>
    <row r="1790" spans="1:8">
      <c r="A1790" s="43">
        <v>930</v>
      </c>
      <c r="B1790" s="74">
        <v>46261</v>
      </c>
      <c r="C1790" s="30" t="s">
        <v>1618</v>
      </c>
      <c r="D1790" s="30" t="s">
        <v>1619</v>
      </c>
      <c r="E1790" s="75">
        <v>3</v>
      </c>
      <c r="F1790" s="30" t="s">
        <v>76</v>
      </c>
      <c r="G1790" s="30" t="s">
        <v>77</v>
      </c>
      <c r="H1790" s="75">
        <v>1</v>
      </c>
    </row>
    <row r="1791" spans="1:8">
      <c r="A1791" s="43">
        <v>930</v>
      </c>
      <c r="B1791" s="74">
        <v>46261</v>
      </c>
      <c r="C1791" s="30" t="s">
        <v>1620</v>
      </c>
      <c r="D1791" s="30" t="s">
        <v>1621</v>
      </c>
      <c r="E1791" s="75">
        <v>64</v>
      </c>
      <c r="F1791" s="30" t="s">
        <v>53</v>
      </c>
      <c r="G1791" s="30" t="s">
        <v>54</v>
      </c>
      <c r="H1791" s="75">
        <v>1</v>
      </c>
    </row>
    <row r="1792" spans="1:8">
      <c r="A1792" s="43">
        <v>930</v>
      </c>
      <c r="B1792" s="74">
        <v>46261</v>
      </c>
      <c r="C1792" s="30" t="s">
        <v>1624</v>
      </c>
      <c r="D1792" s="30" t="s">
        <v>1625</v>
      </c>
      <c r="E1792" s="75">
        <v>32</v>
      </c>
      <c r="F1792" s="30" t="s">
        <v>53</v>
      </c>
      <c r="G1792" s="30" t="s">
        <v>54</v>
      </c>
      <c r="H1792" s="75">
        <v>1</v>
      </c>
    </row>
    <row r="1793" spans="1:8">
      <c r="A1793" s="43">
        <v>930</v>
      </c>
      <c r="B1793" s="74">
        <v>46261</v>
      </c>
      <c r="C1793" s="30" t="s">
        <v>1626</v>
      </c>
      <c r="D1793" s="30" t="s">
        <v>1627</v>
      </c>
      <c r="E1793" s="75">
        <v>166</v>
      </c>
      <c r="F1793" s="30" t="s">
        <v>53</v>
      </c>
      <c r="G1793" s="30" t="s">
        <v>54</v>
      </c>
      <c r="H1793" s="75">
        <v>1</v>
      </c>
    </row>
    <row r="1794" spans="1:8">
      <c r="A1794" s="43">
        <v>930</v>
      </c>
      <c r="B1794" s="74">
        <v>46261</v>
      </c>
      <c r="C1794" s="30" t="s">
        <v>1630</v>
      </c>
      <c r="D1794" s="30" t="s">
        <v>1631</v>
      </c>
      <c r="E1794" s="75">
        <v>48</v>
      </c>
      <c r="F1794" s="30" t="s">
        <v>68</v>
      </c>
      <c r="G1794" s="30" t="s">
        <v>69</v>
      </c>
      <c r="H1794" s="75">
        <v>1</v>
      </c>
    </row>
    <row r="1795" spans="1:8">
      <c r="A1795" s="43">
        <v>930</v>
      </c>
      <c r="B1795" s="74">
        <v>46261</v>
      </c>
      <c r="C1795" s="30" t="s">
        <v>1632</v>
      </c>
      <c r="D1795" s="30" t="s">
        <v>1633</v>
      </c>
      <c r="E1795" s="75">
        <v>66</v>
      </c>
      <c r="F1795" s="30" t="s">
        <v>53</v>
      </c>
      <c r="G1795" s="30" t="s">
        <v>54</v>
      </c>
      <c r="H1795" s="75">
        <v>1</v>
      </c>
    </row>
    <row r="1796" spans="1:8">
      <c r="A1796" s="43">
        <v>930</v>
      </c>
      <c r="B1796" s="74">
        <v>46261</v>
      </c>
      <c r="C1796" s="30" t="s">
        <v>1784</v>
      </c>
      <c r="D1796" s="30" t="s">
        <v>1785</v>
      </c>
      <c r="E1796" s="75">
        <v>2</v>
      </c>
      <c r="F1796" s="30" t="s">
        <v>53</v>
      </c>
      <c r="G1796" s="30" t="s">
        <v>54</v>
      </c>
      <c r="H1796" s="75">
        <v>1</v>
      </c>
    </row>
    <row r="1797" spans="1:8">
      <c r="A1797" s="43">
        <v>930</v>
      </c>
      <c r="B1797" s="74">
        <v>46261</v>
      </c>
      <c r="C1797" s="30" t="s">
        <v>1640</v>
      </c>
      <c r="D1797" s="30" t="s">
        <v>1641</v>
      </c>
      <c r="E1797" s="75">
        <v>52</v>
      </c>
      <c r="F1797" s="30" t="s">
        <v>68</v>
      </c>
      <c r="G1797" s="30" t="s">
        <v>69</v>
      </c>
      <c r="H1797" s="75">
        <v>1</v>
      </c>
    </row>
    <row r="1798" spans="1:8">
      <c r="A1798" s="43">
        <v>930</v>
      </c>
      <c r="B1798" s="74">
        <v>46261</v>
      </c>
      <c r="C1798" s="30" t="s">
        <v>1642</v>
      </c>
      <c r="D1798" s="30" t="s">
        <v>1643</v>
      </c>
      <c r="E1798" s="75">
        <v>86</v>
      </c>
      <c r="F1798" s="30" t="s">
        <v>53</v>
      </c>
      <c r="G1798" s="30" t="s">
        <v>54</v>
      </c>
      <c r="H1798" s="75">
        <v>1</v>
      </c>
    </row>
    <row r="1799" spans="1:8">
      <c r="A1799" s="43">
        <v>930</v>
      </c>
      <c r="B1799" s="74">
        <v>46261</v>
      </c>
      <c r="C1799" s="30" t="s">
        <v>1644</v>
      </c>
      <c r="D1799" s="30" t="s">
        <v>1645</v>
      </c>
      <c r="E1799" s="75">
        <v>23</v>
      </c>
      <c r="F1799" s="30" t="s">
        <v>70</v>
      </c>
      <c r="G1799" s="30" t="s">
        <v>71</v>
      </c>
      <c r="H1799" s="75">
        <v>2</v>
      </c>
    </row>
    <row r="1800" spans="1:8">
      <c r="A1800" s="43">
        <v>930</v>
      </c>
      <c r="B1800" s="74">
        <v>46261</v>
      </c>
      <c r="C1800" s="30" t="s">
        <v>1646</v>
      </c>
      <c r="D1800" s="30" t="s">
        <v>1647</v>
      </c>
      <c r="E1800" s="75">
        <v>137</v>
      </c>
      <c r="F1800" s="30" t="s">
        <v>53</v>
      </c>
      <c r="G1800" s="30" t="s">
        <v>54</v>
      </c>
      <c r="H1800" s="75">
        <v>1</v>
      </c>
    </row>
    <row r="1801" spans="1:8">
      <c r="A1801" s="43">
        <v>930</v>
      </c>
      <c r="B1801" s="74">
        <v>46261</v>
      </c>
      <c r="C1801" s="30" t="s">
        <v>1648</v>
      </c>
      <c r="D1801" s="30" t="s">
        <v>1649</v>
      </c>
      <c r="E1801" s="75">
        <v>29</v>
      </c>
      <c r="F1801" s="30" t="s">
        <v>53</v>
      </c>
      <c r="G1801" s="30" t="s">
        <v>54</v>
      </c>
      <c r="H1801" s="75">
        <v>1</v>
      </c>
    </row>
    <row r="1802" spans="1:8">
      <c r="A1802" s="43">
        <v>930</v>
      </c>
      <c r="B1802" s="74">
        <v>46261</v>
      </c>
      <c r="C1802" s="30" t="s">
        <v>1650</v>
      </c>
      <c r="D1802" s="30" t="s">
        <v>1651</v>
      </c>
      <c r="E1802" s="75">
        <v>25</v>
      </c>
      <c r="F1802" s="30" t="s">
        <v>70</v>
      </c>
      <c r="G1802" s="30" t="s">
        <v>71</v>
      </c>
      <c r="H1802" s="75">
        <v>2</v>
      </c>
    </row>
    <row r="1803" spans="1:8">
      <c r="A1803" s="43">
        <v>930</v>
      </c>
      <c r="B1803" s="74">
        <v>46261</v>
      </c>
      <c r="C1803" s="30" t="s">
        <v>1652</v>
      </c>
      <c r="D1803" s="30" t="s">
        <v>1653</v>
      </c>
      <c r="E1803" s="75">
        <v>49</v>
      </c>
      <c r="F1803" s="30" t="s">
        <v>80</v>
      </c>
      <c r="G1803" s="30" t="s">
        <v>81</v>
      </c>
      <c r="H1803" s="75">
        <v>1</v>
      </c>
    </row>
    <row r="1804" spans="1:8">
      <c r="A1804" s="43">
        <v>930</v>
      </c>
      <c r="B1804" s="74">
        <v>46261</v>
      </c>
      <c r="C1804" s="30" t="s">
        <v>1654</v>
      </c>
      <c r="D1804" s="30" t="s">
        <v>1655</v>
      </c>
      <c r="E1804" s="75">
        <v>68</v>
      </c>
      <c r="F1804" s="30" t="s">
        <v>53</v>
      </c>
      <c r="G1804" s="30" t="s">
        <v>54</v>
      </c>
      <c r="H1804" s="75">
        <v>1</v>
      </c>
    </row>
    <row r="1805" spans="1:8">
      <c r="A1805" s="43">
        <v>930</v>
      </c>
      <c r="B1805" s="74">
        <v>46261</v>
      </c>
      <c r="C1805" s="30" t="s">
        <v>1660</v>
      </c>
      <c r="D1805" s="30" t="s">
        <v>1661</v>
      </c>
      <c r="E1805" s="75">
        <v>86</v>
      </c>
      <c r="F1805" s="30" t="s">
        <v>53</v>
      </c>
      <c r="G1805" s="30" t="s">
        <v>54</v>
      </c>
      <c r="H1805" s="75">
        <v>1</v>
      </c>
    </row>
    <row r="1806" spans="1:8">
      <c r="A1806" s="43">
        <v>930</v>
      </c>
      <c r="B1806" s="74">
        <v>46261</v>
      </c>
      <c r="C1806" s="30" t="s">
        <v>1662</v>
      </c>
      <c r="D1806" s="30" t="s">
        <v>1663</v>
      </c>
      <c r="E1806" s="75">
        <v>76</v>
      </c>
      <c r="F1806" s="30" t="s">
        <v>53</v>
      </c>
      <c r="G1806" s="30" t="s">
        <v>54</v>
      </c>
      <c r="H1806" s="75">
        <v>1</v>
      </c>
    </row>
    <row r="1807" spans="1:8">
      <c r="A1807" s="43">
        <v>930</v>
      </c>
      <c r="B1807" s="74">
        <v>46261</v>
      </c>
      <c r="C1807" s="30" t="s">
        <v>1664</v>
      </c>
      <c r="D1807" s="30" t="s">
        <v>1665</v>
      </c>
      <c r="E1807" s="75">
        <v>91</v>
      </c>
      <c r="F1807" s="30" t="s">
        <v>53</v>
      </c>
      <c r="G1807" s="30" t="s">
        <v>54</v>
      </c>
      <c r="H1807" s="75">
        <v>1</v>
      </c>
    </row>
    <row r="1808" spans="1:8">
      <c r="A1808" s="43">
        <v>930</v>
      </c>
      <c r="B1808" s="74">
        <v>46261</v>
      </c>
      <c r="C1808" s="30" t="s">
        <v>1666</v>
      </c>
      <c r="D1808" s="30" t="s">
        <v>1667</v>
      </c>
      <c r="E1808" s="75">
        <v>29</v>
      </c>
      <c r="F1808" s="30" t="s">
        <v>53</v>
      </c>
      <c r="G1808" s="30" t="s">
        <v>54</v>
      </c>
      <c r="H1808" s="75">
        <v>1</v>
      </c>
    </row>
    <row r="1809" spans="1:8">
      <c r="A1809" s="43">
        <v>930</v>
      </c>
      <c r="B1809" s="74">
        <v>46261</v>
      </c>
      <c r="C1809" s="30" t="s">
        <v>1670</v>
      </c>
      <c r="D1809" s="30" t="s">
        <v>1671</v>
      </c>
      <c r="E1809" s="75">
        <v>57</v>
      </c>
      <c r="F1809" s="30" t="s">
        <v>53</v>
      </c>
      <c r="G1809" s="30" t="s">
        <v>54</v>
      </c>
      <c r="H1809" s="75">
        <v>1</v>
      </c>
    </row>
    <row r="1810" spans="1:8">
      <c r="A1810" s="43">
        <v>930</v>
      </c>
      <c r="B1810" s="74">
        <v>46261</v>
      </c>
      <c r="C1810" s="30" t="s">
        <v>1672</v>
      </c>
      <c r="D1810" s="30" t="s">
        <v>1673</v>
      </c>
      <c r="E1810" s="75">
        <v>107</v>
      </c>
      <c r="F1810" s="30" t="s">
        <v>53</v>
      </c>
      <c r="G1810" s="30" t="s">
        <v>54</v>
      </c>
      <c r="H1810" s="75">
        <v>1</v>
      </c>
    </row>
    <row r="1811" spans="1:8">
      <c r="A1811" s="43">
        <v>930</v>
      </c>
      <c r="B1811" s="74">
        <v>46261</v>
      </c>
      <c r="C1811" s="30" t="s">
        <v>1788</v>
      </c>
      <c r="D1811" s="30" t="s">
        <v>1789</v>
      </c>
      <c r="E1811" s="75">
        <v>27</v>
      </c>
      <c r="F1811" s="30" t="s">
        <v>53</v>
      </c>
      <c r="G1811" s="30" t="s">
        <v>54</v>
      </c>
      <c r="H1811" s="75">
        <v>1</v>
      </c>
    </row>
    <row r="1812" spans="1:8">
      <c r="A1812" s="43">
        <v>930</v>
      </c>
      <c r="B1812" s="74">
        <v>46261</v>
      </c>
      <c r="C1812" s="30" t="s">
        <v>4988</v>
      </c>
      <c r="D1812" s="30" t="s">
        <v>4989</v>
      </c>
      <c r="E1812" s="75">
        <v>526</v>
      </c>
      <c r="F1812" s="30" t="s">
        <v>80</v>
      </c>
      <c r="G1812" s="30" t="s">
        <v>81</v>
      </c>
      <c r="H1812" s="75">
        <v>1</v>
      </c>
    </row>
    <row r="1813" spans="1:8">
      <c r="A1813" s="43">
        <v>930</v>
      </c>
      <c r="B1813" s="74">
        <v>46261</v>
      </c>
      <c r="C1813" s="30" t="s">
        <v>1674</v>
      </c>
      <c r="D1813" s="30" t="s">
        <v>1675</v>
      </c>
      <c r="E1813" s="75">
        <v>89</v>
      </c>
      <c r="F1813" s="30" t="s">
        <v>53</v>
      </c>
      <c r="G1813" s="30" t="s">
        <v>54</v>
      </c>
      <c r="H1813" s="75">
        <v>1</v>
      </c>
    </row>
    <row r="1814" spans="1:8">
      <c r="A1814" s="43">
        <v>930</v>
      </c>
      <c r="B1814" s="74">
        <v>46261</v>
      </c>
      <c r="C1814" s="30" t="s">
        <v>1676</v>
      </c>
      <c r="D1814" s="30" t="s">
        <v>1677</v>
      </c>
      <c r="E1814" s="75">
        <v>36</v>
      </c>
      <c r="F1814" s="30" t="s">
        <v>53</v>
      </c>
      <c r="G1814" s="30" t="s">
        <v>54</v>
      </c>
      <c r="H1814" s="75">
        <v>1</v>
      </c>
    </row>
    <row r="1815" spans="1:8">
      <c r="A1815" s="43">
        <v>930</v>
      </c>
      <c r="B1815" s="74">
        <v>46261</v>
      </c>
      <c r="C1815" s="30" t="s">
        <v>1678</v>
      </c>
      <c r="D1815" s="30" t="s">
        <v>1679</v>
      </c>
      <c r="E1815" s="75">
        <v>58</v>
      </c>
      <c r="F1815" s="30" t="s">
        <v>76</v>
      </c>
      <c r="G1815" s="30" t="s">
        <v>77</v>
      </c>
      <c r="H1815" s="75">
        <v>1</v>
      </c>
    </row>
    <row r="1816" spans="1:8">
      <c r="A1816" s="43">
        <v>930</v>
      </c>
      <c r="B1816" s="74">
        <v>46261</v>
      </c>
      <c r="C1816" s="30" t="s">
        <v>1682</v>
      </c>
      <c r="D1816" s="30" t="s">
        <v>1683</v>
      </c>
      <c r="E1816" s="75">
        <v>19</v>
      </c>
      <c r="F1816" s="30" t="s">
        <v>53</v>
      </c>
      <c r="G1816" s="30" t="s">
        <v>54</v>
      </c>
      <c r="H1816" s="75">
        <v>1</v>
      </c>
    </row>
    <row r="1817" spans="1:8">
      <c r="A1817" s="43">
        <v>930</v>
      </c>
      <c r="B1817" s="74">
        <v>46261</v>
      </c>
      <c r="C1817" s="30" t="s">
        <v>1686</v>
      </c>
      <c r="D1817" s="30" t="s">
        <v>1687</v>
      </c>
      <c r="E1817" s="75">
        <v>56</v>
      </c>
      <c r="F1817" s="30" t="s">
        <v>53</v>
      </c>
      <c r="G1817" s="30" t="s">
        <v>54</v>
      </c>
      <c r="H1817" s="75">
        <v>1</v>
      </c>
    </row>
    <row r="1818" spans="1:8">
      <c r="A1818" s="43">
        <v>930</v>
      </c>
      <c r="B1818" s="74">
        <v>46261</v>
      </c>
      <c r="C1818" s="30" t="s">
        <v>4986</v>
      </c>
      <c r="D1818" s="30" t="s">
        <v>4987</v>
      </c>
      <c r="E1818" s="75">
        <v>146</v>
      </c>
      <c r="F1818" s="30" t="s">
        <v>53</v>
      </c>
      <c r="G1818" s="30" t="s">
        <v>54</v>
      </c>
      <c r="H1818" s="75">
        <v>1</v>
      </c>
    </row>
    <row r="1819" spans="1:8">
      <c r="A1819" s="43">
        <v>930</v>
      </c>
      <c r="B1819" s="74">
        <v>46261</v>
      </c>
      <c r="C1819" s="30" t="s">
        <v>1794</v>
      </c>
      <c r="D1819" s="30" t="s">
        <v>1795</v>
      </c>
      <c r="E1819" s="75">
        <v>32</v>
      </c>
      <c r="F1819" s="30" t="s">
        <v>53</v>
      </c>
      <c r="G1819" s="30" t="s">
        <v>54</v>
      </c>
      <c r="H1819" s="75">
        <v>1</v>
      </c>
    </row>
    <row r="1820" spans="1:8">
      <c r="A1820" s="43">
        <v>930</v>
      </c>
      <c r="B1820" s="74">
        <v>46261</v>
      </c>
      <c r="C1820" s="30" t="s">
        <v>1688</v>
      </c>
      <c r="D1820" s="30" t="s">
        <v>1689</v>
      </c>
      <c r="E1820" s="75">
        <v>149</v>
      </c>
      <c r="F1820" s="30" t="s">
        <v>80</v>
      </c>
      <c r="G1820" s="30" t="s">
        <v>81</v>
      </c>
      <c r="H1820" s="75">
        <v>1</v>
      </c>
    </row>
    <row r="1821" spans="1:8">
      <c r="A1821" s="43">
        <v>930</v>
      </c>
      <c r="B1821" s="74">
        <v>46261</v>
      </c>
      <c r="C1821" s="30" t="s">
        <v>1690</v>
      </c>
      <c r="D1821" s="30" t="s">
        <v>1691</v>
      </c>
      <c r="E1821" s="75">
        <v>48</v>
      </c>
      <c r="F1821" s="30" t="s">
        <v>78</v>
      </c>
      <c r="G1821" s="30" t="s">
        <v>79</v>
      </c>
      <c r="H1821" s="75">
        <v>2</v>
      </c>
    </row>
    <row r="1822" spans="1:8">
      <c r="A1822" s="43">
        <v>930</v>
      </c>
      <c r="B1822" s="74">
        <v>46261</v>
      </c>
      <c r="C1822" s="30" t="s">
        <v>1694</v>
      </c>
      <c r="D1822" s="30" t="s">
        <v>1695</v>
      </c>
      <c r="E1822" s="75">
        <v>54</v>
      </c>
      <c r="F1822" s="30" t="s">
        <v>70</v>
      </c>
      <c r="G1822" s="30" t="s">
        <v>71</v>
      </c>
      <c r="H1822" s="75">
        <v>2</v>
      </c>
    </row>
    <row r="1823" spans="1:8">
      <c r="A1823" s="43">
        <v>930</v>
      </c>
      <c r="B1823" s="74">
        <v>46261</v>
      </c>
      <c r="C1823" s="30" t="s">
        <v>1702</v>
      </c>
      <c r="D1823" s="30" t="s">
        <v>1703</v>
      </c>
      <c r="E1823" s="75">
        <v>105</v>
      </c>
      <c r="F1823" s="30" t="s">
        <v>70</v>
      </c>
      <c r="G1823" s="30" t="s">
        <v>71</v>
      </c>
      <c r="H1823" s="75">
        <v>2</v>
      </c>
    </row>
    <row r="1824" spans="1:8">
      <c r="A1824" s="43">
        <v>930</v>
      </c>
      <c r="B1824" s="74">
        <v>46260</v>
      </c>
      <c r="C1824" s="30" t="s">
        <v>3919</v>
      </c>
      <c r="D1824" s="30" t="s">
        <v>3920</v>
      </c>
      <c r="E1824" s="75">
        <v>204</v>
      </c>
      <c r="F1824" s="30" t="s">
        <v>53</v>
      </c>
      <c r="G1824" s="30" t="s">
        <v>54</v>
      </c>
      <c r="H1824" s="75">
        <v>1</v>
      </c>
    </row>
    <row r="1825" spans="1:8">
      <c r="A1825" s="43">
        <v>930</v>
      </c>
      <c r="B1825" s="74">
        <v>46260</v>
      </c>
      <c r="C1825" s="30" t="s">
        <v>4137</v>
      </c>
      <c r="D1825" s="30" t="s">
        <v>4138</v>
      </c>
      <c r="E1825" s="75">
        <v>86</v>
      </c>
      <c r="F1825" s="30" t="s">
        <v>70</v>
      </c>
      <c r="G1825" s="30" t="s">
        <v>71</v>
      </c>
      <c r="H1825" s="75">
        <v>2</v>
      </c>
    </row>
    <row r="1826" spans="1:8">
      <c r="A1826" s="43">
        <v>930</v>
      </c>
      <c r="B1826" s="74">
        <v>46260</v>
      </c>
      <c r="C1826" s="30" t="s">
        <v>4147</v>
      </c>
      <c r="D1826" s="30" t="s">
        <v>4148</v>
      </c>
      <c r="E1826" s="75">
        <v>41</v>
      </c>
      <c r="F1826" s="30" t="s">
        <v>68</v>
      </c>
      <c r="G1826" s="30" t="s">
        <v>69</v>
      </c>
      <c r="H1826" s="75">
        <v>1</v>
      </c>
    </row>
    <row r="1827" spans="1:8">
      <c r="A1827" s="43">
        <v>930</v>
      </c>
      <c r="B1827" s="74">
        <v>46260</v>
      </c>
      <c r="C1827" s="30" t="s">
        <v>4153</v>
      </c>
      <c r="D1827" s="30" t="s">
        <v>4154</v>
      </c>
      <c r="E1827" s="75">
        <v>29</v>
      </c>
      <c r="F1827" s="30" t="s">
        <v>68</v>
      </c>
      <c r="G1827" s="30" t="s">
        <v>69</v>
      </c>
      <c r="H1827" s="75">
        <v>1</v>
      </c>
    </row>
    <row r="1828" spans="1:8">
      <c r="A1828" s="43">
        <v>930</v>
      </c>
      <c r="B1828" s="74">
        <v>46260</v>
      </c>
      <c r="C1828" s="30" t="s">
        <v>4185</v>
      </c>
      <c r="D1828" s="30" t="s">
        <v>4186</v>
      </c>
      <c r="E1828" s="75">
        <v>40</v>
      </c>
      <c r="F1828" s="30" t="s">
        <v>53</v>
      </c>
      <c r="G1828" s="30" t="s">
        <v>54</v>
      </c>
      <c r="H1828" s="75">
        <v>1</v>
      </c>
    </row>
    <row r="1829" spans="1:8">
      <c r="A1829" s="43">
        <v>930</v>
      </c>
      <c r="B1829" s="74">
        <v>46260</v>
      </c>
      <c r="C1829" s="30" t="s">
        <v>4187</v>
      </c>
      <c r="D1829" s="30" t="s">
        <v>4188</v>
      </c>
      <c r="E1829" s="75">
        <v>18</v>
      </c>
      <c r="F1829" s="30" t="s">
        <v>53</v>
      </c>
      <c r="G1829" s="30" t="s">
        <v>54</v>
      </c>
      <c r="H1829" s="75">
        <v>1</v>
      </c>
    </row>
    <row r="1830" spans="1:8">
      <c r="A1830" s="43">
        <v>930</v>
      </c>
      <c r="B1830" s="74">
        <v>46260</v>
      </c>
      <c r="C1830" s="30" t="s">
        <v>1350</v>
      </c>
      <c r="D1830" s="30" t="s">
        <v>1351</v>
      </c>
      <c r="E1830" s="75">
        <v>73</v>
      </c>
      <c r="F1830" s="30" t="s">
        <v>80</v>
      </c>
      <c r="G1830" s="30" t="s">
        <v>81</v>
      </c>
      <c r="H1830" s="75">
        <v>1</v>
      </c>
    </row>
    <row r="1831" spans="1:8">
      <c r="A1831" s="43">
        <v>930</v>
      </c>
      <c r="B1831" s="74">
        <v>46260</v>
      </c>
      <c r="C1831" s="30" t="s">
        <v>1352</v>
      </c>
      <c r="D1831" s="30" t="s">
        <v>1353</v>
      </c>
      <c r="E1831" s="75">
        <v>46</v>
      </c>
      <c r="F1831" s="30" t="s">
        <v>70</v>
      </c>
      <c r="G1831" s="30" t="s">
        <v>71</v>
      </c>
      <c r="H1831" s="75">
        <v>2</v>
      </c>
    </row>
    <row r="1832" spans="1:8">
      <c r="A1832" s="43">
        <v>930</v>
      </c>
      <c r="B1832" s="74">
        <v>46260</v>
      </c>
      <c r="C1832" s="30" t="s">
        <v>1354</v>
      </c>
      <c r="D1832" s="30" t="s">
        <v>1355</v>
      </c>
      <c r="E1832" s="75">
        <v>20</v>
      </c>
      <c r="F1832" s="30" t="s">
        <v>70</v>
      </c>
      <c r="G1832" s="30" t="s">
        <v>71</v>
      </c>
      <c r="H1832" s="75">
        <v>2</v>
      </c>
    </row>
    <row r="1833" spans="1:8">
      <c r="A1833" s="43">
        <v>930</v>
      </c>
      <c r="B1833" s="74">
        <v>46260</v>
      </c>
      <c r="C1833" s="30" t="s">
        <v>1356</v>
      </c>
      <c r="D1833" s="30" t="s">
        <v>1357</v>
      </c>
      <c r="E1833" s="75">
        <v>30</v>
      </c>
      <c r="F1833" s="30" t="s">
        <v>80</v>
      </c>
      <c r="G1833" s="30" t="s">
        <v>81</v>
      </c>
      <c r="H1833" s="75">
        <v>1</v>
      </c>
    </row>
    <row r="1834" spans="1:8">
      <c r="A1834" s="43">
        <v>930</v>
      </c>
      <c r="B1834" s="74">
        <v>46260</v>
      </c>
      <c r="C1834" s="30" t="s">
        <v>1358</v>
      </c>
      <c r="D1834" s="30" t="s">
        <v>1359</v>
      </c>
      <c r="E1834" s="75">
        <v>109</v>
      </c>
      <c r="F1834" s="30" t="s">
        <v>70</v>
      </c>
      <c r="G1834" s="30" t="s">
        <v>71</v>
      </c>
      <c r="H1834" s="75">
        <v>2</v>
      </c>
    </row>
    <row r="1835" spans="1:8">
      <c r="A1835" s="43">
        <v>930</v>
      </c>
      <c r="B1835" s="74">
        <v>46260</v>
      </c>
      <c r="C1835" s="30" t="s">
        <v>1360</v>
      </c>
      <c r="D1835" s="30" t="s">
        <v>1361</v>
      </c>
      <c r="E1835" s="75">
        <v>13</v>
      </c>
      <c r="F1835" s="30" t="s">
        <v>68</v>
      </c>
      <c r="G1835" s="30" t="s">
        <v>69</v>
      </c>
      <c r="H1835" s="75">
        <v>1</v>
      </c>
    </row>
    <row r="1836" spans="1:8">
      <c r="A1836" s="43">
        <v>930</v>
      </c>
      <c r="B1836" s="74">
        <v>46260</v>
      </c>
      <c r="C1836" s="30" t="s">
        <v>1362</v>
      </c>
      <c r="D1836" s="30" t="s">
        <v>1363</v>
      </c>
      <c r="E1836" s="75">
        <v>40</v>
      </c>
      <c r="F1836" s="30" t="s">
        <v>53</v>
      </c>
      <c r="G1836" s="30" t="s">
        <v>54</v>
      </c>
      <c r="H1836" s="75">
        <v>1</v>
      </c>
    </row>
    <row r="1837" spans="1:8">
      <c r="A1837" s="43">
        <v>930</v>
      </c>
      <c r="B1837" s="74">
        <v>46260</v>
      </c>
      <c r="C1837" s="30" t="s">
        <v>1364</v>
      </c>
      <c r="D1837" s="30" t="s">
        <v>1365</v>
      </c>
      <c r="E1837" s="75">
        <v>313</v>
      </c>
      <c r="F1837" s="30" t="s">
        <v>80</v>
      </c>
      <c r="G1837" s="30" t="s">
        <v>81</v>
      </c>
      <c r="H1837" s="75">
        <v>1</v>
      </c>
    </row>
    <row r="1838" spans="1:8">
      <c r="A1838" s="43">
        <v>930</v>
      </c>
      <c r="B1838" s="74">
        <v>46260</v>
      </c>
      <c r="C1838" s="30" t="s">
        <v>1366</v>
      </c>
      <c r="D1838" s="30" t="s">
        <v>1367</v>
      </c>
      <c r="E1838" s="75">
        <v>118</v>
      </c>
      <c r="F1838" s="30" t="s">
        <v>70</v>
      </c>
      <c r="G1838" s="30" t="s">
        <v>71</v>
      </c>
      <c r="H1838" s="75">
        <v>2</v>
      </c>
    </row>
    <row r="1839" spans="1:8">
      <c r="A1839" s="43">
        <v>930</v>
      </c>
      <c r="B1839" s="74">
        <v>46260</v>
      </c>
      <c r="C1839" s="30" t="s">
        <v>1382</v>
      </c>
      <c r="D1839" s="30" t="s">
        <v>1383</v>
      </c>
      <c r="E1839" s="75">
        <v>116</v>
      </c>
      <c r="F1839" s="30" t="s">
        <v>80</v>
      </c>
      <c r="G1839" s="30" t="s">
        <v>81</v>
      </c>
      <c r="H1839" s="75">
        <v>1</v>
      </c>
    </row>
    <row r="1840" spans="1:8">
      <c r="A1840" s="43">
        <v>930</v>
      </c>
      <c r="B1840" s="74">
        <v>46260</v>
      </c>
      <c r="C1840" s="30" t="s">
        <v>1384</v>
      </c>
      <c r="D1840" s="30" t="s">
        <v>1385</v>
      </c>
      <c r="E1840" s="75">
        <v>46</v>
      </c>
      <c r="F1840" s="30" t="s">
        <v>70</v>
      </c>
      <c r="G1840" s="30" t="s">
        <v>71</v>
      </c>
      <c r="H1840" s="75">
        <v>2</v>
      </c>
    </row>
    <row r="1841" spans="1:8">
      <c r="A1841" s="43">
        <v>930</v>
      </c>
      <c r="B1841" s="74">
        <v>46260</v>
      </c>
      <c r="C1841" s="30" t="s">
        <v>1386</v>
      </c>
      <c r="D1841" s="30" t="s">
        <v>1387</v>
      </c>
      <c r="E1841" s="75">
        <v>59</v>
      </c>
      <c r="F1841" s="30" t="s">
        <v>70</v>
      </c>
      <c r="G1841" s="30" t="s">
        <v>71</v>
      </c>
      <c r="H1841" s="75">
        <v>2</v>
      </c>
    </row>
    <row r="1842" spans="1:8">
      <c r="A1842" s="43">
        <v>930</v>
      </c>
      <c r="B1842" s="74">
        <v>46260</v>
      </c>
      <c r="C1842" s="30" t="s">
        <v>1388</v>
      </c>
      <c r="D1842" s="30" t="s">
        <v>1389</v>
      </c>
      <c r="E1842" s="75">
        <v>77</v>
      </c>
      <c r="F1842" s="30" t="s">
        <v>70</v>
      </c>
      <c r="G1842" s="30" t="s">
        <v>71</v>
      </c>
      <c r="H1842" s="75">
        <v>2</v>
      </c>
    </row>
    <row r="1843" spans="1:8">
      <c r="A1843" s="43">
        <v>930</v>
      </c>
      <c r="B1843" s="74">
        <v>46260</v>
      </c>
      <c r="C1843" s="30" t="s">
        <v>1390</v>
      </c>
      <c r="D1843" s="30" t="s">
        <v>1391</v>
      </c>
      <c r="E1843" s="75">
        <v>96</v>
      </c>
      <c r="F1843" s="30" t="s">
        <v>68</v>
      </c>
      <c r="G1843" s="30" t="s">
        <v>69</v>
      </c>
      <c r="H1843" s="75">
        <v>1</v>
      </c>
    </row>
    <row r="1844" spans="1:8">
      <c r="A1844" s="43">
        <v>930</v>
      </c>
      <c r="B1844" s="74">
        <v>46260</v>
      </c>
      <c r="C1844" s="30" t="s">
        <v>1392</v>
      </c>
      <c r="D1844" s="30" t="s">
        <v>1393</v>
      </c>
      <c r="E1844" s="75">
        <v>233</v>
      </c>
      <c r="F1844" s="30" t="s">
        <v>80</v>
      </c>
      <c r="G1844" s="30" t="s">
        <v>81</v>
      </c>
      <c r="H1844" s="75">
        <v>1</v>
      </c>
    </row>
    <row r="1845" spans="1:8">
      <c r="A1845" s="43">
        <v>930</v>
      </c>
      <c r="B1845" s="74">
        <v>46260</v>
      </c>
      <c r="C1845" s="30" t="s">
        <v>1394</v>
      </c>
      <c r="D1845" s="30" t="s">
        <v>1395</v>
      </c>
      <c r="E1845" s="75">
        <v>66</v>
      </c>
      <c r="F1845" s="30" t="s">
        <v>68</v>
      </c>
      <c r="G1845" s="30" t="s">
        <v>69</v>
      </c>
      <c r="H1845" s="75">
        <v>1</v>
      </c>
    </row>
    <row r="1846" spans="1:8">
      <c r="A1846" s="43">
        <v>930</v>
      </c>
      <c r="B1846" s="74">
        <v>46260</v>
      </c>
      <c r="C1846" s="30" t="s">
        <v>1396</v>
      </c>
      <c r="D1846" s="30" t="s">
        <v>1397</v>
      </c>
      <c r="E1846" s="75">
        <v>53</v>
      </c>
      <c r="F1846" s="30" t="s">
        <v>76</v>
      </c>
      <c r="G1846" s="30" t="s">
        <v>77</v>
      </c>
      <c r="H1846" s="75">
        <v>1</v>
      </c>
    </row>
    <row r="1847" spans="1:8">
      <c r="A1847" s="43">
        <v>930</v>
      </c>
      <c r="B1847" s="74">
        <v>46260</v>
      </c>
      <c r="C1847" s="30" t="s">
        <v>1400</v>
      </c>
      <c r="D1847" s="30" t="s">
        <v>1401</v>
      </c>
      <c r="E1847" s="75">
        <v>66</v>
      </c>
      <c r="F1847" s="30" t="s">
        <v>70</v>
      </c>
      <c r="G1847" s="30" t="s">
        <v>71</v>
      </c>
      <c r="H1847" s="75">
        <v>2</v>
      </c>
    </row>
    <row r="1848" spans="1:8">
      <c r="A1848" s="43">
        <v>930</v>
      </c>
      <c r="B1848" s="74">
        <v>46260</v>
      </c>
      <c r="C1848" s="30" t="s">
        <v>1402</v>
      </c>
      <c r="D1848" s="30" t="s">
        <v>1403</v>
      </c>
      <c r="E1848" s="75">
        <v>51</v>
      </c>
      <c r="F1848" s="30" t="s">
        <v>70</v>
      </c>
      <c r="G1848" s="30" t="s">
        <v>71</v>
      </c>
      <c r="H1848" s="75">
        <v>2</v>
      </c>
    </row>
    <row r="1849" spans="1:8">
      <c r="A1849" s="43">
        <v>930</v>
      </c>
      <c r="B1849" s="74">
        <v>46260</v>
      </c>
      <c r="C1849" s="30" t="s">
        <v>1406</v>
      </c>
      <c r="D1849" s="30" t="s">
        <v>1407</v>
      </c>
      <c r="E1849" s="75">
        <v>99</v>
      </c>
      <c r="F1849" s="30" t="s">
        <v>80</v>
      </c>
      <c r="G1849" s="30" t="s">
        <v>81</v>
      </c>
      <c r="H1849" s="75">
        <v>1</v>
      </c>
    </row>
    <row r="1850" spans="1:8">
      <c r="A1850" s="43">
        <v>930</v>
      </c>
      <c r="B1850" s="74">
        <v>46260</v>
      </c>
      <c r="C1850" s="30" t="s">
        <v>1408</v>
      </c>
      <c r="D1850" s="30" t="s">
        <v>1409</v>
      </c>
      <c r="E1850" s="75">
        <v>2</v>
      </c>
      <c r="F1850" s="30" t="s">
        <v>70</v>
      </c>
      <c r="G1850" s="30" t="s">
        <v>71</v>
      </c>
      <c r="H1850" s="75">
        <v>2</v>
      </c>
    </row>
    <row r="1851" spans="1:8">
      <c r="A1851" s="43">
        <v>930</v>
      </c>
      <c r="B1851" s="74">
        <v>46260</v>
      </c>
      <c r="C1851" s="30" t="s">
        <v>1412</v>
      </c>
      <c r="D1851" s="30" t="s">
        <v>1413</v>
      </c>
      <c r="E1851" s="75">
        <v>12</v>
      </c>
      <c r="F1851" s="30" t="s">
        <v>76</v>
      </c>
      <c r="G1851" s="30" t="s">
        <v>77</v>
      </c>
      <c r="H1851" s="75">
        <v>1</v>
      </c>
    </row>
    <row r="1852" spans="1:8">
      <c r="A1852" s="43">
        <v>930</v>
      </c>
      <c r="B1852" s="74">
        <v>46260</v>
      </c>
      <c r="C1852" s="30" t="s">
        <v>1416</v>
      </c>
      <c r="D1852" s="30" t="s">
        <v>1417</v>
      </c>
      <c r="E1852" s="75">
        <v>27</v>
      </c>
      <c r="F1852" s="30" t="s">
        <v>70</v>
      </c>
      <c r="G1852" s="30" t="s">
        <v>71</v>
      </c>
      <c r="H1852" s="75">
        <v>2</v>
      </c>
    </row>
    <row r="1853" spans="1:8">
      <c r="A1853" s="43">
        <v>930</v>
      </c>
      <c r="B1853" s="74">
        <v>46260</v>
      </c>
      <c r="C1853" s="30" t="s">
        <v>1422</v>
      </c>
      <c r="D1853" s="30" t="s">
        <v>1423</v>
      </c>
      <c r="E1853" s="75">
        <v>124</v>
      </c>
      <c r="F1853" s="30" t="s">
        <v>70</v>
      </c>
      <c r="G1853" s="30" t="s">
        <v>71</v>
      </c>
      <c r="H1853" s="75">
        <v>2</v>
      </c>
    </row>
    <row r="1854" spans="1:8">
      <c r="A1854" s="43">
        <v>930</v>
      </c>
      <c r="B1854" s="74">
        <v>46260</v>
      </c>
      <c r="C1854" s="30" t="s">
        <v>1424</v>
      </c>
      <c r="D1854" s="30" t="s">
        <v>1425</v>
      </c>
      <c r="E1854" s="75">
        <v>147</v>
      </c>
      <c r="F1854" s="30" t="s">
        <v>80</v>
      </c>
      <c r="G1854" s="30" t="s">
        <v>81</v>
      </c>
      <c r="H1854" s="75">
        <v>1</v>
      </c>
    </row>
    <row r="1855" spans="1:8">
      <c r="A1855" s="43">
        <v>930</v>
      </c>
      <c r="B1855" s="74">
        <v>46260</v>
      </c>
      <c r="C1855" s="30" t="s">
        <v>1428</v>
      </c>
      <c r="D1855" s="30" t="s">
        <v>1429</v>
      </c>
      <c r="E1855" s="75">
        <v>67</v>
      </c>
      <c r="F1855" s="30" t="s">
        <v>80</v>
      </c>
      <c r="G1855" s="30" t="s">
        <v>81</v>
      </c>
      <c r="H1855" s="75">
        <v>1</v>
      </c>
    </row>
    <row r="1856" spans="1:8">
      <c r="A1856" s="43">
        <v>930</v>
      </c>
      <c r="B1856" s="74">
        <v>46260</v>
      </c>
      <c r="C1856" s="30" t="s">
        <v>1438</v>
      </c>
      <c r="D1856" s="30" t="s">
        <v>1439</v>
      </c>
      <c r="E1856" s="75">
        <v>102</v>
      </c>
      <c r="F1856" s="30" t="s">
        <v>70</v>
      </c>
      <c r="G1856" s="30" t="s">
        <v>71</v>
      </c>
      <c r="H1856" s="75">
        <v>2</v>
      </c>
    </row>
    <row r="1857" spans="1:8">
      <c r="A1857" s="43">
        <v>930</v>
      </c>
      <c r="B1857" s="74">
        <v>46260</v>
      </c>
      <c r="C1857" s="30" t="s">
        <v>1440</v>
      </c>
      <c r="D1857" s="30" t="s">
        <v>1441</v>
      </c>
      <c r="E1857" s="75">
        <v>118</v>
      </c>
      <c r="F1857" s="30" t="s">
        <v>70</v>
      </c>
      <c r="G1857" s="30" t="s">
        <v>71</v>
      </c>
      <c r="H1857" s="75">
        <v>2</v>
      </c>
    </row>
    <row r="1858" spans="1:8">
      <c r="A1858" s="43">
        <v>930</v>
      </c>
      <c r="B1858" s="74">
        <v>46260</v>
      </c>
      <c r="C1858" s="30" t="s">
        <v>1444</v>
      </c>
      <c r="D1858" s="30" t="s">
        <v>1445</v>
      </c>
      <c r="E1858" s="75">
        <v>59</v>
      </c>
      <c r="F1858" s="30" t="s">
        <v>70</v>
      </c>
      <c r="G1858" s="30" t="s">
        <v>71</v>
      </c>
      <c r="H1858" s="75">
        <v>2</v>
      </c>
    </row>
    <row r="1859" spans="1:8">
      <c r="A1859" s="43">
        <v>930</v>
      </c>
      <c r="B1859" s="74">
        <v>46260</v>
      </c>
      <c r="C1859" s="30" t="s">
        <v>1448</v>
      </c>
      <c r="D1859" s="30" t="s">
        <v>1449</v>
      </c>
      <c r="E1859" s="75">
        <v>29</v>
      </c>
      <c r="F1859" s="30" t="s">
        <v>68</v>
      </c>
      <c r="G1859" s="30" t="s">
        <v>69</v>
      </c>
      <c r="H1859" s="75">
        <v>1</v>
      </c>
    </row>
    <row r="1860" spans="1:8">
      <c r="A1860" s="43">
        <v>930</v>
      </c>
      <c r="B1860" s="74">
        <v>46260</v>
      </c>
      <c r="C1860" s="30" t="s">
        <v>1452</v>
      </c>
      <c r="D1860" s="30" t="s">
        <v>1453</v>
      </c>
      <c r="E1860" s="75">
        <v>25</v>
      </c>
      <c r="F1860" s="30" t="s">
        <v>68</v>
      </c>
      <c r="G1860" s="30" t="s">
        <v>69</v>
      </c>
      <c r="H1860" s="75">
        <v>1</v>
      </c>
    </row>
    <row r="1861" spans="1:8">
      <c r="A1861" s="43">
        <v>930</v>
      </c>
      <c r="B1861" s="74">
        <v>46260</v>
      </c>
      <c r="C1861" s="30" t="s">
        <v>1454</v>
      </c>
      <c r="D1861" s="30" t="s">
        <v>1455</v>
      </c>
      <c r="E1861" s="75">
        <v>100</v>
      </c>
      <c r="F1861" s="30" t="s">
        <v>70</v>
      </c>
      <c r="G1861" s="30" t="s">
        <v>71</v>
      </c>
      <c r="H1861" s="75">
        <v>2</v>
      </c>
    </row>
    <row r="1862" spans="1:8">
      <c r="A1862" s="43">
        <v>930</v>
      </c>
      <c r="B1862" s="74">
        <v>46260</v>
      </c>
      <c r="C1862" s="30" t="s">
        <v>1458</v>
      </c>
      <c r="D1862" s="30" t="s">
        <v>1459</v>
      </c>
      <c r="E1862" s="75">
        <v>161</v>
      </c>
      <c r="F1862" s="30" t="s">
        <v>80</v>
      </c>
      <c r="G1862" s="30" t="s">
        <v>81</v>
      </c>
      <c r="H1862" s="75">
        <v>1</v>
      </c>
    </row>
    <row r="1863" spans="1:8">
      <c r="A1863" s="43">
        <v>930</v>
      </c>
      <c r="B1863" s="74">
        <v>46260</v>
      </c>
      <c r="C1863" s="30" t="s">
        <v>4992</v>
      </c>
      <c r="D1863" s="30" t="s">
        <v>4993</v>
      </c>
      <c r="E1863" s="75">
        <v>47</v>
      </c>
      <c r="F1863" s="30" t="s">
        <v>66</v>
      </c>
      <c r="G1863" s="30" t="s">
        <v>67</v>
      </c>
      <c r="H1863" s="75">
        <v>2</v>
      </c>
    </row>
    <row r="1864" spans="1:8">
      <c r="A1864" s="43">
        <v>930</v>
      </c>
      <c r="B1864" s="74">
        <v>46260</v>
      </c>
      <c r="C1864" s="30" t="s">
        <v>1464</v>
      </c>
      <c r="D1864" s="30" t="s">
        <v>1465</v>
      </c>
      <c r="E1864" s="75">
        <v>55</v>
      </c>
      <c r="F1864" s="30" t="s">
        <v>70</v>
      </c>
      <c r="G1864" s="30" t="s">
        <v>71</v>
      </c>
      <c r="H1864" s="75">
        <v>2</v>
      </c>
    </row>
    <row r="1865" spans="1:8">
      <c r="A1865" s="43">
        <v>930</v>
      </c>
      <c r="B1865" s="74">
        <v>46260</v>
      </c>
      <c r="C1865" s="30" t="s">
        <v>1466</v>
      </c>
      <c r="D1865" s="30" t="s">
        <v>1467</v>
      </c>
      <c r="E1865" s="75">
        <v>21</v>
      </c>
      <c r="F1865" s="30" t="s">
        <v>53</v>
      </c>
      <c r="G1865" s="30" t="s">
        <v>54</v>
      </c>
      <c r="H1865" s="75">
        <v>1</v>
      </c>
    </row>
    <row r="1866" spans="1:8">
      <c r="A1866" s="43">
        <v>930</v>
      </c>
      <c r="B1866" s="74">
        <v>46260</v>
      </c>
      <c r="C1866" s="30" t="s">
        <v>1470</v>
      </c>
      <c r="D1866" s="30" t="s">
        <v>1471</v>
      </c>
      <c r="E1866" s="75">
        <v>41</v>
      </c>
      <c r="F1866" s="30" t="s">
        <v>70</v>
      </c>
      <c r="G1866" s="30" t="s">
        <v>71</v>
      </c>
      <c r="H1866" s="75">
        <v>2</v>
      </c>
    </row>
    <row r="1867" spans="1:8">
      <c r="A1867" s="43">
        <v>930</v>
      </c>
      <c r="B1867" s="74">
        <v>46260</v>
      </c>
      <c r="C1867" s="30" t="s">
        <v>1476</v>
      </c>
      <c r="D1867" s="30" t="s">
        <v>1477</v>
      </c>
      <c r="E1867" s="75">
        <v>334</v>
      </c>
      <c r="F1867" s="30" t="s">
        <v>80</v>
      </c>
      <c r="G1867" s="30" t="s">
        <v>81</v>
      </c>
      <c r="H1867" s="75">
        <v>1</v>
      </c>
    </row>
    <row r="1868" spans="1:8">
      <c r="A1868" s="43">
        <v>930</v>
      </c>
      <c r="B1868" s="74">
        <v>46260</v>
      </c>
      <c r="C1868" s="30" t="s">
        <v>1478</v>
      </c>
      <c r="D1868" s="30" t="s">
        <v>1479</v>
      </c>
      <c r="E1868" s="75">
        <v>52</v>
      </c>
      <c r="F1868" s="30" t="s">
        <v>53</v>
      </c>
      <c r="G1868" s="30" t="s">
        <v>54</v>
      </c>
      <c r="H1868" s="75">
        <v>1</v>
      </c>
    </row>
    <row r="1869" spans="1:8">
      <c r="A1869" s="43">
        <v>930</v>
      </c>
      <c r="B1869" s="74">
        <v>46260</v>
      </c>
      <c r="C1869" s="30" t="s">
        <v>1480</v>
      </c>
      <c r="D1869" s="30" t="s">
        <v>1481</v>
      </c>
      <c r="E1869" s="75">
        <v>61</v>
      </c>
      <c r="F1869" s="30" t="s">
        <v>76</v>
      </c>
      <c r="G1869" s="30" t="s">
        <v>77</v>
      </c>
      <c r="H1869" s="75">
        <v>1</v>
      </c>
    </row>
    <row r="1870" spans="1:8">
      <c r="A1870" s="43">
        <v>930</v>
      </c>
      <c r="B1870" s="74">
        <v>46260</v>
      </c>
      <c r="C1870" s="30" t="s">
        <v>1482</v>
      </c>
      <c r="D1870" s="30" t="s">
        <v>1483</v>
      </c>
      <c r="E1870" s="75">
        <v>62</v>
      </c>
      <c r="F1870" s="30" t="s">
        <v>70</v>
      </c>
      <c r="G1870" s="30" t="s">
        <v>71</v>
      </c>
      <c r="H1870" s="75">
        <v>2</v>
      </c>
    </row>
    <row r="1871" spans="1:8">
      <c r="A1871" s="43">
        <v>930</v>
      </c>
      <c r="B1871" s="74">
        <v>46260</v>
      </c>
      <c r="C1871" s="30" t="s">
        <v>1762</v>
      </c>
      <c r="D1871" s="30" t="s">
        <v>1763</v>
      </c>
      <c r="E1871" s="75">
        <v>24</v>
      </c>
      <c r="F1871" s="30" t="s">
        <v>53</v>
      </c>
      <c r="G1871" s="30" t="s">
        <v>54</v>
      </c>
      <c r="H1871" s="75">
        <v>1</v>
      </c>
    </row>
    <row r="1872" spans="1:8">
      <c r="A1872" s="43">
        <v>930</v>
      </c>
      <c r="B1872" s="74">
        <v>46260</v>
      </c>
      <c r="C1872" s="30" t="s">
        <v>1490</v>
      </c>
      <c r="D1872" s="30" t="s">
        <v>1491</v>
      </c>
      <c r="E1872" s="75">
        <v>88</v>
      </c>
      <c r="F1872" s="30" t="s">
        <v>78</v>
      </c>
      <c r="G1872" s="30" t="s">
        <v>79</v>
      </c>
      <c r="H1872" s="75">
        <v>2</v>
      </c>
    </row>
    <row r="1873" spans="1:8">
      <c r="A1873" s="43">
        <v>930</v>
      </c>
      <c r="B1873" s="74">
        <v>46260</v>
      </c>
      <c r="C1873" s="30" t="s">
        <v>1492</v>
      </c>
      <c r="D1873" s="30" t="s">
        <v>1493</v>
      </c>
      <c r="E1873" s="75">
        <v>11</v>
      </c>
      <c r="F1873" s="30" t="s">
        <v>53</v>
      </c>
      <c r="G1873" s="30" t="s">
        <v>54</v>
      </c>
      <c r="H1873" s="75">
        <v>1</v>
      </c>
    </row>
    <row r="1874" spans="1:8">
      <c r="A1874" s="43">
        <v>930</v>
      </c>
      <c r="B1874" s="74">
        <v>46260</v>
      </c>
      <c r="C1874" s="30" t="s">
        <v>1494</v>
      </c>
      <c r="D1874" s="30" t="s">
        <v>1495</v>
      </c>
      <c r="E1874" s="75">
        <v>44</v>
      </c>
      <c r="F1874" s="30" t="s">
        <v>53</v>
      </c>
      <c r="G1874" s="30" t="s">
        <v>54</v>
      </c>
      <c r="H1874" s="75">
        <v>1</v>
      </c>
    </row>
    <row r="1875" spans="1:8">
      <c r="A1875" s="43">
        <v>930</v>
      </c>
      <c r="B1875" s="74">
        <v>46260</v>
      </c>
      <c r="C1875" s="30" t="s">
        <v>1496</v>
      </c>
      <c r="D1875" s="30" t="s">
        <v>1497</v>
      </c>
      <c r="E1875" s="75">
        <v>72</v>
      </c>
      <c r="F1875" s="30" t="s">
        <v>53</v>
      </c>
      <c r="G1875" s="30" t="s">
        <v>54</v>
      </c>
      <c r="H1875" s="75">
        <v>1</v>
      </c>
    </row>
    <row r="1876" spans="1:8">
      <c r="A1876" s="43">
        <v>930</v>
      </c>
      <c r="B1876" s="74">
        <v>46260</v>
      </c>
      <c r="C1876" s="30" t="s">
        <v>1498</v>
      </c>
      <c r="D1876" s="30" t="s">
        <v>1499</v>
      </c>
      <c r="E1876" s="75">
        <v>10</v>
      </c>
      <c r="F1876" s="30" t="s">
        <v>53</v>
      </c>
      <c r="G1876" s="30" t="s">
        <v>54</v>
      </c>
      <c r="H1876" s="75">
        <v>1</v>
      </c>
    </row>
    <row r="1877" spans="1:8">
      <c r="A1877" s="43">
        <v>930</v>
      </c>
      <c r="B1877" s="74">
        <v>46260</v>
      </c>
      <c r="C1877" s="30" t="s">
        <v>1506</v>
      </c>
      <c r="D1877" s="30" t="s">
        <v>1507</v>
      </c>
      <c r="E1877" s="75">
        <v>96</v>
      </c>
      <c r="F1877" s="30" t="s">
        <v>53</v>
      </c>
      <c r="G1877" s="30" t="s">
        <v>54</v>
      </c>
      <c r="H1877" s="75">
        <v>1</v>
      </c>
    </row>
    <row r="1878" spans="1:8">
      <c r="A1878" s="43">
        <v>930</v>
      </c>
      <c r="B1878" s="74">
        <v>46260</v>
      </c>
      <c r="C1878" s="30" t="s">
        <v>1508</v>
      </c>
      <c r="D1878" s="30" t="s">
        <v>1509</v>
      </c>
      <c r="E1878" s="75">
        <v>10</v>
      </c>
      <c r="F1878" s="30" t="s">
        <v>68</v>
      </c>
      <c r="G1878" s="30" t="s">
        <v>69</v>
      </c>
      <c r="H1878" s="75">
        <v>1</v>
      </c>
    </row>
    <row r="1879" spans="1:8">
      <c r="A1879" s="43">
        <v>930</v>
      </c>
      <c r="B1879" s="74">
        <v>46260</v>
      </c>
      <c r="C1879" s="30" t="s">
        <v>1510</v>
      </c>
      <c r="D1879" s="30" t="s">
        <v>1511</v>
      </c>
      <c r="E1879" s="75">
        <v>53</v>
      </c>
      <c r="F1879" s="30" t="s">
        <v>70</v>
      </c>
      <c r="G1879" s="30" t="s">
        <v>71</v>
      </c>
      <c r="H1879" s="75">
        <v>2</v>
      </c>
    </row>
    <row r="1880" spans="1:8">
      <c r="A1880" s="43">
        <v>930</v>
      </c>
      <c r="B1880" s="74">
        <v>46260</v>
      </c>
      <c r="C1880" s="30" t="s">
        <v>1514</v>
      </c>
      <c r="D1880" s="30" t="s">
        <v>1515</v>
      </c>
      <c r="E1880" s="75">
        <v>20</v>
      </c>
      <c r="F1880" s="30" t="s">
        <v>68</v>
      </c>
      <c r="G1880" s="30" t="s">
        <v>69</v>
      </c>
      <c r="H1880" s="75">
        <v>1</v>
      </c>
    </row>
    <row r="1881" spans="1:8">
      <c r="A1881" s="43">
        <v>930</v>
      </c>
      <c r="B1881" s="74">
        <v>46260</v>
      </c>
      <c r="C1881" s="30" t="s">
        <v>1522</v>
      </c>
      <c r="D1881" s="30" t="s">
        <v>1523</v>
      </c>
      <c r="E1881" s="75">
        <v>12</v>
      </c>
      <c r="F1881" s="30" t="s">
        <v>53</v>
      </c>
      <c r="G1881" s="30" t="s">
        <v>54</v>
      </c>
      <c r="H1881" s="75">
        <v>1</v>
      </c>
    </row>
    <row r="1882" spans="1:8">
      <c r="A1882" s="43">
        <v>930</v>
      </c>
      <c r="B1882" s="74">
        <v>46260</v>
      </c>
      <c r="C1882" s="30" t="s">
        <v>1524</v>
      </c>
      <c r="D1882" s="30" t="s">
        <v>1525</v>
      </c>
      <c r="E1882" s="75">
        <v>30</v>
      </c>
      <c r="F1882" s="30" t="s">
        <v>68</v>
      </c>
      <c r="G1882" s="30" t="s">
        <v>69</v>
      </c>
      <c r="H1882" s="75">
        <v>1</v>
      </c>
    </row>
    <row r="1883" spans="1:8">
      <c r="A1883" s="43">
        <v>930</v>
      </c>
      <c r="B1883" s="74">
        <v>46260</v>
      </c>
      <c r="C1883" s="30" t="s">
        <v>1526</v>
      </c>
      <c r="D1883" s="30" t="s">
        <v>1527</v>
      </c>
      <c r="E1883" s="75">
        <v>151</v>
      </c>
      <c r="F1883" s="30" t="s">
        <v>53</v>
      </c>
      <c r="G1883" s="30" t="s">
        <v>54</v>
      </c>
      <c r="H1883" s="75">
        <v>1</v>
      </c>
    </row>
    <row r="1884" spans="1:8">
      <c r="A1884" s="43">
        <v>930</v>
      </c>
      <c r="B1884" s="74">
        <v>46260</v>
      </c>
      <c r="C1884" s="30" t="s">
        <v>1532</v>
      </c>
      <c r="D1884" s="30" t="s">
        <v>1533</v>
      </c>
      <c r="E1884" s="75">
        <v>21</v>
      </c>
      <c r="F1884" s="30" t="s">
        <v>53</v>
      </c>
      <c r="G1884" s="30" t="s">
        <v>54</v>
      </c>
      <c r="H1884" s="75">
        <v>1</v>
      </c>
    </row>
    <row r="1885" spans="1:8">
      <c r="A1885" s="43">
        <v>930</v>
      </c>
      <c r="B1885" s="74">
        <v>46260</v>
      </c>
      <c r="C1885" s="30" t="s">
        <v>1534</v>
      </c>
      <c r="D1885" s="30" t="s">
        <v>1535</v>
      </c>
      <c r="E1885" s="75">
        <v>26</v>
      </c>
      <c r="F1885" s="30" t="s">
        <v>68</v>
      </c>
      <c r="G1885" s="30" t="s">
        <v>69</v>
      </c>
      <c r="H1885" s="75">
        <v>1</v>
      </c>
    </row>
    <row r="1886" spans="1:8">
      <c r="A1886" s="43">
        <v>930</v>
      </c>
      <c r="B1886" s="74">
        <v>46260</v>
      </c>
      <c r="C1886" s="30" t="s">
        <v>1770</v>
      </c>
      <c r="D1886" s="30" t="s">
        <v>1771</v>
      </c>
      <c r="E1886" s="75">
        <v>8</v>
      </c>
      <c r="F1886" s="30" t="s">
        <v>53</v>
      </c>
      <c r="G1886" s="30" t="s">
        <v>54</v>
      </c>
      <c r="H1886" s="75">
        <v>1</v>
      </c>
    </row>
    <row r="1887" spans="1:8">
      <c r="A1887" s="43">
        <v>930</v>
      </c>
      <c r="B1887" s="74">
        <v>46260</v>
      </c>
      <c r="C1887" s="30" t="s">
        <v>1540</v>
      </c>
      <c r="D1887" s="30" t="s">
        <v>1541</v>
      </c>
      <c r="E1887" s="75">
        <v>171</v>
      </c>
      <c r="F1887" s="30" t="s">
        <v>76</v>
      </c>
      <c r="G1887" s="30" t="s">
        <v>77</v>
      </c>
      <c r="H1887" s="75">
        <v>1</v>
      </c>
    </row>
    <row r="1888" spans="1:8">
      <c r="A1888" s="43">
        <v>930</v>
      </c>
      <c r="B1888" s="74">
        <v>46260</v>
      </c>
      <c r="C1888" s="30" t="s">
        <v>1546</v>
      </c>
      <c r="D1888" s="30" t="s">
        <v>1547</v>
      </c>
      <c r="E1888" s="75">
        <v>154</v>
      </c>
      <c r="F1888" s="30" t="s">
        <v>53</v>
      </c>
      <c r="G1888" s="30" t="s">
        <v>54</v>
      </c>
      <c r="H1888" s="75">
        <v>1</v>
      </c>
    </row>
    <row r="1889" spans="1:8">
      <c r="A1889" s="43">
        <v>930</v>
      </c>
      <c r="B1889" s="74">
        <v>46260</v>
      </c>
      <c r="C1889" s="30" t="s">
        <v>1548</v>
      </c>
      <c r="D1889" s="30" t="s">
        <v>1549</v>
      </c>
      <c r="E1889" s="75">
        <v>27</v>
      </c>
      <c r="F1889" s="30" t="s">
        <v>70</v>
      </c>
      <c r="G1889" s="30" t="s">
        <v>71</v>
      </c>
      <c r="H1889" s="75">
        <v>2</v>
      </c>
    </row>
    <row r="1890" spans="1:8">
      <c r="A1890" s="43">
        <v>930</v>
      </c>
      <c r="B1890" s="74">
        <v>46260</v>
      </c>
      <c r="C1890" s="30" t="s">
        <v>1550</v>
      </c>
      <c r="D1890" s="30" t="s">
        <v>1551</v>
      </c>
      <c r="E1890" s="75">
        <v>15</v>
      </c>
      <c r="F1890" s="30" t="s">
        <v>53</v>
      </c>
      <c r="G1890" s="30" t="s">
        <v>54</v>
      </c>
      <c r="H1890" s="75">
        <v>1</v>
      </c>
    </row>
    <row r="1891" spans="1:8">
      <c r="A1891" s="43">
        <v>930</v>
      </c>
      <c r="B1891" s="74">
        <v>46260</v>
      </c>
      <c r="C1891" s="30" t="s">
        <v>1552</v>
      </c>
      <c r="D1891" s="30" t="s">
        <v>1553</v>
      </c>
      <c r="E1891" s="75">
        <v>15</v>
      </c>
      <c r="F1891" s="30" t="s">
        <v>68</v>
      </c>
      <c r="G1891" s="30" t="s">
        <v>69</v>
      </c>
      <c r="H1891" s="75">
        <v>1</v>
      </c>
    </row>
    <row r="1892" spans="1:8">
      <c r="A1892" s="43">
        <v>930</v>
      </c>
      <c r="B1892" s="74">
        <v>46260</v>
      </c>
      <c r="C1892" s="30" t="s">
        <v>1554</v>
      </c>
      <c r="D1892" s="30" t="s">
        <v>1555</v>
      </c>
      <c r="E1892" s="75">
        <v>100</v>
      </c>
      <c r="F1892" s="30" t="s">
        <v>80</v>
      </c>
      <c r="G1892" s="30" t="s">
        <v>81</v>
      </c>
      <c r="H1892" s="75">
        <v>1</v>
      </c>
    </row>
    <row r="1893" spans="1:8">
      <c r="A1893" s="43">
        <v>930</v>
      </c>
      <c r="B1893" s="74">
        <v>46260</v>
      </c>
      <c r="C1893" s="30" t="s">
        <v>1570</v>
      </c>
      <c r="D1893" s="30" t="s">
        <v>1571</v>
      </c>
      <c r="E1893" s="75">
        <v>1</v>
      </c>
      <c r="F1893" s="30" t="s">
        <v>80</v>
      </c>
      <c r="G1893" s="30" t="s">
        <v>81</v>
      </c>
      <c r="H1893" s="75">
        <v>1</v>
      </c>
    </row>
    <row r="1894" spans="1:8">
      <c r="A1894" s="43">
        <v>930</v>
      </c>
      <c r="B1894" s="74">
        <v>46260</v>
      </c>
      <c r="C1894" s="30" t="s">
        <v>1572</v>
      </c>
      <c r="D1894" s="30" t="s">
        <v>1573</v>
      </c>
      <c r="E1894" s="75">
        <v>15</v>
      </c>
      <c r="F1894" s="30" t="s">
        <v>53</v>
      </c>
      <c r="G1894" s="30" t="s">
        <v>54</v>
      </c>
      <c r="H1894" s="75">
        <v>1</v>
      </c>
    </row>
    <row r="1895" spans="1:8">
      <c r="A1895" s="43">
        <v>930</v>
      </c>
      <c r="B1895" s="74">
        <v>46260</v>
      </c>
      <c r="C1895" s="30" t="s">
        <v>1576</v>
      </c>
      <c r="D1895" s="30" t="s">
        <v>1577</v>
      </c>
      <c r="E1895" s="75">
        <v>45</v>
      </c>
      <c r="F1895" s="30" t="s">
        <v>53</v>
      </c>
      <c r="G1895" s="30" t="s">
        <v>54</v>
      </c>
      <c r="H1895" s="75">
        <v>1</v>
      </c>
    </row>
    <row r="1896" spans="1:8">
      <c r="A1896" s="43">
        <v>930</v>
      </c>
      <c r="B1896" s="74">
        <v>46260</v>
      </c>
      <c r="C1896" s="30" t="s">
        <v>1578</v>
      </c>
      <c r="D1896" s="30" t="s">
        <v>1579</v>
      </c>
      <c r="E1896" s="75">
        <v>11</v>
      </c>
      <c r="F1896" s="30" t="s">
        <v>76</v>
      </c>
      <c r="G1896" s="30" t="s">
        <v>77</v>
      </c>
      <c r="H1896" s="75">
        <v>1</v>
      </c>
    </row>
    <row r="1897" spans="1:8">
      <c r="A1897" s="43">
        <v>930</v>
      </c>
      <c r="B1897" s="74">
        <v>46260</v>
      </c>
      <c r="C1897" s="30" t="s">
        <v>1582</v>
      </c>
      <c r="D1897" s="30" t="s">
        <v>1583</v>
      </c>
      <c r="E1897" s="75">
        <v>27</v>
      </c>
      <c r="F1897" s="30" t="s">
        <v>53</v>
      </c>
      <c r="G1897" s="30" t="s">
        <v>54</v>
      </c>
      <c r="H1897" s="75">
        <v>1</v>
      </c>
    </row>
    <row r="1898" spans="1:8">
      <c r="A1898" s="43">
        <v>930</v>
      </c>
      <c r="B1898" s="74">
        <v>46260</v>
      </c>
      <c r="C1898" s="30" t="s">
        <v>1584</v>
      </c>
      <c r="D1898" s="30" t="s">
        <v>1585</v>
      </c>
      <c r="E1898" s="75">
        <v>188</v>
      </c>
      <c r="F1898" s="30" t="s">
        <v>53</v>
      </c>
      <c r="G1898" s="30" t="s">
        <v>54</v>
      </c>
      <c r="H1898" s="75">
        <v>1</v>
      </c>
    </row>
    <row r="1899" spans="1:8">
      <c r="A1899" s="43">
        <v>930</v>
      </c>
      <c r="B1899" s="74">
        <v>46260</v>
      </c>
      <c r="C1899" s="30" t="s">
        <v>1588</v>
      </c>
      <c r="D1899" s="30" t="s">
        <v>1589</v>
      </c>
      <c r="E1899" s="75">
        <v>113</v>
      </c>
      <c r="F1899" s="30" t="s">
        <v>53</v>
      </c>
      <c r="G1899" s="30" t="s">
        <v>54</v>
      </c>
      <c r="H1899" s="75">
        <v>1</v>
      </c>
    </row>
    <row r="1900" spans="1:8">
      <c r="A1900" s="43">
        <v>930</v>
      </c>
      <c r="B1900" s="74">
        <v>46260</v>
      </c>
      <c r="C1900" s="30" t="s">
        <v>1590</v>
      </c>
      <c r="D1900" s="30" t="s">
        <v>1591</v>
      </c>
      <c r="E1900" s="75">
        <v>109</v>
      </c>
      <c r="F1900" s="30" t="s">
        <v>53</v>
      </c>
      <c r="G1900" s="30" t="s">
        <v>54</v>
      </c>
      <c r="H1900" s="75">
        <v>1</v>
      </c>
    </row>
    <row r="1901" spans="1:8">
      <c r="A1901" s="43">
        <v>930</v>
      </c>
      <c r="B1901" s="74">
        <v>46260</v>
      </c>
      <c r="C1901" s="30" t="s">
        <v>1596</v>
      </c>
      <c r="D1901" s="30" t="s">
        <v>1597</v>
      </c>
      <c r="E1901" s="75">
        <v>25</v>
      </c>
      <c r="F1901" s="30" t="s">
        <v>68</v>
      </c>
      <c r="G1901" s="30" t="s">
        <v>69</v>
      </c>
      <c r="H1901" s="75">
        <v>1</v>
      </c>
    </row>
    <row r="1902" spans="1:8">
      <c r="A1902" s="43">
        <v>930</v>
      </c>
      <c r="B1902" s="74">
        <v>46260</v>
      </c>
      <c r="C1902" s="30" t="s">
        <v>1598</v>
      </c>
      <c r="D1902" s="30" t="s">
        <v>1599</v>
      </c>
      <c r="E1902" s="75">
        <v>49</v>
      </c>
      <c r="F1902" s="30" t="s">
        <v>53</v>
      </c>
      <c r="G1902" s="30" t="s">
        <v>54</v>
      </c>
      <c r="H1902" s="75">
        <v>1</v>
      </c>
    </row>
    <row r="1903" spans="1:8">
      <c r="A1903" s="43">
        <v>930</v>
      </c>
      <c r="B1903" s="74">
        <v>46260</v>
      </c>
      <c r="C1903" s="30" t="s">
        <v>1602</v>
      </c>
      <c r="D1903" s="30" t="s">
        <v>1603</v>
      </c>
      <c r="E1903" s="75">
        <v>14</v>
      </c>
      <c r="F1903" s="30" t="s">
        <v>53</v>
      </c>
      <c r="G1903" s="30" t="s">
        <v>54</v>
      </c>
      <c r="H1903" s="75">
        <v>1</v>
      </c>
    </row>
    <row r="1904" spans="1:8">
      <c r="A1904" s="43">
        <v>930</v>
      </c>
      <c r="B1904" s="74">
        <v>46260</v>
      </c>
      <c r="C1904" s="30" t="s">
        <v>1606</v>
      </c>
      <c r="D1904" s="30" t="s">
        <v>1607</v>
      </c>
      <c r="E1904" s="75">
        <v>205</v>
      </c>
      <c r="F1904" s="30" t="s">
        <v>53</v>
      </c>
      <c r="G1904" s="30" t="s">
        <v>54</v>
      </c>
      <c r="H1904" s="75">
        <v>1</v>
      </c>
    </row>
    <row r="1905" spans="1:8">
      <c r="A1905" s="43">
        <v>930</v>
      </c>
      <c r="B1905" s="74">
        <v>46260</v>
      </c>
      <c r="C1905" s="30" t="s">
        <v>1608</v>
      </c>
      <c r="D1905" s="30" t="s">
        <v>1609</v>
      </c>
      <c r="E1905" s="75">
        <v>97</v>
      </c>
      <c r="F1905" s="30" t="s">
        <v>53</v>
      </c>
      <c r="G1905" s="30" t="s">
        <v>54</v>
      </c>
      <c r="H1905" s="75">
        <v>1</v>
      </c>
    </row>
    <row r="1906" spans="1:8">
      <c r="A1906" s="43">
        <v>930</v>
      </c>
      <c r="B1906" s="74">
        <v>46260</v>
      </c>
      <c r="C1906" s="30" t="s">
        <v>1610</v>
      </c>
      <c r="D1906" s="30" t="s">
        <v>1611</v>
      </c>
      <c r="E1906" s="75">
        <v>48</v>
      </c>
      <c r="F1906" s="30" t="s">
        <v>53</v>
      </c>
      <c r="G1906" s="30" t="s">
        <v>54</v>
      </c>
      <c r="H1906" s="75">
        <v>1</v>
      </c>
    </row>
    <row r="1907" spans="1:8">
      <c r="A1907" s="43">
        <v>930</v>
      </c>
      <c r="B1907" s="74">
        <v>46260</v>
      </c>
      <c r="C1907" s="30" t="s">
        <v>1612</v>
      </c>
      <c r="D1907" s="30" t="s">
        <v>1613</v>
      </c>
      <c r="E1907" s="75">
        <v>138</v>
      </c>
      <c r="F1907" s="30" t="s">
        <v>76</v>
      </c>
      <c r="G1907" s="30" t="s">
        <v>77</v>
      </c>
      <c r="H1907" s="75">
        <v>1</v>
      </c>
    </row>
    <row r="1908" spans="1:8">
      <c r="A1908" s="43">
        <v>930</v>
      </c>
      <c r="B1908" s="74">
        <v>46260</v>
      </c>
      <c r="C1908" s="30" t="s">
        <v>1616</v>
      </c>
      <c r="D1908" s="30" t="s">
        <v>1617</v>
      </c>
      <c r="E1908" s="75">
        <v>103</v>
      </c>
      <c r="F1908" s="30" t="s">
        <v>53</v>
      </c>
      <c r="G1908" s="30" t="s">
        <v>54</v>
      </c>
      <c r="H1908" s="75">
        <v>1</v>
      </c>
    </row>
    <row r="1909" spans="1:8">
      <c r="A1909" s="43">
        <v>930</v>
      </c>
      <c r="B1909" s="74">
        <v>46260</v>
      </c>
      <c r="C1909" s="30" t="s">
        <v>1618</v>
      </c>
      <c r="D1909" s="30" t="s">
        <v>1619</v>
      </c>
      <c r="E1909" s="75">
        <v>33</v>
      </c>
      <c r="F1909" s="30" t="s">
        <v>53</v>
      </c>
      <c r="G1909" s="30" t="s">
        <v>54</v>
      </c>
      <c r="H1909" s="75">
        <v>1</v>
      </c>
    </row>
    <row r="1910" spans="1:8">
      <c r="A1910" s="43">
        <v>930</v>
      </c>
      <c r="B1910" s="74">
        <v>46260</v>
      </c>
      <c r="C1910" s="30" t="s">
        <v>1622</v>
      </c>
      <c r="D1910" s="30" t="s">
        <v>1623</v>
      </c>
      <c r="E1910" s="75">
        <v>4</v>
      </c>
      <c r="F1910" s="30" t="s">
        <v>53</v>
      </c>
      <c r="G1910" s="30" t="s">
        <v>54</v>
      </c>
      <c r="H1910" s="75">
        <v>1</v>
      </c>
    </row>
    <row r="1911" spans="1:8">
      <c r="A1911" s="43">
        <v>930</v>
      </c>
      <c r="B1911" s="74">
        <v>46260</v>
      </c>
      <c r="C1911" s="30" t="s">
        <v>1782</v>
      </c>
      <c r="D1911" s="30" t="s">
        <v>1783</v>
      </c>
      <c r="E1911" s="75">
        <v>13</v>
      </c>
      <c r="F1911" s="30" t="s">
        <v>53</v>
      </c>
      <c r="G1911" s="30" t="s">
        <v>54</v>
      </c>
      <c r="H1911" s="75">
        <v>1</v>
      </c>
    </row>
    <row r="1912" spans="1:8">
      <c r="A1912" s="43">
        <v>930</v>
      </c>
      <c r="B1912" s="74">
        <v>46260</v>
      </c>
      <c r="C1912" s="30" t="s">
        <v>1624</v>
      </c>
      <c r="D1912" s="30" t="s">
        <v>1625</v>
      </c>
      <c r="E1912" s="75">
        <v>89</v>
      </c>
      <c r="F1912" s="30" t="s">
        <v>53</v>
      </c>
      <c r="G1912" s="30" t="s">
        <v>54</v>
      </c>
      <c r="H1912" s="75">
        <v>1</v>
      </c>
    </row>
    <row r="1913" spans="1:8">
      <c r="A1913" s="43">
        <v>930</v>
      </c>
      <c r="B1913" s="74">
        <v>46260</v>
      </c>
      <c r="C1913" s="30" t="s">
        <v>1626</v>
      </c>
      <c r="D1913" s="30" t="s">
        <v>1627</v>
      </c>
      <c r="E1913" s="75">
        <v>72</v>
      </c>
      <c r="F1913" s="30" t="s">
        <v>53</v>
      </c>
      <c r="G1913" s="30" t="s">
        <v>54</v>
      </c>
      <c r="H1913" s="75">
        <v>1</v>
      </c>
    </row>
    <row r="1914" spans="1:8">
      <c r="A1914" s="43">
        <v>930</v>
      </c>
      <c r="B1914" s="74">
        <v>46260</v>
      </c>
      <c r="C1914" s="30" t="s">
        <v>1630</v>
      </c>
      <c r="D1914" s="30" t="s">
        <v>1631</v>
      </c>
      <c r="E1914" s="75">
        <v>82</v>
      </c>
      <c r="F1914" s="30" t="s">
        <v>70</v>
      </c>
      <c r="G1914" s="30" t="s">
        <v>71</v>
      </c>
      <c r="H1914" s="75">
        <v>2</v>
      </c>
    </row>
    <row r="1915" spans="1:8">
      <c r="A1915" s="43">
        <v>930</v>
      </c>
      <c r="B1915" s="74">
        <v>46260</v>
      </c>
      <c r="C1915" s="30" t="s">
        <v>1632</v>
      </c>
      <c r="D1915" s="30" t="s">
        <v>1633</v>
      </c>
      <c r="E1915" s="75">
        <v>88</v>
      </c>
      <c r="F1915" s="30" t="s">
        <v>53</v>
      </c>
      <c r="G1915" s="30" t="s">
        <v>54</v>
      </c>
      <c r="H1915" s="75">
        <v>1</v>
      </c>
    </row>
    <row r="1916" spans="1:8">
      <c r="A1916" s="43">
        <v>930</v>
      </c>
      <c r="B1916" s="74">
        <v>46260</v>
      </c>
      <c r="C1916" s="30" t="s">
        <v>1636</v>
      </c>
      <c r="D1916" s="30" t="s">
        <v>1637</v>
      </c>
      <c r="E1916" s="75">
        <v>171</v>
      </c>
      <c r="F1916" s="30" t="s">
        <v>80</v>
      </c>
      <c r="G1916" s="30" t="s">
        <v>81</v>
      </c>
      <c r="H1916" s="75">
        <v>1</v>
      </c>
    </row>
    <row r="1917" spans="1:8">
      <c r="A1917" s="43">
        <v>930</v>
      </c>
      <c r="B1917" s="74">
        <v>46260</v>
      </c>
      <c r="C1917" s="30" t="s">
        <v>1640</v>
      </c>
      <c r="D1917" s="30" t="s">
        <v>1641</v>
      </c>
      <c r="E1917" s="75">
        <v>48</v>
      </c>
      <c r="F1917" s="30" t="s">
        <v>68</v>
      </c>
      <c r="G1917" s="30" t="s">
        <v>69</v>
      </c>
      <c r="H1917" s="75">
        <v>1</v>
      </c>
    </row>
    <row r="1918" spans="1:8">
      <c r="A1918" s="43">
        <v>930</v>
      </c>
      <c r="B1918" s="74">
        <v>46260</v>
      </c>
      <c r="C1918" s="30" t="s">
        <v>1642</v>
      </c>
      <c r="D1918" s="30" t="s">
        <v>1643</v>
      </c>
      <c r="E1918" s="75">
        <v>64</v>
      </c>
      <c r="F1918" s="30" t="s">
        <v>53</v>
      </c>
      <c r="G1918" s="30" t="s">
        <v>54</v>
      </c>
      <c r="H1918" s="75">
        <v>1</v>
      </c>
    </row>
    <row r="1919" spans="1:8">
      <c r="A1919" s="43">
        <v>930</v>
      </c>
      <c r="B1919" s="74">
        <v>46260</v>
      </c>
      <c r="C1919" s="30" t="s">
        <v>1644</v>
      </c>
      <c r="D1919" s="30" t="s">
        <v>1645</v>
      </c>
      <c r="E1919" s="75">
        <v>6</v>
      </c>
      <c r="F1919" s="30" t="s">
        <v>68</v>
      </c>
      <c r="G1919" s="30" t="s">
        <v>69</v>
      </c>
      <c r="H1919" s="75">
        <v>1</v>
      </c>
    </row>
    <row r="1920" spans="1:8">
      <c r="A1920" s="43">
        <v>930</v>
      </c>
      <c r="B1920" s="74">
        <v>46260</v>
      </c>
      <c r="C1920" s="30" t="s">
        <v>1646</v>
      </c>
      <c r="D1920" s="30" t="s">
        <v>1647</v>
      </c>
      <c r="E1920" s="75">
        <v>115</v>
      </c>
      <c r="F1920" s="30" t="s">
        <v>53</v>
      </c>
      <c r="G1920" s="30" t="s">
        <v>54</v>
      </c>
      <c r="H1920" s="75">
        <v>1</v>
      </c>
    </row>
    <row r="1921" spans="1:8">
      <c r="A1921" s="43">
        <v>930</v>
      </c>
      <c r="B1921" s="74">
        <v>46260</v>
      </c>
      <c r="C1921" s="30" t="s">
        <v>1648</v>
      </c>
      <c r="D1921" s="30" t="s">
        <v>1649</v>
      </c>
      <c r="E1921" s="75">
        <v>102</v>
      </c>
      <c r="F1921" s="30" t="s">
        <v>53</v>
      </c>
      <c r="G1921" s="30" t="s">
        <v>54</v>
      </c>
      <c r="H1921" s="75">
        <v>1</v>
      </c>
    </row>
    <row r="1922" spans="1:8">
      <c r="A1922" s="43">
        <v>930</v>
      </c>
      <c r="B1922" s="74">
        <v>46260</v>
      </c>
      <c r="C1922" s="30" t="s">
        <v>1650</v>
      </c>
      <c r="D1922" s="30" t="s">
        <v>1651</v>
      </c>
      <c r="E1922" s="75">
        <v>20</v>
      </c>
      <c r="F1922" s="30" t="s">
        <v>76</v>
      </c>
      <c r="G1922" s="30" t="s">
        <v>77</v>
      </c>
      <c r="H1922" s="75">
        <v>1</v>
      </c>
    </row>
    <row r="1923" spans="1:8">
      <c r="A1923" s="43">
        <v>930</v>
      </c>
      <c r="B1923" s="74">
        <v>46260</v>
      </c>
      <c r="C1923" s="30" t="s">
        <v>1654</v>
      </c>
      <c r="D1923" s="30" t="s">
        <v>1655</v>
      </c>
      <c r="E1923" s="75">
        <v>18</v>
      </c>
      <c r="F1923" s="30" t="s">
        <v>53</v>
      </c>
      <c r="G1923" s="30" t="s">
        <v>54</v>
      </c>
      <c r="H1923" s="75">
        <v>1</v>
      </c>
    </row>
    <row r="1924" spans="1:8">
      <c r="A1924" s="43">
        <v>930</v>
      </c>
      <c r="B1924" s="74">
        <v>46260</v>
      </c>
      <c r="C1924" s="30" t="s">
        <v>1660</v>
      </c>
      <c r="D1924" s="30" t="s">
        <v>1661</v>
      </c>
      <c r="E1924" s="75">
        <v>98</v>
      </c>
      <c r="F1924" s="30" t="s">
        <v>53</v>
      </c>
      <c r="G1924" s="30" t="s">
        <v>54</v>
      </c>
      <c r="H1924" s="75">
        <v>1</v>
      </c>
    </row>
    <row r="1925" spans="1:8">
      <c r="A1925" s="43">
        <v>930</v>
      </c>
      <c r="B1925" s="74">
        <v>46260</v>
      </c>
      <c r="C1925" s="30" t="s">
        <v>1664</v>
      </c>
      <c r="D1925" s="30" t="s">
        <v>1665</v>
      </c>
      <c r="E1925" s="75">
        <v>6</v>
      </c>
      <c r="F1925" s="30" t="s">
        <v>53</v>
      </c>
      <c r="G1925" s="30" t="s">
        <v>54</v>
      </c>
      <c r="H1925" s="75">
        <v>1</v>
      </c>
    </row>
    <row r="1926" spans="1:8">
      <c r="A1926" s="43">
        <v>930</v>
      </c>
      <c r="B1926" s="74">
        <v>46260</v>
      </c>
      <c r="C1926" s="30" t="s">
        <v>1672</v>
      </c>
      <c r="D1926" s="30" t="s">
        <v>1673</v>
      </c>
      <c r="E1926" s="75">
        <v>14</v>
      </c>
      <c r="F1926" s="30" t="s">
        <v>53</v>
      </c>
      <c r="G1926" s="30" t="s">
        <v>54</v>
      </c>
      <c r="H1926" s="75">
        <v>1</v>
      </c>
    </row>
    <row r="1927" spans="1:8">
      <c r="A1927" s="43">
        <v>930</v>
      </c>
      <c r="B1927" s="74">
        <v>46260</v>
      </c>
      <c r="C1927" s="30" t="s">
        <v>4988</v>
      </c>
      <c r="D1927" s="30" t="s">
        <v>4989</v>
      </c>
      <c r="E1927" s="75">
        <v>201</v>
      </c>
      <c r="F1927" s="30" t="s">
        <v>80</v>
      </c>
      <c r="G1927" s="30" t="s">
        <v>81</v>
      </c>
      <c r="H1927" s="75">
        <v>1</v>
      </c>
    </row>
    <row r="1928" spans="1:8">
      <c r="A1928" s="43">
        <v>930</v>
      </c>
      <c r="B1928" s="74">
        <v>46260</v>
      </c>
      <c r="C1928" s="30" t="s">
        <v>1674</v>
      </c>
      <c r="D1928" s="30" t="s">
        <v>1675</v>
      </c>
      <c r="E1928" s="75">
        <v>136</v>
      </c>
      <c r="F1928" s="30" t="s">
        <v>53</v>
      </c>
      <c r="G1928" s="30" t="s">
        <v>54</v>
      </c>
      <c r="H1928" s="75">
        <v>1</v>
      </c>
    </row>
    <row r="1929" spans="1:8">
      <c r="A1929" s="43">
        <v>930</v>
      </c>
      <c r="B1929" s="74">
        <v>46260</v>
      </c>
      <c r="C1929" s="30" t="s">
        <v>1676</v>
      </c>
      <c r="D1929" s="30" t="s">
        <v>1677</v>
      </c>
      <c r="E1929" s="75">
        <v>74</v>
      </c>
      <c r="F1929" s="30" t="s">
        <v>53</v>
      </c>
      <c r="G1929" s="30" t="s">
        <v>54</v>
      </c>
      <c r="H1929" s="75">
        <v>1</v>
      </c>
    </row>
    <row r="1930" spans="1:8">
      <c r="A1930" s="43">
        <v>930</v>
      </c>
      <c r="B1930" s="74">
        <v>46260</v>
      </c>
      <c r="C1930" s="30" t="s">
        <v>1678</v>
      </c>
      <c r="D1930" s="30" t="s">
        <v>1679</v>
      </c>
      <c r="E1930" s="75">
        <v>82</v>
      </c>
      <c r="F1930" s="30" t="s">
        <v>76</v>
      </c>
      <c r="G1930" s="30" t="s">
        <v>77</v>
      </c>
      <c r="H1930" s="75">
        <v>1</v>
      </c>
    </row>
    <row r="1931" spans="1:8">
      <c r="A1931" s="43">
        <v>930</v>
      </c>
      <c r="B1931" s="74">
        <v>46260</v>
      </c>
      <c r="C1931" s="30" t="s">
        <v>1682</v>
      </c>
      <c r="D1931" s="30" t="s">
        <v>1683</v>
      </c>
      <c r="E1931" s="75">
        <v>50</v>
      </c>
      <c r="F1931" s="30" t="s">
        <v>53</v>
      </c>
      <c r="G1931" s="30" t="s">
        <v>54</v>
      </c>
      <c r="H1931" s="75">
        <v>1</v>
      </c>
    </row>
    <row r="1932" spans="1:8">
      <c r="A1932" s="43">
        <v>930</v>
      </c>
      <c r="B1932" s="74">
        <v>46260</v>
      </c>
      <c r="C1932" s="30" t="s">
        <v>1686</v>
      </c>
      <c r="D1932" s="30" t="s">
        <v>1687</v>
      </c>
      <c r="E1932" s="75">
        <v>24</v>
      </c>
      <c r="F1932" s="30" t="s">
        <v>53</v>
      </c>
      <c r="G1932" s="30" t="s">
        <v>54</v>
      </c>
      <c r="H1932" s="75">
        <v>1</v>
      </c>
    </row>
    <row r="1933" spans="1:8">
      <c r="A1933" s="43">
        <v>930</v>
      </c>
      <c r="B1933" s="74">
        <v>46260</v>
      </c>
      <c r="C1933" s="30" t="s">
        <v>4986</v>
      </c>
      <c r="D1933" s="30" t="s">
        <v>4987</v>
      </c>
      <c r="E1933" s="75">
        <v>149</v>
      </c>
      <c r="F1933" s="30" t="s">
        <v>53</v>
      </c>
      <c r="G1933" s="30" t="s">
        <v>54</v>
      </c>
      <c r="H1933" s="75">
        <v>1</v>
      </c>
    </row>
    <row r="1934" spans="1:8">
      <c r="A1934" s="43">
        <v>930</v>
      </c>
      <c r="B1934" s="74">
        <v>46260</v>
      </c>
      <c r="C1934" s="30" t="s">
        <v>1794</v>
      </c>
      <c r="D1934" s="30" t="s">
        <v>1795</v>
      </c>
      <c r="E1934" s="75">
        <v>112</v>
      </c>
      <c r="F1934" s="30" t="s">
        <v>53</v>
      </c>
      <c r="G1934" s="30" t="s">
        <v>54</v>
      </c>
      <c r="H1934" s="75">
        <v>1</v>
      </c>
    </row>
    <row r="1935" spans="1:8">
      <c r="A1935" s="43">
        <v>930</v>
      </c>
      <c r="B1935" s="74">
        <v>46260</v>
      </c>
      <c r="C1935" s="30" t="s">
        <v>1688</v>
      </c>
      <c r="D1935" s="30" t="s">
        <v>1689</v>
      </c>
      <c r="E1935" s="75">
        <v>126</v>
      </c>
      <c r="F1935" s="30" t="s">
        <v>80</v>
      </c>
      <c r="G1935" s="30" t="s">
        <v>81</v>
      </c>
      <c r="H1935" s="75">
        <v>1</v>
      </c>
    </row>
    <row r="1936" spans="1:8">
      <c r="A1936" s="43">
        <v>930</v>
      </c>
      <c r="B1936" s="74">
        <v>46260</v>
      </c>
      <c r="C1936" s="30" t="s">
        <v>1690</v>
      </c>
      <c r="D1936" s="30" t="s">
        <v>1691</v>
      </c>
      <c r="E1936" s="75">
        <v>63</v>
      </c>
      <c r="F1936" s="30" t="s">
        <v>80</v>
      </c>
      <c r="G1936" s="30" t="s">
        <v>81</v>
      </c>
      <c r="H1936" s="75">
        <v>1</v>
      </c>
    </row>
    <row r="1937" spans="1:8">
      <c r="A1937" s="43">
        <v>930</v>
      </c>
      <c r="B1937" s="74">
        <v>46260</v>
      </c>
      <c r="C1937" s="30" t="s">
        <v>1694</v>
      </c>
      <c r="D1937" s="30" t="s">
        <v>1695</v>
      </c>
      <c r="E1937" s="75">
        <v>60</v>
      </c>
      <c r="F1937" s="30" t="s">
        <v>70</v>
      </c>
      <c r="G1937" s="30" t="s">
        <v>71</v>
      </c>
      <c r="H1937" s="75">
        <v>2</v>
      </c>
    </row>
    <row r="1938" spans="1:8">
      <c r="A1938" s="43">
        <v>930</v>
      </c>
      <c r="B1938" s="74">
        <v>46260</v>
      </c>
      <c r="C1938" s="30" t="s">
        <v>1696</v>
      </c>
      <c r="D1938" s="30" t="s">
        <v>1697</v>
      </c>
      <c r="E1938" s="75">
        <v>79</v>
      </c>
      <c r="F1938" s="30" t="s">
        <v>80</v>
      </c>
      <c r="G1938" s="30" t="s">
        <v>81</v>
      </c>
      <c r="H1938" s="75">
        <v>1</v>
      </c>
    </row>
    <row r="1939" spans="1:8">
      <c r="A1939" s="43">
        <v>930</v>
      </c>
      <c r="B1939" s="74">
        <v>46260</v>
      </c>
      <c r="C1939" s="30" t="s">
        <v>1702</v>
      </c>
      <c r="D1939" s="30" t="s">
        <v>1703</v>
      </c>
      <c r="E1939" s="75">
        <v>89</v>
      </c>
      <c r="F1939" s="30" t="s">
        <v>70</v>
      </c>
      <c r="G1939" s="30" t="s">
        <v>71</v>
      </c>
      <c r="H1939" s="75">
        <v>2</v>
      </c>
    </row>
    <row r="1940" spans="1:8">
      <c r="A1940" s="43">
        <v>930</v>
      </c>
      <c r="B1940" s="74">
        <v>46259</v>
      </c>
      <c r="C1940" s="30" t="s">
        <v>3919</v>
      </c>
      <c r="D1940" s="30" t="s">
        <v>3920</v>
      </c>
      <c r="E1940" s="75">
        <v>55</v>
      </c>
      <c r="F1940" s="30" t="s">
        <v>53</v>
      </c>
      <c r="G1940" s="30" t="s">
        <v>54</v>
      </c>
      <c r="H1940" s="75">
        <v>1</v>
      </c>
    </row>
    <row r="1941" spans="1:8">
      <c r="A1941" s="43">
        <v>930</v>
      </c>
      <c r="B1941" s="74">
        <v>46259</v>
      </c>
      <c r="C1941" s="30" t="s">
        <v>3923</v>
      </c>
      <c r="D1941" s="30" t="s">
        <v>3924</v>
      </c>
      <c r="E1941" s="75">
        <v>115</v>
      </c>
      <c r="F1941" s="30" t="s">
        <v>53</v>
      </c>
      <c r="G1941" s="30" t="s">
        <v>54</v>
      </c>
      <c r="H1941" s="75">
        <v>1</v>
      </c>
    </row>
    <row r="1942" spans="1:8">
      <c r="A1942" s="43">
        <v>930</v>
      </c>
      <c r="B1942" s="74">
        <v>46259</v>
      </c>
      <c r="C1942" s="30" t="s">
        <v>4137</v>
      </c>
      <c r="D1942" s="30" t="s">
        <v>4138</v>
      </c>
      <c r="E1942" s="75">
        <v>91</v>
      </c>
      <c r="F1942" s="30" t="s">
        <v>70</v>
      </c>
      <c r="G1942" s="30" t="s">
        <v>71</v>
      </c>
      <c r="H1942" s="75">
        <v>2</v>
      </c>
    </row>
    <row r="1943" spans="1:8">
      <c r="A1943" s="43">
        <v>930</v>
      </c>
      <c r="B1943" s="74">
        <v>46259</v>
      </c>
      <c r="C1943" s="30" t="s">
        <v>4147</v>
      </c>
      <c r="D1943" s="30" t="s">
        <v>4148</v>
      </c>
      <c r="E1943" s="75">
        <v>68</v>
      </c>
      <c r="F1943" s="30" t="s">
        <v>70</v>
      </c>
      <c r="G1943" s="30" t="s">
        <v>71</v>
      </c>
      <c r="H1943" s="75">
        <v>2</v>
      </c>
    </row>
    <row r="1944" spans="1:8">
      <c r="A1944" s="43">
        <v>930</v>
      </c>
      <c r="B1944" s="74">
        <v>46259</v>
      </c>
      <c r="C1944" s="30" t="s">
        <v>4153</v>
      </c>
      <c r="D1944" s="30" t="s">
        <v>4154</v>
      </c>
      <c r="E1944" s="75">
        <v>41</v>
      </c>
      <c r="F1944" s="30" t="s">
        <v>68</v>
      </c>
      <c r="G1944" s="30" t="s">
        <v>69</v>
      </c>
      <c r="H1944" s="75">
        <v>1</v>
      </c>
    </row>
    <row r="1945" spans="1:8">
      <c r="A1945" s="43">
        <v>930</v>
      </c>
      <c r="B1945" s="74">
        <v>46259</v>
      </c>
      <c r="C1945" s="30" t="s">
        <v>4185</v>
      </c>
      <c r="D1945" s="30" t="s">
        <v>4186</v>
      </c>
      <c r="E1945" s="75">
        <v>78</v>
      </c>
      <c r="F1945" s="30" t="s">
        <v>53</v>
      </c>
      <c r="G1945" s="30" t="s">
        <v>54</v>
      </c>
      <c r="H1945" s="75">
        <v>1</v>
      </c>
    </row>
    <row r="1946" spans="1:8">
      <c r="A1946" s="43">
        <v>930</v>
      </c>
      <c r="B1946" s="74">
        <v>46259</v>
      </c>
      <c r="C1946" s="30" t="s">
        <v>4187</v>
      </c>
      <c r="D1946" s="30" t="s">
        <v>4188</v>
      </c>
      <c r="E1946" s="75">
        <v>55</v>
      </c>
      <c r="F1946" s="30" t="s">
        <v>53</v>
      </c>
      <c r="G1946" s="30" t="s">
        <v>54</v>
      </c>
      <c r="H1946" s="75">
        <v>1</v>
      </c>
    </row>
    <row r="1947" spans="1:8">
      <c r="A1947" s="43">
        <v>930</v>
      </c>
      <c r="B1947" s="74">
        <v>46259</v>
      </c>
      <c r="C1947" s="30" t="s">
        <v>1350</v>
      </c>
      <c r="D1947" s="30" t="s">
        <v>1351</v>
      </c>
      <c r="E1947" s="75">
        <v>54</v>
      </c>
      <c r="F1947" s="30" t="s">
        <v>80</v>
      </c>
      <c r="G1947" s="30" t="s">
        <v>81</v>
      </c>
      <c r="H1947" s="75">
        <v>1</v>
      </c>
    </row>
    <row r="1948" spans="1:8">
      <c r="A1948" s="43">
        <v>930</v>
      </c>
      <c r="B1948" s="74">
        <v>46259</v>
      </c>
      <c r="C1948" s="30" t="s">
        <v>1352</v>
      </c>
      <c r="D1948" s="30" t="s">
        <v>1353</v>
      </c>
      <c r="E1948" s="75">
        <v>34</v>
      </c>
      <c r="F1948" s="30" t="s">
        <v>70</v>
      </c>
      <c r="G1948" s="30" t="s">
        <v>71</v>
      </c>
      <c r="H1948" s="75">
        <v>2</v>
      </c>
    </row>
    <row r="1949" spans="1:8">
      <c r="A1949" s="43">
        <v>930</v>
      </c>
      <c r="B1949" s="74">
        <v>46259</v>
      </c>
      <c r="C1949" s="30" t="s">
        <v>1354</v>
      </c>
      <c r="D1949" s="30" t="s">
        <v>1355</v>
      </c>
      <c r="E1949" s="75">
        <v>50</v>
      </c>
      <c r="F1949" s="30" t="s">
        <v>76</v>
      </c>
      <c r="G1949" s="30" t="s">
        <v>77</v>
      </c>
      <c r="H1949" s="75">
        <v>1</v>
      </c>
    </row>
    <row r="1950" spans="1:8">
      <c r="A1950" s="43">
        <v>930</v>
      </c>
      <c r="B1950" s="74">
        <v>46259</v>
      </c>
      <c r="C1950" s="30" t="s">
        <v>1356</v>
      </c>
      <c r="D1950" s="30" t="s">
        <v>1357</v>
      </c>
      <c r="E1950" s="75">
        <v>4</v>
      </c>
      <c r="F1950" s="30" t="s">
        <v>80</v>
      </c>
      <c r="G1950" s="30" t="s">
        <v>81</v>
      </c>
      <c r="H1950" s="75">
        <v>1</v>
      </c>
    </row>
    <row r="1951" spans="1:8">
      <c r="A1951" s="43">
        <v>930</v>
      </c>
      <c r="B1951" s="74">
        <v>46259</v>
      </c>
      <c r="C1951" s="30" t="s">
        <v>1358</v>
      </c>
      <c r="D1951" s="30" t="s">
        <v>1359</v>
      </c>
      <c r="E1951" s="75">
        <v>141</v>
      </c>
      <c r="F1951" s="30" t="s">
        <v>70</v>
      </c>
      <c r="G1951" s="30" t="s">
        <v>71</v>
      </c>
      <c r="H1951" s="75">
        <v>2</v>
      </c>
    </row>
    <row r="1952" spans="1:8">
      <c r="A1952" s="43">
        <v>930</v>
      </c>
      <c r="B1952" s="74">
        <v>46259</v>
      </c>
      <c r="C1952" s="30" t="s">
        <v>1360</v>
      </c>
      <c r="D1952" s="30" t="s">
        <v>1361</v>
      </c>
      <c r="E1952" s="75">
        <v>5</v>
      </c>
      <c r="F1952" s="30" t="s">
        <v>68</v>
      </c>
      <c r="G1952" s="30" t="s">
        <v>69</v>
      </c>
      <c r="H1952" s="75">
        <v>1</v>
      </c>
    </row>
    <row r="1953" spans="1:8">
      <c r="A1953" s="43">
        <v>930</v>
      </c>
      <c r="B1953" s="74">
        <v>46259</v>
      </c>
      <c r="C1953" s="30" t="s">
        <v>1362</v>
      </c>
      <c r="D1953" s="30" t="s">
        <v>1363</v>
      </c>
      <c r="E1953" s="75">
        <v>64</v>
      </c>
      <c r="F1953" s="30" t="s">
        <v>53</v>
      </c>
      <c r="G1953" s="30" t="s">
        <v>54</v>
      </c>
      <c r="H1953" s="75">
        <v>1</v>
      </c>
    </row>
    <row r="1954" spans="1:8">
      <c r="A1954" s="43">
        <v>930</v>
      </c>
      <c r="B1954" s="74">
        <v>46259</v>
      </c>
      <c r="C1954" s="30" t="s">
        <v>1364</v>
      </c>
      <c r="D1954" s="30" t="s">
        <v>1365</v>
      </c>
      <c r="E1954" s="75">
        <v>107</v>
      </c>
      <c r="F1954" s="30" t="s">
        <v>80</v>
      </c>
      <c r="G1954" s="30" t="s">
        <v>81</v>
      </c>
      <c r="H1954" s="75">
        <v>1</v>
      </c>
    </row>
    <row r="1955" spans="1:8">
      <c r="A1955" s="43">
        <v>930</v>
      </c>
      <c r="B1955" s="74">
        <v>46259</v>
      </c>
      <c r="C1955" s="30" t="s">
        <v>1366</v>
      </c>
      <c r="D1955" s="30" t="s">
        <v>1367</v>
      </c>
      <c r="E1955" s="75">
        <v>105</v>
      </c>
      <c r="F1955" s="30" t="s">
        <v>68</v>
      </c>
      <c r="G1955" s="30" t="s">
        <v>69</v>
      </c>
      <c r="H1955" s="75">
        <v>1</v>
      </c>
    </row>
    <row r="1956" spans="1:8">
      <c r="A1956" s="43">
        <v>930</v>
      </c>
      <c r="B1956" s="74">
        <v>46259</v>
      </c>
      <c r="C1956" s="30" t="s">
        <v>1380</v>
      </c>
      <c r="D1956" s="30" t="s">
        <v>1381</v>
      </c>
      <c r="E1956" s="75">
        <v>14</v>
      </c>
      <c r="F1956" s="30" t="s">
        <v>53</v>
      </c>
      <c r="G1956" s="30" t="s">
        <v>54</v>
      </c>
      <c r="H1956" s="75">
        <v>1</v>
      </c>
    </row>
    <row r="1957" spans="1:8">
      <c r="A1957" s="43">
        <v>930</v>
      </c>
      <c r="B1957" s="74">
        <v>46259</v>
      </c>
      <c r="C1957" s="30" t="s">
        <v>1382</v>
      </c>
      <c r="D1957" s="30" t="s">
        <v>1383</v>
      </c>
      <c r="E1957" s="75">
        <v>146</v>
      </c>
      <c r="F1957" s="30" t="s">
        <v>80</v>
      </c>
      <c r="G1957" s="30" t="s">
        <v>81</v>
      </c>
      <c r="H1957" s="75">
        <v>1</v>
      </c>
    </row>
    <row r="1958" spans="1:8">
      <c r="A1958" s="43">
        <v>930</v>
      </c>
      <c r="B1958" s="74">
        <v>46259</v>
      </c>
      <c r="C1958" s="30" t="s">
        <v>1384</v>
      </c>
      <c r="D1958" s="30" t="s">
        <v>1385</v>
      </c>
      <c r="E1958" s="75">
        <v>41</v>
      </c>
      <c r="F1958" s="30" t="s">
        <v>70</v>
      </c>
      <c r="G1958" s="30" t="s">
        <v>71</v>
      </c>
      <c r="H1958" s="75">
        <v>2</v>
      </c>
    </row>
    <row r="1959" spans="1:8">
      <c r="A1959" s="43">
        <v>930</v>
      </c>
      <c r="B1959" s="74">
        <v>46259</v>
      </c>
      <c r="C1959" s="30" t="s">
        <v>1386</v>
      </c>
      <c r="D1959" s="30" t="s">
        <v>1387</v>
      </c>
      <c r="E1959" s="75">
        <v>90</v>
      </c>
      <c r="F1959" s="30" t="s">
        <v>70</v>
      </c>
      <c r="G1959" s="30" t="s">
        <v>71</v>
      </c>
      <c r="H1959" s="75">
        <v>2</v>
      </c>
    </row>
    <row r="1960" spans="1:8">
      <c r="A1960" s="43">
        <v>930</v>
      </c>
      <c r="B1960" s="74">
        <v>46259</v>
      </c>
      <c r="C1960" s="30" t="s">
        <v>1388</v>
      </c>
      <c r="D1960" s="30" t="s">
        <v>1389</v>
      </c>
      <c r="E1960" s="75">
        <v>96</v>
      </c>
      <c r="F1960" s="30" t="s">
        <v>68</v>
      </c>
      <c r="G1960" s="30" t="s">
        <v>69</v>
      </c>
      <c r="H1960" s="75">
        <v>1</v>
      </c>
    </row>
    <row r="1961" spans="1:8">
      <c r="A1961" s="43">
        <v>930</v>
      </c>
      <c r="B1961" s="74">
        <v>46259</v>
      </c>
      <c r="C1961" s="30" t="s">
        <v>1390</v>
      </c>
      <c r="D1961" s="30" t="s">
        <v>1391</v>
      </c>
      <c r="E1961" s="75">
        <v>3</v>
      </c>
      <c r="F1961" s="30" t="s">
        <v>68</v>
      </c>
      <c r="G1961" s="30" t="s">
        <v>69</v>
      </c>
      <c r="H1961" s="75">
        <v>1</v>
      </c>
    </row>
    <row r="1962" spans="1:8">
      <c r="A1962" s="43">
        <v>930</v>
      </c>
      <c r="B1962" s="74">
        <v>46259</v>
      </c>
      <c r="C1962" s="30" t="s">
        <v>1392</v>
      </c>
      <c r="D1962" s="30" t="s">
        <v>1393</v>
      </c>
      <c r="E1962" s="75">
        <v>260</v>
      </c>
      <c r="F1962" s="30" t="s">
        <v>80</v>
      </c>
      <c r="G1962" s="30" t="s">
        <v>81</v>
      </c>
      <c r="H1962" s="75">
        <v>1</v>
      </c>
    </row>
    <row r="1963" spans="1:8">
      <c r="A1963" s="43">
        <v>930</v>
      </c>
      <c r="B1963" s="74">
        <v>46259</v>
      </c>
      <c r="C1963" s="30" t="s">
        <v>1396</v>
      </c>
      <c r="D1963" s="30" t="s">
        <v>1397</v>
      </c>
      <c r="E1963" s="75">
        <v>84</v>
      </c>
      <c r="F1963" s="30" t="s">
        <v>76</v>
      </c>
      <c r="G1963" s="30" t="s">
        <v>77</v>
      </c>
      <c r="H1963" s="75">
        <v>1</v>
      </c>
    </row>
    <row r="1964" spans="1:8">
      <c r="A1964" s="43">
        <v>930</v>
      </c>
      <c r="B1964" s="74">
        <v>46259</v>
      </c>
      <c r="C1964" s="30" t="s">
        <v>1400</v>
      </c>
      <c r="D1964" s="30" t="s">
        <v>1401</v>
      </c>
      <c r="E1964" s="75">
        <v>66</v>
      </c>
      <c r="F1964" s="30" t="s">
        <v>70</v>
      </c>
      <c r="G1964" s="30" t="s">
        <v>71</v>
      </c>
      <c r="H1964" s="75">
        <v>2</v>
      </c>
    </row>
    <row r="1965" spans="1:8">
      <c r="A1965" s="43">
        <v>930</v>
      </c>
      <c r="B1965" s="74">
        <v>46259</v>
      </c>
      <c r="C1965" s="30" t="s">
        <v>1402</v>
      </c>
      <c r="D1965" s="30" t="s">
        <v>1403</v>
      </c>
      <c r="E1965" s="75">
        <v>67</v>
      </c>
      <c r="F1965" s="30" t="s">
        <v>70</v>
      </c>
      <c r="G1965" s="30" t="s">
        <v>71</v>
      </c>
      <c r="H1965" s="75">
        <v>2</v>
      </c>
    </row>
    <row r="1966" spans="1:8">
      <c r="A1966" s="43">
        <v>930</v>
      </c>
      <c r="B1966" s="74">
        <v>46259</v>
      </c>
      <c r="C1966" s="30" t="s">
        <v>1406</v>
      </c>
      <c r="D1966" s="30" t="s">
        <v>1407</v>
      </c>
      <c r="E1966" s="75">
        <v>132</v>
      </c>
      <c r="F1966" s="30" t="s">
        <v>80</v>
      </c>
      <c r="G1966" s="30" t="s">
        <v>81</v>
      </c>
      <c r="H1966" s="75">
        <v>1</v>
      </c>
    </row>
    <row r="1967" spans="1:8">
      <c r="A1967" s="43">
        <v>930</v>
      </c>
      <c r="B1967" s="74">
        <v>46259</v>
      </c>
      <c r="C1967" s="30" t="s">
        <v>1408</v>
      </c>
      <c r="D1967" s="30" t="s">
        <v>1409</v>
      </c>
      <c r="E1967" s="75">
        <v>15</v>
      </c>
      <c r="F1967" s="30" t="s">
        <v>70</v>
      </c>
      <c r="G1967" s="30" t="s">
        <v>71</v>
      </c>
      <c r="H1967" s="75">
        <v>2</v>
      </c>
    </row>
    <row r="1968" spans="1:8">
      <c r="A1968" s="43">
        <v>930</v>
      </c>
      <c r="B1968" s="74">
        <v>46259</v>
      </c>
      <c r="C1968" s="30" t="s">
        <v>1414</v>
      </c>
      <c r="D1968" s="30" t="s">
        <v>1415</v>
      </c>
      <c r="E1968" s="75">
        <v>81</v>
      </c>
      <c r="F1968" s="30" t="s">
        <v>53</v>
      </c>
      <c r="G1968" s="30" t="s">
        <v>54</v>
      </c>
      <c r="H1968" s="75">
        <v>1</v>
      </c>
    </row>
    <row r="1969" spans="1:8">
      <c r="A1969" s="43">
        <v>930</v>
      </c>
      <c r="B1969" s="74">
        <v>46259</v>
      </c>
      <c r="C1969" s="30" t="s">
        <v>1416</v>
      </c>
      <c r="D1969" s="30" t="s">
        <v>1417</v>
      </c>
      <c r="E1969" s="75">
        <v>19</v>
      </c>
      <c r="F1969" s="30" t="s">
        <v>70</v>
      </c>
      <c r="G1969" s="30" t="s">
        <v>71</v>
      </c>
      <c r="H1969" s="75">
        <v>2</v>
      </c>
    </row>
    <row r="1970" spans="1:8">
      <c r="A1970" s="43">
        <v>930</v>
      </c>
      <c r="B1970" s="74">
        <v>46259</v>
      </c>
      <c r="C1970" s="30" t="s">
        <v>1422</v>
      </c>
      <c r="D1970" s="30" t="s">
        <v>1423</v>
      </c>
      <c r="E1970" s="75">
        <v>150</v>
      </c>
      <c r="F1970" s="30" t="s">
        <v>70</v>
      </c>
      <c r="G1970" s="30" t="s">
        <v>71</v>
      </c>
      <c r="H1970" s="75">
        <v>2</v>
      </c>
    </row>
    <row r="1971" spans="1:8">
      <c r="A1971" s="43">
        <v>930</v>
      </c>
      <c r="B1971" s="74">
        <v>46259</v>
      </c>
      <c r="C1971" s="30" t="s">
        <v>1424</v>
      </c>
      <c r="D1971" s="30" t="s">
        <v>1425</v>
      </c>
      <c r="E1971" s="75">
        <v>120</v>
      </c>
      <c r="F1971" s="30" t="s">
        <v>80</v>
      </c>
      <c r="G1971" s="30" t="s">
        <v>81</v>
      </c>
      <c r="H1971" s="75">
        <v>1</v>
      </c>
    </row>
    <row r="1972" spans="1:8">
      <c r="A1972" s="43">
        <v>930</v>
      </c>
      <c r="B1972" s="74">
        <v>46259</v>
      </c>
      <c r="C1972" s="30" t="s">
        <v>1752</v>
      </c>
      <c r="D1972" s="30" t="s">
        <v>1753</v>
      </c>
      <c r="E1972" s="75">
        <v>13</v>
      </c>
      <c r="F1972" s="30" t="s">
        <v>53</v>
      </c>
      <c r="G1972" s="30" t="s">
        <v>54</v>
      </c>
      <c r="H1972" s="75">
        <v>1</v>
      </c>
    </row>
    <row r="1973" spans="1:8">
      <c r="A1973" s="43">
        <v>930</v>
      </c>
      <c r="B1973" s="74">
        <v>46259</v>
      </c>
      <c r="C1973" s="30" t="s">
        <v>1428</v>
      </c>
      <c r="D1973" s="30" t="s">
        <v>1429</v>
      </c>
      <c r="E1973" s="75">
        <v>61</v>
      </c>
      <c r="F1973" s="30" t="s">
        <v>80</v>
      </c>
      <c r="G1973" s="30" t="s">
        <v>81</v>
      </c>
      <c r="H1973" s="75">
        <v>1</v>
      </c>
    </row>
    <row r="1974" spans="1:8">
      <c r="A1974" s="43">
        <v>930</v>
      </c>
      <c r="B1974" s="74">
        <v>46259</v>
      </c>
      <c r="C1974" s="30" t="s">
        <v>1432</v>
      </c>
      <c r="D1974" s="30" t="s">
        <v>1433</v>
      </c>
      <c r="E1974" s="75">
        <v>34</v>
      </c>
      <c r="F1974" s="30" t="s">
        <v>76</v>
      </c>
      <c r="G1974" s="30" t="s">
        <v>77</v>
      </c>
      <c r="H1974" s="75">
        <v>1</v>
      </c>
    </row>
    <row r="1975" spans="1:8">
      <c r="A1975" s="43">
        <v>930</v>
      </c>
      <c r="B1975" s="74">
        <v>46259</v>
      </c>
      <c r="C1975" s="30" t="s">
        <v>1438</v>
      </c>
      <c r="D1975" s="30" t="s">
        <v>1439</v>
      </c>
      <c r="E1975" s="75">
        <v>82</v>
      </c>
      <c r="F1975" s="30" t="s">
        <v>68</v>
      </c>
      <c r="G1975" s="30" t="s">
        <v>69</v>
      </c>
      <c r="H1975" s="75">
        <v>1</v>
      </c>
    </row>
    <row r="1976" spans="1:8">
      <c r="A1976" s="43">
        <v>930</v>
      </c>
      <c r="B1976" s="74">
        <v>46259</v>
      </c>
      <c r="C1976" s="30" t="s">
        <v>1440</v>
      </c>
      <c r="D1976" s="30" t="s">
        <v>1441</v>
      </c>
      <c r="E1976" s="75">
        <v>157</v>
      </c>
      <c r="F1976" s="30" t="s">
        <v>70</v>
      </c>
      <c r="G1976" s="30" t="s">
        <v>71</v>
      </c>
      <c r="H1976" s="75">
        <v>2</v>
      </c>
    </row>
    <row r="1977" spans="1:8">
      <c r="A1977" s="43">
        <v>930</v>
      </c>
      <c r="B1977" s="74">
        <v>46259</v>
      </c>
      <c r="C1977" s="30" t="s">
        <v>1444</v>
      </c>
      <c r="D1977" s="30" t="s">
        <v>1445</v>
      </c>
      <c r="E1977" s="75">
        <v>76</v>
      </c>
      <c r="F1977" s="30" t="s">
        <v>68</v>
      </c>
      <c r="G1977" s="30" t="s">
        <v>69</v>
      </c>
      <c r="H1977" s="75">
        <v>1</v>
      </c>
    </row>
    <row r="1978" spans="1:8">
      <c r="A1978" s="43">
        <v>930</v>
      </c>
      <c r="B1978" s="74">
        <v>46259</v>
      </c>
      <c r="C1978" s="30" t="s">
        <v>1448</v>
      </c>
      <c r="D1978" s="30" t="s">
        <v>1449</v>
      </c>
      <c r="E1978" s="75">
        <v>39</v>
      </c>
      <c r="F1978" s="30" t="s">
        <v>68</v>
      </c>
      <c r="G1978" s="30" t="s">
        <v>69</v>
      </c>
      <c r="H1978" s="75">
        <v>1</v>
      </c>
    </row>
    <row r="1979" spans="1:8">
      <c r="A1979" s="43">
        <v>930</v>
      </c>
      <c r="B1979" s="74">
        <v>46259</v>
      </c>
      <c r="C1979" s="30" t="s">
        <v>1450</v>
      </c>
      <c r="D1979" s="30" t="s">
        <v>1451</v>
      </c>
      <c r="E1979" s="75">
        <v>42</v>
      </c>
      <c r="F1979" s="30" t="s">
        <v>53</v>
      </c>
      <c r="G1979" s="30" t="s">
        <v>54</v>
      </c>
      <c r="H1979" s="75">
        <v>1</v>
      </c>
    </row>
    <row r="1980" spans="1:8">
      <c r="A1980" s="43">
        <v>930</v>
      </c>
      <c r="B1980" s="74">
        <v>46259</v>
      </c>
      <c r="C1980" s="30" t="s">
        <v>1452</v>
      </c>
      <c r="D1980" s="30" t="s">
        <v>1453</v>
      </c>
      <c r="E1980" s="75">
        <v>40</v>
      </c>
      <c r="F1980" s="30" t="s">
        <v>70</v>
      </c>
      <c r="G1980" s="30" t="s">
        <v>71</v>
      </c>
      <c r="H1980" s="75">
        <v>2</v>
      </c>
    </row>
    <row r="1981" spans="1:8">
      <c r="A1981" s="43">
        <v>930</v>
      </c>
      <c r="B1981" s="74">
        <v>46259</v>
      </c>
      <c r="C1981" s="30" t="s">
        <v>1454</v>
      </c>
      <c r="D1981" s="30" t="s">
        <v>1455</v>
      </c>
      <c r="E1981" s="75">
        <v>58</v>
      </c>
      <c r="F1981" s="30" t="s">
        <v>68</v>
      </c>
      <c r="G1981" s="30" t="s">
        <v>69</v>
      </c>
      <c r="H1981" s="75">
        <v>1</v>
      </c>
    </row>
    <row r="1982" spans="1:8">
      <c r="A1982" s="43">
        <v>930</v>
      </c>
      <c r="B1982" s="74">
        <v>46259</v>
      </c>
      <c r="C1982" s="30" t="s">
        <v>1458</v>
      </c>
      <c r="D1982" s="30" t="s">
        <v>1459</v>
      </c>
      <c r="E1982" s="75">
        <v>105</v>
      </c>
      <c r="F1982" s="30" t="s">
        <v>80</v>
      </c>
      <c r="G1982" s="30" t="s">
        <v>81</v>
      </c>
      <c r="H1982" s="75">
        <v>1</v>
      </c>
    </row>
    <row r="1983" spans="1:8">
      <c r="A1983" s="43">
        <v>930</v>
      </c>
      <c r="B1983" s="74">
        <v>46259</v>
      </c>
      <c r="C1983" s="30" t="s">
        <v>1462</v>
      </c>
      <c r="D1983" s="30" t="s">
        <v>1463</v>
      </c>
      <c r="E1983" s="75">
        <v>16</v>
      </c>
      <c r="F1983" s="30" t="s">
        <v>53</v>
      </c>
      <c r="G1983" s="30" t="s">
        <v>54</v>
      </c>
      <c r="H1983" s="75">
        <v>1</v>
      </c>
    </row>
    <row r="1984" spans="1:8">
      <c r="A1984" s="43">
        <v>930</v>
      </c>
      <c r="B1984" s="74">
        <v>46259</v>
      </c>
      <c r="C1984" s="30" t="s">
        <v>4992</v>
      </c>
      <c r="D1984" s="30" t="s">
        <v>4993</v>
      </c>
      <c r="E1984" s="75">
        <v>19</v>
      </c>
      <c r="F1984" s="30" t="s">
        <v>80</v>
      </c>
      <c r="G1984" s="30" t="s">
        <v>81</v>
      </c>
      <c r="H1984" s="75">
        <v>1</v>
      </c>
    </row>
    <row r="1985" spans="1:8">
      <c r="A1985" s="43">
        <v>930</v>
      </c>
      <c r="B1985" s="74">
        <v>46259</v>
      </c>
      <c r="C1985" s="30" t="s">
        <v>1464</v>
      </c>
      <c r="D1985" s="30" t="s">
        <v>1465</v>
      </c>
      <c r="E1985" s="75">
        <v>35</v>
      </c>
      <c r="F1985" s="30" t="s">
        <v>70</v>
      </c>
      <c r="G1985" s="30" t="s">
        <v>71</v>
      </c>
      <c r="H1985" s="75">
        <v>2</v>
      </c>
    </row>
    <row r="1986" spans="1:8">
      <c r="A1986" s="43">
        <v>930</v>
      </c>
      <c r="B1986" s="74">
        <v>46259</v>
      </c>
      <c r="C1986" s="30" t="s">
        <v>1466</v>
      </c>
      <c r="D1986" s="30" t="s">
        <v>1467</v>
      </c>
      <c r="E1986" s="75">
        <v>36</v>
      </c>
      <c r="F1986" s="30" t="s">
        <v>53</v>
      </c>
      <c r="G1986" s="30" t="s">
        <v>54</v>
      </c>
      <c r="H1986" s="75">
        <v>1</v>
      </c>
    </row>
    <row r="1987" spans="1:8">
      <c r="A1987" s="43">
        <v>930</v>
      </c>
      <c r="B1987" s="74">
        <v>46259</v>
      </c>
      <c r="C1987" s="30" t="s">
        <v>1470</v>
      </c>
      <c r="D1987" s="30" t="s">
        <v>1471</v>
      </c>
      <c r="E1987" s="75">
        <v>59</v>
      </c>
      <c r="F1987" s="30" t="s">
        <v>70</v>
      </c>
      <c r="G1987" s="30" t="s">
        <v>71</v>
      </c>
      <c r="H1987" s="75">
        <v>2</v>
      </c>
    </row>
    <row r="1988" spans="1:8">
      <c r="A1988" s="43">
        <v>930</v>
      </c>
      <c r="B1988" s="74">
        <v>46259</v>
      </c>
      <c r="C1988" s="30" t="s">
        <v>1472</v>
      </c>
      <c r="D1988" s="30" t="s">
        <v>1473</v>
      </c>
      <c r="E1988" s="75">
        <v>69</v>
      </c>
      <c r="F1988" s="30" t="s">
        <v>53</v>
      </c>
      <c r="G1988" s="30" t="s">
        <v>54</v>
      </c>
      <c r="H1988" s="75">
        <v>1</v>
      </c>
    </row>
    <row r="1989" spans="1:8">
      <c r="A1989" s="43">
        <v>930</v>
      </c>
      <c r="B1989" s="74">
        <v>46259</v>
      </c>
      <c r="C1989" s="30" t="s">
        <v>1476</v>
      </c>
      <c r="D1989" s="30" t="s">
        <v>1477</v>
      </c>
      <c r="E1989" s="75">
        <v>485</v>
      </c>
      <c r="F1989" s="30" t="s">
        <v>80</v>
      </c>
      <c r="G1989" s="30" t="s">
        <v>81</v>
      </c>
      <c r="H1989" s="75">
        <v>1</v>
      </c>
    </row>
    <row r="1990" spans="1:8">
      <c r="A1990" s="43">
        <v>930</v>
      </c>
      <c r="B1990" s="74">
        <v>46259</v>
      </c>
      <c r="C1990" s="30" t="s">
        <v>1478</v>
      </c>
      <c r="D1990" s="30" t="s">
        <v>1479</v>
      </c>
      <c r="E1990" s="75">
        <v>119</v>
      </c>
      <c r="F1990" s="30" t="s">
        <v>53</v>
      </c>
      <c r="G1990" s="30" t="s">
        <v>54</v>
      </c>
      <c r="H1990" s="75">
        <v>1</v>
      </c>
    </row>
    <row r="1991" spans="1:8">
      <c r="A1991" s="43">
        <v>930</v>
      </c>
      <c r="B1991" s="74">
        <v>46259</v>
      </c>
      <c r="C1991" s="30" t="s">
        <v>1482</v>
      </c>
      <c r="D1991" s="30" t="s">
        <v>1483</v>
      </c>
      <c r="E1991" s="75">
        <v>54</v>
      </c>
      <c r="F1991" s="30" t="s">
        <v>70</v>
      </c>
      <c r="G1991" s="30" t="s">
        <v>71</v>
      </c>
      <c r="H1991" s="75">
        <v>2</v>
      </c>
    </row>
    <row r="1992" spans="1:8">
      <c r="A1992" s="43">
        <v>930</v>
      </c>
      <c r="B1992" s="74">
        <v>46259</v>
      </c>
      <c r="C1992" s="30" t="s">
        <v>1762</v>
      </c>
      <c r="D1992" s="30" t="s">
        <v>1763</v>
      </c>
      <c r="E1992" s="75">
        <v>28</v>
      </c>
      <c r="F1992" s="30" t="s">
        <v>53</v>
      </c>
      <c r="G1992" s="30" t="s">
        <v>54</v>
      </c>
      <c r="H1992" s="75">
        <v>1</v>
      </c>
    </row>
    <row r="1993" spans="1:8">
      <c r="A1993" s="43">
        <v>930</v>
      </c>
      <c r="B1993" s="74">
        <v>46259</v>
      </c>
      <c r="C1993" s="30" t="s">
        <v>1490</v>
      </c>
      <c r="D1993" s="30" t="s">
        <v>1491</v>
      </c>
      <c r="E1993" s="75">
        <v>64</v>
      </c>
      <c r="F1993" s="30" t="s">
        <v>78</v>
      </c>
      <c r="G1993" s="30" t="s">
        <v>79</v>
      </c>
      <c r="H1993" s="75">
        <v>2</v>
      </c>
    </row>
    <row r="1994" spans="1:8">
      <c r="A1994" s="43">
        <v>930</v>
      </c>
      <c r="B1994" s="74">
        <v>46259</v>
      </c>
      <c r="C1994" s="30" t="s">
        <v>1496</v>
      </c>
      <c r="D1994" s="30" t="s">
        <v>1497</v>
      </c>
      <c r="E1994" s="75">
        <v>23</v>
      </c>
      <c r="F1994" s="30" t="s">
        <v>53</v>
      </c>
      <c r="G1994" s="30" t="s">
        <v>54</v>
      </c>
      <c r="H1994" s="75">
        <v>1</v>
      </c>
    </row>
    <row r="1995" spans="1:8">
      <c r="A1995" s="43">
        <v>930</v>
      </c>
      <c r="B1995" s="74">
        <v>46259</v>
      </c>
      <c r="C1995" s="30" t="s">
        <v>1506</v>
      </c>
      <c r="D1995" s="30" t="s">
        <v>1507</v>
      </c>
      <c r="E1995" s="75">
        <v>110</v>
      </c>
      <c r="F1995" s="30" t="s">
        <v>53</v>
      </c>
      <c r="G1995" s="30" t="s">
        <v>54</v>
      </c>
      <c r="H1995" s="75">
        <v>1</v>
      </c>
    </row>
    <row r="1996" spans="1:8">
      <c r="A1996" s="43">
        <v>930</v>
      </c>
      <c r="B1996" s="74">
        <v>46259</v>
      </c>
      <c r="C1996" s="30" t="s">
        <v>1508</v>
      </c>
      <c r="D1996" s="30" t="s">
        <v>1509</v>
      </c>
      <c r="E1996" s="75">
        <v>30</v>
      </c>
      <c r="F1996" s="30" t="s">
        <v>68</v>
      </c>
      <c r="G1996" s="30" t="s">
        <v>69</v>
      </c>
      <c r="H1996" s="75">
        <v>1</v>
      </c>
    </row>
    <row r="1997" spans="1:8">
      <c r="A1997" s="43">
        <v>930</v>
      </c>
      <c r="B1997" s="74">
        <v>46259</v>
      </c>
      <c r="C1997" s="30" t="s">
        <v>1510</v>
      </c>
      <c r="D1997" s="30" t="s">
        <v>1511</v>
      </c>
      <c r="E1997" s="75">
        <v>56</v>
      </c>
      <c r="F1997" s="30" t="s">
        <v>70</v>
      </c>
      <c r="G1997" s="30" t="s">
        <v>71</v>
      </c>
      <c r="H1997" s="75">
        <v>2</v>
      </c>
    </row>
    <row r="1998" spans="1:8">
      <c r="A1998" s="43">
        <v>930</v>
      </c>
      <c r="B1998" s="74">
        <v>46259</v>
      </c>
      <c r="C1998" s="30" t="s">
        <v>1514</v>
      </c>
      <c r="D1998" s="30" t="s">
        <v>1515</v>
      </c>
      <c r="E1998" s="75">
        <v>54</v>
      </c>
      <c r="F1998" s="30" t="s">
        <v>68</v>
      </c>
      <c r="G1998" s="30" t="s">
        <v>69</v>
      </c>
      <c r="H1998" s="75">
        <v>1</v>
      </c>
    </row>
    <row r="1999" spans="1:8">
      <c r="A1999" s="43">
        <v>930</v>
      </c>
      <c r="B1999" s="74">
        <v>46259</v>
      </c>
      <c r="C1999" s="30" t="s">
        <v>1518</v>
      </c>
      <c r="D1999" s="30" t="s">
        <v>1519</v>
      </c>
      <c r="E1999" s="75">
        <v>10</v>
      </c>
      <c r="F1999" s="30" t="s">
        <v>76</v>
      </c>
      <c r="G1999" s="30" t="s">
        <v>77</v>
      </c>
      <c r="H1999" s="75">
        <v>1</v>
      </c>
    </row>
    <row r="2000" spans="1:8">
      <c r="A2000" s="43">
        <v>930</v>
      </c>
      <c r="B2000" s="74">
        <v>46259</v>
      </c>
      <c r="C2000" s="30" t="s">
        <v>1524</v>
      </c>
      <c r="D2000" s="30" t="s">
        <v>1525</v>
      </c>
      <c r="E2000" s="75">
        <v>45</v>
      </c>
      <c r="F2000" s="30" t="s">
        <v>68</v>
      </c>
      <c r="G2000" s="30" t="s">
        <v>69</v>
      </c>
      <c r="H2000" s="75">
        <v>1</v>
      </c>
    </row>
    <row r="2001" spans="1:8">
      <c r="A2001" s="43">
        <v>930</v>
      </c>
      <c r="B2001" s="74">
        <v>46259</v>
      </c>
      <c r="C2001" s="30" t="s">
        <v>1526</v>
      </c>
      <c r="D2001" s="30" t="s">
        <v>1527</v>
      </c>
      <c r="E2001" s="75">
        <v>78</v>
      </c>
      <c r="F2001" s="30" t="s">
        <v>53</v>
      </c>
      <c r="G2001" s="30" t="s">
        <v>54</v>
      </c>
      <c r="H2001" s="75">
        <v>1</v>
      </c>
    </row>
    <row r="2002" spans="1:8">
      <c r="A2002" s="43">
        <v>930</v>
      </c>
      <c r="B2002" s="74">
        <v>46259</v>
      </c>
      <c r="C2002" s="30" t="s">
        <v>1534</v>
      </c>
      <c r="D2002" s="30" t="s">
        <v>1535</v>
      </c>
      <c r="E2002" s="75">
        <v>29</v>
      </c>
      <c r="F2002" s="30" t="s">
        <v>68</v>
      </c>
      <c r="G2002" s="30" t="s">
        <v>69</v>
      </c>
      <c r="H2002" s="75">
        <v>1</v>
      </c>
    </row>
    <row r="2003" spans="1:8">
      <c r="A2003" s="43">
        <v>930</v>
      </c>
      <c r="B2003" s="74">
        <v>46259</v>
      </c>
      <c r="C2003" s="30" t="s">
        <v>1770</v>
      </c>
      <c r="D2003" s="30" t="s">
        <v>1771</v>
      </c>
      <c r="E2003" s="75">
        <v>139</v>
      </c>
      <c r="F2003" s="30" t="s">
        <v>53</v>
      </c>
      <c r="G2003" s="30" t="s">
        <v>54</v>
      </c>
      <c r="H2003" s="75">
        <v>1</v>
      </c>
    </row>
    <row r="2004" spans="1:8">
      <c r="A2004" s="43">
        <v>930</v>
      </c>
      <c r="B2004" s="74">
        <v>46259</v>
      </c>
      <c r="C2004" s="30" t="s">
        <v>1540</v>
      </c>
      <c r="D2004" s="30" t="s">
        <v>1541</v>
      </c>
      <c r="E2004" s="75">
        <v>164</v>
      </c>
      <c r="F2004" s="30" t="s">
        <v>76</v>
      </c>
      <c r="G2004" s="30" t="s">
        <v>77</v>
      </c>
      <c r="H2004" s="75">
        <v>1</v>
      </c>
    </row>
    <row r="2005" spans="1:8">
      <c r="A2005" s="43">
        <v>930</v>
      </c>
      <c r="B2005" s="74">
        <v>46259</v>
      </c>
      <c r="C2005" s="30" t="s">
        <v>1546</v>
      </c>
      <c r="D2005" s="30" t="s">
        <v>1547</v>
      </c>
      <c r="E2005" s="75">
        <v>47</v>
      </c>
      <c r="F2005" s="30" t="s">
        <v>53</v>
      </c>
      <c r="G2005" s="30" t="s">
        <v>54</v>
      </c>
      <c r="H2005" s="75">
        <v>1</v>
      </c>
    </row>
    <row r="2006" spans="1:8">
      <c r="A2006" s="43">
        <v>930</v>
      </c>
      <c r="B2006" s="74">
        <v>46259</v>
      </c>
      <c r="C2006" s="30" t="s">
        <v>1548</v>
      </c>
      <c r="D2006" s="30" t="s">
        <v>1549</v>
      </c>
      <c r="E2006" s="75">
        <v>38</v>
      </c>
      <c r="F2006" s="30" t="s">
        <v>70</v>
      </c>
      <c r="G2006" s="30" t="s">
        <v>71</v>
      </c>
      <c r="H2006" s="75">
        <v>2</v>
      </c>
    </row>
    <row r="2007" spans="1:8">
      <c r="A2007" s="43">
        <v>930</v>
      </c>
      <c r="B2007" s="74">
        <v>46259</v>
      </c>
      <c r="C2007" s="30" t="s">
        <v>1554</v>
      </c>
      <c r="D2007" s="30" t="s">
        <v>1555</v>
      </c>
      <c r="E2007" s="75">
        <v>101</v>
      </c>
      <c r="F2007" s="30" t="s">
        <v>80</v>
      </c>
      <c r="G2007" s="30" t="s">
        <v>81</v>
      </c>
      <c r="H2007" s="75">
        <v>1</v>
      </c>
    </row>
    <row r="2008" spans="1:8">
      <c r="A2008" s="43">
        <v>930</v>
      </c>
      <c r="B2008" s="74">
        <v>46259</v>
      </c>
      <c r="C2008" s="30" t="s">
        <v>1574</v>
      </c>
      <c r="D2008" s="30" t="s">
        <v>1575</v>
      </c>
      <c r="E2008" s="75">
        <v>7</v>
      </c>
      <c r="F2008" s="30" t="s">
        <v>68</v>
      </c>
      <c r="G2008" s="30" t="s">
        <v>69</v>
      </c>
      <c r="H2008" s="75">
        <v>1</v>
      </c>
    </row>
    <row r="2009" spans="1:8">
      <c r="A2009" s="43">
        <v>930</v>
      </c>
      <c r="B2009" s="74">
        <v>46259</v>
      </c>
      <c r="C2009" s="30" t="s">
        <v>1580</v>
      </c>
      <c r="D2009" s="30" t="s">
        <v>1581</v>
      </c>
      <c r="E2009" s="75">
        <v>53</v>
      </c>
      <c r="F2009" s="30" t="s">
        <v>76</v>
      </c>
      <c r="G2009" s="30" t="s">
        <v>77</v>
      </c>
      <c r="H2009" s="75">
        <v>1</v>
      </c>
    </row>
    <row r="2010" spans="1:8">
      <c r="A2010" s="43">
        <v>930</v>
      </c>
      <c r="B2010" s="74">
        <v>46259</v>
      </c>
      <c r="C2010" s="30" t="s">
        <v>1582</v>
      </c>
      <c r="D2010" s="30" t="s">
        <v>1583</v>
      </c>
      <c r="E2010" s="75">
        <v>70</v>
      </c>
      <c r="F2010" s="30" t="s">
        <v>53</v>
      </c>
      <c r="G2010" s="30" t="s">
        <v>54</v>
      </c>
      <c r="H2010" s="75">
        <v>1</v>
      </c>
    </row>
    <row r="2011" spans="1:8">
      <c r="A2011" s="43">
        <v>930</v>
      </c>
      <c r="B2011" s="74">
        <v>46259</v>
      </c>
      <c r="C2011" s="30" t="s">
        <v>1584</v>
      </c>
      <c r="D2011" s="30" t="s">
        <v>1585</v>
      </c>
      <c r="E2011" s="75">
        <v>132</v>
      </c>
      <c r="F2011" s="30" t="s">
        <v>53</v>
      </c>
      <c r="G2011" s="30" t="s">
        <v>54</v>
      </c>
      <c r="H2011" s="75">
        <v>1</v>
      </c>
    </row>
    <row r="2012" spans="1:8">
      <c r="A2012" s="43">
        <v>930</v>
      </c>
      <c r="B2012" s="74">
        <v>46259</v>
      </c>
      <c r="C2012" s="30" t="s">
        <v>1588</v>
      </c>
      <c r="D2012" s="30" t="s">
        <v>1589</v>
      </c>
      <c r="E2012" s="75">
        <v>71</v>
      </c>
      <c r="F2012" s="30" t="s">
        <v>53</v>
      </c>
      <c r="G2012" s="30" t="s">
        <v>54</v>
      </c>
      <c r="H2012" s="75">
        <v>1</v>
      </c>
    </row>
    <row r="2013" spans="1:8">
      <c r="A2013" s="43">
        <v>930</v>
      </c>
      <c r="B2013" s="74">
        <v>46259</v>
      </c>
      <c r="C2013" s="30" t="s">
        <v>1590</v>
      </c>
      <c r="D2013" s="30" t="s">
        <v>1591</v>
      </c>
      <c r="E2013" s="75">
        <v>39</v>
      </c>
      <c r="F2013" s="30" t="s">
        <v>53</v>
      </c>
      <c r="G2013" s="30" t="s">
        <v>54</v>
      </c>
      <c r="H2013" s="75">
        <v>1</v>
      </c>
    </row>
    <row r="2014" spans="1:8">
      <c r="A2014" s="43">
        <v>930</v>
      </c>
      <c r="B2014" s="74">
        <v>46259</v>
      </c>
      <c r="C2014" s="30" t="s">
        <v>1594</v>
      </c>
      <c r="D2014" s="30" t="s">
        <v>1595</v>
      </c>
      <c r="E2014" s="75">
        <v>11</v>
      </c>
      <c r="F2014" s="30" t="s">
        <v>76</v>
      </c>
      <c r="G2014" s="30" t="s">
        <v>77</v>
      </c>
      <c r="H2014" s="75">
        <v>1</v>
      </c>
    </row>
    <row r="2015" spans="1:8">
      <c r="A2015" s="43">
        <v>930</v>
      </c>
      <c r="B2015" s="74">
        <v>46259</v>
      </c>
      <c r="C2015" s="30" t="s">
        <v>1596</v>
      </c>
      <c r="D2015" s="30" t="s">
        <v>1597</v>
      </c>
      <c r="E2015" s="75">
        <v>25</v>
      </c>
      <c r="F2015" s="30" t="s">
        <v>68</v>
      </c>
      <c r="G2015" s="30" t="s">
        <v>69</v>
      </c>
      <c r="H2015" s="75">
        <v>1</v>
      </c>
    </row>
    <row r="2016" spans="1:8">
      <c r="A2016" s="43">
        <v>930</v>
      </c>
      <c r="B2016" s="74">
        <v>46259</v>
      </c>
      <c r="C2016" s="30" t="s">
        <v>1606</v>
      </c>
      <c r="D2016" s="30" t="s">
        <v>1607</v>
      </c>
      <c r="E2016" s="75">
        <v>97</v>
      </c>
      <c r="F2016" s="30" t="s">
        <v>53</v>
      </c>
      <c r="G2016" s="30" t="s">
        <v>54</v>
      </c>
      <c r="H2016" s="75">
        <v>1</v>
      </c>
    </row>
    <row r="2017" spans="1:8">
      <c r="A2017" s="43">
        <v>930</v>
      </c>
      <c r="B2017" s="74">
        <v>46259</v>
      </c>
      <c r="C2017" s="30" t="s">
        <v>1610</v>
      </c>
      <c r="D2017" s="30" t="s">
        <v>1611</v>
      </c>
      <c r="E2017" s="75">
        <v>103</v>
      </c>
      <c r="F2017" s="30" t="s">
        <v>53</v>
      </c>
      <c r="G2017" s="30" t="s">
        <v>54</v>
      </c>
      <c r="H2017" s="75">
        <v>1</v>
      </c>
    </row>
    <row r="2018" spans="1:8">
      <c r="A2018" s="43">
        <v>930</v>
      </c>
      <c r="B2018" s="74">
        <v>46259</v>
      </c>
      <c r="C2018" s="30" t="s">
        <v>1612</v>
      </c>
      <c r="D2018" s="30" t="s">
        <v>1613</v>
      </c>
      <c r="E2018" s="75">
        <v>97</v>
      </c>
      <c r="F2018" s="30" t="s">
        <v>70</v>
      </c>
      <c r="G2018" s="30" t="s">
        <v>71</v>
      </c>
      <c r="H2018" s="75">
        <v>2</v>
      </c>
    </row>
    <row r="2019" spans="1:8">
      <c r="A2019" s="43">
        <v>930</v>
      </c>
      <c r="B2019" s="74">
        <v>46259</v>
      </c>
      <c r="C2019" s="30" t="s">
        <v>1618</v>
      </c>
      <c r="D2019" s="30" t="s">
        <v>1619</v>
      </c>
      <c r="E2019" s="75">
        <v>10</v>
      </c>
      <c r="F2019" s="30" t="s">
        <v>76</v>
      </c>
      <c r="G2019" s="30" t="s">
        <v>77</v>
      </c>
      <c r="H2019" s="75">
        <v>1</v>
      </c>
    </row>
    <row r="2020" spans="1:8">
      <c r="A2020" s="43">
        <v>930</v>
      </c>
      <c r="B2020" s="74">
        <v>46259</v>
      </c>
      <c r="C2020" s="30" t="s">
        <v>1626</v>
      </c>
      <c r="D2020" s="30" t="s">
        <v>1627</v>
      </c>
      <c r="E2020" s="75">
        <v>131</v>
      </c>
      <c r="F2020" s="30" t="s">
        <v>53</v>
      </c>
      <c r="G2020" s="30" t="s">
        <v>54</v>
      </c>
      <c r="H2020" s="75">
        <v>1</v>
      </c>
    </row>
    <row r="2021" spans="1:8">
      <c r="A2021" s="43">
        <v>930</v>
      </c>
      <c r="B2021" s="74">
        <v>46259</v>
      </c>
      <c r="C2021" s="30" t="s">
        <v>1630</v>
      </c>
      <c r="D2021" s="30" t="s">
        <v>1631</v>
      </c>
      <c r="E2021" s="75">
        <v>84</v>
      </c>
      <c r="F2021" s="30" t="s">
        <v>68</v>
      </c>
      <c r="G2021" s="30" t="s">
        <v>69</v>
      </c>
      <c r="H2021" s="75">
        <v>1</v>
      </c>
    </row>
    <row r="2022" spans="1:8">
      <c r="A2022" s="43">
        <v>930</v>
      </c>
      <c r="B2022" s="74">
        <v>46259</v>
      </c>
      <c r="C2022" s="30" t="s">
        <v>1632</v>
      </c>
      <c r="D2022" s="30" t="s">
        <v>1633</v>
      </c>
      <c r="E2022" s="75">
        <v>61</v>
      </c>
      <c r="F2022" s="30" t="s">
        <v>53</v>
      </c>
      <c r="G2022" s="30" t="s">
        <v>54</v>
      </c>
      <c r="H2022" s="75">
        <v>1</v>
      </c>
    </row>
    <row r="2023" spans="1:8">
      <c r="A2023" s="43">
        <v>930</v>
      </c>
      <c r="B2023" s="74">
        <v>46259</v>
      </c>
      <c r="C2023" s="30" t="s">
        <v>1638</v>
      </c>
      <c r="D2023" s="30" t="s">
        <v>1639</v>
      </c>
      <c r="E2023" s="75">
        <v>23</v>
      </c>
      <c r="F2023" s="30" t="s">
        <v>53</v>
      </c>
      <c r="G2023" s="30" t="s">
        <v>54</v>
      </c>
      <c r="H2023" s="75">
        <v>1</v>
      </c>
    </row>
    <row r="2024" spans="1:8">
      <c r="A2024" s="43">
        <v>930</v>
      </c>
      <c r="B2024" s="74">
        <v>46259</v>
      </c>
      <c r="C2024" s="30" t="s">
        <v>1640</v>
      </c>
      <c r="D2024" s="30" t="s">
        <v>1641</v>
      </c>
      <c r="E2024" s="75">
        <v>43</v>
      </c>
      <c r="F2024" s="30" t="s">
        <v>68</v>
      </c>
      <c r="G2024" s="30" t="s">
        <v>69</v>
      </c>
      <c r="H2024" s="75">
        <v>1</v>
      </c>
    </row>
    <row r="2025" spans="1:8">
      <c r="A2025" s="43">
        <v>930</v>
      </c>
      <c r="B2025" s="74">
        <v>46259</v>
      </c>
      <c r="C2025" s="30" t="s">
        <v>1642</v>
      </c>
      <c r="D2025" s="30" t="s">
        <v>1643</v>
      </c>
      <c r="E2025" s="75">
        <v>66</v>
      </c>
      <c r="F2025" s="30" t="s">
        <v>53</v>
      </c>
      <c r="G2025" s="30" t="s">
        <v>54</v>
      </c>
      <c r="H2025" s="75">
        <v>1</v>
      </c>
    </row>
    <row r="2026" spans="1:8">
      <c r="A2026" s="43">
        <v>930</v>
      </c>
      <c r="B2026" s="74">
        <v>46259</v>
      </c>
      <c r="C2026" s="30" t="s">
        <v>1644</v>
      </c>
      <c r="D2026" s="30" t="s">
        <v>1645</v>
      </c>
      <c r="E2026" s="75">
        <v>50</v>
      </c>
      <c r="F2026" s="30" t="s">
        <v>70</v>
      </c>
      <c r="G2026" s="30" t="s">
        <v>71</v>
      </c>
      <c r="H2026" s="75">
        <v>2</v>
      </c>
    </row>
    <row r="2027" spans="1:8">
      <c r="A2027" s="43">
        <v>930</v>
      </c>
      <c r="B2027" s="74">
        <v>46259</v>
      </c>
      <c r="C2027" s="30" t="s">
        <v>1646</v>
      </c>
      <c r="D2027" s="30" t="s">
        <v>1647</v>
      </c>
      <c r="E2027" s="75">
        <v>23</v>
      </c>
      <c r="F2027" s="30" t="s">
        <v>53</v>
      </c>
      <c r="G2027" s="30" t="s">
        <v>54</v>
      </c>
      <c r="H2027" s="75">
        <v>1</v>
      </c>
    </row>
    <row r="2028" spans="1:8">
      <c r="A2028" s="43">
        <v>930</v>
      </c>
      <c r="B2028" s="74">
        <v>46259</v>
      </c>
      <c r="C2028" s="30" t="s">
        <v>1648</v>
      </c>
      <c r="D2028" s="30" t="s">
        <v>1649</v>
      </c>
      <c r="E2028" s="75">
        <v>27</v>
      </c>
      <c r="F2028" s="30" t="s">
        <v>53</v>
      </c>
      <c r="G2028" s="30" t="s">
        <v>54</v>
      </c>
      <c r="H2028" s="75">
        <v>1</v>
      </c>
    </row>
    <row r="2029" spans="1:8">
      <c r="A2029" s="43">
        <v>930</v>
      </c>
      <c r="B2029" s="74">
        <v>46259</v>
      </c>
      <c r="C2029" s="30" t="s">
        <v>1650</v>
      </c>
      <c r="D2029" s="30" t="s">
        <v>1651</v>
      </c>
      <c r="E2029" s="75">
        <v>16</v>
      </c>
      <c r="F2029" s="30" t="s">
        <v>76</v>
      </c>
      <c r="G2029" s="30" t="s">
        <v>77</v>
      </c>
      <c r="H2029" s="75">
        <v>1</v>
      </c>
    </row>
    <row r="2030" spans="1:8">
      <c r="A2030" s="43">
        <v>930</v>
      </c>
      <c r="B2030" s="74">
        <v>46259</v>
      </c>
      <c r="C2030" s="30" t="s">
        <v>1654</v>
      </c>
      <c r="D2030" s="30" t="s">
        <v>1655</v>
      </c>
      <c r="E2030" s="75">
        <v>133</v>
      </c>
      <c r="F2030" s="30" t="s">
        <v>53</v>
      </c>
      <c r="G2030" s="30" t="s">
        <v>54</v>
      </c>
      <c r="H2030" s="75">
        <v>1</v>
      </c>
    </row>
    <row r="2031" spans="1:8">
      <c r="A2031" s="43">
        <v>930</v>
      </c>
      <c r="B2031" s="74">
        <v>46259</v>
      </c>
      <c r="C2031" s="30" t="s">
        <v>1660</v>
      </c>
      <c r="D2031" s="30" t="s">
        <v>1661</v>
      </c>
      <c r="E2031" s="75">
        <v>40</v>
      </c>
      <c r="F2031" s="30" t="s">
        <v>53</v>
      </c>
      <c r="G2031" s="30" t="s">
        <v>54</v>
      </c>
      <c r="H2031" s="75">
        <v>1</v>
      </c>
    </row>
    <row r="2032" spans="1:8">
      <c r="A2032" s="43">
        <v>930</v>
      </c>
      <c r="B2032" s="74">
        <v>46259</v>
      </c>
      <c r="C2032" s="30" t="s">
        <v>1662</v>
      </c>
      <c r="D2032" s="30" t="s">
        <v>1663</v>
      </c>
      <c r="E2032" s="75">
        <v>51</v>
      </c>
      <c r="F2032" s="30" t="s">
        <v>53</v>
      </c>
      <c r="G2032" s="30" t="s">
        <v>54</v>
      </c>
      <c r="H2032" s="75">
        <v>1</v>
      </c>
    </row>
    <row r="2033" spans="1:8">
      <c r="A2033" s="43">
        <v>930</v>
      </c>
      <c r="B2033" s="74">
        <v>46259</v>
      </c>
      <c r="C2033" s="30" t="s">
        <v>1664</v>
      </c>
      <c r="D2033" s="30" t="s">
        <v>1665</v>
      </c>
      <c r="E2033" s="75">
        <v>69</v>
      </c>
      <c r="F2033" s="30" t="s">
        <v>53</v>
      </c>
      <c r="G2033" s="30" t="s">
        <v>54</v>
      </c>
      <c r="H2033" s="75">
        <v>1</v>
      </c>
    </row>
    <row r="2034" spans="1:8">
      <c r="A2034" s="43">
        <v>930</v>
      </c>
      <c r="B2034" s="74">
        <v>46259</v>
      </c>
      <c r="C2034" s="30" t="s">
        <v>1666</v>
      </c>
      <c r="D2034" s="30" t="s">
        <v>1667</v>
      </c>
      <c r="E2034" s="75">
        <v>28</v>
      </c>
      <c r="F2034" s="30" t="s">
        <v>53</v>
      </c>
      <c r="G2034" s="30" t="s">
        <v>54</v>
      </c>
      <c r="H2034" s="75">
        <v>1</v>
      </c>
    </row>
    <row r="2035" spans="1:8">
      <c r="A2035" s="43">
        <v>930</v>
      </c>
      <c r="B2035" s="74">
        <v>46259</v>
      </c>
      <c r="C2035" s="30" t="s">
        <v>1672</v>
      </c>
      <c r="D2035" s="30" t="s">
        <v>1673</v>
      </c>
      <c r="E2035" s="75">
        <v>104</v>
      </c>
      <c r="F2035" s="30" t="s">
        <v>53</v>
      </c>
      <c r="G2035" s="30" t="s">
        <v>54</v>
      </c>
      <c r="H2035" s="75">
        <v>1</v>
      </c>
    </row>
    <row r="2036" spans="1:8">
      <c r="A2036" s="43">
        <v>930</v>
      </c>
      <c r="B2036" s="74">
        <v>46259</v>
      </c>
      <c r="C2036" s="30" t="s">
        <v>1788</v>
      </c>
      <c r="D2036" s="30" t="s">
        <v>1789</v>
      </c>
      <c r="E2036" s="75">
        <v>31</v>
      </c>
      <c r="F2036" s="30" t="s">
        <v>76</v>
      </c>
      <c r="G2036" s="30" t="s">
        <v>77</v>
      </c>
      <c r="H2036" s="75">
        <v>1</v>
      </c>
    </row>
    <row r="2037" spans="1:8">
      <c r="A2037" s="43">
        <v>930</v>
      </c>
      <c r="B2037" s="74">
        <v>46259</v>
      </c>
      <c r="C2037" s="30" t="s">
        <v>4988</v>
      </c>
      <c r="D2037" s="30" t="s">
        <v>4989</v>
      </c>
      <c r="E2037" s="75">
        <v>575</v>
      </c>
      <c r="F2037" s="30" t="s">
        <v>80</v>
      </c>
      <c r="G2037" s="30" t="s">
        <v>81</v>
      </c>
      <c r="H2037" s="75">
        <v>1</v>
      </c>
    </row>
    <row r="2038" spans="1:8">
      <c r="A2038" s="43">
        <v>930</v>
      </c>
      <c r="B2038" s="74">
        <v>46259</v>
      </c>
      <c r="C2038" s="30" t="s">
        <v>1674</v>
      </c>
      <c r="D2038" s="30" t="s">
        <v>1675</v>
      </c>
      <c r="E2038" s="75">
        <v>59</v>
      </c>
      <c r="F2038" s="30" t="s">
        <v>53</v>
      </c>
      <c r="G2038" s="30" t="s">
        <v>54</v>
      </c>
      <c r="H2038" s="75">
        <v>1</v>
      </c>
    </row>
    <row r="2039" spans="1:8">
      <c r="A2039" s="43">
        <v>930</v>
      </c>
      <c r="B2039" s="74">
        <v>46259</v>
      </c>
      <c r="C2039" s="30" t="s">
        <v>1676</v>
      </c>
      <c r="D2039" s="30" t="s">
        <v>1677</v>
      </c>
      <c r="E2039" s="75">
        <v>56</v>
      </c>
      <c r="F2039" s="30" t="s">
        <v>53</v>
      </c>
      <c r="G2039" s="30" t="s">
        <v>54</v>
      </c>
      <c r="H2039" s="75">
        <v>1</v>
      </c>
    </row>
    <row r="2040" spans="1:8">
      <c r="A2040" s="43">
        <v>930</v>
      </c>
      <c r="B2040" s="74">
        <v>46259</v>
      </c>
      <c r="C2040" s="30" t="s">
        <v>1678</v>
      </c>
      <c r="D2040" s="30" t="s">
        <v>1679</v>
      </c>
      <c r="E2040" s="75">
        <v>55</v>
      </c>
      <c r="F2040" s="30" t="s">
        <v>76</v>
      </c>
      <c r="G2040" s="30" t="s">
        <v>77</v>
      </c>
      <c r="H2040" s="75">
        <v>1</v>
      </c>
    </row>
    <row r="2041" spans="1:8">
      <c r="A2041" s="43">
        <v>930</v>
      </c>
      <c r="B2041" s="74">
        <v>46259</v>
      </c>
      <c r="C2041" s="30" t="s">
        <v>4984</v>
      </c>
      <c r="D2041" s="30" t="s">
        <v>4985</v>
      </c>
      <c r="E2041" s="75">
        <v>1</v>
      </c>
      <c r="F2041" s="30" t="s">
        <v>80</v>
      </c>
      <c r="G2041" s="30" t="s">
        <v>81</v>
      </c>
      <c r="H2041" s="75">
        <v>1</v>
      </c>
    </row>
    <row r="2042" spans="1:8">
      <c r="A2042" s="43">
        <v>930</v>
      </c>
      <c r="B2042" s="74">
        <v>46259</v>
      </c>
      <c r="C2042" s="30" t="s">
        <v>1682</v>
      </c>
      <c r="D2042" s="30" t="s">
        <v>1683</v>
      </c>
      <c r="E2042" s="75">
        <v>27</v>
      </c>
      <c r="F2042" s="30" t="s">
        <v>53</v>
      </c>
      <c r="G2042" s="30" t="s">
        <v>54</v>
      </c>
      <c r="H2042" s="75">
        <v>1</v>
      </c>
    </row>
    <row r="2043" spans="1:8">
      <c r="A2043" s="43">
        <v>930</v>
      </c>
      <c r="B2043" s="74">
        <v>46259</v>
      </c>
      <c r="C2043" s="30" t="s">
        <v>1686</v>
      </c>
      <c r="D2043" s="30" t="s">
        <v>1687</v>
      </c>
      <c r="E2043" s="75">
        <v>58</v>
      </c>
      <c r="F2043" s="30" t="s">
        <v>53</v>
      </c>
      <c r="G2043" s="30" t="s">
        <v>54</v>
      </c>
      <c r="H2043" s="75">
        <v>1</v>
      </c>
    </row>
    <row r="2044" spans="1:8">
      <c r="A2044" s="43">
        <v>930</v>
      </c>
      <c r="B2044" s="74">
        <v>46259</v>
      </c>
      <c r="C2044" s="30" t="s">
        <v>4986</v>
      </c>
      <c r="D2044" s="30" t="s">
        <v>4987</v>
      </c>
      <c r="E2044" s="75">
        <v>50</v>
      </c>
      <c r="F2044" s="30" t="s">
        <v>53</v>
      </c>
      <c r="G2044" s="30" t="s">
        <v>54</v>
      </c>
      <c r="H2044" s="75">
        <v>1</v>
      </c>
    </row>
    <row r="2045" spans="1:8">
      <c r="A2045" s="43">
        <v>930</v>
      </c>
      <c r="B2045" s="74">
        <v>46259</v>
      </c>
      <c r="C2045" s="30" t="s">
        <v>1794</v>
      </c>
      <c r="D2045" s="30" t="s">
        <v>1795</v>
      </c>
      <c r="E2045" s="75">
        <v>35</v>
      </c>
      <c r="F2045" s="30" t="s">
        <v>53</v>
      </c>
      <c r="G2045" s="30" t="s">
        <v>54</v>
      </c>
      <c r="H2045" s="75">
        <v>1</v>
      </c>
    </row>
    <row r="2046" spans="1:8">
      <c r="A2046" s="43">
        <v>930</v>
      </c>
      <c r="B2046" s="74">
        <v>46259</v>
      </c>
      <c r="C2046" s="30" t="s">
        <v>1688</v>
      </c>
      <c r="D2046" s="30" t="s">
        <v>1689</v>
      </c>
      <c r="E2046" s="75">
        <v>59</v>
      </c>
      <c r="F2046" s="30" t="s">
        <v>80</v>
      </c>
      <c r="G2046" s="30" t="s">
        <v>81</v>
      </c>
      <c r="H2046" s="75">
        <v>1</v>
      </c>
    </row>
    <row r="2047" spans="1:8">
      <c r="A2047" s="43">
        <v>930</v>
      </c>
      <c r="B2047" s="74">
        <v>46259</v>
      </c>
      <c r="C2047" s="30" t="s">
        <v>1690</v>
      </c>
      <c r="D2047" s="30" t="s">
        <v>1691</v>
      </c>
      <c r="E2047" s="75">
        <v>43</v>
      </c>
      <c r="F2047" s="30" t="s">
        <v>80</v>
      </c>
      <c r="G2047" s="30" t="s">
        <v>81</v>
      </c>
      <c r="H2047" s="75">
        <v>1</v>
      </c>
    </row>
    <row r="2048" spans="1:8">
      <c r="A2048" s="43">
        <v>930</v>
      </c>
      <c r="B2048" s="74">
        <v>46259</v>
      </c>
      <c r="C2048" s="30" t="s">
        <v>1694</v>
      </c>
      <c r="D2048" s="30" t="s">
        <v>1695</v>
      </c>
      <c r="E2048" s="75">
        <v>79</v>
      </c>
      <c r="F2048" s="30" t="s">
        <v>70</v>
      </c>
      <c r="G2048" s="30" t="s">
        <v>71</v>
      </c>
      <c r="H2048" s="75">
        <v>2</v>
      </c>
    </row>
    <row r="2049" spans="1:8">
      <c r="A2049" s="43">
        <v>930</v>
      </c>
      <c r="B2049" s="74">
        <v>46259</v>
      </c>
      <c r="C2049" s="30" t="s">
        <v>1696</v>
      </c>
      <c r="D2049" s="30" t="s">
        <v>1697</v>
      </c>
      <c r="E2049" s="75">
        <v>58</v>
      </c>
      <c r="F2049" s="30" t="s">
        <v>80</v>
      </c>
      <c r="G2049" s="30" t="s">
        <v>81</v>
      </c>
      <c r="H2049" s="75">
        <v>1</v>
      </c>
    </row>
    <row r="2050" spans="1:8">
      <c r="A2050" s="43">
        <v>930</v>
      </c>
      <c r="B2050" s="74">
        <v>46259</v>
      </c>
      <c r="C2050" s="30" t="s">
        <v>1702</v>
      </c>
      <c r="D2050" s="30" t="s">
        <v>1703</v>
      </c>
      <c r="E2050" s="75">
        <v>161</v>
      </c>
      <c r="F2050" s="30" t="s">
        <v>70</v>
      </c>
      <c r="G2050" s="30" t="s">
        <v>71</v>
      </c>
      <c r="H2050" s="75">
        <v>2</v>
      </c>
    </row>
    <row r="2051" spans="1:8">
      <c r="A2051" s="43">
        <v>930</v>
      </c>
      <c r="B2051" s="74">
        <v>46258</v>
      </c>
      <c r="C2051" s="30" t="s">
        <v>3919</v>
      </c>
      <c r="D2051" s="30" t="s">
        <v>3920</v>
      </c>
      <c r="E2051" s="75">
        <v>84</v>
      </c>
      <c r="F2051" s="30" t="s">
        <v>53</v>
      </c>
      <c r="G2051" s="30" t="s">
        <v>54</v>
      </c>
      <c r="H2051" s="75">
        <v>1</v>
      </c>
    </row>
    <row r="2052" spans="1:8">
      <c r="A2052" s="43">
        <v>930</v>
      </c>
      <c r="B2052" s="74">
        <v>46258</v>
      </c>
      <c r="C2052" s="30" t="s">
        <v>3923</v>
      </c>
      <c r="D2052" s="30" t="s">
        <v>3924</v>
      </c>
      <c r="E2052" s="75">
        <v>149</v>
      </c>
      <c r="F2052" s="30" t="s">
        <v>53</v>
      </c>
      <c r="G2052" s="30" t="s">
        <v>54</v>
      </c>
      <c r="H2052" s="75">
        <v>1</v>
      </c>
    </row>
    <row r="2053" spans="1:8">
      <c r="A2053" s="43">
        <v>930</v>
      </c>
      <c r="B2053" s="74">
        <v>46258</v>
      </c>
      <c r="C2053" s="30" t="s">
        <v>4137</v>
      </c>
      <c r="D2053" s="30" t="s">
        <v>4138</v>
      </c>
      <c r="E2053" s="75">
        <v>146</v>
      </c>
      <c r="F2053" s="30" t="s">
        <v>70</v>
      </c>
      <c r="G2053" s="30" t="s">
        <v>71</v>
      </c>
      <c r="H2053" s="75">
        <v>2</v>
      </c>
    </row>
    <row r="2054" spans="1:8">
      <c r="A2054" s="43">
        <v>930</v>
      </c>
      <c r="B2054" s="74">
        <v>46258</v>
      </c>
      <c r="C2054" s="30" t="s">
        <v>4147</v>
      </c>
      <c r="D2054" s="30" t="s">
        <v>4148</v>
      </c>
      <c r="E2054" s="75">
        <v>46</v>
      </c>
      <c r="F2054" s="30" t="s">
        <v>68</v>
      </c>
      <c r="G2054" s="30" t="s">
        <v>69</v>
      </c>
      <c r="H2054" s="75">
        <v>1</v>
      </c>
    </row>
    <row r="2055" spans="1:8">
      <c r="A2055" s="43">
        <v>930</v>
      </c>
      <c r="B2055" s="74">
        <v>46258</v>
      </c>
      <c r="C2055" s="30" t="s">
        <v>4185</v>
      </c>
      <c r="D2055" s="30" t="s">
        <v>4186</v>
      </c>
      <c r="E2055" s="75">
        <v>129</v>
      </c>
      <c r="F2055" s="30" t="s">
        <v>53</v>
      </c>
      <c r="G2055" s="30" t="s">
        <v>54</v>
      </c>
      <c r="H2055" s="75">
        <v>1</v>
      </c>
    </row>
    <row r="2056" spans="1:8">
      <c r="A2056" s="43">
        <v>930</v>
      </c>
      <c r="B2056" s="74">
        <v>46258</v>
      </c>
      <c r="C2056" s="30" t="s">
        <v>4187</v>
      </c>
      <c r="D2056" s="30" t="s">
        <v>4188</v>
      </c>
      <c r="E2056" s="75">
        <v>40</v>
      </c>
      <c r="F2056" s="30" t="s">
        <v>53</v>
      </c>
      <c r="G2056" s="30" t="s">
        <v>54</v>
      </c>
      <c r="H2056" s="75">
        <v>1</v>
      </c>
    </row>
    <row r="2057" spans="1:8">
      <c r="A2057" s="43">
        <v>930</v>
      </c>
      <c r="B2057" s="74">
        <v>46258</v>
      </c>
      <c r="C2057" s="30" t="s">
        <v>1350</v>
      </c>
      <c r="D2057" s="30" t="s">
        <v>1351</v>
      </c>
      <c r="E2057" s="75">
        <v>128</v>
      </c>
      <c r="F2057" s="30" t="s">
        <v>80</v>
      </c>
      <c r="G2057" s="30" t="s">
        <v>81</v>
      </c>
      <c r="H2057" s="75">
        <v>1</v>
      </c>
    </row>
    <row r="2058" spans="1:8">
      <c r="A2058" s="43">
        <v>930</v>
      </c>
      <c r="B2058" s="74">
        <v>46258</v>
      </c>
      <c r="C2058" s="30" t="s">
        <v>1352</v>
      </c>
      <c r="D2058" s="30" t="s">
        <v>1353</v>
      </c>
      <c r="E2058" s="75">
        <v>34</v>
      </c>
      <c r="F2058" s="30" t="s">
        <v>70</v>
      </c>
      <c r="G2058" s="30" t="s">
        <v>71</v>
      </c>
      <c r="H2058" s="75">
        <v>2</v>
      </c>
    </row>
    <row r="2059" spans="1:8">
      <c r="A2059" s="43">
        <v>930</v>
      </c>
      <c r="B2059" s="74">
        <v>46258</v>
      </c>
      <c r="C2059" s="30" t="s">
        <v>1354</v>
      </c>
      <c r="D2059" s="30" t="s">
        <v>1355</v>
      </c>
      <c r="E2059" s="75">
        <v>26</v>
      </c>
      <c r="F2059" s="30" t="s">
        <v>70</v>
      </c>
      <c r="G2059" s="30" t="s">
        <v>71</v>
      </c>
      <c r="H2059" s="75">
        <v>2</v>
      </c>
    </row>
    <row r="2060" spans="1:8">
      <c r="A2060" s="43">
        <v>930</v>
      </c>
      <c r="B2060" s="74">
        <v>46258</v>
      </c>
      <c r="C2060" s="30" t="s">
        <v>1356</v>
      </c>
      <c r="D2060" s="30" t="s">
        <v>1357</v>
      </c>
      <c r="E2060" s="75">
        <v>64</v>
      </c>
      <c r="F2060" s="30" t="s">
        <v>80</v>
      </c>
      <c r="G2060" s="30" t="s">
        <v>81</v>
      </c>
      <c r="H2060" s="75">
        <v>1</v>
      </c>
    </row>
    <row r="2061" spans="1:8">
      <c r="A2061" s="43">
        <v>930</v>
      </c>
      <c r="B2061" s="74">
        <v>46258</v>
      </c>
      <c r="C2061" s="30" t="s">
        <v>1358</v>
      </c>
      <c r="D2061" s="30" t="s">
        <v>1359</v>
      </c>
      <c r="E2061" s="75">
        <v>154</v>
      </c>
      <c r="F2061" s="30" t="s">
        <v>70</v>
      </c>
      <c r="G2061" s="30" t="s">
        <v>71</v>
      </c>
      <c r="H2061" s="75">
        <v>2</v>
      </c>
    </row>
    <row r="2062" spans="1:8">
      <c r="A2062" s="43">
        <v>930</v>
      </c>
      <c r="B2062" s="74">
        <v>46258</v>
      </c>
      <c r="C2062" s="30" t="s">
        <v>1360</v>
      </c>
      <c r="D2062" s="30" t="s">
        <v>1361</v>
      </c>
      <c r="E2062" s="75">
        <v>16</v>
      </c>
      <c r="F2062" s="30" t="s">
        <v>68</v>
      </c>
      <c r="G2062" s="30" t="s">
        <v>69</v>
      </c>
      <c r="H2062" s="75">
        <v>1</v>
      </c>
    </row>
    <row r="2063" spans="1:8">
      <c r="A2063" s="43">
        <v>930</v>
      </c>
      <c r="B2063" s="74">
        <v>46258</v>
      </c>
      <c r="C2063" s="30" t="s">
        <v>1362</v>
      </c>
      <c r="D2063" s="30" t="s">
        <v>1363</v>
      </c>
      <c r="E2063" s="75">
        <v>99</v>
      </c>
      <c r="F2063" s="30" t="s">
        <v>53</v>
      </c>
      <c r="G2063" s="30" t="s">
        <v>54</v>
      </c>
      <c r="H2063" s="75">
        <v>1</v>
      </c>
    </row>
    <row r="2064" spans="1:8">
      <c r="A2064" s="43">
        <v>930</v>
      </c>
      <c r="B2064" s="74">
        <v>46258</v>
      </c>
      <c r="C2064" s="30" t="s">
        <v>1364</v>
      </c>
      <c r="D2064" s="30" t="s">
        <v>1365</v>
      </c>
      <c r="E2064" s="75">
        <v>100</v>
      </c>
      <c r="F2064" s="30" t="s">
        <v>80</v>
      </c>
      <c r="G2064" s="30" t="s">
        <v>81</v>
      </c>
      <c r="H2064" s="75">
        <v>1</v>
      </c>
    </row>
    <row r="2065" spans="1:8">
      <c r="A2065" s="43">
        <v>930</v>
      </c>
      <c r="B2065" s="74">
        <v>46258</v>
      </c>
      <c r="C2065" s="30" t="s">
        <v>1366</v>
      </c>
      <c r="D2065" s="30" t="s">
        <v>1367</v>
      </c>
      <c r="E2065" s="75">
        <v>149</v>
      </c>
      <c r="F2065" s="30" t="s">
        <v>70</v>
      </c>
      <c r="G2065" s="30" t="s">
        <v>71</v>
      </c>
      <c r="H2065" s="75">
        <v>2</v>
      </c>
    </row>
    <row r="2066" spans="1:8">
      <c r="A2066" s="43">
        <v>930</v>
      </c>
      <c r="B2066" s="74">
        <v>46258</v>
      </c>
      <c r="C2066" s="30" t="s">
        <v>1382</v>
      </c>
      <c r="D2066" s="30" t="s">
        <v>1383</v>
      </c>
      <c r="E2066" s="75">
        <v>132</v>
      </c>
      <c r="F2066" s="30" t="s">
        <v>80</v>
      </c>
      <c r="G2066" s="30" t="s">
        <v>81</v>
      </c>
      <c r="H2066" s="75">
        <v>1</v>
      </c>
    </row>
    <row r="2067" spans="1:8">
      <c r="A2067" s="43">
        <v>930</v>
      </c>
      <c r="B2067" s="74">
        <v>46258</v>
      </c>
      <c r="C2067" s="30" t="s">
        <v>1384</v>
      </c>
      <c r="D2067" s="30" t="s">
        <v>1385</v>
      </c>
      <c r="E2067" s="75">
        <v>45</v>
      </c>
      <c r="F2067" s="30" t="s">
        <v>70</v>
      </c>
      <c r="G2067" s="30" t="s">
        <v>71</v>
      </c>
      <c r="H2067" s="75">
        <v>2</v>
      </c>
    </row>
    <row r="2068" spans="1:8">
      <c r="A2068" s="43">
        <v>930</v>
      </c>
      <c r="B2068" s="74">
        <v>46258</v>
      </c>
      <c r="C2068" s="30" t="s">
        <v>1386</v>
      </c>
      <c r="D2068" s="30" t="s">
        <v>1387</v>
      </c>
      <c r="E2068" s="75">
        <v>80</v>
      </c>
      <c r="F2068" s="30" t="s">
        <v>70</v>
      </c>
      <c r="G2068" s="30" t="s">
        <v>71</v>
      </c>
      <c r="H2068" s="75">
        <v>2</v>
      </c>
    </row>
    <row r="2069" spans="1:8">
      <c r="A2069" s="43">
        <v>930</v>
      </c>
      <c r="B2069" s="74">
        <v>46258</v>
      </c>
      <c r="C2069" s="30" t="s">
        <v>1388</v>
      </c>
      <c r="D2069" s="30" t="s">
        <v>1389</v>
      </c>
      <c r="E2069" s="75">
        <v>103</v>
      </c>
      <c r="F2069" s="30" t="s">
        <v>70</v>
      </c>
      <c r="G2069" s="30" t="s">
        <v>71</v>
      </c>
      <c r="H2069" s="75">
        <v>2</v>
      </c>
    </row>
    <row r="2070" spans="1:8">
      <c r="A2070" s="43">
        <v>930</v>
      </c>
      <c r="B2070" s="74">
        <v>46258</v>
      </c>
      <c r="C2070" s="30" t="s">
        <v>1390</v>
      </c>
      <c r="D2070" s="30" t="s">
        <v>1391</v>
      </c>
      <c r="E2070" s="75">
        <v>45</v>
      </c>
      <c r="F2070" s="30" t="s">
        <v>68</v>
      </c>
      <c r="G2070" s="30" t="s">
        <v>69</v>
      </c>
      <c r="H2070" s="75">
        <v>1</v>
      </c>
    </row>
    <row r="2071" spans="1:8">
      <c r="A2071" s="43">
        <v>930</v>
      </c>
      <c r="B2071" s="74">
        <v>46258</v>
      </c>
      <c r="C2071" s="30" t="s">
        <v>1392</v>
      </c>
      <c r="D2071" s="30" t="s">
        <v>1393</v>
      </c>
      <c r="E2071" s="75">
        <v>270</v>
      </c>
      <c r="F2071" s="30" t="s">
        <v>80</v>
      </c>
      <c r="G2071" s="30" t="s">
        <v>81</v>
      </c>
      <c r="H2071" s="75">
        <v>1</v>
      </c>
    </row>
    <row r="2072" spans="1:8">
      <c r="A2072" s="43">
        <v>930</v>
      </c>
      <c r="B2072" s="74">
        <v>46258</v>
      </c>
      <c r="C2072" s="30" t="s">
        <v>1394</v>
      </c>
      <c r="D2072" s="30" t="s">
        <v>1395</v>
      </c>
      <c r="E2072" s="75">
        <v>76</v>
      </c>
      <c r="F2072" s="30" t="s">
        <v>68</v>
      </c>
      <c r="G2072" s="30" t="s">
        <v>69</v>
      </c>
      <c r="H2072" s="75">
        <v>1</v>
      </c>
    </row>
    <row r="2073" spans="1:8">
      <c r="A2073" s="43">
        <v>930</v>
      </c>
      <c r="B2073" s="74">
        <v>46258</v>
      </c>
      <c r="C2073" s="30" t="s">
        <v>1396</v>
      </c>
      <c r="D2073" s="30" t="s">
        <v>1397</v>
      </c>
      <c r="E2073" s="75">
        <v>88</v>
      </c>
      <c r="F2073" s="30" t="s">
        <v>76</v>
      </c>
      <c r="G2073" s="30" t="s">
        <v>77</v>
      </c>
      <c r="H2073" s="75">
        <v>1</v>
      </c>
    </row>
    <row r="2074" spans="1:8">
      <c r="A2074" s="43">
        <v>930</v>
      </c>
      <c r="B2074" s="74">
        <v>46258</v>
      </c>
      <c r="C2074" s="30" t="s">
        <v>1402</v>
      </c>
      <c r="D2074" s="30" t="s">
        <v>1403</v>
      </c>
      <c r="E2074" s="75">
        <v>105</v>
      </c>
      <c r="F2074" s="30" t="s">
        <v>70</v>
      </c>
      <c r="G2074" s="30" t="s">
        <v>71</v>
      </c>
      <c r="H2074" s="75">
        <v>2</v>
      </c>
    </row>
    <row r="2075" spans="1:8">
      <c r="A2075" s="43">
        <v>930</v>
      </c>
      <c r="B2075" s="74">
        <v>46258</v>
      </c>
      <c r="C2075" s="30" t="s">
        <v>1406</v>
      </c>
      <c r="D2075" s="30" t="s">
        <v>1407</v>
      </c>
      <c r="E2075" s="75">
        <v>266</v>
      </c>
      <c r="F2075" s="30" t="s">
        <v>80</v>
      </c>
      <c r="G2075" s="30" t="s">
        <v>81</v>
      </c>
      <c r="H2075" s="75">
        <v>1</v>
      </c>
    </row>
    <row r="2076" spans="1:8">
      <c r="A2076" s="43">
        <v>930</v>
      </c>
      <c r="B2076" s="74">
        <v>46258</v>
      </c>
      <c r="C2076" s="30" t="s">
        <v>1408</v>
      </c>
      <c r="D2076" s="30" t="s">
        <v>1409</v>
      </c>
      <c r="E2076" s="75">
        <v>3</v>
      </c>
      <c r="F2076" s="30" t="s">
        <v>68</v>
      </c>
      <c r="G2076" s="30" t="s">
        <v>69</v>
      </c>
      <c r="H2076" s="75">
        <v>1</v>
      </c>
    </row>
    <row r="2077" spans="1:8">
      <c r="A2077" s="43">
        <v>930</v>
      </c>
      <c r="B2077" s="74">
        <v>46258</v>
      </c>
      <c r="C2077" s="30" t="s">
        <v>1412</v>
      </c>
      <c r="D2077" s="30" t="s">
        <v>1413</v>
      </c>
      <c r="E2077" s="75">
        <v>5</v>
      </c>
      <c r="F2077" s="30" t="s">
        <v>70</v>
      </c>
      <c r="G2077" s="30" t="s">
        <v>71</v>
      </c>
      <c r="H2077" s="75">
        <v>2</v>
      </c>
    </row>
    <row r="2078" spans="1:8">
      <c r="A2078" s="43">
        <v>930</v>
      </c>
      <c r="B2078" s="74">
        <v>46258</v>
      </c>
      <c r="C2078" s="30" t="s">
        <v>1414</v>
      </c>
      <c r="D2078" s="30" t="s">
        <v>1415</v>
      </c>
      <c r="E2078" s="75">
        <v>71</v>
      </c>
      <c r="F2078" s="30" t="s">
        <v>53</v>
      </c>
      <c r="G2078" s="30" t="s">
        <v>54</v>
      </c>
      <c r="H2078" s="75">
        <v>1</v>
      </c>
    </row>
    <row r="2079" spans="1:8">
      <c r="A2079" s="43">
        <v>930</v>
      </c>
      <c r="B2079" s="74">
        <v>46258</v>
      </c>
      <c r="C2079" s="30" t="s">
        <v>1416</v>
      </c>
      <c r="D2079" s="30" t="s">
        <v>1417</v>
      </c>
      <c r="E2079" s="75">
        <v>61</v>
      </c>
      <c r="F2079" s="30" t="s">
        <v>70</v>
      </c>
      <c r="G2079" s="30" t="s">
        <v>71</v>
      </c>
      <c r="H2079" s="75">
        <v>2</v>
      </c>
    </row>
    <row r="2080" spans="1:8">
      <c r="A2080" s="43">
        <v>930</v>
      </c>
      <c r="B2080" s="74">
        <v>46258</v>
      </c>
      <c r="C2080" s="30" t="s">
        <v>1422</v>
      </c>
      <c r="D2080" s="30" t="s">
        <v>1423</v>
      </c>
      <c r="E2080" s="75">
        <v>178</v>
      </c>
      <c r="F2080" s="30" t="s">
        <v>70</v>
      </c>
      <c r="G2080" s="30" t="s">
        <v>71</v>
      </c>
      <c r="H2080" s="75">
        <v>2</v>
      </c>
    </row>
    <row r="2081" spans="1:8">
      <c r="A2081" s="43">
        <v>930</v>
      </c>
      <c r="B2081" s="74">
        <v>46258</v>
      </c>
      <c r="C2081" s="30" t="s">
        <v>1428</v>
      </c>
      <c r="D2081" s="30" t="s">
        <v>1429</v>
      </c>
      <c r="E2081" s="75">
        <v>122</v>
      </c>
      <c r="F2081" s="30" t="s">
        <v>80</v>
      </c>
      <c r="G2081" s="30" t="s">
        <v>81</v>
      </c>
      <c r="H2081" s="75">
        <v>1</v>
      </c>
    </row>
    <row r="2082" spans="1:8">
      <c r="A2082" s="43">
        <v>930</v>
      </c>
      <c r="B2082" s="74">
        <v>46258</v>
      </c>
      <c r="C2082" s="30" t="s">
        <v>1432</v>
      </c>
      <c r="D2082" s="30" t="s">
        <v>1433</v>
      </c>
      <c r="E2082" s="75">
        <v>4</v>
      </c>
      <c r="F2082" s="30" t="s">
        <v>76</v>
      </c>
      <c r="G2082" s="30" t="s">
        <v>77</v>
      </c>
      <c r="H2082" s="75">
        <v>1</v>
      </c>
    </row>
    <row r="2083" spans="1:8">
      <c r="A2083" s="43">
        <v>930</v>
      </c>
      <c r="B2083" s="74">
        <v>46258</v>
      </c>
      <c r="C2083" s="30" t="s">
        <v>1438</v>
      </c>
      <c r="D2083" s="30" t="s">
        <v>1439</v>
      </c>
      <c r="E2083" s="75">
        <v>110</v>
      </c>
      <c r="F2083" s="30" t="s">
        <v>68</v>
      </c>
      <c r="G2083" s="30" t="s">
        <v>69</v>
      </c>
      <c r="H2083" s="75">
        <v>1</v>
      </c>
    </row>
    <row r="2084" spans="1:8">
      <c r="A2084" s="43">
        <v>930</v>
      </c>
      <c r="B2084" s="74">
        <v>46258</v>
      </c>
      <c r="C2084" s="30" t="s">
        <v>1440</v>
      </c>
      <c r="D2084" s="30" t="s">
        <v>1441</v>
      </c>
      <c r="E2084" s="75">
        <v>210</v>
      </c>
      <c r="F2084" s="30" t="s">
        <v>70</v>
      </c>
      <c r="G2084" s="30" t="s">
        <v>71</v>
      </c>
      <c r="H2084" s="75">
        <v>2</v>
      </c>
    </row>
    <row r="2085" spans="1:8">
      <c r="A2085" s="43">
        <v>930</v>
      </c>
      <c r="B2085" s="74">
        <v>46258</v>
      </c>
      <c r="C2085" s="30" t="s">
        <v>1444</v>
      </c>
      <c r="D2085" s="30" t="s">
        <v>1445</v>
      </c>
      <c r="E2085" s="75">
        <v>53</v>
      </c>
      <c r="F2085" s="30" t="s">
        <v>70</v>
      </c>
      <c r="G2085" s="30" t="s">
        <v>71</v>
      </c>
      <c r="H2085" s="75">
        <v>2</v>
      </c>
    </row>
    <row r="2086" spans="1:8">
      <c r="A2086" s="43">
        <v>930</v>
      </c>
      <c r="B2086" s="74">
        <v>46258</v>
      </c>
      <c r="C2086" s="30" t="s">
        <v>1448</v>
      </c>
      <c r="D2086" s="30" t="s">
        <v>1449</v>
      </c>
      <c r="E2086" s="75">
        <v>55</v>
      </c>
      <c r="F2086" s="30" t="s">
        <v>68</v>
      </c>
      <c r="G2086" s="30" t="s">
        <v>69</v>
      </c>
      <c r="H2086" s="75">
        <v>1</v>
      </c>
    </row>
    <row r="2087" spans="1:8">
      <c r="A2087" s="43">
        <v>930</v>
      </c>
      <c r="B2087" s="74">
        <v>46258</v>
      </c>
      <c r="C2087" s="30" t="s">
        <v>1450</v>
      </c>
      <c r="D2087" s="30" t="s">
        <v>1451</v>
      </c>
      <c r="E2087" s="75">
        <v>22</v>
      </c>
      <c r="F2087" s="30" t="s">
        <v>53</v>
      </c>
      <c r="G2087" s="30" t="s">
        <v>54</v>
      </c>
      <c r="H2087" s="75">
        <v>1</v>
      </c>
    </row>
    <row r="2088" spans="1:8">
      <c r="A2088" s="43">
        <v>930</v>
      </c>
      <c r="B2088" s="74">
        <v>46258</v>
      </c>
      <c r="C2088" s="30" t="s">
        <v>1452</v>
      </c>
      <c r="D2088" s="30" t="s">
        <v>1453</v>
      </c>
      <c r="E2088" s="75">
        <v>78</v>
      </c>
      <c r="F2088" s="30" t="s">
        <v>70</v>
      </c>
      <c r="G2088" s="30" t="s">
        <v>71</v>
      </c>
      <c r="H2088" s="75">
        <v>2</v>
      </c>
    </row>
    <row r="2089" spans="1:8">
      <c r="A2089" s="43">
        <v>930</v>
      </c>
      <c r="B2089" s="74">
        <v>46258</v>
      </c>
      <c r="C2089" s="30" t="s">
        <v>1454</v>
      </c>
      <c r="D2089" s="30" t="s">
        <v>1455</v>
      </c>
      <c r="E2089" s="75">
        <v>1</v>
      </c>
      <c r="F2089" s="30" t="s">
        <v>68</v>
      </c>
      <c r="G2089" s="30" t="s">
        <v>69</v>
      </c>
      <c r="H2089" s="75">
        <v>1</v>
      </c>
    </row>
    <row r="2090" spans="1:8">
      <c r="A2090" s="43">
        <v>930</v>
      </c>
      <c r="B2090" s="74">
        <v>46258</v>
      </c>
      <c r="C2090" s="30" t="s">
        <v>1458</v>
      </c>
      <c r="D2090" s="30" t="s">
        <v>1459</v>
      </c>
      <c r="E2090" s="75">
        <v>121</v>
      </c>
      <c r="F2090" s="30" t="s">
        <v>80</v>
      </c>
      <c r="G2090" s="30" t="s">
        <v>81</v>
      </c>
      <c r="H2090" s="75">
        <v>1</v>
      </c>
    </row>
    <row r="2091" spans="1:8">
      <c r="A2091" s="43">
        <v>930</v>
      </c>
      <c r="B2091" s="74">
        <v>46258</v>
      </c>
      <c r="C2091" s="30" t="s">
        <v>1462</v>
      </c>
      <c r="D2091" s="30" t="s">
        <v>1463</v>
      </c>
      <c r="E2091" s="75">
        <v>55</v>
      </c>
      <c r="F2091" s="30" t="s">
        <v>53</v>
      </c>
      <c r="G2091" s="30" t="s">
        <v>54</v>
      </c>
      <c r="H2091" s="75">
        <v>1</v>
      </c>
    </row>
    <row r="2092" spans="1:8">
      <c r="A2092" s="43">
        <v>930</v>
      </c>
      <c r="B2092" s="74">
        <v>46258</v>
      </c>
      <c r="C2092" s="30" t="s">
        <v>4992</v>
      </c>
      <c r="D2092" s="30" t="s">
        <v>4993</v>
      </c>
      <c r="E2092" s="75">
        <v>9</v>
      </c>
      <c r="F2092" s="30" t="s">
        <v>53</v>
      </c>
      <c r="G2092" s="30" t="s">
        <v>54</v>
      </c>
      <c r="H2092" s="75">
        <v>1</v>
      </c>
    </row>
    <row r="2093" spans="1:8">
      <c r="A2093" s="43">
        <v>930</v>
      </c>
      <c r="B2093" s="74">
        <v>46258</v>
      </c>
      <c r="C2093" s="30" t="s">
        <v>1464</v>
      </c>
      <c r="D2093" s="30" t="s">
        <v>1465</v>
      </c>
      <c r="E2093" s="75">
        <v>58</v>
      </c>
      <c r="F2093" s="30" t="s">
        <v>70</v>
      </c>
      <c r="G2093" s="30" t="s">
        <v>71</v>
      </c>
      <c r="H2093" s="75">
        <v>2</v>
      </c>
    </row>
    <row r="2094" spans="1:8">
      <c r="A2094" s="43">
        <v>930</v>
      </c>
      <c r="B2094" s="74">
        <v>46258</v>
      </c>
      <c r="C2094" s="30" t="s">
        <v>1466</v>
      </c>
      <c r="D2094" s="30" t="s">
        <v>1467</v>
      </c>
      <c r="E2094" s="75">
        <v>19</v>
      </c>
      <c r="F2094" s="30" t="s">
        <v>53</v>
      </c>
      <c r="G2094" s="30" t="s">
        <v>54</v>
      </c>
      <c r="H2094" s="75">
        <v>1</v>
      </c>
    </row>
    <row r="2095" spans="1:8">
      <c r="A2095" s="43">
        <v>930</v>
      </c>
      <c r="B2095" s="74">
        <v>46258</v>
      </c>
      <c r="C2095" s="30" t="s">
        <v>1470</v>
      </c>
      <c r="D2095" s="30" t="s">
        <v>1471</v>
      </c>
      <c r="E2095" s="75">
        <v>62</v>
      </c>
      <c r="F2095" s="30" t="s">
        <v>70</v>
      </c>
      <c r="G2095" s="30" t="s">
        <v>71</v>
      </c>
      <c r="H2095" s="75">
        <v>2</v>
      </c>
    </row>
    <row r="2096" spans="1:8">
      <c r="A2096" s="43">
        <v>930</v>
      </c>
      <c r="B2096" s="74">
        <v>46258</v>
      </c>
      <c r="C2096" s="30" t="s">
        <v>1472</v>
      </c>
      <c r="D2096" s="30" t="s">
        <v>1473</v>
      </c>
      <c r="E2096" s="75">
        <v>62</v>
      </c>
      <c r="F2096" s="30" t="s">
        <v>53</v>
      </c>
      <c r="G2096" s="30" t="s">
        <v>54</v>
      </c>
      <c r="H2096" s="75">
        <v>1</v>
      </c>
    </row>
    <row r="2097" spans="1:8">
      <c r="A2097" s="43">
        <v>930</v>
      </c>
      <c r="B2097" s="74">
        <v>46258</v>
      </c>
      <c r="C2097" s="30" t="s">
        <v>1478</v>
      </c>
      <c r="D2097" s="30" t="s">
        <v>1479</v>
      </c>
      <c r="E2097" s="75">
        <v>31</v>
      </c>
      <c r="F2097" s="30" t="s">
        <v>53</v>
      </c>
      <c r="G2097" s="30" t="s">
        <v>54</v>
      </c>
      <c r="H2097" s="75">
        <v>1</v>
      </c>
    </row>
    <row r="2098" spans="1:8">
      <c r="A2098" s="43">
        <v>930</v>
      </c>
      <c r="B2098" s="74">
        <v>46258</v>
      </c>
      <c r="C2098" s="30" t="s">
        <v>1480</v>
      </c>
      <c r="D2098" s="30" t="s">
        <v>1481</v>
      </c>
      <c r="E2098" s="75">
        <v>100</v>
      </c>
      <c r="F2098" s="30" t="s">
        <v>76</v>
      </c>
      <c r="G2098" s="30" t="s">
        <v>77</v>
      </c>
      <c r="H2098" s="75">
        <v>1</v>
      </c>
    </row>
    <row r="2099" spans="1:8">
      <c r="A2099" s="43">
        <v>930</v>
      </c>
      <c r="B2099" s="74">
        <v>46258</v>
      </c>
      <c r="C2099" s="30" t="s">
        <v>1482</v>
      </c>
      <c r="D2099" s="30" t="s">
        <v>1483</v>
      </c>
      <c r="E2099" s="75">
        <v>86</v>
      </c>
      <c r="F2099" s="30" t="s">
        <v>68</v>
      </c>
      <c r="G2099" s="30" t="s">
        <v>69</v>
      </c>
      <c r="H2099" s="75">
        <v>1</v>
      </c>
    </row>
    <row r="2100" spans="1:8">
      <c r="A2100" s="43">
        <v>930</v>
      </c>
      <c r="B2100" s="74">
        <v>46258</v>
      </c>
      <c r="C2100" s="30" t="s">
        <v>1490</v>
      </c>
      <c r="D2100" s="30" t="s">
        <v>1491</v>
      </c>
      <c r="E2100" s="75">
        <v>79</v>
      </c>
      <c r="F2100" s="30" t="s">
        <v>78</v>
      </c>
      <c r="G2100" s="30" t="s">
        <v>79</v>
      </c>
      <c r="H2100" s="75">
        <v>2</v>
      </c>
    </row>
    <row r="2101" spans="1:8">
      <c r="A2101" s="43">
        <v>930</v>
      </c>
      <c r="B2101" s="74">
        <v>46258</v>
      </c>
      <c r="C2101" s="30" t="s">
        <v>1494</v>
      </c>
      <c r="D2101" s="30" t="s">
        <v>1495</v>
      </c>
      <c r="E2101" s="75">
        <v>30</v>
      </c>
      <c r="F2101" s="30" t="s">
        <v>53</v>
      </c>
      <c r="G2101" s="30" t="s">
        <v>54</v>
      </c>
      <c r="H2101" s="75">
        <v>1</v>
      </c>
    </row>
    <row r="2102" spans="1:8">
      <c r="A2102" s="43">
        <v>930</v>
      </c>
      <c r="B2102" s="74">
        <v>46258</v>
      </c>
      <c r="C2102" s="30" t="s">
        <v>1496</v>
      </c>
      <c r="D2102" s="30" t="s">
        <v>1497</v>
      </c>
      <c r="E2102" s="75">
        <v>93</v>
      </c>
      <c r="F2102" s="30" t="s">
        <v>53</v>
      </c>
      <c r="G2102" s="30" t="s">
        <v>54</v>
      </c>
      <c r="H2102" s="75">
        <v>1</v>
      </c>
    </row>
    <row r="2103" spans="1:8">
      <c r="A2103" s="43">
        <v>930</v>
      </c>
      <c r="B2103" s="74">
        <v>46258</v>
      </c>
      <c r="C2103" s="30" t="s">
        <v>1508</v>
      </c>
      <c r="D2103" s="30" t="s">
        <v>1509</v>
      </c>
      <c r="E2103" s="75">
        <v>22</v>
      </c>
      <c r="F2103" s="30" t="s">
        <v>68</v>
      </c>
      <c r="G2103" s="30" t="s">
        <v>69</v>
      </c>
      <c r="H2103" s="75">
        <v>1</v>
      </c>
    </row>
    <row r="2104" spans="1:8">
      <c r="A2104" s="43">
        <v>930</v>
      </c>
      <c r="B2104" s="74">
        <v>46258</v>
      </c>
      <c r="C2104" s="30" t="s">
        <v>1510</v>
      </c>
      <c r="D2104" s="30" t="s">
        <v>1511</v>
      </c>
      <c r="E2104" s="75">
        <v>83</v>
      </c>
      <c r="F2104" s="30" t="s">
        <v>70</v>
      </c>
      <c r="G2104" s="30" t="s">
        <v>71</v>
      </c>
      <c r="H2104" s="75">
        <v>2</v>
      </c>
    </row>
    <row r="2105" spans="1:8">
      <c r="A2105" s="43">
        <v>930</v>
      </c>
      <c r="B2105" s="74">
        <v>46258</v>
      </c>
      <c r="C2105" s="30" t="s">
        <v>1514</v>
      </c>
      <c r="D2105" s="30" t="s">
        <v>1515</v>
      </c>
      <c r="E2105" s="75">
        <v>40</v>
      </c>
      <c r="F2105" s="30" t="s">
        <v>68</v>
      </c>
      <c r="G2105" s="30" t="s">
        <v>69</v>
      </c>
      <c r="H2105" s="75">
        <v>1</v>
      </c>
    </row>
    <row r="2106" spans="1:8">
      <c r="A2106" s="43">
        <v>930</v>
      </c>
      <c r="B2106" s="74">
        <v>46258</v>
      </c>
      <c r="C2106" s="30" t="s">
        <v>1522</v>
      </c>
      <c r="D2106" s="30" t="s">
        <v>1523</v>
      </c>
      <c r="E2106" s="75">
        <v>6</v>
      </c>
      <c r="F2106" s="30" t="s">
        <v>53</v>
      </c>
      <c r="G2106" s="30" t="s">
        <v>54</v>
      </c>
      <c r="H2106" s="75">
        <v>1</v>
      </c>
    </row>
    <row r="2107" spans="1:8">
      <c r="A2107" s="43">
        <v>930</v>
      </c>
      <c r="B2107" s="74">
        <v>46258</v>
      </c>
      <c r="C2107" s="30" t="s">
        <v>1524</v>
      </c>
      <c r="D2107" s="30" t="s">
        <v>1525</v>
      </c>
      <c r="E2107" s="75">
        <v>42</v>
      </c>
      <c r="F2107" s="30" t="s">
        <v>68</v>
      </c>
      <c r="G2107" s="30" t="s">
        <v>69</v>
      </c>
      <c r="H2107" s="75">
        <v>1</v>
      </c>
    </row>
    <row r="2108" spans="1:8">
      <c r="A2108" s="43">
        <v>930</v>
      </c>
      <c r="B2108" s="74">
        <v>46258</v>
      </c>
      <c r="C2108" s="30" t="s">
        <v>1526</v>
      </c>
      <c r="D2108" s="30" t="s">
        <v>1527</v>
      </c>
      <c r="E2108" s="75">
        <v>115</v>
      </c>
      <c r="F2108" s="30" t="s">
        <v>53</v>
      </c>
      <c r="G2108" s="30" t="s">
        <v>54</v>
      </c>
      <c r="H2108" s="75">
        <v>1</v>
      </c>
    </row>
    <row r="2109" spans="1:8">
      <c r="A2109" s="43">
        <v>930</v>
      </c>
      <c r="B2109" s="74">
        <v>46258</v>
      </c>
      <c r="C2109" s="30" t="s">
        <v>1534</v>
      </c>
      <c r="D2109" s="30" t="s">
        <v>1535</v>
      </c>
      <c r="E2109" s="75">
        <v>29</v>
      </c>
      <c r="F2109" s="30" t="s">
        <v>68</v>
      </c>
      <c r="G2109" s="30" t="s">
        <v>69</v>
      </c>
      <c r="H2109" s="75">
        <v>1</v>
      </c>
    </row>
    <row r="2110" spans="1:8">
      <c r="A2110" s="43">
        <v>930</v>
      </c>
      <c r="B2110" s="74">
        <v>46258</v>
      </c>
      <c r="C2110" s="30" t="s">
        <v>1770</v>
      </c>
      <c r="D2110" s="30" t="s">
        <v>1771</v>
      </c>
      <c r="E2110" s="75">
        <v>112</v>
      </c>
      <c r="F2110" s="30" t="s">
        <v>53</v>
      </c>
      <c r="G2110" s="30" t="s">
        <v>54</v>
      </c>
      <c r="H2110" s="75">
        <v>1</v>
      </c>
    </row>
    <row r="2111" spans="1:8">
      <c r="A2111" s="43">
        <v>930</v>
      </c>
      <c r="B2111" s="74">
        <v>46258</v>
      </c>
      <c r="C2111" s="30" t="s">
        <v>1540</v>
      </c>
      <c r="D2111" s="30" t="s">
        <v>1541</v>
      </c>
      <c r="E2111" s="75">
        <v>203</v>
      </c>
      <c r="F2111" s="30" t="s">
        <v>76</v>
      </c>
      <c r="G2111" s="30" t="s">
        <v>77</v>
      </c>
      <c r="H2111" s="75">
        <v>1</v>
      </c>
    </row>
    <row r="2112" spans="1:8">
      <c r="A2112" s="43">
        <v>930</v>
      </c>
      <c r="B2112" s="74">
        <v>46258</v>
      </c>
      <c r="C2112" s="30" t="s">
        <v>1548</v>
      </c>
      <c r="D2112" s="30" t="s">
        <v>1549</v>
      </c>
      <c r="E2112" s="75">
        <v>15</v>
      </c>
      <c r="F2112" s="30" t="s">
        <v>70</v>
      </c>
      <c r="G2112" s="30" t="s">
        <v>71</v>
      </c>
      <c r="H2112" s="75">
        <v>2</v>
      </c>
    </row>
    <row r="2113" spans="1:8">
      <c r="A2113" s="43">
        <v>930</v>
      </c>
      <c r="B2113" s="74">
        <v>46258</v>
      </c>
      <c r="C2113" s="30" t="s">
        <v>1552</v>
      </c>
      <c r="D2113" s="30" t="s">
        <v>1553</v>
      </c>
      <c r="E2113" s="75">
        <v>2</v>
      </c>
      <c r="F2113" s="30" t="s">
        <v>68</v>
      </c>
      <c r="G2113" s="30" t="s">
        <v>69</v>
      </c>
      <c r="H2113" s="75">
        <v>1</v>
      </c>
    </row>
    <row r="2114" spans="1:8">
      <c r="A2114" s="43">
        <v>930</v>
      </c>
      <c r="B2114" s="74">
        <v>46258</v>
      </c>
      <c r="C2114" s="30" t="s">
        <v>1554</v>
      </c>
      <c r="D2114" s="30" t="s">
        <v>1555</v>
      </c>
      <c r="E2114" s="75">
        <v>81</v>
      </c>
      <c r="F2114" s="30" t="s">
        <v>80</v>
      </c>
      <c r="G2114" s="30" t="s">
        <v>81</v>
      </c>
      <c r="H2114" s="75">
        <v>1</v>
      </c>
    </row>
    <row r="2115" spans="1:8">
      <c r="A2115" s="43">
        <v>930</v>
      </c>
      <c r="B2115" s="74">
        <v>46258</v>
      </c>
      <c r="C2115" s="30" t="s">
        <v>1572</v>
      </c>
      <c r="D2115" s="30" t="s">
        <v>1573</v>
      </c>
      <c r="E2115" s="75">
        <v>49</v>
      </c>
      <c r="F2115" s="30" t="s">
        <v>53</v>
      </c>
      <c r="G2115" s="30" t="s">
        <v>54</v>
      </c>
      <c r="H2115" s="75">
        <v>1</v>
      </c>
    </row>
    <row r="2116" spans="1:8">
      <c r="A2116" s="43">
        <v>930</v>
      </c>
      <c r="B2116" s="74">
        <v>46258</v>
      </c>
      <c r="C2116" s="30" t="s">
        <v>1574</v>
      </c>
      <c r="D2116" s="30" t="s">
        <v>1575</v>
      </c>
      <c r="E2116" s="75">
        <v>19</v>
      </c>
      <c r="F2116" s="30" t="s">
        <v>68</v>
      </c>
      <c r="G2116" s="30" t="s">
        <v>69</v>
      </c>
      <c r="H2116" s="75">
        <v>1</v>
      </c>
    </row>
    <row r="2117" spans="1:8">
      <c r="A2117" s="43">
        <v>930</v>
      </c>
      <c r="B2117" s="74">
        <v>46258</v>
      </c>
      <c r="C2117" s="30" t="s">
        <v>1578</v>
      </c>
      <c r="D2117" s="30" t="s">
        <v>1579</v>
      </c>
      <c r="E2117" s="75">
        <v>2</v>
      </c>
      <c r="F2117" s="30" t="s">
        <v>76</v>
      </c>
      <c r="G2117" s="30" t="s">
        <v>77</v>
      </c>
      <c r="H2117" s="75">
        <v>1</v>
      </c>
    </row>
    <row r="2118" spans="1:8">
      <c r="A2118" s="43">
        <v>930</v>
      </c>
      <c r="B2118" s="74">
        <v>46258</v>
      </c>
      <c r="C2118" s="30" t="s">
        <v>1580</v>
      </c>
      <c r="D2118" s="30" t="s">
        <v>1581</v>
      </c>
      <c r="E2118" s="75">
        <v>47</v>
      </c>
      <c r="F2118" s="30" t="s">
        <v>76</v>
      </c>
      <c r="G2118" s="30" t="s">
        <v>77</v>
      </c>
      <c r="H2118" s="75">
        <v>1</v>
      </c>
    </row>
    <row r="2119" spans="1:8">
      <c r="A2119" s="43">
        <v>930</v>
      </c>
      <c r="B2119" s="74">
        <v>46258</v>
      </c>
      <c r="C2119" s="30" t="s">
        <v>1582</v>
      </c>
      <c r="D2119" s="30" t="s">
        <v>1583</v>
      </c>
      <c r="E2119" s="75">
        <v>37</v>
      </c>
      <c r="F2119" s="30" t="s">
        <v>53</v>
      </c>
      <c r="G2119" s="30" t="s">
        <v>54</v>
      </c>
      <c r="H2119" s="75">
        <v>1</v>
      </c>
    </row>
    <row r="2120" spans="1:8">
      <c r="A2120" s="43">
        <v>930</v>
      </c>
      <c r="B2120" s="74">
        <v>46258</v>
      </c>
      <c r="C2120" s="30" t="s">
        <v>1584</v>
      </c>
      <c r="D2120" s="30" t="s">
        <v>1585</v>
      </c>
      <c r="E2120" s="75">
        <v>122</v>
      </c>
      <c r="F2120" s="30" t="s">
        <v>53</v>
      </c>
      <c r="G2120" s="30" t="s">
        <v>54</v>
      </c>
      <c r="H2120" s="75">
        <v>1</v>
      </c>
    </row>
    <row r="2121" spans="1:8">
      <c r="A2121" s="43">
        <v>930</v>
      </c>
      <c r="B2121" s="74">
        <v>46258</v>
      </c>
      <c r="C2121" s="30" t="s">
        <v>1588</v>
      </c>
      <c r="D2121" s="30" t="s">
        <v>1589</v>
      </c>
      <c r="E2121" s="75">
        <v>81</v>
      </c>
      <c r="F2121" s="30" t="s">
        <v>53</v>
      </c>
      <c r="G2121" s="30" t="s">
        <v>54</v>
      </c>
      <c r="H2121" s="75">
        <v>1</v>
      </c>
    </row>
    <row r="2122" spans="1:8">
      <c r="A2122" s="43">
        <v>930</v>
      </c>
      <c r="B2122" s="74">
        <v>46258</v>
      </c>
      <c r="C2122" s="30" t="s">
        <v>1596</v>
      </c>
      <c r="D2122" s="30" t="s">
        <v>1597</v>
      </c>
      <c r="E2122" s="75">
        <v>43</v>
      </c>
      <c r="F2122" s="30" t="s">
        <v>68</v>
      </c>
      <c r="G2122" s="30" t="s">
        <v>69</v>
      </c>
      <c r="H2122" s="75">
        <v>1</v>
      </c>
    </row>
    <row r="2123" spans="1:8">
      <c r="A2123" s="43">
        <v>930</v>
      </c>
      <c r="B2123" s="74">
        <v>46258</v>
      </c>
      <c r="C2123" s="30" t="s">
        <v>1602</v>
      </c>
      <c r="D2123" s="30" t="s">
        <v>1603</v>
      </c>
      <c r="E2123" s="75">
        <v>62</v>
      </c>
      <c r="F2123" s="30" t="s">
        <v>53</v>
      </c>
      <c r="G2123" s="30" t="s">
        <v>54</v>
      </c>
      <c r="H2123" s="75">
        <v>1</v>
      </c>
    </row>
    <row r="2124" spans="1:8">
      <c r="A2124" s="43">
        <v>930</v>
      </c>
      <c r="B2124" s="74">
        <v>46258</v>
      </c>
      <c r="C2124" s="30" t="s">
        <v>1606</v>
      </c>
      <c r="D2124" s="30" t="s">
        <v>1607</v>
      </c>
      <c r="E2124" s="75">
        <v>127</v>
      </c>
      <c r="F2124" s="30" t="s">
        <v>53</v>
      </c>
      <c r="G2124" s="30" t="s">
        <v>54</v>
      </c>
      <c r="H2124" s="75">
        <v>1</v>
      </c>
    </row>
    <row r="2125" spans="1:8">
      <c r="A2125" s="43">
        <v>930</v>
      </c>
      <c r="B2125" s="74">
        <v>46258</v>
      </c>
      <c r="C2125" s="30" t="s">
        <v>1608</v>
      </c>
      <c r="D2125" s="30" t="s">
        <v>1609</v>
      </c>
      <c r="E2125" s="75">
        <v>39</v>
      </c>
      <c r="F2125" s="30" t="s">
        <v>53</v>
      </c>
      <c r="G2125" s="30" t="s">
        <v>54</v>
      </c>
      <c r="H2125" s="75">
        <v>1</v>
      </c>
    </row>
    <row r="2126" spans="1:8">
      <c r="A2126" s="43">
        <v>930</v>
      </c>
      <c r="B2126" s="74">
        <v>46258</v>
      </c>
      <c r="C2126" s="30" t="s">
        <v>1610</v>
      </c>
      <c r="D2126" s="30" t="s">
        <v>1611</v>
      </c>
      <c r="E2126" s="75">
        <v>47</v>
      </c>
      <c r="F2126" s="30" t="s">
        <v>53</v>
      </c>
      <c r="G2126" s="30" t="s">
        <v>54</v>
      </c>
      <c r="H2126" s="75">
        <v>1</v>
      </c>
    </row>
    <row r="2127" spans="1:8">
      <c r="A2127" s="43">
        <v>930</v>
      </c>
      <c r="B2127" s="74">
        <v>46258</v>
      </c>
      <c r="C2127" s="30" t="s">
        <v>1612</v>
      </c>
      <c r="D2127" s="30" t="s">
        <v>1613</v>
      </c>
      <c r="E2127" s="75">
        <v>140</v>
      </c>
      <c r="F2127" s="30" t="s">
        <v>76</v>
      </c>
      <c r="G2127" s="30" t="s">
        <v>77</v>
      </c>
      <c r="H2127" s="75">
        <v>1</v>
      </c>
    </row>
    <row r="2128" spans="1:8">
      <c r="A2128" s="43">
        <v>930</v>
      </c>
      <c r="B2128" s="74">
        <v>46258</v>
      </c>
      <c r="C2128" s="30" t="s">
        <v>1616</v>
      </c>
      <c r="D2128" s="30" t="s">
        <v>1617</v>
      </c>
      <c r="E2128" s="75">
        <v>9</v>
      </c>
      <c r="F2128" s="30" t="s">
        <v>53</v>
      </c>
      <c r="G2128" s="30" t="s">
        <v>54</v>
      </c>
      <c r="H2128" s="75">
        <v>1</v>
      </c>
    </row>
    <row r="2129" spans="1:8">
      <c r="A2129" s="43">
        <v>930</v>
      </c>
      <c r="B2129" s="74">
        <v>46258</v>
      </c>
      <c r="C2129" s="30" t="s">
        <v>1618</v>
      </c>
      <c r="D2129" s="30" t="s">
        <v>1619</v>
      </c>
      <c r="E2129" s="75">
        <v>31</v>
      </c>
      <c r="F2129" s="30" t="s">
        <v>53</v>
      </c>
      <c r="G2129" s="30" t="s">
        <v>54</v>
      </c>
      <c r="H2129" s="75">
        <v>1</v>
      </c>
    </row>
    <row r="2130" spans="1:8">
      <c r="A2130" s="43">
        <v>930</v>
      </c>
      <c r="B2130" s="74">
        <v>46258</v>
      </c>
      <c r="C2130" s="30" t="s">
        <v>1622</v>
      </c>
      <c r="D2130" s="30" t="s">
        <v>1623</v>
      </c>
      <c r="E2130" s="75">
        <v>28</v>
      </c>
      <c r="F2130" s="30" t="s">
        <v>53</v>
      </c>
      <c r="G2130" s="30" t="s">
        <v>54</v>
      </c>
      <c r="H2130" s="75">
        <v>1</v>
      </c>
    </row>
    <row r="2131" spans="1:8">
      <c r="A2131" s="43">
        <v>930</v>
      </c>
      <c r="B2131" s="74">
        <v>46258</v>
      </c>
      <c r="C2131" s="30" t="s">
        <v>1626</v>
      </c>
      <c r="D2131" s="30" t="s">
        <v>1627</v>
      </c>
      <c r="E2131" s="75">
        <v>136</v>
      </c>
      <c r="F2131" s="30" t="s">
        <v>53</v>
      </c>
      <c r="G2131" s="30" t="s">
        <v>54</v>
      </c>
      <c r="H2131" s="75">
        <v>1</v>
      </c>
    </row>
    <row r="2132" spans="1:8">
      <c r="A2132" s="43">
        <v>930</v>
      </c>
      <c r="B2132" s="74">
        <v>46258</v>
      </c>
      <c r="C2132" s="30" t="s">
        <v>1630</v>
      </c>
      <c r="D2132" s="30" t="s">
        <v>1631</v>
      </c>
      <c r="E2132" s="75">
        <v>97</v>
      </c>
      <c r="F2132" s="30" t="s">
        <v>68</v>
      </c>
      <c r="G2132" s="30" t="s">
        <v>69</v>
      </c>
      <c r="H2132" s="75">
        <v>1</v>
      </c>
    </row>
    <row r="2133" spans="1:8">
      <c r="A2133" s="43">
        <v>930</v>
      </c>
      <c r="B2133" s="74">
        <v>46258</v>
      </c>
      <c r="C2133" s="30" t="s">
        <v>1636</v>
      </c>
      <c r="D2133" s="30" t="s">
        <v>1637</v>
      </c>
      <c r="E2133" s="75">
        <v>260</v>
      </c>
      <c r="F2133" s="30" t="s">
        <v>80</v>
      </c>
      <c r="G2133" s="30" t="s">
        <v>81</v>
      </c>
      <c r="H2133" s="75">
        <v>1</v>
      </c>
    </row>
    <row r="2134" spans="1:8">
      <c r="A2134" s="43">
        <v>930</v>
      </c>
      <c r="B2134" s="74">
        <v>46258</v>
      </c>
      <c r="C2134" s="30" t="s">
        <v>1638</v>
      </c>
      <c r="D2134" s="30" t="s">
        <v>1639</v>
      </c>
      <c r="E2134" s="75">
        <v>12</v>
      </c>
      <c r="F2134" s="30" t="s">
        <v>53</v>
      </c>
      <c r="G2134" s="30" t="s">
        <v>54</v>
      </c>
      <c r="H2134" s="75">
        <v>1</v>
      </c>
    </row>
    <row r="2135" spans="1:8">
      <c r="A2135" s="43">
        <v>930</v>
      </c>
      <c r="B2135" s="74">
        <v>46258</v>
      </c>
      <c r="C2135" s="30" t="s">
        <v>1640</v>
      </c>
      <c r="D2135" s="30" t="s">
        <v>1641</v>
      </c>
      <c r="E2135" s="75">
        <v>32</v>
      </c>
      <c r="F2135" s="30" t="s">
        <v>68</v>
      </c>
      <c r="G2135" s="30" t="s">
        <v>69</v>
      </c>
      <c r="H2135" s="75">
        <v>1</v>
      </c>
    </row>
    <row r="2136" spans="1:8">
      <c r="A2136" s="43">
        <v>930</v>
      </c>
      <c r="B2136" s="74">
        <v>46258</v>
      </c>
      <c r="C2136" s="30" t="s">
        <v>1642</v>
      </c>
      <c r="D2136" s="30" t="s">
        <v>1643</v>
      </c>
      <c r="E2136" s="75">
        <v>47</v>
      </c>
      <c r="F2136" s="30" t="s">
        <v>53</v>
      </c>
      <c r="G2136" s="30" t="s">
        <v>54</v>
      </c>
      <c r="H2136" s="75">
        <v>1</v>
      </c>
    </row>
    <row r="2137" spans="1:8">
      <c r="A2137" s="43">
        <v>930</v>
      </c>
      <c r="B2137" s="74">
        <v>46258</v>
      </c>
      <c r="C2137" s="30" t="s">
        <v>1644</v>
      </c>
      <c r="D2137" s="30" t="s">
        <v>1645</v>
      </c>
      <c r="E2137" s="75">
        <v>16</v>
      </c>
      <c r="F2137" s="30" t="s">
        <v>70</v>
      </c>
      <c r="G2137" s="30" t="s">
        <v>71</v>
      </c>
      <c r="H2137" s="75">
        <v>2</v>
      </c>
    </row>
    <row r="2138" spans="1:8">
      <c r="A2138" s="43">
        <v>930</v>
      </c>
      <c r="B2138" s="74">
        <v>46258</v>
      </c>
      <c r="C2138" s="30" t="s">
        <v>1646</v>
      </c>
      <c r="D2138" s="30" t="s">
        <v>1647</v>
      </c>
      <c r="E2138" s="75">
        <v>135</v>
      </c>
      <c r="F2138" s="30" t="s">
        <v>53</v>
      </c>
      <c r="G2138" s="30" t="s">
        <v>54</v>
      </c>
      <c r="H2138" s="75">
        <v>1</v>
      </c>
    </row>
    <row r="2139" spans="1:8">
      <c r="A2139" s="43">
        <v>930</v>
      </c>
      <c r="B2139" s="74">
        <v>46258</v>
      </c>
      <c r="C2139" s="30" t="s">
        <v>1650</v>
      </c>
      <c r="D2139" s="30" t="s">
        <v>1651</v>
      </c>
      <c r="E2139" s="75">
        <v>23</v>
      </c>
      <c r="F2139" s="30" t="s">
        <v>70</v>
      </c>
      <c r="G2139" s="30" t="s">
        <v>71</v>
      </c>
      <c r="H2139" s="75">
        <v>2</v>
      </c>
    </row>
    <row r="2140" spans="1:8">
      <c r="A2140" s="43">
        <v>930</v>
      </c>
      <c r="B2140" s="74">
        <v>46258</v>
      </c>
      <c r="C2140" s="30" t="s">
        <v>1654</v>
      </c>
      <c r="D2140" s="30" t="s">
        <v>1655</v>
      </c>
      <c r="E2140" s="75">
        <v>78</v>
      </c>
      <c r="F2140" s="30" t="s">
        <v>53</v>
      </c>
      <c r="G2140" s="30" t="s">
        <v>54</v>
      </c>
      <c r="H2140" s="75">
        <v>1</v>
      </c>
    </row>
    <row r="2141" spans="1:8">
      <c r="A2141" s="43">
        <v>930</v>
      </c>
      <c r="B2141" s="74">
        <v>46258</v>
      </c>
      <c r="C2141" s="30" t="s">
        <v>1660</v>
      </c>
      <c r="D2141" s="30" t="s">
        <v>1661</v>
      </c>
      <c r="E2141" s="75">
        <v>30</v>
      </c>
      <c r="F2141" s="30" t="s">
        <v>53</v>
      </c>
      <c r="G2141" s="30" t="s">
        <v>54</v>
      </c>
      <c r="H2141" s="75">
        <v>1</v>
      </c>
    </row>
    <row r="2142" spans="1:8">
      <c r="A2142" s="43">
        <v>930</v>
      </c>
      <c r="B2142" s="74">
        <v>46258</v>
      </c>
      <c r="C2142" s="30" t="s">
        <v>1662</v>
      </c>
      <c r="D2142" s="30" t="s">
        <v>1663</v>
      </c>
      <c r="E2142" s="75">
        <v>37</v>
      </c>
      <c r="F2142" s="30" t="s">
        <v>53</v>
      </c>
      <c r="G2142" s="30" t="s">
        <v>54</v>
      </c>
      <c r="H2142" s="75">
        <v>1</v>
      </c>
    </row>
    <row r="2143" spans="1:8">
      <c r="A2143" s="43">
        <v>930</v>
      </c>
      <c r="B2143" s="74">
        <v>46258</v>
      </c>
      <c r="C2143" s="30" t="s">
        <v>1664</v>
      </c>
      <c r="D2143" s="30" t="s">
        <v>1665</v>
      </c>
      <c r="E2143" s="75">
        <v>53</v>
      </c>
      <c r="F2143" s="30" t="s">
        <v>53</v>
      </c>
      <c r="G2143" s="30" t="s">
        <v>54</v>
      </c>
      <c r="H2143" s="75">
        <v>1</v>
      </c>
    </row>
    <row r="2144" spans="1:8">
      <c r="A2144" s="43">
        <v>930</v>
      </c>
      <c r="B2144" s="74">
        <v>46258</v>
      </c>
      <c r="C2144" s="30" t="s">
        <v>1670</v>
      </c>
      <c r="D2144" s="30" t="s">
        <v>1671</v>
      </c>
      <c r="E2144" s="75">
        <v>73</v>
      </c>
      <c r="F2144" s="30" t="s">
        <v>53</v>
      </c>
      <c r="G2144" s="30" t="s">
        <v>54</v>
      </c>
      <c r="H2144" s="75">
        <v>1</v>
      </c>
    </row>
    <row r="2145" spans="1:8">
      <c r="A2145" s="43">
        <v>930</v>
      </c>
      <c r="B2145" s="74">
        <v>46258</v>
      </c>
      <c r="C2145" s="30" t="s">
        <v>1672</v>
      </c>
      <c r="D2145" s="30" t="s">
        <v>1673</v>
      </c>
      <c r="E2145" s="75">
        <v>172</v>
      </c>
      <c r="F2145" s="30" t="s">
        <v>53</v>
      </c>
      <c r="G2145" s="30" t="s">
        <v>54</v>
      </c>
      <c r="H2145" s="75">
        <v>1</v>
      </c>
    </row>
    <row r="2146" spans="1:8">
      <c r="A2146" s="43">
        <v>930</v>
      </c>
      <c r="B2146" s="74">
        <v>46258</v>
      </c>
      <c r="C2146" s="30" t="s">
        <v>4988</v>
      </c>
      <c r="D2146" s="30" t="s">
        <v>4989</v>
      </c>
      <c r="E2146" s="75">
        <v>297</v>
      </c>
      <c r="F2146" s="30" t="s">
        <v>80</v>
      </c>
      <c r="G2146" s="30" t="s">
        <v>81</v>
      </c>
      <c r="H2146" s="75">
        <v>1</v>
      </c>
    </row>
    <row r="2147" spans="1:8">
      <c r="A2147" s="43">
        <v>930</v>
      </c>
      <c r="B2147" s="74">
        <v>46258</v>
      </c>
      <c r="C2147" s="30" t="s">
        <v>1674</v>
      </c>
      <c r="D2147" s="30" t="s">
        <v>1675</v>
      </c>
      <c r="E2147" s="75">
        <v>107</v>
      </c>
      <c r="F2147" s="30" t="s">
        <v>53</v>
      </c>
      <c r="G2147" s="30" t="s">
        <v>54</v>
      </c>
      <c r="H2147" s="75">
        <v>1</v>
      </c>
    </row>
    <row r="2148" spans="1:8">
      <c r="A2148" s="43">
        <v>930</v>
      </c>
      <c r="B2148" s="74">
        <v>46258</v>
      </c>
      <c r="C2148" s="30" t="s">
        <v>1676</v>
      </c>
      <c r="D2148" s="30" t="s">
        <v>1677</v>
      </c>
      <c r="E2148" s="75">
        <v>32</v>
      </c>
      <c r="F2148" s="30" t="s">
        <v>53</v>
      </c>
      <c r="G2148" s="30" t="s">
        <v>54</v>
      </c>
      <c r="H2148" s="75">
        <v>1</v>
      </c>
    </row>
    <row r="2149" spans="1:8">
      <c r="A2149" s="43">
        <v>930</v>
      </c>
      <c r="B2149" s="74">
        <v>46258</v>
      </c>
      <c r="C2149" s="30" t="s">
        <v>1678</v>
      </c>
      <c r="D2149" s="30" t="s">
        <v>1679</v>
      </c>
      <c r="E2149" s="75">
        <v>65</v>
      </c>
      <c r="F2149" s="30" t="s">
        <v>76</v>
      </c>
      <c r="G2149" s="30" t="s">
        <v>77</v>
      </c>
      <c r="H2149" s="75">
        <v>1</v>
      </c>
    </row>
    <row r="2150" spans="1:8">
      <c r="A2150" s="43">
        <v>930</v>
      </c>
      <c r="B2150" s="74">
        <v>46258</v>
      </c>
      <c r="C2150" s="30" t="s">
        <v>4984</v>
      </c>
      <c r="D2150" s="30" t="s">
        <v>4985</v>
      </c>
      <c r="E2150" s="75">
        <v>62</v>
      </c>
      <c r="F2150" s="30" t="s">
        <v>80</v>
      </c>
      <c r="G2150" s="30" t="s">
        <v>81</v>
      </c>
      <c r="H2150" s="75">
        <v>1</v>
      </c>
    </row>
    <row r="2151" spans="1:8">
      <c r="A2151" s="43">
        <v>930</v>
      </c>
      <c r="B2151" s="74">
        <v>46258</v>
      </c>
      <c r="C2151" s="30" t="s">
        <v>1682</v>
      </c>
      <c r="D2151" s="30" t="s">
        <v>1683</v>
      </c>
      <c r="E2151" s="75">
        <v>27</v>
      </c>
      <c r="F2151" s="30" t="s">
        <v>53</v>
      </c>
      <c r="G2151" s="30" t="s">
        <v>54</v>
      </c>
      <c r="H2151" s="75">
        <v>1</v>
      </c>
    </row>
    <row r="2152" spans="1:8">
      <c r="A2152" s="43">
        <v>930</v>
      </c>
      <c r="B2152" s="74">
        <v>46258</v>
      </c>
      <c r="C2152" s="30" t="s">
        <v>1686</v>
      </c>
      <c r="D2152" s="30" t="s">
        <v>1687</v>
      </c>
      <c r="E2152" s="75">
        <v>29</v>
      </c>
      <c r="F2152" s="30" t="s">
        <v>53</v>
      </c>
      <c r="G2152" s="30" t="s">
        <v>54</v>
      </c>
      <c r="H2152" s="75">
        <v>1</v>
      </c>
    </row>
    <row r="2153" spans="1:8">
      <c r="A2153" s="43">
        <v>930</v>
      </c>
      <c r="B2153" s="74">
        <v>46258</v>
      </c>
      <c r="C2153" s="30" t="s">
        <v>4986</v>
      </c>
      <c r="D2153" s="30" t="s">
        <v>4987</v>
      </c>
      <c r="E2153" s="75">
        <v>154</v>
      </c>
      <c r="F2153" s="30" t="s">
        <v>53</v>
      </c>
      <c r="G2153" s="30" t="s">
        <v>54</v>
      </c>
      <c r="H2153" s="75">
        <v>1</v>
      </c>
    </row>
    <row r="2154" spans="1:8">
      <c r="A2154" s="43">
        <v>930</v>
      </c>
      <c r="B2154" s="74">
        <v>46258</v>
      </c>
      <c r="C2154" s="30" t="s">
        <v>1688</v>
      </c>
      <c r="D2154" s="30" t="s">
        <v>1689</v>
      </c>
      <c r="E2154" s="75">
        <v>143</v>
      </c>
      <c r="F2154" s="30" t="s">
        <v>80</v>
      </c>
      <c r="G2154" s="30" t="s">
        <v>81</v>
      </c>
      <c r="H2154" s="75">
        <v>1</v>
      </c>
    </row>
    <row r="2155" spans="1:8">
      <c r="A2155" s="43">
        <v>930</v>
      </c>
      <c r="B2155" s="74">
        <v>46258</v>
      </c>
      <c r="C2155" s="30" t="s">
        <v>1690</v>
      </c>
      <c r="D2155" s="30" t="s">
        <v>1691</v>
      </c>
      <c r="E2155" s="75">
        <v>46</v>
      </c>
      <c r="F2155" s="30" t="s">
        <v>80</v>
      </c>
      <c r="G2155" s="30" t="s">
        <v>81</v>
      </c>
      <c r="H2155" s="75">
        <v>1</v>
      </c>
    </row>
    <row r="2156" spans="1:8">
      <c r="A2156" s="43">
        <v>930</v>
      </c>
      <c r="B2156" s="74">
        <v>46258</v>
      </c>
      <c r="C2156" s="30" t="s">
        <v>1694</v>
      </c>
      <c r="D2156" s="30" t="s">
        <v>1695</v>
      </c>
      <c r="E2156" s="75">
        <v>94</v>
      </c>
      <c r="F2156" s="30" t="s">
        <v>70</v>
      </c>
      <c r="G2156" s="30" t="s">
        <v>71</v>
      </c>
      <c r="H2156" s="75">
        <v>2</v>
      </c>
    </row>
    <row r="2157" spans="1:8">
      <c r="A2157" s="43">
        <v>930</v>
      </c>
      <c r="B2157" s="74">
        <v>46258</v>
      </c>
      <c r="C2157" s="30" t="s">
        <v>1696</v>
      </c>
      <c r="D2157" s="30" t="s">
        <v>1697</v>
      </c>
      <c r="E2157" s="75">
        <v>138</v>
      </c>
      <c r="F2157" s="30" t="s">
        <v>80</v>
      </c>
      <c r="G2157" s="30" t="s">
        <v>81</v>
      </c>
      <c r="H2157" s="75">
        <v>1</v>
      </c>
    </row>
    <row r="2158" spans="1:8">
      <c r="A2158" s="43">
        <v>930</v>
      </c>
      <c r="B2158" s="74">
        <v>46258</v>
      </c>
      <c r="C2158" s="30" t="s">
        <v>1702</v>
      </c>
      <c r="D2158" s="30" t="s">
        <v>1703</v>
      </c>
      <c r="E2158" s="75">
        <v>169</v>
      </c>
      <c r="F2158" s="30" t="s">
        <v>70</v>
      </c>
      <c r="G2158" s="30" t="s">
        <v>71</v>
      </c>
      <c r="H2158" s="75">
        <v>2</v>
      </c>
    </row>
    <row r="2159" spans="1:8">
      <c r="A2159" s="43">
        <v>930</v>
      </c>
      <c r="B2159" s="74">
        <v>46257</v>
      </c>
      <c r="C2159" s="30" t="s">
        <v>1350</v>
      </c>
      <c r="D2159" s="30" t="s">
        <v>1351</v>
      </c>
      <c r="E2159" s="75">
        <v>44</v>
      </c>
      <c r="F2159" s="30" t="s">
        <v>80</v>
      </c>
      <c r="G2159" s="30" t="s">
        <v>81</v>
      </c>
      <c r="H2159" s="75">
        <v>1</v>
      </c>
    </row>
    <row r="2160" spans="1:8">
      <c r="A2160" s="43">
        <v>930</v>
      </c>
      <c r="B2160" s="74">
        <v>46257</v>
      </c>
      <c r="C2160" s="30" t="s">
        <v>1356</v>
      </c>
      <c r="D2160" s="30" t="s">
        <v>1357</v>
      </c>
      <c r="E2160" s="75">
        <v>3</v>
      </c>
      <c r="F2160" s="30" t="s">
        <v>80</v>
      </c>
      <c r="G2160" s="30" t="s">
        <v>81</v>
      </c>
      <c r="H2160" s="75">
        <v>1</v>
      </c>
    </row>
    <row r="2161" spans="1:8">
      <c r="A2161" s="43">
        <v>930</v>
      </c>
      <c r="B2161" s="74">
        <v>46257</v>
      </c>
      <c r="C2161" s="30" t="s">
        <v>1382</v>
      </c>
      <c r="D2161" s="30" t="s">
        <v>1383</v>
      </c>
      <c r="E2161" s="75">
        <v>127</v>
      </c>
      <c r="F2161" s="30" t="s">
        <v>80</v>
      </c>
      <c r="G2161" s="30" t="s">
        <v>81</v>
      </c>
      <c r="H2161" s="75">
        <v>1</v>
      </c>
    </row>
    <row r="2162" spans="1:8">
      <c r="A2162" s="43">
        <v>930</v>
      </c>
      <c r="B2162" s="74">
        <v>46257</v>
      </c>
      <c r="C2162" s="30" t="s">
        <v>1390</v>
      </c>
      <c r="D2162" s="30" t="s">
        <v>1391</v>
      </c>
      <c r="E2162" s="75">
        <v>69</v>
      </c>
      <c r="F2162" s="30" t="s">
        <v>68</v>
      </c>
      <c r="G2162" s="30" t="s">
        <v>69</v>
      </c>
      <c r="H2162" s="75">
        <v>1</v>
      </c>
    </row>
    <row r="2163" spans="1:8">
      <c r="A2163" s="43">
        <v>930</v>
      </c>
      <c r="B2163" s="74">
        <v>46257</v>
      </c>
      <c r="C2163" s="30" t="s">
        <v>1392</v>
      </c>
      <c r="D2163" s="30" t="s">
        <v>1393</v>
      </c>
      <c r="E2163" s="75">
        <v>478</v>
      </c>
      <c r="F2163" s="30" t="s">
        <v>80</v>
      </c>
      <c r="G2163" s="30" t="s">
        <v>81</v>
      </c>
      <c r="H2163" s="75">
        <v>1</v>
      </c>
    </row>
    <row r="2164" spans="1:8">
      <c r="A2164" s="43">
        <v>930</v>
      </c>
      <c r="B2164" s="74">
        <v>46257</v>
      </c>
      <c r="C2164" s="30" t="s">
        <v>1394</v>
      </c>
      <c r="D2164" s="30" t="s">
        <v>1395</v>
      </c>
      <c r="E2164" s="75">
        <v>259</v>
      </c>
      <c r="F2164" s="30" t="s">
        <v>70</v>
      </c>
      <c r="G2164" s="30" t="s">
        <v>71</v>
      </c>
      <c r="H2164" s="75">
        <v>2</v>
      </c>
    </row>
    <row r="2165" spans="1:8">
      <c r="A2165" s="43">
        <v>930</v>
      </c>
      <c r="B2165" s="74">
        <v>46257</v>
      </c>
      <c r="C2165" s="30" t="s">
        <v>1406</v>
      </c>
      <c r="D2165" s="30" t="s">
        <v>1407</v>
      </c>
      <c r="E2165" s="75">
        <v>245</v>
      </c>
      <c r="F2165" s="30" t="s">
        <v>80</v>
      </c>
      <c r="G2165" s="30" t="s">
        <v>81</v>
      </c>
      <c r="H2165" s="75">
        <v>1</v>
      </c>
    </row>
    <row r="2166" spans="1:8">
      <c r="A2166" s="43">
        <v>930</v>
      </c>
      <c r="B2166" s="74">
        <v>46257</v>
      </c>
      <c r="C2166" s="30" t="s">
        <v>1432</v>
      </c>
      <c r="D2166" s="30" t="s">
        <v>1433</v>
      </c>
      <c r="E2166" s="75">
        <v>45</v>
      </c>
      <c r="F2166" s="30" t="s">
        <v>76</v>
      </c>
      <c r="G2166" s="30" t="s">
        <v>77</v>
      </c>
      <c r="H2166" s="75">
        <v>1</v>
      </c>
    </row>
    <row r="2167" spans="1:8">
      <c r="A2167" s="43">
        <v>930</v>
      </c>
      <c r="B2167" s="74">
        <v>46257</v>
      </c>
      <c r="C2167" s="30" t="s">
        <v>1440</v>
      </c>
      <c r="D2167" s="30" t="s">
        <v>1441</v>
      </c>
      <c r="E2167" s="75">
        <v>152</v>
      </c>
      <c r="F2167" s="30" t="s">
        <v>70</v>
      </c>
      <c r="G2167" s="30" t="s">
        <v>71</v>
      </c>
      <c r="H2167" s="75">
        <v>2</v>
      </c>
    </row>
    <row r="2168" spans="1:8">
      <c r="A2168" s="43">
        <v>930</v>
      </c>
      <c r="B2168" s="74">
        <v>46257</v>
      </c>
      <c r="C2168" s="30" t="s">
        <v>1454</v>
      </c>
      <c r="D2168" s="30" t="s">
        <v>1455</v>
      </c>
      <c r="E2168" s="75">
        <v>1</v>
      </c>
      <c r="F2168" s="30" t="s">
        <v>68</v>
      </c>
      <c r="G2168" s="30" t="s">
        <v>69</v>
      </c>
      <c r="H2168" s="75">
        <v>1</v>
      </c>
    </row>
    <row r="2169" spans="1:8">
      <c r="A2169" s="43">
        <v>930</v>
      </c>
      <c r="B2169" s="74">
        <v>46257</v>
      </c>
      <c r="C2169" s="30" t="s">
        <v>1458</v>
      </c>
      <c r="D2169" s="30" t="s">
        <v>1459</v>
      </c>
      <c r="E2169" s="75">
        <v>582</v>
      </c>
      <c r="F2169" s="30" t="s">
        <v>80</v>
      </c>
      <c r="G2169" s="30" t="s">
        <v>81</v>
      </c>
      <c r="H2169" s="75">
        <v>1</v>
      </c>
    </row>
    <row r="2170" spans="1:8">
      <c r="A2170" s="43">
        <v>930</v>
      </c>
      <c r="B2170" s="74">
        <v>46257</v>
      </c>
      <c r="C2170" s="30" t="s">
        <v>1480</v>
      </c>
      <c r="D2170" s="30" t="s">
        <v>1481</v>
      </c>
      <c r="E2170" s="75">
        <v>61</v>
      </c>
      <c r="F2170" s="30" t="s">
        <v>76</v>
      </c>
      <c r="G2170" s="30" t="s">
        <v>77</v>
      </c>
      <c r="H2170" s="75">
        <v>1</v>
      </c>
    </row>
    <row r="2171" spans="1:8">
      <c r="A2171" s="43">
        <v>930</v>
      </c>
      <c r="B2171" s="74">
        <v>46257</v>
      </c>
      <c r="C2171" s="30" t="s">
        <v>1490</v>
      </c>
      <c r="D2171" s="30" t="s">
        <v>1491</v>
      </c>
      <c r="E2171" s="75">
        <v>132</v>
      </c>
      <c r="F2171" s="30" t="s">
        <v>80</v>
      </c>
      <c r="G2171" s="30" t="s">
        <v>81</v>
      </c>
      <c r="H2171" s="75">
        <v>1</v>
      </c>
    </row>
    <row r="2172" spans="1:8">
      <c r="A2172" s="43">
        <v>930</v>
      </c>
      <c r="B2172" s="74">
        <v>46257</v>
      </c>
      <c r="C2172" s="30" t="s">
        <v>1508</v>
      </c>
      <c r="D2172" s="30" t="s">
        <v>1509</v>
      </c>
      <c r="E2172" s="75">
        <v>107</v>
      </c>
      <c r="F2172" s="30" t="s">
        <v>70</v>
      </c>
      <c r="G2172" s="30" t="s">
        <v>71</v>
      </c>
      <c r="H2172" s="75">
        <v>2</v>
      </c>
    </row>
    <row r="2173" spans="1:8">
      <c r="A2173" s="43">
        <v>930</v>
      </c>
      <c r="B2173" s="74">
        <v>46257</v>
      </c>
      <c r="C2173" s="30" t="s">
        <v>1514</v>
      </c>
      <c r="D2173" s="30" t="s">
        <v>1515</v>
      </c>
      <c r="E2173" s="75">
        <v>108</v>
      </c>
      <c r="F2173" s="30" t="s">
        <v>70</v>
      </c>
      <c r="G2173" s="30" t="s">
        <v>71</v>
      </c>
      <c r="H2173" s="75">
        <v>2</v>
      </c>
    </row>
    <row r="2174" spans="1:8">
      <c r="A2174" s="43">
        <v>930</v>
      </c>
      <c r="B2174" s="74">
        <v>46257</v>
      </c>
      <c r="C2174" s="30" t="s">
        <v>1524</v>
      </c>
      <c r="D2174" s="30" t="s">
        <v>1525</v>
      </c>
      <c r="E2174" s="75">
        <v>57</v>
      </c>
      <c r="F2174" s="30" t="s">
        <v>70</v>
      </c>
      <c r="G2174" s="30" t="s">
        <v>71</v>
      </c>
      <c r="H2174" s="75">
        <v>2</v>
      </c>
    </row>
    <row r="2175" spans="1:8">
      <c r="A2175" s="43">
        <v>930</v>
      </c>
      <c r="B2175" s="74">
        <v>46257</v>
      </c>
      <c r="C2175" s="30" t="s">
        <v>1540</v>
      </c>
      <c r="D2175" s="30" t="s">
        <v>1541</v>
      </c>
      <c r="E2175" s="75">
        <v>177</v>
      </c>
      <c r="F2175" s="30" t="s">
        <v>76</v>
      </c>
      <c r="G2175" s="30" t="s">
        <v>77</v>
      </c>
      <c r="H2175" s="75">
        <v>1</v>
      </c>
    </row>
    <row r="2176" spans="1:8">
      <c r="A2176" s="43">
        <v>930</v>
      </c>
      <c r="B2176" s="74">
        <v>46257</v>
      </c>
      <c r="C2176" s="30" t="s">
        <v>1578</v>
      </c>
      <c r="D2176" s="30" t="s">
        <v>1579</v>
      </c>
      <c r="E2176" s="75">
        <v>3</v>
      </c>
      <c r="F2176" s="30" t="s">
        <v>76</v>
      </c>
      <c r="G2176" s="30" t="s">
        <v>77</v>
      </c>
      <c r="H2176" s="75">
        <v>1</v>
      </c>
    </row>
    <row r="2177" spans="1:8">
      <c r="A2177" s="43">
        <v>930</v>
      </c>
      <c r="B2177" s="74">
        <v>46257</v>
      </c>
      <c r="C2177" s="30" t="s">
        <v>1580</v>
      </c>
      <c r="D2177" s="30" t="s">
        <v>1581</v>
      </c>
      <c r="E2177" s="75">
        <v>153</v>
      </c>
      <c r="F2177" s="30" t="s">
        <v>76</v>
      </c>
      <c r="G2177" s="30" t="s">
        <v>77</v>
      </c>
      <c r="H2177" s="75">
        <v>1</v>
      </c>
    </row>
    <row r="2178" spans="1:8">
      <c r="A2178" s="43">
        <v>930</v>
      </c>
      <c r="B2178" s="74">
        <v>46257</v>
      </c>
      <c r="C2178" s="30" t="s">
        <v>1612</v>
      </c>
      <c r="D2178" s="30" t="s">
        <v>1613</v>
      </c>
      <c r="E2178" s="75">
        <v>213</v>
      </c>
      <c r="F2178" s="30" t="s">
        <v>76</v>
      </c>
      <c r="G2178" s="30" t="s">
        <v>77</v>
      </c>
      <c r="H2178" s="75">
        <v>1</v>
      </c>
    </row>
    <row r="2179" spans="1:8">
      <c r="A2179" s="43">
        <v>930</v>
      </c>
      <c r="B2179" s="74">
        <v>46257</v>
      </c>
      <c r="C2179" s="30" t="s">
        <v>1688</v>
      </c>
      <c r="D2179" s="30" t="s">
        <v>1689</v>
      </c>
      <c r="E2179" s="75">
        <v>155</v>
      </c>
      <c r="F2179" s="30" t="s">
        <v>80</v>
      </c>
      <c r="G2179" s="30" t="s">
        <v>81</v>
      </c>
      <c r="H2179" s="75">
        <v>1</v>
      </c>
    </row>
    <row r="2180" spans="1:8">
      <c r="A2180" s="43">
        <v>930</v>
      </c>
      <c r="B2180" s="74">
        <v>46256</v>
      </c>
      <c r="C2180" s="30" t="s">
        <v>3919</v>
      </c>
      <c r="D2180" s="30" t="s">
        <v>3920</v>
      </c>
      <c r="E2180" s="75">
        <v>171</v>
      </c>
      <c r="F2180" s="30" t="s">
        <v>53</v>
      </c>
      <c r="G2180" s="30" t="s">
        <v>54</v>
      </c>
      <c r="H2180" s="75">
        <v>1</v>
      </c>
    </row>
    <row r="2181" spans="1:8">
      <c r="A2181" s="43">
        <v>930</v>
      </c>
      <c r="B2181" s="74">
        <v>46256</v>
      </c>
      <c r="C2181" s="30" t="s">
        <v>3923</v>
      </c>
      <c r="D2181" s="30" t="s">
        <v>3924</v>
      </c>
      <c r="E2181" s="75">
        <v>69</v>
      </c>
      <c r="F2181" s="30" t="s">
        <v>53</v>
      </c>
      <c r="G2181" s="30" t="s">
        <v>54</v>
      </c>
      <c r="H2181" s="75">
        <v>1</v>
      </c>
    </row>
    <row r="2182" spans="1:8">
      <c r="A2182" s="43">
        <v>930</v>
      </c>
      <c r="B2182" s="74">
        <v>46256</v>
      </c>
      <c r="C2182" s="30" t="s">
        <v>4137</v>
      </c>
      <c r="D2182" s="30" t="s">
        <v>4138</v>
      </c>
      <c r="E2182" s="75">
        <v>101</v>
      </c>
      <c r="F2182" s="30" t="s">
        <v>70</v>
      </c>
      <c r="G2182" s="30" t="s">
        <v>71</v>
      </c>
      <c r="H2182" s="75">
        <v>2</v>
      </c>
    </row>
    <row r="2183" spans="1:8">
      <c r="A2183" s="43">
        <v>930</v>
      </c>
      <c r="B2183" s="74">
        <v>46256</v>
      </c>
      <c r="C2183" s="30" t="s">
        <v>4147</v>
      </c>
      <c r="D2183" s="30" t="s">
        <v>4148</v>
      </c>
      <c r="E2183" s="75">
        <v>21</v>
      </c>
      <c r="F2183" s="30" t="s">
        <v>70</v>
      </c>
      <c r="G2183" s="30" t="s">
        <v>71</v>
      </c>
      <c r="H2183" s="75">
        <v>2</v>
      </c>
    </row>
    <row r="2184" spans="1:8">
      <c r="A2184" s="43">
        <v>930</v>
      </c>
      <c r="B2184" s="74">
        <v>46256</v>
      </c>
      <c r="C2184" s="30" t="s">
        <v>4153</v>
      </c>
      <c r="D2184" s="30" t="s">
        <v>4154</v>
      </c>
      <c r="E2184" s="75">
        <v>12</v>
      </c>
      <c r="F2184" s="30" t="s">
        <v>68</v>
      </c>
      <c r="G2184" s="30" t="s">
        <v>69</v>
      </c>
      <c r="H2184" s="75">
        <v>1</v>
      </c>
    </row>
    <row r="2185" spans="1:8">
      <c r="A2185" s="43">
        <v>930</v>
      </c>
      <c r="B2185" s="74">
        <v>46256</v>
      </c>
      <c r="C2185" s="30" t="s">
        <v>4185</v>
      </c>
      <c r="D2185" s="30" t="s">
        <v>4186</v>
      </c>
      <c r="E2185" s="75">
        <v>75</v>
      </c>
      <c r="F2185" s="30" t="s">
        <v>53</v>
      </c>
      <c r="G2185" s="30" t="s">
        <v>54</v>
      </c>
      <c r="H2185" s="75">
        <v>1</v>
      </c>
    </row>
    <row r="2186" spans="1:8">
      <c r="A2186" s="43">
        <v>930</v>
      </c>
      <c r="B2186" s="74">
        <v>46256</v>
      </c>
      <c r="C2186" s="30" t="s">
        <v>4187</v>
      </c>
      <c r="D2186" s="30" t="s">
        <v>4188</v>
      </c>
      <c r="E2186" s="75">
        <v>18</v>
      </c>
      <c r="F2186" s="30" t="s">
        <v>53</v>
      </c>
      <c r="G2186" s="30" t="s">
        <v>54</v>
      </c>
      <c r="H2186" s="75">
        <v>1</v>
      </c>
    </row>
    <row r="2187" spans="1:8">
      <c r="A2187" s="43">
        <v>930</v>
      </c>
      <c r="B2187" s="74">
        <v>46256</v>
      </c>
      <c r="C2187" s="30" t="s">
        <v>1350</v>
      </c>
      <c r="D2187" s="30" t="s">
        <v>1351</v>
      </c>
      <c r="E2187" s="75">
        <v>28</v>
      </c>
      <c r="F2187" s="30" t="s">
        <v>80</v>
      </c>
      <c r="G2187" s="30" t="s">
        <v>81</v>
      </c>
      <c r="H2187" s="75">
        <v>1</v>
      </c>
    </row>
    <row r="2188" spans="1:8">
      <c r="A2188" s="43">
        <v>930</v>
      </c>
      <c r="B2188" s="74">
        <v>46256</v>
      </c>
      <c r="C2188" s="30" t="s">
        <v>1354</v>
      </c>
      <c r="D2188" s="30" t="s">
        <v>1355</v>
      </c>
      <c r="E2188" s="75">
        <v>11</v>
      </c>
      <c r="F2188" s="30" t="s">
        <v>70</v>
      </c>
      <c r="G2188" s="30" t="s">
        <v>71</v>
      </c>
      <c r="H2188" s="75">
        <v>2</v>
      </c>
    </row>
    <row r="2189" spans="1:8">
      <c r="A2189" s="43">
        <v>930</v>
      </c>
      <c r="B2189" s="74">
        <v>46256</v>
      </c>
      <c r="C2189" s="30" t="s">
        <v>1360</v>
      </c>
      <c r="D2189" s="30" t="s">
        <v>1361</v>
      </c>
      <c r="E2189" s="75">
        <v>9</v>
      </c>
      <c r="F2189" s="30" t="s">
        <v>68</v>
      </c>
      <c r="G2189" s="30" t="s">
        <v>69</v>
      </c>
      <c r="H2189" s="75">
        <v>1</v>
      </c>
    </row>
    <row r="2190" spans="1:8">
      <c r="A2190" s="43">
        <v>930</v>
      </c>
      <c r="B2190" s="74">
        <v>46256</v>
      </c>
      <c r="C2190" s="30" t="s">
        <v>1362</v>
      </c>
      <c r="D2190" s="30" t="s">
        <v>1363</v>
      </c>
      <c r="E2190" s="75">
        <v>95</v>
      </c>
      <c r="F2190" s="30" t="s">
        <v>53</v>
      </c>
      <c r="G2190" s="30" t="s">
        <v>54</v>
      </c>
      <c r="H2190" s="75">
        <v>1</v>
      </c>
    </row>
    <row r="2191" spans="1:8">
      <c r="A2191" s="43">
        <v>930</v>
      </c>
      <c r="B2191" s="74">
        <v>46256</v>
      </c>
      <c r="C2191" s="30" t="s">
        <v>1364</v>
      </c>
      <c r="D2191" s="30" t="s">
        <v>1365</v>
      </c>
      <c r="E2191" s="75">
        <v>39</v>
      </c>
      <c r="F2191" s="30" t="s">
        <v>80</v>
      </c>
      <c r="G2191" s="30" t="s">
        <v>81</v>
      </c>
      <c r="H2191" s="75">
        <v>1</v>
      </c>
    </row>
    <row r="2192" spans="1:8">
      <c r="A2192" s="43">
        <v>930</v>
      </c>
      <c r="B2192" s="74">
        <v>46256</v>
      </c>
      <c r="C2192" s="30" t="s">
        <v>1366</v>
      </c>
      <c r="D2192" s="30" t="s">
        <v>1367</v>
      </c>
      <c r="E2192" s="75">
        <v>1</v>
      </c>
      <c r="F2192" s="30" t="s">
        <v>68</v>
      </c>
      <c r="G2192" s="30" t="s">
        <v>69</v>
      </c>
      <c r="H2192" s="75">
        <v>1</v>
      </c>
    </row>
    <row r="2193" spans="1:8">
      <c r="A2193" s="43">
        <v>930</v>
      </c>
      <c r="B2193" s="74">
        <v>46256</v>
      </c>
      <c r="C2193" s="30" t="s">
        <v>1384</v>
      </c>
      <c r="D2193" s="30" t="s">
        <v>1385</v>
      </c>
      <c r="E2193" s="75">
        <v>16</v>
      </c>
      <c r="F2193" s="30" t="s">
        <v>70</v>
      </c>
      <c r="G2193" s="30" t="s">
        <v>71</v>
      </c>
      <c r="H2193" s="75">
        <v>2</v>
      </c>
    </row>
    <row r="2194" spans="1:8">
      <c r="A2194" s="43">
        <v>930</v>
      </c>
      <c r="B2194" s="74">
        <v>46256</v>
      </c>
      <c r="C2194" s="30" t="s">
        <v>1386</v>
      </c>
      <c r="D2194" s="30" t="s">
        <v>1387</v>
      </c>
      <c r="E2194" s="75">
        <v>49</v>
      </c>
      <c r="F2194" s="30" t="s">
        <v>70</v>
      </c>
      <c r="G2194" s="30" t="s">
        <v>71</v>
      </c>
      <c r="H2194" s="75">
        <v>2</v>
      </c>
    </row>
    <row r="2195" spans="1:8">
      <c r="A2195" s="43">
        <v>930</v>
      </c>
      <c r="B2195" s="74">
        <v>46256</v>
      </c>
      <c r="C2195" s="30" t="s">
        <v>1400</v>
      </c>
      <c r="D2195" s="30" t="s">
        <v>1401</v>
      </c>
      <c r="E2195" s="75">
        <v>23</v>
      </c>
      <c r="F2195" s="30" t="s">
        <v>70</v>
      </c>
      <c r="G2195" s="30" t="s">
        <v>71</v>
      </c>
      <c r="H2195" s="75">
        <v>2</v>
      </c>
    </row>
    <row r="2196" spans="1:8">
      <c r="A2196" s="43">
        <v>930</v>
      </c>
      <c r="B2196" s="74">
        <v>46256</v>
      </c>
      <c r="C2196" s="30" t="s">
        <v>1402</v>
      </c>
      <c r="D2196" s="30" t="s">
        <v>1403</v>
      </c>
      <c r="E2196" s="75">
        <v>68</v>
      </c>
      <c r="F2196" s="30" t="s">
        <v>70</v>
      </c>
      <c r="G2196" s="30" t="s">
        <v>71</v>
      </c>
      <c r="H2196" s="75">
        <v>2</v>
      </c>
    </row>
    <row r="2197" spans="1:8">
      <c r="A2197" s="43">
        <v>930</v>
      </c>
      <c r="B2197" s="74">
        <v>46256</v>
      </c>
      <c r="C2197" s="30" t="s">
        <v>1414</v>
      </c>
      <c r="D2197" s="30" t="s">
        <v>1415</v>
      </c>
      <c r="E2197" s="75">
        <v>31</v>
      </c>
      <c r="F2197" s="30" t="s">
        <v>53</v>
      </c>
      <c r="G2197" s="30" t="s">
        <v>54</v>
      </c>
      <c r="H2197" s="75">
        <v>1</v>
      </c>
    </row>
    <row r="2198" spans="1:8">
      <c r="A2198" s="43">
        <v>930</v>
      </c>
      <c r="B2198" s="74">
        <v>46256</v>
      </c>
      <c r="C2198" s="30" t="s">
        <v>1422</v>
      </c>
      <c r="D2198" s="30" t="s">
        <v>1423</v>
      </c>
      <c r="E2198" s="75">
        <v>129</v>
      </c>
      <c r="F2198" s="30" t="s">
        <v>70</v>
      </c>
      <c r="G2198" s="30" t="s">
        <v>71</v>
      </c>
      <c r="H2198" s="75">
        <v>2</v>
      </c>
    </row>
    <row r="2199" spans="1:8">
      <c r="A2199" s="43">
        <v>930</v>
      </c>
      <c r="B2199" s="74">
        <v>46256</v>
      </c>
      <c r="C2199" s="30" t="s">
        <v>1424</v>
      </c>
      <c r="D2199" s="30" t="s">
        <v>1425</v>
      </c>
      <c r="E2199" s="75">
        <v>241</v>
      </c>
      <c r="F2199" s="30" t="s">
        <v>80</v>
      </c>
      <c r="G2199" s="30" t="s">
        <v>81</v>
      </c>
      <c r="H2199" s="75">
        <v>1</v>
      </c>
    </row>
    <row r="2200" spans="1:8">
      <c r="A2200" s="43">
        <v>930</v>
      </c>
      <c r="B2200" s="74">
        <v>46256</v>
      </c>
      <c r="C2200" s="30" t="s">
        <v>1436</v>
      </c>
      <c r="D2200" s="30" t="s">
        <v>1437</v>
      </c>
      <c r="E2200" s="75">
        <v>10</v>
      </c>
      <c r="F2200" s="30" t="s">
        <v>53</v>
      </c>
      <c r="G2200" s="30" t="s">
        <v>54</v>
      </c>
      <c r="H2200" s="75">
        <v>1</v>
      </c>
    </row>
    <row r="2201" spans="1:8">
      <c r="A2201" s="43">
        <v>930</v>
      </c>
      <c r="B2201" s="74">
        <v>46256</v>
      </c>
      <c r="C2201" s="30" t="s">
        <v>1438</v>
      </c>
      <c r="D2201" s="30" t="s">
        <v>1439</v>
      </c>
      <c r="E2201" s="75">
        <v>35</v>
      </c>
      <c r="F2201" s="30" t="s">
        <v>70</v>
      </c>
      <c r="G2201" s="30" t="s">
        <v>71</v>
      </c>
      <c r="H2201" s="75">
        <v>2</v>
      </c>
    </row>
    <row r="2202" spans="1:8">
      <c r="A2202" s="43">
        <v>930</v>
      </c>
      <c r="B2202" s="74">
        <v>46256</v>
      </c>
      <c r="C2202" s="30" t="s">
        <v>1448</v>
      </c>
      <c r="D2202" s="30" t="s">
        <v>1449</v>
      </c>
      <c r="E2202" s="75">
        <v>31</v>
      </c>
      <c r="F2202" s="30" t="s">
        <v>68</v>
      </c>
      <c r="G2202" s="30" t="s">
        <v>69</v>
      </c>
      <c r="H2202" s="75">
        <v>1</v>
      </c>
    </row>
    <row r="2203" spans="1:8">
      <c r="A2203" s="43">
        <v>930</v>
      </c>
      <c r="B2203" s="74">
        <v>46256</v>
      </c>
      <c r="C2203" s="30" t="s">
        <v>1452</v>
      </c>
      <c r="D2203" s="30" t="s">
        <v>1453</v>
      </c>
      <c r="E2203" s="75">
        <v>19</v>
      </c>
      <c r="F2203" s="30" t="s">
        <v>68</v>
      </c>
      <c r="G2203" s="30" t="s">
        <v>69</v>
      </c>
      <c r="H2203" s="75">
        <v>1</v>
      </c>
    </row>
    <row r="2204" spans="1:8">
      <c r="A2204" s="43">
        <v>930</v>
      </c>
      <c r="B2204" s="74">
        <v>46256</v>
      </c>
      <c r="C2204" s="30" t="s">
        <v>1456</v>
      </c>
      <c r="D2204" s="30" t="s">
        <v>1457</v>
      </c>
      <c r="E2204" s="75">
        <v>17</v>
      </c>
      <c r="F2204" s="30" t="s">
        <v>68</v>
      </c>
      <c r="G2204" s="30" t="s">
        <v>69</v>
      </c>
      <c r="H2204" s="75">
        <v>1</v>
      </c>
    </row>
    <row r="2205" spans="1:8">
      <c r="A2205" s="43">
        <v>930</v>
      </c>
      <c r="B2205" s="74">
        <v>46256</v>
      </c>
      <c r="C2205" s="30" t="s">
        <v>1464</v>
      </c>
      <c r="D2205" s="30" t="s">
        <v>1465</v>
      </c>
      <c r="E2205" s="75">
        <v>54</v>
      </c>
      <c r="F2205" s="30" t="s">
        <v>70</v>
      </c>
      <c r="G2205" s="30" t="s">
        <v>71</v>
      </c>
      <c r="H2205" s="75">
        <v>2</v>
      </c>
    </row>
    <row r="2206" spans="1:8">
      <c r="A2206" s="43">
        <v>930</v>
      </c>
      <c r="B2206" s="74">
        <v>46256</v>
      </c>
      <c r="C2206" s="30" t="s">
        <v>1470</v>
      </c>
      <c r="D2206" s="30" t="s">
        <v>1471</v>
      </c>
      <c r="E2206" s="75">
        <v>81</v>
      </c>
      <c r="F2206" s="30" t="s">
        <v>58</v>
      </c>
      <c r="G2206" s="30" t="s">
        <v>59</v>
      </c>
      <c r="H2206" s="75">
        <v>3</v>
      </c>
    </row>
    <row r="2207" spans="1:8">
      <c r="A2207" s="43">
        <v>930</v>
      </c>
      <c r="B2207" s="74">
        <v>46256</v>
      </c>
      <c r="C2207" s="30" t="s">
        <v>1478</v>
      </c>
      <c r="D2207" s="30" t="s">
        <v>1479</v>
      </c>
      <c r="E2207" s="75">
        <v>54</v>
      </c>
      <c r="F2207" s="30" t="s">
        <v>80</v>
      </c>
      <c r="G2207" s="30" t="s">
        <v>81</v>
      </c>
      <c r="H2207" s="75">
        <v>1</v>
      </c>
    </row>
    <row r="2208" spans="1:8">
      <c r="A2208" s="43">
        <v>930</v>
      </c>
      <c r="B2208" s="74">
        <v>46256</v>
      </c>
      <c r="C2208" s="30" t="s">
        <v>1494</v>
      </c>
      <c r="D2208" s="30" t="s">
        <v>1495</v>
      </c>
      <c r="E2208" s="75">
        <v>102</v>
      </c>
      <c r="F2208" s="30" t="s">
        <v>53</v>
      </c>
      <c r="G2208" s="30" t="s">
        <v>54</v>
      </c>
      <c r="H2208" s="75">
        <v>1</v>
      </c>
    </row>
    <row r="2209" spans="1:8">
      <c r="A2209" s="43">
        <v>930</v>
      </c>
      <c r="B2209" s="74">
        <v>46256</v>
      </c>
      <c r="C2209" s="30" t="s">
        <v>1496</v>
      </c>
      <c r="D2209" s="30" t="s">
        <v>1497</v>
      </c>
      <c r="E2209" s="75">
        <v>73</v>
      </c>
      <c r="F2209" s="30" t="s">
        <v>53</v>
      </c>
      <c r="G2209" s="30" t="s">
        <v>54</v>
      </c>
      <c r="H2209" s="75">
        <v>1</v>
      </c>
    </row>
    <row r="2210" spans="1:8">
      <c r="A2210" s="43">
        <v>930</v>
      </c>
      <c r="B2210" s="74">
        <v>46256</v>
      </c>
      <c r="C2210" s="30" t="s">
        <v>1498</v>
      </c>
      <c r="D2210" s="30" t="s">
        <v>1499</v>
      </c>
      <c r="E2210" s="75">
        <v>114</v>
      </c>
      <c r="F2210" s="30" t="s">
        <v>53</v>
      </c>
      <c r="G2210" s="30" t="s">
        <v>54</v>
      </c>
      <c r="H2210" s="75">
        <v>1</v>
      </c>
    </row>
    <row r="2211" spans="1:8">
      <c r="A2211" s="43">
        <v>930</v>
      </c>
      <c r="B2211" s="74">
        <v>46256</v>
      </c>
      <c r="C2211" s="30" t="s">
        <v>1506</v>
      </c>
      <c r="D2211" s="30" t="s">
        <v>1507</v>
      </c>
      <c r="E2211" s="75">
        <v>41</v>
      </c>
      <c r="F2211" s="30" t="s">
        <v>53</v>
      </c>
      <c r="G2211" s="30" t="s">
        <v>54</v>
      </c>
      <c r="H2211" s="75">
        <v>1</v>
      </c>
    </row>
    <row r="2212" spans="1:8">
      <c r="A2212" s="43">
        <v>930</v>
      </c>
      <c r="B2212" s="74">
        <v>46256</v>
      </c>
      <c r="C2212" s="30" t="s">
        <v>1510</v>
      </c>
      <c r="D2212" s="30" t="s">
        <v>1511</v>
      </c>
      <c r="E2212" s="75">
        <v>50</v>
      </c>
      <c r="F2212" s="30" t="s">
        <v>70</v>
      </c>
      <c r="G2212" s="30" t="s">
        <v>71</v>
      </c>
      <c r="H2212" s="75">
        <v>2</v>
      </c>
    </row>
    <row r="2213" spans="1:8">
      <c r="A2213" s="43">
        <v>930</v>
      </c>
      <c r="B2213" s="74">
        <v>46256</v>
      </c>
      <c r="C2213" s="30" t="s">
        <v>1518</v>
      </c>
      <c r="D2213" s="30" t="s">
        <v>1519</v>
      </c>
      <c r="E2213" s="75">
        <v>6</v>
      </c>
      <c r="F2213" s="30" t="s">
        <v>76</v>
      </c>
      <c r="G2213" s="30" t="s">
        <v>77</v>
      </c>
      <c r="H2213" s="75">
        <v>1</v>
      </c>
    </row>
    <row r="2214" spans="1:8">
      <c r="A2214" s="43">
        <v>930</v>
      </c>
      <c r="B2214" s="74">
        <v>46256</v>
      </c>
      <c r="C2214" s="30" t="s">
        <v>1526</v>
      </c>
      <c r="D2214" s="30" t="s">
        <v>1527</v>
      </c>
      <c r="E2214" s="75">
        <v>142</v>
      </c>
      <c r="F2214" s="30" t="s">
        <v>53</v>
      </c>
      <c r="G2214" s="30" t="s">
        <v>54</v>
      </c>
      <c r="H2214" s="75">
        <v>1</v>
      </c>
    </row>
    <row r="2215" spans="1:8">
      <c r="A2215" s="43">
        <v>930</v>
      </c>
      <c r="B2215" s="74">
        <v>46256</v>
      </c>
      <c r="C2215" s="30" t="s">
        <v>1528</v>
      </c>
      <c r="D2215" s="30" t="s">
        <v>1529</v>
      </c>
      <c r="E2215" s="75">
        <v>9</v>
      </c>
      <c r="F2215" s="30" t="s">
        <v>53</v>
      </c>
      <c r="G2215" s="30" t="s">
        <v>54</v>
      </c>
      <c r="H2215" s="75">
        <v>1</v>
      </c>
    </row>
    <row r="2216" spans="1:8">
      <c r="A2216" s="43">
        <v>930</v>
      </c>
      <c r="B2216" s="74">
        <v>46256</v>
      </c>
      <c r="C2216" s="30" t="s">
        <v>1534</v>
      </c>
      <c r="D2216" s="30" t="s">
        <v>1535</v>
      </c>
      <c r="E2216" s="75">
        <v>8</v>
      </c>
      <c r="F2216" s="30" t="s">
        <v>68</v>
      </c>
      <c r="G2216" s="30" t="s">
        <v>69</v>
      </c>
      <c r="H2216" s="75">
        <v>1</v>
      </c>
    </row>
    <row r="2217" spans="1:8">
      <c r="A2217" s="43">
        <v>930</v>
      </c>
      <c r="B2217" s="74">
        <v>46256</v>
      </c>
      <c r="C2217" s="30" t="s">
        <v>1770</v>
      </c>
      <c r="D2217" s="30" t="s">
        <v>1771</v>
      </c>
      <c r="E2217" s="75">
        <v>19</v>
      </c>
      <c r="F2217" s="30" t="s">
        <v>53</v>
      </c>
      <c r="G2217" s="30" t="s">
        <v>54</v>
      </c>
      <c r="H2217" s="75">
        <v>1</v>
      </c>
    </row>
    <row r="2218" spans="1:8">
      <c r="A2218" s="43">
        <v>930</v>
      </c>
      <c r="B2218" s="74">
        <v>46256</v>
      </c>
      <c r="C2218" s="30" t="s">
        <v>1772</v>
      </c>
      <c r="D2218" s="30" t="s">
        <v>1773</v>
      </c>
      <c r="E2218" s="75">
        <v>56</v>
      </c>
      <c r="F2218" s="30" t="s">
        <v>70</v>
      </c>
      <c r="G2218" s="30" t="s">
        <v>71</v>
      </c>
      <c r="H2218" s="75">
        <v>2</v>
      </c>
    </row>
    <row r="2219" spans="1:8">
      <c r="A2219" s="43">
        <v>930</v>
      </c>
      <c r="B2219" s="74">
        <v>46256</v>
      </c>
      <c r="C2219" s="30" t="s">
        <v>1546</v>
      </c>
      <c r="D2219" s="30" t="s">
        <v>1547</v>
      </c>
      <c r="E2219" s="75">
        <v>133</v>
      </c>
      <c r="F2219" s="30" t="s">
        <v>53</v>
      </c>
      <c r="G2219" s="30" t="s">
        <v>54</v>
      </c>
      <c r="H2219" s="75">
        <v>1</v>
      </c>
    </row>
    <row r="2220" spans="1:8">
      <c r="A2220" s="43">
        <v>930</v>
      </c>
      <c r="B2220" s="74">
        <v>46256</v>
      </c>
      <c r="C2220" s="30" t="s">
        <v>1548</v>
      </c>
      <c r="D2220" s="30" t="s">
        <v>1549</v>
      </c>
      <c r="E2220" s="75">
        <v>51</v>
      </c>
      <c r="F2220" s="30" t="s">
        <v>70</v>
      </c>
      <c r="G2220" s="30" t="s">
        <v>71</v>
      </c>
      <c r="H2220" s="75">
        <v>2</v>
      </c>
    </row>
    <row r="2221" spans="1:8">
      <c r="A2221" s="43">
        <v>930</v>
      </c>
      <c r="B2221" s="74">
        <v>46256</v>
      </c>
      <c r="C2221" s="30" t="s">
        <v>1552</v>
      </c>
      <c r="D2221" s="30" t="s">
        <v>1553</v>
      </c>
      <c r="E2221" s="75">
        <v>11</v>
      </c>
      <c r="F2221" s="30" t="s">
        <v>68</v>
      </c>
      <c r="G2221" s="30" t="s">
        <v>69</v>
      </c>
      <c r="H2221" s="75">
        <v>1</v>
      </c>
    </row>
    <row r="2222" spans="1:8">
      <c r="A2222" s="43">
        <v>930</v>
      </c>
      <c r="B2222" s="74">
        <v>46256</v>
      </c>
      <c r="C2222" s="30" t="s">
        <v>1774</v>
      </c>
      <c r="D2222" s="30" t="s">
        <v>1775</v>
      </c>
      <c r="E2222" s="75">
        <v>26</v>
      </c>
      <c r="F2222" s="30" t="s">
        <v>68</v>
      </c>
      <c r="G2222" s="30" t="s">
        <v>69</v>
      </c>
      <c r="H2222" s="75">
        <v>1</v>
      </c>
    </row>
    <row r="2223" spans="1:8">
      <c r="A2223" s="43">
        <v>930</v>
      </c>
      <c r="B2223" s="74">
        <v>46256</v>
      </c>
      <c r="C2223" s="30" t="s">
        <v>1574</v>
      </c>
      <c r="D2223" s="30" t="s">
        <v>1575</v>
      </c>
      <c r="E2223" s="75">
        <v>26</v>
      </c>
      <c r="F2223" s="30" t="s">
        <v>56</v>
      </c>
      <c r="G2223" s="30" t="s">
        <v>57</v>
      </c>
      <c r="H2223" s="75">
        <v>2</v>
      </c>
    </row>
    <row r="2224" spans="1:8">
      <c r="A2224" s="43">
        <v>930</v>
      </c>
      <c r="B2224" s="74">
        <v>46256</v>
      </c>
      <c r="C2224" s="30" t="s">
        <v>1578</v>
      </c>
      <c r="D2224" s="30" t="s">
        <v>1579</v>
      </c>
      <c r="E2224" s="75">
        <v>8</v>
      </c>
      <c r="F2224" s="30" t="s">
        <v>76</v>
      </c>
      <c r="G2224" s="30" t="s">
        <v>77</v>
      </c>
      <c r="H2224" s="75">
        <v>1</v>
      </c>
    </row>
    <row r="2225" spans="1:8">
      <c r="A2225" s="43">
        <v>930</v>
      </c>
      <c r="B2225" s="74">
        <v>46256</v>
      </c>
      <c r="C2225" s="30" t="s">
        <v>1582</v>
      </c>
      <c r="D2225" s="30" t="s">
        <v>1583</v>
      </c>
      <c r="E2225" s="75">
        <v>10</v>
      </c>
      <c r="F2225" s="30" t="s">
        <v>53</v>
      </c>
      <c r="G2225" s="30" t="s">
        <v>54</v>
      </c>
      <c r="H2225" s="75">
        <v>1</v>
      </c>
    </row>
    <row r="2226" spans="1:8">
      <c r="A2226" s="43">
        <v>930</v>
      </c>
      <c r="B2226" s="74">
        <v>46256</v>
      </c>
      <c r="C2226" s="30" t="s">
        <v>1584</v>
      </c>
      <c r="D2226" s="30" t="s">
        <v>1585</v>
      </c>
      <c r="E2226" s="75">
        <v>135</v>
      </c>
      <c r="F2226" s="30" t="s">
        <v>53</v>
      </c>
      <c r="G2226" s="30" t="s">
        <v>54</v>
      </c>
      <c r="H2226" s="75">
        <v>1</v>
      </c>
    </row>
    <row r="2227" spans="1:8">
      <c r="A2227" s="43">
        <v>930</v>
      </c>
      <c r="B2227" s="74">
        <v>46256</v>
      </c>
      <c r="C2227" s="30" t="s">
        <v>1588</v>
      </c>
      <c r="D2227" s="30" t="s">
        <v>1589</v>
      </c>
      <c r="E2227" s="75">
        <v>112</v>
      </c>
      <c r="F2227" s="30" t="s">
        <v>53</v>
      </c>
      <c r="G2227" s="30" t="s">
        <v>54</v>
      </c>
      <c r="H2227" s="75">
        <v>1</v>
      </c>
    </row>
    <row r="2228" spans="1:8">
      <c r="A2228" s="43">
        <v>930</v>
      </c>
      <c r="B2228" s="74">
        <v>46256</v>
      </c>
      <c r="C2228" s="30" t="s">
        <v>1596</v>
      </c>
      <c r="D2228" s="30" t="s">
        <v>1597</v>
      </c>
      <c r="E2228" s="75">
        <v>25</v>
      </c>
      <c r="F2228" s="30" t="s">
        <v>68</v>
      </c>
      <c r="G2228" s="30" t="s">
        <v>69</v>
      </c>
      <c r="H2228" s="75">
        <v>1</v>
      </c>
    </row>
    <row r="2229" spans="1:8">
      <c r="A2229" s="43">
        <v>930</v>
      </c>
      <c r="B2229" s="74">
        <v>46256</v>
      </c>
      <c r="C2229" s="30" t="s">
        <v>1602</v>
      </c>
      <c r="D2229" s="30" t="s">
        <v>1603</v>
      </c>
      <c r="E2229" s="75">
        <v>93</v>
      </c>
      <c r="F2229" s="30" t="s">
        <v>53</v>
      </c>
      <c r="G2229" s="30" t="s">
        <v>54</v>
      </c>
      <c r="H2229" s="75">
        <v>1</v>
      </c>
    </row>
    <row r="2230" spans="1:8">
      <c r="A2230" s="43">
        <v>930</v>
      </c>
      <c r="B2230" s="74">
        <v>46256</v>
      </c>
      <c r="C2230" s="30" t="s">
        <v>1606</v>
      </c>
      <c r="D2230" s="30" t="s">
        <v>1607</v>
      </c>
      <c r="E2230" s="75">
        <v>102</v>
      </c>
      <c r="F2230" s="30" t="s">
        <v>53</v>
      </c>
      <c r="G2230" s="30" t="s">
        <v>54</v>
      </c>
      <c r="H2230" s="75">
        <v>1</v>
      </c>
    </row>
    <row r="2231" spans="1:8">
      <c r="A2231" s="43">
        <v>930</v>
      </c>
      <c r="B2231" s="74">
        <v>46256</v>
      </c>
      <c r="C2231" s="30" t="s">
        <v>1608</v>
      </c>
      <c r="D2231" s="30" t="s">
        <v>1609</v>
      </c>
      <c r="E2231" s="75">
        <v>84</v>
      </c>
      <c r="F2231" s="30" t="s">
        <v>53</v>
      </c>
      <c r="G2231" s="30" t="s">
        <v>54</v>
      </c>
      <c r="H2231" s="75">
        <v>1</v>
      </c>
    </row>
    <row r="2232" spans="1:8">
      <c r="A2232" s="43">
        <v>930</v>
      </c>
      <c r="B2232" s="74">
        <v>46256</v>
      </c>
      <c r="C2232" s="30" t="s">
        <v>1610</v>
      </c>
      <c r="D2232" s="30" t="s">
        <v>1611</v>
      </c>
      <c r="E2232" s="75">
        <v>23</v>
      </c>
      <c r="F2232" s="30" t="s">
        <v>53</v>
      </c>
      <c r="G2232" s="30" t="s">
        <v>54</v>
      </c>
      <c r="H2232" s="75">
        <v>1</v>
      </c>
    </row>
    <row r="2233" spans="1:8">
      <c r="A2233" s="43">
        <v>930</v>
      </c>
      <c r="B2233" s="74">
        <v>46256</v>
      </c>
      <c r="C2233" s="30" t="s">
        <v>1618</v>
      </c>
      <c r="D2233" s="30" t="s">
        <v>1619</v>
      </c>
      <c r="E2233" s="75">
        <v>59</v>
      </c>
      <c r="F2233" s="30" t="s">
        <v>63</v>
      </c>
      <c r="G2233" s="30" t="s">
        <v>64</v>
      </c>
      <c r="H2233" s="75">
        <v>2</v>
      </c>
    </row>
    <row r="2234" spans="1:8">
      <c r="A2234" s="43">
        <v>930</v>
      </c>
      <c r="B2234" s="74">
        <v>46256</v>
      </c>
      <c r="C2234" s="30" t="s">
        <v>1622</v>
      </c>
      <c r="D2234" s="30" t="s">
        <v>1623</v>
      </c>
      <c r="E2234" s="75">
        <v>16</v>
      </c>
      <c r="F2234" s="30" t="s">
        <v>53</v>
      </c>
      <c r="G2234" s="30" t="s">
        <v>54</v>
      </c>
      <c r="H2234" s="75">
        <v>1</v>
      </c>
    </row>
    <row r="2235" spans="1:8">
      <c r="A2235" s="43">
        <v>930</v>
      </c>
      <c r="B2235" s="74">
        <v>46256</v>
      </c>
      <c r="C2235" s="30" t="s">
        <v>1624</v>
      </c>
      <c r="D2235" s="30" t="s">
        <v>1625</v>
      </c>
      <c r="E2235" s="75">
        <v>92</v>
      </c>
      <c r="F2235" s="30" t="s">
        <v>53</v>
      </c>
      <c r="G2235" s="30" t="s">
        <v>54</v>
      </c>
      <c r="H2235" s="75">
        <v>1</v>
      </c>
    </row>
    <row r="2236" spans="1:8">
      <c r="A2236" s="43">
        <v>930</v>
      </c>
      <c r="B2236" s="74">
        <v>46256</v>
      </c>
      <c r="C2236" s="30" t="s">
        <v>1626</v>
      </c>
      <c r="D2236" s="30" t="s">
        <v>1627</v>
      </c>
      <c r="E2236" s="75">
        <v>103</v>
      </c>
      <c r="F2236" s="30" t="s">
        <v>53</v>
      </c>
      <c r="G2236" s="30" t="s">
        <v>54</v>
      </c>
      <c r="H2236" s="75">
        <v>1</v>
      </c>
    </row>
    <row r="2237" spans="1:8">
      <c r="A2237" s="43">
        <v>930</v>
      </c>
      <c r="B2237" s="74">
        <v>46256</v>
      </c>
      <c r="C2237" s="30" t="s">
        <v>1630</v>
      </c>
      <c r="D2237" s="30" t="s">
        <v>1631</v>
      </c>
      <c r="E2237" s="75">
        <v>45</v>
      </c>
      <c r="F2237" s="30" t="s">
        <v>70</v>
      </c>
      <c r="G2237" s="30" t="s">
        <v>71</v>
      </c>
      <c r="H2237" s="75">
        <v>2</v>
      </c>
    </row>
    <row r="2238" spans="1:8">
      <c r="A2238" s="43">
        <v>930</v>
      </c>
      <c r="B2238" s="74">
        <v>46256</v>
      </c>
      <c r="C2238" s="30" t="s">
        <v>1784</v>
      </c>
      <c r="D2238" s="30" t="s">
        <v>1785</v>
      </c>
      <c r="E2238" s="75">
        <v>18</v>
      </c>
      <c r="F2238" s="30" t="s">
        <v>68</v>
      </c>
      <c r="G2238" s="30" t="s">
        <v>69</v>
      </c>
      <c r="H2238" s="75">
        <v>1</v>
      </c>
    </row>
    <row r="2239" spans="1:8">
      <c r="A2239" s="43">
        <v>930</v>
      </c>
      <c r="B2239" s="74">
        <v>46256</v>
      </c>
      <c r="C2239" s="30" t="s">
        <v>1638</v>
      </c>
      <c r="D2239" s="30" t="s">
        <v>1639</v>
      </c>
      <c r="E2239" s="75">
        <v>17</v>
      </c>
      <c r="F2239" s="30" t="s">
        <v>53</v>
      </c>
      <c r="G2239" s="30" t="s">
        <v>54</v>
      </c>
      <c r="H2239" s="75">
        <v>1</v>
      </c>
    </row>
    <row r="2240" spans="1:8">
      <c r="A2240" s="43">
        <v>930</v>
      </c>
      <c r="B2240" s="74">
        <v>46256</v>
      </c>
      <c r="C2240" s="30" t="s">
        <v>1640</v>
      </c>
      <c r="D2240" s="30" t="s">
        <v>1641</v>
      </c>
      <c r="E2240" s="75">
        <v>12</v>
      </c>
      <c r="F2240" s="30" t="s">
        <v>68</v>
      </c>
      <c r="G2240" s="30" t="s">
        <v>69</v>
      </c>
      <c r="H2240" s="75">
        <v>1</v>
      </c>
    </row>
    <row r="2241" spans="1:8">
      <c r="A2241" s="43">
        <v>930</v>
      </c>
      <c r="B2241" s="74">
        <v>46256</v>
      </c>
      <c r="C2241" s="30" t="s">
        <v>1642</v>
      </c>
      <c r="D2241" s="30" t="s">
        <v>1643</v>
      </c>
      <c r="E2241" s="75">
        <v>43</v>
      </c>
      <c r="F2241" s="30" t="s">
        <v>53</v>
      </c>
      <c r="G2241" s="30" t="s">
        <v>54</v>
      </c>
      <c r="H2241" s="75">
        <v>1</v>
      </c>
    </row>
    <row r="2242" spans="1:8">
      <c r="A2242" s="43">
        <v>930</v>
      </c>
      <c r="B2242" s="74">
        <v>46256</v>
      </c>
      <c r="C2242" s="30" t="s">
        <v>1644</v>
      </c>
      <c r="D2242" s="30" t="s">
        <v>1645</v>
      </c>
      <c r="E2242" s="75">
        <v>4</v>
      </c>
      <c r="F2242" s="30" t="s">
        <v>68</v>
      </c>
      <c r="G2242" s="30" t="s">
        <v>69</v>
      </c>
      <c r="H2242" s="75">
        <v>1</v>
      </c>
    </row>
    <row r="2243" spans="1:8">
      <c r="A2243" s="43">
        <v>930</v>
      </c>
      <c r="B2243" s="74">
        <v>46256</v>
      </c>
      <c r="C2243" s="30" t="s">
        <v>1646</v>
      </c>
      <c r="D2243" s="30" t="s">
        <v>1647</v>
      </c>
      <c r="E2243" s="75">
        <v>77</v>
      </c>
      <c r="F2243" s="30" t="s">
        <v>53</v>
      </c>
      <c r="G2243" s="30" t="s">
        <v>54</v>
      </c>
      <c r="H2243" s="75">
        <v>1</v>
      </c>
    </row>
    <row r="2244" spans="1:8">
      <c r="A2244" s="43">
        <v>930</v>
      </c>
      <c r="B2244" s="74">
        <v>46256</v>
      </c>
      <c r="C2244" s="30" t="s">
        <v>1648</v>
      </c>
      <c r="D2244" s="30" t="s">
        <v>1649</v>
      </c>
      <c r="E2244" s="75">
        <v>41</v>
      </c>
      <c r="F2244" s="30" t="s">
        <v>53</v>
      </c>
      <c r="G2244" s="30" t="s">
        <v>54</v>
      </c>
      <c r="H2244" s="75">
        <v>1</v>
      </c>
    </row>
    <row r="2245" spans="1:8">
      <c r="A2245" s="43">
        <v>930</v>
      </c>
      <c r="B2245" s="74">
        <v>46256</v>
      </c>
      <c r="C2245" s="30" t="s">
        <v>1650</v>
      </c>
      <c r="D2245" s="30" t="s">
        <v>1651</v>
      </c>
      <c r="E2245" s="75">
        <v>7</v>
      </c>
      <c r="F2245" s="30" t="s">
        <v>76</v>
      </c>
      <c r="G2245" s="30" t="s">
        <v>77</v>
      </c>
      <c r="H2245" s="75">
        <v>1</v>
      </c>
    </row>
    <row r="2246" spans="1:8">
      <c r="A2246" s="43">
        <v>930</v>
      </c>
      <c r="B2246" s="74">
        <v>46256</v>
      </c>
      <c r="C2246" s="30" t="s">
        <v>1654</v>
      </c>
      <c r="D2246" s="30" t="s">
        <v>1655</v>
      </c>
      <c r="E2246" s="75">
        <v>40</v>
      </c>
      <c r="F2246" s="30" t="s">
        <v>53</v>
      </c>
      <c r="G2246" s="30" t="s">
        <v>54</v>
      </c>
      <c r="H2246" s="75">
        <v>1</v>
      </c>
    </row>
    <row r="2247" spans="1:8">
      <c r="A2247" s="43">
        <v>930</v>
      </c>
      <c r="B2247" s="74">
        <v>46256</v>
      </c>
      <c r="C2247" s="30" t="s">
        <v>1660</v>
      </c>
      <c r="D2247" s="30" t="s">
        <v>1661</v>
      </c>
      <c r="E2247" s="75">
        <v>59</v>
      </c>
      <c r="F2247" s="30" t="s">
        <v>53</v>
      </c>
      <c r="G2247" s="30" t="s">
        <v>54</v>
      </c>
      <c r="H2247" s="75">
        <v>1</v>
      </c>
    </row>
    <row r="2248" spans="1:8">
      <c r="A2248" s="43">
        <v>930</v>
      </c>
      <c r="B2248" s="74">
        <v>46256</v>
      </c>
      <c r="C2248" s="30" t="s">
        <v>1662</v>
      </c>
      <c r="D2248" s="30" t="s">
        <v>1663</v>
      </c>
      <c r="E2248" s="75">
        <v>12</v>
      </c>
      <c r="F2248" s="30" t="s">
        <v>53</v>
      </c>
      <c r="G2248" s="30" t="s">
        <v>54</v>
      </c>
      <c r="H2248" s="75">
        <v>1</v>
      </c>
    </row>
    <row r="2249" spans="1:8">
      <c r="A2249" s="43">
        <v>930</v>
      </c>
      <c r="B2249" s="74">
        <v>46256</v>
      </c>
      <c r="C2249" s="30" t="s">
        <v>1664</v>
      </c>
      <c r="D2249" s="30" t="s">
        <v>1665</v>
      </c>
      <c r="E2249" s="75">
        <v>16</v>
      </c>
      <c r="F2249" s="30" t="s">
        <v>53</v>
      </c>
      <c r="G2249" s="30" t="s">
        <v>54</v>
      </c>
      <c r="H2249" s="75">
        <v>1</v>
      </c>
    </row>
    <row r="2250" spans="1:8">
      <c r="A2250" s="43">
        <v>930</v>
      </c>
      <c r="B2250" s="74">
        <v>46256</v>
      </c>
      <c r="C2250" s="30" t="s">
        <v>1666</v>
      </c>
      <c r="D2250" s="30" t="s">
        <v>1667</v>
      </c>
      <c r="E2250" s="75">
        <v>74</v>
      </c>
      <c r="F2250" s="30" t="s">
        <v>53</v>
      </c>
      <c r="G2250" s="30" t="s">
        <v>54</v>
      </c>
      <c r="H2250" s="75">
        <v>1</v>
      </c>
    </row>
    <row r="2251" spans="1:8">
      <c r="A2251" s="43">
        <v>930</v>
      </c>
      <c r="B2251" s="74">
        <v>46256</v>
      </c>
      <c r="C2251" s="30" t="s">
        <v>1672</v>
      </c>
      <c r="D2251" s="30" t="s">
        <v>1673</v>
      </c>
      <c r="E2251" s="75">
        <v>31</v>
      </c>
      <c r="F2251" s="30" t="s">
        <v>53</v>
      </c>
      <c r="G2251" s="30" t="s">
        <v>54</v>
      </c>
      <c r="H2251" s="75">
        <v>1</v>
      </c>
    </row>
    <row r="2252" spans="1:8">
      <c r="A2252" s="43">
        <v>930</v>
      </c>
      <c r="B2252" s="74">
        <v>46256</v>
      </c>
      <c r="C2252" s="30" t="s">
        <v>1788</v>
      </c>
      <c r="D2252" s="30" t="s">
        <v>1789</v>
      </c>
      <c r="E2252" s="75">
        <v>11</v>
      </c>
      <c r="F2252" s="30" t="s">
        <v>53</v>
      </c>
      <c r="G2252" s="30" t="s">
        <v>54</v>
      </c>
      <c r="H2252" s="75">
        <v>1</v>
      </c>
    </row>
    <row r="2253" spans="1:8">
      <c r="A2253" s="43">
        <v>930</v>
      </c>
      <c r="B2253" s="74">
        <v>46256</v>
      </c>
      <c r="C2253" s="30" t="s">
        <v>4988</v>
      </c>
      <c r="D2253" s="30" t="s">
        <v>4989</v>
      </c>
      <c r="E2253" s="75">
        <v>45</v>
      </c>
      <c r="F2253" s="30" t="s">
        <v>80</v>
      </c>
      <c r="G2253" s="30" t="s">
        <v>81</v>
      </c>
      <c r="H2253" s="75">
        <v>1</v>
      </c>
    </row>
    <row r="2254" spans="1:8">
      <c r="A2254" s="43">
        <v>930</v>
      </c>
      <c r="B2254" s="74">
        <v>46256</v>
      </c>
      <c r="C2254" s="30" t="s">
        <v>1674</v>
      </c>
      <c r="D2254" s="30" t="s">
        <v>1675</v>
      </c>
      <c r="E2254" s="75">
        <v>87</v>
      </c>
      <c r="F2254" s="30" t="s">
        <v>53</v>
      </c>
      <c r="G2254" s="30" t="s">
        <v>54</v>
      </c>
      <c r="H2254" s="75">
        <v>1</v>
      </c>
    </row>
    <row r="2255" spans="1:8">
      <c r="A2255" s="43">
        <v>930</v>
      </c>
      <c r="B2255" s="74">
        <v>46256</v>
      </c>
      <c r="C2255" s="30" t="s">
        <v>1676</v>
      </c>
      <c r="D2255" s="30" t="s">
        <v>1677</v>
      </c>
      <c r="E2255" s="75">
        <v>82</v>
      </c>
      <c r="F2255" s="30" t="s">
        <v>53</v>
      </c>
      <c r="G2255" s="30" t="s">
        <v>54</v>
      </c>
      <c r="H2255" s="75">
        <v>1</v>
      </c>
    </row>
    <row r="2256" spans="1:8">
      <c r="A2256" s="43">
        <v>930</v>
      </c>
      <c r="B2256" s="74">
        <v>46256</v>
      </c>
      <c r="C2256" s="30" t="s">
        <v>1682</v>
      </c>
      <c r="D2256" s="30" t="s">
        <v>1683</v>
      </c>
      <c r="E2256" s="75">
        <v>40</v>
      </c>
      <c r="F2256" s="30" t="s">
        <v>53</v>
      </c>
      <c r="G2256" s="30" t="s">
        <v>54</v>
      </c>
      <c r="H2256" s="75">
        <v>1</v>
      </c>
    </row>
    <row r="2257" spans="1:8">
      <c r="A2257" s="43">
        <v>930</v>
      </c>
      <c r="B2257" s="74">
        <v>46256</v>
      </c>
      <c r="C2257" s="30" t="s">
        <v>4986</v>
      </c>
      <c r="D2257" s="30" t="s">
        <v>4987</v>
      </c>
      <c r="E2257" s="75">
        <v>186</v>
      </c>
      <c r="F2257" s="30" t="s">
        <v>53</v>
      </c>
      <c r="G2257" s="30" t="s">
        <v>54</v>
      </c>
      <c r="H2257" s="75">
        <v>1</v>
      </c>
    </row>
    <row r="2258" spans="1:8">
      <c r="A2258" s="43">
        <v>930</v>
      </c>
      <c r="B2258" s="74">
        <v>46256</v>
      </c>
      <c r="C2258" s="30" t="s">
        <v>1796</v>
      </c>
      <c r="D2258" s="30" t="s">
        <v>1797</v>
      </c>
      <c r="E2258" s="75">
        <v>3</v>
      </c>
      <c r="F2258" s="30" t="s">
        <v>80</v>
      </c>
      <c r="G2258" s="30" t="s">
        <v>81</v>
      </c>
      <c r="H2258" s="75">
        <v>1</v>
      </c>
    </row>
    <row r="2259" spans="1:8">
      <c r="A2259" s="43">
        <v>930</v>
      </c>
      <c r="B2259" s="74">
        <v>46256</v>
      </c>
      <c r="C2259" s="30" t="s">
        <v>1694</v>
      </c>
      <c r="D2259" s="30" t="s">
        <v>1695</v>
      </c>
      <c r="E2259" s="75">
        <v>61</v>
      </c>
      <c r="F2259" s="30" t="s">
        <v>70</v>
      </c>
      <c r="G2259" s="30" t="s">
        <v>71</v>
      </c>
      <c r="H2259" s="75">
        <v>2</v>
      </c>
    </row>
    <row r="2260" spans="1:8">
      <c r="A2260" s="43">
        <v>930</v>
      </c>
      <c r="B2260" s="74">
        <v>46256</v>
      </c>
      <c r="C2260" s="30" t="s">
        <v>1702</v>
      </c>
      <c r="D2260" s="30" t="s">
        <v>1703</v>
      </c>
      <c r="E2260" s="75">
        <v>91</v>
      </c>
      <c r="F2260" s="30" t="s">
        <v>70</v>
      </c>
      <c r="G2260" s="30" t="s">
        <v>71</v>
      </c>
      <c r="H2260" s="75">
        <v>2</v>
      </c>
    </row>
    <row r="2261" spans="1:8">
      <c r="A2261" s="43">
        <v>930</v>
      </c>
      <c r="B2261" s="74">
        <v>46255</v>
      </c>
      <c r="C2261" s="30" t="s">
        <v>3919</v>
      </c>
      <c r="D2261" s="30" t="s">
        <v>3920</v>
      </c>
      <c r="E2261" s="75">
        <v>84</v>
      </c>
      <c r="F2261" s="30" t="s">
        <v>53</v>
      </c>
      <c r="G2261" s="30" t="s">
        <v>54</v>
      </c>
      <c r="H2261" s="75">
        <v>1</v>
      </c>
    </row>
    <row r="2262" spans="1:8">
      <c r="A2262" s="43">
        <v>930</v>
      </c>
      <c r="B2262" s="74">
        <v>46255</v>
      </c>
      <c r="C2262" s="30" t="s">
        <v>3923</v>
      </c>
      <c r="D2262" s="30" t="s">
        <v>3924</v>
      </c>
      <c r="E2262" s="75">
        <v>144</v>
      </c>
      <c r="F2262" s="30" t="s">
        <v>53</v>
      </c>
      <c r="G2262" s="30" t="s">
        <v>54</v>
      </c>
      <c r="H2262" s="75">
        <v>1</v>
      </c>
    </row>
    <row r="2263" spans="1:8">
      <c r="A2263" s="43">
        <v>930</v>
      </c>
      <c r="B2263" s="74">
        <v>46255</v>
      </c>
      <c r="C2263" s="30" t="s">
        <v>4137</v>
      </c>
      <c r="D2263" s="30" t="s">
        <v>4138</v>
      </c>
      <c r="E2263" s="75">
        <v>103</v>
      </c>
      <c r="F2263" s="30" t="s">
        <v>70</v>
      </c>
      <c r="G2263" s="30" t="s">
        <v>71</v>
      </c>
      <c r="H2263" s="75">
        <v>2</v>
      </c>
    </row>
    <row r="2264" spans="1:8">
      <c r="A2264" s="43">
        <v>930</v>
      </c>
      <c r="B2264" s="74">
        <v>46255</v>
      </c>
      <c r="C2264" s="30" t="s">
        <v>4147</v>
      </c>
      <c r="D2264" s="30" t="s">
        <v>4148</v>
      </c>
      <c r="E2264" s="75">
        <v>29</v>
      </c>
      <c r="F2264" s="30" t="s">
        <v>68</v>
      </c>
      <c r="G2264" s="30" t="s">
        <v>69</v>
      </c>
      <c r="H2264" s="75">
        <v>1</v>
      </c>
    </row>
    <row r="2265" spans="1:8">
      <c r="A2265" s="43">
        <v>930</v>
      </c>
      <c r="B2265" s="74">
        <v>46255</v>
      </c>
      <c r="C2265" s="30" t="s">
        <v>4153</v>
      </c>
      <c r="D2265" s="30" t="s">
        <v>4154</v>
      </c>
      <c r="E2265" s="75">
        <v>13</v>
      </c>
      <c r="F2265" s="30" t="s">
        <v>68</v>
      </c>
      <c r="G2265" s="30" t="s">
        <v>69</v>
      </c>
      <c r="H2265" s="75">
        <v>1</v>
      </c>
    </row>
    <row r="2266" spans="1:8">
      <c r="A2266" s="43">
        <v>930</v>
      </c>
      <c r="B2266" s="74">
        <v>46255</v>
      </c>
      <c r="C2266" s="30" t="s">
        <v>4185</v>
      </c>
      <c r="D2266" s="30" t="s">
        <v>4186</v>
      </c>
      <c r="E2266" s="75">
        <v>79</v>
      </c>
      <c r="F2266" s="30" t="s">
        <v>53</v>
      </c>
      <c r="G2266" s="30" t="s">
        <v>54</v>
      </c>
      <c r="H2266" s="75">
        <v>1</v>
      </c>
    </row>
    <row r="2267" spans="1:8">
      <c r="A2267" s="43">
        <v>930</v>
      </c>
      <c r="B2267" s="74">
        <v>46255</v>
      </c>
      <c r="C2267" s="30" t="s">
        <v>4187</v>
      </c>
      <c r="D2267" s="30" t="s">
        <v>4188</v>
      </c>
      <c r="E2267" s="75">
        <v>45</v>
      </c>
      <c r="F2267" s="30" t="s">
        <v>53</v>
      </c>
      <c r="G2267" s="30" t="s">
        <v>54</v>
      </c>
      <c r="H2267" s="75">
        <v>1</v>
      </c>
    </row>
    <row r="2268" spans="1:8">
      <c r="A2268" s="43">
        <v>930</v>
      </c>
      <c r="B2268" s="74">
        <v>46255</v>
      </c>
      <c r="C2268" s="30" t="s">
        <v>1350</v>
      </c>
      <c r="D2268" s="30" t="s">
        <v>1351</v>
      </c>
      <c r="E2268" s="75">
        <v>51</v>
      </c>
      <c r="F2268" s="30" t="s">
        <v>80</v>
      </c>
      <c r="G2268" s="30" t="s">
        <v>81</v>
      </c>
      <c r="H2268" s="75">
        <v>1</v>
      </c>
    </row>
    <row r="2269" spans="1:8">
      <c r="A2269" s="43">
        <v>930</v>
      </c>
      <c r="B2269" s="74">
        <v>46255</v>
      </c>
      <c r="C2269" s="30" t="s">
        <v>1352</v>
      </c>
      <c r="D2269" s="30" t="s">
        <v>1353</v>
      </c>
      <c r="E2269" s="75">
        <v>38</v>
      </c>
      <c r="F2269" s="30" t="s">
        <v>70</v>
      </c>
      <c r="G2269" s="30" t="s">
        <v>71</v>
      </c>
      <c r="H2269" s="75">
        <v>2</v>
      </c>
    </row>
    <row r="2270" spans="1:8">
      <c r="A2270" s="43">
        <v>930</v>
      </c>
      <c r="B2270" s="74">
        <v>46255</v>
      </c>
      <c r="C2270" s="30" t="s">
        <v>1354</v>
      </c>
      <c r="D2270" s="30" t="s">
        <v>1355</v>
      </c>
      <c r="E2270" s="75">
        <v>32</v>
      </c>
      <c r="F2270" s="30" t="s">
        <v>70</v>
      </c>
      <c r="G2270" s="30" t="s">
        <v>71</v>
      </c>
      <c r="H2270" s="75">
        <v>2</v>
      </c>
    </row>
    <row r="2271" spans="1:8">
      <c r="A2271" s="43">
        <v>930</v>
      </c>
      <c r="B2271" s="74">
        <v>46255</v>
      </c>
      <c r="C2271" s="30" t="s">
        <v>1356</v>
      </c>
      <c r="D2271" s="30" t="s">
        <v>1357</v>
      </c>
      <c r="E2271" s="75">
        <v>25</v>
      </c>
      <c r="F2271" s="30" t="s">
        <v>80</v>
      </c>
      <c r="G2271" s="30" t="s">
        <v>81</v>
      </c>
      <c r="H2271" s="75">
        <v>1</v>
      </c>
    </row>
    <row r="2272" spans="1:8">
      <c r="A2272" s="43">
        <v>930</v>
      </c>
      <c r="B2272" s="74">
        <v>46255</v>
      </c>
      <c r="C2272" s="30" t="s">
        <v>1358</v>
      </c>
      <c r="D2272" s="30" t="s">
        <v>1359</v>
      </c>
      <c r="E2272" s="75">
        <v>90</v>
      </c>
      <c r="F2272" s="30" t="s">
        <v>70</v>
      </c>
      <c r="G2272" s="30" t="s">
        <v>71</v>
      </c>
      <c r="H2272" s="75">
        <v>2</v>
      </c>
    </row>
    <row r="2273" spans="1:8">
      <c r="A2273" s="43">
        <v>930</v>
      </c>
      <c r="B2273" s="74">
        <v>46255</v>
      </c>
      <c r="C2273" s="30" t="s">
        <v>1360</v>
      </c>
      <c r="D2273" s="30" t="s">
        <v>1361</v>
      </c>
      <c r="E2273" s="75">
        <v>10</v>
      </c>
      <c r="F2273" s="30" t="s">
        <v>68</v>
      </c>
      <c r="G2273" s="30" t="s">
        <v>69</v>
      </c>
      <c r="H2273" s="75">
        <v>1</v>
      </c>
    </row>
    <row r="2274" spans="1:8">
      <c r="A2274" s="43">
        <v>930</v>
      </c>
      <c r="B2274" s="74">
        <v>46255</v>
      </c>
      <c r="C2274" s="30" t="s">
        <v>1362</v>
      </c>
      <c r="D2274" s="30" t="s">
        <v>1363</v>
      </c>
      <c r="E2274" s="75">
        <v>107</v>
      </c>
      <c r="F2274" s="30" t="s">
        <v>53</v>
      </c>
      <c r="G2274" s="30" t="s">
        <v>54</v>
      </c>
      <c r="H2274" s="75">
        <v>1</v>
      </c>
    </row>
    <row r="2275" spans="1:8">
      <c r="A2275" s="43">
        <v>930</v>
      </c>
      <c r="B2275" s="74">
        <v>46255</v>
      </c>
      <c r="C2275" s="30" t="s">
        <v>1364</v>
      </c>
      <c r="D2275" s="30" t="s">
        <v>1365</v>
      </c>
      <c r="E2275" s="75">
        <v>251</v>
      </c>
      <c r="F2275" s="30" t="s">
        <v>80</v>
      </c>
      <c r="G2275" s="30" t="s">
        <v>81</v>
      </c>
      <c r="H2275" s="75">
        <v>1</v>
      </c>
    </row>
    <row r="2276" spans="1:8">
      <c r="A2276" s="43">
        <v>930</v>
      </c>
      <c r="B2276" s="74">
        <v>46255</v>
      </c>
      <c r="C2276" s="30" t="s">
        <v>1366</v>
      </c>
      <c r="D2276" s="30" t="s">
        <v>1367</v>
      </c>
      <c r="E2276" s="75">
        <v>98</v>
      </c>
      <c r="F2276" s="30" t="s">
        <v>70</v>
      </c>
      <c r="G2276" s="30" t="s">
        <v>71</v>
      </c>
      <c r="H2276" s="75">
        <v>2</v>
      </c>
    </row>
    <row r="2277" spans="1:8">
      <c r="A2277" s="43">
        <v>930</v>
      </c>
      <c r="B2277" s="74">
        <v>46255</v>
      </c>
      <c r="C2277" s="30" t="s">
        <v>1382</v>
      </c>
      <c r="D2277" s="30" t="s">
        <v>1383</v>
      </c>
      <c r="E2277" s="75">
        <v>101</v>
      </c>
      <c r="F2277" s="30" t="s">
        <v>80</v>
      </c>
      <c r="G2277" s="30" t="s">
        <v>81</v>
      </c>
      <c r="H2277" s="75">
        <v>1</v>
      </c>
    </row>
    <row r="2278" spans="1:8">
      <c r="A2278" s="43">
        <v>930</v>
      </c>
      <c r="B2278" s="74">
        <v>46255</v>
      </c>
      <c r="C2278" s="30" t="s">
        <v>1384</v>
      </c>
      <c r="D2278" s="30" t="s">
        <v>1385</v>
      </c>
      <c r="E2278" s="75">
        <v>38</v>
      </c>
      <c r="F2278" s="30" t="s">
        <v>70</v>
      </c>
      <c r="G2278" s="30" t="s">
        <v>71</v>
      </c>
      <c r="H2278" s="75">
        <v>2</v>
      </c>
    </row>
    <row r="2279" spans="1:8">
      <c r="A2279" s="43">
        <v>930</v>
      </c>
      <c r="B2279" s="74">
        <v>46255</v>
      </c>
      <c r="C2279" s="30" t="s">
        <v>1386</v>
      </c>
      <c r="D2279" s="30" t="s">
        <v>1387</v>
      </c>
      <c r="E2279" s="75">
        <v>60</v>
      </c>
      <c r="F2279" s="30" t="s">
        <v>70</v>
      </c>
      <c r="G2279" s="30" t="s">
        <v>71</v>
      </c>
      <c r="H2279" s="75">
        <v>2</v>
      </c>
    </row>
    <row r="2280" spans="1:8">
      <c r="A2280" s="43">
        <v>930</v>
      </c>
      <c r="B2280" s="74">
        <v>46255</v>
      </c>
      <c r="C2280" s="30" t="s">
        <v>1390</v>
      </c>
      <c r="D2280" s="30" t="s">
        <v>1391</v>
      </c>
      <c r="E2280" s="75">
        <v>125</v>
      </c>
      <c r="F2280" s="30" t="s">
        <v>68</v>
      </c>
      <c r="G2280" s="30" t="s">
        <v>69</v>
      </c>
      <c r="H2280" s="75">
        <v>1</v>
      </c>
    </row>
    <row r="2281" spans="1:8">
      <c r="A2281" s="43">
        <v>930</v>
      </c>
      <c r="B2281" s="74">
        <v>46255</v>
      </c>
      <c r="C2281" s="30" t="s">
        <v>1392</v>
      </c>
      <c r="D2281" s="30" t="s">
        <v>1393</v>
      </c>
      <c r="E2281" s="75">
        <v>171</v>
      </c>
      <c r="F2281" s="30" t="s">
        <v>80</v>
      </c>
      <c r="G2281" s="30" t="s">
        <v>81</v>
      </c>
      <c r="H2281" s="75">
        <v>1</v>
      </c>
    </row>
    <row r="2282" spans="1:8">
      <c r="A2282" s="43">
        <v>930</v>
      </c>
      <c r="B2282" s="74">
        <v>46255</v>
      </c>
      <c r="C2282" s="30" t="s">
        <v>1394</v>
      </c>
      <c r="D2282" s="30" t="s">
        <v>1395</v>
      </c>
      <c r="E2282" s="75">
        <v>35</v>
      </c>
      <c r="F2282" s="30" t="s">
        <v>70</v>
      </c>
      <c r="G2282" s="30" t="s">
        <v>71</v>
      </c>
      <c r="H2282" s="75">
        <v>2</v>
      </c>
    </row>
    <row r="2283" spans="1:8">
      <c r="A2283" s="43">
        <v>930</v>
      </c>
      <c r="B2283" s="74">
        <v>46255</v>
      </c>
      <c r="C2283" s="30" t="s">
        <v>1396</v>
      </c>
      <c r="D2283" s="30" t="s">
        <v>1397</v>
      </c>
      <c r="E2283" s="75">
        <v>78</v>
      </c>
      <c r="F2283" s="30" t="s">
        <v>76</v>
      </c>
      <c r="G2283" s="30" t="s">
        <v>77</v>
      </c>
      <c r="H2283" s="75">
        <v>1</v>
      </c>
    </row>
    <row r="2284" spans="1:8">
      <c r="A2284" s="43">
        <v>930</v>
      </c>
      <c r="B2284" s="74">
        <v>46255</v>
      </c>
      <c r="C2284" s="30" t="s">
        <v>1400</v>
      </c>
      <c r="D2284" s="30" t="s">
        <v>1401</v>
      </c>
      <c r="E2284" s="75">
        <v>56</v>
      </c>
      <c r="F2284" s="30" t="s">
        <v>70</v>
      </c>
      <c r="G2284" s="30" t="s">
        <v>71</v>
      </c>
      <c r="H2284" s="75">
        <v>2</v>
      </c>
    </row>
    <row r="2285" spans="1:8">
      <c r="A2285" s="43">
        <v>930</v>
      </c>
      <c r="B2285" s="74">
        <v>46255</v>
      </c>
      <c r="C2285" s="30" t="s">
        <v>1402</v>
      </c>
      <c r="D2285" s="30" t="s">
        <v>1403</v>
      </c>
      <c r="E2285" s="75">
        <v>63</v>
      </c>
      <c r="F2285" s="30" t="s">
        <v>68</v>
      </c>
      <c r="G2285" s="30" t="s">
        <v>69</v>
      </c>
      <c r="H2285" s="75">
        <v>1</v>
      </c>
    </row>
    <row r="2286" spans="1:8">
      <c r="A2286" s="43">
        <v>930</v>
      </c>
      <c r="B2286" s="74">
        <v>46255</v>
      </c>
      <c r="C2286" s="30" t="s">
        <v>1406</v>
      </c>
      <c r="D2286" s="30" t="s">
        <v>1407</v>
      </c>
      <c r="E2286" s="75">
        <v>108</v>
      </c>
      <c r="F2286" s="30" t="s">
        <v>80</v>
      </c>
      <c r="G2286" s="30" t="s">
        <v>81</v>
      </c>
      <c r="H2286" s="75">
        <v>1</v>
      </c>
    </row>
    <row r="2287" spans="1:8">
      <c r="A2287" s="43">
        <v>930</v>
      </c>
      <c r="B2287" s="74">
        <v>46255</v>
      </c>
      <c r="C2287" s="30" t="s">
        <v>1408</v>
      </c>
      <c r="D2287" s="30" t="s">
        <v>1409</v>
      </c>
      <c r="E2287" s="75">
        <v>3</v>
      </c>
      <c r="F2287" s="30" t="s">
        <v>76</v>
      </c>
      <c r="G2287" s="30" t="s">
        <v>77</v>
      </c>
      <c r="H2287" s="75">
        <v>1</v>
      </c>
    </row>
    <row r="2288" spans="1:8">
      <c r="A2288" s="43">
        <v>930</v>
      </c>
      <c r="B2288" s="74">
        <v>46255</v>
      </c>
      <c r="C2288" s="30" t="s">
        <v>1412</v>
      </c>
      <c r="D2288" s="30" t="s">
        <v>1413</v>
      </c>
      <c r="E2288" s="75">
        <v>2</v>
      </c>
      <c r="F2288" s="30" t="s">
        <v>68</v>
      </c>
      <c r="G2288" s="30" t="s">
        <v>69</v>
      </c>
      <c r="H2288" s="75">
        <v>1</v>
      </c>
    </row>
    <row r="2289" spans="1:8">
      <c r="A2289" s="43">
        <v>930</v>
      </c>
      <c r="B2289" s="74">
        <v>46255</v>
      </c>
      <c r="C2289" s="30" t="s">
        <v>1414</v>
      </c>
      <c r="D2289" s="30" t="s">
        <v>1415</v>
      </c>
      <c r="E2289" s="75">
        <v>113</v>
      </c>
      <c r="F2289" s="30" t="s">
        <v>53</v>
      </c>
      <c r="G2289" s="30" t="s">
        <v>54</v>
      </c>
      <c r="H2289" s="75">
        <v>1</v>
      </c>
    </row>
    <row r="2290" spans="1:8">
      <c r="A2290" s="43">
        <v>930</v>
      </c>
      <c r="B2290" s="74">
        <v>46255</v>
      </c>
      <c r="C2290" s="30" t="s">
        <v>1416</v>
      </c>
      <c r="D2290" s="30" t="s">
        <v>1417</v>
      </c>
      <c r="E2290" s="75">
        <v>14</v>
      </c>
      <c r="F2290" s="30" t="s">
        <v>70</v>
      </c>
      <c r="G2290" s="30" t="s">
        <v>71</v>
      </c>
      <c r="H2290" s="75">
        <v>2</v>
      </c>
    </row>
    <row r="2291" spans="1:8">
      <c r="A2291" s="43">
        <v>930</v>
      </c>
      <c r="B2291" s="74">
        <v>46255</v>
      </c>
      <c r="C2291" s="30" t="s">
        <v>1422</v>
      </c>
      <c r="D2291" s="30" t="s">
        <v>1423</v>
      </c>
      <c r="E2291" s="75">
        <v>102</v>
      </c>
      <c r="F2291" s="30" t="s">
        <v>70</v>
      </c>
      <c r="G2291" s="30" t="s">
        <v>71</v>
      </c>
      <c r="H2291" s="75">
        <v>2</v>
      </c>
    </row>
    <row r="2292" spans="1:8">
      <c r="A2292" s="43">
        <v>930</v>
      </c>
      <c r="B2292" s="74">
        <v>46255</v>
      </c>
      <c r="C2292" s="30" t="s">
        <v>1424</v>
      </c>
      <c r="D2292" s="30" t="s">
        <v>1425</v>
      </c>
      <c r="E2292" s="75">
        <v>8</v>
      </c>
      <c r="F2292" s="30" t="s">
        <v>80</v>
      </c>
      <c r="G2292" s="30" t="s">
        <v>81</v>
      </c>
      <c r="H2292" s="75">
        <v>1</v>
      </c>
    </row>
    <row r="2293" spans="1:8">
      <c r="A2293" s="43">
        <v>930</v>
      </c>
      <c r="B2293" s="74">
        <v>46255</v>
      </c>
      <c r="C2293" s="30" t="s">
        <v>1428</v>
      </c>
      <c r="D2293" s="30" t="s">
        <v>1429</v>
      </c>
      <c r="E2293" s="75">
        <v>102</v>
      </c>
      <c r="F2293" s="30" t="s">
        <v>80</v>
      </c>
      <c r="G2293" s="30" t="s">
        <v>81</v>
      </c>
      <c r="H2293" s="75">
        <v>1</v>
      </c>
    </row>
    <row r="2294" spans="1:8">
      <c r="A2294" s="43">
        <v>930</v>
      </c>
      <c r="B2294" s="74">
        <v>46255</v>
      </c>
      <c r="C2294" s="30" t="s">
        <v>1432</v>
      </c>
      <c r="D2294" s="30" t="s">
        <v>1433</v>
      </c>
      <c r="E2294" s="75">
        <v>48</v>
      </c>
      <c r="F2294" s="30" t="s">
        <v>63</v>
      </c>
      <c r="G2294" s="30" t="s">
        <v>64</v>
      </c>
      <c r="H2294" s="75">
        <v>2</v>
      </c>
    </row>
    <row r="2295" spans="1:8">
      <c r="A2295" s="43">
        <v>930</v>
      </c>
      <c r="B2295" s="74">
        <v>46255</v>
      </c>
      <c r="C2295" s="30" t="s">
        <v>1438</v>
      </c>
      <c r="D2295" s="30" t="s">
        <v>1439</v>
      </c>
      <c r="E2295" s="75">
        <v>43</v>
      </c>
      <c r="F2295" s="30" t="s">
        <v>68</v>
      </c>
      <c r="G2295" s="30" t="s">
        <v>69</v>
      </c>
      <c r="H2295" s="75">
        <v>1</v>
      </c>
    </row>
    <row r="2296" spans="1:8">
      <c r="A2296" s="43">
        <v>930</v>
      </c>
      <c r="B2296" s="74">
        <v>46255</v>
      </c>
      <c r="C2296" s="30" t="s">
        <v>1440</v>
      </c>
      <c r="D2296" s="30" t="s">
        <v>1441</v>
      </c>
      <c r="E2296" s="75">
        <v>129</v>
      </c>
      <c r="F2296" s="30" t="s">
        <v>70</v>
      </c>
      <c r="G2296" s="30" t="s">
        <v>71</v>
      </c>
      <c r="H2296" s="75">
        <v>2</v>
      </c>
    </row>
    <row r="2297" spans="1:8">
      <c r="A2297" s="43">
        <v>930</v>
      </c>
      <c r="B2297" s="74">
        <v>46255</v>
      </c>
      <c r="C2297" s="30" t="s">
        <v>1444</v>
      </c>
      <c r="D2297" s="30" t="s">
        <v>1445</v>
      </c>
      <c r="E2297" s="75">
        <v>36</v>
      </c>
      <c r="F2297" s="30" t="s">
        <v>70</v>
      </c>
      <c r="G2297" s="30" t="s">
        <v>71</v>
      </c>
      <c r="H2297" s="75">
        <v>2</v>
      </c>
    </row>
    <row r="2298" spans="1:8">
      <c r="A2298" s="43">
        <v>930</v>
      </c>
      <c r="B2298" s="74">
        <v>46255</v>
      </c>
      <c r="C2298" s="30" t="s">
        <v>1448</v>
      </c>
      <c r="D2298" s="30" t="s">
        <v>1449</v>
      </c>
      <c r="E2298" s="75">
        <v>27</v>
      </c>
      <c r="F2298" s="30" t="s">
        <v>68</v>
      </c>
      <c r="G2298" s="30" t="s">
        <v>69</v>
      </c>
      <c r="H2298" s="75">
        <v>1</v>
      </c>
    </row>
    <row r="2299" spans="1:8">
      <c r="A2299" s="43">
        <v>930</v>
      </c>
      <c r="B2299" s="74">
        <v>46255</v>
      </c>
      <c r="C2299" s="30" t="s">
        <v>1452</v>
      </c>
      <c r="D2299" s="30" t="s">
        <v>1453</v>
      </c>
      <c r="E2299" s="75">
        <v>15</v>
      </c>
      <c r="F2299" s="30" t="s">
        <v>70</v>
      </c>
      <c r="G2299" s="30" t="s">
        <v>71</v>
      </c>
      <c r="H2299" s="75">
        <v>2</v>
      </c>
    </row>
    <row r="2300" spans="1:8">
      <c r="A2300" s="43">
        <v>930</v>
      </c>
      <c r="B2300" s="74">
        <v>46255</v>
      </c>
      <c r="C2300" s="30" t="s">
        <v>1454</v>
      </c>
      <c r="D2300" s="30" t="s">
        <v>1455</v>
      </c>
      <c r="E2300" s="75">
        <v>26</v>
      </c>
      <c r="F2300" s="30" t="s">
        <v>70</v>
      </c>
      <c r="G2300" s="30" t="s">
        <v>71</v>
      </c>
      <c r="H2300" s="75">
        <v>2</v>
      </c>
    </row>
    <row r="2301" spans="1:8">
      <c r="A2301" s="43">
        <v>930</v>
      </c>
      <c r="B2301" s="74">
        <v>46255</v>
      </c>
      <c r="C2301" s="30" t="s">
        <v>1456</v>
      </c>
      <c r="D2301" s="30" t="s">
        <v>1457</v>
      </c>
      <c r="E2301" s="75">
        <v>1</v>
      </c>
      <c r="F2301" s="30" t="s">
        <v>76</v>
      </c>
      <c r="G2301" s="30" t="s">
        <v>77</v>
      </c>
      <c r="H2301" s="75">
        <v>1</v>
      </c>
    </row>
    <row r="2302" spans="1:8">
      <c r="A2302" s="43">
        <v>930</v>
      </c>
      <c r="B2302" s="74">
        <v>46255</v>
      </c>
      <c r="C2302" s="30" t="s">
        <v>1458</v>
      </c>
      <c r="D2302" s="30" t="s">
        <v>1459</v>
      </c>
      <c r="E2302" s="75">
        <v>188</v>
      </c>
      <c r="F2302" s="30" t="s">
        <v>80</v>
      </c>
      <c r="G2302" s="30" t="s">
        <v>81</v>
      </c>
      <c r="H2302" s="75">
        <v>1</v>
      </c>
    </row>
    <row r="2303" spans="1:8">
      <c r="A2303" s="43">
        <v>930</v>
      </c>
      <c r="B2303" s="74">
        <v>46255</v>
      </c>
      <c r="C2303" s="30" t="s">
        <v>1462</v>
      </c>
      <c r="D2303" s="30" t="s">
        <v>1463</v>
      </c>
      <c r="E2303" s="75">
        <v>65</v>
      </c>
      <c r="F2303" s="30" t="s">
        <v>53</v>
      </c>
      <c r="G2303" s="30" t="s">
        <v>54</v>
      </c>
      <c r="H2303" s="75">
        <v>1</v>
      </c>
    </row>
    <row r="2304" spans="1:8">
      <c r="A2304" s="43">
        <v>930</v>
      </c>
      <c r="B2304" s="74">
        <v>46255</v>
      </c>
      <c r="C2304" s="30" t="s">
        <v>4992</v>
      </c>
      <c r="D2304" s="30" t="s">
        <v>4993</v>
      </c>
      <c r="E2304" s="75">
        <v>77</v>
      </c>
      <c r="F2304" s="30" t="s">
        <v>80</v>
      </c>
      <c r="G2304" s="30" t="s">
        <v>81</v>
      </c>
      <c r="H2304" s="75">
        <v>1</v>
      </c>
    </row>
    <row r="2305" spans="1:8">
      <c r="A2305" s="43">
        <v>930</v>
      </c>
      <c r="B2305" s="74">
        <v>46255</v>
      </c>
      <c r="C2305" s="30" t="s">
        <v>1464</v>
      </c>
      <c r="D2305" s="30" t="s">
        <v>1465</v>
      </c>
      <c r="E2305" s="75">
        <v>38</v>
      </c>
      <c r="F2305" s="30" t="s">
        <v>70</v>
      </c>
      <c r="G2305" s="30" t="s">
        <v>71</v>
      </c>
      <c r="H2305" s="75">
        <v>2</v>
      </c>
    </row>
    <row r="2306" spans="1:8">
      <c r="A2306" s="43">
        <v>930</v>
      </c>
      <c r="B2306" s="74">
        <v>46255</v>
      </c>
      <c r="C2306" s="30" t="s">
        <v>1466</v>
      </c>
      <c r="D2306" s="30" t="s">
        <v>1467</v>
      </c>
      <c r="E2306" s="75">
        <v>30</v>
      </c>
      <c r="F2306" s="30" t="s">
        <v>53</v>
      </c>
      <c r="G2306" s="30" t="s">
        <v>54</v>
      </c>
      <c r="H2306" s="75">
        <v>1</v>
      </c>
    </row>
    <row r="2307" spans="1:8">
      <c r="A2307" s="43">
        <v>930</v>
      </c>
      <c r="B2307" s="74">
        <v>46255</v>
      </c>
      <c r="C2307" s="30" t="s">
        <v>1470</v>
      </c>
      <c r="D2307" s="30" t="s">
        <v>1471</v>
      </c>
      <c r="E2307" s="75">
        <v>42</v>
      </c>
      <c r="F2307" s="30" t="s">
        <v>70</v>
      </c>
      <c r="G2307" s="30" t="s">
        <v>71</v>
      </c>
      <c r="H2307" s="75">
        <v>2</v>
      </c>
    </row>
    <row r="2308" spans="1:8">
      <c r="A2308" s="43">
        <v>930</v>
      </c>
      <c r="B2308" s="74">
        <v>46255</v>
      </c>
      <c r="C2308" s="30" t="s">
        <v>1472</v>
      </c>
      <c r="D2308" s="30" t="s">
        <v>1473</v>
      </c>
      <c r="E2308" s="75">
        <v>39</v>
      </c>
      <c r="F2308" s="30" t="s">
        <v>53</v>
      </c>
      <c r="G2308" s="30" t="s">
        <v>54</v>
      </c>
      <c r="H2308" s="75">
        <v>1</v>
      </c>
    </row>
    <row r="2309" spans="1:8">
      <c r="A2309" s="43">
        <v>930</v>
      </c>
      <c r="B2309" s="74">
        <v>46255</v>
      </c>
      <c r="C2309" s="30" t="s">
        <v>1474</v>
      </c>
      <c r="D2309" s="30" t="s">
        <v>1475</v>
      </c>
      <c r="E2309" s="75">
        <v>27</v>
      </c>
      <c r="F2309" s="30" t="s">
        <v>53</v>
      </c>
      <c r="G2309" s="30" t="s">
        <v>54</v>
      </c>
      <c r="H2309" s="75">
        <v>1</v>
      </c>
    </row>
    <row r="2310" spans="1:8">
      <c r="A2310" s="43">
        <v>930</v>
      </c>
      <c r="B2310" s="74">
        <v>46255</v>
      </c>
      <c r="C2310" s="30" t="s">
        <v>1476</v>
      </c>
      <c r="D2310" s="30" t="s">
        <v>1477</v>
      </c>
      <c r="E2310" s="75">
        <v>415</v>
      </c>
      <c r="F2310" s="30" t="s">
        <v>80</v>
      </c>
      <c r="G2310" s="30" t="s">
        <v>81</v>
      </c>
      <c r="H2310" s="75">
        <v>1</v>
      </c>
    </row>
    <row r="2311" spans="1:8">
      <c r="A2311" s="43">
        <v>930</v>
      </c>
      <c r="B2311" s="74">
        <v>46255</v>
      </c>
      <c r="C2311" s="30" t="s">
        <v>1478</v>
      </c>
      <c r="D2311" s="30" t="s">
        <v>1479</v>
      </c>
      <c r="E2311" s="75">
        <v>72</v>
      </c>
      <c r="F2311" s="30" t="s">
        <v>53</v>
      </c>
      <c r="G2311" s="30" t="s">
        <v>54</v>
      </c>
      <c r="H2311" s="75">
        <v>1</v>
      </c>
    </row>
    <row r="2312" spans="1:8">
      <c r="A2312" s="43">
        <v>930</v>
      </c>
      <c r="B2312" s="74">
        <v>46255</v>
      </c>
      <c r="C2312" s="30" t="s">
        <v>1480</v>
      </c>
      <c r="D2312" s="30" t="s">
        <v>1481</v>
      </c>
      <c r="E2312" s="75">
        <v>68</v>
      </c>
      <c r="F2312" s="30" t="s">
        <v>76</v>
      </c>
      <c r="G2312" s="30" t="s">
        <v>77</v>
      </c>
      <c r="H2312" s="75">
        <v>1</v>
      </c>
    </row>
    <row r="2313" spans="1:8">
      <c r="A2313" s="43">
        <v>930</v>
      </c>
      <c r="B2313" s="74">
        <v>46255</v>
      </c>
      <c r="C2313" s="30" t="s">
        <v>1482</v>
      </c>
      <c r="D2313" s="30" t="s">
        <v>1483</v>
      </c>
      <c r="E2313" s="75">
        <v>22</v>
      </c>
      <c r="F2313" s="30" t="s">
        <v>70</v>
      </c>
      <c r="G2313" s="30" t="s">
        <v>71</v>
      </c>
      <c r="H2313" s="75">
        <v>2</v>
      </c>
    </row>
    <row r="2314" spans="1:8">
      <c r="A2314" s="43">
        <v>930</v>
      </c>
      <c r="B2314" s="74">
        <v>46255</v>
      </c>
      <c r="C2314" s="30" t="s">
        <v>1490</v>
      </c>
      <c r="D2314" s="30" t="s">
        <v>1491</v>
      </c>
      <c r="E2314" s="75">
        <v>99</v>
      </c>
      <c r="F2314" s="30" t="s">
        <v>78</v>
      </c>
      <c r="G2314" s="30" t="s">
        <v>79</v>
      </c>
      <c r="H2314" s="75">
        <v>2</v>
      </c>
    </row>
    <row r="2315" spans="1:8">
      <c r="A2315" s="43">
        <v>930</v>
      </c>
      <c r="B2315" s="74">
        <v>46255</v>
      </c>
      <c r="C2315" s="30" t="s">
        <v>1496</v>
      </c>
      <c r="D2315" s="30" t="s">
        <v>1497</v>
      </c>
      <c r="E2315" s="75">
        <v>86</v>
      </c>
      <c r="F2315" s="30" t="s">
        <v>53</v>
      </c>
      <c r="G2315" s="30" t="s">
        <v>54</v>
      </c>
      <c r="H2315" s="75">
        <v>1</v>
      </c>
    </row>
    <row r="2316" spans="1:8">
      <c r="A2316" s="43">
        <v>930</v>
      </c>
      <c r="B2316" s="74">
        <v>46255</v>
      </c>
      <c r="C2316" s="30" t="s">
        <v>1498</v>
      </c>
      <c r="D2316" s="30" t="s">
        <v>1499</v>
      </c>
      <c r="E2316" s="75">
        <v>110</v>
      </c>
      <c r="F2316" s="30" t="s">
        <v>80</v>
      </c>
      <c r="G2316" s="30" t="s">
        <v>81</v>
      </c>
      <c r="H2316" s="75">
        <v>1</v>
      </c>
    </row>
    <row r="2317" spans="1:8">
      <c r="A2317" s="43">
        <v>930</v>
      </c>
      <c r="B2317" s="74">
        <v>46255</v>
      </c>
      <c r="C2317" s="30" t="s">
        <v>1506</v>
      </c>
      <c r="D2317" s="30" t="s">
        <v>1507</v>
      </c>
      <c r="E2317" s="75">
        <v>144</v>
      </c>
      <c r="F2317" s="30" t="s">
        <v>53</v>
      </c>
      <c r="G2317" s="30" t="s">
        <v>54</v>
      </c>
      <c r="H2317" s="75">
        <v>1</v>
      </c>
    </row>
    <row r="2318" spans="1:8">
      <c r="A2318" s="43">
        <v>930</v>
      </c>
      <c r="B2318" s="74">
        <v>46255</v>
      </c>
      <c r="C2318" s="30" t="s">
        <v>1508</v>
      </c>
      <c r="D2318" s="30" t="s">
        <v>1509</v>
      </c>
      <c r="E2318" s="75">
        <v>40</v>
      </c>
      <c r="F2318" s="30" t="s">
        <v>70</v>
      </c>
      <c r="G2318" s="30" t="s">
        <v>71</v>
      </c>
      <c r="H2318" s="75">
        <v>2</v>
      </c>
    </row>
    <row r="2319" spans="1:8">
      <c r="A2319" s="43">
        <v>930</v>
      </c>
      <c r="B2319" s="74">
        <v>46255</v>
      </c>
      <c r="C2319" s="30" t="s">
        <v>1510</v>
      </c>
      <c r="D2319" s="30" t="s">
        <v>1511</v>
      </c>
      <c r="E2319" s="75">
        <v>65</v>
      </c>
      <c r="F2319" s="30" t="s">
        <v>70</v>
      </c>
      <c r="G2319" s="30" t="s">
        <v>71</v>
      </c>
      <c r="H2319" s="75">
        <v>2</v>
      </c>
    </row>
    <row r="2320" spans="1:8">
      <c r="A2320" s="43">
        <v>930</v>
      </c>
      <c r="B2320" s="74">
        <v>46255</v>
      </c>
      <c r="C2320" s="30" t="s">
        <v>1514</v>
      </c>
      <c r="D2320" s="30" t="s">
        <v>1515</v>
      </c>
      <c r="E2320" s="75">
        <v>26</v>
      </c>
      <c r="F2320" s="30" t="s">
        <v>68</v>
      </c>
      <c r="G2320" s="30" t="s">
        <v>69</v>
      </c>
      <c r="H2320" s="75">
        <v>1</v>
      </c>
    </row>
    <row r="2321" spans="1:8">
      <c r="A2321" s="43">
        <v>930</v>
      </c>
      <c r="B2321" s="74">
        <v>46255</v>
      </c>
      <c r="C2321" s="30" t="s">
        <v>1518</v>
      </c>
      <c r="D2321" s="30" t="s">
        <v>1519</v>
      </c>
      <c r="E2321" s="75">
        <v>4</v>
      </c>
      <c r="F2321" s="30" t="s">
        <v>76</v>
      </c>
      <c r="G2321" s="30" t="s">
        <v>77</v>
      </c>
      <c r="H2321" s="75">
        <v>1</v>
      </c>
    </row>
    <row r="2322" spans="1:8">
      <c r="A2322" s="43">
        <v>930</v>
      </c>
      <c r="B2322" s="74">
        <v>46255</v>
      </c>
      <c r="C2322" s="30" t="s">
        <v>1522</v>
      </c>
      <c r="D2322" s="30" t="s">
        <v>1523</v>
      </c>
      <c r="E2322" s="75">
        <v>25</v>
      </c>
      <c r="F2322" s="30" t="s">
        <v>53</v>
      </c>
      <c r="G2322" s="30" t="s">
        <v>54</v>
      </c>
      <c r="H2322" s="75">
        <v>1</v>
      </c>
    </row>
    <row r="2323" spans="1:8">
      <c r="A2323" s="43">
        <v>930</v>
      </c>
      <c r="B2323" s="74">
        <v>46255</v>
      </c>
      <c r="C2323" s="30" t="s">
        <v>1524</v>
      </c>
      <c r="D2323" s="30" t="s">
        <v>1525</v>
      </c>
      <c r="E2323" s="75">
        <v>23</v>
      </c>
      <c r="F2323" s="30" t="s">
        <v>68</v>
      </c>
      <c r="G2323" s="30" t="s">
        <v>69</v>
      </c>
      <c r="H2323" s="75">
        <v>1</v>
      </c>
    </row>
    <row r="2324" spans="1:8">
      <c r="A2324" s="43">
        <v>930</v>
      </c>
      <c r="B2324" s="74">
        <v>46255</v>
      </c>
      <c r="C2324" s="30" t="s">
        <v>1526</v>
      </c>
      <c r="D2324" s="30" t="s">
        <v>1527</v>
      </c>
      <c r="E2324" s="75">
        <v>103</v>
      </c>
      <c r="F2324" s="30" t="s">
        <v>53</v>
      </c>
      <c r="G2324" s="30" t="s">
        <v>54</v>
      </c>
      <c r="H2324" s="75">
        <v>1</v>
      </c>
    </row>
    <row r="2325" spans="1:8">
      <c r="A2325" s="43">
        <v>930</v>
      </c>
      <c r="B2325" s="74">
        <v>46255</v>
      </c>
      <c r="C2325" s="30" t="s">
        <v>1532</v>
      </c>
      <c r="D2325" s="30" t="s">
        <v>1533</v>
      </c>
      <c r="E2325" s="75">
        <v>125</v>
      </c>
      <c r="F2325" s="30" t="s">
        <v>53</v>
      </c>
      <c r="G2325" s="30" t="s">
        <v>54</v>
      </c>
      <c r="H2325" s="75">
        <v>1</v>
      </c>
    </row>
    <row r="2326" spans="1:8">
      <c r="A2326" s="43">
        <v>930</v>
      </c>
      <c r="B2326" s="74">
        <v>46255</v>
      </c>
      <c r="C2326" s="30" t="s">
        <v>1534</v>
      </c>
      <c r="D2326" s="30" t="s">
        <v>1535</v>
      </c>
      <c r="E2326" s="75">
        <v>18</v>
      </c>
      <c r="F2326" s="30" t="s">
        <v>68</v>
      </c>
      <c r="G2326" s="30" t="s">
        <v>69</v>
      </c>
      <c r="H2326" s="75">
        <v>1</v>
      </c>
    </row>
    <row r="2327" spans="1:8">
      <c r="A2327" s="43">
        <v>930</v>
      </c>
      <c r="B2327" s="74">
        <v>46255</v>
      </c>
      <c r="C2327" s="30" t="s">
        <v>1770</v>
      </c>
      <c r="D2327" s="30" t="s">
        <v>1771</v>
      </c>
      <c r="E2327" s="75">
        <v>60</v>
      </c>
      <c r="F2327" s="30" t="s">
        <v>53</v>
      </c>
      <c r="G2327" s="30" t="s">
        <v>54</v>
      </c>
      <c r="H2327" s="75">
        <v>1</v>
      </c>
    </row>
    <row r="2328" spans="1:8">
      <c r="A2328" s="43">
        <v>930</v>
      </c>
      <c r="B2328" s="74">
        <v>46255</v>
      </c>
      <c r="C2328" s="30" t="s">
        <v>1540</v>
      </c>
      <c r="D2328" s="30" t="s">
        <v>1541</v>
      </c>
      <c r="E2328" s="75">
        <v>106</v>
      </c>
      <c r="F2328" s="30" t="s">
        <v>76</v>
      </c>
      <c r="G2328" s="30" t="s">
        <v>77</v>
      </c>
      <c r="H2328" s="75">
        <v>1</v>
      </c>
    </row>
    <row r="2329" spans="1:8">
      <c r="A2329" s="43">
        <v>930</v>
      </c>
      <c r="B2329" s="74">
        <v>46255</v>
      </c>
      <c r="C2329" s="30" t="s">
        <v>1772</v>
      </c>
      <c r="D2329" s="30" t="s">
        <v>1773</v>
      </c>
      <c r="E2329" s="75">
        <v>76</v>
      </c>
      <c r="F2329" s="30" t="s">
        <v>70</v>
      </c>
      <c r="G2329" s="30" t="s">
        <v>71</v>
      </c>
      <c r="H2329" s="75">
        <v>2</v>
      </c>
    </row>
    <row r="2330" spans="1:8">
      <c r="A2330" s="43">
        <v>930</v>
      </c>
      <c r="B2330" s="74">
        <v>46255</v>
      </c>
      <c r="C2330" s="30" t="s">
        <v>1546</v>
      </c>
      <c r="D2330" s="30" t="s">
        <v>1547</v>
      </c>
      <c r="E2330" s="75">
        <v>8</v>
      </c>
      <c r="F2330" s="30" t="s">
        <v>53</v>
      </c>
      <c r="G2330" s="30" t="s">
        <v>54</v>
      </c>
      <c r="H2330" s="75">
        <v>1</v>
      </c>
    </row>
    <row r="2331" spans="1:8">
      <c r="A2331" s="43">
        <v>930</v>
      </c>
      <c r="B2331" s="74">
        <v>46255</v>
      </c>
      <c r="C2331" s="30" t="s">
        <v>1548</v>
      </c>
      <c r="D2331" s="30" t="s">
        <v>1549</v>
      </c>
      <c r="E2331" s="75">
        <v>15</v>
      </c>
      <c r="F2331" s="30" t="s">
        <v>70</v>
      </c>
      <c r="G2331" s="30" t="s">
        <v>71</v>
      </c>
      <c r="H2331" s="75">
        <v>2</v>
      </c>
    </row>
    <row r="2332" spans="1:8">
      <c r="A2332" s="43">
        <v>930</v>
      </c>
      <c r="B2332" s="74">
        <v>46255</v>
      </c>
      <c r="C2332" s="30" t="s">
        <v>1550</v>
      </c>
      <c r="D2332" s="30" t="s">
        <v>1551</v>
      </c>
      <c r="E2332" s="75">
        <v>25</v>
      </c>
      <c r="F2332" s="30" t="s">
        <v>53</v>
      </c>
      <c r="G2332" s="30" t="s">
        <v>54</v>
      </c>
      <c r="H2332" s="75">
        <v>1</v>
      </c>
    </row>
    <row r="2333" spans="1:8">
      <c r="A2333" s="43">
        <v>930</v>
      </c>
      <c r="B2333" s="74">
        <v>46255</v>
      </c>
      <c r="C2333" s="30" t="s">
        <v>1552</v>
      </c>
      <c r="D2333" s="30" t="s">
        <v>1553</v>
      </c>
      <c r="E2333" s="75">
        <v>5</v>
      </c>
      <c r="F2333" s="30" t="s">
        <v>70</v>
      </c>
      <c r="G2333" s="30" t="s">
        <v>71</v>
      </c>
      <c r="H2333" s="75">
        <v>2</v>
      </c>
    </row>
    <row r="2334" spans="1:8">
      <c r="A2334" s="43">
        <v>930</v>
      </c>
      <c r="B2334" s="74">
        <v>46255</v>
      </c>
      <c r="C2334" s="30" t="s">
        <v>1554</v>
      </c>
      <c r="D2334" s="30" t="s">
        <v>1555</v>
      </c>
      <c r="E2334" s="75">
        <v>76</v>
      </c>
      <c r="F2334" s="30" t="s">
        <v>80</v>
      </c>
      <c r="G2334" s="30" t="s">
        <v>81</v>
      </c>
      <c r="H2334" s="75">
        <v>1</v>
      </c>
    </row>
    <row r="2335" spans="1:8">
      <c r="A2335" s="43">
        <v>930</v>
      </c>
      <c r="B2335" s="74">
        <v>46255</v>
      </c>
      <c r="C2335" s="30" t="s">
        <v>1570</v>
      </c>
      <c r="D2335" s="30" t="s">
        <v>1571</v>
      </c>
      <c r="E2335" s="75">
        <v>1</v>
      </c>
      <c r="F2335" s="30" t="s">
        <v>68</v>
      </c>
      <c r="G2335" s="30" t="s">
        <v>69</v>
      </c>
      <c r="H2335" s="75">
        <v>1</v>
      </c>
    </row>
    <row r="2336" spans="1:8">
      <c r="A2336" s="43">
        <v>930</v>
      </c>
      <c r="B2336" s="74">
        <v>46255</v>
      </c>
      <c r="C2336" s="30" t="s">
        <v>1574</v>
      </c>
      <c r="D2336" s="30" t="s">
        <v>1575</v>
      </c>
      <c r="E2336" s="75">
        <v>16</v>
      </c>
      <c r="F2336" s="30" t="s">
        <v>68</v>
      </c>
      <c r="G2336" s="30" t="s">
        <v>69</v>
      </c>
      <c r="H2336" s="75">
        <v>1</v>
      </c>
    </row>
    <row r="2337" spans="1:8">
      <c r="A2337" s="43">
        <v>930</v>
      </c>
      <c r="B2337" s="74">
        <v>46255</v>
      </c>
      <c r="C2337" s="30" t="s">
        <v>1580</v>
      </c>
      <c r="D2337" s="30" t="s">
        <v>1581</v>
      </c>
      <c r="E2337" s="75">
        <v>44</v>
      </c>
      <c r="F2337" s="30" t="s">
        <v>76</v>
      </c>
      <c r="G2337" s="30" t="s">
        <v>77</v>
      </c>
      <c r="H2337" s="75">
        <v>1</v>
      </c>
    </row>
    <row r="2338" spans="1:8">
      <c r="A2338" s="43">
        <v>930</v>
      </c>
      <c r="B2338" s="74">
        <v>46255</v>
      </c>
      <c r="C2338" s="30" t="s">
        <v>1582</v>
      </c>
      <c r="D2338" s="30" t="s">
        <v>1583</v>
      </c>
      <c r="E2338" s="75">
        <v>22</v>
      </c>
      <c r="F2338" s="30" t="s">
        <v>53</v>
      </c>
      <c r="G2338" s="30" t="s">
        <v>54</v>
      </c>
      <c r="H2338" s="75">
        <v>1</v>
      </c>
    </row>
    <row r="2339" spans="1:8">
      <c r="A2339" s="43">
        <v>930</v>
      </c>
      <c r="B2339" s="74">
        <v>46255</v>
      </c>
      <c r="C2339" s="30" t="s">
        <v>1584</v>
      </c>
      <c r="D2339" s="30" t="s">
        <v>1585</v>
      </c>
      <c r="E2339" s="75">
        <v>173</v>
      </c>
      <c r="F2339" s="30" t="s">
        <v>53</v>
      </c>
      <c r="G2339" s="30" t="s">
        <v>54</v>
      </c>
      <c r="H2339" s="75">
        <v>1</v>
      </c>
    </row>
    <row r="2340" spans="1:8">
      <c r="A2340" s="43">
        <v>930</v>
      </c>
      <c r="B2340" s="74">
        <v>46255</v>
      </c>
      <c r="C2340" s="30" t="s">
        <v>1588</v>
      </c>
      <c r="D2340" s="30" t="s">
        <v>1589</v>
      </c>
      <c r="E2340" s="75">
        <v>76</v>
      </c>
      <c r="F2340" s="30" t="s">
        <v>53</v>
      </c>
      <c r="G2340" s="30" t="s">
        <v>54</v>
      </c>
      <c r="H2340" s="75">
        <v>1</v>
      </c>
    </row>
    <row r="2341" spans="1:8">
      <c r="A2341" s="43">
        <v>930</v>
      </c>
      <c r="B2341" s="74">
        <v>46255</v>
      </c>
      <c r="C2341" s="30" t="s">
        <v>1596</v>
      </c>
      <c r="D2341" s="30" t="s">
        <v>1597</v>
      </c>
      <c r="E2341" s="75">
        <v>10</v>
      </c>
      <c r="F2341" s="30" t="s">
        <v>68</v>
      </c>
      <c r="G2341" s="30" t="s">
        <v>69</v>
      </c>
      <c r="H2341" s="75">
        <v>1</v>
      </c>
    </row>
    <row r="2342" spans="1:8">
      <c r="A2342" s="43">
        <v>930</v>
      </c>
      <c r="B2342" s="74">
        <v>46255</v>
      </c>
      <c r="C2342" s="30" t="s">
        <v>1602</v>
      </c>
      <c r="D2342" s="30" t="s">
        <v>1603</v>
      </c>
      <c r="E2342" s="75">
        <v>67</v>
      </c>
      <c r="F2342" s="30" t="s">
        <v>53</v>
      </c>
      <c r="G2342" s="30" t="s">
        <v>54</v>
      </c>
      <c r="H2342" s="75">
        <v>1</v>
      </c>
    </row>
    <row r="2343" spans="1:8">
      <c r="A2343" s="43">
        <v>930</v>
      </c>
      <c r="B2343" s="74">
        <v>46255</v>
      </c>
      <c r="C2343" s="30" t="s">
        <v>1606</v>
      </c>
      <c r="D2343" s="30" t="s">
        <v>1607</v>
      </c>
      <c r="E2343" s="75">
        <v>211</v>
      </c>
      <c r="F2343" s="30" t="s">
        <v>53</v>
      </c>
      <c r="G2343" s="30" t="s">
        <v>54</v>
      </c>
      <c r="H2343" s="75">
        <v>1</v>
      </c>
    </row>
    <row r="2344" spans="1:8">
      <c r="A2344" s="43">
        <v>930</v>
      </c>
      <c r="B2344" s="74">
        <v>46255</v>
      </c>
      <c r="C2344" s="30" t="s">
        <v>1608</v>
      </c>
      <c r="D2344" s="30" t="s">
        <v>1609</v>
      </c>
      <c r="E2344" s="75">
        <v>54</v>
      </c>
      <c r="F2344" s="30" t="s">
        <v>53</v>
      </c>
      <c r="G2344" s="30" t="s">
        <v>54</v>
      </c>
      <c r="H2344" s="75">
        <v>1</v>
      </c>
    </row>
    <row r="2345" spans="1:8">
      <c r="A2345" s="43">
        <v>930</v>
      </c>
      <c r="B2345" s="74">
        <v>46255</v>
      </c>
      <c r="C2345" s="30" t="s">
        <v>1610</v>
      </c>
      <c r="D2345" s="30" t="s">
        <v>1611</v>
      </c>
      <c r="E2345" s="75">
        <v>117</v>
      </c>
      <c r="F2345" s="30" t="s">
        <v>53</v>
      </c>
      <c r="G2345" s="30" t="s">
        <v>54</v>
      </c>
      <c r="H2345" s="75">
        <v>1</v>
      </c>
    </row>
    <row r="2346" spans="1:8">
      <c r="A2346" s="43">
        <v>930</v>
      </c>
      <c r="B2346" s="74">
        <v>46255</v>
      </c>
      <c r="C2346" s="30" t="s">
        <v>1612</v>
      </c>
      <c r="D2346" s="30" t="s">
        <v>1613</v>
      </c>
      <c r="E2346" s="75">
        <v>74</v>
      </c>
      <c r="F2346" s="30" t="s">
        <v>76</v>
      </c>
      <c r="G2346" s="30" t="s">
        <v>77</v>
      </c>
      <c r="H2346" s="75">
        <v>1</v>
      </c>
    </row>
    <row r="2347" spans="1:8">
      <c r="A2347" s="43">
        <v>930</v>
      </c>
      <c r="B2347" s="74">
        <v>46255</v>
      </c>
      <c r="C2347" s="30" t="s">
        <v>1622</v>
      </c>
      <c r="D2347" s="30" t="s">
        <v>1623</v>
      </c>
      <c r="E2347" s="75">
        <v>16</v>
      </c>
      <c r="F2347" s="30" t="s">
        <v>53</v>
      </c>
      <c r="G2347" s="30" t="s">
        <v>54</v>
      </c>
      <c r="H2347" s="75">
        <v>1</v>
      </c>
    </row>
    <row r="2348" spans="1:8">
      <c r="A2348" s="43">
        <v>930</v>
      </c>
      <c r="B2348" s="74">
        <v>46255</v>
      </c>
      <c r="C2348" s="30" t="s">
        <v>1624</v>
      </c>
      <c r="D2348" s="30" t="s">
        <v>1625</v>
      </c>
      <c r="E2348" s="75">
        <v>80</v>
      </c>
      <c r="F2348" s="30" t="s">
        <v>53</v>
      </c>
      <c r="G2348" s="30" t="s">
        <v>54</v>
      </c>
      <c r="H2348" s="75">
        <v>1</v>
      </c>
    </row>
    <row r="2349" spans="1:8">
      <c r="A2349" s="43">
        <v>930</v>
      </c>
      <c r="B2349" s="74">
        <v>46255</v>
      </c>
      <c r="C2349" s="30" t="s">
        <v>1626</v>
      </c>
      <c r="D2349" s="30" t="s">
        <v>1627</v>
      </c>
      <c r="E2349" s="75">
        <v>170</v>
      </c>
      <c r="F2349" s="30" t="s">
        <v>53</v>
      </c>
      <c r="G2349" s="30" t="s">
        <v>54</v>
      </c>
      <c r="H2349" s="75">
        <v>1</v>
      </c>
    </row>
    <row r="2350" spans="1:8">
      <c r="A2350" s="43">
        <v>930</v>
      </c>
      <c r="B2350" s="74">
        <v>46255</v>
      </c>
      <c r="C2350" s="30" t="s">
        <v>1630</v>
      </c>
      <c r="D2350" s="30" t="s">
        <v>1631</v>
      </c>
      <c r="E2350" s="75">
        <v>66</v>
      </c>
      <c r="F2350" s="30" t="s">
        <v>70</v>
      </c>
      <c r="G2350" s="30" t="s">
        <v>71</v>
      </c>
      <c r="H2350" s="75">
        <v>2</v>
      </c>
    </row>
    <row r="2351" spans="1:8">
      <c r="A2351" s="43">
        <v>930</v>
      </c>
      <c r="B2351" s="74">
        <v>46255</v>
      </c>
      <c r="C2351" s="30" t="s">
        <v>1632</v>
      </c>
      <c r="D2351" s="30" t="s">
        <v>1633</v>
      </c>
      <c r="E2351" s="75">
        <v>39</v>
      </c>
      <c r="F2351" s="30" t="s">
        <v>53</v>
      </c>
      <c r="G2351" s="30" t="s">
        <v>54</v>
      </c>
      <c r="H2351" s="75">
        <v>1</v>
      </c>
    </row>
    <row r="2352" spans="1:8">
      <c r="A2352" s="43">
        <v>930</v>
      </c>
      <c r="B2352" s="74">
        <v>46255</v>
      </c>
      <c r="C2352" s="30" t="s">
        <v>1636</v>
      </c>
      <c r="D2352" s="30" t="s">
        <v>1637</v>
      </c>
      <c r="E2352" s="75">
        <v>180</v>
      </c>
      <c r="F2352" s="30" t="s">
        <v>80</v>
      </c>
      <c r="G2352" s="30" t="s">
        <v>81</v>
      </c>
      <c r="H2352" s="75">
        <v>1</v>
      </c>
    </row>
    <row r="2353" spans="1:8">
      <c r="A2353" s="43">
        <v>930</v>
      </c>
      <c r="B2353" s="74">
        <v>46255</v>
      </c>
      <c r="C2353" s="30" t="s">
        <v>1638</v>
      </c>
      <c r="D2353" s="30" t="s">
        <v>1639</v>
      </c>
      <c r="E2353" s="75">
        <v>70</v>
      </c>
      <c r="F2353" s="30" t="s">
        <v>53</v>
      </c>
      <c r="G2353" s="30" t="s">
        <v>54</v>
      </c>
      <c r="H2353" s="75">
        <v>1</v>
      </c>
    </row>
    <row r="2354" spans="1:8">
      <c r="A2354" s="43">
        <v>930</v>
      </c>
      <c r="B2354" s="74">
        <v>46255</v>
      </c>
      <c r="C2354" s="30" t="s">
        <v>1640</v>
      </c>
      <c r="D2354" s="30" t="s">
        <v>1641</v>
      </c>
      <c r="E2354" s="75">
        <v>33</v>
      </c>
      <c r="F2354" s="30" t="s">
        <v>68</v>
      </c>
      <c r="G2354" s="30" t="s">
        <v>69</v>
      </c>
      <c r="H2354" s="75">
        <v>1</v>
      </c>
    </row>
    <row r="2355" spans="1:8">
      <c r="A2355" s="43">
        <v>930</v>
      </c>
      <c r="B2355" s="74">
        <v>46255</v>
      </c>
      <c r="C2355" s="30" t="s">
        <v>1642</v>
      </c>
      <c r="D2355" s="30" t="s">
        <v>1643</v>
      </c>
      <c r="E2355" s="75">
        <v>64</v>
      </c>
      <c r="F2355" s="30" t="s">
        <v>53</v>
      </c>
      <c r="G2355" s="30" t="s">
        <v>54</v>
      </c>
      <c r="H2355" s="75">
        <v>1</v>
      </c>
    </row>
    <row r="2356" spans="1:8">
      <c r="A2356" s="43">
        <v>930</v>
      </c>
      <c r="B2356" s="74">
        <v>46255</v>
      </c>
      <c r="C2356" s="30" t="s">
        <v>1644</v>
      </c>
      <c r="D2356" s="30" t="s">
        <v>1645</v>
      </c>
      <c r="E2356" s="75">
        <v>7</v>
      </c>
      <c r="F2356" s="30" t="s">
        <v>68</v>
      </c>
      <c r="G2356" s="30" t="s">
        <v>69</v>
      </c>
      <c r="H2356" s="75">
        <v>1</v>
      </c>
    </row>
    <row r="2357" spans="1:8">
      <c r="A2357" s="43">
        <v>930</v>
      </c>
      <c r="B2357" s="74">
        <v>46255</v>
      </c>
      <c r="C2357" s="30" t="s">
        <v>1646</v>
      </c>
      <c r="D2357" s="30" t="s">
        <v>1647</v>
      </c>
      <c r="E2357" s="75">
        <v>87</v>
      </c>
      <c r="F2357" s="30" t="s">
        <v>53</v>
      </c>
      <c r="G2357" s="30" t="s">
        <v>54</v>
      </c>
      <c r="H2357" s="75">
        <v>1</v>
      </c>
    </row>
    <row r="2358" spans="1:8">
      <c r="A2358" s="43">
        <v>930</v>
      </c>
      <c r="B2358" s="74">
        <v>46255</v>
      </c>
      <c r="C2358" s="30" t="s">
        <v>1648</v>
      </c>
      <c r="D2358" s="30" t="s">
        <v>1649</v>
      </c>
      <c r="E2358" s="75">
        <v>53</v>
      </c>
      <c r="F2358" s="30" t="s">
        <v>53</v>
      </c>
      <c r="G2358" s="30" t="s">
        <v>54</v>
      </c>
      <c r="H2358" s="75">
        <v>1</v>
      </c>
    </row>
    <row r="2359" spans="1:8">
      <c r="A2359" s="43">
        <v>930</v>
      </c>
      <c r="B2359" s="74">
        <v>46255</v>
      </c>
      <c r="C2359" s="30" t="s">
        <v>1650</v>
      </c>
      <c r="D2359" s="30" t="s">
        <v>1651</v>
      </c>
      <c r="E2359" s="75">
        <v>21</v>
      </c>
      <c r="F2359" s="30" t="s">
        <v>76</v>
      </c>
      <c r="G2359" s="30" t="s">
        <v>77</v>
      </c>
      <c r="H2359" s="75">
        <v>1</v>
      </c>
    </row>
    <row r="2360" spans="1:8">
      <c r="A2360" s="43">
        <v>930</v>
      </c>
      <c r="B2360" s="74">
        <v>46255</v>
      </c>
      <c r="C2360" s="30" t="s">
        <v>1652</v>
      </c>
      <c r="D2360" s="30" t="s">
        <v>1653</v>
      </c>
      <c r="E2360" s="75">
        <v>96</v>
      </c>
      <c r="F2360" s="30" t="s">
        <v>80</v>
      </c>
      <c r="G2360" s="30" t="s">
        <v>81</v>
      </c>
      <c r="H2360" s="75">
        <v>1</v>
      </c>
    </row>
    <row r="2361" spans="1:8">
      <c r="A2361" s="43">
        <v>930</v>
      </c>
      <c r="B2361" s="74">
        <v>46255</v>
      </c>
      <c r="C2361" s="30" t="s">
        <v>1654</v>
      </c>
      <c r="D2361" s="30" t="s">
        <v>1655</v>
      </c>
      <c r="E2361" s="75">
        <v>87</v>
      </c>
      <c r="F2361" s="30" t="s">
        <v>53</v>
      </c>
      <c r="G2361" s="30" t="s">
        <v>54</v>
      </c>
      <c r="H2361" s="75">
        <v>1</v>
      </c>
    </row>
    <row r="2362" spans="1:8">
      <c r="A2362" s="43">
        <v>930</v>
      </c>
      <c r="B2362" s="74">
        <v>46255</v>
      </c>
      <c r="C2362" s="30" t="s">
        <v>1660</v>
      </c>
      <c r="D2362" s="30" t="s">
        <v>1661</v>
      </c>
      <c r="E2362" s="75">
        <v>59</v>
      </c>
      <c r="F2362" s="30" t="s">
        <v>53</v>
      </c>
      <c r="G2362" s="30" t="s">
        <v>54</v>
      </c>
      <c r="H2362" s="75">
        <v>1</v>
      </c>
    </row>
    <row r="2363" spans="1:8">
      <c r="A2363" s="43">
        <v>930</v>
      </c>
      <c r="B2363" s="74">
        <v>46255</v>
      </c>
      <c r="C2363" s="30" t="s">
        <v>1662</v>
      </c>
      <c r="D2363" s="30" t="s">
        <v>1663</v>
      </c>
      <c r="E2363" s="75">
        <v>23</v>
      </c>
      <c r="F2363" s="30" t="s">
        <v>53</v>
      </c>
      <c r="G2363" s="30" t="s">
        <v>54</v>
      </c>
      <c r="H2363" s="75">
        <v>1</v>
      </c>
    </row>
    <row r="2364" spans="1:8">
      <c r="A2364" s="43">
        <v>930</v>
      </c>
      <c r="B2364" s="74">
        <v>46255</v>
      </c>
      <c r="C2364" s="30" t="s">
        <v>1664</v>
      </c>
      <c r="D2364" s="30" t="s">
        <v>1665</v>
      </c>
      <c r="E2364" s="75">
        <v>47</v>
      </c>
      <c r="F2364" s="30" t="s">
        <v>53</v>
      </c>
      <c r="G2364" s="30" t="s">
        <v>54</v>
      </c>
      <c r="H2364" s="75">
        <v>1</v>
      </c>
    </row>
    <row r="2365" spans="1:8">
      <c r="A2365" s="43">
        <v>930</v>
      </c>
      <c r="B2365" s="74">
        <v>46255</v>
      </c>
      <c r="C2365" s="30" t="s">
        <v>1666</v>
      </c>
      <c r="D2365" s="30" t="s">
        <v>1667</v>
      </c>
      <c r="E2365" s="75">
        <v>79</v>
      </c>
      <c r="F2365" s="30" t="s">
        <v>53</v>
      </c>
      <c r="G2365" s="30" t="s">
        <v>54</v>
      </c>
      <c r="H2365" s="75">
        <v>1</v>
      </c>
    </row>
    <row r="2366" spans="1:8">
      <c r="A2366" s="43">
        <v>930</v>
      </c>
      <c r="B2366" s="74">
        <v>46255</v>
      </c>
      <c r="C2366" s="30" t="s">
        <v>1670</v>
      </c>
      <c r="D2366" s="30" t="s">
        <v>1671</v>
      </c>
      <c r="E2366" s="75">
        <v>30</v>
      </c>
      <c r="F2366" s="30" t="s">
        <v>53</v>
      </c>
      <c r="G2366" s="30" t="s">
        <v>54</v>
      </c>
      <c r="H2366" s="75">
        <v>1</v>
      </c>
    </row>
    <row r="2367" spans="1:8">
      <c r="A2367" s="43">
        <v>930</v>
      </c>
      <c r="B2367" s="74">
        <v>46255</v>
      </c>
      <c r="C2367" s="30" t="s">
        <v>1672</v>
      </c>
      <c r="D2367" s="30" t="s">
        <v>1673</v>
      </c>
      <c r="E2367" s="75">
        <v>84</v>
      </c>
      <c r="F2367" s="30" t="s">
        <v>53</v>
      </c>
      <c r="G2367" s="30" t="s">
        <v>54</v>
      </c>
      <c r="H2367" s="75">
        <v>1</v>
      </c>
    </row>
    <row r="2368" spans="1:8">
      <c r="A2368" s="43">
        <v>930</v>
      </c>
      <c r="B2368" s="74">
        <v>46255</v>
      </c>
      <c r="C2368" s="30" t="s">
        <v>4988</v>
      </c>
      <c r="D2368" s="30" t="s">
        <v>4989</v>
      </c>
      <c r="E2368" s="75">
        <v>369</v>
      </c>
      <c r="F2368" s="30" t="s">
        <v>80</v>
      </c>
      <c r="G2368" s="30" t="s">
        <v>81</v>
      </c>
      <c r="H2368" s="75">
        <v>1</v>
      </c>
    </row>
    <row r="2369" spans="1:8">
      <c r="A2369" s="43">
        <v>930</v>
      </c>
      <c r="B2369" s="74">
        <v>46255</v>
      </c>
      <c r="C2369" s="30" t="s">
        <v>1674</v>
      </c>
      <c r="D2369" s="30" t="s">
        <v>1675</v>
      </c>
      <c r="E2369" s="75">
        <v>34</v>
      </c>
      <c r="F2369" s="30" t="s">
        <v>53</v>
      </c>
      <c r="G2369" s="30" t="s">
        <v>54</v>
      </c>
      <c r="H2369" s="75">
        <v>1</v>
      </c>
    </row>
    <row r="2370" spans="1:8">
      <c r="A2370" s="43">
        <v>930</v>
      </c>
      <c r="B2370" s="74">
        <v>46255</v>
      </c>
      <c r="C2370" s="30" t="s">
        <v>1676</v>
      </c>
      <c r="D2370" s="30" t="s">
        <v>1677</v>
      </c>
      <c r="E2370" s="75">
        <v>52</v>
      </c>
      <c r="F2370" s="30" t="s">
        <v>53</v>
      </c>
      <c r="G2370" s="30" t="s">
        <v>54</v>
      </c>
      <c r="H2370" s="75">
        <v>1</v>
      </c>
    </row>
    <row r="2371" spans="1:8">
      <c r="A2371" s="43">
        <v>930</v>
      </c>
      <c r="B2371" s="74">
        <v>46255</v>
      </c>
      <c r="C2371" s="30" t="s">
        <v>1678</v>
      </c>
      <c r="D2371" s="30" t="s">
        <v>1679</v>
      </c>
      <c r="E2371" s="75">
        <v>93</v>
      </c>
      <c r="F2371" s="30" t="s">
        <v>78</v>
      </c>
      <c r="G2371" s="30" t="s">
        <v>79</v>
      </c>
      <c r="H2371" s="75">
        <v>2</v>
      </c>
    </row>
    <row r="2372" spans="1:8">
      <c r="A2372" s="43">
        <v>930</v>
      </c>
      <c r="B2372" s="74">
        <v>46255</v>
      </c>
      <c r="C2372" s="30" t="s">
        <v>1682</v>
      </c>
      <c r="D2372" s="30" t="s">
        <v>1683</v>
      </c>
      <c r="E2372" s="75">
        <v>53</v>
      </c>
      <c r="F2372" s="30" t="s">
        <v>53</v>
      </c>
      <c r="G2372" s="30" t="s">
        <v>54</v>
      </c>
      <c r="H2372" s="75">
        <v>1</v>
      </c>
    </row>
    <row r="2373" spans="1:8">
      <c r="A2373" s="43">
        <v>930</v>
      </c>
      <c r="B2373" s="74">
        <v>46255</v>
      </c>
      <c r="C2373" s="30" t="s">
        <v>1686</v>
      </c>
      <c r="D2373" s="30" t="s">
        <v>1687</v>
      </c>
      <c r="E2373" s="75">
        <v>19</v>
      </c>
      <c r="F2373" s="30" t="s">
        <v>53</v>
      </c>
      <c r="G2373" s="30" t="s">
        <v>54</v>
      </c>
      <c r="H2373" s="75">
        <v>1</v>
      </c>
    </row>
    <row r="2374" spans="1:8">
      <c r="A2374" s="43">
        <v>930</v>
      </c>
      <c r="B2374" s="74">
        <v>46255</v>
      </c>
      <c r="C2374" s="30" t="s">
        <v>4986</v>
      </c>
      <c r="D2374" s="30" t="s">
        <v>4987</v>
      </c>
      <c r="E2374" s="75">
        <v>122</v>
      </c>
      <c r="F2374" s="30" t="s">
        <v>53</v>
      </c>
      <c r="G2374" s="30" t="s">
        <v>54</v>
      </c>
      <c r="H2374" s="75">
        <v>1</v>
      </c>
    </row>
    <row r="2375" spans="1:8">
      <c r="A2375" s="43">
        <v>930</v>
      </c>
      <c r="B2375" s="74">
        <v>46255</v>
      </c>
      <c r="C2375" s="30" t="s">
        <v>1688</v>
      </c>
      <c r="D2375" s="30" t="s">
        <v>1689</v>
      </c>
      <c r="E2375" s="75">
        <v>84</v>
      </c>
      <c r="F2375" s="30" t="s">
        <v>80</v>
      </c>
      <c r="G2375" s="30" t="s">
        <v>81</v>
      </c>
      <c r="H2375" s="75">
        <v>1</v>
      </c>
    </row>
    <row r="2376" spans="1:8">
      <c r="A2376" s="43">
        <v>930</v>
      </c>
      <c r="B2376" s="74">
        <v>46255</v>
      </c>
      <c r="C2376" s="30" t="s">
        <v>1690</v>
      </c>
      <c r="D2376" s="30" t="s">
        <v>1691</v>
      </c>
      <c r="E2376" s="75">
        <v>38</v>
      </c>
      <c r="F2376" s="30" t="s">
        <v>80</v>
      </c>
      <c r="G2376" s="30" t="s">
        <v>81</v>
      </c>
      <c r="H2376" s="75">
        <v>1</v>
      </c>
    </row>
    <row r="2377" spans="1:8">
      <c r="A2377" s="43">
        <v>930</v>
      </c>
      <c r="B2377" s="74">
        <v>46255</v>
      </c>
      <c r="C2377" s="30" t="s">
        <v>1694</v>
      </c>
      <c r="D2377" s="30" t="s">
        <v>1695</v>
      </c>
      <c r="E2377" s="75">
        <v>78</v>
      </c>
      <c r="F2377" s="30" t="s">
        <v>70</v>
      </c>
      <c r="G2377" s="30" t="s">
        <v>71</v>
      </c>
      <c r="H2377" s="75">
        <v>2</v>
      </c>
    </row>
    <row r="2378" spans="1:8">
      <c r="A2378" s="43">
        <v>930</v>
      </c>
      <c r="B2378" s="74">
        <v>46255</v>
      </c>
      <c r="C2378" s="30" t="s">
        <v>1696</v>
      </c>
      <c r="D2378" s="30" t="s">
        <v>1697</v>
      </c>
      <c r="E2378" s="75">
        <v>78</v>
      </c>
      <c r="F2378" s="30" t="s">
        <v>80</v>
      </c>
      <c r="G2378" s="30" t="s">
        <v>81</v>
      </c>
      <c r="H2378" s="75">
        <v>1</v>
      </c>
    </row>
    <row r="2379" spans="1:8">
      <c r="A2379" s="43">
        <v>930</v>
      </c>
      <c r="B2379" s="74">
        <v>46255</v>
      </c>
      <c r="C2379" s="30" t="s">
        <v>1702</v>
      </c>
      <c r="D2379" s="30" t="s">
        <v>1703</v>
      </c>
      <c r="E2379" s="75">
        <v>119</v>
      </c>
      <c r="F2379" s="30" t="s">
        <v>70</v>
      </c>
      <c r="G2379" s="30" t="s">
        <v>71</v>
      </c>
      <c r="H2379" s="75">
        <v>2</v>
      </c>
    </row>
    <row r="2380" spans="1:8">
      <c r="A2380" s="43">
        <v>930</v>
      </c>
      <c r="B2380" s="74">
        <v>46254</v>
      </c>
      <c r="C2380" s="30" t="s">
        <v>3919</v>
      </c>
      <c r="D2380" s="30" t="s">
        <v>3920</v>
      </c>
      <c r="E2380" s="75">
        <v>146</v>
      </c>
      <c r="F2380" s="30" t="s">
        <v>53</v>
      </c>
      <c r="G2380" s="30" t="s">
        <v>54</v>
      </c>
      <c r="H2380" s="75">
        <v>1</v>
      </c>
    </row>
    <row r="2381" spans="1:8">
      <c r="A2381" s="43">
        <v>930</v>
      </c>
      <c r="B2381" s="74">
        <v>46254</v>
      </c>
      <c r="C2381" s="30" t="s">
        <v>3923</v>
      </c>
      <c r="D2381" s="30" t="s">
        <v>3924</v>
      </c>
      <c r="E2381" s="75">
        <v>115</v>
      </c>
      <c r="F2381" s="30" t="s">
        <v>53</v>
      </c>
      <c r="G2381" s="30" t="s">
        <v>54</v>
      </c>
      <c r="H2381" s="75">
        <v>1</v>
      </c>
    </row>
    <row r="2382" spans="1:8">
      <c r="A2382" s="43">
        <v>930</v>
      </c>
      <c r="B2382" s="74">
        <v>46254</v>
      </c>
      <c r="C2382" s="30" t="s">
        <v>4137</v>
      </c>
      <c r="D2382" s="30" t="s">
        <v>4138</v>
      </c>
      <c r="E2382" s="75">
        <v>167</v>
      </c>
      <c r="F2382" s="30" t="s">
        <v>70</v>
      </c>
      <c r="G2382" s="30" t="s">
        <v>71</v>
      </c>
      <c r="H2382" s="75">
        <v>2</v>
      </c>
    </row>
    <row r="2383" spans="1:8">
      <c r="A2383" s="43">
        <v>930</v>
      </c>
      <c r="B2383" s="74">
        <v>46254</v>
      </c>
      <c r="C2383" s="30" t="s">
        <v>4147</v>
      </c>
      <c r="D2383" s="30" t="s">
        <v>4148</v>
      </c>
      <c r="E2383" s="75">
        <v>39</v>
      </c>
      <c r="F2383" s="30" t="s">
        <v>68</v>
      </c>
      <c r="G2383" s="30" t="s">
        <v>69</v>
      </c>
      <c r="H2383" s="75">
        <v>1</v>
      </c>
    </row>
    <row r="2384" spans="1:8">
      <c r="A2384" s="43">
        <v>930</v>
      </c>
      <c r="B2384" s="74">
        <v>46254</v>
      </c>
      <c r="C2384" s="30" t="s">
        <v>4153</v>
      </c>
      <c r="D2384" s="30" t="s">
        <v>4154</v>
      </c>
      <c r="E2384" s="75">
        <v>33</v>
      </c>
      <c r="F2384" s="30" t="s">
        <v>68</v>
      </c>
      <c r="G2384" s="30" t="s">
        <v>69</v>
      </c>
      <c r="H2384" s="75">
        <v>1</v>
      </c>
    </row>
    <row r="2385" spans="1:8">
      <c r="A2385" s="43">
        <v>930</v>
      </c>
      <c r="B2385" s="74">
        <v>46254</v>
      </c>
      <c r="C2385" s="30" t="s">
        <v>4185</v>
      </c>
      <c r="D2385" s="30" t="s">
        <v>4186</v>
      </c>
      <c r="E2385" s="75">
        <v>115</v>
      </c>
      <c r="F2385" s="30" t="s">
        <v>53</v>
      </c>
      <c r="G2385" s="30" t="s">
        <v>54</v>
      </c>
      <c r="H2385" s="75">
        <v>1</v>
      </c>
    </row>
    <row r="2386" spans="1:8">
      <c r="A2386" s="43">
        <v>930</v>
      </c>
      <c r="B2386" s="74">
        <v>46254</v>
      </c>
      <c r="C2386" s="30" t="s">
        <v>4187</v>
      </c>
      <c r="D2386" s="30" t="s">
        <v>4188</v>
      </c>
      <c r="E2386" s="75">
        <v>11</v>
      </c>
      <c r="F2386" s="30" t="s">
        <v>53</v>
      </c>
      <c r="G2386" s="30" t="s">
        <v>54</v>
      </c>
      <c r="H2386" s="75">
        <v>1</v>
      </c>
    </row>
    <row r="2387" spans="1:8">
      <c r="A2387" s="43">
        <v>930</v>
      </c>
      <c r="B2387" s="74">
        <v>46254</v>
      </c>
      <c r="C2387" s="30" t="s">
        <v>1350</v>
      </c>
      <c r="D2387" s="30" t="s">
        <v>1351</v>
      </c>
      <c r="E2387" s="75">
        <v>99</v>
      </c>
      <c r="F2387" s="30" t="s">
        <v>80</v>
      </c>
      <c r="G2387" s="30" t="s">
        <v>81</v>
      </c>
      <c r="H2387" s="75">
        <v>1</v>
      </c>
    </row>
    <row r="2388" spans="1:8">
      <c r="A2388" s="43">
        <v>930</v>
      </c>
      <c r="B2388" s="74">
        <v>46254</v>
      </c>
      <c r="C2388" s="30" t="s">
        <v>1352</v>
      </c>
      <c r="D2388" s="30" t="s">
        <v>1353</v>
      </c>
      <c r="E2388" s="75">
        <v>57</v>
      </c>
      <c r="F2388" s="30" t="s">
        <v>70</v>
      </c>
      <c r="G2388" s="30" t="s">
        <v>71</v>
      </c>
      <c r="H2388" s="75">
        <v>2</v>
      </c>
    </row>
    <row r="2389" spans="1:8">
      <c r="A2389" s="43">
        <v>930</v>
      </c>
      <c r="B2389" s="74">
        <v>46254</v>
      </c>
      <c r="C2389" s="30" t="s">
        <v>1354</v>
      </c>
      <c r="D2389" s="30" t="s">
        <v>1355</v>
      </c>
      <c r="E2389" s="75">
        <v>30</v>
      </c>
      <c r="F2389" s="30" t="s">
        <v>70</v>
      </c>
      <c r="G2389" s="30" t="s">
        <v>71</v>
      </c>
      <c r="H2389" s="75">
        <v>2</v>
      </c>
    </row>
    <row r="2390" spans="1:8">
      <c r="A2390" s="43">
        <v>930</v>
      </c>
      <c r="B2390" s="74">
        <v>46254</v>
      </c>
      <c r="C2390" s="30" t="s">
        <v>1356</v>
      </c>
      <c r="D2390" s="30" t="s">
        <v>1357</v>
      </c>
      <c r="E2390" s="75">
        <v>29</v>
      </c>
      <c r="F2390" s="30" t="s">
        <v>80</v>
      </c>
      <c r="G2390" s="30" t="s">
        <v>81</v>
      </c>
      <c r="H2390" s="75">
        <v>1</v>
      </c>
    </row>
    <row r="2391" spans="1:8">
      <c r="A2391" s="43">
        <v>930</v>
      </c>
      <c r="B2391" s="74">
        <v>46254</v>
      </c>
      <c r="C2391" s="30" t="s">
        <v>1358</v>
      </c>
      <c r="D2391" s="30" t="s">
        <v>1359</v>
      </c>
      <c r="E2391" s="75">
        <v>116</v>
      </c>
      <c r="F2391" s="30" t="s">
        <v>70</v>
      </c>
      <c r="G2391" s="30" t="s">
        <v>71</v>
      </c>
      <c r="H2391" s="75">
        <v>2</v>
      </c>
    </row>
    <row r="2392" spans="1:8">
      <c r="A2392" s="43">
        <v>930</v>
      </c>
      <c r="B2392" s="74">
        <v>46254</v>
      </c>
      <c r="C2392" s="30" t="s">
        <v>1360</v>
      </c>
      <c r="D2392" s="30" t="s">
        <v>1361</v>
      </c>
      <c r="E2392" s="75">
        <v>8</v>
      </c>
      <c r="F2392" s="30" t="s">
        <v>68</v>
      </c>
      <c r="G2392" s="30" t="s">
        <v>69</v>
      </c>
      <c r="H2392" s="75">
        <v>1</v>
      </c>
    </row>
    <row r="2393" spans="1:8">
      <c r="A2393" s="43">
        <v>930</v>
      </c>
      <c r="B2393" s="74">
        <v>46254</v>
      </c>
      <c r="C2393" s="30" t="s">
        <v>1362</v>
      </c>
      <c r="D2393" s="30" t="s">
        <v>1363</v>
      </c>
      <c r="E2393" s="75">
        <v>12</v>
      </c>
      <c r="F2393" s="30" t="s">
        <v>53</v>
      </c>
      <c r="G2393" s="30" t="s">
        <v>54</v>
      </c>
      <c r="H2393" s="75">
        <v>1</v>
      </c>
    </row>
    <row r="2394" spans="1:8">
      <c r="A2394" s="43">
        <v>930</v>
      </c>
      <c r="B2394" s="74">
        <v>46254</v>
      </c>
      <c r="C2394" s="30" t="s">
        <v>1364</v>
      </c>
      <c r="D2394" s="30" t="s">
        <v>1365</v>
      </c>
      <c r="E2394" s="75">
        <v>237</v>
      </c>
      <c r="F2394" s="30" t="s">
        <v>80</v>
      </c>
      <c r="G2394" s="30" t="s">
        <v>81</v>
      </c>
      <c r="H2394" s="75">
        <v>1</v>
      </c>
    </row>
    <row r="2395" spans="1:8">
      <c r="A2395" s="43">
        <v>930</v>
      </c>
      <c r="B2395" s="74">
        <v>46254</v>
      </c>
      <c r="C2395" s="30" t="s">
        <v>1366</v>
      </c>
      <c r="D2395" s="30" t="s">
        <v>1367</v>
      </c>
      <c r="E2395" s="75">
        <v>89</v>
      </c>
      <c r="F2395" s="30" t="s">
        <v>68</v>
      </c>
      <c r="G2395" s="30" t="s">
        <v>69</v>
      </c>
      <c r="H2395" s="75">
        <v>1</v>
      </c>
    </row>
    <row r="2396" spans="1:8">
      <c r="A2396" s="43">
        <v>930</v>
      </c>
      <c r="B2396" s="74">
        <v>46254</v>
      </c>
      <c r="C2396" s="30" t="s">
        <v>1380</v>
      </c>
      <c r="D2396" s="30" t="s">
        <v>1381</v>
      </c>
      <c r="E2396" s="75">
        <v>21</v>
      </c>
      <c r="F2396" s="30" t="s">
        <v>53</v>
      </c>
      <c r="G2396" s="30" t="s">
        <v>54</v>
      </c>
      <c r="H2396" s="75">
        <v>1</v>
      </c>
    </row>
    <row r="2397" spans="1:8">
      <c r="A2397" s="43">
        <v>930</v>
      </c>
      <c r="B2397" s="74">
        <v>46254</v>
      </c>
      <c r="C2397" s="30" t="s">
        <v>1382</v>
      </c>
      <c r="D2397" s="30" t="s">
        <v>1383</v>
      </c>
      <c r="E2397" s="75">
        <v>128</v>
      </c>
      <c r="F2397" s="30" t="s">
        <v>80</v>
      </c>
      <c r="G2397" s="30" t="s">
        <v>81</v>
      </c>
      <c r="H2397" s="75">
        <v>1</v>
      </c>
    </row>
    <row r="2398" spans="1:8">
      <c r="A2398" s="43">
        <v>930</v>
      </c>
      <c r="B2398" s="74">
        <v>46254</v>
      </c>
      <c r="C2398" s="30" t="s">
        <v>1384</v>
      </c>
      <c r="D2398" s="30" t="s">
        <v>1385</v>
      </c>
      <c r="E2398" s="75">
        <v>51</v>
      </c>
      <c r="F2398" s="30" t="s">
        <v>70</v>
      </c>
      <c r="G2398" s="30" t="s">
        <v>71</v>
      </c>
      <c r="H2398" s="75">
        <v>2</v>
      </c>
    </row>
    <row r="2399" spans="1:8">
      <c r="A2399" s="43">
        <v>930</v>
      </c>
      <c r="B2399" s="74">
        <v>46254</v>
      </c>
      <c r="C2399" s="30" t="s">
        <v>1386</v>
      </c>
      <c r="D2399" s="30" t="s">
        <v>1387</v>
      </c>
      <c r="E2399" s="75">
        <v>58</v>
      </c>
      <c r="F2399" s="30" t="s">
        <v>70</v>
      </c>
      <c r="G2399" s="30" t="s">
        <v>71</v>
      </c>
      <c r="H2399" s="75">
        <v>2</v>
      </c>
    </row>
    <row r="2400" spans="1:8">
      <c r="A2400" s="43">
        <v>930</v>
      </c>
      <c r="B2400" s="74">
        <v>46254</v>
      </c>
      <c r="C2400" s="30" t="s">
        <v>1388</v>
      </c>
      <c r="D2400" s="30" t="s">
        <v>1389</v>
      </c>
      <c r="E2400" s="75">
        <v>73</v>
      </c>
      <c r="F2400" s="30" t="s">
        <v>68</v>
      </c>
      <c r="G2400" s="30" t="s">
        <v>69</v>
      </c>
      <c r="H2400" s="75">
        <v>1</v>
      </c>
    </row>
    <row r="2401" spans="1:8">
      <c r="A2401" s="43">
        <v>930</v>
      </c>
      <c r="B2401" s="74">
        <v>46254</v>
      </c>
      <c r="C2401" s="30" t="s">
        <v>1390</v>
      </c>
      <c r="D2401" s="30" t="s">
        <v>1391</v>
      </c>
      <c r="E2401" s="75">
        <v>195</v>
      </c>
      <c r="F2401" s="30" t="s">
        <v>70</v>
      </c>
      <c r="G2401" s="30" t="s">
        <v>71</v>
      </c>
      <c r="H2401" s="75">
        <v>2</v>
      </c>
    </row>
    <row r="2402" spans="1:8">
      <c r="A2402" s="43">
        <v>930</v>
      </c>
      <c r="B2402" s="74">
        <v>46254</v>
      </c>
      <c r="C2402" s="30" t="s">
        <v>1394</v>
      </c>
      <c r="D2402" s="30" t="s">
        <v>1395</v>
      </c>
      <c r="E2402" s="75">
        <v>69</v>
      </c>
      <c r="F2402" s="30" t="s">
        <v>70</v>
      </c>
      <c r="G2402" s="30" t="s">
        <v>71</v>
      </c>
      <c r="H2402" s="75">
        <v>2</v>
      </c>
    </row>
    <row r="2403" spans="1:8">
      <c r="A2403" s="43">
        <v>930</v>
      </c>
      <c r="B2403" s="74">
        <v>46254</v>
      </c>
      <c r="C2403" s="30" t="s">
        <v>1396</v>
      </c>
      <c r="D2403" s="30" t="s">
        <v>1397</v>
      </c>
      <c r="E2403" s="75">
        <v>59</v>
      </c>
      <c r="F2403" s="30" t="s">
        <v>76</v>
      </c>
      <c r="G2403" s="30" t="s">
        <v>77</v>
      </c>
      <c r="H2403" s="75">
        <v>1</v>
      </c>
    </row>
    <row r="2404" spans="1:8">
      <c r="A2404" s="43">
        <v>930</v>
      </c>
      <c r="B2404" s="74">
        <v>46254</v>
      </c>
      <c r="C2404" s="30" t="s">
        <v>1400</v>
      </c>
      <c r="D2404" s="30" t="s">
        <v>1401</v>
      </c>
      <c r="E2404" s="75">
        <v>12</v>
      </c>
      <c r="F2404" s="30" t="s">
        <v>68</v>
      </c>
      <c r="G2404" s="30" t="s">
        <v>69</v>
      </c>
      <c r="H2404" s="75">
        <v>1</v>
      </c>
    </row>
    <row r="2405" spans="1:8">
      <c r="A2405" s="43">
        <v>930</v>
      </c>
      <c r="B2405" s="74">
        <v>46254</v>
      </c>
      <c r="C2405" s="30" t="s">
        <v>1402</v>
      </c>
      <c r="D2405" s="30" t="s">
        <v>1403</v>
      </c>
      <c r="E2405" s="75">
        <v>57</v>
      </c>
      <c r="F2405" s="30" t="s">
        <v>70</v>
      </c>
      <c r="G2405" s="30" t="s">
        <v>71</v>
      </c>
      <c r="H2405" s="75">
        <v>2</v>
      </c>
    </row>
    <row r="2406" spans="1:8">
      <c r="A2406" s="43">
        <v>930</v>
      </c>
      <c r="B2406" s="74">
        <v>46254</v>
      </c>
      <c r="C2406" s="30" t="s">
        <v>1406</v>
      </c>
      <c r="D2406" s="30" t="s">
        <v>1407</v>
      </c>
      <c r="E2406" s="75">
        <v>214</v>
      </c>
      <c r="F2406" s="30" t="s">
        <v>80</v>
      </c>
      <c r="G2406" s="30" t="s">
        <v>81</v>
      </c>
      <c r="H2406" s="75">
        <v>1</v>
      </c>
    </row>
    <row r="2407" spans="1:8">
      <c r="A2407" s="43">
        <v>930</v>
      </c>
      <c r="B2407" s="74">
        <v>46254</v>
      </c>
      <c r="C2407" s="30" t="s">
        <v>1408</v>
      </c>
      <c r="D2407" s="30" t="s">
        <v>1409</v>
      </c>
      <c r="E2407" s="75">
        <v>32</v>
      </c>
      <c r="F2407" s="30" t="s">
        <v>70</v>
      </c>
      <c r="G2407" s="30" t="s">
        <v>71</v>
      </c>
      <c r="H2407" s="75">
        <v>2</v>
      </c>
    </row>
    <row r="2408" spans="1:8">
      <c r="A2408" s="43">
        <v>930</v>
      </c>
      <c r="B2408" s="74">
        <v>46254</v>
      </c>
      <c r="C2408" s="30" t="s">
        <v>1412</v>
      </c>
      <c r="D2408" s="30" t="s">
        <v>1413</v>
      </c>
      <c r="E2408" s="75">
        <v>6</v>
      </c>
      <c r="F2408" s="30" t="s">
        <v>70</v>
      </c>
      <c r="G2408" s="30" t="s">
        <v>71</v>
      </c>
      <c r="H2408" s="75">
        <v>2</v>
      </c>
    </row>
    <row r="2409" spans="1:8">
      <c r="A2409" s="43">
        <v>930</v>
      </c>
      <c r="B2409" s="74">
        <v>46254</v>
      </c>
      <c r="C2409" s="30" t="s">
        <v>1414</v>
      </c>
      <c r="D2409" s="30" t="s">
        <v>1415</v>
      </c>
      <c r="E2409" s="75">
        <v>36</v>
      </c>
      <c r="F2409" s="30" t="s">
        <v>53</v>
      </c>
      <c r="G2409" s="30" t="s">
        <v>54</v>
      </c>
      <c r="H2409" s="75">
        <v>1</v>
      </c>
    </row>
    <row r="2410" spans="1:8">
      <c r="A2410" s="43">
        <v>930</v>
      </c>
      <c r="B2410" s="74">
        <v>46254</v>
      </c>
      <c r="C2410" s="30" t="s">
        <v>1416</v>
      </c>
      <c r="D2410" s="30" t="s">
        <v>1417</v>
      </c>
      <c r="E2410" s="75">
        <v>20</v>
      </c>
      <c r="F2410" s="30" t="s">
        <v>70</v>
      </c>
      <c r="G2410" s="30" t="s">
        <v>71</v>
      </c>
      <c r="H2410" s="75">
        <v>2</v>
      </c>
    </row>
    <row r="2411" spans="1:8">
      <c r="A2411" s="43">
        <v>930</v>
      </c>
      <c r="B2411" s="74">
        <v>46254</v>
      </c>
      <c r="C2411" s="30" t="s">
        <v>1420</v>
      </c>
      <c r="D2411" s="30" t="s">
        <v>1421</v>
      </c>
      <c r="E2411" s="75">
        <v>35</v>
      </c>
      <c r="F2411" s="30" t="s">
        <v>80</v>
      </c>
      <c r="G2411" s="30" t="s">
        <v>81</v>
      </c>
      <c r="H2411" s="75">
        <v>1</v>
      </c>
    </row>
    <row r="2412" spans="1:8">
      <c r="A2412" s="43">
        <v>930</v>
      </c>
      <c r="B2412" s="74">
        <v>46254</v>
      </c>
      <c r="C2412" s="30" t="s">
        <v>1424</v>
      </c>
      <c r="D2412" s="30" t="s">
        <v>1425</v>
      </c>
      <c r="E2412" s="75">
        <v>165</v>
      </c>
      <c r="F2412" s="30" t="s">
        <v>80</v>
      </c>
      <c r="G2412" s="30" t="s">
        <v>81</v>
      </c>
      <c r="H2412" s="75">
        <v>1</v>
      </c>
    </row>
    <row r="2413" spans="1:8">
      <c r="A2413" s="43">
        <v>930</v>
      </c>
      <c r="B2413" s="74">
        <v>46254</v>
      </c>
      <c r="C2413" s="30" t="s">
        <v>1752</v>
      </c>
      <c r="D2413" s="30" t="s">
        <v>1753</v>
      </c>
      <c r="E2413" s="75">
        <v>15</v>
      </c>
      <c r="F2413" s="30" t="s">
        <v>53</v>
      </c>
      <c r="G2413" s="30" t="s">
        <v>54</v>
      </c>
      <c r="H2413" s="75">
        <v>1</v>
      </c>
    </row>
    <row r="2414" spans="1:8">
      <c r="A2414" s="43">
        <v>930</v>
      </c>
      <c r="B2414" s="74">
        <v>46254</v>
      </c>
      <c r="C2414" s="30" t="s">
        <v>1428</v>
      </c>
      <c r="D2414" s="30" t="s">
        <v>1429</v>
      </c>
      <c r="E2414" s="75">
        <v>62</v>
      </c>
      <c r="F2414" s="30" t="s">
        <v>80</v>
      </c>
      <c r="G2414" s="30" t="s">
        <v>81</v>
      </c>
      <c r="H2414" s="75">
        <v>1</v>
      </c>
    </row>
    <row r="2415" spans="1:8">
      <c r="A2415" s="43">
        <v>930</v>
      </c>
      <c r="B2415" s="74">
        <v>46254</v>
      </c>
      <c r="C2415" s="30" t="s">
        <v>1432</v>
      </c>
      <c r="D2415" s="30" t="s">
        <v>1433</v>
      </c>
      <c r="E2415" s="75">
        <v>37</v>
      </c>
      <c r="F2415" s="30" t="s">
        <v>63</v>
      </c>
      <c r="G2415" s="30" t="s">
        <v>64</v>
      </c>
      <c r="H2415" s="75">
        <v>2</v>
      </c>
    </row>
    <row r="2416" spans="1:8">
      <c r="A2416" s="43">
        <v>930</v>
      </c>
      <c r="B2416" s="74">
        <v>46254</v>
      </c>
      <c r="C2416" s="30" t="s">
        <v>1434</v>
      </c>
      <c r="D2416" s="30" t="s">
        <v>1435</v>
      </c>
      <c r="E2416" s="75">
        <v>35</v>
      </c>
      <c r="F2416" s="30" t="s">
        <v>76</v>
      </c>
      <c r="G2416" s="30" t="s">
        <v>77</v>
      </c>
      <c r="H2416" s="75">
        <v>1</v>
      </c>
    </row>
    <row r="2417" spans="1:8">
      <c r="A2417" s="43">
        <v>930</v>
      </c>
      <c r="B2417" s="74">
        <v>46254</v>
      </c>
      <c r="C2417" s="30" t="s">
        <v>1438</v>
      </c>
      <c r="D2417" s="30" t="s">
        <v>1439</v>
      </c>
      <c r="E2417" s="75">
        <v>110</v>
      </c>
      <c r="F2417" s="30" t="s">
        <v>70</v>
      </c>
      <c r="G2417" s="30" t="s">
        <v>71</v>
      </c>
      <c r="H2417" s="75">
        <v>2</v>
      </c>
    </row>
    <row r="2418" spans="1:8">
      <c r="A2418" s="43">
        <v>930</v>
      </c>
      <c r="B2418" s="74">
        <v>46254</v>
      </c>
      <c r="C2418" s="30" t="s">
        <v>1440</v>
      </c>
      <c r="D2418" s="30" t="s">
        <v>1441</v>
      </c>
      <c r="E2418" s="75">
        <v>89</v>
      </c>
      <c r="F2418" s="30" t="s">
        <v>70</v>
      </c>
      <c r="G2418" s="30" t="s">
        <v>71</v>
      </c>
      <c r="H2418" s="75">
        <v>2</v>
      </c>
    </row>
    <row r="2419" spans="1:8">
      <c r="A2419" s="43">
        <v>930</v>
      </c>
      <c r="B2419" s="74">
        <v>46254</v>
      </c>
      <c r="C2419" s="30" t="s">
        <v>1444</v>
      </c>
      <c r="D2419" s="30" t="s">
        <v>1445</v>
      </c>
      <c r="E2419" s="75">
        <v>51</v>
      </c>
      <c r="F2419" s="30" t="s">
        <v>70</v>
      </c>
      <c r="G2419" s="30" t="s">
        <v>71</v>
      </c>
      <c r="H2419" s="75">
        <v>2</v>
      </c>
    </row>
    <row r="2420" spans="1:8">
      <c r="A2420" s="43">
        <v>930</v>
      </c>
      <c r="B2420" s="74">
        <v>46254</v>
      </c>
      <c r="C2420" s="30" t="s">
        <v>1448</v>
      </c>
      <c r="D2420" s="30" t="s">
        <v>1449</v>
      </c>
      <c r="E2420" s="75">
        <v>25</v>
      </c>
      <c r="F2420" s="30" t="s">
        <v>68</v>
      </c>
      <c r="G2420" s="30" t="s">
        <v>69</v>
      </c>
      <c r="H2420" s="75">
        <v>1</v>
      </c>
    </row>
    <row r="2421" spans="1:8">
      <c r="A2421" s="43">
        <v>930</v>
      </c>
      <c r="B2421" s="74">
        <v>46254</v>
      </c>
      <c r="C2421" s="30" t="s">
        <v>1452</v>
      </c>
      <c r="D2421" s="30" t="s">
        <v>1453</v>
      </c>
      <c r="E2421" s="75">
        <v>35</v>
      </c>
      <c r="F2421" s="30" t="s">
        <v>70</v>
      </c>
      <c r="G2421" s="30" t="s">
        <v>71</v>
      </c>
      <c r="H2421" s="75">
        <v>2</v>
      </c>
    </row>
    <row r="2422" spans="1:8">
      <c r="A2422" s="43">
        <v>930</v>
      </c>
      <c r="B2422" s="74">
        <v>46254</v>
      </c>
      <c r="C2422" s="30" t="s">
        <v>1454</v>
      </c>
      <c r="D2422" s="30" t="s">
        <v>1455</v>
      </c>
      <c r="E2422" s="75">
        <v>38</v>
      </c>
      <c r="F2422" s="30" t="s">
        <v>70</v>
      </c>
      <c r="G2422" s="30" t="s">
        <v>71</v>
      </c>
      <c r="H2422" s="75">
        <v>2</v>
      </c>
    </row>
    <row r="2423" spans="1:8">
      <c r="A2423" s="43">
        <v>930</v>
      </c>
      <c r="B2423" s="74">
        <v>46254</v>
      </c>
      <c r="C2423" s="30" t="s">
        <v>1456</v>
      </c>
      <c r="D2423" s="30" t="s">
        <v>1457</v>
      </c>
      <c r="E2423" s="75">
        <v>3</v>
      </c>
      <c r="F2423" s="30" t="s">
        <v>74</v>
      </c>
      <c r="G2423" s="30" t="s">
        <v>75</v>
      </c>
      <c r="H2423" s="75">
        <v>2</v>
      </c>
    </row>
    <row r="2424" spans="1:8">
      <c r="A2424" s="43">
        <v>930</v>
      </c>
      <c r="B2424" s="74">
        <v>46254</v>
      </c>
      <c r="C2424" s="30" t="s">
        <v>1458</v>
      </c>
      <c r="D2424" s="30" t="s">
        <v>1459</v>
      </c>
      <c r="E2424" s="75">
        <v>200</v>
      </c>
      <c r="F2424" s="30" t="s">
        <v>80</v>
      </c>
      <c r="G2424" s="30" t="s">
        <v>81</v>
      </c>
      <c r="H2424" s="75">
        <v>1</v>
      </c>
    </row>
    <row r="2425" spans="1:8">
      <c r="A2425" s="43">
        <v>930</v>
      </c>
      <c r="B2425" s="74">
        <v>46254</v>
      </c>
      <c r="C2425" s="30" t="s">
        <v>4992</v>
      </c>
      <c r="D2425" s="30" t="s">
        <v>4993</v>
      </c>
      <c r="E2425" s="75">
        <v>64</v>
      </c>
      <c r="F2425" s="30" t="s">
        <v>80</v>
      </c>
      <c r="G2425" s="30" t="s">
        <v>81</v>
      </c>
      <c r="H2425" s="75">
        <v>1</v>
      </c>
    </row>
    <row r="2426" spans="1:8">
      <c r="A2426" s="43">
        <v>930</v>
      </c>
      <c r="B2426" s="74">
        <v>46254</v>
      </c>
      <c r="C2426" s="30" t="s">
        <v>1464</v>
      </c>
      <c r="D2426" s="30" t="s">
        <v>1465</v>
      </c>
      <c r="E2426" s="75">
        <v>48</v>
      </c>
      <c r="F2426" s="30" t="s">
        <v>70</v>
      </c>
      <c r="G2426" s="30" t="s">
        <v>71</v>
      </c>
      <c r="H2426" s="75">
        <v>2</v>
      </c>
    </row>
    <row r="2427" spans="1:8">
      <c r="A2427" s="43">
        <v>930</v>
      </c>
      <c r="B2427" s="74">
        <v>46254</v>
      </c>
      <c r="C2427" s="30" t="s">
        <v>1466</v>
      </c>
      <c r="D2427" s="30" t="s">
        <v>1467</v>
      </c>
      <c r="E2427" s="75">
        <v>35</v>
      </c>
      <c r="F2427" s="30" t="s">
        <v>53</v>
      </c>
      <c r="G2427" s="30" t="s">
        <v>54</v>
      </c>
      <c r="H2427" s="75">
        <v>1</v>
      </c>
    </row>
    <row r="2428" spans="1:8">
      <c r="A2428" s="43">
        <v>930</v>
      </c>
      <c r="B2428" s="74">
        <v>46254</v>
      </c>
      <c r="C2428" s="30" t="s">
        <v>1470</v>
      </c>
      <c r="D2428" s="30" t="s">
        <v>1471</v>
      </c>
      <c r="E2428" s="75">
        <v>70</v>
      </c>
      <c r="F2428" s="30" t="s">
        <v>70</v>
      </c>
      <c r="G2428" s="30" t="s">
        <v>71</v>
      </c>
      <c r="H2428" s="75">
        <v>2</v>
      </c>
    </row>
    <row r="2429" spans="1:8">
      <c r="A2429" s="43">
        <v>930</v>
      </c>
      <c r="B2429" s="74">
        <v>46254</v>
      </c>
      <c r="C2429" s="30" t="s">
        <v>1472</v>
      </c>
      <c r="D2429" s="30" t="s">
        <v>1473</v>
      </c>
      <c r="E2429" s="75">
        <v>42</v>
      </c>
      <c r="F2429" s="30" t="s">
        <v>53</v>
      </c>
      <c r="G2429" s="30" t="s">
        <v>54</v>
      </c>
      <c r="H2429" s="75">
        <v>1</v>
      </c>
    </row>
    <row r="2430" spans="1:8">
      <c r="A2430" s="43">
        <v>930</v>
      </c>
      <c r="B2430" s="74">
        <v>46254</v>
      </c>
      <c r="C2430" s="30" t="s">
        <v>1474</v>
      </c>
      <c r="D2430" s="30" t="s">
        <v>1475</v>
      </c>
      <c r="E2430" s="75">
        <v>28</v>
      </c>
      <c r="F2430" s="30" t="s">
        <v>53</v>
      </c>
      <c r="G2430" s="30" t="s">
        <v>54</v>
      </c>
      <c r="H2430" s="75">
        <v>1</v>
      </c>
    </row>
    <row r="2431" spans="1:8">
      <c r="A2431" s="43">
        <v>930</v>
      </c>
      <c r="B2431" s="74">
        <v>46254</v>
      </c>
      <c r="C2431" s="30" t="s">
        <v>1476</v>
      </c>
      <c r="D2431" s="30" t="s">
        <v>1477</v>
      </c>
      <c r="E2431" s="75">
        <v>314</v>
      </c>
      <c r="F2431" s="30" t="s">
        <v>80</v>
      </c>
      <c r="G2431" s="30" t="s">
        <v>81</v>
      </c>
      <c r="H2431" s="75">
        <v>1</v>
      </c>
    </row>
    <row r="2432" spans="1:8">
      <c r="A2432" s="43">
        <v>930</v>
      </c>
      <c r="B2432" s="74">
        <v>46254</v>
      </c>
      <c r="C2432" s="30" t="s">
        <v>1478</v>
      </c>
      <c r="D2432" s="30" t="s">
        <v>1479</v>
      </c>
      <c r="E2432" s="75">
        <v>77</v>
      </c>
      <c r="F2432" s="30" t="s">
        <v>53</v>
      </c>
      <c r="G2432" s="30" t="s">
        <v>54</v>
      </c>
      <c r="H2432" s="75">
        <v>1</v>
      </c>
    </row>
    <row r="2433" spans="1:8">
      <c r="A2433" s="43">
        <v>930</v>
      </c>
      <c r="B2433" s="74">
        <v>46254</v>
      </c>
      <c r="C2433" s="30" t="s">
        <v>1480</v>
      </c>
      <c r="D2433" s="30" t="s">
        <v>1481</v>
      </c>
      <c r="E2433" s="75">
        <v>78</v>
      </c>
      <c r="F2433" s="30" t="s">
        <v>76</v>
      </c>
      <c r="G2433" s="30" t="s">
        <v>77</v>
      </c>
      <c r="H2433" s="75">
        <v>1</v>
      </c>
    </row>
    <row r="2434" spans="1:8">
      <c r="A2434" s="43">
        <v>930</v>
      </c>
      <c r="B2434" s="74">
        <v>46254</v>
      </c>
      <c r="C2434" s="30" t="s">
        <v>1482</v>
      </c>
      <c r="D2434" s="30" t="s">
        <v>1483</v>
      </c>
      <c r="E2434" s="75">
        <v>27</v>
      </c>
      <c r="F2434" s="30" t="s">
        <v>70</v>
      </c>
      <c r="G2434" s="30" t="s">
        <v>71</v>
      </c>
      <c r="H2434" s="75">
        <v>2</v>
      </c>
    </row>
    <row r="2435" spans="1:8">
      <c r="A2435" s="43">
        <v>930</v>
      </c>
      <c r="B2435" s="74">
        <v>46254</v>
      </c>
      <c r="C2435" s="30" t="s">
        <v>1762</v>
      </c>
      <c r="D2435" s="30" t="s">
        <v>1763</v>
      </c>
      <c r="E2435" s="75">
        <v>27</v>
      </c>
      <c r="F2435" s="30" t="s">
        <v>53</v>
      </c>
      <c r="G2435" s="30" t="s">
        <v>54</v>
      </c>
      <c r="H2435" s="75">
        <v>1</v>
      </c>
    </row>
    <row r="2436" spans="1:8">
      <c r="A2436" s="43">
        <v>930</v>
      </c>
      <c r="B2436" s="74">
        <v>46254</v>
      </c>
      <c r="C2436" s="30" t="s">
        <v>1768</v>
      </c>
      <c r="D2436" s="30" t="s">
        <v>1769</v>
      </c>
      <c r="E2436" s="75">
        <v>49</v>
      </c>
      <c r="F2436" s="30" t="s">
        <v>53</v>
      </c>
      <c r="G2436" s="30" t="s">
        <v>54</v>
      </c>
      <c r="H2436" s="75">
        <v>1</v>
      </c>
    </row>
    <row r="2437" spans="1:8">
      <c r="A2437" s="43">
        <v>930</v>
      </c>
      <c r="B2437" s="74">
        <v>46254</v>
      </c>
      <c r="C2437" s="30" t="s">
        <v>1490</v>
      </c>
      <c r="D2437" s="30" t="s">
        <v>1491</v>
      </c>
      <c r="E2437" s="75">
        <v>122</v>
      </c>
      <c r="F2437" s="30" t="s">
        <v>78</v>
      </c>
      <c r="G2437" s="30" t="s">
        <v>79</v>
      </c>
      <c r="H2437" s="75">
        <v>2</v>
      </c>
    </row>
    <row r="2438" spans="1:8">
      <c r="A2438" s="43">
        <v>930</v>
      </c>
      <c r="B2438" s="74">
        <v>46254</v>
      </c>
      <c r="C2438" s="30" t="s">
        <v>1494</v>
      </c>
      <c r="D2438" s="30" t="s">
        <v>1495</v>
      </c>
      <c r="E2438" s="75">
        <v>127</v>
      </c>
      <c r="F2438" s="30" t="s">
        <v>80</v>
      </c>
      <c r="G2438" s="30" t="s">
        <v>81</v>
      </c>
      <c r="H2438" s="75">
        <v>1</v>
      </c>
    </row>
    <row r="2439" spans="1:8">
      <c r="A2439" s="43">
        <v>930</v>
      </c>
      <c r="B2439" s="74">
        <v>46254</v>
      </c>
      <c r="C2439" s="30" t="s">
        <v>1496</v>
      </c>
      <c r="D2439" s="30" t="s">
        <v>1497</v>
      </c>
      <c r="E2439" s="75">
        <v>30</v>
      </c>
      <c r="F2439" s="30" t="s">
        <v>53</v>
      </c>
      <c r="G2439" s="30" t="s">
        <v>54</v>
      </c>
      <c r="H2439" s="75">
        <v>1</v>
      </c>
    </row>
    <row r="2440" spans="1:8">
      <c r="A2440" s="43">
        <v>930</v>
      </c>
      <c r="B2440" s="74">
        <v>46254</v>
      </c>
      <c r="C2440" s="30" t="s">
        <v>1498</v>
      </c>
      <c r="D2440" s="30" t="s">
        <v>1499</v>
      </c>
      <c r="E2440" s="75">
        <v>43</v>
      </c>
      <c r="F2440" s="30" t="s">
        <v>53</v>
      </c>
      <c r="G2440" s="30" t="s">
        <v>54</v>
      </c>
      <c r="H2440" s="75">
        <v>1</v>
      </c>
    </row>
    <row r="2441" spans="1:8">
      <c r="A2441" s="43">
        <v>930</v>
      </c>
      <c r="B2441" s="74">
        <v>46254</v>
      </c>
      <c r="C2441" s="30" t="s">
        <v>1508</v>
      </c>
      <c r="D2441" s="30" t="s">
        <v>1509</v>
      </c>
      <c r="E2441" s="75">
        <v>26</v>
      </c>
      <c r="F2441" s="30" t="s">
        <v>68</v>
      </c>
      <c r="G2441" s="30" t="s">
        <v>69</v>
      </c>
      <c r="H2441" s="75">
        <v>1</v>
      </c>
    </row>
    <row r="2442" spans="1:8">
      <c r="A2442" s="43">
        <v>930</v>
      </c>
      <c r="B2442" s="74">
        <v>46254</v>
      </c>
      <c r="C2442" s="30" t="s">
        <v>1510</v>
      </c>
      <c r="D2442" s="30" t="s">
        <v>1511</v>
      </c>
      <c r="E2442" s="75">
        <v>39</v>
      </c>
      <c r="F2442" s="30" t="s">
        <v>70</v>
      </c>
      <c r="G2442" s="30" t="s">
        <v>71</v>
      </c>
      <c r="H2442" s="75">
        <v>2</v>
      </c>
    </row>
    <row r="2443" spans="1:8">
      <c r="A2443" s="43">
        <v>930</v>
      </c>
      <c r="B2443" s="74">
        <v>46254</v>
      </c>
      <c r="C2443" s="30" t="s">
        <v>1514</v>
      </c>
      <c r="D2443" s="30" t="s">
        <v>1515</v>
      </c>
      <c r="E2443" s="75">
        <v>21</v>
      </c>
      <c r="F2443" s="30" t="s">
        <v>68</v>
      </c>
      <c r="G2443" s="30" t="s">
        <v>69</v>
      </c>
      <c r="H2443" s="75">
        <v>1</v>
      </c>
    </row>
    <row r="2444" spans="1:8">
      <c r="A2444" s="43">
        <v>930</v>
      </c>
      <c r="B2444" s="74">
        <v>46254</v>
      </c>
      <c r="C2444" s="30" t="s">
        <v>1518</v>
      </c>
      <c r="D2444" s="30" t="s">
        <v>1519</v>
      </c>
      <c r="E2444" s="75">
        <v>1</v>
      </c>
      <c r="F2444" s="30" t="s">
        <v>76</v>
      </c>
      <c r="G2444" s="30" t="s">
        <v>77</v>
      </c>
      <c r="H2444" s="75">
        <v>1</v>
      </c>
    </row>
    <row r="2445" spans="1:8">
      <c r="A2445" s="43">
        <v>930</v>
      </c>
      <c r="B2445" s="74">
        <v>46254</v>
      </c>
      <c r="C2445" s="30" t="s">
        <v>1522</v>
      </c>
      <c r="D2445" s="30" t="s">
        <v>1523</v>
      </c>
      <c r="E2445" s="75">
        <v>13</v>
      </c>
      <c r="F2445" s="30" t="s">
        <v>53</v>
      </c>
      <c r="G2445" s="30" t="s">
        <v>54</v>
      </c>
      <c r="H2445" s="75">
        <v>1</v>
      </c>
    </row>
    <row r="2446" spans="1:8">
      <c r="A2446" s="43">
        <v>930</v>
      </c>
      <c r="B2446" s="74">
        <v>46254</v>
      </c>
      <c r="C2446" s="30" t="s">
        <v>1524</v>
      </c>
      <c r="D2446" s="30" t="s">
        <v>1525</v>
      </c>
      <c r="E2446" s="75">
        <v>21</v>
      </c>
      <c r="F2446" s="30" t="s">
        <v>70</v>
      </c>
      <c r="G2446" s="30" t="s">
        <v>71</v>
      </c>
      <c r="H2446" s="75">
        <v>2</v>
      </c>
    </row>
    <row r="2447" spans="1:8">
      <c r="A2447" s="43">
        <v>930</v>
      </c>
      <c r="B2447" s="74">
        <v>46254</v>
      </c>
      <c r="C2447" s="30" t="s">
        <v>1526</v>
      </c>
      <c r="D2447" s="30" t="s">
        <v>1527</v>
      </c>
      <c r="E2447" s="75">
        <v>77</v>
      </c>
      <c r="F2447" s="30" t="s">
        <v>53</v>
      </c>
      <c r="G2447" s="30" t="s">
        <v>54</v>
      </c>
      <c r="H2447" s="75">
        <v>1</v>
      </c>
    </row>
    <row r="2448" spans="1:8">
      <c r="A2448" s="43">
        <v>930</v>
      </c>
      <c r="B2448" s="74">
        <v>46254</v>
      </c>
      <c r="C2448" s="30" t="s">
        <v>1528</v>
      </c>
      <c r="D2448" s="30" t="s">
        <v>1529</v>
      </c>
      <c r="E2448" s="75">
        <v>62</v>
      </c>
      <c r="F2448" s="30" t="s">
        <v>53</v>
      </c>
      <c r="G2448" s="30" t="s">
        <v>54</v>
      </c>
      <c r="H2448" s="75">
        <v>1</v>
      </c>
    </row>
    <row r="2449" spans="1:8">
      <c r="A2449" s="43">
        <v>930</v>
      </c>
      <c r="B2449" s="74">
        <v>46254</v>
      </c>
      <c r="C2449" s="30" t="s">
        <v>1532</v>
      </c>
      <c r="D2449" s="30" t="s">
        <v>1533</v>
      </c>
      <c r="E2449" s="75">
        <v>104</v>
      </c>
      <c r="F2449" s="30" t="s">
        <v>53</v>
      </c>
      <c r="G2449" s="30" t="s">
        <v>54</v>
      </c>
      <c r="H2449" s="75">
        <v>1</v>
      </c>
    </row>
    <row r="2450" spans="1:8">
      <c r="A2450" s="43">
        <v>930</v>
      </c>
      <c r="B2450" s="74">
        <v>46254</v>
      </c>
      <c r="C2450" s="30" t="s">
        <v>1770</v>
      </c>
      <c r="D2450" s="30" t="s">
        <v>1771</v>
      </c>
      <c r="E2450" s="75">
        <v>52</v>
      </c>
      <c r="F2450" s="30" t="s">
        <v>53</v>
      </c>
      <c r="G2450" s="30" t="s">
        <v>54</v>
      </c>
      <c r="H2450" s="75">
        <v>1</v>
      </c>
    </row>
    <row r="2451" spans="1:8">
      <c r="A2451" s="43">
        <v>930</v>
      </c>
      <c r="B2451" s="74">
        <v>46254</v>
      </c>
      <c r="C2451" s="30" t="s">
        <v>1540</v>
      </c>
      <c r="D2451" s="30" t="s">
        <v>1541</v>
      </c>
      <c r="E2451" s="75">
        <v>205</v>
      </c>
      <c r="F2451" s="30" t="s">
        <v>76</v>
      </c>
      <c r="G2451" s="30" t="s">
        <v>77</v>
      </c>
      <c r="H2451" s="75">
        <v>1</v>
      </c>
    </row>
    <row r="2452" spans="1:8">
      <c r="A2452" s="43">
        <v>930</v>
      </c>
      <c r="B2452" s="74">
        <v>46254</v>
      </c>
      <c r="C2452" s="30" t="s">
        <v>1772</v>
      </c>
      <c r="D2452" s="30" t="s">
        <v>1773</v>
      </c>
      <c r="E2452" s="75">
        <v>83</v>
      </c>
      <c r="F2452" s="30" t="s">
        <v>70</v>
      </c>
      <c r="G2452" s="30" t="s">
        <v>71</v>
      </c>
      <c r="H2452" s="75">
        <v>2</v>
      </c>
    </row>
    <row r="2453" spans="1:8">
      <c r="A2453" s="43">
        <v>930</v>
      </c>
      <c r="B2453" s="74">
        <v>46254</v>
      </c>
      <c r="C2453" s="30" t="s">
        <v>1546</v>
      </c>
      <c r="D2453" s="30" t="s">
        <v>1547</v>
      </c>
      <c r="E2453" s="75">
        <v>27</v>
      </c>
      <c r="F2453" s="30" t="s">
        <v>53</v>
      </c>
      <c r="G2453" s="30" t="s">
        <v>54</v>
      </c>
      <c r="H2453" s="75">
        <v>1</v>
      </c>
    </row>
    <row r="2454" spans="1:8">
      <c r="A2454" s="43">
        <v>930</v>
      </c>
      <c r="B2454" s="74">
        <v>46254</v>
      </c>
      <c r="C2454" s="30" t="s">
        <v>1548</v>
      </c>
      <c r="D2454" s="30" t="s">
        <v>1549</v>
      </c>
      <c r="E2454" s="75">
        <v>29</v>
      </c>
      <c r="F2454" s="30" t="s">
        <v>70</v>
      </c>
      <c r="G2454" s="30" t="s">
        <v>71</v>
      </c>
      <c r="H2454" s="75">
        <v>2</v>
      </c>
    </row>
    <row r="2455" spans="1:8">
      <c r="A2455" s="43">
        <v>930</v>
      </c>
      <c r="B2455" s="74">
        <v>46254</v>
      </c>
      <c r="C2455" s="30" t="s">
        <v>1552</v>
      </c>
      <c r="D2455" s="30" t="s">
        <v>1553</v>
      </c>
      <c r="E2455" s="75">
        <v>13</v>
      </c>
      <c r="F2455" s="30" t="s">
        <v>68</v>
      </c>
      <c r="G2455" s="30" t="s">
        <v>69</v>
      </c>
      <c r="H2455" s="75">
        <v>1</v>
      </c>
    </row>
    <row r="2456" spans="1:8">
      <c r="A2456" s="43">
        <v>930</v>
      </c>
      <c r="B2456" s="74">
        <v>46254</v>
      </c>
      <c r="C2456" s="30" t="s">
        <v>1554</v>
      </c>
      <c r="D2456" s="30" t="s">
        <v>1555</v>
      </c>
      <c r="E2456" s="75">
        <v>118</v>
      </c>
      <c r="F2456" s="30" t="s">
        <v>80</v>
      </c>
      <c r="G2456" s="30" t="s">
        <v>81</v>
      </c>
      <c r="H2456" s="75">
        <v>1</v>
      </c>
    </row>
    <row r="2457" spans="1:8">
      <c r="A2457" s="43">
        <v>930</v>
      </c>
      <c r="B2457" s="74">
        <v>46254</v>
      </c>
      <c r="C2457" s="30" t="s">
        <v>1570</v>
      </c>
      <c r="D2457" s="30" t="s">
        <v>1571</v>
      </c>
      <c r="E2457" s="75">
        <v>1</v>
      </c>
      <c r="F2457" s="30" t="s">
        <v>68</v>
      </c>
      <c r="G2457" s="30" t="s">
        <v>69</v>
      </c>
      <c r="H2457" s="75">
        <v>1</v>
      </c>
    </row>
    <row r="2458" spans="1:8">
      <c r="A2458" s="43">
        <v>930</v>
      </c>
      <c r="B2458" s="74">
        <v>46254</v>
      </c>
      <c r="C2458" s="30" t="s">
        <v>1574</v>
      </c>
      <c r="D2458" s="30" t="s">
        <v>1575</v>
      </c>
      <c r="E2458" s="75">
        <v>10</v>
      </c>
      <c r="F2458" s="30" t="s">
        <v>68</v>
      </c>
      <c r="G2458" s="30" t="s">
        <v>69</v>
      </c>
      <c r="H2458" s="75">
        <v>1</v>
      </c>
    </row>
    <row r="2459" spans="1:8">
      <c r="A2459" s="43">
        <v>930</v>
      </c>
      <c r="B2459" s="74">
        <v>46254</v>
      </c>
      <c r="C2459" s="30" t="s">
        <v>1576</v>
      </c>
      <c r="D2459" s="30" t="s">
        <v>1577</v>
      </c>
      <c r="E2459" s="75">
        <v>11</v>
      </c>
      <c r="F2459" s="30" t="s">
        <v>53</v>
      </c>
      <c r="G2459" s="30" t="s">
        <v>54</v>
      </c>
      <c r="H2459" s="75">
        <v>1</v>
      </c>
    </row>
    <row r="2460" spans="1:8">
      <c r="A2460" s="43">
        <v>930</v>
      </c>
      <c r="B2460" s="74">
        <v>46254</v>
      </c>
      <c r="C2460" s="30" t="s">
        <v>1578</v>
      </c>
      <c r="D2460" s="30" t="s">
        <v>1579</v>
      </c>
      <c r="E2460" s="75">
        <v>6</v>
      </c>
      <c r="F2460" s="30" t="s">
        <v>76</v>
      </c>
      <c r="G2460" s="30" t="s">
        <v>77</v>
      </c>
      <c r="H2460" s="75">
        <v>1</v>
      </c>
    </row>
    <row r="2461" spans="1:8">
      <c r="A2461" s="43">
        <v>930</v>
      </c>
      <c r="B2461" s="74">
        <v>46254</v>
      </c>
      <c r="C2461" s="30" t="s">
        <v>1580</v>
      </c>
      <c r="D2461" s="30" t="s">
        <v>1581</v>
      </c>
      <c r="E2461" s="75">
        <v>127</v>
      </c>
      <c r="F2461" s="30" t="s">
        <v>76</v>
      </c>
      <c r="G2461" s="30" t="s">
        <v>77</v>
      </c>
      <c r="H2461" s="75">
        <v>1</v>
      </c>
    </row>
    <row r="2462" spans="1:8">
      <c r="A2462" s="43">
        <v>930</v>
      </c>
      <c r="B2462" s="74">
        <v>46254</v>
      </c>
      <c r="C2462" s="30" t="s">
        <v>1582</v>
      </c>
      <c r="D2462" s="30" t="s">
        <v>1583</v>
      </c>
      <c r="E2462" s="75">
        <v>94</v>
      </c>
      <c r="F2462" s="30" t="s">
        <v>53</v>
      </c>
      <c r="G2462" s="30" t="s">
        <v>54</v>
      </c>
      <c r="H2462" s="75">
        <v>1</v>
      </c>
    </row>
    <row r="2463" spans="1:8">
      <c r="A2463" s="43">
        <v>930</v>
      </c>
      <c r="B2463" s="74">
        <v>46254</v>
      </c>
      <c r="C2463" s="30" t="s">
        <v>1584</v>
      </c>
      <c r="D2463" s="30" t="s">
        <v>1585</v>
      </c>
      <c r="E2463" s="75">
        <v>193</v>
      </c>
      <c r="F2463" s="30" t="s">
        <v>53</v>
      </c>
      <c r="G2463" s="30" t="s">
        <v>54</v>
      </c>
      <c r="H2463" s="75">
        <v>1</v>
      </c>
    </row>
    <row r="2464" spans="1:8">
      <c r="A2464" s="43">
        <v>930</v>
      </c>
      <c r="B2464" s="74">
        <v>46254</v>
      </c>
      <c r="C2464" s="30" t="s">
        <v>1588</v>
      </c>
      <c r="D2464" s="30" t="s">
        <v>1589</v>
      </c>
      <c r="E2464" s="75">
        <v>118</v>
      </c>
      <c r="F2464" s="30" t="s">
        <v>53</v>
      </c>
      <c r="G2464" s="30" t="s">
        <v>54</v>
      </c>
      <c r="H2464" s="75">
        <v>1</v>
      </c>
    </row>
    <row r="2465" spans="1:8">
      <c r="A2465" s="43">
        <v>930</v>
      </c>
      <c r="B2465" s="74">
        <v>46254</v>
      </c>
      <c r="C2465" s="30" t="s">
        <v>1596</v>
      </c>
      <c r="D2465" s="30" t="s">
        <v>1597</v>
      </c>
      <c r="E2465" s="75">
        <v>17</v>
      </c>
      <c r="F2465" s="30" t="s">
        <v>68</v>
      </c>
      <c r="G2465" s="30" t="s">
        <v>69</v>
      </c>
      <c r="H2465" s="75">
        <v>1</v>
      </c>
    </row>
    <row r="2466" spans="1:8">
      <c r="A2466" s="43">
        <v>930</v>
      </c>
      <c r="B2466" s="74">
        <v>46254</v>
      </c>
      <c r="C2466" s="30" t="s">
        <v>1778</v>
      </c>
      <c r="D2466" s="30" t="s">
        <v>1779</v>
      </c>
      <c r="E2466" s="75">
        <v>17</v>
      </c>
      <c r="F2466" s="30" t="s">
        <v>53</v>
      </c>
      <c r="G2466" s="30" t="s">
        <v>54</v>
      </c>
      <c r="H2466" s="75">
        <v>1</v>
      </c>
    </row>
    <row r="2467" spans="1:8">
      <c r="A2467" s="43">
        <v>930</v>
      </c>
      <c r="B2467" s="74">
        <v>46254</v>
      </c>
      <c r="C2467" s="30" t="s">
        <v>1602</v>
      </c>
      <c r="D2467" s="30" t="s">
        <v>1603</v>
      </c>
      <c r="E2467" s="75">
        <v>52</v>
      </c>
      <c r="F2467" s="30" t="s">
        <v>53</v>
      </c>
      <c r="G2467" s="30" t="s">
        <v>54</v>
      </c>
      <c r="H2467" s="75">
        <v>1</v>
      </c>
    </row>
    <row r="2468" spans="1:8">
      <c r="A2468" s="43">
        <v>930</v>
      </c>
      <c r="B2468" s="74">
        <v>46254</v>
      </c>
      <c r="C2468" s="30" t="s">
        <v>1606</v>
      </c>
      <c r="D2468" s="30" t="s">
        <v>1607</v>
      </c>
      <c r="E2468" s="75">
        <v>51</v>
      </c>
      <c r="F2468" s="30" t="s">
        <v>53</v>
      </c>
      <c r="G2468" s="30" t="s">
        <v>54</v>
      </c>
      <c r="H2468" s="75">
        <v>1</v>
      </c>
    </row>
    <row r="2469" spans="1:8">
      <c r="A2469" s="43">
        <v>930</v>
      </c>
      <c r="B2469" s="74">
        <v>46254</v>
      </c>
      <c r="C2469" s="30" t="s">
        <v>1608</v>
      </c>
      <c r="D2469" s="30" t="s">
        <v>1609</v>
      </c>
      <c r="E2469" s="75">
        <v>92</v>
      </c>
      <c r="F2469" s="30" t="s">
        <v>53</v>
      </c>
      <c r="G2469" s="30" t="s">
        <v>54</v>
      </c>
      <c r="H2469" s="75">
        <v>1</v>
      </c>
    </row>
    <row r="2470" spans="1:8">
      <c r="A2470" s="43">
        <v>930</v>
      </c>
      <c r="B2470" s="74">
        <v>46254</v>
      </c>
      <c r="C2470" s="30" t="s">
        <v>1610</v>
      </c>
      <c r="D2470" s="30" t="s">
        <v>1611</v>
      </c>
      <c r="E2470" s="75">
        <v>108</v>
      </c>
      <c r="F2470" s="30" t="s">
        <v>53</v>
      </c>
      <c r="G2470" s="30" t="s">
        <v>54</v>
      </c>
      <c r="H2470" s="75">
        <v>1</v>
      </c>
    </row>
    <row r="2471" spans="1:8">
      <c r="A2471" s="43">
        <v>930</v>
      </c>
      <c r="B2471" s="74">
        <v>46254</v>
      </c>
      <c r="C2471" s="30" t="s">
        <v>1616</v>
      </c>
      <c r="D2471" s="30" t="s">
        <v>1617</v>
      </c>
      <c r="E2471" s="75">
        <v>129</v>
      </c>
      <c r="F2471" s="30" t="s">
        <v>53</v>
      </c>
      <c r="G2471" s="30" t="s">
        <v>54</v>
      </c>
      <c r="H2471" s="75">
        <v>1</v>
      </c>
    </row>
    <row r="2472" spans="1:8">
      <c r="A2472" s="43">
        <v>930</v>
      </c>
      <c r="B2472" s="74">
        <v>46254</v>
      </c>
      <c r="C2472" s="30" t="s">
        <v>1618</v>
      </c>
      <c r="D2472" s="30" t="s">
        <v>1619</v>
      </c>
      <c r="E2472" s="75">
        <v>11</v>
      </c>
      <c r="F2472" s="30" t="s">
        <v>76</v>
      </c>
      <c r="G2472" s="30" t="s">
        <v>77</v>
      </c>
      <c r="H2472" s="75">
        <v>1</v>
      </c>
    </row>
    <row r="2473" spans="1:8">
      <c r="A2473" s="43">
        <v>930</v>
      </c>
      <c r="B2473" s="74">
        <v>46254</v>
      </c>
      <c r="C2473" s="30" t="s">
        <v>1782</v>
      </c>
      <c r="D2473" s="30" t="s">
        <v>1783</v>
      </c>
      <c r="E2473" s="75">
        <v>6</v>
      </c>
      <c r="F2473" s="30" t="s">
        <v>53</v>
      </c>
      <c r="G2473" s="30" t="s">
        <v>54</v>
      </c>
      <c r="H2473" s="75">
        <v>1</v>
      </c>
    </row>
    <row r="2474" spans="1:8">
      <c r="A2474" s="43">
        <v>930</v>
      </c>
      <c r="B2474" s="74">
        <v>46254</v>
      </c>
      <c r="C2474" s="30" t="s">
        <v>1624</v>
      </c>
      <c r="D2474" s="30" t="s">
        <v>1625</v>
      </c>
      <c r="E2474" s="75">
        <v>51</v>
      </c>
      <c r="F2474" s="30" t="s">
        <v>53</v>
      </c>
      <c r="G2474" s="30" t="s">
        <v>54</v>
      </c>
      <c r="H2474" s="75">
        <v>1</v>
      </c>
    </row>
    <row r="2475" spans="1:8">
      <c r="A2475" s="43">
        <v>930</v>
      </c>
      <c r="B2475" s="74">
        <v>46254</v>
      </c>
      <c r="C2475" s="30" t="s">
        <v>1626</v>
      </c>
      <c r="D2475" s="30" t="s">
        <v>1627</v>
      </c>
      <c r="E2475" s="75">
        <v>152</v>
      </c>
      <c r="F2475" s="30" t="s">
        <v>53</v>
      </c>
      <c r="G2475" s="30" t="s">
        <v>54</v>
      </c>
      <c r="H2475" s="75">
        <v>1</v>
      </c>
    </row>
    <row r="2476" spans="1:8">
      <c r="A2476" s="43">
        <v>930</v>
      </c>
      <c r="B2476" s="74">
        <v>46254</v>
      </c>
      <c r="C2476" s="30" t="s">
        <v>1630</v>
      </c>
      <c r="D2476" s="30" t="s">
        <v>1631</v>
      </c>
      <c r="E2476" s="75">
        <v>69</v>
      </c>
      <c r="F2476" s="30" t="s">
        <v>70</v>
      </c>
      <c r="G2476" s="30" t="s">
        <v>71</v>
      </c>
      <c r="H2476" s="75">
        <v>2</v>
      </c>
    </row>
    <row r="2477" spans="1:8">
      <c r="A2477" s="43">
        <v>930</v>
      </c>
      <c r="B2477" s="74">
        <v>46254</v>
      </c>
      <c r="C2477" s="30" t="s">
        <v>1632</v>
      </c>
      <c r="D2477" s="30" t="s">
        <v>1633</v>
      </c>
      <c r="E2477" s="75">
        <v>42</v>
      </c>
      <c r="F2477" s="30" t="s">
        <v>53</v>
      </c>
      <c r="G2477" s="30" t="s">
        <v>54</v>
      </c>
      <c r="H2477" s="75">
        <v>1</v>
      </c>
    </row>
    <row r="2478" spans="1:8">
      <c r="A2478" s="43">
        <v>930</v>
      </c>
      <c r="B2478" s="74">
        <v>46254</v>
      </c>
      <c r="C2478" s="30" t="s">
        <v>1638</v>
      </c>
      <c r="D2478" s="30" t="s">
        <v>1639</v>
      </c>
      <c r="E2478" s="75">
        <v>14</v>
      </c>
      <c r="F2478" s="30" t="s">
        <v>53</v>
      </c>
      <c r="G2478" s="30" t="s">
        <v>54</v>
      </c>
      <c r="H2478" s="75">
        <v>1</v>
      </c>
    </row>
    <row r="2479" spans="1:8">
      <c r="A2479" s="43">
        <v>930</v>
      </c>
      <c r="B2479" s="74">
        <v>46254</v>
      </c>
      <c r="C2479" s="30" t="s">
        <v>1642</v>
      </c>
      <c r="D2479" s="30" t="s">
        <v>1643</v>
      </c>
      <c r="E2479" s="75">
        <v>111</v>
      </c>
      <c r="F2479" s="30" t="s">
        <v>53</v>
      </c>
      <c r="G2479" s="30" t="s">
        <v>54</v>
      </c>
      <c r="H2479" s="75">
        <v>1</v>
      </c>
    </row>
    <row r="2480" spans="1:8">
      <c r="A2480" s="43">
        <v>930</v>
      </c>
      <c r="B2480" s="74">
        <v>46254</v>
      </c>
      <c r="C2480" s="30" t="s">
        <v>1644</v>
      </c>
      <c r="D2480" s="30" t="s">
        <v>1645</v>
      </c>
      <c r="E2480" s="75">
        <v>13</v>
      </c>
      <c r="F2480" s="30" t="s">
        <v>68</v>
      </c>
      <c r="G2480" s="30" t="s">
        <v>69</v>
      </c>
      <c r="H2480" s="75">
        <v>1</v>
      </c>
    </row>
    <row r="2481" spans="1:8">
      <c r="A2481" s="43">
        <v>930</v>
      </c>
      <c r="B2481" s="74">
        <v>46254</v>
      </c>
      <c r="C2481" s="30" t="s">
        <v>1646</v>
      </c>
      <c r="D2481" s="30" t="s">
        <v>1647</v>
      </c>
      <c r="E2481" s="75">
        <v>65</v>
      </c>
      <c r="F2481" s="30" t="s">
        <v>53</v>
      </c>
      <c r="G2481" s="30" t="s">
        <v>54</v>
      </c>
      <c r="H2481" s="75">
        <v>1</v>
      </c>
    </row>
    <row r="2482" spans="1:8">
      <c r="A2482" s="43">
        <v>930</v>
      </c>
      <c r="B2482" s="74">
        <v>46254</v>
      </c>
      <c r="C2482" s="30" t="s">
        <v>1648</v>
      </c>
      <c r="D2482" s="30" t="s">
        <v>1649</v>
      </c>
      <c r="E2482" s="75">
        <v>51</v>
      </c>
      <c r="F2482" s="30" t="s">
        <v>53</v>
      </c>
      <c r="G2482" s="30" t="s">
        <v>54</v>
      </c>
      <c r="H2482" s="75">
        <v>1</v>
      </c>
    </row>
    <row r="2483" spans="1:8">
      <c r="A2483" s="43">
        <v>930</v>
      </c>
      <c r="B2483" s="74">
        <v>46254</v>
      </c>
      <c r="C2483" s="30" t="s">
        <v>1650</v>
      </c>
      <c r="D2483" s="30" t="s">
        <v>1651</v>
      </c>
      <c r="E2483" s="75">
        <v>9</v>
      </c>
      <c r="F2483" s="30" t="s">
        <v>76</v>
      </c>
      <c r="G2483" s="30" t="s">
        <v>77</v>
      </c>
      <c r="H2483" s="75">
        <v>1</v>
      </c>
    </row>
    <row r="2484" spans="1:8">
      <c r="A2484" s="43">
        <v>930</v>
      </c>
      <c r="B2484" s="74">
        <v>46254</v>
      </c>
      <c r="C2484" s="30" t="s">
        <v>1652</v>
      </c>
      <c r="D2484" s="30" t="s">
        <v>1653</v>
      </c>
      <c r="E2484" s="75">
        <v>288</v>
      </c>
      <c r="F2484" s="30" t="s">
        <v>80</v>
      </c>
      <c r="G2484" s="30" t="s">
        <v>81</v>
      </c>
      <c r="H2484" s="75">
        <v>1</v>
      </c>
    </row>
    <row r="2485" spans="1:8">
      <c r="A2485" s="43">
        <v>930</v>
      </c>
      <c r="B2485" s="74">
        <v>46254</v>
      </c>
      <c r="C2485" s="30" t="s">
        <v>1654</v>
      </c>
      <c r="D2485" s="30" t="s">
        <v>1655</v>
      </c>
      <c r="E2485" s="75">
        <v>150</v>
      </c>
      <c r="F2485" s="30" t="s">
        <v>53</v>
      </c>
      <c r="G2485" s="30" t="s">
        <v>54</v>
      </c>
      <c r="H2485" s="75">
        <v>1</v>
      </c>
    </row>
    <row r="2486" spans="1:8">
      <c r="A2486" s="43">
        <v>930</v>
      </c>
      <c r="B2486" s="74">
        <v>46254</v>
      </c>
      <c r="C2486" s="30" t="s">
        <v>1660</v>
      </c>
      <c r="D2486" s="30" t="s">
        <v>1661</v>
      </c>
      <c r="E2486" s="75">
        <v>59</v>
      </c>
      <c r="F2486" s="30" t="s">
        <v>53</v>
      </c>
      <c r="G2486" s="30" t="s">
        <v>54</v>
      </c>
      <c r="H2486" s="75">
        <v>1</v>
      </c>
    </row>
    <row r="2487" spans="1:8">
      <c r="A2487" s="43">
        <v>930</v>
      </c>
      <c r="B2487" s="74">
        <v>46254</v>
      </c>
      <c r="C2487" s="30" t="s">
        <v>1662</v>
      </c>
      <c r="D2487" s="30" t="s">
        <v>1663</v>
      </c>
      <c r="E2487" s="75">
        <v>29</v>
      </c>
      <c r="F2487" s="30" t="s">
        <v>53</v>
      </c>
      <c r="G2487" s="30" t="s">
        <v>54</v>
      </c>
      <c r="H2487" s="75">
        <v>1</v>
      </c>
    </row>
    <row r="2488" spans="1:8">
      <c r="A2488" s="43">
        <v>930</v>
      </c>
      <c r="B2488" s="74">
        <v>46254</v>
      </c>
      <c r="C2488" s="30" t="s">
        <v>1664</v>
      </c>
      <c r="D2488" s="30" t="s">
        <v>1665</v>
      </c>
      <c r="E2488" s="75">
        <v>61</v>
      </c>
      <c r="F2488" s="30" t="s">
        <v>53</v>
      </c>
      <c r="G2488" s="30" t="s">
        <v>54</v>
      </c>
      <c r="H2488" s="75">
        <v>1</v>
      </c>
    </row>
    <row r="2489" spans="1:8">
      <c r="A2489" s="43">
        <v>930</v>
      </c>
      <c r="B2489" s="74">
        <v>46254</v>
      </c>
      <c r="C2489" s="30" t="s">
        <v>1666</v>
      </c>
      <c r="D2489" s="30" t="s">
        <v>1667</v>
      </c>
      <c r="E2489" s="75">
        <v>122</v>
      </c>
      <c r="F2489" s="30" t="s">
        <v>53</v>
      </c>
      <c r="G2489" s="30" t="s">
        <v>54</v>
      </c>
      <c r="H2489" s="75">
        <v>1</v>
      </c>
    </row>
    <row r="2490" spans="1:8">
      <c r="A2490" s="43">
        <v>930</v>
      </c>
      <c r="B2490" s="74">
        <v>46254</v>
      </c>
      <c r="C2490" s="30" t="s">
        <v>1672</v>
      </c>
      <c r="D2490" s="30" t="s">
        <v>1673</v>
      </c>
      <c r="E2490" s="75">
        <v>93</v>
      </c>
      <c r="F2490" s="30" t="s">
        <v>53</v>
      </c>
      <c r="G2490" s="30" t="s">
        <v>54</v>
      </c>
      <c r="H2490" s="75">
        <v>1</v>
      </c>
    </row>
    <row r="2491" spans="1:8">
      <c r="A2491" s="43">
        <v>930</v>
      </c>
      <c r="B2491" s="74">
        <v>46254</v>
      </c>
      <c r="C2491" s="30" t="s">
        <v>1788</v>
      </c>
      <c r="D2491" s="30" t="s">
        <v>1789</v>
      </c>
      <c r="E2491" s="75">
        <v>26</v>
      </c>
      <c r="F2491" s="30" t="s">
        <v>53</v>
      </c>
      <c r="G2491" s="30" t="s">
        <v>54</v>
      </c>
      <c r="H2491" s="75">
        <v>1</v>
      </c>
    </row>
    <row r="2492" spans="1:8">
      <c r="A2492" s="43">
        <v>930</v>
      </c>
      <c r="B2492" s="74">
        <v>46254</v>
      </c>
      <c r="C2492" s="30" t="s">
        <v>1674</v>
      </c>
      <c r="D2492" s="30" t="s">
        <v>1675</v>
      </c>
      <c r="E2492" s="75">
        <v>48</v>
      </c>
      <c r="F2492" s="30" t="s">
        <v>53</v>
      </c>
      <c r="G2492" s="30" t="s">
        <v>54</v>
      </c>
      <c r="H2492" s="75">
        <v>1</v>
      </c>
    </row>
    <row r="2493" spans="1:8">
      <c r="A2493" s="43">
        <v>930</v>
      </c>
      <c r="B2493" s="74">
        <v>46254</v>
      </c>
      <c r="C2493" s="30" t="s">
        <v>1676</v>
      </c>
      <c r="D2493" s="30" t="s">
        <v>1677</v>
      </c>
      <c r="E2493" s="75">
        <v>92</v>
      </c>
      <c r="F2493" s="30" t="s">
        <v>53</v>
      </c>
      <c r="G2493" s="30" t="s">
        <v>54</v>
      </c>
      <c r="H2493" s="75">
        <v>1</v>
      </c>
    </row>
    <row r="2494" spans="1:8">
      <c r="A2494" s="43">
        <v>930</v>
      </c>
      <c r="B2494" s="74">
        <v>46254</v>
      </c>
      <c r="C2494" s="30" t="s">
        <v>1678</v>
      </c>
      <c r="D2494" s="30" t="s">
        <v>1679</v>
      </c>
      <c r="E2494" s="75">
        <v>60</v>
      </c>
      <c r="F2494" s="30" t="s">
        <v>78</v>
      </c>
      <c r="G2494" s="30" t="s">
        <v>79</v>
      </c>
      <c r="H2494" s="75">
        <v>2</v>
      </c>
    </row>
    <row r="2495" spans="1:8">
      <c r="A2495" s="43">
        <v>930</v>
      </c>
      <c r="B2495" s="74">
        <v>46254</v>
      </c>
      <c r="C2495" s="30" t="s">
        <v>1682</v>
      </c>
      <c r="D2495" s="30" t="s">
        <v>1683</v>
      </c>
      <c r="E2495" s="75">
        <v>48</v>
      </c>
      <c r="F2495" s="30" t="s">
        <v>53</v>
      </c>
      <c r="G2495" s="30" t="s">
        <v>54</v>
      </c>
      <c r="H2495" s="75">
        <v>1</v>
      </c>
    </row>
    <row r="2496" spans="1:8">
      <c r="A2496" s="43">
        <v>930</v>
      </c>
      <c r="B2496" s="74">
        <v>46254</v>
      </c>
      <c r="C2496" s="30" t="s">
        <v>1686</v>
      </c>
      <c r="D2496" s="30" t="s">
        <v>1687</v>
      </c>
      <c r="E2496" s="75">
        <v>38</v>
      </c>
      <c r="F2496" s="30" t="s">
        <v>53</v>
      </c>
      <c r="G2496" s="30" t="s">
        <v>54</v>
      </c>
      <c r="H2496" s="75">
        <v>1</v>
      </c>
    </row>
    <row r="2497" spans="1:8">
      <c r="A2497" s="43">
        <v>930</v>
      </c>
      <c r="B2497" s="74">
        <v>46254</v>
      </c>
      <c r="C2497" s="30" t="s">
        <v>4986</v>
      </c>
      <c r="D2497" s="30" t="s">
        <v>4987</v>
      </c>
      <c r="E2497" s="75">
        <v>148</v>
      </c>
      <c r="F2497" s="30" t="s">
        <v>53</v>
      </c>
      <c r="G2497" s="30" t="s">
        <v>54</v>
      </c>
      <c r="H2497" s="75">
        <v>1</v>
      </c>
    </row>
    <row r="2498" spans="1:8">
      <c r="A2498" s="43">
        <v>930</v>
      </c>
      <c r="B2498" s="74">
        <v>46254</v>
      </c>
      <c r="C2498" s="30" t="s">
        <v>1794</v>
      </c>
      <c r="D2498" s="30" t="s">
        <v>1795</v>
      </c>
      <c r="E2498" s="75">
        <v>34</v>
      </c>
      <c r="F2498" s="30" t="s">
        <v>53</v>
      </c>
      <c r="G2498" s="30" t="s">
        <v>54</v>
      </c>
      <c r="H2498" s="75">
        <v>1</v>
      </c>
    </row>
    <row r="2499" spans="1:8">
      <c r="A2499" s="43">
        <v>930</v>
      </c>
      <c r="B2499" s="74">
        <v>46254</v>
      </c>
      <c r="C2499" s="30" t="s">
        <v>1688</v>
      </c>
      <c r="D2499" s="30" t="s">
        <v>1689</v>
      </c>
      <c r="E2499" s="75">
        <v>45</v>
      </c>
      <c r="F2499" s="30" t="s">
        <v>80</v>
      </c>
      <c r="G2499" s="30" t="s">
        <v>81</v>
      </c>
      <c r="H2499" s="75">
        <v>1</v>
      </c>
    </row>
    <row r="2500" spans="1:8">
      <c r="A2500" s="43">
        <v>930</v>
      </c>
      <c r="B2500" s="74">
        <v>46254</v>
      </c>
      <c r="C2500" s="30" t="s">
        <v>1690</v>
      </c>
      <c r="D2500" s="30" t="s">
        <v>1691</v>
      </c>
      <c r="E2500" s="75">
        <v>81</v>
      </c>
      <c r="F2500" s="30" t="s">
        <v>80</v>
      </c>
      <c r="G2500" s="30" t="s">
        <v>81</v>
      </c>
      <c r="H2500" s="75">
        <v>1</v>
      </c>
    </row>
    <row r="2501" spans="1:8">
      <c r="A2501" s="43">
        <v>930</v>
      </c>
      <c r="B2501" s="74">
        <v>46254</v>
      </c>
      <c r="C2501" s="30" t="s">
        <v>1694</v>
      </c>
      <c r="D2501" s="30" t="s">
        <v>1695</v>
      </c>
      <c r="E2501" s="75">
        <v>77</v>
      </c>
      <c r="F2501" s="30" t="s">
        <v>70</v>
      </c>
      <c r="G2501" s="30" t="s">
        <v>71</v>
      </c>
      <c r="H2501" s="75">
        <v>2</v>
      </c>
    </row>
    <row r="2502" spans="1:8">
      <c r="A2502" s="43">
        <v>930</v>
      </c>
      <c r="B2502" s="74">
        <v>46254</v>
      </c>
      <c r="C2502" s="30" t="s">
        <v>1696</v>
      </c>
      <c r="D2502" s="30" t="s">
        <v>1697</v>
      </c>
      <c r="E2502" s="75">
        <v>157</v>
      </c>
      <c r="F2502" s="30" t="s">
        <v>80</v>
      </c>
      <c r="G2502" s="30" t="s">
        <v>81</v>
      </c>
      <c r="H2502" s="75">
        <v>1</v>
      </c>
    </row>
    <row r="2503" spans="1:8">
      <c r="A2503" s="43">
        <v>930</v>
      </c>
      <c r="B2503" s="74">
        <v>46254</v>
      </c>
      <c r="C2503" s="30" t="s">
        <v>1702</v>
      </c>
      <c r="D2503" s="30" t="s">
        <v>1703</v>
      </c>
      <c r="E2503" s="75">
        <v>99</v>
      </c>
      <c r="F2503" s="30" t="s">
        <v>70</v>
      </c>
      <c r="G2503" s="30" t="s">
        <v>71</v>
      </c>
      <c r="H2503" s="75">
        <v>2</v>
      </c>
    </row>
    <row r="2504" spans="1:8">
      <c r="A2504" s="43">
        <v>930</v>
      </c>
      <c r="B2504" s="74">
        <v>46253</v>
      </c>
      <c r="C2504" s="30" t="s">
        <v>3919</v>
      </c>
      <c r="D2504" s="30" t="s">
        <v>3920</v>
      </c>
      <c r="E2504" s="75">
        <v>173</v>
      </c>
      <c r="F2504" s="30" t="s">
        <v>53</v>
      </c>
      <c r="G2504" s="30" t="s">
        <v>54</v>
      </c>
      <c r="H2504" s="75">
        <v>1</v>
      </c>
    </row>
    <row r="2505" spans="1:8">
      <c r="A2505" s="43">
        <v>930</v>
      </c>
      <c r="B2505" s="74">
        <v>46253</v>
      </c>
      <c r="C2505" s="30" t="s">
        <v>3923</v>
      </c>
      <c r="D2505" s="30" t="s">
        <v>3924</v>
      </c>
      <c r="E2505" s="75">
        <v>145</v>
      </c>
      <c r="F2505" s="30" t="s">
        <v>53</v>
      </c>
      <c r="G2505" s="30" t="s">
        <v>54</v>
      </c>
      <c r="H2505" s="75">
        <v>1</v>
      </c>
    </row>
    <row r="2506" spans="1:8">
      <c r="A2506" s="43">
        <v>930</v>
      </c>
      <c r="B2506" s="74">
        <v>46253</v>
      </c>
      <c r="C2506" s="30" t="s">
        <v>4137</v>
      </c>
      <c r="D2506" s="30" t="s">
        <v>4138</v>
      </c>
      <c r="E2506" s="75">
        <v>150</v>
      </c>
      <c r="F2506" s="30" t="s">
        <v>70</v>
      </c>
      <c r="G2506" s="30" t="s">
        <v>71</v>
      </c>
      <c r="H2506" s="75">
        <v>2</v>
      </c>
    </row>
    <row r="2507" spans="1:8">
      <c r="A2507" s="43">
        <v>930</v>
      </c>
      <c r="B2507" s="74">
        <v>46253</v>
      </c>
      <c r="C2507" s="30" t="s">
        <v>4147</v>
      </c>
      <c r="D2507" s="30" t="s">
        <v>4148</v>
      </c>
      <c r="E2507" s="75">
        <v>68</v>
      </c>
      <c r="F2507" s="30" t="s">
        <v>68</v>
      </c>
      <c r="G2507" s="30" t="s">
        <v>69</v>
      </c>
      <c r="H2507" s="75">
        <v>1</v>
      </c>
    </row>
    <row r="2508" spans="1:8">
      <c r="A2508" s="43">
        <v>930</v>
      </c>
      <c r="B2508" s="74">
        <v>46253</v>
      </c>
      <c r="C2508" s="30" t="s">
        <v>4153</v>
      </c>
      <c r="D2508" s="30" t="s">
        <v>4154</v>
      </c>
      <c r="E2508" s="75">
        <v>32</v>
      </c>
      <c r="F2508" s="30" t="s">
        <v>68</v>
      </c>
      <c r="G2508" s="30" t="s">
        <v>69</v>
      </c>
      <c r="H2508" s="75">
        <v>1</v>
      </c>
    </row>
    <row r="2509" spans="1:8">
      <c r="A2509" s="43">
        <v>930</v>
      </c>
      <c r="B2509" s="74">
        <v>46253</v>
      </c>
      <c r="C2509" s="30" t="s">
        <v>4185</v>
      </c>
      <c r="D2509" s="30" t="s">
        <v>4186</v>
      </c>
      <c r="E2509" s="75">
        <v>44</v>
      </c>
      <c r="F2509" s="30" t="s">
        <v>53</v>
      </c>
      <c r="G2509" s="30" t="s">
        <v>54</v>
      </c>
      <c r="H2509" s="75">
        <v>1</v>
      </c>
    </row>
    <row r="2510" spans="1:8">
      <c r="A2510" s="43">
        <v>930</v>
      </c>
      <c r="B2510" s="74">
        <v>46253</v>
      </c>
      <c r="C2510" s="30" t="s">
        <v>4187</v>
      </c>
      <c r="D2510" s="30" t="s">
        <v>4188</v>
      </c>
      <c r="E2510" s="75">
        <v>12</v>
      </c>
      <c r="F2510" s="30" t="s">
        <v>53</v>
      </c>
      <c r="G2510" s="30" t="s">
        <v>54</v>
      </c>
      <c r="H2510" s="75">
        <v>1</v>
      </c>
    </row>
    <row r="2511" spans="1:8">
      <c r="A2511" s="43">
        <v>930</v>
      </c>
      <c r="B2511" s="74">
        <v>46253</v>
      </c>
      <c r="C2511" s="30" t="s">
        <v>1350</v>
      </c>
      <c r="D2511" s="30" t="s">
        <v>1351</v>
      </c>
      <c r="E2511" s="75">
        <v>82</v>
      </c>
      <c r="F2511" s="30" t="s">
        <v>80</v>
      </c>
      <c r="G2511" s="30" t="s">
        <v>81</v>
      </c>
      <c r="H2511" s="75">
        <v>1</v>
      </c>
    </row>
    <row r="2512" spans="1:8">
      <c r="A2512" s="43">
        <v>930</v>
      </c>
      <c r="B2512" s="74">
        <v>46253</v>
      </c>
      <c r="C2512" s="30" t="s">
        <v>1352</v>
      </c>
      <c r="D2512" s="30" t="s">
        <v>1353</v>
      </c>
      <c r="E2512" s="75">
        <v>20</v>
      </c>
      <c r="F2512" s="30" t="s">
        <v>70</v>
      </c>
      <c r="G2512" s="30" t="s">
        <v>71</v>
      </c>
      <c r="H2512" s="75">
        <v>2</v>
      </c>
    </row>
    <row r="2513" spans="1:8">
      <c r="A2513" s="43">
        <v>930</v>
      </c>
      <c r="B2513" s="74">
        <v>46253</v>
      </c>
      <c r="C2513" s="30" t="s">
        <v>1354</v>
      </c>
      <c r="D2513" s="30" t="s">
        <v>1355</v>
      </c>
      <c r="E2513" s="75">
        <v>16</v>
      </c>
      <c r="F2513" s="30" t="s">
        <v>70</v>
      </c>
      <c r="G2513" s="30" t="s">
        <v>71</v>
      </c>
      <c r="H2513" s="75">
        <v>2</v>
      </c>
    </row>
    <row r="2514" spans="1:8">
      <c r="A2514" s="43">
        <v>930</v>
      </c>
      <c r="B2514" s="74">
        <v>46253</v>
      </c>
      <c r="C2514" s="30" t="s">
        <v>1356</v>
      </c>
      <c r="D2514" s="30" t="s">
        <v>1357</v>
      </c>
      <c r="E2514" s="75">
        <v>26</v>
      </c>
      <c r="F2514" s="30" t="s">
        <v>80</v>
      </c>
      <c r="G2514" s="30" t="s">
        <v>81</v>
      </c>
      <c r="H2514" s="75">
        <v>1</v>
      </c>
    </row>
    <row r="2515" spans="1:8">
      <c r="A2515" s="43">
        <v>930</v>
      </c>
      <c r="B2515" s="74">
        <v>46253</v>
      </c>
      <c r="C2515" s="30" t="s">
        <v>1358</v>
      </c>
      <c r="D2515" s="30" t="s">
        <v>1359</v>
      </c>
      <c r="E2515" s="75">
        <v>117</v>
      </c>
      <c r="F2515" s="30" t="s">
        <v>70</v>
      </c>
      <c r="G2515" s="30" t="s">
        <v>71</v>
      </c>
      <c r="H2515" s="75">
        <v>2</v>
      </c>
    </row>
    <row r="2516" spans="1:8">
      <c r="A2516" s="43">
        <v>930</v>
      </c>
      <c r="B2516" s="74">
        <v>46253</v>
      </c>
      <c r="C2516" s="30" t="s">
        <v>1360</v>
      </c>
      <c r="D2516" s="30" t="s">
        <v>1361</v>
      </c>
      <c r="E2516" s="75">
        <v>10</v>
      </c>
      <c r="F2516" s="30" t="s">
        <v>68</v>
      </c>
      <c r="G2516" s="30" t="s">
        <v>69</v>
      </c>
      <c r="H2516" s="75">
        <v>1</v>
      </c>
    </row>
    <row r="2517" spans="1:8">
      <c r="A2517" s="43">
        <v>930</v>
      </c>
      <c r="B2517" s="74">
        <v>46253</v>
      </c>
      <c r="C2517" s="30" t="s">
        <v>1362</v>
      </c>
      <c r="D2517" s="30" t="s">
        <v>1363</v>
      </c>
      <c r="E2517" s="75">
        <v>94</v>
      </c>
      <c r="F2517" s="30" t="s">
        <v>53</v>
      </c>
      <c r="G2517" s="30" t="s">
        <v>54</v>
      </c>
      <c r="H2517" s="75">
        <v>1</v>
      </c>
    </row>
    <row r="2518" spans="1:8">
      <c r="A2518" s="43">
        <v>930</v>
      </c>
      <c r="B2518" s="74">
        <v>46253</v>
      </c>
      <c r="C2518" s="30" t="s">
        <v>1364</v>
      </c>
      <c r="D2518" s="30" t="s">
        <v>1365</v>
      </c>
      <c r="E2518" s="75">
        <v>57</v>
      </c>
      <c r="F2518" s="30" t="s">
        <v>80</v>
      </c>
      <c r="G2518" s="30" t="s">
        <v>81</v>
      </c>
      <c r="H2518" s="75">
        <v>1</v>
      </c>
    </row>
    <row r="2519" spans="1:8">
      <c r="A2519" s="43">
        <v>930</v>
      </c>
      <c r="B2519" s="74">
        <v>46253</v>
      </c>
      <c r="C2519" s="30" t="s">
        <v>1366</v>
      </c>
      <c r="D2519" s="30" t="s">
        <v>1367</v>
      </c>
      <c r="E2519" s="75">
        <v>178</v>
      </c>
      <c r="F2519" s="30" t="s">
        <v>68</v>
      </c>
      <c r="G2519" s="30" t="s">
        <v>69</v>
      </c>
      <c r="H2519" s="75">
        <v>1</v>
      </c>
    </row>
    <row r="2520" spans="1:8">
      <c r="A2520" s="43">
        <v>930</v>
      </c>
      <c r="B2520" s="74">
        <v>46253</v>
      </c>
      <c r="C2520" s="30" t="s">
        <v>1378</v>
      </c>
      <c r="D2520" s="30" t="s">
        <v>1379</v>
      </c>
      <c r="E2520" s="75">
        <v>15</v>
      </c>
      <c r="F2520" s="30" t="s">
        <v>53</v>
      </c>
      <c r="G2520" s="30" t="s">
        <v>54</v>
      </c>
      <c r="H2520" s="75">
        <v>1</v>
      </c>
    </row>
    <row r="2521" spans="1:8">
      <c r="A2521" s="43">
        <v>930</v>
      </c>
      <c r="B2521" s="74">
        <v>46253</v>
      </c>
      <c r="C2521" s="30" t="s">
        <v>1382</v>
      </c>
      <c r="D2521" s="30" t="s">
        <v>1383</v>
      </c>
      <c r="E2521" s="75">
        <v>141</v>
      </c>
      <c r="F2521" s="30" t="s">
        <v>80</v>
      </c>
      <c r="G2521" s="30" t="s">
        <v>81</v>
      </c>
      <c r="H2521" s="75">
        <v>1</v>
      </c>
    </row>
    <row r="2522" spans="1:8">
      <c r="A2522" s="43">
        <v>930</v>
      </c>
      <c r="B2522" s="74">
        <v>46253</v>
      </c>
      <c r="C2522" s="30" t="s">
        <v>1384</v>
      </c>
      <c r="D2522" s="30" t="s">
        <v>1385</v>
      </c>
      <c r="E2522" s="75">
        <v>32</v>
      </c>
      <c r="F2522" s="30" t="s">
        <v>70</v>
      </c>
      <c r="G2522" s="30" t="s">
        <v>71</v>
      </c>
      <c r="H2522" s="75">
        <v>2</v>
      </c>
    </row>
    <row r="2523" spans="1:8">
      <c r="A2523" s="43">
        <v>930</v>
      </c>
      <c r="B2523" s="74">
        <v>46253</v>
      </c>
      <c r="C2523" s="30" t="s">
        <v>1386</v>
      </c>
      <c r="D2523" s="30" t="s">
        <v>1387</v>
      </c>
      <c r="E2523" s="75">
        <v>72</v>
      </c>
      <c r="F2523" s="30" t="s">
        <v>70</v>
      </c>
      <c r="G2523" s="30" t="s">
        <v>71</v>
      </c>
      <c r="H2523" s="75">
        <v>2</v>
      </c>
    </row>
    <row r="2524" spans="1:8">
      <c r="A2524" s="43">
        <v>930</v>
      </c>
      <c r="B2524" s="74">
        <v>46253</v>
      </c>
      <c r="C2524" s="30" t="s">
        <v>1388</v>
      </c>
      <c r="D2524" s="30" t="s">
        <v>1389</v>
      </c>
      <c r="E2524" s="75">
        <v>91</v>
      </c>
      <c r="F2524" s="30" t="s">
        <v>70</v>
      </c>
      <c r="G2524" s="30" t="s">
        <v>71</v>
      </c>
      <c r="H2524" s="75">
        <v>2</v>
      </c>
    </row>
    <row r="2525" spans="1:8">
      <c r="A2525" s="43">
        <v>930</v>
      </c>
      <c r="B2525" s="74">
        <v>46253</v>
      </c>
      <c r="C2525" s="30" t="s">
        <v>1390</v>
      </c>
      <c r="D2525" s="30" t="s">
        <v>1391</v>
      </c>
      <c r="E2525" s="75">
        <v>24</v>
      </c>
      <c r="F2525" s="30" t="s">
        <v>70</v>
      </c>
      <c r="G2525" s="30" t="s">
        <v>71</v>
      </c>
      <c r="H2525" s="75">
        <v>2</v>
      </c>
    </row>
    <row r="2526" spans="1:8">
      <c r="A2526" s="43">
        <v>930</v>
      </c>
      <c r="B2526" s="74">
        <v>46253</v>
      </c>
      <c r="C2526" s="30" t="s">
        <v>1392</v>
      </c>
      <c r="D2526" s="30" t="s">
        <v>1393</v>
      </c>
      <c r="E2526" s="75">
        <v>228</v>
      </c>
      <c r="F2526" s="30" t="s">
        <v>80</v>
      </c>
      <c r="G2526" s="30" t="s">
        <v>81</v>
      </c>
      <c r="H2526" s="75">
        <v>1</v>
      </c>
    </row>
    <row r="2527" spans="1:8">
      <c r="A2527" s="43">
        <v>930</v>
      </c>
      <c r="B2527" s="74">
        <v>46253</v>
      </c>
      <c r="C2527" s="30" t="s">
        <v>1394</v>
      </c>
      <c r="D2527" s="30" t="s">
        <v>1395</v>
      </c>
      <c r="E2527" s="75">
        <v>84</v>
      </c>
      <c r="F2527" s="30" t="s">
        <v>70</v>
      </c>
      <c r="G2527" s="30" t="s">
        <v>71</v>
      </c>
      <c r="H2527" s="75">
        <v>2</v>
      </c>
    </row>
    <row r="2528" spans="1:8">
      <c r="A2528" s="43">
        <v>930</v>
      </c>
      <c r="B2528" s="74">
        <v>46253</v>
      </c>
      <c r="C2528" s="30" t="s">
        <v>1396</v>
      </c>
      <c r="D2528" s="30" t="s">
        <v>1397</v>
      </c>
      <c r="E2528" s="75">
        <v>70</v>
      </c>
      <c r="F2528" s="30" t="s">
        <v>76</v>
      </c>
      <c r="G2528" s="30" t="s">
        <v>77</v>
      </c>
      <c r="H2528" s="75">
        <v>1</v>
      </c>
    </row>
    <row r="2529" spans="1:8">
      <c r="A2529" s="43">
        <v>930</v>
      </c>
      <c r="B2529" s="74">
        <v>46253</v>
      </c>
      <c r="C2529" s="30" t="s">
        <v>1400</v>
      </c>
      <c r="D2529" s="30" t="s">
        <v>1401</v>
      </c>
      <c r="E2529" s="75">
        <v>48</v>
      </c>
      <c r="F2529" s="30" t="s">
        <v>70</v>
      </c>
      <c r="G2529" s="30" t="s">
        <v>71</v>
      </c>
      <c r="H2529" s="75">
        <v>2</v>
      </c>
    </row>
    <row r="2530" spans="1:8">
      <c r="A2530" s="43">
        <v>930</v>
      </c>
      <c r="B2530" s="74">
        <v>46253</v>
      </c>
      <c r="C2530" s="30" t="s">
        <v>1402</v>
      </c>
      <c r="D2530" s="30" t="s">
        <v>1403</v>
      </c>
      <c r="E2530" s="75">
        <v>51</v>
      </c>
      <c r="F2530" s="30" t="s">
        <v>70</v>
      </c>
      <c r="G2530" s="30" t="s">
        <v>71</v>
      </c>
      <c r="H2530" s="75">
        <v>2</v>
      </c>
    </row>
    <row r="2531" spans="1:8">
      <c r="A2531" s="43">
        <v>930</v>
      </c>
      <c r="B2531" s="74">
        <v>46253</v>
      </c>
      <c r="C2531" s="30" t="s">
        <v>1406</v>
      </c>
      <c r="D2531" s="30" t="s">
        <v>1407</v>
      </c>
      <c r="E2531" s="75">
        <v>237</v>
      </c>
      <c r="F2531" s="30" t="s">
        <v>80</v>
      </c>
      <c r="G2531" s="30" t="s">
        <v>81</v>
      </c>
      <c r="H2531" s="75">
        <v>1</v>
      </c>
    </row>
    <row r="2532" spans="1:8">
      <c r="A2532" s="43">
        <v>930</v>
      </c>
      <c r="B2532" s="74">
        <v>46253</v>
      </c>
      <c r="C2532" s="30" t="s">
        <v>1408</v>
      </c>
      <c r="D2532" s="30" t="s">
        <v>1409</v>
      </c>
      <c r="E2532" s="75">
        <v>2</v>
      </c>
      <c r="F2532" s="30" t="s">
        <v>68</v>
      </c>
      <c r="G2532" s="30" t="s">
        <v>69</v>
      </c>
      <c r="H2532" s="75">
        <v>1</v>
      </c>
    </row>
    <row r="2533" spans="1:8">
      <c r="A2533" s="43">
        <v>930</v>
      </c>
      <c r="B2533" s="74">
        <v>46253</v>
      </c>
      <c r="C2533" s="30" t="s">
        <v>1412</v>
      </c>
      <c r="D2533" s="30" t="s">
        <v>1413</v>
      </c>
      <c r="E2533" s="75">
        <v>15</v>
      </c>
      <c r="F2533" s="30" t="s">
        <v>68</v>
      </c>
      <c r="G2533" s="30" t="s">
        <v>69</v>
      </c>
      <c r="H2533" s="75">
        <v>1</v>
      </c>
    </row>
    <row r="2534" spans="1:8">
      <c r="A2534" s="43">
        <v>930</v>
      </c>
      <c r="B2534" s="74">
        <v>46253</v>
      </c>
      <c r="C2534" s="30" t="s">
        <v>1414</v>
      </c>
      <c r="D2534" s="30" t="s">
        <v>1415</v>
      </c>
      <c r="E2534" s="75">
        <v>34</v>
      </c>
      <c r="F2534" s="30" t="s">
        <v>53</v>
      </c>
      <c r="G2534" s="30" t="s">
        <v>54</v>
      </c>
      <c r="H2534" s="75">
        <v>1</v>
      </c>
    </row>
    <row r="2535" spans="1:8">
      <c r="A2535" s="43">
        <v>930</v>
      </c>
      <c r="B2535" s="74">
        <v>46253</v>
      </c>
      <c r="C2535" s="30" t="s">
        <v>1416</v>
      </c>
      <c r="D2535" s="30" t="s">
        <v>1417</v>
      </c>
      <c r="E2535" s="75">
        <v>52</v>
      </c>
      <c r="F2535" s="30" t="s">
        <v>70</v>
      </c>
      <c r="G2535" s="30" t="s">
        <v>71</v>
      </c>
      <c r="H2535" s="75">
        <v>2</v>
      </c>
    </row>
    <row r="2536" spans="1:8">
      <c r="A2536" s="43">
        <v>930</v>
      </c>
      <c r="B2536" s="74">
        <v>46253</v>
      </c>
      <c r="C2536" s="30" t="s">
        <v>1424</v>
      </c>
      <c r="D2536" s="30" t="s">
        <v>1425</v>
      </c>
      <c r="E2536" s="75">
        <v>127</v>
      </c>
      <c r="F2536" s="30" t="s">
        <v>80</v>
      </c>
      <c r="G2536" s="30" t="s">
        <v>81</v>
      </c>
      <c r="H2536" s="75">
        <v>1</v>
      </c>
    </row>
    <row r="2537" spans="1:8">
      <c r="A2537" s="43">
        <v>930</v>
      </c>
      <c r="B2537" s="74">
        <v>46253</v>
      </c>
      <c r="C2537" s="30" t="s">
        <v>1428</v>
      </c>
      <c r="D2537" s="30" t="s">
        <v>1429</v>
      </c>
      <c r="E2537" s="75">
        <v>82</v>
      </c>
      <c r="F2537" s="30" t="s">
        <v>80</v>
      </c>
      <c r="G2537" s="30" t="s">
        <v>81</v>
      </c>
      <c r="H2537" s="75">
        <v>1</v>
      </c>
    </row>
    <row r="2538" spans="1:8">
      <c r="A2538" s="43">
        <v>930</v>
      </c>
      <c r="B2538" s="74">
        <v>46253</v>
      </c>
      <c r="C2538" s="30" t="s">
        <v>1438</v>
      </c>
      <c r="D2538" s="30" t="s">
        <v>1439</v>
      </c>
      <c r="E2538" s="75">
        <v>100</v>
      </c>
      <c r="F2538" s="30" t="s">
        <v>70</v>
      </c>
      <c r="G2538" s="30" t="s">
        <v>71</v>
      </c>
      <c r="H2538" s="75">
        <v>2</v>
      </c>
    </row>
    <row r="2539" spans="1:8">
      <c r="A2539" s="43">
        <v>930</v>
      </c>
      <c r="B2539" s="74">
        <v>46253</v>
      </c>
      <c r="C2539" s="30" t="s">
        <v>1440</v>
      </c>
      <c r="D2539" s="30" t="s">
        <v>1441</v>
      </c>
      <c r="E2539" s="75">
        <v>155</v>
      </c>
      <c r="F2539" s="30" t="s">
        <v>70</v>
      </c>
      <c r="G2539" s="30" t="s">
        <v>71</v>
      </c>
      <c r="H2539" s="75">
        <v>2</v>
      </c>
    </row>
    <row r="2540" spans="1:8">
      <c r="A2540" s="43">
        <v>930</v>
      </c>
      <c r="B2540" s="74">
        <v>46253</v>
      </c>
      <c r="C2540" s="30" t="s">
        <v>1444</v>
      </c>
      <c r="D2540" s="30" t="s">
        <v>1445</v>
      </c>
      <c r="E2540" s="75">
        <v>30</v>
      </c>
      <c r="F2540" s="30" t="s">
        <v>70</v>
      </c>
      <c r="G2540" s="30" t="s">
        <v>71</v>
      </c>
      <c r="H2540" s="75">
        <v>2</v>
      </c>
    </row>
    <row r="2541" spans="1:8">
      <c r="A2541" s="43">
        <v>930</v>
      </c>
      <c r="B2541" s="74">
        <v>46253</v>
      </c>
      <c r="C2541" s="30" t="s">
        <v>1448</v>
      </c>
      <c r="D2541" s="30" t="s">
        <v>1449</v>
      </c>
      <c r="E2541" s="75">
        <v>50</v>
      </c>
      <c r="F2541" s="30" t="s">
        <v>70</v>
      </c>
      <c r="G2541" s="30" t="s">
        <v>71</v>
      </c>
      <c r="H2541" s="75">
        <v>2</v>
      </c>
    </row>
    <row r="2542" spans="1:8">
      <c r="A2542" s="43">
        <v>930</v>
      </c>
      <c r="B2542" s="74">
        <v>46253</v>
      </c>
      <c r="C2542" s="30" t="s">
        <v>1450</v>
      </c>
      <c r="D2542" s="30" t="s">
        <v>1451</v>
      </c>
      <c r="E2542" s="75">
        <v>69</v>
      </c>
      <c r="F2542" s="30" t="s">
        <v>53</v>
      </c>
      <c r="G2542" s="30" t="s">
        <v>54</v>
      </c>
      <c r="H2542" s="75">
        <v>1</v>
      </c>
    </row>
    <row r="2543" spans="1:8">
      <c r="A2543" s="43">
        <v>930</v>
      </c>
      <c r="B2543" s="74">
        <v>46253</v>
      </c>
      <c r="C2543" s="30" t="s">
        <v>1454</v>
      </c>
      <c r="D2543" s="30" t="s">
        <v>1455</v>
      </c>
      <c r="E2543" s="75">
        <v>44</v>
      </c>
      <c r="F2543" s="30" t="s">
        <v>70</v>
      </c>
      <c r="G2543" s="30" t="s">
        <v>71</v>
      </c>
      <c r="H2543" s="75">
        <v>2</v>
      </c>
    </row>
    <row r="2544" spans="1:8">
      <c r="A2544" s="43">
        <v>930</v>
      </c>
      <c r="B2544" s="74">
        <v>46253</v>
      </c>
      <c r="C2544" s="30" t="s">
        <v>1456</v>
      </c>
      <c r="D2544" s="30" t="s">
        <v>1457</v>
      </c>
      <c r="E2544" s="75">
        <v>1</v>
      </c>
      <c r="F2544" s="30" t="s">
        <v>80</v>
      </c>
      <c r="G2544" s="30" t="s">
        <v>81</v>
      </c>
      <c r="H2544" s="75">
        <v>1</v>
      </c>
    </row>
    <row r="2545" spans="1:8">
      <c r="A2545" s="43">
        <v>930</v>
      </c>
      <c r="B2545" s="74">
        <v>46253</v>
      </c>
      <c r="C2545" s="30" t="s">
        <v>1458</v>
      </c>
      <c r="D2545" s="30" t="s">
        <v>1459</v>
      </c>
      <c r="E2545" s="75">
        <v>136</v>
      </c>
      <c r="F2545" s="30" t="s">
        <v>66</v>
      </c>
      <c r="G2545" s="30" t="s">
        <v>67</v>
      </c>
      <c r="H2545" s="75">
        <v>2</v>
      </c>
    </row>
    <row r="2546" spans="1:8">
      <c r="A2546" s="43">
        <v>930</v>
      </c>
      <c r="B2546" s="74">
        <v>46253</v>
      </c>
      <c r="C2546" s="30" t="s">
        <v>1464</v>
      </c>
      <c r="D2546" s="30" t="s">
        <v>1465</v>
      </c>
      <c r="E2546" s="75">
        <v>53</v>
      </c>
      <c r="F2546" s="30" t="s">
        <v>70</v>
      </c>
      <c r="G2546" s="30" t="s">
        <v>71</v>
      </c>
      <c r="H2546" s="75">
        <v>2</v>
      </c>
    </row>
    <row r="2547" spans="1:8">
      <c r="A2547" s="43">
        <v>930</v>
      </c>
      <c r="B2547" s="74">
        <v>46253</v>
      </c>
      <c r="C2547" s="30" t="s">
        <v>1466</v>
      </c>
      <c r="D2547" s="30" t="s">
        <v>1467</v>
      </c>
      <c r="E2547" s="75">
        <v>13</v>
      </c>
      <c r="F2547" s="30" t="s">
        <v>53</v>
      </c>
      <c r="G2547" s="30" t="s">
        <v>54</v>
      </c>
      <c r="H2547" s="75">
        <v>1</v>
      </c>
    </row>
    <row r="2548" spans="1:8">
      <c r="A2548" s="43">
        <v>930</v>
      </c>
      <c r="B2548" s="74">
        <v>46253</v>
      </c>
      <c r="C2548" s="30" t="s">
        <v>1470</v>
      </c>
      <c r="D2548" s="30" t="s">
        <v>1471</v>
      </c>
      <c r="E2548" s="75">
        <v>53</v>
      </c>
      <c r="F2548" s="30" t="s">
        <v>70</v>
      </c>
      <c r="G2548" s="30" t="s">
        <v>71</v>
      </c>
      <c r="H2548" s="75">
        <v>2</v>
      </c>
    </row>
    <row r="2549" spans="1:8">
      <c r="A2549" s="43">
        <v>930</v>
      </c>
      <c r="B2549" s="74">
        <v>46253</v>
      </c>
      <c r="C2549" s="30" t="s">
        <v>1476</v>
      </c>
      <c r="D2549" s="30" t="s">
        <v>1477</v>
      </c>
      <c r="E2549" s="75">
        <v>273</v>
      </c>
      <c r="F2549" s="30" t="s">
        <v>80</v>
      </c>
      <c r="G2549" s="30" t="s">
        <v>81</v>
      </c>
      <c r="H2549" s="75">
        <v>1</v>
      </c>
    </row>
    <row r="2550" spans="1:8">
      <c r="A2550" s="43">
        <v>930</v>
      </c>
      <c r="B2550" s="74">
        <v>46253</v>
      </c>
      <c r="C2550" s="30" t="s">
        <v>1478</v>
      </c>
      <c r="D2550" s="30" t="s">
        <v>1479</v>
      </c>
      <c r="E2550" s="75">
        <v>50</v>
      </c>
      <c r="F2550" s="30" t="s">
        <v>53</v>
      </c>
      <c r="G2550" s="30" t="s">
        <v>54</v>
      </c>
      <c r="H2550" s="75">
        <v>1</v>
      </c>
    </row>
    <row r="2551" spans="1:8">
      <c r="A2551" s="43">
        <v>930</v>
      </c>
      <c r="B2551" s="74">
        <v>46253</v>
      </c>
      <c r="C2551" s="30" t="s">
        <v>1482</v>
      </c>
      <c r="D2551" s="30" t="s">
        <v>1483</v>
      </c>
      <c r="E2551" s="75">
        <v>30</v>
      </c>
      <c r="F2551" s="30" t="s">
        <v>70</v>
      </c>
      <c r="G2551" s="30" t="s">
        <v>71</v>
      </c>
      <c r="H2551" s="75">
        <v>2</v>
      </c>
    </row>
    <row r="2552" spans="1:8">
      <c r="A2552" s="43">
        <v>930</v>
      </c>
      <c r="B2552" s="74">
        <v>46253</v>
      </c>
      <c r="C2552" s="30" t="s">
        <v>1762</v>
      </c>
      <c r="D2552" s="30" t="s">
        <v>1763</v>
      </c>
      <c r="E2552" s="75">
        <v>34</v>
      </c>
      <c r="F2552" s="30" t="s">
        <v>53</v>
      </c>
      <c r="G2552" s="30" t="s">
        <v>54</v>
      </c>
      <c r="H2552" s="75">
        <v>1</v>
      </c>
    </row>
    <row r="2553" spans="1:8">
      <c r="A2553" s="43">
        <v>930</v>
      </c>
      <c r="B2553" s="74">
        <v>46253</v>
      </c>
      <c r="C2553" s="30" t="s">
        <v>1490</v>
      </c>
      <c r="D2553" s="30" t="s">
        <v>1491</v>
      </c>
      <c r="E2553" s="75">
        <v>130</v>
      </c>
      <c r="F2553" s="30" t="s">
        <v>76</v>
      </c>
      <c r="G2553" s="30" t="s">
        <v>77</v>
      </c>
      <c r="H2553" s="75">
        <v>1</v>
      </c>
    </row>
    <row r="2554" spans="1:8">
      <c r="A2554" s="43">
        <v>930</v>
      </c>
      <c r="B2554" s="74">
        <v>46253</v>
      </c>
      <c r="C2554" s="30" t="s">
        <v>1498</v>
      </c>
      <c r="D2554" s="30" t="s">
        <v>1499</v>
      </c>
      <c r="E2554" s="75">
        <v>41</v>
      </c>
      <c r="F2554" s="30" t="s">
        <v>53</v>
      </c>
      <c r="G2554" s="30" t="s">
        <v>54</v>
      </c>
      <c r="H2554" s="75">
        <v>1</v>
      </c>
    </row>
    <row r="2555" spans="1:8">
      <c r="A2555" s="43">
        <v>930</v>
      </c>
      <c r="B2555" s="74">
        <v>46253</v>
      </c>
      <c r="C2555" s="30" t="s">
        <v>1506</v>
      </c>
      <c r="D2555" s="30" t="s">
        <v>1507</v>
      </c>
      <c r="E2555" s="75">
        <v>98</v>
      </c>
      <c r="F2555" s="30" t="s">
        <v>53</v>
      </c>
      <c r="G2555" s="30" t="s">
        <v>54</v>
      </c>
      <c r="H2555" s="75">
        <v>1</v>
      </c>
    </row>
    <row r="2556" spans="1:8">
      <c r="A2556" s="43">
        <v>930</v>
      </c>
      <c r="B2556" s="74">
        <v>46253</v>
      </c>
      <c r="C2556" s="30" t="s">
        <v>1508</v>
      </c>
      <c r="D2556" s="30" t="s">
        <v>1509</v>
      </c>
      <c r="E2556" s="75">
        <v>27</v>
      </c>
      <c r="F2556" s="30" t="s">
        <v>68</v>
      </c>
      <c r="G2556" s="30" t="s">
        <v>69</v>
      </c>
      <c r="H2556" s="75">
        <v>1</v>
      </c>
    </row>
    <row r="2557" spans="1:8">
      <c r="A2557" s="43">
        <v>930</v>
      </c>
      <c r="B2557" s="74">
        <v>46253</v>
      </c>
      <c r="C2557" s="30" t="s">
        <v>1510</v>
      </c>
      <c r="D2557" s="30" t="s">
        <v>1511</v>
      </c>
      <c r="E2557" s="75">
        <v>39</v>
      </c>
      <c r="F2557" s="30" t="s">
        <v>70</v>
      </c>
      <c r="G2557" s="30" t="s">
        <v>71</v>
      </c>
      <c r="H2557" s="75">
        <v>2</v>
      </c>
    </row>
    <row r="2558" spans="1:8">
      <c r="A2558" s="43">
        <v>930</v>
      </c>
      <c r="B2558" s="74">
        <v>46253</v>
      </c>
      <c r="C2558" s="30" t="s">
        <v>1514</v>
      </c>
      <c r="D2558" s="30" t="s">
        <v>1515</v>
      </c>
      <c r="E2558" s="75">
        <v>13</v>
      </c>
      <c r="F2558" s="30" t="s">
        <v>68</v>
      </c>
      <c r="G2558" s="30" t="s">
        <v>69</v>
      </c>
      <c r="H2558" s="75">
        <v>1</v>
      </c>
    </row>
    <row r="2559" spans="1:8">
      <c r="A2559" s="43">
        <v>930</v>
      </c>
      <c r="B2559" s="74">
        <v>46253</v>
      </c>
      <c r="C2559" s="30" t="s">
        <v>1522</v>
      </c>
      <c r="D2559" s="30" t="s">
        <v>1523</v>
      </c>
      <c r="E2559" s="75">
        <v>13</v>
      </c>
      <c r="F2559" s="30" t="s">
        <v>53</v>
      </c>
      <c r="G2559" s="30" t="s">
        <v>54</v>
      </c>
      <c r="H2559" s="75">
        <v>1</v>
      </c>
    </row>
    <row r="2560" spans="1:8">
      <c r="A2560" s="43">
        <v>930</v>
      </c>
      <c r="B2560" s="74">
        <v>46253</v>
      </c>
      <c r="C2560" s="30" t="s">
        <v>1524</v>
      </c>
      <c r="D2560" s="30" t="s">
        <v>1525</v>
      </c>
      <c r="E2560" s="75">
        <v>32</v>
      </c>
      <c r="F2560" s="30" t="s">
        <v>68</v>
      </c>
      <c r="G2560" s="30" t="s">
        <v>69</v>
      </c>
      <c r="H2560" s="75">
        <v>1</v>
      </c>
    </row>
    <row r="2561" spans="1:8">
      <c r="A2561" s="43">
        <v>930</v>
      </c>
      <c r="B2561" s="74">
        <v>46253</v>
      </c>
      <c r="C2561" s="30" t="s">
        <v>1526</v>
      </c>
      <c r="D2561" s="30" t="s">
        <v>1527</v>
      </c>
      <c r="E2561" s="75">
        <v>81</v>
      </c>
      <c r="F2561" s="30" t="s">
        <v>53</v>
      </c>
      <c r="G2561" s="30" t="s">
        <v>54</v>
      </c>
      <c r="H2561" s="75">
        <v>1</v>
      </c>
    </row>
    <row r="2562" spans="1:8">
      <c r="A2562" s="43">
        <v>930</v>
      </c>
      <c r="B2562" s="74">
        <v>46253</v>
      </c>
      <c r="C2562" s="30" t="s">
        <v>1528</v>
      </c>
      <c r="D2562" s="30" t="s">
        <v>1529</v>
      </c>
      <c r="E2562" s="75">
        <v>33</v>
      </c>
      <c r="F2562" s="30" t="s">
        <v>53</v>
      </c>
      <c r="G2562" s="30" t="s">
        <v>54</v>
      </c>
      <c r="H2562" s="75">
        <v>1</v>
      </c>
    </row>
    <row r="2563" spans="1:8">
      <c r="A2563" s="43">
        <v>930</v>
      </c>
      <c r="B2563" s="74">
        <v>46253</v>
      </c>
      <c r="C2563" s="30" t="s">
        <v>1532</v>
      </c>
      <c r="D2563" s="30" t="s">
        <v>1533</v>
      </c>
      <c r="E2563" s="75">
        <v>88</v>
      </c>
      <c r="F2563" s="30" t="s">
        <v>53</v>
      </c>
      <c r="G2563" s="30" t="s">
        <v>54</v>
      </c>
      <c r="H2563" s="75">
        <v>1</v>
      </c>
    </row>
    <row r="2564" spans="1:8">
      <c r="A2564" s="43">
        <v>930</v>
      </c>
      <c r="B2564" s="74">
        <v>46253</v>
      </c>
      <c r="C2564" s="30" t="s">
        <v>1536</v>
      </c>
      <c r="D2564" s="30" t="s">
        <v>1537</v>
      </c>
      <c r="E2564" s="75">
        <v>7</v>
      </c>
      <c r="F2564" s="30" t="s">
        <v>53</v>
      </c>
      <c r="G2564" s="30" t="s">
        <v>54</v>
      </c>
      <c r="H2564" s="75">
        <v>1</v>
      </c>
    </row>
    <row r="2565" spans="1:8">
      <c r="A2565" s="43">
        <v>930</v>
      </c>
      <c r="B2565" s="74">
        <v>46253</v>
      </c>
      <c r="C2565" s="30" t="s">
        <v>1770</v>
      </c>
      <c r="D2565" s="30" t="s">
        <v>1771</v>
      </c>
      <c r="E2565" s="75">
        <v>20</v>
      </c>
      <c r="F2565" s="30" t="s">
        <v>53</v>
      </c>
      <c r="G2565" s="30" t="s">
        <v>54</v>
      </c>
      <c r="H2565" s="75">
        <v>1</v>
      </c>
    </row>
    <row r="2566" spans="1:8">
      <c r="A2566" s="43">
        <v>930</v>
      </c>
      <c r="B2566" s="74">
        <v>46253</v>
      </c>
      <c r="C2566" s="30" t="s">
        <v>1540</v>
      </c>
      <c r="D2566" s="30" t="s">
        <v>1541</v>
      </c>
      <c r="E2566" s="75">
        <v>163</v>
      </c>
      <c r="F2566" s="30" t="s">
        <v>76</v>
      </c>
      <c r="G2566" s="30" t="s">
        <v>77</v>
      </c>
      <c r="H2566" s="75">
        <v>1</v>
      </c>
    </row>
    <row r="2567" spans="1:8">
      <c r="A2567" s="43">
        <v>930</v>
      </c>
      <c r="B2567" s="74">
        <v>46253</v>
      </c>
      <c r="C2567" s="30" t="s">
        <v>1772</v>
      </c>
      <c r="D2567" s="30" t="s">
        <v>1773</v>
      </c>
      <c r="E2567" s="75">
        <v>55</v>
      </c>
      <c r="F2567" s="30" t="s">
        <v>70</v>
      </c>
      <c r="G2567" s="30" t="s">
        <v>71</v>
      </c>
      <c r="H2567" s="75">
        <v>2</v>
      </c>
    </row>
    <row r="2568" spans="1:8">
      <c r="A2568" s="43">
        <v>930</v>
      </c>
      <c r="B2568" s="74">
        <v>46253</v>
      </c>
      <c r="C2568" s="30" t="s">
        <v>1546</v>
      </c>
      <c r="D2568" s="30" t="s">
        <v>1547</v>
      </c>
      <c r="E2568" s="75">
        <v>65</v>
      </c>
      <c r="F2568" s="30" t="s">
        <v>53</v>
      </c>
      <c r="G2568" s="30" t="s">
        <v>54</v>
      </c>
      <c r="H2568" s="75">
        <v>1</v>
      </c>
    </row>
    <row r="2569" spans="1:8">
      <c r="A2569" s="43">
        <v>930</v>
      </c>
      <c r="B2569" s="74">
        <v>46253</v>
      </c>
      <c r="C2569" s="30" t="s">
        <v>1548</v>
      </c>
      <c r="D2569" s="30" t="s">
        <v>1549</v>
      </c>
      <c r="E2569" s="75">
        <v>67</v>
      </c>
      <c r="F2569" s="30" t="s">
        <v>70</v>
      </c>
      <c r="G2569" s="30" t="s">
        <v>71</v>
      </c>
      <c r="H2569" s="75">
        <v>2</v>
      </c>
    </row>
    <row r="2570" spans="1:8">
      <c r="A2570" s="43">
        <v>930</v>
      </c>
      <c r="B2570" s="74">
        <v>46253</v>
      </c>
      <c r="C2570" s="30" t="s">
        <v>1550</v>
      </c>
      <c r="D2570" s="30" t="s">
        <v>1551</v>
      </c>
      <c r="E2570" s="75">
        <v>11</v>
      </c>
      <c r="F2570" s="30" t="s">
        <v>53</v>
      </c>
      <c r="G2570" s="30" t="s">
        <v>54</v>
      </c>
      <c r="H2570" s="75">
        <v>1</v>
      </c>
    </row>
    <row r="2571" spans="1:8">
      <c r="A2571" s="43">
        <v>930</v>
      </c>
      <c r="B2571" s="74">
        <v>46253</v>
      </c>
      <c r="C2571" s="30" t="s">
        <v>1552</v>
      </c>
      <c r="D2571" s="30" t="s">
        <v>1553</v>
      </c>
      <c r="E2571" s="75">
        <v>46</v>
      </c>
      <c r="F2571" s="30" t="s">
        <v>68</v>
      </c>
      <c r="G2571" s="30" t="s">
        <v>69</v>
      </c>
      <c r="H2571" s="75">
        <v>1</v>
      </c>
    </row>
    <row r="2572" spans="1:8">
      <c r="A2572" s="43">
        <v>930</v>
      </c>
      <c r="B2572" s="74">
        <v>46253</v>
      </c>
      <c r="C2572" s="30" t="s">
        <v>1554</v>
      </c>
      <c r="D2572" s="30" t="s">
        <v>1555</v>
      </c>
      <c r="E2572" s="75">
        <v>80</v>
      </c>
      <c r="F2572" s="30" t="s">
        <v>80</v>
      </c>
      <c r="G2572" s="30" t="s">
        <v>81</v>
      </c>
      <c r="H2572" s="75">
        <v>1</v>
      </c>
    </row>
    <row r="2573" spans="1:8">
      <c r="A2573" s="43">
        <v>930</v>
      </c>
      <c r="B2573" s="74">
        <v>46253</v>
      </c>
      <c r="C2573" s="30" t="s">
        <v>1574</v>
      </c>
      <c r="D2573" s="30" t="s">
        <v>1575</v>
      </c>
      <c r="E2573" s="75">
        <v>11</v>
      </c>
      <c r="F2573" s="30" t="s">
        <v>68</v>
      </c>
      <c r="G2573" s="30" t="s">
        <v>69</v>
      </c>
      <c r="H2573" s="75">
        <v>1</v>
      </c>
    </row>
    <row r="2574" spans="1:8">
      <c r="A2574" s="43">
        <v>930</v>
      </c>
      <c r="B2574" s="74">
        <v>46253</v>
      </c>
      <c r="C2574" s="30" t="s">
        <v>1578</v>
      </c>
      <c r="D2574" s="30" t="s">
        <v>1579</v>
      </c>
      <c r="E2574" s="75">
        <v>12</v>
      </c>
      <c r="F2574" s="30" t="s">
        <v>76</v>
      </c>
      <c r="G2574" s="30" t="s">
        <v>77</v>
      </c>
      <c r="H2574" s="75">
        <v>1</v>
      </c>
    </row>
    <row r="2575" spans="1:8">
      <c r="A2575" s="43">
        <v>930</v>
      </c>
      <c r="B2575" s="74">
        <v>46253</v>
      </c>
      <c r="C2575" s="30" t="s">
        <v>1580</v>
      </c>
      <c r="D2575" s="30" t="s">
        <v>1581</v>
      </c>
      <c r="E2575" s="75">
        <v>126</v>
      </c>
      <c r="F2575" s="30" t="s">
        <v>76</v>
      </c>
      <c r="G2575" s="30" t="s">
        <v>77</v>
      </c>
      <c r="H2575" s="75">
        <v>1</v>
      </c>
    </row>
    <row r="2576" spans="1:8">
      <c r="A2576" s="43">
        <v>930</v>
      </c>
      <c r="B2576" s="74">
        <v>46253</v>
      </c>
      <c r="C2576" s="30" t="s">
        <v>1584</v>
      </c>
      <c r="D2576" s="30" t="s">
        <v>1585</v>
      </c>
      <c r="E2576" s="75">
        <v>212</v>
      </c>
      <c r="F2576" s="30" t="s">
        <v>53</v>
      </c>
      <c r="G2576" s="30" t="s">
        <v>54</v>
      </c>
      <c r="H2576" s="75">
        <v>1</v>
      </c>
    </row>
    <row r="2577" spans="1:8">
      <c r="A2577" s="43">
        <v>930</v>
      </c>
      <c r="B2577" s="74">
        <v>46253</v>
      </c>
      <c r="C2577" s="30" t="s">
        <v>1588</v>
      </c>
      <c r="D2577" s="30" t="s">
        <v>1589</v>
      </c>
      <c r="E2577" s="75">
        <v>132</v>
      </c>
      <c r="F2577" s="30" t="s">
        <v>53</v>
      </c>
      <c r="G2577" s="30" t="s">
        <v>54</v>
      </c>
      <c r="H2577" s="75">
        <v>1</v>
      </c>
    </row>
    <row r="2578" spans="1:8">
      <c r="A2578" s="43">
        <v>930</v>
      </c>
      <c r="B2578" s="74">
        <v>46253</v>
      </c>
      <c r="C2578" s="30" t="s">
        <v>1590</v>
      </c>
      <c r="D2578" s="30" t="s">
        <v>1591</v>
      </c>
      <c r="E2578" s="75">
        <v>115</v>
      </c>
      <c r="F2578" s="30" t="s">
        <v>53</v>
      </c>
      <c r="G2578" s="30" t="s">
        <v>54</v>
      </c>
      <c r="H2578" s="75">
        <v>1</v>
      </c>
    </row>
    <row r="2579" spans="1:8">
      <c r="A2579" s="43">
        <v>930</v>
      </c>
      <c r="B2579" s="74">
        <v>46253</v>
      </c>
      <c r="C2579" s="30" t="s">
        <v>1776</v>
      </c>
      <c r="D2579" s="30" t="s">
        <v>1777</v>
      </c>
      <c r="E2579" s="75">
        <v>14</v>
      </c>
      <c r="F2579" s="30" t="s">
        <v>53</v>
      </c>
      <c r="G2579" s="30" t="s">
        <v>54</v>
      </c>
      <c r="H2579" s="75">
        <v>1</v>
      </c>
    </row>
    <row r="2580" spans="1:8">
      <c r="A2580" s="43">
        <v>930</v>
      </c>
      <c r="B2580" s="74">
        <v>46253</v>
      </c>
      <c r="C2580" s="30" t="s">
        <v>1778</v>
      </c>
      <c r="D2580" s="30" t="s">
        <v>1779</v>
      </c>
      <c r="E2580" s="75">
        <v>86</v>
      </c>
      <c r="F2580" s="30" t="s">
        <v>53</v>
      </c>
      <c r="G2580" s="30" t="s">
        <v>54</v>
      </c>
      <c r="H2580" s="75">
        <v>1</v>
      </c>
    </row>
    <row r="2581" spans="1:8">
      <c r="A2581" s="43">
        <v>930</v>
      </c>
      <c r="B2581" s="74">
        <v>46253</v>
      </c>
      <c r="C2581" s="30" t="s">
        <v>1602</v>
      </c>
      <c r="D2581" s="30" t="s">
        <v>1603</v>
      </c>
      <c r="E2581" s="75">
        <v>104</v>
      </c>
      <c r="F2581" s="30" t="s">
        <v>53</v>
      </c>
      <c r="G2581" s="30" t="s">
        <v>54</v>
      </c>
      <c r="H2581" s="75">
        <v>1</v>
      </c>
    </row>
    <row r="2582" spans="1:8">
      <c r="A2582" s="43">
        <v>930</v>
      </c>
      <c r="B2582" s="74">
        <v>46253</v>
      </c>
      <c r="C2582" s="30" t="s">
        <v>1606</v>
      </c>
      <c r="D2582" s="30" t="s">
        <v>1607</v>
      </c>
      <c r="E2582" s="75">
        <v>112</v>
      </c>
      <c r="F2582" s="30" t="s">
        <v>53</v>
      </c>
      <c r="G2582" s="30" t="s">
        <v>54</v>
      </c>
      <c r="H2582" s="75">
        <v>1</v>
      </c>
    </row>
    <row r="2583" spans="1:8">
      <c r="A2583" s="43">
        <v>930</v>
      </c>
      <c r="B2583" s="74">
        <v>46253</v>
      </c>
      <c r="C2583" s="30" t="s">
        <v>1610</v>
      </c>
      <c r="D2583" s="30" t="s">
        <v>1611</v>
      </c>
      <c r="E2583" s="75">
        <v>18</v>
      </c>
      <c r="F2583" s="30" t="s">
        <v>53</v>
      </c>
      <c r="G2583" s="30" t="s">
        <v>54</v>
      </c>
      <c r="H2583" s="75">
        <v>1</v>
      </c>
    </row>
    <row r="2584" spans="1:8">
      <c r="A2584" s="43">
        <v>930</v>
      </c>
      <c r="B2584" s="74">
        <v>46253</v>
      </c>
      <c r="C2584" s="30" t="s">
        <v>1612</v>
      </c>
      <c r="D2584" s="30" t="s">
        <v>1613</v>
      </c>
      <c r="E2584" s="75">
        <v>50</v>
      </c>
      <c r="F2584" s="30" t="s">
        <v>76</v>
      </c>
      <c r="G2584" s="30" t="s">
        <v>77</v>
      </c>
      <c r="H2584" s="75">
        <v>1</v>
      </c>
    </row>
    <row r="2585" spans="1:8">
      <c r="A2585" s="43">
        <v>930</v>
      </c>
      <c r="B2585" s="74">
        <v>46253</v>
      </c>
      <c r="C2585" s="30" t="s">
        <v>1618</v>
      </c>
      <c r="D2585" s="30" t="s">
        <v>1619</v>
      </c>
      <c r="E2585" s="75">
        <v>62</v>
      </c>
      <c r="F2585" s="30" t="s">
        <v>53</v>
      </c>
      <c r="G2585" s="30" t="s">
        <v>54</v>
      </c>
      <c r="H2585" s="75">
        <v>1</v>
      </c>
    </row>
    <row r="2586" spans="1:8">
      <c r="A2586" s="43">
        <v>930</v>
      </c>
      <c r="B2586" s="74">
        <v>46253</v>
      </c>
      <c r="C2586" s="30" t="s">
        <v>1622</v>
      </c>
      <c r="D2586" s="30" t="s">
        <v>1623</v>
      </c>
      <c r="E2586" s="75">
        <v>54</v>
      </c>
      <c r="F2586" s="30" t="s">
        <v>53</v>
      </c>
      <c r="G2586" s="30" t="s">
        <v>54</v>
      </c>
      <c r="H2586" s="75">
        <v>1</v>
      </c>
    </row>
    <row r="2587" spans="1:8">
      <c r="A2587" s="43">
        <v>930</v>
      </c>
      <c r="B2587" s="74">
        <v>46253</v>
      </c>
      <c r="C2587" s="30" t="s">
        <v>1624</v>
      </c>
      <c r="D2587" s="30" t="s">
        <v>1625</v>
      </c>
      <c r="E2587" s="75">
        <v>161</v>
      </c>
      <c r="F2587" s="30" t="s">
        <v>53</v>
      </c>
      <c r="G2587" s="30" t="s">
        <v>54</v>
      </c>
      <c r="H2587" s="75">
        <v>1</v>
      </c>
    </row>
    <row r="2588" spans="1:8">
      <c r="A2588" s="43">
        <v>930</v>
      </c>
      <c r="B2588" s="74">
        <v>46253</v>
      </c>
      <c r="C2588" s="30" t="s">
        <v>1626</v>
      </c>
      <c r="D2588" s="30" t="s">
        <v>1627</v>
      </c>
      <c r="E2588" s="75">
        <v>179</v>
      </c>
      <c r="F2588" s="30" t="s">
        <v>53</v>
      </c>
      <c r="G2588" s="30" t="s">
        <v>54</v>
      </c>
      <c r="H2588" s="75">
        <v>1</v>
      </c>
    </row>
    <row r="2589" spans="1:8">
      <c r="A2589" s="43">
        <v>930</v>
      </c>
      <c r="B2589" s="74">
        <v>46253</v>
      </c>
      <c r="C2589" s="30" t="s">
        <v>1630</v>
      </c>
      <c r="D2589" s="30" t="s">
        <v>1631</v>
      </c>
      <c r="E2589" s="75">
        <v>87</v>
      </c>
      <c r="F2589" s="30" t="s">
        <v>68</v>
      </c>
      <c r="G2589" s="30" t="s">
        <v>69</v>
      </c>
      <c r="H2589" s="75">
        <v>1</v>
      </c>
    </row>
    <row r="2590" spans="1:8">
      <c r="A2590" s="43">
        <v>930</v>
      </c>
      <c r="B2590" s="74">
        <v>46253</v>
      </c>
      <c r="C2590" s="30" t="s">
        <v>1632</v>
      </c>
      <c r="D2590" s="30" t="s">
        <v>1633</v>
      </c>
      <c r="E2590" s="75">
        <v>12</v>
      </c>
      <c r="F2590" s="30" t="s">
        <v>53</v>
      </c>
      <c r="G2590" s="30" t="s">
        <v>54</v>
      </c>
      <c r="H2590" s="75">
        <v>1</v>
      </c>
    </row>
    <row r="2591" spans="1:8">
      <c r="A2591" s="43">
        <v>930</v>
      </c>
      <c r="B2591" s="74">
        <v>46253</v>
      </c>
      <c r="C2591" s="30" t="s">
        <v>1636</v>
      </c>
      <c r="D2591" s="30" t="s">
        <v>1637</v>
      </c>
      <c r="E2591" s="75">
        <v>129</v>
      </c>
      <c r="F2591" s="30" t="s">
        <v>80</v>
      </c>
      <c r="G2591" s="30" t="s">
        <v>81</v>
      </c>
      <c r="H2591" s="75">
        <v>1</v>
      </c>
    </row>
    <row r="2592" spans="1:8">
      <c r="A2592" s="43">
        <v>930</v>
      </c>
      <c r="B2592" s="74">
        <v>46253</v>
      </c>
      <c r="C2592" s="30" t="s">
        <v>1640</v>
      </c>
      <c r="D2592" s="30" t="s">
        <v>1641</v>
      </c>
      <c r="E2592" s="75">
        <v>43</v>
      </c>
      <c r="F2592" s="30" t="s">
        <v>68</v>
      </c>
      <c r="G2592" s="30" t="s">
        <v>69</v>
      </c>
      <c r="H2592" s="75">
        <v>1</v>
      </c>
    </row>
    <row r="2593" spans="1:8">
      <c r="A2593" s="43">
        <v>930</v>
      </c>
      <c r="B2593" s="74">
        <v>46253</v>
      </c>
      <c r="C2593" s="30" t="s">
        <v>1642</v>
      </c>
      <c r="D2593" s="30" t="s">
        <v>1643</v>
      </c>
      <c r="E2593" s="75">
        <v>45</v>
      </c>
      <c r="F2593" s="30" t="s">
        <v>53</v>
      </c>
      <c r="G2593" s="30" t="s">
        <v>54</v>
      </c>
      <c r="H2593" s="75">
        <v>1</v>
      </c>
    </row>
    <row r="2594" spans="1:8">
      <c r="A2594" s="43">
        <v>930</v>
      </c>
      <c r="B2594" s="74">
        <v>46253</v>
      </c>
      <c r="C2594" s="30" t="s">
        <v>1646</v>
      </c>
      <c r="D2594" s="30" t="s">
        <v>1647</v>
      </c>
      <c r="E2594" s="75">
        <v>71</v>
      </c>
      <c r="F2594" s="30" t="s">
        <v>53</v>
      </c>
      <c r="G2594" s="30" t="s">
        <v>54</v>
      </c>
      <c r="H2594" s="75">
        <v>1</v>
      </c>
    </row>
    <row r="2595" spans="1:8">
      <c r="A2595" s="43">
        <v>930</v>
      </c>
      <c r="B2595" s="74">
        <v>46253</v>
      </c>
      <c r="C2595" s="30" t="s">
        <v>1648</v>
      </c>
      <c r="D2595" s="30" t="s">
        <v>1649</v>
      </c>
      <c r="E2595" s="75">
        <v>56</v>
      </c>
      <c r="F2595" s="30" t="s">
        <v>53</v>
      </c>
      <c r="G2595" s="30" t="s">
        <v>54</v>
      </c>
      <c r="H2595" s="75">
        <v>1</v>
      </c>
    </row>
    <row r="2596" spans="1:8">
      <c r="A2596" s="43">
        <v>930</v>
      </c>
      <c r="B2596" s="74">
        <v>46253</v>
      </c>
      <c r="C2596" s="30" t="s">
        <v>1654</v>
      </c>
      <c r="D2596" s="30" t="s">
        <v>1655</v>
      </c>
      <c r="E2596" s="75">
        <v>37</v>
      </c>
      <c r="F2596" s="30" t="s">
        <v>53</v>
      </c>
      <c r="G2596" s="30" t="s">
        <v>54</v>
      </c>
      <c r="H2596" s="75">
        <v>1</v>
      </c>
    </row>
    <row r="2597" spans="1:8">
      <c r="A2597" s="43">
        <v>930</v>
      </c>
      <c r="B2597" s="74">
        <v>46253</v>
      </c>
      <c r="C2597" s="30" t="s">
        <v>1660</v>
      </c>
      <c r="D2597" s="30" t="s">
        <v>1661</v>
      </c>
      <c r="E2597" s="75">
        <v>108</v>
      </c>
      <c r="F2597" s="30" t="s">
        <v>53</v>
      </c>
      <c r="G2597" s="30" t="s">
        <v>54</v>
      </c>
      <c r="H2597" s="75">
        <v>1</v>
      </c>
    </row>
    <row r="2598" spans="1:8">
      <c r="A2598" s="43">
        <v>930</v>
      </c>
      <c r="B2598" s="74">
        <v>46253</v>
      </c>
      <c r="C2598" s="30" t="s">
        <v>1664</v>
      </c>
      <c r="D2598" s="30" t="s">
        <v>1665</v>
      </c>
      <c r="E2598" s="75">
        <v>34</v>
      </c>
      <c r="F2598" s="30" t="s">
        <v>53</v>
      </c>
      <c r="G2598" s="30" t="s">
        <v>54</v>
      </c>
      <c r="H2598" s="75">
        <v>1</v>
      </c>
    </row>
    <row r="2599" spans="1:8">
      <c r="A2599" s="43">
        <v>930</v>
      </c>
      <c r="B2599" s="74">
        <v>46253</v>
      </c>
      <c r="C2599" s="30" t="s">
        <v>1666</v>
      </c>
      <c r="D2599" s="30" t="s">
        <v>1667</v>
      </c>
      <c r="E2599" s="75">
        <v>84</v>
      </c>
      <c r="F2599" s="30" t="s">
        <v>53</v>
      </c>
      <c r="G2599" s="30" t="s">
        <v>54</v>
      </c>
      <c r="H2599" s="75">
        <v>1</v>
      </c>
    </row>
    <row r="2600" spans="1:8">
      <c r="A2600" s="43">
        <v>930</v>
      </c>
      <c r="B2600" s="74">
        <v>46253</v>
      </c>
      <c r="C2600" s="30" t="s">
        <v>1670</v>
      </c>
      <c r="D2600" s="30" t="s">
        <v>1671</v>
      </c>
      <c r="E2600" s="75">
        <v>19</v>
      </c>
      <c r="F2600" s="30" t="s">
        <v>53</v>
      </c>
      <c r="G2600" s="30" t="s">
        <v>54</v>
      </c>
      <c r="H2600" s="75">
        <v>1</v>
      </c>
    </row>
    <row r="2601" spans="1:8">
      <c r="A2601" s="43">
        <v>930</v>
      </c>
      <c r="B2601" s="74">
        <v>46253</v>
      </c>
      <c r="C2601" s="30" t="s">
        <v>4988</v>
      </c>
      <c r="D2601" s="30" t="s">
        <v>4989</v>
      </c>
      <c r="E2601" s="75">
        <v>175</v>
      </c>
      <c r="F2601" s="30" t="s">
        <v>80</v>
      </c>
      <c r="G2601" s="30" t="s">
        <v>81</v>
      </c>
      <c r="H2601" s="75">
        <v>1</v>
      </c>
    </row>
    <row r="2602" spans="1:8">
      <c r="A2602" s="43">
        <v>930</v>
      </c>
      <c r="B2602" s="74">
        <v>46253</v>
      </c>
      <c r="C2602" s="30" t="s">
        <v>1674</v>
      </c>
      <c r="D2602" s="30" t="s">
        <v>1675</v>
      </c>
      <c r="E2602" s="75">
        <v>50</v>
      </c>
      <c r="F2602" s="30" t="s">
        <v>53</v>
      </c>
      <c r="G2602" s="30" t="s">
        <v>54</v>
      </c>
      <c r="H2602" s="75">
        <v>1</v>
      </c>
    </row>
    <row r="2603" spans="1:8">
      <c r="A2603" s="43">
        <v>930</v>
      </c>
      <c r="B2603" s="74">
        <v>46253</v>
      </c>
      <c r="C2603" s="30" t="s">
        <v>1676</v>
      </c>
      <c r="D2603" s="30" t="s">
        <v>1677</v>
      </c>
      <c r="E2603" s="75">
        <v>106</v>
      </c>
      <c r="F2603" s="30" t="s">
        <v>53</v>
      </c>
      <c r="G2603" s="30" t="s">
        <v>54</v>
      </c>
      <c r="H2603" s="75">
        <v>1</v>
      </c>
    </row>
    <row r="2604" spans="1:8">
      <c r="A2604" s="43">
        <v>930</v>
      </c>
      <c r="B2604" s="74">
        <v>46253</v>
      </c>
      <c r="C2604" s="30" t="s">
        <v>1678</v>
      </c>
      <c r="D2604" s="30" t="s">
        <v>1679</v>
      </c>
      <c r="E2604" s="75">
        <v>53</v>
      </c>
      <c r="F2604" s="30" t="s">
        <v>76</v>
      </c>
      <c r="G2604" s="30" t="s">
        <v>77</v>
      </c>
      <c r="H2604" s="75">
        <v>1</v>
      </c>
    </row>
    <row r="2605" spans="1:8">
      <c r="A2605" s="43">
        <v>930</v>
      </c>
      <c r="B2605" s="74">
        <v>46253</v>
      </c>
      <c r="C2605" s="30" t="s">
        <v>4984</v>
      </c>
      <c r="D2605" s="30" t="s">
        <v>4985</v>
      </c>
      <c r="E2605" s="75">
        <v>153</v>
      </c>
      <c r="F2605" s="30" t="s">
        <v>80</v>
      </c>
      <c r="G2605" s="30" t="s">
        <v>81</v>
      </c>
      <c r="H2605" s="75">
        <v>1</v>
      </c>
    </row>
    <row r="2606" spans="1:8">
      <c r="A2606" s="43">
        <v>930</v>
      </c>
      <c r="B2606" s="74">
        <v>46253</v>
      </c>
      <c r="C2606" s="30" t="s">
        <v>1682</v>
      </c>
      <c r="D2606" s="30" t="s">
        <v>1683</v>
      </c>
      <c r="E2606" s="75">
        <v>56</v>
      </c>
      <c r="F2606" s="30" t="s">
        <v>53</v>
      </c>
      <c r="G2606" s="30" t="s">
        <v>54</v>
      </c>
      <c r="H2606" s="75">
        <v>1</v>
      </c>
    </row>
    <row r="2607" spans="1:8">
      <c r="A2607" s="43">
        <v>930</v>
      </c>
      <c r="B2607" s="74">
        <v>46253</v>
      </c>
      <c r="C2607" s="30" t="s">
        <v>1686</v>
      </c>
      <c r="D2607" s="30" t="s">
        <v>1687</v>
      </c>
      <c r="E2607" s="75">
        <v>47</v>
      </c>
      <c r="F2607" s="30" t="s">
        <v>53</v>
      </c>
      <c r="G2607" s="30" t="s">
        <v>54</v>
      </c>
      <c r="H2607" s="75">
        <v>1</v>
      </c>
    </row>
    <row r="2608" spans="1:8">
      <c r="A2608" s="43">
        <v>930</v>
      </c>
      <c r="B2608" s="74">
        <v>46253</v>
      </c>
      <c r="C2608" s="30" t="s">
        <v>4986</v>
      </c>
      <c r="D2608" s="30" t="s">
        <v>4987</v>
      </c>
      <c r="E2608" s="75">
        <v>75</v>
      </c>
      <c r="F2608" s="30" t="s">
        <v>53</v>
      </c>
      <c r="G2608" s="30" t="s">
        <v>54</v>
      </c>
      <c r="H2608" s="75">
        <v>1</v>
      </c>
    </row>
    <row r="2609" spans="1:8">
      <c r="A2609" s="43">
        <v>930</v>
      </c>
      <c r="B2609" s="74">
        <v>46253</v>
      </c>
      <c r="C2609" s="30" t="s">
        <v>1794</v>
      </c>
      <c r="D2609" s="30" t="s">
        <v>1795</v>
      </c>
      <c r="E2609" s="75">
        <v>19</v>
      </c>
      <c r="F2609" s="30" t="s">
        <v>53</v>
      </c>
      <c r="G2609" s="30" t="s">
        <v>54</v>
      </c>
      <c r="H2609" s="75">
        <v>1</v>
      </c>
    </row>
    <row r="2610" spans="1:8">
      <c r="A2610" s="43">
        <v>930</v>
      </c>
      <c r="B2610" s="74">
        <v>46253</v>
      </c>
      <c r="C2610" s="30" t="s">
        <v>1688</v>
      </c>
      <c r="D2610" s="30" t="s">
        <v>1689</v>
      </c>
      <c r="E2610" s="75">
        <v>67</v>
      </c>
      <c r="F2610" s="30" t="s">
        <v>80</v>
      </c>
      <c r="G2610" s="30" t="s">
        <v>81</v>
      </c>
      <c r="H2610" s="75">
        <v>1</v>
      </c>
    </row>
    <row r="2611" spans="1:8">
      <c r="A2611" s="43">
        <v>930</v>
      </c>
      <c r="B2611" s="74">
        <v>46253</v>
      </c>
      <c r="C2611" s="30" t="s">
        <v>1690</v>
      </c>
      <c r="D2611" s="30" t="s">
        <v>1691</v>
      </c>
      <c r="E2611" s="75">
        <v>62</v>
      </c>
      <c r="F2611" s="30" t="s">
        <v>80</v>
      </c>
      <c r="G2611" s="30" t="s">
        <v>81</v>
      </c>
      <c r="H2611" s="75">
        <v>1</v>
      </c>
    </row>
    <row r="2612" spans="1:8">
      <c r="A2612" s="43">
        <v>930</v>
      </c>
      <c r="B2612" s="74">
        <v>46253</v>
      </c>
      <c r="C2612" s="30" t="s">
        <v>1694</v>
      </c>
      <c r="D2612" s="30" t="s">
        <v>1695</v>
      </c>
      <c r="E2612" s="75">
        <v>41</v>
      </c>
      <c r="F2612" s="30" t="s">
        <v>70</v>
      </c>
      <c r="G2612" s="30" t="s">
        <v>71</v>
      </c>
      <c r="H2612" s="75">
        <v>2</v>
      </c>
    </row>
    <row r="2613" spans="1:8">
      <c r="A2613" s="43">
        <v>930</v>
      </c>
      <c r="B2613" s="74">
        <v>46253</v>
      </c>
      <c r="C2613" s="30" t="s">
        <v>1696</v>
      </c>
      <c r="D2613" s="30" t="s">
        <v>1697</v>
      </c>
      <c r="E2613" s="75">
        <v>142</v>
      </c>
      <c r="F2613" s="30" t="s">
        <v>80</v>
      </c>
      <c r="G2613" s="30" t="s">
        <v>81</v>
      </c>
      <c r="H2613" s="75">
        <v>1</v>
      </c>
    </row>
    <row r="2614" spans="1:8">
      <c r="A2614" s="43">
        <v>930</v>
      </c>
      <c r="B2614" s="74">
        <v>46253</v>
      </c>
      <c r="C2614" s="30" t="s">
        <v>1702</v>
      </c>
      <c r="D2614" s="30" t="s">
        <v>1703</v>
      </c>
      <c r="E2614" s="75">
        <v>106</v>
      </c>
      <c r="F2614" s="30" t="s">
        <v>70</v>
      </c>
      <c r="G2614" s="30" t="s">
        <v>71</v>
      </c>
      <c r="H2614" s="75">
        <v>2</v>
      </c>
    </row>
    <row r="2615" spans="1:8">
      <c r="A2615" s="43">
        <v>930</v>
      </c>
      <c r="B2615" s="74">
        <v>46252</v>
      </c>
      <c r="C2615" s="30" t="s">
        <v>3919</v>
      </c>
      <c r="D2615" s="30" t="s">
        <v>3920</v>
      </c>
      <c r="E2615" s="75">
        <v>132</v>
      </c>
      <c r="F2615" s="30" t="s">
        <v>53</v>
      </c>
      <c r="G2615" s="30" t="s">
        <v>54</v>
      </c>
      <c r="H2615" s="75">
        <v>1</v>
      </c>
    </row>
    <row r="2616" spans="1:8">
      <c r="A2616" s="43">
        <v>930</v>
      </c>
      <c r="B2616" s="74">
        <v>46252</v>
      </c>
      <c r="C2616" s="30" t="s">
        <v>3923</v>
      </c>
      <c r="D2616" s="30" t="s">
        <v>3924</v>
      </c>
      <c r="E2616" s="75">
        <v>63</v>
      </c>
      <c r="F2616" s="30" t="s">
        <v>53</v>
      </c>
      <c r="G2616" s="30" t="s">
        <v>54</v>
      </c>
      <c r="H2616" s="75">
        <v>1</v>
      </c>
    </row>
    <row r="2617" spans="1:8">
      <c r="A2617" s="43">
        <v>930</v>
      </c>
      <c r="B2617" s="74">
        <v>46252</v>
      </c>
      <c r="C2617" s="30" t="s">
        <v>4137</v>
      </c>
      <c r="D2617" s="30" t="s">
        <v>4138</v>
      </c>
      <c r="E2617" s="75">
        <v>103</v>
      </c>
      <c r="F2617" s="30" t="s">
        <v>70</v>
      </c>
      <c r="G2617" s="30" t="s">
        <v>71</v>
      </c>
      <c r="H2617" s="75">
        <v>2</v>
      </c>
    </row>
    <row r="2618" spans="1:8">
      <c r="A2618" s="43">
        <v>930</v>
      </c>
      <c r="B2618" s="74">
        <v>46252</v>
      </c>
      <c r="C2618" s="30" t="s">
        <v>4147</v>
      </c>
      <c r="D2618" s="30" t="s">
        <v>4148</v>
      </c>
      <c r="E2618" s="75">
        <v>31</v>
      </c>
      <c r="F2618" s="30" t="s">
        <v>68</v>
      </c>
      <c r="G2618" s="30" t="s">
        <v>69</v>
      </c>
      <c r="H2618" s="75">
        <v>1</v>
      </c>
    </row>
    <row r="2619" spans="1:8">
      <c r="A2619" s="43">
        <v>930</v>
      </c>
      <c r="B2619" s="74">
        <v>46252</v>
      </c>
      <c r="C2619" s="30" t="s">
        <v>4153</v>
      </c>
      <c r="D2619" s="30" t="s">
        <v>4154</v>
      </c>
      <c r="E2619" s="75">
        <v>38</v>
      </c>
      <c r="F2619" s="30" t="s">
        <v>68</v>
      </c>
      <c r="G2619" s="30" t="s">
        <v>69</v>
      </c>
      <c r="H2619" s="75">
        <v>1</v>
      </c>
    </row>
    <row r="2620" spans="1:8">
      <c r="A2620" s="43">
        <v>930</v>
      </c>
      <c r="B2620" s="74">
        <v>46252</v>
      </c>
      <c r="C2620" s="30" t="s">
        <v>4183</v>
      </c>
      <c r="D2620" s="30" t="s">
        <v>4184</v>
      </c>
      <c r="E2620" s="75">
        <v>22</v>
      </c>
      <c r="F2620" s="30" t="s">
        <v>53</v>
      </c>
      <c r="G2620" s="30" t="s">
        <v>54</v>
      </c>
      <c r="H2620" s="75">
        <v>1</v>
      </c>
    </row>
    <row r="2621" spans="1:8">
      <c r="A2621" s="43">
        <v>930</v>
      </c>
      <c r="B2621" s="74">
        <v>46252</v>
      </c>
      <c r="C2621" s="30" t="s">
        <v>4185</v>
      </c>
      <c r="D2621" s="30" t="s">
        <v>4186</v>
      </c>
      <c r="E2621" s="75">
        <v>46</v>
      </c>
      <c r="F2621" s="30" t="s">
        <v>53</v>
      </c>
      <c r="G2621" s="30" t="s">
        <v>54</v>
      </c>
      <c r="H2621" s="75">
        <v>1</v>
      </c>
    </row>
    <row r="2622" spans="1:8">
      <c r="A2622" s="43">
        <v>930</v>
      </c>
      <c r="B2622" s="74">
        <v>46252</v>
      </c>
      <c r="C2622" s="30" t="s">
        <v>1350</v>
      </c>
      <c r="D2622" s="30" t="s">
        <v>1351</v>
      </c>
      <c r="E2622" s="75">
        <v>59</v>
      </c>
      <c r="F2622" s="30" t="s">
        <v>80</v>
      </c>
      <c r="G2622" s="30" t="s">
        <v>81</v>
      </c>
      <c r="H2622" s="75">
        <v>1</v>
      </c>
    </row>
    <row r="2623" spans="1:8">
      <c r="A2623" s="43">
        <v>930</v>
      </c>
      <c r="B2623" s="74">
        <v>46252</v>
      </c>
      <c r="C2623" s="30" t="s">
        <v>1352</v>
      </c>
      <c r="D2623" s="30" t="s">
        <v>1353</v>
      </c>
      <c r="E2623" s="75">
        <v>37</v>
      </c>
      <c r="F2623" s="30" t="s">
        <v>68</v>
      </c>
      <c r="G2623" s="30" t="s">
        <v>69</v>
      </c>
      <c r="H2623" s="75">
        <v>1</v>
      </c>
    </row>
    <row r="2624" spans="1:8">
      <c r="A2624" s="43">
        <v>930</v>
      </c>
      <c r="B2624" s="74">
        <v>46252</v>
      </c>
      <c r="C2624" s="30" t="s">
        <v>1354</v>
      </c>
      <c r="D2624" s="30" t="s">
        <v>1355</v>
      </c>
      <c r="E2624" s="75">
        <v>7</v>
      </c>
      <c r="F2624" s="30" t="s">
        <v>70</v>
      </c>
      <c r="G2624" s="30" t="s">
        <v>71</v>
      </c>
      <c r="H2624" s="75">
        <v>2</v>
      </c>
    </row>
    <row r="2625" spans="1:8">
      <c r="A2625" s="43">
        <v>930</v>
      </c>
      <c r="B2625" s="74">
        <v>46252</v>
      </c>
      <c r="C2625" s="30" t="s">
        <v>1356</v>
      </c>
      <c r="D2625" s="30" t="s">
        <v>1357</v>
      </c>
      <c r="E2625" s="75">
        <v>20</v>
      </c>
      <c r="F2625" s="30" t="s">
        <v>80</v>
      </c>
      <c r="G2625" s="30" t="s">
        <v>81</v>
      </c>
      <c r="H2625" s="75">
        <v>1</v>
      </c>
    </row>
    <row r="2626" spans="1:8">
      <c r="A2626" s="43">
        <v>930</v>
      </c>
      <c r="B2626" s="74">
        <v>46252</v>
      </c>
      <c r="C2626" s="30" t="s">
        <v>1358</v>
      </c>
      <c r="D2626" s="30" t="s">
        <v>1359</v>
      </c>
      <c r="E2626" s="75">
        <v>148</v>
      </c>
      <c r="F2626" s="30" t="s">
        <v>70</v>
      </c>
      <c r="G2626" s="30" t="s">
        <v>71</v>
      </c>
      <c r="H2626" s="75">
        <v>2</v>
      </c>
    </row>
    <row r="2627" spans="1:8">
      <c r="A2627" s="43">
        <v>930</v>
      </c>
      <c r="B2627" s="74">
        <v>46252</v>
      </c>
      <c r="C2627" s="30" t="s">
        <v>1360</v>
      </c>
      <c r="D2627" s="30" t="s">
        <v>1361</v>
      </c>
      <c r="E2627" s="75">
        <v>6</v>
      </c>
      <c r="F2627" s="30" t="s">
        <v>68</v>
      </c>
      <c r="G2627" s="30" t="s">
        <v>69</v>
      </c>
      <c r="H2627" s="75">
        <v>1</v>
      </c>
    </row>
    <row r="2628" spans="1:8">
      <c r="A2628" s="43">
        <v>930</v>
      </c>
      <c r="B2628" s="74">
        <v>46252</v>
      </c>
      <c r="C2628" s="30" t="s">
        <v>1364</v>
      </c>
      <c r="D2628" s="30" t="s">
        <v>1365</v>
      </c>
      <c r="E2628" s="75">
        <v>64</v>
      </c>
      <c r="F2628" s="30" t="s">
        <v>80</v>
      </c>
      <c r="G2628" s="30" t="s">
        <v>81</v>
      </c>
      <c r="H2628" s="75">
        <v>1</v>
      </c>
    </row>
    <row r="2629" spans="1:8">
      <c r="A2629" s="43">
        <v>930</v>
      </c>
      <c r="B2629" s="74">
        <v>46252</v>
      </c>
      <c r="C2629" s="30" t="s">
        <v>1366</v>
      </c>
      <c r="D2629" s="30" t="s">
        <v>1367</v>
      </c>
      <c r="E2629" s="75">
        <v>127</v>
      </c>
      <c r="F2629" s="30" t="s">
        <v>68</v>
      </c>
      <c r="G2629" s="30" t="s">
        <v>69</v>
      </c>
      <c r="H2629" s="75">
        <v>1</v>
      </c>
    </row>
    <row r="2630" spans="1:8">
      <c r="A2630" s="43">
        <v>930</v>
      </c>
      <c r="B2630" s="74">
        <v>46252</v>
      </c>
      <c r="C2630" s="30" t="s">
        <v>1378</v>
      </c>
      <c r="D2630" s="30" t="s">
        <v>1379</v>
      </c>
      <c r="E2630" s="75">
        <v>2</v>
      </c>
      <c r="F2630" s="30" t="s">
        <v>80</v>
      </c>
      <c r="G2630" s="30" t="s">
        <v>81</v>
      </c>
      <c r="H2630" s="75">
        <v>1</v>
      </c>
    </row>
    <row r="2631" spans="1:8">
      <c r="A2631" s="43">
        <v>930</v>
      </c>
      <c r="B2631" s="74">
        <v>46252</v>
      </c>
      <c r="C2631" s="30" t="s">
        <v>1380</v>
      </c>
      <c r="D2631" s="30" t="s">
        <v>1381</v>
      </c>
      <c r="E2631" s="75">
        <v>46</v>
      </c>
      <c r="F2631" s="30" t="s">
        <v>53</v>
      </c>
      <c r="G2631" s="30" t="s">
        <v>54</v>
      </c>
      <c r="H2631" s="75">
        <v>1</v>
      </c>
    </row>
    <row r="2632" spans="1:8">
      <c r="A2632" s="43">
        <v>930</v>
      </c>
      <c r="B2632" s="74">
        <v>46252</v>
      </c>
      <c r="C2632" s="30" t="s">
        <v>1382</v>
      </c>
      <c r="D2632" s="30" t="s">
        <v>1383</v>
      </c>
      <c r="E2632" s="75">
        <v>127</v>
      </c>
      <c r="F2632" s="30" t="s">
        <v>80</v>
      </c>
      <c r="G2632" s="30" t="s">
        <v>81</v>
      </c>
      <c r="H2632" s="75">
        <v>1</v>
      </c>
    </row>
    <row r="2633" spans="1:8">
      <c r="A2633" s="43">
        <v>930</v>
      </c>
      <c r="B2633" s="74">
        <v>46252</v>
      </c>
      <c r="C2633" s="30" t="s">
        <v>1384</v>
      </c>
      <c r="D2633" s="30" t="s">
        <v>1385</v>
      </c>
      <c r="E2633" s="75">
        <v>49</v>
      </c>
      <c r="F2633" s="30" t="s">
        <v>70</v>
      </c>
      <c r="G2633" s="30" t="s">
        <v>71</v>
      </c>
      <c r="H2633" s="75">
        <v>2</v>
      </c>
    </row>
    <row r="2634" spans="1:8">
      <c r="A2634" s="43">
        <v>930</v>
      </c>
      <c r="B2634" s="74">
        <v>46252</v>
      </c>
      <c r="C2634" s="30" t="s">
        <v>1386</v>
      </c>
      <c r="D2634" s="30" t="s">
        <v>1387</v>
      </c>
      <c r="E2634" s="75">
        <v>64</v>
      </c>
      <c r="F2634" s="30" t="s">
        <v>70</v>
      </c>
      <c r="G2634" s="30" t="s">
        <v>71</v>
      </c>
      <c r="H2634" s="75">
        <v>2</v>
      </c>
    </row>
    <row r="2635" spans="1:8">
      <c r="A2635" s="43">
        <v>930</v>
      </c>
      <c r="B2635" s="74">
        <v>46252</v>
      </c>
      <c r="C2635" s="30" t="s">
        <v>1388</v>
      </c>
      <c r="D2635" s="30" t="s">
        <v>1389</v>
      </c>
      <c r="E2635" s="75">
        <v>75</v>
      </c>
      <c r="F2635" s="30" t="s">
        <v>68</v>
      </c>
      <c r="G2635" s="30" t="s">
        <v>69</v>
      </c>
      <c r="H2635" s="75">
        <v>1</v>
      </c>
    </row>
    <row r="2636" spans="1:8">
      <c r="A2636" s="43">
        <v>930</v>
      </c>
      <c r="B2636" s="74">
        <v>46252</v>
      </c>
      <c r="C2636" s="30" t="s">
        <v>1390</v>
      </c>
      <c r="D2636" s="30" t="s">
        <v>1391</v>
      </c>
      <c r="E2636" s="75">
        <v>146</v>
      </c>
      <c r="F2636" s="30" t="s">
        <v>70</v>
      </c>
      <c r="G2636" s="30" t="s">
        <v>71</v>
      </c>
      <c r="H2636" s="75">
        <v>2</v>
      </c>
    </row>
    <row r="2637" spans="1:8">
      <c r="A2637" s="43">
        <v>930</v>
      </c>
      <c r="B2637" s="74">
        <v>46252</v>
      </c>
      <c r="C2637" s="30" t="s">
        <v>1392</v>
      </c>
      <c r="D2637" s="30" t="s">
        <v>1393</v>
      </c>
      <c r="E2637" s="75">
        <v>287</v>
      </c>
      <c r="F2637" s="30" t="s">
        <v>80</v>
      </c>
      <c r="G2637" s="30" t="s">
        <v>81</v>
      </c>
      <c r="H2637" s="75">
        <v>1</v>
      </c>
    </row>
    <row r="2638" spans="1:8">
      <c r="A2638" s="43">
        <v>930</v>
      </c>
      <c r="B2638" s="74">
        <v>46252</v>
      </c>
      <c r="C2638" s="30" t="s">
        <v>1394</v>
      </c>
      <c r="D2638" s="30" t="s">
        <v>1395</v>
      </c>
      <c r="E2638" s="75">
        <v>79</v>
      </c>
      <c r="F2638" s="30" t="s">
        <v>70</v>
      </c>
      <c r="G2638" s="30" t="s">
        <v>71</v>
      </c>
      <c r="H2638" s="75">
        <v>2</v>
      </c>
    </row>
    <row r="2639" spans="1:8">
      <c r="A2639" s="43">
        <v>930</v>
      </c>
      <c r="B2639" s="74">
        <v>46252</v>
      </c>
      <c r="C2639" s="30" t="s">
        <v>1396</v>
      </c>
      <c r="D2639" s="30" t="s">
        <v>1397</v>
      </c>
      <c r="E2639" s="75">
        <v>56</v>
      </c>
      <c r="F2639" s="30" t="s">
        <v>76</v>
      </c>
      <c r="G2639" s="30" t="s">
        <v>77</v>
      </c>
      <c r="H2639" s="75">
        <v>1</v>
      </c>
    </row>
    <row r="2640" spans="1:8">
      <c r="A2640" s="43">
        <v>930</v>
      </c>
      <c r="B2640" s="74">
        <v>46252</v>
      </c>
      <c r="C2640" s="30" t="s">
        <v>1402</v>
      </c>
      <c r="D2640" s="30" t="s">
        <v>1403</v>
      </c>
      <c r="E2640" s="75">
        <v>43</v>
      </c>
      <c r="F2640" s="30" t="s">
        <v>68</v>
      </c>
      <c r="G2640" s="30" t="s">
        <v>69</v>
      </c>
      <c r="H2640" s="75">
        <v>1</v>
      </c>
    </row>
    <row r="2641" spans="1:8">
      <c r="A2641" s="43">
        <v>930</v>
      </c>
      <c r="B2641" s="74">
        <v>46252</v>
      </c>
      <c r="C2641" s="30" t="s">
        <v>1406</v>
      </c>
      <c r="D2641" s="30" t="s">
        <v>1407</v>
      </c>
      <c r="E2641" s="75">
        <v>164</v>
      </c>
      <c r="F2641" s="30" t="s">
        <v>80</v>
      </c>
      <c r="G2641" s="30" t="s">
        <v>81</v>
      </c>
      <c r="H2641" s="75">
        <v>1</v>
      </c>
    </row>
    <row r="2642" spans="1:8">
      <c r="A2642" s="43">
        <v>930</v>
      </c>
      <c r="B2642" s="74">
        <v>46252</v>
      </c>
      <c r="C2642" s="30" t="s">
        <v>1408</v>
      </c>
      <c r="D2642" s="30" t="s">
        <v>1409</v>
      </c>
      <c r="E2642" s="75">
        <v>6</v>
      </c>
      <c r="F2642" s="30" t="s">
        <v>68</v>
      </c>
      <c r="G2642" s="30" t="s">
        <v>69</v>
      </c>
      <c r="H2642" s="75">
        <v>1</v>
      </c>
    </row>
    <row r="2643" spans="1:8">
      <c r="A2643" s="43">
        <v>930</v>
      </c>
      <c r="B2643" s="74">
        <v>46252</v>
      </c>
      <c r="C2643" s="30" t="s">
        <v>1414</v>
      </c>
      <c r="D2643" s="30" t="s">
        <v>1415</v>
      </c>
      <c r="E2643" s="75">
        <v>54</v>
      </c>
      <c r="F2643" s="30" t="s">
        <v>53</v>
      </c>
      <c r="G2643" s="30" t="s">
        <v>54</v>
      </c>
      <c r="H2643" s="75">
        <v>1</v>
      </c>
    </row>
    <row r="2644" spans="1:8">
      <c r="A2644" s="43">
        <v>930</v>
      </c>
      <c r="B2644" s="74">
        <v>46252</v>
      </c>
      <c r="C2644" s="30" t="s">
        <v>1416</v>
      </c>
      <c r="D2644" s="30" t="s">
        <v>1417</v>
      </c>
      <c r="E2644" s="75">
        <v>26</v>
      </c>
      <c r="F2644" s="30" t="s">
        <v>70</v>
      </c>
      <c r="G2644" s="30" t="s">
        <v>71</v>
      </c>
      <c r="H2644" s="75">
        <v>2</v>
      </c>
    </row>
    <row r="2645" spans="1:8">
      <c r="A2645" s="43">
        <v>930</v>
      </c>
      <c r="B2645" s="74">
        <v>46252</v>
      </c>
      <c r="C2645" s="30" t="s">
        <v>1418</v>
      </c>
      <c r="D2645" s="30" t="s">
        <v>1419</v>
      </c>
      <c r="E2645" s="75">
        <v>12</v>
      </c>
      <c r="F2645" s="30" t="s">
        <v>53</v>
      </c>
      <c r="G2645" s="30" t="s">
        <v>54</v>
      </c>
      <c r="H2645" s="75">
        <v>1</v>
      </c>
    </row>
    <row r="2646" spans="1:8">
      <c r="A2646" s="43">
        <v>930</v>
      </c>
      <c r="B2646" s="74">
        <v>46252</v>
      </c>
      <c r="C2646" s="30" t="s">
        <v>1422</v>
      </c>
      <c r="D2646" s="30" t="s">
        <v>1423</v>
      </c>
      <c r="E2646" s="75">
        <v>156</v>
      </c>
      <c r="F2646" s="30" t="s">
        <v>70</v>
      </c>
      <c r="G2646" s="30" t="s">
        <v>71</v>
      </c>
      <c r="H2646" s="75">
        <v>2</v>
      </c>
    </row>
    <row r="2647" spans="1:8">
      <c r="A2647" s="43">
        <v>930</v>
      </c>
      <c r="B2647" s="74">
        <v>46252</v>
      </c>
      <c r="C2647" s="30" t="s">
        <v>1428</v>
      </c>
      <c r="D2647" s="30" t="s">
        <v>1429</v>
      </c>
      <c r="E2647" s="75">
        <v>87</v>
      </c>
      <c r="F2647" s="30" t="s">
        <v>80</v>
      </c>
      <c r="G2647" s="30" t="s">
        <v>81</v>
      </c>
      <c r="H2647" s="75">
        <v>1</v>
      </c>
    </row>
    <row r="2648" spans="1:8">
      <c r="A2648" s="43">
        <v>930</v>
      </c>
      <c r="B2648" s="74">
        <v>46252</v>
      </c>
      <c r="C2648" s="30" t="s">
        <v>1432</v>
      </c>
      <c r="D2648" s="30" t="s">
        <v>1433</v>
      </c>
      <c r="E2648" s="75">
        <v>26</v>
      </c>
      <c r="F2648" s="30" t="s">
        <v>76</v>
      </c>
      <c r="G2648" s="30" t="s">
        <v>77</v>
      </c>
      <c r="H2648" s="75">
        <v>1</v>
      </c>
    </row>
    <row r="2649" spans="1:8">
      <c r="A2649" s="43">
        <v>930</v>
      </c>
      <c r="B2649" s="74">
        <v>46252</v>
      </c>
      <c r="C2649" s="30" t="s">
        <v>1434</v>
      </c>
      <c r="D2649" s="30" t="s">
        <v>1435</v>
      </c>
      <c r="E2649" s="75">
        <v>25</v>
      </c>
      <c r="F2649" s="30" t="s">
        <v>63</v>
      </c>
      <c r="G2649" s="30" t="s">
        <v>64</v>
      </c>
      <c r="H2649" s="75">
        <v>2</v>
      </c>
    </row>
    <row r="2650" spans="1:8">
      <c r="A2650" s="43">
        <v>930</v>
      </c>
      <c r="B2650" s="74">
        <v>46252</v>
      </c>
      <c r="C2650" s="30" t="s">
        <v>1438</v>
      </c>
      <c r="D2650" s="30" t="s">
        <v>1439</v>
      </c>
      <c r="E2650" s="75">
        <v>69</v>
      </c>
      <c r="F2650" s="30" t="s">
        <v>70</v>
      </c>
      <c r="G2650" s="30" t="s">
        <v>71</v>
      </c>
      <c r="H2650" s="75">
        <v>2</v>
      </c>
    </row>
    <row r="2651" spans="1:8">
      <c r="A2651" s="43">
        <v>930</v>
      </c>
      <c r="B2651" s="74">
        <v>46252</v>
      </c>
      <c r="C2651" s="30" t="s">
        <v>1440</v>
      </c>
      <c r="D2651" s="30" t="s">
        <v>1441</v>
      </c>
      <c r="E2651" s="75">
        <v>110</v>
      </c>
      <c r="F2651" s="30" t="s">
        <v>70</v>
      </c>
      <c r="G2651" s="30" t="s">
        <v>71</v>
      </c>
      <c r="H2651" s="75">
        <v>2</v>
      </c>
    </row>
    <row r="2652" spans="1:8">
      <c r="A2652" s="43">
        <v>930</v>
      </c>
      <c r="B2652" s="74">
        <v>46252</v>
      </c>
      <c r="C2652" s="30" t="s">
        <v>1444</v>
      </c>
      <c r="D2652" s="30" t="s">
        <v>1445</v>
      </c>
      <c r="E2652" s="75">
        <v>18</v>
      </c>
      <c r="F2652" s="30" t="s">
        <v>70</v>
      </c>
      <c r="G2652" s="30" t="s">
        <v>71</v>
      </c>
      <c r="H2652" s="75">
        <v>2</v>
      </c>
    </row>
    <row r="2653" spans="1:8">
      <c r="A2653" s="43">
        <v>930</v>
      </c>
      <c r="B2653" s="74">
        <v>46252</v>
      </c>
      <c r="C2653" s="30" t="s">
        <v>1448</v>
      </c>
      <c r="D2653" s="30" t="s">
        <v>1449</v>
      </c>
      <c r="E2653" s="75">
        <v>21</v>
      </c>
      <c r="F2653" s="30" t="s">
        <v>68</v>
      </c>
      <c r="G2653" s="30" t="s">
        <v>69</v>
      </c>
      <c r="H2653" s="75">
        <v>1</v>
      </c>
    </row>
    <row r="2654" spans="1:8">
      <c r="A2654" s="43">
        <v>930</v>
      </c>
      <c r="B2654" s="74">
        <v>46252</v>
      </c>
      <c r="C2654" s="30" t="s">
        <v>1450</v>
      </c>
      <c r="D2654" s="30" t="s">
        <v>1451</v>
      </c>
      <c r="E2654" s="75">
        <v>72</v>
      </c>
      <c r="F2654" s="30" t="s">
        <v>53</v>
      </c>
      <c r="G2654" s="30" t="s">
        <v>54</v>
      </c>
      <c r="H2654" s="75">
        <v>1</v>
      </c>
    </row>
    <row r="2655" spans="1:8">
      <c r="A2655" s="43">
        <v>930</v>
      </c>
      <c r="B2655" s="74">
        <v>46252</v>
      </c>
      <c r="C2655" s="30" t="s">
        <v>1454</v>
      </c>
      <c r="D2655" s="30" t="s">
        <v>1455</v>
      </c>
      <c r="E2655" s="75">
        <v>65</v>
      </c>
      <c r="F2655" s="30" t="s">
        <v>70</v>
      </c>
      <c r="G2655" s="30" t="s">
        <v>71</v>
      </c>
      <c r="H2655" s="75">
        <v>2</v>
      </c>
    </row>
    <row r="2656" spans="1:8">
      <c r="A2656" s="43">
        <v>930</v>
      </c>
      <c r="B2656" s="74">
        <v>46252</v>
      </c>
      <c r="C2656" s="30" t="s">
        <v>1456</v>
      </c>
      <c r="D2656" s="30" t="s">
        <v>1457</v>
      </c>
      <c r="E2656" s="75">
        <v>2</v>
      </c>
      <c r="F2656" s="30" t="s">
        <v>68</v>
      </c>
      <c r="G2656" s="30" t="s">
        <v>69</v>
      </c>
      <c r="H2656" s="75">
        <v>1</v>
      </c>
    </row>
    <row r="2657" spans="1:8">
      <c r="A2657" s="43">
        <v>930</v>
      </c>
      <c r="B2657" s="74">
        <v>46252</v>
      </c>
      <c r="C2657" s="30" t="s">
        <v>1458</v>
      </c>
      <c r="D2657" s="30" t="s">
        <v>1459</v>
      </c>
      <c r="E2657" s="75">
        <v>165</v>
      </c>
      <c r="F2657" s="30" t="s">
        <v>80</v>
      </c>
      <c r="G2657" s="30" t="s">
        <v>81</v>
      </c>
      <c r="H2657" s="75">
        <v>1</v>
      </c>
    </row>
    <row r="2658" spans="1:8">
      <c r="A2658" s="43">
        <v>930</v>
      </c>
      <c r="B2658" s="74">
        <v>46252</v>
      </c>
      <c r="C2658" s="30" t="s">
        <v>4992</v>
      </c>
      <c r="D2658" s="30" t="s">
        <v>4993</v>
      </c>
      <c r="E2658" s="75">
        <v>194</v>
      </c>
      <c r="F2658" s="30" t="s">
        <v>80</v>
      </c>
      <c r="G2658" s="30" t="s">
        <v>81</v>
      </c>
      <c r="H2658" s="75">
        <v>1</v>
      </c>
    </row>
    <row r="2659" spans="1:8">
      <c r="A2659" s="43">
        <v>930</v>
      </c>
      <c r="B2659" s="74">
        <v>46252</v>
      </c>
      <c r="C2659" s="30" t="s">
        <v>1464</v>
      </c>
      <c r="D2659" s="30" t="s">
        <v>1465</v>
      </c>
      <c r="E2659" s="75">
        <v>16</v>
      </c>
      <c r="F2659" s="30" t="s">
        <v>68</v>
      </c>
      <c r="G2659" s="30" t="s">
        <v>69</v>
      </c>
      <c r="H2659" s="75">
        <v>1</v>
      </c>
    </row>
    <row r="2660" spans="1:8">
      <c r="A2660" s="43">
        <v>930</v>
      </c>
      <c r="B2660" s="74">
        <v>46252</v>
      </c>
      <c r="C2660" s="30" t="s">
        <v>1466</v>
      </c>
      <c r="D2660" s="30" t="s">
        <v>1467</v>
      </c>
      <c r="E2660" s="75">
        <v>35</v>
      </c>
      <c r="F2660" s="30" t="s">
        <v>53</v>
      </c>
      <c r="G2660" s="30" t="s">
        <v>54</v>
      </c>
      <c r="H2660" s="75">
        <v>1</v>
      </c>
    </row>
    <row r="2661" spans="1:8">
      <c r="A2661" s="43">
        <v>930</v>
      </c>
      <c r="B2661" s="74">
        <v>46252</v>
      </c>
      <c r="C2661" s="30" t="s">
        <v>1470</v>
      </c>
      <c r="D2661" s="30" t="s">
        <v>1471</v>
      </c>
      <c r="E2661" s="75">
        <v>58</v>
      </c>
      <c r="F2661" s="30" t="s">
        <v>70</v>
      </c>
      <c r="G2661" s="30" t="s">
        <v>71</v>
      </c>
      <c r="H2661" s="75">
        <v>2</v>
      </c>
    </row>
    <row r="2662" spans="1:8">
      <c r="A2662" s="43">
        <v>930</v>
      </c>
      <c r="B2662" s="74">
        <v>46252</v>
      </c>
      <c r="C2662" s="30" t="s">
        <v>1472</v>
      </c>
      <c r="D2662" s="30" t="s">
        <v>1473</v>
      </c>
      <c r="E2662" s="75">
        <v>50</v>
      </c>
      <c r="F2662" s="30" t="s">
        <v>53</v>
      </c>
      <c r="G2662" s="30" t="s">
        <v>54</v>
      </c>
      <c r="H2662" s="75">
        <v>1</v>
      </c>
    </row>
    <row r="2663" spans="1:8">
      <c r="A2663" s="43">
        <v>930</v>
      </c>
      <c r="B2663" s="74">
        <v>46252</v>
      </c>
      <c r="C2663" s="30" t="s">
        <v>1474</v>
      </c>
      <c r="D2663" s="30" t="s">
        <v>1475</v>
      </c>
      <c r="E2663" s="75">
        <v>22</v>
      </c>
      <c r="F2663" s="30" t="s">
        <v>53</v>
      </c>
      <c r="G2663" s="30" t="s">
        <v>54</v>
      </c>
      <c r="H2663" s="75">
        <v>1</v>
      </c>
    </row>
    <row r="2664" spans="1:8">
      <c r="A2664" s="43">
        <v>930</v>
      </c>
      <c r="B2664" s="74">
        <v>46252</v>
      </c>
      <c r="C2664" s="30" t="s">
        <v>1476</v>
      </c>
      <c r="D2664" s="30" t="s">
        <v>1477</v>
      </c>
      <c r="E2664" s="75">
        <v>407</v>
      </c>
      <c r="F2664" s="30" t="s">
        <v>80</v>
      </c>
      <c r="G2664" s="30" t="s">
        <v>81</v>
      </c>
      <c r="H2664" s="75">
        <v>1</v>
      </c>
    </row>
    <row r="2665" spans="1:8">
      <c r="A2665" s="43">
        <v>930</v>
      </c>
      <c r="B2665" s="74">
        <v>46252</v>
      </c>
      <c r="C2665" s="30" t="s">
        <v>1478</v>
      </c>
      <c r="D2665" s="30" t="s">
        <v>1479</v>
      </c>
      <c r="E2665" s="75">
        <v>35</v>
      </c>
      <c r="F2665" s="30" t="s">
        <v>53</v>
      </c>
      <c r="G2665" s="30" t="s">
        <v>54</v>
      </c>
      <c r="H2665" s="75">
        <v>1</v>
      </c>
    </row>
    <row r="2666" spans="1:8">
      <c r="A2666" s="43">
        <v>930</v>
      </c>
      <c r="B2666" s="74">
        <v>46252</v>
      </c>
      <c r="C2666" s="30" t="s">
        <v>1480</v>
      </c>
      <c r="D2666" s="30" t="s">
        <v>1481</v>
      </c>
      <c r="E2666" s="75">
        <v>70</v>
      </c>
      <c r="F2666" s="30" t="s">
        <v>76</v>
      </c>
      <c r="G2666" s="30" t="s">
        <v>77</v>
      </c>
      <c r="H2666" s="75">
        <v>1</v>
      </c>
    </row>
    <row r="2667" spans="1:8">
      <c r="A2667" s="43">
        <v>930</v>
      </c>
      <c r="B2667" s="74">
        <v>46252</v>
      </c>
      <c r="C2667" s="30" t="s">
        <v>1482</v>
      </c>
      <c r="D2667" s="30" t="s">
        <v>1483</v>
      </c>
      <c r="E2667" s="75">
        <v>20</v>
      </c>
      <c r="F2667" s="30" t="s">
        <v>70</v>
      </c>
      <c r="G2667" s="30" t="s">
        <v>71</v>
      </c>
      <c r="H2667" s="75">
        <v>2</v>
      </c>
    </row>
    <row r="2668" spans="1:8">
      <c r="A2668" s="43">
        <v>930</v>
      </c>
      <c r="B2668" s="74">
        <v>46252</v>
      </c>
      <c r="C2668" s="30" t="s">
        <v>1762</v>
      </c>
      <c r="D2668" s="30" t="s">
        <v>1763</v>
      </c>
      <c r="E2668" s="75">
        <v>11</v>
      </c>
      <c r="F2668" s="30" t="s">
        <v>53</v>
      </c>
      <c r="G2668" s="30" t="s">
        <v>54</v>
      </c>
      <c r="H2668" s="75">
        <v>1</v>
      </c>
    </row>
    <row r="2669" spans="1:8">
      <c r="A2669" s="43">
        <v>930</v>
      </c>
      <c r="B2669" s="74">
        <v>46252</v>
      </c>
      <c r="C2669" s="30" t="s">
        <v>1486</v>
      </c>
      <c r="D2669" s="30" t="s">
        <v>1487</v>
      </c>
      <c r="E2669" s="75">
        <v>11</v>
      </c>
      <c r="F2669" s="30" t="s">
        <v>53</v>
      </c>
      <c r="G2669" s="30" t="s">
        <v>54</v>
      </c>
      <c r="H2669" s="75">
        <v>1</v>
      </c>
    </row>
    <row r="2670" spans="1:8">
      <c r="A2670" s="43">
        <v>930</v>
      </c>
      <c r="B2670" s="74">
        <v>46252</v>
      </c>
      <c r="C2670" s="30" t="s">
        <v>1490</v>
      </c>
      <c r="D2670" s="30" t="s">
        <v>1491</v>
      </c>
      <c r="E2670" s="75">
        <v>73</v>
      </c>
      <c r="F2670" s="30" t="s">
        <v>78</v>
      </c>
      <c r="G2670" s="30" t="s">
        <v>79</v>
      </c>
      <c r="H2670" s="75">
        <v>2</v>
      </c>
    </row>
    <row r="2671" spans="1:8">
      <c r="A2671" s="43">
        <v>930</v>
      </c>
      <c r="B2671" s="74">
        <v>46252</v>
      </c>
      <c r="C2671" s="30" t="s">
        <v>1496</v>
      </c>
      <c r="D2671" s="30" t="s">
        <v>1497</v>
      </c>
      <c r="E2671" s="75">
        <v>30</v>
      </c>
      <c r="F2671" s="30" t="s">
        <v>53</v>
      </c>
      <c r="G2671" s="30" t="s">
        <v>54</v>
      </c>
      <c r="H2671" s="75">
        <v>1</v>
      </c>
    </row>
    <row r="2672" spans="1:8">
      <c r="A2672" s="43">
        <v>930</v>
      </c>
      <c r="B2672" s="74">
        <v>46252</v>
      </c>
      <c r="C2672" s="30" t="s">
        <v>1498</v>
      </c>
      <c r="D2672" s="30" t="s">
        <v>1499</v>
      </c>
      <c r="E2672" s="75">
        <v>32</v>
      </c>
      <c r="F2672" s="30" t="s">
        <v>53</v>
      </c>
      <c r="G2672" s="30" t="s">
        <v>54</v>
      </c>
      <c r="H2672" s="75">
        <v>1</v>
      </c>
    </row>
    <row r="2673" spans="1:8">
      <c r="A2673" s="43">
        <v>930</v>
      </c>
      <c r="B2673" s="74">
        <v>46252</v>
      </c>
      <c r="C2673" s="30" t="s">
        <v>1506</v>
      </c>
      <c r="D2673" s="30" t="s">
        <v>1507</v>
      </c>
      <c r="E2673" s="75">
        <v>48</v>
      </c>
      <c r="F2673" s="30" t="s">
        <v>53</v>
      </c>
      <c r="G2673" s="30" t="s">
        <v>54</v>
      </c>
      <c r="H2673" s="75">
        <v>1</v>
      </c>
    </row>
    <row r="2674" spans="1:8">
      <c r="A2674" s="43">
        <v>930</v>
      </c>
      <c r="B2674" s="74">
        <v>46252</v>
      </c>
      <c r="C2674" s="30" t="s">
        <v>1508</v>
      </c>
      <c r="D2674" s="30" t="s">
        <v>1509</v>
      </c>
      <c r="E2674" s="75">
        <v>23</v>
      </c>
      <c r="F2674" s="30" t="s">
        <v>70</v>
      </c>
      <c r="G2674" s="30" t="s">
        <v>71</v>
      </c>
      <c r="H2674" s="75">
        <v>2</v>
      </c>
    </row>
    <row r="2675" spans="1:8">
      <c r="A2675" s="43">
        <v>930</v>
      </c>
      <c r="B2675" s="74">
        <v>46252</v>
      </c>
      <c r="C2675" s="30" t="s">
        <v>1510</v>
      </c>
      <c r="D2675" s="30" t="s">
        <v>1511</v>
      </c>
      <c r="E2675" s="75">
        <v>40</v>
      </c>
      <c r="F2675" s="30" t="s">
        <v>70</v>
      </c>
      <c r="G2675" s="30" t="s">
        <v>71</v>
      </c>
      <c r="H2675" s="75">
        <v>2</v>
      </c>
    </row>
    <row r="2676" spans="1:8">
      <c r="A2676" s="43">
        <v>930</v>
      </c>
      <c r="B2676" s="74">
        <v>46252</v>
      </c>
      <c r="C2676" s="30" t="s">
        <v>1522</v>
      </c>
      <c r="D2676" s="30" t="s">
        <v>1523</v>
      </c>
      <c r="E2676" s="75">
        <v>18</v>
      </c>
      <c r="F2676" s="30" t="s">
        <v>53</v>
      </c>
      <c r="G2676" s="30" t="s">
        <v>54</v>
      </c>
      <c r="H2676" s="75">
        <v>1</v>
      </c>
    </row>
    <row r="2677" spans="1:8">
      <c r="A2677" s="43">
        <v>930</v>
      </c>
      <c r="B2677" s="74">
        <v>46252</v>
      </c>
      <c r="C2677" s="30" t="s">
        <v>1524</v>
      </c>
      <c r="D2677" s="30" t="s">
        <v>1525</v>
      </c>
      <c r="E2677" s="75">
        <v>20</v>
      </c>
      <c r="F2677" s="30" t="s">
        <v>70</v>
      </c>
      <c r="G2677" s="30" t="s">
        <v>71</v>
      </c>
      <c r="H2677" s="75">
        <v>2</v>
      </c>
    </row>
    <row r="2678" spans="1:8">
      <c r="A2678" s="43">
        <v>930</v>
      </c>
      <c r="B2678" s="74">
        <v>46252</v>
      </c>
      <c r="C2678" s="30" t="s">
        <v>1528</v>
      </c>
      <c r="D2678" s="30" t="s">
        <v>1529</v>
      </c>
      <c r="E2678" s="75">
        <v>28</v>
      </c>
      <c r="F2678" s="30" t="s">
        <v>53</v>
      </c>
      <c r="G2678" s="30" t="s">
        <v>54</v>
      </c>
      <c r="H2678" s="75">
        <v>1</v>
      </c>
    </row>
    <row r="2679" spans="1:8">
      <c r="A2679" s="43">
        <v>930</v>
      </c>
      <c r="B2679" s="74">
        <v>46252</v>
      </c>
      <c r="C2679" s="30" t="s">
        <v>1532</v>
      </c>
      <c r="D2679" s="30" t="s">
        <v>1533</v>
      </c>
      <c r="E2679" s="75">
        <v>17</v>
      </c>
      <c r="F2679" s="30" t="s">
        <v>53</v>
      </c>
      <c r="G2679" s="30" t="s">
        <v>54</v>
      </c>
      <c r="H2679" s="75">
        <v>1</v>
      </c>
    </row>
    <row r="2680" spans="1:8">
      <c r="A2680" s="43">
        <v>930</v>
      </c>
      <c r="B2680" s="74">
        <v>46252</v>
      </c>
      <c r="C2680" s="30" t="s">
        <v>1770</v>
      </c>
      <c r="D2680" s="30" t="s">
        <v>1771</v>
      </c>
      <c r="E2680" s="75">
        <v>103</v>
      </c>
      <c r="F2680" s="30" t="s">
        <v>53</v>
      </c>
      <c r="G2680" s="30" t="s">
        <v>54</v>
      </c>
      <c r="H2680" s="75">
        <v>1</v>
      </c>
    </row>
    <row r="2681" spans="1:8">
      <c r="A2681" s="43">
        <v>930</v>
      </c>
      <c r="B2681" s="74">
        <v>46252</v>
      </c>
      <c r="C2681" s="30" t="s">
        <v>1540</v>
      </c>
      <c r="D2681" s="30" t="s">
        <v>1541</v>
      </c>
      <c r="E2681" s="75">
        <v>200</v>
      </c>
      <c r="F2681" s="30" t="s">
        <v>76</v>
      </c>
      <c r="G2681" s="30" t="s">
        <v>77</v>
      </c>
      <c r="H2681" s="75">
        <v>1</v>
      </c>
    </row>
    <row r="2682" spans="1:8">
      <c r="A2682" s="43">
        <v>930</v>
      </c>
      <c r="B2682" s="74">
        <v>46252</v>
      </c>
      <c r="C2682" s="30" t="s">
        <v>1772</v>
      </c>
      <c r="D2682" s="30" t="s">
        <v>1773</v>
      </c>
      <c r="E2682" s="75">
        <v>81</v>
      </c>
      <c r="F2682" s="30" t="s">
        <v>70</v>
      </c>
      <c r="G2682" s="30" t="s">
        <v>71</v>
      </c>
      <c r="H2682" s="75">
        <v>2</v>
      </c>
    </row>
    <row r="2683" spans="1:8">
      <c r="A2683" s="43">
        <v>930</v>
      </c>
      <c r="B2683" s="74">
        <v>46252</v>
      </c>
      <c r="C2683" s="30" t="s">
        <v>1548</v>
      </c>
      <c r="D2683" s="30" t="s">
        <v>1549</v>
      </c>
      <c r="E2683" s="75">
        <v>42</v>
      </c>
      <c r="F2683" s="30" t="s">
        <v>70</v>
      </c>
      <c r="G2683" s="30" t="s">
        <v>71</v>
      </c>
      <c r="H2683" s="75">
        <v>2</v>
      </c>
    </row>
    <row r="2684" spans="1:8">
      <c r="A2684" s="43">
        <v>930</v>
      </c>
      <c r="B2684" s="74">
        <v>46252</v>
      </c>
      <c r="C2684" s="30" t="s">
        <v>1550</v>
      </c>
      <c r="D2684" s="30" t="s">
        <v>1551</v>
      </c>
      <c r="E2684" s="75">
        <v>29</v>
      </c>
      <c r="F2684" s="30" t="s">
        <v>53</v>
      </c>
      <c r="G2684" s="30" t="s">
        <v>54</v>
      </c>
      <c r="H2684" s="75">
        <v>1</v>
      </c>
    </row>
    <row r="2685" spans="1:8">
      <c r="A2685" s="43">
        <v>930</v>
      </c>
      <c r="B2685" s="74">
        <v>46252</v>
      </c>
      <c r="C2685" s="30" t="s">
        <v>1552</v>
      </c>
      <c r="D2685" s="30" t="s">
        <v>1553</v>
      </c>
      <c r="E2685" s="75">
        <v>15</v>
      </c>
      <c r="F2685" s="30" t="s">
        <v>68</v>
      </c>
      <c r="G2685" s="30" t="s">
        <v>69</v>
      </c>
      <c r="H2685" s="75">
        <v>1</v>
      </c>
    </row>
    <row r="2686" spans="1:8">
      <c r="A2686" s="43">
        <v>930</v>
      </c>
      <c r="B2686" s="74">
        <v>46252</v>
      </c>
      <c r="C2686" s="30" t="s">
        <v>1554</v>
      </c>
      <c r="D2686" s="30" t="s">
        <v>1555</v>
      </c>
      <c r="E2686" s="75">
        <v>33</v>
      </c>
      <c r="F2686" s="30" t="s">
        <v>80</v>
      </c>
      <c r="G2686" s="30" t="s">
        <v>81</v>
      </c>
      <c r="H2686" s="75">
        <v>1</v>
      </c>
    </row>
    <row r="2687" spans="1:8">
      <c r="A2687" s="43">
        <v>930</v>
      </c>
      <c r="B2687" s="74">
        <v>46252</v>
      </c>
      <c r="C2687" s="30" t="s">
        <v>1574</v>
      </c>
      <c r="D2687" s="30" t="s">
        <v>1575</v>
      </c>
      <c r="E2687" s="75">
        <v>13</v>
      </c>
      <c r="F2687" s="30" t="s">
        <v>68</v>
      </c>
      <c r="G2687" s="30" t="s">
        <v>69</v>
      </c>
      <c r="H2687" s="75">
        <v>1</v>
      </c>
    </row>
    <row r="2688" spans="1:8">
      <c r="A2688" s="43">
        <v>930</v>
      </c>
      <c r="B2688" s="74">
        <v>46252</v>
      </c>
      <c r="C2688" s="30" t="s">
        <v>3674</v>
      </c>
      <c r="D2688" s="30" t="s">
        <v>3675</v>
      </c>
      <c r="E2688" s="75">
        <v>19</v>
      </c>
      <c r="F2688" s="30" t="s">
        <v>53</v>
      </c>
      <c r="G2688" s="30" t="s">
        <v>54</v>
      </c>
      <c r="H2688" s="75">
        <v>1</v>
      </c>
    </row>
    <row r="2689" spans="1:8">
      <c r="A2689" s="43">
        <v>930</v>
      </c>
      <c r="B2689" s="74">
        <v>46252</v>
      </c>
      <c r="C2689" s="30" t="s">
        <v>1578</v>
      </c>
      <c r="D2689" s="30" t="s">
        <v>1579</v>
      </c>
      <c r="E2689" s="75">
        <v>14</v>
      </c>
      <c r="F2689" s="30" t="s">
        <v>76</v>
      </c>
      <c r="G2689" s="30" t="s">
        <v>77</v>
      </c>
      <c r="H2689" s="75">
        <v>1</v>
      </c>
    </row>
    <row r="2690" spans="1:8">
      <c r="A2690" s="43">
        <v>930</v>
      </c>
      <c r="B2690" s="74">
        <v>46252</v>
      </c>
      <c r="C2690" s="30" t="s">
        <v>1580</v>
      </c>
      <c r="D2690" s="30" t="s">
        <v>1581</v>
      </c>
      <c r="E2690" s="75">
        <v>95</v>
      </c>
      <c r="F2690" s="30" t="s">
        <v>76</v>
      </c>
      <c r="G2690" s="30" t="s">
        <v>77</v>
      </c>
      <c r="H2690" s="75">
        <v>1</v>
      </c>
    </row>
    <row r="2691" spans="1:8">
      <c r="A2691" s="43">
        <v>930</v>
      </c>
      <c r="B2691" s="74">
        <v>46252</v>
      </c>
      <c r="C2691" s="30" t="s">
        <v>1582</v>
      </c>
      <c r="D2691" s="30" t="s">
        <v>1583</v>
      </c>
      <c r="E2691" s="75">
        <v>39</v>
      </c>
      <c r="F2691" s="30" t="s">
        <v>53</v>
      </c>
      <c r="G2691" s="30" t="s">
        <v>54</v>
      </c>
      <c r="H2691" s="75">
        <v>1</v>
      </c>
    </row>
    <row r="2692" spans="1:8">
      <c r="A2692" s="43">
        <v>930</v>
      </c>
      <c r="B2692" s="74">
        <v>46252</v>
      </c>
      <c r="C2692" s="30" t="s">
        <v>1584</v>
      </c>
      <c r="D2692" s="30" t="s">
        <v>1585</v>
      </c>
      <c r="E2692" s="75">
        <v>154</v>
      </c>
      <c r="F2692" s="30" t="s">
        <v>53</v>
      </c>
      <c r="G2692" s="30" t="s">
        <v>54</v>
      </c>
      <c r="H2692" s="75">
        <v>1</v>
      </c>
    </row>
    <row r="2693" spans="1:8">
      <c r="A2693" s="43">
        <v>930</v>
      </c>
      <c r="B2693" s="74">
        <v>46252</v>
      </c>
      <c r="C2693" s="30" t="s">
        <v>1588</v>
      </c>
      <c r="D2693" s="30" t="s">
        <v>1589</v>
      </c>
      <c r="E2693" s="75">
        <v>82</v>
      </c>
      <c r="F2693" s="30" t="s">
        <v>53</v>
      </c>
      <c r="G2693" s="30" t="s">
        <v>54</v>
      </c>
      <c r="H2693" s="75">
        <v>1</v>
      </c>
    </row>
    <row r="2694" spans="1:8">
      <c r="A2694" s="43">
        <v>930</v>
      </c>
      <c r="B2694" s="74">
        <v>46252</v>
      </c>
      <c r="C2694" s="30" t="s">
        <v>1590</v>
      </c>
      <c r="D2694" s="30" t="s">
        <v>1591</v>
      </c>
      <c r="E2694" s="75">
        <v>20</v>
      </c>
      <c r="F2694" s="30" t="s">
        <v>53</v>
      </c>
      <c r="G2694" s="30" t="s">
        <v>54</v>
      </c>
      <c r="H2694" s="75">
        <v>1</v>
      </c>
    </row>
    <row r="2695" spans="1:8">
      <c r="A2695" s="43">
        <v>930</v>
      </c>
      <c r="B2695" s="74">
        <v>46252</v>
      </c>
      <c r="C2695" s="30" t="s">
        <v>1596</v>
      </c>
      <c r="D2695" s="30" t="s">
        <v>1597</v>
      </c>
      <c r="E2695" s="75">
        <v>32</v>
      </c>
      <c r="F2695" s="30" t="s">
        <v>68</v>
      </c>
      <c r="G2695" s="30" t="s">
        <v>69</v>
      </c>
      <c r="H2695" s="75">
        <v>1</v>
      </c>
    </row>
    <row r="2696" spans="1:8">
      <c r="A2696" s="43">
        <v>930</v>
      </c>
      <c r="B2696" s="74">
        <v>46252</v>
      </c>
      <c r="C2696" s="30" t="s">
        <v>1778</v>
      </c>
      <c r="D2696" s="30" t="s">
        <v>1779</v>
      </c>
      <c r="E2696" s="75">
        <v>57</v>
      </c>
      <c r="F2696" s="30" t="s">
        <v>53</v>
      </c>
      <c r="G2696" s="30" t="s">
        <v>54</v>
      </c>
      <c r="H2696" s="75">
        <v>1</v>
      </c>
    </row>
    <row r="2697" spans="1:8">
      <c r="A2697" s="43">
        <v>930</v>
      </c>
      <c r="B2697" s="74">
        <v>46252</v>
      </c>
      <c r="C2697" s="30" t="s">
        <v>1598</v>
      </c>
      <c r="D2697" s="30" t="s">
        <v>1599</v>
      </c>
      <c r="E2697" s="75">
        <v>32</v>
      </c>
      <c r="F2697" s="30" t="s">
        <v>53</v>
      </c>
      <c r="G2697" s="30" t="s">
        <v>54</v>
      </c>
      <c r="H2697" s="75">
        <v>1</v>
      </c>
    </row>
    <row r="2698" spans="1:8">
      <c r="A2698" s="43">
        <v>930</v>
      </c>
      <c r="B2698" s="74">
        <v>46252</v>
      </c>
      <c r="C2698" s="30" t="s">
        <v>1602</v>
      </c>
      <c r="D2698" s="30" t="s">
        <v>1603</v>
      </c>
      <c r="E2698" s="75">
        <v>27</v>
      </c>
      <c r="F2698" s="30" t="s">
        <v>53</v>
      </c>
      <c r="G2698" s="30" t="s">
        <v>54</v>
      </c>
      <c r="H2698" s="75">
        <v>1</v>
      </c>
    </row>
    <row r="2699" spans="1:8">
      <c r="A2699" s="43">
        <v>930</v>
      </c>
      <c r="B2699" s="74">
        <v>46252</v>
      </c>
      <c r="C2699" s="30" t="s">
        <v>1606</v>
      </c>
      <c r="D2699" s="30" t="s">
        <v>1607</v>
      </c>
      <c r="E2699" s="75">
        <v>53</v>
      </c>
      <c r="F2699" s="30" t="s">
        <v>53</v>
      </c>
      <c r="G2699" s="30" t="s">
        <v>54</v>
      </c>
      <c r="H2699" s="75">
        <v>1</v>
      </c>
    </row>
    <row r="2700" spans="1:8">
      <c r="A2700" s="43">
        <v>930</v>
      </c>
      <c r="B2700" s="74">
        <v>46252</v>
      </c>
      <c r="C2700" s="30" t="s">
        <v>1610</v>
      </c>
      <c r="D2700" s="30" t="s">
        <v>1611</v>
      </c>
      <c r="E2700" s="75">
        <v>87</v>
      </c>
      <c r="F2700" s="30" t="s">
        <v>53</v>
      </c>
      <c r="G2700" s="30" t="s">
        <v>54</v>
      </c>
      <c r="H2700" s="75">
        <v>1</v>
      </c>
    </row>
    <row r="2701" spans="1:8">
      <c r="A2701" s="43">
        <v>930</v>
      </c>
      <c r="B2701" s="74">
        <v>46252</v>
      </c>
      <c r="C2701" s="30" t="s">
        <v>1612</v>
      </c>
      <c r="D2701" s="30" t="s">
        <v>1613</v>
      </c>
      <c r="E2701" s="75">
        <v>66</v>
      </c>
      <c r="F2701" s="30" t="s">
        <v>76</v>
      </c>
      <c r="G2701" s="30" t="s">
        <v>77</v>
      </c>
      <c r="H2701" s="75">
        <v>1</v>
      </c>
    </row>
    <row r="2702" spans="1:8">
      <c r="A2702" s="43">
        <v>930</v>
      </c>
      <c r="B2702" s="74">
        <v>46252</v>
      </c>
      <c r="C2702" s="30" t="s">
        <v>1616</v>
      </c>
      <c r="D2702" s="30" t="s">
        <v>1617</v>
      </c>
      <c r="E2702" s="75">
        <v>87</v>
      </c>
      <c r="F2702" s="30" t="s">
        <v>53</v>
      </c>
      <c r="G2702" s="30" t="s">
        <v>54</v>
      </c>
      <c r="H2702" s="75">
        <v>1</v>
      </c>
    </row>
    <row r="2703" spans="1:8">
      <c r="A2703" s="43">
        <v>930</v>
      </c>
      <c r="B2703" s="74">
        <v>46252</v>
      </c>
      <c r="C2703" s="30" t="s">
        <v>1618</v>
      </c>
      <c r="D2703" s="30" t="s">
        <v>1619</v>
      </c>
      <c r="E2703" s="75">
        <v>12</v>
      </c>
      <c r="F2703" s="30" t="s">
        <v>76</v>
      </c>
      <c r="G2703" s="30" t="s">
        <v>77</v>
      </c>
      <c r="H2703" s="75">
        <v>1</v>
      </c>
    </row>
    <row r="2704" spans="1:8">
      <c r="A2704" s="43">
        <v>930</v>
      </c>
      <c r="B2704" s="74">
        <v>46252</v>
      </c>
      <c r="C2704" s="30" t="s">
        <v>1624</v>
      </c>
      <c r="D2704" s="30" t="s">
        <v>1625</v>
      </c>
      <c r="E2704" s="75">
        <v>92</v>
      </c>
      <c r="F2704" s="30" t="s">
        <v>53</v>
      </c>
      <c r="G2704" s="30" t="s">
        <v>54</v>
      </c>
      <c r="H2704" s="75">
        <v>1</v>
      </c>
    </row>
    <row r="2705" spans="1:8">
      <c r="A2705" s="43">
        <v>930</v>
      </c>
      <c r="B2705" s="74">
        <v>46252</v>
      </c>
      <c r="C2705" s="30" t="s">
        <v>1626</v>
      </c>
      <c r="D2705" s="30" t="s">
        <v>1627</v>
      </c>
      <c r="E2705" s="75">
        <v>119</v>
      </c>
      <c r="F2705" s="30" t="s">
        <v>53</v>
      </c>
      <c r="G2705" s="30" t="s">
        <v>54</v>
      </c>
      <c r="H2705" s="75">
        <v>1</v>
      </c>
    </row>
    <row r="2706" spans="1:8">
      <c r="A2706" s="43">
        <v>930</v>
      </c>
      <c r="B2706" s="74">
        <v>46252</v>
      </c>
      <c r="C2706" s="30" t="s">
        <v>1630</v>
      </c>
      <c r="D2706" s="30" t="s">
        <v>1631</v>
      </c>
      <c r="E2706" s="75">
        <v>88</v>
      </c>
      <c r="F2706" s="30" t="s">
        <v>68</v>
      </c>
      <c r="G2706" s="30" t="s">
        <v>69</v>
      </c>
      <c r="H2706" s="75">
        <v>1</v>
      </c>
    </row>
    <row r="2707" spans="1:8">
      <c r="A2707" s="43">
        <v>930</v>
      </c>
      <c r="B2707" s="74">
        <v>46252</v>
      </c>
      <c r="C2707" s="30" t="s">
        <v>1632</v>
      </c>
      <c r="D2707" s="30" t="s">
        <v>1633</v>
      </c>
      <c r="E2707" s="75">
        <v>72</v>
      </c>
      <c r="F2707" s="30" t="s">
        <v>53</v>
      </c>
      <c r="G2707" s="30" t="s">
        <v>54</v>
      </c>
      <c r="H2707" s="75">
        <v>1</v>
      </c>
    </row>
    <row r="2708" spans="1:8">
      <c r="A2708" s="43">
        <v>930</v>
      </c>
      <c r="B2708" s="74">
        <v>46252</v>
      </c>
      <c r="C2708" s="30" t="s">
        <v>1638</v>
      </c>
      <c r="D2708" s="30" t="s">
        <v>1639</v>
      </c>
      <c r="E2708" s="75">
        <v>25</v>
      </c>
      <c r="F2708" s="30" t="s">
        <v>53</v>
      </c>
      <c r="G2708" s="30" t="s">
        <v>54</v>
      </c>
      <c r="H2708" s="75">
        <v>1</v>
      </c>
    </row>
    <row r="2709" spans="1:8">
      <c r="A2709" s="43">
        <v>930</v>
      </c>
      <c r="B2709" s="74">
        <v>46252</v>
      </c>
      <c r="C2709" s="30" t="s">
        <v>1640</v>
      </c>
      <c r="D2709" s="30" t="s">
        <v>1641</v>
      </c>
      <c r="E2709" s="75">
        <v>41</v>
      </c>
      <c r="F2709" s="30" t="s">
        <v>68</v>
      </c>
      <c r="G2709" s="30" t="s">
        <v>69</v>
      </c>
      <c r="H2709" s="75">
        <v>1</v>
      </c>
    </row>
    <row r="2710" spans="1:8">
      <c r="A2710" s="43">
        <v>930</v>
      </c>
      <c r="B2710" s="74">
        <v>46252</v>
      </c>
      <c r="C2710" s="30" t="s">
        <v>1642</v>
      </c>
      <c r="D2710" s="30" t="s">
        <v>1643</v>
      </c>
      <c r="E2710" s="75">
        <v>81</v>
      </c>
      <c r="F2710" s="30" t="s">
        <v>53</v>
      </c>
      <c r="G2710" s="30" t="s">
        <v>54</v>
      </c>
      <c r="H2710" s="75">
        <v>1</v>
      </c>
    </row>
    <row r="2711" spans="1:8">
      <c r="A2711" s="43">
        <v>930</v>
      </c>
      <c r="B2711" s="74">
        <v>46252</v>
      </c>
      <c r="C2711" s="30" t="s">
        <v>1644</v>
      </c>
      <c r="D2711" s="30" t="s">
        <v>1645</v>
      </c>
      <c r="E2711" s="75">
        <v>33</v>
      </c>
      <c r="F2711" s="30" t="s">
        <v>68</v>
      </c>
      <c r="G2711" s="30" t="s">
        <v>69</v>
      </c>
      <c r="H2711" s="75">
        <v>1</v>
      </c>
    </row>
    <row r="2712" spans="1:8">
      <c r="A2712" s="43">
        <v>930</v>
      </c>
      <c r="B2712" s="74">
        <v>46252</v>
      </c>
      <c r="C2712" s="30" t="s">
        <v>1646</v>
      </c>
      <c r="D2712" s="30" t="s">
        <v>1647</v>
      </c>
      <c r="E2712" s="75">
        <v>42</v>
      </c>
      <c r="F2712" s="30" t="s">
        <v>53</v>
      </c>
      <c r="G2712" s="30" t="s">
        <v>54</v>
      </c>
      <c r="H2712" s="75">
        <v>1</v>
      </c>
    </row>
    <row r="2713" spans="1:8">
      <c r="A2713" s="43">
        <v>930</v>
      </c>
      <c r="B2713" s="74">
        <v>46252</v>
      </c>
      <c r="C2713" s="30" t="s">
        <v>1648</v>
      </c>
      <c r="D2713" s="30" t="s">
        <v>1649</v>
      </c>
      <c r="E2713" s="75">
        <v>35</v>
      </c>
      <c r="F2713" s="30" t="s">
        <v>53</v>
      </c>
      <c r="G2713" s="30" t="s">
        <v>54</v>
      </c>
      <c r="H2713" s="75">
        <v>1</v>
      </c>
    </row>
    <row r="2714" spans="1:8">
      <c r="A2714" s="43">
        <v>930</v>
      </c>
      <c r="B2714" s="74">
        <v>46252</v>
      </c>
      <c r="C2714" s="30" t="s">
        <v>1650</v>
      </c>
      <c r="D2714" s="30" t="s">
        <v>1651</v>
      </c>
      <c r="E2714" s="75">
        <v>9</v>
      </c>
      <c r="F2714" s="30" t="s">
        <v>70</v>
      </c>
      <c r="G2714" s="30" t="s">
        <v>71</v>
      </c>
      <c r="H2714" s="75">
        <v>2</v>
      </c>
    </row>
    <row r="2715" spans="1:8">
      <c r="A2715" s="43">
        <v>930</v>
      </c>
      <c r="B2715" s="74">
        <v>46252</v>
      </c>
      <c r="C2715" s="30" t="s">
        <v>1654</v>
      </c>
      <c r="D2715" s="30" t="s">
        <v>1655</v>
      </c>
      <c r="E2715" s="75">
        <v>45</v>
      </c>
      <c r="F2715" s="30" t="s">
        <v>53</v>
      </c>
      <c r="G2715" s="30" t="s">
        <v>54</v>
      </c>
      <c r="H2715" s="75">
        <v>1</v>
      </c>
    </row>
    <row r="2716" spans="1:8">
      <c r="A2716" s="43">
        <v>930</v>
      </c>
      <c r="B2716" s="74">
        <v>46252</v>
      </c>
      <c r="C2716" s="30" t="s">
        <v>1660</v>
      </c>
      <c r="D2716" s="30" t="s">
        <v>1661</v>
      </c>
      <c r="E2716" s="75">
        <v>42</v>
      </c>
      <c r="F2716" s="30" t="s">
        <v>53</v>
      </c>
      <c r="G2716" s="30" t="s">
        <v>54</v>
      </c>
      <c r="H2716" s="75">
        <v>1</v>
      </c>
    </row>
    <row r="2717" spans="1:8">
      <c r="A2717" s="43">
        <v>930</v>
      </c>
      <c r="B2717" s="74">
        <v>46252</v>
      </c>
      <c r="C2717" s="30" t="s">
        <v>1662</v>
      </c>
      <c r="D2717" s="30" t="s">
        <v>1663</v>
      </c>
      <c r="E2717" s="75">
        <v>47</v>
      </c>
      <c r="F2717" s="30" t="s">
        <v>53</v>
      </c>
      <c r="G2717" s="30" t="s">
        <v>54</v>
      </c>
      <c r="H2717" s="75">
        <v>1</v>
      </c>
    </row>
    <row r="2718" spans="1:8">
      <c r="A2718" s="43">
        <v>930</v>
      </c>
      <c r="B2718" s="74">
        <v>46252</v>
      </c>
      <c r="C2718" s="30" t="s">
        <v>1664</v>
      </c>
      <c r="D2718" s="30" t="s">
        <v>1665</v>
      </c>
      <c r="E2718" s="75">
        <v>29</v>
      </c>
      <c r="F2718" s="30" t="s">
        <v>53</v>
      </c>
      <c r="G2718" s="30" t="s">
        <v>54</v>
      </c>
      <c r="H2718" s="75">
        <v>1</v>
      </c>
    </row>
    <row r="2719" spans="1:8">
      <c r="A2719" s="43">
        <v>930</v>
      </c>
      <c r="B2719" s="74">
        <v>46252</v>
      </c>
      <c r="C2719" s="30" t="s">
        <v>1666</v>
      </c>
      <c r="D2719" s="30" t="s">
        <v>1667</v>
      </c>
      <c r="E2719" s="75">
        <v>2</v>
      </c>
      <c r="F2719" s="30" t="s">
        <v>53</v>
      </c>
      <c r="G2719" s="30" t="s">
        <v>54</v>
      </c>
      <c r="H2719" s="75">
        <v>1</v>
      </c>
    </row>
    <row r="2720" spans="1:8">
      <c r="A2720" s="43">
        <v>930</v>
      </c>
      <c r="B2720" s="74">
        <v>46252</v>
      </c>
      <c r="C2720" s="30" t="s">
        <v>1670</v>
      </c>
      <c r="D2720" s="30" t="s">
        <v>1671</v>
      </c>
      <c r="E2720" s="75">
        <v>51</v>
      </c>
      <c r="F2720" s="30" t="s">
        <v>53</v>
      </c>
      <c r="G2720" s="30" t="s">
        <v>54</v>
      </c>
      <c r="H2720" s="75">
        <v>1</v>
      </c>
    </row>
    <row r="2721" spans="1:8">
      <c r="A2721" s="43">
        <v>930</v>
      </c>
      <c r="B2721" s="74">
        <v>46252</v>
      </c>
      <c r="C2721" s="30" t="s">
        <v>1672</v>
      </c>
      <c r="D2721" s="30" t="s">
        <v>1673</v>
      </c>
      <c r="E2721" s="75">
        <v>136</v>
      </c>
      <c r="F2721" s="30" t="s">
        <v>53</v>
      </c>
      <c r="G2721" s="30" t="s">
        <v>54</v>
      </c>
      <c r="H2721" s="75">
        <v>1</v>
      </c>
    </row>
    <row r="2722" spans="1:8">
      <c r="A2722" s="43">
        <v>930</v>
      </c>
      <c r="B2722" s="74">
        <v>46252</v>
      </c>
      <c r="C2722" s="30" t="s">
        <v>1788</v>
      </c>
      <c r="D2722" s="30" t="s">
        <v>1789</v>
      </c>
      <c r="E2722" s="75">
        <v>34</v>
      </c>
      <c r="F2722" s="30" t="s">
        <v>53</v>
      </c>
      <c r="G2722" s="30" t="s">
        <v>54</v>
      </c>
      <c r="H2722" s="75">
        <v>1</v>
      </c>
    </row>
    <row r="2723" spans="1:8">
      <c r="A2723" s="43">
        <v>930</v>
      </c>
      <c r="B2723" s="74">
        <v>46252</v>
      </c>
      <c r="C2723" s="30" t="s">
        <v>4988</v>
      </c>
      <c r="D2723" s="30" t="s">
        <v>4989</v>
      </c>
      <c r="E2723" s="75">
        <v>431</v>
      </c>
      <c r="F2723" s="30" t="s">
        <v>80</v>
      </c>
      <c r="G2723" s="30" t="s">
        <v>81</v>
      </c>
      <c r="H2723" s="75">
        <v>1</v>
      </c>
    </row>
    <row r="2724" spans="1:8">
      <c r="A2724" s="43">
        <v>930</v>
      </c>
      <c r="B2724" s="74">
        <v>46252</v>
      </c>
      <c r="C2724" s="30" t="s">
        <v>1676</v>
      </c>
      <c r="D2724" s="30" t="s">
        <v>1677</v>
      </c>
      <c r="E2724" s="75">
        <v>16</v>
      </c>
      <c r="F2724" s="30" t="s">
        <v>53</v>
      </c>
      <c r="G2724" s="30" t="s">
        <v>54</v>
      </c>
      <c r="H2724" s="75">
        <v>1</v>
      </c>
    </row>
    <row r="2725" spans="1:8">
      <c r="A2725" s="43">
        <v>930</v>
      </c>
      <c r="B2725" s="74">
        <v>46252</v>
      </c>
      <c r="C2725" s="30" t="s">
        <v>1678</v>
      </c>
      <c r="D2725" s="30" t="s">
        <v>1679</v>
      </c>
      <c r="E2725" s="75">
        <v>78</v>
      </c>
      <c r="F2725" s="30" t="s">
        <v>78</v>
      </c>
      <c r="G2725" s="30" t="s">
        <v>79</v>
      </c>
      <c r="H2725" s="75">
        <v>2</v>
      </c>
    </row>
    <row r="2726" spans="1:8">
      <c r="A2726" s="43">
        <v>930</v>
      </c>
      <c r="B2726" s="74">
        <v>46252</v>
      </c>
      <c r="C2726" s="30" t="s">
        <v>4984</v>
      </c>
      <c r="D2726" s="30" t="s">
        <v>4985</v>
      </c>
      <c r="E2726" s="75">
        <v>37</v>
      </c>
      <c r="F2726" s="30" t="s">
        <v>80</v>
      </c>
      <c r="G2726" s="30" t="s">
        <v>81</v>
      </c>
      <c r="H2726" s="75">
        <v>1</v>
      </c>
    </row>
    <row r="2727" spans="1:8">
      <c r="A2727" s="43">
        <v>930</v>
      </c>
      <c r="B2727" s="74">
        <v>46252</v>
      </c>
      <c r="C2727" s="30" t="s">
        <v>1682</v>
      </c>
      <c r="D2727" s="30" t="s">
        <v>1683</v>
      </c>
      <c r="E2727" s="75">
        <v>15</v>
      </c>
      <c r="F2727" s="30" t="s">
        <v>53</v>
      </c>
      <c r="G2727" s="30" t="s">
        <v>54</v>
      </c>
      <c r="H2727" s="75">
        <v>1</v>
      </c>
    </row>
    <row r="2728" spans="1:8">
      <c r="A2728" s="43">
        <v>930</v>
      </c>
      <c r="B2728" s="74">
        <v>46252</v>
      </c>
      <c r="C2728" s="30" t="s">
        <v>1686</v>
      </c>
      <c r="D2728" s="30" t="s">
        <v>1687</v>
      </c>
      <c r="E2728" s="75">
        <v>29</v>
      </c>
      <c r="F2728" s="30" t="s">
        <v>53</v>
      </c>
      <c r="G2728" s="30" t="s">
        <v>54</v>
      </c>
      <c r="H2728" s="75">
        <v>1</v>
      </c>
    </row>
    <row r="2729" spans="1:8">
      <c r="A2729" s="43">
        <v>930</v>
      </c>
      <c r="B2729" s="74">
        <v>46252</v>
      </c>
      <c r="C2729" s="30" t="s">
        <v>4986</v>
      </c>
      <c r="D2729" s="30" t="s">
        <v>4987</v>
      </c>
      <c r="E2729" s="75">
        <v>103</v>
      </c>
      <c r="F2729" s="30" t="s">
        <v>53</v>
      </c>
      <c r="G2729" s="30" t="s">
        <v>54</v>
      </c>
      <c r="H2729" s="75">
        <v>1</v>
      </c>
    </row>
    <row r="2730" spans="1:8">
      <c r="A2730" s="43">
        <v>930</v>
      </c>
      <c r="B2730" s="74">
        <v>46252</v>
      </c>
      <c r="C2730" s="30" t="s">
        <v>1688</v>
      </c>
      <c r="D2730" s="30" t="s">
        <v>1689</v>
      </c>
      <c r="E2730" s="75">
        <v>121</v>
      </c>
      <c r="F2730" s="30" t="s">
        <v>80</v>
      </c>
      <c r="G2730" s="30" t="s">
        <v>81</v>
      </c>
      <c r="H2730" s="75">
        <v>1</v>
      </c>
    </row>
    <row r="2731" spans="1:8">
      <c r="A2731" s="43">
        <v>930</v>
      </c>
      <c r="B2731" s="74">
        <v>46252</v>
      </c>
      <c r="C2731" s="30" t="s">
        <v>1690</v>
      </c>
      <c r="D2731" s="30" t="s">
        <v>1691</v>
      </c>
      <c r="E2731" s="75">
        <v>63</v>
      </c>
      <c r="F2731" s="30" t="s">
        <v>80</v>
      </c>
      <c r="G2731" s="30" t="s">
        <v>81</v>
      </c>
      <c r="H2731" s="75">
        <v>1</v>
      </c>
    </row>
    <row r="2732" spans="1:8">
      <c r="A2732" s="43">
        <v>930</v>
      </c>
      <c r="B2732" s="74">
        <v>46252</v>
      </c>
      <c r="C2732" s="30" t="s">
        <v>1694</v>
      </c>
      <c r="D2732" s="30" t="s">
        <v>1695</v>
      </c>
      <c r="E2732" s="75">
        <v>64</v>
      </c>
      <c r="F2732" s="30" t="s">
        <v>70</v>
      </c>
      <c r="G2732" s="30" t="s">
        <v>71</v>
      </c>
      <c r="H2732" s="75">
        <v>2</v>
      </c>
    </row>
    <row r="2733" spans="1:8">
      <c r="A2733" s="43">
        <v>930</v>
      </c>
      <c r="B2733" s="74">
        <v>46252</v>
      </c>
      <c r="C2733" s="30" t="s">
        <v>1696</v>
      </c>
      <c r="D2733" s="30" t="s">
        <v>1697</v>
      </c>
      <c r="E2733" s="75">
        <v>92</v>
      </c>
      <c r="F2733" s="30" t="s">
        <v>80</v>
      </c>
      <c r="G2733" s="30" t="s">
        <v>81</v>
      </c>
      <c r="H2733" s="75">
        <v>1</v>
      </c>
    </row>
    <row r="2734" spans="1:8">
      <c r="A2734" s="43">
        <v>930</v>
      </c>
      <c r="B2734" s="74">
        <v>46252</v>
      </c>
      <c r="C2734" s="30" t="s">
        <v>1702</v>
      </c>
      <c r="D2734" s="30" t="s">
        <v>1703</v>
      </c>
      <c r="E2734" s="75">
        <v>118</v>
      </c>
      <c r="F2734" s="30" t="s">
        <v>68</v>
      </c>
      <c r="G2734" s="30" t="s">
        <v>69</v>
      </c>
      <c r="H2734" s="75">
        <v>1</v>
      </c>
    </row>
    <row r="2735" spans="1:8">
      <c r="A2735" s="43">
        <v>930</v>
      </c>
      <c r="B2735" s="74">
        <v>46251</v>
      </c>
      <c r="C2735" s="30" t="s">
        <v>3919</v>
      </c>
      <c r="D2735" s="30" t="s">
        <v>3920</v>
      </c>
      <c r="E2735" s="75">
        <v>209</v>
      </c>
      <c r="F2735" s="30" t="s">
        <v>53</v>
      </c>
      <c r="G2735" s="30" t="s">
        <v>54</v>
      </c>
      <c r="H2735" s="75">
        <v>1</v>
      </c>
    </row>
    <row r="2736" spans="1:8">
      <c r="A2736" s="43">
        <v>930</v>
      </c>
      <c r="B2736" s="74">
        <v>46251</v>
      </c>
      <c r="C2736" s="30" t="s">
        <v>3923</v>
      </c>
      <c r="D2736" s="30" t="s">
        <v>3924</v>
      </c>
      <c r="E2736" s="75">
        <v>155</v>
      </c>
      <c r="F2736" s="30" t="s">
        <v>53</v>
      </c>
      <c r="G2736" s="30" t="s">
        <v>54</v>
      </c>
      <c r="H2736" s="75">
        <v>1</v>
      </c>
    </row>
    <row r="2737" spans="1:8">
      <c r="A2737" s="43">
        <v>930</v>
      </c>
      <c r="B2737" s="74">
        <v>46251</v>
      </c>
      <c r="C2737" s="30" t="s">
        <v>4137</v>
      </c>
      <c r="D2737" s="30" t="s">
        <v>4138</v>
      </c>
      <c r="E2737" s="75">
        <v>130</v>
      </c>
      <c r="F2737" s="30" t="s">
        <v>70</v>
      </c>
      <c r="G2737" s="30" t="s">
        <v>71</v>
      </c>
      <c r="H2737" s="75">
        <v>2</v>
      </c>
    </row>
    <row r="2738" spans="1:8">
      <c r="A2738" s="43">
        <v>930</v>
      </c>
      <c r="B2738" s="74">
        <v>46251</v>
      </c>
      <c r="C2738" s="30" t="s">
        <v>4147</v>
      </c>
      <c r="D2738" s="30" t="s">
        <v>4148</v>
      </c>
      <c r="E2738" s="75">
        <v>60</v>
      </c>
      <c r="F2738" s="30" t="s">
        <v>68</v>
      </c>
      <c r="G2738" s="30" t="s">
        <v>69</v>
      </c>
      <c r="H2738" s="75">
        <v>1</v>
      </c>
    </row>
    <row r="2739" spans="1:8">
      <c r="A2739" s="43">
        <v>930</v>
      </c>
      <c r="B2739" s="74">
        <v>46251</v>
      </c>
      <c r="C2739" s="30" t="s">
        <v>4153</v>
      </c>
      <c r="D2739" s="30" t="s">
        <v>4154</v>
      </c>
      <c r="E2739" s="75">
        <v>19</v>
      </c>
      <c r="F2739" s="30" t="s">
        <v>68</v>
      </c>
      <c r="G2739" s="30" t="s">
        <v>69</v>
      </c>
      <c r="H2739" s="75">
        <v>1</v>
      </c>
    </row>
    <row r="2740" spans="1:8">
      <c r="A2740" s="43">
        <v>930</v>
      </c>
      <c r="B2740" s="74">
        <v>46251</v>
      </c>
      <c r="C2740" s="30" t="s">
        <v>4185</v>
      </c>
      <c r="D2740" s="30" t="s">
        <v>4186</v>
      </c>
      <c r="E2740" s="75">
        <v>82</v>
      </c>
      <c r="F2740" s="30" t="s">
        <v>53</v>
      </c>
      <c r="G2740" s="30" t="s">
        <v>54</v>
      </c>
      <c r="H2740" s="75">
        <v>1</v>
      </c>
    </row>
    <row r="2741" spans="1:8">
      <c r="A2741" s="43">
        <v>930</v>
      </c>
      <c r="B2741" s="74">
        <v>46251</v>
      </c>
      <c r="C2741" s="30" t="s">
        <v>4187</v>
      </c>
      <c r="D2741" s="30" t="s">
        <v>4188</v>
      </c>
      <c r="E2741" s="75">
        <v>13</v>
      </c>
      <c r="F2741" s="30" t="s">
        <v>53</v>
      </c>
      <c r="G2741" s="30" t="s">
        <v>54</v>
      </c>
      <c r="H2741" s="75">
        <v>1</v>
      </c>
    </row>
    <row r="2742" spans="1:8">
      <c r="A2742" s="43">
        <v>930</v>
      </c>
      <c r="B2742" s="74">
        <v>46251</v>
      </c>
      <c r="C2742" s="30" t="s">
        <v>1350</v>
      </c>
      <c r="D2742" s="30" t="s">
        <v>1351</v>
      </c>
      <c r="E2742" s="75">
        <v>89</v>
      </c>
      <c r="F2742" s="30" t="s">
        <v>80</v>
      </c>
      <c r="G2742" s="30" t="s">
        <v>81</v>
      </c>
      <c r="H2742" s="75">
        <v>1</v>
      </c>
    </row>
    <row r="2743" spans="1:8">
      <c r="A2743" s="43">
        <v>930</v>
      </c>
      <c r="B2743" s="74">
        <v>46251</v>
      </c>
      <c r="C2743" s="30" t="s">
        <v>1352</v>
      </c>
      <c r="D2743" s="30" t="s">
        <v>1353</v>
      </c>
      <c r="E2743" s="75">
        <v>31</v>
      </c>
      <c r="F2743" s="30" t="s">
        <v>68</v>
      </c>
      <c r="G2743" s="30" t="s">
        <v>69</v>
      </c>
      <c r="H2743" s="75">
        <v>1</v>
      </c>
    </row>
    <row r="2744" spans="1:8">
      <c r="A2744" s="43">
        <v>930</v>
      </c>
      <c r="B2744" s="74">
        <v>46251</v>
      </c>
      <c r="C2744" s="30" t="s">
        <v>1354</v>
      </c>
      <c r="D2744" s="30" t="s">
        <v>1355</v>
      </c>
      <c r="E2744" s="75">
        <v>16</v>
      </c>
      <c r="F2744" s="30" t="s">
        <v>70</v>
      </c>
      <c r="G2744" s="30" t="s">
        <v>71</v>
      </c>
      <c r="H2744" s="75">
        <v>2</v>
      </c>
    </row>
    <row r="2745" spans="1:8">
      <c r="A2745" s="43">
        <v>930</v>
      </c>
      <c r="B2745" s="74">
        <v>46251</v>
      </c>
      <c r="C2745" s="30" t="s">
        <v>1356</v>
      </c>
      <c r="D2745" s="30" t="s">
        <v>1357</v>
      </c>
      <c r="E2745" s="75">
        <v>20</v>
      </c>
      <c r="F2745" s="30" t="s">
        <v>80</v>
      </c>
      <c r="G2745" s="30" t="s">
        <v>81</v>
      </c>
      <c r="H2745" s="75">
        <v>1</v>
      </c>
    </row>
    <row r="2746" spans="1:8">
      <c r="A2746" s="43">
        <v>930</v>
      </c>
      <c r="B2746" s="74">
        <v>46251</v>
      </c>
      <c r="C2746" s="30" t="s">
        <v>1358</v>
      </c>
      <c r="D2746" s="30" t="s">
        <v>1359</v>
      </c>
      <c r="E2746" s="75">
        <v>128</v>
      </c>
      <c r="F2746" s="30" t="s">
        <v>70</v>
      </c>
      <c r="G2746" s="30" t="s">
        <v>71</v>
      </c>
      <c r="H2746" s="75">
        <v>2</v>
      </c>
    </row>
    <row r="2747" spans="1:8">
      <c r="A2747" s="43">
        <v>930</v>
      </c>
      <c r="B2747" s="74">
        <v>46251</v>
      </c>
      <c r="C2747" s="30" t="s">
        <v>1360</v>
      </c>
      <c r="D2747" s="30" t="s">
        <v>1361</v>
      </c>
      <c r="E2747" s="75">
        <v>15</v>
      </c>
      <c r="F2747" s="30" t="s">
        <v>68</v>
      </c>
      <c r="G2747" s="30" t="s">
        <v>69</v>
      </c>
      <c r="H2747" s="75">
        <v>1</v>
      </c>
    </row>
    <row r="2748" spans="1:8">
      <c r="A2748" s="43">
        <v>930</v>
      </c>
      <c r="B2748" s="74">
        <v>46251</v>
      </c>
      <c r="C2748" s="30" t="s">
        <v>1362</v>
      </c>
      <c r="D2748" s="30" t="s">
        <v>1363</v>
      </c>
      <c r="E2748" s="75">
        <v>105</v>
      </c>
      <c r="F2748" s="30" t="s">
        <v>53</v>
      </c>
      <c r="G2748" s="30" t="s">
        <v>54</v>
      </c>
      <c r="H2748" s="75">
        <v>1</v>
      </c>
    </row>
    <row r="2749" spans="1:8">
      <c r="A2749" s="43">
        <v>930</v>
      </c>
      <c r="B2749" s="74">
        <v>46251</v>
      </c>
      <c r="C2749" s="30" t="s">
        <v>1364</v>
      </c>
      <c r="D2749" s="30" t="s">
        <v>1365</v>
      </c>
      <c r="E2749" s="75">
        <v>78</v>
      </c>
      <c r="F2749" s="30" t="s">
        <v>80</v>
      </c>
      <c r="G2749" s="30" t="s">
        <v>81</v>
      </c>
      <c r="H2749" s="75">
        <v>1</v>
      </c>
    </row>
    <row r="2750" spans="1:8">
      <c r="A2750" s="43">
        <v>930</v>
      </c>
      <c r="B2750" s="74">
        <v>46251</v>
      </c>
      <c r="C2750" s="30" t="s">
        <v>1366</v>
      </c>
      <c r="D2750" s="30" t="s">
        <v>1367</v>
      </c>
      <c r="E2750" s="75">
        <v>117</v>
      </c>
      <c r="F2750" s="30" t="s">
        <v>70</v>
      </c>
      <c r="G2750" s="30" t="s">
        <v>71</v>
      </c>
      <c r="H2750" s="75">
        <v>2</v>
      </c>
    </row>
    <row r="2751" spans="1:8">
      <c r="A2751" s="43">
        <v>930</v>
      </c>
      <c r="B2751" s="74">
        <v>46251</v>
      </c>
      <c r="C2751" s="30" t="s">
        <v>1378</v>
      </c>
      <c r="D2751" s="30" t="s">
        <v>1379</v>
      </c>
      <c r="E2751" s="75">
        <v>65</v>
      </c>
      <c r="F2751" s="30" t="s">
        <v>80</v>
      </c>
      <c r="G2751" s="30" t="s">
        <v>81</v>
      </c>
      <c r="H2751" s="75">
        <v>1</v>
      </c>
    </row>
    <row r="2752" spans="1:8">
      <c r="A2752" s="43">
        <v>930</v>
      </c>
      <c r="B2752" s="74">
        <v>46251</v>
      </c>
      <c r="C2752" s="30" t="s">
        <v>1380</v>
      </c>
      <c r="D2752" s="30" t="s">
        <v>1381</v>
      </c>
      <c r="E2752" s="75">
        <v>26</v>
      </c>
      <c r="F2752" s="30" t="s">
        <v>53</v>
      </c>
      <c r="G2752" s="30" t="s">
        <v>54</v>
      </c>
      <c r="H2752" s="75">
        <v>1</v>
      </c>
    </row>
    <row r="2753" spans="1:8">
      <c r="A2753" s="43">
        <v>930</v>
      </c>
      <c r="B2753" s="74">
        <v>46251</v>
      </c>
      <c r="C2753" s="30" t="s">
        <v>1382</v>
      </c>
      <c r="D2753" s="30" t="s">
        <v>1383</v>
      </c>
      <c r="E2753" s="75">
        <v>115</v>
      </c>
      <c r="F2753" s="30" t="s">
        <v>80</v>
      </c>
      <c r="G2753" s="30" t="s">
        <v>81</v>
      </c>
      <c r="H2753" s="75">
        <v>1</v>
      </c>
    </row>
    <row r="2754" spans="1:8">
      <c r="A2754" s="43">
        <v>930</v>
      </c>
      <c r="B2754" s="74">
        <v>46251</v>
      </c>
      <c r="C2754" s="30" t="s">
        <v>1384</v>
      </c>
      <c r="D2754" s="30" t="s">
        <v>1385</v>
      </c>
      <c r="E2754" s="75">
        <v>32</v>
      </c>
      <c r="F2754" s="30" t="s">
        <v>70</v>
      </c>
      <c r="G2754" s="30" t="s">
        <v>71</v>
      </c>
      <c r="H2754" s="75">
        <v>2</v>
      </c>
    </row>
    <row r="2755" spans="1:8">
      <c r="A2755" s="43">
        <v>930</v>
      </c>
      <c r="B2755" s="74">
        <v>46251</v>
      </c>
      <c r="C2755" s="30" t="s">
        <v>1386</v>
      </c>
      <c r="D2755" s="30" t="s">
        <v>1387</v>
      </c>
      <c r="E2755" s="75">
        <v>66</v>
      </c>
      <c r="F2755" s="30" t="s">
        <v>70</v>
      </c>
      <c r="G2755" s="30" t="s">
        <v>71</v>
      </c>
      <c r="H2755" s="75">
        <v>2</v>
      </c>
    </row>
    <row r="2756" spans="1:8">
      <c r="A2756" s="43">
        <v>930</v>
      </c>
      <c r="B2756" s="74">
        <v>46251</v>
      </c>
      <c r="C2756" s="30" t="s">
        <v>1388</v>
      </c>
      <c r="D2756" s="30" t="s">
        <v>1389</v>
      </c>
      <c r="E2756" s="75">
        <v>96</v>
      </c>
      <c r="F2756" s="30" t="s">
        <v>68</v>
      </c>
      <c r="G2756" s="30" t="s">
        <v>69</v>
      </c>
      <c r="H2756" s="75">
        <v>1</v>
      </c>
    </row>
    <row r="2757" spans="1:8">
      <c r="A2757" s="43">
        <v>930</v>
      </c>
      <c r="B2757" s="74">
        <v>46251</v>
      </c>
      <c r="C2757" s="30" t="s">
        <v>1390</v>
      </c>
      <c r="D2757" s="30" t="s">
        <v>1391</v>
      </c>
      <c r="E2757" s="75">
        <v>82</v>
      </c>
      <c r="F2757" s="30" t="s">
        <v>68</v>
      </c>
      <c r="G2757" s="30" t="s">
        <v>69</v>
      </c>
      <c r="H2757" s="75">
        <v>1</v>
      </c>
    </row>
    <row r="2758" spans="1:8">
      <c r="A2758" s="43">
        <v>930</v>
      </c>
      <c r="B2758" s="74">
        <v>46251</v>
      </c>
      <c r="C2758" s="30" t="s">
        <v>1392</v>
      </c>
      <c r="D2758" s="30" t="s">
        <v>1393</v>
      </c>
      <c r="E2758" s="75">
        <v>245</v>
      </c>
      <c r="F2758" s="30" t="s">
        <v>80</v>
      </c>
      <c r="G2758" s="30" t="s">
        <v>81</v>
      </c>
      <c r="H2758" s="75">
        <v>1</v>
      </c>
    </row>
    <row r="2759" spans="1:8">
      <c r="A2759" s="43">
        <v>930</v>
      </c>
      <c r="B2759" s="74">
        <v>46251</v>
      </c>
      <c r="C2759" s="30" t="s">
        <v>1394</v>
      </c>
      <c r="D2759" s="30" t="s">
        <v>1395</v>
      </c>
      <c r="E2759" s="75">
        <v>86</v>
      </c>
      <c r="F2759" s="30" t="s">
        <v>68</v>
      </c>
      <c r="G2759" s="30" t="s">
        <v>69</v>
      </c>
      <c r="H2759" s="75">
        <v>1</v>
      </c>
    </row>
    <row r="2760" spans="1:8">
      <c r="A2760" s="43">
        <v>930</v>
      </c>
      <c r="B2760" s="74">
        <v>46251</v>
      </c>
      <c r="C2760" s="30" t="s">
        <v>1396</v>
      </c>
      <c r="D2760" s="30" t="s">
        <v>1397</v>
      </c>
      <c r="E2760" s="75">
        <v>94</v>
      </c>
      <c r="F2760" s="30" t="s">
        <v>76</v>
      </c>
      <c r="G2760" s="30" t="s">
        <v>77</v>
      </c>
      <c r="H2760" s="75">
        <v>1</v>
      </c>
    </row>
    <row r="2761" spans="1:8">
      <c r="A2761" s="43">
        <v>930</v>
      </c>
      <c r="B2761" s="74">
        <v>46251</v>
      </c>
      <c r="C2761" s="30" t="s">
        <v>1398</v>
      </c>
      <c r="D2761" s="30" t="s">
        <v>1399</v>
      </c>
      <c r="E2761" s="75">
        <v>40</v>
      </c>
      <c r="F2761" s="30" t="s">
        <v>53</v>
      </c>
      <c r="G2761" s="30" t="s">
        <v>54</v>
      </c>
      <c r="H2761" s="75">
        <v>1</v>
      </c>
    </row>
    <row r="2762" spans="1:8">
      <c r="A2762" s="43">
        <v>930</v>
      </c>
      <c r="B2762" s="74">
        <v>46251</v>
      </c>
      <c r="C2762" s="30" t="s">
        <v>1400</v>
      </c>
      <c r="D2762" s="30" t="s">
        <v>1401</v>
      </c>
      <c r="E2762" s="75">
        <v>65</v>
      </c>
      <c r="F2762" s="30" t="s">
        <v>68</v>
      </c>
      <c r="G2762" s="30" t="s">
        <v>69</v>
      </c>
      <c r="H2762" s="75">
        <v>1</v>
      </c>
    </row>
    <row r="2763" spans="1:8">
      <c r="A2763" s="43">
        <v>930</v>
      </c>
      <c r="B2763" s="74">
        <v>46251</v>
      </c>
      <c r="C2763" s="30" t="s">
        <v>1402</v>
      </c>
      <c r="D2763" s="30" t="s">
        <v>1403</v>
      </c>
      <c r="E2763" s="75">
        <v>83</v>
      </c>
      <c r="F2763" s="30" t="s">
        <v>70</v>
      </c>
      <c r="G2763" s="30" t="s">
        <v>71</v>
      </c>
      <c r="H2763" s="75">
        <v>2</v>
      </c>
    </row>
    <row r="2764" spans="1:8">
      <c r="A2764" s="43">
        <v>930</v>
      </c>
      <c r="B2764" s="74">
        <v>46251</v>
      </c>
      <c r="C2764" s="30" t="s">
        <v>1406</v>
      </c>
      <c r="D2764" s="30" t="s">
        <v>1407</v>
      </c>
      <c r="E2764" s="75">
        <v>117</v>
      </c>
      <c r="F2764" s="30" t="s">
        <v>80</v>
      </c>
      <c r="G2764" s="30" t="s">
        <v>81</v>
      </c>
      <c r="H2764" s="75">
        <v>1</v>
      </c>
    </row>
    <row r="2765" spans="1:8">
      <c r="A2765" s="43">
        <v>930</v>
      </c>
      <c r="B2765" s="74">
        <v>46251</v>
      </c>
      <c r="C2765" s="30" t="s">
        <v>1408</v>
      </c>
      <c r="D2765" s="30" t="s">
        <v>1409</v>
      </c>
      <c r="E2765" s="75">
        <v>29</v>
      </c>
      <c r="F2765" s="30" t="s">
        <v>68</v>
      </c>
      <c r="G2765" s="30" t="s">
        <v>69</v>
      </c>
      <c r="H2765" s="75">
        <v>1</v>
      </c>
    </row>
    <row r="2766" spans="1:8">
      <c r="A2766" s="43">
        <v>930</v>
      </c>
      <c r="B2766" s="74">
        <v>46251</v>
      </c>
      <c r="C2766" s="30" t="s">
        <v>1412</v>
      </c>
      <c r="D2766" s="30" t="s">
        <v>1413</v>
      </c>
      <c r="E2766" s="75">
        <v>1</v>
      </c>
      <c r="F2766" s="30" t="s">
        <v>76</v>
      </c>
      <c r="G2766" s="30" t="s">
        <v>77</v>
      </c>
      <c r="H2766" s="75">
        <v>1</v>
      </c>
    </row>
    <row r="2767" spans="1:8">
      <c r="A2767" s="43">
        <v>930</v>
      </c>
      <c r="B2767" s="74">
        <v>46251</v>
      </c>
      <c r="C2767" s="30" t="s">
        <v>1414</v>
      </c>
      <c r="D2767" s="30" t="s">
        <v>1415</v>
      </c>
      <c r="E2767" s="75">
        <v>114</v>
      </c>
      <c r="F2767" s="30" t="s">
        <v>53</v>
      </c>
      <c r="G2767" s="30" t="s">
        <v>54</v>
      </c>
      <c r="H2767" s="75">
        <v>1</v>
      </c>
    </row>
    <row r="2768" spans="1:8">
      <c r="A2768" s="43">
        <v>930</v>
      </c>
      <c r="B2768" s="74">
        <v>46251</v>
      </c>
      <c r="C2768" s="30" t="s">
        <v>1416</v>
      </c>
      <c r="D2768" s="30" t="s">
        <v>1417</v>
      </c>
      <c r="E2768" s="75">
        <v>20</v>
      </c>
      <c r="F2768" s="30" t="s">
        <v>70</v>
      </c>
      <c r="G2768" s="30" t="s">
        <v>71</v>
      </c>
      <c r="H2768" s="75">
        <v>2</v>
      </c>
    </row>
    <row r="2769" spans="1:8">
      <c r="A2769" s="43">
        <v>930</v>
      </c>
      <c r="B2769" s="74">
        <v>46251</v>
      </c>
      <c r="C2769" s="30" t="s">
        <v>1418</v>
      </c>
      <c r="D2769" s="30" t="s">
        <v>1419</v>
      </c>
      <c r="E2769" s="75">
        <v>9</v>
      </c>
      <c r="F2769" s="30" t="s">
        <v>53</v>
      </c>
      <c r="G2769" s="30" t="s">
        <v>54</v>
      </c>
      <c r="H2769" s="75">
        <v>1</v>
      </c>
    </row>
    <row r="2770" spans="1:8">
      <c r="A2770" s="43">
        <v>930</v>
      </c>
      <c r="B2770" s="74">
        <v>46251</v>
      </c>
      <c r="C2770" s="30" t="s">
        <v>1422</v>
      </c>
      <c r="D2770" s="30" t="s">
        <v>1423</v>
      </c>
      <c r="E2770" s="75">
        <v>140</v>
      </c>
      <c r="F2770" s="30" t="s">
        <v>70</v>
      </c>
      <c r="G2770" s="30" t="s">
        <v>71</v>
      </c>
      <c r="H2770" s="75">
        <v>2</v>
      </c>
    </row>
    <row r="2771" spans="1:8">
      <c r="A2771" s="43">
        <v>930</v>
      </c>
      <c r="B2771" s="74">
        <v>46251</v>
      </c>
      <c r="C2771" s="30" t="s">
        <v>1428</v>
      </c>
      <c r="D2771" s="30" t="s">
        <v>1429</v>
      </c>
      <c r="E2771" s="75">
        <v>79</v>
      </c>
      <c r="F2771" s="30" t="s">
        <v>80</v>
      </c>
      <c r="G2771" s="30" t="s">
        <v>81</v>
      </c>
      <c r="H2771" s="75">
        <v>1</v>
      </c>
    </row>
    <row r="2772" spans="1:8">
      <c r="A2772" s="43">
        <v>930</v>
      </c>
      <c r="B2772" s="74">
        <v>46251</v>
      </c>
      <c r="C2772" s="30" t="s">
        <v>1432</v>
      </c>
      <c r="D2772" s="30" t="s">
        <v>1433</v>
      </c>
      <c r="E2772" s="75">
        <v>11</v>
      </c>
      <c r="F2772" s="30" t="s">
        <v>76</v>
      </c>
      <c r="G2772" s="30" t="s">
        <v>77</v>
      </c>
      <c r="H2772" s="75">
        <v>1</v>
      </c>
    </row>
    <row r="2773" spans="1:8">
      <c r="A2773" s="43">
        <v>930</v>
      </c>
      <c r="B2773" s="74">
        <v>46251</v>
      </c>
      <c r="C2773" s="30" t="s">
        <v>1434</v>
      </c>
      <c r="D2773" s="30" t="s">
        <v>1435</v>
      </c>
      <c r="E2773" s="75">
        <v>22</v>
      </c>
      <c r="F2773" s="30" t="s">
        <v>76</v>
      </c>
      <c r="G2773" s="30" t="s">
        <v>77</v>
      </c>
      <c r="H2773" s="75">
        <v>1</v>
      </c>
    </row>
    <row r="2774" spans="1:8">
      <c r="A2774" s="43">
        <v>930</v>
      </c>
      <c r="B2774" s="74">
        <v>46251</v>
      </c>
      <c r="C2774" s="30" t="s">
        <v>1438</v>
      </c>
      <c r="D2774" s="30" t="s">
        <v>1439</v>
      </c>
      <c r="E2774" s="75">
        <v>82</v>
      </c>
      <c r="F2774" s="30" t="s">
        <v>70</v>
      </c>
      <c r="G2774" s="30" t="s">
        <v>71</v>
      </c>
      <c r="H2774" s="75">
        <v>2</v>
      </c>
    </row>
    <row r="2775" spans="1:8">
      <c r="A2775" s="43">
        <v>930</v>
      </c>
      <c r="B2775" s="74">
        <v>46251</v>
      </c>
      <c r="C2775" s="30" t="s">
        <v>1440</v>
      </c>
      <c r="D2775" s="30" t="s">
        <v>1441</v>
      </c>
      <c r="E2775" s="75">
        <v>184</v>
      </c>
      <c r="F2775" s="30" t="s">
        <v>70</v>
      </c>
      <c r="G2775" s="30" t="s">
        <v>71</v>
      </c>
      <c r="H2775" s="75">
        <v>2</v>
      </c>
    </row>
    <row r="2776" spans="1:8">
      <c r="A2776" s="43">
        <v>930</v>
      </c>
      <c r="B2776" s="74">
        <v>46251</v>
      </c>
      <c r="C2776" s="30" t="s">
        <v>1444</v>
      </c>
      <c r="D2776" s="30" t="s">
        <v>1445</v>
      </c>
      <c r="E2776" s="75">
        <v>88</v>
      </c>
      <c r="F2776" s="30" t="s">
        <v>70</v>
      </c>
      <c r="G2776" s="30" t="s">
        <v>71</v>
      </c>
      <c r="H2776" s="75">
        <v>2</v>
      </c>
    </row>
    <row r="2777" spans="1:8">
      <c r="A2777" s="43">
        <v>930</v>
      </c>
      <c r="B2777" s="74">
        <v>46251</v>
      </c>
      <c r="C2777" s="30" t="s">
        <v>1448</v>
      </c>
      <c r="D2777" s="30" t="s">
        <v>1449</v>
      </c>
      <c r="E2777" s="75">
        <v>20</v>
      </c>
      <c r="F2777" s="30" t="s">
        <v>68</v>
      </c>
      <c r="G2777" s="30" t="s">
        <v>69</v>
      </c>
      <c r="H2777" s="75">
        <v>1</v>
      </c>
    </row>
    <row r="2778" spans="1:8">
      <c r="A2778" s="43">
        <v>930</v>
      </c>
      <c r="B2778" s="74">
        <v>46251</v>
      </c>
      <c r="C2778" s="30" t="s">
        <v>1450</v>
      </c>
      <c r="D2778" s="30" t="s">
        <v>1451</v>
      </c>
      <c r="E2778" s="75">
        <v>15</v>
      </c>
      <c r="F2778" s="30" t="s">
        <v>53</v>
      </c>
      <c r="G2778" s="30" t="s">
        <v>54</v>
      </c>
      <c r="H2778" s="75">
        <v>1</v>
      </c>
    </row>
    <row r="2779" spans="1:8">
      <c r="A2779" s="43">
        <v>930</v>
      </c>
      <c r="B2779" s="74">
        <v>46251</v>
      </c>
      <c r="C2779" s="30" t="s">
        <v>1452</v>
      </c>
      <c r="D2779" s="30" t="s">
        <v>1453</v>
      </c>
      <c r="E2779" s="75">
        <v>49</v>
      </c>
      <c r="F2779" s="30" t="s">
        <v>70</v>
      </c>
      <c r="G2779" s="30" t="s">
        <v>71</v>
      </c>
      <c r="H2779" s="75">
        <v>2</v>
      </c>
    </row>
    <row r="2780" spans="1:8">
      <c r="A2780" s="43">
        <v>930</v>
      </c>
      <c r="B2780" s="74">
        <v>46251</v>
      </c>
      <c r="C2780" s="30" t="s">
        <v>1454</v>
      </c>
      <c r="D2780" s="30" t="s">
        <v>1455</v>
      </c>
      <c r="E2780" s="75">
        <v>59</v>
      </c>
      <c r="F2780" s="30" t="s">
        <v>70</v>
      </c>
      <c r="G2780" s="30" t="s">
        <v>71</v>
      </c>
      <c r="H2780" s="75">
        <v>2</v>
      </c>
    </row>
    <row r="2781" spans="1:8">
      <c r="A2781" s="43">
        <v>930</v>
      </c>
      <c r="B2781" s="74">
        <v>46251</v>
      </c>
      <c r="C2781" s="30" t="s">
        <v>1458</v>
      </c>
      <c r="D2781" s="30" t="s">
        <v>1459</v>
      </c>
      <c r="E2781" s="75">
        <v>165</v>
      </c>
      <c r="F2781" s="30" t="s">
        <v>80</v>
      </c>
      <c r="G2781" s="30" t="s">
        <v>81</v>
      </c>
      <c r="H2781" s="75">
        <v>1</v>
      </c>
    </row>
    <row r="2782" spans="1:8">
      <c r="A2782" s="43">
        <v>930</v>
      </c>
      <c r="B2782" s="74">
        <v>46251</v>
      </c>
      <c r="C2782" s="30" t="s">
        <v>4992</v>
      </c>
      <c r="D2782" s="30" t="s">
        <v>4993</v>
      </c>
      <c r="E2782" s="75">
        <v>34</v>
      </c>
      <c r="F2782" s="30" t="s">
        <v>80</v>
      </c>
      <c r="G2782" s="30" t="s">
        <v>81</v>
      </c>
      <c r="H2782" s="75">
        <v>1</v>
      </c>
    </row>
    <row r="2783" spans="1:8">
      <c r="A2783" s="43">
        <v>930</v>
      </c>
      <c r="B2783" s="74">
        <v>46251</v>
      </c>
      <c r="C2783" s="30" t="s">
        <v>1464</v>
      </c>
      <c r="D2783" s="30" t="s">
        <v>1465</v>
      </c>
      <c r="E2783" s="75">
        <v>26</v>
      </c>
      <c r="F2783" s="30" t="s">
        <v>70</v>
      </c>
      <c r="G2783" s="30" t="s">
        <v>71</v>
      </c>
      <c r="H2783" s="75">
        <v>2</v>
      </c>
    </row>
    <row r="2784" spans="1:8">
      <c r="A2784" s="43">
        <v>930</v>
      </c>
      <c r="B2784" s="74">
        <v>46251</v>
      </c>
      <c r="C2784" s="30" t="s">
        <v>1466</v>
      </c>
      <c r="D2784" s="30" t="s">
        <v>1467</v>
      </c>
      <c r="E2784" s="75">
        <v>88</v>
      </c>
      <c r="F2784" s="30" t="s">
        <v>53</v>
      </c>
      <c r="G2784" s="30" t="s">
        <v>54</v>
      </c>
      <c r="H2784" s="75">
        <v>1</v>
      </c>
    </row>
    <row r="2785" spans="1:8">
      <c r="A2785" s="43">
        <v>930</v>
      </c>
      <c r="B2785" s="74">
        <v>46251</v>
      </c>
      <c r="C2785" s="30" t="s">
        <v>1470</v>
      </c>
      <c r="D2785" s="30" t="s">
        <v>1471</v>
      </c>
      <c r="E2785" s="75">
        <v>52</v>
      </c>
      <c r="F2785" s="30" t="s">
        <v>70</v>
      </c>
      <c r="G2785" s="30" t="s">
        <v>71</v>
      </c>
      <c r="H2785" s="75">
        <v>2</v>
      </c>
    </row>
    <row r="2786" spans="1:8">
      <c r="A2786" s="43">
        <v>930</v>
      </c>
      <c r="B2786" s="74">
        <v>46251</v>
      </c>
      <c r="C2786" s="30" t="s">
        <v>1472</v>
      </c>
      <c r="D2786" s="30" t="s">
        <v>1473</v>
      </c>
      <c r="E2786" s="75">
        <v>62</v>
      </c>
      <c r="F2786" s="30" t="s">
        <v>53</v>
      </c>
      <c r="G2786" s="30" t="s">
        <v>54</v>
      </c>
      <c r="H2786" s="75">
        <v>1</v>
      </c>
    </row>
    <row r="2787" spans="1:8">
      <c r="A2787" s="43">
        <v>930</v>
      </c>
      <c r="B2787" s="74">
        <v>46251</v>
      </c>
      <c r="C2787" s="30" t="s">
        <v>1474</v>
      </c>
      <c r="D2787" s="30" t="s">
        <v>1475</v>
      </c>
      <c r="E2787" s="75">
        <v>28</v>
      </c>
      <c r="F2787" s="30" t="s">
        <v>53</v>
      </c>
      <c r="G2787" s="30" t="s">
        <v>54</v>
      </c>
      <c r="H2787" s="75">
        <v>1</v>
      </c>
    </row>
    <row r="2788" spans="1:8">
      <c r="A2788" s="43">
        <v>930</v>
      </c>
      <c r="B2788" s="74">
        <v>46251</v>
      </c>
      <c r="C2788" s="30" t="s">
        <v>1476</v>
      </c>
      <c r="D2788" s="30" t="s">
        <v>1477</v>
      </c>
      <c r="E2788" s="75">
        <v>30</v>
      </c>
      <c r="F2788" s="30" t="s">
        <v>80</v>
      </c>
      <c r="G2788" s="30" t="s">
        <v>81</v>
      </c>
      <c r="H2788" s="75">
        <v>1</v>
      </c>
    </row>
    <row r="2789" spans="1:8">
      <c r="A2789" s="43">
        <v>930</v>
      </c>
      <c r="B2789" s="74">
        <v>46251</v>
      </c>
      <c r="C2789" s="30" t="s">
        <v>1478</v>
      </c>
      <c r="D2789" s="30" t="s">
        <v>1479</v>
      </c>
      <c r="E2789" s="75">
        <v>6</v>
      </c>
      <c r="F2789" s="30" t="s">
        <v>53</v>
      </c>
      <c r="G2789" s="30" t="s">
        <v>54</v>
      </c>
      <c r="H2789" s="75">
        <v>1</v>
      </c>
    </row>
    <row r="2790" spans="1:8">
      <c r="A2790" s="43">
        <v>930</v>
      </c>
      <c r="B2790" s="74">
        <v>46251</v>
      </c>
      <c r="C2790" s="30" t="s">
        <v>1480</v>
      </c>
      <c r="D2790" s="30" t="s">
        <v>1481</v>
      </c>
      <c r="E2790" s="75">
        <v>88</v>
      </c>
      <c r="F2790" s="30" t="s">
        <v>76</v>
      </c>
      <c r="G2790" s="30" t="s">
        <v>77</v>
      </c>
      <c r="H2790" s="75">
        <v>1</v>
      </c>
    </row>
    <row r="2791" spans="1:8">
      <c r="A2791" s="43">
        <v>930</v>
      </c>
      <c r="B2791" s="74">
        <v>46251</v>
      </c>
      <c r="C2791" s="30" t="s">
        <v>1482</v>
      </c>
      <c r="D2791" s="30" t="s">
        <v>1483</v>
      </c>
      <c r="E2791" s="75">
        <v>21</v>
      </c>
      <c r="F2791" s="30" t="s">
        <v>70</v>
      </c>
      <c r="G2791" s="30" t="s">
        <v>71</v>
      </c>
      <c r="H2791" s="75">
        <v>2</v>
      </c>
    </row>
    <row r="2792" spans="1:8">
      <c r="A2792" s="43">
        <v>930</v>
      </c>
      <c r="B2792" s="74">
        <v>46251</v>
      </c>
      <c r="C2792" s="30" t="s">
        <v>1766</v>
      </c>
      <c r="D2792" s="30" t="s">
        <v>1767</v>
      </c>
      <c r="E2792" s="75">
        <v>27</v>
      </c>
      <c r="F2792" s="30" t="s">
        <v>53</v>
      </c>
      <c r="G2792" s="30" t="s">
        <v>54</v>
      </c>
      <c r="H2792" s="75">
        <v>1</v>
      </c>
    </row>
    <row r="2793" spans="1:8">
      <c r="A2793" s="43">
        <v>930</v>
      </c>
      <c r="B2793" s="74">
        <v>46251</v>
      </c>
      <c r="C2793" s="30" t="s">
        <v>1768</v>
      </c>
      <c r="D2793" s="30" t="s">
        <v>1769</v>
      </c>
      <c r="E2793" s="75">
        <v>20</v>
      </c>
      <c r="F2793" s="30" t="s">
        <v>53</v>
      </c>
      <c r="G2793" s="30" t="s">
        <v>54</v>
      </c>
      <c r="H2793" s="75">
        <v>1</v>
      </c>
    </row>
    <row r="2794" spans="1:8">
      <c r="A2794" s="43">
        <v>930</v>
      </c>
      <c r="B2794" s="74">
        <v>46251</v>
      </c>
      <c r="C2794" s="30" t="s">
        <v>1490</v>
      </c>
      <c r="D2794" s="30" t="s">
        <v>1491</v>
      </c>
      <c r="E2794" s="75">
        <v>108</v>
      </c>
      <c r="F2794" s="30" t="s">
        <v>78</v>
      </c>
      <c r="G2794" s="30" t="s">
        <v>79</v>
      </c>
      <c r="H2794" s="75">
        <v>2</v>
      </c>
    </row>
    <row r="2795" spans="1:8">
      <c r="A2795" s="43">
        <v>930</v>
      </c>
      <c r="B2795" s="74">
        <v>46251</v>
      </c>
      <c r="C2795" s="30" t="s">
        <v>1496</v>
      </c>
      <c r="D2795" s="30" t="s">
        <v>1497</v>
      </c>
      <c r="E2795" s="75">
        <v>58</v>
      </c>
      <c r="F2795" s="30" t="s">
        <v>53</v>
      </c>
      <c r="G2795" s="30" t="s">
        <v>54</v>
      </c>
      <c r="H2795" s="75">
        <v>1</v>
      </c>
    </row>
    <row r="2796" spans="1:8">
      <c r="A2796" s="43">
        <v>930</v>
      </c>
      <c r="B2796" s="74">
        <v>46251</v>
      </c>
      <c r="C2796" s="30" t="s">
        <v>1506</v>
      </c>
      <c r="D2796" s="30" t="s">
        <v>1507</v>
      </c>
      <c r="E2796" s="75">
        <v>71</v>
      </c>
      <c r="F2796" s="30" t="s">
        <v>53</v>
      </c>
      <c r="G2796" s="30" t="s">
        <v>54</v>
      </c>
      <c r="H2796" s="75">
        <v>1</v>
      </c>
    </row>
    <row r="2797" spans="1:8">
      <c r="A2797" s="43">
        <v>930</v>
      </c>
      <c r="B2797" s="74">
        <v>46251</v>
      </c>
      <c r="C2797" s="30" t="s">
        <v>1508</v>
      </c>
      <c r="D2797" s="30" t="s">
        <v>1509</v>
      </c>
      <c r="E2797" s="75">
        <v>16</v>
      </c>
      <c r="F2797" s="30" t="s">
        <v>68</v>
      </c>
      <c r="G2797" s="30" t="s">
        <v>69</v>
      </c>
      <c r="H2797" s="75">
        <v>1</v>
      </c>
    </row>
    <row r="2798" spans="1:8">
      <c r="A2798" s="43">
        <v>930</v>
      </c>
      <c r="B2798" s="74">
        <v>46251</v>
      </c>
      <c r="C2798" s="30" t="s">
        <v>1510</v>
      </c>
      <c r="D2798" s="30" t="s">
        <v>1511</v>
      </c>
      <c r="E2798" s="75">
        <v>66</v>
      </c>
      <c r="F2798" s="30" t="s">
        <v>70</v>
      </c>
      <c r="G2798" s="30" t="s">
        <v>71</v>
      </c>
      <c r="H2798" s="75">
        <v>2</v>
      </c>
    </row>
    <row r="2799" spans="1:8">
      <c r="A2799" s="43">
        <v>930</v>
      </c>
      <c r="B2799" s="74">
        <v>46251</v>
      </c>
      <c r="C2799" s="30" t="s">
        <v>1514</v>
      </c>
      <c r="D2799" s="30" t="s">
        <v>1515</v>
      </c>
      <c r="E2799" s="75">
        <v>28</v>
      </c>
      <c r="F2799" s="30" t="s">
        <v>68</v>
      </c>
      <c r="G2799" s="30" t="s">
        <v>69</v>
      </c>
      <c r="H2799" s="75">
        <v>1</v>
      </c>
    </row>
    <row r="2800" spans="1:8">
      <c r="A2800" s="43">
        <v>930</v>
      </c>
      <c r="B2800" s="74">
        <v>46251</v>
      </c>
      <c r="C2800" s="30" t="s">
        <v>1518</v>
      </c>
      <c r="D2800" s="30" t="s">
        <v>1519</v>
      </c>
      <c r="E2800" s="75">
        <v>6</v>
      </c>
      <c r="F2800" s="30" t="s">
        <v>76</v>
      </c>
      <c r="G2800" s="30" t="s">
        <v>77</v>
      </c>
      <c r="H2800" s="75">
        <v>1</v>
      </c>
    </row>
    <row r="2801" spans="1:8">
      <c r="A2801" s="43">
        <v>930</v>
      </c>
      <c r="B2801" s="74">
        <v>46251</v>
      </c>
      <c r="C2801" s="30" t="s">
        <v>1522</v>
      </c>
      <c r="D2801" s="30" t="s">
        <v>1523</v>
      </c>
      <c r="E2801" s="75">
        <v>72</v>
      </c>
      <c r="F2801" s="30" t="s">
        <v>53</v>
      </c>
      <c r="G2801" s="30" t="s">
        <v>54</v>
      </c>
      <c r="H2801" s="75">
        <v>1</v>
      </c>
    </row>
    <row r="2802" spans="1:8">
      <c r="A2802" s="43">
        <v>930</v>
      </c>
      <c r="B2802" s="74">
        <v>46251</v>
      </c>
      <c r="C2802" s="30" t="s">
        <v>1524</v>
      </c>
      <c r="D2802" s="30" t="s">
        <v>1525</v>
      </c>
      <c r="E2802" s="75">
        <v>62</v>
      </c>
      <c r="F2802" s="30" t="s">
        <v>70</v>
      </c>
      <c r="G2802" s="30" t="s">
        <v>71</v>
      </c>
      <c r="H2802" s="75">
        <v>2</v>
      </c>
    </row>
    <row r="2803" spans="1:8">
      <c r="A2803" s="43">
        <v>930</v>
      </c>
      <c r="B2803" s="74">
        <v>46251</v>
      </c>
      <c r="C2803" s="30" t="s">
        <v>1528</v>
      </c>
      <c r="D2803" s="30" t="s">
        <v>1529</v>
      </c>
      <c r="E2803" s="75">
        <v>105</v>
      </c>
      <c r="F2803" s="30" t="s">
        <v>53</v>
      </c>
      <c r="G2803" s="30" t="s">
        <v>54</v>
      </c>
      <c r="H2803" s="75">
        <v>1</v>
      </c>
    </row>
    <row r="2804" spans="1:8">
      <c r="A2804" s="43">
        <v>930</v>
      </c>
      <c r="B2804" s="74">
        <v>46251</v>
      </c>
      <c r="C2804" s="30" t="s">
        <v>1532</v>
      </c>
      <c r="D2804" s="30" t="s">
        <v>1533</v>
      </c>
      <c r="E2804" s="75">
        <v>93</v>
      </c>
      <c r="F2804" s="30" t="s">
        <v>53</v>
      </c>
      <c r="G2804" s="30" t="s">
        <v>54</v>
      </c>
      <c r="H2804" s="75">
        <v>1</v>
      </c>
    </row>
    <row r="2805" spans="1:8">
      <c r="A2805" s="43">
        <v>930</v>
      </c>
      <c r="B2805" s="74">
        <v>46251</v>
      </c>
      <c r="C2805" s="30" t="s">
        <v>1534</v>
      </c>
      <c r="D2805" s="30" t="s">
        <v>1535</v>
      </c>
      <c r="E2805" s="75">
        <v>33</v>
      </c>
      <c r="F2805" s="30" t="s">
        <v>68</v>
      </c>
      <c r="G2805" s="30" t="s">
        <v>69</v>
      </c>
      <c r="H2805" s="75">
        <v>1</v>
      </c>
    </row>
    <row r="2806" spans="1:8">
      <c r="A2806" s="43">
        <v>930</v>
      </c>
      <c r="B2806" s="74">
        <v>46251</v>
      </c>
      <c r="C2806" s="30" t="s">
        <v>1770</v>
      </c>
      <c r="D2806" s="30" t="s">
        <v>1771</v>
      </c>
      <c r="E2806" s="75">
        <v>101</v>
      </c>
      <c r="F2806" s="30" t="s">
        <v>53</v>
      </c>
      <c r="G2806" s="30" t="s">
        <v>54</v>
      </c>
      <c r="H2806" s="75">
        <v>1</v>
      </c>
    </row>
    <row r="2807" spans="1:8">
      <c r="A2807" s="43">
        <v>930</v>
      </c>
      <c r="B2807" s="74">
        <v>46251</v>
      </c>
      <c r="C2807" s="30" t="s">
        <v>1540</v>
      </c>
      <c r="D2807" s="30" t="s">
        <v>1541</v>
      </c>
      <c r="E2807" s="75">
        <v>116</v>
      </c>
      <c r="F2807" s="30" t="s">
        <v>76</v>
      </c>
      <c r="G2807" s="30" t="s">
        <v>77</v>
      </c>
      <c r="H2807" s="75">
        <v>1</v>
      </c>
    </row>
    <row r="2808" spans="1:8">
      <c r="A2808" s="43">
        <v>930</v>
      </c>
      <c r="B2808" s="74">
        <v>46251</v>
      </c>
      <c r="C2808" s="30" t="s">
        <v>1772</v>
      </c>
      <c r="D2808" s="30" t="s">
        <v>1773</v>
      </c>
      <c r="E2808" s="75">
        <v>105</v>
      </c>
      <c r="F2808" s="30" t="s">
        <v>70</v>
      </c>
      <c r="G2808" s="30" t="s">
        <v>71</v>
      </c>
      <c r="H2808" s="75">
        <v>2</v>
      </c>
    </row>
    <row r="2809" spans="1:8">
      <c r="A2809" s="43">
        <v>930</v>
      </c>
      <c r="B2809" s="74">
        <v>46251</v>
      </c>
      <c r="C2809" s="30" t="s">
        <v>1546</v>
      </c>
      <c r="D2809" s="30" t="s">
        <v>1547</v>
      </c>
      <c r="E2809" s="75">
        <v>90</v>
      </c>
      <c r="F2809" s="30" t="s">
        <v>53</v>
      </c>
      <c r="G2809" s="30" t="s">
        <v>54</v>
      </c>
      <c r="H2809" s="75">
        <v>1</v>
      </c>
    </row>
    <row r="2810" spans="1:8">
      <c r="A2810" s="43">
        <v>930</v>
      </c>
      <c r="B2810" s="74">
        <v>46251</v>
      </c>
      <c r="C2810" s="30" t="s">
        <v>1548</v>
      </c>
      <c r="D2810" s="30" t="s">
        <v>1549</v>
      </c>
      <c r="E2810" s="75">
        <v>63</v>
      </c>
      <c r="F2810" s="30" t="s">
        <v>70</v>
      </c>
      <c r="G2810" s="30" t="s">
        <v>71</v>
      </c>
      <c r="H2810" s="75">
        <v>2</v>
      </c>
    </row>
    <row r="2811" spans="1:8">
      <c r="A2811" s="43">
        <v>930</v>
      </c>
      <c r="B2811" s="74">
        <v>46251</v>
      </c>
      <c r="C2811" s="30" t="s">
        <v>1550</v>
      </c>
      <c r="D2811" s="30" t="s">
        <v>1551</v>
      </c>
      <c r="E2811" s="75">
        <v>50</v>
      </c>
      <c r="F2811" s="30" t="s">
        <v>53</v>
      </c>
      <c r="G2811" s="30" t="s">
        <v>54</v>
      </c>
      <c r="H2811" s="75">
        <v>1</v>
      </c>
    </row>
    <row r="2812" spans="1:8">
      <c r="A2812" s="43">
        <v>930</v>
      </c>
      <c r="B2812" s="74">
        <v>46251</v>
      </c>
      <c r="C2812" s="30" t="s">
        <v>1552</v>
      </c>
      <c r="D2812" s="30" t="s">
        <v>1553</v>
      </c>
      <c r="E2812" s="75">
        <v>19</v>
      </c>
      <c r="F2812" s="30" t="s">
        <v>70</v>
      </c>
      <c r="G2812" s="30" t="s">
        <v>71</v>
      </c>
      <c r="H2812" s="75">
        <v>2</v>
      </c>
    </row>
    <row r="2813" spans="1:8">
      <c r="A2813" s="43">
        <v>930</v>
      </c>
      <c r="B2813" s="74">
        <v>46251</v>
      </c>
      <c r="C2813" s="30" t="s">
        <v>1554</v>
      </c>
      <c r="D2813" s="30" t="s">
        <v>1555</v>
      </c>
      <c r="E2813" s="75">
        <v>48</v>
      </c>
      <c r="F2813" s="30" t="s">
        <v>80</v>
      </c>
      <c r="G2813" s="30" t="s">
        <v>81</v>
      </c>
      <c r="H2813" s="75">
        <v>1</v>
      </c>
    </row>
    <row r="2814" spans="1:8">
      <c r="A2814" s="43">
        <v>930</v>
      </c>
      <c r="B2814" s="74">
        <v>46251</v>
      </c>
      <c r="C2814" s="30" t="s">
        <v>1560</v>
      </c>
      <c r="D2814" s="30" t="s">
        <v>1561</v>
      </c>
      <c r="E2814" s="75">
        <v>20</v>
      </c>
      <c r="F2814" s="30" t="s">
        <v>53</v>
      </c>
      <c r="G2814" s="30" t="s">
        <v>54</v>
      </c>
      <c r="H2814" s="75">
        <v>1</v>
      </c>
    </row>
    <row r="2815" spans="1:8">
      <c r="A2815" s="43">
        <v>930</v>
      </c>
      <c r="B2815" s="74">
        <v>46251</v>
      </c>
      <c r="C2815" s="30" t="s">
        <v>1572</v>
      </c>
      <c r="D2815" s="30" t="s">
        <v>1573</v>
      </c>
      <c r="E2815" s="75">
        <v>13</v>
      </c>
      <c r="F2815" s="30" t="s">
        <v>53</v>
      </c>
      <c r="G2815" s="30" t="s">
        <v>54</v>
      </c>
      <c r="H2815" s="75">
        <v>1</v>
      </c>
    </row>
    <row r="2816" spans="1:8">
      <c r="A2816" s="43">
        <v>930</v>
      </c>
      <c r="B2816" s="74">
        <v>46251</v>
      </c>
      <c r="C2816" s="30" t="s">
        <v>1574</v>
      </c>
      <c r="D2816" s="30" t="s">
        <v>1575</v>
      </c>
      <c r="E2816" s="75">
        <v>50</v>
      </c>
      <c r="F2816" s="30" t="s">
        <v>68</v>
      </c>
      <c r="G2816" s="30" t="s">
        <v>69</v>
      </c>
      <c r="H2816" s="75">
        <v>1</v>
      </c>
    </row>
    <row r="2817" spans="1:8">
      <c r="A2817" s="43">
        <v>930</v>
      </c>
      <c r="B2817" s="74">
        <v>46251</v>
      </c>
      <c r="C2817" s="30" t="s">
        <v>1580</v>
      </c>
      <c r="D2817" s="30" t="s">
        <v>1581</v>
      </c>
      <c r="E2817" s="75">
        <v>87</v>
      </c>
      <c r="F2817" s="30" t="s">
        <v>76</v>
      </c>
      <c r="G2817" s="30" t="s">
        <v>77</v>
      </c>
      <c r="H2817" s="75">
        <v>1</v>
      </c>
    </row>
    <row r="2818" spans="1:8">
      <c r="A2818" s="43">
        <v>930</v>
      </c>
      <c r="B2818" s="74">
        <v>46251</v>
      </c>
      <c r="C2818" s="30" t="s">
        <v>1582</v>
      </c>
      <c r="D2818" s="30" t="s">
        <v>1583</v>
      </c>
      <c r="E2818" s="75">
        <v>49</v>
      </c>
      <c r="F2818" s="30" t="s">
        <v>53</v>
      </c>
      <c r="G2818" s="30" t="s">
        <v>54</v>
      </c>
      <c r="H2818" s="75">
        <v>1</v>
      </c>
    </row>
    <row r="2819" spans="1:8">
      <c r="A2819" s="43">
        <v>930</v>
      </c>
      <c r="B2819" s="74">
        <v>46251</v>
      </c>
      <c r="C2819" s="30" t="s">
        <v>1584</v>
      </c>
      <c r="D2819" s="30" t="s">
        <v>1585</v>
      </c>
      <c r="E2819" s="75">
        <v>134</v>
      </c>
      <c r="F2819" s="30" t="s">
        <v>53</v>
      </c>
      <c r="G2819" s="30" t="s">
        <v>54</v>
      </c>
      <c r="H2819" s="75">
        <v>1</v>
      </c>
    </row>
    <row r="2820" spans="1:8">
      <c r="A2820" s="43">
        <v>930</v>
      </c>
      <c r="B2820" s="74">
        <v>46251</v>
      </c>
      <c r="C2820" s="30" t="s">
        <v>1586</v>
      </c>
      <c r="D2820" s="30" t="s">
        <v>1587</v>
      </c>
      <c r="E2820" s="75">
        <v>17</v>
      </c>
      <c r="F2820" s="30" t="s">
        <v>53</v>
      </c>
      <c r="G2820" s="30" t="s">
        <v>54</v>
      </c>
      <c r="H2820" s="75">
        <v>1</v>
      </c>
    </row>
    <row r="2821" spans="1:8">
      <c r="A2821" s="43">
        <v>930</v>
      </c>
      <c r="B2821" s="74">
        <v>46251</v>
      </c>
      <c r="C2821" s="30" t="s">
        <v>1588</v>
      </c>
      <c r="D2821" s="30" t="s">
        <v>1589</v>
      </c>
      <c r="E2821" s="75">
        <v>109</v>
      </c>
      <c r="F2821" s="30" t="s">
        <v>53</v>
      </c>
      <c r="G2821" s="30" t="s">
        <v>54</v>
      </c>
      <c r="H2821" s="75">
        <v>1</v>
      </c>
    </row>
    <row r="2822" spans="1:8">
      <c r="A2822" s="43">
        <v>930</v>
      </c>
      <c r="B2822" s="74">
        <v>46251</v>
      </c>
      <c r="C2822" s="30" t="s">
        <v>1590</v>
      </c>
      <c r="D2822" s="30" t="s">
        <v>1591</v>
      </c>
      <c r="E2822" s="75">
        <v>138</v>
      </c>
      <c r="F2822" s="30" t="s">
        <v>53</v>
      </c>
      <c r="G2822" s="30" t="s">
        <v>54</v>
      </c>
      <c r="H2822" s="75">
        <v>1</v>
      </c>
    </row>
    <row r="2823" spans="1:8">
      <c r="A2823" s="43">
        <v>930</v>
      </c>
      <c r="B2823" s="74">
        <v>46251</v>
      </c>
      <c r="C2823" s="30" t="s">
        <v>1596</v>
      </c>
      <c r="D2823" s="30" t="s">
        <v>1597</v>
      </c>
      <c r="E2823" s="75">
        <v>43</v>
      </c>
      <c r="F2823" s="30" t="s">
        <v>68</v>
      </c>
      <c r="G2823" s="30" t="s">
        <v>69</v>
      </c>
      <c r="H2823" s="75">
        <v>1</v>
      </c>
    </row>
    <row r="2824" spans="1:8">
      <c r="A2824" s="43">
        <v>930</v>
      </c>
      <c r="B2824" s="74">
        <v>46251</v>
      </c>
      <c r="C2824" s="30" t="s">
        <v>1606</v>
      </c>
      <c r="D2824" s="30" t="s">
        <v>1607</v>
      </c>
      <c r="E2824" s="75">
        <v>112</v>
      </c>
      <c r="F2824" s="30" t="s">
        <v>53</v>
      </c>
      <c r="G2824" s="30" t="s">
        <v>54</v>
      </c>
      <c r="H2824" s="75">
        <v>1</v>
      </c>
    </row>
    <row r="2825" spans="1:8">
      <c r="A2825" s="43">
        <v>930</v>
      </c>
      <c r="B2825" s="74">
        <v>46251</v>
      </c>
      <c r="C2825" s="30" t="s">
        <v>1608</v>
      </c>
      <c r="D2825" s="30" t="s">
        <v>1609</v>
      </c>
      <c r="E2825" s="75">
        <v>26</v>
      </c>
      <c r="F2825" s="30" t="s">
        <v>53</v>
      </c>
      <c r="G2825" s="30" t="s">
        <v>54</v>
      </c>
      <c r="H2825" s="75">
        <v>1</v>
      </c>
    </row>
    <row r="2826" spans="1:8">
      <c r="A2826" s="43">
        <v>930</v>
      </c>
      <c r="B2826" s="74">
        <v>46251</v>
      </c>
      <c r="C2826" s="30" t="s">
        <v>1610</v>
      </c>
      <c r="D2826" s="30" t="s">
        <v>1611</v>
      </c>
      <c r="E2826" s="75">
        <v>73</v>
      </c>
      <c r="F2826" s="30" t="s">
        <v>53</v>
      </c>
      <c r="G2826" s="30" t="s">
        <v>54</v>
      </c>
      <c r="H2826" s="75">
        <v>1</v>
      </c>
    </row>
    <row r="2827" spans="1:8">
      <c r="A2827" s="43">
        <v>930</v>
      </c>
      <c r="B2827" s="74">
        <v>46251</v>
      </c>
      <c r="C2827" s="30" t="s">
        <v>1612</v>
      </c>
      <c r="D2827" s="30" t="s">
        <v>1613</v>
      </c>
      <c r="E2827" s="75">
        <v>156</v>
      </c>
      <c r="F2827" s="30" t="s">
        <v>76</v>
      </c>
      <c r="G2827" s="30" t="s">
        <v>77</v>
      </c>
      <c r="H2827" s="75">
        <v>1</v>
      </c>
    </row>
    <row r="2828" spans="1:8">
      <c r="A2828" s="43">
        <v>930</v>
      </c>
      <c r="B2828" s="74">
        <v>46251</v>
      </c>
      <c r="C2828" s="30" t="s">
        <v>1614</v>
      </c>
      <c r="D2828" s="30" t="s">
        <v>1615</v>
      </c>
      <c r="E2828" s="75">
        <v>13</v>
      </c>
      <c r="F2828" s="30" t="s">
        <v>53</v>
      </c>
      <c r="G2828" s="30" t="s">
        <v>54</v>
      </c>
      <c r="H2828" s="75">
        <v>1</v>
      </c>
    </row>
    <row r="2829" spans="1:8">
      <c r="A2829" s="43">
        <v>930</v>
      </c>
      <c r="B2829" s="74">
        <v>46251</v>
      </c>
      <c r="C2829" s="30" t="s">
        <v>1616</v>
      </c>
      <c r="D2829" s="30" t="s">
        <v>1617</v>
      </c>
      <c r="E2829" s="75">
        <v>69</v>
      </c>
      <c r="F2829" s="30" t="s">
        <v>53</v>
      </c>
      <c r="G2829" s="30" t="s">
        <v>54</v>
      </c>
      <c r="H2829" s="75">
        <v>1</v>
      </c>
    </row>
    <row r="2830" spans="1:8">
      <c r="A2830" s="43">
        <v>930</v>
      </c>
      <c r="B2830" s="74">
        <v>46251</v>
      </c>
      <c r="C2830" s="30" t="s">
        <v>1618</v>
      </c>
      <c r="D2830" s="30" t="s">
        <v>1619</v>
      </c>
      <c r="E2830" s="75">
        <v>46</v>
      </c>
      <c r="F2830" s="30" t="s">
        <v>63</v>
      </c>
      <c r="G2830" s="30" t="s">
        <v>64</v>
      </c>
      <c r="H2830" s="75">
        <v>2</v>
      </c>
    </row>
    <row r="2831" spans="1:8">
      <c r="A2831" s="43">
        <v>930</v>
      </c>
      <c r="B2831" s="74">
        <v>46251</v>
      </c>
      <c r="C2831" s="30" t="s">
        <v>1622</v>
      </c>
      <c r="D2831" s="30" t="s">
        <v>1623</v>
      </c>
      <c r="E2831" s="75">
        <v>35</v>
      </c>
      <c r="F2831" s="30" t="s">
        <v>53</v>
      </c>
      <c r="G2831" s="30" t="s">
        <v>54</v>
      </c>
      <c r="H2831" s="75">
        <v>1</v>
      </c>
    </row>
    <row r="2832" spans="1:8">
      <c r="A2832" s="43">
        <v>930</v>
      </c>
      <c r="B2832" s="74">
        <v>46251</v>
      </c>
      <c r="C2832" s="30" t="s">
        <v>1624</v>
      </c>
      <c r="D2832" s="30" t="s">
        <v>1625</v>
      </c>
      <c r="E2832" s="75">
        <v>65</v>
      </c>
      <c r="F2832" s="30" t="s">
        <v>53</v>
      </c>
      <c r="G2832" s="30" t="s">
        <v>54</v>
      </c>
      <c r="H2832" s="75">
        <v>1</v>
      </c>
    </row>
    <row r="2833" spans="1:8">
      <c r="A2833" s="43">
        <v>930</v>
      </c>
      <c r="B2833" s="74">
        <v>46251</v>
      </c>
      <c r="C2833" s="30" t="s">
        <v>1626</v>
      </c>
      <c r="D2833" s="30" t="s">
        <v>1627</v>
      </c>
      <c r="E2833" s="75">
        <v>188</v>
      </c>
      <c r="F2833" s="30" t="s">
        <v>53</v>
      </c>
      <c r="G2833" s="30" t="s">
        <v>54</v>
      </c>
      <c r="H2833" s="75">
        <v>1</v>
      </c>
    </row>
    <row r="2834" spans="1:8">
      <c r="A2834" s="43">
        <v>930</v>
      </c>
      <c r="B2834" s="74">
        <v>46251</v>
      </c>
      <c r="C2834" s="30" t="s">
        <v>1630</v>
      </c>
      <c r="D2834" s="30" t="s">
        <v>1631</v>
      </c>
      <c r="E2834" s="75">
        <v>92</v>
      </c>
      <c r="F2834" s="30" t="s">
        <v>68</v>
      </c>
      <c r="G2834" s="30" t="s">
        <v>69</v>
      </c>
      <c r="H2834" s="75">
        <v>1</v>
      </c>
    </row>
    <row r="2835" spans="1:8">
      <c r="A2835" s="43">
        <v>930</v>
      </c>
      <c r="B2835" s="74">
        <v>46251</v>
      </c>
      <c r="C2835" s="30" t="s">
        <v>1632</v>
      </c>
      <c r="D2835" s="30" t="s">
        <v>1633</v>
      </c>
      <c r="E2835" s="75">
        <v>42</v>
      </c>
      <c r="F2835" s="30" t="s">
        <v>53</v>
      </c>
      <c r="G2835" s="30" t="s">
        <v>54</v>
      </c>
      <c r="H2835" s="75">
        <v>1</v>
      </c>
    </row>
    <row r="2836" spans="1:8">
      <c r="A2836" s="43">
        <v>930</v>
      </c>
      <c r="B2836" s="74">
        <v>46251</v>
      </c>
      <c r="C2836" s="30" t="s">
        <v>1640</v>
      </c>
      <c r="D2836" s="30" t="s">
        <v>1641</v>
      </c>
      <c r="E2836" s="75">
        <v>44</v>
      </c>
      <c r="F2836" s="30" t="s">
        <v>68</v>
      </c>
      <c r="G2836" s="30" t="s">
        <v>69</v>
      </c>
      <c r="H2836" s="75">
        <v>1</v>
      </c>
    </row>
    <row r="2837" spans="1:8">
      <c r="A2837" s="43">
        <v>930</v>
      </c>
      <c r="B2837" s="74">
        <v>46251</v>
      </c>
      <c r="C2837" s="30" t="s">
        <v>1642</v>
      </c>
      <c r="D2837" s="30" t="s">
        <v>1643</v>
      </c>
      <c r="E2837" s="75">
        <v>79</v>
      </c>
      <c r="F2837" s="30" t="s">
        <v>53</v>
      </c>
      <c r="G2837" s="30" t="s">
        <v>54</v>
      </c>
      <c r="H2837" s="75">
        <v>1</v>
      </c>
    </row>
    <row r="2838" spans="1:8">
      <c r="A2838" s="43">
        <v>930</v>
      </c>
      <c r="B2838" s="74">
        <v>46251</v>
      </c>
      <c r="C2838" s="30" t="s">
        <v>1646</v>
      </c>
      <c r="D2838" s="30" t="s">
        <v>1647</v>
      </c>
      <c r="E2838" s="75">
        <v>60</v>
      </c>
      <c r="F2838" s="30" t="s">
        <v>53</v>
      </c>
      <c r="G2838" s="30" t="s">
        <v>54</v>
      </c>
      <c r="H2838" s="75">
        <v>1</v>
      </c>
    </row>
    <row r="2839" spans="1:8">
      <c r="A2839" s="43">
        <v>930</v>
      </c>
      <c r="B2839" s="74">
        <v>46251</v>
      </c>
      <c r="C2839" s="30" t="s">
        <v>1648</v>
      </c>
      <c r="D2839" s="30" t="s">
        <v>1649</v>
      </c>
      <c r="E2839" s="75">
        <v>31</v>
      </c>
      <c r="F2839" s="30" t="s">
        <v>53</v>
      </c>
      <c r="G2839" s="30" t="s">
        <v>54</v>
      </c>
      <c r="H2839" s="75">
        <v>1</v>
      </c>
    </row>
    <row r="2840" spans="1:8">
      <c r="A2840" s="43">
        <v>930</v>
      </c>
      <c r="B2840" s="74">
        <v>46251</v>
      </c>
      <c r="C2840" s="30" t="s">
        <v>1650</v>
      </c>
      <c r="D2840" s="30" t="s">
        <v>1651</v>
      </c>
      <c r="E2840" s="75">
        <v>21</v>
      </c>
      <c r="F2840" s="30" t="s">
        <v>70</v>
      </c>
      <c r="G2840" s="30" t="s">
        <v>71</v>
      </c>
      <c r="H2840" s="75">
        <v>2</v>
      </c>
    </row>
    <row r="2841" spans="1:8">
      <c r="A2841" s="43">
        <v>930</v>
      </c>
      <c r="B2841" s="74">
        <v>46251</v>
      </c>
      <c r="C2841" s="30" t="s">
        <v>1660</v>
      </c>
      <c r="D2841" s="30" t="s">
        <v>1661</v>
      </c>
      <c r="E2841" s="75">
        <v>45</v>
      </c>
      <c r="F2841" s="30" t="s">
        <v>53</v>
      </c>
      <c r="G2841" s="30" t="s">
        <v>54</v>
      </c>
      <c r="H2841" s="75">
        <v>1</v>
      </c>
    </row>
    <row r="2842" spans="1:8">
      <c r="A2842" s="43">
        <v>930</v>
      </c>
      <c r="B2842" s="74">
        <v>46251</v>
      </c>
      <c r="C2842" s="30" t="s">
        <v>1664</v>
      </c>
      <c r="D2842" s="30" t="s">
        <v>1665</v>
      </c>
      <c r="E2842" s="75">
        <v>38</v>
      </c>
      <c r="F2842" s="30" t="s">
        <v>53</v>
      </c>
      <c r="G2842" s="30" t="s">
        <v>54</v>
      </c>
      <c r="H2842" s="75">
        <v>1</v>
      </c>
    </row>
    <row r="2843" spans="1:8">
      <c r="A2843" s="43">
        <v>930</v>
      </c>
      <c r="B2843" s="74">
        <v>46251</v>
      </c>
      <c r="C2843" s="30" t="s">
        <v>1666</v>
      </c>
      <c r="D2843" s="30" t="s">
        <v>1667</v>
      </c>
      <c r="E2843" s="75">
        <v>83</v>
      </c>
      <c r="F2843" s="30" t="s">
        <v>53</v>
      </c>
      <c r="G2843" s="30" t="s">
        <v>54</v>
      </c>
      <c r="H2843" s="75">
        <v>1</v>
      </c>
    </row>
    <row r="2844" spans="1:8">
      <c r="A2844" s="43">
        <v>930</v>
      </c>
      <c r="B2844" s="74">
        <v>46251</v>
      </c>
      <c r="C2844" s="30" t="s">
        <v>1672</v>
      </c>
      <c r="D2844" s="30" t="s">
        <v>1673</v>
      </c>
      <c r="E2844" s="75">
        <v>63</v>
      </c>
      <c r="F2844" s="30" t="s">
        <v>53</v>
      </c>
      <c r="G2844" s="30" t="s">
        <v>54</v>
      </c>
      <c r="H2844" s="75">
        <v>1</v>
      </c>
    </row>
    <row r="2845" spans="1:8">
      <c r="A2845" s="43">
        <v>930</v>
      </c>
      <c r="B2845" s="74">
        <v>46251</v>
      </c>
      <c r="C2845" s="30" t="s">
        <v>1788</v>
      </c>
      <c r="D2845" s="30" t="s">
        <v>1789</v>
      </c>
      <c r="E2845" s="75">
        <v>22</v>
      </c>
      <c r="F2845" s="30" t="s">
        <v>53</v>
      </c>
      <c r="G2845" s="30" t="s">
        <v>54</v>
      </c>
      <c r="H2845" s="75">
        <v>1</v>
      </c>
    </row>
    <row r="2846" spans="1:8">
      <c r="A2846" s="43">
        <v>930</v>
      </c>
      <c r="B2846" s="74">
        <v>46251</v>
      </c>
      <c r="C2846" s="30" t="s">
        <v>4988</v>
      </c>
      <c r="D2846" s="30" t="s">
        <v>4989</v>
      </c>
      <c r="E2846" s="75">
        <v>368</v>
      </c>
      <c r="F2846" s="30" t="s">
        <v>80</v>
      </c>
      <c r="G2846" s="30" t="s">
        <v>81</v>
      </c>
      <c r="H2846" s="75">
        <v>1</v>
      </c>
    </row>
    <row r="2847" spans="1:8">
      <c r="A2847" s="43">
        <v>930</v>
      </c>
      <c r="B2847" s="74">
        <v>46251</v>
      </c>
      <c r="C2847" s="30" t="s">
        <v>1676</v>
      </c>
      <c r="D2847" s="30" t="s">
        <v>1677</v>
      </c>
      <c r="E2847" s="75">
        <v>69</v>
      </c>
      <c r="F2847" s="30" t="s">
        <v>53</v>
      </c>
      <c r="G2847" s="30" t="s">
        <v>54</v>
      </c>
      <c r="H2847" s="75">
        <v>1</v>
      </c>
    </row>
    <row r="2848" spans="1:8">
      <c r="A2848" s="43">
        <v>930</v>
      </c>
      <c r="B2848" s="74">
        <v>46251</v>
      </c>
      <c r="C2848" s="30" t="s">
        <v>4984</v>
      </c>
      <c r="D2848" s="30" t="s">
        <v>4985</v>
      </c>
      <c r="E2848" s="75">
        <v>208</v>
      </c>
      <c r="F2848" s="30" t="s">
        <v>80</v>
      </c>
      <c r="G2848" s="30" t="s">
        <v>81</v>
      </c>
      <c r="H2848" s="75">
        <v>1</v>
      </c>
    </row>
    <row r="2849" spans="1:8">
      <c r="A2849" s="43">
        <v>930</v>
      </c>
      <c r="B2849" s="74">
        <v>46251</v>
      </c>
      <c r="C2849" s="30" t="s">
        <v>1682</v>
      </c>
      <c r="D2849" s="30" t="s">
        <v>1683</v>
      </c>
      <c r="E2849" s="75">
        <v>37</v>
      </c>
      <c r="F2849" s="30" t="s">
        <v>53</v>
      </c>
      <c r="G2849" s="30" t="s">
        <v>54</v>
      </c>
      <c r="H2849" s="75">
        <v>1</v>
      </c>
    </row>
    <row r="2850" spans="1:8">
      <c r="A2850" s="43">
        <v>930</v>
      </c>
      <c r="B2850" s="74">
        <v>46251</v>
      </c>
      <c r="C2850" s="30" t="s">
        <v>1686</v>
      </c>
      <c r="D2850" s="30" t="s">
        <v>1687</v>
      </c>
      <c r="E2850" s="75">
        <v>62</v>
      </c>
      <c r="F2850" s="30" t="s">
        <v>53</v>
      </c>
      <c r="G2850" s="30" t="s">
        <v>54</v>
      </c>
      <c r="H2850" s="75">
        <v>1</v>
      </c>
    </row>
    <row r="2851" spans="1:8">
      <c r="A2851" s="43">
        <v>930</v>
      </c>
      <c r="B2851" s="74">
        <v>46251</v>
      </c>
      <c r="C2851" s="30" t="s">
        <v>4986</v>
      </c>
      <c r="D2851" s="30" t="s">
        <v>4987</v>
      </c>
      <c r="E2851" s="75">
        <v>74</v>
      </c>
      <c r="F2851" s="30" t="s">
        <v>53</v>
      </c>
      <c r="G2851" s="30" t="s">
        <v>54</v>
      </c>
      <c r="H2851" s="75">
        <v>1</v>
      </c>
    </row>
    <row r="2852" spans="1:8">
      <c r="A2852" s="43">
        <v>930</v>
      </c>
      <c r="B2852" s="74">
        <v>46251</v>
      </c>
      <c r="C2852" s="30" t="s">
        <v>1688</v>
      </c>
      <c r="D2852" s="30" t="s">
        <v>1689</v>
      </c>
      <c r="E2852" s="75">
        <v>57</v>
      </c>
      <c r="F2852" s="30" t="s">
        <v>80</v>
      </c>
      <c r="G2852" s="30" t="s">
        <v>81</v>
      </c>
      <c r="H2852" s="75">
        <v>1</v>
      </c>
    </row>
    <row r="2853" spans="1:8">
      <c r="A2853" s="43">
        <v>930</v>
      </c>
      <c r="B2853" s="74">
        <v>46251</v>
      </c>
      <c r="C2853" s="30" t="s">
        <v>1690</v>
      </c>
      <c r="D2853" s="30" t="s">
        <v>1691</v>
      </c>
      <c r="E2853" s="75">
        <v>43</v>
      </c>
      <c r="F2853" s="30" t="s">
        <v>80</v>
      </c>
      <c r="G2853" s="30" t="s">
        <v>81</v>
      </c>
      <c r="H2853" s="75">
        <v>1</v>
      </c>
    </row>
    <row r="2854" spans="1:8">
      <c r="A2854" s="43">
        <v>930</v>
      </c>
      <c r="B2854" s="74">
        <v>46251</v>
      </c>
      <c r="C2854" s="30" t="s">
        <v>1694</v>
      </c>
      <c r="D2854" s="30" t="s">
        <v>1695</v>
      </c>
      <c r="E2854" s="75">
        <v>91</v>
      </c>
      <c r="F2854" s="30" t="s">
        <v>70</v>
      </c>
      <c r="G2854" s="30" t="s">
        <v>71</v>
      </c>
      <c r="H2854" s="75">
        <v>2</v>
      </c>
    </row>
    <row r="2855" spans="1:8">
      <c r="A2855" s="43">
        <v>930</v>
      </c>
      <c r="B2855" s="74">
        <v>46251</v>
      </c>
      <c r="C2855" s="30" t="s">
        <v>1696</v>
      </c>
      <c r="D2855" s="30" t="s">
        <v>1697</v>
      </c>
      <c r="E2855" s="75">
        <v>217</v>
      </c>
      <c r="F2855" s="30" t="s">
        <v>80</v>
      </c>
      <c r="G2855" s="30" t="s">
        <v>81</v>
      </c>
      <c r="H2855" s="75">
        <v>1</v>
      </c>
    </row>
    <row r="2856" spans="1:8">
      <c r="A2856" s="43">
        <v>930</v>
      </c>
      <c r="B2856" s="74">
        <v>46251</v>
      </c>
      <c r="C2856" s="30" t="s">
        <v>1702</v>
      </c>
      <c r="D2856" s="30" t="s">
        <v>1703</v>
      </c>
      <c r="E2856" s="75">
        <v>145</v>
      </c>
      <c r="F2856" s="30" t="s">
        <v>70</v>
      </c>
      <c r="G2856" s="30" t="s">
        <v>71</v>
      </c>
      <c r="H2856" s="75">
        <v>2</v>
      </c>
    </row>
    <row r="2857" spans="1:8">
      <c r="A2857" s="43">
        <v>930</v>
      </c>
      <c r="B2857" s="74">
        <v>46250</v>
      </c>
      <c r="C2857" s="30" t="s">
        <v>1350</v>
      </c>
      <c r="D2857" s="30" t="s">
        <v>1351</v>
      </c>
      <c r="E2857" s="75">
        <v>74</v>
      </c>
      <c r="F2857" s="30" t="s">
        <v>80</v>
      </c>
      <c r="G2857" s="30" t="s">
        <v>81</v>
      </c>
      <c r="H2857" s="75">
        <v>1</v>
      </c>
    </row>
    <row r="2858" spans="1:8">
      <c r="A2858" s="43">
        <v>930</v>
      </c>
      <c r="B2858" s="74">
        <v>46250</v>
      </c>
      <c r="C2858" s="30" t="s">
        <v>1356</v>
      </c>
      <c r="D2858" s="30" t="s">
        <v>1357</v>
      </c>
      <c r="E2858" s="75">
        <v>4</v>
      </c>
      <c r="F2858" s="30" t="s">
        <v>80</v>
      </c>
      <c r="G2858" s="30" t="s">
        <v>81</v>
      </c>
      <c r="H2858" s="75">
        <v>1</v>
      </c>
    </row>
    <row r="2859" spans="1:8">
      <c r="A2859" s="43">
        <v>930</v>
      </c>
      <c r="B2859" s="74">
        <v>46250</v>
      </c>
      <c r="C2859" s="30" t="s">
        <v>1384</v>
      </c>
      <c r="D2859" s="30" t="s">
        <v>1385</v>
      </c>
      <c r="E2859" s="75">
        <v>1</v>
      </c>
      <c r="F2859" s="30" t="s">
        <v>68</v>
      </c>
      <c r="G2859" s="30" t="s">
        <v>69</v>
      </c>
      <c r="H2859" s="75">
        <v>1</v>
      </c>
    </row>
    <row r="2860" spans="1:8">
      <c r="A2860" s="43">
        <v>930</v>
      </c>
      <c r="B2860" s="74">
        <v>46250</v>
      </c>
      <c r="C2860" s="30" t="s">
        <v>1388</v>
      </c>
      <c r="D2860" s="30" t="s">
        <v>1389</v>
      </c>
      <c r="E2860" s="75">
        <v>156</v>
      </c>
      <c r="F2860" s="30" t="s">
        <v>70</v>
      </c>
      <c r="G2860" s="30" t="s">
        <v>71</v>
      </c>
      <c r="H2860" s="75">
        <v>2</v>
      </c>
    </row>
    <row r="2861" spans="1:8">
      <c r="A2861" s="43">
        <v>930</v>
      </c>
      <c r="B2861" s="74">
        <v>46250</v>
      </c>
      <c r="C2861" s="30" t="s">
        <v>1392</v>
      </c>
      <c r="D2861" s="30" t="s">
        <v>1393</v>
      </c>
      <c r="E2861" s="75">
        <v>270</v>
      </c>
      <c r="F2861" s="30" t="s">
        <v>80</v>
      </c>
      <c r="G2861" s="30" t="s">
        <v>81</v>
      </c>
      <c r="H2861" s="75">
        <v>1</v>
      </c>
    </row>
    <row r="2862" spans="1:8">
      <c r="A2862" s="43">
        <v>930</v>
      </c>
      <c r="B2862" s="74">
        <v>46250</v>
      </c>
      <c r="C2862" s="30" t="s">
        <v>1394</v>
      </c>
      <c r="D2862" s="30" t="s">
        <v>1395</v>
      </c>
      <c r="E2862" s="75">
        <v>291</v>
      </c>
      <c r="F2862" s="30" t="s">
        <v>70</v>
      </c>
      <c r="G2862" s="30" t="s">
        <v>71</v>
      </c>
      <c r="H2862" s="75">
        <v>2</v>
      </c>
    </row>
    <row r="2863" spans="1:8">
      <c r="A2863" s="43">
        <v>930</v>
      </c>
      <c r="B2863" s="74">
        <v>46250</v>
      </c>
      <c r="C2863" s="30" t="s">
        <v>1396</v>
      </c>
      <c r="D2863" s="30" t="s">
        <v>1397</v>
      </c>
      <c r="E2863" s="75">
        <v>109</v>
      </c>
      <c r="F2863" s="30" t="s">
        <v>76</v>
      </c>
      <c r="G2863" s="30" t="s">
        <v>77</v>
      </c>
      <c r="H2863" s="75">
        <v>1</v>
      </c>
    </row>
    <row r="2864" spans="1:8">
      <c r="A2864" s="43">
        <v>930</v>
      </c>
      <c r="B2864" s="74">
        <v>46250</v>
      </c>
      <c r="C2864" s="30" t="s">
        <v>1406</v>
      </c>
      <c r="D2864" s="30" t="s">
        <v>1407</v>
      </c>
      <c r="E2864" s="75">
        <v>303</v>
      </c>
      <c r="F2864" s="30" t="s">
        <v>80</v>
      </c>
      <c r="G2864" s="30" t="s">
        <v>81</v>
      </c>
      <c r="H2864" s="75">
        <v>1</v>
      </c>
    </row>
    <row r="2865" spans="1:8">
      <c r="A2865" s="43">
        <v>930</v>
      </c>
      <c r="B2865" s="74">
        <v>46250</v>
      </c>
      <c r="C2865" s="30" t="s">
        <v>1414</v>
      </c>
      <c r="D2865" s="30" t="s">
        <v>1415</v>
      </c>
      <c r="E2865" s="75">
        <v>145</v>
      </c>
      <c r="F2865" s="30" t="s">
        <v>53</v>
      </c>
      <c r="G2865" s="30" t="s">
        <v>54</v>
      </c>
      <c r="H2865" s="75">
        <v>1</v>
      </c>
    </row>
    <row r="2866" spans="1:8">
      <c r="A2866" s="43">
        <v>930</v>
      </c>
      <c r="B2866" s="74">
        <v>46250</v>
      </c>
      <c r="C2866" s="30" t="s">
        <v>1428</v>
      </c>
      <c r="D2866" s="30" t="s">
        <v>1429</v>
      </c>
      <c r="E2866" s="75">
        <v>233</v>
      </c>
      <c r="F2866" s="30" t="s">
        <v>80</v>
      </c>
      <c r="G2866" s="30" t="s">
        <v>81</v>
      </c>
      <c r="H2866" s="75">
        <v>1</v>
      </c>
    </row>
    <row r="2867" spans="1:8">
      <c r="A2867" s="43">
        <v>930</v>
      </c>
      <c r="B2867" s="74">
        <v>46250</v>
      </c>
      <c r="C2867" s="30" t="s">
        <v>1432</v>
      </c>
      <c r="D2867" s="30" t="s">
        <v>1433</v>
      </c>
      <c r="E2867" s="75">
        <v>39</v>
      </c>
      <c r="F2867" s="30" t="s">
        <v>63</v>
      </c>
      <c r="G2867" s="30" t="s">
        <v>64</v>
      </c>
      <c r="H2867" s="75">
        <v>2</v>
      </c>
    </row>
    <row r="2868" spans="1:8">
      <c r="A2868" s="43">
        <v>930</v>
      </c>
      <c r="B2868" s="74">
        <v>46250</v>
      </c>
      <c r="C2868" s="30" t="s">
        <v>1458</v>
      </c>
      <c r="D2868" s="30" t="s">
        <v>1459</v>
      </c>
      <c r="E2868" s="75">
        <v>288</v>
      </c>
      <c r="F2868" s="30" t="s">
        <v>80</v>
      </c>
      <c r="G2868" s="30" t="s">
        <v>81</v>
      </c>
      <c r="H2868" s="75">
        <v>1</v>
      </c>
    </row>
    <row r="2869" spans="1:8">
      <c r="A2869" s="43">
        <v>930</v>
      </c>
      <c r="B2869" s="74">
        <v>46250</v>
      </c>
      <c r="C2869" s="30" t="s">
        <v>1476</v>
      </c>
      <c r="D2869" s="30" t="s">
        <v>1477</v>
      </c>
      <c r="E2869" s="75">
        <v>225</v>
      </c>
      <c r="F2869" s="30" t="s">
        <v>80</v>
      </c>
      <c r="G2869" s="30" t="s">
        <v>81</v>
      </c>
      <c r="H2869" s="75">
        <v>1</v>
      </c>
    </row>
    <row r="2870" spans="1:8">
      <c r="A2870" s="43">
        <v>930</v>
      </c>
      <c r="B2870" s="74">
        <v>46250</v>
      </c>
      <c r="C2870" s="30" t="s">
        <v>1480</v>
      </c>
      <c r="D2870" s="30" t="s">
        <v>1481</v>
      </c>
      <c r="E2870" s="75">
        <v>75</v>
      </c>
      <c r="F2870" s="30" t="s">
        <v>76</v>
      </c>
      <c r="G2870" s="30" t="s">
        <v>77</v>
      </c>
      <c r="H2870" s="75">
        <v>1</v>
      </c>
    </row>
    <row r="2871" spans="1:8">
      <c r="A2871" s="43">
        <v>930</v>
      </c>
      <c r="B2871" s="74">
        <v>46250</v>
      </c>
      <c r="C2871" s="30" t="s">
        <v>1762</v>
      </c>
      <c r="D2871" s="30" t="s">
        <v>1763</v>
      </c>
      <c r="E2871" s="75">
        <v>35</v>
      </c>
      <c r="F2871" s="30" t="s">
        <v>53</v>
      </c>
      <c r="G2871" s="30" t="s">
        <v>54</v>
      </c>
      <c r="H2871" s="75">
        <v>1</v>
      </c>
    </row>
    <row r="2872" spans="1:8">
      <c r="A2872" s="43">
        <v>930</v>
      </c>
      <c r="B2872" s="74">
        <v>46250</v>
      </c>
      <c r="C2872" s="30" t="s">
        <v>1508</v>
      </c>
      <c r="D2872" s="30" t="s">
        <v>1509</v>
      </c>
      <c r="E2872" s="75">
        <v>174</v>
      </c>
      <c r="F2872" s="30" t="s">
        <v>70</v>
      </c>
      <c r="G2872" s="30" t="s">
        <v>71</v>
      </c>
      <c r="H2872" s="75">
        <v>2</v>
      </c>
    </row>
    <row r="2873" spans="1:8">
      <c r="A2873" s="43">
        <v>930</v>
      </c>
      <c r="B2873" s="74">
        <v>46250</v>
      </c>
      <c r="C2873" s="30" t="s">
        <v>1522</v>
      </c>
      <c r="D2873" s="30" t="s">
        <v>1523</v>
      </c>
      <c r="E2873" s="75">
        <v>19</v>
      </c>
      <c r="F2873" s="30" t="s">
        <v>53</v>
      </c>
      <c r="G2873" s="30" t="s">
        <v>54</v>
      </c>
      <c r="H2873" s="75">
        <v>1</v>
      </c>
    </row>
    <row r="2874" spans="1:8">
      <c r="A2874" s="43">
        <v>930</v>
      </c>
      <c r="B2874" s="74">
        <v>46250</v>
      </c>
      <c r="C2874" s="30" t="s">
        <v>1524</v>
      </c>
      <c r="D2874" s="30" t="s">
        <v>1525</v>
      </c>
      <c r="E2874" s="75">
        <v>37</v>
      </c>
      <c r="F2874" s="30" t="s">
        <v>70</v>
      </c>
      <c r="G2874" s="30" t="s">
        <v>71</v>
      </c>
      <c r="H2874" s="75">
        <v>2</v>
      </c>
    </row>
    <row r="2875" spans="1:8">
      <c r="A2875" s="43">
        <v>930</v>
      </c>
      <c r="B2875" s="74">
        <v>46250</v>
      </c>
      <c r="C2875" s="30" t="s">
        <v>1540</v>
      </c>
      <c r="D2875" s="30" t="s">
        <v>1541</v>
      </c>
      <c r="E2875" s="75">
        <v>136</v>
      </c>
      <c r="F2875" s="30" t="s">
        <v>76</v>
      </c>
      <c r="G2875" s="30" t="s">
        <v>77</v>
      </c>
      <c r="H2875" s="75">
        <v>1</v>
      </c>
    </row>
    <row r="2876" spans="1:8">
      <c r="A2876" s="43">
        <v>930</v>
      </c>
      <c r="B2876" s="74">
        <v>46250</v>
      </c>
      <c r="C2876" s="30" t="s">
        <v>1542</v>
      </c>
      <c r="D2876" s="30" t="s">
        <v>1543</v>
      </c>
      <c r="E2876" s="75">
        <v>147</v>
      </c>
      <c r="F2876" s="30" t="s">
        <v>53</v>
      </c>
      <c r="G2876" s="30" t="s">
        <v>54</v>
      </c>
      <c r="H2876" s="75">
        <v>1</v>
      </c>
    </row>
    <row r="2877" spans="1:8">
      <c r="A2877" s="43">
        <v>930</v>
      </c>
      <c r="B2877" s="74">
        <v>46250</v>
      </c>
      <c r="C2877" s="30" t="s">
        <v>1580</v>
      </c>
      <c r="D2877" s="30" t="s">
        <v>1581</v>
      </c>
      <c r="E2877" s="75">
        <v>126</v>
      </c>
      <c r="F2877" s="30" t="s">
        <v>76</v>
      </c>
      <c r="G2877" s="30" t="s">
        <v>77</v>
      </c>
      <c r="H2877" s="75">
        <v>1</v>
      </c>
    </row>
    <row r="2878" spans="1:8">
      <c r="A2878" s="43">
        <v>930</v>
      </c>
      <c r="B2878" s="74">
        <v>46250</v>
      </c>
      <c r="C2878" s="30" t="s">
        <v>1610</v>
      </c>
      <c r="D2878" s="30" t="s">
        <v>1611</v>
      </c>
      <c r="E2878" s="75">
        <v>47</v>
      </c>
      <c r="F2878" s="30" t="s">
        <v>53</v>
      </c>
      <c r="G2878" s="30" t="s">
        <v>54</v>
      </c>
      <c r="H2878" s="75">
        <v>1</v>
      </c>
    </row>
    <row r="2879" spans="1:8">
      <c r="A2879" s="43">
        <v>930</v>
      </c>
      <c r="B2879" s="74">
        <v>46250</v>
      </c>
      <c r="C2879" s="30" t="s">
        <v>1612</v>
      </c>
      <c r="D2879" s="30" t="s">
        <v>1613</v>
      </c>
      <c r="E2879" s="75">
        <v>130</v>
      </c>
      <c r="F2879" s="30" t="s">
        <v>76</v>
      </c>
      <c r="G2879" s="30" t="s">
        <v>77</v>
      </c>
      <c r="H2879" s="75">
        <v>1</v>
      </c>
    </row>
    <row r="2880" spans="1:8">
      <c r="A2880" s="43">
        <v>930</v>
      </c>
      <c r="B2880" s="74">
        <v>46250</v>
      </c>
      <c r="C2880" s="30" t="s">
        <v>1632</v>
      </c>
      <c r="D2880" s="30" t="s">
        <v>1633</v>
      </c>
      <c r="E2880" s="75">
        <v>48</v>
      </c>
      <c r="F2880" s="30" t="s">
        <v>53</v>
      </c>
      <c r="G2880" s="30" t="s">
        <v>54</v>
      </c>
      <c r="H2880" s="75">
        <v>1</v>
      </c>
    </row>
    <row r="2881" spans="1:8">
      <c r="A2881" s="43">
        <v>930</v>
      </c>
      <c r="B2881" s="74">
        <v>46250</v>
      </c>
      <c r="C2881" s="30" t="s">
        <v>4996</v>
      </c>
      <c r="D2881" s="30" t="s">
        <v>4997</v>
      </c>
      <c r="E2881" s="75">
        <v>3</v>
      </c>
      <c r="F2881" s="30" t="s">
        <v>80</v>
      </c>
      <c r="G2881" s="30" t="s">
        <v>81</v>
      </c>
      <c r="H2881" s="75">
        <v>1</v>
      </c>
    </row>
    <row r="2882" spans="1:8">
      <c r="A2882" s="43">
        <v>930</v>
      </c>
      <c r="B2882" s="74">
        <v>46250</v>
      </c>
      <c r="C2882" s="30" t="s">
        <v>1654</v>
      </c>
      <c r="D2882" s="30" t="s">
        <v>1655</v>
      </c>
      <c r="E2882" s="75">
        <v>79</v>
      </c>
      <c r="F2882" s="30" t="s">
        <v>53</v>
      </c>
      <c r="G2882" s="30" t="s">
        <v>54</v>
      </c>
      <c r="H2882" s="75">
        <v>1</v>
      </c>
    </row>
    <row r="2883" spans="1:8">
      <c r="A2883" s="43">
        <v>930</v>
      </c>
      <c r="B2883" s="74">
        <v>46250</v>
      </c>
      <c r="C2883" s="30" t="s">
        <v>1664</v>
      </c>
      <c r="D2883" s="30" t="s">
        <v>1665</v>
      </c>
      <c r="E2883" s="75">
        <v>35</v>
      </c>
      <c r="F2883" s="30" t="s">
        <v>53</v>
      </c>
      <c r="G2883" s="30" t="s">
        <v>54</v>
      </c>
      <c r="H2883" s="75">
        <v>1</v>
      </c>
    </row>
    <row r="2884" spans="1:8">
      <c r="A2884" s="43">
        <v>930</v>
      </c>
      <c r="B2884" s="74">
        <v>46250</v>
      </c>
      <c r="C2884" s="30" t="s">
        <v>1672</v>
      </c>
      <c r="D2884" s="30" t="s">
        <v>1673</v>
      </c>
      <c r="E2884" s="75">
        <v>71</v>
      </c>
      <c r="F2884" s="30" t="s">
        <v>53</v>
      </c>
      <c r="G2884" s="30" t="s">
        <v>54</v>
      </c>
      <c r="H2884" s="75">
        <v>1</v>
      </c>
    </row>
    <row r="2885" spans="1:8">
      <c r="A2885" s="43">
        <v>930</v>
      </c>
      <c r="B2885" s="74">
        <v>46250</v>
      </c>
      <c r="C2885" s="30" t="s">
        <v>1686</v>
      </c>
      <c r="D2885" s="30" t="s">
        <v>1687</v>
      </c>
      <c r="E2885" s="75">
        <v>48</v>
      </c>
      <c r="F2885" s="30" t="s">
        <v>53</v>
      </c>
      <c r="G2885" s="30" t="s">
        <v>54</v>
      </c>
      <c r="H2885" s="75">
        <v>1</v>
      </c>
    </row>
    <row r="2886" spans="1:8">
      <c r="A2886" s="43">
        <v>930</v>
      </c>
      <c r="B2886" s="74">
        <v>46250</v>
      </c>
      <c r="C2886" s="30" t="s">
        <v>1690</v>
      </c>
      <c r="D2886" s="30" t="s">
        <v>1691</v>
      </c>
      <c r="E2886" s="75">
        <v>210</v>
      </c>
      <c r="F2886" s="30" t="s">
        <v>80</v>
      </c>
      <c r="G2886" s="30" t="s">
        <v>81</v>
      </c>
      <c r="H2886" s="75">
        <v>1</v>
      </c>
    </row>
    <row r="2887" spans="1:8">
      <c r="A2887" s="43">
        <v>930</v>
      </c>
      <c r="B2887" s="74">
        <v>46250</v>
      </c>
      <c r="C2887" s="30" t="s">
        <v>1696</v>
      </c>
      <c r="D2887" s="30" t="s">
        <v>1697</v>
      </c>
      <c r="E2887" s="75">
        <v>162</v>
      </c>
      <c r="F2887" s="30" t="s">
        <v>80</v>
      </c>
      <c r="G2887" s="30" t="s">
        <v>81</v>
      </c>
      <c r="H2887" s="75">
        <v>1</v>
      </c>
    </row>
    <row r="2888" spans="1:8">
      <c r="A2888" s="43">
        <v>930</v>
      </c>
      <c r="B2888" s="74">
        <v>46249</v>
      </c>
      <c r="C2888" s="30" t="s">
        <v>3923</v>
      </c>
      <c r="D2888" s="30" t="s">
        <v>3924</v>
      </c>
      <c r="E2888" s="75">
        <v>102</v>
      </c>
      <c r="F2888" s="30" t="s">
        <v>53</v>
      </c>
      <c r="G2888" s="30" t="s">
        <v>54</v>
      </c>
      <c r="H2888" s="75">
        <v>1</v>
      </c>
    </row>
    <row r="2889" spans="1:8">
      <c r="A2889" s="43">
        <v>930</v>
      </c>
      <c r="B2889" s="74">
        <v>46249</v>
      </c>
      <c r="C2889" s="30" t="s">
        <v>4137</v>
      </c>
      <c r="D2889" s="30" t="s">
        <v>4138</v>
      </c>
      <c r="E2889" s="75">
        <v>111</v>
      </c>
      <c r="F2889" s="30" t="s">
        <v>70</v>
      </c>
      <c r="G2889" s="30" t="s">
        <v>71</v>
      </c>
      <c r="H2889" s="75">
        <v>2</v>
      </c>
    </row>
    <row r="2890" spans="1:8">
      <c r="A2890" s="43">
        <v>930</v>
      </c>
      <c r="B2890" s="74">
        <v>46249</v>
      </c>
      <c r="C2890" s="30" t="s">
        <v>4147</v>
      </c>
      <c r="D2890" s="30" t="s">
        <v>4148</v>
      </c>
      <c r="E2890" s="75">
        <v>25</v>
      </c>
      <c r="F2890" s="30" t="s">
        <v>68</v>
      </c>
      <c r="G2890" s="30" t="s">
        <v>69</v>
      </c>
      <c r="H2890" s="75">
        <v>1</v>
      </c>
    </row>
    <row r="2891" spans="1:8">
      <c r="A2891" s="43">
        <v>930</v>
      </c>
      <c r="B2891" s="74">
        <v>46249</v>
      </c>
      <c r="C2891" s="30" t="s">
        <v>4153</v>
      </c>
      <c r="D2891" s="30" t="s">
        <v>4154</v>
      </c>
      <c r="E2891" s="75">
        <v>18</v>
      </c>
      <c r="F2891" s="30" t="s">
        <v>68</v>
      </c>
      <c r="G2891" s="30" t="s">
        <v>69</v>
      </c>
      <c r="H2891" s="75">
        <v>1</v>
      </c>
    </row>
    <row r="2892" spans="1:8">
      <c r="A2892" s="43">
        <v>930</v>
      </c>
      <c r="B2892" s="74">
        <v>46249</v>
      </c>
      <c r="C2892" s="30" t="s">
        <v>4185</v>
      </c>
      <c r="D2892" s="30" t="s">
        <v>4186</v>
      </c>
      <c r="E2892" s="75">
        <v>33</v>
      </c>
      <c r="F2892" s="30" t="s">
        <v>53</v>
      </c>
      <c r="G2892" s="30" t="s">
        <v>54</v>
      </c>
      <c r="H2892" s="75">
        <v>1</v>
      </c>
    </row>
    <row r="2893" spans="1:8">
      <c r="A2893" s="43">
        <v>930</v>
      </c>
      <c r="B2893" s="74">
        <v>46249</v>
      </c>
      <c r="C2893" s="30" t="s">
        <v>1350</v>
      </c>
      <c r="D2893" s="30" t="s">
        <v>1351</v>
      </c>
      <c r="E2893" s="75">
        <v>83</v>
      </c>
      <c r="F2893" s="30" t="s">
        <v>80</v>
      </c>
      <c r="G2893" s="30" t="s">
        <v>81</v>
      </c>
      <c r="H2893" s="75">
        <v>1</v>
      </c>
    </row>
    <row r="2894" spans="1:8">
      <c r="A2894" s="43">
        <v>930</v>
      </c>
      <c r="B2894" s="74">
        <v>46249</v>
      </c>
      <c r="C2894" s="30" t="s">
        <v>1354</v>
      </c>
      <c r="D2894" s="30" t="s">
        <v>1355</v>
      </c>
      <c r="E2894" s="75">
        <v>31</v>
      </c>
      <c r="F2894" s="30" t="s">
        <v>70</v>
      </c>
      <c r="G2894" s="30" t="s">
        <v>71</v>
      </c>
      <c r="H2894" s="75">
        <v>2</v>
      </c>
    </row>
    <row r="2895" spans="1:8">
      <c r="A2895" s="43">
        <v>930</v>
      </c>
      <c r="B2895" s="74">
        <v>46249</v>
      </c>
      <c r="C2895" s="30" t="s">
        <v>1358</v>
      </c>
      <c r="D2895" s="30" t="s">
        <v>1359</v>
      </c>
      <c r="E2895" s="75">
        <v>22</v>
      </c>
      <c r="F2895" s="30" t="s">
        <v>68</v>
      </c>
      <c r="G2895" s="30" t="s">
        <v>69</v>
      </c>
      <c r="H2895" s="75">
        <v>1</v>
      </c>
    </row>
    <row r="2896" spans="1:8">
      <c r="A2896" s="43">
        <v>930</v>
      </c>
      <c r="B2896" s="74">
        <v>46249</v>
      </c>
      <c r="C2896" s="30" t="s">
        <v>1360</v>
      </c>
      <c r="D2896" s="30" t="s">
        <v>1361</v>
      </c>
      <c r="E2896" s="75">
        <v>14</v>
      </c>
      <c r="F2896" s="30" t="s">
        <v>68</v>
      </c>
      <c r="G2896" s="30" t="s">
        <v>69</v>
      </c>
      <c r="H2896" s="75">
        <v>1</v>
      </c>
    </row>
    <row r="2897" spans="1:8">
      <c r="A2897" s="43">
        <v>930</v>
      </c>
      <c r="B2897" s="74">
        <v>46249</v>
      </c>
      <c r="C2897" s="30" t="s">
        <v>1362</v>
      </c>
      <c r="D2897" s="30" t="s">
        <v>1363</v>
      </c>
      <c r="E2897" s="75">
        <v>52</v>
      </c>
      <c r="F2897" s="30" t="s">
        <v>53</v>
      </c>
      <c r="G2897" s="30" t="s">
        <v>54</v>
      </c>
      <c r="H2897" s="75">
        <v>1</v>
      </c>
    </row>
    <row r="2898" spans="1:8">
      <c r="A2898" s="43">
        <v>930</v>
      </c>
      <c r="B2898" s="74">
        <v>46249</v>
      </c>
      <c r="C2898" s="30" t="s">
        <v>1364</v>
      </c>
      <c r="D2898" s="30" t="s">
        <v>1365</v>
      </c>
      <c r="E2898" s="75">
        <v>271</v>
      </c>
      <c r="F2898" s="30" t="s">
        <v>80</v>
      </c>
      <c r="G2898" s="30" t="s">
        <v>81</v>
      </c>
      <c r="H2898" s="75">
        <v>1</v>
      </c>
    </row>
    <row r="2899" spans="1:8">
      <c r="A2899" s="43">
        <v>930</v>
      </c>
      <c r="B2899" s="74">
        <v>46249</v>
      </c>
      <c r="C2899" s="30" t="s">
        <v>1366</v>
      </c>
      <c r="D2899" s="30" t="s">
        <v>1367</v>
      </c>
      <c r="E2899" s="75">
        <v>26</v>
      </c>
      <c r="F2899" s="30" t="s">
        <v>68</v>
      </c>
      <c r="G2899" s="30" t="s">
        <v>69</v>
      </c>
      <c r="H2899" s="75">
        <v>1</v>
      </c>
    </row>
    <row r="2900" spans="1:8">
      <c r="A2900" s="43">
        <v>930</v>
      </c>
      <c r="B2900" s="74">
        <v>46249</v>
      </c>
      <c r="C2900" s="30" t="s">
        <v>1380</v>
      </c>
      <c r="D2900" s="30" t="s">
        <v>1381</v>
      </c>
      <c r="E2900" s="75">
        <v>16</v>
      </c>
      <c r="F2900" s="30" t="s">
        <v>53</v>
      </c>
      <c r="G2900" s="30" t="s">
        <v>54</v>
      </c>
      <c r="H2900" s="75">
        <v>1</v>
      </c>
    </row>
    <row r="2901" spans="1:8">
      <c r="A2901" s="43">
        <v>930</v>
      </c>
      <c r="B2901" s="74">
        <v>46249</v>
      </c>
      <c r="C2901" s="30" t="s">
        <v>1384</v>
      </c>
      <c r="D2901" s="30" t="s">
        <v>1385</v>
      </c>
      <c r="E2901" s="75">
        <v>55</v>
      </c>
      <c r="F2901" s="30" t="s">
        <v>70</v>
      </c>
      <c r="G2901" s="30" t="s">
        <v>71</v>
      </c>
      <c r="H2901" s="75">
        <v>2</v>
      </c>
    </row>
    <row r="2902" spans="1:8">
      <c r="A2902" s="43">
        <v>930</v>
      </c>
      <c r="B2902" s="74">
        <v>46249</v>
      </c>
      <c r="C2902" s="30" t="s">
        <v>1400</v>
      </c>
      <c r="D2902" s="30" t="s">
        <v>1401</v>
      </c>
      <c r="E2902" s="75">
        <v>28</v>
      </c>
      <c r="F2902" s="30" t="s">
        <v>68</v>
      </c>
      <c r="G2902" s="30" t="s">
        <v>69</v>
      </c>
      <c r="H2902" s="75">
        <v>1</v>
      </c>
    </row>
    <row r="2903" spans="1:8">
      <c r="A2903" s="43">
        <v>930</v>
      </c>
      <c r="B2903" s="74">
        <v>46249</v>
      </c>
      <c r="C2903" s="30" t="s">
        <v>1402</v>
      </c>
      <c r="D2903" s="30" t="s">
        <v>1403</v>
      </c>
      <c r="E2903" s="75">
        <v>50</v>
      </c>
      <c r="F2903" s="30" t="s">
        <v>70</v>
      </c>
      <c r="G2903" s="30" t="s">
        <v>71</v>
      </c>
      <c r="H2903" s="75">
        <v>2</v>
      </c>
    </row>
    <row r="2904" spans="1:8">
      <c r="A2904" s="43">
        <v>930</v>
      </c>
      <c r="B2904" s="74">
        <v>46249</v>
      </c>
      <c r="C2904" s="30" t="s">
        <v>1408</v>
      </c>
      <c r="D2904" s="30" t="s">
        <v>1409</v>
      </c>
      <c r="E2904" s="75">
        <v>12</v>
      </c>
      <c r="F2904" s="30" t="s">
        <v>68</v>
      </c>
      <c r="G2904" s="30" t="s">
        <v>69</v>
      </c>
      <c r="H2904" s="75">
        <v>1</v>
      </c>
    </row>
    <row r="2905" spans="1:8">
      <c r="A2905" s="43">
        <v>930</v>
      </c>
      <c r="B2905" s="74">
        <v>46249</v>
      </c>
      <c r="C2905" s="30" t="s">
        <v>1414</v>
      </c>
      <c r="D2905" s="30" t="s">
        <v>1415</v>
      </c>
      <c r="E2905" s="75">
        <v>32</v>
      </c>
      <c r="F2905" s="30" t="s">
        <v>53</v>
      </c>
      <c r="G2905" s="30" t="s">
        <v>54</v>
      </c>
      <c r="H2905" s="75">
        <v>1</v>
      </c>
    </row>
    <row r="2906" spans="1:8">
      <c r="A2906" s="43">
        <v>930</v>
      </c>
      <c r="B2906" s="74">
        <v>46249</v>
      </c>
      <c r="C2906" s="30" t="s">
        <v>1416</v>
      </c>
      <c r="D2906" s="30" t="s">
        <v>1417</v>
      </c>
      <c r="E2906" s="75">
        <v>11</v>
      </c>
      <c r="F2906" s="30" t="s">
        <v>70</v>
      </c>
      <c r="G2906" s="30" t="s">
        <v>71</v>
      </c>
      <c r="H2906" s="75">
        <v>2</v>
      </c>
    </row>
    <row r="2907" spans="1:8">
      <c r="A2907" s="43">
        <v>930</v>
      </c>
      <c r="B2907" s="74">
        <v>46249</v>
      </c>
      <c r="C2907" s="30" t="s">
        <v>1418</v>
      </c>
      <c r="D2907" s="30" t="s">
        <v>1419</v>
      </c>
      <c r="E2907" s="75">
        <v>17</v>
      </c>
      <c r="F2907" s="30" t="s">
        <v>53</v>
      </c>
      <c r="G2907" s="30" t="s">
        <v>54</v>
      </c>
      <c r="H2907" s="75">
        <v>1</v>
      </c>
    </row>
    <row r="2908" spans="1:8">
      <c r="A2908" s="43">
        <v>930</v>
      </c>
      <c r="B2908" s="74">
        <v>46249</v>
      </c>
      <c r="C2908" s="30" t="s">
        <v>1420</v>
      </c>
      <c r="D2908" s="30" t="s">
        <v>1421</v>
      </c>
      <c r="E2908" s="75">
        <v>30</v>
      </c>
      <c r="F2908" s="30" t="s">
        <v>80</v>
      </c>
      <c r="G2908" s="30" t="s">
        <v>81</v>
      </c>
      <c r="H2908" s="75">
        <v>1</v>
      </c>
    </row>
    <row r="2909" spans="1:8">
      <c r="A2909" s="43">
        <v>930</v>
      </c>
      <c r="B2909" s="74">
        <v>46249</v>
      </c>
      <c r="C2909" s="30" t="s">
        <v>1422</v>
      </c>
      <c r="D2909" s="30" t="s">
        <v>1423</v>
      </c>
      <c r="E2909" s="75">
        <v>122</v>
      </c>
      <c r="F2909" s="30" t="s">
        <v>70</v>
      </c>
      <c r="G2909" s="30" t="s">
        <v>71</v>
      </c>
      <c r="H2909" s="75">
        <v>2</v>
      </c>
    </row>
    <row r="2910" spans="1:8">
      <c r="A2910" s="43">
        <v>930</v>
      </c>
      <c r="B2910" s="74">
        <v>46249</v>
      </c>
      <c r="C2910" s="30" t="s">
        <v>1434</v>
      </c>
      <c r="D2910" s="30" t="s">
        <v>1435</v>
      </c>
      <c r="E2910" s="75">
        <v>48</v>
      </c>
      <c r="F2910" s="30" t="s">
        <v>53</v>
      </c>
      <c r="G2910" s="30" t="s">
        <v>54</v>
      </c>
      <c r="H2910" s="75">
        <v>1</v>
      </c>
    </row>
    <row r="2911" spans="1:8">
      <c r="A2911" s="43">
        <v>930</v>
      </c>
      <c r="B2911" s="74">
        <v>46249</v>
      </c>
      <c r="C2911" s="30" t="s">
        <v>1438</v>
      </c>
      <c r="D2911" s="30" t="s">
        <v>1439</v>
      </c>
      <c r="E2911" s="75">
        <v>60</v>
      </c>
      <c r="F2911" s="30" t="s">
        <v>68</v>
      </c>
      <c r="G2911" s="30" t="s">
        <v>69</v>
      </c>
      <c r="H2911" s="75">
        <v>1</v>
      </c>
    </row>
    <row r="2912" spans="1:8">
      <c r="A2912" s="43">
        <v>930</v>
      </c>
      <c r="B2912" s="74">
        <v>46249</v>
      </c>
      <c r="C2912" s="30" t="s">
        <v>1444</v>
      </c>
      <c r="D2912" s="30" t="s">
        <v>1445</v>
      </c>
      <c r="E2912" s="75">
        <v>37</v>
      </c>
      <c r="F2912" s="30" t="s">
        <v>68</v>
      </c>
      <c r="G2912" s="30" t="s">
        <v>69</v>
      </c>
      <c r="H2912" s="75">
        <v>1</v>
      </c>
    </row>
    <row r="2913" spans="1:8">
      <c r="A2913" s="43">
        <v>930</v>
      </c>
      <c r="B2913" s="74">
        <v>46249</v>
      </c>
      <c r="C2913" s="30" t="s">
        <v>1450</v>
      </c>
      <c r="D2913" s="30" t="s">
        <v>1451</v>
      </c>
      <c r="E2913" s="75">
        <v>3</v>
      </c>
      <c r="F2913" s="30" t="s">
        <v>53</v>
      </c>
      <c r="G2913" s="30" t="s">
        <v>54</v>
      </c>
      <c r="H2913" s="75">
        <v>1</v>
      </c>
    </row>
    <row r="2914" spans="1:8">
      <c r="A2914" s="43">
        <v>930</v>
      </c>
      <c r="B2914" s="74">
        <v>46249</v>
      </c>
      <c r="C2914" s="30" t="s">
        <v>1452</v>
      </c>
      <c r="D2914" s="30" t="s">
        <v>1453</v>
      </c>
      <c r="E2914" s="75">
        <v>39</v>
      </c>
      <c r="F2914" s="30" t="s">
        <v>70</v>
      </c>
      <c r="G2914" s="30" t="s">
        <v>71</v>
      </c>
      <c r="H2914" s="75">
        <v>2</v>
      </c>
    </row>
    <row r="2915" spans="1:8">
      <c r="A2915" s="43">
        <v>930</v>
      </c>
      <c r="B2915" s="74">
        <v>46249</v>
      </c>
      <c r="C2915" s="30" t="s">
        <v>1454</v>
      </c>
      <c r="D2915" s="30" t="s">
        <v>1455</v>
      </c>
      <c r="E2915" s="75">
        <v>19</v>
      </c>
      <c r="F2915" s="30" t="s">
        <v>68</v>
      </c>
      <c r="G2915" s="30" t="s">
        <v>69</v>
      </c>
      <c r="H2915" s="75">
        <v>1</v>
      </c>
    </row>
    <row r="2916" spans="1:8">
      <c r="A2916" s="43">
        <v>930</v>
      </c>
      <c r="B2916" s="74">
        <v>46249</v>
      </c>
      <c r="C2916" s="30" t="s">
        <v>4992</v>
      </c>
      <c r="D2916" s="30" t="s">
        <v>4993</v>
      </c>
      <c r="E2916" s="75">
        <v>5</v>
      </c>
      <c r="F2916" s="30" t="s">
        <v>53</v>
      </c>
      <c r="G2916" s="30" t="s">
        <v>54</v>
      </c>
      <c r="H2916" s="75">
        <v>1</v>
      </c>
    </row>
    <row r="2917" spans="1:8">
      <c r="A2917" s="43">
        <v>930</v>
      </c>
      <c r="B2917" s="74">
        <v>46249</v>
      </c>
      <c r="C2917" s="30" t="s">
        <v>1464</v>
      </c>
      <c r="D2917" s="30" t="s">
        <v>1465</v>
      </c>
      <c r="E2917" s="75">
        <v>64</v>
      </c>
      <c r="F2917" s="30" t="s">
        <v>70</v>
      </c>
      <c r="G2917" s="30" t="s">
        <v>71</v>
      </c>
      <c r="H2917" s="75">
        <v>2</v>
      </c>
    </row>
    <row r="2918" spans="1:8">
      <c r="A2918" s="43">
        <v>930</v>
      </c>
      <c r="B2918" s="74">
        <v>46249</v>
      </c>
      <c r="C2918" s="30" t="s">
        <v>1470</v>
      </c>
      <c r="D2918" s="30" t="s">
        <v>1471</v>
      </c>
      <c r="E2918" s="75">
        <v>75</v>
      </c>
      <c r="F2918" s="30" t="s">
        <v>70</v>
      </c>
      <c r="G2918" s="30" t="s">
        <v>71</v>
      </c>
      <c r="H2918" s="75">
        <v>2</v>
      </c>
    </row>
    <row r="2919" spans="1:8">
      <c r="A2919" s="43">
        <v>930</v>
      </c>
      <c r="B2919" s="74">
        <v>46249</v>
      </c>
      <c r="C2919" s="30" t="s">
        <v>1478</v>
      </c>
      <c r="D2919" s="30" t="s">
        <v>1479</v>
      </c>
      <c r="E2919" s="75">
        <v>47</v>
      </c>
      <c r="F2919" s="30" t="s">
        <v>53</v>
      </c>
      <c r="G2919" s="30" t="s">
        <v>54</v>
      </c>
      <c r="H2919" s="75">
        <v>1</v>
      </c>
    </row>
    <row r="2920" spans="1:8">
      <c r="A2920" s="43">
        <v>930</v>
      </c>
      <c r="B2920" s="74">
        <v>46249</v>
      </c>
      <c r="C2920" s="30" t="s">
        <v>1482</v>
      </c>
      <c r="D2920" s="30" t="s">
        <v>1483</v>
      </c>
      <c r="E2920" s="75">
        <v>9</v>
      </c>
      <c r="F2920" s="30" t="s">
        <v>70</v>
      </c>
      <c r="G2920" s="30" t="s">
        <v>71</v>
      </c>
      <c r="H2920" s="75">
        <v>2</v>
      </c>
    </row>
    <row r="2921" spans="1:8">
      <c r="A2921" s="43">
        <v>930</v>
      </c>
      <c r="B2921" s="74">
        <v>46249</v>
      </c>
      <c r="C2921" s="30" t="s">
        <v>1768</v>
      </c>
      <c r="D2921" s="30" t="s">
        <v>1769</v>
      </c>
      <c r="E2921" s="75">
        <v>11</v>
      </c>
      <c r="F2921" s="30" t="s">
        <v>53</v>
      </c>
      <c r="G2921" s="30" t="s">
        <v>54</v>
      </c>
      <c r="H2921" s="75">
        <v>1</v>
      </c>
    </row>
    <row r="2922" spans="1:8">
      <c r="A2922" s="43">
        <v>930</v>
      </c>
      <c r="B2922" s="74">
        <v>46249</v>
      </c>
      <c r="C2922" s="30" t="s">
        <v>1488</v>
      </c>
      <c r="D2922" s="30" t="s">
        <v>1489</v>
      </c>
      <c r="E2922" s="75">
        <v>11</v>
      </c>
      <c r="F2922" s="30" t="s">
        <v>53</v>
      </c>
      <c r="G2922" s="30" t="s">
        <v>54</v>
      </c>
      <c r="H2922" s="75">
        <v>1</v>
      </c>
    </row>
    <row r="2923" spans="1:8">
      <c r="A2923" s="43">
        <v>930</v>
      </c>
      <c r="B2923" s="74">
        <v>46249</v>
      </c>
      <c r="C2923" s="30" t="s">
        <v>1492</v>
      </c>
      <c r="D2923" s="30" t="s">
        <v>1493</v>
      </c>
      <c r="E2923" s="75">
        <v>26</v>
      </c>
      <c r="F2923" s="30" t="s">
        <v>53</v>
      </c>
      <c r="G2923" s="30" t="s">
        <v>54</v>
      </c>
      <c r="H2923" s="75">
        <v>1</v>
      </c>
    </row>
    <row r="2924" spans="1:8">
      <c r="A2924" s="43">
        <v>930</v>
      </c>
      <c r="B2924" s="74">
        <v>46249</v>
      </c>
      <c r="C2924" s="30" t="s">
        <v>1504</v>
      </c>
      <c r="D2924" s="30" t="s">
        <v>1505</v>
      </c>
      <c r="E2924" s="75">
        <v>35</v>
      </c>
      <c r="F2924" s="30" t="s">
        <v>53</v>
      </c>
      <c r="G2924" s="30" t="s">
        <v>54</v>
      </c>
      <c r="H2924" s="75">
        <v>1</v>
      </c>
    </row>
    <row r="2925" spans="1:8">
      <c r="A2925" s="43">
        <v>930</v>
      </c>
      <c r="B2925" s="74">
        <v>46249</v>
      </c>
      <c r="C2925" s="30" t="s">
        <v>1510</v>
      </c>
      <c r="D2925" s="30" t="s">
        <v>1511</v>
      </c>
      <c r="E2925" s="75">
        <v>46</v>
      </c>
      <c r="F2925" s="30" t="s">
        <v>70</v>
      </c>
      <c r="G2925" s="30" t="s">
        <v>71</v>
      </c>
      <c r="H2925" s="75">
        <v>2</v>
      </c>
    </row>
    <row r="2926" spans="1:8">
      <c r="A2926" s="43">
        <v>930</v>
      </c>
      <c r="B2926" s="74">
        <v>46249</v>
      </c>
      <c r="C2926" s="30" t="s">
        <v>1518</v>
      </c>
      <c r="D2926" s="30" t="s">
        <v>1519</v>
      </c>
      <c r="E2926" s="75">
        <v>6</v>
      </c>
      <c r="F2926" s="30" t="s">
        <v>76</v>
      </c>
      <c r="G2926" s="30" t="s">
        <v>77</v>
      </c>
      <c r="H2926" s="75">
        <v>1</v>
      </c>
    </row>
    <row r="2927" spans="1:8">
      <c r="A2927" s="43">
        <v>930</v>
      </c>
      <c r="B2927" s="74">
        <v>46249</v>
      </c>
      <c r="C2927" s="30" t="s">
        <v>1522</v>
      </c>
      <c r="D2927" s="30" t="s">
        <v>1523</v>
      </c>
      <c r="E2927" s="75">
        <v>16</v>
      </c>
      <c r="F2927" s="30" t="s">
        <v>53</v>
      </c>
      <c r="G2927" s="30" t="s">
        <v>54</v>
      </c>
      <c r="H2927" s="75">
        <v>1</v>
      </c>
    </row>
    <row r="2928" spans="1:8">
      <c r="A2928" s="43">
        <v>930</v>
      </c>
      <c r="B2928" s="74">
        <v>46249</v>
      </c>
      <c r="C2928" s="30" t="s">
        <v>1526</v>
      </c>
      <c r="D2928" s="30" t="s">
        <v>1527</v>
      </c>
      <c r="E2928" s="75">
        <v>126</v>
      </c>
      <c r="F2928" s="30" t="s">
        <v>53</v>
      </c>
      <c r="G2928" s="30" t="s">
        <v>54</v>
      </c>
      <c r="H2928" s="75">
        <v>1</v>
      </c>
    </row>
    <row r="2929" spans="1:8">
      <c r="A2929" s="43">
        <v>930</v>
      </c>
      <c r="B2929" s="74">
        <v>46249</v>
      </c>
      <c r="C2929" s="30" t="s">
        <v>1528</v>
      </c>
      <c r="D2929" s="30" t="s">
        <v>1529</v>
      </c>
      <c r="E2929" s="75">
        <v>16</v>
      </c>
      <c r="F2929" s="30" t="s">
        <v>53</v>
      </c>
      <c r="G2929" s="30" t="s">
        <v>54</v>
      </c>
      <c r="H2929" s="75">
        <v>1</v>
      </c>
    </row>
    <row r="2930" spans="1:8">
      <c r="A2930" s="43">
        <v>930</v>
      </c>
      <c r="B2930" s="74">
        <v>46249</v>
      </c>
      <c r="C2930" s="30" t="s">
        <v>1532</v>
      </c>
      <c r="D2930" s="30" t="s">
        <v>1533</v>
      </c>
      <c r="E2930" s="75">
        <v>112</v>
      </c>
      <c r="F2930" s="30" t="s">
        <v>53</v>
      </c>
      <c r="G2930" s="30" t="s">
        <v>54</v>
      </c>
      <c r="H2930" s="75">
        <v>1</v>
      </c>
    </row>
    <row r="2931" spans="1:8">
      <c r="A2931" s="43">
        <v>930</v>
      </c>
      <c r="B2931" s="74">
        <v>46249</v>
      </c>
      <c r="C2931" s="30" t="s">
        <v>1534</v>
      </c>
      <c r="D2931" s="30" t="s">
        <v>1535</v>
      </c>
      <c r="E2931" s="75">
        <v>11</v>
      </c>
      <c r="F2931" s="30" t="s">
        <v>68</v>
      </c>
      <c r="G2931" s="30" t="s">
        <v>69</v>
      </c>
      <c r="H2931" s="75">
        <v>1</v>
      </c>
    </row>
    <row r="2932" spans="1:8">
      <c r="A2932" s="43">
        <v>930</v>
      </c>
      <c r="B2932" s="74">
        <v>46249</v>
      </c>
      <c r="C2932" s="30" t="s">
        <v>1770</v>
      </c>
      <c r="D2932" s="30" t="s">
        <v>1771</v>
      </c>
      <c r="E2932" s="75">
        <v>35</v>
      </c>
      <c r="F2932" s="30" t="s">
        <v>53</v>
      </c>
      <c r="G2932" s="30" t="s">
        <v>54</v>
      </c>
      <c r="H2932" s="75">
        <v>1</v>
      </c>
    </row>
    <row r="2933" spans="1:8">
      <c r="A2933" s="43">
        <v>930</v>
      </c>
      <c r="B2933" s="74">
        <v>46249</v>
      </c>
      <c r="C2933" s="30" t="s">
        <v>1546</v>
      </c>
      <c r="D2933" s="30" t="s">
        <v>1547</v>
      </c>
      <c r="E2933" s="75">
        <v>127</v>
      </c>
      <c r="F2933" s="30" t="s">
        <v>53</v>
      </c>
      <c r="G2933" s="30" t="s">
        <v>54</v>
      </c>
      <c r="H2933" s="75">
        <v>1</v>
      </c>
    </row>
    <row r="2934" spans="1:8">
      <c r="A2934" s="43">
        <v>930</v>
      </c>
      <c r="B2934" s="74">
        <v>46249</v>
      </c>
      <c r="C2934" s="30" t="s">
        <v>1548</v>
      </c>
      <c r="D2934" s="30" t="s">
        <v>1549</v>
      </c>
      <c r="E2934" s="75">
        <v>30</v>
      </c>
      <c r="F2934" s="30" t="s">
        <v>70</v>
      </c>
      <c r="G2934" s="30" t="s">
        <v>71</v>
      </c>
      <c r="H2934" s="75">
        <v>2</v>
      </c>
    </row>
    <row r="2935" spans="1:8">
      <c r="A2935" s="43">
        <v>930</v>
      </c>
      <c r="B2935" s="74">
        <v>46249</v>
      </c>
      <c r="C2935" s="30" t="s">
        <v>1552</v>
      </c>
      <c r="D2935" s="30" t="s">
        <v>1553</v>
      </c>
      <c r="E2935" s="75">
        <v>2</v>
      </c>
      <c r="F2935" s="30" t="s">
        <v>68</v>
      </c>
      <c r="G2935" s="30" t="s">
        <v>69</v>
      </c>
      <c r="H2935" s="75">
        <v>1</v>
      </c>
    </row>
    <row r="2936" spans="1:8">
      <c r="A2936" s="43">
        <v>930</v>
      </c>
      <c r="B2936" s="74">
        <v>46249</v>
      </c>
      <c r="C2936" s="30" t="s">
        <v>1572</v>
      </c>
      <c r="D2936" s="30" t="s">
        <v>1573</v>
      </c>
      <c r="E2936" s="75">
        <v>25</v>
      </c>
      <c r="F2936" s="30" t="s">
        <v>53</v>
      </c>
      <c r="G2936" s="30" t="s">
        <v>54</v>
      </c>
      <c r="H2936" s="75">
        <v>1</v>
      </c>
    </row>
    <row r="2937" spans="1:8">
      <c r="A2937" s="43">
        <v>930</v>
      </c>
      <c r="B2937" s="74">
        <v>46249</v>
      </c>
      <c r="C2937" s="30" t="s">
        <v>1574</v>
      </c>
      <c r="D2937" s="30" t="s">
        <v>1575</v>
      </c>
      <c r="E2937" s="75">
        <v>27</v>
      </c>
      <c r="F2937" s="30" t="s">
        <v>70</v>
      </c>
      <c r="G2937" s="30" t="s">
        <v>71</v>
      </c>
      <c r="H2937" s="75">
        <v>2</v>
      </c>
    </row>
    <row r="2938" spans="1:8">
      <c r="A2938" s="43">
        <v>930</v>
      </c>
      <c r="B2938" s="74">
        <v>46249</v>
      </c>
      <c r="C2938" s="30" t="s">
        <v>1582</v>
      </c>
      <c r="D2938" s="30" t="s">
        <v>1583</v>
      </c>
      <c r="E2938" s="75">
        <v>22</v>
      </c>
      <c r="F2938" s="30" t="s">
        <v>53</v>
      </c>
      <c r="G2938" s="30" t="s">
        <v>54</v>
      </c>
      <c r="H2938" s="75">
        <v>1</v>
      </c>
    </row>
    <row r="2939" spans="1:8">
      <c r="A2939" s="43">
        <v>930</v>
      </c>
      <c r="B2939" s="74">
        <v>46249</v>
      </c>
      <c r="C2939" s="30" t="s">
        <v>1584</v>
      </c>
      <c r="D2939" s="30" t="s">
        <v>1585</v>
      </c>
      <c r="E2939" s="75">
        <v>161</v>
      </c>
      <c r="F2939" s="30" t="s">
        <v>53</v>
      </c>
      <c r="G2939" s="30" t="s">
        <v>54</v>
      </c>
      <c r="H2939" s="75">
        <v>1</v>
      </c>
    </row>
    <row r="2940" spans="1:8">
      <c r="A2940" s="43">
        <v>930</v>
      </c>
      <c r="B2940" s="74">
        <v>46249</v>
      </c>
      <c r="C2940" s="30" t="s">
        <v>1588</v>
      </c>
      <c r="D2940" s="30" t="s">
        <v>1589</v>
      </c>
      <c r="E2940" s="75">
        <v>112</v>
      </c>
      <c r="F2940" s="30" t="s">
        <v>53</v>
      </c>
      <c r="G2940" s="30" t="s">
        <v>54</v>
      </c>
      <c r="H2940" s="75">
        <v>1</v>
      </c>
    </row>
    <row r="2941" spans="1:8">
      <c r="A2941" s="43">
        <v>930</v>
      </c>
      <c r="B2941" s="74">
        <v>46249</v>
      </c>
      <c r="C2941" s="30" t="s">
        <v>1590</v>
      </c>
      <c r="D2941" s="30" t="s">
        <v>1591</v>
      </c>
      <c r="E2941" s="75">
        <v>165</v>
      </c>
      <c r="F2941" s="30" t="s">
        <v>53</v>
      </c>
      <c r="G2941" s="30" t="s">
        <v>54</v>
      </c>
      <c r="H2941" s="75">
        <v>1</v>
      </c>
    </row>
    <row r="2942" spans="1:8">
      <c r="A2942" s="43">
        <v>930</v>
      </c>
      <c r="B2942" s="74">
        <v>46249</v>
      </c>
      <c r="C2942" s="30" t="s">
        <v>1776</v>
      </c>
      <c r="D2942" s="30" t="s">
        <v>1777</v>
      </c>
      <c r="E2942" s="75">
        <v>24</v>
      </c>
      <c r="F2942" s="30" t="s">
        <v>53</v>
      </c>
      <c r="G2942" s="30" t="s">
        <v>54</v>
      </c>
      <c r="H2942" s="75">
        <v>1</v>
      </c>
    </row>
    <row r="2943" spans="1:8">
      <c r="A2943" s="43">
        <v>930</v>
      </c>
      <c r="B2943" s="74">
        <v>46249</v>
      </c>
      <c r="C2943" s="30" t="s">
        <v>1596</v>
      </c>
      <c r="D2943" s="30" t="s">
        <v>1597</v>
      </c>
      <c r="E2943" s="75">
        <v>14</v>
      </c>
      <c r="F2943" s="30" t="s">
        <v>68</v>
      </c>
      <c r="G2943" s="30" t="s">
        <v>69</v>
      </c>
      <c r="H2943" s="75">
        <v>1</v>
      </c>
    </row>
    <row r="2944" spans="1:8">
      <c r="A2944" s="43">
        <v>930</v>
      </c>
      <c r="B2944" s="74">
        <v>46249</v>
      </c>
      <c r="C2944" s="30" t="s">
        <v>1600</v>
      </c>
      <c r="D2944" s="30" t="s">
        <v>1601</v>
      </c>
      <c r="E2944" s="75">
        <v>15</v>
      </c>
      <c r="F2944" s="30" t="s">
        <v>53</v>
      </c>
      <c r="G2944" s="30" t="s">
        <v>54</v>
      </c>
      <c r="H2944" s="75">
        <v>1</v>
      </c>
    </row>
    <row r="2945" spans="1:8">
      <c r="A2945" s="43">
        <v>930</v>
      </c>
      <c r="B2945" s="74">
        <v>46249</v>
      </c>
      <c r="C2945" s="30" t="s">
        <v>1606</v>
      </c>
      <c r="D2945" s="30" t="s">
        <v>1607</v>
      </c>
      <c r="E2945" s="75">
        <v>30</v>
      </c>
      <c r="F2945" s="30" t="s">
        <v>53</v>
      </c>
      <c r="G2945" s="30" t="s">
        <v>54</v>
      </c>
      <c r="H2945" s="75">
        <v>1</v>
      </c>
    </row>
    <row r="2946" spans="1:8">
      <c r="A2946" s="43">
        <v>930</v>
      </c>
      <c r="B2946" s="74">
        <v>46249</v>
      </c>
      <c r="C2946" s="30" t="s">
        <v>1610</v>
      </c>
      <c r="D2946" s="30" t="s">
        <v>1611</v>
      </c>
      <c r="E2946" s="75">
        <v>27</v>
      </c>
      <c r="F2946" s="30" t="s">
        <v>53</v>
      </c>
      <c r="G2946" s="30" t="s">
        <v>54</v>
      </c>
      <c r="H2946" s="75">
        <v>1</v>
      </c>
    </row>
    <row r="2947" spans="1:8">
      <c r="A2947" s="43">
        <v>930</v>
      </c>
      <c r="B2947" s="74">
        <v>46249</v>
      </c>
      <c r="C2947" s="30" t="s">
        <v>1614</v>
      </c>
      <c r="D2947" s="30" t="s">
        <v>1615</v>
      </c>
      <c r="E2947" s="75">
        <v>40</v>
      </c>
      <c r="F2947" s="30" t="s">
        <v>53</v>
      </c>
      <c r="G2947" s="30" t="s">
        <v>54</v>
      </c>
      <c r="H2947" s="75">
        <v>1</v>
      </c>
    </row>
    <row r="2948" spans="1:8">
      <c r="A2948" s="43">
        <v>930</v>
      </c>
      <c r="B2948" s="74">
        <v>46249</v>
      </c>
      <c r="C2948" s="30" t="s">
        <v>1624</v>
      </c>
      <c r="D2948" s="30" t="s">
        <v>1625</v>
      </c>
      <c r="E2948" s="75">
        <v>21</v>
      </c>
      <c r="F2948" s="30" t="s">
        <v>53</v>
      </c>
      <c r="G2948" s="30" t="s">
        <v>54</v>
      </c>
      <c r="H2948" s="75">
        <v>1</v>
      </c>
    </row>
    <row r="2949" spans="1:8">
      <c r="A2949" s="43">
        <v>930</v>
      </c>
      <c r="B2949" s="74">
        <v>46249</v>
      </c>
      <c r="C2949" s="30" t="s">
        <v>1626</v>
      </c>
      <c r="D2949" s="30" t="s">
        <v>1627</v>
      </c>
      <c r="E2949" s="75">
        <v>67</v>
      </c>
      <c r="F2949" s="30" t="s">
        <v>53</v>
      </c>
      <c r="G2949" s="30" t="s">
        <v>54</v>
      </c>
      <c r="H2949" s="75">
        <v>1</v>
      </c>
    </row>
    <row r="2950" spans="1:8">
      <c r="A2950" s="43">
        <v>930</v>
      </c>
      <c r="B2950" s="74">
        <v>46249</v>
      </c>
      <c r="C2950" s="30" t="s">
        <v>1628</v>
      </c>
      <c r="D2950" s="30" t="s">
        <v>1629</v>
      </c>
      <c r="E2950" s="75">
        <v>11</v>
      </c>
      <c r="F2950" s="30" t="s">
        <v>53</v>
      </c>
      <c r="G2950" s="30" t="s">
        <v>54</v>
      </c>
      <c r="H2950" s="75">
        <v>1</v>
      </c>
    </row>
    <row r="2951" spans="1:8">
      <c r="A2951" s="43">
        <v>930</v>
      </c>
      <c r="B2951" s="74">
        <v>46249</v>
      </c>
      <c r="C2951" s="30" t="s">
        <v>1630</v>
      </c>
      <c r="D2951" s="30" t="s">
        <v>1631</v>
      </c>
      <c r="E2951" s="75">
        <v>77</v>
      </c>
      <c r="F2951" s="30" t="s">
        <v>68</v>
      </c>
      <c r="G2951" s="30" t="s">
        <v>69</v>
      </c>
      <c r="H2951" s="75">
        <v>1</v>
      </c>
    </row>
    <row r="2952" spans="1:8">
      <c r="A2952" s="43">
        <v>930</v>
      </c>
      <c r="B2952" s="74">
        <v>46249</v>
      </c>
      <c r="C2952" s="30" t="s">
        <v>1640</v>
      </c>
      <c r="D2952" s="30" t="s">
        <v>1641</v>
      </c>
      <c r="E2952" s="75">
        <v>34</v>
      </c>
      <c r="F2952" s="30" t="s">
        <v>68</v>
      </c>
      <c r="G2952" s="30" t="s">
        <v>69</v>
      </c>
      <c r="H2952" s="75">
        <v>1</v>
      </c>
    </row>
    <row r="2953" spans="1:8">
      <c r="A2953" s="43">
        <v>930</v>
      </c>
      <c r="B2953" s="74">
        <v>46249</v>
      </c>
      <c r="C2953" s="30" t="s">
        <v>1644</v>
      </c>
      <c r="D2953" s="30" t="s">
        <v>1645</v>
      </c>
      <c r="E2953" s="75">
        <v>11</v>
      </c>
      <c r="F2953" s="30" t="s">
        <v>68</v>
      </c>
      <c r="G2953" s="30" t="s">
        <v>69</v>
      </c>
      <c r="H2953" s="75">
        <v>1</v>
      </c>
    </row>
    <row r="2954" spans="1:8">
      <c r="A2954" s="43">
        <v>930</v>
      </c>
      <c r="B2954" s="74">
        <v>46249</v>
      </c>
      <c r="C2954" s="30" t="s">
        <v>1646</v>
      </c>
      <c r="D2954" s="30" t="s">
        <v>1647</v>
      </c>
      <c r="E2954" s="75">
        <v>117</v>
      </c>
      <c r="F2954" s="30" t="s">
        <v>53</v>
      </c>
      <c r="G2954" s="30" t="s">
        <v>54</v>
      </c>
      <c r="H2954" s="75">
        <v>1</v>
      </c>
    </row>
    <row r="2955" spans="1:8">
      <c r="A2955" s="43">
        <v>930</v>
      </c>
      <c r="B2955" s="74">
        <v>46249</v>
      </c>
      <c r="C2955" s="30" t="s">
        <v>1648</v>
      </c>
      <c r="D2955" s="30" t="s">
        <v>1649</v>
      </c>
      <c r="E2955" s="75">
        <v>8</v>
      </c>
      <c r="F2955" s="30" t="s">
        <v>53</v>
      </c>
      <c r="G2955" s="30" t="s">
        <v>54</v>
      </c>
      <c r="H2955" s="75">
        <v>1</v>
      </c>
    </row>
    <row r="2956" spans="1:8">
      <c r="A2956" s="43">
        <v>930</v>
      </c>
      <c r="B2956" s="74">
        <v>46249</v>
      </c>
      <c r="C2956" s="30" t="s">
        <v>1650</v>
      </c>
      <c r="D2956" s="30" t="s">
        <v>1651</v>
      </c>
      <c r="E2956" s="75">
        <v>38</v>
      </c>
      <c r="F2956" s="30" t="s">
        <v>70</v>
      </c>
      <c r="G2956" s="30" t="s">
        <v>71</v>
      </c>
      <c r="H2956" s="75">
        <v>2</v>
      </c>
    </row>
    <row r="2957" spans="1:8">
      <c r="A2957" s="43">
        <v>930</v>
      </c>
      <c r="B2957" s="74">
        <v>46249</v>
      </c>
      <c r="C2957" s="30" t="s">
        <v>1654</v>
      </c>
      <c r="D2957" s="30" t="s">
        <v>1655</v>
      </c>
      <c r="E2957" s="75">
        <v>97</v>
      </c>
      <c r="F2957" s="30" t="s">
        <v>53</v>
      </c>
      <c r="G2957" s="30" t="s">
        <v>54</v>
      </c>
      <c r="H2957" s="75">
        <v>1</v>
      </c>
    </row>
    <row r="2958" spans="1:8">
      <c r="A2958" s="43">
        <v>930</v>
      </c>
      <c r="B2958" s="74">
        <v>46249</v>
      </c>
      <c r="C2958" s="30" t="s">
        <v>1660</v>
      </c>
      <c r="D2958" s="30" t="s">
        <v>1661</v>
      </c>
      <c r="E2958" s="75">
        <v>70</v>
      </c>
      <c r="F2958" s="30" t="s">
        <v>53</v>
      </c>
      <c r="G2958" s="30" t="s">
        <v>54</v>
      </c>
      <c r="H2958" s="75">
        <v>1</v>
      </c>
    </row>
    <row r="2959" spans="1:8">
      <c r="A2959" s="43">
        <v>930</v>
      </c>
      <c r="B2959" s="74">
        <v>46249</v>
      </c>
      <c r="C2959" s="30" t="s">
        <v>1662</v>
      </c>
      <c r="D2959" s="30" t="s">
        <v>1663</v>
      </c>
      <c r="E2959" s="75">
        <v>15</v>
      </c>
      <c r="F2959" s="30" t="s">
        <v>53</v>
      </c>
      <c r="G2959" s="30" t="s">
        <v>54</v>
      </c>
      <c r="H2959" s="75">
        <v>1</v>
      </c>
    </row>
    <row r="2960" spans="1:8">
      <c r="A2960" s="43">
        <v>930</v>
      </c>
      <c r="B2960" s="74">
        <v>46249</v>
      </c>
      <c r="C2960" s="30" t="s">
        <v>1664</v>
      </c>
      <c r="D2960" s="30" t="s">
        <v>1665</v>
      </c>
      <c r="E2960" s="75">
        <v>67</v>
      </c>
      <c r="F2960" s="30" t="s">
        <v>53</v>
      </c>
      <c r="G2960" s="30" t="s">
        <v>54</v>
      </c>
      <c r="H2960" s="75">
        <v>1</v>
      </c>
    </row>
    <row r="2961" spans="1:8">
      <c r="A2961" s="43">
        <v>930</v>
      </c>
      <c r="B2961" s="74">
        <v>46249</v>
      </c>
      <c r="C2961" s="30" t="s">
        <v>1672</v>
      </c>
      <c r="D2961" s="30" t="s">
        <v>1673</v>
      </c>
      <c r="E2961" s="75">
        <v>42</v>
      </c>
      <c r="F2961" s="30" t="s">
        <v>53</v>
      </c>
      <c r="G2961" s="30" t="s">
        <v>54</v>
      </c>
      <c r="H2961" s="75">
        <v>1</v>
      </c>
    </row>
    <row r="2962" spans="1:8">
      <c r="A2962" s="43">
        <v>930</v>
      </c>
      <c r="B2962" s="74">
        <v>46249</v>
      </c>
      <c r="C2962" s="30" t="s">
        <v>4988</v>
      </c>
      <c r="D2962" s="30" t="s">
        <v>4989</v>
      </c>
      <c r="E2962" s="75">
        <v>127</v>
      </c>
      <c r="F2962" s="30" t="s">
        <v>80</v>
      </c>
      <c r="G2962" s="30" t="s">
        <v>81</v>
      </c>
      <c r="H2962" s="75">
        <v>1</v>
      </c>
    </row>
    <row r="2963" spans="1:8">
      <c r="A2963" s="43">
        <v>930</v>
      </c>
      <c r="B2963" s="74">
        <v>46249</v>
      </c>
      <c r="C2963" s="30" t="s">
        <v>1674</v>
      </c>
      <c r="D2963" s="30" t="s">
        <v>1675</v>
      </c>
      <c r="E2963" s="75">
        <v>101</v>
      </c>
      <c r="F2963" s="30" t="s">
        <v>53</v>
      </c>
      <c r="G2963" s="30" t="s">
        <v>54</v>
      </c>
      <c r="H2963" s="75">
        <v>1</v>
      </c>
    </row>
    <row r="2964" spans="1:8">
      <c r="A2964" s="43">
        <v>930</v>
      </c>
      <c r="B2964" s="74">
        <v>46249</v>
      </c>
      <c r="C2964" s="30" t="s">
        <v>1676</v>
      </c>
      <c r="D2964" s="30" t="s">
        <v>1677</v>
      </c>
      <c r="E2964" s="75">
        <v>106</v>
      </c>
      <c r="F2964" s="30" t="s">
        <v>53</v>
      </c>
      <c r="G2964" s="30" t="s">
        <v>54</v>
      </c>
      <c r="H2964" s="75">
        <v>1</v>
      </c>
    </row>
    <row r="2965" spans="1:8">
      <c r="A2965" s="43">
        <v>930</v>
      </c>
      <c r="B2965" s="74">
        <v>46249</v>
      </c>
      <c r="C2965" s="30" t="s">
        <v>1686</v>
      </c>
      <c r="D2965" s="30" t="s">
        <v>1687</v>
      </c>
      <c r="E2965" s="75">
        <v>59</v>
      </c>
      <c r="F2965" s="30" t="s">
        <v>53</v>
      </c>
      <c r="G2965" s="30" t="s">
        <v>54</v>
      </c>
      <c r="H2965" s="75">
        <v>1</v>
      </c>
    </row>
    <row r="2966" spans="1:8">
      <c r="A2966" s="43">
        <v>930</v>
      </c>
      <c r="B2966" s="74">
        <v>46249</v>
      </c>
      <c r="C2966" s="30" t="s">
        <v>4986</v>
      </c>
      <c r="D2966" s="30" t="s">
        <v>4987</v>
      </c>
      <c r="E2966" s="75">
        <v>228</v>
      </c>
      <c r="F2966" s="30" t="s">
        <v>53</v>
      </c>
      <c r="G2966" s="30" t="s">
        <v>54</v>
      </c>
      <c r="H2966" s="75">
        <v>1</v>
      </c>
    </row>
    <row r="2967" spans="1:8">
      <c r="A2967" s="43">
        <v>930</v>
      </c>
      <c r="B2967" s="74">
        <v>46249</v>
      </c>
      <c r="C2967" s="30" t="s">
        <v>1702</v>
      </c>
      <c r="D2967" s="30" t="s">
        <v>1703</v>
      </c>
      <c r="E2967" s="75">
        <v>89</v>
      </c>
      <c r="F2967" s="30" t="s">
        <v>70</v>
      </c>
      <c r="G2967" s="30" t="s">
        <v>71</v>
      </c>
      <c r="H2967" s="75">
        <v>2</v>
      </c>
    </row>
    <row r="2968" spans="1:8">
      <c r="A2968" s="43">
        <v>930</v>
      </c>
      <c r="B2968" s="74">
        <v>46248</v>
      </c>
      <c r="C2968" s="30" t="s">
        <v>3919</v>
      </c>
      <c r="D2968" s="30" t="s">
        <v>3920</v>
      </c>
      <c r="E2968" s="75">
        <v>124</v>
      </c>
      <c r="F2968" s="30" t="s">
        <v>53</v>
      </c>
      <c r="G2968" s="30" t="s">
        <v>54</v>
      </c>
      <c r="H2968" s="75">
        <v>1</v>
      </c>
    </row>
    <row r="2969" spans="1:8">
      <c r="A2969" s="43">
        <v>930</v>
      </c>
      <c r="B2969" s="74">
        <v>46248</v>
      </c>
      <c r="C2969" s="30" t="s">
        <v>3923</v>
      </c>
      <c r="D2969" s="30" t="s">
        <v>3924</v>
      </c>
      <c r="E2969" s="75">
        <v>190</v>
      </c>
      <c r="F2969" s="30" t="s">
        <v>53</v>
      </c>
      <c r="G2969" s="30" t="s">
        <v>54</v>
      </c>
      <c r="H2969" s="75">
        <v>1</v>
      </c>
    </row>
    <row r="2970" spans="1:8">
      <c r="A2970" s="43">
        <v>930</v>
      </c>
      <c r="B2970" s="74">
        <v>46248</v>
      </c>
      <c r="C2970" s="30" t="s">
        <v>4147</v>
      </c>
      <c r="D2970" s="30" t="s">
        <v>4148</v>
      </c>
      <c r="E2970" s="75">
        <v>53</v>
      </c>
      <c r="F2970" s="30" t="s">
        <v>68</v>
      </c>
      <c r="G2970" s="30" t="s">
        <v>69</v>
      </c>
      <c r="H2970" s="75">
        <v>1</v>
      </c>
    </row>
    <row r="2971" spans="1:8">
      <c r="A2971" s="43">
        <v>930</v>
      </c>
      <c r="B2971" s="74">
        <v>46248</v>
      </c>
      <c r="C2971" s="30" t="s">
        <v>4153</v>
      </c>
      <c r="D2971" s="30" t="s">
        <v>4154</v>
      </c>
      <c r="E2971" s="75">
        <v>35</v>
      </c>
      <c r="F2971" s="30" t="s">
        <v>68</v>
      </c>
      <c r="G2971" s="30" t="s">
        <v>69</v>
      </c>
      <c r="H2971" s="75">
        <v>1</v>
      </c>
    </row>
    <row r="2972" spans="1:8">
      <c r="A2972" s="43">
        <v>930</v>
      </c>
      <c r="B2972" s="74">
        <v>46248</v>
      </c>
      <c r="C2972" s="30" t="s">
        <v>4185</v>
      </c>
      <c r="D2972" s="30" t="s">
        <v>4186</v>
      </c>
      <c r="E2972" s="75">
        <v>68</v>
      </c>
      <c r="F2972" s="30" t="s">
        <v>53</v>
      </c>
      <c r="G2972" s="30" t="s">
        <v>54</v>
      </c>
      <c r="H2972" s="75">
        <v>1</v>
      </c>
    </row>
    <row r="2973" spans="1:8">
      <c r="A2973" s="43">
        <v>930</v>
      </c>
      <c r="B2973" s="74">
        <v>46248</v>
      </c>
      <c r="C2973" s="30" t="s">
        <v>1350</v>
      </c>
      <c r="D2973" s="30" t="s">
        <v>1351</v>
      </c>
      <c r="E2973" s="75">
        <v>110</v>
      </c>
      <c r="F2973" s="30" t="s">
        <v>80</v>
      </c>
      <c r="G2973" s="30" t="s">
        <v>81</v>
      </c>
      <c r="H2973" s="75">
        <v>1</v>
      </c>
    </row>
    <row r="2974" spans="1:8">
      <c r="A2974" s="43">
        <v>930</v>
      </c>
      <c r="B2974" s="74">
        <v>46248</v>
      </c>
      <c r="C2974" s="30" t="s">
        <v>1352</v>
      </c>
      <c r="D2974" s="30" t="s">
        <v>1353</v>
      </c>
      <c r="E2974" s="75">
        <v>47</v>
      </c>
      <c r="F2974" s="30" t="s">
        <v>70</v>
      </c>
      <c r="G2974" s="30" t="s">
        <v>71</v>
      </c>
      <c r="H2974" s="75">
        <v>2</v>
      </c>
    </row>
    <row r="2975" spans="1:8">
      <c r="A2975" s="43">
        <v>930</v>
      </c>
      <c r="B2975" s="74">
        <v>46248</v>
      </c>
      <c r="C2975" s="30" t="s">
        <v>1354</v>
      </c>
      <c r="D2975" s="30" t="s">
        <v>1355</v>
      </c>
      <c r="E2975" s="75">
        <v>25</v>
      </c>
      <c r="F2975" s="30" t="s">
        <v>70</v>
      </c>
      <c r="G2975" s="30" t="s">
        <v>71</v>
      </c>
      <c r="H2975" s="75">
        <v>2</v>
      </c>
    </row>
    <row r="2976" spans="1:8">
      <c r="A2976" s="43">
        <v>930</v>
      </c>
      <c r="B2976" s="74">
        <v>46248</v>
      </c>
      <c r="C2976" s="30" t="s">
        <v>1356</v>
      </c>
      <c r="D2976" s="30" t="s">
        <v>1357</v>
      </c>
      <c r="E2976" s="75">
        <v>7</v>
      </c>
      <c r="F2976" s="30" t="s">
        <v>80</v>
      </c>
      <c r="G2976" s="30" t="s">
        <v>81</v>
      </c>
      <c r="H2976" s="75">
        <v>1</v>
      </c>
    </row>
    <row r="2977" spans="1:8">
      <c r="A2977" s="43">
        <v>930</v>
      </c>
      <c r="B2977" s="74">
        <v>46248</v>
      </c>
      <c r="C2977" s="30" t="s">
        <v>1358</v>
      </c>
      <c r="D2977" s="30" t="s">
        <v>1359</v>
      </c>
      <c r="E2977" s="75">
        <v>82</v>
      </c>
      <c r="F2977" s="30" t="s">
        <v>70</v>
      </c>
      <c r="G2977" s="30" t="s">
        <v>71</v>
      </c>
      <c r="H2977" s="75">
        <v>2</v>
      </c>
    </row>
    <row r="2978" spans="1:8">
      <c r="A2978" s="43">
        <v>930</v>
      </c>
      <c r="B2978" s="74">
        <v>46248</v>
      </c>
      <c r="C2978" s="30" t="s">
        <v>1360</v>
      </c>
      <c r="D2978" s="30" t="s">
        <v>1361</v>
      </c>
      <c r="E2978" s="75">
        <v>11</v>
      </c>
      <c r="F2978" s="30" t="s">
        <v>68</v>
      </c>
      <c r="G2978" s="30" t="s">
        <v>69</v>
      </c>
      <c r="H2978" s="75">
        <v>1</v>
      </c>
    </row>
    <row r="2979" spans="1:8">
      <c r="A2979" s="43">
        <v>930</v>
      </c>
      <c r="B2979" s="74">
        <v>46248</v>
      </c>
      <c r="C2979" s="30" t="s">
        <v>1362</v>
      </c>
      <c r="D2979" s="30" t="s">
        <v>1363</v>
      </c>
      <c r="E2979" s="75">
        <v>64</v>
      </c>
      <c r="F2979" s="30" t="s">
        <v>53</v>
      </c>
      <c r="G2979" s="30" t="s">
        <v>54</v>
      </c>
      <c r="H2979" s="75">
        <v>1</v>
      </c>
    </row>
    <row r="2980" spans="1:8">
      <c r="A2980" s="43">
        <v>930</v>
      </c>
      <c r="B2980" s="74">
        <v>46248</v>
      </c>
      <c r="C2980" s="30" t="s">
        <v>1364</v>
      </c>
      <c r="D2980" s="30" t="s">
        <v>1365</v>
      </c>
      <c r="E2980" s="75">
        <v>81</v>
      </c>
      <c r="F2980" s="30" t="s">
        <v>80</v>
      </c>
      <c r="G2980" s="30" t="s">
        <v>81</v>
      </c>
      <c r="H2980" s="75">
        <v>1</v>
      </c>
    </row>
    <row r="2981" spans="1:8">
      <c r="A2981" s="43">
        <v>930</v>
      </c>
      <c r="B2981" s="74">
        <v>46248</v>
      </c>
      <c r="C2981" s="30" t="s">
        <v>1366</v>
      </c>
      <c r="D2981" s="30" t="s">
        <v>1367</v>
      </c>
      <c r="E2981" s="75">
        <v>86</v>
      </c>
      <c r="F2981" s="30" t="s">
        <v>68</v>
      </c>
      <c r="G2981" s="30" t="s">
        <v>69</v>
      </c>
      <c r="H2981" s="75">
        <v>1</v>
      </c>
    </row>
    <row r="2982" spans="1:8">
      <c r="A2982" s="43">
        <v>930</v>
      </c>
      <c r="B2982" s="74">
        <v>46248</v>
      </c>
      <c r="C2982" s="30" t="s">
        <v>1380</v>
      </c>
      <c r="D2982" s="30" t="s">
        <v>1381</v>
      </c>
      <c r="E2982" s="75">
        <v>15</v>
      </c>
      <c r="F2982" s="30" t="s">
        <v>53</v>
      </c>
      <c r="G2982" s="30" t="s">
        <v>54</v>
      </c>
      <c r="H2982" s="75">
        <v>1</v>
      </c>
    </row>
    <row r="2983" spans="1:8">
      <c r="A2983" s="43">
        <v>930</v>
      </c>
      <c r="B2983" s="74">
        <v>46248</v>
      </c>
      <c r="C2983" s="30" t="s">
        <v>1382</v>
      </c>
      <c r="D2983" s="30" t="s">
        <v>1383</v>
      </c>
      <c r="E2983" s="75">
        <v>121</v>
      </c>
      <c r="F2983" s="30" t="s">
        <v>80</v>
      </c>
      <c r="G2983" s="30" t="s">
        <v>81</v>
      </c>
      <c r="H2983" s="75">
        <v>1</v>
      </c>
    </row>
    <row r="2984" spans="1:8">
      <c r="A2984" s="43">
        <v>930</v>
      </c>
      <c r="B2984" s="74">
        <v>46248</v>
      </c>
      <c r="C2984" s="30" t="s">
        <v>1384</v>
      </c>
      <c r="D2984" s="30" t="s">
        <v>1385</v>
      </c>
      <c r="E2984" s="75">
        <v>23</v>
      </c>
      <c r="F2984" s="30" t="s">
        <v>70</v>
      </c>
      <c r="G2984" s="30" t="s">
        <v>71</v>
      </c>
      <c r="H2984" s="75">
        <v>2</v>
      </c>
    </row>
    <row r="2985" spans="1:8">
      <c r="A2985" s="43">
        <v>930</v>
      </c>
      <c r="B2985" s="74">
        <v>46248</v>
      </c>
      <c r="C2985" s="30" t="s">
        <v>1388</v>
      </c>
      <c r="D2985" s="30" t="s">
        <v>1389</v>
      </c>
      <c r="E2985" s="75">
        <v>50</v>
      </c>
      <c r="F2985" s="30" t="s">
        <v>70</v>
      </c>
      <c r="G2985" s="30" t="s">
        <v>71</v>
      </c>
      <c r="H2985" s="75">
        <v>2</v>
      </c>
    </row>
    <row r="2986" spans="1:8">
      <c r="A2986" s="43">
        <v>930</v>
      </c>
      <c r="B2986" s="74">
        <v>46248</v>
      </c>
      <c r="C2986" s="30" t="s">
        <v>1390</v>
      </c>
      <c r="D2986" s="30" t="s">
        <v>1391</v>
      </c>
      <c r="E2986" s="75">
        <v>177</v>
      </c>
      <c r="F2986" s="30" t="s">
        <v>70</v>
      </c>
      <c r="G2986" s="30" t="s">
        <v>71</v>
      </c>
      <c r="H2986" s="75">
        <v>2</v>
      </c>
    </row>
    <row r="2987" spans="1:8">
      <c r="A2987" s="43">
        <v>930</v>
      </c>
      <c r="B2987" s="74">
        <v>46248</v>
      </c>
      <c r="C2987" s="30" t="s">
        <v>1394</v>
      </c>
      <c r="D2987" s="30" t="s">
        <v>1395</v>
      </c>
      <c r="E2987" s="75">
        <v>101</v>
      </c>
      <c r="F2987" s="30" t="s">
        <v>68</v>
      </c>
      <c r="G2987" s="30" t="s">
        <v>69</v>
      </c>
      <c r="H2987" s="75">
        <v>1</v>
      </c>
    </row>
    <row r="2988" spans="1:8">
      <c r="A2988" s="43">
        <v>930</v>
      </c>
      <c r="B2988" s="74">
        <v>46248</v>
      </c>
      <c r="C2988" s="30" t="s">
        <v>1396</v>
      </c>
      <c r="D2988" s="30" t="s">
        <v>1397</v>
      </c>
      <c r="E2988" s="75">
        <v>86</v>
      </c>
      <c r="F2988" s="30" t="s">
        <v>76</v>
      </c>
      <c r="G2988" s="30" t="s">
        <v>77</v>
      </c>
      <c r="H2988" s="75">
        <v>1</v>
      </c>
    </row>
    <row r="2989" spans="1:8">
      <c r="A2989" s="43">
        <v>930</v>
      </c>
      <c r="B2989" s="74">
        <v>46248</v>
      </c>
      <c r="C2989" s="30" t="s">
        <v>1400</v>
      </c>
      <c r="D2989" s="30" t="s">
        <v>1401</v>
      </c>
      <c r="E2989" s="75">
        <v>64</v>
      </c>
      <c r="F2989" s="30" t="s">
        <v>70</v>
      </c>
      <c r="G2989" s="30" t="s">
        <v>71</v>
      </c>
      <c r="H2989" s="75">
        <v>2</v>
      </c>
    </row>
    <row r="2990" spans="1:8">
      <c r="A2990" s="43">
        <v>930</v>
      </c>
      <c r="B2990" s="74">
        <v>46248</v>
      </c>
      <c r="C2990" s="30" t="s">
        <v>1402</v>
      </c>
      <c r="D2990" s="30" t="s">
        <v>1403</v>
      </c>
      <c r="E2990" s="75">
        <v>77</v>
      </c>
      <c r="F2990" s="30" t="s">
        <v>70</v>
      </c>
      <c r="G2990" s="30" t="s">
        <v>71</v>
      </c>
      <c r="H2990" s="75">
        <v>2</v>
      </c>
    </row>
    <row r="2991" spans="1:8">
      <c r="A2991" s="43">
        <v>930</v>
      </c>
      <c r="B2991" s="74">
        <v>46248</v>
      </c>
      <c r="C2991" s="30" t="s">
        <v>4998</v>
      </c>
      <c r="D2991" s="30" t="s">
        <v>4999</v>
      </c>
      <c r="E2991" s="75">
        <v>100</v>
      </c>
      <c r="F2991" s="30" t="s">
        <v>80</v>
      </c>
      <c r="G2991" s="30" t="s">
        <v>81</v>
      </c>
      <c r="H2991" s="75">
        <v>1</v>
      </c>
    </row>
    <row r="2992" spans="1:8">
      <c r="A2992" s="43">
        <v>930</v>
      </c>
      <c r="B2992" s="74">
        <v>46248</v>
      </c>
      <c r="C2992" s="30" t="s">
        <v>1406</v>
      </c>
      <c r="D2992" s="30" t="s">
        <v>1407</v>
      </c>
      <c r="E2992" s="75">
        <v>190</v>
      </c>
      <c r="F2992" s="30" t="s">
        <v>80</v>
      </c>
      <c r="G2992" s="30" t="s">
        <v>81</v>
      </c>
      <c r="H2992" s="75">
        <v>1</v>
      </c>
    </row>
    <row r="2993" spans="1:8">
      <c r="A2993" s="43">
        <v>930</v>
      </c>
      <c r="B2993" s="74">
        <v>46248</v>
      </c>
      <c r="C2993" s="30" t="s">
        <v>1412</v>
      </c>
      <c r="D2993" s="30" t="s">
        <v>1413</v>
      </c>
      <c r="E2993" s="75">
        <v>3</v>
      </c>
      <c r="F2993" s="30" t="s">
        <v>70</v>
      </c>
      <c r="G2993" s="30" t="s">
        <v>71</v>
      </c>
      <c r="H2993" s="75">
        <v>2</v>
      </c>
    </row>
    <row r="2994" spans="1:8">
      <c r="A2994" s="43">
        <v>930</v>
      </c>
      <c r="B2994" s="74">
        <v>46248</v>
      </c>
      <c r="C2994" s="30" t="s">
        <v>1414</v>
      </c>
      <c r="D2994" s="30" t="s">
        <v>1415</v>
      </c>
      <c r="E2994" s="75">
        <v>84</v>
      </c>
      <c r="F2994" s="30" t="s">
        <v>53</v>
      </c>
      <c r="G2994" s="30" t="s">
        <v>54</v>
      </c>
      <c r="H2994" s="75">
        <v>1</v>
      </c>
    </row>
    <row r="2995" spans="1:8">
      <c r="A2995" s="43">
        <v>930</v>
      </c>
      <c r="B2995" s="74">
        <v>46248</v>
      </c>
      <c r="C2995" s="30" t="s">
        <v>1416</v>
      </c>
      <c r="D2995" s="30" t="s">
        <v>1417</v>
      </c>
      <c r="E2995" s="75">
        <v>34</v>
      </c>
      <c r="F2995" s="30" t="s">
        <v>68</v>
      </c>
      <c r="G2995" s="30" t="s">
        <v>69</v>
      </c>
      <c r="H2995" s="75">
        <v>1</v>
      </c>
    </row>
    <row r="2996" spans="1:8">
      <c r="A2996" s="43">
        <v>930</v>
      </c>
      <c r="B2996" s="74">
        <v>46248</v>
      </c>
      <c r="C2996" s="30" t="s">
        <v>1420</v>
      </c>
      <c r="D2996" s="30" t="s">
        <v>1421</v>
      </c>
      <c r="E2996" s="75">
        <v>59</v>
      </c>
      <c r="F2996" s="30" t="s">
        <v>80</v>
      </c>
      <c r="G2996" s="30" t="s">
        <v>81</v>
      </c>
      <c r="H2996" s="75">
        <v>1</v>
      </c>
    </row>
    <row r="2997" spans="1:8">
      <c r="A2997" s="43">
        <v>930</v>
      </c>
      <c r="B2997" s="74">
        <v>46248</v>
      </c>
      <c r="C2997" s="30" t="s">
        <v>1422</v>
      </c>
      <c r="D2997" s="30" t="s">
        <v>1423</v>
      </c>
      <c r="E2997" s="75">
        <v>114</v>
      </c>
      <c r="F2997" s="30" t="s">
        <v>70</v>
      </c>
      <c r="G2997" s="30" t="s">
        <v>71</v>
      </c>
      <c r="H2997" s="75">
        <v>2</v>
      </c>
    </row>
    <row r="2998" spans="1:8">
      <c r="A2998" s="43">
        <v>930</v>
      </c>
      <c r="B2998" s="74">
        <v>46248</v>
      </c>
      <c r="C2998" s="30" t="s">
        <v>1428</v>
      </c>
      <c r="D2998" s="30" t="s">
        <v>1429</v>
      </c>
      <c r="E2998" s="75">
        <v>64</v>
      </c>
      <c r="F2998" s="30" t="s">
        <v>80</v>
      </c>
      <c r="G2998" s="30" t="s">
        <v>81</v>
      </c>
      <c r="H2998" s="75">
        <v>1</v>
      </c>
    </row>
    <row r="2999" spans="1:8">
      <c r="A2999" s="43">
        <v>930</v>
      </c>
      <c r="B2999" s="74">
        <v>46248</v>
      </c>
      <c r="C2999" s="30" t="s">
        <v>1440</v>
      </c>
      <c r="D2999" s="30" t="s">
        <v>1441</v>
      </c>
      <c r="E2999" s="75">
        <v>96</v>
      </c>
      <c r="F2999" s="30" t="s">
        <v>70</v>
      </c>
      <c r="G2999" s="30" t="s">
        <v>71</v>
      </c>
      <c r="H2999" s="75">
        <v>2</v>
      </c>
    </row>
    <row r="3000" spans="1:8">
      <c r="A3000" s="43">
        <v>930</v>
      </c>
      <c r="B3000" s="74">
        <v>46248</v>
      </c>
      <c r="C3000" s="30" t="s">
        <v>1444</v>
      </c>
      <c r="D3000" s="30" t="s">
        <v>1445</v>
      </c>
      <c r="E3000" s="75">
        <v>36</v>
      </c>
      <c r="F3000" s="30" t="s">
        <v>70</v>
      </c>
      <c r="G3000" s="30" t="s">
        <v>71</v>
      </c>
      <c r="H3000" s="75">
        <v>2</v>
      </c>
    </row>
    <row r="3001" spans="1:8">
      <c r="A3001" s="43">
        <v>930</v>
      </c>
      <c r="B3001" s="74">
        <v>46248</v>
      </c>
      <c r="C3001" s="30" t="s">
        <v>1448</v>
      </c>
      <c r="D3001" s="30" t="s">
        <v>1449</v>
      </c>
      <c r="E3001" s="75">
        <v>28</v>
      </c>
      <c r="F3001" s="30" t="s">
        <v>68</v>
      </c>
      <c r="G3001" s="30" t="s">
        <v>69</v>
      </c>
      <c r="H3001" s="75">
        <v>1</v>
      </c>
    </row>
    <row r="3002" spans="1:8">
      <c r="A3002" s="43">
        <v>930</v>
      </c>
      <c r="B3002" s="74">
        <v>46248</v>
      </c>
      <c r="C3002" s="30" t="s">
        <v>1450</v>
      </c>
      <c r="D3002" s="30" t="s">
        <v>1451</v>
      </c>
      <c r="E3002" s="75">
        <v>56</v>
      </c>
      <c r="F3002" s="30" t="s">
        <v>53</v>
      </c>
      <c r="G3002" s="30" t="s">
        <v>54</v>
      </c>
      <c r="H3002" s="75">
        <v>1</v>
      </c>
    </row>
    <row r="3003" spans="1:8">
      <c r="A3003" s="43">
        <v>930</v>
      </c>
      <c r="B3003" s="74">
        <v>46248</v>
      </c>
      <c r="C3003" s="30" t="s">
        <v>1452</v>
      </c>
      <c r="D3003" s="30" t="s">
        <v>1453</v>
      </c>
      <c r="E3003" s="75">
        <v>8</v>
      </c>
      <c r="F3003" s="30" t="s">
        <v>68</v>
      </c>
      <c r="G3003" s="30" t="s">
        <v>69</v>
      </c>
      <c r="H3003" s="75">
        <v>1</v>
      </c>
    </row>
    <row r="3004" spans="1:8">
      <c r="A3004" s="43">
        <v>930</v>
      </c>
      <c r="B3004" s="74">
        <v>46248</v>
      </c>
      <c r="C3004" s="30" t="s">
        <v>1454</v>
      </c>
      <c r="D3004" s="30" t="s">
        <v>1455</v>
      </c>
      <c r="E3004" s="75">
        <v>50</v>
      </c>
      <c r="F3004" s="30" t="s">
        <v>70</v>
      </c>
      <c r="G3004" s="30" t="s">
        <v>71</v>
      </c>
      <c r="H3004" s="75">
        <v>2</v>
      </c>
    </row>
    <row r="3005" spans="1:8">
      <c r="A3005" s="43">
        <v>930</v>
      </c>
      <c r="B3005" s="74">
        <v>46248</v>
      </c>
      <c r="C3005" s="30" t="s">
        <v>1458</v>
      </c>
      <c r="D3005" s="30" t="s">
        <v>1459</v>
      </c>
      <c r="E3005" s="75">
        <v>120</v>
      </c>
      <c r="F3005" s="30" t="s">
        <v>80</v>
      </c>
      <c r="G3005" s="30" t="s">
        <v>81</v>
      </c>
      <c r="H3005" s="75">
        <v>1</v>
      </c>
    </row>
    <row r="3006" spans="1:8">
      <c r="A3006" s="43">
        <v>930</v>
      </c>
      <c r="B3006" s="74">
        <v>46248</v>
      </c>
      <c r="C3006" s="30" t="s">
        <v>4992</v>
      </c>
      <c r="D3006" s="30" t="s">
        <v>4993</v>
      </c>
      <c r="E3006" s="75">
        <v>94</v>
      </c>
      <c r="F3006" s="30" t="s">
        <v>66</v>
      </c>
      <c r="G3006" s="30" t="s">
        <v>67</v>
      </c>
      <c r="H3006" s="75">
        <v>2</v>
      </c>
    </row>
    <row r="3007" spans="1:8">
      <c r="A3007" s="43">
        <v>930</v>
      </c>
      <c r="B3007" s="74">
        <v>46248</v>
      </c>
      <c r="C3007" s="30" t="s">
        <v>1464</v>
      </c>
      <c r="D3007" s="30" t="s">
        <v>1465</v>
      </c>
      <c r="E3007" s="75">
        <v>36</v>
      </c>
      <c r="F3007" s="30" t="s">
        <v>68</v>
      </c>
      <c r="G3007" s="30" t="s">
        <v>69</v>
      </c>
      <c r="H3007" s="75">
        <v>1</v>
      </c>
    </row>
    <row r="3008" spans="1:8">
      <c r="A3008" s="43">
        <v>930</v>
      </c>
      <c r="B3008" s="74">
        <v>46248</v>
      </c>
      <c r="C3008" s="30" t="s">
        <v>1466</v>
      </c>
      <c r="D3008" s="30" t="s">
        <v>1467</v>
      </c>
      <c r="E3008" s="75">
        <v>26</v>
      </c>
      <c r="F3008" s="30" t="s">
        <v>53</v>
      </c>
      <c r="G3008" s="30" t="s">
        <v>54</v>
      </c>
      <c r="H3008" s="75">
        <v>1</v>
      </c>
    </row>
    <row r="3009" spans="1:8">
      <c r="A3009" s="43">
        <v>930</v>
      </c>
      <c r="B3009" s="74">
        <v>46248</v>
      </c>
      <c r="C3009" s="30" t="s">
        <v>1470</v>
      </c>
      <c r="D3009" s="30" t="s">
        <v>1471</v>
      </c>
      <c r="E3009" s="75">
        <v>70</v>
      </c>
      <c r="F3009" s="30" t="s">
        <v>58</v>
      </c>
      <c r="G3009" s="30" t="s">
        <v>59</v>
      </c>
      <c r="H3009" s="75">
        <v>3</v>
      </c>
    </row>
    <row r="3010" spans="1:8">
      <c r="A3010" s="43">
        <v>930</v>
      </c>
      <c r="B3010" s="74">
        <v>46248</v>
      </c>
      <c r="C3010" s="30" t="s">
        <v>1472</v>
      </c>
      <c r="D3010" s="30" t="s">
        <v>1473</v>
      </c>
      <c r="E3010" s="75">
        <v>42</v>
      </c>
      <c r="F3010" s="30" t="s">
        <v>53</v>
      </c>
      <c r="G3010" s="30" t="s">
        <v>54</v>
      </c>
      <c r="H3010" s="75">
        <v>1</v>
      </c>
    </row>
    <row r="3011" spans="1:8">
      <c r="A3011" s="43">
        <v>930</v>
      </c>
      <c r="B3011" s="74">
        <v>46248</v>
      </c>
      <c r="C3011" s="30" t="s">
        <v>1474</v>
      </c>
      <c r="D3011" s="30" t="s">
        <v>1475</v>
      </c>
      <c r="E3011" s="75">
        <v>5</v>
      </c>
      <c r="F3011" s="30" t="s">
        <v>53</v>
      </c>
      <c r="G3011" s="30" t="s">
        <v>54</v>
      </c>
      <c r="H3011" s="75">
        <v>1</v>
      </c>
    </row>
    <row r="3012" spans="1:8">
      <c r="A3012" s="43">
        <v>930</v>
      </c>
      <c r="B3012" s="74">
        <v>46248</v>
      </c>
      <c r="C3012" s="30" t="s">
        <v>1476</v>
      </c>
      <c r="D3012" s="30" t="s">
        <v>1477</v>
      </c>
      <c r="E3012" s="75">
        <v>396</v>
      </c>
      <c r="F3012" s="30" t="s">
        <v>80</v>
      </c>
      <c r="G3012" s="30" t="s">
        <v>81</v>
      </c>
      <c r="H3012" s="75">
        <v>1</v>
      </c>
    </row>
    <row r="3013" spans="1:8">
      <c r="A3013" s="43">
        <v>930</v>
      </c>
      <c r="B3013" s="74">
        <v>46248</v>
      </c>
      <c r="C3013" s="30" t="s">
        <v>1478</v>
      </c>
      <c r="D3013" s="30" t="s">
        <v>1479</v>
      </c>
      <c r="E3013" s="75">
        <v>37</v>
      </c>
      <c r="F3013" s="30" t="s">
        <v>53</v>
      </c>
      <c r="G3013" s="30" t="s">
        <v>54</v>
      </c>
      <c r="H3013" s="75">
        <v>1</v>
      </c>
    </row>
    <row r="3014" spans="1:8">
      <c r="A3014" s="43">
        <v>930</v>
      </c>
      <c r="B3014" s="74">
        <v>46248</v>
      </c>
      <c r="C3014" s="30" t="s">
        <v>1480</v>
      </c>
      <c r="D3014" s="30" t="s">
        <v>1481</v>
      </c>
      <c r="E3014" s="75">
        <v>64</v>
      </c>
      <c r="F3014" s="30" t="s">
        <v>76</v>
      </c>
      <c r="G3014" s="30" t="s">
        <v>77</v>
      </c>
      <c r="H3014" s="75">
        <v>1</v>
      </c>
    </row>
    <row r="3015" spans="1:8">
      <c r="A3015" s="43">
        <v>930</v>
      </c>
      <c r="B3015" s="74">
        <v>46248</v>
      </c>
      <c r="C3015" s="30" t="s">
        <v>1482</v>
      </c>
      <c r="D3015" s="30" t="s">
        <v>1483</v>
      </c>
      <c r="E3015" s="75">
        <v>41</v>
      </c>
      <c r="F3015" s="30" t="s">
        <v>70</v>
      </c>
      <c r="G3015" s="30" t="s">
        <v>71</v>
      </c>
      <c r="H3015" s="75">
        <v>2</v>
      </c>
    </row>
    <row r="3016" spans="1:8">
      <c r="A3016" s="43">
        <v>930</v>
      </c>
      <c r="B3016" s="74">
        <v>46248</v>
      </c>
      <c r="C3016" s="30" t="s">
        <v>1768</v>
      </c>
      <c r="D3016" s="30" t="s">
        <v>1769</v>
      </c>
      <c r="E3016" s="75">
        <v>49</v>
      </c>
      <c r="F3016" s="30" t="s">
        <v>80</v>
      </c>
      <c r="G3016" s="30" t="s">
        <v>81</v>
      </c>
      <c r="H3016" s="75">
        <v>1</v>
      </c>
    </row>
    <row r="3017" spans="1:8">
      <c r="A3017" s="43">
        <v>930</v>
      </c>
      <c r="B3017" s="74">
        <v>46248</v>
      </c>
      <c r="C3017" s="30" t="s">
        <v>1488</v>
      </c>
      <c r="D3017" s="30" t="s">
        <v>1489</v>
      </c>
      <c r="E3017" s="75">
        <v>15</v>
      </c>
      <c r="F3017" s="30" t="s">
        <v>53</v>
      </c>
      <c r="G3017" s="30" t="s">
        <v>54</v>
      </c>
      <c r="H3017" s="75">
        <v>1</v>
      </c>
    </row>
    <row r="3018" spans="1:8">
      <c r="A3018" s="43">
        <v>930</v>
      </c>
      <c r="B3018" s="74">
        <v>46248</v>
      </c>
      <c r="C3018" s="30" t="s">
        <v>1490</v>
      </c>
      <c r="D3018" s="30" t="s">
        <v>1491</v>
      </c>
      <c r="E3018" s="75">
        <v>130</v>
      </c>
      <c r="F3018" s="30" t="s">
        <v>78</v>
      </c>
      <c r="G3018" s="30" t="s">
        <v>79</v>
      </c>
      <c r="H3018" s="75">
        <v>2</v>
      </c>
    </row>
    <row r="3019" spans="1:8">
      <c r="A3019" s="43">
        <v>930</v>
      </c>
      <c r="B3019" s="74">
        <v>46248</v>
      </c>
      <c r="C3019" s="30" t="s">
        <v>1496</v>
      </c>
      <c r="D3019" s="30" t="s">
        <v>1497</v>
      </c>
      <c r="E3019" s="75">
        <v>96</v>
      </c>
      <c r="F3019" s="30" t="s">
        <v>53</v>
      </c>
      <c r="G3019" s="30" t="s">
        <v>54</v>
      </c>
      <c r="H3019" s="75">
        <v>1</v>
      </c>
    </row>
    <row r="3020" spans="1:8">
      <c r="A3020" s="43">
        <v>930</v>
      </c>
      <c r="B3020" s="74">
        <v>46248</v>
      </c>
      <c r="C3020" s="30" t="s">
        <v>1498</v>
      </c>
      <c r="D3020" s="30" t="s">
        <v>1499</v>
      </c>
      <c r="E3020" s="75">
        <v>18</v>
      </c>
      <c r="F3020" s="30" t="s">
        <v>53</v>
      </c>
      <c r="G3020" s="30" t="s">
        <v>54</v>
      </c>
      <c r="H3020" s="75">
        <v>1</v>
      </c>
    </row>
    <row r="3021" spans="1:8">
      <c r="A3021" s="43">
        <v>930</v>
      </c>
      <c r="B3021" s="74">
        <v>46248</v>
      </c>
      <c r="C3021" s="30" t="s">
        <v>1504</v>
      </c>
      <c r="D3021" s="30" t="s">
        <v>1505</v>
      </c>
      <c r="E3021" s="75">
        <v>6</v>
      </c>
      <c r="F3021" s="30" t="s">
        <v>53</v>
      </c>
      <c r="G3021" s="30" t="s">
        <v>54</v>
      </c>
      <c r="H3021" s="75">
        <v>1</v>
      </c>
    </row>
    <row r="3022" spans="1:8">
      <c r="A3022" s="43">
        <v>930</v>
      </c>
      <c r="B3022" s="74">
        <v>46248</v>
      </c>
      <c r="C3022" s="30" t="s">
        <v>1506</v>
      </c>
      <c r="D3022" s="30" t="s">
        <v>1507</v>
      </c>
      <c r="E3022" s="75">
        <v>113</v>
      </c>
      <c r="F3022" s="30" t="s">
        <v>53</v>
      </c>
      <c r="G3022" s="30" t="s">
        <v>54</v>
      </c>
      <c r="H3022" s="75">
        <v>1</v>
      </c>
    </row>
    <row r="3023" spans="1:8">
      <c r="A3023" s="43">
        <v>930</v>
      </c>
      <c r="B3023" s="74">
        <v>46248</v>
      </c>
      <c r="C3023" s="30" t="s">
        <v>1508</v>
      </c>
      <c r="D3023" s="30" t="s">
        <v>1509</v>
      </c>
      <c r="E3023" s="75">
        <v>23</v>
      </c>
      <c r="F3023" s="30" t="s">
        <v>68</v>
      </c>
      <c r="G3023" s="30" t="s">
        <v>69</v>
      </c>
      <c r="H3023" s="75">
        <v>1</v>
      </c>
    </row>
    <row r="3024" spans="1:8">
      <c r="A3024" s="43">
        <v>930</v>
      </c>
      <c r="B3024" s="74">
        <v>46248</v>
      </c>
      <c r="C3024" s="30" t="s">
        <v>1510</v>
      </c>
      <c r="D3024" s="30" t="s">
        <v>1511</v>
      </c>
      <c r="E3024" s="75">
        <v>53</v>
      </c>
      <c r="F3024" s="30" t="s">
        <v>70</v>
      </c>
      <c r="G3024" s="30" t="s">
        <v>71</v>
      </c>
      <c r="H3024" s="75">
        <v>2</v>
      </c>
    </row>
    <row r="3025" spans="1:8">
      <c r="A3025" s="43">
        <v>930</v>
      </c>
      <c r="B3025" s="74">
        <v>46248</v>
      </c>
      <c r="C3025" s="30" t="s">
        <v>1514</v>
      </c>
      <c r="D3025" s="30" t="s">
        <v>1515</v>
      </c>
      <c r="E3025" s="75">
        <v>35</v>
      </c>
      <c r="F3025" s="30" t="s">
        <v>68</v>
      </c>
      <c r="G3025" s="30" t="s">
        <v>69</v>
      </c>
      <c r="H3025" s="75">
        <v>1</v>
      </c>
    </row>
    <row r="3026" spans="1:8">
      <c r="A3026" s="43">
        <v>930</v>
      </c>
      <c r="B3026" s="74">
        <v>46248</v>
      </c>
      <c r="C3026" s="30" t="s">
        <v>1524</v>
      </c>
      <c r="D3026" s="30" t="s">
        <v>1525</v>
      </c>
      <c r="E3026" s="75">
        <v>52</v>
      </c>
      <c r="F3026" s="30" t="s">
        <v>68</v>
      </c>
      <c r="G3026" s="30" t="s">
        <v>69</v>
      </c>
      <c r="H3026" s="75">
        <v>1</v>
      </c>
    </row>
    <row r="3027" spans="1:8">
      <c r="A3027" s="43">
        <v>930</v>
      </c>
      <c r="B3027" s="74">
        <v>46248</v>
      </c>
      <c r="C3027" s="30" t="s">
        <v>1526</v>
      </c>
      <c r="D3027" s="30" t="s">
        <v>1527</v>
      </c>
      <c r="E3027" s="75">
        <v>136</v>
      </c>
      <c r="F3027" s="30" t="s">
        <v>53</v>
      </c>
      <c r="G3027" s="30" t="s">
        <v>54</v>
      </c>
      <c r="H3027" s="75">
        <v>1</v>
      </c>
    </row>
    <row r="3028" spans="1:8">
      <c r="A3028" s="43">
        <v>930</v>
      </c>
      <c r="B3028" s="74">
        <v>46248</v>
      </c>
      <c r="C3028" s="30" t="s">
        <v>1528</v>
      </c>
      <c r="D3028" s="30" t="s">
        <v>1529</v>
      </c>
      <c r="E3028" s="75">
        <v>28</v>
      </c>
      <c r="F3028" s="30" t="s">
        <v>53</v>
      </c>
      <c r="G3028" s="30" t="s">
        <v>54</v>
      </c>
      <c r="H3028" s="75">
        <v>1</v>
      </c>
    </row>
    <row r="3029" spans="1:8">
      <c r="A3029" s="43">
        <v>930</v>
      </c>
      <c r="B3029" s="74">
        <v>46248</v>
      </c>
      <c r="C3029" s="30" t="s">
        <v>1534</v>
      </c>
      <c r="D3029" s="30" t="s">
        <v>1535</v>
      </c>
      <c r="E3029" s="75">
        <v>49</v>
      </c>
      <c r="F3029" s="30" t="s">
        <v>70</v>
      </c>
      <c r="G3029" s="30" t="s">
        <v>71</v>
      </c>
      <c r="H3029" s="75">
        <v>2</v>
      </c>
    </row>
    <row r="3030" spans="1:8">
      <c r="A3030" s="43">
        <v>930</v>
      </c>
      <c r="B3030" s="74">
        <v>46248</v>
      </c>
      <c r="C3030" s="30" t="s">
        <v>1770</v>
      </c>
      <c r="D3030" s="30" t="s">
        <v>1771</v>
      </c>
      <c r="E3030" s="75">
        <v>50</v>
      </c>
      <c r="F3030" s="30" t="s">
        <v>53</v>
      </c>
      <c r="G3030" s="30" t="s">
        <v>54</v>
      </c>
      <c r="H3030" s="75">
        <v>1</v>
      </c>
    </row>
    <row r="3031" spans="1:8">
      <c r="A3031" s="43">
        <v>930</v>
      </c>
      <c r="B3031" s="74">
        <v>46248</v>
      </c>
      <c r="C3031" s="30" t="s">
        <v>1540</v>
      </c>
      <c r="D3031" s="30" t="s">
        <v>1541</v>
      </c>
      <c r="E3031" s="75">
        <v>199</v>
      </c>
      <c r="F3031" s="30" t="s">
        <v>76</v>
      </c>
      <c r="G3031" s="30" t="s">
        <v>77</v>
      </c>
      <c r="H3031" s="75">
        <v>1</v>
      </c>
    </row>
    <row r="3032" spans="1:8">
      <c r="A3032" s="43">
        <v>930</v>
      </c>
      <c r="B3032" s="74">
        <v>46248</v>
      </c>
      <c r="C3032" s="30" t="s">
        <v>1772</v>
      </c>
      <c r="D3032" s="30" t="s">
        <v>1773</v>
      </c>
      <c r="E3032" s="75">
        <v>60</v>
      </c>
      <c r="F3032" s="30" t="s">
        <v>70</v>
      </c>
      <c r="G3032" s="30" t="s">
        <v>71</v>
      </c>
      <c r="H3032" s="75">
        <v>2</v>
      </c>
    </row>
    <row r="3033" spans="1:8">
      <c r="A3033" s="43">
        <v>930</v>
      </c>
      <c r="B3033" s="74">
        <v>46248</v>
      </c>
      <c r="C3033" s="30" t="s">
        <v>1546</v>
      </c>
      <c r="D3033" s="30" t="s">
        <v>1547</v>
      </c>
      <c r="E3033" s="75">
        <v>106</v>
      </c>
      <c r="F3033" s="30" t="s">
        <v>53</v>
      </c>
      <c r="G3033" s="30" t="s">
        <v>54</v>
      </c>
      <c r="H3033" s="75">
        <v>1</v>
      </c>
    </row>
    <row r="3034" spans="1:8">
      <c r="A3034" s="43">
        <v>930</v>
      </c>
      <c r="B3034" s="74">
        <v>46248</v>
      </c>
      <c r="C3034" s="30" t="s">
        <v>1548</v>
      </c>
      <c r="D3034" s="30" t="s">
        <v>1549</v>
      </c>
      <c r="E3034" s="75">
        <v>30</v>
      </c>
      <c r="F3034" s="30" t="s">
        <v>70</v>
      </c>
      <c r="G3034" s="30" t="s">
        <v>71</v>
      </c>
      <c r="H3034" s="75">
        <v>2</v>
      </c>
    </row>
    <row r="3035" spans="1:8">
      <c r="A3035" s="43">
        <v>930</v>
      </c>
      <c r="B3035" s="74">
        <v>46248</v>
      </c>
      <c r="C3035" s="30" t="s">
        <v>1550</v>
      </c>
      <c r="D3035" s="30" t="s">
        <v>1551</v>
      </c>
      <c r="E3035" s="75">
        <v>53</v>
      </c>
      <c r="F3035" s="30" t="s">
        <v>53</v>
      </c>
      <c r="G3035" s="30" t="s">
        <v>54</v>
      </c>
      <c r="H3035" s="75">
        <v>1</v>
      </c>
    </row>
    <row r="3036" spans="1:8">
      <c r="A3036" s="43">
        <v>930</v>
      </c>
      <c r="B3036" s="74">
        <v>46248</v>
      </c>
      <c r="C3036" s="30" t="s">
        <v>1552</v>
      </c>
      <c r="D3036" s="30" t="s">
        <v>1553</v>
      </c>
      <c r="E3036" s="75">
        <v>19</v>
      </c>
      <c r="F3036" s="30" t="s">
        <v>70</v>
      </c>
      <c r="G3036" s="30" t="s">
        <v>71</v>
      </c>
      <c r="H3036" s="75">
        <v>2</v>
      </c>
    </row>
    <row r="3037" spans="1:8">
      <c r="A3037" s="43">
        <v>930</v>
      </c>
      <c r="B3037" s="74">
        <v>46248</v>
      </c>
      <c r="C3037" s="30" t="s">
        <v>1554</v>
      </c>
      <c r="D3037" s="30" t="s">
        <v>1555</v>
      </c>
      <c r="E3037" s="75">
        <v>130</v>
      </c>
      <c r="F3037" s="30" t="s">
        <v>80</v>
      </c>
      <c r="G3037" s="30" t="s">
        <v>81</v>
      </c>
      <c r="H3037" s="75">
        <v>1</v>
      </c>
    </row>
    <row r="3038" spans="1:8">
      <c r="A3038" s="43">
        <v>930</v>
      </c>
      <c r="B3038" s="74">
        <v>46248</v>
      </c>
      <c r="C3038" s="30" t="s">
        <v>1572</v>
      </c>
      <c r="D3038" s="30" t="s">
        <v>1573</v>
      </c>
      <c r="E3038" s="75">
        <v>24</v>
      </c>
      <c r="F3038" s="30" t="s">
        <v>53</v>
      </c>
      <c r="G3038" s="30" t="s">
        <v>54</v>
      </c>
      <c r="H3038" s="75">
        <v>1</v>
      </c>
    </row>
    <row r="3039" spans="1:8">
      <c r="A3039" s="43">
        <v>930</v>
      </c>
      <c r="B3039" s="74">
        <v>46248</v>
      </c>
      <c r="C3039" s="30" t="s">
        <v>1574</v>
      </c>
      <c r="D3039" s="30" t="s">
        <v>1575</v>
      </c>
      <c r="E3039" s="75">
        <v>38</v>
      </c>
      <c r="F3039" s="30" t="s">
        <v>70</v>
      </c>
      <c r="G3039" s="30" t="s">
        <v>71</v>
      </c>
      <c r="H3039" s="75">
        <v>2</v>
      </c>
    </row>
    <row r="3040" spans="1:8">
      <c r="A3040" s="43">
        <v>930</v>
      </c>
      <c r="B3040" s="74">
        <v>46248</v>
      </c>
      <c r="C3040" s="30" t="s">
        <v>1578</v>
      </c>
      <c r="D3040" s="30" t="s">
        <v>1579</v>
      </c>
      <c r="E3040" s="75">
        <v>13</v>
      </c>
      <c r="F3040" s="30" t="s">
        <v>76</v>
      </c>
      <c r="G3040" s="30" t="s">
        <v>77</v>
      </c>
      <c r="H3040" s="75">
        <v>1</v>
      </c>
    </row>
    <row r="3041" spans="1:8">
      <c r="A3041" s="43">
        <v>930</v>
      </c>
      <c r="B3041" s="74">
        <v>46248</v>
      </c>
      <c r="C3041" s="30" t="s">
        <v>1580</v>
      </c>
      <c r="D3041" s="30" t="s">
        <v>1581</v>
      </c>
      <c r="E3041" s="75">
        <v>73</v>
      </c>
      <c r="F3041" s="30" t="s">
        <v>76</v>
      </c>
      <c r="G3041" s="30" t="s">
        <v>77</v>
      </c>
      <c r="H3041" s="75">
        <v>1</v>
      </c>
    </row>
    <row r="3042" spans="1:8">
      <c r="A3042" s="43">
        <v>930</v>
      </c>
      <c r="B3042" s="74">
        <v>46248</v>
      </c>
      <c r="C3042" s="30" t="s">
        <v>1582</v>
      </c>
      <c r="D3042" s="30" t="s">
        <v>1583</v>
      </c>
      <c r="E3042" s="75">
        <v>38</v>
      </c>
      <c r="F3042" s="30" t="s">
        <v>53</v>
      </c>
      <c r="G3042" s="30" t="s">
        <v>54</v>
      </c>
      <c r="H3042" s="75">
        <v>1</v>
      </c>
    </row>
    <row r="3043" spans="1:8">
      <c r="A3043" s="43">
        <v>930</v>
      </c>
      <c r="B3043" s="74">
        <v>46248</v>
      </c>
      <c r="C3043" s="30" t="s">
        <v>1584</v>
      </c>
      <c r="D3043" s="30" t="s">
        <v>1585</v>
      </c>
      <c r="E3043" s="75">
        <v>139</v>
      </c>
      <c r="F3043" s="30" t="s">
        <v>53</v>
      </c>
      <c r="G3043" s="30" t="s">
        <v>54</v>
      </c>
      <c r="H3043" s="75">
        <v>1</v>
      </c>
    </row>
    <row r="3044" spans="1:8">
      <c r="A3044" s="43">
        <v>930</v>
      </c>
      <c r="B3044" s="74">
        <v>46248</v>
      </c>
      <c r="C3044" s="30" t="s">
        <v>1588</v>
      </c>
      <c r="D3044" s="30" t="s">
        <v>1589</v>
      </c>
      <c r="E3044" s="75">
        <v>152</v>
      </c>
      <c r="F3044" s="30" t="s">
        <v>53</v>
      </c>
      <c r="G3044" s="30" t="s">
        <v>54</v>
      </c>
      <c r="H3044" s="75">
        <v>1</v>
      </c>
    </row>
    <row r="3045" spans="1:8">
      <c r="A3045" s="43">
        <v>930</v>
      </c>
      <c r="B3045" s="74">
        <v>46248</v>
      </c>
      <c r="C3045" s="30" t="s">
        <v>1590</v>
      </c>
      <c r="D3045" s="30" t="s">
        <v>1591</v>
      </c>
      <c r="E3045" s="75">
        <v>130</v>
      </c>
      <c r="F3045" s="30" t="s">
        <v>53</v>
      </c>
      <c r="G3045" s="30" t="s">
        <v>54</v>
      </c>
      <c r="H3045" s="75">
        <v>1</v>
      </c>
    </row>
    <row r="3046" spans="1:8">
      <c r="A3046" s="43">
        <v>930</v>
      </c>
      <c r="B3046" s="74">
        <v>46248</v>
      </c>
      <c r="C3046" s="30" t="s">
        <v>1596</v>
      </c>
      <c r="D3046" s="30" t="s">
        <v>1597</v>
      </c>
      <c r="E3046" s="75">
        <v>26</v>
      </c>
      <c r="F3046" s="30" t="s">
        <v>68</v>
      </c>
      <c r="G3046" s="30" t="s">
        <v>69</v>
      </c>
      <c r="H3046" s="75">
        <v>1</v>
      </c>
    </row>
    <row r="3047" spans="1:8">
      <c r="A3047" s="43">
        <v>930</v>
      </c>
      <c r="B3047" s="74">
        <v>46248</v>
      </c>
      <c r="C3047" s="30" t="s">
        <v>1778</v>
      </c>
      <c r="D3047" s="30" t="s">
        <v>1779</v>
      </c>
      <c r="E3047" s="75">
        <v>3</v>
      </c>
      <c r="F3047" s="30" t="s">
        <v>53</v>
      </c>
      <c r="G3047" s="30" t="s">
        <v>54</v>
      </c>
      <c r="H3047" s="75">
        <v>1</v>
      </c>
    </row>
    <row r="3048" spans="1:8">
      <c r="A3048" s="43">
        <v>930</v>
      </c>
      <c r="B3048" s="74">
        <v>46248</v>
      </c>
      <c r="C3048" s="30" t="s">
        <v>1606</v>
      </c>
      <c r="D3048" s="30" t="s">
        <v>1607</v>
      </c>
      <c r="E3048" s="75">
        <v>23</v>
      </c>
      <c r="F3048" s="30" t="s">
        <v>53</v>
      </c>
      <c r="G3048" s="30" t="s">
        <v>54</v>
      </c>
      <c r="H3048" s="75">
        <v>1</v>
      </c>
    </row>
    <row r="3049" spans="1:8">
      <c r="A3049" s="43">
        <v>930</v>
      </c>
      <c r="B3049" s="74">
        <v>46248</v>
      </c>
      <c r="C3049" s="30" t="s">
        <v>1608</v>
      </c>
      <c r="D3049" s="30" t="s">
        <v>1609</v>
      </c>
      <c r="E3049" s="75">
        <v>74</v>
      </c>
      <c r="F3049" s="30" t="s">
        <v>53</v>
      </c>
      <c r="G3049" s="30" t="s">
        <v>54</v>
      </c>
      <c r="H3049" s="75">
        <v>1</v>
      </c>
    </row>
    <row r="3050" spans="1:8">
      <c r="A3050" s="43">
        <v>930</v>
      </c>
      <c r="B3050" s="74">
        <v>46248</v>
      </c>
      <c r="C3050" s="30" t="s">
        <v>1610</v>
      </c>
      <c r="D3050" s="30" t="s">
        <v>1611</v>
      </c>
      <c r="E3050" s="75">
        <v>70</v>
      </c>
      <c r="F3050" s="30" t="s">
        <v>53</v>
      </c>
      <c r="G3050" s="30" t="s">
        <v>54</v>
      </c>
      <c r="H3050" s="75">
        <v>1</v>
      </c>
    </row>
    <row r="3051" spans="1:8">
      <c r="A3051" s="43">
        <v>930</v>
      </c>
      <c r="B3051" s="74">
        <v>46248</v>
      </c>
      <c r="C3051" s="30" t="s">
        <v>1612</v>
      </c>
      <c r="D3051" s="30" t="s">
        <v>1613</v>
      </c>
      <c r="E3051" s="75">
        <v>52</v>
      </c>
      <c r="F3051" s="30" t="s">
        <v>76</v>
      </c>
      <c r="G3051" s="30" t="s">
        <v>77</v>
      </c>
      <c r="H3051" s="75">
        <v>1</v>
      </c>
    </row>
    <row r="3052" spans="1:8">
      <c r="A3052" s="43">
        <v>930</v>
      </c>
      <c r="B3052" s="74">
        <v>46248</v>
      </c>
      <c r="C3052" s="30" t="s">
        <v>1622</v>
      </c>
      <c r="D3052" s="30" t="s">
        <v>1623</v>
      </c>
      <c r="E3052" s="75">
        <v>26</v>
      </c>
      <c r="F3052" s="30" t="s">
        <v>53</v>
      </c>
      <c r="G3052" s="30" t="s">
        <v>54</v>
      </c>
      <c r="H3052" s="75">
        <v>1</v>
      </c>
    </row>
    <row r="3053" spans="1:8">
      <c r="A3053" s="43">
        <v>930</v>
      </c>
      <c r="B3053" s="74">
        <v>46248</v>
      </c>
      <c r="C3053" s="30" t="s">
        <v>1782</v>
      </c>
      <c r="D3053" s="30" t="s">
        <v>1783</v>
      </c>
      <c r="E3053" s="75">
        <v>22</v>
      </c>
      <c r="F3053" s="30" t="s">
        <v>53</v>
      </c>
      <c r="G3053" s="30" t="s">
        <v>54</v>
      </c>
      <c r="H3053" s="75">
        <v>1</v>
      </c>
    </row>
    <row r="3054" spans="1:8">
      <c r="A3054" s="43">
        <v>930</v>
      </c>
      <c r="B3054" s="74">
        <v>46248</v>
      </c>
      <c r="C3054" s="30" t="s">
        <v>1626</v>
      </c>
      <c r="D3054" s="30" t="s">
        <v>1627</v>
      </c>
      <c r="E3054" s="75">
        <v>188</v>
      </c>
      <c r="F3054" s="30" t="s">
        <v>53</v>
      </c>
      <c r="G3054" s="30" t="s">
        <v>54</v>
      </c>
      <c r="H3054" s="75">
        <v>1</v>
      </c>
    </row>
    <row r="3055" spans="1:8">
      <c r="A3055" s="43">
        <v>930</v>
      </c>
      <c r="B3055" s="74">
        <v>46248</v>
      </c>
      <c r="C3055" s="30" t="s">
        <v>1632</v>
      </c>
      <c r="D3055" s="30" t="s">
        <v>1633</v>
      </c>
      <c r="E3055" s="75">
        <v>58</v>
      </c>
      <c r="F3055" s="30" t="s">
        <v>53</v>
      </c>
      <c r="G3055" s="30" t="s">
        <v>54</v>
      </c>
      <c r="H3055" s="75">
        <v>1</v>
      </c>
    </row>
    <row r="3056" spans="1:8">
      <c r="A3056" s="43">
        <v>930</v>
      </c>
      <c r="B3056" s="74">
        <v>46248</v>
      </c>
      <c r="C3056" s="30" t="s">
        <v>1636</v>
      </c>
      <c r="D3056" s="30" t="s">
        <v>1637</v>
      </c>
      <c r="E3056" s="75">
        <v>295</v>
      </c>
      <c r="F3056" s="30" t="s">
        <v>80</v>
      </c>
      <c r="G3056" s="30" t="s">
        <v>81</v>
      </c>
      <c r="H3056" s="75">
        <v>1</v>
      </c>
    </row>
    <row r="3057" spans="1:8">
      <c r="A3057" s="43">
        <v>930</v>
      </c>
      <c r="B3057" s="74">
        <v>46248</v>
      </c>
      <c r="C3057" s="30" t="s">
        <v>1638</v>
      </c>
      <c r="D3057" s="30" t="s">
        <v>1639</v>
      </c>
      <c r="E3057" s="75">
        <v>43</v>
      </c>
      <c r="F3057" s="30" t="s">
        <v>53</v>
      </c>
      <c r="G3057" s="30" t="s">
        <v>54</v>
      </c>
      <c r="H3057" s="75">
        <v>1</v>
      </c>
    </row>
    <row r="3058" spans="1:8">
      <c r="A3058" s="43">
        <v>930</v>
      </c>
      <c r="B3058" s="74">
        <v>46248</v>
      </c>
      <c r="C3058" s="30" t="s">
        <v>1640</v>
      </c>
      <c r="D3058" s="30" t="s">
        <v>1641</v>
      </c>
      <c r="E3058" s="75">
        <v>50</v>
      </c>
      <c r="F3058" s="30" t="s">
        <v>68</v>
      </c>
      <c r="G3058" s="30" t="s">
        <v>69</v>
      </c>
      <c r="H3058" s="75">
        <v>1</v>
      </c>
    </row>
    <row r="3059" spans="1:8">
      <c r="A3059" s="43">
        <v>930</v>
      </c>
      <c r="B3059" s="74">
        <v>46248</v>
      </c>
      <c r="C3059" s="30" t="s">
        <v>1642</v>
      </c>
      <c r="D3059" s="30" t="s">
        <v>1643</v>
      </c>
      <c r="E3059" s="75">
        <v>76</v>
      </c>
      <c r="F3059" s="30" t="s">
        <v>53</v>
      </c>
      <c r="G3059" s="30" t="s">
        <v>54</v>
      </c>
      <c r="H3059" s="75">
        <v>1</v>
      </c>
    </row>
    <row r="3060" spans="1:8">
      <c r="A3060" s="43">
        <v>930</v>
      </c>
      <c r="B3060" s="74">
        <v>46248</v>
      </c>
      <c r="C3060" s="30" t="s">
        <v>1644</v>
      </c>
      <c r="D3060" s="30" t="s">
        <v>1645</v>
      </c>
      <c r="E3060" s="75">
        <v>44</v>
      </c>
      <c r="F3060" s="30" t="s">
        <v>68</v>
      </c>
      <c r="G3060" s="30" t="s">
        <v>69</v>
      </c>
      <c r="H3060" s="75">
        <v>1</v>
      </c>
    </row>
    <row r="3061" spans="1:8">
      <c r="A3061" s="43">
        <v>930</v>
      </c>
      <c r="B3061" s="74">
        <v>46248</v>
      </c>
      <c r="C3061" s="30" t="s">
        <v>1646</v>
      </c>
      <c r="D3061" s="30" t="s">
        <v>1647</v>
      </c>
      <c r="E3061" s="75">
        <v>80</v>
      </c>
      <c r="F3061" s="30" t="s">
        <v>53</v>
      </c>
      <c r="G3061" s="30" t="s">
        <v>54</v>
      </c>
      <c r="H3061" s="75">
        <v>1</v>
      </c>
    </row>
    <row r="3062" spans="1:8">
      <c r="A3062" s="43">
        <v>930</v>
      </c>
      <c r="B3062" s="74">
        <v>46248</v>
      </c>
      <c r="C3062" s="30" t="s">
        <v>1648</v>
      </c>
      <c r="D3062" s="30" t="s">
        <v>1649</v>
      </c>
      <c r="E3062" s="75">
        <v>20</v>
      </c>
      <c r="F3062" s="30" t="s">
        <v>53</v>
      </c>
      <c r="G3062" s="30" t="s">
        <v>54</v>
      </c>
      <c r="H3062" s="75">
        <v>1</v>
      </c>
    </row>
    <row r="3063" spans="1:8">
      <c r="A3063" s="43">
        <v>930</v>
      </c>
      <c r="B3063" s="74">
        <v>46248</v>
      </c>
      <c r="C3063" s="30" t="s">
        <v>1650</v>
      </c>
      <c r="D3063" s="30" t="s">
        <v>1651</v>
      </c>
      <c r="E3063" s="75">
        <v>14</v>
      </c>
      <c r="F3063" s="30" t="s">
        <v>70</v>
      </c>
      <c r="G3063" s="30" t="s">
        <v>71</v>
      </c>
      <c r="H3063" s="75">
        <v>2</v>
      </c>
    </row>
    <row r="3064" spans="1:8">
      <c r="A3064" s="43">
        <v>930</v>
      </c>
      <c r="B3064" s="74">
        <v>46248</v>
      </c>
      <c r="C3064" s="30" t="s">
        <v>1654</v>
      </c>
      <c r="D3064" s="30" t="s">
        <v>1655</v>
      </c>
      <c r="E3064" s="75">
        <v>83</v>
      </c>
      <c r="F3064" s="30" t="s">
        <v>53</v>
      </c>
      <c r="G3064" s="30" t="s">
        <v>54</v>
      </c>
      <c r="H3064" s="75">
        <v>1</v>
      </c>
    </row>
    <row r="3065" spans="1:8">
      <c r="A3065" s="43">
        <v>930</v>
      </c>
      <c r="B3065" s="74">
        <v>46248</v>
      </c>
      <c r="C3065" s="30" t="s">
        <v>1660</v>
      </c>
      <c r="D3065" s="30" t="s">
        <v>1661</v>
      </c>
      <c r="E3065" s="75">
        <v>46</v>
      </c>
      <c r="F3065" s="30" t="s">
        <v>53</v>
      </c>
      <c r="G3065" s="30" t="s">
        <v>54</v>
      </c>
      <c r="H3065" s="75">
        <v>1</v>
      </c>
    </row>
    <row r="3066" spans="1:8">
      <c r="A3066" s="43">
        <v>930</v>
      </c>
      <c r="B3066" s="74">
        <v>46248</v>
      </c>
      <c r="C3066" s="30" t="s">
        <v>1662</v>
      </c>
      <c r="D3066" s="30" t="s">
        <v>1663</v>
      </c>
      <c r="E3066" s="75">
        <v>77</v>
      </c>
      <c r="F3066" s="30" t="s">
        <v>53</v>
      </c>
      <c r="G3066" s="30" t="s">
        <v>54</v>
      </c>
      <c r="H3066" s="75">
        <v>1</v>
      </c>
    </row>
    <row r="3067" spans="1:8">
      <c r="A3067" s="43">
        <v>930</v>
      </c>
      <c r="B3067" s="74">
        <v>46248</v>
      </c>
      <c r="C3067" s="30" t="s">
        <v>1664</v>
      </c>
      <c r="D3067" s="30" t="s">
        <v>1665</v>
      </c>
      <c r="E3067" s="75">
        <v>56</v>
      </c>
      <c r="F3067" s="30" t="s">
        <v>53</v>
      </c>
      <c r="G3067" s="30" t="s">
        <v>54</v>
      </c>
      <c r="H3067" s="75">
        <v>1</v>
      </c>
    </row>
    <row r="3068" spans="1:8">
      <c r="A3068" s="43">
        <v>930</v>
      </c>
      <c r="B3068" s="74">
        <v>46248</v>
      </c>
      <c r="C3068" s="30" t="s">
        <v>1670</v>
      </c>
      <c r="D3068" s="30" t="s">
        <v>1671</v>
      </c>
      <c r="E3068" s="75">
        <v>55</v>
      </c>
      <c r="F3068" s="30" t="s">
        <v>53</v>
      </c>
      <c r="G3068" s="30" t="s">
        <v>54</v>
      </c>
      <c r="H3068" s="75">
        <v>1</v>
      </c>
    </row>
    <row r="3069" spans="1:8">
      <c r="A3069" s="43">
        <v>930</v>
      </c>
      <c r="B3069" s="74">
        <v>46248</v>
      </c>
      <c r="C3069" s="30" t="s">
        <v>1672</v>
      </c>
      <c r="D3069" s="30" t="s">
        <v>1673</v>
      </c>
      <c r="E3069" s="75">
        <v>80</v>
      </c>
      <c r="F3069" s="30" t="s">
        <v>53</v>
      </c>
      <c r="G3069" s="30" t="s">
        <v>54</v>
      </c>
      <c r="H3069" s="75">
        <v>1</v>
      </c>
    </row>
    <row r="3070" spans="1:8">
      <c r="A3070" s="43">
        <v>930</v>
      </c>
      <c r="B3070" s="74">
        <v>46248</v>
      </c>
      <c r="C3070" s="30" t="s">
        <v>4988</v>
      </c>
      <c r="D3070" s="30" t="s">
        <v>4989</v>
      </c>
      <c r="E3070" s="75">
        <v>476</v>
      </c>
      <c r="F3070" s="30" t="s">
        <v>80</v>
      </c>
      <c r="G3070" s="30" t="s">
        <v>81</v>
      </c>
      <c r="H3070" s="75">
        <v>1</v>
      </c>
    </row>
    <row r="3071" spans="1:8">
      <c r="A3071" s="43">
        <v>930</v>
      </c>
      <c r="B3071" s="74">
        <v>46248</v>
      </c>
      <c r="C3071" s="30" t="s">
        <v>1674</v>
      </c>
      <c r="D3071" s="30" t="s">
        <v>1675</v>
      </c>
      <c r="E3071" s="75">
        <v>84</v>
      </c>
      <c r="F3071" s="30" t="s">
        <v>53</v>
      </c>
      <c r="G3071" s="30" t="s">
        <v>54</v>
      </c>
      <c r="H3071" s="75">
        <v>1</v>
      </c>
    </row>
    <row r="3072" spans="1:8">
      <c r="A3072" s="43">
        <v>930</v>
      </c>
      <c r="B3072" s="74">
        <v>46248</v>
      </c>
      <c r="C3072" s="30" t="s">
        <v>1676</v>
      </c>
      <c r="D3072" s="30" t="s">
        <v>1677</v>
      </c>
      <c r="E3072" s="75">
        <v>83</v>
      </c>
      <c r="F3072" s="30" t="s">
        <v>53</v>
      </c>
      <c r="G3072" s="30" t="s">
        <v>54</v>
      </c>
      <c r="H3072" s="75">
        <v>1</v>
      </c>
    </row>
    <row r="3073" spans="1:8">
      <c r="A3073" s="43">
        <v>930</v>
      </c>
      <c r="B3073" s="74">
        <v>46248</v>
      </c>
      <c r="C3073" s="30" t="s">
        <v>1678</v>
      </c>
      <c r="D3073" s="30" t="s">
        <v>1679</v>
      </c>
      <c r="E3073" s="75">
        <v>56</v>
      </c>
      <c r="F3073" s="30" t="s">
        <v>76</v>
      </c>
      <c r="G3073" s="30" t="s">
        <v>77</v>
      </c>
      <c r="H3073" s="75">
        <v>1</v>
      </c>
    </row>
    <row r="3074" spans="1:8">
      <c r="A3074" s="43">
        <v>930</v>
      </c>
      <c r="B3074" s="74">
        <v>46248</v>
      </c>
      <c r="C3074" s="30" t="s">
        <v>1686</v>
      </c>
      <c r="D3074" s="30" t="s">
        <v>1687</v>
      </c>
      <c r="E3074" s="75">
        <v>55</v>
      </c>
      <c r="F3074" s="30" t="s">
        <v>53</v>
      </c>
      <c r="G3074" s="30" t="s">
        <v>54</v>
      </c>
      <c r="H3074" s="75">
        <v>1</v>
      </c>
    </row>
    <row r="3075" spans="1:8">
      <c r="A3075" s="43">
        <v>930</v>
      </c>
      <c r="B3075" s="74">
        <v>46248</v>
      </c>
      <c r="C3075" s="30" t="s">
        <v>4986</v>
      </c>
      <c r="D3075" s="30" t="s">
        <v>4987</v>
      </c>
      <c r="E3075" s="75">
        <v>203</v>
      </c>
      <c r="F3075" s="30" t="s">
        <v>53</v>
      </c>
      <c r="G3075" s="30" t="s">
        <v>54</v>
      </c>
      <c r="H3075" s="75">
        <v>1</v>
      </c>
    </row>
    <row r="3076" spans="1:8">
      <c r="A3076" s="43">
        <v>930</v>
      </c>
      <c r="B3076" s="74">
        <v>46248</v>
      </c>
      <c r="C3076" s="30" t="s">
        <v>1688</v>
      </c>
      <c r="D3076" s="30" t="s">
        <v>1689</v>
      </c>
      <c r="E3076" s="75">
        <v>55</v>
      </c>
      <c r="F3076" s="30" t="s">
        <v>80</v>
      </c>
      <c r="G3076" s="30" t="s">
        <v>81</v>
      </c>
      <c r="H3076" s="75">
        <v>1</v>
      </c>
    </row>
    <row r="3077" spans="1:8">
      <c r="A3077" s="43">
        <v>930</v>
      </c>
      <c r="B3077" s="74">
        <v>46248</v>
      </c>
      <c r="C3077" s="30" t="s">
        <v>1690</v>
      </c>
      <c r="D3077" s="30" t="s">
        <v>1691</v>
      </c>
      <c r="E3077" s="75">
        <v>89</v>
      </c>
      <c r="F3077" s="30" t="s">
        <v>80</v>
      </c>
      <c r="G3077" s="30" t="s">
        <v>81</v>
      </c>
      <c r="H3077" s="75">
        <v>1</v>
      </c>
    </row>
    <row r="3078" spans="1:8">
      <c r="A3078" s="43">
        <v>930</v>
      </c>
      <c r="B3078" s="74">
        <v>46248</v>
      </c>
      <c r="C3078" s="30" t="s">
        <v>1694</v>
      </c>
      <c r="D3078" s="30" t="s">
        <v>1695</v>
      </c>
      <c r="E3078" s="75">
        <v>67</v>
      </c>
      <c r="F3078" s="30" t="s">
        <v>70</v>
      </c>
      <c r="G3078" s="30" t="s">
        <v>71</v>
      </c>
      <c r="H3078" s="75">
        <v>2</v>
      </c>
    </row>
    <row r="3079" spans="1:8">
      <c r="A3079" s="43">
        <v>930</v>
      </c>
      <c r="B3079" s="74">
        <v>46248</v>
      </c>
      <c r="C3079" s="30" t="s">
        <v>1696</v>
      </c>
      <c r="D3079" s="30" t="s">
        <v>1697</v>
      </c>
      <c r="E3079" s="75">
        <v>175</v>
      </c>
      <c r="F3079" s="30" t="s">
        <v>80</v>
      </c>
      <c r="G3079" s="30" t="s">
        <v>81</v>
      </c>
      <c r="H3079" s="75">
        <v>1</v>
      </c>
    </row>
    <row r="3080" spans="1:8">
      <c r="A3080" s="43">
        <v>930</v>
      </c>
      <c r="B3080" s="74">
        <v>46248</v>
      </c>
      <c r="C3080" s="30" t="s">
        <v>1702</v>
      </c>
      <c r="D3080" s="30" t="s">
        <v>1703</v>
      </c>
      <c r="E3080" s="75">
        <v>70</v>
      </c>
      <c r="F3080" s="30" t="s">
        <v>70</v>
      </c>
      <c r="G3080" s="30" t="s">
        <v>71</v>
      </c>
      <c r="H3080" s="75">
        <v>2</v>
      </c>
    </row>
    <row r="3081" spans="1:8">
      <c r="A3081" s="43">
        <v>930</v>
      </c>
      <c r="B3081" s="74">
        <v>46247</v>
      </c>
      <c r="C3081" s="30" t="s">
        <v>3919</v>
      </c>
      <c r="D3081" s="30" t="s">
        <v>3920</v>
      </c>
      <c r="E3081" s="75">
        <v>203</v>
      </c>
      <c r="F3081" s="30" t="s">
        <v>53</v>
      </c>
      <c r="G3081" s="30" t="s">
        <v>54</v>
      </c>
      <c r="H3081" s="75">
        <v>1</v>
      </c>
    </row>
    <row r="3082" spans="1:8">
      <c r="A3082" s="43">
        <v>930</v>
      </c>
      <c r="B3082" s="74">
        <v>46247</v>
      </c>
      <c r="C3082" s="30" t="s">
        <v>3923</v>
      </c>
      <c r="D3082" s="30" t="s">
        <v>3924</v>
      </c>
      <c r="E3082" s="75">
        <v>124</v>
      </c>
      <c r="F3082" s="30" t="s">
        <v>53</v>
      </c>
      <c r="G3082" s="30" t="s">
        <v>54</v>
      </c>
      <c r="H3082" s="75">
        <v>1</v>
      </c>
    </row>
    <row r="3083" spans="1:8">
      <c r="A3083" s="43">
        <v>930</v>
      </c>
      <c r="B3083" s="74">
        <v>46247</v>
      </c>
      <c r="C3083" s="30" t="s">
        <v>4137</v>
      </c>
      <c r="D3083" s="30" t="s">
        <v>4138</v>
      </c>
      <c r="E3083" s="75">
        <v>76</v>
      </c>
      <c r="F3083" s="30" t="s">
        <v>70</v>
      </c>
      <c r="G3083" s="30" t="s">
        <v>71</v>
      </c>
      <c r="H3083" s="75">
        <v>2</v>
      </c>
    </row>
    <row r="3084" spans="1:8">
      <c r="A3084" s="43">
        <v>930</v>
      </c>
      <c r="B3084" s="74">
        <v>46247</v>
      </c>
      <c r="C3084" s="30" t="s">
        <v>4147</v>
      </c>
      <c r="D3084" s="30" t="s">
        <v>4148</v>
      </c>
      <c r="E3084" s="75">
        <v>44</v>
      </c>
      <c r="F3084" s="30" t="s">
        <v>70</v>
      </c>
      <c r="G3084" s="30" t="s">
        <v>71</v>
      </c>
      <c r="H3084" s="75">
        <v>2</v>
      </c>
    </row>
    <row r="3085" spans="1:8">
      <c r="A3085" s="43">
        <v>930</v>
      </c>
      <c r="B3085" s="74">
        <v>46247</v>
      </c>
      <c r="C3085" s="30" t="s">
        <v>4153</v>
      </c>
      <c r="D3085" s="30" t="s">
        <v>4154</v>
      </c>
      <c r="E3085" s="75">
        <v>27</v>
      </c>
      <c r="F3085" s="30" t="s">
        <v>68</v>
      </c>
      <c r="G3085" s="30" t="s">
        <v>69</v>
      </c>
      <c r="H3085" s="75">
        <v>1</v>
      </c>
    </row>
    <row r="3086" spans="1:8">
      <c r="A3086" s="43">
        <v>930</v>
      </c>
      <c r="B3086" s="74">
        <v>46247</v>
      </c>
      <c r="C3086" s="30" t="s">
        <v>4185</v>
      </c>
      <c r="D3086" s="30" t="s">
        <v>4186</v>
      </c>
      <c r="E3086" s="75">
        <v>97</v>
      </c>
      <c r="F3086" s="30" t="s">
        <v>53</v>
      </c>
      <c r="G3086" s="30" t="s">
        <v>54</v>
      </c>
      <c r="H3086" s="75">
        <v>1</v>
      </c>
    </row>
    <row r="3087" spans="1:8">
      <c r="A3087" s="43">
        <v>930</v>
      </c>
      <c r="B3087" s="74">
        <v>46247</v>
      </c>
      <c r="C3087" s="30" t="s">
        <v>1350</v>
      </c>
      <c r="D3087" s="30" t="s">
        <v>1351</v>
      </c>
      <c r="E3087" s="75">
        <v>137</v>
      </c>
      <c r="F3087" s="30" t="s">
        <v>80</v>
      </c>
      <c r="G3087" s="30" t="s">
        <v>81</v>
      </c>
      <c r="H3087" s="75">
        <v>1</v>
      </c>
    </row>
    <row r="3088" spans="1:8">
      <c r="A3088" s="43">
        <v>930</v>
      </c>
      <c r="B3088" s="74">
        <v>46247</v>
      </c>
      <c r="C3088" s="30" t="s">
        <v>1352</v>
      </c>
      <c r="D3088" s="30" t="s">
        <v>1353</v>
      </c>
      <c r="E3088" s="75">
        <v>20</v>
      </c>
      <c r="F3088" s="30" t="s">
        <v>70</v>
      </c>
      <c r="G3088" s="30" t="s">
        <v>71</v>
      </c>
      <c r="H3088" s="75">
        <v>2</v>
      </c>
    </row>
    <row r="3089" spans="1:8">
      <c r="A3089" s="43">
        <v>930</v>
      </c>
      <c r="B3089" s="74">
        <v>46247</v>
      </c>
      <c r="C3089" s="30" t="s">
        <v>1354</v>
      </c>
      <c r="D3089" s="30" t="s">
        <v>1355</v>
      </c>
      <c r="E3089" s="75">
        <v>21</v>
      </c>
      <c r="F3089" s="30" t="s">
        <v>70</v>
      </c>
      <c r="G3089" s="30" t="s">
        <v>71</v>
      </c>
      <c r="H3089" s="75">
        <v>2</v>
      </c>
    </row>
    <row r="3090" spans="1:8">
      <c r="A3090" s="43">
        <v>930</v>
      </c>
      <c r="B3090" s="74">
        <v>46247</v>
      </c>
      <c r="C3090" s="30" t="s">
        <v>1356</v>
      </c>
      <c r="D3090" s="30" t="s">
        <v>1357</v>
      </c>
      <c r="E3090" s="75">
        <v>106</v>
      </c>
      <c r="F3090" s="30" t="s">
        <v>80</v>
      </c>
      <c r="G3090" s="30" t="s">
        <v>81</v>
      </c>
      <c r="H3090" s="75">
        <v>1</v>
      </c>
    </row>
    <row r="3091" spans="1:8">
      <c r="A3091" s="43">
        <v>930</v>
      </c>
      <c r="B3091" s="74">
        <v>46247</v>
      </c>
      <c r="C3091" s="30" t="s">
        <v>1360</v>
      </c>
      <c r="D3091" s="30" t="s">
        <v>1361</v>
      </c>
      <c r="E3091" s="75">
        <v>6</v>
      </c>
      <c r="F3091" s="30" t="s">
        <v>68</v>
      </c>
      <c r="G3091" s="30" t="s">
        <v>69</v>
      </c>
      <c r="H3091" s="75">
        <v>1</v>
      </c>
    </row>
    <row r="3092" spans="1:8">
      <c r="A3092" s="43">
        <v>930</v>
      </c>
      <c r="B3092" s="74">
        <v>46247</v>
      </c>
      <c r="C3092" s="30" t="s">
        <v>1362</v>
      </c>
      <c r="D3092" s="30" t="s">
        <v>1363</v>
      </c>
      <c r="E3092" s="75">
        <v>92</v>
      </c>
      <c r="F3092" s="30" t="s">
        <v>53</v>
      </c>
      <c r="G3092" s="30" t="s">
        <v>54</v>
      </c>
      <c r="H3092" s="75">
        <v>1</v>
      </c>
    </row>
    <row r="3093" spans="1:8">
      <c r="A3093" s="43">
        <v>930</v>
      </c>
      <c r="B3093" s="74">
        <v>46247</v>
      </c>
      <c r="C3093" s="30" t="s">
        <v>1364</v>
      </c>
      <c r="D3093" s="30" t="s">
        <v>1365</v>
      </c>
      <c r="E3093" s="75">
        <v>287</v>
      </c>
      <c r="F3093" s="30" t="s">
        <v>80</v>
      </c>
      <c r="G3093" s="30" t="s">
        <v>81</v>
      </c>
      <c r="H3093" s="75">
        <v>1</v>
      </c>
    </row>
    <row r="3094" spans="1:8">
      <c r="A3094" s="43">
        <v>930</v>
      </c>
      <c r="B3094" s="74">
        <v>46247</v>
      </c>
      <c r="C3094" s="30" t="s">
        <v>1366</v>
      </c>
      <c r="D3094" s="30" t="s">
        <v>1367</v>
      </c>
      <c r="E3094" s="75">
        <v>170</v>
      </c>
      <c r="F3094" s="30" t="s">
        <v>68</v>
      </c>
      <c r="G3094" s="30" t="s">
        <v>69</v>
      </c>
      <c r="H3094" s="75">
        <v>1</v>
      </c>
    </row>
    <row r="3095" spans="1:8">
      <c r="A3095" s="43">
        <v>930</v>
      </c>
      <c r="B3095" s="74">
        <v>46247</v>
      </c>
      <c r="C3095" s="30" t="s">
        <v>1384</v>
      </c>
      <c r="D3095" s="30" t="s">
        <v>1385</v>
      </c>
      <c r="E3095" s="75">
        <v>32</v>
      </c>
      <c r="F3095" s="30" t="s">
        <v>70</v>
      </c>
      <c r="G3095" s="30" t="s">
        <v>71</v>
      </c>
      <c r="H3095" s="75">
        <v>2</v>
      </c>
    </row>
    <row r="3096" spans="1:8">
      <c r="A3096" s="43">
        <v>930</v>
      </c>
      <c r="B3096" s="74">
        <v>46247</v>
      </c>
      <c r="C3096" s="30" t="s">
        <v>1388</v>
      </c>
      <c r="D3096" s="30" t="s">
        <v>1389</v>
      </c>
      <c r="E3096" s="75">
        <v>85</v>
      </c>
      <c r="F3096" s="30" t="s">
        <v>68</v>
      </c>
      <c r="G3096" s="30" t="s">
        <v>69</v>
      </c>
      <c r="H3096" s="75">
        <v>1</v>
      </c>
    </row>
    <row r="3097" spans="1:8">
      <c r="A3097" s="43">
        <v>930</v>
      </c>
      <c r="B3097" s="74">
        <v>46247</v>
      </c>
      <c r="C3097" s="30" t="s">
        <v>1390</v>
      </c>
      <c r="D3097" s="30" t="s">
        <v>1391</v>
      </c>
      <c r="E3097" s="75">
        <v>73</v>
      </c>
      <c r="F3097" s="30" t="s">
        <v>68</v>
      </c>
      <c r="G3097" s="30" t="s">
        <v>69</v>
      </c>
      <c r="H3097" s="75">
        <v>1</v>
      </c>
    </row>
    <row r="3098" spans="1:8">
      <c r="A3098" s="43">
        <v>930</v>
      </c>
      <c r="B3098" s="74">
        <v>46247</v>
      </c>
      <c r="C3098" s="30" t="s">
        <v>1392</v>
      </c>
      <c r="D3098" s="30" t="s">
        <v>1393</v>
      </c>
      <c r="E3098" s="75">
        <v>179</v>
      </c>
      <c r="F3098" s="30" t="s">
        <v>80</v>
      </c>
      <c r="G3098" s="30" t="s">
        <v>81</v>
      </c>
      <c r="H3098" s="75">
        <v>1</v>
      </c>
    </row>
    <row r="3099" spans="1:8">
      <c r="A3099" s="43">
        <v>930</v>
      </c>
      <c r="B3099" s="74">
        <v>46247</v>
      </c>
      <c r="C3099" s="30" t="s">
        <v>1394</v>
      </c>
      <c r="D3099" s="30" t="s">
        <v>1395</v>
      </c>
      <c r="E3099" s="75">
        <v>39</v>
      </c>
      <c r="F3099" s="30" t="s">
        <v>68</v>
      </c>
      <c r="G3099" s="30" t="s">
        <v>69</v>
      </c>
      <c r="H3099" s="75">
        <v>1</v>
      </c>
    </row>
    <row r="3100" spans="1:8">
      <c r="A3100" s="43">
        <v>930</v>
      </c>
      <c r="B3100" s="74">
        <v>46247</v>
      </c>
      <c r="C3100" s="30" t="s">
        <v>1396</v>
      </c>
      <c r="D3100" s="30" t="s">
        <v>1397</v>
      </c>
      <c r="E3100" s="75">
        <v>105</v>
      </c>
      <c r="F3100" s="30" t="s">
        <v>76</v>
      </c>
      <c r="G3100" s="30" t="s">
        <v>77</v>
      </c>
      <c r="H3100" s="75">
        <v>1</v>
      </c>
    </row>
    <row r="3101" spans="1:8">
      <c r="A3101" s="43">
        <v>930</v>
      </c>
      <c r="B3101" s="74">
        <v>46247</v>
      </c>
      <c r="C3101" s="30" t="s">
        <v>1400</v>
      </c>
      <c r="D3101" s="30" t="s">
        <v>1401</v>
      </c>
      <c r="E3101" s="75">
        <v>48</v>
      </c>
      <c r="F3101" s="30" t="s">
        <v>70</v>
      </c>
      <c r="G3101" s="30" t="s">
        <v>71</v>
      </c>
      <c r="H3101" s="75">
        <v>2</v>
      </c>
    </row>
    <row r="3102" spans="1:8">
      <c r="A3102" s="43">
        <v>930</v>
      </c>
      <c r="B3102" s="74">
        <v>46247</v>
      </c>
      <c r="C3102" s="30" t="s">
        <v>1402</v>
      </c>
      <c r="D3102" s="30" t="s">
        <v>1403</v>
      </c>
      <c r="E3102" s="75">
        <v>72</v>
      </c>
      <c r="F3102" s="30" t="s">
        <v>70</v>
      </c>
      <c r="G3102" s="30" t="s">
        <v>71</v>
      </c>
      <c r="H3102" s="75">
        <v>2</v>
      </c>
    </row>
    <row r="3103" spans="1:8">
      <c r="A3103" s="43">
        <v>930</v>
      </c>
      <c r="B3103" s="74">
        <v>46247</v>
      </c>
      <c r="C3103" s="30" t="s">
        <v>1406</v>
      </c>
      <c r="D3103" s="30" t="s">
        <v>1407</v>
      </c>
      <c r="E3103" s="75">
        <v>159</v>
      </c>
      <c r="F3103" s="30" t="s">
        <v>80</v>
      </c>
      <c r="G3103" s="30" t="s">
        <v>81</v>
      </c>
      <c r="H3103" s="75">
        <v>1</v>
      </c>
    </row>
    <row r="3104" spans="1:8">
      <c r="A3104" s="43">
        <v>930</v>
      </c>
      <c r="B3104" s="74">
        <v>46247</v>
      </c>
      <c r="C3104" s="30" t="s">
        <v>1408</v>
      </c>
      <c r="D3104" s="30" t="s">
        <v>1409</v>
      </c>
      <c r="E3104" s="75">
        <v>18</v>
      </c>
      <c r="F3104" s="30" t="s">
        <v>68</v>
      </c>
      <c r="G3104" s="30" t="s">
        <v>69</v>
      </c>
      <c r="H3104" s="75">
        <v>1</v>
      </c>
    </row>
    <row r="3105" spans="1:8">
      <c r="A3105" s="43">
        <v>930</v>
      </c>
      <c r="B3105" s="74">
        <v>46247</v>
      </c>
      <c r="C3105" s="30" t="s">
        <v>1412</v>
      </c>
      <c r="D3105" s="30" t="s">
        <v>1413</v>
      </c>
      <c r="E3105" s="75">
        <v>6</v>
      </c>
      <c r="F3105" s="30" t="s">
        <v>70</v>
      </c>
      <c r="G3105" s="30" t="s">
        <v>71</v>
      </c>
      <c r="H3105" s="75">
        <v>2</v>
      </c>
    </row>
    <row r="3106" spans="1:8">
      <c r="A3106" s="43">
        <v>930</v>
      </c>
      <c r="B3106" s="74">
        <v>46247</v>
      </c>
      <c r="C3106" s="30" t="s">
        <v>1416</v>
      </c>
      <c r="D3106" s="30" t="s">
        <v>1417</v>
      </c>
      <c r="E3106" s="75">
        <v>53</v>
      </c>
      <c r="F3106" s="30" t="s">
        <v>70</v>
      </c>
      <c r="G3106" s="30" t="s">
        <v>71</v>
      </c>
      <c r="H3106" s="75">
        <v>2</v>
      </c>
    </row>
    <row r="3107" spans="1:8">
      <c r="A3107" s="43">
        <v>930</v>
      </c>
      <c r="B3107" s="74">
        <v>46247</v>
      </c>
      <c r="C3107" s="30" t="s">
        <v>1418</v>
      </c>
      <c r="D3107" s="30" t="s">
        <v>1419</v>
      </c>
      <c r="E3107" s="75">
        <v>26</v>
      </c>
      <c r="F3107" s="30" t="s">
        <v>53</v>
      </c>
      <c r="G3107" s="30" t="s">
        <v>54</v>
      </c>
      <c r="H3107" s="75">
        <v>1</v>
      </c>
    </row>
    <row r="3108" spans="1:8">
      <c r="A3108" s="43">
        <v>930</v>
      </c>
      <c r="B3108" s="74">
        <v>46247</v>
      </c>
      <c r="C3108" s="30" t="s">
        <v>1422</v>
      </c>
      <c r="D3108" s="30" t="s">
        <v>1423</v>
      </c>
      <c r="E3108" s="75">
        <v>110</v>
      </c>
      <c r="F3108" s="30" t="s">
        <v>70</v>
      </c>
      <c r="G3108" s="30" t="s">
        <v>71</v>
      </c>
      <c r="H3108" s="75">
        <v>2</v>
      </c>
    </row>
    <row r="3109" spans="1:8">
      <c r="A3109" s="43">
        <v>930</v>
      </c>
      <c r="B3109" s="74">
        <v>46247</v>
      </c>
      <c r="C3109" s="30" t="s">
        <v>1428</v>
      </c>
      <c r="D3109" s="30" t="s">
        <v>1429</v>
      </c>
      <c r="E3109" s="75">
        <v>93</v>
      </c>
      <c r="F3109" s="30" t="s">
        <v>80</v>
      </c>
      <c r="G3109" s="30" t="s">
        <v>81</v>
      </c>
      <c r="H3109" s="75">
        <v>1</v>
      </c>
    </row>
    <row r="3110" spans="1:8">
      <c r="A3110" s="43">
        <v>930</v>
      </c>
      <c r="B3110" s="74">
        <v>46247</v>
      </c>
      <c r="C3110" s="30" t="s">
        <v>1432</v>
      </c>
      <c r="D3110" s="30" t="s">
        <v>1433</v>
      </c>
      <c r="E3110" s="75">
        <v>14</v>
      </c>
      <c r="F3110" s="30" t="s">
        <v>53</v>
      </c>
      <c r="G3110" s="30" t="s">
        <v>54</v>
      </c>
      <c r="H3110" s="75">
        <v>1</v>
      </c>
    </row>
    <row r="3111" spans="1:8">
      <c r="A3111" s="43">
        <v>930</v>
      </c>
      <c r="B3111" s="74">
        <v>46247</v>
      </c>
      <c r="C3111" s="30" t="s">
        <v>1434</v>
      </c>
      <c r="D3111" s="30" t="s">
        <v>1435</v>
      </c>
      <c r="E3111" s="75">
        <v>32</v>
      </c>
      <c r="F3111" s="30" t="s">
        <v>53</v>
      </c>
      <c r="G3111" s="30" t="s">
        <v>54</v>
      </c>
      <c r="H3111" s="75">
        <v>1</v>
      </c>
    </row>
    <row r="3112" spans="1:8">
      <c r="A3112" s="43">
        <v>930</v>
      </c>
      <c r="B3112" s="74">
        <v>46247</v>
      </c>
      <c r="C3112" s="30" t="s">
        <v>1440</v>
      </c>
      <c r="D3112" s="30" t="s">
        <v>1441</v>
      </c>
      <c r="E3112" s="75">
        <v>102</v>
      </c>
      <c r="F3112" s="30" t="s">
        <v>70</v>
      </c>
      <c r="G3112" s="30" t="s">
        <v>71</v>
      </c>
      <c r="H3112" s="75">
        <v>2</v>
      </c>
    </row>
    <row r="3113" spans="1:8">
      <c r="A3113" s="43">
        <v>930</v>
      </c>
      <c r="B3113" s="74">
        <v>46247</v>
      </c>
      <c r="C3113" s="30" t="s">
        <v>1444</v>
      </c>
      <c r="D3113" s="30" t="s">
        <v>1445</v>
      </c>
      <c r="E3113" s="75">
        <v>55</v>
      </c>
      <c r="F3113" s="30" t="s">
        <v>68</v>
      </c>
      <c r="G3113" s="30" t="s">
        <v>69</v>
      </c>
      <c r="H3113" s="75">
        <v>1</v>
      </c>
    </row>
    <row r="3114" spans="1:8">
      <c r="A3114" s="43">
        <v>930</v>
      </c>
      <c r="B3114" s="74">
        <v>46247</v>
      </c>
      <c r="C3114" s="30" t="s">
        <v>1448</v>
      </c>
      <c r="D3114" s="30" t="s">
        <v>1449</v>
      </c>
      <c r="E3114" s="75">
        <v>23</v>
      </c>
      <c r="F3114" s="30" t="s">
        <v>68</v>
      </c>
      <c r="G3114" s="30" t="s">
        <v>69</v>
      </c>
      <c r="H3114" s="75">
        <v>1</v>
      </c>
    </row>
    <row r="3115" spans="1:8">
      <c r="A3115" s="43">
        <v>930</v>
      </c>
      <c r="B3115" s="74">
        <v>46247</v>
      </c>
      <c r="C3115" s="30" t="s">
        <v>1450</v>
      </c>
      <c r="D3115" s="30" t="s">
        <v>1451</v>
      </c>
      <c r="E3115" s="75">
        <v>75</v>
      </c>
      <c r="F3115" s="30" t="s">
        <v>53</v>
      </c>
      <c r="G3115" s="30" t="s">
        <v>54</v>
      </c>
      <c r="H3115" s="75">
        <v>1</v>
      </c>
    </row>
    <row r="3116" spans="1:8">
      <c r="A3116" s="43">
        <v>930</v>
      </c>
      <c r="B3116" s="74">
        <v>46247</v>
      </c>
      <c r="C3116" s="30" t="s">
        <v>5000</v>
      </c>
      <c r="D3116" s="30" t="s">
        <v>5001</v>
      </c>
      <c r="E3116" s="75">
        <v>16</v>
      </c>
      <c r="F3116" s="30" t="s">
        <v>53</v>
      </c>
      <c r="G3116" s="30" t="s">
        <v>54</v>
      </c>
      <c r="H3116" s="75">
        <v>1</v>
      </c>
    </row>
    <row r="3117" spans="1:8">
      <c r="A3117" s="43">
        <v>930</v>
      </c>
      <c r="B3117" s="74">
        <v>46247</v>
      </c>
      <c r="C3117" s="30" t="s">
        <v>1454</v>
      </c>
      <c r="D3117" s="30" t="s">
        <v>1455</v>
      </c>
      <c r="E3117" s="75">
        <v>84</v>
      </c>
      <c r="F3117" s="30" t="s">
        <v>70</v>
      </c>
      <c r="G3117" s="30" t="s">
        <v>71</v>
      </c>
      <c r="H3117" s="75">
        <v>2</v>
      </c>
    </row>
    <row r="3118" spans="1:8">
      <c r="A3118" s="43">
        <v>930</v>
      </c>
      <c r="B3118" s="74">
        <v>46247</v>
      </c>
      <c r="C3118" s="30" t="s">
        <v>1456</v>
      </c>
      <c r="D3118" s="30" t="s">
        <v>1457</v>
      </c>
      <c r="E3118" s="75">
        <v>3</v>
      </c>
      <c r="F3118" s="30" t="s">
        <v>68</v>
      </c>
      <c r="G3118" s="30" t="s">
        <v>69</v>
      </c>
      <c r="H3118" s="75">
        <v>1</v>
      </c>
    </row>
    <row r="3119" spans="1:8">
      <c r="A3119" s="43">
        <v>930</v>
      </c>
      <c r="B3119" s="74">
        <v>46247</v>
      </c>
      <c r="C3119" s="30" t="s">
        <v>1458</v>
      </c>
      <c r="D3119" s="30" t="s">
        <v>1459</v>
      </c>
      <c r="E3119" s="75">
        <v>77</v>
      </c>
      <c r="F3119" s="30" t="s">
        <v>80</v>
      </c>
      <c r="G3119" s="30" t="s">
        <v>81</v>
      </c>
      <c r="H3119" s="75">
        <v>1</v>
      </c>
    </row>
    <row r="3120" spans="1:8">
      <c r="A3120" s="43">
        <v>930</v>
      </c>
      <c r="B3120" s="74">
        <v>46247</v>
      </c>
      <c r="C3120" s="30" t="s">
        <v>4992</v>
      </c>
      <c r="D3120" s="30" t="s">
        <v>4993</v>
      </c>
      <c r="E3120" s="75">
        <v>23</v>
      </c>
      <c r="F3120" s="30" t="s">
        <v>80</v>
      </c>
      <c r="G3120" s="30" t="s">
        <v>81</v>
      </c>
      <c r="H3120" s="75">
        <v>1</v>
      </c>
    </row>
    <row r="3121" spans="1:8">
      <c r="A3121" s="43">
        <v>930</v>
      </c>
      <c r="B3121" s="74">
        <v>46247</v>
      </c>
      <c r="C3121" s="30" t="s">
        <v>1464</v>
      </c>
      <c r="D3121" s="30" t="s">
        <v>1465</v>
      </c>
      <c r="E3121" s="75">
        <v>55</v>
      </c>
      <c r="F3121" s="30" t="s">
        <v>70</v>
      </c>
      <c r="G3121" s="30" t="s">
        <v>71</v>
      </c>
      <c r="H3121" s="75">
        <v>2</v>
      </c>
    </row>
    <row r="3122" spans="1:8">
      <c r="A3122" s="43">
        <v>930</v>
      </c>
      <c r="B3122" s="74">
        <v>46247</v>
      </c>
      <c r="C3122" s="30" t="s">
        <v>1466</v>
      </c>
      <c r="D3122" s="30" t="s">
        <v>1467</v>
      </c>
      <c r="E3122" s="75">
        <v>42</v>
      </c>
      <c r="F3122" s="30" t="s">
        <v>53</v>
      </c>
      <c r="G3122" s="30" t="s">
        <v>54</v>
      </c>
      <c r="H3122" s="75">
        <v>1</v>
      </c>
    </row>
    <row r="3123" spans="1:8">
      <c r="A3123" s="43">
        <v>930</v>
      </c>
      <c r="B3123" s="74">
        <v>46247</v>
      </c>
      <c r="C3123" s="30" t="s">
        <v>1470</v>
      </c>
      <c r="D3123" s="30" t="s">
        <v>1471</v>
      </c>
      <c r="E3123" s="75">
        <v>56</v>
      </c>
      <c r="F3123" s="30" t="s">
        <v>70</v>
      </c>
      <c r="G3123" s="30" t="s">
        <v>71</v>
      </c>
      <c r="H3123" s="75">
        <v>2</v>
      </c>
    </row>
    <row r="3124" spans="1:8">
      <c r="A3124" s="43">
        <v>930</v>
      </c>
      <c r="B3124" s="74">
        <v>46247</v>
      </c>
      <c r="C3124" s="30" t="s">
        <v>1472</v>
      </c>
      <c r="D3124" s="30" t="s">
        <v>1473</v>
      </c>
      <c r="E3124" s="75">
        <v>61</v>
      </c>
      <c r="F3124" s="30" t="s">
        <v>53</v>
      </c>
      <c r="G3124" s="30" t="s">
        <v>54</v>
      </c>
      <c r="H3124" s="75">
        <v>1</v>
      </c>
    </row>
    <row r="3125" spans="1:8">
      <c r="A3125" s="43">
        <v>930</v>
      </c>
      <c r="B3125" s="74">
        <v>46247</v>
      </c>
      <c r="C3125" s="30" t="s">
        <v>1474</v>
      </c>
      <c r="D3125" s="30" t="s">
        <v>1475</v>
      </c>
      <c r="E3125" s="75">
        <v>64</v>
      </c>
      <c r="F3125" s="30" t="s">
        <v>53</v>
      </c>
      <c r="G3125" s="30" t="s">
        <v>54</v>
      </c>
      <c r="H3125" s="75">
        <v>1</v>
      </c>
    </row>
    <row r="3126" spans="1:8">
      <c r="A3126" s="43">
        <v>930</v>
      </c>
      <c r="B3126" s="74">
        <v>46247</v>
      </c>
      <c r="C3126" s="30" t="s">
        <v>1476</v>
      </c>
      <c r="D3126" s="30" t="s">
        <v>1477</v>
      </c>
      <c r="E3126" s="75">
        <v>426</v>
      </c>
      <c r="F3126" s="30" t="s">
        <v>80</v>
      </c>
      <c r="G3126" s="30" t="s">
        <v>81</v>
      </c>
      <c r="H3126" s="75">
        <v>1</v>
      </c>
    </row>
    <row r="3127" spans="1:8">
      <c r="A3127" s="43">
        <v>930</v>
      </c>
      <c r="B3127" s="74">
        <v>46247</v>
      </c>
      <c r="C3127" s="30" t="s">
        <v>1478</v>
      </c>
      <c r="D3127" s="30" t="s">
        <v>1479</v>
      </c>
      <c r="E3127" s="75">
        <v>81</v>
      </c>
      <c r="F3127" s="30" t="s">
        <v>53</v>
      </c>
      <c r="G3127" s="30" t="s">
        <v>54</v>
      </c>
      <c r="H3127" s="75">
        <v>1</v>
      </c>
    </row>
    <row r="3128" spans="1:8">
      <c r="A3128" s="43">
        <v>930</v>
      </c>
      <c r="B3128" s="74">
        <v>46247</v>
      </c>
      <c r="C3128" s="30" t="s">
        <v>1480</v>
      </c>
      <c r="D3128" s="30" t="s">
        <v>1481</v>
      </c>
      <c r="E3128" s="75">
        <v>112</v>
      </c>
      <c r="F3128" s="30" t="s">
        <v>76</v>
      </c>
      <c r="G3128" s="30" t="s">
        <v>77</v>
      </c>
      <c r="H3128" s="75">
        <v>1</v>
      </c>
    </row>
    <row r="3129" spans="1:8">
      <c r="A3129" s="43">
        <v>930</v>
      </c>
      <c r="B3129" s="74">
        <v>46247</v>
      </c>
      <c r="C3129" s="30" t="s">
        <v>1482</v>
      </c>
      <c r="D3129" s="30" t="s">
        <v>1483</v>
      </c>
      <c r="E3129" s="75">
        <v>27</v>
      </c>
      <c r="F3129" s="30" t="s">
        <v>70</v>
      </c>
      <c r="G3129" s="30" t="s">
        <v>71</v>
      </c>
      <c r="H3129" s="75">
        <v>2</v>
      </c>
    </row>
    <row r="3130" spans="1:8">
      <c r="A3130" s="43">
        <v>930</v>
      </c>
      <c r="B3130" s="74">
        <v>46247</v>
      </c>
      <c r="C3130" s="30" t="s">
        <v>1486</v>
      </c>
      <c r="D3130" s="30" t="s">
        <v>1487</v>
      </c>
      <c r="E3130" s="75">
        <v>15</v>
      </c>
      <c r="F3130" s="30" t="s">
        <v>53</v>
      </c>
      <c r="G3130" s="30" t="s">
        <v>54</v>
      </c>
      <c r="H3130" s="75">
        <v>1</v>
      </c>
    </row>
    <row r="3131" spans="1:8">
      <c r="A3131" s="43">
        <v>930</v>
      </c>
      <c r="B3131" s="74">
        <v>46247</v>
      </c>
      <c r="C3131" s="30" t="s">
        <v>1766</v>
      </c>
      <c r="D3131" s="30" t="s">
        <v>1767</v>
      </c>
      <c r="E3131" s="75">
        <v>47</v>
      </c>
      <c r="F3131" s="30" t="s">
        <v>53</v>
      </c>
      <c r="G3131" s="30" t="s">
        <v>54</v>
      </c>
      <c r="H3131" s="75">
        <v>1</v>
      </c>
    </row>
    <row r="3132" spans="1:8">
      <c r="A3132" s="43">
        <v>930</v>
      </c>
      <c r="B3132" s="74">
        <v>46247</v>
      </c>
      <c r="C3132" s="30" t="s">
        <v>1768</v>
      </c>
      <c r="D3132" s="30" t="s">
        <v>1769</v>
      </c>
      <c r="E3132" s="75">
        <v>24</v>
      </c>
      <c r="F3132" s="30" t="s">
        <v>53</v>
      </c>
      <c r="G3132" s="30" t="s">
        <v>54</v>
      </c>
      <c r="H3132" s="75">
        <v>1</v>
      </c>
    </row>
    <row r="3133" spans="1:8">
      <c r="A3133" s="43">
        <v>930</v>
      </c>
      <c r="B3133" s="74">
        <v>46247</v>
      </c>
      <c r="C3133" s="30" t="s">
        <v>1490</v>
      </c>
      <c r="D3133" s="30" t="s">
        <v>1491</v>
      </c>
      <c r="E3133" s="75">
        <v>118</v>
      </c>
      <c r="F3133" s="30" t="s">
        <v>78</v>
      </c>
      <c r="G3133" s="30" t="s">
        <v>79</v>
      </c>
      <c r="H3133" s="75">
        <v>2</v>
      </c>
    </row>
    <row r="3134" spans="1:8">
      <c r="A3134" s="43">
        <v>930</v>
      </c>
      <c r="B3134" s="74">
        <v>46247</v>
      </c>
      <c r="C3134" s="30" t="s">
        <v>1496</v>
      </c>
      <c r="D3134" s="30" t="s">
        <v>1497</v>
      </c>
      <c r="E3134" s="75">
        <v>95</v>
      </c>
      <c r="F3134" s="30" t="s">
        <v>53</v>
      </c>
      <c r="G3134" s="30" t="s">
        <v>54</v>
      </c>
      <c r="H3134" s="75">
        <v>1</v>
      </c>
    </row>
    <row r="3135" spans="1:8">
      <c r="A3135" s="43">
        <v>930</v>
      </c>
      <c r="B3135" s="74">
        <v>46247</v>
      </c>
      <c r="C3135" s="30" t="s">
        <v>1498</v>
      </c>
      <c r="D3135" s="30" t="s">
        <v>1499</v>
      </c>
      <c r="E3135" s="75">
        <v>83</v>
      </c>
      <c r="F3135" s="30" t="s">
        <v>80</v>
      </c>
      <c r="G3135" s="30" t="s">
        <v>81</v>
      </c>
      <c r="H3135" s="75">
        <v>1</v>
      </c>
    </row>
    <row r="3136" spans="1:8">
      <c r="A3136" s="43">
        <v>930</v>
      </c>
      <c r="B3136" s="74">
        <v>46247</v>
      </c>
      <c r="C3136" s="30" t="s">
        <v>1504</v>
      </c>
      <c r="D3136" s="30" t="s">
        <v>1505</v>
      </c>
      <c r="E3136" s="75">
        <v>30</v>
      </c>
      <c r="F3136" s="30" t="s">
        <v>53</v>
      </c>
      <c r="G3136" s="30" t="s">
        <v>54</v>
      </c>
      <c r="H3136" s="75">
        <v>1</v>
      </c>
    </row>
    <row r="3137" spans="1:8">
      <c r="A3137" s="43">
        <v>930</v>
      </c>
      <c r="B3137" s="74">
        <v>46247</v>
      </c>
      <c r="C3137" s="30" t="s">
        <v>1508</v>
      </c>
      <c r="D3137" s="30" t="s">
        <v>1509</v>
      </c>
      <c r="E3137" s="75">
        <v>16</v>
      </c>
      <c r="F3137" s="30" t="s">
        <v>68</v>
      </c>
      <c r="G3137" s="30" t="s">
        <v>69</v>
      </c>
      <c r="H3137" s="75">
        <v>1</v>
      </c>
    </row>
    <row r="3138" spans="1:8">
      <c r="A3138" s="43">
        <v>930</v>
      </c>
      <c r="B3138" s="74">
        <v>46247</v>
      </c>
      <c r="C3138" s="30" t="s">
        <v>1510</v>
      </c>
      <c r="D3138" s="30" t="s">
        <v>1511</v>
      </c>
      <c r="E3138" s="75">
        <v>46</v>
      </c>
      <c r="F3138" s="30" t="s">
        <v>70</v>
      </c>
      <c r="G3138" s="30" t="s">
        <v>71</v>
      </c>
      <c r="H3138" s="75">
        <v>2</v>
      </c>
    </row>
    <row r="3139" spans="1:8">
      <c r="A3139" s="43">
        <v>930</v>
      </c>
      <c r="B3139" s="74">
        <v>46247</v>
      </c>
      <c r="C3139" s="30" t="s">
        <v>1520</v>
      </c>
      <c r="D3139" s="30" t="s">
        <v>1521</v>
      </c>
      <c r="E3139" s="75">
        <v>15</v>
      </c>
      <c r="F3139" s="30" t="s">
        <v>76</v>
      </c>
      <c r="G3139" s="30" t="s">
        <v>77</v>
      </c>
      <c r="H3139" s="75">
        <v>1</v>
      </c>
    </row>
    <row r="3140" spans="1:8">
      <c r="A3140" s="43">
        <v>930</v>
      </c>
      <c r="B3140" s="74">
        <v>46247</v>
      </c>
      <c r="C3140" s="30" t="s">
        <v>1522</v>
      </c>
      <c r="D3140" s="30" t="s">
        <v>1523</v>
      </c>
      <c r="E3140" s="75">
        <v>69</v>
      </c>
      <c r="F3140" s="30" t="s">
        <v>53</v>
      </c>
      <c r="G3140" s="30" t="s">
        <v>54</v>
      </c>
      <c r="H3140" s="75">
        <v>1</v>
      </c>
    </row>
    <row r="3141" spans="1:8">
      <c r="A3141" s="43">
        <v>930</v>
      </c>
      <c r="B3141" s="74">
        <v>46247</v>
      </c>
      <c r="C3141" s="30" t="s">
        <v>1524</v>
      </c>
      <c r="D3141" s="30" t="s">
        <v>1525</v>
      </c>
      <c r="E3141" s="75">
        <v>44</v>
      </c>
      <c r="F3141" s="30" t="s">
        <v>68</v>
      </c>
      <c r="G3141" s="30" t="s">
        <v>69</v>
      </c>
      <c r="H3141" s="75">
        <v>1</v>
      </c>
    </row>
    <row r="3142" spans="1:8">
      <c r="A3142" s="43">
        <v>930</v>
      </c>
      <c r="B3142" s="74">
        <v>46247</v>
      </c>
      <c r="C3142" s="30" t="s">
        <v>1526</v>
      </c>
      <c r="D3142" s="30" t="s">
        <v>1527</v>
      </c>
      <c r="E3142" s="75">
        <v>117</v>
      </c>
      <c r="F3142" s="30" t="s">
        <v>53</v>
      </c>
      <c r="G3142" s="30" t="s">
        <v>54</v>
      </c>
      <c r="H3142" s="75">
        <v>1</v>
      </c>
    </row>
    <row r="3143" spans="1:8">
      <c r="A3143" s="43">
        <v>930</v>
      </c>
      <c r="B3143" s="74">
        <v>46247</v>
      </c>
      <c r="C3143" s="30" t="s">
        <v>1528</v>
      </c>
      <c r="D3143" s="30" t="s">
        <v>1529</v>
      </c>
      <c r="E3143" s="75">
        <v>70</v>
      </c>
      <c r="F3143" s="30" t="s">
        <v>53</v>
      </c>
      <c r="G3143" s="30" t="s">
        <v>54</v>
      </c>
      <c r="H3143" s="75">
        <v>1</v>
      </c>
    </row>
    <row r="3144" spans="1:8">
      <c r="A3144" s="43">
        <v>930</v>
      </c>
      <c r="B3144" s="74">
        <v>46247</v>
      </c>
      <c r="C3144" s="30" t="s">
        <v>1534</v>
      </c>
      <c r="D3144" s="30" t="s">
        <v>1535</v>
      </c>
      <c r="E3144" s="75">
        <v>17</v>
      </c>
      <c r="F3144" s="30" t="s">
        <v>68</v>
      </c>
      <c r="G3144" s="30" t="s">
        <v>69</v>
      </c>
      <c r="H3144" s="75">
        <v>1</v>
      </c>
    </row>
    <row r="3145" spans="1:8">
      <c r="A3145" s="43">
        <v>930</v>
      </c>
      <c r="B3145" s="74">
        <v>46247</v>
      </c>
      <c r="C3145" s="30" t="s">
        <v>1536</v>
      </c>
      <c r="D3145" s="30" t="s">
        <v>1537</v>
      </c>
      <c r="E3145" s="75">
        <v>10</v>
      </c>
      <c r="F3145" s="30" t="s">
        <v>53</v>
      </c>
      <c r="G3145" s="30" t="s">
        <v>54</v>
      </c>
      <c r="H3145" s="75">
        <v>1</v>
      </c>
    </row>
    <row r="3146" spans="1:8">
      <c r="A3146" s="43">
        <v>930</v>
      </c>
      <c r="B3146" s="74">
        <v>46247</v>
      </c>
      <c r="C3146" s="30" t="s">
        <v>1540</v>
      </c>
      <c r="D3146" s="30" t="s">
        <v>1541</v>
      </c>
      <c r="E3146" s="75">
        <v>104</v>
      </c>
      <c r="F3146" s="30" t="s">
        <v>76</v>
      </c>
      <c r="G3146" s="30" t="s">
        <v>77</v>
      </c>
      <c r="H3146" s="75">
        <v>1</v>
      </c>
    </row>
    <row r="3147" spans="1:8">
      <c r="A3147" s="43">
        <v>930</v>
      </c>
      <c r="B3147" s="74">
        <v>46247</v>
      </c>
      <c r="C3147" s="30" t="s">
        <v>1772</v>
      </c>
      <c r="D3147" s="30" t="s">
        <v>1773</v>
      </c>
      <c r="E3147" s="75">
        <v>59</v>
      </c>
      <c r="F3147" s="30" t="s">
        <v>70</v>
      </c>
      <c r="G3147" s="30" t="s">
        <v>71</v>
      </c>
      <c r="H3147" s="75">
        <v>2</v>
      </c>
    </row>
    <row r="3148" spans="1:8">
      <c r="A3148" s="43">
        <v>930</v>
      </c>
      <c r="B3148" s="74">
        <v>46247</v>
      </c>
      <c r="C3148" s="30" t="s">
        <v>1546</v>
      </c>
      <c r="D3148" s="30" t="s">
        <v>1547</v>
      </c>
      <c r="E3148" s="75">
        <v>16</v>
      </c>
      <c r="F3148" s="30" t="s">
        <v>53</v>
      </c>
      <c r="G3148" s="30" t="s">
        <v>54</v>
      </c>
      <c r="H3148" s="75">
        <v>1</v>
      </c>
    </row>
    <row r="3149" spans="1:8">
      <c r="A3149" s="43">
        <v>930</v>
      </c>
      <c r="B3149" s="74">
        <v>46247</v>
      </c>
      <c r="C3149" s="30" t="s">
        <v>1548</v>
      </c>
      <c r="D3149" s="30" t="s">
        <v>1549</v>
      </c>
      <c r="E3149" s="75">
        <v>42</v>
      </c>
      <c r="F3149" s="30" t="s">
        <v>70</v>
      </c>
      <c r="G3149" s="30" t="s">
        <v>71</v>
      </c>
      <c r="H3149" s="75">
        <v>2</v>
      </c>
    </row>
    <row r="3150" spans="1:8">
      <c r="A3150" s="43">
        <v>930</v>
      </c>
      <c r="B3150" s="74">
        <v>46247</v>
      </c>
      <c r="C3150" s="30" t="s">
        <v>1552</v>
      </c>
      <c r="D3150" s="30" t="s">
        <v>1553</v>
      </c>
      <c r="E3150" s="75">
        <v>10</v>
      </c>
      <c r="F3150" s="30" t="s">
        <v>68</v>
      </c>
      <c r="G3150" s="30" t="s">
        <v>69</v>
      </c>
      <c r="H3150" s="75">
        <v>1</v>
      </c>
    </row>
    <row r="3151" spans="1:8">
      <c r="A3151" s="43">
        <v>930</v>
      </c>
      <c r="B3151" s="74">
        <v>46247</v>
      </c>
      <c r="C3151" s="30" t="s">
        <v>1554</v>
      </c>
      <c r="D3151" s="30" t="s">
        <v>1555</v>
      </c>
      <c r="E3151" s="75">
        <v>43</v>
      </c>
      <c r="F3151" s="30" t="s">
        <v>80</v>
      </c>
      <c r="G3151" s="30" t="s">
        <v>81</v>
      </c>
      <c r="H3151" s="75">
        <v>1</v>
      </c>
    </row>
    <row r="3152" spans="1:8">
      <c r="A3152" s="43">
        <v>930</v>
      </c>
      <c r="B3152" s="74">
        <v>46247</v>
      </c>
      <c r="C3152" s="30" t="s">
        <v>1572</v>
      </c>
      <c r="D3152" s="30" t="s">
        <v>1573</v>
      </c>
      <c r="E3152" s="75">
        <v>17</v>
      </c>
      <c r="F3152" s="30" t="s">
        <v>53</v>
      </c>
      <c r="G3152" s="30" t="s">
        <v>54</v>
      </c>
      <c r="H3152" s="75">
        <v>1</v>
      </c>
    </row>
    <row r="3153" spans="1:8">
      <c r="A3153" s="43">
        <v>930</v>
      </c>
      <c r="B3153" s="74">
        <v>46247</v>
      </c>
      <c r="C3153" s="30" t="s">
        <v>1574</v>
      </c>
      <c r="D3153" s="30" t="s">
        <v>1575</v>
      </c>
      <c r="E3153" s="75">
        <v>41</v>
      </c>
      <c r="F3153" s="30" t="s">
        <v>70</v>
      </c>
      <c r="G3153" s="30" t="s">
        <v>71</v>
      </c>
      <c r="H3153" s="75">
        <v>2</v>
      </c>
    </row>
    <row r="3154" spans="1:8">
      <c r="A3154" s="43">
        <v>930</v>
      </c>
      <c r="B3154" s="74">
        <v>46247</v>
      </c>
      <c r="C3154" s="30" t="s">
        <v>1578</v>
      </c>
      <c r="D3154" s="30" t="s">
        <v>1579</v>
      </c>
      <c r="E3154" s="75">
        <v>15</v>
      </c>
      <c r="F3154" s="30" t="s">
        <v>76</v>
      </c>
      <c r="G3154" s="30" t="s">
        <v>77</v>
      </c>
      <c r="H3154" s="75">
        <v>1</v>
      </c>
    </row>
    <row r="3155" spans="1:8">
      <c r="A3155" s="43">
        <v>930</v>
      </c>
      <c r="B3155" s="74">
        <v>46247</v>
      </c>
      <c r="C3155" s="30" t="s">
        <v>1580</v>
      </c>
      <c r="D3155" s="30" t="s">
        <v>1581</v>
      </c>
      <c r="E3155" s="75">
        <v>81</v>
      </c>
      <c r="F3155" s="30" t="s">
        <v>76</v>
      </c>
      <c r="G3155" s="30" t="s">
        <v>77</v>
      </c>
      <c r="H3155" s="75">
        <v>1</v>
      </c>
    </row>
    <row r="3156" spans="1:8">
      <c r="A3156" s="43">
        <v>930</v>
      </c>
      <c r="B3156" s="74">
        <v>46247</v>
      </c>
      <c r="C3156" s="30" t="s">
        <v>1582</v>
      </c>
      <c r="D3156" s="30" t="s">
        <v>1583</v>
      </c>
      <c r="E3156" s="75">
        <v>73</v>
      </c>
      <c r="F3156" s="30" t="s">
        <v>53</v>
      </c>
      <c r="G3156" s="30" t="s">
        <v>54</v>
      </c>
      <c r="H3156" s="75">
        <v>1</v>
      </c>
    </row>
    <row r="3157" spans="1:8">
      <c r="A3157" s="43">
        <v>930</v>
      </c>
      <c r="B3157" s="74">
        <v>46247</v>
      </c>
      <c r="C3157" s="30" t="s">
        <v>1584</v>
      </c>
      <c r="D3157" s="30" t="s">
        <v>1585</v>
      </c>
      <c r="E3157" s="75">
        <v>182</v>
      </c>
      <c r="F3157" s="30" t="s">
        <v>53</v>
      </c>
      <c r="G3157" s="30" t="s">
        <v>54</v>
      </c>
      <c r="H3157" s="75">
        <v>1</v>
      </c>
    </row>
    <row r="3158" spans="1:8">
      <c r="A3158" s="43">
        <v>930</v>
      </c>
      <c r="B3158" s="74">
        <v>46247</v>
      </c>
      <c r="C3158" s="30" t="s">
        <v>1588</v>
      </c>
      <c r="D3158" s="30" t="s">
        <v>1589</v>
      </c>
      <c r="E3158" s="75">
        <v>112</v>
      </c>
      <c r="F3158" s="30" t="s">
        <v>53</v>
      </c>
      <c r="G3158" s="30" t="s">
        <v>54</v>
      </c>
      <c r="H3158" s="75">
        <v>1</v>
      </c>
    </row>
    <row r="3159" spans="1:8">
      <c r="A3159" s="43">
        <v>930</v>
      </c>
      <c r="B3159" s="74">
        <v>46247</v>
      </c>
      <c r="C3159" s="30" t="s">
        <v>1590</v>
      </c>
      <c r="D3159" s="30" t="s">
        <v>1591</v>
      </c>
      <c r="E3159" s="75">
        <v>96</v>
      </c>
      <c r="F3159" s="30" t="s">
        <v>53</v>
      </c>
      <c r="G3159" s="30" t="s">
        <v>54</v>
      </c>
      <c r="H3159" s="75">
        <v>1</v>
      </c>
    </row>
    <row r="3160" spans="1:8">
      <c r="A3160" s="43">
        <v>930</v>
      </c>
      <c r="B3160" s="74">
        <v>46247</v>
      </c>
      <c r="C3160" s="30" t="s">
        <v>1596</v>
      </c>
      <c r="D3160" s="30" t="s">
        <v>1597</v>
      </c>
      <c r="E3160" s="75">
        <v>21</v>
      </c>
      <c r="F3160" s="30" t="s">
        <v>68</v>
      </c>
      <c r="G3160" s="30" t="s">
        <v>69</v>
      </c>
      <c r="H3160" s="75">
        <v>1</v>
      </c>
    </row>
    <row r="3161" spans="1:8">
      <c r="A3161" s="43">
        <v>930</v>
      </c>
      <c r="B3161" s="74">
        <v>46247</v>
      </c>
      <c r="C3161" s="30" t="s">
        <v>1778</v>
      </c>
      <c r="D3161" s="30" t="s">
        <v>1779</v>
      </c>
      <c r="E3161" s="75">
        <v>41</v>
      </c>
      <c r="F3161" s="30" t="s">
        <v>53</v>
      </c>
      <c r="G3161" s="30" t="s">
        <v>54</v>
      </c>
      <c r="H3161" s="75">
        <v>1</v>
      </c>
    </row>
    <row r="3162" spans="1:8">
      <c r="A3162" s="43">
        <v>930</v>
      </c>
      <c r="B3162" s="74">
        <v>46247</v>
      </c>
      <c r="C3162" s="30" t="s">
        <v>1606</v>
      </c>
      <c r="D3162" s="30" t="s">
        <v>1607</v>
      </c>
      <c r="E3162" s="75">
        <v>39</v>
      </c>
      <c r="F3162" s="30" t="s">
        <v>53</v>
      </c>
      <c r="G3162" s="30" t="s">
        <v>54</v>
      </c>
      <c r="H3162" s="75">
        <v>1</v>
      </c>
    </row>
    <row r="3163" spans="1:8">
      <c r="A3163" s="43">
        <v>930</v>
      </c>
      <c r="B3163" s="74">
        <v>46247</v>
      </c>
      <c r="C3163" s="30" t="s">
        <v>1608</v>
      </c>
      <c r="D3163" s="30" t="s">
        <v>1609</v>
      </c>
      <c r="E3163" s="75">
        <v>130</v>
      </c>
      <c r="F3163" s="30" t="s">
        <v>53</v>
      </c>
      <c r="G3163" s="30" t="s">
        <v>54</v>
      </c>
      <c r="H3163" s="75">
        <v>1</v>
      </c>
    </row>
    <row r="3164" spans="1:8">
      <c r="A3164" s="43">
        <v>930</v>
      </c>
      <c r="B3164" s="74">
        <v>46247</v>
      </c>
      <c r="C3164" s="30" t="s">
        <v>1610</v>
      </c>
      <c r="D3164" s="30" t="s">
        <v>1611</v>
      </c>
      <c r="E3164" s="75">
        <v>112</v>
      </c>
      <c r="F3164" s="30" t="s">
        <v>53</v>
      </c>
      <c r="G3164" s="30" t="s">
        <v>54</v>
      </c>
      <c r="H3164" s="75">
        <v>1</v>
      </c>
    </row>
    <row r="3165" spans="1:8">
      <c r="A3165" s="43">
        <v>930</v>
      </c>
      <c r="B3165" s="74">
        <v>46247</v>
      </c>
      <c r="C3165" s="30" t="s">
        <v>1612</v>
      </c>
      <c r="D3165" s="30" t="s">
        <v>1613</v>
      </c>
      <c r="E3165" s="75">
        <v>98</v>
      </c>
      <c r="F3165" s="30" t="s">
        <v>76</v>
      </c>
      <c r="G3165" s="30" t="s">
        <v>77</v>
      </c>
      <c r="H3165" s="75">
        <v>1</v>
      </c>
    </row>
    <row r="3166" spans="1:8">
      <c r="A3166" s="43">
        <v>930</v>
      </c>
      <c r="B3166" s="74">
        <v>46247</v>
      </c>
      <c r="C3166" s="30" t="s">
        <v>1616</v>
      </c>
      <c r="D3166" s="30" t="s">
        <v>1617</v>
      </c>
      <c r="E3166" s="75">
        <v>84</v>
      </c>
      <c r="F3166" s="30" t="s">
        <v>53</v>
      </c>
      <c r="G3166" s="30" t="s">
        <v>54</v>
      </c>
      <c r="H3166" s="75">
        <v>1</v>
      </c>
    </row>
    <row r="3167" spans="1:8">
      <c r="A3167" s="43">
        <v>930</v>
      </c>
      <c r="B3167" s="74">
        <v>46247</v>
      </c>
      <c r="C3167" s="30" t="s">
        <v>1626</v>
      </c>
      <c r="D3167" s="30" t="s">
        <v>1627</v>
      </c>
      <c r="E3167" s="75">
        <v>200</v>
      </c>
      <c r="F3167" s="30" t="s">
        <v>53</v>
      </c>
      <c r="G3167" s="30" t="s">
        <v>54</v>
      </c>
      <c r="H3167" s="75">
        <v>1</v>
      </c>
    </row>
    <row r="3168" spans="1:8">
      <c r="A3168" s="43">
        <v>930</v>
      </c>
      <c r="B3168" s="74">
        <v>46247</v>
      </c>
      <c r="C3168" s="30" t="s">
        <v>1628</v>
      </c>
      <c r="D3168" s="30" t="s">
        <v>1629</v>
      </c>
      <c r="E3168" s="75">
        <v>17</v>
      </c>
      <c r="F3168" s="30" t="s">
        <v>53</v>
      </c>
      <c r="G3168" s="30" t="s">
        <v>54</v>
      </c>
      <c r="H3168" s="75">
        <v>1</v>
      </c>
    </row>
    <row r="3169" spans="1:8">
      <c r="A3169" s="43">
        <v>930</v>
      </c>
      <c r="B3169" s="74">
        <v>46247</v>
      </c>
      <c r="C3169" s="30" t="s">
        <v>1630</v>
      </c>
      <c r="D3169" s="30" t="s">
        <v>1631</v>
      </c>
      <c r="E3169" s="75">
        <v>89</v>
      </c>
      <c r="F3169" s="30" t="s">
        <v>68</v>
      </c>
      <c r="G3169" s="30" t="s">
        <v>69</v>
      </c>
      <c r="H3169" s="75">
        <v>1</v>
      </c>
    </row>
    <row r="3170" spans="1:8">
      <c r="A3170" s="43">
        <v>930</v>
      </c>
      <c r="B3170" s="74">
        <v>46247</v>
      </c>
      <c r="C3170" s="30" t="s">
        <v>1632</v>
      </c>
      <c r="D3170" s="30" t="s">
        <v>1633</v>
      </c>
      <c r="E3170" s="75">
        <v>30</v>
      </c>
      <c r="F3170" s="30" t="s">
        <v>53</v>
      </c>
      <c r="G3170" s="30" t="s">
        <v>54</v>
      </c>
      <c r="H3170" s="75">
        <v>1</v>
      </c>
    </row>
    <row r="3171" spans="1:8">
      <c r="A3171" s="43">
        <v>930</v>
      </c>
      <c r="B3171" s="74">
        <v>46247</v>
      </c>
      <c r="C3171" s="30" t="s">
        <v>1638</v>
      </c>
      <c r="D3171" s="30" t="s">
        <v>1639</v>
      </c>
      <c r="E3171" s="75">
        <v>50</v>
      </c>
      <c r="F3171" s="30" t="s">
        <v>53</v>
      </c>
      <c r="G3171" s="30" t="s">
        <v>54</v>
      </c>
      <c r="H3171" s="75">
        <v>1</v>
      </c>
    </row>
    <row r="3172" spans="1:8">
      <c r="A3172" s="43">
        <v>930</v>
      </c>
      <c r="B3172" s="74">
        <v>46247</v>
      </c>
      <c r="C3172" s="30" t="s">
        <v>1640</v>
      </c>
      <c r="D3172" s="30" t="s">
        <v>1641</v>
      </c>
      <c r="E3172" s="75">
        <v>29</v>
      </c>
      <c r="F3172" s="30" t="s">
        <v>68</v>
      </c>
      <c r="G3172" s="30" t="s">
        <v>69</v>
      </c>
      <c r="H3172" s="75">
        <v>1</v>
      </c>
    </row>
    <row r="3173" spans="1:8">
      <c r="A3173" s="43">
        <v>930</v>
      </c>
      <c r="B3173" s="74">
        <v>46247</v>
      </c>
      <c r="C3173" s="30" t="s">
        <v>1642</v>
      </c>
      <c r="D3173" s="30" t="s">
        <v>1643</v>
      </c>
      <c r="E3173" s="75">
        <v>68</v>
      </c>
      <c r="F3173" s="30" t="s">
        <v>53</v>
      </c>
      <c r="G3173" s="30" t="s">
        <v>54</v>
      </c>
      <c r="H3173" s="75">
        <v>1</v>
      </c>
    </row>
    <row r="3174" spans="1:8">
      <c r="A3174" s="43">
        <v>930</v>
      </c>
      <c r="B3174" s="74">
        <v>46247</v>
      </c>
      <c r="C3174" s="30" t="s">
        <v>1646</v>
      </c>
      <c r="D3174" s="30" t="s">
        <v>1647</v>
      </c>
      <c r="E3174" s="75">
        <v>97</v>
      </c>
      <c r="F3174" s="30" t="s">
        <v>63</v>
      </c>
      <c r="G3174" s="30" t="s">
        <v>64</v>
      </c>
      <c r="H3174" s="75">
        <v>2</v>
      </c>
    </row>
    <row r="3175" spans="1:8">
      <c r="A3175" s="43">
        <v>930</v>
      </c>
      <c r="B3175" s="74">
        <v>46247</v>
      </c>
      <c r="C3175" s="30" t="s">
        <v>1652</v>
      </c>
      <c r="D3175" s="30" t="s">
        <v>1653</v>
      </c>
      <c r="E3175" s="75">
        <v>151</v>
      </c>
      <c r="F3175" s="30" t="s">
        <v>80</v>
      </c>
      <c r="G3175" s="30" t="s">
        <v>81</v>
      </c>
      <c r="H3175" s="75">
        <v>1</v>
      </c>
    </row>
    <row r="3176" spans="1:8">
      <c r="A3176" s="43">
        <v>930</v>
      </c>
      <c r="B3176" s="74">
        <v>46247</v>
      </c>
      <c r="C3176" s="30" t="s">
        <v>1654</v>
      </c>
      <c r="D3176" s="30" t="s">
        <v>1655</v>
      </c>
      <c r="E3176" s="75">
        <v>163</v>
      </c>
      <c r="F3176" s="30" t="s">
        <v>53</v>
      </c>
      <c r="G3176" s="30" t="s">
        <v>54</v>
      </c>
      <c r="H3176" s="75">
        <v>1</v>
      </c>
    </row>
    <row r="3177" spans="1:8">
      <c r="A3177" s="43">
        <v>930</v>
      </c>
      <c r="B3177" s="74">
        <v>46247</v>
      </c>
      <c r="C3177" s="30" t="s">
        <v>1660</v>
      </c>
      <c r="D3177" s="30" t="s">
        <v>1661</v>
      </c>
      <c r="E3177" s="75">
        <v>70</v>
      </c>
      <c r="F3177" s="30" t="s">
        <v>53</v>
      </c>
      <c r="G3177" s="30" t="s">
        <v>54</v>
      </c>
      <c r="H3177" s="75">
        <v>1</v>
      </c>
    </row>
    <row r="3178" spans="1:8">
      <c r="A3178" s="43">
        <v>930</v>
      </c>
      <c r="B3178" s="74">
        <v>46247</v>
      </c>
      <c r="C3178" s="30" t="s">
        <v>1662</v>
      </c>
      <c r="D3178" s="30" t="s">
        <v>1663</v>
      </c>
      <c r="E3178" s="75">
        <v>104</v>
      </c>
      <c r="F3178" s="30" t="s">
        <v>53</v>
      </c>
      <c r="G3178" s="30" t="s">
        <v>54</v>
      </c>
      <c r="H3178" s="75">
        <v>1</v>
      </c>
    </row>
    <row r="3179" spans="1:8">
      <c r="A3179" s="43">
        <v>930</v>
      </c>
      <c r="B3179" s="74">
        <v>46247</v>
      </c>
      <c r="C3179" s="30" t="s">
        <v>1664</v>
      </c>
      <c r="D3179" s="30" t="s">
        <v>1665</v>
      </c>
      <c r="E3179" s="75">
        <v>95</v>
      </c>
      <c r="F3179" s="30" t="s">
        <v>53</v>
      </c>
      <c r="G3179" s="30" t="s">
        <v>54</v>
      </c>
      <c r="H3179" s="75">
        <v>1</v>
      </c>
    </row>
    <row r="3180" spans="1:8">
      <c r="A3180" s="43">
        <v>930</v>
      </c>
      <c r="B3180" s="74">
        <v>46247</v>
      </c>
      <c r="C3180" s="30" t="s">
        <v>1672</v>
      </c>
      <c r="D3180" s="30" t="s">
        <v>1673</v>
      </c>
      <c r="E3180" s="75">
        <v>137</v>
      </c>
      <c r="F3180" s="30" t="s">
        <v>53</v>
      </c>
      <c r="G3180" s="30" t="s">
        <v>54</v>
      </c>
      <c r="H3180" s="75">
        <v>1</v>
      </c>
    </row>
    <row r="3181" spans="1:8">
      <c r="A3181" s="43">
        <v>930</v>
      </c>
      <c r="B3181" s="74">
        <v>46247</v>
      </c>
      <c r="C3181" s="30" t="s">
        <v>4988</v>
      </c>
      <c r="D3181" s="30" t="s">
        <v>4989</v>
      </c>
      <c r="E3181" s="75">
        <v>237</v>
      </c>
      <c r="F3181" s="30" t="s">
        <v>80</v>
      </c>
      <c r="G3181" s="30" t="s">
        <v>81</v>
      </c>
      <c r="H3181" s="75">
        <v>1</v>
      </c>
    </row>
    <row r="3182" spans="1:8">
      <c r="A3182" s="43">
        <v>930</v>
      </c>
      <c r="B3182" s="74">
        <v>46247</v>
      </c>
      <c r="C3182" s="30" t="s">
        <v>1674</v>
      </c>
      <c r="D3182" s="30" t="s">
        <v>1675</v>
      </c>
      <c r="E3182" s="75">
        <v>28</v>
      </c>
      <c r="F3182" s="30" t="s">
        <v>53</v>
      </c>
      <c r="G3182" s="30" t="s">
        <v>54</v>
      </c>
      <c r="H3182" s="75">
        <v>1</v>
      </c>
    </row>
    <row r="3183" spans="1:8">
      <c r="A3183" s="43">
        <v>930</v>
      </c>
      <c r="B3183" s="74">
        <v>46247</v>
      </c>
      <c r="C3183" s="30" t="s">
        <v>1676</v>
      </c>
      <c r="D3183" s="30" t="s">
        <v>1677</v>
      </c>
      <c r="E3183" s="75">
        <v>70</v>
      </c>
      <c r="F3183" s="30" t="s">
        <v>53</v>
      </c>
      <c r="G3183" s="30" t="s">
        <v>54</v>
      </c>
      <c r="H3183" s="75">
        <v>1</v>
      </c>
    </row>
    <row r="3184" spans="1:8">
      <c r="A3184" s="43">
        <v>930</v>
      </c>
      <c r="B3184" s="74">
        <v>46247</v>
      </c>
      <c r="C3184" s="30" t="s">
        <v>1678</v>
      </c>
      <c r="D3184" s="30" t="s">
        <v>1679</v>
      </c>
      <c r="E3184" s="75">
        <v>72</v>
      </c>
      <c r="F3184" s="30" t="s">
        <v>78</v>
      </c>
      <c r="G3184" s="30" t="s">
        <v>79</v>
      </c>
      <c r="H3184" s="75">
        <v>2</v>
      </c>
    </row>
    <row r="3185" spans="1:8">
      <c r="A3185" s="43">
        <v>930</v>
      </c>
      <c r="B3185" s="74">
        <v>46247</v>
      </c>
      <c r="C3185" s="30" t="s">
        <v>1682</v>
      </c>
      <c r="D3185" s="30" t="s">
        <v>1683</v>
      </c>
      <c r="E3185" s="75">
        <v>34</v>
      </c>
      <c r="F3185" s="30" t="s">
        <v>53</v>
      </c>
      <c r="G3185" s="30" t="s">
        <v>54</v>
      </c>
      <c r="H3185" s="75">
        <v>1</v>
      </c>
    </row>
    <row r="3186" spans="1:8">
      <c r="A3186" s="43">
        <v>930</v>
      </c>
      <c r="B3186" s="74">
        <v>46247</v>
      </c>
      <c r="C3186" s="30" t="s">
        <v>1686</v>
      </c>
      <c r="D3186" s="30" t="s">
        <v>1687</v>
      </c>
      <c r="E3186" s="75">
        <v>76</v>
      </c>
      <c r="F3186" s="30" t="s">
        <v>53</v>
      </c>
      <c r="G3186" s="30" t="s">
        <v>54</v>
      </c>
      <c r="H3186" s="75">
        <v>1</v>
      </c>
    </row>
    <row r="3187" spans="1:8">
      <c r="A3187" s="43">
        <v>930</v>
      </c>
      <c r="B3187" s="74">
        <v>46247</v>
      </c>
      <c r="C3187" s="30" t="s">
        <v>1688</v>
      </c>
      <c r="D3187" s="30" t="s">
        <v>1689</v>
      </c>
      <c r="E3187" s="75">
        <v>68</v>
      </c>
      <c r="F3187" s="30" t="s">
        <v>80</v>
      </c>
      <c r="G3187" s="30" t="s">
        <v>81</v>
      </c>
      <c r="H3187" s="75">
        <v>1</v>
      </c>
    </row>
    <row r="3188" spans="1:8">
      <c r="A3188" s="43">
        <v>930</v>
      </c>
      <c r="B3188" s="74">
        <v>46247</v>
      </c>
      <c r="C3188" s="30" t="s">
        <v>1796</v>
      </c>
      <c r="D3188" s="30" t="s">
        <v>1797</v>
      </c>
      <c r="E3188" s="75">
        <v>2</v>
      </c>
      <c r="F3188" s="30" t="s">
        <v>80</v>
      </c>
      <c r="G3188" s="30" t="s">
        <v>81</v>
      </c>
      <c r="H3188" s="75">
        <v>1</v>
      </c>
    </row>
    <row r="3189" spans="1:8">
      <c r="A3189" s="43">
        <v>930</v>
      </c>
      <c r="B3189" s="74">
        <v>46247</v>
      </c>
      <c r="C3189" s="30" t="s">
        <v>1690</v>
      </c>
      <c r="D3189" s="30" t="s">
        <v>1691</v>
      </c>
      <c r="E3189" s="75">
        <v>117</v>
      </c>
      <c r="F3189" s="30" t="s">
        <v>80</v>
      </c>
      <c r="G3189" s="30" t="s">
        <v>81</v>
      </c>
      <c r="H3189" s="75">
        <v>1</v>
      </c>
    </row>
    <row r="3190" spans="1:8">
      <c r="A3190" s="43">
        <v>930</v>
      </c>
      <c r="B3190" s="74">
        <v>46247</v>
      </c>
      <c r="C3190" s="30" t="s">
        <v>1694</v>
      </c>
      <c r="D3190" s="30" t="s">
        <v>1695</v>
      </c>
      <c r="E3190" s="75">
        <v>57</v>
      </c>
      <c r="F3190" s="30" t="s">
        <v>70</v>
      </c>
      <c r="G3190" s="30" t="s">
        <v>71</v>
      </c>
      <c r="H3190" s="75">
        <v>2</v>
      </c>
    </row>
    <row r="3191" spans="1:8">
      <c r="A3191" s="43">
        <v>930</v>
      </c>
      <c r="B3191" s="74">
        <v>46247</v>
      </c>
      <c r="C3191" s="30" t="s">
        <v>1696</v>
      </c>
      <c r="D3191" s="30" t="s">
        <v>1697</v>
      </c>
      <c r="E3191" s="75">
        <v>94</v>
      </c>
      <c r="F3191" s="30" t="s">
        <v>80</v>
      </c>
      <c r="G3191" s="30" t="s">
        <v>81</v>
      </c>
      <c r="H3191" s="75">
        <v>1</v>
      </c>
    </row>
    <row r="3192" spans="1:8">
      <c r="A3192" s="43">
        <v>930</v>
      </c>
      <c r="B3192" s="74">
        <v>46247</v>
      </c>
      <c r="C3192" s="30" t="s">
        <v>1698</v>
      </c>
      <c r="D3192" s="30" t="s">
        <v>1699</v>
      </c>
      <c r="E3192" s="75">
        <v>5</v>
      </c>
      <c r="F3192" s="30" t="s">
        <v>76</v>
      </c>
      <c r="G3192" s="30" t="s">
        <v>77</v>
      </c>
      <c r="H3192" s="75">
        <v>1</v>
      </c>
    </row>
    <row r="3193" spans="1:8">
      <c r="A3193" s="43">
        <v>930</v>
      </c>
      <c r="B3193" s="74">
        <v>46247</v>
      </c>
      <c r="C3193" s="30" t="s">
        <v>1702</v>
      </c>
      <c r="D3193" s="30" t="s">
        <v>1703</v>
      </c>
      <c r="E3193" s="75">
        <v>78</v>
      </c>
      <c r="F3193" s="30" t="s">
        <v>70</v>
      </c>
      <c r="G3193" s="30" t="s">
        <v>71</v>
      </c>
      <c r="H3193" s="75">
        <v>2</v>
      </c>
    </row>
    <row r="3194" spans="1:8">
      <c r="A3194" s="43">
        <v>930</v>
      </c>
      <c r="B3194" s="74">
        <v>46246</v>
      </c>
      <c r="C3194" s="30" t="s">
        <v>3919</v>
      </c>
      <c r="D3194" s="30" t="s">
        <v>3920</v>
      </c>
      <c r="E3194" s="75">
        <v>118</v>
      </c>
      <c r="F3194" s="30" t="s">
        <v>53</v>
      </c>
      <c r="G3194" s="30" t="s">
        <v>54</v>
      </c>
      <c r="H3194" s="75">
        <v>1</v>
      </c>
    </row>
    <row r="3195" spans="1:8">
      <c r="A3195" s="43">
        <v>930</v>
      </c>
      <c r="B3195" s="74">
        <v>46246</v>
      </c>
      <c r="C3195" s="30" t="s">
        <v>3923</v>
      </c>
      <c r="D3195" s="30" t="s">
        <v>3924</v>
      </c>
      <c r="E3195" s="75">
        <v>179</v>
      </c>
      <c r="F3195" s="30" t="s">
        <v>53</v>
      </c>
      <c r="G3195" s="30" t="s">
        <v>54</v>
      </c>
      <c r="H3195" s="75">
        <v>1</v>
      </c>
    </row>
    <row r="3196" spans="1:8">
      <c r="A3196" s="43">
        <v>930</v>
      </c>
      <c r="B3196" s="74">
        <v>46246</v>
      </c>
      <c r="C3196" s="30" t="s">
        <v>4137</v>
      </c>
      <c r="D3196" s="30" t="s">
        <v>4138</v>
      </c>
      <c r="E3196" s="75">
        <v>101</v>
      </c>
      <c r="F3196" s="30" t="s">
        <v>70</v>
      </c>
      <c r="G3196" s="30" t="s">
        <v>71</v>
      </c>
      <c r="H3196" s="75">
        <v>2</v>
      </c>
    </row>
    <row r="3197" spans="1:8">
      <c r="A3197" s="43">
        <v>930</v>
      </c>
      <c r="B3197" s="74">
        <v>46246</v>
      </c>
      <c r="C3197" s="30" t="s">
        <v>4147</v>
      </c>
      <c r="D3197" s="30" t="s">
        <v>4148</v>
      </c>
      <c r="E3197" s="75">
        <v>73</v>
      </c>
      <c r="F3197" s="30" t="s">
        <v>68</v>
      </c>
      <c r="G3197" s="30" t="s">
        <v>69</v>
      </c>
      <c r="H3197" s="75">
        <v>1</v>
      </c>
    </row>
    <row r="3198" spans="1:8">
      <c r="A3198" s="43">
        <v>930</v>
      </c>
      <c r="B3198" s="74">
        <v>46246</v>
      </c>
      <c r="C3198" s="30" t="s">
        <v>4153</v>
      </c>
      <c r="D3198" s="30" t="s">
        <v>4154</v>
      </c>
      <c r="E3198" s="75">
        <v>14</v>
      </c>
      <c r="F3198" s="30" t="s">
        <v>68</v>
      </c>
      <c r="G3198" s="30" t="s">
        <v>69</v>
      </c>
      <c r="H3198" s="75">
        <v>1</v>
      </c>
    </row>
    <row r="3199" spans="1:8">
      <c r="A3199" s="43">
        <v>930</v>
      </c>
      <c r="B3199" s="74">
        <v>46246</v>
      </c>
      <c r="C3199" s="30" t="s">
        <v>4185</v>
      </c>
      <c r="D3199" s="30" t="s">
        <v>4186</v>
      </c>
      <c r="E3199" s="75">
        <v>37</v>
      </c>
      <c r="F3199" s="30" t="s">
        <v>53</v>
      </c>
      <c r="G3199" s="30" t="s">
        <v>54</v>
      </c>
      <c r="H3199" s="75">
        <v>1</v>
      </c>
    </row>
    <row r="3200" spans="1:8">
      <c r="A3200" s="43">
        <v>930</v>
      </c>
      <c r="B3200" s="74">
        <v>46246</v>
      </c>
      <c r="C3200" s="30" t="s">
        <v>1350</v>
      </c>
      <c r="D3200" s="30" t="s">
        <v>1351</v>
      </c>
      <c r="E3200" s="75">
        <v>124</v>
      </c>
      <c r="F3200" s="30" t="s">
        <v>80</v>
      </c>
      <c r="G3200" s="30" t="s">
        <v>81</v>
      </c>
      <c r="H3200" s="75">
        <v>1</v>
      </c>
    </row>
    <row r="3201" spans="1:8">
      <c r="A3201" s="43">
        <v>930</v>
      </c>
      <c r="B3201" s="74">
        <v>46246</v>
      </c>
      <c r="C3201" s="30" t="s">
        <v>1352</v>
      </c>
      <c r="D3201" s="30" t="s">
        <v>1353</v>
      </c>
      <c r="E3201" s="75">
        <v>47</v>
      </c>
      <c r="F3201" s="30" t="s">
        <v>70</v>
      </c>
      <c r="G3201" s="30" t="s">
        <v>71</v>
      </c>
      <c r="H3201" s="75">
        <v>2</v>
      </c>
    </row>
    <row r="3202" spans="1:8">
      <c r="A3202" s="43">
        <v>930</v>
      </c>
      <c r="B3202" s="74">
        <v>46246</v>
      </c>
      <c r="C3202" s="30" t="s">
        <v>1354</v>
      </c>
      <c r="D3202" s="30" t="s">
        <v>1355</v>
      </c>
      <c r="E3202" s="75">
        <v>26</v>
      </c>
      <c r="F3202" s="30" t="s">
        <v>70</v>
      </c>
      <c r="G3202" s="30" t="s">
        <v>71</v>
      </c>
      <c r="H3202" s="75">
        <v>2</v>
      </c>
    </row>
    <row r="3203" spans="1:8">
      <c r="A3203" s="43">
        <v>930</v>
      </c>
      <c r="B3203" s="74">
        <v>46246</v>
      </c>
      <c r="C3203" s="30" t="s">
        <v>1356</v>
      </c>
      <c r="D3203" s="30" t="s">
        <v>1357</v>
      </c>
      <c r="E3203" s="75">
        <v>2</v>
      </c>
      <c r="F3203" s="30" t="s">
        <v>80</v>
      </c>
      <c r="G3203" s="30" t="s">
        <v>81</v>
      </c>
      <c r="H3203" s="75">
        <v>1</v>
      </c>
    </row>
    <row r="3204" spans="1:8">
      <c r="A3204" s="43">
        <v>930</v>
      </c>
      <c r="B3204" s="74">
        <v>46246</v>
      </c>
      <c r="C3204" s="30" t="s">
        <v>1358</v>
      </c>
      <c r="D3204" s="30" t="s">
        <v>1359</v>
      </c>
      <c r="E3204" s="75">
        <v>75</v>
      </c>
      <c r="F3204" s="30" t="s">
        <v>70</v>
      </c>
      <c r="G3204" s="30" t="s">
        <v>71</v>
      </c>
      <c r="H3204" s="75">
        <v>2</v>
      </c>
    </row>
    <row r="3205" spans="1:8">
      <c r="A3205" s="43">
        <v>930</v>
      </c>
      <c r="B3205" s="74">
        <v>46246</v>
      </c>
      <c r="C3205" s="30" t="s">
        <v>1360</v>
      </c>
      <c r="D3205" s="30" t="s">
        <v>1361</v>
      </c>
      <c r="E3205" s="75">
        <v>11</v>
      </c>
      <c r="F3205" s="30" t="s">
        <v>68</v>
      </c>
      <c r="G3205" s="30" t="s">
        <v>69</v>
      </c>
      <c r="H3205" s="75">
        <v>1</v>
      </c>
    </row>
    <row r="3206" spans="1:8">
      <c r="A3206" s="43">
        <v>930</v>
      </c>
      <c r="B3206" s="74">
        <v>46246</v>
      </c>
      <c r="C3206" s="30" t="s">
        <v>1362</v>
      </c>
      <c r="D3206" s="30" t="s">
        <v>1363</v>
      </c>
      <c r="E3206" s="75">
        <v>78</v>
      </c>
      <c r="F3206" s="30" t="s">
        <v>53</v>
      </c>
      <c r="G3206" s="30" t="s">
        <v>54</v>
      </c>
      <c r="H3206" s="75">
        <v>1</v>
      </c>
    </row>
    <row r="3207" spans="1:8">
      <c r="A3207" s="43">
        <v>930</v>
      </c>
      <c r="B3207" s="74">
        <v>46246</v>
      </c>
      <c r="C3207" s="30" t="s">
        <v>1364</v>
      </c>
      <c r="D3207" s="30" t="s">
        <v>1365</v>
      </c>
      <c r="E3207" s="75">
        <v>90</v>
      </c>
      <c r="F3207" s="30" t="s">
        <v>80</v>
      </c>
      <c r="G3207" s="30" t="s">
        <v>81</v>
      </c>
      <c r="H3207" s="75">
        <v>1</v>
      </c>
    </row>
    <row r="3208" spans="1:8">
      <c r="A3208" s="43">
        <v>930</v>
      </c>
      <c r="B3208" s="74">
        <v>46246</v>
      </c>
      <c r="C3208" s="30" t="s">
        <v>1366</v>
      </c>
      <c r="D3208" s="30" t="s">
        <v>1367</v>
      </c>
      <c r="E3208" s="75">
        <v>172</v>
      </c>
      <c r="F3208" s="30" t="s">
        <v>68</v>
      </c>
      <c r="G3208" s="30" t="s">
        <v>69</v>
      </c>
      <c r="H3208" s="75">
        <v>1</v>
      </c>
    </row>
    <row r="3209" spans="1:8">
      <c r="A3209" s="43">
        <v>930</v>
      </c>
      <c r="B3209" s="74">
        <v>46246</v>
      </c>
      <c r="C3209" s="30" t="s">
        <v>1382</v>
      </c>
      <c r="D3209" s="30" t="s">
        <v>1383</v>
      </c>
      <c r="E3209" s="75">
        <v>156</v>
      </c>
      <c r="F3209" s="30" t="s">
        <v>80</v>
      </c>
      <c r="G3209" s="30" t="s">
        <v>81</v>
      </c>
      <c r="H3209" s="75">
        <v>1</v>
      </c>
    </row>
    <row r="3210" spans="1:8">
      <c r="A3210" s="43">
        <v>930</v>
      </c>
      <c r="B3210" s="74">
        <v>46246</v>
      </c>
      <c r="C3210" s="30" t="s">
        <v>1384</v>
      </c>
      <c r="D3210" s="30" t="s">
        <v>1385</v>
      </c>
      <c r="E3210" s="75">
        <v>25</v>
      </c>
      <c r="F3210" s="30" t="s">
        <v>70</v>
      </c>
      <c r="G3210" s="30" t="s">
        <v>71</v>
      </c>
      <c r="H3210" s="75">
        <v>2</v>
      </c>
    </row>
    <row r="3211" spans="1:8">
      <c r="A3211" s="43">
        <v>930</v>
      </c>
      <c r="B3211" s="74">
        <v>46246</v>
      </c>
      <c r="C3211" s="30" t="s">
        <v>1388</v>
      </c>
      <c r="D3211" s="30" t="s">
        <v>1389</v>
      </c>
      <c r="E3211" s="75">
        <v>83</v>
      </c>
      <c r="F3211" s="30" t="s">
        <v>68</v>
      </c>
      <c r="G3211" s="30" t="s">
        <v>69</v>
      </c>
      <c r="H3211" s="75">
        <v>1</v>
      </c>
    </row>
    <row r="3212" spans="1:8">
      <c r="A3212" s="43">
        <v>930</v>
      </c>
      <c r="B3212" s="74">
        <v>46246</v>
      </c>
      <c r="C3212" s="30" t="s">
        <v>1390</v>
      </c>
      <c r="D3212" s="30" t="s">
        <v>1391</v>
      </c>
      <c r="E3212" s="75">
        <v>68</v>
      </c>
      <c r="F3212" s="30" t="s">
        <v>70</v>
      </c>
      <c r="G3212" s="30" t="s">
        <v>71</v>
      </c>
      <c r="H3212" s="75">
        <v>2</v>
      </c>
    </row>
    <row r="3213" spans="1:8">
      <c r="A3213" s="43">
        <v>930</v>
      </c>
      <c r="B3213" s="74">
        <v>46246</v>
      </c>
      <c r="C3213" s="30" t="s">
        <v>1392</v>
      </c>
      <c r="D3213" s="30" t="s">
        <v>1393</v>
      </c>
      <c r="E3213" s="75">
        <v>300</v>
      </c>
      <c r="F3213" s="30" t="s">
        <v>80</v>
      </c>
      <c r="G3213" s="30" t="s">
        <v>81</v>
      </c>
      <c r="H3213" s="75">
        <v>1</v>
      </c>
    </row>
    <row r="3214" spans="1:8">
      <c r="A3214" s="43">
        <v>930</v>
      </c>
      <c r="B3214" s="74">
        <v>46246</v>
      </c>
      <c r="C3214" s="30" t="s">
        <v>1394</v>
      </c>
      <c r="D3214" s="30" t="s">
        <v>1395</v>
      </c>
      <c r="E3214" s="75">
        <v>51</v>
      </c>
      <c r="F3214" s="30" t="s">
        <v>68</v>
      </c>
      <c r="G3214" s="30" t="s">
        <v>69</v>
      </c>
      <c r="H3214" s="75">
        <v>1</v>
      </c>
    </row>
    <row r="3215" spans="1:8">
      <c r="A3215" s="43">
        <v>930</v>
      </c>
      <c r="B3215" s="74">
        <v>46246</v>
      </c>
      <c r="C3215" s="30" t="s">
        <v>1396</v>
      </c>
      <c r="D3215" s="30" t="s">
        <v>1397</v>
      </c>
      <c r="E3215" s="75">
        <v>5</v>
      </c>
      <c r="F3215" s="30" t="s">
        <v>76</v>
      </c>
      <c r="G3215" s="30" t="s">
        <v>77</v>
      </c>
      <c r="H3215" s="75">
        <v>1</v>
      </c>
    </row>
    <row r="3216" spans="1:8">
      <c r="A3216" s="43">
        <v>930</v>
      </c>
      <c r="B3216" s="74">
        <v>46246</v>
      </c>
      <c r="C3216" s="30" t="s">
        <v>1400</v>
      </c>
      <c r="D3216" s="30" t="s">
        <v>1401</v>
      </c>
      <c r="E3216" s="75">
        <v>70</v>
      </c>
      <c r="F3216" s="30" t="s">
        <v>70</v>
      </c>
      <c r="G3216" s="30" t="s">
        <v>71</v>
      </c>
      <c r="H3216" s="75">
        <v>2</v>
      </c>
    </row>
    <row r="3217" spans="1:8">
      <c r="A3217" s="43">
        <v>930</v>
      </c>
      <c r="B3217" s="74">
        <v>46246</v>
      </c>
      <c r="C3217" s="30" t="s">
        <v>1402</v>
      </c>
      <c r="D3217" s="30" t="s">
        <v>1403</v>
      </c>
      <c r="E3217" s="75">
        <v>68</v>
      </c>
      <c r="F3217" s="30" t="s">
        <v>70</v>
      </c>
      <c r="G3217" s="30" t="s">
        <v>71</v>
      </c>
      <c r="H3217" s="75">
        <v>2</v>
      </c>
    </row>
    <row r="3218" spans="1:8">
      <c r="A3218" s="43">
        <v>930</v>
      </c>
      <c r="B3218" s="74">
        <v>46246</v>
      </c>
      <c r="C3218" s="30" t="s">
        <v>1404</v>
      </c>
      <c r="D3218" s="30" t="s">
        <v>1405</v>
      </c>
      <c r="E3218" s="75">
        <v>14</v>
      </c>
      <c r="F3218" s="30" t="s">
        <v>53</v>
      </c>
      <c r="G3218" s="30" t="s">
        <v>54</v>
      </c>
      <c r="H3218" s="75">
        <v>1</v>
      </c>
    </row>
    <row r="3219" spans="1:8">
      <c r="A3219" s="43">
        <v>930</v>
      </c>
      <c r="B3219" s="74">
        <v>46246</v>
      </c>
      <c r="C3219" s="30" t="s">
        <v>1406</v>
      </c>
      <c r="D3219" s="30" t="s">
        <v>1407</v>
      </c>
      <c r="E3219" s="75">
        <v>170</v>
      </c>
      <c r="F3219" s="30" t="s">
        <v>80</v>
      </c>
      <c r="G3219" s="30" t="s">
        <v>81</v>
      </c>
      <c r="H3219" s="75">
        <v>1</v>
      </c>
    </row>
    <row r="3220" spans="1:8">
      <c r="A3220" s="43">
        <v>930</v>
      </c>
      <c r="B3220" s="74">
        <v>46246</v>
      </c>
      <c r="C3220" s="30" t="s">
        <v>1408</v>
      </c>
      <c r="D3220" s="30" t="s">
        <v>1409</v>
      </c>
      <c r="E3220" s="75">
        <v>7</v>
      </c>
      <c r="F3220" s="30" t="s">
        <v>68</v>
      </c>
      <c r="G3220" s="30" t="s">
        <v>69</v>
      </c>
      <c r="H3220" s="75">
        <v>1</v>
      </c>
    </row>
    <row r="3221" spans="1:8">
      <c r="A3221" s="43">
        <v>930</v>
      </c>
      <c r="B3221" s="74">
        <v>46246</v>
      </c>
      <c r="C3221" s="30" t="s">
        <v>1412</v>
      </c>
      <c r="D3221" s="30" t="s">
        <v>1413</v>
      </c>
      <c r="E3221" s="75">
        <v>23</v>
      </c>
      <c r="F3221" s="30" t="s">
        <v>68</v>
      </c>
      <c r="G3221" s="30" t="s">
        <v>69</v>
      </c>
      <c r="H3221" s="75">
        <v>1</v>
      </c>
    </row>
    <row r="3222" spans="1:8">
      <c r="A3222" s="43">
        <v>930</v>
      </c>
      <c r="B3222" s="74">
        <v>46246</v>
      </c>
      <c r="C3222" s="30" t="s">
        <v>1414</v>
      </c>
      <c r="D3222" s="30" t="s">
        <v>1415</v>
      </c>
      <c r="E3222" s="75">
        <v>45</v>
      </c>
      <c r="F3222" s="30" t="s">
        <v>53</v>
      </c>
      <c r="G3222" s="30" t="s">
        <v>54</v>
      </c>
      <c r="H3222" s="75">
        <v>1</v>
      </c>
    </row>
    <row r="3223" spans="1:8">
      <c r="A3223" s="43">
        <v>930</v>
      </c>
      <c r="B3223" s="74">
        <v>46246</v>
      </c>
      <c r="C3223" s="30" t="s">
        <v>1416</v>
      </c>
      <c r="D3223" s="30" t="s">
        <v>1417</v>
      </c>
      <c r="E3223" s="75">
        <v>31</v>
      </c>
      <c r="F3223" s="30" t="s">
        <v>70</v>
      </c>
      <c r="G3223" s="30" t="s">
        <v>71</v>
      </c>
      <c r="H3223" s="75">
        <v>2</v>
      </c>
    </row>
    <row r="3224" spans="1:8">
      <c r="A3224" s="43">
        <v>930</v>
      </c>
      <c r="B3224" s="74">
        <v>46246</v>
      </c>
      <c r="C3224" s="30" t="s">
        <v>1418</v>
      </c>
      <c r="D3224" s="30" t="s">
        <v>1419</v>
      </c>
      <c r="E3224" s="75">
        <v>17</v>
      </c>
      <c r="F3224" s="30" t="s">
        <v>53</v>
      </c>
      <c r="G3224" s="30" t="s">
        <v>54</v>
      </c>
      <c r="H3224" s="75">
        <v>1</v>
      </c>
    </row>
    <row r="3225" spans="1:8">
      <c r="A3225" s="43">
        <v>930</v>
      </c>
      <c r="B3225" s="74">
        <v>46246</v>
      </c>
      <c r="C3225" s="30" t="s">
        <v>1420</v>
      </c>
      <c r="D3225" s="30" t="s">
        <v>1421</v>
      </c>
      <c r="E3225" s="75">
        <v>52</v>
      </c>
      <c r="F3225" s="30" t="s">
        <v>80</v>
      </c>
      <c r="G3225" s="30" t="s">
        <v>81</v>
      </c>
      <c r="H3225" s="75">
        <v>1</v>
      </c>
    </row>
    <row r="3226" spans="1:8">
      <c r="A3226" s="43">
        <v>930</v>
      </c>
      <c r="B3226" s="74">
        <v>46246</v>
      </c>
      <c r="C3226" s="30" t="s">
        <v>1422</v>
      </c>
      <c r="D3226" s="30" t="s">
        <v>1423</v>
      </c>
      <c r="E3226" s="75">
        <v>148</v>
      </c>
      <c r="F3226" s="30" t="s">
        <v>70</v>
      </c>
      <c r="G3226" s="30" t="s">
        <v>71</v>
      </c>
      <c r="H3226" s="75">
        <v>2</v>
      </c>
    </row>
    <row r="3227" spans="1:8">
      <c r="A3227" s="43">
        <v>930</v>
      </c>
      <c r="B3227" s="74">
        <v>46246</v>
      </c>
      <c r="C3227" s="30" t="s">
        <v>1424</v>
      </c>
      <c r="D3227" s="30" t="s">
        <v>1425</v>
      </c>
      <c r="E3227" s="75">
        <v>74</v>
      </c>
      <c r="F3227" s="30" t="s">
        <v>80</v>
      </c>
      <c r="G3227" s="30" t="s">
        <v>81</v>
      </c>
      <c r="H3227" s="75">
        <v>1</v>
      </c>
    </row>
    <row r="3228" spans="1:8">
      <c r="A3228" s="43">
        <v>930</v>
      </c>
      <c r="B3228" s="74">
        <v>46246</v>
      </c>
      <c r="C3228" s="30" t="s">
        <v>1428</v>
      </c>
      <c r="D3228" s="30" t="s">
        <v>1429</v>
      </c>
      <c r="E3228" s="75">
        <v>98</v>
      </c>
      <c r="F3228" s="30" t="s">
        <v>80</v>
      </c>
      <c r="G3228" s="30" t="s">
        <v>81</v>
      </c>
      <c r="H3228" s="75">
        <v>1</v>
      </c>
    </row>
    <row r="3229" spans="1:8">
      <c r="A3229" s="43">
        <v>930</v>
      </c>
      <c r="B3229" s="74">
        <v>46246</v>
      </c>
      <c r="C3229" s="30" t="s">
        <v>1436</v>
      </c>
      <c r="D3229" s="30" t="s">
        <v>1437</v>
      </c>
      <c r="E3229" s="75">
        <v>52</v>
      </c>
      <c r="F3229" s="30" t="s">
        <v>53</v>
      </c>
      <c r="G3229" s="30" t="s">
        <v>54</v>
      </c>
      <c r="H3229" s="75">
        <v>1</v>
      </c>
    </row>
    <row r="3230" spans="1:8">
      <c r="A3230" s="43">
        <v>930</v>
      </c>
      <c r="B3230" s="74">
        <v>46246</v>
      </c>
      <c r="C3230" s="30" t="s">
        <v>1438</v>
      </c>
      <c r="D3230" s="30" t="s">
        <v>1439</v>
      </c>
      <c r="E3230" s="75">
        <v>96</v>
      </c>
      <c r="F3230" s="30" t="s">
        <v>68</v>
      </c>
      <c r="G3230" s="30" t="s">
        <v>69</v>
      </c>
      <c r="H3230" s="75">
        <v>1</v>
      </c>
    </row>
    <row r="3231" spans="1:8">
      <c r="A3231" s="43">
        <v>930</v>
      </c>
      <c r="B3231" s="74">
        <v>46246</v>
      </c>
      <c r="C3231" s="30" t="s">
        <v>1440</v>
      </c>
      <c r="D3231" s="30" t="s">
        <v>1441</v>
      </c>
      <c r="E3231" s="75">
        <v>160</v>
      </c>
      <c r="F3231" s="30" t="s">
        <v>70</v>
      </c>
      <c r="G3231" s="30" t="s">
        <v>71</v>
      </c>
      <c r="H3231" s="75">
        <v>2</v>
      </c>
    </row>
    <row r="3232" spans="1:8">
      <c r="A3232" s="43">
        <v>930</v>
      </c>
      <c r="B3232" s="74">
        <v>46246</v>
      </c>
      <c r="C3232" s="30" t="s">
        <v>1444</v>
      </c>
      <c r="D3232" s="30" t="s">
        <v>1445</v>
      </c>
      <c r="E3232" s="75">
        <v>65</v>
      </c>
      <c r="F3232" s="30" t="s">
        <v>70</v>
      </c>
      <c r="G3232" s="30" t="s">
        <v>71</v>
      </c>
      <c r="H3232" s="75">
        <v>2</v>
      </c>
    </row>
    <row r="3233" spans="1:8">
      <c r="A3233" s="43">
        <v>930</v>
      </c>
      <c r="B3233" s="74">
        <v>46246</v>
      </c>
      <c r="C3233" s="30" t="s">
        <v>1448</v>
      </c>
      <c r="D3233" s="30" t="s">
        <v>1449</v>
      </c>
      <c r="E3233" s="75">
        <v>27</v>
      </c>
      <c r="F3233" s="30" t="s">
        <v>68</v>
      </c>
      <c r="G3233" s="30" t="s">
        <v>69</v>
      </c>
      <c r="H3233" s="75">
        <v>1</v>
      </c>
    </row>
    <row r="3234" spans="1:8">
      <c r="A3234" s="43">
        <v>930</v>
      </c>
      <c r="B3234" s="74">
        <v>46246</v>
      </c>
      <c r="C3234" s="30" t="s">
        <v>1452</v>
      </c>
      <c r="D3234" s="30" t="s">
        <v>1453</v>
      </c>
      <c r="E3234" s="75">
        <v>1</v>
      </c>
      <c r="F3234" s="30" t="s">
        <v>68</v>
      </c>
      <c r="G3234" s="30" t="s">
        <v>69</v>
      </c>
      <c r="H3234" s="75">
        <v>1</v>
      </c>
    </row>
    <row r="3235" spans="1:8">
      <c r="A3235" s="43">
        <v>930</v>
      </c>
      <c r="B3235" s="74">
        <v>46246</v>
      </c>
      <c r="C3235" s="30" t="s">
        <v>1454</v>
      </c>
      <c r="D3235" s="30" t="s">
        <v>1455</v>
      </c>
      <c r="E3235" s="75">
        <v>55</v>
      </c>
      <c r="F3235" s="30" t="s">
        <v>70</v>
      </c>
      <c r="G3235" s="30" t="s">
        <v>71</v>
      </c>
      <c r="H3235" s="75">
        <v>2</v>
      </c>
    </row>
    <row r="3236" spans="1:8">
      <c r="A3236" s="43">
        <v>930</v>
      </c>
      <c r="B3236" s="74">
        <v>46246</v>
      </c>
      <c r="C3236" s="30" t="s">
        <v>1456</v>
      </c>
      <c r="D3236" s="30" t="s">
        <v>1457</v>
      </c>
      <c r="E3236" s="75">
        <v>8</v>
      </c>
      <c r="F3236" s="30" t="s">
        <v>70</v>
      </c>
      <c r="G3236" s="30" t="s">
        <v>71</v>
      </c>
      <c r="H3236" s="75">
        <v>2</v>
      </c>
    </row>
    <row r="3237" spans="1:8">
      <c r="A3237" s="43">
        <v>930</v>
      </c>
      <c r="B3237" s="74">
        <v>46246</v>
      </c>
      <c r="C3237" s="30" t="s">
        <v>1458</v>
      </c>
      <c r="D3237" s="30" t="s">
        <v>1459</v>
      </c>
      <c r="E3237" s="75">
        <v>103</v>
      </c>
      <c r="F3237" s="30" t="s">
        <v>80</v>
      </c>
      <c r="G3237" s="30" t="s">
        <v>81</v>
      </c>
      <c r="H3237" s="75">
        <v>1</v>
      </c>
    </row>
    <row r="3238" spans="1:8">
      <c r="A3238" s="43">
        <v>930</v>
      </c>
      <c r="B3238" s="74">
        <v>46246</v>
      </c>
      <c r="C3238" s="30" t="s">
        <v>1462</v>
      </c>
      <c r="D3238" s="30" t="s">
        <v>1463</v>
      </c>
      <c r="E3238" s="75">
        <v>19</v>
      </c>
      <c r="F3238" s="30" t="s">
        <v>53</v>
      </c>
      <c r="G3238" s="30" t="s">
        <v>54</v>
      </c>
      <c r="H3238" s="75">
        <v>1</v>
      </c>
    </row>
    <row r="3239" spans="1:8">
      <c r="A3239" s="43">
        <v>930</v>
      </c>
      <c r="B3239" s="74">
        <v>46246</v>
      </c>
      <c r="C3239" s="30" t="s">
        <v>4992</v>
      </c>
      <c r="D3239" s="30" t="s">
        <v>4993</v>
      </c>
      <c r="E3239" s="75">
        <v>35</v>
      </c>
      <c r="F3239" s="30" t="s">
        <v>80</v>
      </c>
      <c r="G3239" s="30" t="s">
        <v>81</v>
      </c>
      <c r="H3239" s="75">
        <v>1</v>
      </c>
    </row>
    <row r="3240" spans="1:8">
      <c r="A3240" s="43">
        <v>930</v>
      </c>
      <c r="B3240" s="74">
        <v>46246</v>
      </c>
      <c r="C3240" s="30" t="s">
        <v>1464</v>
      </c>
      <c r="D3240" s="30" t="s">
        <v>1465</v>
      </c>
      <c r="E3240" s="75">
        <v>33</v>
      </c>
      <c r="F3240" s="30" t="s">
        <v>70</v>
      </c>
      <c r="G3240" s="30" t="s">
        <v>71</v>
      </c>
      <c r="H3240" s="75">
        <v>2</v>
      </c>
    </row>
    <row r="3241" spans="1:8">
      <c r="A3241" s="43">
        <v>930</v>
      </c>
      <c r="B3241" s="74">
        <v>46246</v>
      </c>
      <c r="C3241" s="30" t="s">
        <v>1466</v>
      </c>
      <c r="D3241" s="30" t="s">
        <v>1467</v>
      </c>
      <c r="E3241" s="75">
        <v>20</v>
      </c>
      <c r="F3241" s="30" t="s">
        <v>53</v>
      </c>
      <c r="G3241" s="30" t="s">
        <v>54</v>
      </c>
      <c r="H3241" s="75">
        <v>1</v>
      </c>
    </row>
    <row r="3242" spans="1:8">
      <c r="A3242" s="43">
        <v>930</v>
      </c>
      <c r="B3242" s="74">
        <v>46246</v>
      </c>
      <c r="C3242" s="30" t="s">
        <v>1470</v>
      </c>
      <c r="D3242" s="30" t="s">
        <v>1471</v>
      </c>
      <c r="E3242" s="75">
        <v>60</v>
      </c>
      <c r="F3242" s="30" t="s">
        <v>70</v>
      </c>
      <c r="G3242" s="30" t="s">
        <v>71</v>
      </c>
      <c r="H3242" s="75">
        <v>2</v>
      </c>
    </row>
    <row r="3243" spans="1:8">
      <c r="A3243" s="43">
        <v>930</v>
      </c>
      <c r="B3243" s="74">
        <v>46246</v>
      </c>
      <c r="C3243" s="30" t="s">
        <v>1474</v>
      </c>
      <c r="D3243" s="30" t="s">
        <v>1475</v>
      </c>
      <c r="E3243" s="75">
        <v>24</v>
      </c>
      <c r="F3243" s="30" t="s">
        <v>53</v>
      </c>
      <c r="G3243" s="30" t="s">
        <v>54</v>
      </c>
      <c r="H3243" s="75">
        <v>1</v>
      </c>
    </row>
    <row r="3244" spans="1:8">
      <c r="A3244" s="43">
        <v>930</v>
      </c>
      <c r="B3244" s="74">
        <v>46246</v>
      </c>
      <c r="C3244" s="30" t="s">
        <v>1476</v>
      </c>
      <c r="D3244" s="30" t="s">
        <v>1477</v>
      </c>
      <c r="E3244" s="75">
        <v>249</v>
      </c>
      <c r="F3244" s="30" t="s">
        <v>80</v>
      </c>
      <c r="G3244" s="30" t="s">
        <v>81</v>
      </c>
      <c r="H3244" s="75">
        <v>1</v>
      </c>
    </row>
    <row r="3245" spans="1:8">
      <c r="A3245" s="43">
        <v>930</v>
      </c>
      <c r="B3245" s="74">
        <v>46246</v>
      </c>
      <c r="C3245" s="30" t="s">
        <v>1478</v>
      </c>
      <c r="D3245" s="30" t="s">
        <v>1479</v>
      </c>
      <c r="E3245" s="75">
        <v>47</v>
      </c>
      <c r="F3245" s="30" t="s">
        <v>53</v>
      </c>
      <c r="G3245" s="30" t="s">
        <v>54</v>
      </c>
      <c r="H3245" s="75">
        <v>1</v>
      </c>
    </row>
    <row r="3246" spans="1:8">
      <c r="A3246" s="43">
        <v>930</v>
      </c>
      <c r="B3246" s="74">
        <v>46246</v>
      </c>
      <c r="C3246" s="30" t="s">
        <v>1482</v>
      </c>
      <c r="D3246" s="30" t="s">
        <v>1483</v>
      </c>
      <c r="E3246" s="75">
        <v>45</v>
      </c>
      <c r="F3246" s="30" t="s">
        <v>70</v>
      </c>
      <c r="G3246" s="30" t="s">
        <v>71</v>
      </c>
      <c r="H3246" s="75">
        <v>2</v>
      </c>
    </row>
    <row r="3247" spans="1:8">
      <c r="A3247" s="43">
        <v>930</v>
      </c>
      <c r="B3247" s="74">
        <v>46246</v>
      </c>
      <c r="C3247" s="30" t="s">
        <v>1766</v>
      </c>
      <c r="D3247" s="30" t="s">
        <v>1767</v>
      </c>
      <c r="E3247" s="75">
        <v>61</v>
      </c>
      <c r="F3247" s="30" t="s">
        <v>53</v>
      </c>
      <c r="G3247" s="30" t="s">
        <v>54</v>
      </c>
      <c r="H3247" s="75">
        <v>1</v>
      </c>
    </row>
    <row r="3248" spans="1:8">
      <c r="A3248" s="43">
        <v>930</v>
      </c>
      <c r="B3248" s="74">
        <v>46246</v>
      </c>
      <c r="C3248" s="30" t="s">
        <v>1768</v>
      </c>
      <c r="D3248" s="30" t="s">
        <v>1769</v>
      </c>
      <c r="E3248" s="75">
        <v>6</v>
      </c>
      <c r="F3248" s="30" t="s">
        <v>53</v>
      </c>
      <c r="G3248" s="30" t="s">
        <v>54</v>
      </c>
      <c r="H3248" s="75">
        <v>1</v>
      </c>
    </row>
    <row r="3249" spans="1:8">
      <c r="A3249" s="43">
        <v>930</v>
      </c>
      <c r="B3249" s="74">
        <v>46246</v>
      </c>
      <c r="C3249" s="30" t="s">
        <v>1488</v>
      </c>
      <c r="D3249" s="30" t="s">
        <v>1489</v>
      </c>
      <c r="E3249" s="75">
        <v>6</v>
      </c>
      <c r="F3249" s="30" t="s">
        <v>53</v>
      </c>
      <c r="G3249" s="30" t="s">
        <v>54</v>
      </c>
      <c r="H3249" s="75">
        <v>1</v>
      </c>
    </row>
    <row r="3250" spans="1:8">
      <c r="A3250" s="43">
        <v>930</v>
      </c>
      <c r="B3250" s="74">
        <v>46246</v>
      </c>
      <c r="C3250" s="30" t="s">
        <v>1490</v>
      </c>
      <c r="D3250" s="30" t="s">
        <v>1491</v>
      </c>
      <c r="E3250" s="75">
        <v>82</v>
      </c>
      <c r="F3250" s="30" t="s">
        <v>78</v>
      </c>
      <c r="G3250" s="30" t="s">
        <v>79</v>
      </c>
      <c r="H3250" s="75">
        <v>2</v>
      </c>
    </row>
    <row r="3251" spans="1:8">
      <c r="A3251" s="43">
        <v>930</v>
      </c>
      <c r="B3251" s="74">
        <v>46246</v>
      </c>
      <c r="C3251" s="30" t="s">
        <v>1496</v>
      </c>
      <c r="D3251" s="30" t="s">
        <v>1497</v>
      </c>
      <c r="E3251" s="75">
        <v>42</v>
      </c>
      <c r="F3251" s="30" t="s">
        <v>53</v>
      </c>
      <c r="G3251" s="30" t="s">
        <v>54</v>
      </c>
      <c r="H3251" s="75">
        <v>1</v>
      </c>
    </row>
    <row r="3252" spans="1:8">
      <c r="A3252" s="43">
        <v>930</v>
      </c>
      <c r="B3252" s="74">
        <v>46246</v>
      </c>
      <c r="C3252" s="30" t="s">
        <v>1498</v>
      </c>
      <c r="D3252" s="30" t="s">
        <v>1499</v>
      </c>
      <c r="E3252" s="75">
        <v>171</v>
      </c>
      <c r="F3252" s="30" t="s">
        <v>66</v>
      </c>
      <c r="G3252" s="30" t="s">
        <v>67</v>
      </c>
      <c r="H3252" s="75">
        <v>2</v>
      </c>
    </row>
    <row r="3253" spans="1:8">
      <c r="A3253" s="43">
        <v>930</v>
      </c>
      <c r="B3253" s="74">
        <v>46246</v>
      </c>
      <c r="C3253" s="30" t="s">
        <v>1504</v>
      </c>
      <c r="D3253" s="30" t="s">
        <v>1505</v>
      </c>
      <c r="E3253" s="75">
        <v>163</v>
      </c>
      <c r="F3253" s="30" t="s">
        <v>53</v>
      </c>
      <c r="G3253" s="30" t="s">
        <v>54</v>
      </c>
      <c r="H3253" s="75">
        <v>1</v>
      </c>
    </row>
    <row r="3254" spans="1:8">
      <c r="A3254" s="43">
        <v>930</v>
      </c>
      <c r="B3254" s="74">
        <v>46246</v>
      </c>
      <c r="C3254" s="30" t="s">
        <v>1506</v>
      </c>
      <c r="D3254" s="30" t="s">
        <v>1507</v>
      </c>
      <c r="E3254" s="75">
        <v>69</v>
      </c>
      <c r="F3254" s="30" t="s">
        <v>53</v>
      </c>
      <c r="G3254" s="30" t="s">
        <v>54</v>
      </c>
      <c r="H3254" s="75">
        <v>1</v>
      </c>
    </row>
    <row r="3255" spans="1:8">
      <c r="A3255" s="43">
        <v>930</v>
      </c>
      <c r="B3255" s="74">
        <v>46246</v>
      </c>
      <c r="C3255" s="30" t="s">
        <v>1508</v>
      </c>
      <c r="D3255" s="30" t="s">
        <v>1509</v>
      </c>
      <c r="E3255" s="75">
        <v>28</v>
      </c>
      <c r="F3255" s="30" t="s">
        <v>68</v>
      </c>
      <c r="G3255" s="30" t="s">
        <v>69</v>
      </c>
      <c r="H3255" s="75">
        <v>1</v>
      </c>
    </row>
    <row r="3256" spans="1:8">
      <c r="A3256" s="43">
        <v>930</v>
      </c>
      <c r="B3256" s="74">
        <v>46246</v>
      </c>
      <c r="C3256" s="30" t="s">
        <v>1510</v>
      </c>
      <c r="D3256" s="30" t="s">
        <v>1511</v>
      </c>
      <c r="E3256" s="75">
        <v>62</v>
      </c>
      <c r="F3256" s="30" t="s">
        <v>70</v>
      </c>
      <c r="G3256" s="30" t="s">
        <v>71</v>
      </c>
      <c r="H3256" s="75">
        <v>2</v>
      </c>
    </row>
    <row r="3257" spans="1:8">
      <c r="A3257" s="43">
        <v>930</v>
      </c>
      <c r="B3257" s="74">
        <v>46246</v>
      </c>
      <c r="C3257" s="30" t="s">
        <v>1514</v>
      </c>
      <c r="D3257" s="30" t="s">
        <v>1515</v>
      </c>
      <c r="E3257" s="75">
        <v>19</v>
      </c>
      <c r="F3257" s="30" t="s">
        <v>68</v>
      </c>
      <c r="G3257" s="30" t="s">
        <v>69</v>
      </c>
      <c r="H3257" s="75">
        <v>1</v>
      </c>
    </row>
    <row r="3258" spans="1:8">
      <c r="A3258" s="43">
        <v>930</v>
      </c>
      <c r="B3258" s="74">
        <v>46246</v>
      </c>
      <c r="C3258" s="30" t="s">
        <v>1522</v>
      </c>
      <c r="D3258" s="30" t="s">
        <v>1523</v>
      </c>
      <c r="E3258" s="75">
        <v>146</v>
      </c>
      <c r="F3258" s="30" t="s">
        <v>53</v>
      </c>
      <c r="G3258" s="30" t="s">
        <v>54</v>
      </c>
      <c r="H3258" s="75">
        <v>1</v>
      </c>
    </row>
    <row r="3259" spans="1:8">
      <c r="A3259" s="43">
        <v>930</v>
      </c>
      <c r="B3259" s="74">
        <v>46246</v>
      </c>
      <c r="C3259" s="30" t="s">
        <v>1524</v>
      </c>
      <c r="D3259" s="30" t="s">
        <v>1525</v>
      </c>
      <c r="E3259" s="75">
        <v>38</v>
      </c>
      <c r="F3259" s="30" t="s">
        <v>70</v>
      </c>
      <c r="G3259" s="30" t="s">
        <v>71</v>
      </c>
      <c r="H3259" s="75">
        <v>2</v>
      </c>
    </row>
    <row r="3260" spans="1:8">
      <c r="A3260" s="43">
        <v>930</v>
      </c>
      <c r="B3260" s="74">
        <v>46246</v>
      </c>
      <c r="C3260" s="30" t="s">
        <v>1526</v>
      </c>
      <c r="D3260" s="30" t="s">
        <v>1527</v>
      </c>
      <c r="E3260" s="75">
        <v>214</v>
      </c>
      <c r="F3260" s="30" t="s">
        <v>53</v>
      </c>
      <c r="G3260" s="30" t="s">
        <v>54</v>
      </c>
      <c r="H3260" s="75">
        <v>1</v>
      </c>
    </row>
    <row r="3261" spans="1:8">
      <c r="A3261" s="43">
        <v>930</v>
      </c>
      <c r="B3261" s="74">
        <v>46246</v>
      </c>
      <c r="C3261" s="30" t="s">
        <v>1528</v>
      </c>
      <c r="D3261" s="30" t="s">
        <v>1529</v>
      </c>
      <c r="E3261" s="75">
        <v>26</v>
      </c>
      <c r="F3261" s="30" t="s">
        <v>53</v>
      </c>
      <c r="G3261" s="30" t="s">
        <v>54</v>
      </c>
      <c r="H3261" s="75">
        <v>1</v>
      </c>
    </row>
    <row r="3262" spans="1:8">
      <c r="A3262" s="43">
        <v>930</v>
      </c>
      <c r="B3262" s="74">
        <v>46246</v>
      </c>
      <c r="C3262" s="30" t="s">
        <v>1534</v>
      </c>
      <c r="D3262" s="30" t="s">
        <v>1535</v>
      </c>
      <c r="E3262" s="75">
        <v>33</v>
      </c>
      <c r="F3262" s="30" t="s">
        <v>68</v>
      </c>
      <c r="G3262" s="30" t="s">
        <v>69</v>
      </c>
      <c r="H3262" s="75">
        <v>1</v>
      </c>
    </row>
    <row r="3263" spans="1:8">
      <c r="A3263" s="43">
        <v>930</v>
      </c>
      <c r="B3263" s="74">
        <v>46246</v>
      </c>
      <c r="C3263" s="30" t="s">
        <v>1540</v>
      </c>
      <c r="D3263" s="30" t="s">
        <v>1541</v>
      </c>
      <c r="E3263" s="75">
        <v>278</v>
      </c>
      <c r="F3263" s="30" t="s">
        <v>76</v>
      </c>
      <c r="G3263" s="30" t="s">
        <v>77</v>
      </c>
      <c r="H3263" s="75">
        <v>1</v>
      </c>
    </row>
    <row r="3264" spans="1:8">
      <c r="A3264" s="43">
        <v>930</v>
      </c>
      <c r="B3264" s="74">
        <v>46246</v>
      </c>
      <c r="C3264" s="30" t="s">
        <v>1772</v>
      </c>
      <c r="D3264" s="30" t="s">
        <v>1773</v>
      </c>
      <c r="E3264" s="75">
        <v>74</v>
      </c>
      <c r="F3264" s="30" t="s">
        <v>70</v>
      </c>
      <c r="G3264" s="30" t="s">
        <v>71</v>
      </c>
      <c r="H3264" s="75">
        <v>2</v>
      </c>
    </row>
    <row r="3265" spans="1:8">
      <c r="A3265" s="43">
        <v>930</v>
      </c>
      <c r="B3265" s="74">
        <v>46246</v>
      </c>
      <c r="C3265" s="30" t="s">
        <v>1546</v>
      </c>
      <c r="D3265" s="30" t="s">
        <v>1547</v>
      </c>
      <c r="E3265" s="75">
        <v>41</v>
      </c>
      <c r="F3265" s="30" t="s">
        <v>53</v>
      </c>
      <c r="G3265" s="30" t="s">
        <v>54</v>
      </c>
      <c r="H3265" s="75">
        <v>1</v>
      </c>
    </row>
    <row r="3266" spans="1:8">
      <c r="A3266" s="43">
        <v>930</v>
      </c>
      <c r="B3266" s="74">
        <v>46246</v>
      </c>
      <c r="C3266" s="30" t="s">
        <v>1548</v>
      </c>
      <c r="D3266" s="30" t="s">
        <v>1549</v>
      </c>
      <c r="E3266" s="75">
        <v>62</v>
      </c>
      <c r="F3266" s="30" t="s">
        <v>70</v>
      </c>
      <c r="G3266" s="30" t="s">
        <v>71</v>
      </c>
      <c r="H3266" s="75">
        <v>2</v>
      </c>
    </row>
    <row r="3267" spans="1:8">
      <c r="A3267" s="43">
        <v>930</v>
      </c>
      <c r="B3267" s="74">
        <v>46246</v>
      </c>
      <c r="C3267" s="30" t="s">
        <v>1554</v>
      </c>
      <c r="D3267" s="30" t="s">
        <v>1555</v>
      </c>
      <c r="E3267" s="75">
        <v>137</v>
      </c>
      <c r="F3267" s="30" t="s">
        <v>80</v>
      </c>
      <c r="G3267" s="30" t="s">
        <v>81</v>
      </c>
      <c r="H3267" s="75">
        <v>1</v>
      </c>
    </row>
    <row r="3268" spans="1:8">
      <c r="A3268" s="43">
        <v>930</v>
      </c>
      <c r="B3268" s="74">
        <v>46246</v>
      </c>
      <c r="C3268" s="30" t="s">
        <v>1570</v>
      </c>
      <c r="D3268" s="30" t="s">
        <v>1571</v>
      </c>
      <c r="E3268" s="75">
        <v>1</v>
      </c>
      <c r="F3268" s="30" t="s">
        <v>68</v>
      </c>
      <c r="G3268" s="30" t="s">
        <v>69</v>
      </c>
      <c r="H3268" s="75">
        <v>1</v>
      </c>
    </row>
    <row r="3269" spans="1:8">
      <c r="A3269" s="43">
        <v>930</v>
      </c>
      <c r="B3269" s="74">
        <v>46246</v>
      </c>
      <c r="C3269" s="30" t="s">
        <v>1574</v>
      </c>
      <c r="D3269" s="30" t="s">
        <v>1575</v>
      </c>
      <c r="E3269" s="75">
        <v>19</v>
      </c>
      <c r="F3269" s="30" t="s">
        <v>70</v>
      </c>
      <c r="G3269" s="30" t="s">
        <v>71</v>
      </c>
      <c r="H3269" s="75">
        <v>2</v>
      </c>
    </row>
    <row r="3270" spans="1:8">
      <c r="A3270" s="43">
        <v>930</v>
      </c>
      <c r="B3270" s="74">
        <v>46246</v>
      </c>
      <c r="C3270" s="30" t="s">
        <v>1580</v>
      </c>
      <c r="D3270" s="30" t="s">
        <v>1581</v>
      </c>
      <c r="E3270" s="75">
        <v>101</v>
      </c>
      <c r="F3270" s="30" t="s">
        <v>76</v>
      </c>
      <c r="G3270" s="30" t="s">
        <v>77</v>
      </c>
      <c r="H3270" s="75">
        <v>1</v>
      </c>
    </row>
    <row r="3271" spans="1:8">
      <c r="A3271" s="43">
        <v>930</v>
      </c>
      <c r="B3271" s="74">
        <v>46246</v>
      </c>
      <c r="C3271" s="30" t="s">
        <v>1582</v>
      </c>
      <c r="D3271" s="30" t="s">
        <v>1583</v>
      </c>
      <c r="E3271" s="75">
        <v>9</v>
      </c>
      <c r="F3271" s="30" t="s">
        <v>53</v>
      </c>
      <c r="G3271" s="30" t="s">
        <v>54</v>
      </c>
      <c r="H3271" s="75">
        <v>1</v>
      </c>
    </row>
    <row r="3272" spans="1:8">
      <c r="A3272" s="43">
        <v>930</v>
      </c>
      <c r="B3272" s="74">
        <v>46246</v>
      </c>
      <c r="C3272" s="30" t="s">
        <v>1584</v>
      </c>
      <c r="D3272" s="30" t="s">
        <v>1585</v>
      </c>
      <c r="E3272" s="75">
        <v>77</v>
      </c>
      <c r="F3272" s="30" t="s">
        <v>53</v>
      </c>
      <c r="G3272" s="30" t="s">
        <v>54</v>
      </c>
      <c r="H3272" s="75">
        <v>1</v>
      </c>
    </row>
    <row r="3273" spans="1:8">
      <c r="A3273" s="43">
        <v>930</v>
      </c>
      <c r="B3273" s="74">
        <v>46246</v>
      </c>
      <c r="C3273" s="30" t="s">
        <v>1590</v>
      </c>
      <c r="D3273" s="30" t="s">
        <v>1591</v>
      </c>
      <c r="E3273" s="75">
        <v>59</v>
      </c>
      <c r="F3273" s="30" t="s">
        <v>53</v>
      </c>
      <c r="G3273" s="30" t="s">
        <v>54</v>
      </c>
      <c r="H3273" s="75">
        <v>1</v>
      </c>
    </row>
    <row r="3274" spans="1:8">
      <c r="A3274" s="43">
        <v>930</v>
      </c>
      <c r="B3274" s="74">
        <v>46246</v>
      </c>
      <c r="C3274" s="30" t="s">
        <v>1596</v>
      </c>
      <c r="D3274" s="30" t="s">
        <v>1597</v>
      </c>
      <c r="E3274" s="75">
        <v>33</v>
      </c>
      <c r="F3274" s="30" t="s">
        <v>68</v>
      </c>
      <c r="G3274" s="30" t="s">
        <v>69</v>
      </c>
      <c r="H3274" s="75">
        <v>1</v>
      </c>
    </row>
    <row r="3275" spans="1:8">
      <c r="A3275" s="43">
        <v>930</v>
      </c>
      <c r="B3275" s="74">
        <v>46246</v>
      </c>
      <c r="C3275" s="30" t="s">
        <v>1778</v>
      </c>
      <c r="D3275" s="30" t="s">
        <v>1779</v>
      </c>
      <c r="E3275" s="75">
        <v>21</v>
      </c>
      <c r="F3275" s="30" t="s">
        <v>53</v>
      </c>
      <c r="G3275" s="30" t="s">
        <v>54</v>
      </c>
      <c r="H3275" s="75">
        <v>1</v>
      </c>
    </row>
    <row r="3276" spans="1:8">
      <c r="A3276" s="43">
        <v>930</v>
      </c>
      <c r="B3276" s="74">
        <v>46246</v>
      </c>
      <c r="C3276" s="30" t="s">
        <v>1602</v>
      </c>
      <c r="D3276" s="30" t="s">
        <v>1603</v>
      </c>
      <c r="E3276" s="75">
        <v>35</v>
      </c>
      <c r="F3276" s="30" t="s">
        <v>53</v>
      </c>
      <c r="G3276" s="30" t="s">
        <v>54</v>
      </c>
      <c r="H3276" s="75">
        <v>1</v>
      </c>
    </row>
    <row r="3277" spans="1:8">
      <c r="A3277" s="43">
        <v>930</v>
      </c>
      <c r="B3277" s="74">
        <v>46246</v>
      </c>
      <c r="C3277" s="30" t="s">
        <v>1606</v>
      </c>
      <c r="D3277" s="30" t="s">
        <v>1607</v>
      </c>
      <c r="E3277" s="75">
        <v>126</v>
      </c>
      <c r="F3277" s="30" t="s">
        <v>53</v>
      </c>
      <c r="G3277" s="30" t="s">
        <v>54</v>
      </c>
      <c r="H3277" s="75">
        <v>1</v>
      </c>
    </row>
    <row r="3278" spans="1:8">
      <c r="A3278" s="43">
        <v>930</v>
      </c>
      <c r="B3278" s="74">
        <v>46246</v>
      </c>
      <c r="C3278" s="30" t="s">
        <v>1608</v>
      </c>
      <c r="D3278" s="30" t="s">
        <v>1609</v>
      </c>
      <c r="E3278" s="75">
        <v>141</v>
      </c>
      <c r="F3278" s="30" t="s">
        <v>53</v>
      </c>
      <c r="G3278" s="30" t="s">
        <v>54</v>
      </c>
      <c r="H3278" s="75">
        <v>1</v>
      </c>
    </row>
    <row r="3279" spans="1:8">
      <c r="A3279" s="43">
        <v>930</v>
      </c>
      <c r="B3279" s="74">
        <v>46246</v>
      </c>
      <c r="C3279" s="30" t="s">
        <v>1610</v>
      </c>
      <c r="D3279" s="30" t="s">
        <v>1611</v>
      </c>
      <c r="E3279" s="75">
        <v>123</v>
      </c>
      <c r="F3279" s="30" t="s">
        <v>53</v>
      </c>
      <c r="G3279" s="30" t="s">
        <v>54</v>
      </c>
      <c r="H3279" s="75">
        <v>1</v>
      </c>
    </row>
    <row r="3280" spans="1:8">
      <c r="A3280" s="43">
        <v>930</v>
      </c>
      <c r="B3280" s="74">
        <v>46246</v>
      </c>
      <c r="C3280" s="30" t="s">
        <v>1612</v>
      </c>
      <c r="D3280" s="30" t="s">
        <v>1613</v>
      </c>
      <c r="E3280" s="75">
        <v>74</v>
      </c>
      <c r="F3280" s="30" t="s">
        <v>76</v>
      </c>
      <c r="G3280" s="30" t="s">
        <v>77</v>
      </c>
      <c r="H3280" s="75">
        <v>1</v>
      </c>
    </row>
    <row r="3281" spans="1:8">
      <c r="A3281" s="43">
        <v>930</v>
      </c>
      <c r="B3281" s="74">
        <v>46246</v>
      </c>
      <c r="C3281" s="30" t="s">
        <v>1614</v>
      </c>
      <c r="D3281" s="30" t="s">
        <v>1615</v>
      </c>
      <c r="E3281" s="75">
        <v>30</v>
      </c>
      <c r="F3281" s="30" t="s">
        <v>53</v>
      </c>
      <c r="G3281" s="30" t="s">
        <v>54</v>
      </c>
      <c r="H3281" s="75">
        <v>1</v>
      </c>
    </row>
    <row r="3282" spans="1:8">
      <c r="A3282" s="43">
        <v>930</v>
      </c>
      <c r="B3282" s="74">
        <v>46246</v>
      </c>
      <c r="C3282" s="30" t="s">
        <v>1622</v>
      </c>
      <c r="D3282" s="30" t="s">
        <v>1623</v>
      </c>
      <c r="E3282" s="75">
        <v>21</v>
      </c>
      <c r="F3282" s="30" t="s">
        <v>53</v>
      </c>
      <c r="G3282" s="30" t="s">
        <v>54</v>
      </c>
      <c r="H3282" s="75">
        <v>1</v>
      </c>
    </row>
    <row r="3283" spans="1:8">
      <c r="A3283" s="43">
        <v>930</v>
      </c>
      <c r="B3283" s="74">
        <v>46246</v>
      </c>
      <c r="C3283" s="30" t="s">
        <v>1626</v>
      </c>
      <c r="D3283" s="30" t="s">
        <v>1627</v>
      </c>
      <c r="E3283" s="75">
        <v>109</v>
      </c>
      <c r="F3283" s="30" t="s">
        <v>53</v>
      </c>
      <c r="G3283" s="30" t="s">
        <v>54</v>
      </c>
      <c r="H3283" s="75">
        <v>1</v>
      </c>
    </row>
    <row r="3284" spans="1:8">
      <c r="A3284" s="43">
        <v>930</v>
      </c>
      <c r="B3284" s="74">
        <v>46246</v>
      </c>
      <c r="C3284" s="30" t="s">
        <v>1630</v>
      </c>
      <c r="D3284" s="30" t="s">
        <v>1631</v>
      </c>
      <c r="E3284" s="75">
        <v>81</v>
      </c>
      <c r="F3284" s="30" t="s">
        <v>70</v>
      </c>
      <c r="G3284" s="30" t="s">
        <v>71</v>
      </c>
      <c r="H3284" s="75">
        <v>2</v>
      </c>
    </row>
    <row r="3285" spans="1:8">
      <c r="A3285" s="43">
        <v>930</v>
      </c>
      <c r="B3285" s="74">
        <v>46246</v>
      </c>
      <c r="C3285" s="30" t="s">
        <v>1632</v>
      </c>
      <c r="D3285" s="30" t="s">
        <v>1633</v>
      </c>
      <c r="E3285" s="75">
        <v>100</v>
      </c>
      <c r="F3285" s="30" t="s">
        <v>53</v>
      </c>
      <c r="G3285" s="30" t="s">
        <v>54</v>
      </c>
      <c r="H3285" s="75">
        <v>1</v>
      </c>
    </row>
    <row r="3286" spans="1:8">
      <c r="A3286" s="43">
        <v>930</v>
      </c>
      <c r="B3286" s="74">
        <v>46246</v>
      </c>
      <c r="C3286" s="30" t="s">
        <v>1640</v>
      </c>
      <c r="D3286" s="30" t="s">
        <v>1641</v>
      </c>
      <c r="E3286" s="75">
        <v>36</v>
      </c>
      <c r="F3286" s="30" t="s">
        <v>68</v>
      </c>
      <c r="G3286" s="30" t="s">
        <v>69</v>
      </c>
      <c r="H3286" s="75">
        <v>1</v>
      </c>
    </row>
    <row r="3287" spans="1:8">
      <c r="A3287" s="43">
        <v>930</v>
      </c>
      <c r="B3287" s="74">
        <v>46246</v>
      </c>
      <c r="C3287" s="30" t="s">
        <v>1642</v>
      </c>
      <c r="D3287" s="30" t="s">
        <v>1643</v>
      </c>
      <c r="E3287" s="75">
        <v>54</v>
      </c>
      <c r="F3287" s="30" t="s">
        <v>53</v>
      </c>
      <c r="G3287" s="30" t="s">
        <v>54</v>
      </c>
      <c r="H3287" s="75">
        <v>1</v>
      </c>
    </row>
    <row r="3288" spans="1:8">
      <c r="A3288" s="43">
        <v>930</v>
      </c>
      <c r="B3288" s="74">
        <v>46246</v>
      </c>
      <c r="C3288" s="30" t="s">
        <v>1644</v>
      </c>
      <c r="D3288" s="30" t="s">
        <v>1645</v>
      </c>
      <c r="E3288" s="75">
        <v>37</v>
      </c>
      <c r="F3288" s="30" t="s">
        <v>70</v>
      </c>
      <c r="G3288" s="30" t="s">
        <v>71</v>
      </c>
      <c r="H3288" s="75">
        <v>2</v>
      </c>
    </row>
    <row r="3289" spans="1:8">
      <c r="A3289" s="43">
        <v>930</v>
      </c>
      <c r="B3289" s="74">
        <v>46246</v>
      </c>
      <c r="C3289" s="30" t="s">
        <v>1646</v>
      </c>
      <c r="D3289" s="30" t="s">
        <v>1647</v>
      </c>
      <c r="E3289" s="75">
        <v>49</v>
      </c>
      <c r="F3289" s="30" t="s">
        <v>53</v>
      </c>
      <c r="G3289" s="30" t="s">
        <v>54</v>
      </c>
      <c r="H3289" s="75">
        <v>1</v>
      </c>
    </row>
    <row r="3290" spans="1:8">
      <c r="A3290" s="43">
        <v>930</v>
      </c>
      <c r="B3290" s="74">
        <v>46246</v>
      </c>
      <c r="C3290" s="30" t="s">
        <v>1648</v>
      </c>
      <c r="D3290" s="30" t="s">
        <v>1649</v>
      </c>
      <c r="E3290" s="75">
        <v>42</v>
      </c>
      <c r="F3290" s="30" t="s">
        <v>53</v>
      </c>
      <c r="G3290" s="30" t="s">
        <v>54</v>
      </c>
      <c r="H3290" s="75">
        <v>1</v>
      </c>
    </row>
    <row r="3291" spans="1:8">
      <c r="A3291" s="43">
        <v>930</v>
      </c>
      <c r="B3291" s="74">
        <v>46246</v>
      </c>
      <c r="C3291" s="30" t="s">
        <v>1650</v>
      </c>
      <c r="D3291" s="30" t="s">
        <v>1651</v>
      </c>
      <c r="E3291" s="75">
        <v>27</v>
      </c>
      <c r="F3291" s="30" t="s">
        <v>70</v>
      </c>
      <c r="G3291" s="30" t="s">
        <v>71</v>
      </c>
      <c r="H3291" s="75">
        <v>2</v>
      </c>
    </row>
    <row r="3292" spans="1:8">
      <c r="A3292" s="43">
        <v>930</v>
      </c>
      <c r="B3292" s="74">
        <v>46246</v>
      </c>
      <c r="C3292" s="30" t="s">
        <v>1652</v>
      </c>
      <c r="D3292" s="30" t="s">
        <v>1653</v>
      </c>
      <c r="E3292" s="75">
        <v>45</v>
      </c>
      <c r="F3292" s="30" t="s">
        <v>80</v>
      </c>
      <c r="G3292" s="30" t="s">
        <v>81</v>
      </c>
      <c r="H3292" s="75">
        <v>1</v>
      </c>
    </row>
    <row r="3293" spans="1:8">
      <c r="A3293" s="43">
        <v>930</v>
      </c>
      <c r="B3293" s="74">
        <v>46246</v>
      </c>
      <c r="C3293" s="30" t="s">
        <v>1654</v>
      </c>
      <c r="D3293" s="30" t="s">
        <v>1655</v>
      </c>
      <c r="E3293" s="75">
        <v>55</v>
      </c>
      <c r="F3293" s="30" t="s">
        <v>53</v>
      </c>
      <c r="G3293" s="30" t="s">
        <v>54</v>
      </c>
      <c r="H3293" s="75">
        <v>1</v>
      </c>
    </row>
    <row r="3294" spans="1:8">
      <c r="A3294" s="43">
        <v>930</v>
      </c>
      <c r="B3294" s="74">
        <v>46246</v>
      </c>
      <c r="C3294" s="30" t="s">
        <v>1660</v>
      </c>
      <c r="D3294" s="30" t="s">
        <v>1661</v>
      </c>
      <c r="E3294" s="75">
        <v>92</v>
      </c>
      <c r="F3294" s="30" t="s">
        <v>53</v>
      </c>
      <c r="G3294" s="30" t="s">
        <v>54</v>
      </c>
      <c r="H3294" s="75">
        <v>1</v>
      </c>
    </row>
    <row r="3295" spans="1:8">
      <c r="A3295" s="43">
        <v>930</v>
      </c>
      <c r="B3295" s="74">
        <v>46246</v>
      </c>
      <c r="C3295" s="30" t="s">
        <v>1662</v>
      </c>
      <c r="D3295" s="30" t="s">
        <v>1663</v>
      </c>
      <c r="E3295" s="75">
        <v>46</v>
      </c>
      <c r="F3295" s="30" t="s">
        <v>53</v>
      </c>
      <c r="G3295" s="30" t="s">
        <v>54</v>
      </c>
      <c r="H3295" s="75">
        <v>1</v>
      </c>
    </row>
    <row r="3296" spans="1:8">
      <c r="A3296" s="43">
        <v>930</v>
      </c>
      <c r="B3296" s="74">
        <v>46246</v>
      </c>
      <c r="C3296" s="30" t="s">
        <v>1664</v>
      </c>
      <c r="D3296" s="30" t="s">
        <v>1665</v>
      </c>
      <c r="E3296" s="75">
        <v>55</v>
      </c>
      <c r="F3296" s="30" t="s">
        <v>53</v>
      </c>
      <c r="G3296" s="30" t="s">
        <v>54</v>
      </c>
      <c r="H3296" s="75">
        <v>1</v>
      </c>
    </row>
    <row r="3297" spans="1:8">
      <c r="A3297" s="43">
        <v>930</v>
      </c>
      <c r="B3297" s="74">
        <v>46246</v>
      </c>
      <c r="C3297" s="30" t="s">
        <v>1666</v>
      </c>
      <c r="D3297" s="30" t="s">
        <v>1667</v>
      </c>
      <c r="E3297" s="75">
        <v>107</v>
      </c>
      <c r="F3297" s="30" t="s">
        <v>53</v>
      </c>
      <c r="G3297" s="30" t="s">
        <v>54</v>
      </c>
      <c r="H3297" s="75">
        <v>1</v>
      </c>
    </row>
    <row r="3298" spans="1:8">
      <c r="A3298" s="43">
        <v>930</v>
      </c>
      <c r="B3298" s="74">
        <v>46246</v>
      </c>
      <c r="C3298" s="30" t="s">
        <v>1672</v>
      </c>
      <c r="D3298" s="30" t="s">
        <v>1673</v>
      </c>
      <c r="E3298" s="75">
        <v>53</v>
      </c>
      <c r="F3298" s="30" t="s">
        <v>53</v>
      </c>
      <c r="G3298" s="30" t="s">
        <v>54</v>
      </c>
      <c r="H3298" s="75">
        <v>1</v>
      </c>
    </row>
    <row r="3299" spans="1:8">
      <c r="A3299" s="43">
        <v>930</v>
      </c>
      <c r="B3299" s="74">
        <v>46246</v>
      </c>
      <c r="C3299" s="30" t="s">
        <v>4988</v>
      </c>
      <c r="D3299" s="30" t="s">
        <v>4989</v>
      </c>
      <c r="E3299" s="75">
        <v>112</v>
      </c>
      <c r="F3299" s="30" t="s">
        <v>80</v>
      </c>
      <c r="G3299" s="30" t="s">
        <v>81</v>
      </c>
      <c r="H3299" s="75">
        <v>1</v>
      </c>
    </row>
    <row r="3300" spans="1:8">
      <c r="A3300" s="43">
        <v>930</v>
      </c>
      <c r="B3300" s="74">
        <v>46246</v>
      </c>
      <c r="C3300" s="30" t="s">
        <v>1674</v>
      </c>
      <c r="D3300" s="30" t="s">
        <v>1675</v>
      </c>
      <c r="E3300" s="75">
        <v>47</v>
      </c>
      <c r="F3300" s="30" t="s">
        <v>53</v>
      </c>
      <c r="G3300" s="30" t="s">
        <v>54</v>
      </c>
      <c r="H3300" s="75">
        <v>1</v>
      </c>
    </row>
    <row r="3301" spans="1:8">
      <c r="A3301" s="43">
        <v>930</v>
      </c>
      <c r="B3301" s="74">
        <v>46246</v>
      </c>
      <c r="C3301" s="30" t="s">
        <v>1676</v>
      </c>
      <c r="D3301" s="30" t="s">
        <v>1677</v>
      </c>
      <c r="E3301" s="75">
        <v>87</v>
      </c>
      <c r="F3301" s="30" t="s">
        <v>53</v>
      </c>
      <c r="G3301" s="30" t="s">
        <v>54</v>
      </c>
      <c r="H3301" s="75">
        <v>1</v>
      </c>
    </row>
    <row r="3302" spans="1:8">
      <c r="A3302" s="43">
        <v>930</v>
      </c>
      <c r="B3302" s="74">
        <v>46246</v>
      </c>
      <c r="C3302" s="30" t="s">
        <v>1678</v>
      </c>
      <c r="D3302" s="30" t="s">
        <v>1679</v>
      </c>
      <c r="E3302" s="75">
        <v>50</v>
      </c>
      <c r="F3302" s="30" t="s">
        <v>76</v>
      </c>
      <c r="G3302" s="30" t="s">
        <v>77</v>
      </c>
      <c r="H3302" s="75">
        <v>1</v>
      </c>
    </row>
    <row r="3303" spans="1:8">
      <c r="A3303" s="43">
        <v>930</v>
      </c>
      <c r="B3303" s="74">
        <v>46246</v>
      </c>
      <c r="C3303" s="30" t="s">
        <v>4984</v>
      </c>
      <c r="D3303" s="30" t="s">
        <v>4985</v>
      </c>
      <c r="E3303" s="75">
        <v>174</v>
      </c>
      <c r="F3303" s="30" t="s">
        <v>80</v>
      </c>
      <c r="G3303" s="30" t="s">
        <v>81</v>
      </c>
      <c r="H3303" s="75">
        <v>1</v>
      </c>
    </row>
    <row r="3304" spans="1:8">
      <c r="A3304" s="43">
        <v>930</v>
      </c>
      <c r="B3304" s="74">
        <v>46246</v>
      </c>
      <c r="C3304" s="30" t="s">
        <v>1682</v>
      </c>
      <c r="D3304" s="30" t="s">
        <v>1683</v>
      </c>
      <c r="E3304" s="75">
        <v>76</v>
      </c>
      <c r="F3304" s="30" t="s">
        <v>53</v>
      </c>
      <c r="G3304" s="30" t="s">
        <v>54</v>
      </c>
      <c r="H3304" s="75">
        <v>1</v>
      </c>
    </row>
    <row r="3305" spans="1:8">
      <c r="A3305" s="43">
        <v>930</v>
      </c>
      <c r="B3305" s="74">
        <v>46246</v>
      </c>
      <c r="C3305" s="30" t="s">
        <v>1686</v>
      </c>
      <c r="D3305" s="30" t="s">
        <v>1687</v>
      </c>
      <c r="E3305" s="75">
        <v>44</v>
      </c>
      <c r="F3305" s="30" t="s">
        <v>53</v>
      </c>
      <c r="G3305" s="30" t="s">
        <v>54</v>
      </c>
      <c r="H3305" s="75">
        <v>1</v>
      </c>
    </row>
    <row r="3306" spans="1:8">
      <c r="A3306" s="43">
        <v>930</v>
      </c>
      <c r="B3306" s="74">
        <v>46246</v>
      </c>
      <c r="C3306" s="30" t="s">
        <v>4986</v>
      </c>
      <c r="D3306" s="30" t="s">
        <v>4987</v>
      </c>
      <c r="E3306" s="75">
        <v>96</v>
      </c>
      <c r="F3306" s="30" t="s">
        <v>53</v>
      </c>
      <c r="G3306" s="30" t="s">
        <v>54</v>
      </c>
      <c r="H3306" s="75">
        <v>1</v>
      </c>
    </row>
    <row r="3307" spans="1:8">
      <c r="A3307" s="43">
        <v>930</v>
      </c>
      <c r="B3307" s="74">
        <v>46246</v>
      </c>
      <c r="C3307" s="30" t="s">
        <v>1688</v>
      </c>
      <c r="D3307" s="30" t="s">
        <v>1689</v>
      </c>
      <c r="E3307" s="75">
        <v>146</v>
      </c>
      <c r="F3307" s="30" t="s">
        <v>80</v>
      </c>
      <c r="G3307" s="30" t="s">
        <v>81</v>
      </c>
      <c r="H3307" s="75">
        <v>1</v>
      </c>
    </row>
    <row r="3308" spans="1:8">
      <c r="A3308" s="43">
        <v>930</v>
      </c>
      <c r="B3308" s="74">
        <v>46246</v>
      </c>
      <c r="C3308" s="30" t="s">
        <v>1690</v>
      </c>
      <c r="D3308" s="30" t="s">
        <v>1691</v>
      </c>
      <c r="E3308" s="75">
        <v>49</v>
      </c>
      <c r="F3308" s="30" t="s">
        <v>80</v>
      </c>
      <c r="G3308" s="30" t="s">
        <v>81</v>
      </c>
      <c r="H3308" s="75">
        <v>1</v>
      </c>
    </row>
    <row r="3309" spans="1:8">
      <c r="A3309" s="43">
        <v>930</v>
      </c>
      <c r="B3309" s="74">
        <v>46246</v>
      </c>
      <c r="C3309" s="30" t="s">
        <v>1694</v>
      </c>
      <c r="D3309" s="30" t="s">
        <v>1695</v>
      </c>
      <c r="E3309" s="75">
        <v>76</v>
      </c>
      <c r="F3309" s="30" t="s">
        <v>70</v>
      </c>
      <c r="G3309" s="30" t="s">
        <v>71</v>
      </c>
      <c r="H3309" s="75">
        <v>2</v>
      </c>
    </row>
    <row r="3310" spans="1:8">
      <c r="A3310" s="43">
        <v>930</v>
      </c>
      <c r="B3310" s="74">
        <v>46246</v>
      </c>
      <c r="C3310" s="30" t="s">
        <v>1696</v>
      </c>
      <c r="D3310" s="30" t="s">
        <v>1697</v>
      </c>
      <c r="E3310" s="75">
        <v>84</v>
      </c>
      <c r="F3310" s="30" t="s">
        <v>80</v>
      </c>
      <c r="G3310" s="30" t="s">
        <v>81</v>
      </c>
      <c r="H3310" s="75">
        <v>1</v>
      </c>
    </row>
    <row r="3311" spans="1:8">
      <c r="A3311" s="43">
        <v>930</v>
      </c>
      <c r="B3311" s="74">
        <v>46246</v>
      </c>
      <c r="C3311" s="30" t="s">
        <v>1702</v>
      </c>
      <c r="D3311" s="30" t="s">
        <v>1703</v>
      </c>
      <c r="E3311" s="75">
        <v>101</v>
      </c>
      <c r="F3311" s="30" t="s">
        <v>70</v>
      </c>
      <c r="G3311" s="30" t="s">
        <v>71</v>
      </c>
      <c r="H3311" s="75">
        <v>2</v>
      </c>
    </row>
    <row r="3312" spans="1:8">
      <c r="A3312" s="43">
        <v>930</v>
      </c>
      <c r="B3312" s="74">
        <v>46245</v>
      </c>
      <c r="C3312" s="30" t="s">
        <v>3919</v>
      </c>
      <c r="D3312" s="30" t="s">
        <v>3920</v>
      </c>
      <c r="E3312" s="75">
        <v>91</v>
      </c>
      <c r="F3312" s="30" t="s">
        <v>53</v>
      </c>
      <c r="G3312" s="30" t="s">
        <v>54</v>
      </c>
      <c r="H3312" s="75">
        <v>1</v>
      </c>
    </row>
    <row r="3313" spans="1:8">
      <c r="A3313" s="43">
        <v>930</v>
      </c>
      <c r="B3313" s="74">
        <v>46245</v>
      </c>
      <c r="C3313" s="30" t="s">
        <v>3923</v>
      </c>
      <c r="D3313" s="30" t="s">
        <v>3924</v>
      </c>
      <c r="E3313" s="75">
        <v>155</v>
      </c>
      <c r="F3313" s="30" t="s">
        <v>53</v>
      </c>
      <c r="G3313" s="30" t="s">
        <v>54</v>
      </c>
      <c r="H3313" s="75">
        <v>1</v>
      </c>
    </row>
    <row r="3314" spans="1:8">
      <c r="A3314" s="43">
        <v>930</v>
      </c>
      <c r="B3314" s="74">
        <v>46245</v>
      </c>
      <c r="C3314" s="30" t="s">
        <v>4137</v>
      </c>
      <c r="D3314" s="30" t="s">
        <v>4138</v>
      </c>
      <c r="E3314" s="75">
        <v>116</v>
      </c>
      <c r="F3314" s="30" t="s">
        <v>70</v>
      </c>
      <c r="G3314" s="30" t="s">
        <v>71</v>
      </c>
      <c r="H3314" s="75">
        <v>2</v>
      </c>
    </row>
    <row r="3315" spans="1:8">
      <c r="A3315" s="43">
        <v>930</v>
      </c>
      <c r="B3315" s="74">
        <v>46245</v>
      </c>
      <c r="C3315" s="30" t="s">
        <v>4147</v>
      </c>
      <c r="D3315" s="30" t="s">
        <v>4148</v>
      </c>
      <c r="E3315" s="75">
        <v>76</v>
      </c>
      <c r="F3315" s="30" t="s">
        <v>68</v>
      </c>
      <c r="G3315" s="30" t="s">
        <v>69</v>
      </c>
      <c r="H3315" s="75">
        <v>1</v>
      </c>
    </row>
    <row r="3316" spans="1:8">
      <c r="A3316" s="43">
        <v>930</v>
      </c>
      <c r="B3316" s="74">
        <v>46245</v>
      </c>
      <c r="C3316" s="30" t="s">
        <v>4153</v>
      </c>
      <c r="D3316" s="30" t="s">
        <v>4154</v>
      </c>
      <c r="E3316" s="75">
        <v>63</v>
      </c>
      <c r="F3316" s="30" t="s">
        <v>68</v>
      </c>
      <c r="G3316" s="30" t="s">
        <v>69</v>
      </c>
      <c r="H3316" s="75">
        <v>1</v>
      </c>
    </row>
    <row r="3317" spans="1:8">
      <c r="A3317" s="43">
        <v>930</v>
      </c>
      <c r="B3317" s="74">
        <v>46245</v>
      </c>
      <c r="C3317" s="30" t="s">
        <v>4185</v>
      </c>
      <c r="D3317" s="30" t="s">
        <v>4186</v>
      </c>
      <c r="E3317" s="75">
        <v>107</v>
      </c>
      <c r="F3317" s="30" t="s">
        <v>53</v>
      </c>
      <c r="G3317" s="30" t="s">
        <v>54</v>
      </c>
      <c r="H3317" s="75">
        <v>1</v>
      </c>
    </row>
    <row r="3318" spans="1:8">
      <c r="A3318" s="43">
        <v>930</v>
      </c>
      <c r="B3318" s="74">
        <v>46245</v>
      </c>
      <c r="C3318" s="30" t="s">
        <v>4187</v>
      </c>
      <c r="D3318" s="30" t="s">
        <v>4188</v>
      </c>
      <c r="E3318" s="75">
        <v>16</v>
      </c>
      <c r="F3318" s="30" t="s">
        <v>53</v>
      </c>
      <c r="G3318" s="30" t="s">
        <v>54</v>
      </c>
      <c r="H3318" s="75">
        <v>1</v>
      </c>
    </row>
    <row r="3319" spans="1:8">
      <c r="A3319" s="43">
        <v>930</v>
      </c>
      <c r="B3319" s="74">
        <v>46245</v>
      </c>
      <c r="C3319" s="30" t="s">
        <v>1350</v>
      </c>
      <c r="D3319" s="30" t="s">
        <v>1351</v>
      </c>
      <c r="E3319" s="75">
        <v>84</v>
      </c>
      <c r="F3319" s="30" t="s">
        <v>80</v>
      </c>
      <c r="G3319" s="30" t="s">
        <v>81</v>
      </c>
      <c r="H3319" s="75">
        <v>1</v>
      </c>
    </row>
    <row r="3320" spans="1:8">
      <c r="A3320" s="43">
        <v>930</v>
      </c>
      <c r="B3320" s="74">
        <v>46245</v>
      </c>
      <c r="C3320" s="30" t="s">
        <v>1352</v>
      </c>
      <c r="D3320" s="30" t="s">
        <v>1353</v>
      </c>
      <c r="E3320" s="75">
        <v>46</v>
      </c>
      <c r="F3320" s="30" t="s">
        <v>68</v>
      </c>
      <c r="G3320" s="30" t="s">
        <v>69</v>
      </c>
      <c r="H3320" s="75">
        <v>1</v>
      </c>
    </row>
    <row r="3321" spans="1:8">
      <c r="A3321" s="43">
        <v>930</v>
      </c>
      <c r="B3321" s="74">
        <v>46245</v>
      </c>
      <c r="C3321" s="30" t="s">
        <v>1354</v>
      </c>
      <c r="D3321" s="30" t="s">
        <v>1355</v>
      </c>
      <c r="E3321" s="75">
        <v>48</v>
      </c>
      <c r="F3321" s="30" t="s">
        <v>70</v>
      </c>
      <c r="G3321" s="30" t="s">
        <v>71</v>
      </c>
      <c r="H3321" s="75">
        <v>2</v>
      </c>
    </row>
    <row r="3322" spans="1:8">
      <c r="A3322" s="43">
        <v>930</v>
      </c>
      <c r="B3322" s="74">
        <v>46245</v>
      </c>
      <c r="C3322" s="30" t="s">
        <v>1356</v>
      </c>
      <c r="D3322" s="30" t="s">
        <v>1357</v>
      </c>
      <c r="E3322" s="75">
        <v>49</v>
      </c>
      <c r="F3322" s="30" t="s">
        <v>80</v>
      </c>
      <c r="G3322" s="30" t="s">
        <v>81</v>
      </c>
      <c r="H3322" s="75">
        <v>1</v>
      </c>
    </row>
    <row r="3323" spans="1:8">
      <c r="A3323" s="43">
        <v>930</v>
      </c>
      <c r="B3323" s="74">
        <v>46245</v>
      </c>
      <c r="C3323" s="30" t="s">
        <v>1358</v>
      </c>
      <c r="D3323" s="30" t="s">
        <v>1359</v>
      </c>
      <c r="E3323" s="75">
        <v>89</v>
      </c>
      <c r="F3323" s="30" t="s">
        <v>70</v>
      </c>
      <c r="G3323" s="30" t="s">
        <v>71</v>
      </c>
      <c r="H3323" s="75">
        <v>2</v>
      </c>
    </row>
    <row r="3324" spans="1:8">
      <c r="A3324" s="43">
        <v>930</v>
      </c>
      <c r="B3324" s="74">
        <v>46245</v>
      </c>
      <c r="C3324" s="30" t="s">
        <v>1360</v>
      </c>
      <c r="D3324" s="30" t="s">
        <v>1361</v>
      </c>
      <c r="E3324" s="75">
        <v>6</v>
      </c>
      <c r="F3324" s="30" t="s">
        <v>68</v>
      </c>
      <c r="G3324" s="30" t="s">
        <v>69</v>
      </c>
      <c r="H3324" s="75">
        <v>1</v>
      </c>
    </row>
    <row r="3325" spans="1:8">
      <c r="A3325" s="43">
        <v>930</v>
      </c>
      <c r="B3325" s="74">
        <v>46245</v>
      </c>
      <c r="C3325" s="30" t="s">
        <v>1362</v>
      </c>
      <c r="D3325" s="30" t="s">
        <v>1363</v>
      </c>
      <c r="E3325" s="75">
        <v>87</v>
      </c>
      <c r="F3325" s="30" t="s">
        <v>53</v>
      </c>
      <c r="G3325" s="30" t="s">
        <v>54</v>
      </c>
      <c r="H3325" s="75">
        <v>1</v>
      </c>
    </row>
    <row r="3326" spans="1:8">
      <c r="A3326" s="43">
        <v>930</v>
      </c>
      <c r="B3326" s="74">
        <v>46245</v>
      </c>
      <c r="C3326" s="30" t="s">
        <v>1364</v>
      </c>
      <c r="D3326" s="30" t="s">
        <v>1365</v>
      </c>
      <c r="E3326" s="75">
        <v>51</v>
      </c>
      <c r="F3326" s="30" t="s">
        <v>80</v>
      </c>
      <c r="G3326" s="30" t="s">
        <v>81</v>
      </c>
      <c r="H3326" s="75">
        <v>1</v>
      </c>
    </row>
    <row r="3327" spans="1:8">
      <c r="A3327" s="43">
        <v>930</v>
      </c>
      <c r="B3327" s="74">
        <v>46245</v>
      </c>
      <c r="C3327" s="30" t="s">
        <v>1366</v>
      </c>
      <c r="D3327" s="30" t="s">
        <v>1367</v>
      </c>
      <c r="E3327" s="75">
        <v>132</v>
      </c>
      <c r="F3327" s="30" t="s">
        <v>68</v>
      </c>
      <c r="G3327" s="30" t="s">
        <v>69</v>
      </c>
      <c r="H3327" s="75">
        <v>1</v>
      </c>
    </row>
    <row r="3328" spans="1:8">
      <c r="A3328" s="43">
        <v>930</v>
      </c>
      <c r="B3328" s="74">
        <v>46245</v>
      </c>
      <c r="C3328" s="30" t="s">
        <v>1374</v>
      </c>
      <c r="D3328" s="30" t="s">
        <v>1375</v>
      </c>
      <c r="E3328" s="75">
        <v>302</v>
      </c>
      <c r="F3328" s="30" t="s">
        <v>80</v>
      </c>
      <c r="G3328" s="30" t="s">
        <v>81</v>
      </c>
      <c r="H3328" s="75">
        <v>1</v>
      </c>
    </row>
    <row r="3329" spans="1:8">
      <c r="A3329" s="43">
        <v>930</v>
      </c>
      <c r="B3329" s="74">
        <v>46245</v>
      </c>
      <c r="C3329" s="30" t="s">
        <v>1382</v>
      </c>
      <c r="D3329" s="30" t="s">
        <v>1383</v>
      </c>
      <c r="E3329" s="75">
        <v>130</v>
      </c>
      <c r="F3329" s="30" t="s">
        <v>80</v>
      </c>
      <c r="G3329" s="30" t="s">
        <v>81</v>
      </c>
      <c r="H3329" s="75">
        <v>1</v>
      </c>
    </row>
    <row r="3330" spans="1:8">
      <c r="A3330" s="43">
        <v>930</v>
      </c>
      <c r="B3330" s="74">
        <v>46245</v>
      </c>
      <c r="C3330" s="30" t="s">
        <v>1384</v>
      </c>
      <c r="D3330" s="30" t="s">
        <v>1385</v>
      </c>
      <c r="E3330" s="75">
        <v>47</v>
      </c>
      <c r="F3330" s="30" t="s">
        <v>70</v>
      </c>
      <c r="G3330" s="30" t="s">
        <v>71</v>
      </c>
      <c r="H3330" s="75">
        <v>2</v>
      </c>
    </row>
    <row r="3331" spans="1:8">
      <c r="A3331" s="43">
        <v>930</v>
      </c>
      <c r="B3331" s="74">
        <v>46245</v>
      </c>
      <c r="C3331" s="30" t="s">
        <v>1386</v>
      </c>
      <c r="D3331" s="30" t="s">
        <v>1387</v>
      </c>
      <c r="E3331" s="75">
        <v>61</v>
      </c>
      <c r="F3331" s="30" t="s">
        <v>70</v>
      </c>
      <c r="G3331" s="30" t="s">
        <v>71</v>
      </c>
      <c r="H3331" s="75">
        <v>2</v>
      </c>
    </row>
    <row r="3332" spans="1:8">
      <c r="A3332" s="43">
        <v>930</v>
      </c>
      <c r="B3332" s="74">
        <v>46245</v>
      </c>
      <c r="C3332" s="30" t="s">
        <v>1388</v>
      </c>
      <c r="D3332" s="30" t="s">
        <v>1389</v>
      </c>
      <c r="E3332" s="75">
        <v>74</v>
      </c>
      <c r="F3332" s="30" t="s">
        <v>68</v>
      </c>
      <c r="G3332" s="30" t="s">
        <v>69</v>
      </c>
      <c r="H3332" s="75">
        <v>1</v>
      </c>
    </row>
    <row r="3333" spans="1:8">
      <c r="A3333" s="43">
        <v>930</v>
      </c>
      <c r="B3333" s="74">
        <v>46245</v>
      </c>
      <c r="C3333" s="30" t="s">
        <v>1390</v>
      </c>
      <c r="D3333" s="30" t="s">
        <v>1391</v>
      </c>
      <c r="E3333" s="75">
        <v>16</v>
      </c>
      <c r="F3333" s="30" t="s">
        <v>68</v>
      </c>
      <c r="G3333" s="30" t="s">
        <v>69</v>
      </c>
      <c r="H3333" s="75">
        <v>1</v>
      </c>
    </row>
    <row r="3334" spans="1:8">
      <c r="A3334" s="43">
        <v>930</v>
      </c>
      <c r="B3334" s="74">
        <v>46245</v>
      </c>
      <c r="C3334" s="30" t="s">
        <v>1392</v>
      </c>
      <c r="D3334" s="30" t="s">
        <v>1393</v>
      </c>
      <c r="E3334" s="75">
        <v>211</v>
      </c>
      <c r="F3334" s="30" t="s">
        <v>80</v>
      </c>
      <c r="G3334" s="30" t="s">
        <v>81</v>
      </c>
      <c r="H3334" s="75">
        <v>1</v>
      </c>
    </row>
    <row r="3335" spans="1:8">
      <c r="A3335" s="43">
        <v>930</v>
      </c>
      <c r="B3335" s="74">
        <v>46245</v>
      </c>
      <c r="C3335" s="30" t="s">
        <v>1394</v>
      </c>
      <c r="D3335" s="30" t="s">
        <v>1395</v>
      </c>
      <c r="E3335" s="75">
        <v>67</v>
      </c>
      <c r="F3335" s="30" t="s">
        <v>68</v>
      </c>
      <c r="G3335" s="30" t="s">
        <v>69</v>
      </c>
      <c r="H3335" s="75">
        <v>1</v>
      </c>
    </row>
    <row r="3336" spans="1:8">
      <c r="A3336" s="43">
        <v>930</v>
      </c>
      <c r="B3336" s="74">
        <v>46245</v>
      </c>
      <c r="C3336" s="30" t="s">
        <v>1396</v>
      </c>
      <c r="D3336" s="30" t="s">
        <v>1397</v>
      </c>
      <c r="E3336" s="75">
        <v>90</v>
      </c>
      <c r="F3336" s="30" t="s">
        <v>76</v>
      </c>
      <c r="G3336" s="30" t="s">
        <v>77</v>
      </c>
      <c r="H3336" s="75">
        <v>1</v>
      </c>
    </row>
    <row r="3337" spans="1:8">
      <c r="A3337" s="43">
        <v>930</v>
      </c>
      <c r="B3337" s="74">
        <v>46245</v>
      </c>
      <c r="C3337" s="30" t="s">
        <v>1400</v>
      </c>
      <c r="D3337" s="30" t="s">
        <v>1401</v>
      </c>
      <c r="E3337" s="75">
        <v>83</v>
      </c>
      <c r="F3337" s="30" t="s">
        <v>70</v>
      </c>
      <c r="G3337" s="30" t="s">
        <v>71</v>
      </c>
      <c r="H3337" s="75">
        <v>2</v>
      </c>
    </row>
    <row r="3338" spans="1:8">
      <c r="A3338" s="43">
        <v>930</v>
      </c>
      <c r="B3338" s="74">
        <v>46245</v>
      </c>
      <c r="C3338" s="30" t="s">
        <v>1402</v>
      </c>
      <c r="D3338" s="30" t="s">
        <v>1403</v>
      </c>
      <c r="E3338" s="75">
        <v>77</v>
      </c>
      <c r="F3338" s="30" t="s">
        <v>70</v>
      </c>
      <c r="G3338" s="30" t="s">
        <v>71</v>
      </c>
      <c r="H3338" s="75">
        <v>2</v>
      </c>
    </row>
    <row r="3339" spans="1:8">
      <c r="A3339" s="43">
        <v>930</v>
      </c>
      <c r="B3339" s="74">
        <v>46245</v>
      </c>
      <c r="C3339" s="30" t="s">
        <v>1406</v>
      </c>
      <c r="D3339" s="30" t="s">
        <v>1407</v>
      </c>
      <c r="E3339" s="75">
        <v>173</v>
      </c>
      <c r="F3339" s="30" t="s">
        <v>80</v>
      </c>
      <c r="G3339" s="30" t="s">
        <v>81</v>
      </c>
      <c r="H3339" s="75">
        <v>1</v>
      </c>
    </row>
    <row r="3340" spans="1:8">
      <c r="A3340" s="43">
        <v>930</v>
      </c>
      <c r="B3340" s="74">
        <v>46245</v>
      </c>
      <c r="C3340" s="30" t="s">
        <v>1408</v>
      </c>
      <c r="D3340" s="30" t="s">
        <v>1409</v>
      </c>
      <c r="E3340" s="75">
        <v>1</v>
      </c>
      <c r="F3340" s="30" t="s">
        <v>68</v>
      </c>
      <c r="G3340" s="30" t="s">
        <v>69</v>
      </c>
      <c r="H3340" s="75">
        <v>1</v>
      </c>
    </row>
    <row r="3341" spans="1:8">
      <c r="A3341" s="43">
        <v>930</v>
      </c>
      <c r="B3341" s="74">
        <v>46245</v>
      </c>
      <c r="C3341" s="30" t="s">
        <v>1416</v>
      </c>
      <c r="D3341" s="30" t="s">
        <v>1417</v>
      </c>
      <c r="E3341" s="75">
        <v>33</v>
      </c>
      <c r="F3341" s="30" t="s">
        <v>70</v>
      </c>
      <c r="G3341" s="30" t="s">
        <v>71</v>
      </c>
      <c r="H3341" s="75">
        <v>2</v>
      </c>
    </row>
    <row r="3342" spans="1:8">
      <c r="A3342" s="43">
        <v>930</v>
      </c>
      <c r="B3342" s="74">
        <v>46245</v>
      </c>
      <c r="C3342" s="30" t="s">
        <v>1418</v>
      </c>
      <c r="D3342" s="30" t="s">
        <v>1419</v>
      </c>
      <c r="E3342" s="75">
        <v>9</v>
      </c>
      <c r="F3342" s="30" t="s">
        <v>53</v>
      </c>
      <c r="G3342" s="30" t="s">
        <v>54</v>
      </c>
      <c r="H3342" s="75">
        <v>1</v>
      </c>
    </row>
    <row r="3343" spans="1:8">
      <c r="A3343" s="43">
        <v>930</v>
      </c>
      <c r="B3343" s="74">
        <v>46245</v>
      </c>
      <c r="C3343" s="30" t="s">
        <v>1420</v>
      </c>
      <c r="D3343" s="30" t="s">
        <v>1421</v>
      </c>
      <c r="E3343" s="75">
        <v>41</v>
      </c>
      <c r="F3343" s="30" t="s">
        <v>80</v>
      </c>
      <c r="G3343" s="30" t="s">
        <v>81</v>
      </c>
      <c r="H3343" s="75">
        <v>1</v>
      </c>
    </row>
    <row r="3344" spans="1:8">
      <c r="A3344" s="43">
        <v>930</v>
      </c>
      <c r="B3344" s="74">
        <v>46245</v>
      </c>
      <c r="C3344" s="30" t="s">
        <v>1422</v>
      </c>
      <c r="D3344" s="30" t="s">
        <v>1423</v>
      </c>
      <c r="E3344" s="75">
        <v>128</v>
      </c>
      <c r="F3344" s="30" t="s">
        <v>70</v>
      </c>
      <c r="G3344" s="30" t="s">
        <v>71</v>
      </c>
      <c r="H3344" s="75">
        <v>2</v>
      </c>
    </row>
    <row r="3345" spans="1:8">
      <c r="A3345" s="43">
        <v>930</v>
      </c>
      <c r="B3345" s="74">
        <v>46245</v>
      </c>
      <c r="C3345" s="30" t="s">
        <v>1424</v>
      </c>
      <c r="D3345" s="30" t="s">
        <v>1425</v>
      </c>
      <c r="E3345" s="75">
        <v>167</v>
      </c>
      <c r="F3345" s="30" t="s">
        <v>80</v>
      </c>
      <c r="G3345" s="30" t="s">
        <v>81</v>
      </c>
      <c r="H3345" s="75">
        <v>1</v>
      </c>
    </row>
    <row r="3346" spans="1:8">
      <c r="A3346" s="43">
        <v>930</v>
      </c>
      <c r="B3346" s="74">
        <v>46245</v>
      </c>
      <c r="C3346" s="30" t="s">
        <v>1428</v>
      </c>
      <c r="D3346" s="30" t="s">
        <v>1429</v>
      </c>
      <c r="E3346" s="75">
        <v>188</v>
      </c>
      <c r="F3346" s="30" t="s">
        <v>80</v>
      </c>
      <c r="G3346" s="30" t="s">
        <v>81</v>
      </c>
      <c r="H3346" s="75">
        <v>1</v>
      </c>
    </row>
    <row r="3347" spans="1:8">
      <c r="A3347" s="43">
        <v>930</v>
      </c>
      <c r="B3347" s="74">
        <v>46245</v>
      </c>
      <c r="C3347" s="30" t="s">
        <v>1432</v>
      </c>
      <c r="D3347" s="30" t="s">
        <v>1433</v>
      </c>
      <c r="E3347" s="75">
        <v>11</v>
      </c>
      <c r="F3347" s="30" t="s">
        <v>76</v>
      </c>
      <c r="G3347" s="30" t="s">
        <v>77</v>
      </c>
      <c r="H3347" s="75">
        <v>1</v>
      </c>
    </row>
    <row r="3348" spans="1:8">
      <c r="A3348" s="43">
        <v>930</v>
      </c>
      <c r="B3348" s="74">
        <v>46245</v>
      </c>
      <c r="C3348" s="30" t="s">
        <v>1436</v>
      </c>
      <c r="D3348" s="30" t="s">
        <v>1437</v>
      </c>
      <c r="E3348" s="75">
        <v>17</v>
      </c>
      <c r="F3348" s="30" t="s">
        <v>53</v>
      </c>
      <c r="G3348" s="30" t="s">
        <v>54</v>
      </c>
      <c r="H3348" s="75">
        <v>1</v>
      </c>
    </row>
    <row r="3349" spans="1:8">
      <c r="A3349" s="43">
        <v>930</v>
      </c>
      <c r="B3349" s="74">
        <v>46245</v>
      </c>
      <c r="C3349" s="30" t="s">
        <v>1438</v>
      </c>
      <c r="D3349" s="30" t="s">
        <v>1439</v>
      </c>
      <c r="E3349" s="75">
        <v>109</v>
      </c>
      <c r="F3349" s="30" t="s">
        <v>72</v>
      </c>
      <c r="G3349" s="30" t="s">
        <v>73</v>
      </c>
      <c r="H3349" s="75">
        <v>3</v>
      </c>
    </row>
    <row r="3350" spans="1:8">
      <c r="A3350" s="43">
        <v>930</v>
      </c>
      <c r="B3350" s="74">
        <v>46245</v>
      </c>
      <c r="C3350" s="30" t="s">
        <v>1440</v>
      </c>
      <c r="D3350" s="30" t="s">
        <v>1441</v>
      </c>
      <c r="E3350" s="75">
        <v>161</v>
      </c>
      <c r="F3350" s="30" t="s">
        <v>70</v>
      </c>
      <c r="G3350" s="30" t="s">
        <v>71</v>
      </c>
      <c r="H3350" s="75">
        <v>2</v>
      </c>
    </row>
    <row r="3351" spans="1:8">
      <c r="A3351" s="43">
        <v>930</v>
      </c>
      <c r="B3351" s="74">
        <v>46245</v>
      </c>
      <c r="C3351" s="30" t="s">
        <v>1756</v>
      </c>
      <c r="D3351" s="30" t="s">
        <v>1757</v>
      </c>
      <c r="E3351" s="75">
        <v>2</v>
      </c>
      <c r="F3351" s="30" t="s">
        <v>76</v>
      </c>
      <c r="G3351" s="30" t="s">
        <v>77</v>
      </c>
      <c r="H3351" s="75">
        <v>1</v>
      </c>
    </row>
    <row r="3352" spans="1:8">
      <c r="A3352" s="43">
        <v>930</v>
      </c>
      <c r="B3352" s="74">
        <v>46245</v>
      </c>
      <c r="C3352" s="30" t="s">
        <v>1444</v>
      </c>
      <c r="D3352" s="30" t="s">
        <v>1445</v>
      </c>
      <c r="E3352" s="75">
        <v>67</v>
      </c>
      <c r="F3352" s="30" t="s">
        <v>70</v>
      </c>
      <c r="G3352" s="30" t="s">
        <v>71</v>
      </c>
      <c r="H3352" s="75">
        <v>2</v>
      </c>
    </row>
    <row r="3353" spans="1:8">
      <c r="A3353" s="43">
        <v>930</v>
      </c>
      <c r="B3353" s="74">
        <v>46245</v>
      </c>
      <c r="C3353" s="30" t="s">
        <v>1448</v>
      </c>
      <c r="D3353" s="30" t="s">
        <v>1449</v>
      </c>
      <c r="E3353" s="75">
        <v>29</v>
      </c>
      <c r="F3353" s="30" t="s">
        <v>68</v>
      </c>
      <c r="G3353" s="30" t="s">
        <v>69</v>
      </c>
      <c r="H3353" s="75">
        <v>1</v>
      </c>
    </row>
    <row r="3354" spans="1:8">
      <c r="A3354" s="43">
        <v>930</v>
      </c>
      <c r="B3354" s="74">
        <v>46245</v>
      </c>
      <c r="C3354" s="30" t="s">
        <v>1450</v>
      </c>
      <c r="D3354" s="30" t="s">
        <v>1451</v>
      </c>
      <c r="E3354" s="75">
        <v>113</v>
      </c>
      <c r="F3354" s="30" t="s">
        <v>53</v>
      </c>
      <c r="G3354" s="30" t="s">
        <v>54</v>
      </c>
      <c r="H3354" s="75">
        <v>1</v>
      </c>
    </row>
    <row r="3355" spans="1:8">
      <c r="A3355" s="43">
        <v>930</v>
      </c>
      <c r="B3355" s="74">
        <v>46245</v>
      </c>
      <c r="C3355" s="30" t="s">
        <v>1452</v>
      </c>
      <c r="D3355" s="30" t="s">
        <v>1453</v>
      </c>
      <c r="E3355" s="75">
        <v>16</v>
      </c>
      <c r="F3355" s="30" t="s">
        <v>70</v>
      </c>
      <c r="G3355" s="30" t="s">
        <v>71</v>
      </c>
      <c r="H3355" s="75">
        <v>2</v>
      </c>
    </row>
    <row r="3356" spans="1:8">
      <c r="A3356" s="43">
        <v>930</v>
      </c>
      <c r="B3356" s="74">
        <v>46245</v>
      </c>
      <c r="C3356" s="30" t="s">
        <v>1454</v>
      </c>
      <c r="D3356" s="30" t="s">
        <v>1455</v>
      </c>
      <c r="E3356" s="75">
        <v>30</v>
      </c>
      <c r="F3356" s="30" t="s">
        <v>68</v>
      </c>
      <c r="G3356" s="30" t="s">
        <v>69</v>
      </c>
      <c r="H3356" s="75">
        <v>1</v>
      </c>
    </row>
    <row r="3357" spans="1:8">
      <c r="A3357" s="43">
        <v>930</v>
      </c>
      <c r="B3357" s="74">
        <v>46245</v>
      </c>
      <c r="C3357" s="30" t="s">
        <v>1456</v>
      </c>
      <c r="D3357" s="30" t="s">
        <v>1457</v>
      </c>
      <c r="E3357" s="75">
        <v>4</v>
      </c>
      <c r="F3357" s="30" t="s">
        <v>70</v>
      </c>
      <c r="G3357" s="30" t="s">
        <v>71</v>
      </c>
      <c r="H3357" s="75">
        <v>2</v>
      </c>
    </row>
    <row r="3358" spans="1:8">
      <c r="A3358" s="43">
        <v>930</v>
      </c>
      <c r="B3358" s="74">
        <v>46245</v>
      </c>
      <c r="C3358" s="30" t="s">
        <v>1458</v>
      </c>
      <c r="D3358" s="30" t="s">
        <v>1459</v>
      </c>
      <c r="E3358" s="75">
        <v>252</v>
      </c>
      <c r="F3358" s="30" t="s">
        <v>80</v>
      </c>
      <c r="G3358" s="30" t="s">
        <v>81</v>
      </c>
      <c r="H3358" s="75">
        <v>1</v>
      </c>
    </row>
    <row r="3359" spans="1:8">
      <c r="A3359" s="43">
        <v>930</v>
      </c>
      <c r="B3359" s="74">
        <v>46245</v>
      </c>
      <c r="C3359" s="30" t="s">
        <v>4992</v>
      </c>
      <c r="D3359" s="30" t="s">
        <v>4993</v>
      </c>
      <c r="E3359" s="75">
        <v>62</v>
      </c>
      <c r="F3359" s="30" t="s">
        <v>80</v>
      </c>
      <c r="G3359" s="30" t="s">
        <v>81</v>
      </c>
      <c r="H3359" s="75">
        <v>1</v>
      </c>
    </row>
    <row r="3360" spans="1:8">
      <c r="A3360" s="43">
        <v>930</v>
      </c>
      <c r="B3360" s="74">
        <v>46245</v>
      </c>
      <c r="C3360" s="30" t="s">
        <v>1464</v>
      </c>
      <c r="D3360" s="30" t="s">
        <v>1465</v>
      </c>
      <c r="E3360" s="75">
        <v>38</v>
      </c>
      <c r="F3360" s="30" t="s">
        <v>70</v>
      </c>
      <c r="G3360" s="30" t="s">
        <v>71</v>
      </c>
      <c r="H3360" s="75">
        <v>2</v>
      </c>
    </row>
    <row r="3361" spans="1:8">
      <c r="A3361" s="43">
        <v>930</v>
      </c>
      <c r="B3361" s="74">
        <v>46245</v>
      </c>
      <c r="C3361" s="30" t="s">
        <v>1466</v>
      </c>
      <c r="D3361" s="30" t="s">
        <v>1467</v>
      </c>
      <c r="E3361" s="75">
        <v>35</v>
      </c>
      <c r="F3361" s="30" t="s">
        <v>53</v>
      </c>
      <c r="G3361" s="30" t="s">
        <v>54</v>
      </c>
      <c r="H3361" s="75">
        <v>1</v>
      </c>
    </row>
    <row r="3362" spans="1:8">
      <c r="A3362" s="43">
        <v>930</v>
      </c>
      <c r="B3362" s="74">
        <v>46245</v>
      </c>
      <c r="C3362" s="30" t="s">
        <v>1470</v>
      </c>
      <c r="D3362" s="30" t="s">
        <v>1471</v>
      </c>
      <c r="E3362" s="75">
        <v>69</v>
      </c>
      <c r="F3362" s="30" t="s">
        <v>70</v>
      </c>
      <c r="G3362" s="30" t="s">
        <v>71</v>
      </c>
      <c r="H3362" s="75">
        <v>2</v>
      </c>
    </row>
    <row r="3363" spans="1:8">
      <c r="A3363" s="43">
        <v>930</v>
      </c>
      <c r="B3363" s="74">
        <v>46245</v>
      </c>
      <c r="C3363" s="30" t="s">
        <v>1472</v>
      </c>
      <c r="D3363" s="30" t="s">
        <v>1473</v>
      </c>
      <c r="E3363" s="75">
        <v>93</v>
      </c>
      <c r="F3363" s="30" t="s">
        <v>53</v>
      </c>
      <c r="G3363" s="30" t="s">
        <v>54</v>
      </c>
      <c r="H3363" s="75">
        <v>1</v>
      </c>
    </row>
    <row r="3364" spans="1:8">
      <c r="A3364" s="43">
        <v>930</v>
      </c>
      <c r="B3364" s="74">
        <v>46245</v>
      </c>
      <c r="C3364" s="30" t="s">
        <v>1474</v>
      </c>
      <c r="D3364" s="30" t="s">
        <v>1475</v>
      </c>
      <c r="E3364" s="75">
        <v>27</v>
      </c>
      <c r="F3364" s="30" t="s">
        <v>53</v>
      </c>
      <c r="G3364" s="30" t="s">
        <v>54</v>
      </c>
      <c r="H3364" s="75">
        <v>1</v>
      </c>
    </row>
    <row r="3365" spans="1:8">
      <c r="A3365" s="43">
        <v>930</v>
      </c>
      <c r="B3365" s="74">
        <v>46245</v>
      </c>
      <c r="C3365" s="30" t="s">
        <v>1476</v>
      </c>
      <c r="D3365" s="30" t="s">
        <v>1477</v>
      </c>
      <c r="E3365" s="75">
        <v>461</v>
      </c>
      <c r="F3365" s="30" t="s">
        <v>80</v>
      </c>
      <c r="G3365" s="30" t="s">
        <v>81</v>
      </c>
      <c r="H3365" s="75">
        <v>1</v>
      </c>
    </row>
    <row r="3366" spans="1:8">
      <c r="A3366" s="43">
        <v>930</v>
      </c>
      <c r="B3366" s="74">
        <v>46245</v>
      </c>
      <c r="C3366" s="30" t="s">
        <v>1478</v>
      </c>
      <c r="D3366" s="30" t="s">
        <v>1479</v>
      </c>
      <c r="E3366" s="75">
        <v>81</v>
      </c>
      <c r="F3366" s="30" t="s">
        <v>53</v>
      </c>
      <c r="G3366" s="30" t="s">
        <v>54</v>
      </c>
      <c r="H3366" s="75">
        <v>1</v>
      </c>
    </row>
    <row r="3367" spans="1:8">
      <c r="A3367" s="43">
        <v>930</v>
      </c>
      <c r="B3367" s="74">
        <v>46245</v>
      </c>
      <c r="C3367" s="30" t="s">
        <v>1480</v>
      </c>
      <c r="D3367" s="30" t="s">
        <v>1481</v>
      </c>
      <c r="E3367" s="75">
        <v>10</v>
      </c>
      <c r="F3367" s="30" t="s">
        <v>76</v>
      </c>
      <c r="G3367" s="30" t="s">
        <v>77</v>
      </c>
      <c r="H3367" s="75">
        <v>1</v>
      </c>
    </row>
    <row r="3368" spans="1:8">
      <c r="A3368" s="43">
        <v>930</v>
      </c>
      <c r="B3368" s="74">
        <v>46245</v>
      </c>
      <c r="C3368" s="30" t="s">
        <v>1482</v>
      </c>
      <c r="D3368" s="30" t="s">
        <v>1483</v>
      </c>
      <c r="E3368" s="75">
        <v>70</v>
      </c>
      <c r="F3368" s="30" t="s">
        <v>70</v>
      </c>
      <c r="G3368" s="30" t="s">
        <v>71</v>
      </c>
      <c r="H3368" s="75">
        <v>2</v>
      </c>
    </row>
    <row r="3369" spans="1:8">
      <c r="A3369" s="43">
        <v>930</v>
      </c>
      <c r="B3369" s="74">
        <v>46245</v>
      </c>
      <c r="C3369" s="30" t="s">
        <v>1766</v>
      </c>
      <c r="D3369" s="30" t="s">
        <v>1767</v>
      </c>
      <c r="E3369" s="75">
        <v>48</v>
      </c>
      <c r="F3369" s="30" t="s">
        <v>53</v>
      </c>
      <c r="G3369" s="30" t="s">
        <v>54</v>
      </c>
      <c r="H3369" s="75">
        <v>1</v>
      </c>
    </row>
    <row r="3370" spans="1:8">
      <c r="A3370" s="43">
        <v>930</v>
      </c>
      <c r="B3370" s="74">
        <v>46245</v>
      </c>
      <c r="C3370" s="30" t="s">
        <v>1488</v>
      </c>
      <c r="D3370" s="30" t="s">
        <v>1489</v>
      </c>
      <c r="E3370" s="75">
        <v>9</v>
      </c>
      <c r="F3370" s="30" t="s">
        <v>53</v>
      </c>
      <c r="G3370" s="30" t="s">
        <v>54</v>
      </c>
      <c r="H3370" s="75">
        <v>1</v>
      </c>
    </row>
    <row r="3371" spans="1:8">
      <c r="A3371" s="43">
        <v>930</v>
      </c>
      <c r="B3371" s="74">
        <v>46245</v>
      </c>
      <c r="C3371" s="30" t="s">
        <v>1490</v>
      </c>
      <c r="D3371" s="30" t="s">
        <v>1491</v>
      </c>
      <c r="E3371" s="75">
        <v>44</v>
      </c>
      <c r="F3371" s="30" t="s">
        <v>76</v>
      </c>
      <c r="G3371" s="30" t="s">
        <v>77</v>
      </c>
      <c r="H3371" s="75">
        <v>1</v>
      </c>
    </row>
    <row r="3372" spans="1:8">
      <c r="A3372" s="43">
        <v>930</v>
      </c>
      <c r="B3372" s="74">
        <v>46245</v>
      </c>
      <c r="C3372" s="30" t="s">
        <v>1496</v>
      </c>
      <c r="D3372" s="30" t="s">
        <v>1497</v>
      </c>
      <c r="E3372" s="75">
        <v>26</v>
      </c>
      <c r="F3372" s="30" t="s">
        <v>53</v>
      </c>
      <c r="G3372" s="30" t="s">
        <v>54</v>
      </c>
      <c r="H3372" s="75">
        <v>1</v>
      </c>
    </row>
    <row r="3373" spans="1:8">
      <c r="A3373" s="43">
        <v>930</v>
      </c>
      <c r="B3373" s="74">
        <v>46245</v>
      </c>
      <c r="C3373" s="30" t="s">
        <v>1506</v>
      </c>
      <c r="D3373" s="30" t="s">
        <v>1507</v>
      </c>
      <c r="E3373" s="75">
        <v>87</v>
      </c>
      <c r="F3373" s="30" t="s">
        <v>53</v>
      </c>
      <c r="G3373" s="30" t="s">
        <v>54</v>
      </c>
      <c r="H3373" s="75">
        <v>1</v>
      </c>
    </row>
    <row r="3374" spans="1:8">
      <c r="A3374" s="43">
        <v>930</v>
      </c>
      <c r="B3374" s="74">
        <v>46245</v>
      </c>
      <c r="C3374" s="30" t="s">
        <v>1508</v>
      </c>
      <c r="D3374" s="30" t="s">
        <v>1509</v>
      </c>
      <c r="E3374" s="75">
        <v>35</v>
      </c>
      <c r="F3374" s="30" t="s">
        <v>68</v>
      </c>
      <c r="G3374" s="30" t="s">
        <v>69</v>
      </c>
      <c r="H3374" s="75">
        <v>1</v>
      </c>
    </row>
    <row r="3375" spans="1:8">
      <c r="A3375" s="43">
        <v>930</v>
      </c>
      <c r="B3375" s="74">
        <v>46245</v>
      </c>
      <c r="C3375" s="30" t="s">
        <v>1510</v>
      </c>
      <c r="D3375" s="30" t="s">
        <v>1511</v>
      </c>
      <c r="E3375" s="75">
        <v>68</v>
      </c>
      <c r="F3375" s="30" t="s">
        <v>70</v>
      </c>
      <c r="G3375" s="30" t="s">
        <v>71</v>
      </c>
      <c r="H3375" s="75">
        <v>2</v>
      </c>
    </row>
    <row r="3376" spans="1:8">
      <c r="A3376" s="43">
        <v>930</v>
      </c>
      <c r="B3376" s="74">
        <v>46245</v>
      </c>
      <c r="C3376" s="30" t="s">
        <v>1514</v>
      </c>
      <c r="D3376" s="30" t="s">
        <v>1515</v>
      </c>
      <c r="E3376" s="75">
        <v>28</v>
      </c>
      <c r="F3376" s="30" t="s">
        <v>68</v>
      </c>
      <c r="G3376" s="30" t="s">
        <v>69</v>
      </c>
      <c r="H3376" s="75">
        <v>1</v>
      </c>
    </row>
    <row r="3377" spans="1:8">
      <c r="A3377" s="43">
        <v>930</v>
      </c>
      <c r="B3377" s="74">
        <v>46245</v>
      </c>
      <c r="C3377" s="30" t="s">
        <v>1518</v>
      </c>
      <c r="D3377" s="30" t="s">
        <v>1519</v>
      </c>
      <c r="E3377" s="75">
        <v>1</v>
      </c>
      <c r="F3377" s="30" t="s">
        <v>76</v>
      </c>
      <c r="G3377" s="30" t="s">
        <v>77</v>
      </c>
      <c r="H3377" s="75">
        <v>1</v>
      </c>
    </row>
    <row r="3378" spans="1:8">
      <c r="A3378" s="43">
        <v>930</v>
      </c>
      <c r="B3378" s="74">
        <v>46245</v>
      </c>
      <c r="C3378" s="30" t="s">
        <v>1524</v>
      </c>
      <c r="D3378" s="30" t="s">
        <v>1525</v>
      </c>
      <c r="E3378" s="75">
        <v>50</v>
      </c>
      <c r="F3378" s="30" t="s">
        <v>70</v>
      </c>
      <c r="G3378" s="30" t="s">
        <v>71</v>
      </c>
      <c r="H3378" s="75">
        <v>2</v>
      </c>
    </row>
    <row r="3379" spans="1:8">
      <c r="A3379" s="43">
        <v>930</v>
      </c>
      <c r="B3379" s="74">
        <v>46245</v>
      </c>
      <c r="C3379" s="30" t="s">
        <v>1534</v>
      </c>
      <c r="D3379" s="30" t="s">
        <v>1535</v>
      </c>
      <c r="E3379" s="75">
        <v>36</v>
      </c>
      <c r="F3379" s="30" t="s">
        <v>68</v>
      </c>
      <c r="G3379" s="30" t="s">
        <v>69</v>
      </c>
      <c r="H3379" s="75">
        <v>1</v>
      </c>
    </row>
    <row r="3380" spans="1:8">
      <c r="A3380" s="43">
        <v>930</v>
      </c>
      <c r="B3380" s="74">
        <v>46245</v>
      </c>
      <c r="C3380" s="30" t="s">
        <v>1540</v>
      </c>
      <c r="D3380" s="30" t="s">
        <v>1541</v>
      </c>
      <c r="E3380" s="75">
        <v>182</v>
      </c>
      <c r="F3380" s="30" t="s">
        <v>70</v>
      </c>
      <c r="G3380" s="30" t="s">
        <v>71</v>
      </c>
      <c r="H3380" s="75">
        <v>2</v>
      </c>
    </row>
    <row r="3381" spans="1:8">
      <c r="A3381" s="43">
        <v>930</v>
      </c>
      <c r="B3381" s="74">
        <v>46245</v>
      </c>
      <c r="C3381" s="30" t="s">
        <v>1772</v>
      </c>
      <c r="D3381" s="30" t="s">
        <v>1773</v>
      </c>
      <c r="E3381" s="75">
        <v>81</v>
      </c>
      <c r="F3381" s="30" t="s">
        <v>70</v>
      </c>
      <c r="G3381" s="30" t="s">
        <v>71</v>
      </c>
      <c r="H3381" s="75">
        <v>2</v>
      </c>
    </row>
    <row r="3382" spans="1:8">
      <c r="A3382" s="43">
        <v>930</v>
      </c>
      <c r="B3382" s="74">
        <v>46245</v>
      </c>
      <c r="C3382" s="30" t="s">
        <v>1548</v>
      </c>
      <c r="D3382" s="30" t="s">
        <v>1549</v>
      </c>
      <c r="E3382" s="75">
        <v>30</v>
      </c>
      <c r="F3382" s="30" t="s">
        <v>70</v>
      </c>
      <c r="G3382" s="30" t="s">
        <v>71</v>
      </c>
      <c r="H3382" s="75">
        <v>2</v>
      </c>
    </row>
    <row r="3383" spans="1:8">
      <c r="A3383" s="43">
        <v>930</v>
      </c>
      <c r="B3383" s="74">
        <v>46245</v>
      </c>
      <c r="C3383" s="30" t="s">
        <v>1550</v>
      </c>
      <c r="D3383" s="30" t="s">
        <v>1551</v>
      </c>
      <c r="E3383" s="75">
        <v>74</v>
      </c>
      <c r="F3383" s="30" t="s">
        <v>53</v>
      </c>
      <c r="G3383" s="30" t="s">
        <v>54</v>
      </c>
      <c r="H3383" s="75">
        <v>1</v>
      </c>
    </row>
    <row r="3384" spans="1:8">
      <c r="A3384" s="43">
        <v>930</v>
      </c>
      <c r="B3384" s="74">
        <v>46245</v>
      </c>
      <c r="C3384" s="30" t="s">
        <v>1552</v>
      </c>
      <c r="D3384" s="30" t="s">
        <v>1553</v>
      </c>
      <c r="E3384" s="75">
        <v>37</v>
      </c>
      <c r="F3384" s="30" t="s">
        <v>68</v>
      </c>
      <c r="G3384" s="30" t="s">
        <v>69</v>
      </c>
      <c r="H3384" s="75">
        <v>1</v>
      </c>
    </row>
    <row r="3385" spans="1:8">
      <c r="A3385" s="43">
        <v>930</v>
      </c>
      <c r="B3385" s="74">
        <v>46245</v>
      </c>
      <c r="C3385" s="30" t="s">
        <v>1554</v>
      </c>
      <c r="D3385" s="30" t="s">
        <v>1555</v>
      </c>
      <c r="E3385" s="75">
        <v>109</v>
      </c>
      <c r="F3385" s="30" t="s">
        <v>80</v>
      </c>
      <c r="G3385" s="30" t="s">
        <v>81</v>
      </c>
      <c r="H3385" s="75">
        <v>1</v>
      </c>
    </row>
    <row r="3386" spans="1:8">
      <c r="A3386" s="43">
        <v>930</v>
      </c>
      <c r="B3386" s="74">
        <v>46245</v>
      </c>
      <c r="C3386" s="30" t="s">
        <v>1572</v>
      </c>
      <c r="D3386" s="30" t="s">
        <v>1573</v>
      </c>
      <c r="E3386" s="75">
        <v>16</v>
      </c>
      <c r="F3386" s="30" t="s">
        <v>53</v>
      </c>
      <c r="G3386" s="30" t="s">
        <v>54</v>
      </c>
      <c r="H3386" s="75">
        <v>1</v>
      </c>
    </row>
    <row r="3387" spans="1:8">
      <c r="A3387" s="43">
        <v>930</v>
      </c>
      <c r="B3387" s="74">
        <v>46245</v>
      </c>
      <c r="C3387" s="30" t="s">
        <v>1574</v>
      </c>
      <c r="D3387" s="30" t="s">
        <v>1575</v>
      </c>
      <c r="E3387" s="75">
        <v>35</v>
      </c>
      <c r="F3387" s="30" t="s">
        <v>68</v>
      </c>
      <c r="G3387" s="30" t="s">
        <v>69</v>
      </c>
      <c r="H3387" s="75">
        <v>1</v>
      </c>
    </row>
    <row r="3388" spans="1:8">
      <c r="A3388" s="43">
        <v>930</v>
      </c>
      <c r="B3388" s="74">
        <v>46245</v>
      </c>
      <c r="C3388" s="30" t="s">
        <v>1578</v>
      </c>
      <c r="D3388" s="30" t="s">
        <v>1579</v>
      </c>
      <c r="E3388" s="75">
        <v>12</v>
      </c>
      <c r="F3388" s="30" t="s">
        <v>76</v>
      </c>
      <c r="G3388" s="30" t="s">
        <v>77</v>
      </c>
      <c r="H3388" s="75">
        <v>1</v>
      </c>
    </row>
    <row r="3389" spans="1:8">
      <c r="A3389" s="43">
        <v>930</v>
      </c>
      <c r="B3389" s="74">
        <v>46245</v>
      </c>
      <c r="C3389" s="30" t="s">
        <v>1580</v>
      </c>
      <c r="D3389" s="30" t="s">
        <v>1581</v>
      </c>
      <c r="E3389" s="75">
        <v>70</v>
      </c>
      <c r="F3389" s="30" t="s">
        <v>76</v>
      </c>
      <c r="G3389" s="30" t="s">
        <v>77</v>
      </c>
      <c r="H3389" s="75">
        <v>1</v>
      </c>
    </row>
    <row r="3390" spans="1:8">
      <c r="A3390" s="43">
        <v>930</v>
      </c>
      <c r="B3390" s="74">
        <v>46245</v>
      </c>
      <c r="C3390" s="30" t="s">
        <v>1582</v>
      </c>
      <c r="D3390" s="30" t="s">
        <v>1583</v>
      </c>
      <c r="E3390" s="75">
        <v>58</v>
      </c>
      <c r="F3390" s="30" t="s">
        <v>53</v>
      </c>
      <c r="G3390" s="30" t="s">
        <v>54</v>
      </c>
      <c r="H3390" s="75">
        <v>1</v>
      </c>
    </row>
    <row r="3391" spans="1:8">
      <c r="A3391" s="43">
        <v>930</v>
      </c>
      <c r="B3391" s="74">
        <v>46245</v>
      </c>
      <c r="C3391" s="30" t="s">
        <v>1584</v>
      </c>
      <c r="D3391" s="30" t="s">
        <v>1585</v>
      </c>
      <c r="E3391" s="75">
        <v>97</v>
      </c>
      <c r="F3391" s="30" t="s">
        <v>53</v>
      </c>
      <c r="G3391" s="30" t="s">
        <v>54</v>
      </c>
      <c r="H3391" s="75">
        <v>1</v>
      </c>
    </row>
    <row r="3392" spans="1:8">
      <c r="A3392" s="43">
        <v>930</v>
      </c>
      <c r="B3392" s="74">
        <v>46245</v>
      </c>
      <c r="C3392" s="30" t="s">
        <v>1586</v>
      </c>
      <c r="D3392" s="30" t="s">
        <v>1587</v>
      </c>
      <c r="E3392" s="75">
        <v>3</v>
      </c>
      <c r="F3392" s="30" t="s">
        <v>53</v>
      </c>
      <c r="G3392" s="30" t="s">
        <v>54</v>
      </c>
      <c r="H3392" s="75">
        <v>1</v>
      </c>
    </row>
    <row r="3393" spans="1:8">
      <c r="A3393" s="43">
        <v>930</v>
      </c>
      <c r="B3393" s="74">
        <v>46245</v>
      </c>
      <c r="C3393" s="30" t="s">
        <v>1588</v>
      </c>
      <c r="D3393" s="30" t="s">
        <v>1589</v>
      </c>
      <c r="E3393" s="75">
        <v>71</v>
      </c>
      <c r="F3393" s="30" t="s">
        <v>53</v>
      </c>
      <c r="G3393" s="30" t="s">
        <v>54</v>
      </c>
      <c r="H3393" s="75">
        <v>1</v>
      </c>
    </row>
    <row r="3394" spans="1:8">
      <c r="A3394" s="43">
        <v>930</v>
      </c>
      <c r="B3394" s="74">
        <v>46245</v>
      </c>
      <c r="C3394" s="30" t="s">
        <v>1590</v>
      </c>
      <c r="D3394" s="30" t="s">
        <v>1591</v>
      </c>
      <c r="E3394" s="75">
        <v>23</v>
      </c>
      <c r="F3394" s="30" t="s">
        <v>53</v>
      </c>
      <c r="G3394" s="30" t="s">
        <v>54</v>
      </c>
      <c r="H3394" s="75">
        <v>1</v>
      </c>
    </row>
    <row r="3395" spans="1:8">
      <c r="A3395" s="43">
        <v>930</v>
      </c>
      <c r="B3395" s="74">
        <v>46245</v>
      </c>
      <c r="C3395" s="30" t="s">
        <v>1596</v>
      </c>
      <c r="D3395" s="30" t="s">
        <v>1597</v>
      </c>
      <c r="E3395" s="75">
        <v>42</v>
      </c>
      <c r="F3395" s="30" t="s">
        <v>68</v>
      </c>
      <c r="G3395" s="30" t="s">
        <v>69</v>
      </c>
      <c r="H3395" s="75">
        <v>1</v>
      </c>
    </row>
    <row r="3396" spans="1:8">
      <c r="A3396" s="43">
        <v>930</v>
      </c>
      <c r="B3396" s="74">
        <v>46245</v>
      </c>
      <c r="C3396" s="30" t="s">
        <v>1602</v>
      </c>
      <c r="D3396" s="30" t="s">
        <v>1603</v>
      </c>
      <c r="E3396" s="75">
        <v>84</v>
      </c>
      <c r="F3396" s="30" t="s">
        <v>53</v>
      </c>
      <c r="G3396" s="30" t="s">
        <v>54</v>
      </c>
      <c r="H3396" s="75">
        <v>1</v>
      </c>
    </row>
    <row r="3397" spans="1:8">
      <c r="A3397" s="43">
        <v>930</v>
      </c>
      <c r="B3397" s="74">
        <v>46245</v>
      </c>
      <c r="C3397" s="30" t="s">
        <v>1606</v>
      </c>
      <c r="D3397" s="30" t="s">
        <v>1607</v>
      </c>
      <c r="E3397" s="75">
        <v>27</v>
      </c>
      <c r="F3397" s="30" t="s">
        <v>53</v>
      </c>
      <c r="G3397" s="30" t="s">
        <v>54</v>
      </c>
      <c r="H3397" s="75">
        <v>1</v>
      </c>
    </row>
    <row r="3398" spans="1:8">
      <c r="A3398" s="43">
        <v>930</v>
      </c>
      <c r="B3398" s="74">
        <v>46245</v>
      </c>
      <c r="C3398" s="30" t="s">
        <v>1610</v>
      </c>
      <c r="D3398" s="30" t="s">
        <v>1611</v>
      </c>
      <c r="E3398" s="75">
        <v>94</v>
      </c>
      <c r="F3398" s="30" t="s">
        <v>53</v>
      </c>
      <c r="G3398" s="30" t="s">
        <v>54</v>
      </c>
      <c r="H3398" s="75">
        <v>1</v>
      </c>
    </row>
    <row r="3399" spans="1:8">
      <c r="A3399" s="43">
        <v>930</v>
      </c>
      <c r="B3399" s="74">
        <v>46245</v>
      </c>
      <c r="C3399" s="30" t="s">
        <v>1612</v>
      </c>
      <c r="D3399" s="30" t="s">
        <v>1613</v>
      </c>
      <c r="E3399" s="75">
        <v>103</v>
      </c>
      <c r="F3399" s="30" t="s">
        <v>76</v>
      </c>
      <c r="G3399" s="30" t="s">
        <v>77</v>
      </c>
      <c r="H3399" s="75">
        <v>1</v>
      </c>
    </row>
    <row r="3400" spans="1:8">
      <c r="A3400" s="43">
        <v>930</v>
      </c>
      <c r="B3400" s="74">
        <v>46245</v>
      </c>
      <c r="C3400" s="30" t="s">
        <v>1626</v>
      </c>
      <c r="D3400" s="30" t="s">
        <v>1627</v>
      </c>
      <c r="E3400" s="75">
        <v>199</v>
      </c>
      <c r="F3400" s="30" t="s">
        <v>53</v>
      </c>
      <c r="G3400" s="30" t="s">
        <v>54</v>
      </c>
      <c r="H3400" s="75">
        <v>1</v>
      </c>
    </row>
    <row r="3401" spans="1:8">
      <c r="A3401" s="43">
        <v>930</v>
      </c>
      <c r="B3401" s="74">
        <v>46245</v>
      </c>
      <c r="C3401" s="30" t="s">
        <v>1628</v>
      </c>
      <c r="D3401" s="30" t="s">
        <v>1629</v>
      </c>
      <c r="E3401" s="75">
        <v>20</v>
      </c>
      <c r="F3401" s="30" t="s">
        <v>53</v>
      </c>
      <c r="G3401" s="30" t="s">
        <v>54</v>
      </c>
      <c r="H3401" s="75">
        <v>1</v>
      </c>
    </row>
    <row r="3402" spans="1:8">
      <c r="A3402" s="43">
        <v>930</v>
      </c>
      <c r="B3402" s="74">
        <v>46245</v>
      </c>
      <c r="C3402" s="30" t="s">
        <v>1630</v>
      </c>
      <c r="D3402" s="30" t="s">
        <v>1631</v>
      </c>
      <c r="E3402" s="75">
        <v>71</v>
      </c>
      <c r="F3402" s="30" t="s">
        <v>70</v>
      </c>
      <c r="G3402" s="30" t="s">
        <v>71</v>
      </c>
      <c r="H3402" s="75">
        <v>2</v>
      </c>
    </row>
    <row r="3403" spans="1:8">
      <c r="A3403" s="43">
        <v>930</v>
      </c>
      <c r="B3403" s="74">
        <v>46245</v>
      </c>
      <c r="C3403" s="30" t="s">
        <v>1632</v>
      </c>
      <c r="D3403" s="30" t="s">
        <v>1633</v>
      </c>
      <c r="E3403" s="75">
        <v>38</v>
      </c>
      <c r="F3403" s="30" t="s">
        <v>53</v>
      </c>
      <c r="G3403" s="30" t="s">
        <v>54</v>
      </c>
      <c r="H3403" s="75">
        <v>1</v>
      </c>
    </row>
    <row r="3404" spans="1:8">
      <c r="A3404" s="43">
        <v>930</v>
      </c>
      <c r="B3404" s="74">
        <v>46245</v>
      </c>
      <c r="C3404" s="30" t="s">
        <v>1636</v>
      </c>
      <c r="D3404" s="30" t="s">
        <v>1637</v>
      </c>
      <c r="E3404" s="75">
        <v>40</v>
      </c>
      <c r="F3404" s="30" t="s">
        <v>80</v>
      </c>
      <c r="G3404" s="30" t="s">
        <v>81</v>
      </c>
      <c r="H3404" s="75">
        <v>1</v>
      </c>
    </row>
    <row r="3405" spans="1:8">
      <c r="A3405" s="43">
        <v>930</v>
      </c>
      <c r="B3405" s="74">
        <v>46245</v>
      </c>
      <c r="C3405" s="30" t="s">
        <v>1638</v>
      </c>
      <c r="D3405" s="30" t="s">
        <v>1639</v>
      </c>
      <c r="E3405" s="75">
        <v>58</v>
      </c>
      <c r="F3405" s="30" t="s">
        <v>53</v>
      </c>
      <c r="G3405" s="30" t="s">
        <v>54</v>
      </c>
      <c r="H3405" s="75">
        <v>1</v>
      </c>
    </row>
    <row r="3406" spans="1:8">
      <c r="A3406" s="43">
        <v>930</v>
      </c>
      <c r="B3406" s="74">
        <v>46245</v>
      </c>
      <c r="C3406" s="30" t="s">
        <v>1640</v>
      </c>
      <c r="D3406" s="30" t="s">
        <v>1641</v>
      </c>
      <c r="E3406" s="75">
        <v>43</v>
      </c>
      <c r="F3406" s="30" t="s">
        <v>68</v>
      </c>
      <c r="G3406" s="30" t="s">
        <v>69</v>
      </c>
      <c r="H3406" s="75">
        <v>1</v>
      </c>
    </row>
    <row r="3407" spans="1:8">
      <c r="A3407" s="43">
        <v>930</v>
      </c>
      <c r="B3407" s="74">
        <v>46245</v>
      </c>
      <c r="C3407" s="30" t="s">
        <v>1642</v>
      </c>
      <c r="D3407" s="30" t="s">
        <v>1643</v>
      </c>
      <c r="E3407" s="75">
        <v>96</v>
      </c>
      <c r="F3407" s="30" t="s">
        <v>53</v>
      </c>
      <c r="G3407" s="30" t="s">
        <v>54</v>
      </c>
      <c r="H3407" s="75">
        <v>1</v>
      </c>
    </row>
    <row r="3408" spans="1:8">
      <c r="A3408" s="43">
        <v>930</v>
      </c>
      <c r="B3408" s="74">
        <v>46245</v>
      </c>
      <c r="C3408" s="30" t="s">
        <v>1644</v>
      </c>
      <c r="D3408" s="30" t="s">
        <v>1645</v>
      </c>
      <c r="E3408" s="75">
        <v>26</v>
      </c>
      <c r="F3408" s="30" t="s">
        <v>70</v>
      </c>
      <c r="G3408" s="30" t="s">
        <v>71</v>
      </c>
      <c r="H3408" s="75">
        <v>2</v>
      </c>
    </row>
    <row r="3409" spans="1:8">
      <c r="A3409" s="43">
        <v>930</v>
      </c>
      <c r="B3409" s="74">
        <v>46245</v>
      </c>
      <c r="C3409" s="30" t="s">
        <v>1646</v>
      </c>
      <c r="D3409" s="30" t="s">
        <v>1647</v>
      </c>
      <c r="E3409" s="75">
        <v>38</v>
      </c>
      <c r="F3409" s="30" t="s">
        <v>53</v>
      </c>
      <c r="G3409" s="30" t="s">
        <v>54</v>
      </c>
      <c r="H3409" s="75">
        <v>1</v>
      </c>
    </row>
    <row r="3410" spans="1:8">
      <c r="A3410" s="43">
        <v>930</v>
      </c>
      <c r="B3410" s="74">
        <v>46245</v>
      </c>
      <c r="C3410" s="30" t="s">
        <v>1654</v>
      </c>
      <c r="D3410" s="30" t="s">
        <v>1655</v>
      </c>
      <c r="E3410" s="75">
        <v>150</v>
      </c>
      <c r="F3410" s="30" t="s">
        <v>53</v>
      </c>
      <c r="G3410" s="30" t="s">
        <v>54</v>
      </c>
      <c r="H3410" s="75">
        <v>1</v>
      </c>
    </row>
    <row r="3411" spans="1:8">
      <c r="A3411" s="43">
        <v>930</v>
      </c>
      <c r="B3411" s="74">
        <v>46245</v>
      </c>
      <c r="C3411" s="30" t="s">
        <v>1660</v>
      </c>
      <c r="D3411" s="30" t="s">
        <v>1661</v>
      </c>
      <c r="E3411" s="75">
        <v>34</v>
      </c>
      <c r="F3411" s="30" t="s">
        <v>53</v>
      </c>
      <c r="G3411" s="30" t="s">
        <v>54</v>
      </c>
      <c r="H3411" s="75">
        <v>1</v>
      </c>
    </row>
    <row r="3412" spans="1:8">
      <c r="A3412" s="43">
        <v>930</v>
      </c>
      <c r="B3412" s="74">
        <v>46245</v>
      </c>
      <c r="C3412" s="30" t="s">
        <v>1662</v>
      </c>
      <c r="D3412" s="30" t="s">
        <v>1663</v>
      </c>
      <c r="E3412" s="75">
        <v>34</v>
      </c>
      <c r="F3412" s="30" t="s">
        <v>53</v>
      </c>
      <c r="G3412" s="30" t="s">
        <v>54</v>
      </c>
      <c r="H3412" s="75">
        <v>1</v>
      </c>
    </row>
    <row r="3413" spans="1:8">
      <c r="A3413" s="43">
        <v>930</v>
      </c>
      <c r="B3413" s="74">
        <v>46245</v>
      </c>
      <c r="C3413" s="30" t="s">
        <v>1664</v>
      </c>
      <c r="D3413" s="30" t="s">
        <v>1665</v>
      </c>
      <c r="E3413" s="75">
        <v>65</v>
      </c>
      <c r="F3413" s="30" t="s">
        <v>53</v>
      </c>
      <c r="G3413" s="30" t="s">
        <v>54</v>
      </c>
      <c r="H3413" s="75">
        <v>1</v>
      </c>
    </row>
    <row r="3414" spans="1:8">
      <c r="A3414" s="43">
        <v>930</v>
      </c>
      <c r="B3414" s="74">
        <v>46245</v>
      </c>
      <c r="C3414" s="30" t="s">
        <v>1666</v>
      </c>
      <c r="D3414" s="30" t="s">
        <v>1667</v>
      </c>
      <c r="E3414" s="75">
        <v>18</v>
      </c>
      <c r="F3414" s="30" t="s">
        <v>53</v>
      </c>
      <c r="G3414" s="30" t="s">
        <v>54</v>
      </c>
      <c r="H3414" s="75">
        <v>1</v>
      </c>
    </row>
    <row r="3415" spans="1:8">
      <c r="A3415" s="43">
        <v>930</v>
      </c>
      <c r="B3415" s="74">
        <v>46245</v>
      </c>
      <c r="C3415" s="30" t="s">
        <v>1670</v>
      </c>
      <c r="D3415" s="30" t="s">
        <v>1671</v>
      </c>
      <c r="E3415" s="75">
        <v>85</v>
      </c>
      <c r="F3415" s="30" t="s">
        <v>53</v>
      </c>
      <c r="G3415" s="30" t="s">
        <v>54</v>
      </c>
      <c r="H3415" s="75">
        <v>1</v>
      </c>
    </row>
    <row r="3416" spans="1:8">
      <c r="A3416" s="43">
        <v>930</v>
      </c>
      <c r="B3416" s="74">
        <v>46245</v>
      </c>
      <c r="C3416" s="30" t="s">
        <v>1672</v>
      </c>
      <c r="D3416" s="30" t="s">
        <v>1673</v>
      </c>
      <c r="E3416" s="75">
        <v>102</v>
      </c>
      <c r="F3416" s="30" t="s">
        <v>53</v>
      </c>
      <c r="G3416" s="30" t="s">
        <v>54</v>
      </c>
      <c r="H3416" s="75">
        <v>1</v>
      </c>
    </row>
    <row r="3417" spans="1:8">
      <c r="A3417" s="43">
        <v>930</v>
      </c>
      <c r="B3417" s="74">
        <v>46245</v>
      </c>
      <c r="C3417" s="30" t="s">
        <v>4988</v>
      </c>
      <c r="D3417" s="30" t="s">
        <v>4989</v>
      </c>
      <c r="E3417" s="75">
        <v>221</v>
      </c>
      <c r="F3417" s="30" t="s">
        <v>80</v>
      </c>
      <c r="G3417" s="30" t="s">
        <v>81</v>
      </c>
      <c r="H3417" s="75">
        <v>1</v>
      </c>
    </row>
    <row r="3418" spans="1:8">
      <c r="A3418" s="43">
        <v>930</v>
      </c>
      <c r="B3418" s="74">
        <v>46245</v>
      </c>
      <c r="C3418" s="30" t="s">
        <v>1674</v>
      </c>
      <c r="D3418" s="30" t="s">
        <v>1675</v>
      </c>
      <c r="E3418" s="75">
        <v>40</v>
      </c>
      <c r="F3418" s="30" t="s">
        <v>53</v>
      </c>
      <c r="G3418" s="30" t="s">
        <v>54</v>
      </c>
      <c r="H3418" s="75">
        <v>1</v>
      </c>
    </row>
    <row r="3419" spans="1:8">
      <c r="A3419" s="43">
        <v>930</v>
      </c>
      <c r="B3419" s="74">
        <v>46245</v>
      </c>
      <c r="C3419" s="30" t="s">
        <v>1676</v>
      </c>
      <c r="D3419" s="30" t="s">
        <v>1677</v>
      </c>
      <c r="E3419" s="75">
        <v>9</v>
      </c>
      <c r="F3419" s="30" t="s">
        <v>53</v>
      </c>
      <c r="G3419" s="30" t="s">
        <v>54</v>
      </c>
      <c r="H3419" s="75">
        <v>1</v>
      </c>
    </row>
    <row r="3420" spans="1:8">
      <c r="A3420" s="43">
        <v>930</v>
      </c>
      <c r="B3420" s="74">
        <v>46245</v>
      </c>
      <c r="C3420" s="30" t="s">
        <v>4984</v>
      </c>
      <c r="D3420" s="30" t="s">
        <v>4985</v>
      </c>
      <c r="E3420" s="75">
        <v>8</v>
      </c>
      <c r="F3420" s="30" t="s">
        <v>80</v>
      </c>
      <c r="G3420" s="30" t="s">
        <v>81</v>
      </c>
      <c r="H3420" s="75">
        <v>1</v>
      </c>
    </row>
    <row r="3421" spans="1:8">
      <c r="A3421" s="43">
        <v>930</v>
      </c>
      <c r="B3421" s="74">
        <v>46245</v>
      </c>
      <c r="C3421" s="30" t="s">
        <v>1682</v>
      </c>
      <c r="D3421" s="30" t="s">
        <v>1683</v>
      </c>
      <c r="E3421" s="75">
        <v>28</v>
      </c>
      <c r="F3421" s="30" t="s">
        <v>53</v>
      </c>
      <c r="G3421" s="30" t="s">
        <v>54</v>
      </c>
      <c r="H3421" s="75">
        <v>1</v>
      </c>
    </row>
    <row r="3422" spans="1:8">
      <c r="A3422" s="43">
        <v>930</v>
      </c>
      <c r="B3422" s="74">
        <v>46245</v>
      </c>
      <c r="C3422" s="30" t="s">
        <v>1686</v>
      </c>
      <c r="D3422" s="30" t="s">
        <v>1687</v>
      </c>
      <c r="E3422" s="75">
        <v>98</v>
      </c>
      <c r="F3422" s="30" t="s">
        <v>53</v>
      </c>
      <c r="G3422" s="30" t="s">
        <v>54</v>
      </c>
      <c r="H3422" s="75">
        <v>1</v>
      </c>
    </row>
    <row r="3423" spans="1:8">
      <c r="A3423" s="43">
        <v>930</v>
      </c>
      <c r="B3423" s="74">
        <v>46245</v>
      </c>
      <c r="C3423" s="30" t="s">
        <v>4986</v>
      </c>
      <c r="D3423" s="30" t="s">
        <v>4987</v>
      </c>
      <c r="E3423" s="75">
        <v>92</v>
      </c>
      <c r="F3423" s="30" t="s">
        <v>53</v>
      </c>
      <c r="G3423" s="30" t="s">
        <v>54</v>
      </c>
      <c r="H3423" s="75">
        <v>1</v>
      </c>
    </row>
    <row r="3424" spans="1:8">
      <c r="A3424" s="43">
        <v>930</v>
      </c>
      <c r="B3424" s="74">
        <v>46245</v>
      </c>
      <c r="C3424" s="30" t="s">
        <v>1690</v>
      </c>
      <c r="D3424" s="30" t="s">
        <v>1691</v>
      </c>
      <c r="E3424" s="75">
        <v>90</v>
      </c>
      <c r="F3424" s="30" t="s">
        <v>80</v>
      </c>
      <c r="G3424" s="30" t="s">
        <v>81</v>
      </c>
      <c r="H3424" s="75">
        <v>1</v>
      </c>
    </row>
    <row r="3425" spans="1:8">
      <c r="A3425" s="43">
        <v>930</v>
      </c>
      <c r="B3425" s="74">
        <v>46245</v>
      </c>
      <c r="C3425" s="30" t="s">
        <v>1694</v>
      </c>
      <c r="D3425" s="30" t="s">
        <v>1695</v>
      </c>
      <c r="E3425" s="75">
        <v>61</v>
      </c>
      <c r="F3425" s="30" t="s">
        <v>70</v>
      </c>
      <c r="G3425" s="30" t="s">
        <v>71</v>
      </c>
      <c r="H3425" s="75">
        <v>2</v>
      </c>
    </row>
    <row r="3426" spans="1:8">
      <c r="A3426" s="43">
        <v>930</v>
      </c>
      <c r="B3426" s="74">
        <v>46245</v>
      </c>
      <c r="C3426" s="30" t="s">
        <v>1696</v>
      </c>
      <c r="D3426" s="30" t="s">
        <v>1697</v>
      </c>
      <c r="E3426" s="75">
        <v>173</v>
      </c>
      <c r="F3426" s="30" t="s">
        <v>80</v>
      </c>
      <c r="G3426" s="30" t="s">
        <v>81</v>
      </c>
      <c r="H3426" s="75">
        <v>1</v>
      </c>
    </row>
    <row r="3427" spans="1:8">
      <c r="A3427" s="43">
        <v>930</v>
      </c>
      <c r="B3427" s="74">
        <v>46245</v>
      </c>
      <c r="C3427" s="30" t="s">
        <v>1698</v>
      </c>
      <c r="D3427" s="30" t="s">
        <v>1699</v>
      </c>
      <c r="E3427" s="75">
        <v>1</v>
      </c>
      <c r="F3427" s="30" t="s">
        <v>76</v>
      </c>
      <c r="G3427" s="30" t="s">
        <v>77</v>
      </c>
      <c r="H3427" s="75">
        <v>1</v>
      </c>
    </row>
    <row r="3428" spans="1:8">
      <c r="A3428" s="43">
        <v>930</v>
      </c>
      <c r="B3428" s="74">
        <v>46245</v>
      </c>
      <c r="C3428" s="30" t="s">
        <v>1702</v>
      </c>
      <c r="D3428" s="30" t="s">
        <v>1703</v>
      </c>
      <c r="E3428" s="75">
        <v>120</v>
      </c>
      <c r="F3428" s="30" t="s">
        <v>70</v>
      </c>
      <c r="G3428" s="30" t="s">
        <v>71</v>
      </c>
      <c r="H3428" s="75">
        <v>2</v>
      </c>
    </row>
    <row r="3429" spans="1:8">
      <c r="A3429" s="43">
        <v>930</v>
      </c>
      <c r="B3429" s="74">
        <v>46244</v>
      </c>
      <c r="C3429" s="30" t="s">
        <v>3919</v>
      </c>
      <c r="D3429" s="30" t="s">
        <v>3920</v>
      </c>
      <c r="E3429" s="75">
        <v>145</v>
      </c>
      <c r="F3429" s="30" t="s">
        <v>53</v>
      </c>
      <c r="G3429" s="30" t="s">
        <v>54</v>
      </c>
      <c r="H3429" s="75">
        <v>1</v>
      </c>
    </row>
    <row r="3430" spans="1:8">
      <c r="A3430" s="43">
        <v>930</v>
      </c>
      <c r="B3430" s="74">
        <v>46244</v>
      </c>
      <c r="C3430" s="30" t="s">
        <v>3923</v>
      </c>
      <c r="D3430" s="30" t="s">
        <v>3924</v>
      </c>
      <c r="E3430" s="75">
        <v>180</v>
      </c>
      <c r="F3430" s="30" t="s">
        <v>53</v>
      </c>
      <c r="G3430" s="30" t="s">
        <v>54</v>
      </c>
      <c r="H3430" s="75">
        <v>1</v>
      </c>
    </row>
    <row r="3431" spans="1:8">
      <c r="A3431" s="43">
        <v>930</v>
      </c>
      <c r="B3431" s="74">
        <v>46244</v>
      </c>
      <c r="C3431" s="30" t="s">
        <v>4137</v>
      </c>
      <c r="D3431" s="30" t="s">
        <v>4138</v>
      </c>
      <c r="E3431" s="75">
        <v>130</v>
      </c>
      <c r="F3431" s="30" t="s">
        <v>70</v>
      </c>
      <c r="G3431" s="30" t="s">
        <v>71</v>
      </c>
      <c r="H3431" s="75">
        <v>2</v>
      </c>
    </row>
    <row r="3432" spans="1:8">
      <c r="A3432" s="43">
        <v>930</v>
      </c>
      <c r="B3432" s="74">
        <v>46244</v>
      </c>
      <c r="C3432" s="30" t="s">
        <v>4147</v>
      </c>
      <c r="D3432" s="30" t="s">
        <v>4148</v>
      </c>
      <c r="E3432" s="75">
        <v>72</v>
      </c>
      <c r="F3432" s="30" t="s">
        <v>70</v>
      </c>
      <c r="G3432" s="30" t="s">
        <v>71</v>
      </c>
      <c r="H3432" s="75">
        <v>2</v>
      </c>
    </row>
    <row r="3433" spans="1:8">
      <c r="A3433" s="43">
        <v>930</v>
      </c>
      <c r="B3433" s="74">
        <v>46244</v>
      </c>
      <c r="C3433" s="30" t="s">
        <v>4185</v>
      </c>
      <c r="D3433" s="30" t="s">
        <v>4186</v>
      </c>
      <c r="E3433" s="75">
        <v>47</v>
      </c>
      <c r="F3433" s="30" t="s">
        <v>53</v>
      </c>
      <c r="G3433" s="30" t="s">
        <v>54</v>
      </c>
      <c r="H3433" s="75">
        <v>1</v>
      </c>
    </row>
    <row r="3434" spans="1:8">
      <c r="A3434" s="43">
        <v>930</v>
      </c>
      <c r="B3434" s="74">
        <v>46244</v>
      </c>
      <c r="C3434" s="30" t="s">
        <v>4187</v>
      </c>
      <c r="D3434" s="30" t="s">
        <v>4188</v>
      </c>
      <c r="E3434" s="75">
        <v>30</v>
      </c>
      <c r="F3434" s="30" t="s">
        <v>53</v>
      </c>
      <c r="G3434" s="30" t="s">
        <v>54</v>
      </c>
      <c r="H3434" s="75">
        <v>1</v>
      </c>
    </row>
    <row r="3435" spans="1:8">
      <c r="A3435" s="43">
        <v>930</v>
      </c>
      <c r="B3435" s="74">
        <v>46244</v>
      </c>
      <c r="C3435" s="30" t="s">
        <v>1350</v>
      </c>
      <c r="D3435" s="30" t="s">
        <v>1351</v>
      </c>
      <c r="E3435" s="75">
        <v>76</v>
      </c>
      <c r="F3435" s="30" t="s">
        <v>80</v>
      </c>
      <c r="G3435" s="30" t="s">
        <v>81</v>
      </c>
      <c r="H3435" s="75">
        <v>1</v>
      </c>
    </row>
    <row r="3436" spans="1:8">
      <c r="A3436" s="43">
        <v>930</v>
      </c>
      <c r="B3436" s="74">
        <v>46244</v>
      </c>
      <c r="C3436" s="30" t="s">
        <v>1352</v>
      </c>
      <c r="D3436" s="30" t="s">
        <v>1353</v>
      </c>
      <c r="E3436" s="75">
        <v>50</v>
      </c>
      <c r="F3436" s="30" t="s">
        <v>68</v>
      </c>
      <c r="G3436" s="30" t="s">
        <v>69</v>
      </c>
      <c r="H3436" s="75">
        <v>1</v>
      </c>
    </row>
    <row r="3437" spans="1:8">
      <c r="A3437" s="43">
        <v>930</v>
      </c>
      <c r="B3437" s="74">
        <v>46244</v>
      </c>
      <c r="C3437" s="30" t="s">
        <v>1354</v>
      </c>
      <c r="D3437" s="30" t="s">
        <v>1355</v>
      </c>
      <c r="E3437" s="75">
        <v>33</v>
      </c>
      <c r="F3437" s="30" t="s">
        <v>70</v>
      </c>
      <c r="G3437" s="30" t="s">
        <v>71</v>
      </c>
      <c r="H3437" s="75">
        <v>2</v>
      </c>
    </row>
    <row r="3438" spans="1:8">
      <c r="A3438" s="43">
        <v>930</v>
      </c>
      <c r="B3438" s="74">
        <v>46244</v>
      </c>
      <c r="C3438" s="30" t="s">
        <v>1356</v>
      </c>
      <c r="D3438" s="30" t="s">
        <v>1357</v>
      </c>
      <c r="E3438" s="75">
        <v>50</v>
      </c>
      <c r="F3438" s="30" t="s">
        <v>80</v>
      </c>
      <c r="G3438" s="30" t="s">
        <v>81</v>
      </c>
      <c r="H3438" s="75">
        <v>1</v>
      </c>
    </row>
    <row r="3439" spans="1:8">
      <c r="A3439" s="43">
        <v>930</v>
      </c>
      <c r="B3439" s="74">
        <v>46244</v>
      </c>
      <c r="C3439" s="30" t="s">
        <v>1358</v>
      </c>
      <c r="D3439" s="30" t="s">
        <v>1359</v>
      </c>
      <c r="E3439" s="75">
        <v>129</v>
      </c>
      <c r="F3439" s="30" t="s">
        <v>70</v>
      </c>
      <c r="G3439" s="30" t="s">
        <v>71</v>
      </c>
      <c r="H3439" s="75">
        <v>2</v>
      </c>
    </row>
    <row r="3440" spans="1:8">
      <c r="A3440" s="43">
        <v>930</v>
      </c>
      <c r="B3440" s="74">
        <v>46244</v>
      </c>
      <c r="C3440" s="30" t="s">
        <v>1360</v>
      </c>
      <c r="D3440" s="30" t="s">
        <v>1361</v>
      </c>
      <c r="E3440" s="75">
        <v>19</v>
      </c>
      <c r="F3440" s="30" t="s">
        <v>68</v>
      </c>
      <c r="G3440" s="30" t="s">
        <v>69</v>
      </c>
      <c r="H3440" s="75">
        <v>1</v>
      </c>
    </row>
    <row r="3441" spans="1:8">
      <c r="A3441" s="43">
        <v>930</v>
      </c>
      <c r="B3441" s="74">
        <v>46244</v>
      </c>
      <c r="C3441" s="30" t="s">
        <v>1362</v>
      </c>
      <c r="D3441" s="30" t="s">
        <v>1363</v>
      </c>
      <c r="E3441" s="75">
        <v>60</v>
      </c>
      <c r="F3441" s="30" t="s">
        <v>53</v>
      </c>
      <c r="G3441" s="30" t="s">
        <v>54</v>
      </c>
      <c r="H3441" s="75">
        <v>1</v>
      </c>
    </row>
    <row r="3442" spans="1:8">
      <c r="A3442" s="43">
        <v>930</v>
      </c>
      <c r="B3442" s="74">
        <v>46244</v>
      </c>
      <c r="C3442" s="30" t="s">
        <v>1364</v>
      </c>
      <c r="D3442" s="30" t="s">
        <v>1365</v>
      </c>
      <c r="E3442" s="75">
        <v>241</v>
      </c>
      <c r="F3442" s="30" t="s">
        <v>80</v>
      </c>
      <c r="G3442" s="30" t="s">
        <v>81</v>
      </c>
      <c r="H3442" s="75">
        <v>1</v>
      </c>
    </row>
    <row r="3443" spans="1:8">
      <c r="A3443" s="43">
        <v>930</v>
      </c>
      <c r="B3443" s="74">
        <v>46244</v>
      </c>
      <c r="C3443" s="30" t="s">
        <v>1366</v>
      </c>
      <c r="D3443" s="30" t="s">
        <v>1367</v>
      </c>
      <c r="E3443" s="75">
        <v>126</v>
      </c>
      <c r="F3443" s="30" t="s">
        <v>70</v>
      </c>
      <c r="G3443" s="30" t="s">
        <v>71</v>
      </c>
      <c r="H3443" s="75">
        <v>2</v>
      </c>
    </row>
    <row r="3444" spans="1:8">
      <c r="A3444" s="43">
        <v>930</v>
      </c>
      <c r="B3444" s="74">
        <v>46244</v>
      </c>
      <c r="C3444" s="30" t="s">
        <v>1380</v>
      </c>
      <c r="D3444" s="30" t="s">
        <v>1381</v>
      </c>
      <c r="E3444" s="75">
        <v>31</v>
      </c>
      <c r="F3444" s="30" t="s">
        <v>53</v>
      </c>
      <c r="G3444" s="30" t="s">
        <v>54</v>
      </c>
      <c r="H3444" s="75">
        <v>1</v>
      </c>
    </row>
    <row r="3445" spans="1:8">
      <c r="A3445" s="43">
        <v>930</v>
      </c>
      <c r="B3445" s="74">
        <v>46244</v>
      </c>
      <c r="C3445" s="30" t="s">
        <v>1382</v>
      </c>
      <c r="D3445" s="30" t="s">
        <v>1383</v>
      </c>
      <c r="E3445" s="75">
        <v>187</v>
      </c>
      <c r="F3445" s="30" t="s">
        <v>80</v>
      </c>
      <c r="G3445" s="30" t="s">
        <v>81</v>
      </c>
      <c r="H3445" s="75">
        <v>1</v>
      </c>
    </row>
    <row r="3446" spans="1:8">
      <c r="A3446" s="43">
        <v>930</v>
      </c>
      <c r="B3446" s="74">
        <v>46244</v>
      </c>
      <c r="C3446" s="30" t="s">
        <v>1384</v>
      </c>
      <c r="D3446" s="30" t="s">
        <v>1385</v>
      </c>
      <c r="E3446" s="75">
        <v>50</v>
      </c>
      <c r="F3446" s="30" t="s">
        <v>70</v>
      </c>
      <c r="G3446" s="30" t="s">
        <v>71</v>
      </c>
      <c r="H3446" s="75">
        <v>2</v>
      </c>
    </row>
    <row r="3447" spans="1:8">
      <c r="A3447" s="43">
        <v>930</v>
      </c>
      <c r="B3447" s="74">
        <v>46244</v>
      </c>
      <c r="C3447" s="30" t="s">
        <v>1386</v>
      </c>
      <c r="D3447" s="30" t="s">
        <v>1387</v>
      </c>
      <c r="E3447" s="75">
        <v>82</v>
      </c>
      <c r="F3447" s="30" t="s">
        <v>70</v>
      </c>
      <c r="G3447" s="30" t="s">
        <v>71</v>
      </c>
      <c r="H3447" s="75">
        <v>2</v>
      </c>
    </row>
    <row r="3448" spans="1:8">
      <c r="A3448" s="43">
        <v>930</v>
      </c>
      <c r="B3448" s="74">
        <v>46244</v>
      </c>
      <c r="C3448" s="30" t="s">
        <v>1388</v>
      </c>
      <c r="D3448" s="30" t="s">
        <v>1389</v>
      </c>
      <c r="E3448" s="75">
        <v>94</v>
      </c>
      <c r="F3448" s="30" t="s">
        <v>70</v>
      </c>
      <c r="G3448" s="30" t="s">
        <v>71</v>
      </c>
      <c r="H3448" s="75">
        <v>2</v>
      </c>
    </row>
    <row r="3449" spans="1:8">
      <c r="A3449" s="43">
        <v>930</v>
      </c>
      <c r="B3449" s="74">
        <v>46244</v>
      </c>
      <c r="C3449" s="30" t="s">
        <v>1390</v>
      </c>
      <c r="D3449" s="30" t="s">
        <v>1391</v>
      </c>
      <c r="E3449" s="75">
        <v>161</v>
      </c>
      <c r="F3449" s="30" t="s">
        <v>70</v>
      </c>
      <c r="G3449" s="30" t="s">
        <v>71</v>
      </c>
      <c r="H3449" s="75">
        <v>2</v>
      </c>
    </row>
    <row r="3450" spans="1:8">
      <c r="A3450" s="43">
        <v>930</v>
      </c>
      <c r="B3450" s="74">
        <v>46244</v>
      </c>
      <c r="C3450" s="30" t="s">
        <v>1392</v>
      </c>
      <c r="D3450" s="30" t="s">
        <v>1393</v>
      </c>
      <c r="E3450" s="75">
        <v>286</v>
      </c>
      <c r="F3450" s="30" t="s">
        <v>80</v>
      </c>
      <c r="G3450" s="30" t="s">
        <v>81</v>
      </c>
      <c r="H3450" s="75">
        <v>1</v>
      </c>
    </row>
    <row r="3451" spans="1:8">
      <c r="A3451" s="43">
        <v>930</v>
      </c>
      <c r="B3451" s="74">
        <v>46244</v>
      </c>
      <c r="C3451" s="30" t="s">
        <v>1394</v>
      </c>
      <c r="D3451" s="30" t="s">
        <v>1395</v>
      </c>
      <c r="E3451" s="75">
        <v>95</v>
      </c>
      <c r="F3451" s="30" t="s">
        <v>68</v>
      </c>
      <c r="G3451" s="30" t="s">
        <v>69</v>
      </c>
      <c r="H3451" s="75">
        <v>1</v>
      </c>
    </row>
    <row r="3452" spans="1:8">
      <c r="A3452" s="43">
        <v>930</v>
      </c>
      <c r="B3452" s="74">
        <v>46244</v>
      </c>
      <c r="C3452" s="30" t="s">
        <v>1396</v>
      </c>
      <c r="D3452" s="30" t="s">
        <v>1397</v>
      </c>
      <c r="E3452" s="75">
        <v>110</v>
      </c>
      <c r="F3452" s="30" t="s">
        <v>78</v>
      </c>
      <c r="G3452" s="30" t="s">
        <v>79</v>
      </c>
      <c r="H3452" s="75">
        <v>2</v>
      </c>
    </row>
    <row r="3453" spans="1:8">
      <c r="A3453" s="43">
        <v>930</v>
      </c>
      <c r="B3453" s="74">
        <v>46244</v>
      </c>
      <c r="C3453" s="30" t="s">
        <v>1400</v>
      </c>
      <c r="D3453" s="30" t="s">
        <v>1401</v>
      </c>
      <c r="E3453" s="75">
        <v>71</v>
      </c>
      <c r="F3453" s="30" t="s">
        <v>68</v>
      </c>
      <c r="G3453" s="30" t="s">
        <v>69</v>
      </c>
      <c r="H3453" s="75">
        <v>1</v>
      </c>
    </row>
    <row r="3454" spans="1:8">
      <c r="A3454" s="43">
        <v>930</v>
      </c>
      <c r="B3454" s="74">
        <v>46244</v>
      </c>
      <c r="C3454" s="30" t="s">
        <v>1402</v>
      </c>
      <c r="D3454" s="30" t="s">
        <v>1403</v>
      </c>
      <c r="E3454" s="75">
        <v>90</v>
      </c>
      <c r="F3454" s="30" t="s">
        <v>70</v>
      </c>
      <c r="G3454" s="30" t="s">
        <v>71</v>
      </c>
      <c r="H3454" s="75">
        <v>2</v>
      </c>
    </row>
    <row r="3455" spans="1:8">
      <c r="A3455" s="43">
        <v>930</v>
      </c>
      <c r="B3455" s="74">
        <v>46244</v>
      </c>
      <c r="C3455" s="30" t="s">
        <v>1406</v>
      </c>
      <c r="D3455" s="30" t="s">
        <v>1407</v>
      </c>
      <c r="E3455" s="75">
        <v>249</v>
      </c>
      <c r="F3455" s="30" t="s">
        <v>80</v>
      </c>
      <c r="G3455" s="30" t="s">
        <v>81</v>
      </c>
      <c r="H3455" s="75">
        <v>1</v>
      </c>
    </row>
    <row r="3456" spans="1:8">
      <c r="A3456" s="43">
        <v>930</v>
      </c>
      <c r="B3456" s="74">
        <v>46244</v>
      </c>
      <c r="C3456" s="30" t="s">
        <v>1408</v>
      </c>
      <c r="D3456" s="30" t="s">
        <v>1409</v>
      </c>
      <c r="E3456" s="75">
        <v>25</v>
      </c>
      <c r="F3456" s="30" t="s">
        <v>70</v>
      </c>
      <c r="G3456" s="30" t="s">
        <v>71</v>
      </c>
      <c r="H3456" s="75">
        <v>2</v>
      </c>
    </row>
    <row r="3457" spans="1:8">
      <c r="A3457" s="43">
        <v>930</v>
      </c>
      <c r="B3457" s="74">
        <v>46244</v>
      </c>
      <c r="C3457" s="30" t="s">
        <v>1412</v>
      </c>
      <c r="D3457" s="30" t="s">
        <v>1413</v>
      </c>
      <c r="E3457" s="75">
        <v>8</v>
      </c>
      <c r="F3457" s="30" t="s">
        <v>70</v>
      </c>
      <c r="G3457" s="30" t="s">
        <v>71</v>
      </c>
      <c r="H3457" s="75">
        <v>2</v>
      </c>
    </row>
    <row r="3458" spans="1:8">
      <c r="A3458" s="43">
        <v>930</v>
      </c>
      <c r="B3458" s="74">
        <v>46244</v>
      </c>
      <c r="C3458" s="30" t="s">
        <v>1414</v>
      </c>
      <c r="D3458" s="30" t="s">
        <v>1415</v>
      </c>
      <c r="E3458" s="75">
        <v>70</v>
      </c>
      <c r="F3458" s="30" t="s">
        <v>53</v>
      </c>
      <c r="G3458" s="30" t="s">
        <v>54</v>
      </c>
      <c r="H3458" s="75">
        <v>1</v>
      </c>
    </row>
    <row r="3459" spans="1:8">
      <c r="A3459" s="43">
        <v>930</v>
      </c>
      <c r="B3459" s="74">
        <v>46244</v>
      </c>
      <c r="C3459" s="30" t="s">
        <v>1416</v>
      </c>
      <c r="D3459" s="30" t="s">
        <v>1417</v>
      </c>
      <c r="E3459" s="75">
        <v>38</v>
      </c>
      <c r="F3459" s="30" t="s">
        <v>70</v>
      </c>
      <c r="G3459" s="30" t="s">
        <v>71</v>
      </c>
      <c r="H3459" s="75">
        <v>2</v>
      </c>
    </row>
    <row r="3460" spans="1:8">
      <c r="A3460" s="43">
        <v>930</v>
      </c>
      <c r="B3460" s="74">
        <v>46244</v>
      </c>
      <c r="C3460" s="30" t="s">
        <v>1420</v>
      </c>
      <c r="D3460" s="30" t="s">
        <v>1421</v>
      </c>
      <c r="E3460" s="75">
        <v>66</v>
      </c>
      <c r="F3460" s="30" t="s">
        <v>80</v>
      </c>
      <c r="G3460" s="30" t="s">
        <v>81</v>
      </c>
      <c r="H3460" s="75">
        <v>1</v>
      </c>
    </row>
    <row r="3461" spans="1:8">
      <c r="A3461" s="43">
        <v>930</v>
      </c>
      <c r="B3461" s="74">
        <v>46244</v>
      </c>
      <c r="C3461" s="30" t="s">
        <v>1422</v>
      </c>
      <c r="D3461" s="30" t="s">
        <v>1423</v>
      </c>
      <c r="E3461" s="75">
        <v>134</v>
      </c>
      <c r="F3461" s="30" t="s">
        <v>70</v>
      </c>
      <c r="G3461" s="30" t="s">
        <v>71</v>
      </c>
      <c r="H3461" s="75">
        <v>2</v>
      </c>
    </row>
    <row r="3462" spans="1:8">
      <c r="A3462" s="43">
        <v>930</v>
      </c>
      <c r="B3462" s="74">
        <v>46244</v>
      </c>
      <c r="C3462" s="30" t="s">
        <v>1424</v>
      </c>
      <c r="D3462" s="30" t="s">
        <v>1425</v>
      </c>
      <c r="E3462" s="75">
        <v>50</v>
      </c>
      <c r="F3462" s="30" t="s">
        <v>80</v>
      </c>
      <c r="G3462" s="30" t="s">
        <v>81</v>
      </c>
      <c r="H3462" s="75">
        <v>1</v>
      </c>
    </row>
    <row r="3463" spans="1:8">
      <c r="A3463" s="43">
        <v>930</v>
      </c>
      <c r="B3463" s="74">
        <v>46244</v>
      </c>
      <c r="C3463" s="30" t="s">
        <v>1428</v>
      </c>
      <c r="D3463" s="30" t="s">
        <v>1429</v>
      </c>
      <c r="E3463" s="75">
        <v>131</v>
      </c>
      <c r="F3463" s="30" t="s">
        <v>80</v>
      </c>
      <c r="G3463" s="30" t="s">
        <v>81</v>
      </c>
      <c r="H3463" s="75">
        <v>1</v>
      </c>
    </row>
    <row r="3464" spans="1:8">
      <c r="A3464" s="43">
        <v>930</v>
      </c>
      <c r="B3464" s="74">
        <v>46244</v>
      </c>
      <c r="C3464" s="30" t="s">
        <v>1432</v>
      </c>
      <c r="D3464" s="30" t="s">
        <v>1433</v>
      </c>
      <c r="E3464" s="75">
        <v>20</v>
      </c>
      <c r="F3464" s="30" t="s">
        <v>76</v>
      </c>
      <c r="G3464" s="30" t="s">
        <v>77</v>
      </c>
      <c r="H3464" s="75">
        <v>1</v>
      </c>
    </row>
    <row r="3465" spans="1:8">
      <c r="A3465" s="43">
        <v>930</v>
      </c>
      <c r="B3465" s="74">
        <v>46244</v>
      </c>
      <c r="C3465" s="30" t="s">
        <v>1434</v>
      </c>
      <c r="D3465" s="30" t="s">
        <v>1435</v>
      </c>
      <c r="E3465" s="75">
        <v>1</v>
      </c>
      <c r="F3465" s="30" t="s">
        <v>76</v>
      </c>
      <c r="G3465" s="30" t="s">
        <v>77</v>
      </c>
      <c r="H3465" s="75">
        <v>1</v>
      </c>
    </row>
    <row r="3466" spans="1:8">
      <c r="A3466" s="43">
        <v>930</v>
      </c>
      <c r="B3466" s="74">
        <v>46244</v>
      </c>
      <c r="C3466" s="30" t="s">
        <v>1438</v>
      </c>
      <c r="D3466" s="30" t="s">
        <v>1439</v>
      </c>
      <c r="E3466" s="75">
        <v>91</v>
      </c>
      <c r="F3466" s="30" t="s">
        <v>70</v>
      </c>
      <c r="G3466" s="30" t="s">
        <v>71</v>
      </c>
      <c r="H3466" s="75">
        <v>2</v>
      </c>
    </row>
    <row r="3467" spans="1:8">
      <c r="A3467" s="43">
        <v>930</v>
      </c>
      <c r="B3467" s="74">
        <v>46244</v>
      </c>
      <c r="C3467" s="30" t="s">
        <v>1440</v>
      </c>
      <c r="D3467" s="30" t="s">
        <v>1441</v>
      </c>
      <c r="E3467" s="75">
        <v>126</v>
      </c>
      <c r="F3467" s="30" t="s">
        <v>70</v>
      </c>
      <c r="G3467" s="30" t="s">
        <v>71</v>
      </c>
      <c r="H3467" s="75">
        <v>2</v>
      </c>
    </row>
    <row r="3468" spans="1:8">
      <c r="A3468" s="43">
        <v>930</v>
      </c>
      <c r="B3468" s="74">
        <v>46244</v>
      </c>
      <c r="C3468" s="30" t="s">
        <v>1444</v>
      </c>
      <c r="D3468" s="30" t="s">
        <v>1445</v>
      </c>
      <c r="E3468" s="75">
        <v>49</v>
      </c>
      <c r="F3468" s="30" t="s">
        <v>70</v>
      </c>
      <c r="G3468" s="30" t="s">
        <v>71</v>
      </c>
      <c r="H3468" s="75">
        <v>2</v>
      </c>
    </row>
    <row r="3469" spans="1:8">
      <c r="A3469" s="43">
        <v>930</v>
      </c>
      <c r="B3469" s="74">
        <v>46244</v>
      </c>
      <c r="C3469" s="30" t="s">
        <v>1448</v>
      </c>
      <c r="D3469" s="30" t="s">
        <v>1449</v>
      </c>
      <c r="E3469" s="75">
        <v>32</v>
      </c>
      <c r="F3469" s="30" t="s">
        <v>68</v>
      </c>
      <c r="G3469" s="30" t="s">
        <v>69</v>
      </c>
      <c r="H3469" s="75">
        <v>1</v>
      </c>
    </row>
    <row r="3470" spans="1:8">
      <c r="A3470" s="43">
        <v>930</v>
      </c>
      <c r="B3470" s="74">
        <v>46244</v>
      </c>
      <c r="C3470" s="30" t="s">
        <v>1450</v>
      </c>
      <c r="D3470" s="30" t="s">
        <v>1451</v>
      </c>
      <c r="E3470" s="75">
        <v>39</v>
      </c>
      <c r="F3470" s="30" t="s">
        <v>53</v>
      </c>
      <c r="G3470" s="30" t="s">
        <v>54</v>
      </c>
      <c r="H3470" s="75">
        <v>1</v>
      </c>
    </row>
    <row r="3471" spans="1:8">
      <c r="A3471" s="43">
        <v>930</v>
      </c>
      <c r="B3471" s="74">
        <v>46244</v>
      </c>
      <c r="C3471" s="30" t="s">
        <v>1452</v>
      </c>
      <c r="D3471" s="30" t="s">
        <v>1453</v>
      </c>
      <c r="E3471" s="75">
        <v>18</v>
      </c>
      <c r="F3471" s="30" t="s">
        <v>70</v>
      </c>
      <c r="G3471" s="30" t="s">
        <v>71</v>
      </c>
      <c r="H3471" s="75">
        <v>2</v>
      </c>
    </row>
    <row r="3472" spans="1:8">
      <c r="A3472" s="43">
        <v>930</v>
      </c>
      <c r="B3472" s="74">
        <v>46244</v>
      </c>
      <c r="C3472" s="30" t="s">
        <v>1454</v>
      </c>
      <c r="D3472" s="30" t="s">
        <v>1455</v>
      </c>
      <c r="E3472" s="75">
        <v>25</v>
      </c>
      <c r="F3472" s="30" t="s">
        <v>70</v>
      </c>
      <c r="G3472" s="30" t="s">
        <v>71</v>
      </c>
      <c r="H3472" s="75">
        <v>2</v>
      </c>
    </row>
    <row r="3473" spans="1:8">
      <c r="A3473" s="43">
        <v>930</v>
      </c>
      <c r="B3473" s="74">
        <v>46244</v>
      </c>
      <c r="C3473" s="30" t="s">
        <v>1456</v>
      </c>
      <c r="D3473" s="30" t="s">
        <v>1457</v>
      </c>
      <c r="E3473" s="75">
        <v>4</v>
      </c>
      <c r="F3473" s="30" t="s">
        <v>68</v>
      </c>
      <c r="G3473" s="30" t="s">
        <v>69</v>
      </c>
      <c r="H3473" s="75">
        <v>1</v>
      </c>
    </row>
    <row r="3474" spans="1:8">
      <c r="A3474" s="43">
        <v>930</v>
      </c>
      <c r="B3474" s="74">
        <v>46244</v>
      </c>
      <c r="C3474" s="30" t="s">
        <v>1458</v>
      </c>
      <c r="D3474" s="30" t="s">
        <v>1459</v>
      </c>
      <c r="E3474" s="75">
        <v>225</v>
      </c>
      <c r="F3474" s="30" t="s">
        <v>80</v>
      </c>
      <c r="G3474" s="30" t="s">
        <v>81</v>
      </c>
      <c r="H3474" s="75">
        <v>1</v>
      </c>
    </row>
    <row r="3475" spans="1:8">
      <c r="A3475" s="43">
        <v>930</v>
      </c>
      <c r="B3475" s="74">
        <v>46244</v>
      </c>
      <c r="C3475" s="30" t="s">
        <v>4992</v>
      </c>
      <c r="D3475" s="30" t="s">
        <v>4993</v>
      </c>
      <c r="E3475" s="75">
        <v>47</v>
      </c>
      <c r="F3475" s="30" t="s">
        <v>80</v>
      </c>
      <c r="G3475" s="30" t="s">
        <v>81</v>
      </c>
      <c r="H3475" s="75">
        <v>1</v>
      </c>
    </row>
    <row r="3476" spans="1:8">
      <c r="A3476" s="43">
        <v>930</v>
      </c>
      <c r="B3476" s="74">
        <v>46244</v>
      </c>
      <c r="C3476" s="30" t="s">
        <v>1464</v>
      </c>
      <c r="D3476" s="30" t="s">
        <v>1465</v>
      </c>
      <c r="E3476" s="75">
        <v>55</v>
      </c>
      <c r="F3476" s="30" t="s">
        <v>70</v>
      </c>
      <c r="G3476" s="30" t="s">
        <v>71</v>
      </c>
      <c r="H3476" s="75">
        <v>2</v>
      </c>
    </row>
    <row r="3477" spans="1:8">
      <c r="A3477" s="43">
        <v>930</v>
      </c>
      <c r="B3477" s="74">
        <v>46244</v>
      </c>
      <c r="C3477" s="30" t="s">
        <v>1466</v>
      </c>
      <c r="D3477" s="30" t="s">
        <v>1467</v>
      </c>
      <c r="E3477" s="75">
        <v>46</v>
      </c>
      <c r="F3477" s="30" t="s">
        <v>53</v>
      </c>
      <c r="G3477" s="30" t="s">
        <v>54</v>
      </c>
      <c r="H3477" s="75">
        <v>1</v>
      </c>
    </row>
    <row r="3478" spans="1:8">
      <c r="A3478" s="43">
        <v>930</v>
      </c>
      <c r="B3478" s="74">
        <v>46244</v>
      </c>
      <c r="C3478" s="30" t="s">
        <v>1470</v>
      </c>
      <c r="D3478" s="30" t="s">
        <v>1471</v>
      </c>
      <c r="E3478" s="75">
        <v>72</v>
      </c>
      <c r="F3478" s="30" t="s">
        <v>58</v>
      </c>
      <c r="G3478" s="30" t="s">
        <v>59</v>
      </c>
      <c r="H3478" s="75">
        <v>3</v>
      </c>
    </row>
    <row r="3479" spans="1:8">
      <c r="A3479" s="43">
        <v>930</v>
      </c>
      <c r="B3479" s="74">
        <v>46244</v>
      </c>
      <c r="C3479" s="30" t="s">
        <v>1472</v>
      </c>
      <c r="D3479" s="30" t="s">
        <v>1473</v>
      </c>
      <c r="E3479" s="75">
        <v>21</v>
      </c>
      <c r="F3479" s="30" t="s">
        <v>53</v>
      </c>
      <c r="G3479" s="30" t="s">
        <v>54</v>
      </c>
      <c r="H3479" s="75">
        <v>1</v>
      </c>
    </row>
    <row r="3480" spans="1:8">
      <c r="A3480" s="43">
        <v>930</v>
      </c>
      <c r="B3480" s="74">
        <v>46244</v>
      </c>
      <c r="C3480" s="30" t="s">
        <v>1474</v>
      </c>
      <c r="D3480" s="30" t="s">
        <v>1475</v>
      </c>
      <c r="E3480" s="75">
        <v>61</v>
      </c>
      <c r="F3480" s="30" t="s">
        <v>53</v>
      </c>
      <c r="G3480" s="30" t="s">
        <v>54</v>
      </c>
      <c r="H3480" s="75">
        <v>1</v>
      </c>
    </row>
    <row r="3481" spans="1:8">
      <c r="A3481" s="43">
        <v>930</v>
      </c>
      <c r="B3481" s="74">
        <v>46244</v>
      </c>
      <c r="C3481" s="30" t="s">
        <v>1478</v>
      </c>
      <c r="D3481" s="30" t="s">
        <v>1479</v>
      </c>
      <c r="E3481" s="75">
        <v>52</v>
      </c>
      <c r="F3481" s="30" t="s">
        <v>53</v>
      </c>
      <c r="G3481" s="30" t="s">
        <v>54</v>
      </c>
      <c r="H3481" s="75">
        <v>1</v>
      </c>
    </row>
    <row r="3482" spans="1:8">
      <c r="A3482" s="43">
        <v>930</v>
      </c>
      <c r="B3482" s="74">
        <v>46244</v>
      </c>
      <c r="C3482" s="30" t="s">
        <v>1480</v>
      </c>
      <c r="D3482" s="30" t="s">
        <v>1481</v>
      </c>
      <c r="E3482" s="75">
        <v>67</v>
      </c>
      <c r="F3482" s="30" t="s">
        <v>76</v>
      </c>
      <c r="G3482" s="30" t="s">
        <v>77</v>
      </c>
      <c r="H3482" s="75">
        <v>1</v>
      </c>
    </row>
    <row r="3483" spans="1:8">
      <c r="A3483" s="43">
        <v>930</v>
      </c>
      <c r="B3483" s="74">
        <v>46244</v>
      </c>
      <c r="C3483" s="30" t="s">
        <v>1482</v>
      </c>
      <c r="D3483" s="30" t="s">
        <v>1483</v>
      </c>
      <c r="E3483" s="75">
        <v>91</v>
      </c>
      <c r="F3483" s="30" t="s">
        <v>70</v>
      </c>
      <c r="G3483" s="30" t="s">
        <v>71</v>
      </c>
      <c r="H3483" s="75">
        <v>2</v>
      </c>
    </row>
    <row r="3484" spans="1:8">
      <c r="A3484" s="43">
        <v>930</v>
      </c>
      <c r="B3484" s="74">
        <v>46244</v>
      </c>
      <c r="C3484" s="30" t="s">
        <v>1486</v>
      </c>
      <c r="D3484" s="30" t="s">
        <v>1487</v>
      </c>
      <c r="E3484" s="75">
        <v>60</v>
      </c>
      <c r="F3484" s="30" t="s">
        <v>53</v>
      </c>
      <c r="G3484" s="30" t="s">
        <v>54</v>
      </c>
      <c r="H3484" s="75">
        <v>1</v>
      </c>
    </row>
    <row r="3485" spans="1:8">
      <c r="A3485" s="43">
        <v>930</v>
      </c>
      <c r="B3485" s="74">
        <v>46244</v>
      </c>
      <c r="C3485" s="30" t="s">
        <v>1766</v>
      </c>
      <c r="D3485" s="30" t="s">
        <v>1767</v>
      </c>
      <c r="E3485" s="75">
        <v>12</v>
      </c>
      <c r="F3485" s="30" t="s">
        <v>53</v>
      </c>
      <c r="G3485" s="30" t="s">
        <v>54</v>
      </c>
      <c r="H3485" s="75">
        <v>1</v>
      </c>
    </row>
    <row r="3486" spans="1:8">
      <c r="A3486" s="43">
        <v>930</v>
      </c>
      <c r="B3486" s="74">
        <v>46244</v>
      </c>
      <c r="C3486" s="30" t="s">
        <v>1488</v>
      </c>
      <c r="D3486" s="30" t="s">
        <v>1489</v>
      </c>
      <c r="E3486" s="75">
        <v>15</v>
      </c>
      <c r="F3486" s="30" t="s">
        <v>53</v>
      </c>
      <c r="G3486" s="30" t="s">
        <v>54</v>
      </c>
      <c r="H3486" s="75">
        <v>1</v>
      </c>
    </row>
    <row r="3487" spans="1:8">
      <c r="A3487" s="43">
        <v>930</v>
      </c>
      <c r="B3487" s="74">
        <v>46244</v>
      </c>
      <c r="C3487" s="30" t="s">
        <v>1490</v>
      </c>
      <c r="D3487" s="30" t="s">
        <v>1491</v>
      </c>
      <c r="E3487" s="75">
        <v>73</v>
      </c>
      <c r="F3487" s="30" t="s">
        <v>76</v>
      </c>
      <c r="G3487" s="30" t="s">
        <v>77</v>
      </c>
      <c r="H3487" s="75">
        <v>1</v>
      </c>
    </row>
    <row r="3488" spans="1:8">
      <c r="A3488" s="43">
        <v>930</v>
      </c>
      <c r="B3488" s="74">
        <v>46244</v>
      </c>
      <c r="C3488" s="30" t="s">
        <v>1492</v>
      </c>
      <c r="D3488" s="30" t="s">
        <v>1493</v>
      </c>
      <c r="E3488" s="75">
        <v>4</v>
      </c>
      <c r="F3488" s="30" t="s">
        <v>53</v>
      </c>
      <c r="G3488" s="30" t="s">
        <v>54</v>
      </c>
      <c r="H3488" s="75">
        <v>1</v>
      </c>
    </row>
    <row r="3489" spans="1:8">
      <c r="A3489" s="43">
        <v>930</v>
      </c>
      <c r="B3489" s="74">
        <v>46244</v>
      </c>
      <c r="C3489" s="30" t="s">
        <v>1494</v>
      </c>
      <c r="D3489" s="30" t="s">
        <v>1495</v>
      </c>
      <c r="E3489" s="75">
        <v>13</v>
      </c>
      <c r="F3489" s="30" t="s">
        <v>53</v>
      </c>
      <c r="G3489" s="30" t="s">
        <v>54</v>
      </c>
      <c r="H3489" s="75">
        <v>1</v>
      </c>
    </row>
    <row r="3490" spans="1:8">
      <c r="A3490" s="43">
        <v>930</v>
      </c>
      <c r="B3490" s="74">
        <v>46244</v>
      </c>
      <c r="C3490" s="30" t="s">
        <v>1496</v>
      </c>
      <c r="D3490" s="30" t="s">
        <v>1497</v>
      </c>
      <c r="E3490" s="75">
        <v>47</v>
      </c>
      <c r="F3490" s="30" t="s">
        <v>53</v>
      </c>
      <c r="G3490" s="30" t="s">
        <v>54</v>
      </c>
      <c r="H3490" s="75">
        <v>1</v>
      </c>
    </row>
    <row r="3491" spans="1:8">
      <c r="A3491" s="43">
        <v>930</v>
      </c>
      <c r="B3491" s="74">
        <v>46244</v>
      </c>
      <c r="C3491" s="30" t="s">
        <v>1498</v>
      </c>
      <c r="D3491" s="30" t="s">
        <v>1499</v>
      </c>
      <c r="E3491" s="75">
        <v>68</v>
      </c>
      <c r="F3491" s="30" t="s">
        <v>53</v>
      </c>
      <c r="G3491" s="30" t="s">
        <v>54</v>
      </c>
      <c r="H3491" s="75">
        <v>1</v>
      </c>
    </row>
    <row r="3492" spans="1:8">
      <c r="A3492" s="43">
        <v>930</v>
      </c>
      <c r="B3492" s="74">
        <v>46244</v>
      </c>
      <c r="C3492" s="30" t="s">
        <v>1504</v>
      </c>
      <c r="D3492" s="30" t="s">
        <v>1505</v>
      </c>
      <c r="E3492" s="75">
        <v>36</v>
      </c>
      <c r="F3492" s="30" t="s">
        <v>53</v>
      </c>
      <c r="G3492" s="30" t="s">
        <v>54</v>
      </c>
      <c r="H3492" s="75">
        <v>1</v>
      </c>
    </row>
    <row r="3493" spans="1:8">
      <c r="A3493" s="43">
        <v>930</v>
      </c>
      <c r="B3493" s="74">
        <v>46244</v>
      </c>
      <c r="C3493" s="30" t="s">
        <v>1506</v>
      </c>
      <c r="D3493" s="30" t="s">
        <v>1507</v>
      </c>
      <c r="E3493" s="75">
        <v>165</v>
      </c>
      <c r="F3493" s="30" t="s">
        <v>53</v>
      </c>
      <c r="G3493" s="30" t="s">
        <v>54</v>
      </c>
      <c r="H3493" s="75">
        <v>1</v>
      </c>
    </row>
    <row r="3494" spans="1:8">
      <c r="A3494" s="43">
        <v>930</v>
      </c>
      <c r="B3494" s="74">
        <v>46244</v>
      </c>
      <c r="C3494" s="30" t="s">
        <v>1508</v>
      </c>
      <c r="D3494" s="30" t="s">
        <v>1509</v>
      </c>
      <c r="E3494" s="75">
        <v>26</v>
      </c>
      <c r="F3494" s="30" t="s">
        <v>68</v>
      </c>
      <c r="G3494" s="30" t="s">
        <v>69</v>
      </c>
      <c r="H3494" s="75">
        <v>1</v>
      </c>
    </row>
    <row r="3495" spans="1:8">
      <c r="A3495" s="43">
        <v>930</v>
      </c>
      <c r="B3495" s="74">
        <v>46244</v>
      </c>
      <c r="C3495" s="30" t="s">
        <v>1510</v>
      </c>
      <c r="D3495" s="30" t="s">
        <v>1511</v>
      </c>
      <c r="E3495" s="75">
        <v>87</v>
      </c>
      <c r="F3495" s="30" t="s">
        <v>70</v>
      </c>
      <c r="G3495" s="30" t="s">
        <v>71</v>
      </c>
      <c r="H3495" s="75">
        <v>2</v>
      </c>
    </row>
    <row r="3496" spans="1:8">
      <c r="A3496" s="43">
        <v>930</v>
      </c>
      <c r="B3496" s="74">
        <v>46244</v>
      </c>
      <c r="C3496" s="30" t="s">
        <v>1514</v>
      </c>
      <c r="D3496" s="30" t="s">
        <v>1515</v>
      </c>
      <c r="E3496" s="75">
        <v>30</v>
      </c>
      <c r="F3496" s="30" t="s">
        <v>68</v>
      </c>
      <c r="G3496" s="30" t="s">
        <v>69</v>
      </c>
      <c r="H3496" s="75">
        <v>1</v>
      </c>
    </row>
    <row r="3497" spans="1:8">
      <c r="A3497" s="43">
        <v>930</v>
      </c>
      <c r="B3497" s="74">
        <v>46244</v>
      </c>
      <c r="C3497" s="30" t="s">
        <v>1524</v>
      </c>
      <c r="D3497" s="30" t="s">
        <v>1525</v>
      </c>
      <c r="E3497" s="75">
        <v>82</v>
      </c>
      <c r="F3497" s="30" t="s">
        <v>70</v>
      </c>
      <c r="G3497" s="30" t="s">
        <v>71</v>
      </c>
      <c r="H3497" s="75">
        <v>2</v>
      </c>
    </row>
    <row r="3498" spans="1:8">
      <c r="A3498" s="43">
        <v>930</v>
      </c>
      <c r="B3498" s="74">
        <v>46244</v>
      </c>
      <c r="C3498" s="30" t="s">
        <v>1528</v>
      </c>
      <c r="D3498" s="30" t="s">
        <v>1529</v>
      </c>
      <c r="E3498" s="75">
        <v>22</v>
      </c>
      <c r="F3498" s="30" t="s">
        <v>53</v>
      </c>
      <c r="G3498" s="30" t="s">
        <v>54</v>
      </c>
      <c r="H3498" s="75">
        <v>1</v>
      </c>
    </row>
    <row r="3499" spans="1:8">
      <c r="A3499" s="43">
        <v>930</v>
      </c>
      <c r="B3499" s="74">
        <v>46244</v>
      </c>
      <c r="C3499" s="30" t="s">
        <v>1532</v>
      </c>
      <c r="D3499" s="30" t="s">
        <v>1533</v>
      </c>
      <c r="E3499" s="75">
        <v>121</v>
      </c>
      <c r="F3499" s="30" t="s">
        <v>53</v>
      </c>
      <c r="G3499" s="30" t="s">
        <v>54</v>
      </c>
      <c r="H3499" s="75">
        <v>1</v>
      </c>
    </row>
    <row r="3500" spans="1:8">
      <c r="A3500" s="43">
        <v>930</v>
      </c>
      <c r="B3500" s="74">
        <v>46244</v>
      </c>
      <c r="C3500" s="30" t="s">
        <v>1534</v>
      </c>
      <c r="D3500" s="30" t="s">
        <v>1535</v>
      </c>
      <c r="E3500" s="75">
        <v>42</v>
      </c>
      <c r="F3500" s="30" t="s">
        <v>68</v>
      </c>
      <c r="G3500" s="30" t="s">
        <v>69</v>
      </c>
      <c r="H3500" s="75">
        <v>1</v>
      </c>
    </row>
    <row r="3501" spans="1:8">
      <c r="A3501" s="43">
        <v>930</v>
      </c>
      <c r="B3501" s="74">
        <v>46244</v>
      </c>
      <c r="C3501" s="30" t="s">
        <v>1540</v>
      </c>
      <c r="D3501" s="30" t="s">
        <v>1541</v>
      </c>
      <c r="E3501" s="75">
        <v>126</v>
      </c>
      <c r="F3501" s="30" t="s">
        <v>76</v>
      </c>
      <c r="G3501" s="30" t="s">
        <v>77</v>
      </c>
      <c r="H3501" s="75">
        <v>1</v>
      </c>
    </row>
    <row r="3502" spans="1:8">
      <c r="A3502" s="43">
        <v>930</v>
      </c>
      <c r="B3502" s="74">
        <v>46244</v>
      </c>
      <c r="C3502" s="30" t="s">
        <v>1546</v>
      </c>
      <c r="D3502" s="30" t="s">
        <v>1547</v>
      </c>
      <c r="E3502" s="75">
        <v>16</v>
      </c>
      <c r="F3502" s="30" t="s">
        <v>53</v>
      </c>
      <c r="G3502" s="30" t="s">
        <v>54</v>
      </c>
      <c r="H3502" s="75">
        <v>1</v>
      </c>
    </row>
    <row r="3503" spans="1:8">
      <c r="A3503" s="43">
        <v>930</v>
      </c>
      <c r="B3503" s="74">
        <v>46244</v>
      </c>
      <c r="C3503" s="30" t="s">
        <v>1548</v>
      </c>
      <c r="D3503" s="30" t="s">
        <v>1549</v>
      </c>
      <c r="E3503" s="75">
        <v>41</v>
      </c>
      <c r="F3503" s="30" t="s">
        <v>70</v>
      </c>
      <c r="G3503" s="30" t="s">
        <v>71</v>
      </c>
      <c r="H3503" s="75">
        <v>2</v>
      </c>
    </row>
    <row r="3504" spans="1:8">
      <c r="A3504" s="43">
        <v>930</v>
      </c>
      <c r="B3504" s="74">
        <v>46244</v>
      </c>
      <c r="C3504" s="30" t="s">
        <v>1550</v>
      </c>
      <c r="D3504" s="30" t="s">
        <v>1551</v>
      </c>
      <c r="E3504" s="75">
        <v>90</v>
      </c>
      <c r="F3504" s="30" t="s">
        <v>53</v>
      </c>
      <c r="G3504" s="30" t="s">
        <v>54</v>
      </c>
      <c r="H3504" s="75">
        <v>1</v>
      </c>
    </row>
    <row r="3505" spans="1:8">
      <c r="A3505" s="43">
        <v>930</v>
      </c>
      <c r="B3505" s="74">
        <v>46244</v>
      </c>
      <c r="C3505" s="30" t="s">
        <v>1552</v>
      </c>
      <c r="D3505" s="30" t="s">
        <v>1553</v>
      </c>
      <c r="E3505" s="75">
        <v>39</v>
      </c>
      <c r="F3505" s="30" t="s">
        <v>70</v>
      </c>
      <c r="G3505" s="30" t="s">
        <v>71</v>
      </c>
      <c r="H3505" s="75">
        <v>2</v>
      </c>
    </row>
    <row r="3506" spans="1:8">
      <c r="A3506" s="43">
        <v>930</v>
      </c>
      <c r="B3506" s="74">
        <v>46244</v>
      </c>
      <c r="C3506" s="30" t="s">
        <v>1554</v>
      </c>
      <c r="D3506" s="30" t="s">
        <v>1555</v>
      </c>
      <c r="E3506" s="75">
        <v>27</v>
      </c>
      <c r="F3506" s="30" t="s">
        <v>80</v>
      </c>
      <c r="G3506" s="30" t="s">
        <v>81</v>
      </c>
      <c r="H3506" s="75">
        <v>1</v>
      </c>
    </row>
    <row r="3507" spans="1:8">
      <c r="A3507" s="43">
        <v>930</v>
      </c>
      <c r="B3507" s="74">
        <v>46244</v>
      </c>
      <c r="C3507" s="30" t="s">
        <v>1568</v>
      </c>
      <c r="D3507" s="30" t="s">
        <v>1569</v>
      </c>
      <c r="E3507" s="75">
        <v>16</v>
      </c>
      <c r="F3507" s="30" t="s">
        <v>53</v>
      </c>
      <c r="G3507" s="30" t="s">
        <v>54</v>
      </c>
      <c r="H3507" s="75">
        <v>1</v>
      </c>
    </row>
    <row r="3508" spans="1:8">
      <c r="A3508" s="43">
        <v>930</v>
      </c>
      <c r="B3508" s="74">
        <v>46244</v>
      </c>
      <c r="C3508" s="30" t="s">
        <v>1574</v>
      </c>
      <c r="D3508" s="30" t="s">
        <v>1575</v>
      </c>
      <c r="E3508" s="75">
        <v>53</v>
      </c>
      <c r="F3508" s="30" t="s">
        <v>70</v>
      </c>
      <c r="G3508" s="30" t="s">
        <v>71</v>
      </c>
      <c r="H3508" s="75">
        <v>2</v>
      </c>
    </row>
    <row r="3509" spans="1:8">
      <c r="A3509" s="43">
        <v>930</v>
      </c>
      <c r="B3509" s="74">
        <v>46244</v>
      </c>
      <c r="C3509" s="30" t="s">
        <v>1576</v>
      </c>
      <c r="D3509" s="30" t="s">
        <v>1577</v>
      </c>
      <c r="E3509" s="75">
        <v>12</v>
      </c>
      <c r="F3509" s="30" t="s">
        <v>53</v>
      </c>
      <c r="G3509" s="30" t="s">
        <v>54</v>
      </c>
      <c r="H3509" s="75">
        <v>1</v>
      </c>
    </row>
    <row r="3510" spans="1:8">
      <c r="A3510" s="43">
        <v>930</v>
      </c>
      <c r="B3510" s="74">
        <v>46244</v>
      </c>
      <c r="C3510" s="30" t="s">
        <v>1578</v>
      </c>
      <c r="D3510" s="30" t="s">
        <v>1579</v>
      </c>
      <c r="E3510" s="75">
        <v>8</v>
      </c>
      <c r="F3510" s="30" t="s">
        <v>76</v>
      </c>
      <c r="G3510" s="30" t="s">
        <v>77</v>
      </c>
      <c r="H3510" s="75">
        <v>1</v>
      </c>
    </row>
    <row r="3511" spans="1:8">
      <c r="A3511" s="43">
        <v>930</v>
      </c>
      <c r="B3511" s="74">
        <v>46244</v>
      </c>
      <c r="C3511" s="30" t="s">
        <v>1580</v>
      </c>
      <c r="D3511" s="30" t="s">
        <v>1581</v>
      </c>
      <c r="E3511" s="75">
        <v>83</v>
      </c>
      <c r="F3511" s="30" t="s">
        <v>76</v>
      </c>
      <c r="G3511" s="30" t="s">
        <v>77</v>
      </c>
      <c r="H3511" s="75">
        <v>1</v>
      </c>
    </row>
    <row r="3512" spans="1:8">
      <c r="A3512" s="43">
        <v>930</v>
      </c>
      <c r="B3512" s="74">
        <v>46244</v>
      </c>
      <c r="C3512" s="30" t="s">
        <v>1582</v>
      </c>
      <c r="D3512" s="30" t="s">
        <v>1583</v>
      </c>
      <c r="E3512" s="75">
        <v>45</v>
      </c>
      <c r="F3512" s="30" t="s">
        <v>53</v>
      </c>
      <c r="G3512" s="30" t="s">
        <v>54</v>
      </c>
      <c r="H3512" s="75">
        <v>1</v>
      </c>
    </row>
    <row r="3513" spans="1:8">
      <c r="A3513" s="43">
        <v>930</v>
      </c>
      <c r="B3513" s="74">
        <v>46244</v>
      </c>
      <c r="C3513" s="30" t="s">
        <v>1584</v>
      </c>
      <c r="D3513" s="30" t="s">
        <v>1585</v>
      </c>
      <c r="E3513" s="75">
        <v>108</v>
      </c>
      <c r="F3513" s="30" t="s">
        <v>53</v>
      </c>
      <c r="G3513" s="30" t="s">
        <v>54</v>
      </c>
      <c r="H3513" s="75">
        <v>1</v>
      </c>
    </row>
    <row r="3514" spans="1:8">
      <c r="A3514" s="43">
        <v>930</v>
      </c>
      <c r="B3514" s="74">
        <v>46244</v>
      </c>
      <c r="C3514" s="30" t="s">
        <v>1588</v>
      </c>
      <c r="D3514" s="30" t="s">
        <v>1589</v>
      </c>
      <c r="E3514" s="75">
        <v>152</v>
      </c>
      <c r="F3514" s="30" t="s">
        <v>53</v>
      </c>
      <c r="G3514" s="30" t="s">
        <v>54</v>
      </c>
      <c r="H3514" s="75">
        <v>1</v>
      </c>
    </row>
    <row r="3515" spans="1:8">
      <c r="A3515" s="43">
        <v>930</v>
      </c>
      <c r="B3515" s="74">
        <v>46244</v>
      </c>
      <c r="C3515" s="30" t="s">
        <v>1590</v>
      </c>
      <c r="D3515" s="30" t="s">
        <v>1591</v>
      </c>
      <c r="E3515" s="75">
        <v>76</v>
      </c>
      <c r="F3515" s="30" t="s">
        <v>53</v>
      </c>
      <c r="G3515" s="30" t="s">
        <v>54</v>
      </c>
      <c r="H3515" s="75">
        <v>1</v>
      </c>
    </row>
    <row r="3516" spans="1:8">
      <c r="A3516" s="43">
        <v>930</v>
      </c>
      <c r="B3516" s="74">
        <v>46244</v>
      </c>
      <c r="C3516" s="30" t="s">
        <v>1596</v>
      </c>
      <c r="D3516" s="30" t="s">
        <v>1597</v>
      </c>
      <c r="E3516" s="75">
        <v>20</v>
      </c>
      <c r="F3516" s="30" t="s">
        <v>68</v>
      </c>
      <c r="G3516" s="30" t="s">
        <v>69</v>
      </c>
      <c r="H3516" s="75">
        <v>1</v>
      </c>
    </row>
    <row r="3517" spans="1:8">
      <c r="A3517" s="43">
        <v>930</v>
      </c>
      <c r="B3517" s="74">
        <v>46244</v>
      </c>
      <c r="C3517" s="30" t="s">
        <v>1602</v>
      </c>
      <c r="D3517" s="30" t="s">
        <v>1603</v>
      </c>
      <c r="E3517" s="75">
        <v>71</v>
      </c>
      <c r="F3517" s="30" t="s">
        <v>53</v>
      </c>
      <c r="G3517" s="30" t="s">
        <v>54</v>
      </c>
      <c r="H3517" s="75">
        <v>1</v>
      </c>
    </row>
    <row r="3518" spans="1:8">
      <c r="A3518" s="43">
        <v>930</v>
      </c>
      <c r="B3518" s="74">
        <v>46244</v>
      </c>
      <c r="C3518" s="30" t="s">
        <v>1606</v>
      </c>
      <c r="D3518" s="30" t="s">
        <v>1607</v>
      </c>
      <c r="E3518" s="75">
        <v>186</v>
      </c>
      <c r="F3518" s="30" t="s">
        <v>53</v>
      </c>
      <c r="G3518" s="30" t="s">
        <v>54</v>
      </c>
      <c r="H3518" s="75">
        <v>1</v>
      </c>
    </row>
    <row r="3519" spans="1:8">
      <c r="A3519" s="43">
        <v>930</v>
      </c>
      <c r="B3519" s="74">
        <v>46244</v>
      </c>
      <c r="C3519" s="30" t="s">
        <v>1610</v>
      </c>
      <c r="D3519" s="30" t="s">
        <v>1611</v>
      </c>
      <c r="E3519" s="75">
        <v>73</v>
      </c>
      <c r="F3519" s="30" t="s">
        <v>53</v>
      </c>
      <c r="G3519" s="30" t="s">
        <v>54</v>
      </c>
      <c r="H3519" s="75">
        <v>1</v>
      </c>
    </row>
    <row r="3520" spans="1:8">
      <c r="A3520" s="43">
        <v>930</v>
      </c>
      <c r="B3520" s="74">
        <v>46244</v>
      </c>
      <c r="C3520" s="30" t="s">
        <v>1612</v>
      </c>
      <c r="D3520" s="30" t="s">
        <v>1613</v>
      </c>
      <c r="E3520" s="75">
        <v>115</v>
      </c>
      <c r="F3520" s="30" t="s">
        <v>76</v>
      </c>
      <c r="G3520" s="30" t="s">
        <v>77</v>
      </c>
      <c r="H3520" s="75">
        <v>1</v>
      </c>
    </row>
    <row r="3521" spans="1:8">
      <c r="A3521" s="43">
        <v>930</v>
      </c>
      <c r="B3521" s="74">
        <v>46244</v>
      </c>
      <c r="C3521" s="30" t="s">
        <v>1616</v>
      </c>
      <c r="D3521" s="30" t="s">
        <v>1617</v>
      </c>
      <c r="E3521" s="75">
        <v>72</v>
      </c>
      <c r="F3521" s="30" t="s">
        <v>53</v>
      </c>
      <c r="G3521" s="30" t="s">
        <v>54</v>
      </c>
      <c r="H3521" s="75">
        <v>1</v>
      </c>
    </row>
    <row r="3522" spans="1:8">
      <c r="A3522" s="43">
        <v>930</v>
      </c>
      <c r="B3522" s="74">
        <v>46244</v>
      </c>
      <c r="C3522" s="30" t="s">
        <v>1622</v>
      </c>
      <c r="D3522" s="30" t="s">
        <v>1623</v>
      </c>
      <c r="E3522" s="75">
        <v>8</v>
      </c>
      <c r="F3522" s="30" t="s">
        <v>53</v>
      </c>
      <c r="G3522" s="30" t="s">
        <v>54</v>
      </c>
      <c r="H3522" s="75">
        <v>1</v>
      </c>
    </row>
    <row r="3523" spans="1:8">
      <c r="A3523" s="43">
        <v>930</v>
      </c>
      <c r="B3523" s="74">
        <v>46244</v>
      </c>
      <c r="C3523" s="30" t="s">
        <v>1782</v>
      </c>
      <c r="D3523" s="30" t="s">
        <v>1783</v>
      </c>
      <c r="E3523" s="75">
        <v>26</v>
      </c>
      <c r="F3523" s="30" t="s">
        <v>53</v>
      </c>
      <c r="G3523" s="30" t="s">
        <v>54</v>
      </c>
      <c r="H3523" s="75">
        <v>1</v>
      </c>
    </row>
    <row r="3524" spans="1:8">
      <c r="A3524" s="43">
        <v>930</v>
      </c>
      <c r="B3524" s="74">
        <v>46244</v>
      </c>
      <c r="C3524" s="30" t="s">
        <v>1626</v>
      </c>
      <c r="D3524" s="30" t="s">
        <v>1627</v>
      </c>
      <c r="E3524" s="75">
        <v>205</v>
      </c>
      <c r="F3524" s="30" t="s">
        <v>53</v>
      </c>
      <c r="G3524" s="30" t="s">
        <v>54</v>
      </c>
      <c r="H3524" s="75">
        <v>1</v>
      </c>
    </row>
    <row r="3525" spans="1:8">
      <c r="A3525" s="43">
        <v>930</v>
      </c>
      <c r="B3525" s="74">
        <v>46244</v>
      </c>
      <c r="C3525" s="30" t="s">
        <v>1630</v>
      </c>
      <c r="D3525" s="30" t="s">
        <v>1631</v>
      </c>
      <c r="E3525" s="75">
        <v>129</v>
      </c>
      <c r="F3525" s="30" t="s">
        <v>70</v>
      </c>
      <c r="G3525" s="30" t="s">
        <v>71</v>
      </c>
      <c r="H3525" s="75">
        <v>2</v>
      </c>
    </row>
    <row r="3526" spans="1:8">
      <c r="A3526" s="43">
        <v>930</v>
      </c>
      <c r="B3526" s="74">
        <v>46244</v>
      </c>
      <c r="C3526" s="30" t="s">
        <v>1632</v>
      </c>
      <c r="D3526" s="30" t="s">
        <v>1633</v>
      </c>
      <c r="E3526" s="75">
        <v>32</v>
      </c>
      <c r="F3526" s="30" t="s">
        <v>53</v>
      </c>
      <c r="G3526" s="30" t="s">
        <v>54</v>
      </c>
      <c r="H3526" s="75">
        <v>1</v>
      </c>
    </row>
    <row r="3527" spans="1:8">
      <c r="A3527" s="43">
        <v>930</v>
      </c>
      <c r="B3527" s="74">
        <v>46244</v>
      </c>
      <c r="C3527" s="30" t="s">
        <v>1638</v>
      </c>
      <c r="D3527" s="30" t="s">
        <v>1639</v>
      </c>
      <c r="E3527" s="75">
        <v>37</v>
      </c>
      <c r="F3527" s="30" t="s">
        <v>53</v>
      </c>
      <c r="G3527" s="30" t="s">
        <v>54</v>
      </c>
      <c r="H3527" s="75">
        <v>1</v>
      </c>
    </row>
    <row r="3528" spans="1:8">
      <c r="A3528" s="43">
        <v>930</v>
      </c>
      <c r="B3528" s="74">
        <v>46244</v>
      </c>
      <c r="C3528" s="30" t="s">
        <v>1642</v>
      </c>
      <c r="D3528" s="30" t="s">
        <v>1643</v>
      </c>
      <c r="E3528" s="75">
        <v>61</v>
      </c>
      <c r="F3528" s="30" t="s">
        <v>53</v>
      </c>
      <c r="G3528" s="30" t="s">
        <v>54</v>
      </c>
      <c r="H3528" s="75">
        <v>1</v>
      </c>
    </row>
    <row r="3529" spans="1:8">
      <c r="A3529" s="43">
        <v>930</v>
      </c>
      <c r="B3529" s="74">
        <v>46244</v>
      </c>
      <c r="C3529" s="30" t="s">
        <v>1644</v>
      </c>
      <c r="D3529" s="30" t="s">
        <v>1645</v>
      </c>
      <c r="E3529" s="75">
        <v>37</v>
      </c>
      <c r="F3529" s="30" t="s">
        <v>70</v>
      </c>
      <c r="G3529" s="30" t="s">
        <v>71</v>
      </c>
      <c r="H3529" s="75">
        <v>2</v>
      </c>
    </row>
    <row r="3530" spans="1:8">
      <c r="A3530" s="43">
        <v>930</v>
      </c>
      <c r="B3530" s="74">
        <v>46244</v>
      </c>
      <c r="C3530" s="30" t="s">
        <v>1650</v>
      </c>
      <c r="D3530" s="30" t="s">
        <v>1651</v>
      </c>
      <c r="E3530" s="75">
        <v>8</v>
      </c>
      <c r="F3530" s="30" t="s">
        <v>76</v>
      </c>
      <c r="G3530" s="30" t="s">
        <v>77</v>
      </c>
      <c r="H3530" s="75">
        <v>1</v>
      </c>
    </row>
    <row r="3531" spans="1:8">
      <c r="A3531" s="43">
        <v>930</v>
      </c>
      <c r="B3531" s="74">
        <v>46244</v>
      </c>
      <c r="C3531" s="30" t="s">
        <v>1652</v>
      </c>
      <c r="D3531" s="30" t="s">
        <v>1653</v>
      </c>
      <c r="E3531" s="75">
        <v>123</v>
      </c>
      <c r="F3531" s="30" t="s">
        <v>80</v>
      </c>
      <c r="G3531" s="30" t="s">
        <v>81</v>
      </c>
      <c r="H3531" s="75">
        <v>1</v>
      </c>
    </row>
    <row r="3532" spans="1:8">
      <c r="A3532" s="43">
        <v>930</v>
      </c>
      <c r="B3532" s="74">
        <v>46244</v>
      </c>
      <c r="C3532" s="30" t="s">
        <v>1654</v>
      </c>
      <c r="D3532" s="30" t="s">
        <v>1655</v>
      </c>
      <c r="E3532" s="75">
        <v>80</v>
      </c>
      <c r="F3532" s="30" t="s">
        <v>53</v>
      </c>
      <c r="G3532" s="30" t="s">
        <v>54</v>
      </c>
      <c r="H3532" s="75">
        <v>1</v>
      </c>
    </row>
    <row r="3533" spans="1:8">
      <c r="A3533" s="43">
        <v>930</v>
      </c>
      <c r="B3533" s="74">
        <v>46244</v>
      </c>
      <c r="C3533" s="30" t="s">
        <v>1662</v>
      </c>
      <c r="D3533" s="30" t="s">
        <v>1663</v>
      </c>
      <c r="E3533" s="75">
        <v>56</v>
      </c>
      <c r="F3533" s="30" t="s">
        <v>53</v>
      </c>
      <c r="G3533" s="30" t="s">
        <v>54</v>
      </c>
      <c r="H3533" s="75">
        <v>1</v>
      </c>
    </row>
    <row r="3534" spans="1:8">
      <c r="A3534" s="43">
        <v>930</v>
      </c>
      <c r="B3534" s="74">
        <v>46244</v>
      </c>
      <c r="C3534" s="30" t="s">
        <v>1664</v>
      </c>
      <c r="D3534" s="30" t="s">
        <v>1665</v>
      </c>
      <c r="E3534" s="75">
        <v>86</v>
      </c>
      <c r="F3534" s="30" t="s">
        <v>53</v>
      </c>
      <c r="G3534" s="30" t="s">
        <v>54</v>
      </c>
      <c r="H3534" s="75">
        <v>1</v>
      </c>
    </row>
    <row r="3535" spans="1:8">
      <c r="A3535" s="43">
        <v>930</v>
      </c>
      <c r="B3535" s="74">
        <v>46244</v>
      </c>
      <c r="C3535" s="30" t="s">
        <v>1666</v>
      </c>
      <c r="D3535" s="30" t="s">
        <v>1667</v>
      </c>
      <c r="E3535" s="75">
        <v>79</v>
      </c>
      <c r="F3535" s="30" t="s">
        <v>53</v>
      </c>
      <c r="G3535" s="30" t="s">
        <v>54</v>
      </c>
      <c r="H3535" s="75">
        <v>1</v>
      </c>
    </row>
    <row r="3536" spans="1:8">
      <c r="A3536" s="43">
        <v>930</v>
      </c>
      <c r="B3536" s="74">
        <v>46244</v>
      </c>
      <c r="C3536" s="30" t="s">
        <v>1670</v>
      </c>
      <c r="D3536" s="30" t="s">
        <v>1671</v>
      </c>
      <c r="E3536" s="75">
        <v>62</v>
      </c>
      <c r="F3536" s="30" t="s">
        <v>53</v>
      </c>
      <c r="G3536" s="30" t="s">
        <v>54</v>
      </c>
      <c r="H3536" s="75">
        <v>1</v>
      </c>
    </row>
    <row r="3537" spans="1:8">
      <c r="A3537" s="43">
        <v>930</v>
      </c>
      <c r="B3537" s="74">
        <v>46244</v>
      </c>
      <c r="C3537" s="30" t="s">
        <v>1672</v>
      </c>
      <c r="D3537" s="30" t="s">
        <v>1673</v>
      </c>
      <c r="E3537" s="75">
        <v>87</v>
      </c>
      <c r="F3537" s="30" t="s">
        <v>53</v>
      </c>
      <c r="G3537" s="30" t="s">
        <v>54</v>
      </c>
      <c r="H3537" s="75">
        <v>1</v>
      </c>
    </row>
    <row r="3538" spans="1:8">
      <c r="A3538" s="43">
        <v>930</v>
      </c>
      <c r="B3538" s="74">
        <v>46244</v>
      </c>
      <c r="C3538" s="30" t="s">
        <v>4988</v>
      </c>
      <c r="D3538" s="30" t="s">
        <v>4989</v>
      </c>
      <c r="E3538" s="75">
        <v>342</v>
      </c>
      <c r="F3538" s="30" t="s">
        <v>80</v>
      </c>
      <c r="G3538" s="30" t="s">
        <v>81</v>
      </c>
      <c r="H3538" s="75">
        <v>1</v>
      </c>
    </row>
    <row r="3539" spans="1:8">
      <c r="A3539" s="43">
        <v>930</v>
      </c>
      <c r="B3539" s="74">
        <v>46244</v>
      </c>
      <c r="C3539" s="30" t="s">
        <v>1674</v>
      </c>
      <c r="D3539" s="30" t="s">
        <v>1675</v>
      </c>
      <c r="E3539" s="75">
        <v>83</v>
      </c>
      <c r="F3539" s="30" t="s">
        <v>53</v>
      </c>
      <c r="G3539" s="30" t="s">
        <v>54</v>
      </c>
      <c r="H3539" s="75">
        <v>1</v>
      </c>
    </row>
    <row r="3540" spans="1:8">
      <c r="A3540" s="43">
        <v>930</v>
      </c>
      <c r="B3540" s="74">
        <v>46244</v>
      </c>
      <c r="C3540" s="30" t="s">
        <v>1676</v>
      </c>
      <c r="D3540" s="30" t="s">
        <v>1677</v>
      </c>
      <c r="E3540" s="75">
        <v>85</v>
      </c>
      <c r="F3540" s="30" t="s">
        <v>53</v>
      </c>
      <c r="G3540" s="30" t="s">
        <v>54</v>
      </c>
      <c r="H3540" s="75">
        <v>1</v>
      </c>
    </row>
    <row r="3541" spans="1:8">
      <c r="A3541" s="43">
        <v>930</v>
      </c>
      <c r="B3541" s="74">
        <v>46244</v>
      </c>
      <c r="C3541" s="30" t="s">
        <v>1678</v>
      </c>
      <c r="D3541" s="30" t="s">
        <v>1679</v>
      </c>
      <c r="E3541" s="75">
        <v>96</v>
      </c>
      <c r="F3541" s="30" t="s">
        <v>78</v>
      </c>
      <c r="G3541" s="30" t="s">
        <v>79</v>
      </c>
      <c r="H3541" s="75">
        <v>2</v>
      </c>
    </row>
    <row r="3542" spans="1:8">
      <c r="A3542" s="43">
        <v>930</v>
      </c>
      <c r="B3542" s="74">
        <v>46244</v>
      </c>
      <c r="C3542" s="30" t="s">
        <v>4984</v>
      </c>
      <c r="D3542" s="30" t="s">
        <v>4985</v>
      </c>
      <c r="E3542" s="75">
        <v>140</v>
      </c>
      <c r="F3542" s="30" t="s">
        <v>80</v>
      </c>
      <c r="G3542" s="30" t="s">
        <v>81</v>
      </c>
      <c r="H3542" s="75">
        <v>1</v>
      </c>
    </row>
    <row r="3543" spans="1:8">
      <c r="A3543" s="43">
        <v>930</v>
      </c>
      <c r="B3543" s="74">
        <v>46244</v>
      </c>
      <c r="C3543" s="30" t="s">
        <v>1686</v>
      </c>
      <c r="D3543" s="30" t="s">
        <v>1687</v>
      </c>
      <c r="E3543" s="75">
        <v>94</v>
      </c>
      <c r="F3543" s="30" t="s">
        <v>53</v>
      </c>
      <c r="G3543" s="30" t="s">
        <v>54</v>
      </c>
      <c r="H3543" s="75">
        <v>1</v>
      </c>
    </row>
    <row r="3544" spans="1:8">
      <c r="A3544" s="43">
        <v>930</v>
      </c>
      <c r="B3544" s="74">
        <v>46244</v>
      </c>
      <c r="C3544" s="30" t="s">
        <v>4986</v>
      </c>
      <c r="D3544" s="30" t="s">
        <v>4987</v>
      </c>
      <c r="E3544" s="75">
        <v>143</v>
      </c>
      <c r="F3544" s="30" t="s">
        <v>53</v>
      </c>
      <c r="G3544" s="30" t="s">
        <v>54</v>
      </c>
      <c r="H3544" s="75">
        <v>1</v>
      </c>
    </row>
    <row r="3545" spans="1:8">
      <c r="A3545" s="43">
        <v>930</v>
      </c>
      <c r="B3545" s="74">
        <v>46244</v>
      </c>
      <c r="C3545" s="30" t="s">
        <v>1690</v>
      </c>
      <c r="D3545" s="30" t="s">
        <v>1691</v>
      </c>
      <c r="E3545" s="75">
        <v>46</v>
      </c>
      <c r="F3545" s="30" t="s">
        <v>80</v>
      </c>
      <c r="G3545" s="30" t="s">
        <v>81</v>
      </c>
      <c r="H3545" s="75">
        <v>1</v>
      </c>
    </row>
    <row r="3546" spans="1:8">
      <c r="A3546" s="43">
        <v>930</v>
      </c>
      <c r="B3546" s="74">
        <v>46244</v>
      </c>
      <c r="C3546" s="30" t="s">
        <v>1694</v>
      </c>
      <c r="D3546" s="30" t="s">
        <v>1695</v>
      </c>
      <c r="E3546" s="75">
        <v>48</v>
      </c>
      <c r="F3546" s="30" t="s">
        <v>70</v>
      </c>
      <c r="G3546" s="30" t="s">
        <v>71</v>
      </c>
      <c r="H3546" s="75">
        <v>2</v>
      </c>
    </row>
    <row r="3547" spans="1:8">
      <c r="A3547" s="43">
        <v>930</v>
      </c>
      <c r="B3547" s="74">
        <v>46244</v>
      </c>
      <c r="C3547" s="30" t="s">
        <v>1696</v>
      </c>
      <c r="D3547" s="30" t="s">
        <v>1697</v>
      </c>
      <c r="E3547" s="75">
        <v>182</v>
      </c>
      <c r="F3547" s="30" t="s">
        <v>80</v>
      </c>
      <c r="G3547" s="30" t="s">
        <v>81</v>
      </c>
      <c r="H3547" s="75">
        <v>1</v>
      </c>
    </row>
    <row r="3548" spans="1:8">
      <c r="A3548" s="43">
        <v>930</v>
      </c>
      <c r="B3548" s="74">
        <v>46244</v>
      </c>
      <c r="C3548" s="30" t="s">
        <v>1702</v>
      </c>
      <c r="D3548" s="30" t="s">
        <v>1703</v>
      </c>
      <c r="E3548" s="75">
        <v>168</v>
      </c>
      <c r="F3548" s="30" t="s">
        <v>70</v>
      </c>
      <c r="G3548" s="30" t="s">
        <v>71</v>
      </c>
      <c r="H3548" s="75">
        <v>2</v>
      </c>
    </row>
    <row r="3549" spans="1:8">
      <c r="A3549" s="43">
        <v>930</v>
      </c>
      <c r="B3549" s="74">
        <v>46243</v>
      </c>
      <c r="C3549" s="30" t="s">
        <v>1350</v>
      </c>
      <c r="D3549" s="30" t="s">
        <v>1351</v>
      </c>
      <c r="E3549" s="75">
        <v>10</v>
      </c>
      <c r="F3549" s="30" t="s">
        <v>80</v>
      </c>
      <c r="G3549" s="30" t="s">
        <v>81</v>
      </c>
      <c r="H3549" s="75">
        <v>1</v>
      </c>
    </row>
    <row r="3550" spans="1:8">
      <c r="A3550" s="43">
        <v>930</v>
      </c>
      <c r="B3550" s="74">
        <v>46243</v>
      </c>
      <c r="C3550" s="30" t="s">
        <v>1382</v>
      </c>
      <c r="D3550" s="30" t="s">
        <v>1383</v>
      </c>
      <c r="E3550" s="75">
        <v>381</v>
      </c>
      <c r="F3550" s="30" t="s">
        <v>80</v>
      </c>
      <c r="G3550" s="30" t="s">
        <v>81</v>
      </c>
      <c r="H3550" s="75">
        <v>1</v>
      </c>
    </row>
    <row r="3551" spans="1:8">
      <c r="A3551" s="43">
        <v>930</v>
      </c>
      <c r="B3551" s="74">
        <v>46243</v>
      </c>
      <c r="C3551" s="30" t="s">
        <v>1388</v>
      </c>
      <c r="D3551" s="30" t="s">
        <v>1389</v>
      </c>
      <c r="E3551" s="75">
        <v>101</v>
      </c>
      <c r="F3551" s="30" t="s">
        <v>70</v>
      </c>
      <c r="G3551" s="30" t="s">
        <v>71</v>
      </c>
      <c r="H3551" s="75">
        <v>2</v>
      </c>
    </row>
    <row r="3552" spans="1:8">
      <c r="A3552" s="43">
        <v>930</v>
      </c>
      <c r="B3552" s="74">
        <v>46243</v>
      </c>
      <c r="C3552" s="30" t="s">
        <v>1390</v>
      </c>
      <c r="D3552" s="30" t="s">
        <v>1391</v>
      </c>
      <c r="E3552" s="75">
        <v>163</v>
      </c>
      <c r="F3552" s="30" t="s">
        <v>68</v>
      </c>
      <c r="G3552" s="30" t="s">
        <v>69</v>
      </c>
      <c r="H3552" s="75">
        <v>1</v>
      </c>
    </row>
    <row r="3553" spans="1:8">
      <c r="A3553" s="43">
        <v>930</v>
      </c>
      <c r="B3553" s="74">
        <v>46243</v>
      </c>
      <c r="C3553" s="30" t="s">
        <v>1392</v>
      </c>
      <c r="D3553" s="30" t="s">
        <v>1393</v>
      </c>
      <c r="E3553" s="75">
        <v>282</v>
      </c>
      <c r="F3553" s="30" t="s">
        <v>80</v>
      </c>
      <c r="G3553" s="30" t="s">
        <v>81</v>
      </c>
      <c r="H3553" s="75">
        <v>1</v>
      </c>
    </row>
    <row r="3554" spans="1:8">
      <c r="A3554" s="43">
        <v>930</v>
      </c>
      <c r="B3554" s="74">
        <v>46243</v>
      </c>
      <c r="C3554" s="30" t="s">
        <v>1394</v>
      </c>
      <c r="D3554" s="30" t="s">
        <v>1395</v>
      </c>
      <c r="E3554" s="75">
        <v>195</v>
      </c>
      <c r="F3554" s="30" t="s">
        <v>70</v>
      </c>
      <c r="G3554" s="30" t="s">
        <v>71</v>
      </c>
      <c r="H3554" s="75">
        <v>2</v>
      </c>
    </row>
    <row r="3555" spans="1:8">
      <c r="A3555" s="43">
        <v>930</v>
      </c>
      <c r="B3555" s="74">
        <v>46243</v>
      </c>
      <c r="C3555" s="30" t="s">
        <v>1396</v>
      </c>
      <c r="D3555" s="30" t="s">
        <v>1397</v>
      </c>
      <c r="E3555" s="75">
        <v>103</v>
      </c>
      <c r="F3555" s="30" t="s">
        <v>76</v>
      </c>
      <c r="G3555" s="30" t="s">
        <v>77</v>
      </c>
      <c r="H3555" s="75">
        <v>1</v>
      </c>
    </row>
    <row r="3556" spans="1:8">
      <c r="A3556" s="43">
        <v>930</v>
      </c>
      <c r="B3556" s="74">
        <v>46243</v>
      </c>
      <c r="C3556" s="30" t="s">
        <v>1406</v>
      </c>
      <c r="D3556" s="30" t="s">
        <v>1407</v>
      </c>
      <c r="E3556" s="75">
        <v>261</v>
      </c>
      <c r="F3556" s="30" t="s">
        <v>80</v>
      </c>
      <c r="G3556" s="30" t="s">
        <v>81</v>
      </c>
      <c r="H3556" s="75">
        <v>1</v>
      </c>
    </row>
    <row r="3557" spans="1:8">
      <c r="A3557" s="43">
        <v>930</v>
      </c>
      <c r="B3557" s="74">
        <v>46243</v>
      </c>
      <c r="C3557" s="30" t="s">
        <v>1412</v>
      </c>
      <c r="D3557" s="30" t="s">
        <v>1413</v>
      </c>
      <c r="E3557" s="75">
        <v>45</v>
      </c>
      <c r="F3557" s="30" t="s">
        <v>68</v>
      </c>
      <c r="G3557" s="30" t="s">
        <v>69</v>
      </c>
      <c r="H3557" s="75">
        <v>1</v>
      </c>
    </row>
    <row r="3558" spans="1:8">
      <c r="A3558" s="43">
        <v>930</v>
      </c>
      <c r="B3558" s="74">
        <v>46243</v>
      </c>
      <c r="C3558" s="30" t="s">
        <v>1428</v>
      </c>
      <c r="D3558" s="30" t="s">
        <v>1429</v>
      </c>
      <c r="E3558" s="75">
        <v>139</v>
      </c>
      <c r="F3558" s="30" t="s">
        <v>80</v>
      </c>
      <c r="G3558" s="30" t="s">
        <v>81</v>
      </c>
      <c r="H3558" s="75">
        <v>1</v>
      </c>
    </row>
    <row r="3559" spans="1:8">
      <c r="A3559" s="43">
        <v>930</v>
      </c>
      <c r="B3559" s="74">
        <v>46243</v>
      </c>
      <c r="C3559" s="30" t="s">
        <v>1432</v>
      </c>
      <c r="D3559" s="30" t="s">
        <v>1433</v>
      </c>
      <c r="E3559" s="75">
        <v>176</v>
      </c>
      <c r="F3559" s="30" t="s">
        <v>58</v>
      </c>
      <c r="G3559" s="30" t="s">
        <v>59</v>
      </c>
      <c r="H3559" s="75">
        <v>3</v>
      </c>
    </row>
    <row r="3560" spans="1:8">
      <c r="A3560" s="43">
        <v>930</v>
      </c>
      <c r="B3560" s="74">
        <v>46243</v>
      </c>
      <c r="C3560" s="30" t="s">
        <v>1458</v>
      </c>
      <c r="D3560" s="30" t="s">
        <v>1459</v>
      </c>
      <c r="E3560" s="75">
        <v>181</v>
      </c>
      <c r="F3560" s="30" t="s">
        <v>80</v>
      </c>
      <c r="G3560" s="30" t="s">
        <v>81</v>
      </c>
      <c r="H3560" s="75">
        <v>1</v>
      </c>
    </row>
    <row r="3561" spans="1:8">
      <c r="A3561" s="43">
        <v>930</v>
      </c>
      <c r="B3561" s="74">
        <v>46243</v>
      </c>
      <c r="C3561" s="30" t="s">
        <v>1758</v>
      </c>
      <c r="D3561" s="30" t="s">
        <v>1759</v>
      </c>
      <c r="E3561" s="75">
        <v>50</v>
      </c>
      <c r="F3561" s="30" t="s">
        <v>70</v>
      </c>
      <c r="G3561" s="30" t="s">
        <v>71</v>
      </c>
      <c r="H3561" s="75">
        <v>2</v>
      </c>
    </row>
    <row r="3562" spans="1:8">
      <c r="A3562" s="43">
        <v>930</v>
      </c>
      <c r="B3562" s="74">
        <v>46243</v>
      </c>
      <c r="C3562" s="30" t="s">
        <v>1490</v>
      </c>
      <c r="D3562" s="30" t="s">
        <v>1491</v>
      </c>
      <c r="E3562" s="75">
        <v>88</v>
      </c>
      <c r="F3562" s="30" t="s">
        <v>70</v>
      </c>
      <c r="G3562" s="30" t="s">
        <v>71</v>
      </c>
      <c r="H3562" s="75">
        <v>2</v>
      </c>
    </row>
    <row r="3563" spans="1:8">
      <c r="A3563" s="43">
        <v>930</v>
      </c>
      <c r="B3563" s="74">
        <v>46243</v>
      </c>
      <c r="C3563" s="30" t="s">
        <v>1496</v>
      </c>
      <c r="D3563" s="30" t="s">
        <v>1497</v>
      </c>
      <c r="E3563" s="75">
        <v>16</v>
      </c>
      <c r="F3563" s="30" t="s">
        <v>53</v>
      </c>
      <c r="G3563" s="30" t="s">
        <v>54</v>
      </c>
      <c r="H3563" s="75">
        <v>1</v>
      </c>
    </row>
    <row r="3564" spans="1:8">
      <c r="A3564" s="43">
        <v>930</v>
      </c>
      <c r="B3564" s="74">
        <v>46243</v>
      </c>
      <c r="C3564" s="30" t="s">
        <v>1508</v>
      </c>
      <c r="D3564" s="30" t="s">
        <v>1509</v>
      </c>
      <c r="E3564" s="75">
        <v>104</v>
      </c>
      <c r="F3564" s="30" t="s">
        <v>70</v>
      </c>
      <c r="G3564" s="30" t="s">
        <v>71</v>
      </c>
      <c r="H3564" s="75">
        <v>2</v>
      </c>
    </row>
    <row r="3565" spans="1:8">
      <c r="A3565" s="43">
        <v>930</v>
      </c>
      <c r="B3565" s="74">
        <v>46243</v>
      </c>
      <c r="C3565" s="30" t="s">
        <v>1540</v>
      </c>
      <c r="D3565" s="30" t="s">
        <v>1541</v>
      </c>
      <c r="E3565" s="75">
        <v>225</v>
      </c>
      <c r="F3565" s="30" t="s">
        <v>70</v>
      </c>
      <c r="G3565" s="30" t="s">
        <v>71</v>
      </c>
      <c r="H3565" s="75">
        <v>2</v>
      </c>
    </row>
    <row r="3566" spans="1:8">
      <c r="A3566" s="43">
        <v>930</v>
      </c>
      <c r="B3566" s="74">
        <v>46243</v>
      </c>
      <c r="C3566" s="30" t="s">
        <v>1578</v>
      </c>
      <c r="D3566" s="30" t="s">
        <v>1579</v>
      </c>
      <c r="E3566" s="75">
        <v>5</v>
      </c>
      <c r="F3566" s="30" t="s">
        <v>76</v>
      </c>
      <c r="G3566" s="30" t="s">
        <v>77</v>
      </c>
      <c r="H3566" s="75">
        <v>1</v>
      </c>
    </row>
    <row r="3567" spans="1:8">
      <c r="A3567" s="43">
        <v>930</v>
      </c>
      <c r="B3567" s="74">
        <v>46243</v>
      </c>
      <c r="C3567" s="30" t="s">
        <v>1612</v>
      </c>
      <c r="D3567" s="30" t="s">
        <v>1613</v>
      </c>
      <c r="E3567" s="75">
        <v>131</v>
      </c>
      <c r="F3567" s="30" t="s">
        <v>76</v>
      </c>
      <c r="G3567" s="30" t="s">
        <v>77</v>
      </c>
      <c r="H3567" s="75">
        <v>1</v>
      </c>
    </row>
    <row r="3568" spans="1:8">
      <c r="A3568" s="43">
        <v>930</v>
      </c>
      <c r="B3568" s="74">
        <v>46243</v>
      </c>
      <c r="C3568" s="30" t="s">
        <v>1626</v>
      </c>
      <c r="D3568" s="30" t="s">
        <v>1627</v>
      </c>
      <c r="E3568" s="75">
        <v>129</v>
      </c>
      <c r="F3568" s="30" t="s">
        <v>53</v>
      </c>
      <c r="G3568" s="30" t="s">
        <v>54</v>
      </c>
      <c r="H3568" s="75">
        <v>1</v>
      </c>
    </row>
    <row r="3569" spans="1:8">
      <c r="A3569" s="43">
        <v>930</v>
      </c>
      <c r="B3569" s="74">
        <v>46243</v>
      </c>
      <c r="C3569" s="30" t="s">
        <v>1632</v>
      </c>
      <c r="D3569" s="30" t="s">
        <v>1633</v>
      </c>
      <c r="E3569" s="75">
        <v>135</v>
      </c>
      <c r="F3569" s="30" t="s">
        <v>53</v>
      </c>
      <c r="G3569" s="30" t="s">
        <v>54</v>
      </c>
      <c r="H3569" s="75">
        <v>1</v>
      </c>
    </row>
    <row r="3570" spans="1:8">
      <c r="A3570" s="43">
        <v>930</v>
      </c>
      <c r="B3570" s="74">
        <v>46243</v>
      </c>
      <c r="C3570" s="30" t="s">
        <v>1664</v>
      </c>
      <c r="D3570" s="30" t="s">
        <v>1665</v>
      </c>
      <c r="E3570" s="75">
        <v>107</v>
      </c>
      <c r="F3570" s="30" t="s">
        <v>53</v>
      </c>
      <c r="G3570" s="30" t="s">
        <v>54</v>
      </c>
      <c r="H3570" s="75">
        <v>1</v>
      </c>
    </row>
    <row r="3571" spans="1:8">
      <c r="A3571" s="43">
        <v>930</v>
      </c>
      <c r="B3571" s="74">
        <v>46243</v>
      </c>
      <c r="C3571" s="30" t="s">
        <v>1672</v>
      </c>
      <c r="D3571" s="30" t="s">
        <v>1673</v>
      </c>
      <c r="E3571" s="75">
        <v>92</v>
      </c>
      <c r="F3571" s="30" t="s">
        <v>53</v>
      </c>
      <c r="G3571" s="30" t="s">
        <v>54</v>
      </c>
      <c r="H3571" s="75">
        <v>1</v>
      </c>
    </row>
    <row r="3572" spans="1:8">
      <c r="A3572" s="43">
        <v>930</v>
      </c>
      <c r="B3572" s="74">
        <v>46243</v>
      </c>
      <c r="C3572" s="30" t="s">
        <v>1686</v>
      </c>
      <c r="D3572" s="30" t="s">
        <v>1687</v>
      </c>
      <c r="E3572" s="75">
        <v>118</v>
      </c>
      <c r="F3572" s="30" t="s">
        <v>53</v>
      </c>
      <c r="G3572" s="30" t="s">
        <v>54</v>
      </c>
      <c r="H3572" s="75">
        <v>1</v>
      </c>
    </row>
    <row r="3573" spans="1:8">
      <c r="A3573" s="43">
        <v>930</v>
      </c>
      <c r="B3573" s="74">
        <v>46243</v>
      </c>
      <c r="C3573" s="30" t="s">
        <v>1690</v>
      </c>
      <c r="D3573" s="30" t="s">
        <v>1691</v>
      </c>
      <c r="E3573" s="75">
        <v>84</v>
      </c>
      <c r="F3573" s="30" t="s">
        <v>80</v>
      </c>
      <c r="G3573" s="30" t="s">
        <v>81</v>
      </c>
      <c r="H3573" s="75">
        <v>1</v>
      </c>
    </row>
    <row r="3574" spans="1:8">
      <c r="A3574" s="43">
        <v>930</v>
      </c>
      <c r="B3574" s="74">
        <v>46243</v>
      </c>
      <c r="C3574" s="30" t="s">
        <v>1696</v>
      </c>
      <c r="D3574" s="30" t="s">
        <v>1697</v>
      </c>
      <c r="E3574" s="75">
        <v>197</v>
      </c>
      <c r="F3574" s="30" t="s">
        <v>80</v>
      </c>
      <c r="G3574" s="30" t="s">
        <v>81</v>
      </c>
      <c r="H3574" s="75">
        <v>1</v>
      </c>
    </row>
    <row r="3575" spans="1:8">
      <c r="A3575" s="43">
        <v>930</v>
      </c>
      <c r="B3575" s="74">
        <v>46242</v>
      </c>
      <c r="C3575" s="30" t="s">
        <v>3919</v>
      </c>
      <c r="D3575" s="30" t="s">
        <v>3920</v>
      </c>
      <c r="E3575" s="75">
        <v>122</v>
      </c>
      <c r="F3575" s="30" t="s">
        <v>53</v>
      </c>
      <c r="G3575" s="30" t="s">
        <v>54</v>
      </c>
      <c r="H3575" s="75">
        <v>1</v>
      </c>
    </row>
    <row r="3576" spans="1:8">
      <c r="A3576" s="43">
        <v>930</v>
      </c>
      <c r="B3576" s="74">
        <v>46242</v>
      </c>
      <c r="C3576" s="30" t="s">
        <v>3923</v>
      </c>
      <c r="D3576" s="30" t="s">
        <v>3924</v>
      </c>
      <c r="E3576" s="75">
        <v>77</v>
      </c>
      <c r="F3576" s="30" t="s">
        <v>53</v>
      </c>
      <c r="G3576" s="30" t="s">
        <v>54</v>
      </c>
      <c r="H3576" s="75">
        <v>1</v>
      </c>
    </row>
    <row r="3577" spans="1:8">
      <c r="A3577" s="43">
        <v>930</v>
      </c>
      <c r="B3577" s="74">
        <v>46242</v>
      </c>
      <c r="C3577" s="30" t="s">
        <v>4137</v>
      </c>
      <c r="D3577" s="30" t="s">
        <v>4138</v>
      </c>
      <c r="E3577" s="75">
        <v>122</v>
      </c>
      <c r="F3577" s="30" t="s">
        <v>70</v>
      </c>
      <c r="G3577" s="30" t="s">
        <v>71</v>
      </c>
      <c r="H3577" s="75">
        <v>2</v>
      </c>
    </row>
    <row r="3578" spans="1:8">
      <c r="A3578" s="43">
        <v>930</v>
      </c>
      <c r="B3578" s="74">
        <v>46242</v>
      </c>
      <c r="C3578" s="30" t="s">
        <v>4147</v>
      </c>
      <c r="D3578" s="30" t="s">
        <v>4148</v>
      </c>
      <c r="E3578" s="75">
        <v>33</v>
      </c>
      <c r="F3578" s="30" t="s">
        <v>68</v>
      </c>
      <c r="G3578" s="30" t="s">
        <v>69</v>
      </c>
      <c r="H3578" s="75">
        <v>1</v>
      </c>
    </row>
    <row r="3579" spans="1:8">
      <c r="A3579" s="43">
        <v>930</v>
      </c>
      <c r="B3579" s="74">
        <v>46242</v>
      </c>
      <c r="C3579" s="30" t="s">
        <v>4153</v>
      </c>
      <c r="D3579" s="30" t="s">
        <v>4154</v>
      </c>
      <c r="E3579" s="75">
        <v>31</v>
      </c>
      <c r="F3579" s="30" t="s">
        <v>68</v>
      </c>
      <c r="G3579" s="30" t="s">
        <v>69</v>
      </c>
      <c r="H3579" s="75">
        <v>1</v>
      </c>
    </row>
    <row r="3580" spans="1:8">
      <c r="A3580" s="43">
        <v>930</v>
      </c>
      <c r="B3580" s="74">
        <v>46242</v>
      </c>
      <c r="C3580" s="30" t="s">
        <v>4185</v>
      </c>
      <c r="D3580" s="30" t="s">
        <v>4186</v>
      </c>
      <c r="E3580" s="75">
        <v>39</v>
      </c>
      <c r="F3580" s="30" t="s">
        <v>53</v>
      </c>
      <c r="G3580" s="30" t="s">
        <v>54</v>
      </c>
      <c r="H3580" s="75">
        <v>1</v>
      </c>
    </row>
    <row r="3581" spans="1:8">
      <c r="A3581" s="43">
        <v>930</v>
      </c>
      <c r="B3581" s="74">
        <v>46242</v>
      </c>
      <c r="C3581" s="30" t="s">
        <v>1350</v>
      </c>
      <c r="D3581" s="30" t="s">
        <v>1351</v>
      </c>
      <c r="E3581" s="75">
        <v>259</v>
      </c>
      <c r="F3581" s="30" t="s">
        <v>80</v>
      </c>
      <c r="G3581" s="30" t="s">
        <v>81</v>
      </c>
      <c r="H3581" s="75">
        <v>1</v>
      </c>
    </row>
    <row r="3582" spans="1:8">
      <c r="A3582" s="43">
        <v>930</v>
      </c>
      <c r="B3582" s="74">
        <v>46242</v>
      </c>
      <c r="C3582" s="30" t="s">
        <v>1352</v>
      </c>
      <c r="D3582" s="30" t="s">
        <v>1353</v>
      </c>
      <c r="E3582" s="75">
        <v>11</v>
      </c>
      <c r="F3582" s="30" t="s">
        <v>68</v>
      </c>
      <c r="G3582" s="30" t="s">
        <v>69</v>
      </c>
      <c r="H3582" s="75">
        <v>1</v>
      </c>
    </row>
    <row r="3583" spans="1:8">
      <c r="A3583" s="43">
        <v>930</v>
      </c>
      <c r="B3583" s="74">
        <v>46242</v>
      </c>
      <c r="C3583" s="30" t="s">
        <v>1356</v>
      </c>
      <c r="D3583" s="30" t="s">
        <v>1357</v>
      </c>
      <c r="E3583" s="75">
        <v>34</v>
      </c>
      <c r="F3583" s="30" t="s">
        <v>80</v>
      </c>
      <c r="G3583" s="30" t="s">
        <v>81</v>
      </c>
      <c r="H3583" s="75">
        <v>1</v>
      </c>
    </row>
    <row r="3584" spans="1:8">
      <c r="A3584" s="43">
        <v>930</v>
      </c>
      <c r="B3584" s="74">
        <v>46242</v>
      </c>
      <c r="C3584" s="30" t="s">
        <v>1358</v>
      </c>
      <c r="D3584" s="30" t="s">
        <v>1359</v>
      </c>
      <c r="E3584" s="75">
        <v>33</v>
      </c>
      <c r="F3584" s="30" t="s">
        <v>68</v>
      </c>
      <c r="G3584" s="30" t="s">
        <v>69</v>
      </c>
      <c r="H3584" s="75">
        <v>1</v>
      </c>
    </row>
    <row r="3585" spans="1:8">
      <c r="A3585" s="43">
        <v>930</v>
      </c>
      <c r="B3585" s="74">
        <v>46242</v>
      </c>
      <c r="C3585" s="30" t="s">
        <v>1360</v>
      </c>
      <c r="D3585" s="30" t="s">
        <v>1361</v>
      </c>
      <c r="E3585" s="75">
        <v>16</v>
      </c>
      <c r="F3585" s="30" t="s">
        <v>68</v>
      </c>
      <c r="G3585" s="30" t="s">
        <v>69</v>
      </c>
      <c r="H3585" s="75">
        <v>1</v>
      </c>
    </row>
    <row r="3586" spans="1:8">
      <c r="A3586" s="43">
        <v>930</v>
      </c>
      <c r="B3586" s="74">
        <v>46242</v>
      </c>
      <c r="C3586" s="30" t="s">
        <v>1362</v>
      </c>
      <c r="D3586" s="30" t="s">
        <v>1363</v>
      </c>
      <c r="E3586" s="75">
        <v>33</v>
      </c>
      <c r="F3586" s="30" t="s">
        <v>53</v>
      </c>
      <c r="G3586" s="30" t="s">
        <v>54</v>
      </c>
      <c r="H3586" s="75">
        <v>1</v>
      </c>
    </row>
    <row r="3587" spans="1:8">
      <c r="A3587" s="43">
        <v>930</v>
      </c>
      <c r="B3587" s="74">
        <v>46242</v>
      </c>
      <c r="C3587" s="30" t="s">
        <v>1366</v>
      </c>
      <c r="D3587" s="30" t="s">
        <v>1367</v>
      </c>
      <c r="E3587" s="75">
        <v>26</v>
      </c>
      <c r="F3587" s="30" t="s">
        <v>68</v>
      </c>
      <c r="G3587" s="30" t="s">
        <v>69</v>
      </c>
      <c r="H3587" s="75">
        <v>1</v>
      </c>
    </row>
    <row r="3588" spans="1:8">
      <c r="A3588" s="43">
        <v>930</v>
      </c>
      <c r="B3588" s="74">
        <v>46242</v>
      </c>
      <c r="C3588" s="30" t="s">
        <v>1384</v>
      </c>
      <c r="D3588" s="30" t="s">
        <v>1385</v>
      </c>
      <c r="E3588" s="75">
        <v>47</v>
      </c>
      <c r="F3588" s="30" t="s">
        <v>70</v>
      </c>
      <c r="G3588" s="30" t="s">
        <v>71</v>
      </c>
      <c r="H3588" s="75">
        <v>2</v>
      </c>
    </row>
    <row r="3589" spans="1:8">
      <c r="A3589" s="43">
        <v>930</v>
      </c>
      <c r="B3589" s="74">
        <v>46242</v>
      </c>
      <c r="C3589" s="30" t="s">
        <v>1386</v>
      </c>
      <c r="D3589" s="30" t="s">
        <v>1387</v>
      </c>
      <c r="E3589" s="75">
        <v>93</v>
      </c>
      <c r="F3589" s="30" t="s">
        <v>70</v>
      </c>
      <c r="G3589" s="30" t="s">
        <v>71</v>
      </c>
      <c r="H3589" s="75">
        <v>2</v>
      </c>
    </row>
    <row r="3590" spans="1:8">
      <c r="A3590" s="43">
        <v>930</v>
      </c>
      <c r="B3590" s="74">
        <v>46242</v>
      </c>
      <c r="C3590" s="30" t="s">
        <v>1392</v>
      </c>
      <c r="D3590" s="30" t="s">
        <v>1393</v>
      </c>
      <c r="E3590" s="75">
        <v>14</v>
      </c>
      <c r="F3590" s="30" t="s">
        <v>80</v>
      </c>
      <c r="G3590" s="30" t="s">
        <v>81</v>
      </c>
      <c r="H3590" s="75">
        <v>1</v>
      </c>
    </row>
    <row r="3591" spans="1:8">
      <c r="A3591" s="43">
        <v>930</v>
      </c>
      <c r="B3591" s="74">
        <v>46242</v>
      </c>
      <c r="C3591" s="30" t="s">
        <v>1400</v>
      </c>
      <c r="D3591" s="30" t="s">
        <v>1401</v>
      </c>
      <c r="E3591" s="75">
        <v>17</v>
      </c>
      <c r="F3591" s="30" t="s">
        <v>68</v>
      </c>
      <c r="G3591" s="30" t="s">
        <v>69</v>
      </c>
      <c r="H3591" s="75">
        <v>1</v>
      </c>
    </row>
    <row r="3592" spans="1:8">
      <c r="A3592" s="43">
        <v>930</v>
      </c>
      <c r="B3592" s="74">
        <v>46242</v>
      </c>
      <c r="C3592" s="30" t="s">
        <v>1408</v>
      </c>
      <c r="D3592" s="30" t="s">
        <v>1409</v>
      </c>
      <c r="E3592" s="75">
        <v>19</v>
      </c>
      <c r="F3592" s="30" t="s">
        <v>70</v>
      </c>
      <c r="G3592" s="30" t="s">
        <v>71</v>
      </c>
      <c r="H3592" s="75">
        <v>2</v>
      </c>
    </row>
    <row r="3593" spans="1:8">
      <c r="A3593" s="43">
        <v>930</v>
      </c>
      <c r="B3593" s="74">
        <v>46242</v>
      </c>
      <c r="C3593" s="30" t="s">
        <v>1414</v>
      </c>
      <c r="D3593" s="30" t="s">
        <v>1415</v>
      </c>
      <c r="E3593" s="75">
        <v>10</v>
      </c>
      <c r="F3593" s="30" t="s">
        <v>53</v>
      </c>
      <c r="G3593" s="30" t="s">
        <v>54</v>
      </c>
      <c r="H3593" s="75">
        <v>1</v>
      </c>
    </row>
    <row r="3594" spans="1:8">
      <c r="A3594" s="43">
        <v>930</v>
      </c>
      <c r="B3594" s="74">
        <v>46242</v>
      </c>
      <c r="C3594" s="30" t="s">
        <v>1416</v>
      </c>
      <c r="D3594" s="30" t="s">
        <v>1417</v>
      </c>
      <c r="E3594" s="75">
        <v>30</v>
      </c>
      <c r="F3594" s="30" t="s">
        <v>70</v>
      </c>
      <c r="G3594" s="30" t="s">
        <v>71</v>
      </c>
      <c r="H3594" s="75">
        <v>2</v>
      </c>
    </row>
    <row r="3595" spans="1:8">
      <c r="A3595" s="43">
        <v>930</v>
      </c>
      <c r="B3595" s="74">
        <v>46242</v>
      </c>
      <c r="C3595" s="30" t="s">
        <v>1418</v>
      </c>
      <c r="D3595" s="30" t="s">
        <v>1419</v>
      </c>
      <c r="E3595" s="75">
        <v>13</v>
      </c>
      <c r="F3595" s="30" t="s">
        <v>53</v>
      </c>
      <c r="G3595" s="30" t="s">
        <v>54</v>
      </c>
      <c r="H3595" s="75">
        <v>1</v>
      </c>
    </row>
    <row r="3596" spans="1:8">
      <c r="A3596" s="43">
        <v>930</v>
      </c>
      <c r="B3596" s="74">
        <v>46242</v>
      </c>
      <c r="C3596" s="30" t="s">
        <v>1422</v>
      </c>
      <c r="D3596" s="30" t="s">
        <v>1423</v>
      </c>
      <c r="E3596" s="75">
        <v>157</v>
      </c>
      <c r="F3596" s="30" t="s">
        <v>70</v>
      </c>
      <c r="G3596" s="30" t="s">
        <v>71</v>
      </c>
      <c r="H3596" s="75">
        <v>2</v>
      </c>
    </row>
    <row r="3597" spans="1:8">
      <c r="A3597" s="43">
        <v>930</v>
      </c>
      <c r="B3597" s="74">
        <v>46242</v>
      </c>
      <c r="C3597" s="30" t="s">
        <v>1424</v>
      </c>
      <c r="D3597" s="30" t="s">
        <v>1425</v>
      </c>
      <c r="E3597" s="75">
        <v>201</v>
      </c>
      <c r="F3597" s="30" t="s">
        <v>80</v>
      </c>
      <c r="G3597" s="30" t="s">
        <v>81</v>
      </c>
      <c r="H3597" s="75">
        <v>1</v>
      </c>
    </row>
    <row r="3598" spans="1:8">
      <c r="A3598" s="43">
        <v>930</v>
      </c>
      <c r="B3598" s="74">
        <v>46242</v>
      </c>
      <c r="C3598" s="30" t="s">
        <v>1438</v>
      </c>
      <c r="D3598" s="30" t="s">
        <v>1439</v>
      </c>
      <c r="E3598" s="75">
        <v>41</v>
      </c>
      <c r="F3598" s="30" t="s">
        <v>70</v>
      </c>
      <c r="G3598" s="30" t="s">
        <v>71</v>
      </c>
      <c r="H3598" s="75">
        <v>2</v>
      </c>
    </row>
    <row r="3599" spans="1:8">
      <c r="A3599" s="43">
        <v>930</v>
      </c>
      <c r="B3599" s="74">
        <v>46242</v>
      </c>
      <c r="C3599" s="30" t="s">
        <v>1444</v>
      </c>
      <c r="D3599" s="30" t="s">
        <v>1445</v>
      </c>
      <c r="E3599" s="75">
        <v>78</v>
      </c>
      <c r="F3599" s="30" t="s">
        <v>70</v>
      </c>
      <c r="G3599" s="30" t="s">
        <v>71</v>
      </c>
      <c r="H3599" s="75">
        <v>2</v>
      </c>
    </row>
    <row r="3600" spans="1:8">
      <c r="A3600" s="43">
        <v>930</v>
      </c>
      <c r="B3600" s="74">
        <v>46242</v>
      </c>
      <c r="C3600" s="30" t="s">
        <v>1448</v>
      </c>
      <c r="D3600" s="30" t="s">
        <v>1449</v>
      </c>
      <c r="E3600" s="75">
        <v>25</v>
      </c>
      <c r="F3600" s="30" t="s">
        <v>68</v>
      </c>
      <c r="G3600" s="30" t="s">
        <v>69</v>
      </c>
      <c r="H3600" s="75">
        <v>1</v>
      </c>
    </row>
    <row r="3601" spans="1:8">
      <c r="A3601" s="43">
        <v>930</v>
      </c>
      <c r="B3601" s="74">
        <v>46242</v>
      </c>
      <c r="C3601" s="30" t="s">
        <v>1452</v>
      </c>
      <c r="D3601" s="30" t="s">
        <v>1453</v>
      </c>
      <c r="E3601" s="75">
        <v>77</v>
      </c>
      <c r="F3601" s="30" t="s">
        <v>70</v>
      </c>
      <c r="G3601" s="30" t="s">
        <v>71</v>
      </c>
      <c r="H3601" s="75">
        <v>2</v>
      </c>
    </row>
    <row r="3602" spans="1:8">
      <c r="A3602" s="43">
        <v>930</v>
      </c>
      <c r="B3602" s="74">
        <v>46242</v>
      </c>
      <c r="C3602" s="30" t="s">
        <v>1454</v>
      </c>
      <c r="D3602" s="30" t="s">
        <v>1455</v>
      </c>
      <c r="E3602" s="75">
        <v>78</v>
      </c>
      <c r="F3602" s="30" t="s">
        <v>70</v>
      </c>
      <c r="G3602" s="30" t="s">
        <v>71</v>
      </c>
      <c r="H3602" s="75">
        <v>2</v>
      </c>
    </row>
    <row r="3603" spans="1:8">
      <c r="A3603" s="43">
        <v>930</v>
      </c>
      <c r="B3603" s="74">
        <v>46242</v>
      </c>
      <c r="C3603" s="30" t="s">
        <v>1456</v>
      </c>
      <c r="D3603" s="30" t="s">
        <v>1457</v>
      </c>
      <c r="E3603" s="75">
        <v>5</v>
      </c>
      <c r="F3603" s="30" t="s">
        <v>68</v>
      </c>
      <c r="G3603" s="30" t="s">
        <v>69</v>
      </c>
      <c r="H3603" s="75">
        <v>1</v>
      </c>
    </row>
    <row r="3604" spans="1:8">
      <c r="A3604" s="43">
        <v>930</v>
      </c>
      <c r="B3604" s="74">
        <v>46242</v>
      </c>
      <c r="C3604" s="30" t="s">
        <v>1470</v>
      </c>
      <c r="D3604" s="30" t="s">
        <v>1471</v>
      </c>
      <c r="E3604" s="75">
        <v>66</v>
      </c>
      <c r="F3604" s="30" t="s">
        <v>70</v>
      </c>
      <c r="G3604" s="30" t="s">
        <v>71</v>
      </c>
      <c r="H3604" s="75">
        <v>2</v>
      </c>
    </row>
    <row r="3605" spans="1:8">
      <c r="A3605" s="43">
        <v>930</v>
      </c>
      <c r="B3605" s="74">
        <v>46242</v>
      </c>
      <c r="C3605" s="30" t="s">
        <v>1472</v>
      </c>
      <c r="D3605" s="30" t="s">
        <v>1473</v>
      </c>
      <c r="E3605" s="75">
        <v>62</v>
      </c>
      <c r="F3605" s="30" t="s">
        <v>53</v>
      </c>
      <c r="G3605" s="30" t="s">
        <v>54</v>
      </c>
      <c r="H3605" s="75">
        <v>1</v>
      </c>
    </row>
    <row r="3606" spans="1:8">
      <c r="A3606" s="43">
        <v>930</v>
      </c>
      <c r="B3606" s="74">
        <v>46242</v>
      </c>
      <c r="C3606" s="30" t="s">
        <v>1474</v>
      </c>
      <c r="D3606" s="30" t="s">
        <v>1475</v>
      </c>
      <c r="E3606" s="75">
        <v>13</v>
      </c>
      <c r="F3606" s="30" t="s">
        <v>53</v>
      </c>
      <c r="G3606" s="30" t="s">
        <v>54</v>
      </c>
      <c r="H3606" s="75">
        <v>1</v>
      </c>
    </row>
    <row r="3607" spans="1:8">
      <c r="A3607" s="43">
        <v>930</v>
      </c>
      <c r="B3607" s="74">
        <v>46242</v>
      </c>
      <c r="C3607" s="30" t="s">
        <v>1478</v>
      </c>
      <c r="D3607" s="30" t="s">
        <v>1479</v>
      </c>
      <c r="E3607" s="75">
        <v>47</v>
      </c>
      <c r="F3607" s="30" t="s">
        <v>53</v>
      </c>
      <c r="G3607" s="30" t="s">
        <v>54</v>
      </c>
      <c r="H3607" s="75">
        <v>1</v>
      </c>
    </row>
    <row r="3608" spans="1:8">
      <c r="A3608" s="43">
        <v>930</v>
      </c>
      <c r="B3608" s="74">
        <v>46242</v>
      </c>
      <c r="C3608" s="30" t="s">
        <v>1766</v>
      </c>
      <c r="D3608" s="30" t="s">
        <v>1767</v>
      </c>
      <c r="E3608" s="75">
        <v>34</v>
      </c>
      <c r="F3608" s="30" t="s">
        <v>53</v>
      </c>
      <c r="G3608" s="30" t="s">
        <v>54</v>
      </c>
      <c r="H3608" s="75">
        <v>1</v>
      </c>
    </row>
    <row r="3609" spans="1:8">
      <c r="A3609" s="43">
        <v>930</v>
      </c>
      <c r="B3609" s="74">
        <v>46242</v>
      </c>
      <c r="C3609" s="30" t="s">
        <v>1488</v>
      </c>
      <c r="D3609" s="30" t="s">
        <v>1489</v>
      </c>
      <c r="E3609" s="75">
        <v>17</v>
      </c>
      <c r="F3609" s="30" t="s">
        <v>53</v>
      </c>
      <c r="G3609" s="30" t="s">
        <v>54</v>
      </c>
      <c r="H3609" s="75">
        <v>1</v>
      </c>
    </row>
    <row r="3610" spans="1:8">
      <c r="A3610" s="43">
        <v>930</v>
      </c>
      <c r="B3610" s="74">
        <v>46242</v>
      </c>
      <c r="C3610" s="30" t="s">
        <v>1494</v>
      </c>
      <c r="D3610" s="30" t="s">
        <v>1495</v>
      </c>
      <c r="E3610" s="75">
        <v>55</v>
      </c>
      <c r="F3610" s="30" t="s">
        <v>53</v>
      </c>
      <c r="G3610" s="30" t="s">
        <v>54</v>
      </c>
      <c r="H3610" s="75">
        <v>1</v>
      </c>
    </row>
    <row r="3611" spans="1:8">
      <c r="A3611" s="43">
        <v>930</v>
      </c>
      <c r="B3611" s="74">
        <v>46242</v>
      </c>
      <c r="C3611" s="30" t="s">
        <v>1498</v>
      </c>
      <c r="D3611" s="30" t="s">
        <v>1499</v>
      </c>
      <c r="E3611" s="75">
        <v>194</v>
      </c>
      <c r="F3611" s="30" t="s">
        <v>80</v>
      </c>
      <c r="G3611" s="30" t="s">
        <v>81</v>
      </c>
      <c r="H3611" s="75">
        <v>1</v>
      </c>
    </row>
    <row r="3612" spans="1:8">
      <c r="A3612" s="43">
        <v>930</v>
      </c>
      <c r="B3612" s="74">
        <v>46242</v>
      </c>
      <c r="C3612" s="30" t="s">
        <v>1504</v>
      </c>
      <c r="D3612" s="30" t="s">
        <v>1505</v>
      </c>
      <c r="E3612" s="75">
        <v>16</v>
      </c>
      <c r="F3612" s="30" t="s">
        <v>53</v>
      </c>
      <c r="G3612" s="30" t="s">
        <v>54</v>
      </c>
      <c r="H3612" s="75">
        <v>1</v>
      </c>
    </row>
    <row r="3613" spans="1:8">
      <c r="A3613" s="43">
        <v>930</v>
      </c>
      <c r="B3613" s="74">
        <v>46242</v>
      </c>
      <c r="C3613" s="30" t="s">
        <v>1506</v>
      </c>
      <c r="D3613" s="30" t="s">
        <v>1507</v>
      </c>
      <c r="E3613" s="75">
        <v>106</v>
      </c>
      <c r="F3613" s="30" t="s">
        <v>53</v>
      </c>
      <c r="G3613" s="30" t="s">
        <v>54</v>
      </c>
      <c r="H3613" s="75">
        <v>1</v>
      </c>
    </row>
    <row r="3614" spans="1:8">
      <c r="A3614" s="43">
        <v>930</v>
      </c>
      <c r="B3614" s="74">
        <v>46242</v>
      </c>
      <c r="C3614" s="30" t="s">
        <v>1510</v>
      </c>
      <c r="D3614" s="30" t="s">
        <v>1511</v>
      </c>
      <c r="E3614" s="75">
        <v>42</v>
      </c>
      <c r="F3614" s="30" t="s">
        <v>70</v>
      </c>
      <c r="G3614" s="30" t="s">
        <v>71</v>
      </c>
      <c r="H3614" s="75">
        <v>2</v>
      </c>
    </row>
    <row r="3615" spans="1:8">
      <c r="A3615" s="43">
        <v>930</v>
      </c>
      <c r="B3615" s="74">
        <v>46242</v>
      </c>
      <c r="C3615" s="30" t="s">
        <v>1518</v>
      </c>
      <c r="D3615" s="30" t="s">
        <v>1519</v>
      </c>
      <c r="E3615" s="75">
        <v>12</v>
      </c>
      <c r="F3615" s="30" t="s">
        <v>76</v>
      </c>
      <c r="G3615" s="30" t="s">
        <v>77</v>
      </c>
      <c r="H3615" s="75">
        <v>1</v>
      </c>
    </row>
    <row r="3616" spans="1:8">
      <c r="A3616" s="43">
        <v>930</v>
      </c>
      <c r="B3616" s="74">
        <v>46242</v>
      </c>
      <c r="C3616" s="30" t="s">
        <v>1526</v>
      </c>
      <c r="D3616" s="30" t="s">
        <v>1527</v>
      </c>
      <c r="E3616" s="75">
        <v>141</v>
      </c>
      <c r="F3616" s="30" t="s">
        <v>53</v>
      </c>
      <c r="G3616" s="30" t="s">
        <v>54</v>
      </c>
      <c r="H3616" s="75">
        <v>1</v>
      </c>
    </row>
    <row r="3617" spans="1:8">
      <c r="A3617" s="43">
        <v>930</v>
      </c>
      <c r="B3617" s="74">
        <v>46242</v>
      </c>
      <c r="C3617" s="30" t="s">
        <v>1534</v>
      </c>
      <c r="D3617" s="30" t="s">
        <v>1535</v>
      </c>
      <c r="E3617" s="75">
        <v>10</v>
      </c>
      <c r="F3617" s="30" t="s">
        <v>68</v>
      </c>
      <c r="G3617" s="30" t="s">
        <v>69</v>
      </c>
      <c r="H3617" s="75">
        <v>1</v>
      </c>
    </row>
    <row r="3618" spans="1:8">
      <c r="A3618" s="43">
        <v>930</v>
      </c>
      <c r="B3618" s="74">
        <v>46242</v>
      </c>
      <c r="C3618" s="30" t="s">
        <v>1546</v>
      </c>
      <c r="D3618" s="30" t="s">
        <v>1547</v>
      </c>
      <c r="E3618" s="75">
        <v>19</v>
      </c>
      <c r="F3618" s="30" t="s">
        <v>53</v>
      </c>
      <c r="G3618" s="30" t="s">
        <v>54</v>
      </c>
      <c r="H3618" s="75">
        <v>1</v>
      </c>
    </row>
    <row r="3619" spans="1:8">
      <c r="A3619" s="43">
        <v>930</v>
      </c>
      <c r="B3619" s="74">
        <v>46242</v>
      </c>
      <c r="C3619" s="30" t="s">
        <v>1548</v>
      </c>
      <c r="D3619" s="30" t="s">
        <v>1549</v>
      </c>
      <c r="E3619" s="75">
        <v>50</v>
      </c>
      <c r="F3619" s="30" t="s">
        <v>70</v>
      </c>
      <c r="G3619" s="30" t="s">
        <v>71</v>
      </c>
      <c r="H3619" s="75">
        <v>2</v>
      </c>
    </row>
    <row r="3620" spans="1:8">
      <c r="A3620" s="43">
        <v>930</v>
      </c>
      <c r="B3620" s="74">
        <v>46242</v>
      </c>
      <c r="C3620" s="30" t="s">
        <v>1552</v>
      </c>
      <c r="D3620" s="30" t="s">
        <v>1553</v>
      </c>
      <c r="E3620" s="75">
        <v>14</v>
      </c>
      <c r="F3620" s="30" t="s">
        <v>68</v>
      </c>
      <c r="G3620" s="30" t="s">
        <v>69</v>
      </c>
      <c r="H3620" s="75">
        <v>1</v>
      </c>
    </row>
    <row r="3621" spans="1:8">
      <c r="A3621" s="43">
        <v>930</v>
      </c>
      <c r="B3621" s="74">
        <v>46242</v>
      </c>
      <c r="C3621" s="30" t="s">
        <v>1556</v>
      </c>
      <c r="D3621" s="30" t="s">
        <v>1557</v>
      </c>
      <c r="E3621" s="75">
        <v>79</v>
      </c>
      <c r="F3621" s="30" t="s">
        <v>53</v>
      </c>
      <c r="G3621" s="30" t="s">
        <v>54</v>
      </c>
      <c r="H3621" s="75">
        <v>1</v>
      </c>
    </row>
    <row r="3622" spans="1:8">
      <c r="A3622" s="43">
        <v>930</v>
      </c>
      <c r="B3622" s="74">
        <v>46242</v>
      </c>
      <c r="C3622" s="30" t="s">
        <v>1584</v>
      </c>
      <c r="D3622" s="30" t="s">
        <v>1585</v>
      </c>
      <c r="E3622" s="75">
        <v>176</v>
      </c>
      <c r="F3622" s="30" t="s">
        <v>53</v>
      </c>
      <c r="G3622" s="30" t="s">
        <v>54</v>
      </c>
      <c r="H3622" s="75">
        <v>1</v>
      </c>
    </row>
    <row r="3623" spans="1:8">
      <c r="A3623" s="43">
        <v>930</v>
      </c>
      <c r="B3623" s="74">
        <v>46242</v>
      </c>
      <c r="C3623" s="30" t="s">
        <v>1588</v>
      </c>
      <c r="D3623" s="30" t="s">
        <v>1589</v>
      </c>
      <c r="E3623" s="75">
        <v>152</v>
      </c>
      <c r="F3623" s="30" t="s">
        <v>53</v>
      </c>
      <c r="G3623" s="30" t="s">
        <v>54</v>
      </c>
      <c r="H3623" s="75">
        <v>1</v>
      </c>
    </row>
    <row r="3624" spans="1:8">
      <c r="A3624" s="43">
        <v>930</v>
      </c>
      <c r="B3624" s="74">
        <v>46242</v>
      </c>
      <c r="C3624" s="30" t="s">
        <v>1590</v>
      </c>
      <c r="D3624" s="30" t="s">
        <v>1591</v>
      </c>
      <c r="E3624" s="75">
        <v>102</v>
      </c>
      <c r="F3624" s="30" t="s">
        <v>53</v>
      </c>
      <c r="G3624" s="30" t="s">
        <v>54</v>
      </c>
      <c r="H3624" s="75">
        <v>1</v>
      </c>
    </row>
    <row r="3625" spans="1:8">
      <c r="A3625" s="43">
        <v>930</v>
      </c>
      <c r="B3625" s="74">
        <v>46242</v>
      </c>
      <c r="C3625" s="30" t="s">
        <v>1596</v>
      </c>
      <c r="D3625" s="30" t="s">
        <v>1597</v>
      </c>
      <c r="E3625" s="75">
        <v>17</v>
      </c>
      <c r="F3625" s="30" t="s">
        <v>68</v>
      </c>
      <c r="G3625" s="30" t="s">
        <v>69</v>
      </c>
      <c r="H3625" s="75">
        <v>1</v>
      </c>
    </row>
    <row r="3626" spans="1:8">
      <c r="A3626" s="43">
        <v>930</v>
      </c>
      <c r="B3626" s="74">
        <v>46242</v>
      </c>
      <c r="C3626" s="30" t="s">
        <v>1598</v>
      </c>
      <c r="D3626" s="30" t="s">
        <v>1599</v>
      </c>
      <c r="E3626" s="75">
        <v>8</v>
      </c>
      <c r="F3626" s="30" t="s">
        <v>53</v>
      </c>
      <c r="G3626" s="30" t="s">
        <v>54</v>
      </c>
      <c r="H3626" s="75">
        <v>1</v>
      </c>
    </row>
    <row r="3627" spans="1:8">
      <c r="A3627" s="43">
        <v>930</v>
      </c>
      <c r="B3627" s="74">
        <v>46242</v>
      </c>
      <c r="C3627" s="30" t="s">
        <v>1606</v>
      </c>
      <c r="D3627" s="30" t="s">
        <v>1607</v>
      </c>
      <c r="E3627" s="75">
        <v>165</v>
      </c>
      <c r="F3627" s="30" t="s">
        <v>53</v>
      </c>
      <c r="G3627" s="30" t="s">
        <v>54</v>
      </c>
      <c r="H3627" s="75">
        <v>1</v>
      </c>
    </row>
    <row r="3628" spans="1:8">
      <c r="A3628" s="43">
        <v>930</v>
      </c>
      <c r="B3628" s="74">
        <v>46242</v>
      </c>
      <c r="C3628" s="30" t="s">
        <v>1610</v>
      </c>
      <c r="D3628" s="30" t="s">
        <v>1611</v>
      </c>
      <c r="E3628" s="75">
        <v>71</v>
      </c>
      <c r="F3628" s="30" t="s">
        <v>53</v>
      </c>
      <c r="G3628" s="30" t="s">
        <v>54</v>
      </c>
      <c r="H3628" s="75">
        <v>1</v>
      </c>
    </row>
    <row r="3629" spans="1:8">
      <c r="A3629" s="43">
        <v>930</v>
      </c>
      <c r="B3629" s="74">
        <v>46242</v>
      </c>
      <c r="C3629" s="30" t="s">
        <v>1618</v>
      </c>
      <c r="D3629" s="30" t="s">
        <v>1619</v>
      </c>
      <c r="E3629" s="75">
        <v>25</v>
      </c>
      <c r="F3629" s="30" t="s">
        <v>63</v>
      </c>
      <c r="G3629" s="30" t="s">
        <v>64</v>
      </c>
      <c r="H3629" s="75">
        <v>2</v>
      </c>
    </row>
    <row r="3630" spans="1:8">
      <c r="A3630" s="43">
        <v>930</v>
      </c>
      <c r="B3630" s="74">
        <v>46242</v>
      </c>
      <c r="C3630" s="30" t="s">
        <v>1622</v>
      </c>
      <c r="D3630" s="30" t="s">
        <v>1623</v>
      </c>
      <c r="E3630" s="75">
        <v>27</v>
      </c>
      <c r="F3630" s="30" t="s">
        <v>53</v>
      </c>
      <c r="G3630" s="30" t="s">
        <v>54</v>
      </c>
      <c r="H3630" s="75">
        <v>1</v>
      </c>
    </row>
    <row r="3631" spans="1:8">
      <c r="A3631" s="43">
        <v>930</v>
      </c>
      <c r="B3631" s="74">
        <v>46242</v>
      </c>
      <c r="C3631" s="30" t="s">
        <v>1626</v>
      </c>
      <c r="D3631" s="30" t="s">
        <v>1627</v>
      </c>
      <c r="E3631" s="75">
        <v>150</v>
      </c>
      <c r="F3631" s="30" t="s">
        <v>53</v>
      </c>
      <c r="G3631" s="30" t="s">
        <v>54</v>
      </c>
      <c r="H3631" s="75">
        <v>1</v>
      </c>
    </row>
    <row r="3632" spans="1:8">
      <c r="A3632" s="43">
        <v>930</v>
      </c>
      <c r="B3632" s="74">
        <v>46242</v>
      </c>
      <c r="C3632" s="30" t="s">
        <v>1630</v>
      </c>
      <c r="D3632" s="30" t="s">
        <v>1631</v>
      </c>
      <c r="E3632" s="75">
        <v>92</v>
      </c>
      <c r="F3632" s="30" t="s">
        <v>68</v>
      </c>
      <c r="G3632" s="30" t="s">
        <v>69</v>
      </c>
      <c r="H3632" s="75">
        <v>1</v>
      </c>
    </row>
    <row r="3633" spans="1:8">
      <c r="A3633" s="43">
        <v>930</v>
      </c>
      <c r="B3633" s="74">
        <v>46242</v>
      </c>
      <c r="C3633" s="30" t="s">
        <v>1640</v>
      </c>
      <c r="D3633" s="30" t="s">
        <v>1641</v>
      </c>
      <c r="E3633" s="75">
        <v>20</v>
      </c>
      <c r="F3633" s="30" t="s">
        <v>68</v>
      </c>
      <c r="G3633" s="30" t="s">
        <v>69</v>
      </c>
      <c r="H3633" s="75">
        <v>1</v>
      </c>
    </row>
    <row r="3634" spans="1:8">
      <c r="A3634" s="43">
        <v>930</v>
      </c>
      <c r="B3634" s="74">
        <v>46242</v>
      </c>
      <c r="C3634" s="30" t="s">
        <v>1642</v>
      </c>
      <c r="D3634" s="30" t="s">
        <v>1643</v>
      </c>
      <c r="E3634" s="75">
        <v>79</v>
      </c>
      <c r="F3634" s="30" t="s">
        <v>53</v>
      </c>
      <c r="G3634" s="30" t="s">
        <v>54</v>
      </c>
      <c r="H3634" s="75">
        <v>1</v>
      </c>
    </row>
    <row r="3635" spans="1:8">
      <c r="A3635" s="43">
        <v>930</v>
      </c>
      <c r="B3635" s="74">
        <v>46242</v>
      </c>
      <c r="C3635" s="30" t="s">
        <v>1644</v>
      </c>
      <c r="D3635" s="30" t="s">
        <v>1645</v>
      </c>
      <c r="E3635" s="75">
        <v>6</v>
      </c>
      <c r="F3635" s="30" t="s">
        <v>68</v>
      </c>
      <c r="G3635" s="30" t="s">
        <v>69</v>
      </c>
      <c r="H3635" s="75">
        <v>1</v>
      </c>
    </row>
    <row r="3636" spans="1:8">
      <c r="A3636" s="43">
        <v>930</v>
      </c>
      <c r="B3636" s="74">
        <v>46242</v>
      </c>
      <c r="C3636" s="30" t="s">
        <v>1646</v>
      </c>
      <c r="D3636" s="30" t="s">
        <v>1647</v>
      </c>
      <c r="E3636" s="75">
        <v>101</v>
      </c>
      <c r="F3636" s="30" t="s">
        <v>53</v>
      </c>
      <c r="G3636" s="30" t="s">
        <v>54</v>
      </c>
      <c r="H3636" s="75">
        <v>1</v>
      </c>
    </row>
    <row r="3637" spans="1:8">
      <c r="A3637" s="43">
        <v>930</v>
      </c>
      <c r="B3637" s="74">
        <v>46242</v>
      </c>
      <c r="C3637" s="30" t="s">
        <v>1648</v>
      </c>
      <c r="D3637" s="30" t="s">
        <v>1649</v>
      </c>
      <c r="E3637" s="75">
        <v>15</v>
      </c>
      <c r="F3637" s="30" t="s">
        <v>53</v>
      </c>
      <c r="G3637" s="30" t="s">
        <v>54</v>
      </c>
      <c r="H3637" s="75">
        <v>1</v>
      </c>
    </row>
    <row r="3638" spans="1:8">
      <c r="A3638" s="43">
        <v>930</v>
      </c>
      <c r="B3638" s="74">
        <v>46242</v>
      </c>
      <c r="C3638" s="30" t="s">
        <v>1650</v>
      </c>
      <c r="D3638" s="30" t="s">
        <v>1651</v>
      </c>
      <c r="E3638" s="75">
        <v>13</v>
      </c>
      <c r="F3638" s="30" t="s">
        <v>76</v>
      </c>
      <c r="G3638" s="30" t="s">
        <v>77</v>
      </c>
      <c r="H3638" s="75">
        <v>1</v>
      </c>
    </row>
    <row r="3639" spans="1:8">
      <c r="A3639" s="43">
        <v>930</v>
      </c>
      <c r="B3639" s="74">
        <v>46242</v>
      </c>
      <c r="C3639" s="30" t="s">
        <v>1652</v>
      </c>
      <c r="D3639" s="30" t="s">
        <v>1653</v>
      </c>
      <c r="E3639" s="75">
        <v>50</v>
      </c>
      <c r="F3639" s="30" t="s">
        <v>80</v>
      </c>
      <c r="G3639" s="30" t="s">
        <v>81</v>
      </c>
      <c r="H3639" s="75">
        <v>1</v>
      </c>
    </row>
    <row r="3640" spans="1:8">
      <c r="A3640" s="43">
        <v>930</v>
      </c>
      <c r="B3640" s="74">
        <v>46242</v>
      </c>
      <c r="C3640" s="30" t="s">
        <v>1654</v>
      </c>
      <c r="D3640" s="30" t="s">
        <v>1655</v>
      </c>
      <c r="E3640" s="75">
        <v>105</v>
      </c>
      <c r="F3640" s="30" t="s">
        <v>53</v>
      </c>
      <c r="G3640" s="30" t="s">
        <v>54</v>
      </c>
      <c r="H3640" s="75">
        <v>1</v>
      </c>
    </row>
    <row r="3641" spans="1:8">
      <c r="A3641" s="43">
        <v>930</v>
      </c>
      <c r="B3641" s="74">
        <v>46242</v>
      </c>
      <c r="C3641" s="30" t="s">
        <v>1660</v>
      </c>
      <c r="D3641" s="30" t="s">
        <v>1661</v>
      </c>
      <c r="E3641" s="75">
        <v>87</v>
      </c>
      <c r="F3641" s="30" t="s">
        <v>53</v>
      </c>
      <c r="G3641" s="30" t="s">
        <v>54</v>
      </c>
      <c r="H3641" s="75">
        <v>1</v>
      </c>
    </row>
    <row r="3642" spans="1:8">
      <c r="A3642" s="43">
        <v>930</v>
      </c>
      <c r="B3642" s="74">
        <v>46242</v>
      </c>
      <c r="C3642" s="30" t="s">
        <v>1664</v>
      </c>
      <c r="D3642" s="30" t="s">
        <v>1665</v>
      </c>
      <c r="E3642" s="75">
        <v>48</v>
      </c>
      <c r="F3642" s="30" t="s">
        <v>53</v>
      </c>
      <c r="G3642" s="30" t="s">
        <v>54</v>
      </c>
      <c r="H3642" s="75">
        <v>1</v>
      </c>
    </row>
    <row r="3643" spans="1:8">
      <c r="A3643" s="43">
        <v>930</v>
      </c>
      <c r="B3643" s="74">
        <v>46242</v>
      </c>
      <c r="C3643" s="30" t="s">
        <v>1666</v>
      </c>
      <c r="D3643" s="30" t="s">
        <v>1667</v>
      </c>
      <c r="E3643" s="75">
        <v>137</v>
      </c>
      <c r="F3643" s="30" t="s">
        <v>53</v>
      </c>
      <c r="G3643" s="30" t="s">
        <v>54</v>
      </c>
      <c r="H3643" s="75">
        <v>1</v>
      </c>
    </row>
    <row r="3644" spans="1:8">
      <c r="A3644" s="43">
        <v>930</v>
      </c>
      <c r="B3644" s="74">
        <v>46242</v>
      </c>
      <c r="C3644" s="30" t="s">
        <v>4988</v>
      </c>
      <c r="D3644" s="30" t="s">
        <v>4989</v>
      </c>
      <c r="E3644" s="75">
        <v>95</v>
      </c>
      <c r="F3644" s="30" t="s">
        <v>80</v>
      </c>
      <c r="G3644" s="30" t="s">
        <v>81</v>
      </c>
      <c r="H3644" s="75">
        <v>1</v>
      </c>
    </row>
    <row r="3645" spans="1:8">
      <c r="A3645" s="43">
        <v>930</v>
      </c>
      <c r="B3645" s="74">
        <v>46242</v>
      </c>
      <c r="C3645" s="30" t="s">
        <v>1674</v>
      </c>
      <c r="D3645" s="30" t="s">
        <v>1675</v>
      </c>
      <c r="E3645" s="75">
        <v>113</v>
      </c>
      <c r="F3645" s="30" t="s">
        <v>53</v>
      </c>
      <c r="G3645" s="30" t="s">
        <v>54</v>
      </c>
      <c r="H3645" s="75">
        <v>1</v>
      </c>
    </row>
    <row r="3646" spans="1:8">
      <c r="A3646" s="43">
        <v>930</v>
      </c>
      <c r="B3646" s="74">
        <v>46242</v>
      </c>
      <c r="C3646" s="30" t="s">
        <v>1676</v>
      </c>
      <c r="D3646" s="30" t="s">
        <v>1677</v>
      </c>
      <c r="E3646" s="75">
        <v>116</v>
      </c>
      <c r="F3646" s="30" t="s">
        <v>53</v>
      </c>
      <c r="G3646" s="30" t="s">
        <v>54</v>
      </c>
      <c r="H3646" s="75">
        <v>1</v>
      </c>
    </row>
    <row r="3647" spans="1:8">
      <c r="A3647" s="43">
        <v>930</v>
      </c>
      <c r="B3647" s="74">
        <v>46242</v>
      </c>
      <c r="C3647" s="30" t="s">
        <v>1682</v>
      </c>
      <c r="D3647" s="30" t="s">
        <v>1683</v>
      </c>
      <c r="E3647" s="75">
        <v>30</v>
      </c>
      <c r="F3647" s="30" t="s">
        <v>53</v>
      </c>
      <c r="G3647" s="30" t="s">
        <v>54</v>
      </c>
      <c r="H3647" s="75">
        <v>1</v>
      </c>
    </row>
    <row r="3648" spans="1:8">
      <c r="A3648" s="43">
        <v>930</v>
      </c>
      <c r="B3648" s="74">
        <v>46242</v>
      </c>
      <c r="C3648" s="30" t="s">
        <v>1686</v>
      </c>
      <c r="D3648" s="30" t="s">
        <v>1687</v>
      </c>
      <c r="E3648" s="75">
        <v>77</v>
      </c>
      <c r="F3648" s="30" t="s">
        <v>53</v>
      </c>
      <c r="G3648" s="30" t="s">
        <v>54</v>
      </c>
      <c r="H3648" s="75">
        <v>1</v>
      </c>
    </row>
    <row r="3649" spans="1:8">
      <c r="A3649" s="43">
        <v>930</v>
      </c>
      <c r="B3649" s="74">
        <v>46242</v>
      </c>
      <c r="C3649" s="30" t="s">
        <v>4986</v>
      </c>
      <c r="D3649" s="30" t="s">
        <v>4987</v>
      </c>
      <c r="E3649" s="75">
        <v>156</v>
      </c>
      <c r="F3649" s="30" t="s">
        <v>53</v>
      </c>
      <c r="G3649" s="30" t="s">
        <v>54</v>
      </c>
      <c r="H3649" s="75">
        <v>1</v>
      </c>
    </row>
    <row r="3650" spans="1:8">
      <c r="A3650" s="43">
        <v>930</v>
      </c>
      <c r="B3650" s="74">
        <v>46242</v>
      </c>
      <c r="C3650" s="30" t="s">
        <v>1694</v>
      </c>
      <c r="D3650" s="30" t="s">
        <v>1695</v>
      </c>
      <c r="E3650" s="75">
        <v>90</v>
      </c>
      <c r="F3650" s="30" t="s">
        <v>70</v>
      </c>
      <c r="G3650" s="30" t="s">
        <v>71</v>
      </c>
      <c r="H3650" s="75">
        <v>2</v>
      </c>
    </row>
    <row r="3651" spans="1:8">
      <c r="A3651" s="43">
        <v>930</v>
      </c>
      <c r="B3651" s="74">
        <v>46242</v>
      </c>
      <c r="C3651" s="30" t="s">
        <v>1702</v>
      </c>
      <c r="D3651" s="30" t="s">
        <v>1703</v>
      </c>
      <c r="E3651" s="75">
        <v>135</v>
      </c>
      <c r="F3651" s="30" t="s">
        <v>70</v>
      </c>
      <c r="G3651" s="30" t="s">
        <v>71</v>
      </c>
      <c r="H3651" s="75">
        <v>2</v>
      </c>
    </row>
    <row r="3652" spans="1:8">
      <c r="A3652" s="43">
        <v>930</v>
      </c>
      <c r="B3652" s="74">
        <v>46241</v>
      </c>
      <c r="C3652" s="30" t="s">
        <v>3923</v>
      </c>
      <c r="D3652" s="30" t="s">
        <v>3924</v>
      </c>
      <c r="E3652" s="75">
        <v>148</v>
      </c>
      <c r="F3652" s="30" t="s">
        <v>53</v>
      </c>
      <c r="G3652" s="30" t="s">
        <v>54</v>
      </c>
      <c r="H3652" s="75">
        <v>1</v>
      </c>
    </row>
    <row r="3653" spans="1:8">
      <c r="A3653" s="43">
        <v>930</v>
      </c>
      <c r="B3653" s="74">
        <v>46241</v>
      </c>
      <c r="C3653" s="30" t="s">
        <v>4137</v>
      </c>
      <c r="D3653" s="30" t="s">
        <v>4138</v>
      </c>
      <c r="E3653" s="75">
        <v>86</v>
      </c>
      <c r="F3653" s="30" t="s">
        <v>70</v>
      </c>
      <c r="G3653" s="30" t="s">
        <v>71</v>
      </c>
      <c r="H3653" s="75">
        <v>2</v>
      </c>
    </row>
    <row r="3654" spans="1:8">
      <c r="A3654" s="43">
        <v>930</v>
      </c>
      <c r="B3654" s="74">
        <v>46241</v>
      </c>
      <c r="C3654" s="30" t="s">
        <v>4147</v>
      </c>
      <c r="D3654" s="30" t="s">
        <v>4148</v>
      </c>
      <c r="E3654" s="75">
        <v>59</v>
      </c>
      <c r="F3654" s="30" t="s">
        <v>70</v>
      </c>
      <c r="G3654" s="30" t="s">
        <v>71</v>
      </c>
      <c r="H3654" s="75">
        <v>2</v>
      </c>
    </row>
    <row r="3655" spans="1:8">
      <c r="A3655" s="43">
        <v>930</v>
      </c>
      <c r="B3655" s="74">
        <v>46241</v>
      </c>
      <c r="C3655" s="30" t="s">
        <v>4153</v>
      </c>
      <c r="D3655" s="30" t="s">
        <v>4154</v>
      </c>
      <c r="E3655" s="75">
        <v>37</v>
      </c>
      <c r="F3655" s="30" t="s">
        <v>70</v>
      </c>
      <c r="G3655" s="30" t="s">
        <v>71</v>
      </c>
      <c r="H3655" s="75">
        <v>2</v>
      </c>
    </row>
    <row r="3656" spans="1:8">
      <c r="A3656" s="43">
        <v>930</v>
      </c>
      <c r="B3656" s="74">
        <v>46241</v>
      </c>
      <c r="C3656" s="30" t="s">
        <v>4185</v>
      </c>
      <c r="D3656" s="30" t="s">
        <v>4186</v>
      </c>
      <c r="E3656" s="75">
        <v>98</v>
      </c>
      <c r="F3656" s="30" t="s">
        <v>53</v>
      </c>
      <c r="G3656" s="30" t="s">
        <v>54</v>
      </c>
      <c r="H3656" s="75">
        <v>1</v>
      </c>
    </row>
    <row r="3657" spans="1:8">
      <c r="A3657" s="43">
        <v>930</v>
      </c>
      <c r="B3657" s="74">
        <v>46241</v>
      </c>
      <c r="C3657" s="30" t="s">
        <v>4187</v>
      </c>
      <c r="D3657" s="30" t="s">
        <v>4188</v>
      </c>
      <c r="E3657" s="75">
        <v>30</v>
      </c>
      <c r="F3657" s="30" t="s">
        <v>53</v>
      </c>
      <c r="G3657" s="30" t="s">
        <v>54</v>
      </c>
      <c r="H3657" s="75">
        <v>1</v>
      </c>
    </row>
    <row r="3658" spans="1:8">
      <c r="A3658" s="43">
        <v>930</v>
      </c>
      <c r="B3658" s="74">
        <v>46241</v>
      </c>
      <c r="C3658" s="30" t="s">
        <v>1350</v>
      </c>
      <c r="D3658" s="30" t="s">
        <v>1351</v>
      </c>
      <c r="E3658" s="75">
        <v>212</v>
      </c>
      <c r="F3658" s="30" t="s">
        <v>80</v>
      </c>
      <c r="G3658" s="30" t="s">
        <v>81</v>
      </c>
      <c r="H3658" s="75">
        <v>1</v>
      </c>
    </row>
    <row r="3659" spans="1:8">
      <c r="A3659" s="43">
        <v>930</v>
      </c>
      <c r="B3659" s="74">
        <v>46241</v>
      </c>
      <c r="C3659" s="30" t="s">
        <v>1352</v>
      </c>
      <c r="D3659" s="30" t="s">
        <v>1353</v>
      </c>
      <c r="E3659" s="75">
        <v>46</v>
      </c>
      <c r="F3659" s="30" t="s">
        <v>70</v>
      </c>
      <c r="G3659" s="30" t="s">
        <v>71</v>
      </c>
      <c r="H3659" s="75">
        <v>2</v>
      </c>
    </row>
    <row r="3660" spans="1:8">
      <c r="A3660" s="43">
        <v>930</v>
      </c>
      <c r="B3660" s="74">
        <v>46241</v>
      </c>
      <c r="C3660" s="30" t="s">
        <v>1354</v>
      </c>
      <c r="D3660" s="30" t="s">
        <v>1355</v>
      </c>
      <c r="E3660" s="75">
        <v>19</v>
      </c>
      <c r="F3660" s="30" t="s">
        <v>76</v>
      </c>
      <c r="G3660" s="30" t="s">
        <v>77</v>
      </c>
      <c r="H3660" s="75">
        <v>1</v>
      </c>
    </row>
    <row r="3661" spans="1:8">
      <c r="A3661" s="43">
        <v>930</v>
      </c>
      <c r="B3661" s="74">
        <v>46241</v>
      </c>
      <c r="C3661" s="30" t="s">
        <v>1356</v>
      </c>
      <c r="D3661" s="30" t="s">
        <v>1357</v>
      </c>
      <c r="E3661" s="75">
        <v>15</v>
      </c>
      <c r="F3661" s="30" t="s">
        <v>80</v>
      </c>
      <c r="G3661" s="30" t="s">
        <v>81</v>
      </c>
      <c r="H3661" s="75">
        <v>1</v>
      </c>
    </row>
    <row r="3662" spans="1:8">
      <c r="A3662" s="43">
        <v>930</v>
      </c>
      <c r="B3662" s="74">
        <v>46241</v>
      </c>
      <c r="C3662" s="30" t="s">
        <v>1358</v>
      </c>
      <c r="D3662" s="30" t="s">
        <v>1359</v>
      </c>
      <c r="E3662" s="75">
        <v>74</v>
      </c>
      <c r="F3662" s="30" t="s">
        <v>68</v>
      </c>
      <c r="G3662" s="30" t="s">
        <v>69</v>
      </c>
      <c r="H3662" s="75">
        <v>1</v>
      </c>
    </row>
    <row r="3663" spans="1:8">
      <c r="A3663" s="43">
        <v>930</v>
      </c>
      <c r="B3663" s="74">
        <v>46241</v>
      </c>
      <c r="C3663" s="30" t="s">
        <v>1360</v>
      </c>
      <c r="D3663" s="30" t="s">
        <v>1361</v>
      </c>
      <c r="E3663" s="75">
        <v>16</v>
      </c>
      <c r="F3663" s="30" t="s">
        <v>68</v>
      </c>
      <c r="G3663" s="30" t="s">
        <v>69</v>
      </c>
      <c r="H3663" s="75">
        <v>1</v>
      </c>
    </row>
    <row r="3664" spans="1:8">
      <c r="A3664" s="43">
        <v>930</v>
      </c>
      <c r="B3664" s="74">
        <v>46241</v>
      </c>
      <c r="C3664" s="30" t="s">
        <v>1362</v>
      </c>
      <c r="D3664" s="30" t="s">
        <v>1363</v>
      </c>
      <c r="E3664" s="75">
        <v>74</v>
      </c>
      <c r="F3664" s="30" t="s">
        <v>53</v>
      </c>
      <c r="G3664" s="30" t="s">
        <v>54</v>
      </c>
      <c r="H3664" s="75">
        <v>1</v>
      </c>
    </row>
    <row r="3665" spans="1:8">
      <c r="A3665" s="43">
        <v>930</v>
      </c>
      <c r="B3665" s="74">
        <v>46241</v>
      </c>
      <c r="C3665" s="30" t="s">
        <v>1366</v>
      </c>
      <c r="D3665" s="30" t="s">
        <v>1367</v>
      </c>
      <c r="E3665" s="75">
        <v>105</v>
      </c>
      <c r="F3665" s="30" t="s">
        <v>68</v>
      </c>
      <c r="G3665" s="30" t="s">
        <v>69</v>
      </c>
      <c r="H3665" s="75">
        <v>1</v>
      </c>
    </row>
    <row r="3666" spans="1:8">
      <c r="A3666" s="43">
        <v>930</v>
      </c>
      <c r="B3666" s="74">
        <v>46241</v>
      </c>
      <c r="C3666" s="30" t="s">
        <v>1378</v>
      </c>
      <c r="D3666" s="30" t="s">
        <v>1379</v>
      </c>
      <c r="E3666" s="75">
        <v>34</v>
      </c>
      <c r="F3666" s="30" t="s">
        <v>80</v>
      </c>
      <c r="G3666" s="30" t="s">
        <v>81</v>
      </c>
      <c r="H3666" s="75">
        <v>1</v>
      </c>
    </row>
    <row r="3667" spans="1:8">
      <c r="A3667" s="43">
        <v>930</v>
      </c>
      <c r="B3667" s="74">
        <v>46241</v>
      </c>
      <c r="C3667" s="30" t="s">
        <v>1380</v>
      </c>
      <c r="D3667" s="30" t="s">
        <v>1381</v>
      </c>
      <c r="E3667" s="75">
        <v>18</v>
      </c>
      <c r="F3667" s="30" t="s">
        <v>53</v>
      </c>
      <c r="G3667" s="30" t="s">
        <v>54</v>
      </c>
      <c r="H3667" s="75">
        <v>1</v>
      </c>
    </row>
    <row r="3668" spans="1:8">
      <c r="A3668" s="43">
        <v>930</v>
      </c>
      <c r="B3668" s="74">
        <v>46241</v>
      </c>
      <c r="C3668" s="30" t="s">
        <v>1382</v>
      </c>
      <c r="D3668" s="30" t="s">
        <v>1383</v>
      </c>
      <c r="E3668" s="75">
        <v>121</v>
      </c>
      <c r="F3668" s="30" t="s">
        <v>80</v>
      </c>
      <c r="G3668" s="30" t="s">
        <v>81</v>
      </c>
      <c r="H3668" s="75">
        <v>1</v>
      </c>
    </row>
    <row r="3669" spans="1:8">
      <c r="A3669" s="43">
        <v>930</v>
      </c>
      <c r="B3669" s="74">
        <v>46241</v>
      </c>
      <c r="C3669" s="30" t="s">
        <v>1384</v>
      </c>
      <c r="D3669" s="30" t="s">
        <v>1385</v>
      </c>
      <c r="E3669" s="75">
        <v>54</v>
      </c>
      <c r="F3669" s="30" t="s">
        <v>70</v>
      </c>
      <c r="G3669" s="30" t="s">
        <v>71</v>
      </c>
      <c r="H3669" s="75">
        <v>2</v>
      </c>
    </row>
    <row r="3670" spans="1:8">
      <c r="A3670" s="43">
        <v>930</v>
      </c>
      <c r="B3670" s="74">
        <v>46241</v>
      </c>
      <c r="C3670" s="30" t="s">
        <v>1386</v>
      </c>
      <c r="D3670" s="30" t="s">
        <v>1387</v>
      </c>
      <c r="E3670" s="75">
        <v>52</v>
      </c>
      <c r="F3670" s="30" t="s">
        <v>70</v>
      </c>
      <c r="G3670" s="30" t="s">
        <v>71</v>
      </c>
      <c r="H3670" s="75">
        <v>2</v>
      </c>
    </row>
    <row r="3671" spans="1:8">
      <c r="A3671" s="43">
        <v>930</v>
      </c>
      <c r="B3671" s="74">
        <v>46241</v>
      </c>
      <c r="C3671" s="30" t="s">
        <v>1388</v>
      </c>
      <c r="D3671" s="30" t="s">
        <v>1389</v>
      </c>
      <c r="E3671" s="75">
        <v>75</v>
      </c>
      <c r="F3671" s="30" t="s">
        <v>68</v>
      </c>
      <c r="G3671" s="30" t="s">
        <v>69</v>
      </c>
      <c r="H3671" s="75">
        <v>1</v>
      </c>
    </row>
    <row r="3672" spans="1:8">
      <c r="A3672" s="43">
        <v>930</v>
      </c>
      <c r="B3672" s="74">
        <v>46241</v>
      </c>
      <c r="C3672" s="30" t="s">
        <v>1390</v>
      </c>
      <c r="D3672" s="30" t="s">
        <v>1391</v>
      </c>
      <c r="E3672" s="75">
        <v>91</v>
      </c>
      <c r="F3672" s="30" t="s">
        <v>68</v>
      </c>
      <c r="G3672" s="30" t="s">
        <v>69</v>
      </c>
      <c r="H3672" s="75">
        <v>1</v>
      </c>
    </row>
    <row r="3673" spans="1:8">
      <c r="A3673" s="43">
        <v>930</v>
      </c>
      <c r="B3673" s="74">
        <v>46241</v>
      </c>
      <c r="C3673" s="30" t="s">
        <v>1392</v>
      </c>
      <c r="D3673" s="30" t="s">
        <v>1393</v>
      </c>
      <c r="E3673" s="75">
        <v>305</v>
      </c>
      <c r="F3673" s="30" t="s">
        <v>80</v>
      </c>
      <c r="G3673" s="30" t="s">
        <v>81</v>
      </c>
      <c r="H3673" s="75">
        <v>1</v>
      </c>
    </row>
    <row r="3674" spans="1:8">
      <c r="A3674" s="43">
        <v>930</v>
      </c>
      <c r="B3674" s="74">
        <v>46241</v>
      </c>
      <c r="C3674" s="30" t="s">
        <v>1394</v>
      </c>
      <c r="D3674" s="30" t="s">
        <v>1395</v>
      </c>
      <c r="E3674" s="75">
        <v>48</v>
      </c>
      <c r="F3674" s="30" t="s">
        <v>68</v>
      </c>
      <c r="G3674" s="30" t="s">
        <v>69</v>
      </c>
      <c r="H3674" s="75">
        <v>1</v>
      </c>
    </row>
    <row r="3675" spans="1:8">
      <c r="A3675" s="43">
        <v>930</v>
      </c>
      <c r="B3675" s="74">
        <v>46241</v>
      </c>
      <c r="C3675" s="30" t="s">
        <v>1396</v>
      </c>
      <c r="D3675" s="30" t="s">
        <v>1397</v>
      </c>
      <c r="E3675" s="75">
        <v>81</v>
      </c>
      <c r="F3675" s="30" t="s">
        <v>76</v>
      </c>
      <c r="G3675" s="30" t="s">
        <v>77</v>
      </c>
      <c r="H3675" s="75">
        <v>1</v>
      </c>
    </row>
    <row r="3676" spans="1:8">
      <c r="A3676" s="43">
        <v>930</v>
      </c>
      <c r="B3676" s="74">
        <v>46241</v>
      </c>
      <c r="C3676" s="30" t="s">
        <v>1400</v>
      </c>
      <c r="D3676" s="30" t="s">
        <v>1401</v>
      </c>
      <c r="E3676" s="75">
        <v>78</v>
      </c>
      <c r="F3676" s="30" t="s">
        <v>70</v>
      </c>
      <c r="G3676" s="30" t="s">
        <v>71</v>
      </c>
      <c r="H3676" s="75">
        <v>2</v>
      </c>
    </row>
    <row r="3677" spans="1:8">
      <c r="A3677" s="43">
        <v>930</v>
      </c>
      <c r="B3677" s="74">
        <v>46241</v>
      </c>
      <c r="C3677" s="30" t="s">
        <v>1402</v>
      </c>
      <c r="D3677" s="30" t="s">
        <v>1403</v>
      </c>
      <c r="E3677" s="75">
        <v>67</v>
      </c>
      <c r="F3677" s="30" t="s">
        <v>70</v>
      </c>
      <c r="G3677" s="30" t="s">
        <v>71</v>
      </c>
      <c r="H3677" s="75">
        <v>2</v>
      </c>
    </row>
    <row r="3678" spans="1:8">
      <c r="A3678" s="43">
        <v>930</v>
      </c>
      <c r="B3678" s="74">
        <v>46241</v>
      </c>
      <c r="C3678" s="30" t="s">
        <v>1406</v>
      </c>
      <c r="D3678" s="30" t="s">
        <v>1407</v>
      </c>
      <c r="E3678" s="75">
        <v>169</v>
      </c>
      <c r="F3678" s="30" t="s">
        <v>80</v>
      </c>
      <c r="G3678" s="30" t="s">
        <v>81</v>
      </c>
      <c r="H3678" s="75">
        <v>1</v>
      </c>
    </row>
    <row r="3679" spans="1:8">
      <c r="A3679" s="43">
        <v>930</v>
      </c>
      <c r="B3679" s="74">
        <v>46241</v>
      </c>
      <c r="C3679" s="30" t="s">
        <v>1408</v>
      </c>
      <c r="D3679" s="30" t="s">
        <v>1409</v>
      </c>
      <c r="E3679" s="75">
        <v>23</v>
      </c>
      <c r="F3679" s="30" t="s">
        <v>72</v>
      </c>
      <c r="G3679" s="30" t="s">
        <v>73</v>
      </c>
      <c r="H3679" s="75">
        <v>3</v>
      </c>
    </row>
    <row r="3680" spans="1:8">
      <c r="A3680" s="43">
        <v>930</v>
      </c>
      <c r="B3680" s="74">
        <v>46241</v>
      </c>
      <c r="C3680" s="30" t="s">
        <v>1412</v>
      </c>
      <c r="D3680" s="30" t="s">
        <v>1413</v>
      </c>
      <c r="E3680" s="75">
        <v>2</v>
      </c>
      <c r="F3680" s="30" t="s">
        <v>68</v>
      </c>
      <c r="G3680" s="30" t="s">
        <v>69</v>
      </c>
      <c r="H3680" s="75">
        <v>1</v>
      </c>
    </row>
    <row r="3681" spans="1:8">
      <c r="A3681" s="43">
        <v>930</v>
      </c>
      <c r="B3681" s="74">
        <v>46241</v>
      </c>
      <c r="C3681" s="30" t="s">
        <v>1414</v>
      </c>
      <c r="D3681" s="30" t="s">
        <v>1415</v>
      </c>
      <c r="E3681" s="75">
        <v>113</v>
      </c>
      <c r="F3681" s="30" t="s">
        <v>63</v>
      </c>
      <c r="G3681" s="30" t="s">
        <v>64</v>
      </c>
      <c r="H3681" s="75">
        <v>2</v>
      </c>
    </row>
    <row r="3682" spans="1:8">
      <c r="A3682" s="43">
        <v>930</v>
      </c>
      <c r="B3682" s="74">
        <v>46241</v>
      </c>
      <c r="C3682" s="30" t="s">
        <v>1416</v>
      </c>
      <c r="D3682" s="30" t="s">
        <v>1417</v>
      </c>
      <c r="E3682" s="75">
        <v>28</v>
      </c>
      <c r="F3682" s="30" t="s">
        <v>70</v>
      </c>
      <c r="G3682" s="30" t="s">
        <v>71</v>
      </c>
      <c r="H3682" s="75">
        <v>2</v>
      </c>
    </row>
    <row r="3683" spans="1:8">
      <c r="A3683" s="43">
        <v>930</v>
      </c>
      <c r="B3683" s="74">
        <v>46241</v>
      </c>
      <c r="C3683" s="30" t="s">
        <v>1420</v>
      </c>
      <c r="D3683" s="30" t="s">
        <v>1421</v>
      </c>
      <c r="E3683" s="75">
        <v>19</v>
      </c>
      <c r="F3683" s="30" t="s">
        <v>80</v>
      </c>
      <c r="G3683" s="30" t="s">
        <v>81</v>
      </c>
      <c r="H3683" s="75">
        <v>1</v>
      </c>
    </row>
    <row r="3684" spans="1:8">
      <c r="A3684" s="43">
        <v>930</v>
      </c>
      <c r="B3684" s="74">
        <v>46241</v>
      </c>
      <c r="C3684" s="30" t="s">
        <v>1422</v>
      </c>
      <c r="D3684" s="30" t="s">
        <v>1423</v>
      </c>
      <c r="E3684" s="75">
        <v>117</v>
      </c>
      <c r="F3684" s="30" t="s">
        <v>70</v>
      </c>
      <c r="G3684" s="30" t="s">
        <v>71</v>
      </c>
      <c r="H3684" s="75">
        <v>2</v>
      </c>
    </row>
    <row r="3685" spans="1:8">
      <c r="A3685" s="43">
        <v>930</v>
      </c>
      <c r="B3685" s="74">
        <v>46241</v>
      </c>
      <c r="C3685" s="30" t="s">
        <v>1424</v>
      </c>
      <c r="D3685" s="30" t="s">
        <v>1425</v>
      </c>
      <c r="E3685" s="75">
        <v>233</v>
      </c>
      <c r="F3685" s="30" t="s">
        <v>80</v>
      </c>
      <c r="G3685" s="30" t="s">
        <v>81</v>
      </c>
      <c r="H3685" s="75">
        <v>1</v>
      </c>
    </row>
    <row r="3686" spans="1:8">
      <c r="A3686" s="43">
        <v>930</v>
      </c>
      <c r="B3686" s="74">
        <v>46241</v>
      </c>
      <c r="C3686" s="30" t="s">
        <v>1754</v>
      </c>
      <c r="D3686" s="30" t="s">
        <v>1755</v>
      </c>
      <c r="E3686" s="75">
        <v>32</v>
      </c>
      <c r="F3686" s="30" t="s">
        <v>68</v>
      </c>
      <c r="G3686" s="30" t="s">
        <v>69</v>
      </c>
      <c r="H3686" s="75">
        <v>1</v>
      </c>
    </row>
    <row r="3687" spans="1:8">
      <c r="A3687" s="43">
        <v>930</v>
      </c>
      <c r="B3687" s="74">
        <v>46241</v>
      </c>
      <c r="C3687" s="30" t="s">
        <v>1428</v>
      </c>
      <c r="D3687" s="30" t="s">
        <v>1429</v>
      </c>
      <c r="E3687" s="75">
        <v>200</v>
      </c>
      <c r="F3687" s="30" t="s">
        <v>80</v>
      </c>
      <c r="G3687" s="30" t="s">
        <v>81</v>
      </c>
      <c r="H3687" s="75">
        <v>1</v>
      </c>
    </row>
    <row r="3688" spans="1:8">
      <c r="A3688" s="43">
        <v>930</v>
      </c>
      <c r="B3688" s="74">
        <v>46241</v>
      </c>
      <c r="C3688" s="30" t="s">
        <v>1432</v>
      </c>
      <c r="D3688" s="30" t="s">
        <v>1433</v>
      </c>
      <c r="E3688" s="75">
        <v>20</v>
      </c>
      <c r="F3688" s="30" t="s">
        <v>76</v>
      </c>
      <c r="G3688" s="30" t="s">
        <v>77</v>
      </c>
      <c r="H3688" s="75">
        <v>1</v>
      </c>
    </row>
    <row r="3689" spans="1:8">
      <c r="A3689" s="43">
        <v>930</v>
      </c>
      <c r="B3689" s="74">
        <v>46241</v>
      </c>
      <c r="C3689" s="30" t="s">
        <v>5002</v>
      </c>
      <c r="D3689" s="30" t="s">
        <v>5003</v>
      </c>
      <c r="E3689" s="75">
        <v>5</v>
      </c>
      <c r="F3689" s="30" t="s">
        <v>53</v>
      </c>
      <c r="G3689" s="30" t="s">
        <v>54</v>
      </c>
      <c r="H3689" s="75">
        <v>1</v>
      </c>
    </row>
    <row r="3690" spans="1:8">
      <c r="A3690" s="43">
        <v>930</v>
      </c>
      <c r="B3690" s="74">
        <v>46241</v>
      </c>
      <c r="C3690" s="30" t="s">
        <v>1440</v>
      </c>
      <c r="D3690" s="30" t="s">
        <v>1441</v>
      </c>
      <c r="E3690" s="75">
        <v>173</v>
      </c>
      <c r="F3690" s="30" t="s">
        <v>70</v>
      </c>
      <c r="G3690" s="30" t="s">
        <v>71</v>
      </c>
      <c r="H3690" s="75">
        <v>2</v>
      </c>
    </row>
    <row r="3691" spans="1:8">
      <c r="A3691" s="43">
        <v>930</v>
      </c>
      <c r="B3691" s="74">
        <v>46241</v>
      </c>
      <c r="C3691" s="30" t="s">
        <v>1444</v>
      </c>
      <c r="D3691" s="30" t="s">
        <v>1445</v>
      </c>
      <c r="E3691" s="75">
        <v>81</v>
      </c>
      <c r="F3691" s="30" t="s">
        <v>70</v>
      </c>
      <c r="G3691" s="30" t="s">
        <v>71</v>
      </c>
      <c r="H3691" s="75">
        <v>2</v>
      </c>
    </row>
    <row r="3692" spans="1:8">
      <c r="A3692" s="43">
        <v>930</v>
      </c>
      <c r="B3692" s="74">
        <v>46241</v>
      </c>
      <c r="C3692" s="30" t="s">
        <v>1448</v>
      </c>
      <c r="D3692" s="30" t="s">
        <v>1449</v>
      </c>
      <c r="E3692" s="75">
        <v>23</v>
      </c>
      <c r="F3692" s="30" t="s">
        <v>68</v>
      </c>
      <c r="G3692" s="30" t="s">
        <v>69</v>
      </c>
      <c r="H3692" s="75">
        <v>1</v>
      </c>
    </row>
    <row r="3693" spans="1:8">
      <c r="A3693" s="43">
        <v>930</v>
      </c>
      <c r="B3693" s="74">
        <v>46241</v>
      </c>
      <c r="C3693" s="30" t="s">
        <v>1450</v>
      </c>
      <c r="D3693" s="30" t="s">
        <v>1451</v>
      </c>
      <c r="E3693" s="75">
        <v>67</v>
      </c>
      <c r="F3693" s="30" t="s">
        <v>53</v>
      </c>
      <c r="G3693" s="30" t="s">
        <v>54</v>
      </c>
      <c r="H3693" s="75">
        <v>1</v>
      </c>
    </row>
    <row r="3694" spans="1:8">
      <c r="A3694" s="43">
        <v>930</v>
      </c>
      <c r="B3694" s="74">
        <v>46241</v>
      </c>
      <c r="C3694" s="30" t="s">
        <v>1452</v>
      </c>
      <c r="D3694" s="30" t="s">
        <v>1453</v>
      </c>
      <c r="E3694" s="75">
        <v>39</v>
      </c>
      <c r="F3694" s="30" t="s">
        <v>70</v>
      </c>
      <c r="G3694" s="30" t="s">
        <v>71</v>
      </c>
      <c r="H3694" s="75">
        <v>2</v>
      </c>
    </row>
    <row r="3695" spans="1:8">
      <c r="A3695" s="43">
        <v>930</v>
      </c>
      <c r="B3695" s="74">
        <v>46241</v>
      </c>
      <c r="C3695" s="30" t="s">
        <v>1454</v>
      </c>
      <c r="D3695" s="30" t="s">
        <v>1455</v>
      </c>
      <c r="E3695" s="75">
        <v>92</v>
      </c>
      <c r="F3695" s="30" t="s">
        <v>70</v>
      </c>
      <c r="G3695" s="30" t="s">
        <v>71</v>
      </c>
      <c r="H3695" s="75">
        <v>2</v>
      </c>
    </row>
    <row r="3696" spans="1:8">
      <c r="A3696" s="43">
        <v>930</v>
      </c>
      <c r="B3696" s="74">
        <v>46241</v>
      </c>
      <c r="C3696" s="30" t="s">
        <v>1458</v>
      </c>
      <c r="D3696" s="30" t="s">
        <v>1459</v>
      </c>
      <c r="E3696" s="75">
        <v>176</v>
      </c>
      <c r="F3696" s="30" t="s">
        <v>80</v>
      </c>
      <c r="G3696" s="30" t="s">
        <v>81</v>
      </c>
      <c r="H3696" s="75">
        <v>1</v>
      </c>
    </row>
    <row r="3697" spans="1:8">
      <c r="A3697" s="43">
        <v>930</v>
      </c>
      <c r="B3697" s="74">
        <v>46241</v>
      </c>
      <c r="C3697" s="30" t="s">
        <v>4992</v>
      </c>
      <c r="D3697" s="30" t="s">
        <v>4993</v>
      </c>
      <c r="E3697" s="75">
        <v>59</v>
      </c>
      <c r="F3697" s="30" t="s">
        <v>80</v>
      </c>
      <c r="G3697" s="30" t="s">
        <v>81</v>
      </c>
      <c r="H3697" s="75">
        <v>1</v>
      </c>
    </row>
    <row r="3698" spans="1:8">
      <c r="A3698" s="43">
        <v>930</v>
      </c>
      <c r="B3698" s="74">
        <v>46241</v>
      </c>
      <c r="C3698" s="30" t="s">
        <v>1464</v>
      </c>
      <c r="D3698" s="30" t="s">
        <v>1465</v>
      </c>
      <c r="E3698" s="75">
        <v>31</v>
      </c>
      <c r="F3698" s="30" t="s">
        <v>70</v>
      </c>
      <c r="G3698" s="30" t="s">
        <v>71</v>
      </c>
      <c r="H3698" s="75">
        <v>2</v>
      </c>
    </row>
    <row r="3699" spans="1:8">
      <c r="A3699" s="43">
        <v>930</v>
      </c>
      <c r="B3699" s="74">
        <v>46241</v>
      </c>
      <c r="C3699" s="30" t="s">
        <v>1466</v>
      </c>
      <c r="D3699" s="30" t="s">
        <v>1467</v>
      </c>
      <c r="E3699" s="75">
        <v>54</v>
      </c>
      <c r="F3699" s="30" t="s">
        <v>53</v>
      </c>
      <c r="G3699" s="30" t="s">
        <v>54</v>
      </c>
      <c r="H3699" s="75">
        <v>1</v>
      </c>
    </row>
    <row r="3700" spans="1:8">
      <c r="A3700" s="43">
        <v>930</v>
      </c>
      <c r="B3700" s="74">
        <v>46241</v>
      </c>
      <c r="C3700" s="30" t="s">
        <v>1470</v>
      </c>
      <c r="D3700" s="30" t="s">
        <v>1471</v>
      </c>
      <c r="E3700" s="75">
        <v>60</v>
      </c>
      <c r="F3700" s="30" t="s">
        <v>70</v>
      </c>
      <c r="G3700" s="30" t="s">
        <v>71</v>
      </c>
      <c r="H3700" s="75">
        <v>2</v>
      </c>
    </row>
    <row r="3701" spans="1:8">
      <c r="A3701" s="43">
        <v>930</v>
      </c>
      <c r="B3701" s="74">
        <v>46241</v>
      </c>
      <c r="C3701" s="30" t="s">
        <v>1476</v>
      </c>
      <c r="D3701" s="30" t="s">
        <v>1477</v>
      </c>
      <c r="E3701" s="75">
        <v>210</v>
      </c>
      <c r="F3701" s="30" t="s">
        <v>80</v>
      </c>
      <c r="G3701" s="30" t="s">
        <v>81</v>
      </c>
      <c r="H3701" s="75">
        <v>1</v>
      </c>
    </row>
    <row r="3702" spans="1:8">
      <c r="A3702" s="43">
        <v>930</v>
      </c>
      <c r="B3702" s="74">
        <v>46241</v>
      </c>
      <c r="C3702" s="30" t="s">
        <v>1478</v>
      </c>
      <c r="D3702" s="30" t="s">
        <v>1479</v>
      </c>
      <c r="E3702" s="75">
        <v>70</v>
      </c>
      <c r="F3702" s="30" t="s">
        <v>53</v>
      </c>
      <c r="G3702" s="30" t="s">
        <v>54</v>
      </c>
      <c r="H3702" s="75">
        <v>1</v>
      </c>
    </row>
    <row r="3703" spans="1:8">
      <c r="A3703" s="43">
        <v>930</v>
      </c>
      <c r="B3703" s="74">
        <v>46241</v>
      </c>
      <c r="C3703" s="30" t="s">
        <v>1480</v>
      </c>
      <c r="D3703" s="30" t="s">
        <v>1481</v>
      </c>
      <c r="E3703" s="75">
        <v>48</v>
      </c>
      <c r="F3703" s="30" t="s">
        <v>76</v>
      </c>
      <c r="G3703" s="30" t="s">
        <v>77</v>
      </c>
      <c r="H3703" s="75">
        <v>1</v>
      </c>
    </row>
    <row r="3704" spans="1:8">
      <c r="A3704" s="43">
        <v>930</v>
      </c>
      <c r="B3704" s="74">
        <v>46241</v>
      </c>
      <c r="C3704" s="30" t="s">
        <v>1760</v>
      </c>
      <c r="D3704" s="30" t="s">
        <v>1761</v>
      </c>
      <c r="E3704" s="75">
        <v>147</v>
      </c>
      <c r="F3704" s="30" t="s">
        <v>80</v>
      </c>
      <c r="G3704" s="30" t="s">
        <v>81</v>
      </c>
      <c r="H3704" s="75">
        <v>1</v>
      </c>
    </row>
    <row r="3705" spans="1:8">
      <c r="A3705" s="43">
        <v>930</v>
      </c>
      <c r="B3705" s="74">
        <v>46241</v>
      </c>
      <c r="C3705" s="30" t="s">
        <v>1482</v>
      </c>
      <c r="D3705" s="30" t="s">
        <v>1483</v>
      </c>
      <c r="E3705" s="75">
        <v>102</v>
      </c>
      <c r="F3705" s="30" t="s">
        <v>70</v>
      </c>
      <c r="G3705" s="30" t="s">
        <v>71</v>
      </c>
      <c r="H3705" s="75">
        <v>2</v>
      </c>
    </row>
    <row r="3706" spans="1:8">
      <c r="A3706" s="43">
        <v>930</v>
      </c>
      <c r="B3706" s="74">
        <v>46241</v>
      </c>
      <c r="C3706" s="30" t="s">
        <v>1490</v>
      </c>
      <c r="D3706" s="30" t="s">
        <v>1491</v>
      </c>
      <c r="E3706" s="75">
        <v>69</v>
      </c>
      <c r="F3706" s="30" t="s">
        <v>76</v>
      </c>
      <c r="G3706" s="30" t="s">
        <v>77</v>
      </c>
      <c r="H3706" s="75">
        <v>1</v>
      </c>
    </row>
    <row r="3707" spans="1:8">
      <c r="A3707" s="43">
        <v>930</v>
      </c>
      <c r="B3707" s="74">
        <v>46241</v>
      </c>
      <c r="C3707" s="30" t="s">
        <v>1506</v>
      </c>
      <c r="D3707" s="30" t="s">
        <v>1507</v>
      </c>
      <c r="E3707" s="75">
        <v>195</v>
      </c>
      <c r="F3707" s="30" t="s">
        <v>53</v>
      </c>
      <c r="G3707" s="30" t="s">
        <v>54</v>
      </c>
      <c r="H3707" s="75">
        <v>1</v>
      </c>
    </row>
    <row r="3708" spans="1:8">
      <c r="A3708" s="43">
        <v>930</v>
      </c>
      <c r="B3708" s="74">
        <v>46241</v>
      </c>
      <c r="C3708" s="30" t="s">
        <v>1508</v>
      </c>
      <c r="D3708" s="30" t="s">
        <v>1509</v>
      </c>
      <c r="E3708" s="75">
        <v>25</v>
      </c>
      <c r="F3708" s="30" t="s">
        <v>68</v>
      </c>
      <c r="G3708" s="30" t="s">
        <v>69</v>
      </c>
      <c r="H3708" s="75">
        <v>1</v>
      </c>
    </row>
    <row r="3709" spans="1:8">
      <c r="A3709" s="43">
        <v>930</v>
      </c>
      <c r="B3709" s="74">
        <v>46241</v>
      </c>
      <c r="C3709" s="30" t="s">
        <v>1510</v>
      </c>
      <c r="D3709" s="30" t="s">
        <v>1511</v>
      </c>
      <c r="E3709" s="75">
        <v>84</v>
      </c>
      <c r="F3709" s="30" t="s">
        <v>70</v>
      </c>
      <c r="G3709" s="30" t="s">
        <v>71</v>
      </c>
      <c r="H3709" s="75">
        <v>2</v>
      </c>
    </row>
    <row r="3710" spans="1:8">
      <c r="A3710" s="43">
        <v>930</v>
      </c>
      <c r="B3710" s="74">
        <v>46241</v>
      </c>
      <c r="C3710" s="30" t="s">
        <v>1514</v>
      </c>
      <c r="D3710" s="30" t="s">
        <v>1515</v>
      </c>
      <c r="E3710" s="75">
        <v>5</v>
      </c>
      <c r="F3710" s="30" t="s">
        <v>68</v>
      </c>
      <c r="G3710" s="30" t="s">
        <v>69</v>
      </c>
      <c r="H3710" s="75">
        <v>1</v>
      </c>
    </row>
    <row r="3711" spans="1:8">
      <c r="A3711" s="43">
        <v>930</v>
      </c>
      <c r="B3711" s="74">
        <v>46241</v>
      </c>
      <c r="C3711" s="30" t="s">
        <v>1518</v>
      </c>
      <c r="D3711" s="30" t="s">
        <v>1519</v>
      </c>
      <c r="E3711" s="75">
        <v>7</v>
      </c>
      <c r="F3711" s="30" t="s">
        <v>76</v>
      </c>
      <c r="G3711" s="30" t="s">
        <v>77</v>
      </c>
      <c r="H3711" s="75">
        <v>1</v>
      </c>
    </row>
    <row r="3712" spans="1:8">
      <c r="A3712" s="43">
        <v>930</v>
      </c>
      <c r="B3712" s="74">
        <v>46241</v>
      </c>
      <c r="C3712" s="30" t="s">
        <v>1522</v>
      </c>
      <c r="D3712" s="30" t="s">
        <v>1523</v>
      </c>
      <c r="E3712" s="75">
        <v>36</v>
      </c>
      <c r="F3712" s="30" t="s">
        <v>53</v>
      </c>
      <c r="G3712" s="30" t="s">
        <v>54</v>
      </c>
      <c r="H3712" s="75">
        <v>1</v>
      </c>
    </row>
    <row r="3713" spans="1:8">
      <c r="A3713" s="43">
        <v>930</v>
      </c>
      <c r="B3713" s="74">
        <v>46241</v>
      </c>
      <c r="C3713" s="30" t="s">
        <v>1524</v>
      </c>
      <c r="D3713" s="30" t="s">
        <v>1525</v>
      </c>
      <c r="E3713" s="75">
        <v>87</v>
      </c>
      <c r="F3713" s="30" t="s">
        <v>70</v>
      </c>
      <c r="G3713" s="30" t="s">
        <v>71</v>
      </c>
      <c r="H3713" s="75">
        <v>2</v>
      </c>
    </row>
    <row r="3714" spans="1:8">
      <c r="A3714" s="43">
        <v>930</v>
      </c>
      <c r="B3714" s="74">
        <v>46241</v>
      </c>
      <c r="C3714" s="30" t="s">
        <v>1526</v>
      </c>
      <c r="D3714" s="30" t="s">
        <v>1527</v>
      </c>
      <c r="E3714" s="75">
        <v>137</v>
      </c>
      <c r="F3714" s="30" t="s">
        <v>53</v>
      </c>
      <c r="G3714" s="30" t="s">
        <v>54</v>
      </c>
      <c r="H3714" s="75">
        <v>1</v>
      </c>
    </row>
    <row r="3715" spans="1:8">
      <c r="A3715" s="43">
        <v>930</v>
      </c>
      <c r="B3715" s="74">
        <v>46241</v>
      </c>
      <c r="C3715" s="30" t="s">
        <v>1532</v>
      </c>
      <c r="D3715" s="30" t="s">
        <v>1533</v>
      </c>
      <c r="E3715" s="75">
        <v>46</v>
      </c>
      <c r="F3715" s="30" t="s">
        <v>53</v>
      </c>
      <c r="G3715" s="30" t="s">
        <v>54</v>
      </c>
      <c r="H3715" s="75">
        <v>1</v>
      </c>
    </row>
    <row r="3716" spans="1:8">
      <c r="A3716" s="43">
        <v>930</v>
      </c>
      <c r="B3716" s="74">
        <v>46241</v>
      </c>
      <c r="C3716" s="30" t="s">
        <v>1534</v>
      </c>
      <c r="D3716" s="30" t="s">
        <v>1535</v>
      </c>
      <c r="E3716" s="75">
        <v>26</v>
      </c>
      <c r="F3716" s="30" t="s">
        <v>68</v>
      </c>
      <c r="G3716" s="30" t="s">
        <v>69</v>
      </c>
      <c r="H3716" s="75">
        <v>1</v>
      </c>
    </row>
    <row r="3717" spans="1:8">
      <c r="A3717" s="43">
        <v>930</v>
      </c>
      <c r="B3717" s="74">
        <v>46241</v>
      </c>
      <c r="C3717" s="30" t="s">
        <v>1540</v>
      </c>
      <c r="D3717" s="30" t="s">
        <v>1541</v>
      </c>
      <c r="E3717" s="75">
        <v>172</v>
      </c>
      <c r="F3717" s="30" t="s">
        <v>76</v>
      </c>
      <c r="G3717" s="30" t="s">
        <v>77</v>
      </c>
      <c r="H3717" s="75">
        <v>1</v>
      </c>
    </row>
    <row r="3718" spans="1:8">
      <c r="A3718" s="43">
        <v>930</v>
      </c>
      <c r="B3718" s="74">
        <v>46241</v>
      </c>
      <c r="C3718" s="30" t="s">
        <v>1772</v>
      </c>
      <c r="D3718" s="30" t="s">
        <v>1773</v>
      </c>
      <c r="E3718" s="75">
        <v>76</v>
      </c>
      <c r="F3718" s="30" t="s">
        <v>70</v>
      </c>
      <c r="G3718" s="30" t="s">
        <v>71</v>
      </c>
      <c r="H3718" s="75">
        <v>2</v>
      </c>
    </row>
    <row r="3719" spans="1:8">
      <c r="A3719" s="43">
        <v>930</v>
      </c>
      <c r="B3719" s="74">
        <v>46241</v>
      </c>
      <c r="C3719" s="30" t="s">
        <v>1546</v>
      </c>
      <c r="D3719" s="30" t="s">
        <v>1547</v>
      </c>
      <c r="E3719" s="75">
        <v>28</v>
      </c>
      <c r="F3719" s="30" t="s">
        <v>53</v>
      </c>
      <c r="G3719" s="30" t="s">
        <v>54</v>
      </c>
      <c r="H3719" s="75">
        <v>1</v>
      </c>
    </row>
    <row r="3720" spans="1:8">
      <c r="A3720" s="43">
        <v>930</v>
      </c>
      <c r="B3720" s="74">
        <v>46241</v>
      </c>
      <c r="C3720" s="30" t="s">
        <v>1548</v>
      </c>
      <c r="D3720" s="30" t="s">
        <v>1549</v>
      </c>
      <c r="E3720" s="75">
        <v>27</v>
      </c>
      <c r="F3720" s="30" t="s">
        <v>70</v>
      </c>
      <c r="G3720" s="30" t="s">
        <v>71</v>
      </c>
      <c r="H3720" s="75">
        <v>2</v>
      </c>
    </row>
    <row r="3721" spans="1:8">
      <c r="A3721" s="43">
        <v>930</v>
      </c>
      <c r="B3721" s="74">
        <v>46241</v>
      </c>
      <c r="C3721" s="30" t="s">
        <v>1552</v>
      </c>
      <c r="D3721" s="30" t="s">
        <v>1553</v>
      </c>
      <c r="E3721" s="75">
        <v>28</v>
      </c>
      <c r="F3721" s="30" t="s">
        <v>68</v>
      </c>
      <c r="G3721" s="30" t="s">
        <v>69</v>
      </c>
      <c r="H3721" s="75">
        <v>1</v>
      </c>
    </row>
    <row r="3722" spans="1:8">
      <c r="A3722" s="43">
        <v>930</v>
      </c>
      <c r="B3722" s="74">
        <v>46241</v>
      </c>
      <c r="C3722" s="30" t="s">
        <v>1554</v>
      </c>
      <c r="D3722" s="30" t="s">
        <v>1555</v>
      </c>
      <c r="E3722" s="75">
        <v>56</v>
      </c>
      <c r="F3722" s="30" t="s">
        <v>78</v>
      </c>
      <c r="G3722" s="30" t="s">
        <v>79</v>
      </c>
      <c r="H3722" s="75">
        <v>2</v>
      </c>
    </row>
    <row r="3723" spans="1:8">
      <c r="A3723" s="43">
        <v>930</v>
      </c>
      <c r="B3723" s="74">
        <v>46241</v>
      </c>
      <c r="C3723" s="30" t="s">
        <v>1556</v>
      </c>
      <c r="D3723" s="30" t="s">
        <v>1557</v>
      </c>
      <c r="E3723" s="75">
        <v>80</v>
      </c>
      <c r="F3723" s="30" t="s">
        <v>53</v>
      </c>
      <c r="G3723" s="30" t="s">
        <v>54</v>
      </c>
      <c r="H3723" s="75">
        <v>1</v>
      </c>
    </row>
    <row r="3724" spans="1:8">
      <c r="A3724" s="43">
        <v>930</v>
      </c>
      <c r="B3724" s="74">
        <v>46241</v>
      </c>
      <c r="C3724" s="30" t="s">
        <v>1580</v>
      </c>
      <c r="D3724" s="30" t="s">
        <v>1581</v>
      </c>
      <c r="E3724" s="75">
        <v>26</v>
      </c>
      <c r="F3724" s="30" t="s">
        <v>76</v>
      </c>
      <c r="G3724" s="30" t="s">
        <v>77</v>
      </c>
      <c r="H3724" s="75">
        <v>1</v>
      </c>
    </row>
    <row r="3725" spans="1:8">
      <c r="A3725" s="43">
        <v>930</v>
      </c>
      <c r="B3725" s="74">
        <v>46241</v>
      </c>
      <c r="C3725" s="30" t="s">
        <v>1582</v>
      </c>
      <c r="D3725" s="30" t="s">
        <v>1583</v>
      </c>
      <c r="E3725" s="75">
        <v>85</v>
      </c>
      <c r="F3725" s="30" t="s">
        <v>53</v>
      </c>
      <c r="G3725" s="30" t="s">
        <v>54</v>
      </c>
      <c r="H3725" s="75">
        <v>1</v>
      </c>
    </row>
    <row r="3726" spans="1:8">
      <c r="A3726" s="43">
        <v>930</v>
      </c>
      <c r="B3726" s="74">
        <v>46241</v>
      </c>
      <c r="C3726" s="30" t="s">
        <v>1584</v>
      </c>
      <c r="D3726" s="30" t="s">
        <v>1585</v>
      </c>
      <c r="E3726" s="75">
        <v>114</v>
      </c>
      <c r="F3726" s="30" t="s">
        <v>53</v>
      </c>
      <c r="G3726" s="30" t="s">
        <v>54</v>
      </c>
      <c r="H3726" s="75">
        <v>1</v>
      </c>
    </row>
    <row r="3727" spans="1:8">
      <c r="A3727" s="43">
        <v>930</v>
      </c>
      <c r="B3727" s="74">
        <v>46241</v>
      </c>
      <c r="C3727" s="30" t="s">
        <v>1588</v>
      </c>
      <c r="D3727" s="30" t="s">
        <v>1589</v>
      </c>
      <c r="E3727" s="75">
        <v>75</v>
      </c>
      <c r="F3727" s="30" t="s">
        <v>53</v>
      </c>
      <c r="G3727" s="30" t="s">
        <v>54</v>
      </c>
      <c r="H3727" s="75">
        <v>1</v>
      </c>
    </row>
    <row r="3728" spans="1:8">
      <c r="A3728" s="43">
        <v>930</v>
      </c>
      <c r="B3728" s="74">
        <v>46241</v>
      </c>
      <c r="C3728" s="30" t="s">
        <v>1590</v>
      </c>
      <c r="D3728" s="30" t="s">
        <v>1591</v>
      </c>
      <c r="E3728" s="75">
        <v>108</v>
      </c>
      <c r="F3728" s="30" t="s">
        <v>53</v>
      </c>
      <c r="G3728" s="30" t="s">
        <v>54</v>
      </c>
      <c r="H3728" s="75">
        <v>1</v>
      </c>
    </row>
    <row r="3729" spans="1:8">
      <c r="A3729" s="43">
        <v>930</v>
      </c>
      <c r="B3729" s="74">
        <v>46241</v>
      </c>
      <c r="C3729" s="30" t="s">
        <v>1596</v>
      </c>
      <c r="D3729" s="30" t="s">
        <v>1597</v>
      </c>
      <c r="E3729" s="75">
        <v>38</v>
      </c>
      <c r="F3729" s="30" t="s">
        <v>70</v>
      </c>
      <c r="G3729" s="30" t="s">
        <v>71</v>
      </c>
      <c r="H3729" s="75">
        <v>2</v>
      </c>
    </row>
    <row r="3730" spans="1:8">
      <c r="A3730" s="43">
        <v>930</v>
      </c>
      <c r="B3730" s="74">
        <v>46241</v>
      </c>
      <c r="C3730" s="30" t="s">
        <v>1598</v>
      </c>
      <c r="D3730" s="30" t="s">
        <v>1599</v>
      </c>
      <c r="E3730" s="75">
        <v>40</v>
      </c>
      <c r="F3730" s="30" t="s">
        <v>53</v>
      </c>
      <c r="G3730" s="30" t="s">
        <v>54</v>
      </c>
      <c r="H3730" s="75">
        <v>1</v>
      </c>
    </row>
    <row r="3731" spans="1:8">
      <c r="A3731" s="43">
        <v>930</v>
      </c>
      <c r="B3731" s="74">
        <v>46241</v>
      </c>
      <c r="C3731" s="30" t="s">
        <v>1602</v>
      </c>
      <c r="D3731" s="30" t="s">
        <v>1603</v>
      </c>
      <c r="E3731" s="75">
        <v>88</v>
      </c>
      <c r="F3731" s="30" t="s">
        <v>53</v>
      </c>
      <c r="G3731" s="30" t="s">
        <v>54</v>
      </c>
      <c r="H3731" s="75">
        <v>1</v>
      </c>
    </row>
    <row r="3732" spans="1:8">
      <c r="A3732" s="43">
        <v>930</v>
      </c>
      <c r="B3732" s="74">
        <v>46241</v>
      </c>
      <c r="C3732" s="30" t="s">
        <v>1606</v>
      </c>
      <c r="D3732" s="30" t="s">
        <v>1607</v>
      </c>
      <c r="E3732" s="75">
        <v>91</v>
      </c>
      <c r="F3732" s="30" t="s">
        <v>53</v>
      </c>
      <c r="G3732" s="30" t="s">
        <v>54</v>
      </c>
      <c r="H3732" s="75">
        <v>1</v>
      </c>
    </row>
    <row r="3733" spans="1:8">
      <c r="A3733" s="43">
        <v>930</v>
      </c>
      <c r="B3733" s="74">
        <v>46241</v>
      </c>
      <c r="C3733" s="30" t="s">
        <v>1610</v>
      </c>
      <c r="D3733" s="30" t="s">
        <v>1611</v>
      </c>
      <c r="E3733" s="75">
        <v>114</v>
      </c>
      <c r="F3733" s="30" t="s">
        <v>53</v>
      </c>
      <c r="G3733" s="30" t="s">
        <v>54</v>
      </c>
      <c r="H3733" s="75">
        <v>1</v>
      </c>
    </row>
    <row r="3734" spans="1:8">
      <c r="A3734" s="43">
        <v>930</v>
      </c>
      <c r="B3734" s="74">
        <v>46241</v>
      </c>
      <c r="C3734" s="30" t="s">
        <v>1612</v>
      </c>
      <c r="D3734" s="30" t="s">
        <v>1613</v>
      </c>
      <c r="E3734" s="75">
        <v>79</v>
      </c>
      <c r="F3734" s="30" t="s">
        <v>70</v>
      </c>
      <c r="G3734" s="30" t="s">
        <v>71</v>
      </c>
      <c r="H3734" s="75">
        <v>2</v>
      </c>
    </row>
    <row r="3735" spans="1:8">
      <c r="A3735" s="43">
        <v>930</v>
      </c>
      <c r="B3735" s="74">
        <v>46241</v>
      </c>
      <c r="C3735" s="30" t="s">
        <v>1614</v>
      </c>
      <c r="D3735" s="30" t="s">
        <v>1615</v>
      </c>
      <c r="E3735" s="75">
        <v>29</v>
      </c>
      <c r="F3735" s="30" t="s">
        <v>53</v>
      </c>
      <c r="G3735" s="30" t="s">
        <v>54</v>
      </c>
      <c r="H3735" s="75">
        <v>1</v>
      </c>
    </row>
    <row r="3736" spans="1:8">
      <c r="A3736" s="43">
        <v>930</v>
      </c>
      <c r="B3736" s="74">
        <v>46241</v>
      </c>
      <c r="C3736" s="30" t="s">
        <v>1618</v>
      </c>
      <c r="D3736" s="30" t="s">
        <v>1619</v>
      </c>
      <c r="E3736" s="75">
        <v>12</v>
      </c>
      <c r="F3736" s="30" t="s">
        <v>53</v>
      </c>
      <c r="G3736" s="30" t="s">
        <v>54</v>
      </c>
      <c r="H3736" s="75">
        <v>1</v>
      </c>
    </row>
    <row r="3737" spans="1:8">
      <c r="A3737" s="43">
        <v>930</v>
      </c>
      <c r="B3737" s="74">
        <v>46241</v>
      </c>
      <c r="C3737" s="30" t="s">
        <v>1622</v>
      </c>
      <c r="D3737" s="30" t="s">
        <v>1623</v>
      </c>
      <c r="E3737" s="75">
        <v>68</v>
      </c>
      <c r="F3737" s="30" t="s">
        <v>53</v>
      </c>
      <c r="G3737" s="30" t="s">
        <v>54</v>
      </c>
      <c r="H3737" s="75">
        <v>1</v>
      </c>
    </row>
    <row r="3738" spans="1:8">
      <c r="A3738" s="43">
        <v>930</v>
      </c>
      <c r="B3738" s="74">
        <v>46241</v>
      </c>
      <c r="C3738" s="30" t="s">
        <v>1782</v>
      </c>
      <c r="D3738" s="30" t="s">
        <v>1783</v>
      </c>
      <c r="E3738" s="75">
        <v>4</v>
      </c>
      <c r="F3738" s="30" t="s">
        <v>53</v>
      </c>
      <c r="G3738" s="30" t="s">
        <v>54</v>
      </c>
      <c r="H3738" s="75">
        <v>1</v>
      </c>
    </row>
    <row r="3739" spans="1:8">
      <c r="A3739" s="43">
        <v>930</v>
      </c>
      <c r="B3739" s="74">
        <v>46241</v>
      </c>
      <c r="C3739" s="30" t="s">
        <v>1624</v>
      </c>
      <c r="D3739" s="30" t="s">
        <v>1625</v>
      </c>
      <c r="E3739" s="75">
        <v>54</v>
      </c>
      <c r="F3739" s="30" t="s">
        <v>53</v>
      </c>
      <c r="G3739" s="30" t="s">
        <v>54</v>
      </c>
      <c r="H3739" s="75">
        <v>1</v>
      </c>
    </row>
    <row r="3740" spans="1:8">
      <c r="A3740" s="43">
        <v>930</v>
      </c>
      <c r="B3740" s="74">
        <v>46241</v>
      </c>
      <c r="C3740" s="30" t="s">
        <v>1626</v>
      </c>
      <c r="D3740" s="30" t="s">
        <v>1627</v>
      </c>
      <c r="E3740" s="75">
        <v>221</v>
      </c>
      <c r="F3740" s="30" t="s">
        <v>53</v>
      </c>
      <c r="G3740" s="30" t="s">
        <v>54</v>
      </c>
      <c r="H3740" s="75">
        <v>1</v>
      </c>
    </row>
    <row r="3741" spans="1:8">
      <c r="A3741" s="43">
        <v>930</v>
      </c>
      <c r="B3741" s="74">
        <v>46241</v>
      </c>
      <c r="C3741" s="30" t="s">
        <v>1628</v>
      </c>
      <c r="D3741" s="30" t="s">
        <v>1629</v>
      </c>
      <c r="E3741" s="75">
        <v>14</v>
      </c>
      <c r="F3741" s="30" t="s">
        <v>53</v>
      </c>
      <c r="G3741" s="30" t="s">
        <v>54</v>
      </c>
      <c r="H3741" s="75">
        <v>1</v>
      </c>
    </row>
    <row r="3742" spans="1:8">
      <c r="A3742" s="43">
        <v>930</v>
      </c>
      <c r="B3742" s="74">
        <v>46241</v>
      </c>
      <c r="C3742" s="30" t="s">
        <v>1630</v>
      </c>
      <c r="D3742" s="30" t="s">
        <v>1631</v>
      </c>
      <c r="E3742" s="75">
        <v>82</v>
      </c>
      <c r="F3742" s="30" t="s">
        <v>70</v>
      </c>
      <c r="G3742" s="30" t="s">
        <v>71</v>
      </c>
      <c r="H3742" s="75">
        <v>2</v>
      </c>
    </row>
    <row r="3743" spans="1:8">
      <c r="A3743" s="43">
        <v>930</v>
      </c>
      <c r="B3743" s="74">
        <v>46241</v>
      </c>
      <c r="C3743" s="30" t="s">
        <v>1632</v>
      </c>
      <c r="D3743" s="30" t="s">
        <v>1633</v>
      </c>
      <c r="E3743" s="75">
        <v>54</v>
      </c>
      <c r="F3743" s="30" t="s">
        <v>53</v>
      </c>
      <c r="G3743" s="30" t="s">
        <v>54</v>
      </c>
      <c r="H3743" s="75">
        <v>1</v>
      </c>
    </row>
    <row r="3744" spans="1:8">
      <c r="A3744" s="43">
        <v>930</v>
      </c>
      <c r="B3744" s="74">
        <v>46241</v>
      </c>
      <c r="C3744" s="30" t="s">
        <v>1636</v>
      </c>
      <c r="D3744" s="30" t="s">
        <v>1637</v>
      </c>
      <c r="E3744" s="75">
        <v>207</v>
      </c>
      <c r="F3744" s="30" t="s">
        <v>80</v>
      </c>
      <c r="G3744" s="30" t="s">
        <v>81</v>
      </c>
      <c r="H3744" s="75">
        <v>1</v>
      </c>
    </row>
    <row r="3745" spans="1:8">
      <c r="A3745" s="43">
        <v>930</v>
      </c>
      <c r="B3745" s="74">
        <v>46241</v>
      </c>
      <c r="C3745" s="30" t="s">
        <v>1638</v>
      </c>
      <c r="D3745" s="30" t="s">
        <v>1639</v>
      </c>
      <c r="E3745" s="75">
        <v>34</v>
      </c>
      <c r="F3745" s="30" t="s">
        <v>53</v>
      </c>
      <c r="G3745" s="30" t="s">
        <v>54</v>
      </c>
      <c r="H3745" s="75">
        <v>1</v>
      </c>
    </row>
    <row r="3746" spans="1:8">
      <c r="A3746" s="43">
        <v>930</v>
      </c>
      <c r="B3746" s="74">
        <v>46241</v>
      </c>
      <c r="C3746" s="30" t="s">
        <v>1640</v>
      </c>
      <c r="D3746" s="30" t="s">
        <v>1641</v>
      </c>
      <c r="E3746" s="75">
        <v>54</v>
      </c>
      <c r="F3746" s="30" t="s">
        <v>70</v>
      </c>
      <c r="G3746" s="30" t="s">
        <v>71</v>
      </c>
      <c r="H3746" s="75">
        <v>2</v>
      </c>
    </row>
    <row r="3747" spans="1:8">
      <c r="A3747" s="43">
        <v>930</v>
      </c>
      <c r="B3747" s="74">
        <v>46241</v>
      </c>
      <c r="C3747" s="30" t="s">
        <v>1642</v>
      </c>
      <c r="D3747" s="30" t="s">
        <v>1643</v>
      </c>
      <c r="E3747" s="75">
        <v>97</v>
      </c>
      <c r="F3747" s="30" t="s">
        <v>53</v>
      </c>
      <c r="G3747" s="30" t="s">
        <v>54</v>
      </c>
      <c r="H3747" s="75">
        <v>1</v>
      </c>
    </row>
    <row r="3748" spans="1:8">
      <c r="A3748" s="43">
        <v>930</v>
      </c>
      <c r="B3748" s="74">
        <v>46241</v>
      </c>
      <c r="C3748" s="30" t="s">
        <v>1644</v>
      </c>
      <c r="D3748" s="30" t="s">
        <v>1645</v>
      </c>
      <c r="E3748" s="75">
        <v>27</v>
      </c>
      <c r="F3748" s="30" t="s">
        <v>68</v>
      </c>
      <c r="G3748" s="30" t="s">
        <v>69</v>
      </c>
      <c r="H3748" s="75">
        <v>1</v>
      </c>
    </row>
    <row r="3749" spans="1:8">
      <c r="A3749" s="43">
        <v>930</v>
      </c>
      <c r="B3749" s="74">
        <v>46241</v>
      </c>
      <c r="C3749" s="30" t="s">
        <v>1646</v>
      </c>
      <c r="D3749" s="30" t="s">
        <v>1647</v>
      </c>
      <c r="E3749" s="75">
        <v>57</v>
      </c>
      <c r="F3749" s="30" t="s">
        <v>53</v>
      </c>
      <c r="G3749" s="30" t="s">
        <v>54</v>
      </c>
      <c r="H3749" s="75">
        <v>1</v>
      </c>
    </row>
    <row r="3750" spans="1:8">
      <c r="A3750" s="43">
        <v>930</v>
      </c>
      <c r="B3750" s="74">
        <v>46241</v>
      </c>
      <c r="C3750" s="30" t="s">
        <v>1648</v>
      </c>
      <c r="D3750" s="30" t="s">
        <v>1649</v>
      </c>
      <c r="E3750" s="75">
        <v>83</v>
      </c>
      <c r="F3750" s="30" t="s">
        <v>53</v>
      </c>
      <c r="G3750" s="30" t="s">
        <v>54</v>
      </c>
      <c r="H3750" s="75">
        <v>1</v>
      </c>
    </row>
    <row r="3751" spans="1:8">
      <c r="A3751" s="43">
        <v>930</v>
      </c>
      <c r="B3751" s="74">
        <v>46241</v>
      </c>
      <c r="C3751" s="30" t="s">
        <v>1650</v>
      </c>
      <c r="D3751" s="30" t="s">
        <v>1651</v>
      </c>
      <c r="E3751" s="75">
        <v>21</v>
      </c>
      <c r="F3751" s="30" t="s">
        <v>76</v>
      </c>
      <c r="G3751" s="30" t="s">
        <v>77</v>
      </c>
      <c r="H3751" s="75">
        <v>1</v>
      </c>
    </row>
    <row r="3752" spans="1:8">
      <c r="A3752" s="43">
        <v>930</v>
      </c>
      <c r="B3752" s="74">
        <v>46241</v>
      </c>
      <c r="C3752" s="30" t="s">
        <v>1652</v>
      </c>
      <c r="D3752" s="30" t="s">
        <v>1653</v>
      </c>
      <c r="E3752" s="75">
        <v>183</v>
      </c>
      <c r="F3752" s="30" t="s">
        <v>80</v>
      </c>
      <c r="G3752" s="30" t="s">
        <v>81</v>
      </c>
      <c r="H3752" s="75">
        <v>1</v>
      </c>
    </row>
    <row r="3753" spans="1:8">
      <c r="A3753" s="43">
        <v>930</v>
      </c>
      <c r="B3753" s="74">
        <v>46241</v>
      </c>
      <c r="C3753" s="30" t="s">
        <v>1654</v>
      </c>
      <c r="D3753" s="30" t="s">
        <v>1655</v>
      </c>
      <c r="E3753" s="75">
        <v>230</v>
      </c>
      <c r="F3753" s="30" t="s">
        <v>53</v>
      </c>
      <c r="G3753" s="30" t="s">
        <v>54</v>
      </c>
      <c r="H3753" s="75">
        <v>1</v>
      </c>
    </row>
    <row r="3754" spans="1:8">
      <c r="A3754" s="43">
        <v>930</v>
      </c>
      <c r="B3754" s="74">
        <v>46241</v>
      </c>
      <c r="C3754" s="30" t="s">
        <v>1660</v>
      </c>
      <c r="D3754" s="30" t="s">
        <v>1661</v>
      </c>
      <c r="E3754" s="75">
        <v>83</v>
      </c>
      <c r="F3754" s="30" t="s">
        <v>53</v>
      </c>
      <c r="G3754" s="30" t="s">
        <v>54</v>
      </c>
      <c r="H3754" s="75">
        <v>1</v>
      </c>
    </row>
    <row r="3755" spans="1:8">
      <c r="A3755" s="43">
        <v>930</v>
      </c>
      <c r="B3755" s="74">
        <v>46241</v>
      </c>
      <c r="C3755" s="30" t="s">
        <v>1662</v>
      </c>
      <c r="D3755" s="30" t="s">
        <v>1663</v>
      </c>
      <c r="E3755" s="75">
        <v>48</v>
      </c>
      <c r="F3755" s="30" t="s">
        <v>53</v>
      </c>
      <c r="G3755" s="30" t="s">
        <v>54</v>
      </c>
      <c r="H3755" s="75">
        <v>1</v>
      </c>
    </row>
    <row r="3756" spans="1:8">
      <c r="A3756" s="43">
        <v>930</v>
      </c>
      <c r="B3756" s="74">
        <v>46241</v>
      </c>
      <c r="C3756" s="30" t="s">
        <v>1664</v>
      </c>
      <c r="D3756" s="30" t="s">
        <v>1665</v>
      </c>
      <c r="E3756" s="75">
        <v>62</v>
      </c>
      <c r="F3756" s="30" t="s">
        <v>53</v>
      </c>
      <c r="G3756" s="30" t="s">
        <v>54</v>
      </c>
      <c r="H3756" s="75">
        <v>1</v>
      </c>
    </row>
    <row r="3757" spans="1:8">
      <c r="A3757" s="43">
        <v>930</v>
      </c>
      <c r="B3757" s="74">
        <v>46241</v>
      </c>
      <c r="C3757" s="30" t="s">
        <v>1666</v>
      </c>
      <c r="D3757" s="30" t="s">
        <v>1667</v>
      </c>
      <c r="E3757" s="75">
        <v>99</v>
      </c>
      <c r="F3757" s="30" t="s">
        <v>53</v>
      </c>
      <c r="G3757" s="30" t="s">
        <v>54</v>
      </c>
      <c r="H3757" s="75">
        <v>1</v>
      </c>
    </row>
    <row r="3758" spans="1:8">
      <c r="A3758" s="43">
        <v>930</v>
      </c>
      <c r="B3758" s="74">
        <v>46241</v>
      </c>
      <c r="C3758" s="30" t="s">
        <v>1672</v>
      </c>
      <c r="D3758" s="30" t="s">
        <v>1673</v>
      </c>
      <c r="E3758" s="75">
        <v>94</v>
      </c>
      <c r="F3758" s="30" t="s">
        <v>53</v>
      </c>
      <c r="G3758" s="30" t="s">
        <v>54</v>
      </c>
      <c r="H3758" s="75">
        <v>1</v>
      </c>
    </row>
    <row r="3759" spans="1:8">
      <c r="A3759" s="43">
        <v>930</v>
      </c>
      <c r="B3759" s="74">
        <v>46241</v>
      </c>
      <c r="C3759" s="30" t="s">
        <v>4988</v>
      </c>
      <c r="D3759" s="30" t="s">
        <v>4989</v>
      </c>
      <c r="E3759" s="75">
        <v>523</v>
      </c>
      <c r="F3759" s="30" t="s">
        <v>80</v>
      </c>
      <c r="G3759" s="30" t="s">
        <v>81</v>
      </c>
      <c r="H3759" s="75">
        <v>1</v>
      </c>
    </row>
    <row r="3760" spans="1:8">
      <c r="A3760" s="43">
        <v>930</v>
      </c>
      <c r="B3760" s="74">
        <v>46241</v>
      </c>
      <c r="C3760" s="30" t="s">
        <v>1674</v>
      </c>
      <c r="D3760" s="30" t="s">
        <v>1675</v>
      </c>
      <c r="E3760" s="75">
        <v>131</v>
      </c>
      <c r="F3760" s="30" t="s">
        <v>53</v>
      </c>
      <c r="G3760" s="30" t="s">
        <v>54</v>
      </c>
      <c r="H3760" s="75">
        <v>1</v>
      </c>
    </row>
    <row r="3761" spans="1:8">
      <c r="A3761" s="43">
        <v>930</v>
      </c>
      <c r="B3761" s="74">
        <v>46241</v>
      </c>
      <c r="C3761" s="30" t="s">
        <v>1676</v>
      </c>
      <c r="D3761" s="30" t="s">
        <v>1677</v>
      </c>
      <c r="E3761" s="75">
        <v>57</v>
      </c>
      <c r="F3761" s="30" t="s">
        <v>53</v>
      </c>
      <c r="G3761" s="30" t="s">
        <v>54</v>
      </c>
      <c r="H3761" s="75">
        <v>1</v>
      </c>
    </row>
    <row r="3762" spans="1:8">
      <c r="A3762" s="43">
        <v>930</v>
      </c>
      <c r="B3762" s="74">
        <v>46241</v>
      </c>
      <c r="C3762" s="30" t="s">
        <v>1678</v>
      </c>
      <c r="D3762" s="30" t="s">
        <v>1679</v>
      </c>
      <c r="E3762" s="75">
        <v>70</v>
      </c>
      <c r="F3762" s="30" t="s">
        <v>78</v>
      </c>
      <c r="G3762" s="30" t="s">
        <v>79</v>
      </c>
      <c r="H3762" s="75">
        <v>2</v>
      </c>
    </row>
    <row r="3763" spans="1:8">
      <c r="A3763" s="43">
        <v>930</v>
      </c>
      <c r="B3763" s="74">
        <v>46241</v>
      </c>
      <c r="C3763" s="30" t="s">
        <v>4984</v>
      </c>
      <c r="D3763" s="30" t="s">
        <v>4985</v>
      </c>
      <c r="E3763" s="75">
        <v>34</v>
      </c>
      <c r="F3763" s="30" t="s">
        <v>80</v>
      </c>
      <c r="G3763" s="30" t="s">
        <v>81</v>
      </c>
      <c r="H3763" s="75">
        <v>1</v>
      </c>
    </row>
    <row r="3764" spans="1:8">
      <c r="A3764" s="43">
        <v>930</v>
      </c>
      <c r="B3764" s="74">
        <v>46241</v>
      </c>
      <c r="C3764" s="30" t="s">
        <v>1682</v>
      </c>
      <c r="D3764" s="30" t="s">
        <v>1683</v>
      </c>
      <c r="E3764" s="75">
        <v>26</v>
      </c>
      <c r="F3764" s="30" t="s">
        <v>53</v>
      </c>
      <c r="G3764" s="30" t="s">
        <v>54</v>
      </c>
      <c r="H3764" s="75">
        <v>1</v>
      </c>
    </row>
    <row r="3765" spans="1:8">
      <c r="A3765" s="43">
        <v>930</v>
      </c>
      <c r="B3765" s="74">
        <v>46241</v>
      </c>
      <c r="C3765" s="30" t="s">
        <v>1686</v>
      </c>
      <c r="D3765" s="30" t="s">
        <v>1687</v>
      </c>
      <c r="E3765" s="75">
        <v>90</v>
      </c>
      <c r="F3765" s="30" t="s">
        <v>53</v>
      </c>
      <c r="G3765" s="30" t="s">
        <v>54</v>
      </c>
      <c r="H3765" s="75">
        <v>1</v>
      </c>
    </row>
    <row r="3766" spans="1:8">
      <c r="A3766" s="43">
        <v>930</v>
      </c>
      <c r="B3766" s="74">
        <v>46241</v>
      </c>
      <c r="C3766" s="30" t="s">
        <v>4986</v>
      </c>
      <c r="D3766" s="30" t="s">
        <v>4987</v>
      </c>
      <c r="E3766" s="75">
        <v>131</v>
      </c>
      <c r="F3766" s="30" t="s">
        <v>53</v>
      </c>
      <c r="G3766" s="30" t="s">
        <v>54</v>
      </c>
      <c r="H3766" s="75">
        <v>1</v>
      </c>
    </row>
    <row r="3767" spans="1:8">
      <c r="A3767" s="43">
        <v>930</v>
      </c>
      <c r="B3767" s="74">
        <v>46241</v>
      </c>
      <c r="C3767" s="30" t="s">
        <v>1690</v>
      </c>
      <c r="D3767" s="30" t="s">
        <v>1691</v>
      </c>
      <c r="E3767" s="75">
        <v>26</v>
      </c>
      <c r="F3767" s="30" t="s">
        <v>80</v>
      </c>
      <c r="G3767" s="30" t="s">
        <v>81</v>
      </c>
      <c r="H3767" s="75">
        <v>1</v>
      </c>
    </row>
    <row r="3768" spans="1:8">
      <c r="A3768" s="43">
        <v>930</v>
      </c>
      <c r="B3768" s="74">
        <v>46241</v>
      </c>
      <c r="C3768" s="30" t="s">
        <v>1694</v>
      </c>
      <c r="D3768" s="30" t="s">
        <v>1695</v>
      </c>
      <c r="E3768" s="75">
        <v>61</v>
      </c>
      <c r="F3768" s="30" t="s">
        <v>70</v>
      </c>
      <c r="G3768" s="30" t="s">
        <v>71</v>
      </c>
      <c r="H3768" s="75">
        <v>2</v>
      </c>
    </row>
    <row r="3769" spans="1:8">
      <c r="A3769" s="43">
        <v>930</v>
      </c>
      <c r="B3769" s="74">
        <v>46241</v>
      </c>
      <c r="C3769" s="30" t="s">
        <v>1696</v>
      </c>
      <c r="D3769" s="30" t="s">
        <v>1697</v>
      </c>
      <c r="E3769" s="75">
        <v>100</v>
      </c>
      <c r="F3769" s="30" t="s">
        <v>80</v>
      </c>
      <c r="G3769" s="30" t="s">
        <v>81</v>
      </c>
      <c r="H3769" s="75">
        <v>1</v>
      </c>
    </row>
    <row r="3770" spans="1:8">
      <c r="A3770" s="43">
        <v>930</v>
      </c>
      <c r="B3770" s="74">
        <v>46241</v>
      </c>
      <c r="C3770" s="30" t="s">
        <v>1702</v>
      </c>
      <c r="D3770" s="30" t="s">
        <v>1703</v>
      </c>
      <c r="E3770" s="75">
        <v>112</v>
      </c>
      <c r="F3770" s="30" t="s">
        <v>70</v>
      </c>
      <c r="G3770" s="30" t="s">
        <v>71</v>
      </c>
      <c r="H3770" s="75">
        <v>2</v>
      </c>
    </row>
    <row r="3771" spans="1:8">
      <c r="A3771" s="43">
        <v>930</v>
      </c>
      <c r="B3771" s="74">
        <v>46240</v>
      </c>
      <c r="C3771" s="30" t="s">
        <v>3919</v>
      </c>
      <c r="D3771" s="30" t="s">
        <v>3920</v>
      </c>
      <c r="E3771" s="75">
        <v>101</v>
      </c>
      <c r="F3771" s="30" t="s">
        <v>53</v>
      </c>
      <c r="G3771" s="30" t="s">
        <v>54</v>
      </c>
      <c r="H3771" s="75">
        <v>1</v>
      </c>
    </row>
    <row r="3772" spans="1:8">
      <c r="A3772" s="43">
        <v>930</v>
      </c>
      <c r="B3772" s="74">
        <v>46240</v>
      </c>
      <c r="C3772" s="30" t="s">
        <v>3923</v>
      </c>
      <c r="D3772" s="30" t="s">
        <v>3924</v>
      </c>
      <c r="E3772" s="75">
        <v>152</v>
      </c>
      <c r="F3772" s="30" t="s">
        <v>53</v>
      </c>
      <c r="G3772" s="30" t="s">
        <v>54</v>
      </c>
      <c r="H3772" s="75">
        <v>1</v>
      </c>
    </row>
    <row r="3773" spans="1:8">
      <c r="A3773" s="43">
        <v>930</v>
      </c>
      <c r="B3773" s="74">
        <v>46240</v>
      </c>
      <c r="C3773" s="30" t="s">
        <v>4137</v>
      </c>
      <c r="D3773" s="30" t="s">
        <v>4138</v>
      </c>
      <c r="E3773" s="75">
        <v>115</v>
      </c>
      <c r="F3773" s="30" t="s">
        <v>70</v>
      </c>
      <c r="G3773" s="30" t="s">
        <v>71</v>
      </c>
      <c r="H3773" s="75">
        <v>2</v>
      </c>
    </row>
    <row r="3774" spans="1:8">
      <c r="A3774" s="43">
        <v>930</v>
      </c>
      <c r="B3774" s="74">
        <v>46240</v>
      </c>
      <c r="C3774" s="30" t="s">
        <v>4147</v>
      </c>
      <c r="D3774" s="30" t="s">
        <v>4148</v>
      </c>
      <c r="E3774" s="75">
        <v>74</v>
      </c>
      <c r="F3774" s="30" t="s">
        <v>68</v>
      </c>
      <c r="G3774" s="30" t="s">
        <v>69</v>
      </c>
      <c r="H3774" s="75">
        <v>1</v>
      </c>
    </row>
    <row r="3775" spans="1:8">
      <c r="A3775" s="43">
        <v>930</v>
      </c>
      <c r="B3775" s="74">
        <v>46240</v>
      </c>
      <c r="C3775" s="30" t="s">
        <v>4153</v>
      </c>
      <c r="D3775" s="30" t="s">
        <v>4154</v>
      </c>
      <c r="E3775" s="75">
        <v>47</v>
      </c>
      <c r="F3775" s="30" t="s">
        <v>68</v>
      </c>
      <c r="G3775" s="30" t="s">
        <v>69</v>
      </c>
      <c r="H3775" s="75">
        <v>1</v>
      </c>
    </row>
    <row r="3776" spans="1:8">
      <c r="A3776" s="43">
        <v>930</v>
      </c>
      <c r="B3776" s="74">
        <v>46240</v>
      </c>
      <c r="C3776" s="30" t="s">
        <v>4185</v>
      </c>
      <c r="D3776" s="30" t="s">
        <v>4186</v>
      </c>
      <c r="E3776" s="75">
        <v>40</v>
      </c>
      <c r="F3776" s="30" t="s">
        <v>53</v>
      </c>
      <c r="G3776" s="30" t="s">
        <v>54</v>
      </c>
      <c r="H3776" s="75">
        <v>1</v>
      </c>
    </row>
    <row r="3777" spans="1:8">
      <c r="A3777" s="43">
        <v>930</v>
      </c>
      <c r="B3777" s="74">
        <v>46240</v>
      </c>
      <c r="C3777" s="30" t="s">
        <v>4187</v>
      </c>
      <c r="D3777" s="30" t="s">
        <v>4188</v>
      </c>
      <c r="E3777" s="75">
        <v>74</v>
      </c>
      <c r="F3777" s="30" t="s">
        <v>53</v>
      </c>
      <c r="G3777" s="30" t="s">
        <v>54</v>
      </c>
      <c r="H3777" s="75">
        <v>1</v>
      </c>
    </row>
    <row r="3778" spans="1:8">
      <c r="A3778" s="43">
        <v>930</v>
      </c>
      <c r="B3778" s="74">
        <v>46240</v>
      </c>
      <c r="C3778" s="30" t="s">
        <v>1350</v>
      </c>
      <c r="D3778" s="30" t="s">
        <v>1351</v>
      </c>
      <c r="E3778" s="75">
        <v>280</v>
      </c>
      <c r="F3778" s="30" t="s">
        <v>80</v>
      </c>
      <c r="G3778" s="30" t="s">
        <v>81</v>
      </c>
      <c r="H3778" s="75">
        <v>1</v>
      </c>
    </row>
    <row r="3779" spans="1:8">
      <c r="A3779" s="43">
        <v>930</v>
      </c>
      <c r="B3779" s="74">
        <v>46240</v>
      </c>
      <c r="C3779" s="30" t="s">
        <v>1352</v>
      </c>
      <c r="D3779" s="30" t="s">
        <v>1353</v>
      </c>
      <c r="E3779" s="75">
        <v>37</v>
      </c>
      <c r="F3779" s="30" t="s">
        <v>70</v>
      </c>
      <c r="G3779" s="30" t="s">
        <v>71</v>
      </c>
      <c r="H3779" s="75">
        <v>2</v>
      </c>
    </row>
    <row r="3780" spans="1:8">
      <c r="A3780" s="43">
        <v>930</v>
      </c>
      <c r="B3780" s="74">
        <v>46240</v>
      </c>
      <c r="C3780" s="30" t="s">
        <v>1354</v>
      </c>
      <c r="D3780" s="30" t="s">
        <v>1355</v>
      </c>
      <c r="E3780" s="75">
        <v>32</v>
      </c>
      <c r="F3780" s="30" t="s">
        <v>70</v>
      </c>
      <c r="G3780" s="30" t="s">
        <v>71</v>
      </c>
      <c r="H3780" s="75">
        <v>2</v>
      </c>
    </row>
    <row r="3781" spans="1:8">
      <c r="A3781" s="43">
        <v>930</v>
      </c>
      <c r="B3781" s="74">
        <v>46240</v>
      </c>
      <c r="C3781" s="30" t="s">
        <v>1356</v>
      </c>
      <c r="D3781" s="30" t="s">
        <v>1357</v>
      </c>
      <c r="E3781" s="75">
        <v>87</v>
      </c>
      <c r="F3781" s="30" t="s">
        <v>80</v>
      </c>
      <c r="G3781" s="30" t="s">
        <v>81</v>
      </c>
      <c r="H3781" s="75">
        <v>1</v>
      </c>
    </row>
    <row r="3782" spans="1:8">
      <c r="A3782" s="43">
        <v>930</v>
      </c>
      <c r="B3782" s="74">
        <v>46240</v>
      </c>
      <c r="C3782" s="30" t="s">
        <v>1358</v>
      </c>
      <c r="D3782" s="30" t="s">
        <v>1359</v>
      </c>
      <c r="E3782" s="75">
        <v>110</v>
      </c>
      <c r="F3782" s="30" t="s">
        <v>70</v>
      </c>
      <c r="G3782" s="30" t="s">
        <v>71</v>
      </c>
      <c r="H3782" s="75">
        <v>2</v>
      </c>
    </row>
    <row r="3783" spans="1:8">
      <c r="A3783" s="43">
        <v>930</v>
      </c>
      <c r="B3783" s="74">
        <v>46240</v>
      </c>
      <c r="C3783" s="30" t="s">
        <v>1360</v>
      </c>
      <c r="D3783" s="30" t="s">
        <v>1361</v>
      </c>
      <c r="E3783" s="75">
        <v>18</v>
      </c>
      <c r="F3783" s="30" t="s">
        <v>68</v>
      </c>
      <c r="G3783" s="30" t="s">
        <v>69</v>
      </c>
      <c r="H3783" s="75">
        <v>1</v>
      </c>
    </row>
    <row r="3784" spans="1:8">
      <c r="A3784" s="43">
        <v>930</v>
      </c>
      <c r="B3784" s="74">
        <v>46240</v>
      </c>
      <c r="C3784" s="30" t="s">
        <v>1362</v>
      </c>
      <c r="D3784" s="30" t="s">
        <v>1363</v>
      </c>
      <c r="E3784" s="75">
        <v>76</v>
      </c>
      <c r="F3784" s="30" t="s">
        <v>53</v>
      </c>
      <c r="G3784" s="30" t="s">
        <v>54</v>
      </c>
      <c r="H3784" s="75">
        <v>1</v>
      </c>
    </row>
    <row r="3785" spans="1:8">
      <c r="A3785" s="43">
        <v>930</v>
      </c>
      <c r="B3785" s="74">
        <v>46240</v>
      </c>
      <c r="C3785" s="30" t="s">
        <v>1380</v>
      </c>
      <c r="D3785" s="30" t="s">
        <v>1381</v>
      </c>
      <c r="E3785" s="75">
        <v>56</v>
      </c>
      <c r="F3785" s="30" t="s">
        <v>53</v>
      </c>
      <c r="G3785" s="30" t="s">
        <v>54</v>
      </c>
      <c r="H3785" s="75">
        <v>1</v>
      </c>
    </row>
    <row r="3786" spans="1:8">
      <c r="A3786" s="43">
        <v>930</v>
      </c>
      <c r="B3786" s="74">
        <v>46240</v>
      </c>
      <c r="C3786" s="30" t="s">
        <v>1382</v>
      </c>
      <c r="D3786" s="30" t="s">
        <v>1383</v>
      </c>
      <c r="E3786" s="75">
        <v>206</v>
      </c>
      <c r="F3786" s="30" t="s">
        <v>80</v>
      </c>
      <c r="G3786" s="30" t="s">
        <v>81</v>
      </c>
      <c r="H3786" s="75">
        <v>1</v>
      </c>
    </row>
    <row r="3787" spans="1:8">
      <c r="A3787" s="43">
        <v>930</v>
      </c>
      <c r="B3787" s="74">
        <v>46240</v>
      </c>
      <c r="C3787" s="30" t="s">
        <v>1384</v>
      </c>
      <c r="D3787" s="30" t="s">
        <v>1385</v>
      </c>
      <c r="E3787" s="75">
        <v>51</v>
      </c>
      <c r="F3787" s="30" t="s">
        <v>70</v>
      </c>
      <c r="G3787" s="30" t="s">
        <v>71</v>
      </c>
      <c r="H3787" s="75">
        <v>2</v>
      </c>
    </row>
    <row r="3788" spans="1:8">
      <c r="A3788" s="43">
        <v>930</v>
      </c>
      <c r="B3788" s="74">
        <v>46240</v>
      </c>
      <c r="C3788" s="30" t="s">
        <v>1386</v>
      </c>
      <c r="D3788" s="30" t="s">
        <v>1387</v>
      </c>
      <c r="E3788" s="75">
        <v>76</v>
      </c>
      <c r="F3788" s="30" t="s">
        <v>70</v>
      </c>
      <c r="G3788" s="30" t="s">
        <v>71</v>
      </c>
      <c r="H3788" s="75">
        <v>2</v>
      </c>
    </row>
    <row r="3789" spans="1:8">
      <c r="A3789" s="43">
        <v>930</v>
      </c>
      <c r="B3789" s="74">
        <v>46240</v>
      </c>
      <c r="C3789" s="30" t="s">
        <v>1388</v>
      </c>
      <c r="D3789" s="30" t="s">
        <v>1389</v>
      </c>
      <c r="E3789" s="75">
        <v>69</v>
      </c>
      <c r="F3789" s="30" t="s">
        <v>68</v>
      </c>
      <c r="G3789" s="30" t="s">
        <v>69</v>
      </c>
      <c r="H3789" s="75">
        <v>1</v>
      </c>
    </row>
    <row r="3790" spans="1:8">
      <c r="A3790" s="43">
        <v>930</v>
      </c>
      <c r="B3790" s="74">
        <v>46240</v>
      </c>
      <c r="C3790" s="30" t="s">
        <v>1390</v>
      </c>
      <c r="D3790" s="30" t="s">
        <v>1391</v>
      </c>
      <c r="E3790" s="75">
        <v>230</v>
      </c>
      <c r="F3790" s="30" t="s">
        <v>68</v>
      </c>
      <c r="G3790" s="30" t="s">
        <v>69</v>
      </c>
      <c r="H3790" s="75">
        <v>1</v>
      </c>
    </row>
    <row r="3791" spans="1:8">
      <c r="A3791" s="43">
        <v>930</v>
      </c>
      <c r="B3791" s="74">
        <v>46240</v>
      </c>
      <c r="C3791" s="30" t="s">
        <v>1392</v>
      </c>
      <c r="D3791" s="30" t="s">
        <v>1393</v>
      </c>
      <c r="E3791" s="75">
        <v>260</v>
      </c>
      <c r="F3791" s="30" t="s">
        <v>80</v>
      </c>
      <c r="G3791" s="30" t="s">
        <v>81</v>
      </c>
      <c r="H3791" s="75">
        <v>1</v>
      </c>
    </row>
    <row r="3792" spans="1:8">
      <c r="A3792" s="43">
        <v>930</v>
      </c>
      <c r="B3792" s="74">
        <v>46240</v>
      </c>
      <c r="C3792" s="30" t="s">
        <v>1394</v>
      </c>
      <c r="D3792" s="30" t="s">
        <v>1395</v>
      </c>
      <c r="E3792" s="75">
        <v>53</v>
      </c>
      <c r="F3792" s="30" t="s">
        <v>68</v>
      </c>
      <c r="G3792" s="30" t="s">
        <v>69</v>
      </c>
      <c r="H3792" s="75">
        <v>1</v>
      </c>
    </row>
    <row r="3793" spans="1:8">
      <c r="A3793" s="43">
        <v>930</v>
      </c>
      <c r="B3793" s="74">
        <v>46240</v>
      </c>
      <c r="C3793" s="30" t="s">
        <v>1396</v>
      </c>
      <c r="D3793" s="30" t="s">
        <v>1397</v>
      </c>
      <c r="E3793" s="75">
        <v>87</v>
      </c>
      <c r="F3793" s="30" t="s">
        <v>76</v>
      </c>
      <c r="G3793" s="30" t="s">
        <v>77</v>
      </c>
      <c r="H3793" s="75">
        <v>1</v>
      </c>
    </row>
    <row r="3794" spans="1:8">
      <c r="A3794" s="43">
        <v>930</v>
      </c>
      <c r="B3794" s="74">
        <v>46240</v>
      </c>
      <c r="C3794" s="30" t="s">
        <v>1400</v>
      </c>
      <c r="D3794" s="30" t="s">
        <v>1401</v>
      </c>
      <c r="E3794" s="75">
        <v>71</v>
      </c>
      <c r="F3794" s="30" t="s">
        <v>70</v>
      </c>
      <c r="G3794" s="30" t="s">
        <v>71</v>
      </c>
      <c r="H3794" s="75">
        <v>2</v>
      </c>
    </row>
    <row r="3795" spans="1:8">
      <c r="A3795" s="43">
        <v>930</v>
      </c>
      <c r="B3795" s="74">
        <v>46240</v>
      </c>
      <c r="C3795" s="30" t="s">
        <v>1402</v>
      </c>
      <c r="D3795" s="30" t="s">
        <v>1403</v>
      </c>
      <c r="E3795" s="75">
        <v>81</v>
      </c>
      <c r="F3795" s="30" t="s">
        <v>70</v>
      </c>
      <c r="G3795" s="30" t="s">
        <v>71</v>
      </c>
      <c r="H3795" s="75">
        <v>2</v>
      </c>
    </row>
    <row r="3796" spans="1:8">
      <c r="A3796" s="43">
        <v>930</v>
      </c>
      <c r="B3796" s="74">
        <v>46240</v>
      </c>
      <c r="C3796" s="30" t="s">
        <v>1406</v>
      </c>
      <c r="D3796" s="30" t="s">
        <v>1407</v>
      </c>
      <c r="E3796" s="75">
        <v>168</v>
      </c>
      <c r="F3796" s="30" t="s">
        <v>80</v>
      </c>
      <c r="G3796" s="30" t="s">
        <v>81</v>
      </c>
      <c r="H3796" s="75">
        <v>1</v>
      </c>
    </row>
    <row r="3797" spans="1:8">
      <c r="A3797" s="43">
        <v>930</v>
      </c>
      <c r="B3797" s="74">
        <v>46240</v>
      </c>
      <c r="C3797" s="30" t="s">
        <v>1408</v>
      </c>
      <c r="D3797" s="30" t="s">
        <v>1409</v>
      </c>
      <c r="E3797" s="75">
        <v>13</v>
      </c>
      <c r="F3797" s="30" t="s">
        <v>70</v>
      </c>
      <c r="G3797" s="30" t="s">
        <v>71</v>
      </c>
      <c r="H3797" s="75">
        <v>2</v>
      </c>
    </row>
    <row r="3798" spans="1:8">
      <c r="A3798" s="43">
        <v>930</v>
      </c>
      <c r="B3798" s="74">
        <v>46240</v>
      </c>
      <c r="C3798" s="30" t="s">
        <v>1412</v>
      </c>
      <c r="D3798" s="30" t="s">
        <v>1413</v>
      </c>
      <c r="E3798" s="75">
        <v>23</v>
      </c>
      <c r="F3798" s="30" t="s">
        <v>70</v>
      </c>
      <c r="G3798" s="30" t="s">
        <v>71</v>
      </c>
      <c r="H3798" s="75">
        <v>2</v>
      </c>
    </row>
    <row r="3799" spans="1:8">
      <c r="A3799" s="43">
        <v>930</v>
      </c>
      <c r="B3799" s="74">
        <v>46240</v>
      </c>
      <c r="C3799" s="30" t="s">
        <v>1416</v>
      </c>
      <c r="D3799" s="30" t="s">
        <v>1417</v>
      </c>
      <c r="E3799" s="75">
        <v>51</v>
      </c>
      <c r="F3799" s="30" t="s">
        <v>70</v>
      </c>
      <c r="G3799" s="30" t="s">
        <v>71</v>
      </c>
      <c r="H3799" s="75">
        <v>2</v>
      </c>
    </row>
    <row r="3800" spans="1:8">
      <c r="A3800" s="43">
        <v>930</v>
      </c>
      <c r="B3800" s="74">
        <v>46240</v>
      </c>
      <c r="C3800" s="30" t="s">
        <v>1422</v>
      </c>
      <c r="D3800" s="30" t="s">
        <v>1423</v>
      </c>
      <c r="E3800" s="75">
        <v>134</v>
      </c>
      <c r="F3800" s="30" t="s">
        <v>70</v>
      </c>
      <c r="G3800" s="30" t="s">
        <v>71</v>
      </c>
      <c r="H3800" s="75">
        <v>2</v>
      </c>
    </row>
    <row r="3801" spans="1:8">
      <c r="A3801" s="43">
        <v>930</v>
      </c>
      <c r="B3801" s="74">
        <v>46240</v>
      </c>
      <c r="C3801" s="30" t="s">
        <v>1424</v>
      </c>
      <c r="D3801" s="30" t="s">
        <v>1425</v>
      </c>
      <c r="E3801" s="75">
        <v>279</v>
      </c>
      <c r="F3801" s="30" t="s">
        <v>80</v>
      </c>
      <c r="G3801" s="30" t="s">
        <v>81</v>
      </c>
      <c r="H3801" s="75">
        <v>1</v>
      </c>
    </row>
    <row r="3802" spans="1:8">
      <c r="A3802" s="43">
        <v>930</v>
      </c>
      <c r="B3802" s="74">
        <v>46240</v>
      </c>
      <c r="C3802" s="30" t="s">
        <v>1754</v>
      </c>
      <c r="D3802" s="30" t="s">
        <v>1755</v>
      </c>
      <c r="E3802" s="75">
        <v>37</v>
      </c>
      <c r="F3802" s="30" t="s">
        <v>68</v>
      </c>
      <c r="G3802" s="30" t="s">
        <v>69</v>
      </c>
      <c r="H3802" s="75">
        <v>1</v>
      </c>
    </row>
    <row r="3803" spans="1:8">
      <c r="A3803" s="43">
        <v>930</v>
      </c>
      <c r="B3803" s="74">
        <v>46240</v>
      </c>
      <c r="C3803" s="30" t="s">
        <v>1428</v>
      </c>
      <c r="D3803" s="30" t="s">
        <v>1429</v>
      </c>
      <c r="E3803" s="75">
        <v>173</v>
      </c>
      <c r="F3803" s="30" t="s">
        <v>80</v>
      </c>
      <c r="G3803" s="30" t="s">
        <v>81</v>
      </c>
      <c r="H3803" s="75">
        <v>1</v>
      </c>
    </row>
    <row r="3804" spans="1:8">
      <c r="A3804" s="43">
        <v>930</v>
      </c>
      <c r="B3804" s="74">
        <v>46240</v>
      </c>
      <c r="C3804" s="30" t="s">
        <v>1432</v>
      </c>
      <c r="D3804" s="30" t="s">
        <v>1433</v>
      </c>
      <c r="E3804" s="75">
        <v>17</v>
      </c>
      <c r="F3804" s="30" t="s">
        <v>76</v>
      </c>
      <c r="G3804" s="30" t="s">
        <v>77</v>
      </c>
      <c r="H3804" s="75">
        <v>1</v>
      </c>
    </row>
    <row r="3805" spans="1:8">
      <c r="A3805" s="43">
        <v>930</v>
      </c>
      <c r="B3805" s="74">
        <v>46240</v>
      </c>
      <c r="C3805" s="30" t="s">
        <v>1434</v>
      </c>
      <c r="D3805" s="30" t="s">
        <v>1435</v>
      </c>
      <c r="E3805" s="75">
        <v>16</v>
      </c>
      <c r="F3805" s="30" t="s">
        <v>53</v>
      </c>
      <c r="G3805" s="30" t="s">
        <v>54</v>
      </c>
      <c r="H3805" s="75">
        <v>1</v>
      </c>
    </row>
    <row r="3806" spans="1:8">
      <c r="A3806" s="43">
        <v>930</v>
      </c>
      <c r="B3806" s="74">
        <v>46240</v>
      </c>
      <c r="C3806" s="30" t="s">
        <v>1440</v>
      </c>
      <c r="D3806" s="30" t="s">
        <v>1441</v>
      </c>
      <c r="E3806" s="75">
        <v>107</v>
      </c>
      <c r="F3806" s="30" t="s">
        <v>70</v>
      </c>
      <c r="G3806" s="30" t="s">
        <v>71</v>
      </c>
      <c r="H3806" s="75">
        <v>2</v>
      </c>
    </row>
    <row r="3807" spans="1:8">
      <c r="A3807" s="43">
        <v>930</v>
      </c>
      <c r="B3807" s="74">
        <v>46240</v>
      </c>
      <c r="C3807" s="30" t="s">
        <v>1444</v>
      </c>
      <c r="D3807" s="30" t="s">
        <v>1445</v>
      </c>
      <c r="E3807" s="75">
        <v>76</v>
      </c>
      <c r="F3807" s="30" t="s">
        <v>70</v>
      </c>
      <c r="G3807" s="30" t="s">
        <v>71</v>
      </c>
      <c r="H3807" s="75">
        <v>2</v>
      </c>
    </row>
    <row r="3808" spans="1:8">
      <c r="A3808" s="43">
        <v>930</v>
      </c>
      <c r="B3808" s="74">
        <v>46240</v>
      </c>
      <c r="C3808" s="30" t="s">
        <v>1448</v>
      </c>
      <c r="D3808" s="30" t="s">
        <v>1449</v>
      </c>
      <c r="E3808" s="75">
        <v>34</v>
      </c>
      <c r="F3808" s="30" t="s">
        <v>68</v>
      </c>
      <c r="G3808" s="30" t="s">
        <v>69</v>
      </c>
      <c r="H3808" s="75">
        <v>1</v>
      </c>
    </row>
    <row r="3809" spans="1:8">
      <c r="A3809" s="43">
        <v>930</v>
      </c>
      <c r="B3809" s="74">
        <v>46240</v>
      </c>
      <c r="C3809" s="30" t="s">
        <v>1450</v>
      </c>
      <c r="D3809" s="30" t="s">
        <v>1451</v>
      </c>
      <c r="E3809" s="75">
        <v>74</v>
      </c>
      <c r="F3809" s="30" t="s">
        <v>66</v>
      </c>
      <c r="G3809" s="30" t="s">
        <v>67</v>
      </c>
      <c r="H3809" s="75">
        <v>2</v>
      </c>
    </row>
    <row r="3810" spans="1:8">
      <c r="A3810" s="43">
        <v>930</v>
      </c>
      <c r="B3810" s="74">
        <v>46240</v>
      </c>
      <c r="C3810" s="30" t="s">
        <v>1452</v>
      </c>
      <c r="D3810" s="30" t="s">
        <v>1453</v>
      </c>
      <c r="E3810" s="75">
        <v>13</v>
      </c>
      <c r="F3810" s="30" t="s">
        <v>68</v>
      </c>
      <c r="G3810" s="30" t="s">
        <v>69</v>
      </c>
      <c r="H3810" s="75">
        <v>1</v>
      </c>
    </row>
    <row r="3811" spans="1:8">
      <c r="A3811" s="43">
        <v>930</v>
      </c>
      <c r="B3811" s="74">
        <v>46240</v>
      </c>
      <c r="C3811" s="30" t="s">
        <v>1454</v>
      </c>
      <c r="D3811" s="30" t="s">
        <v>1455</v>
      </c>
      <c r="E3811" s="75">
        <v>87</v>
      </c>
      <c r="F3811" s="30" t="s">
        <v>68</v>
      </c>
      <c r="G3811" s="30" t="s">
        <v>69</v>
      </c>
      <c r="H3811" s="75">
        <v>1</v>
      </c>
    </row>
    <row r="3812" spans="1:8">
      <c r="A3812" s="43">
        <v>930</v>
      </c>
      <c r="B3812" s="74">
        <v>46240</v>
      </c>
      <c r="C3812" s="30" t="s">
        <v>1456</v>
      </c>
      <c r="D3812" s="30" t="s">
        <v>1457</v>
      </c>
      <c r="E3812" s="75">
        <v>1</v>
      </c>
      <c r="F3812" s="30" t="s">
        <v>80</v>
      </c>
      <c r="G3812" s="30" t="s">
        <v>81</v>
      </c>
      <c r="H3812" s="75">
        <v>1</v>
      </c>
    </row>
    <row r="3813" spans="1:8">
      <c r="A3813" s="43">
        <v>930</v>
      </c>
      <c r="B3813" s="74">
        <v>46240</v>
      </c>
      <c r="C3813" s="30" t="s">
        <v>1458</v>
      </c>
      <c r="D3813" s="30" t="s">
        <v>1459</v>
      </c>
      <c r="E3813" s="75">
        <v>277</v>
      </c>
      <c r="F3813" s="30" t="s">
        <v>80</v>
      </c>
      <c r="G3813" s="30" t="s">
        <v>81</v>
      </c>
      <c r="H3813" s="75">
        <v>1</v>
      </c>
    </row>
    <row r="3814" spans="1:8">
      <c r="A3814" s="43">
        <v>930</v>
      </c>
      <c r="B3814" s="74">
        <v>46240</v>
      </c>
      <c r="C3814" s="30" t="s">
        <v>4992</v>
      </c>
      <c r="D3814" s="30" t="s">
        <v>4993</v>
      </c>
      <c r="E3814" s="75">
        <v>73</v>
      </c>
      <c r="F3814" s="30" t="s">
        <v>80</v>
      </c>
      <c r="G3814" s="30" t="s">
        <v>81</v>
      </c>
      <c r="H3814" s="75">
        <v>1</v>
      </c>
    </row>
    <row r="3815" spans="1:8">
      <c r="A3815" s="43">
        <v>930</v>
      </c>
      <c r="B3815" s="74">
        <v>46240</v>
      </c>
      <c r="C3815" s="30" t="s">
        <v>1464</v>
      </c>
      <c r="D3815" s="30" t="s">
        <v>1465</v>
      </c>
      <c r="E3815" s="75">
        <v>59</v>
      </c>
      <c r="F3815" s="30" t="s">
        <v>70</v>
      </c>
      <c r="G3815" s="30" t="s">
        <v>71</v>
      </c>
      <c r="H3815" s="75">
        <v>2</v>
      </c>
    </row>
    <row r="3816" spans="1:8">
      <c r="A3816" s="43">
        <v>930</v>
      </c>
      <c r="B3816" s="74">
        <v>46240</v>
      </c>
      <c r="C3816" s="30" t="s">
        <v>1466</v>
      </c>
      <c r="D3816" s="30" t="s">
        <v>1467</v>
      </c>
      <c r="E3816" s="75">
        <v>42</v>
      </c>
      <c r="F3816" s="30" t="s">
        <v>53</v>
      </c>
      <c r="G3816" s="30" t="s">
        <v>54</v>
      </c>
      <c r="H3816" s="75">
        <v>1</v>
      </c>
    </row>
    <row r="3817" spans="1:8">
      <c r="A3817" s="43">
        <v>930</v>
      </c>
      <c r="B3817" s="74">
        <v>46240</v>
      </c>
      <c r="C3817" s="30" t="s">
        <v>1470</v>
      </c>
      <c r="D3817" s="30" t="s">
        <v>1471</v>
      </c>
      <c r="E3817" s="75">
        <v>6</v>
      </c>
      <c r="F3817" s="30" t="s">
        <v>68</v>
      </c>
      <c r="G3817" s="30" t="s">
        <v>69</v>
      </c>
      <c r="H3817" s="75">
        <v>1</v>
      </c>
    </row>
    <row r="3818" spans="1:8">
      <c r="A3818" s="43">
        <v>930</v>
      </c>
      <c r="B3818" s="74">
        <v>46240</v>
      </c>
      <c r="C3818" s="30" t="s">
        <v>1472</v>
      </c>
      <c r="D3818" s="30" t="s">
        <v>1473</v>
      </c>
      <c r="E3818" s="75">
        <v>90</v>
      </c>
      <c r="F3818" s="30" t="s">
        <v>53</v>
      </c>
      <c r="G3818" s="30" t="s">
        <v>54</v>
      </c>
      <c r="H3818" s="75">
        <v>1</v>
      </c>
    </row>
    <row r="3819" spans="1:8">
      <c r="A3819" s="43">
        <v>930</v>
      </c>
      <c r="B3819" s="74">
        <v>46240</v>
      </c>
      <c r="C3819" s="30" t="s">
        <v>1474</v>
      </c>
      <c r="D3819" s="30" t="s">
        <v>1475</v>
      </c>
      <c r="E3819" s="75">
        <v>61</v>
      </c>
      <c r="F3819" s="30" t="s">
        <v>53</v>
      </c>
      <c r="G3819" s="30" t="s">
        <v>54</v>
      </c>
      <c r="H3819" s="75">
        <v>1</v>
      </c>
    </row>
    <row r="3820" spans="1:8">
      <c r="A3820" s="43">
        <v>930</v>
      </c>
      <c r="B3820" s="74">
        <v>46240</v>
      </c>
      <c r="C3820" s="30" t="s">
        <v>1476</v>
      </c>
      <c r="D3820" s="30" t="s">
        <v>1477</v>
      </c>
      <c r="E3820" s="75">
        <v>315</v>
      </c>
      <c r="F3820" s="30" t="s">
        <v>80</v>
      </c>
      <c r="G3820" s="30" t="s">
        <v>81</v>
      </c>
      <c r="H3820" s="75">
        <v>1</v>
      </c>
    </row>
    <row r="3821" spans="1:8">
      <c r="A3821" s="43">
        <v>930</v>
      </c>
      <c r="B3821" s="74">
        <v>46240</v>
      </c>
      <c r="C3821" s="30" t="s">
        <v>1478</v>
      </c>
      <c r="D3821" s="30" t="s">
        <v>1479</v>
      </c>
      <c r="E3821" s="75">
        <v>61</v>
      </c>
      <c r="F3821" s="30" t="s">
        <v>53</v>
      </c>
      <c r="G3821" s="30" t="s">
        <v>54</v>
      </c>
      <c r="H3821" s="75">
        <v>1</v>
      </c>
    </row>
    <row r="3822" spans="1:8">
      <c r="A3822" s="43">
        <v>930</v>
      </c>
      <c r="B3822" s="74">
        <v>46240</v>
      </c>
      <c r="C3822" s="30" t="s">
        <v>1482</v>
      </c>
      <c r="D3822" s="30" t="s">
        <v>1483</v>
      </c>
      <c r="E3822" s="75">
        <v>21</v>
      </c>
      <c r="F3822" s="30" t="s">
        <v>70</v>
      </c>
      <c r="G3822" s="30" t="s">
        <v>71</v>
      </c>
      <c r="H3822" s="75">
        <v>2</v>
      </c>
    </row>
    <row r="3823" spans="1:8">
      <c r="A3823" s="43">
        <v>930</v>
      </c>
      <c r="B3823" s="74">
        <v>46240</v>
      </c>
      <c r="C3823" s="30" t="s">
        <v>1764</v>
      </c>
      <c r="D3823" s="30" t="s">
        <v>1765</v>
      </c>
      <c r="E3823" s="75">
        <v>8</v>
      </c>
      <c r="F3823" s="30" t="s">
        <v>76</v>
      </c>
      <c r="G3823" s="30" t="s">
        <v>77</v>
      </c>
      <c r="H3823" s="75">
        <v>1</v>
      </c>
    </row>
    <row r="3824" spans="1:8">
      <c r="A3824" s="43">
        <v>930</v>
      </c>
      <c r="B3824" s="74">
        <v>46240</v>
      </c>
      <c r="C3824" s="30" t="s">
        <v>1490</v>
      </c>
      <c r="D3824" s="30" t="s">
        <v>1491</v>
      </c>
      <c r="E3824" s="75">
        <v>70</v>
      </c>
      <c r="F3824" s="30" t="s">
        <v>76</v>
      </c>
      <c r="G3824" s="30" t="s">
        <v>77</v>
      </c>
      <c r="H3824" s="75">
        <v>1</v>
      </c>
    </row>
    <row r="3825" spans="1:8">
      <c r="A3825" s="43">
        <v>930</v>
      </c>
      <c r="B3825" s="74">
        <v>46240</v>
      </c>
      <c r="C3825" s="30" t="s">
        <v>1498</v>
      </c>
      <c r="D3825" s="30" t="s">
        <v>1499</v>
      </c>
      <c r="E3825" s="75">
        <v>58</v>
      </c>
      <c r="F3825" s="30" t="s">
        <v>53</v>
      </c>
      <c r="G3825" s="30" t="s">
        <v>54</v>
      </c>
      <c r="H3825" s="75">
        <v>1</v>
      </c>
    </row>
    <row r="3826" spans="1:8">
      <c r="A3826" s="43">
        <v>930</v>
      </c>
      <c r="B3826" s="74">
        <v>46240</v>
      </c>
      <c r="C3826" s="30" t="s">
        <v>1504</v>
      </c>
      <c r="D3826" s="30" t="s">
        <v>1505</v>
      </c>
      <c r="E3826" s="75">
        <v>27</v>
      </c>
      <c r="F3826" s="30" t="s">
        <v>53</v>
      </c>
      <c r="G3826" s="30" t="s">
        <v>54</v>
      </c>
      <c r="H3826" s="75">
        <v>1</v>
      </c>
    </row>
    <row r="3827" spans="1:8">
      <c r="A3827" s="43">
        <v>930</v>
      </c>
      <c r="B3827" s="74">
        <v>46240</v>
      </c>
      <c r="C3827" s="30" t="s">
        <v>1506</v>
      </c>
      <c r="D3827" s="30" t="s">
        <v>1507</v>
      </c>
      <c r="E3827" s="75">
        <v>129</v>
      </c>
      <c r="F3827" s="30" t="s">
        <v>53</v>
      </c>
      <c r="G3827" s="30" t="s">
        <v>54</v>
      </c>
      <c r="H3827" s="75">
        <v>1</v>
      </c>
    </row>
    <row r="3828" spans="1:8">
      <c r="A3828" s="43">
        <v>930</v>
      </c>
      <c r="B3828" s="74">
        <v>46240</v>
      </c>
      <c r="C3828" s="30" t="s">
        <v>1508</v>
      </c>
      <c r="D3828" s="30" t="s">
        <v>1509</v>
      </c>
      <c r="E3828" s="75">
        <v>28</v>
      </c>
      <c r="F3828" s="30" t="s">
        <v>68</v>
      </c>
      <c r="G3828" s="30" t="s">
        <v>69</v>
      </c>
      <c r="H3828" s="75">
        <v>1</v>
      </c>
    </row>
    <row r="3829" spans="1:8">
      <c r="A3829" s="43">
        <v>930</v>
      </c>
      <c r="B3829" s="74">
        <v>46240</v>
      </c>
      <c r="C3829" s="30" t="s">
        <v>1510</v>
      </c>
      <c r="D3829" s="30" t="s">
        <v>1511</v>
      </c>
      <c r="E3829" s="75">
        <v>80</v>
      </c>
      <c r="F3829" s="30" t="s">
        <v>70</v>
      </c>
      <c r="G3829" s="30" t="s">
        <v>71</v>
      </c>
      <c r="H3829" s="75">
        <v>2</v>
      </c>
    </row>
    <row r="3830" spans="1:8">
      <c r="A3830" s="43">
        <v>930</v>
      </c>
      <c r="B3830" s="74">
        <v>46240</v>
      </c>
      <c r="C3830" s="30" t="s">
        <v>1514</v>
      </c>
      <c r="D3830" s="30" t="s">
        <v>1515</v>
      </c>
      <c r="E3830" s="75">
        <v>23</v>
      </c>
      <c r="F3830" s="30" t="s">
        <v>68</v>
      </c>
      <c r="G3830" s="30" t="s">
        <v>69</v>
      </c>
      <c r="H3830" s="75">
        <v>1</v>
      </c>
    </row>
    <row r="3831" spans="1:8">
      <c r="A3831" s="43">
        <v>930</v>
      </c>
      <c r="B3831" s="74">
        <v>46240</v>
      </c>
      <c r="C3831" s="30" t="s">
        <v>1522</v>
      </c>
      <c r="D3831" s="30" t="s">
        <v>1523</v>
      </c>
      <c r="E3831" s="75">
        <v>1</v>
      </c>
      <c r="F3831" s="30" t="s">
        <v>76</v>
      </c>
      <c r="G3831" s="30" t="s">
        <v>77</v>
      </c>
      <c r="H3831" s="75">
        <v>1</v>
      </c>
    </row>
    <row r="3832" spans="1:8">
      <c r="A3832" s="43">
        <v>930</v>
      </c>
      <c r="B3832" s="74">
        <v>46240</v>
      </c>
      <c r="C3832" s="30" t="s">
        <v>1524</v>
      </c>
      <c r="D3832" s="30" t="s">
        <v>1525</v>
      </c>
      <c r="E3832" s="75">
        <v>106</v>
      </c>
      <c r="F3832" s="30" t="s">
        <v>70</v>
      </c>
      <c r="G3832" s="30" t="s">
        <v>71</v>
      </c>
      <c r="H3832" s="75">
        <v>2</v>
      </c>
    </row>
    <row r="3833" spans="1:8">
      <c r="A3833" s="43">
        <v>930</v>
      </c>
      <c r="B3833" s="74">
        <v>46240</v>
      </c>
      <c r="C3833" s="30" t="s">
        <v>1526</v>
      </c>
      <c r="D3833" s="30" t="s">
        <v>1527</v>
      </c>
      <c r="E3833" s="75">
        <v>168</v>
      </c>
      <c r="F3833" s="30" t="s">
        <v>53</v>
      </c>
      <c r="G3833" s="30" t="s">
        <v>54</v>
      </c>
      <c r="H3833" s="75">
        <v>1</v>
      </c>
    </row>
    <row r="3834" spans="1:8">
      <c r="A3834" s="43">
        <v>930</v>
      </c>
      <c r="B3834" s="74">
        <v>46240</v>
      </c>
      <c r="C3834" s="30" t="s">
        <v>1532</v>
      </c>
      <c r="D3834" s="30" t="s">
        <v>1533</v>
      </c>
      <c r="E3834" s="75">
        <v>67</v>
      </c>
      <c r="F3834" s="30" t="s">
        <v>53</v>
      </c>
      <c r="G3834" s="30" t="s">
        <v>54</v>
      </c>
      <c r="H3834" s="75">
        <v>1</v>
      </c>
    </row>
    <row r="3835" spans="1:8">
      <c r="A3835" s="43">
        <v>930</v>
      </c>
      <c r="B3835" s="74">
        <v>46240</v>
      </c>
      <c r="C3835" s="30" t="s">
        <v>1534</v>
      </c>
      <c r="D3835" s="30" t="s">
        <v>1535</v>
      </c>
      <c r="E3835" s="75">
        <v>39</v>
      </c>
      <c r="F3835" s="30" t="s">
        <v>70</v>
      </c>
      <c r="G3835" s="30" t="s">
        <v>71</v>
      </c>
      <c r="H3835" s="75">
        <v>2</v>
      </c>
    </row>
    <row r="3836" spans="1:8">
      <c r="A3836" s="43">
        <v>930</v>
      </c>
      <c r="B3836" s="74">
        <v>46240</v>
      </c>
      <c r="C3836" s="30" t="s">
        <v>1540</v>
      </c>
      <c r="D3836" s="30" t="s">
        <v>1541</v>
      </c>
      <c r="E3836" s="75">
        <v>220</v>
      </c>
      <c r="F3836" s="30" t="s">
        <v>76</v>
      </c>
      <c r="G3836" s="30" t="s">
        <v>77</v>
      </c>
      <c r="H3836" s="75">
        <v>1</v>
      </c>
    </row>
    <row r="3837" spans="1:8">
      <c r="A3837" s="43">
        <v>930</v>
      </c>
      <c r="B3837" s="74">
        <v>46240</v>
      </c>
      <c r="C3837" s="30" t="s">
        <v>1772</v>
      </c>
      <c r="D3837" s="30" t="s">
        <v>1773</v>
      </c>
      <c r="E3837" s="75">
        <v>23</v>
      </c>
      <c r="F3837" s="30" t="s">
        <v>70</v>
      </c>
      <c r="G3837" s="30" t="s">
        <v>71</v>
      </c>
      <c r="H3837" s="75">
        <v>2</v>
      </c>
    </row>
    <row r="3838" spans="1:8">
      <c r="A3838" s="43">
        <v>930</v>
      </c>
      <c r="B3838" s="74">
        <v>46240</v>
      </c>
      <c r="C3838" s="30" t="s">
        <v>1546</v>
      </c>
      <c r="D3838" s="30" t="s">
        <v>1547</v>
      </c>
      <c r="E3838" s="75">
        <v>29</v>
      </c>
      <c r="F3838" s="30" t="s">
        <v>53</v>
      </c>
      <c r="G3838" s="30" t="s">
        <v>54</v>
      </c>
      <c r="H3838" s="75">
        <v>1</v>
      </c>
    </row>
    <row r="3839" spans="1:8">
      <c r="A3839" s="43">
        <v>930</v>
      </c>
      <c r="B3839" s="74">
        <v>46240</v>
      </c>
      <c r="C3839" s="30" t="s">
        <v>1548</v>
      </c>
      <c r="D3839" s="30" t="s">
        <v>1549</v>
      </c>
      <c r="E3839" s="75">
        <v>65</v>
      </c>
      <c r="F3839" s="30" t="s">
        <v>70</v>
      </c>
      <c r="G3839" s="30" t="s">
        <v>71</v>
      </c>
      <c r="H3839" s="75">
        <v>2</v>
      </c>
    </row>
    <row r="3840" spans="1:8">
      <c r="A3840" s="43">
        <v>930</v>
      </c>
      <c r="B3840" s="74">
        <v>46240</v>
      </c>
      <c r="C3840" s="30" t="s">
        <v>1552</v>
      </c>
      <c r="D3840" s="30" t="s">
        <v>1553</v>
      </c>
      <c r="E3840" s="75">
        <v>23</v>
      </c>
      <c r="F3840" s="30" t="s">
        <v>70</v>
      </c>
      <c r="G3840" s="30" t="s">
        <v>71</v>
      </c>
      <c r="H3840" s="75">
        <v>2</v>
      </c>
    </row>
    <row r="3841" spans="1:8">
      <c r="A3841" s="43">
        <v>930</v>
      </c>
      <c r="B3841" s="74">
        <v>46240</v>
      </c>
      <c r="C3841" s="30" t="s">
        <v>1554</v>
      </c>
      <c r="D3841" s="30" t="s">
        <v>1555</v>
      </c>
      <c r="E3841" s="75">
        <v>85</v>
      </c>
      <c r="F3841" s="30" t="s">
        <v>80</v>
      </c>
      <c r="G3841" s="30" t="s">
        <v>81</v>
      </c>
      <c r="H3841" s="75">
        <v>1</v>
      </c>
    </row>
    <row r="3842" spans="1:8">
      <c r="A3842" s="43">
        <v>930</v>
      </c>
      <c r="B3842" s="74">
        <v>46240</v>
      </c>
      <c r="C3842" s="30" t="s">
        <v>1556</v>
      </c>
      <c r="D3842" s="30" t="s">
        <v>1557</v>
      </c>
      <c r="E3842" s="75">
        <v>62</v>
      </c>
      <c r="F3842" s="30" t="s">
        <v>53</v>
      </c>
      <c r="G3842" s="30" t="s">
        <v>54</v>
      </c>
      <c r="H3842" s="75">
        <v>1</v>
      </c>
    </row>
    <row r="3843" spans="1:8">
      <c r="A3843" s="43">
        <v>930</v>
      </c>
      <c r="B3843" s="74">
        <v>46240</v>
      </c>
      <c r="C3843" s="30" t="s">
        <v>1574</v>
      </c>
      <c r="D3843" s="30" t="s">
        <v>1575</v>
      </c>
      <c r="E3843" s="75">
        <v>29</v>
      </c>
      <c r="F3843" s="30" t="s">
        <v>68</v>
      </c>
      <c r="G3843" s="30" t="s">
        <v>69</v>
      </c>
      <c r="H3843" s="75">
        <v>1</v>
      </c>
    </row>
    <row r="3844" spans="1:8">
      <c r="A3844" s="43">
        <v>930</v>
      </c>
      <c r="B3844" s="74">
        <v>46240</v>
      </c>
      <c r="C3844" s="30" t="s">
        <v>1576</v>
      </c>
      <c r="D3844" s="30" t="s">
        <v>1577</v>
      </c>
      <c r="E3844" s="75">
        <v>83</v>
      </c>
      <c r="F3844" s="30" t="s">
        <v>53</v>
      </c>
      <c r="G3844" s="30" t="s">
        <v>54</v>
      </c>
      <c r="H3844" s="75">
        <v>1</v>
      </c>
    </row>
    <row r="3845" spans="1:8">
      <c r="A3845" s="43">
        <v>930</v>
      </c>
      <c r="B3845" s="74">
        <v>46240</v>
      </c>
      <c r="C3845" s="30" t="s">
        <v>1578</v>
      </c>
      <c r="D3845" s="30" t="s">
        <v>1579</v>
      </c>
      <c r="E3845" s="75">
        <v>4</v>
      </c>
      <c r="F3845" s="30" t="s">
        <v>76</v>
      </c>
      <c r="G3845" s="30" t="s">
        <v>77</v>
      </c>
      <c r="H3845" s="75">
        <v>1</v>
      </c>
    </row>
    <row r="3846" spans="1:8">
      <c r="A3846" s="43">
        <v>930</v>
      </c>
      <c r="B3846" s="74">
        <v>46240</v>
      </c>
      <c r="C3846" s="30" t="s">
        <v>1580</v>
      </c>
      <c r="D3846" s="30" t="s">
        <v>1581</v>
      </c>
      <c r="E3846" s="75">
        <v>11</v>
      </c>
      <c r="F3846" s="30" t="s">
        <v>76</v>
      </c>
      <c r="G3846" s="30" t="s">
        <v>77</v>
      </c>
      <c r="H3846" s="75">
        <v>1</v>
      </c>
    </row>
    <row r="3847" spans="1:8">
      <c r="A3847" s="43">
        <v>930</v>
      </c>
      <c r="B3847" s="74">
        <v>46240</v>
      </c>
      <c r="C3847" s="30" t="s">
        <v>1582</v>
      </c>
      <c r="D3847" s="30" t="s">
        <v>1583</v>
      </c>
      <c r="E3847" s="75">
        <v>122</v>
      </c>
      <c r="F3847" s="30" t="s">
        <v>53</v>
      </c>
      <c r="G3847" s="30" t="s">
        <v>54</v>
      </c>
      <c r="H3847" s="75">
        <v>1</v>
      </c>
    </row>
    <row r="3848" spans="1:8">
      <c r="A3848" s="43">
        <v>930</v>
      </c>
      <c r="B3848" s="74">
        <v>46240</v>
      </c>
      <c r="C3848" s="30" t="s">
        <v>1584</v>
      </c>
      <c r="D3848" s="30" t="s">
        <v>1585</v>
      </c>
      <c r="E3848" s="75">
        <v>110</v>
      </c>
      <c r="F3848" s="30" t="s">
        <v>53</v>
      </c>
      <c r="G3848" s="30" t="s">
        <v>54</v>
      </c>
      <c r="H3848" s="75">
        <v>1</v>
      </c>
    </row>
    <row r="3849" spans="1:8">
      <c r="A3849" s="43">
        <v>930</v>
      </c>
      <c r="B3849" s="74">
        <v>46240</v>
      </c>
      <c r="C3849" s="30" t="s">
        <v>1588</v>
      </c>
      <c r="D3849" s="30" t="s">
        <v>1589</v>
      </c>
      <c r="E3849" s="75">
        <v>135</v>
      </c>
      <c r="F3849" s="30" t="s">
        <v>53</v>
      </c>
      <c r="G3849" s="30" t="s">
        <v>54</v>
      </c>
      <c r="H3849" s="75">
        <v>1</v>
      </c>
    </row>
    <row r="3850" spans="1:8">
      <c r="A3850" s="43">
        <v>930</v>
      </c>
      <c r="B3850" s="74">
        <v>46240</v>
      </c>
      <c r="C3850" s="30" t="s">
        <v>1590</v>
      </c>
      <c r="D3850" s="30" t="s">
        <v>1591</v>
      </c>
      <c r="E3850" s="75">
        <v>74</v>
      </c>
      <c r="F3850" s="30" t="s">
        <v>53</v>
      </c>
      <c r="G3850" s="30" t="s">
        <v>54</v>
      </c>
      <c r="H3850" s="75">
        <v>1</v>
      </c>
    </row>
    <row r="3851" spans="1:8">
      <c r="A3851" s="43">
        <v>930</v>
      </c>
      <c r="B3851" s="74">
        <v>46240</v>
      </c>
      <c r="C3851" s="30" t="s">
        <v>1594</v>
      </c>
      <c r="D3851" s="30" t="s">
        <v>1595</v>
      </c>
      <c r="E3851" s="75">
        <v>75</v>
      </c>
      <c r="F3851" s="30" t="s">
        <v>76</v>
      </c>
      <c r="G3851" s="30" t="s">
        <v>77</v>
      </c>
      <c r="H3851" s="75">
        <v>1</v>
      </c>
    </row>
    <row r="3852" spans="1:8">
      <c r="A3852" s="43">
        <v>930</v>
      </c>
      <c r="B3852" s="74">
        <v>46240</v>
      </c>
      <c r="C3852" s="30" t="s">
        <v>1776</v>
      </c>
      <c r="D3852" s="30" t="s">
        <v>1777</v>
      </c>
      <c r="E3852" s="75">
        <v>16</v>
      </c>
      <c r="F3852" s="30" t="s">
        <v>53</v>
      </c>
      <c r="G3852" s="30" t="s">
        <v>54</v>
      </c>
      <c r="H3852" s="75">
        <v>1</v>
      </c>
    </row>
    <row r="3853" spans="1:8">
      <c r="A3853" s="43">
        <v>930</v>
      </c>
      <c r="B3853" s="74">
        <v>46240</v>
      </c>
      <c r="C3853" s="30" t="s">
        <v>1596</v>
      </c>
      <c r="D3853" s="30" t="s">
        <v>1597</v>
      </c>
      <c r="E3853" s="75">
        <v>19</v>
      </c>
      <c r="F3853" s="30" t="s">
        <v>68</v>
      </c>
      <c r="G3853" s="30" t="s">
        <v>69</v>
      </c>
      <c r="H3853" s="75">
        <v>1</v>
      </c>
    </row>
    <row r="3854" spans="1:8">
      <c r="A3854" s="43">
        <v>930</v>
      </c>
      <c r="B3854" s="74">
        <v>46240</v>
      </c>
      <c r="C3854" s="30" t="s">
        <v>1602</v>
      </c>
      <c r="D3854" s="30" t="s">
        <v>1603</v>
      </c>
      <c r="E3854" s="75">
        <v>67</v>
      </c>
      <c r="F3854" s="30" t="s">
        <v>53</v>
      </c>
      <c r="G3854" s="30" t="s">
        <v>54</v>
      </c>
      <c r="H3854" s="75">
        <v>1</v>
      </c>
    </row>
    <row r="3855" spans="1:8">
      <c r="A3855" s="43">
        <v>930</v>
      </c>
      <c r="B3855" s="74">
        <v>46240</v>
      </c>
      <c r="C3855" s="30" t="s">
        <v>1606</v>
      </c>
      <c r="D3855" s="30" t="s">
        <v>1607</v>
      </c>
      <c r="E3855" s="75">
        <v>129</v>
      </c>
      <c r="F3855" s="30" t="s">
        <v>53</v>
      </c>
      <c r="G3855" s="30" t="s">
        <v>54</v>
      </c>
      <c r="H3855" s="75">
        <v>1</v>
      </c>
    </row>
    <row r="3856" spans="1:8">
      <c r="A3856" s="43">
        <v>930</v>
      </c>
      <c r="B3856" s="74">
        <v>46240</v>
      </c>
      <c r="C3856" s="30" t="s">
        <v>1608</v>
      </c>
      <c r="D3856" s="30" t="s">
        <v>1609</v>
      </c>
      <c r="E3856" s="75">
        <v>57</v>
      </c>
      <c r="F3856" s="30" t="s">
        <v>53</v>
      </c>
      <c r="G3856" s="30" t="s">
        <v>54</v>
      </c>
      <c r="H3856" s="75">
        <v>1</v>
      </c>
    </row>
    <row r="3857" spans="1:8">
      <c r="A3857" s="43">
        <v>930</v>
      </c>
      <c r="B3857" s="74">
        <v>46240</v>
      </c>
      <c r="C3857" s="30" t="s">
        <v>1612</v>
      </c>
      <c r="D3857" s="30" t="s">
        <v>1613</v>
      </c>
      <c r="E3857" s="75">
        <v>77</v>
      </c>
      <c r="F3857" s="30" t="s">
        <v>70</v>
      </c>
      <c r="G3857" s="30" t="s">
        <v>71</v>
      </c>
      <c r="H3857" s="75">
        <v>2</v>
      </c>
    </row>
    <row r="3858" spans="1:8">
      <c r="A3858" s="43">
        <v>930</v>
      </c>
      <c r="B3858" s="74">
        <v>46240</v>
      </c>
      <c r="C3858" s="30" t="s">
        <v>1616</v>
      </c>
      <c r="D3858" s="30" t="s">
        <v>1617</v>
      </c>
      <c r="E3858" s="75">
        <v>32</v>
      </c>
      <c r="F3858" s="30" t="s">
        <v>53</v>
      </c>
      <c r="G3858" s="30" t="s">
        <v>54</v>
      </c>
      <c r="H3858" s="75">
        <v>1</v>
      </c>
    </row>
    <row r="3859" spans="1:8">
      <c r="A3859" s="43">
        <v>930</v>
      </c>
      <c r="B3859" s="74">
        <v>46240</v>
      </c>
      <c r="C3859" s="30" t="s">
        <v>1618</v>
      </c>
      <c r="D3859" s="30" t="s">
        <v>1619</v>
      </c>
      <c r="E3859" s="75">
        <v>9</v>
      </c>
      <c r="F3859" s="30" t="s">
        <v>76</v>
      </c>
      <c r="G3859" s="30" t="s">
        <v>77</v>
      </c>
      <c r="H3859" s="75">
        <v>1</v>
      </c>
    </row>
    <row r="3860" spans="1:8">
      <c r="A3860" s="43">
        <v>930</v>
      </c>
      <c r="B3860" s="74">
        <v>46240</v>
      </c>
      <c r="C3860" s="30" t="s">
        <v>1622</v>
      </c>
      <c r="D3860" s="30" t="s">
        <v>1623</v>
      </c>
      <c r="E3860" s="75">
        <v>32</v>
      </c>
      <c r="F3860" s="30" t="s">
        <v>53</v>
      </c>
      <c r="G3860" s="30" t="s">
        <v>54</v>
      </c>
      <c r="H3860" s="75">
        <v>1</v>
      </c>
    </row>
    <row r="3861" spans="1:8">
      <c r="A3861" s="43">
        <v>930</v>
      </c>
      <c r="B3861" s="74">
        <v>46240</v>
      </c>
      <c r="C3861" s="30" t="s">
        <v>1624</v>
      </c>
      <c r="D3861" s="30" t="s">
        <v>1625</v>
      </c>
      <c r="E3861" s="75">
        <v>81</v>
      </c>
      <c r="F3861" s="30" t="s">
        <v>53</v>
      </c>
      <c r="G3861" s="30" t="s">
        <v>54</v>
      </c>
      <c r="H3861" s="75">
        <v>1</v>
      </c>
    </row>
    <row r="3862" spans="1:8">
      <c r="A3862" s="43">
        <v>930</v>
      </c>
      <c r="B3862" s="74">
        <v>46240</v>
      </c>
      <c r="C3862" s="30" t="s">
        <v>1626</v>
      </c>
      <c r="D3862" s="30" t="s">
        <v>1627</v>
      </c>
      <c r="E3862" s="75">
        <v>237</v>
      </c>
      <c r="F3862" s="30" t="s">
        <v>53</v>
      </c>
      <c r="G3862" s="30" t="s">
        <v>54</v>
      </c>
      <c r="H3862" s="75">
        <v>1</v>
      </c>
    </row>
    <row r="3863" spans="1:8">
      <c r="A3863" s="43">
        <v>930</v>
      </c>
      <c r="B3863" s="74">
        <v>46240</v>
      </c>
      <c r="C3863" s="30" t="s">
        <v>1628</v>
      </c>
      <c r="D3863" s="30" t="s">
        <v>1629</v>
      </c>
      <c r="E3863" s="75">
        <v>19</v>
      </c>
      <c r="F3863" s="30" t="s">
        <v>53</v>
      </c>
      <c r="G3863" s="30" t="s">
        <v>54</v>
      </c>
      <c r="H3863" s="75">
        <v>1</v>
      </c>
    </row>
    <row r="3864" spans="1:8">
      <c r="A3864" s="43">
        <v>930</v>
      </c>
      <c r="B3864" s="74">
        <v>46240</v>
      </c>
      <c r="C3864" s="30" t="s">
        <v>1630</v>
      </c>
      <c r="D3864" s="30" t="s">
        <v>1631</v>
      </c>
      <c r="E3864" s="75">
        <v>90</v>
      </c>
      <c r="F3864" s="30" t="s">
        <v>70</v>
      </c>
      <c r="G3864" s="30" t="s">
        <v>71</v>
      </c>
      <c r="H3864" s="75">
        <v>2</v>
      </c>
    </row>
    <row r="3865" spans="1:8">
      <c r="A3865" s="43">
        <v>930</v>
      </c>
      <c r="B3865" s="74">
        <v>46240</v>
      </c>
      <c r="C3865" s="30" t="s">
        <v>1632</v>
      </c>
      <c r="D3865" s="30" t="s">
        <v>1633</v>
      </c>
      <c r="E3865" s="75">
        <v>102</v>
      </c>
      <c r="F3865" s="30" t="s">
        <v>63</v>
      </c>
      <c r="G3865" s="30" t="s">
        <v>64</v>
      </c>
      <c r="H3865" s="75">
        <v>2</v>
      </c>
    </row>
    <row r="3866" spans="1:8">
      <c r="A3866" s="43">
        <v>930</v>
      </c>
      <c r="B3866" s="74">
        <v>46240</v>
      </c>
      <c r="C3866" s="30" t="s">
        <v>1638</v>
      </c>
      <c r="D3866" s="30" t="s">
        <v>1639</v>
      </c>
      <c r="E3866" s="75">
        <v>43</v>
      </c>
      <c r="F3866" s="30" t="s">
        <v>53</v>
      </c>
      <c r="G3866" s="30" t="s">
        <v>54</v>
      </c>
      <c r="H3866" s="75">
        <v>1</v>
      </c>
    </row>
    <row r="3867" spans="1:8">
      <c r="A3867" s="43">
        <v>930</v>
      </c>
      <c r="B3867" s="74">
        <v>46240</v>
      </c>
      <c r="C3867" s="30" t="s">
        <v>1640</v>
      </c>
      <c r="D3867" s="30" t="s">
        <v>1641</v>
      </c>
      <c r="E3867" s="75">
        <v>48</v>
      </c>
      <c r="F3867" s="30" t="s">
        <v>68</v>
      </c>
      <c r="G3867" s="30" t="s">
        <v>69</v>
      </c>
      <c r="H3867" s="75">
        <v>1</v>
      </c>
    </row>
    <row r="3868" spans="1:8">
      <c r="A3868" s="43">
        <v>930</v>
      </c>
      <c r="B3868" s="74">
        <v>46240</v>
      </c>
      <c r="C3868" s="30" t="s">
        <v>1642</v>
      </c>
      <c r="D3868" s="30" t="s">
        <v>1643</v>
      </c>
      <c r="E3868" s="75">
        <v>86</v>
      </c>
      <c r="F3868" s="30" t="s">
        <v>53</v>
      </c>
      <c r="G3868" s="30" t="s">
        <v>54</v>
      </c>
      <c r="H3868" s="75">
        <v>1</v>
      </c>
    </row>
    <row r="3869" spans="1:8">
      <c r="A3869" s="43">
        <v>930</v>
      </c>
      <c r="B3869" s="74">
        <v>46240</v>
      </c>
      <c r="C3869" s="30" t="s">
        <v>1644</v>
      </c>
      <c r="D3869" s="30" t="s">
        <v>1645</v>
      </c>
      <c r="E3869" s="75">
        <v>26</v>
      </c>
      <c r="F3869" s="30" t="s">
        <v>70</v>
      </c>
      <c r="G3869" s="30" t="s">
        <v>71</v>
      </c>
      <c r="H3869" s="75">
        <v>2</v>
      </c>
    </row>
    <row r="3870" spans="1:8">
      <c r="A3870" s="43">
        <v>930</v>
      </c>
      <c r="B3870" s="74">
        <v>46240</v>
      </c>
      <c r="C3870" s="30" t="s">
        <v>1646</v>
      </c>
      <c r="D3870" s="30" t="s">
        <v>1647</v>
      </c>
      <c r="E3870" s="75">
        <v>1</v>
      </c>
      <c r="F3870" s="30" t="s">
        <v>76</v>
      </c>
      <c r="G3870" s="30" t="s">
        <v>77</v>
      </c>
      <c r="H3870" s="75">
        <v>1</v>
      </c>
    </row>
    <row r="3871" spans="1:8">
      <c r="A3871" s="43">
        <v>930</v>
      </c>
      <c r="B3871" s="74">
        <v>46240</v>
      </c>
      <c r="C3871" s="30" t="s">
        <v>1648</v>
      </c>
      <c r="D3871" s="30" t="s">
        <v>1649</v>
      </c>
      <c r="E3871" s="75">
        <v>70</v>
      </c>
      <c r="F3871" s="30" t="s">
        <v>53</v>
      </c>
      <c r="G3871" s="30" t="s">
        <v>54</v>
      </c>
      <c r="H3871" s="75">
        <v>1</v>
      </c>
    </row>
    <row r="3872" spans="1:8">
      <c r="A3872" s="43">
        <v>930</v>
      </c>
      <c r="B3872" s="74">
        <v>46240</v>
      </c>
      <c r="C3872" s="30" t="s">
        <v>1650</v>
      </c>
      <c r="D3872" s="30" t="s">
        <v>1651</v>
      </c>
      <c r="E3872" s="75">
        <v>11</v>
      </c>
      <c r="F3872" s="30" t="s">
        <v>76</v>
      </c>
      <c r="G3872" s="30" t="s">
        <v>77</v>
      </c>
      <c r="H3872" s="75">
        <v>1</v>
      </c>
    </row>
    <row r="3873" spans="1:8">
      <c r="A3873" s="43">
        <v>930</v>
      </c>
      <c r="B3873" s="74">
        <v>46240</v>
      </c>
      <c r="C3873" s="30" t="s">
        <v>1652</v>
      </c>
      <c r="D3873" s="30" t="s">
        <v>1653</v>
      </c>
      <c r="E3873" s="75">
        <v>47</v>
      </c>
      <c r="F3873" s="30" t="s">
        <v>80</v>
      </c>
      <c r="G3873" s="30" t="s">
        <v>81</v>
      </c>
      <c r="H3873" s="75">
        <v>1</v>
      </c>
    </row>
    <row r="3874" spans="1:8">
      <c r="A3874" s="43">
        <v>930</v>
      </c>
      <c r="B3874" s="74">
        <v>46240</v>
      </c>
      <c r="C3874" s="30" t="s">
        <v>1660</v>
      </c>
      <c r="D3874" s="30" t="s">
        <v>1661</v>
      </c>
      <c r="E3874" s="75">
        <v>62</v>
      </c>
      <c r="F3874" s="30" t="s">
        <v>53</v>
      </c>
      <c r="G3874" s="30" t="s">
        <v>54</v>
      </c>
      <c r="H3874" s="75">
        <v>1</v>
      </c>
    </row>
    <row r="3875" spans="1:8">
      <c r="A3875" s="43">
        <v>930</v>
      </c>
      <c r="B3875" s="74">
        <v>46240</v>
      </c>
      <c r="C3875" s="30" t="s">
        <v>1664</v>
      </c>
      <c r="D3875" s="30" t="s">
        <v>1665</v>
      </c>
      <c r="E3875" s="75">
        <v>88</v>
      </c>
      <c r="F3875" s="30" t="s">
        <v>53</v>
      </c>
      <c r="G3875" s="30" t="s">
        <v>54</v>
      </c>
      <c r="H3875" s="75">
        <v>1</v>
      </c>
    </row>
    <row r="3876" spans="1:8">
      <c r="A3876" s="43">
        <v>930</v>
      </c>
      <c r="B3876" s="74">
        <v>46240</v>
      </c>
      <c r="C3876" s="30" t="s">
        <v>1666</v>
      </c>
      <c r="D3876" s="30" t="s">
        <v>1667</v>
      </c>
      <c r="E3876" s="75">
        <v>129</v>
      </c>
      <c r="F3876" s="30" t="s">
        <v>53</v>
      </c>
      <c r="G3876" s="30" t="s">
        <v>54</v>
      </c>
      <c r="H3876" s="75">
        <v>1</v>
      </c>
    </row>
    <row r="3877" spans="1:8">
      <c r="A3877" s="43">
        <v>930</v>
      </c>
      <c r="B3877" s="74">
        <v>46240</v>
      </c>
      <c r="C3877" s="30" t="s">
        <v>1670</v>
      </c>
      <c r="D3877" s="30" t="s">
        <v>1671</v>
      </c>
      <c r="E3877" s="75">
        <v>49</v>
      </c>
      <c r="F3877" s="30" t="s">
        <v>53</v>
      </c>
      <c r="G3877" s="30" t="s">
        <v>54</v>
      </c>
      <c r="H3877" s="75">
        <v>1</v>
      </c>
    </row>
    <row r="3878" spans="1:8">
      <c r="A3878" s="43">
        <v>930</v>
      </c>
      <c r="B3878" s="74">
        <v>46240</v>
      </c>
      <c r="C3878" s="30" t="s">
        <v>1672</v>
      </c>
      <c r="D3878" s="30" t="s">
        <v>1673</v>
      </c>
      <c r="E3878" s="75">
        <v>110</v>
      </c>
      <c r="F3878" s="30" t="s">
        <v>53</v>
      </c>
      <c r="G3878" s="30" t="s">
        <v>54</v>
      </c>
      <c r="H3878" s="75">
        <v>1</v>
      </c>
    </row>
    <row r="3879" spans="1:8">
      <c r="A3879" s="43">
        <v>930</v>
      </c>
      <c r="B3879" s="74">
        <v>46240</v>
      </c>
      <c r="C3879" s="30" t="s">
        <v>4988</v>
      </c>
      <c r="D3879" s="30" t="s">
        <v>4989</v>
      </c>
      <c r="E3879" s="75">
        <v>408</v>
      </c>
      <c r="F3879" s="30" t="s">
        <v>80</v>
      </c>
      <c r="G3879" s="30" t="s">
        <v>81</v>
      </c>
      <c r="H3879" s="75">
        <v>1</v>
      </c>
    </row>
    <row r="3880" spans="1:8">
      <c r="A3880" s="43">
        <v>930</v>
      </c>
      <c r="B3880" s="74">
        <v>46240</v>
      </c>
      <c r="C3880" s="30" t="s">
        <v>1678</v>
      </c>
      <c r="D3880" s="30" t="s">
        <v>1679</v>
      </c>
      <c r="E3880" s="75">
        <v>137</v>
      </c>
      <c r="F3880" s="30" t="s">
        <v>78</v>
      </c>
      <c r="G3880" s="30" t="s">
        <v>79</v>
      </c>
      <c r="H3880" s="75">
        <v>2</v>
      </c>
    </row>
    <row r="3881" spans="1:8">
      <c r="A3881" s="43">
        <v>930</v>
      </c>
      <c r="B3881" s="74">
        <v>46240</v>
      </c>
      <c r="C3881" s="30" t="s">
        <v>1682</v>
      </c>
      <c r="D3881" s="30" t="s">
        <v>1683</v>
      </c>
      <c r="E3881" s="75">
        <v>17</v>
      </c>
      <c r="F3881" s="30" t="s">
        <v>53</v>
      </c>
      <c r="G3881" s="30" t="s">
        <v>54</v>
      </c>
      <c r="H3881" s="75">
        <v>1</v>
      </c>
    </row>
    <row r="3882" spans="1:8">
      <c r="A3882" s="43">
        <v>930</v>
      </c>
      <c r="B3882" s="74">
        <v>46240</v>
      </c>
      <c r="C3882" s="30" t="s">
        <v>1686</v>
      </c>
      <c r="D3882" s="30" t="s">
        <v>1687</v>
      </c>
      <c r="E3882" s="75">
        <v>47</v>
      </c>
      <c r="F3882" s="30" t="s">
        <v>53</v>
      </c>
      <c r="G3882" s="30" t="s">
        <v>54</v>
      </c>
      <c r="H3882" s="75">
        <v>1</v>
      </c>
    </row>
    <row r="3883" spans="1:8">
      <c r="A3883" s="43">
        <v>930</v>
      </c>
      <c r="B3883" s="74">
        <v>46240</v>
      </c>
      <c r="C3883" s="30" t="s">
        <v>1792</v>
      </c>
      <c r="D3883" s="30" t="s">
        <v>1793</v>
      </c>
      <c r="E3883" s="75">
        <v>1</v>
      </c>
      <c r="F3883" s="30" t="s">
        <v>76</v>
      </c>
      <c r="G3883" s="30" t="s">
        <v>77</v>
      </c>
      <c r="H3883" s="75">
        <v>1</v>
      </c>
    </row>
    <row r="3884" spans="1:8">
      <c r="A3884" s="43">
        <v>930</v>
      </c>
      <c r="B3884" s="74">
        <v>46240</v>
      </c>
      <c r="C3884" s="30" t="s">
        <v>4986</v>
      </c>
      <c r="D3884" s="30" t="s">
        <v>4987</v>
      </c>
      <c r="E3884" s="75">
        <v>97</v>
      </c>
      <c r="F3884" s="30" t="s">
        <v>53</v>
      </c>
      <c r="G3884" s="30" t="s">
        <v>54</v>
      </c>
      <c r="H3884" s="75">
        <v>1</v>
      </c>
    </row>
    <row r="3885" spans="1:8">
      <c r="A3885" s="43">
        <v>930</v>
      </c>
      <c r="B3885" s="74">
        <v>46240</v>
      </c>
      <c r="C3885" s="30" t="s">
        <v>1690</v>
      </c>
      <c r="D3885" s="30" t="s">
        <v>1691</v>
      </c>
      <c r="E3885" s="75">
        <v>25</v>
      </c>
      <c r="F3885" s="30" t="s">
        <v>80</v>
      </c>
      <c r="G3885" s="30" t="s">
        <v>81</v>
      </c>
      <c r="H3885" s="75">
        <v>1</v>
      </c>
    </row>
    <row r="3886" spans="1:8">
      <c r="A3886" s="43">
        <v>930</v>
      </c>
      <c r="B3886" s="74">
        <v>46240</v>
      </c>
      <c r="C3886" s="30" t="s">
        <v>1694</v>
      </c>
      <c r="D3886" s="30" t="s">
        <v>1695</v>
      </c>
      <c r="E3886" s="75">
        <v>74</v>
      </c>
      <c r="F3886" s="30" t="s">
        <v>70</v>
      </c>
      <c r="G3886" s="30" t="s">
        <v>71</v>
      </c>
      <c r="H3886" s="75">
        <v>2</v>
      </c>
    </row>
    <row r="3887" spans="1:8">
      <c r="A3887" s="43">
        <v>930</v>
      </c>
      <c r="B3887" s="74">
        <v>46240</v>
      </c>
      <c r="C3887" s="30" t="s">
        <v>1696</v>
      </c>
      <c r="D3887" s="30" t="s">
        <v>1697</v>
      </c>
      <c r="E3887" s="75">
        <v>128</v>
      </c>
      <c r="F3887" s="30" t="s">
        <v>80</v>
      </c>
      <c r="G3887" s="30" t="s">
        <v>81</v>
      </c>
      <c r="H3887" s="75">
        <v>1</v>
      </c>
    </row>
    <row r="3888" spans="1:8">
      <c r="A3888" s="43">
        <v>930</v>
      </c>
      <c r="B3888" s="74">
        <v>46240</v>
      </c>
      <c r="C3888" s="30" t="s">
        <v>1702</v>
      </c>
      <c r="D3888" s="30" t="s">
        <v>1703</v>
      </c>
      <c r="E3888" s="75">
        <v>61</v>
      </c>
      <c r="F3888" s="30" t="s">
        <v>70</v>
      </c>
      <c r="G3888" s="30" t="s">
        <v>71</v>
      </c>
      <c r="H3888" s="75">
        <v>2</v>
      </c>
    </row>
    <row r="3889" spans="1:8">
      <c r="A3889" s="43">
        <v>930</v>
      </c>
      <c r="B3889" s="74">
        <v>46239</v>
      </c>
      <c r="C3889" s="30" t="s">
        <v>3919</v>
      </c>
      <c r="D3889" s="30" t="s">
        <v>3920</v>
      </c>
      <c r="E3889" s="75">
        <v>128</v>
      </c>
      <c r="F3889" s="30" t="s">
        <v>53</v>
      </c>
      <c r="G3889" s="30" t="s">
        <v>54</v>
      </c>
      <c r="H3889" s="75">
        <v>1</v>
      </c>
    </row>
    <row r="3890" spans="1:8">
      <c r="A3890" s="43">
        <v>930</v>
      </c>
      <c r="B3890" s="74">
        <v>46239</v>
      </c>
      <c r="C3890" s="30" t="s">
        <v>4137</v>
      </c>
      <c r="D3890" s="30" t="s">
        <v>4138</v>
      </c>
      <c r="E3890" s="75">
        <v>62</v>
      </c>
      <c r="F3890" s="30" t="s">
        <v>70</v>
      </c>
      <c r="G3890" s="30" t="s">
        <v>71</v>
      </c>
      <c r="H3890" s="75">
        <v>2</v>
      </c>
    </row>
    <row r="3891" spans="1:8">
      <c r="A3891" s="43">
        <v>930</v>
      </c>
      <c r="B3891" s="74">
        <v>46239</v>
      </c>
      <c r="C3891" s="30" t="s">
        <v>4147</v>
      </c>
      <c r="D3891" s="30" t="s">
        <v>4148</v>
      </c>
      <c r="E3891" s="75">
        <v>81</v>
      </c>
      <c r="F3891" s="30" t="s">
        <v>68</v>
      </c>
      <c r="G3891" s="30" t="s">
        <v>69</v>
      </c>
      <c r="H3891" s="75">
        <v>1</v>
      </c>
    </row>
    <row r="3892" spans="1:8">
      <c r="A3892" s="43">
        <v>930</v>
      </c>
      <c r="B3892" s="74">
        <v>46239</v>
      </c>
      <c r="C3892" s="30" t="s">
        <v>4153</v>
      </c>
      <c r="D3892" s="30" t="s">
        <v>4154</v>
      </c>
      <c r="E3892" s="75">
        <v>37</v>
      </c>
      <c r="F3892" s="30" t="s">
        <v>68</v>
      </c>
      <c r="G3892" s="30" t="s">
        <v>69</v>
      </c>
      <c r="H3892" s="75">
        <v>1</v>
      </c>
    </row>
    <row r="3893" spans="1:8">
      <c r="A3893" s="43">
        <v>930</v>
      </c>
      <c r="B3893" s="74">
        <v>46239</v>
      </c>
      <c r="C3893" s="30" t="s">
        <v>4185</v>
      </c>
      <c r="D3893" s="30" t="s">
        <v>4186</v>
      </c>
      <c r="E3893" s="75">
        <v>55</v>
      </c>
      <c r="F3893" s="30" t="s">
        <v>53</v>
      </c>
      <c r="G3893" s="30" t="s">
        <v>54</v>
      </c>
      <c r="H3893" s="75">
        <v>1</v>
      </c>
    </row>
    <row r="3894" spans="1:8">
      <c r="A3894" s="43">
        <v>930</v>
      </c>
      <c r="B3894" s="74">
        <v>46239</v>
      </c>
      <c r="C3894" s="30" t="s">
        <v>4187</v>
      </c>
      <c r="D3894" s="30" t="s">
        <v>4188</v>
      </c>
      <c r="E3894" s="75">
        <v>49</v>
      </c>
      <c r="F3894" s="30" t="s">
        <v>53</v>
      </c>
      <c r="G3894" s="30" t="s">
        <v>54</v>
      </c>
      <c r="H3894" s="75">
        <v>1</v>
      </c>
    </row>
    <row r="3895" spans="1:8">
      <c r="A3895" s="43">
        <v>930</v>
      </c>
      <c r="B3895" s="74">
        <v>46239</v>
      </c>
      <c r="C3895" s="30" t="s">
        <v>1350</v>
      </c>
      <c r="D3895" s="30" t="s">
        <v>1351</v>
      </c>
      <c r="E3895" s="75">
        <v>72</v>
      </c>
      <c r="F3895" s="30" t="s">
        <v>80</v>
      </c>
      <c r="G3895" s="30" t="s">
        <v>81</v>
      </c>
      <c r="H3895" s="75">
        <v>1</v>
      </c>
    </row>
    <row r="3896" spans="1:8">
      <c r="A3896" s="43">
        <v>930</v>
      </c>
      <c r="B3896" s="74">
        <v>46239</v>
      </c>
      <c r="C3896" s="30" t="s">
        <v>1352</v>
      </c>
      <c r="D3896" s="30" t="s">
        <v>1353</v>
      </c>
      <c r="E3896" s="75">
        <v>46</v>
      </c>
      <c r="F3896" s="30" t="s">
        <v>70</v>
      </c>
      <c r="G3896" s="30" t="s">
        <v>71</v>
      </c>
      <c r="H3896" s="75">
        <v>2</v>
      </c>
    </row>
    <row r="3897" spans="1:8">
      <c r="A3897" s="43">
        <v>930</v>
      </c>
      <c r="B3897" s="74">
        <v>46239</v>
      </c>
      <c r="C3897" s="30" t="s">
        <v>1354</v>
      </c>
      <c r="D3897" s="30" t="s">
        <v>1355</v>
      </c>
      <c r="E3897" s="75">
        <v>15</v>
      </c>
      <c r="F3897" s="30" t="s">
        <v>70</v>
      </c>
      <c r="G3897" s="30" t="s">
        <v>71</v>
      </c>
      <c r="H3897" s="75">
        <v>2</v>
      </c>
    </row>
    <row r="3898" spans="1:8">
      <c r="A3898" s="43">
        <v>930</v>
      </c>
      <c r="B3898" s="74">
        <v>46239</v>
      </c>
      <c r="C3898" s="30" t="s">
        <v>1356</v>
      </c>
      <c r="D3898" s="30" t="s">
        <v>1357</v>
      </c>
      <c r="E3898" s="75">
        <v>55</v>
      </c>
      <c r="F3898" s="30" t="s">
        <v>80</v>
      </c>
      <c r="G3898" s="30" t="s">
        <v>81</v>
      </c>
      <c r="H3898" s="75">
        <v>1</v>
      </c>
    </row>
    <row r="3899" spans="1:8">
      <c r="A3899" s="43">
        <v>930</v>
      </c>
      <c r="B3899" s="74">
        <v>46239</v>
      </c>
      <c r="C3899" s="30" t="s">
        <v>1358</v>
      </c>
      <c r="D3899" s="30" t="s">
        <v>1359</v>
      </c>
      <c r="E3899" s="75">
        <v>189</v>
      </c>
      <c r="F3899" s="30" t="s">
        <v>70</v>
      </c>
      <c r="G3899" s="30" t="s">
        <v>71</v>
      </c>
      <c r="H3899" s="75">
        <v>2</v>
      </c>
    </row>
    <row r="3900" spans="1:8">
      <c r="A3900" s="43">
        <v>930</v>
      </c>
      <c r="B3900" s="74">
        <v>46239</v>
      </c>
      <c r="C3900" s="30" t="s">
        <v>1360</v>
      </c>
      <c r="D3900" s="30" t="s">
        <v>1361</v>
      </c>
      <c r="E3900" s="75">
        <v>26</v>
      </c>
      <c r="F3900" s="30" t="s">
        <v>68</v>
      </c>
      <c r="G3900" s="30" t="s">
        <v>69</v>
      </c>
      <c r="H3900" s="75">
        <v>1</v>
      </c>
    </row>
    <row r="3901" spans="1:8">
      <c r="A3901" s="43">
        <v>930</v>
      </c>
      <c r="B3901" s="74">
        <v>46239</v>
      </c>
      <c r="C3901" s="30" t="s">
        <v>1362</v>
      </c>
      <c r="D3901" s="30" t="s">
        <v>1363</v>
      </c>
      <c r="E3901" s="75">
        <v>38</v>
      </c>
      <c r="F3901" s="30" t="s">
        <v>53</v>
      </c>
      <c r="G3901" s="30" t="s">
        <v>54</v>
      </c>
      <c r="H3901" s="75">
        <v>1</v>
      </c>
    </row>
    <row r="3902" spans="1:8">
      <c r="A3902" s="43">
        <v>930</v>
      </c>
      <c r="B3902" s="74">
        <v>46239</v>
      </c>
      <c r="C3902" s="30" t="s">
        <v>1366</v>
      </c>
      <c r="D3902" s="30" t="s">
        <v>1367</v>
      </c>
      <c r="E3902" s="75">
        <v>30</v>
      </c>
      <c r="F3902" s="30" t="s">
        <v>68</v>
      </c>
      <c r="G3902" s="30" t="s">
        <v>69</v>
      </c>
      <c r="H3902" s="75">
        <v>1</v>
      </c>
    </row>
    <row r="3903" spans="1:8">
      <c r="A3903" s="43">
        <v>930</v>
      </c>
      <c r="B3903" s="74">
        <v>46239</v>
      </c>
      <c r="C3903" s="30" t="s">
        <v>1378</v>
      </c>
      <c r="D3903" s="30" t="s">
        <v>1379</v>
      </c>
      <c r="E3903" s="75">
        <v>30</v>
      </c>
      <c r="F3903" s="30" t="s">
        <v>80</v>
      </c>
      <c r="G3903" s="30" t="s">
        <v>81</v>
      </c>
      <c r="H3903" s="75">
        <v>1</v>
      </c>
    </row>
    <row r="3904" spans="1:8">
      <c r="A3904" s="43">
        <v>930</v>
      </c>
      <c r="B3904" s="74">
        <v>46239</v>
      </c>
      <c r="C3904" s="30" t="s">
        <v>1382</v>
      </c>
      <c r="D3904" s="30" t="s">
        <v>1383</v>
      </c>
      <c r="E3904" s="75">
        <v>165</v>
      </c>
      <c r="F3904" s="30" t="s">
        <v>80</v>
      </c>
      <c r="G3904" s="30" t="s">
        <v>81</v>
      </c>
      <c r="H3904" s="75">
        <v>1</v>
      </c>
    </row>
    <row r="3905" spans="1:8">
      <c r="A3905" s="43">
        <v>930</v>
      </c>
      <c r="B3905" s="74">
        <v>46239</v>
      </c>
      <c r="C3905" s="30" t="s">
        <v>1384</v>
      </c>
      <c r="D3905" s="30" t="s">
        <v>1385</v>
      </c>
      <c r="E3905" s="75">
        <v>30</v>
      </c>
      <c r="F3905" s="30" t="s">
        <v>70</v>
      </c>
      <c r="G3905" s="30" t="s">
        <v>71</v>
      </c>
      <c r="H3905" s="75">
        <v>2</v>
      </c>
    </row>
    <row r="3906" spans="1:8">
      <c r="A3906" s="43">
        <v>930</v>
      </c>
      <c r="B3906" s="74">
        <v>46239</v>
      </c>
      <c r="C3906" s="30" t="s">
        <v>1386</v>
      </c>
      <c r="D3906" s="30" t="s">
        <v>1387</v>
      </c>
      <c r="E3906" s="75">
        <v>45</v>
      </c>
      <c r="F3906" s="30" t="s">
        <v>70</v>
      </c>
      <c r="G3906" s="30" t="s">
        <v>71</v>
      </c>
      <c r="H3906" s="75">
        <v>2</v>
      </c>
    </row>
    <row r="3907" spans="1:8">
      <c r="A3907" s="43">
        <v>930</v>
      </c>
      <c r="B3907" s="74">
        <v>46239</v>
      </c>
      <c r="C3907" s="30" t="s">
        <v>1388</v>
      </c>
      <c r="D3907" s="30" t="s">
        <v>1389</v>
      </c>
      <c r="E3907" s="75">
        <v>101</v>
      </c>
      <c r="F3907" s="30" t="s">
        <v>70</v>
      </c>
      <c r="G3907" s="30" t="s">
        <v>71</v>
      </c>
      <c r="H3907" s="75">
        <v>2</v>
      </c>
    </row>
    <row r="3908" spans="1:8">
      <c r="A3908" s="43">
        <v>930</v>
      </c>
      <c r="B3908" s="74">
        <v>46239</v>
      </c>
      <c r="C3908" s="30" t="s">
        <v>1392</v>
      </c>
      <c r="D3908" s="30" t="s">
        <v>1393</v>
      </c>
      <c r="E3908" s="75">
        <v>275</v>
      </c>
      <c r="F3908" s="30" t="s">
        <v>80</v>
      </c>
      <c r="G3908" s="30" t="s">
        <v>81</v>
      </c>
      <c r="H3908" s="75">
        <v>1</v>
      </c>
    </row>
    <row r="3909" spans="1:8">
      <c r="A3909" s="43">
        <v>930</v>
      </c>
      <c r="B3909" s="74">
        <v>46239</v>
      </c>
      <c r="C3909" s="30" t="s">
        <v>1394</v>
      </c>
      <c r="D3909" s="30" t="s">
        <v>1395</v>
      </c>
      <c r="E3909" s="75">
        <v>52</v>
      </c>
      <c r="F3909" s="30" t="s">
        <v>68</v>
      </c>
      <c r="G3909" s="30" t="s">
        <v>69</v>
      </c>
      <c r="H3909" s="75">
        <v>1</v>
      </c>
    </row>
    <row r="3910" spans="1:8">
      <c r="A3910" s="43">
        <v>930</v>
      </c>
      <c r="B3910" s="74">
        <v>46239</v>
      </c>
      <c r="C3910" s="30" t="s">
        <v>1396</v>
      </c>
      <c r="D3910" s="30" t="s">
        <v>1397</v>
      </c>
      <c r="E3910" s="75">
        <v>30</v>
      </c>
      <c r="F3910" s="30" t="s">
        <v>76</v>
      </c>
      <c r="G3910" s="30" t="s">
        <v>77</v>
      </c>
      <c r="H3910" s="75">
        <v>1</v>
      </c>
    </row>
    <row r="3911" spans="1:8">
      <c r="A3911" s="43">
        <v>930</v>
      </c>
      <c r="B3911" s="74">
        <v>46239</v>
      </c>
      <c r="C3911" s="30" t="s">
        <v>1400</v>
      </c>
      <c r="D3911" s="30" t="s">
        <v>1401</v>
      </c>
      <c r="E3911" s="75">
        <v>65</v>
      </c>
      <c r="F3911" s="30" t="s">
        <v>70</v>
      </c>
      <c r="G3911" s="30" t="s">
        <v>71</v>
      </c>
      <c r="H3911" s="75">
        <v>2</v>
      </c>
    </row>
    <row r="3912" spans="1:8">
      <c r="A3912" s="43">
        <v>930</v>
      </c>
      <c r="B3912" s="74">
        <v>46239</v>
      </c>
      <c r="C3912" s="30" t="s">
        <v>1402</v>
      </c>
      <c r="D3912" s="30" t="s">
        <v>1403</v>
      </c>
      <c r="E3912" s="75">
        <v>73</v>
      </c>
      <c r="F3912" s="30" t="s">
        <v>70</v>
      </c>
      <c r="G3912" s="30" t="s">
        <v>71</v>
      </c>
      <c r="H3912" s="75">
        <v>2</v>
      </c>
    </row>
    <row r="3913" spans="1:8">
      <c r="A3913" s="43">
        <v>930</v>
      </c>
      <c r="B3913" s="74">
        <v>46239</v>
      </c>
      <c r="C3913" s="30" t="s">
        <v>1406</v>
      </c>
      <c r="D3913" s="30" t="s">
        <v>1407</v>
      </c>
      <c r="E3913" s="75">
        <v>237</v>
      </c>
      <c r="F3913" s="30" t="s">
        <v>80</v>
      </c>
      <c r="G3913" s="30" t="s">
        <v>81</v>
      </c>
      <c r="H3913" s="75">
        <v>1</v>
      </c>
    </row>
    <row r="3914" spans="1:8">
      <c r="A3914" s="43">
        <v>930</v>
      </c>
      <c r="B3914" s="74">
        <v>46239</v>
      </c>
      <c r="C3914" s="30" t="s">
        <v>1408</v>
      </c>
      <c r="D3914" s="30" t="s">
        <v>1409</v>
      </c>
      <c r="E3914" s="75">
        <v>15</v>
      </c>
      <c r="F3914" s="30" t="s">
        <v>70</v>
      </c>
      <c r="G3914" s="30" t="s">
        <v>71</v>
      </c>
      <c r="H3914" s="75">
        <v>2</v>
      </c>
    </row>
    <row r="3915" spans="1:8">
      <c r="A3915" s="43">
        <v>930</v>
      </c>
      <c r="B3915" s="74">
        <v>46239</v>
      </c>
      <c r="C3915" s="30" t="s">
        <v>1414</v>
      </c>
      <c r="D3915" s="30" t="s">
        <v>1415</v>
      </c>
      <c r="E3915" s="75">
        <v>29</v>
      </c>
      <c r="F3915" s="30" t="s">
        <v>53</v>
      </c>
      <c r="G3915" s="30" t="s">
        <v>54</v>
      </c>
      <c r="H3915" s="75">
        <v>1</v>
      </c>
    </row>
    <row r="3916" spans="1:8">
      <c r="A3916" s="43">
        <v>930</v>
      </c>
      <c r="B3916" s="74">
        <v>46239</v>
      </c>
      <c r="C3916" s="30" t="s">
        <v>1422</v>
      </c>
      <c r="D3916" s="30" t="s">
        <v>1423</v>
      </c>
      <c r="E3916" s="75">
        <v>114</v>
      </c>
      <c r="F3916" s="30" t="s">
        <v>70</v>
      </c>
      <c r="G3916" s="30" t="s">
        <v>71</v>
      </c>
      <c r="H3916" s="75">
        <v>2</v>
      </c>
    </row>
    <row r="3917" spans="1:8">
      <c r="A3917" s="43">
        <v>930</v>
      </c>
      <c r="B3917" s="74">
        <v>46239</v>
      </c>
      <c r="C3917" s="30" t="s">
        <v>1424</v>
      </c>
      <c r="D3917" s="30" t="s">
        <v>1425</v>
      </c>
      <c r="E3917" s="75">
        <v>84</v>
      </c>
      <c r="F3917" s="30" t="s">
        <v>80</v>
      </c>
      <c r="G3917" s="30" t="s">
        <v>81</v>
      </c>
      <c r="H3917" s="75">
        <v>1</v>
      </c>
    </row>
    <row r="3918" spans="1:8">
      <c r="A3918" s="43">
        <v>930</v>
      </c>
      <c r="B3918" s="74">
        <v>46239</v>
      </c>
      <c r="C3918" s="30" t="s">
        <v>1754</v>
      </c>
      <c r="D3918" s="30" t="s">
        <v>1755</v>
      </c>
      <c r="E3918" s="75">
        <v>18</v>
      </c>
      <c r="F3918" s="30" t="s">
        <v>68</v>
      </c>
      <c r="G3918" s="30" t="s">
        <v>69</v>
      </c>
      <c r="H3918" s="75">
        <v>1</v>
      </c>
    </row>
    <row r="3919" spans="1:8">
      <c r="A3919" s="43">
        <v>930</v>
      </c>
      <c r="B3919" s="74">
        <v>46239</v>
      </c>
      <c r="C3919" s="30" t="s">
        <v>1440</v>
      </c>
      <c r="D3919" s="30" t="s">
        <v>1441</v>
      </c>
      <c r="E3919" s="75">
        <v>233</v>
      </c>
      <c r="F3919" s="30" t="s">
        <v>70</v>
      </c>
      <c r="G3919" s="30" t="s">
        <v>71</v>
      </c>
      <c r="H3919" s="75">
        <v>2</v>
      </c>
    </row>
    <row r="3920" spans="1:8">
      <c r="A3920" s="43">
        <v>930</v>
      </c>
      <c r="B3920" s="74">
        <v>46239</v>
      </c>
      <c r="C3920" s="30" t="s">
        <v>1444</v>
      </c>
      <c r="D3920" s="30" t="s">
        <v>1445</v>
      </c>
      <c r="E3920" s="75">
        <v>83</v>
      </c>
      <c r="F3920" s="30" t="s">
        <v>70</v>
      </c>
      <c r="G3920" s="30" t="s">
        <v>71</v>
      </c>
      <c r="H3920" s="75">
        <v>2</v>
      </c>
    </row>
    <row r="3921" spans="1:8">
      <c r="A3921" s="43">
        <v>930</v>
      </c>
      <c r="B3921" s="74">
        <v>46239</v>
      </c>
      <c r="C3921" s="30" t="s">
        <v>1448</v>
      </c>
      <c r="D3921" s="30" t="s">
        <v>1449</v>
      </c>
      <c r="E3921" s="75">
        <v>21</v>
      </c>
      <c r="F3921" s="30" t="s">
        <v>68</v>
      </c>
      <c r="G3921" s="30" t="s">
        <v>69</v>
      </c>
      <c r="H3921" s="75">
        <v>1</v>
      </c>
    </row>
    <row r="3922" spans="1:8">
      <c r="A3922" s="43">
        <v>930</v>
      </c>
      <c r="B3922" s="74">
        <v>46239</v>
      </c>
      <c r="C3922" s="30" t="s">
        <v>1452</v>
      </c>
      <c r="D3922" s="30" t="s">
        <v>1453</v>
      </c>
      <c r="E3922" s="75">
        <v>18</v>
      </c>
      <c r="F3922" s="30" t="s">
        <v>70</v>
      </c>
      <c r="G3922" s="30" t="s">
        <v>71</v>
      </c>
      <c r="H3922" s="75">
        <v>2</v>
      </c>
    </row>
    <row r="3923" spans="1:8">
      <c r="A3923" s="43">
        <v>930</v>
      </c>
      <c r="B3923" s="74">
        <v>46239</v>
      </c>
      <c r="C3923" s="30" t="s">
        <v>1454</v>
      </c>
      <c r="D3923" s="30" t="s">
        <v>1455</v>
      </c>
      <c r="E3923" s="75">
        <v>52</v>
      </c>
      <c r="F3923" s="30" t="s">
        <v>68</v>
      </c>
      <c r="G3923" s="30" t="s">
        <v>69</v>
      </c>
      <c r="H3923" s="75">
        <v>1</v>
      </c>
    </row>
    <row r="3924" spans="1:8">
      <c r="A3924" s="43">
        <v>930</v>
      </c>
      <c r="B3924" s="74">
        <v>46239</v>
      </c>
      <c r="C3924" s="30" t="s">
        <v>1456</v>
      </c>
      <c r="D3924" s="30" t="s">
        <v>1457</v>
      </c>
      <c r="E3924" s="75">
        <v>1</v>
      </c>
      <c r="F3924" s="30" t="s">
        <v>68</v>
      </c>
      <c r="G3924" s="30" t="s">
        <v>69</v>
      </c>
      <c r="H3924" s="75">
        <v>1</v>
      </c>
    </row>
    <row r="3925" spans="1:8">
      <c r="A3925" s="43">
        <v>930</v>
      </c>
      <c r="B3925" s="74">
        <v>46239</v>
      </c>
      <c r="C3925" s="30" t="s">
        <v>1458</v>
      </c>
      <c r="D3925" s="30" t="s">
        <v>1459</v>
      </c>
      <c r="E3925" s="75">
        <v>209</v>
      </c>
      <c r="F3925" s="30" t="s">
        <v>80</v>
      </c>
      <c r="G3925" s="30" t="s">
        <v>81</v>
      </c>
      <c r="H3925" s="75">
        <v>1</v>
      </c>
    </row>
    <row r="3926" spans="1:8">
      <c r="A3926" s="43">
        <v>930</v>
      </c>
      <c r="B3926" s="74">
        <v>46239</v>
      </c>
      <c r="C3926" s="30" t="s">
        <v>1464</v>
      </c>
      <c r="D3926" s="30" t="s">
        <v>1465</v>
      </c>
      <c r="E3926" s="75">
        <v>38</v>
      </c>
      <c r="F3926" s="30" t="s">
        <v>70</v>
      </c>
      <c r="G3926" s="30" t="s">
        <v>71</v>
      </c>
      <c r="H3926" s="75">
        <v>2</v>
      </c>
    </row>
    <row r="3927" spans="1:8">
      <c r="A3927" s="43">
        <v>930</v>
      </c>
      <c r="B3927" s="74">
        <v>46239</v>
      </c>
      <c r="C3927" s="30" t="s">
        <v>1470</v>
      </c>
      <c r="D3927" s="30" t="s">
        <v>1471</v>
      </c>
      <c r="E3927" s="75">
        <v>54</v>
      </c>
      <c r="F3927" s="30" t="s">
        <v>70</v>
      </c>
      <c r="G3927" s="30" t="s">
        <v>71</v>
      </c>
      <c r="H3927" s="75">
        <v>2</v>
      </c>
    </row>
    <row r="3928" spans="1:8">
      <c r="A3928" s="43">
        <v>930</v>
      </c>
      <c r="B3928" s="74">
        <v>46239</v>
      </c>
      <c r="C3928" s="30" t="s">
        <v>1472</v>
      </c>
      <c r="D3928" s="30" t="s">
        <v>1473</v>
      </c>
      <c r="E3928" s="75">
        <v>39</v>
      </c>
      <c r="F3928" s="30" t="s">
        <v>53</v>
      </c>
      <c r="G3928" s="30" t="s">
        <v>54</v>
      </c>
      <c r="H3928" s="75">
        <v>1</v>
      </c>
    </row>
    <row r="3929" spans="1:8">
      <c r="A3929" s="43">
        <v>930</v>
      </c>
      <c r="B3929" s="74">
        <v>46239</v>
      </c>
      <c r="C3929" s="30" t="s">
        <v>1476</v>
      </c>
      <c r="D3929" s="30" t="s">
        <v>1477</v>
      </c>
      <c r="E3929" s="75">
        <v>306</v>
      </c>
      <c r="F3929" s="30" t="s">
        <v>80</v>
      </c>
      <c r="G3929" s="30" t="s">
        <v>81</v>
      </c>
      <c r="H3929" s="75">
        <v>1</v>
      </c>
    </row>
    <row r="3930" spans="1:8">
      <c r="A3930" s="43">
        <v>930</v>
      </c>
      <c r="B3930" s="74">
        <v>46239</v>
      </c>
      <c r="C3930" s="30" t="s">
        <v>1478</v>
      </c>
      <c r="D3930" s="30" t="s">
        <v>1479</v>
      </c>
      <c r="E3930" s="75">
        <v>28</v>
      </c>
      <c r="F3930" s="30" t="s">
        <v>53</v>
      </c>
      <c r="G3930" s="30" t="s">
        <v>54</v>
      </c>
      <c r="H3930" s="75">
        <v>1</v>
      </c>
    </row>
    <row r="3931" spans="1:8">
      <c r="A3931" s="43">
        <v>930</v>
      </c>
      <c r="B3931" s="74">
        <v>46239</v>
      </c>
      <c r="C3931" s="30" t="s">
        <v>1480</v>
      </c>
      <c r="D3931" s="30" t="s">
        <v>1481</v>
      </c>
      <c r="E3931" s="75">
        <v>47</v>
      </c>
      <c r="F3931" s="30" t="s">
        <v>76</v>
      </c>
      <c r="G3931" s="30" t="s">
        <v>77</v>
      </c>
      <c r="H3931" s="75">
        <v>1</v>
      </c>
    </row>
    <row r="3932" spans="1:8">
      <c r="A3932" s="43">
        <v>930</v>
      </c>
      <c r="B3932" s="74">
        <v>46239</v>
      </c>
      <c r="C3932" s="30" t="s">
        <v>1482</v>
      </c>
      <c r="D3932" s="30" t="s">
        <v>1483</v>
      </c>
      <c r="E3932" s="75">
        <v>57</v>
      </c>
      <c r="F3932" s="30" t="s">
        <v>70</v>
      </c>
      <c r="G3932" s="30" t="s">
        <v>71</v>
      </c>
      <c r="H3932" s="75">
        <v>2</v>
      </c>
    </row>
    <row r="3933" spans="1:8">
      <c r="A3933" s="43">
        <v>930</v>
      </c>
      <c r="B3933" s="74">
        <v>46239</v>
      </c>
      <c r="C3933" s="30" t="s">
        <v>1488</v>
      </c>
      <c r="D3933" s="30" t="s">
        <v>1489</v>
      </c>
      <c r="E3933" s="75">
        <v>15</v>
      </c>
      <c r="F3933" s="30" t="s">
        <v>53</v>
      </c>
      <c r="G3933" s="30" t="s">
        <v>54</v>
      </c>
      <c r="H3933" s="75">
        <v>1</v>
      </c>
    </row>
    <row r="3934" spans="1:8">
      <c r="A3934" s="43">
        <v>930</v>
      </c>
      <c r="B3934" s="74">
        <v>46239</v>
      </c>
      <c r="C3934" s="30" t="s">
        <v>1490</v>
      </c>
      <c r="D3934" s="30" t="s">
        <v>1491</v>
      </c>
      <c r="E3934" s="75">
        <v>87</v>
      </c>
      <c r="F3934" s="30" t="s">
        <v>76</v>
      </c>
      <c r="G3934" s="30" t="s">
        <v>77</v>
      </c>
      <c r="H3934" s="75">
        <v>1</v>
      </c>
    </row>
    <row r="3935" spans="1:8">
      <c r="A3935" s="43">
        <v>930</v>
      </c>
      <c r="B3935" s="74">
        <v>46239</v>
      </c>
      <c r="C3935" s="30" t="s">
        <v>1504</v>
      </c>
      <c r="D3935" s="30" t="s">
        <v>1505</v>
      </c>
      <c r="E3935" s="75">
        <v>11</v>
      </c>
      <c r="F3935" s="30" t="s">
        <v>53</v>
      </c>
      <c r="G3935" s="30" t="s">
        <v>54</v>
      </c>
      <c r="H3935" s="75">
        <v>1</v>
      </c>
    </row>
    <row r="3936" spans="1:8">
      <c r="A3936" s="43">
        <v>930</v>
      </c>
      <c r="B3936" s="74">
        <v>46239</v>
      </c>
      <c r="C3936" s="30" t="s">
        <v>1508</v>
      </c>
      <c r="D3936" s="30" t="s">
        <v>1509</v>
      </c>
      <c r="E3936" s="75">
        <v>35</v>
      </c>
      <c r="F3936" s="30" t="s">
        <v>68</v>
      </c>
      <c r="G3936" s="30" t="s">
        <v>69</v>
      </c>
      <c r="H3936" s="75">
        <v>1</v>
      </c>
    </row>
    <row r="3937" spans="1:8">
      <c r="A3937" s="43">
        <v>930</v>
      </c>
      <c r="B3937" s="74">
        <v>46239</v>
      </c>
      <c r="C3937" s="30" t="s">
        <v>1510</v>
      </c>
      <c r="D3937" s="30" t="s">
        <v>1511</v>
      </c>
      <c r="E3937" s="75">
        <v>79</v>
      </c>
      <c r="F3937" s="30" t="s">
        <v>70</v>
      </c>
      <c r="G3937" s="30" t="s">
        <v>71</v>
      </c>
      <c r="H3937" s="75">
        <v>2</v>
      </c>
    </row>
    <row r="3938" spans="1:8">
      <c r="A3938" s="43">
        <v>930</v>
      </c>
      <c r="B3938" s="74">
        <v>46239</v>
      </c>
      <c r="C3938" s="30" t="s">
        <v>1514</v>
      </c>
      <c r="D3938" s="30" t="s">
        <v>1515</v>
      </c>
      <c r="E3938" s="75">
        <v>13</v>
      </c>
      <c r="F3938" s="30" t="s">
        <v>68</v>
      </c>
      <c r="G3938" s="30" t="s">
        <v>69</v>
      </c>
      <c r="H3938" s="75">
        <v>1</v>
      </c>
    </row>
    <row r="3939" spans="1:8">
      <c r="A3939" s="43">
        <v>930</v>
      </c>
      <c r="B3939" s="74">
        <v>46239</v>
      </c>
      <c r="C3939" s="30" t="s">
        <v>1522</v>
      </c>
      <c r="D3939" s="30" t="s">
        <v>1523</v>
      </c>
      <c r="E3939" s="75">
        <v>69</v>
      </c>
      <c r="F3939" s="30" t="s">
        <v>53</v>
      </c>
      <c r="G3939" s="30" t="s">
        <v>54</v>
      </c>
      <c r="H3939" s="75">
        <v>1</v>
      </c>
    </row>
    <row r="3940" spans="1:8">
      <c r="A3940" s="43">
        <v>930</v>
      </c>
      <c r="B3940" s="74">
        <v>46239</v>
      </c>
      <c r="C3940" s="30" t="s">
        <v>1524</v>
      </c>
      <c r="D3940" s="30" t="s">
        <v>1525</v>
      </c>
      <c r="E3940" s="75">
        <v>21</v>
      </c>
      <c r="F3940" s="30" t="s">
        <v>70</v>
      </c>
      <c r="G3940" s="30" t="s">
        <v>71</v>
      </c>
      <c r="H3940" s="75">
        <v>2</v>
      </c>
    </row>
    <row r="3941" spans="1:8">
      <c r="A3941" s="43">
        <v>930</v>
      </c>
      <c r="B3941" s="74">
        <v>46239</v>
      </c>
      <c r="C3941" s="30" t="s">
        <v>1526</v>
      </c>
      <c r="D3941" s="30" t="s">
        <v>1527</v>
      </c>
      <c r="E3941" s="75">
        <v>164</v>
      </c>
      <c r="F3941" s="30" t="s">
        <v>53</v>
      </c>
      <c r="G3941" s="30" t="s">
        <v>54</v>
      </c>
      <c r="H3941" s="75">
        <v>1</v>
      </c>
    </row>
    <row r="3942" spans="1:8">
      <c r="A3942" s="43">
        <v>930</v>
      </c>
      <c r="B3942" s="74">
        <v>46239</v>
      </c>
      <c r="C3942" s="30" t="s">
        <v>1532</v>
      </c>
      <c r="D3942" s="30" t="s">
        <v>1533</v>
      </c>
      <c r="E3942" s="75">
        <v>46</v>
      </c>
      <c r="F3942" s="30" t="s">
        <v>53</v>
      </c>
      <c r="G3942" s="30" t="s">
        <v>54</v>
      </c>
      <c r="H3942" s="75">
        <v>1</v>
      </c>
    </row>
    <row r="3943" spans="1:8">
      <c r="A3943" s="43">
        <v>930</v>
      </c>
      <c r="B3943" s="74">
        <v>46239</v>
      </c>
      <c r="C3943" s="30" t="s">
        <v>1534</v>
      </c>
      <c r="D3943" s="30" t="s">
        <v>1535</v>
      </c>
      <c r="E3943" s="75">
        <v>26</v>
      </c>
      <c r="F3943" s="30" t="s">
        <v>68</v>
      </c>
      <c r="G3943" s="30" t="s">
        <v>69</v>
      </c>
      <c r="H3943" s="75">
        <v>1</v>
      </c>
    </row>
    <row r="3944" spans="1:8">
      <c r="A3944" s="43">
        <v>930</v>
      </c>
      <c r="B3944" s="74">
        <v>46239</v>
      </c>
      <c r="C3944" s="30" t="s">
        <v>1540</v>
      </c>
      <c r="D3944" s="30" t="s">
        <v>1541</v>
      </c>
      <c r="E3944" s="75">
        <v>160</v>
      </c>
      <c r="F3944" s="30" t="s">
        <v>76</v>
      </c>
      <c r="G3944" s="30" t="s">
        <v>77</v>
      </c>
      <c r="H3944" s="75">
        <v>1</v>
      </c>
    </row>
    <row r="3945" spans="1:8">
      <c r="A3945" s="43">
        <v>930</v>
      </c>
      <c r="B3945" s="74">
        <v>46239</v>
      </c>
      <c r="C3945" s="30" t="s">
        <v>1772</v>
      </c>
      <c r="D3945" s="30" t="s">
        <v>1773</v>
      </c>
      <c r="E3945" s="75">
        <v>71</v>
      </c>
      <c r="F3945" s="30" t="s">
        <v>70</v>
      </c>
      <c r="G3945" s="30" t="s">
        <v>71</v>
      </c>
      <c r="H3945" s="75">
        <v>2</v>
      </c>
    </row>
    <row r="3946" spans="1:8">
      <c r="A3946" s="43">
        <v>930</v>
      </c>
      <c r="B3946" s="74">
        <v>46239</v>
      </c>
      <c r="C3946" s="30" t="s">
        <v>1548</v>
      </c>
      <c r="D3946" s="30" t="s">
        <v>1549</v>
      </c>
      <c r="E3946" s="75">
        <v>40</v>
      </c>
      <c r="F3946" s="30" t="s">
        <v>70</v>
      </c>
      <c r="G3946" s="30" t="s">
        <v>71</v>
      </c>
      <c r="H3946" s="75">
        <v>2</v>
      </c>
    </row>
    <row r="3947" spans="1:8">
      <c r="A3947" s="43">
        <v>930</v>
      </c>
      <c r="B3947" s="74">
        <v>46239</v>
      </c>
      <c r="C3947" s="30" t="s">
        <v>1550</v>
      </c>
      <c r="D3947" s="30" t="s">
        <v>1551</v>
      </c>
      <c r="E3947" s="75">
        <v>53</v>
      </c>
      <c r="F3947" s="30" t="s">
        <v>53</v>
      </c>
      <c r="G3947" s="30" t="s">
        <v>54</v>
      </c>
      <c r="H3947" s="75">
        <v>1</v>
      </c>
    </row>
    <row r="3948" spans="1:8">
      <c r="A3948" s="43">
        <v>930</v>
      </c>
      <c r="B3948" s="74">
        <v>46239</v>
      </c>
      <c r="C3948" s="30" t="s">
        <v>1552</v>
      </c>
      <c r="D3948" s="30" t="s">
        <v>1553</v>
      </c>
      <c r="E3948" s="75">
        <v>39</v>
      </c>
      <c r="F3948" s="30" t="s">
        <v>68</v>
      </c>
      <c r="G3948" s="30" t="s">
        <v>69</v>
      </c>
      <c r="H3948" s="75">
        <v>1</v>
      </c>
    </row>
    <row r="3949" spans="1:8">
      <c r="A3949" s="43">
        <v>930</v>
      </c>
      <c r="B3949" s="74">
        <v>46239</v>
      </c>
      <c r="C3949" s="30" t="s">
        <v>1554</v>
      </c>
      <c r="D3949" s="30" t="s">
        <v>1555</v>
      </c>
      <c r="E3949" s="75">
        <v>41</v>
      </c>
      <c r="F3949" s="30" t="s">
        <v>80</v>
      </c>
      <c r="G3949" s="30" t="s">
        <v>81</v>
      </c>
      <c r="H3949" s="75">
        <v>1</v>
      </c>
    </row>
    <row r="3950" spans="1:8">
      <c r="A3950" s="43">
        <v>930</v>
      </c>
      <c r="B3950" s="74">
        <v>46239</v>
      </c>
      <c r="C3950" s="30" t="s">
        <v>1556</v>
      </c>
      <c r="D3950" s="30" t="s">
        <v>1557</v>
      </c>
      <c r="E3950" s="75">
        <v>84</v>
      </c>
      <c r="F3950" s="30" t="s">
        <v>53</v>
      </c>
      <c r="G3950" s="30" t="s">
        <v>54</v>
      </c>
      <c r="H3950" s="75">
        <v>1</v>
      </c>
    </row>
    <row r="3951" spans="1:8">
      <c r="A3951" s="43">
        <v>930</v>
      </c>
      <c r="B3951" s="74">
        <v>46239</v>
      </c>
      <c r="C3951" s="30" t="s">
        <v>1568</v>
      </c>
      <c r="D3951" s="30" t="s">
        <v>1569</v>
      </c>
      <c r="E3951" s="75">
        <v>41</v>
      </c>
      <c r="F3951" s="30" t="s">
        <v>53</v>
      </c>
      <c r="G3951" s="30" t="s">
        <v>54</v>
      </c>
      <c r="H3951" s="75">
        <v>1</v>
      </c>
    </row>
    <row r="3952" spans="1:8">
      <c r="A3952" s="43">
        <v>930</v>
      </c>
      <c r="B3952" s="74">
        <v>46239</v>
      </c>
      <c r="C3952" s="30" t="s">
        <v>1572</v>
      </c>
      <c r="D3952" s="30" t="s">
        <v>1573</v>
      </c>
      <c r="E3952" s="75">
        <v>12</v>
      </c>
      <c r="F3952" s="30" t="s">
        <v>53</v>
      </c>
      <c r="G3952" s="30" t="s">
        <v>54</v>
      </c>
      <c r="H3952" s="75">
        <v>1</v>
      </c>
    </row>
    <row r="3953" spans="1:8">
      <c r="A3953" s="43">
        <v>930</v>
      </c>
      <c r="B3953" s="74">
        <v>46239</v>
      </c>
      <c r="C3953" s="30" t="s">
        <v>1574</v>
      </c>
      <c r="D3953" s="30" t="s">
        <v>1575</v>
      </c>
      <c r="E3953" s="75">
        <v>21</v>
      </c>
      <c r="F3953" s="30" t="s">
        <v>68</v>
      </c>
      <c r="G3953" s="30" t="s">
        <v>69</v>
      </c>
      <c r="H3953" s="75">
        <v>1</v>
      </c>
    </row>
    <row r="3954" spans="1:8">
      <c r="A3954" s="43">
        <v>930</v>
      </c>
      <c r="B3954" s="74">
        <v>46239</v>
      </c>
      <c r="C3954" s="30" t="s">
        <v>1576</v>
      </c>
      <c r="D3954" s="30" t="s">
        <v>1577</v>
      </c>
      <c r="E3954" s="75">
        <v>13</v>
      </c>
      <c r="F3954" s="30" t="s">
        <v>53</v>
      </c>
      <c r="G3954" s="30" t="s">
        <v>54</v>
      </c>
      <c r="H3954" s="75">
        <v>1</v>
      </c>
    </row>
    <row r="3955" spans="1:8">
      <c r="A3955" s="43">
        <v>930</v>
      </c>
      <c r="B3955" s="74">
        <v>46239</v>
      </c>
      <c r="C3955" s="30" t="s">
        <v>1578</v>
      </c>
      <c r="D3955" s="30" t="s">
        <v>1579</v>
      </c>
      <c r="E3955" s="75">
        <v>13</v>
      </c>
      <c r="F3955" s="30" t="s">
        <v>76</v>
      </c>
      <c r="G3955" s="30" t="s">
        <v>77</v>
      </c>
      <c r="H3955" s="75">
        <v>1</v>
      </c>
    </row>
    <row r="3956" spans="1:8">
      <c r="A3956" s="43">
        <v>930</v>
      </c>
      <c r="B3956" s="74">
        <v>46239</v>
      </c>
      <c r="C3956" s="30" t="s">
        <v>1580</v>
      </c>
      <c r="D3956" s="30" t="s">
        <v>1581</v>
      </c>
      <c r="E3956" s="75">
        <v>85</v>
      </c>
      <c r="F3956" s="30" t="s">
        <v>76</v>
      </c>
      <c r="G3956" s="30" t="s">
        <v>77</v>
      </c>
      <c r="H3956" s="75">
        <v>1</v>
      </c>
    </row>
    <row r="3957" spans="1:8">
      <c r="A3957" s="43">
        <v>930</v>
      </c>
      <c r="B3957" s="74">
        <v>46239</v>
      </c>
      <c r="C3957" s="30" t="s">
        <v>1582</v>
      </c>
      <c r="D3957" s="30" t="s">
        <v>1583</v>
      </c>
      <c r="E3957" s="75">
        <v>5</v>
      </c>
      <c r="F3957" s="30" t="s">
        <v>53</v>
      </c>
      <c r="G3957" s="30" t="s">
        <v>54</v>
      </c>
      <c r="H3957" s="75">
        <v>1</v>
      </c>
    </row>
    <row r="3958" spans="1:8">
      <c r="A3958" s="43">
        <v>930</v>
      </c>
      <c r="B3958" s="74">
        <v>46239</v>
      </c>
      <c r="C3958" s="30" t="s">
        <v>1584</v>
      </c>
      <c r="D3958" s="30" t="s">
        <v>1585</v>
      </c>
      <c r="E3958" s="75">
        <v>158</v>
      </c>
      <c r="F3958" s="30" t="s">
        <v>53</v>
      </c>
      <c r="G3958" s="30" t="s">
        <v>54</v>
      </c>
      <c r="H3958" s="75">
        <v>1</v>
      </c>
    </row>
    <row r="3959" spans="1:8">
      <c r="A3959" s="43">
        <v>930</v>
      </c>
      <c r="B3959" s="74">
        <v>46239</v>
      </c>
      <c r="C3959" s="30" t="s">
        <v>1588</v>
      </c>
      <c r="D3959" s="30" t="s">
        <v>1589</v>
      </c>
      <c r="E3959" s="75">
        <v>160</v>
      </c>
      <c r="F3959" s="30" t="s">
        <v>53</v>
      </c>
      <c r="G3959" s="30" t="s">
        <v>54</v>
      </c>
      <c r="H3959" s="75">
        <v>1</v>
      </c>
    </row>
    <row r="3960" spans="1:8">
      <c r="A3960" s="43">
        <v>930</v>
      </c>
      <c r="B3960" s="74">
        <v>46239</v>
      </c>
      <c r="C3960" s="30" t="s">
        <v>1590</v>
      </c>
      <c r="D3960" s="30" t="s">
        <v>1591</v>
      </c>
      <c r="E3960" s="75">
        <v>126</v>
      </c>
      <c r="F3960" s="30" t="s">
        <v>53</v>
      </c>
      <c r="G3960" s="30" t="s">
        <v>54</v>
      </c>
      <c r="H3960" s="75">
        <v>1</v>
      </c>
    </row>
    <row r="3961" spans="1:8">
      <c r="A3961" s="43">
        <v>930</v>
      </c>
      <c r="B3961" s="74">
        <v>46239</v>
      </c>
      <c r="C3961" s="30" t="s">
        <v>1596</v>
      </c>
      <c r="D3961" s="30" t="s">
        <v>1597</v>
      </c>
      <c r="E3961" s="75">
        <v>17</v>
      </c>
      <c r="F3961" s="30" t="s">
        <v>68</v>
      </c>
      <c r="G3961" s="30" t="s">
        <v>69</v>
      </c>
      <c r="H3961" s="75">
        <v>1</v>
      </c>
    </row>
    <row r="3962" spans="1:8">
      <c r="A3962" s="43">
        <v>930</v>
      </c>
      <c r="B3962" s="74">
        <v>46239</v>
      </c>
      <c r="C3962" s="30" t="s">
        <v>1778</v>
      </c>
      <c r="D3962" s="30" t="s">
        <v>1779</v>
      </c>
      <c r="E3962" s="75">
        <v>14</v>
      </c>
      <c r="F3962" s="30" t="s">
        <v>53</v>
      </c>
      <c r="G3962" s="30" t="s">
        <v>54</v>
      </c>
      <c r="H3962" s="75">
        <v>1</v>
      </c>
    </row>
    <row r="3963" spans="1:8">
      <c r="A3963" s="43">
        <v>930</v>
      </c>
      <c r="B3963" s="74">
        <v>46239</v>
      </c>
      <c r="C3963" s="30" t="s">
        <v>1602</v>
      </c>
      <c r="D3963" s="30" t="s">
        <v>1603</v>
      </c>
      <c r="E3963" s="75">
        <v>68</v>
      </c>
      <c r="F3963" s="30" t="s">
        <v>53</v>
      </c>
      <c r="G3963" s="30" t="s">
        <v>54</v>
      </c>
      <c r="H3963" s="75">
        <v>1</v>
      </c>
    </row>
    <row r="3964" spans="1:8">
      <c r="A3964" s="43">
        <v>930</v>
      </c>
      <c r="B3964" s="74">
        <v>46239</v>
      </c>
      <c r="C3964" s="30" t="s">
        <v>1606</v>
      </c>
      <c r="D3964" s="30" t="s">
        <v>1607</v>
      </c>
      <c r="E3964" s="75">
        <v>166</v>
      </c>
      <c r="F3964" s="30" t="s">
        <v>53</v>
      </c>
      <c r="G3964" s="30" t="s">
        <v>54</v>
      </c>
      <c r="H3964" s="75">
        <v>1</v>
      </c>
    </row>
    <row r="3965" spans="1:8">
      <c r="A3965" s="43">
        <v>930</v>
      </c>
      <c r="B3965" s="74">
        <v>46239</v>
      </c>
      <c r="C3965" s="30" t="s">
        <v>1608</v>
      </c>
      <c r="D3965" s="30" t="s">
        <v>1609</v>
      </c>
      <c r="E3965" s="75">
        <v>41</v>
      </c>
      <c r="F3965" s="30" t="s">
        <v>53</v>
      </c>
      <c r="G3965" s="30" t="s">
        <v>54</v>
      </c>
      <c r="H3965" s="75">
        <v>1</v>
      </c>
    </row>
    <row r="3966" spans="1:8">
      <c r="A3966" s="43">
        <v>930</v>
      </c>
      <c r="B3966" s="74">
        <v>46239</v>
      </c>
      <c r="C3966" s="30" t="s">
        <v>1612</v>
      </c>
      <c r="D3966" s="30" t="s">
        <v>1613</v>
      </c>
      <c r="E3966" s="75">
        <v>66</v>
      </c>
      <c r="F3966" s="30" t="s">
        <v>76</v>
      </c>
      <c r="G3966" s="30" t="s">
        <v>77</v>
      </c>
      <c r="H3966" s="75">
        <v>1</v>
      </c>
    </row>
    <row r="3967" spans="1:8">
      <c r="A3967" s="43">
        <v>930</v>
      </c>
      <c r="B3967" s="74">
        <v>46239</v>
      </c>
      <c r="C3967" s="30" t="s">
        <v>1614</v>
      </c>
      <c r="D3967" s="30" t="s">
        <v>1615</v>
      </c>
      <c r="E3967" s="75">
        <v>18</v>
      </c>
      <c r="F3967" s="30" t="s">
        <v>53</v>
      </c>
      <c r="G3967" s="30" t="s">
        <v>54</v>
      </c>
      <c r="H3967" s="75">
        <v>1</v>
      </c>
    </row>
    <row r="3968" spans="1:8">
      <c r="A3968" s="43">
        <v>930</v>
      </c>
      <c r="B3968" s="74">
        <v>46239</v>
      </c>
      <c r="C3968" s="30" t="s">
        <v>1616</v>
      </c>
      <c r="D3968" s="30" t="s">
        <v>1617</v>
      </c>
      <c r="E3968" s="75">
        <v>108</v>
      </c>
      <c r="F3968" s="30" t="s">
        <v>53</v>
      </c>
      <c r="G3968" s="30" t="s">
        <v>54</v>
      </c>
      <c r="H3968" s="75">
        <v>1</v>
      </c>
    </row>
    <row r="3969" spans="1:8">
      <c r="A3969" s="43">
        <v>930</v>
      </c>
      <c r="B3969" s="74">
        <v>46239</v>
      </c>
      <c r="C3969" s="30" t="s">
        <v>1622</v>
      </c>
      <c r="D3969" s="30" t="s">
        <v>1623</v>
      </c>
      <c r="E3969" s="75">
        <v>51</v>
      </c>
      <c r="F3969" s="30" t="s">
        <v>53</v>
      </c>
      <c r="G3969" s="30" t="s">
        <v>54</v>
      </c>
      <c r="H3969" s="75">
        <v>1</v>
      </c>
    </row>
    <row r="3970" spans="1:8">
      <c r="A3970" s="43">
        <v>930</v>
      </c>
      <c r="B3970" s="74">
        <v>46239</v>
      </c>
      <c r="C3970" s="30" t="s">
        <v>1624</v>
      </c>
      <c r="D3970" s="30" t="s">
        <v>1625</v>
      </c>
      <c r="E3970" s="75">
        <v>151</v>
      </c>
      <c r="F3970" s="30" t="s">
        <v>53</v>
      </c>
      <c r="G3970" s="30" t="s">
        <v>54</v>
      </c>
      <c r="H3970" s="75">
        <v>1</v>
      </c>
    </row>
    <row r="3971" spans="1:8">
      <c r="A3971" s="43">
        <v>930</v>
      </c>
      <c r="B3971" s="74">
        <v>46239</v>
      </c>
      <c r="C3971" s="30" t="s">
        <v>1626</v>
      </c>
      <c r="D3971" s="30" t="s">
        <v>1627</v>
      </c>
      <c r="E3971" s="75">
        <v>119</v>
      </c>
      <c r="F3971" s="30" t="s">
        <v>53</v>
      </c>
      <c r="G3971" s="30" t="s">
        <v>54</v>
      </c>
      <c r="H3971" s="75">
        <v>1</v>
      </c>
    </row>
    <row r="3972" spans="1:8">
      <c r="A3972" s="43">
        <v>930</v>
      </c>
      <c r="B3972" s="74">
        <v>46239</v>
      </c>
      <c r="C3972" s="30" t="s">
        <v>1628</v>
      </c>
      <c r="D3972" s="30" t="s">
        <v>1629</v>
      </c>
      <c r="E3972" s="75">
        <v>28</v>
      </c>
      <c r="F3972" s="30" t="s">
        <v>53</v>
      </c>
      <c r="G3972" s="30" t="s">
        <v>54</v>
      </c>
      <c r="H3972" s="75">
        <v>1</v>
      </c>
    </row>
    <row r="3973" spans="1:8">
      <c r="A3973" s="43">
        <v>930</v>
      </c>
      <c r="B3973" s="74">
        <v>46239</v>
      </c>
      <c r="C3973" s="30" t="s">
        <v>1630</v>
      </c>
      <c r="D3973" s="30" t="s">
        <v>1631</v>
      </c>
      <c r="E3973" s="75">
        <v>108</v>
      </c>
      <c r="F3973" s="30" t="s">
        <v>70</v>
      </c>
      <c r="G3973" s="30" t="s">
        <v>71</v>
      </c>
      <c r="H3973" s="75">
        <v>2</v>
      </c>
    </row>
    <row r="3974" spans="1:8">
      <c r="A3974" s="43">
        <v>930</v>
      </c>
      <c r="B3974" s="74">
        <v>46239</v>
      </c>
      <c r="C3974" s="30" t="s">
        <v>1632</v>
      </c>
      <c r="D3974" s="30" t="s">
        <v>1633</v>
      </c>
      <c r="E3974" s="75">
        <v>12</v>
      </c>
      <c r="F3974" s="30" t="s">
        <v>53</v>
      </c>
      <c r="G3974" s="30" t="s">
        <v>54</v>
      </c>
      <c r="H3974" s="75">
        <v>1</v>
      </c>
    </row>
    <row r="3975" spans="1:8">
      <c r="A3975" s="43">
        <v>930</v>
      </c>
      <c r="B3975" s="74">
        <v>46239</v>
      </c>
      <c r="C3975" s="30" t="s">
        <v>1636</v>
      </c>
      <c r="D3975" s="30" t="s">
        <v>1637</v>
      </c>
      <c r="E3975" s="75">
        <v>229</v>
      </c>
      <c r="F3975" s="30" t="s">
        <v>80</v>
      </c>
      <c r="G3975" s="30" t="s">
        <v>81</v>
      </c>
      <c r="H3975" s="75">
        <v>1</v>
      </c>
    </row>
    <row r="3976" spans="1:8">
      <c r="A3976" s="43">
        <v>930</v>
      </c>
      <c r="B3976" s="74">
        <v>46239</v>
      </c>
      <c r="C3976" s="30" t="s">
        <v>1640</v>
      </c>
      <c r="D3976" s="30" t="s">
        <v>1641</v>
      </c>
      <c r="E3976" s="75">
        <v>48</v>
      </c>
      <c r="F3976" s="30" t="s">
        <v>68</v>
      </c>
      <c r="G3976" s="30" t="s">
        <v>69</v>
      </c>
      <c r="H3976" s="75">
        <v>1</v>
      </c>
    </row>
    <row r="3977" spans="1:8">
      <c r="A3977" s="43">
        <v>930</v>
      </c>
      <c r="B3977" s="74">
        <v>46239</v>
      </c>
      <c r="C3977" s="30" t="s">
        <v>1642</v>
      </c>
      <c r="D3977" s="30" t="s">
        <v>1643</v>
      </c>
      <c r="E3977" s="75">
        <v>132</v>
      </c>
      <c r="F3977" s="30" t="s">
        <v>53</v>
      </c>
      <c r="G3977" s="30" t="s">
        <v>54</v>
      </c>
      <c r="H3977" s="75">
        <v>1</v>
      </c>
    </row>
    <row r="3978" spans="1:8">
      <c r="A3978" s="43">
        <v>930</v>
      </c>
      <c r="B3978" s="74">
        <v>46239</v>
      </c>
      <c r="C3978" s="30" t="s">
        <v>1644</v>
      </c>
      <c r="D3978" s="30" t="s">
        <v>1645</v>
      </c>
      <c r="E3978" s="75">
        <v>75</v>
      </c>
      <c r="F3978" s="30" t="s">
        <v>70</v>
      </c>
      <c r="G3978" s="30" t="s">
        <v>71</v>
      </c>
      <c r="H3978" s="75">
        <v>2</v>
      </c>
    </row>
    <row r="3979" spans="1:8">
      <c r="A3979" s="43">
        <v>930</v>
      </c>
      <c r="B3979" s="74">
        <v>46239</v>
      </c>
      <c r="C3979" s="30" t="s">
        <v>1646</v>
      </c>
      <c r="D3979" s="30" t="s">
        <v>1647</v>
      </c>
      <c r="E3979" s="75">
        <v>104</v>
      </c>
      <c r="F3979" s="30" t="s">
        <v>53</v>
      </c>
      <c r="G3979" s="30" t="s">
        <v>54</v>
      </c>
      <c r="H3979" s="75">
        <v>1</v>
      </c>
    </row>
    <row r="3980" spans="1:8">
      <c r="A3980" s="43">
        <v>930</v>
      </c>
      <c r="B3980" s="74">
        <v>46239</v>
      </c>
      <c r="C3980" s="30" t="s">
        <v>1648</v>
      </c>
      <c r="D3980" s="30" t="s">
        <v>1649</v>
      </c>
      <c r="E3980" s="75">
        <v>86</v>
      </c>
      <c r="F3980" s="30" t="s">
        <v>53</v>
      </c>
      <c r="G3980" s="30" t="s">
        <v>54</v>
      </c>
      <c r="H3980" s="75">
        <v>1</v>
      </c>
    </row>
    <row r="3981" spans="1:8">
      <c r="A3981" s="43">
        <v>930</v>
      </c>
      <c r="B3981" s="74">
        <v>46239</v>
      </c>
      <c r="C3981" s="30" t="s">
        <v>1650</v>
      </c>
      <c r="D3981" s="30" t="s">
        <v>1651</v>
      </c>
      <c r="E3981" s="75">
        <v>26</v>
      </c>
      <c r="F3981" s="30" t="s">
        <v>70</v>
      </c>
      <c r="G3981" s="30" t="s">
        <v>71</v>
      </c>
      <c r="H3981" s="75">
        <v>2</v>
      </c>
    </row>
    <row r="3982" spans="1:8">
      <c r="A3982" s="43">
        <v>930</v>
      </c>
      <c r="B3982" s="74">
        <v>46239</v>
      </c>
      <c r="C3982" s="30" t="s">
        <v>1654</v>
      </c>
      <c r="D3982" s="30" t="s">
        <v>1655</v>
      </c>
      <c r="E3982" s="75">
        <v>71</v>
      </c>
      <c r="F3982" s="30" t="s">
        <v>53</v>
      </c>
      <c r="G3982" s="30" t="s">
        <v>54</v>
      </c>
      <c r="H3982" s="75">
        <v>1</v>
      </c>
    </row>
    <row r="3983" spans="1:8">
      <c r="A3983" s="43">
        <v>930</v>
      </c>
      <c r="B3983" s="74">
        <v>46239</v>
      </c>
      <c r="C3983" s="30" t="s">
        <v>1660</v>
      </c>
      <c r="D3983" s="30" t="s">
        <v>1661</v>
      </c>
      <c r="E3983" s="75">
        <v>71</v>
      </c>
      <c r="F3983" s="30" t="s">
        <v>53</v>
      </c>
      <c r="G3983" s="30" t="s">
        <v>54</v>
      </c>
      <c r="H3983" s="75">
        <v>1</v>
      </c>
    </row>
    <row r="3984" spans="1:8">
      <c r="A3984" s="43">
        <v>930</v>
      </c>
      <c r="B3984" s="74">
        <v>46239</v>
      </c>
      <c r="C3984" s="30" t="s">
        <v>1662</v>
      </c>
      <c r="D3984" s="30" t="s">
        <v>1663</v>
      </c>
      <c r="E3984" s="75">
        <v>17</v>
      </c>
      <c r="F3984" s="30" t="s">
        <v>53</v>
      </c>
      <c r="G3984" s="30" t="s">
        <v>54</v>
      </c>
      <c r="H3984" s="75">
        <v>1</v>
      </c>
    </row>
    <row r="3985" spans="1:8">
      <c r="A3985" s="43">
        <v>930</v>
      </c>
      <c r="B3985" s="74">
        <v>46239</v>
      </c>
      <c r="C3985" s="30" t="s">
        <v>1666</v>
      </c>
      <c r="D3985" s="30" t="s">
        <v>1667</v>
      </c>
      <c r="E3985" s="75">
        <v>83</v>
      </c>
      <c r="F3985" s="30" t="s">
        <v>53</v>
      </c>
      <c r="G3985" s="30" t="s">
        <v>54</v>
      </c>
      <c r="H3985" s="75">
        <v>1</v>
      </c>
    </row>
    <row r="3986" spans="1:8">
      <c r="A3986" s="43">
        <v>930</v>
      </c>
      <c r="B3986" s="74">
        <v>46239</v>
      </c>
      <c r="C3986" s="30" t="s">
        <v>1670</v>
      </c>
      <c r="D3986" s="30" t="s">
        <v>1671</v>
      </c>
      <c r="E3986" s="75">
        <v>63</v>
      </c>
      <c r="F3986" s="30" t="s">
        <v>53</v>
      </c>
      <c r="G3986" s="30" t="s">
        <v>54</v>
      </c>
      <c r="H3986" s="75">
        <v>1</v>
      </c>
    </row>
    <row r="3987" spans="1:8">
      <c r="A3987" s="43">
        <v>930</v>
      </c>
      <c r="B3987" s="74">
        <v>46239</v>
      </c>
      <c r="C3987" s="30" t="s">
        <v>4988</v>
      </c>
      <c r="D3987" s="30" t="s">
        <v>4989</v>
      </c>
      <c r="E3987" s="75">
        <v>86</v>
      </c>
      <c r="F3987" s="30" t="s">
        <v>80</v>
      </c>
      <c r="G3987" s="30" t="s">
        <v>81</v>
      </c>
      <c r="H3987" s="75">
        <v>1</v>
      </c>
    </row>
    <row r="3988" spans="1:8">
      <c r="A3988" s="43">
        <v>930</v>
      </c>
      <c r="B3988" s="74">
        <v>46239</v>
      </c>
      <c r="C3988" s="30" t="s">
        <v>1676</v>
      </c>
      <c r="D3988" s="30" t="s">
        <v>1677</v>
      </c>
      <c r="E3988" s="75">
        <v>45</v>
      </c>
      <c r="F3988" s="30" t="s">
        <v>53</v>
      </c>
      <c r="G3988" s="30" t="s">
        <v>54</v>
      </c>
      <c r="H3988" s="75">
        <v>1</v>
      </c>
    </row>
    <row r="3989" spans="1:8">
      <c r="A3989" s="43">
        <v>930</v>
      </c>
      <c r="B3989" s="74">
        <v>46239</v>
      </c>
      <c r="C3989" s="30" t="s">
        <v>1678</v>
      </c>
      <c r="D3989" s="30" t="s">
        <v>1679</v>
      </c>
      <c r="E3989" s="75">
        <v>91</v>
      </c>
      <c r="F3989" s="30" t="s">
        <v>78</v>
      </c>
      <c r="G3989" s="30" t="s">
        <v>79</v>
      </c>
      <c r="H3989" s="75">
        <v>2</v>
      </c>
    </row>
    <row r="3990" spans="1:8">
      <c r="A3990" s="43">
        <v>930</v>
      </c>
      <c r="B3990" s="74">
        <v>46239</v>
      </c>
      <c r="C3990" s="30" t="s">
        <v>4984</v>
      </c>
      <c r="D3990" s="30" t="s">
        <v>4985</v>
      </c>
      <c r="E3990" s="75">
        <v>319</v>
      </c>
      <c r="F3990" s="30" t="s">
        <v>80</v>
      </c>
      <c r="G3990" s="30" t="s">
        <v>81</v>
      </c>
      <c r="H3990" s="75">
        <v>1</v>
      </c>
    </row>
    <row r="3991" spans="1:8">
      <c r="A3991" s="43">
        <v>930</v>
      </c>
      <c r="B3991" s="74">
        <v>46239</v>
      </c>
      <c r="C3991" s="30" t="s">
        <v>1682</v>
      </c>
      <c r="D3991" s="30" t="s">
        <v>1683</v>
      </c>
      <c r="E3991" s="75">
        <v>111</v>
      </c>
      <c r="F3991" s="30" t="s">
        <v>53</v>
      </c>
      <c r="G3991" s="30" t="s">
        <v>54</v>
      </c>
      <c r="H3991" s="75">
        <v>1</v>
      </c>
    </row>
    <row r="3992" spans="1:8">
      <c r="A3992" s="43">
        <v>930</v>
      </c>
      <c r="B3992" s="74">
        <v>46239</v>
      </c>
      <c r="C3992" s="30" t="s">
        <v>1686</v>
      </c>
      <c r="D3992" s="30" t="s">
        <v>1687</v>
      </c>
      <c r="E3992" s="75">
        <v>47</v>
      </c>
      <c r="F3992" s="30" t="s">
        <v>53</v>
      </c>
      <c r="G3992" s="30" t="s">
        <v>54</v>
      </c>
      <c r="H3992" s="75">
        <v>1</v>
      </c>
    </row>
    <row r="3993" spans="1:8">
      <c r="A3993" s="43">
        <v>930</v>
      </c>
      <c r="B3993" s="74">
        <v>46239</v>
      </c>
      <c r="C3993" s="30" t="s">
        <v>4986</v>
      </c>
      <c r="D3993" s="30" t="s">
        <v>4987</v>
      </c>
      <c r="E3993" s="75">
        <v>175</v>
      </c>
      <c r="F3993" s="30" t="s">
        <v>53</v>
      </c>
      <c r="G3993" s="30" t="s">
        <v>54</v>
      </c>
      <c r="H3993" s="75">
        <v>1</v>
      </c>
    </row>
    <row r="3994" spans="1:8">
      <c r="A3994" s="43">
        <v>930</v>
      </c>
      <c r="B3994" s="74">
        <v>46239</v>
      </c>
      <c r="C3994" s="30" t="s">
        <v>1690</v>
      </c>
      <c r="D3994" s="30" t="s">
        <v>1691</v>
      </c>
      <c r="E3994" s="75">
        <v>63</v>
      </c>
      <c r="F3994" s="30" t="s">
        <v>80</v>
      </c>
      <c r="G3994" s="30" t="s">
        <v>81</v>
      </c>
      <c r="H3994" s="75">
        <v>1</v>
      </c>
    </row>
    <row r="3995" spans="1:8">
      <c r="A3995" s="43">
        <v>930</v>
      </c>
      <c r="B3995" s="74">
        <v>46239</v>
      </c>
      <c r="C3995" s="30" t="s">
        <v>1694</v>
      </c>
      <c r="D3995" s="30" t="s">
        <v>1695</v>
      </c>
      <c r="E3995" s="75">
        <v>72</v>
      </c>
      <c r="F3995" s="30" t="s">
        <v>70</v>
      </c>
      <c r="G3995" s="30" t="s">
        <v>71</v>
      </c>
      <c r="H3995" s="75">
        <v>2</v>
      </c>
    </row>
    <row r="3996" spans="1:8">
      <c r="A3996" s="43">
        <v>930</v>
      </c>
      <c r="B3996" s="74">
        <v>46239</v>
      </c>
      <c r="C3996" s="30" t="s">
        <v>1696</v>
      </c>
      <c r="D3996" s="30" t="s">
        <v>1697</v>
      </c>
      <c r="E3996" s="75">
        <v>173</v>
      </c>
      <c r="F3996" s="30" t="s">
        <v>80</v>
      </c>
      <c r="G3996" s="30" t="s">
        <v>81</v>
      </c>
      <c r="H3996" s="75">
        <v>1</v>
      </c>
    </row>
    <row r="3997" spans="1:8">
      <c r="A3997" s="43">
        <v>930</v>
      </c>
      <c r="B3997" s="74">
        <v>46239</v>
      </c>
      <c r="C3997" s="30" t="s">
        <v>1702</v>
      </c>
      <c r="D3997" s="30" t="s">
        <v>1703</v>
      </c>
      <c r="E3997" s="75">
        <v>62</v>
      </c>
      <c r="F3997" s="30" t="s">
        <v>70</v>
      </c>
      <c r="G3997" s="30" t="s">
        <v>71</v>
      </c>
      <c r="H3997" s="75">
        <v>2</v>
      </c>
    </row>
    <row r="3998" spans="1:8">
      <c r="A3998" s="43">
        <v>930</v>
      </c>
      <c r="B3998" s="74">
        <v>46238</v>
      </c>
      <c r="C3998" s="30" t="s">
        <v>3919</v>
      </c>
      <c r="D3998" s="30" t="s">
        <v>3920</v>
      </c>
      <c r="E3998" s="75">
        <v>68</v>
      </c>
      <c r="F3998" s="30" t="s">
        <v>53</v>
      </c>
      <c r="G3998" s="30" t="s">
        <v>54</v>
      </c>
      <c r="H3998" s="75">
        <v>1</v>
      </c>
    </row>
    <row r="3999" spans="1:8">
      <c r="A3999" s="43">
        <v>930</v>
      </c>
      <c r="B3999" s="74">
        <v>46238</v>
      </c>
      <c r="C3999" s="30" t="s">
        <v>3923</v>
      </c>
      <c r="D3999" s="30" t="s">
        <v>3924</v>
      </c>
      <c r="E3999" s="75">
        <v>119</v>
      </c>
      <c r="F3999" s="30" t="s">
        <v>53</v>
      </c>
      <c r="G3999" s="30" t="s">
        <v>54</v>
      </c>
      <c r="H3999" s="75">
        <v>1</v>
      </c>
    </row>
    <row r="4000" spans="1:8">
      <c r="A4000" s="43">
        <v>930</v>
      </c>
      <c r="B4000" s="74">
        <v>46238</v>
      </c>
      <c r="C4000" s="30" t="s">
        <v>4137</v>
      </c>
      <c r="D4000" s="30" t="s">
        <v>4138</v>
      </c>
      <c r="E4000" s="75">
        <v>109</v>
      </c>
      <c r="F4000" s="30" t="s">
        <v>70</v>
      </c>
      <c r="G4000" s="30" t="s">
        <v>71</v>
      </c>
      <c r="H4000" s="75">
        <v>2</v>
      </c>
    </row>
    <row r="4001" spans="1:8">
      <c r="A4001" s="43">
        <v>930</v>
      </c>
      <c r="B4001" s="74">
        <v>46238</v>
      </c>
      <c r="C4001" s="30" t="s">
        <v>4147</v>
      </c>
      <c r="D4001" s="30" t="s">
        <v>4148</v>
      </c>
      <c r="E4001" s="75">
        <v>60</v>
      </c>
      <c r="F4001" s="30" t="s">
        <v>68</v>
      </c>
      <c r="G4001" s="30" t="s">
        <v>69</v>
      </c>
      <c r="H4001" s="75">
        <v>1</v>
      </c>
    </row>
    <row r="4002" spans="1:8">
      <c r="A4002" s="43">
        <v>930</v>
      </c>
      <c r="B4002" s="74">
        <v>46238</v>
      </c>
      <c r="C4002" s="30" t="s">
        <v>4153</v>
      </c>
      <c r="D4002" s="30" t="s">
        <v>4154</v>
      </c>
      <c r="E4002" s="75">
        <v>32</v>
      </c>
      <c r="F4002" s="30" t="s">
        <v>68</v>
      </c>
      <c r="G4002" s="30" t="s">
        <v>69</v>
      </c>
      <c r="H4002" s="75">
        <v>1</v>
      </c>
    </row>
    <row r="4003" spans="1:8">
      <c r="A4003" s="43">
        <v>930</v>
      </c>
      <c r="B4003" s="74">
        <v>46238</v>
      </c>
      <c r="C4003" s="30" t="s">
        <v>4183</v>
      </c>
      <c r="D4003" s="30" t="s">
        <v>4184</v>
      </c>
      <c r="E4003" s="75">
        <v>127</v>
      </c>
      <c r="F4003" s="30" t="s">
        <v>53</v>
      </c>
      <c r="G4003" s="30" t="s">
        <v>54</v>
      </c>
      <c r="H4003" s="75">
        <v>1</v>
      </c>
    </row>
    <row r="4004" spans="1:8">
      <c r="A4004" s="43">
        <v>930</v>
      </c>
      <c r="B4004" s="74">
        <v>46238</v>
      </c>
      <c r="C4004" s="30" t="s">
        <v>4185</v>
      </c>
      <c r="D4004" s="30" t="s">
        <v>4186</v>
      </c>
      <c r="E4004" s="75">
        <v>94</v>
      </c>
      <c r="F4004" s="30" t="s">
        <v>53</v>
      </c>
      <c r="G4004" s="30" t="s">
        <v>54</v>
      </c>
      <c r="H4004" s="75">
        <v>1</v>
      </c>
    </row>
    <row r="4005" spans="1:8">
      <c r="A4005" s="43">
        <v>930</v>
      </c>
      <c r="B4005" s="74">
        <v>46238</v>
      </c>
      <c r="C4005" s="30" t="s">
        <v>4187</v>
      </c>
      <c r="D4005" s="30" t="s">
        <v>4188</v>
      </c>
      <c r="E4005" s="75">
        <v>11</v>
      </c>
      <c r="F4005" s="30" t="s">
        <v>53</v>
      </c>
      <c r="G4005" s="30" t="s">
        <v>54</v>
      </c>
      <c r="H4005" s="75">
        <v>1</v>
      </c>
    </row>
    <row r="4006" spans="1:8">
      <c r="A4006" s="43">
        <v>930</v>
      </c>
      <c r="B4006" s="74">
        <v>46238</v>
      </c>
      <c r="C4006" s="30" t="s">
        <v>1350</v>
      </c>
      <c r="D4006" s="30" t="s">
        <v>1351</v>
      </c>
      <c r="E4006" s="75">
        <v>38</v>
      </c>
      <c r="F4006" s="30" t="s">
        <v>80</v>
      </c>
      <c r="G4006" s="30" t="s">
        <v>81</v>
      </c>
      <c r="H4006" s="75">
        <v>1</v>
      </c>
    </row>
    <row r="4007" spans="1:8">
      <c r="A4007" s="43">
        <v>930</v>
      </c>
      <c r="B4007" s="74">
        <v>46238</v>
      </c>
      <c r="C4007" s="30" t="s">
        <v>1352</v>
      </c>
      <c r="D4007" s="30" t="s">
        <v>1353</v>
      </c>
      <c r="E4007" s="75">
        <v>53</v>
      </c>
      <c r="F4007" s="30" t="s">
        <v>70</v>
      </c>
      <c r="G4007" s="30" t="s">
        <v>71</v>
      </c>
      <c r="H4007" s="75">
        <v>2</v>
      </c>
    </row>
    <row r="4008" spans="1:8">
      <c r="A4008" s="43">
        <v>930</v>
      </c>
      <c r="B4008" s="74">
        <v>46238</v>
      </c>
      <c r="C4008" s="30" t="s">
        <v>1354</v>
      </c>
      <c r="D4008" s="30" t="s">
        <v>1355</v>
      </c>
      <c r="E4008" s="75">
        <v>23</v>
      </c>
      <c r="F4008" s="30" t="s">
        <v>70</v>
      </c>
      <c r="G4008" s="30" t="s">
        <v>71</v>
      </c>
      <c r="H4008" s="75">
        <v>2</v>
      </c>
    </row>
    <row r="4009" spans="1:8">
      <c r="A4009" s="43">
        <v>930</v>
      </c>
      <c r="B4009" s="74">
        <v>46238</v>
      </c>
      <c r="C4009" s="30" t="s">
        <v>1356</v>
      </c>
      <c r="D4009" s="30" t="s">
        <v>1357</v>
      </c>
      <c r="E4009" s="75">
        <v>35</v>
      </c>
      <c r="F4009" s="30" t="s">
        <v>80</v>
      </c>
      <c r="G4009" s="30" t="s">
        <v>81</v>
      </c>
      <c r="H4009" s="75">
        <v>1</v>
      </c>
    </row>
    <row r="4010" spans="1:8">
      <c r="A4010" s="43">
        <v>930</v>
      </c>
      <c r="B4010" s="74">
        <v>46238</v>
      </c>
      <c r="C4010" s="30" t="s">
        <v>1358</v>
      </c>
      <c r="D4010" s="30" t="s">
        <v>1359</v>
      </c>
      <c r="E4010" s="75">
        <v>87</v>
      </c>
      <c r="F4010" s="30" t="s">
        <v>70</v>
      </c>
      <c r="G4010" s="30" t="s">
        <v>71</v>
      </c>
      <c r="H4010" s="75">
        <v>2</v>
      </c>
    </row>
    <row r="4011" spans="1:8">
      <c r="A4011" s="43">
        <v>930</v>
      </c>
      <c r="B4011" s="74">
        <v>46238</v>
      </c>
      <c r="C4011" s="30" t="s">
        <v>1360</v>
      </c>
      <c r="D4011" s="30" t="s">
        <v>1361</v>
      </c>
      <c r="E4011" s="75">
        <v>21</v>
      </c>
      <c r="F4011" s="30" t="s">
        <v>70</v>
      </c>
      <c r="G4011" s="30" t="s">
        <v>71</v>
      </c>
      <c r="H4011" s="75">
        <v>2</v>
      </c>
    </row>
    <row r="4012" spans="1:8">
      <c r="A4012" s="43">
        <v>930</v>
      </c>
      <c r="B4012" s="74">
        <v>46238</v>
      </c>
      <c r="C4012" s="30" t="s">
        <v>1366</v>
      </c>
      <c r="D4012" s="30" t="s">
        <v>1367</v>
      </c>
      <c r="E4012" s="75">
        <v>175</v>
      </c>
      <c r="F4012" s="30" t="s">
        <v>70</v>
      </c>
      <c r="G4012" s="30" t="s">
        <v>71</v>
      </c>
      <c r="H4012" s="75">
        <v>2</v>
      </c>
    </row>
    <row r="4013" spans="1:8">
      <c r="A4013" s="43">
        <v>930</v>
      </c>
      <c r="B4013" s="74">
        <v>46238</v>
      </c>
      <c r="C4013" s="30" t="s">
        <v>1378</v>
      </c>
      <c r="D4013" s="30" t="s">
        <v>1379</v>
      </c>
      <c r="E4013" s="75">
        <v>30</v>
      </c>
      <c r="F4013" s="30" t="s">
        <v>80</v>
      </c>
      <c r="G4013" s="30" t="s">
        <v>81</v>
      </c>
      <c r="H4013" s="75">
        <v>1</v>
      </c>
    </row>
    <row r="4014" spans="1:8">
      <c r="A4014" s="43">
        <v>930</v>
      </c>
      <c r="B4014" s="74">
        <v>46238</v>
      </c>
      <c r="C4014" s="30" t="s">
        <v>1380</v>
      </c>
      <c r="D4014" s="30" t="s">
        <v>1381</v>
      </c>
      <c r="E4014" s="75">
        <v>44</v>
      </c>
      <c r="F4014" s="30" t="s">
        <v>53</v>
      </c>
      <c r="G4014" s="30" t="s">
        <v>54</v>
      </c>
      <c r="H4014" s="75">
        <v>1</v>
      </c>
    </row>
    <row r="4015" spans="1:8">
      <c r="A4015" s="43">
        <v>930</v>
      </c>
      <c r="B4015" s="74">
        <v>46238</v>
      </c>
      <c r="C4015" s="30" t="s">
        <v>1382</v>
      </c>
      <c r="D4015" s="30" t="s">
        <v>1383</v>
      </c>
      <c r="E4015" s="75">
        <v>171</v>
      </c>
      <c r="F4015" s="30" t="s">
        <v>80</v>
      </c>
      <c r="G4015" s="30" t="s">
        <v>81</v>
      </c>
      <c r="H4015" s="75">
        <v>1</v>
      </c>
    </row>
    <row r="4016" spans="1:8">
      <c r="A4016" s="43">
        <v>930</v>
      </c>
      <c r="B4016" s="74">
        <v>46238</v>
      </c>
      <c r="C4016" s="30" t="s">
        <v>1384</v>
      </c>
      <c r="D4016" s="30" t="s">
        <v>1385</v>
      </c>
      <c r="E4016" s="75">
        <v>54</v>
      </c>
      <c r="F4016" s="30" t="s">
        <v>70</v>
      </c>
      <c r="G4016" s="30" t="s">
        <v>71</v>
      </c>
      <c r="H4016" s="75">
        <v>2</v>
      </c>
    </row>
    <row r="4017" spans="1:8">
      <c r="A4017" s="43">
        <v>930</v>
      </c>
      <c r="B4017" s="74">
        <v>46238</v>
      </c>
      <c r="C4017" s="30" t="s">
        <v>1386</v>
      </c>
      <c r="D4017" s="30" t="s">
        <v>1387</v>
      </c>
      <c r="E4017" s="75">
        <v>70</v>
      </c>
      <c r="F4017" s="30" t="s">
        <v>70</v>
      </c>
      <c r="G4017" s="30" t="s">
        <v>71</v>
      </c>
      <c r="H4017" s="75">
        <v>2</v>
      </c>
    </row>
    <row r="4018" spans="1:8">
      <c r="A4018" s="43">
        <v>930</v>
      </c>
      <c r="B4018" s="74">
        <v>46238</v>
      </c>
      <c r="C4018" s="30" t="s">
        <v>1388</v>
      </c>
      <c r="D4018" s="30" t="s">
        <v>1389</v>
      </c>
      <c r="E4018" s="75">
        <v>106</v>
      </c>
      <c r="F4018" s="30" t="s">
        <v>70</v>
      </c>
      <c r="G4018" s="30" t="s">
        <v>71</v>
      </c>
      <c r="H4018" s="75">
        <v>2</v>
      </c>
    </row>
    <row r="4019" spans="1:8">
      <c r="A4019" s="43">
        <v>930</v>
      </c>
      <c r="B4019" s="74">
        <v>46238</v>
      </c>
      <c r="C4019" s="30" t="s">
        <v>1392</v>
      </c>
      <c r="D4019" s="30" t="s">
        <v>1393</v>
      </c>
      <c r="E4019" s="75">
        <v>209</v>
      </c>
      <c r="F4019" s="30" t="s">
        <v>80</v>
      </c>
      <c r="G4019" s="30" t="s">
        <v>81</v>
      </c>
      <c r="H4019" s="75">
        <v>1</v>
      </c>
    </row>
    <row r="4020" spans="1:8">
      <c r="A4020" s="43">
        <v>930</v>
      </c>
      <c r="B4020" s="74">
        <v>46238</v>
      </c>
      <c r="C4020" s="30" t="s">
        <v>1394</v>
      </c>
      <c r="D4020" s="30" t="s">
        <v>1395</v>
      </c>
      <c r="E4020" s="75">
        <v>49</v>
      </c>
      <c r="F4020" s="30" t="s">
        <v>68</v>
      </c>
      <c r="G4020" s="30" t="s">
        <v>69</v>
      </c>
      <c r="H4020" s="75">
        <v>1</v>
      </c>
    </row>
    <row r="4021" spans="1:8">
      <c r="A4021" s="43">
        <v>930</v>
      </c>
      <c r="B4021" s="74">
        <v>46238</v>
      </c>
      <c r="C4021" s="30" t="s">
        <v>1396</v>
      </c>
      <c r="D4021" s="30" t="s">
        <v>1397</v>
      </c>
      <c r="E4021" s="75">
        <v>88</v>
      </c>
      <c r="F4021" s="30" t="s">
        <v>76</v>
      </c>
      <c r="G4021" s="30" t="s">
        <v>77</v>
      </c>
      <c r="H4021" s="75">
        <v>1</v>
      </c>
    </row>
    <row r="4022" spans="1:8">
      <c r="A4022" s="43">
        <v>930</v>
      </c>
      <c r="B4022" s="74">
        <v>46238</v>
      </c>
      <c r="C4022" s="30" t="s">
        <v>1398</v>
      </c>
      <c r="D4022" s="30" t="s">
        <v>1399</v>
      </c>
      <c r="E4022" s="75">
        <v>11</v>
      </c>
      <c r="F4022" s="30" t="s">
        <v>53</v>
      </c>
      <c r="G4022" s="30" t="s">
        <v>54</v>
      </c>
      <c r="H4022" s="75">
        <v>1</v>
      </c>
    </row>
    <row r="4023" spans="1:8">
      <c r="A4023" s="43">
        <v>930</v>
      </c>
      <c r="B4023" s="74">
        <v>46238</v>
      </c>
      <c r="C4023" s="30" t="s">
        <v>1400</v>
      </c>
      <c r="D4023" s="30" t="s">
        <v>1401</v>
      </c>
      <c r="E4023" s="75">
        <v>110</v>
      </c>
      <c r="F4023" s="30" t="s">
        <v>70</v>
      </c>
      <c r="G4023" s="30" t="s">
        <v>71</v>
      </c>
      <c r="H4023" s="75">
        <v>2</v>
      </c>
    </row>
    <row r="4024" spans="1:8">
      <c r="A4024" s="43">
        <v>930</v>
      </c>
      <c r="B4024" s="74">
        <v>46238</v>
      </c>
      <c r="C4024" s="30" t="s">
        <v>1402</v>
      </c>
      <c r="D4024" s="30" t="s">
        <v>1403</v>
      </c>
      <c r="E4024" s="75">
        <v>59</v>
      </c>
      <c r="F4024" s="30" t="s">
        <v>70</v>
      </c>
      <c r="G4024" s="30" t="s">
        <v>71</v>
      </c>
      <c r="H4024" s="75">
        <v>2</v>
      </c>
    </row>
    <row r="4025" spans="1:8">
      <c r="A4025" s="43">
        <v>930</v>
      </c>
      <c r="B4025" s="74">
        <v>46238</v>
      </c>
      <c r="C4025" s="30" t="s">
        <v>1406</v>
      </c>
      <c r="D4025" s="30" t="s">
        <v>1407</v>
      </c>
      <c r="E4025" s="75">
        <v>128</v>
      </c>
      <c r="F4025" s="30" t="s">
        <v>80</v>
      </c>
      <c r="G4025" s="30" t="s">
        <v>81</v>
      </c>
      <c r="H4025" s="75">
        <v>1</v>
      </c>
    </row>
    <row r="4026" spans="1:8">
      <c r="A4026" s="43">
        <v>930</v>
      </c>
      <c r="B4026" s="74">
        <v>46238</v>
      </c>
      <c r="C4026" s="30" t="s">
        <v>1408</v>
      </c>
      <c r="D4026" s="30" t="s">
        <v>1409</v>
      </c>
      <c r="E4026" s="75">
        <v>58</v>
      </c>
      <c r="F4026" s="30" t="s">
        <v>70</v>
      </c>
      <c r="G4026" s="30" t="s">
        <v>71</v>
      </c>
      <c r="H4026" s="75">
        <v>2</v>
      </c>
    </row>
    <row r="4027" spans="1:8">
      <c r="A4027" s="43">
        <v>930</v>
      </c>
      <c r="B4027" s="74">
        <v>46238</v>
      </c>
      <c r="C4027" s="30" t="s">
        <v>1414</v>
      </c>
      <c r="D4027" s="30" t="s">
        <v>1415</v>
      </c>
      <c r="E4027" s="75">
        <v>69</v>
      </c>
      <c r="F4027" s="30" t="s">
        <v>53</v>
      </c>
      <c r="G4027" s="30" t="s">
        <v>54</v>
      </c>
      <c r="H4027" s="75">
        <v>1</v>
      </c>
    </row>
    <row r="4028" spans="1:8">
      <c r="A4028" s="43">
        <v>930</v>
      </c>
      <c r="B4028" s="74">
        <v>46238</v>
      </c>
      <c r="C4028" s="30" t="s">
        <v>1416</v>
      </c>
      <c r="D4028" s="30" t="s">
        <v>1417</v>
      </c>
      <c r="E4028" s="75">
        <v>35</v>
      </c>
      <c r="F4028" s="30" t="s">
        <v>70</v>
      </c>
      <c r="G4028" s="30" t="s">
        <v>71</v>
      </c>
      <c r="H4028" s="75">
        <v>2</v>
      </c>
    </row>
    <row r="4029" spans="1:8">
      <c r="A4029" s="43">
        <v>930</v>
      </c>
      <c r="B4029" s="74">
        <v>46238</v>
      </c>
      <c r="C4029" s="30" t="s">
        <v>1422</v>
      </c>
      <c r="D4029" s="30" t="s">
        <v>1423</v>
      </c>
      <c r="E4029" s="75">
        <v>164</v>
      </c>
      <c r="F4029" s="30" t="s">
        <v>70</v>
      </c>
      <c r="G4029" s="30" t="s">
        <v>71</v>
      </c>
      <c r="H4029" s="75">
        <v>2</v>
      </c>
    </row>
    <row r="4030" spans="1:8">
      <c r="A4030" s="43">
        <v>930</v>
      </c>
      <c r="B4030" s="74">
        <v>46238</v>
      </c>
      <c r="C4030" s="30" t="s">
        <v>1424</v>
      </c>
      <c r="D4030" s="30" t="s">
        <v>1425</v>
      </c>
      <c r="E4030" s="75">
        <v>89</v>
      </c>
      <c r="F4030" s="30" t="s">
        <v>80</v>
      </c>
      <c r="G4030" s="30" t="s">
        <v>81</v>
      </c>
      <c r="H4030" s="75">
        <v>1</v>
      </c>
    </row>
    <row r="4031" spans="1:8">
      <c r="A4031" s="43">
        <v>930</v>
      </c>
      <c r="B4031" s="74">
        <v>46238</v>
      </c>
      <c r="C4031" s="30" t="s">
        <v>1428</v>
      </c>
      <c r="D4031" s="30" t="s">
        <v>1429</v>
      </c>
      <c r="E4031" s="75">
        <v>143</v>
      </c>
      <c r="F4031" s="30" t="s">
        <v>80</v>
      </c>
      <c r="G4031" s="30" t="s">
        <v>81</v>
      </c>
      <c r="H4031" s="75">
        <v>1</v>
      </c>
    </row>
    <row r="4032" spans="1:8">
      <c r="A4032" s="43">
        <v>930</v>
      </c>
      <c r="B4032" s="74">
        <v>46238</v>
      </c>
      <c r="C4032" s="30" t="s">
        <v>1438</v>
      </c>
      <c r="D4032" s="30" t="s">
        <v>1439</v>
      </c>
      <c r="E4032" s="75">
        <v>13</v>
      </c>
      <c r="F4032" s="30" t="s">
        <v>68</v>
      </c>
      <c r="G4032" s="30" t="s">
        <v>69</v>
      </c>
      <c r="H4032" s="75">
        <v>1</v>
      </c>
    </row>
    <row r="4033" spans="1:8">
      <c r="A4033" s="43">
        <v>930</v>
      </c>
      <c r="B4033" s="74">
        <v>46238</v>
      </c>
      <c r="C4033" s="30" t="s">
        <v>1440</v>
      </c>
      <c r="D4033" s="30" t="s">
        <v>1441</v>
      </c>
      <c r="E4033" s="75">
        <v>200</v>
      </c>
      <c r="F4033" s="30" t="s">
        <v>70</v>
      </c>
      <c r="G4033" s="30" t="s">
        <v>71</v>
      </c>
      <c r="H4033" s="75">
        <v>2</v>
      </c>
    </row>
    <row r="4034" spans="1:8">
      <c r="A4034" s="43">
        <v>930</v>
      </c>
      <c r="B4034" s="74">
        <v>46238</v>
      </c>
      <c r="C4034" s="30" t="s">
        <v>1756</v>
      </c>
      <c r="D4034" s="30" t="s">
        <v>1757</v>
      </c>
      <c r="E4034" s="75">
        <v>2</v>
      </c>
      <c r="F4034" s="30" t="s">
        <v>76</v>
      </c>
      <c r="G4034" s="30" t="s">
        <v>77</v>
      </c>
      <c r="H4034" s="75">
        <v>1</v>
      </c>
    </row>
    <row r="4035" spans="1:8">
      <c r="A4035" s="43">
        <v>930</v>
      </c>
      <c r="B4035" s="74">
        <v>46238</v>
      </c>
      <c r="C4035" s="30" t="s">
        <v>1444</v>
      </c>
      <c r="D4035" s="30" t="s">
        <v>1445</v>
      </c>
      <c r="E4035" s="75">
        <v>61</v>
      </c>
      <c r="F4035" s="30" t="s">
        <v>70</v>
      </c>
      <c r="G4035" s="30" t="s">
        <v>71</v>
      </c>
      <c r="H4035" s="75">
        <v>2</v>
      </c>
    </row>
    <row r="4036" spans="1:8">
      <c r="A4036" s="43">
        <v>930</v>
      </c>
      <c r="B4036" s="74">
        <v>46238</v>
      </c>
      <c r="C4036" s="30" t="s">
        <v>1450</v>
      </c>
      <c r="D4036" s="30" t="s">
        <v>1451</v>
      </c>
      <c r="E4036" s="75">
        <v>53</v>
      </c>
      <c r="F4036" s="30" t="s">
        <v>53</v>
      </c>
      <c r="G4036" s="30" t="s">
        <v>54</v>
      </c>
      <c r="H4036" s="75">
        <v>1</v>
      </c>
    </row>
    <row r="4037" spans="1:8">
      <c r="A4037" s="43">
        <v>930</v>
      </c>
      <c r="B4037" s="74">
        <v>46238</v>
      </c>
      <c r="C4037" s="30" t="s">
        <v>1452</v>
      </c>
      <c r="D4037" s="30" t="s">
        <v>1453</v>
      </c>
      <c r="E4037" s="75">
        <v>14</v>
      </c>
      <c r="F4037" s="30" t="s">
        <v>70</v>
      </c>
      <c r="G4037" s="30" t="s">
        <v>71</v>
      </c>
      <c r="H4037" s="75">
        <v>2</v>
      </c>
    </row>
    <row r="4038" spans="1:8">
      <c r="A4038" s="43">
        <v>930</v>
      </c>
      <c r="B4038" s="74">
        <v>46238</v>
      </c>
      <c r="C4038" s="30" t="s">
        <v>1454</v>
      </c>
      <c r="D4038" s="30" t="s">
        <v>1455</v>
      </c>
      <c r="E4038" s="75">
        <v>54</v>
      </c>
      <c r="F4038" s="30" t="s">
        <v>70</v>
      </c>
      <c r="G4038" s="30" t="s">
        <v>71</v>
      </c>
      <c r="H4038" s="75">
        <v>2</v>
      </c>
    </row>
    <row r="4039" spans="1:8">
      <c r="A4039" s="43">
        <v>930</v>
      </c>
      <c r="B4039" s="74">
        <v>46238</v>
      </c>
      <c r="C4039" s="30" t="s">
        <v>1458</v>
      </c>
      <c r="D4039" s="30" t="s">
        <v>1459</v>
      </c>
      <c r="E4039" s="75">
        <v>167</v>
      </c>
      <c r="F4039" s="30" t="s">
        <v>80</v>
      </c>
      <c r="G4039" s="30" t="s">
        <v>81</v>
      </c>
      <c r="H4039" s="75">
        <v>1</v>
      </c>
    </row>
    <row r="4040" spans="1:8">
      <c r="A4040" s="43">
        <v>930</v>
      </c>
      <c r="B4040" s="74">
        <v>46238</v>
      </c>
      <c r="C4040" s="30" t="s">
        <v>4992</v>
      </c>
      <c r="D4040" s="30" t="s">
        <v>4993</v>
      </c>
      <c r="E4040" s="75">
        <v>99</v>
      </c>
      <c r="F4040" s="30" t="s">
        <v>80</v>
      </c>
      <c r="G4040" s="30" t="s">
        <v>81</v>
      </c>
      <c r="H4040" s="75">
        <v>1</v>
      </c>
    </row>
    <row r="4041" spans="1:8">
      <c r="A4041" s="43">
        <v>930</v>
      </c>
      <c r="B4041" s="74">
        <v>46238</v>
      </c>
      <c r="C4041" s="30" t="s">
        <v>1464</v>
      </c>
      <c r="D4041" s="30" t="s">
        <v>1465</v>
      </c>
      <c r="E4041" s="75">
        <v>39</v>
      </c>
      <c r="F4041" s="30" t="s">
        <v>70</v>
      </c>
      <c r="G4041" s="30" t="s">
        <v>71</v>
      </c>
      <c r="H4041" s="75">
        <v>2</v>
      </c>
    </row>
    <row r="4042" spans="1:8">
      <c r="A4042" s="43">
        <v>930</v>
      </c>
      <c r="B4042" s="74">
        <v>46238</v>
      </c>
      <c r="C4042" s="30" t="s">
        <v>1466</v>
      </c>
      <c r="D4042" s="30" t="s">
        <v>1467</v>
      </c>
      <c r="E4042" s="75">
        <v>34</v>
      </c>
      <c r="F4042" s="30" t="s">
        <v>53</v>
      </c>
      <c r="G4042" s="30" t="s">
        <v>54</v>
      </c>
      <c r="H4042" s="75">
        <v>1</v>
      </c>
    </row>
    <row r="4043" spans="1:8">
      <c r="A4043" s="43">
        <v>930</v>
      </c>
      <c r="B4043" s="74">
        <v>46238</v>
      </c>
      <c r="C4043" s="30" t="s">
        <v>1470</v>
      </c>
      <c r="D4043" s="30" t="s">
        <v>1471</v>
      </c>
      <c r="E4043" s="75">
        <v>55</v>
      </c>
      <c r="F4043" s="30" t="s">
        <v>70</v>
      </c>
      <c r="G4043" s="30" t="s">
        <v>71</v>
      </c>
      <c r="H4043" s="75">
        <v>2</v>
      </c>
    </row>
    <row r="4044" spans="1:8">
      <c r="A4044" s="43">
        <v>930</v>
      </c>
      <c r="B4044" s="74">
        <v>46238</v>
      </c>
      <c r="C4044" s="30" t="s">
        <v>1472</v>
      </c>
      <c r="D4044" s="30" t="s">
        <v>1473</v>
      </c>
      <c r="E4044" s="75">
        <v>73</v>
      </c>
      <c r="F4044" s="30" t="s">
        <v>53</v>
      </c>
      <c r="G4044" s="30" t="s">
        <v>54</v>
      </c>
      <c r="H4044" s="75">
        <v>1</v>
      </c>
    </row>
    <row r="4045" spans="1:8">
      <c r="A4045" s="43">
        <v>930</v>
      </c>
      <c r="B4045" s="74">
        <v>46238</v>
      </c>
      <c r="C4045" s="30" t="s">
        <v>1476</v>
      </c>
      <c r="D4045" s="30" t="s">
        <v>1477</v>
      </c>
      <c r="E4045" s="75">
        <v>330</v>
      </c>
      <c r="F4045" s="30" t="s">
        <v>80</v>
      </c>
      <c r="G4045" s="30" t="s">
        <v>81</v>
      </c>
      <c r="H4045" s="75">
        <v>1</v>
      </c>
    </row>
    <row r="4046" spans="1:8">
      <c r="A4046" s="43">
        <v>930</v>
      </c>
      <c r="B4046" s="74">
        <v>46238</v>
      </c>
      <c r="C4046" s="30" t="s">
        <v>1478</v>
      </c>
      <c r="D4046" s="30" t="s">
        <v>1479</v>
      </c>
      <c r="E4046" s="75">
        <v>86</v>
      </c>
      <c r="F4046" s="30" t="s">
        <v>53</v>
      </c>
      <c r="G4046" s="30" t="s">
        <v>54</v>
      </c>
      <c r="H4046" s="75">
        <v>1</v>
      </c>
    </row>
    <row r="4047" spans="1:8">
      <c r="A4047" s="43">
        <v>930</v>
      </c>
      <c r="B4047" s="74">
        <v>46238</v>
      </c>
      <c r="C4047" s="30" t="s">
        <v>1480</v>
      </c>
      <c r="D4047" s="30" t="s">
        <v>1481</v>
      </c>
      <c r="E4047" s="75">
        <v>94</v>
      </c>
      <c r="F4047" s="30" t="s">
        <v>76</v>
      </c>
      <c r="G4047" s="30" t="s">
        <v>77</v>
      </c>
      <c r="H4047" s="75">
        <v>1</v>
      </c>
    </row>
    <row r="4048" spans="1:8">
      <c r="A4048" s="43">
        <v>930</v>
      </c>
      <c r="B4048" s="74">
        <v>46238</v>
      </c>
      <c r="C4048" s="30" t="s">
        <v>1760</v>
      </c>
      <c r="D4048" s="30" t="s">
        <v>1761</v>
      </c>
      <c r="E4048" s="75">
        <v>50</v>
      </c>
      <c r="F4048" s="30" t="s">
        <v>80</v>
      </c>
      <c r="G4048" s="30" t="s">
        <v>81</v>
      </c>
      <c r="H4048" s="75">
        <v>1</v>
      </c>
    </row>
    <row r="4049" spans="1:8">
      <c r="A4049" s="43">
        <v>930</v>
      </c>
      <c r="B4049" s="74">
        <v>46238</v>
      </c>
      <c r="C4049" s="30" t="s">
        <v>1482</v>
      </c>
      <c r="D4049" s="30" t="s">
        <v>1483</v>
      </c>
      <c r="E4049" s="75">
        <v>62</v>
      </c>
      <c r="F4049" s="30" t="s">
        <v>70</v>
      </c>
      <c r="G4049" s="30" t="s">
        <v>71</v>
      </c>
      <c r="H4049" s="75">
        <v>2</v>
      </c>
    </row>
    <row r="4050" spans="1:8">
      <c r="A4050" s="43">
        <v>930</v>
      </c>
      <c r="B4050" s="74">
        <v>46238</v>
      </c>
      <c r="C4050" s="30" t="s">
        <v>1490</v>
      </c>
      <c r="D4050" s="30" t="s">
        <v>1491</v>
      </c>
      <c r="E4050" s="75">
        <v>100</v>
      </c>
      <c r="F4050" s="30" t="s">
        <v>76</v>
      </c>
      <c r="G4050" s="30" t="s">
        <v>77</v>
      </c>
      <c r="H4050" s="75">
        <v>1</v>
      </c>
    </row>
    <row r="4051" spans="1:8">
      <c r="A4051" s="43">
        <v>930</v>
      </c>
      <c r="B4051" s="74">
        <v>46238</v>
      </c>
      <c r="C4051" s="30" t="s">
        <v>1492</v>
      </c>
      <c r="D4051" s="30" t="s">
        <v>1493</v>
      </c>
      <c r="E4051" s="75">
        <v>19</v>
      </c>
      <c r="F4051" s="30" t="s">
        <v>53</v>
      </c>
      <c r="G4051" s="30" t="s">
        <v>54</v>
      </c>
      <c r="H4051" s="75">
        <v>1</v>
      </c>
    </row>
    <row r="4052" spans="1:8">
      <c r="A4052" s="43">
        <v>930</v>
      </c>
      <c r="B4052" s="74">
        <v>46238</v>
      </c>
      <c r="C4052" s="30" t="s">
        <v>1506</v>
      </c>
      <c r="D4052" s="30" t="s">
        <v>1507</v>
      </c>
      <c r="E4052" s="75">
        <v>78</v>
      </c>
      <c r="F4052" s="30" t="s">
        <v>53</v>
      </c>
      <c r="G4052" s="30" t="s">
        <v>54</v>
      </c>
      <c r="H4052" s="75">
        <v>1</v>
      </c>
    </row>
    <row r="4053" spans="1:8">
      <c r="A4053" s="43">
        <v>930</v>
      </c>
      <c r="B4053" s="74">
        <v>46238</v>
      </c>
      <c r="C4053" s="30" t="s">
        <v>1508</v>
      </c>
      <c r="D4053" s="30" t="s">
        <v>1509</v>
      </c>
      <c r="E4053" s="75">
        <v>31</v>
      </c>
      <c r="F4053" s="30" t="s">
        <v>68</v>
      </c>
      <c r="G4053" s="30" t="s">
        <v>69</v>
      </c>
      <c r="H4053" s="75">
        <v>1</v>
      </c>
    </row>
    <row r="4054" spans="1:8">
      <c r="A4054" s="43">
        <v>930</v>
      </c>
      <c r="B4054" s="74">
        <v>46238</v>
      </c>
      <c r="C4054" s="30" t="s">
        <v>1510</v>
      </c>
      <c r="D4054" s="30" t="s">
        <v>1511</v>
      </c>
      <c r="E4054" s="75">
        <v>63</v>
      </c>
      <c r="F4054" s="30" t="s">
        <v>70</v>
      </c>
      <c r="G4054" s="30" t="s">
        <v>71</v>
      </c>
      <c r="H4054" s="75">
        <v>2</v>
      </c>
    </row>
    <row r="4055" spans="1:8">
      <c r="A4055" s="43">
        <v>930</v>
      </c>
      <c r="B4055" s="74">
        <v>46238</v>
      </c>
      <c r="C4055" s="30" t="s">
        <v>1524</v>
      </c>
      <c r="D4055" s="30" t="s">
        <v>1525</v>
      </c>
      <c r="E4055" s="75">
        <v>61</v>
      </c>
      <c r="F4055" s="30" t="s">
        <v>68</v>
      </c>
      <c r="G4055" s="30" t="s">
        <v>69</v>
      </c>
      <c r="H4055" s="75">
        <v>1</v>
      </c>
    </row>
    <row r="4056" spans="1:8">
      <c r="A4056" s="43">
        <v>930</v>
      </c>
      <c r="B4056" s="74">
        <v>46238</v>
      </c>
      <c r="C4056" s="30" t="s">
        <v>1526</v>
      </c>
      <c r="D4056" s="30" t="s">
        <v>1527</v>
      </c>
      <c r="E4056" s="75">
        <v>61</v>
      </c>
      <c r="F4056" s="30" t="s">
        <v>53</v>
      </c>
      <c r="G4056" s="30" t="s">
        <v>54</v>
      </c>
      <c r="H4056" s="75">
        <v>1</v>
      </c>
    </row>
    <row r="4057" spans="1:8">
      <c r="A4057" s="43">
        <v>930</v>
      </c>
      <c r="B4057" s="74">
        <v>46238</v>
      </c>
      <c r="C4057" s="30" t="s">
        <v>1534</v>
      </c>
      <c r="D4057" s="30" t="s">
        <v>1535</v>
      </c>
      <c r="E4057" s="75">
        <v>35</v>
      </c>
      <c r="F4057" s="30" t="s">
        <v>68</v>
      </c>
      <c r="G4057" s="30" t="s">
        <v>69</v>
      </c>
      <c r="H4057" s="75">
        <v>1</v>
      </c>
    </row>
    <row r="4058" spans="1:8">
      <c r="A4058" s="43">
        <v>930</v>
      </c>
      <c r="B4058" s="74">
        <v>46238</v>
      </c>
      <c r="C4058" s="30" t="s">
        <v>1540</v>
      </c>
      <c r="D4058" s="30" t="s">
        <v>1541</v>
      </c>
      <c r="E4058" s="75">
        <v>132</v>
      </c>
      <c r="F4058" s="30" t="s">
        <v>76</v>
      </c>
      <c r="G4058" s="30" t="s">
        <v>77</v>
      </c>
      <c r="H4058" s="75">
        <v>1</v>
      </c>
    </row>
    <row r="4059" spans="1:8">
      <c r="A4059" s="43">
        <v>930</v>
      </c>
      <c r="B4059" s="74">
        <v>46238</v>
      </c>
      <c r="C4059" s="30" t="s">
        <v>1772</v>
      </c>
      <c r="D4059" s="30" t="s">
        <v>1773</v>
      </c>
      <c r="E4059" s="75">
        <v>91</v>
      </c>
      <c r="F4059" s="30" t="s">
        <v>70</v>
      </c>
      <c r="G4059" s="30" t="s">
        <v>71</v>
      </c>
      <c r="H4059" s="75">
        <v>2</v>
      </c>
    </row>
    <row r="4060" spans="1:8">
      <c r="A4060" s="43">
        <v>930</v>
      </c>
      <c r="B4060" s="74">
        <v>46238</v>
      </c>
      <c r="C4060" s="30" t="s">
        <v>1548</v>
      </c>
      <c r="D4060" s="30" t="s">
        <v>1549</v>
      </c>
      <c r="E4060" s="75">
        <v>49</v>
      </c>
      <c r="F4060" s="30" t="s">
        <v>70</v>
      </c>
      <c r="G4060" s="30" t="s">
        <v>71</v>
      </c>
      <c r="H4060" s="75">
        <v>2</v>
      </c>
    </row>
    <row r="4061" spans="1:8">
      <c r="A4061" s="43">
        <v>930</v>
      </c>
      <c r="B4061" s="74">
        <v>46238</v>
      </c>
      <c r="C4061" s="30" t="s">
        <v>1552</v>
      </c>
      <c r="D4061" s="30" t="s">
        <v>1553</v>
      </c>
      <c r="E4061" s="75">
        <v>18</v>
      </c>
      <c r="F4061" s="30" t="s">
        <v>68</v>
      </c>
      <c r="G4061" s="30" t="s">
        <v>69</v>
      </c>
      <c r="H4061" s="75">
        <v>1</v>
      </c>
    </row>
    <row r="4062" spans="1:8">
      <c r="A4062" s="43">
        <v>930</v>
      </c>
      <c r="B4062" s="74">
        <v>46238</v>
      </c>
      <c r="C4062" s="30" t="s">
        <v>1554</v>
      </c>
      <c r="D4062" s="30" t="s">
        <v>1555</v>
      </c>
      <c r="E4062" s="75">
        <v>97</v>
      </c>
      <c r="F4062" s="30" t="s">
        <v>78</v>
      </c>
      <c r="G4062" s="30" t="s">
        <v>79</v>
      </c>
      <c r="H4062" s="75">
        <v>2</v>
      </c>
    </row>
    <row r="4063" spans="1:8">
      <c r="A4063" s="43">
        <v>930</v>
      </c>
      <c r="B4063" s="74">
        <v>46238</v>
      </c>
      <c r="C4063" s="30" t="s">
        <v>1556</v>
      </c>
      <c r="D4063" s="30" t="s">
        <v>1557</v>
      </c>
      <c r="E4063" s="75">
        <v>83</v>
      </c>
      <c r="F4063" s="30" t="s">
        <v>53</v>
      </c>
      <c r="G4063" s="30" t="s">
        <v>54</v>
      </c>
      <c r="H4063" s="75">
        <v>1</v>
      </c>
    </row>
    <row r="4064" spans="1:8">
      <c r="A4064" s="43">
        <v>930</v>
      </c>
      <c r="B4064" s="74">
        <v>46238</v>
      </c>
      <c r="C4064" s="30" t="s">
        <v>1568</v>
      </c>
      <c r="D4064" s="30" t="s">
        <v>1569</v>
      </c>
      <c r="E4064" s="75">
        <v>26</v>
      </c>
      <c r="F4064" s="30" t="s">
        <v>53</v>
      </c>
      <c r="G4064" s="30" t="s">
        <v>54</v>
      </c>
      <c r="H4064" s="75">
        <v>1</v>
      </c>
    </row>
    <row r="4065" spans="1:8">
      <c r="A4065" s="43">
        <v>930</v>
      </c>
      <c r="B4065" s="74">
        <v>46238</v>
      </c>
      <c r="C4065" s="30" t="s">
        <v>1572</v>
      </c>
      <c r="D4065" s="30" t="s">
        <v>1573</v>
      </c>
      <c r="E4065" s="75">
        <v>59</v>
      </c>
      <c r="F4065" s="30" t="s">
        <v>53</v>
      </c>
      <c r="G4065" s="30" t="s">
        <v>54</v>
      </c>
      <c r="H4065" s="75">
        <v>1</v>
      </c>
    </row>
    <row r="4066" spans="1:8">
      <c r="A4066" s="43">
        <v>930</v>
      </c>
      <c r="B4066" s="74">
        <v>46238</v>
      </c>
      <c r="C4066" s="30" t="s">
        <v>1574</v>
      </c>
      <c r="D4066" s="30" t="s">
        <v>1575</v>
      </c>
      <c r="E4066" s="75">
        <v>25</v>
      </c>
      <c r="F4066" s="30" t="s">
        <v>68</v>
      </c>
      <c r="G4066" s="30" t="s">
        <v>69</v>
      </c>
      <c r="H4066" s="75">
        <v>1</v>
      </c>
    </row>
    <row r="4067" spans="1:8">
      <c r="A4067" s="43">
        <v>930</v>
      </c>
      <c r="B4067" s="74">
        <v>46238</v>
      </c>
      <c r="C4067" s="30" t="s">
        <v>1576</v>
      </c>
      <c r="D4067" s="30" t="s">
        <v>1577</v>
      </c>
      <c r="E4067" s="75">
        <v>12</v>
      </c>
      <c r="F4067" s="30" t="s">
        <v>53</v>
      </c>
      <c r="G4067" s="30" t="s">
        <v>54</v>
      </c>
      <c r="H4067" s="75">
        <v>1</v>
      </c>
    </row>
    <row r="4068" spans="1:8">
      <c r="A4068" s="43">
        <v>930</v>
      </c>
      <c r="B4068" s="74">
        <v>46238</v>
      </c>
      <c r="C4068" s="30" t="s">
        <v>1578</v>
      </c>
      <c r="D4068" s="30" t="s">
        <v>1579</v>
      </c>
      <c r="E4068" s="75">
        <v>16</v>
      </c>
      <c r="F4068" s="30" t="s">
        <v>76</v>
      </c>
      <c r="G4068" s="30" t="s">
        <v>77</v>
      </c>
      <c r="H4068" s="75">
        <v>1</v>
      </c>
    </row>
    <row r="4069" spans="1:8">
      <c r="A4069" s="43">
        <v>930</v>
      </c>
      <c r="B4069" s="74">
        <v>46238</v>
      </c>
      <c r="C4069" s="30" t="s">
        <v>1580</v>
      </c>
      <c r="D4069" s="30" t="s">
        <v>1581</v>
      </c>
      <c r="E4069" s="75">
        <v>56</v>
      </c>
      <c r="F4069" s="30" t="s">
        <v>76</v>
      </c>
      <c r="G4069" s="30" t="s">
        <v>77</v>
      </c>
      <c r="H4069" s="75">
        <v>1</v>
      </c>
    </row>
    <row r="4070" spans="1:8">
      <c r="A4070" s="43">
        <v>930</v>
      </c>
      <c r="B4070" s="74">
        <v>46238</v>
      </c>
      <c r="C4070" s="30" t="s">
        <v>1582</v>
      </c>
      <c r="D4070" s="30" t="s">
        <v>1583</v>
      </c>
      <c r="E4070" s="75">
        <v>73</v>
      </c>
      <c r="F4070" s="30" t="s">
        <v>53</v>
      </c>
      <c r="G4070" s="30" t="s">
        <v>54</v>
      </c>
      <c r="H4070" s="75">
        <v>1</v>
      </c>
    </row>
    <row r="4071" spans="1:8">
      <c r="A4071" s="43">
        <v>930</v>
      </c>
      <c r="B4071" s="74">
        <v>46238</v>
      </c>
      <c r="C4071" s="30" t="s">
        <v>1584</v>
      </c>
      <c r="D4071" s="30" t="s">
        <v>1585</v>
      </c>
      <c r="E4071" s="75">
        <v>111</v>
      </c>
      <c r="F4071" s="30" t="s">
        <v>53</v>
      </c>
      <c r="G4071" s="30" t="s">
        <v>54</v>
      </c>
      <c r="H4071" s="75">
        <v>1</v>
      </c>
    </row>
    <row r="4072" spans="1:8">
      <c r="A4072" s="43">
        <v>930</v>
      </c>
      <c r="B4072" s="74">
        <v>46238</v>
      </c>
      <c r="C4072" s="30" t="s">
        <v>1586</v>
      </c>
      <c r="D4072" s="30" t="s">
        <v>1587</v>
      </c>
      <c r="E4072" s="75">
        <v>35</v>
      </c>
      <c r="F4072" s="30" t="s">
        <v>53</v>
      </c>
      <c r="G4072" s="30" t="s">
        <v>54</v>
      </c>
      <c r="H4072" s="75">
        <v>1</v>
      </c>
    </row>
    <row r="4073" spans="1:8">
      <c r="A4073" s="43">
        <v>930</v>
      </c>
      <c r="B4073" s="74">
        <v>46238</v>
      </c>
      <c r="C4073" s="30" t="s">
        <v>1588</v>
      </c>
      <c r="D4073" s="30" t="s">
        <v>1589</v>
      </c>
      <c r="E4073" s="75">
        <v>90</v>
      </c>
      <c r="F4073" s="30" t="s">
        <v>53</v>
      </c>
      <c r="G4073" s="30" t="s">
        <v>54</v>
      </c>
      <c r="H4073" s="75">
        <v>1</v>
      </c>
    </row>
    <row r="4074" spans="1:8">
      <c r="A4074" s="43">
        <v>930</v>
      </c>
      <c r="B4074" s="74">
        <v>46238</v>
      </c>
      <c r="C4074" s="30" t="s">
        <v>1590</v>
      </c>
      <c r="D4074" s="30" t="s">
        <v>1591</v>
      </c>
      <c r="E4074" s="75">
        <v>61</v>
      </c>
      <c r="F4074" s="30" t="s">
        <v>53</v>
      </c>
      <c r="G4074" s="30" t="s">
        <v>54</v>
      </c>
      <c r="H4074" s="75">
        <v>1</v>
      </c>
    </row>
    <row r="4075" spans="1:8">
      <c r="A4075" s="43">
        <v>930</v>
      </c>
      <c r="B4075" s="74">
        <v>46238</v>
      </c>
      <c r="C4075" s="30" t="s">
        <v>1596</v>
      </c>
      <c r="D4075" s="30" t="s">
        <v>1597</v>
      </c>
      <c r="E4075" s="75">
        <v>19</v>
      </c>
      <c r="F4075" s="30" t="s">
        <v>68</v>
      </c>
      <c r="G4075" s="30" t="s">
        <v>69</v>
      </c>
      <c r="H4075" s="75">
        <v>1</v>
      </c>
    </row>
    <row r="4076" spans="1:8">
      <c r="A4076" s="43">
        <v>930</v>
      </c>
      <c r="B4076" s="74">
        <v>46238</v>
      </c>
      <c r="C4076" s="30" t="s">
        <v>1600</v>
      </c>
      <c r="D4076" s="30" t="s">
        <v>1601</v>
      </c>
      <c r="E4076" s="75">
        <v>11</v>
      </c>
      <c r="F4076" s="30" t="s">
        <v>53</v>
      </c>
      <c r="G4076" s="30" t="s">
        <v>54</v>
      </c>
      <c r="H4076" s="75">
        <v>1</v>
      </c>
    </row>
    <row r="4077" spans="1:8">
      <c r="A4077" s="43">
        <v>930</v>
      </c>
      <c r="B4077" s="74">
        <v>46238</v>
      </c>
      <c r="C4077" s="30" t="s">
        <v>1606</v>
      </c>
      <c r="D4077" s="30" t="s">
        <v>1607</v>
      </c>
      <c r="E4077" s="75">
        <v>78</v>
      </c>
      <c r="F4077" s="30" t="s">
        <v>53</v>
      </c>
      <c r="G4077" s="30" t="s">
        <v>54</v>
      </c>
      <c r="H4077" s="75">
        <v>1</v>
      </c>
    </row>
    <row r="4078" spans="1:8">
      <c r="A4078" s="43">
        <v>930</v>
      </c>
      <c r="B4078" s="74">
        <v>46238</v>
      </c>
      <c r="C4078" s="30" t="s">
        <v>1612</v>
      </c>
      <c r="D4078" s="30" t="s">
        <v>1613</v>
      </c>
      <c r="E4078" s="75">
        <v>117</v>
      </c>
      <c r="F4078" s="30" t="s">
        <v>76</v>
      </c>
      <c r="G4078" s="30" t="s">
        <v>77</v>
      </c>
      <c r="H4078" s="75">
        <v>1</v>
      </c>
    </row>
    <row r="4079" spans="1:8">
      <c r="A4079" s="43">
        <v>930</v>
      </c>
      <c r="B4079" s="74">
        <v>46238</v>
      </c>
      <c r="C4079" s="30" t="s">
        <v>1614</v>
      </c>
      <c r="D4079" s="30" t="s">
        <v>1615</v>
      </c>
      <c r="E4079" s="75">
        <v>8</v>
      </c>
      <c r="F4079" s="30" t="s">
        <v>53</v>
      </c>
      <c r="G4079" s="30" t="s">
        <v>54</v>
      </c>
      <c r="H4079" s="75">
        <v>1</v>
      </c>
    </row>
    <row r="4080" spans="1:8">
      <c r="A4080" s="43">
        <v>930</v>
      </c>
      <c r="B4080" s="74">
        <v>46238</v>
      </c>
      <c r="C4080" s="30" t="s">
        <v>1616</v>
      </c>
      <c r="D4080" s="30" t="s">
        <v>1617</v>
      </c>
      <c r="E4080" s="75">
        <v>66</v>
      </c>
      <c r="F4080" s="30" t="s">
        <v>53</v>
      </c>
      <c r="G4080" s="30" t="s">
        <v>54</v>
      </c>
      <c r="H4080" s="75">
        <v>1</v>
      </c>
    </row>
    <row r="4081" spans="1:8">
      <c r="A4081" s="43">
        <v>930</v>
      </c>
      <c r="B4081" s="74">
        <v>46238</v>
      </c>
      <c r="C4081" s="30" t="s">
        <v>1618</v>
      </c>
      <c r="D4081" s="30" t="s">
        <v>1619</v>
      </c>
      <c r="E4081" s="75">
        <v>28</v>
      </c>
      <c r="F4081" s="30" t="s">
        <v>53</v>
      </c>
      <c r="G4081" s="30" t="s">
        <v>54</v>
      </c>
      <c r="H4081" s="75">
        <v>1</v>
      </c>
    </row>
    <row r="4082" spans="1:8">
      <c r="A4082" s="43">
        <v>930</v>
      </c>
      <c r="B4082" s="74">
        <v>46238</v>
      </c>
      <c r="C4082" s="30" t="s">
        <v>1622</v>
      </c>
      <c r="D4082" s="30" t="s">
        <v>1623</v>
      </c>
      <c r="E4082" s="75">
        <v>78</v>
      </c>
      <c r="F4082" s="30" t="s">
        <v>53</v>
      </c>
      <c r="G4082" s="30" t="s">
        <v>54</v>
      </c>
      <c r="H4082" s="75">
        <v>1</v>
      </c>
    </row>
    <row r="4083" spans="1:8">
      <c r="A4083" s="43">
        <v>930</v>
      </c>
      <c r="B4083" s="74">
        <v>46238</v>
      </c>
      <c r="C4083" s="30" t="s">
        <v>1624</v>
      </c>
      <c r="D4083" s="30" t="s">
        <v>1625</v>
      </c>
      <c r="E4083" s="75">
        <v>40</v>
      </c>
      <c r="F4083" s="30" t="s">
        <v>53</v>
      </c>
      <c r="G4083" s="30" t="s">
        <v>54</v>
      </c>
      <c r="H4083" s="75">
        <v>1</v>
      </c>
    </row>
    <row r="4084" spans="1:8">
      <c r="A4084" s="43">
        <v>930</v>
      </c>
      <c r="B4084" s="74">
        <v>46238</v>
      </c>
      <c r="C4084" s="30" t="s">
        <v>1626</v>
      </c>
      <c r="D4084" s="30" t="s">
        <v>1627</v>
      </c>
      <c r="E4084" s="75">
        <v>163</v>
      </c>
      <c r="F4084" s="30" t="s">
        <v>53</v>
      </c>
      <c r="G4084" s="30" t="s">
        <v>54</v>
      </c>
      <c r="H4084" s="75">
        <v>1</v>
      </c>
    </row>
    <row r="4085" spans="1:8">
      <c r="A4085" s="43">
        <v>930</v>
      </c>
      <c r="B4085" s="74">
        <v>46238</v>
      </c>
      <c r="C4085" s="30" t="s">
        <v>1628</v>
      </c>
      <c r="D4085" s="30" t="s">
        <v>1629</v>
      </c>
      <c r="E4085" s="75">
        <v>6</v>
      </c>
      <c r="F4085" s="30" t="s">
        <v>53</v>
      </c>
      <c r="G4085" s="30" t="s">
        <v>54</v>
      </c>
      <c r="H4085" s="75">
        <v>1</v>
      </c>
    </row>
    <row r="4086" spans="1:8">
      <c r="A4086" s="43">
        <v>930</v>
      </c>
      <c r="B4086" s="74">
        <v>46238</v>
      </c>
      <c r="C4086" s="30" t="s">
        <v>1630</v>
      </c>
      <c r="D4086" s="30" t="s">
        <v>1631</v>
      </c>
      <c r="E4086" s="75">
        <v>102</v>
      </c>
      <c r="F4086" s="30" t="s">
        <v>70</v>
      </c>
      <c r="G4086" s="30" t="s">
        <v>71</v>
      </c>
      <c r="H4086" s="75">
        <v>2</v>
      </c>
    </row>
    <row r="4087" spans="1:8">
      <c r="A4087" s="43">
        <v>930</v>
      </c>
      <c r="B4087" s="74">
        <v>46238</v>
      </c>
      <c r="C4087" s="30" t="s">
        <v>1632</v>
      </c>
      <c r="D4087" s="30" t="s">
        <v>1633</v>
      </c>
      <c r="E4087" s="75">
        <v>27</v>
      </c>
      <c r="F4087" s="30" t="s">
        <v>53</v>
      </c>
      <c r="G4087" s="30" t="s">
        <v>54</v>
      </c>
      <c r="H4087" s="75">
        <v>1</v>
      </c>
    </row>
    <row r="4088" spans="1:8">
      <c r="A4088" s="43">
        <v>930</v>
      </c>
      <c r="B4088" s="74">
        <v>46238</v>
      </c>
      <c r="C4088" s="30" t="s">
        <v>1636</v>
      </c>
      <c r="D4088" s="30" t="s">
        <v>1637</v>
      </c>
      <c r="E4088" s="75">
        <v>130</v>
      </c>
      <c r="F4088" s="30" t="s">
        <v>80</v>
      </c>
      <c r="G4088" s="30" t="s">
        <v>81</v>
      </c>
      <c r="H4088" s="75">
        <v>1</v>
      </c>
    </row>
    <row r="4089" spans="1:8">
      <c r="A4089" s="43">
        <v>930</v>
      </c>
      <c r="B4089" s="74">
        <v>46238</v>
      </c>
      <c r="C4089" s="30" t="s">
        <v>1638</v>
      </c>
      <c r="D4089" s="30" t="s">
        <v>1639</v>
      </c>
      <c r="E4089" s="75">
        <v>65</v>
      </c>
      <c r="F4089" s="30" t="s">
        <v>53</v>
      </c>
      <c r="G4089" s="30" t="s">
        <v>54</v>
      </c>
      <c r="H4089" s="75">
        <v>1</v>
      </c>
    </row>
    <row r="4090" spans="1:8">
      <c r="A4090" s="43">
        <v>930</v>
      </c>
      <c r="B4090" s="74">
        <v>46238</v>
      </c>
      <c r="C4090" s="30" t="s">
        <v>1640</v>
      </c>
      <c r="D4090" s="30" t="s">
        <v>1641</v>
      </c>
      <c r="E4090" s="75">
        <v>44</v>
      </c>
      <c r="F4090" s="30" t="s">
        <v>68</v>
      </c>
      <c r="G4090" s="30" t="s">
        <v>69</v>
      </c>
      <c r="H4090" s="75">
        <v>1</v>
      </c>
    </row>
    <row r="4091" spans="1:8">
      <c r="A4091" s="43">
        <v>930</v>
      </c>
      <c r="B4091" s="74">
        <v>46238</v>
      </c>
      <c r="C4091" s="30" t="s">
        <v>1642</v>
      </c>
      <c r="D4091" s="30" t="s">
        <v>1643</v>
      </c>
      <c r="E4091" s="75">
        <v>68</v>
      </c>
      <c r="F4091" s="30" t="s">
        <v>53</v>
      </c>
      <c r="G4091" s="30" t="s">
        <v>54</v>
      </c>
      <c r="H4091" s="75">
        <v>1</v>
      </c>
    </row>
    <row r="4092" spans="1:8">
      <c r="A4092" s="43">
        <v>930</v>
      </c>
      <c r="B4092" s="74">
        <v>46238</v>
      </c>
      <c r="C4092" s="30" t="s">
        <v>1644</v>
      </c>
      <c r="D4092" s="30" t="s">
        <v>1645</v>
      </c>
      <c r="E4092" s="75">
        <v>63</v>
      </c>
      <c r="F4092" s="30" t="s">
        <v>68</v>
      </c>
      <c r="G4092" s="30" t="s">
        <v>69</v>
      </c>
      <c r="H4092" s="75">
        <v>1</v>
      </c>
    </row>
    <row r="4093" spans="1:8">
      <c r="A4093" s="43">
        <v>930</v>
      </c>
      <c r="B4093" s="74">
        <v>46238</v>
      </c>
      <c r="C4093" s="30" t="s">
        <v>1646</v>
      </c>
      <c r="D4093" s="30" t="s">
        <v>1647</v>
      </c>
      <c r="E4093" s="75">
        <v>48</v>
      </c>
      <c r="F4093" s="30" t="s">
        <v>53</v>
      </c>
      <c r="G4093" s="30" t="s">
        <v>54</v>
      </c>
      <c r="H4093" s="75">
        <v>1</v>
      </c>
    </row>
    <row r="4094" spans="1:8">
      <c r="A4094" s="43">
        <v>930</v>
      </c>
      <c r="B4094" s="74">
        <v>46238</v>
      </c>
      <c r="C4094" s="30" t="s">
        <v>1650</v>
      </c>
      <c r="D4094" s="30" t="s">
        <v>1651</v>
      </c>
      <c r="E4094" s="75">
        <v>10</v>
      </c>
      <c r="F4094" s="30" t="s">
        <v>76</v>
      </c>
      <c r="G4094" s="30" t="s">
        <v>77</v>
      </c>
      <c r="H4094" s="75">
        <v>1</v>
      </c>
    </row>
    <row r="4095" spans="1:8">
      <c r="A4095" s="43">
        <v>930</v>
      </c>
      <c r="B4095" s="74">
        <v>46238</v>
      </c>
      <c r="C4095" s="30" t="s">
        <v>1652</v>
      </c>
      <c r="D4095" s="30" t="s">
        <v>1653</v>
      </c>
      <c r="E4095" s="75">
        <v>490</v>
      </c>
      <c r="F4095" s="30" t="s">
        <v>80</v>
      </c>
      <c r="G4095" s="30" t="s">
        <v>81</v>
      </c>
      <c r="H4095" s="75">
        <v>1</v>
      </c>
    </row>
    <row r="4096" spans="1:8">
      <c r="A4096" s="43">
        <v>930</v>
      </c>
      <c r="B4096" s="74">
        <v>46238</v>
      </c>
      <c r="C4096" s="30" t="s">
        <v>1654</v>
      </c>
      <c r="D4096" s="30" t="s">
        <v>1655</v>
      </c>
      <c r="E4096" s="75">
        <v>172</v>
      </c>
      <c r="F4096" s="30" t="s">
        <v>53</v>
      </c>
      <c r="G4096" s="30" t="s">
        <v>54</v>
      </c>
      <c r="H4096" s="75">
        <v>1</v>
      </c>
    </row>
    <row r="4097" spans="1:8">
      <c r="A4097" s="43">
        <v>930</v>
      </c>
      <c r="B4097" s="74">
        <v>46238</v>
      </c>
      <c r="C4097" s="30" t="s">
        <v>1664</v>
      </c>
      <c r="D4097" s="30" t="s">
        <v>1665</v>
      </c>
      <c r="E4097" s="75">
        <v>82</v>
      </c>
      <c r="F4097" s="30" t="s">
        <v>53</v>
      </c>
      <c r="G4097" s="30" t="s">
        <v>54</v>
      </c>
      <c r="H4097" s="75">
        <v>1</v>
      </c>
    </row>
    <row r="4098" spans="1:8">
      <c r="A4098" s="43">
        <v>930</v>
      </c>
      <c r="B4098" s="74">
        <v>46238</v>
      </c>
      <c r="C4098" s="30" t="s">
        <v>1666</v>
      </c>
      <c r="D4098" s="30" t="s">
        <v>1667</v>
      </c>
      <c r="E4098" s="75">
        <v>39</v>
      </c>
      <c r="F4098" s="30" t="s">
        <v>53</v>
      </c>
      <c r="G4098" s="30" t="s">
        <v>54</v>
      </c>
      <c r="H4098" s="75">
        <v>1</v>
      </c>
    </row>
    <row r="4099" spans="1:8">
      <c r="A4099" s="43">
        <v>930</v>
      </c>
      <c r="B4099" s="74">
        <v>46238</v>
      </c>
      <c r="C4099" s="30" t="s">
        <v>1670</v>
      </c>
      <c r="D4099" s="30" t="s">
        <v>1671</v>
      </c>
      <c r="E4099" s="75">
        <v>42</v>
      </c>
      <c r="F4099" s="30" t="s">
        <v>53</v>
      </c>
      <c r="G4099" s="30" t="s">
        <v>54</v>
      </c>
      <c r="H4099" s="75">
        <v>1</v>
      </c>
    </row>
    <row r="4100" spans="1:8">
      <c r="A4100" s="43">
        <v>930</v>
      </c>
      <c r="B4100" s="74">
        <v>46238</v>
      </c>
      <c r="C4100" s="30" t="s">
        <v>1672</v>
      </c>
      <c r="D4100" s="30" t="s">
        <v>1673</v>
      </c>
      <c r="E4100" s="75">
        <v>101</v>
      </c>
      <c r="F4100" s="30" t="s">
        <v>53</v>
      </c>
      <c r="G4100" s="30" t="s">
        <v>54</v>
      </c>
      <c r="H4100" s="75">
        <v>1</v>
      </c>
    </row>
    <row r="4101" spans="1:8">
      <c r="A4101" s="43">
        <v>930</v>
      </c>
      <c r="B4101" s="74">
        <v>46238</v>
      </c>
      <c r="C4101" s="30" t="s">
        <v>4988</v>
      </c>
      <c r="D4101" s="30" t="s">
        <v>4989</v>
      </c>
      <c r="E4101" s="75">
        <v>101</v>
      </c>
      <c r="F4101" s="30" t="s">
        <v>80</v>
      </c>
      <c r="G4101" s="30" t="s">
        <v>81</v>
      </c>
      <c r="H4101" s="75">
        <v>1</v>
      </c>
    </row>
    <row r="4102" spans="1:8">
      <c r="A4102" s="43">
        <v>930</v>
      </c>
      <c r="B4102" s="74">
        <v>46238</v>
      </c>
      <c r="C4102" s="30" t="s">
        <v>1676</v>
      </c>
      <c r="D4102" s="30" t="s">
        <v>1677</v>
      </c>
      <c r="E4102" s="75">
        <v>24</v>
      </c>
      <c r="F4102" s="30" t="s">
        <v>53</v>
      </c>
      <c r="G4102" s="30" t="s">
        <v>54</v>
      </c>
      <c r="H4102" s="75">
        <v>1</v>
      </c>
    </row>
    <row r="4103" spans="1:8">
      <c r="A4103" s="43">
        <v>930</v>
      </c>
      <c r="B4103" s="74">
        <v>46238</v>
      </c>
      <c r="C4103" s="30" t="s">
        <v>1682</v>
      </c>
      <c r="D4103" s="30" t="s">
        <v>1683</v>
      </c>
      <c r="E4103" s="75">
        <v>58</v>
      </c>
      <c r="F4103" s="30" t="s">
        <v>53</v>
      </c>
      <c r="G4103" s="30" t="s">
        <v>54</v>
      </c>
      <c r="H4103" s="75">
        <v>1</v>
      </c>
    </row>
    <row r="4104" spans="1:8">
      <c r="A4104" s="43">
        <v>930</v>
      </c>
      <c r="B4104" s="74">
        <v>46238</v>
      </c>
      <c r="C4104" s="30" t="s">
        <v>1686</v>
      </c>
      <c r="D4104" s="30" t="s">
        <v>1687</v>
      </c>
      <c r="E4104" s="75">
        <v>129</v>
      </c>
      <c r="F4104" s="30" t="s">
        <v>53</v>
      </c>
      <c r="G4104" s="30" t="s">
        <v>54</v>
      </c>
      <c r="H4104" s="75">
        <v>1</v>
      </c>
    </row>
    <row r="4105" spans="1:8">
      <c r="A4105" s="43">
        <v>930</v>
      </c>
      <c r="B4105" s="74">
        <v>46238</v>
      </c>
      <c r="C4105" s="30" t="s">
        <v>4986</v>
      </c>
      <c r="D4105" s="30" t="s">
        <v>4987</v>
      </c>
      <c r="E4105" s="75">
        <v>114</v>
      </c>
      <c r="F4105" s="30" t="s">
        <v>53</v>
      </c>
      <c r="G4105" s="30" t="s">
        <v>54</v>
      </c>
      <c r="H4105" s="75">
        <v>1</v>
      </c>
    </row>
    <row r="4106" spans="1:8">
      <c r="A4106" s="43">
        <v>930</v>
      </c>
      <c r="B4106" s="74">
        <v>46238</v>
      </c>
      <c r="C4106" s="30" t="s">
        <v>1690</v>
      </c>
      <c r="D4106" s="30" t="s">
        <v>1691</v>
      </c>
      <c r="E4106" s="75">
        <v>67</v>
      </c>
      <c r="F4106" s="30" t="s">
        <v>80</v>
      </c>
      <c r="G4106" s="30" t="s">
        <v>81</v>
      </c>
      <c r="H4106" s="75">
        <v>1</v>
      </c>
    </row>
    <row r="4107" spans="1:8">
      <c r="A4107" s="43">
        <v>930</v>
      </c>
      <c r="B4107" s="74">
        <v>46238</v>
      </c>
      <c r="C4107" s="30" t="s">
        <v>1694</v>
      </c>
      <c r="D4107" s="30" t="s">
        <v>1695</v>
      </c>
      <c r="E4107" s="75">
        <v>86</v>
      </c>
      <c r="F4107" s="30" t="s">
        <v>70</v>
      </c>
      <c r="G4107" s="30" t="s">
        <v>71</v>
      </c>
      <c r="H4107" s="75">
        <v>2</v>
      </c>
    </row>
    <row r="4108" spans="1:8">
      <c r="A4108" s="43">
        <v>930</v>
      </c>
      <c r="B4108" s="74">
        <v>46238</v>
      </c>
      <c r="C4108" s="30" t="s">
        <v>1696</v>
      </c>
      <c r="D4108" s="30" t="s">
        <v>1697</v>
      </c>
      <c r="E4108" s="75">
        <v>190</v>
      </c>
      <c r="F4108" s="30" t="s">
        <v>80</v>
      </c>
      <c r="G4108" s="30" t="s">
        <v>81</v>
      </c>
      <c r="H4108" s="75">
        <v>1</v>
      </c>
    </row>
    <row r="4109" spans="1:8">
      <c r="A4109" s="43">
        <v>930</v>
      </c>
      <c r="B4109" s="74">
        <v>46238</v>
      </c>
      <c r="C4109" s="30" t="s">
        <v>1702</v>
      </c>
      <c r="D4109" s="30" t="s">
        <v>1703</v>
      </c>
      <c r="E4109" s="75">
        <v>106</v>
      </c>
      <c r="F4109" s="30" t="s">
        <v>70</v>
      </c>
      <c r="G4109" s="30" t="s">
        <v>71</v>
      </c>
      <c r="H4109" s="75">
        <v>2</v>
      </c>
    </row>
    <row r="4110" spans="1:8">
      <c r="A4110" s="43">
        <v>930</v>
      </c>
      <c r="B4110" s="74">
        <v>46237</v>
      </c>
      <c r="C4110" s="30" t="s">
        <v>3919</v>
      </c>
      <c r="D4110" s="30" t="s">
        <v>3920</v>
      </c>
      <c r="E4110" s="75">
        <v>98</v>
      </c>
      <c r="F4110" s="30" t="s">
        <v>53</v>
      </c>
      <c r="G4110" s="30" t="s">
        <v>54</v>
      </c>
      <c r="H4110" s="75">
        <v>1</v>
      </c>
    </row>
    <row r="4111" spans="1:8">
      <c r="A4111" s="43">
        <v>930</v>
      </c>
      <c r="B4111" s="74">
        <v>46237</v>
      </c>
      <c r="C4111" s="30" t="s">
        <v>3923</v>
      </c>
      <c r="D4111" s="30" t="s">
        <v>3924</v>
      </c>
      <c r="E4111" s="75">
        <v>160</v>
      </c>
      <c r="F4111" s="30" t="s">
        <v>53</v>
      </c>
      <c r="G4111" s="30" t="s">
        <v>54</v>
      </c>
      <c r="H4111" s="75">
        <v>1</v>
      </c>
    </row>
    <row r="4112" spans="1:8">
      <c r="A4112" s="43">
        <v>930</v>
      </c>
      <c r="B4112" s="74">
        <v>46237</v>
      </c>
      <c r="C4112" s="30" t="s">
        <v>4137</v>
      </c>
      <c r="D4112" s="30" t="s">
        <v>4138</v>
      </c>
      <c r="E4112" s="75">
        <v>151</v>
      </c>
      <c r="F4112" s="30" t="s">
        <v>70</v>
      </c>
      <c r="G4112" s="30" t="s">
        <v>71</v>
      </c>
      <c r="H4112" s="75">
        <v>2</v>
      </c>
    </row>
    <row r="4113" spans="1:8">
      <c r="A4113" s="43">
        <v>930</v>
      </c>
      <c r="B4113" s="74">
        <v>46237</v>
      </c>
      <c r="C4113" s="30" t="s">
        <v>4147</v>
      </c>
      <c r="D4113" s="30" t="s">
        <v>4148</v>
      </c>
      <c r="E4113" s="75">
        <v>61</v>
      </c>
      <c r="F4113" s="30" t="s">
        <v>68</v>
      </c>
      <c r="G4113" s="30" t="s">
        <v>69</v>
      </c>
      <c r="H4113" s="75">
        <v>1</v>
      </c>
    </row>
    <row r="4114" spans="1:8">
      <c r="A4114" s="43">
        <v>930</v>
      </c>
      <c r="B4114" s="74">
        <v>46237</v>
      </c>
      <c r="C4114" s="30" t="s">
        <v>4153</v>
      </c>
      <c r="D4114" s="30" t="s">
        <v>4154</v>
      </c>
      <c r="E4114" s="75">
        <v>40</v>
      </c>
      <c r="F4114" s="30" t="s">
        <v>68</v>
      </c>
      <c r="G4114" s="30" t="s">
        <v>69</v>
      </c>
      <c r="H4114" s="75">
        <v>1</v>
      </c>
    </row>
    <row r="4115" spans="1:8">
      <c r="A4115" s="43">
        <v>930</v>
      </c>
      <c r="B4115" s="74">
        <v>46237</v>
      </c>
      <c r="C4115" s="30" t="s">
        <v>4183</v>
      </c>
      <c r="D4115" s="30" t="s">
        <v>4184</v>
      </c>
      <c r="E4115" s="75">
        <v>73</v>
      </c>
      <c r="F4115" s="30" t="s">
        <v>53</v>
      </c>
      <c r="G4115" s="30" t="s">
        <v>54</v>
      </c>
      <c r="H4115" s="75">
        <v>1</v>
      </c>
    </row>
    <row r="4116" spans="1:8">
      <c r="A4116" s="43">
        <v>930</v>
      </c>
      <c r="B4116" s="74">
        <v>46237</v>
      </c>
      <c r="C4116" s="30" t="s">
        <v>4185</v>
      </c>
      <c r="D4116" s="30" t="s">
        <v>4186</v>
      </c>
      <c r="E4116" s="75">
        <v>62</v>
      </c>
      <c r="F4116" s="30" t="s">
        <v>53</v>
      </c>
      <c r="G4116" s="30" t="s">
        <v>54</v>
      </c>
      <c r="H4116" s="75">
        <v>1</v>
      </c>
    </row>
    <row r="4117" spans="1:8">
      <c r="A4117" s="43">
        <v>930</v>
      </c>
      <c r="B4117" s="74">
        <v>46237</v>
      </c>
      <c r="C4117" s="30" t="s">
        <v>4187</v>
      </c>
      <c r="D4117" s="30" t="s">
        <v>4188</v>
      </c>
      <c r="E4117" s="75">
        <v>50</v>
      </c>
      <c r="F4117" s="30" t="s">
        <v>53</v>
      </c>
      <c r="G4117" s="30" t="s">
        <v>54</v>
      </c>
      <c r="H4117" s="75">
        <v>1</v>
      </c>
    </row>
    <row r="4118" spans="1:8">
      <c r="A4118" s="43">
        <v>930</v>
      </c>
      <c r="B4118" s="74">
        <v>46237</v>
      </c>
      <c r="C4118" s="30" t="s">
        <v>1350</v>
      </c>
      <c r="D4118" s="30" t="s">
        <v>1351</v>
      </c>
      <c r="E4118" s="75">
        <v>313</v>
      </c>
      <c r="F4118" s="30" t="s">
        <v>80</v>
      </c>
      <c r="G4118" s="30" t="s">
        <v>81</v>
      </c>
      <c r="H4118" s="75">
        <v>1</v>
      </c>
    </row>
    <row r="4119" spans="1:8">
      <c r="A4119" s="43">
        <v>930</v>
      </c>
      <c r="B4119" s="74">
        <v>46237</v>
      </c>
      <c r="C4119" s="30" t="s">
        <v>1352</v>
      </c>
      <c r="D4119" s="30" t="s">
        <v>1353</v>
      </c>
      <c r="E4119" s="75">
        <v>19</v>
      </c>
      <c r="F4119" s="30" t="s">
        <v>68</v>
      </c>
      <c r="G4119" s="30" t="s">
        <v>69</v>
      </c>
      <c r="H4119" s="75">
        <v>1</v>
      </c>
    </row>
    <row r="4120" spans="1:8">
      <c r="A4120" s="43">
        <v>930</v>
      </c>
      <c r="B4120" s="74">
        <v>46237</v>
      </c>
      <c r="C4120" s="30" t="s">
        <v>1354</v>
      </c>
      <c r="D4120" s="30" t="s">
        <v>1355</v>
      </c>
      <c r="E4120" s="75">
        <v>41</v>
      </c>
      <c r="F4120" s="30" t="s">
        <v>70</v>
      </c>
      <c r="G4120" s="30" t="s">
        <v>71</v>
      </c>
      <c r="H4120" s="75">
        <v>2</v>
      </c>
    </row>
    <row r="4121" spans="1:8">
      <c r="A4121" s="43">
        <v>930</v>
      </c>
      <c r="B4121" s="74">
        <v>46237</v>
      </c>
      <c r="C4121" s="30" t="s">
        <v>1356</v>
      </c>
      <c r="D4121" s="30" t="s">
        <v>1357</v>
      </c>
      <c r="E4121" s="75">
        <v>106</v>
      </c>
      <c r="F4121" s="30" t="s">
        <v>80</v>
      </c>
      <c r="G4121" s="30" t="s">
        <v>81</v>
      </c>
      <c r="H4121" s="75">
        <v>1</v>
      </c>
    </row>
    <row r="4122" spans="1:8">
      <c r="A4122" s="43">
        <v>930</v>
      </c>
      <c r="B4122" s="74">
        <v>46237</v>
      </c>
      <c r="C4122" s="30" t="s">
        <v>1358</v>
      </c>
      <c r="D4122" s="30" t="s">
        <v>1359</v>
      </c>
      <c r="E4122" s="75">
        <v>141</v>
      </c>
      <c r="F4122" s="30" t="s">
        <v>70</v>
      </c>
      <c r="G4122" s="30" t="s">
        <v>71</v>
      </c>
      <c r="H4122" s="75">
        <v>2</v>
      </c>
    </row>
    <row r="4123" spans="1:8">
      <c r="A4123" s="43">
        <v>930</v>
      </c>
      <c r="B4123" s="74">
        <v>46237</v>
      </c>
      <c r="C4123" s="30" t="s">
        <v>1360</v>
      </c>
      <c r="D4123" s="30" t="s">
        <v>1361</v>
      </c>
      <c r="E4123" s="75">
        <v>16</v>
      </c>
      <c r="F4123" s="30" t="s">
        <v>68</v>
      </c>
      <c r="G4123" s="30" t="s">
        <v>69</v>
      </c>
      <c r="H4123" s="75">
        <v>1</v>
      </c>
    </row>
    <row r="4124" spans="1:8">
      <c r="A4124" s="43">
        <v>930</v>
      </c>
      <c r="B4124" s="74">
        <v>46237</v>
      </c>
      <c r="C4124" s="30" t="s">
        <v>1362</v>
      </c>
      <c r="D4124" s="30" t="s">
        <v>1363</v>
      </c>
      <c r="E4124" s="75">
        <v>124</v>
      </c>
      <c r="F4124" s="30" t="s">
        <v>53</v>
      </c>
      <c r="G4124" s="30" t="s">
        <v>54</v>
      </c>
      <c r="H4124" s="75">
        <v>1</v>
      </c>
    </row>
    <row r="4125" spans="1:8">
      <c r="A4125" s="43">
        <v>930</v>
      </c>
      <c r="B4125" s="74">
        <v>46237</v>
      </c>
      <c r="C4125" s="30" t="s">
        <v>1366</v>
      </c>
      <c r="D4125" s="30" t="s">
        <v>1367</v>
      </c>
      <c r="E4125" s="75">
        <v>193</v>
      </c>
      <c r="F4125" s="30" t="s">
        <v>70</v>
      </c>
      <c r="G4125" s="30" t="s">
        <v>71</v>
      </c>
      <c r="H4125" s="75">
        <v>2</v>
      </c>
    </row>
    <row r="4126" spans="1:8">
      <c r="A4126" s="43">
        <v>930</v>
      </c>
      <c r="B4126" s="74">
        <v>46237</v>
      </c>
      <c r="C4126" s="30" t="s">
        <v>1378</v>
      </c>
      <c r="D4126" s="30" t="s">
        <v>1379</v>
      </c>
      <c r="E4126" s="75">
        <v>70</v>
      </c>
      <c r="F4126" s="30" t="s">
        <v>80</v>
      </c>
      <c r="G4126" s="30" t="s">
        <v>81</v>
      </c>
      <c r="H4126" s="75">
        <v>1</v>
      </c>
    </row>
    <row r="4127" spans="1:8">
      <c r="A4127" s="43">
        <v>930</v>
      </c>
      <c r="B4127" s="74">
        <v>46237</v>
      </c>
      <c r="C4127" s="30" t="s">
        <v>1380</v>
      </c>
      <c r="D4127" s="30" t="s">
        <v>1381</v>
      </c>
      <c r="E4127" s="75">
        <v>5</v>
      </c>
      <c r="F4127" s="30" t="s">
        <v>53</v>
      </c>
      <c r="G4127" s="30" t="s">
        <v>54</v>
      </c>
      <c r="H4127" s="75">
        <v>1</v>
      </c>
    </row>
    <row r="4128" spans="1:8">
      <c r="A4128" s="43">
        <v>930</v>
      </c>
      <c r="B4128" s="74">
        <v>46237</v>
      </c>
      <c r="C4128" s="30" t="s">
        <v>1382</v>
      </c>
      <c r="D4128" s="30" t="s">
        <v>1383</v>
      </c>
      <c r="E4128" s="75">
        <v>136</v>
      </c>
      <c r="F4128" s="30" t="s">
        <v>80</v>
      </c>
      <c r="G4128" s="30" t="s">
        <v>81</v>
      </c>
      <c r="H4128" s="75">
        <v>1</v>
      </c>
    </row>
    <row r="4129" spans="1:8">
      <c r="A4129" s="43">
        <v>930</v>
      </c>
      <c r="B4129" s="74">
        <v>46237</v>
      </c>
      <c r="C4129" s="30" t="s">
        <v>1384</v>
      </c>
      <c r="D4129" s="30" t="s">
        <v>1385</v>
      </c>
      <c r="E4129" s="75">
        <v>61</v>
      </c>
      <c r="F4129" s="30" t="s">
        <v>70</v>
      </c>
      <c r="G4129" s="30" t="s">
        <v>71</v>
      </c>
      <c r="H4129" s="75">
        <v>2</v>
      </c>
    </row>
    <row r="4130" spans="1:8">
      <c r="A4130" s="43">
        <v>930</v>
      </c>
      <c r="B4130" s="74">
        <v>46237</v>
      </c>
      <c r="C4130" s="30" t="s">
        <v>1386</v>
      </c>
      <c r="D4130" s="30" t="s">
        <v>1387</v>
      </c>
      <c r="E4130" s="75">
        <v>56</v>
      </c>
      <c r="F4130" s="30" t="s">
        <v>70</v>
      </c>
      <c r="G4130" s="30" t="s">
        <v>71</v>
      </c>
      <c r="H4130" s="75">
        <v>2</v>
      </c>
    </row>
    <row r="4131" spans="1:8">
      <c r="A4131" s="43">
        <v>930</v>
      </c>
      <c r="B4131" s="74">
        <v>46237</v>
      </c>
      <c r="C4131" s="30" t="s">
        <v>1388</v>
      </c>
      <c r="D4131" s="30" t="s">
        <v>1389</v>
      </c>
      <c r="E4131" s="75">
        <v>106</v>
      </c>
      <c r="F4131" s="30" t="s">
        <v>68</v>
      </c>
      <c r="G4131" s="30" t="s">
        <v>69</v>
      </c>
      <c r="H4131" s="75">
        <v>1</v>
      </c>
    </row>
    <row r="4132" spans="1:8">
      <c r="A4132" s="43">
        <v>930</v>
      </c>
      <c r="B4132" s="74">
        <v>46237</v>
      </c>
      <c r="C4132" s="30" t="s">
        <v>1390</v>
      </c>
      <c r="D4132" s="30" t="s">
        <v>1391</v>
      </c>
      <c r="E4132" s="75">
        <v>75</v>
      </c>
      <c r="F4132" s="30" t="s">
        <v>78</v>
      </c>
      <c r="G4132" s="30" t="s">
        <v>79</v>
      </c>
      <c r="H4132" s="75">
        <v>2</v>
      </c>
    </row>
    <row r="4133" spans="1:8">
      <c r="A4133" s="43">
        <v>930</v>
      </c>
      <c r="B4133" s="74">
        <v>46237</v>
      </c>
      <c r="C4133" s="30" t="s">
        <v>1392</v>
      </c>
      <c r="D4133" s="30" t="s">
        <v>1393</v>
      </c>
      <c r="E4133" s="75">
        <v>237</v>
      </c>
      <c r="F4133" s="30" t="s">
        <v>80</v>
      </c>
      <c r="G4133" s="30" t="s">
        <v>81</v>
      </c>
      <c r="H4133" s="75">
        <v>1</v>
      </c>
    </row>
    <row r="4134" spans="1:8">
      <c r="A4134" s="43">
        <v>930</v>
      </c>
      <c r="B4134" s="74">
        <v>46237</v>
      </c>
      <c r="C4134" s="30" t="s">
        <v>1396</v>
      </c>
      <c r="D4134" s="30" t="s">
        <v>1397</v>
      </c>
      <c r="E4134" s="75">
        <v>49</v>
      </c>
      <c r="F4134" s="30" t="s">
        <v>76</v>
      </c>
      <c r="G4134" s="30" t="s">
        <v>77</v>
      </c>
      <c r="H4134" s="75">
        <v>1</v>
      </c>
    </row>
    <row r="4135" spans="1:8">
      <c r="A4135" s="43">
        <v>930</v>
      </c>
      <c r="B4135" s="74">
        <v>46237</v>
      </c>
      <c r="C4135" s="30" t="s">
        <v>1400</v>
      </c>
      <c r="D4135" s="30" t="s">
        <v>1401</v>
      </c>
      <c r="E4135" s="75">
        <v>87</v>
      </c>
      <c r="F4135" s="30" t="s">
        <v>70</v>
      </c>
      <c r="G4135" s="30" t="s">
        <v>71</v>
      </c>
      <c r="H4135" s="75">
        <v>2</v>
      </c>
    </row>
    <row r="4136" spans="1:8">
      <c r="A4136" s="43">
        <v>930</v>
      </c>
      <c r="B4136" s="74">
        <v>46237</v>
      </c>
      <c r="C4136" s="30" t="s">
        <v>1402</v>
      </c>
      <c r="D4136" s="30" t="s">
        <v>1403</v>
      </c>
      <c r="E4136" s="75">
        <v>97</v>
      </c>
      <c r="F4136" s="30" t="s">
        <v>70</v>
      </c>
      <c r="G4136" s="30" t="s">
        <v>71</v>
      </c>
      <c r="H4136" s="75">
        <v>2</v>
      </c>
    </row>
    <row r="4137" spans="1:8">
      <c r="A4137" s="43">
        <v>930</v>
      </c>
      <c r="B4137" s="74">
        <v>46237</v>
      </c>
      <c r="C4137" s="30" t="s">
        <v>1406</v>
      </c>
      <c r="D4137" s="30" t="s">
        <v>1407</v>
      </c>
      <c r="E4137" s="75">
        <v>117</v>
      </c>
      <c r="F4137" s="30" t="s">
        <v>80</v>
      </c>
      <c r="G4137" s="30" t="s">
        <v>81</v>
      </c>
      <c r="H4137" s="75">
        <v>1</v>
      </c>
    </row>
    <row r="4138" spans="1:8">
      <c r="A4138" s="43">
        <v>930</v>
      </c>
      <c r="B4138" s="74">
        <v>46237</v>
      </c>
      <c r="C4138" s="30" t="s">
        <v>1408</v>
      </c>
      <c r="D4138" s="30" t="s">
        <v>1409</v>
      </c>
      <c r="E4138" s="75">
        <v>42</v>
      </c>
      <c r="F4138" s="30" t="s">
        <v>70</v>
      </c>
      <c r="G4138" s="30" t="s">
        <v>71</v>
      </c>
      <c r="H4138" s="75">
        <v>2</v>
      </c>
    </row>
    <row r="4139" spans="1:8">
      <c r="A4139" s="43">
        <v>930</v>
      </c>
      <c r="B4139" s="74">
        <v>46237</v>
      </c>
      <c r="C4139" s="30" t="s">
        <v>1414</v>
      </c>
      <c r="D4139" s="30" t="s">
        <v>1415</v>
      </c>
      <c r="E4139" s="75">
        <v>33</v>
      </c>
      <c r="F4139" s="30" t="s">
        <v>53</v>
      </c>
      <c r="G4139" s="30" t="s">
        <v>54</v>
      </c>
      <c r="H4139" s="75">
        <v>1</v>
      </c>
    </row>
    <row r="4140" spans="1:8">
      <c r="A4140" s="43">
        <v>930</v>
      </c>
      <c r="B4140" s="74">
        <v>46237</v>
      </c>
      <c r="C4140" s="30" t="s">
        <v>1416</v>
      </c>
      <c r="D4140" s="30" t="s">
        <v>1417</v>
      </c>
      <c r="E4140" s="75">
        <v>31</v>
      </c>
      <c r="F4140" s="30" t="s">
        <v>70</v>
      </c>
      <c r="G4140" s="30" t="s">
        <v>71</v>
      </c>
      <c r="H4140" s="75">
        <v>2</v>
      </c>
    </row>
    <row r="4141" spans="1:8">
      <c r="A4141" s="43">
        <v>930</v>
      </c>
      <c r="B4141" s="74">
        <v>46237</v>
      </c>
      <c r="C4141" s="30" t="s">
        <v>1420</v>
      </c>
      <c r="D4141" s="30" t="s">
        <v>1421</v>
      </c>
      <c r="E4141" s="75">
        <v>78</v>
      </c>
      <c r="F4141" s="30" t="s">
        <v>80</v>
      </c>
      <c r="G4141" s="30" t="s">
        <v>81</v>
      </c>
      <c r="H4141" s="75">
        <v>1</v>
      </c>
    </row>
    <row r="4142" spans="1:8">
      <c r="A4142" s="43">
        <v>930</v>
      </c>
      <c r="B4142" s="74">
        <v>46237</v>
      </c>
      <c r="C4142" s="30" t="s">
        <v>1422</v>
      </c>
      <c r="D4142" s="30" t="s">
        <v>1423</v>
      </c>
      <c r="E4142" s="75">
        <v>163</v>
      </c>
      <c r="F4142" s="30" t="s">
        <v>70</v>
      </c>
      <c r="G4142" s="30" t="s">
        <v>71</v>
      </c>
      <c r="H4142" s="75">
        <v>2</v>
      </c>
    </row>
    <row r="4143" spans="1:8">
      <c r="A4143" s="43">
        <v>930</v>
      </c>
      <c r="B4143" s="74">
        <v>46237</v>
      </c>
      <c r="C4143" s="30" t="s">
        <v>1428</v>
      </c>
      <c r="D4143" s="30" t="s">
        <v>1429</v>
      </c>
      <c r="E4143" s="75">
        <v>103</v>
      </c>
      <c r="F4143" s="30" t="s">
        <v>80</v>
      </c>
      <c r="G4143" s="30" t="s">
        <v>81</v>
      </c>
      <c r="H4143" s="75">
        <v>1</v>
      </c>
    </row>
    <row r="4144" spans="1:8">
      <c r="A4144" s="43">
        <v>930</v>
      </c>
      <c r="B4144" s="74">
        <v>46237</v>
      </c>
      <c r="C4144" s="30" t="s">
        <v>1432</v>
      </c>
      <c r="D4144" s="30" t="s">
        <v>1433</v>
      </c>
      <c r="E4144" s="75">
        <v>18</v>
      </c>
      <c r="F4144" s="30" t="s">
        <v>76</v>
      </c>
      <c r="G4144" s="30" t="s">
        <v>77</v>
      </c>
      <c r="H4144" s="75">
        <v>1</v>
      </c>
    </row>
    <row r="4145" spans="1:8">
      <c r="A4145" s="43">
        <v>930</v>
      </c>
      <c r="B4145" s="74">
        <v>46237</v>
      </c>
      <c r="C4145" s="30" t="s">
        <v>1438</v>
      </c>
      <c r="D4145" s="30" t="s">
        <v>1439</v>
      </c>
      <c r="E4145" s="75">
        <v>93</v>
      </c>
      <c r="F4145" s="30" t="s">
        <v>70</v>
      </c>
      <c r="G4145" s="30" t="s">
        <v>71</v>
      </c>
      <c r="H4145" s="75">
        <v>2</v>
      </c>
    </row>
    <row r="4146" spans="1:8">
      <c r="A4146" s="43">
        <v>930</v>
      </c>
      <c r="B4146" s="74">
        <v>46237</v>
      </c>
      <c r="C4146" s="30" t="s">
        <v>1440</v>
      </c>
      <c r="D4146" s="30" t="s">
        <v>1441</v>
      </c>
      <c r="E4146" s="75">
        <v>183</v>
      </c>
      <c r="F4146" s="30" t="s">
        <v>70</v>
      </c>
      <c r="G4146" s="30" t="s">
        <v>71</v>
      </c>
      <c r="H4146" s="75">
        <v>2</v>
      </c>
    </row>
    <row r="4147" spans="1:8">
      <c r="A4147" s="43">
        <v>930</v>
      </c>
      <c r="B4147" s="74">
        <v>46237</v>
      </c>
      <c r="C4147" s="30" t="s">
        <v>1444</v>
      </c>
      <c r="D4147" s="30" t="s">
        <v>1445</v>
      </c>
      <c r="E4147" s="75">
        <v>101</v>
      </c>
      <c r="F4147" s="30" t="s">
        <v>70</v>
      </c>
      <c r="G4147" s="30" t="s">
        <v>71</v>
      </c>
      <c r="H4147" s="75">
        <v>2</v>
      </c>
    </row>
    <row r="4148" spans="1:8">
      <c r="A4148" s="43">
        <v>930</v>
      </c>
      <c r="B4148" s="74">
        <v>46237</v>
      </c>
      <c r="C4148" s="30" t="s">
        <v>1450</v>
      </c>
      <c r="D4148" s="30" t="s">
        <v>1451</v>
      </c>
      <c r="E4148" s="75">
        <v>18</v>
      </c>
      <c r="F4148" s="30" t="s">
        <v>53</v>
      </c>
      <c r="G4148" s="30" t="s">
        <v>54</v>
      </c>
      <c r="H4148" s="75">
        <v>1</v>
      </c>
    </row>
    <row r="4149" spans="1:8">
      <c r="A4149" s="43">
        <v>930</v>
      </c>
      <c r="B4149" s="74">
        <v>46237</v>
      </c>
      <c r="C4149" s="30" t="s">
        <v>1452</v>
      </c>
      <c r="D4149" s="30" t="s">
        <v>1453</v>
      </c>
      <c r="E4149" s="75">
        <v>62</v>
      </c>
      <c r="F4149" s="30" t="s">
        <v>70</v>
      </c>
      <c r="G4149" s="30" t="s">
        <v>71</v>
      </c>
      <c r="H4149" s="75">
        <v>2</v>
      </c>
    </row>
    <row r="4150" spans="1:8">
      <c r="A4150" s="43">
        <v>930</v>
      </c>
      <c r="B4150" s="74">
        <v>46237</v>
      </c>
      <c r="C4150" s="30" t="s">
        <v>1454</v>
      </c>
      <c r="D4150" s="30" t="s">
        <v>1455</v>
      </c>
      <c r="E4150" s="75">
        <v>75</v>
      </c>
      <c r="F4150" s="30" t="s">
        <v>70</v>
      </c>
      <c r="G4150" s="30" t="s">
        <v>71</v>
      </c>
      <c r="H4150" s="75">
        <v>2</v>
      </c>
    </row>
    <row r="4151" spans="1:8">
      <c r="A4151" s="43">
        <v>930</v>
      </c>
      <c r="B4151" s="74">
        <v>46237</v>
      </c>
      <c r="C4151" s="30" t="s">
        <v>1458</v>
      </c>
      <c r="D4151" s="30" t="s">
        <v>1459</v>
      </c>
      <c r="E4151" s="75">
        <v>181</v>
      </c>
      <c r="F4151" s="30" t="s">
        <v>80</v>
      </c>
      <c r="G4151" s="30" t="s">
        <v>81</v>
      </c>
      <c r="H4151" s="75">
        <v>1</v>
      </c>
    </row>
    <row r="4152" spans="1:8">
      <c r="A4152" s="43">
        <v>930</v>
      </c>
      <c r="B4152" s="74">
        <v>46237</v>
      </c>
      <c r="C4152" s="30" t="s">
        <v>4992</v>
      </c>
      <c r="D4152" s="30" t="s">
        <v>4993</v>
      </c>
      <c r="E4152" s="75">
        <v>43</v>
      </c>
      <c r="F4152" s="30" t="s">
        <v>80</v>
      </c>
      <c r="G4152" s="30" t="s">
        <v>81</v>
      </c>
      <c r="H4152" s="75">
        <v>1</v>
      </c>
    </row>
    <row r="4153" spans="1:8">
      <c r="A4153" s="43">
        <v>930</v>
      </c>
      <c r="B4153" s="74">
        <v>46237</v>
      </c>
      <c r="C4153" s="30" t="s">
        <v>1464</v>
      </c>
      <c r="D4153" s="30" t="s">
        <v>1465</v>
      </c>
      <c r="E4153" s="75">
        <v>67</v>
      </c>
      <c r="F4153" s="30" t="s">
        <v>70</v>
      </c>
      <c r="G4153" s="30" t="s">
        <v>71</v>
      </c>
      <c r="H4153" s="75">
        <v>2</v>
      </c>
    </row>
    <row r="4154" spans="1:8">
      <c r="A4154" s="43">
        <v>930</v>
      </c>
      <c r="B4154" s="74">
        <v>46237</v>
      </c>
      <c r="C4154" s="30" t="s">
        <v>1466</v>
      </c>
      <c r="D4154" s="30" t="s">
        <v>1467</v>
      </c>
      <c r="E4154" s="75">
        <v>30</v>
      </c>
      <c r="F4154" s="30" t="s">
        <v>53</v>
      </c>
      <c r="G4154" s="30" t="s">
        <v>54</v>
      </c>
      <c r="H4154" s="75">
        <v>1</v>
      </c>
    </row>
    <row r="4155" spans="1:8">
      <c r="A4155" s="43">
        <v>930</v>
      </c>
      <c r="B4155" s="74">
        <v>46237</v>
      </c>
      <c r="C4155" s="30" t="s">
        <v>1472</v>
      </c>
      <c r="D4155" s="30" t="s">
        <v>1473</v>
      </c>
      <c r="E4155" s="75">
        <v>80</v>
      </c>
      <c r="F4155" s="30" t="s">
        <v>53</v>
      </c>
      <c r="G4155" s="30" t="s">
        <v>54</v>
      </c>
      <c r="H4155" s="75">
        <v>1</v>
      </c>
    </row>
    <row r="4156" spans="1:8">
      <c r="A4156" s="43">
        <v>930</v>
      </c>
      <c r="B4156" s="74">
        <v>46237</v>
      </c>
      <c r="C4156" s="30" t="s">
        <v>1478</v>
      </c>
      <c r="D4156" s="30" t="s">
        <v>1479</v>
      </c>
      <c r="E4156" s="75">
        <v>51</v>
      </c>
      <c r="F4156" s="30" t="s">
        <v>53</v>
      </c>
      <c r="G4156" s="30" t="s">
        <v>54</v>
      </c>
      <c r="H4156" s="75">
        <v>1</v>
      </c>
    </row>
    <row r="4157" spans="1:8">
      <c r="A4157" s="43">
        <v>930</v>
      </c>
      <c r="B4157" s="74">
        <v>46237</v>
      </c>
      <c r="C4157" s="30" t="s">
        <v>1480</v>
      </c>
      <c r="D4157" s="30" t="s">
        <v>1481</v>
      </c>
      <c r="E4157" s="75">
        <v>54</v>
      </c>
      <c r="F4157" s="30" t="s">
        <v>70</v>
      </c>
      <c r="G4157" s="30" t="s">
        <v>71</v>
      </c>
      <c r="H4157" s="75">
        <v>2</v>
      </c>
    </row>
    <row r="4158" spans="1:8">
      <c r="A4158" s="43">
        <v>930</v>
      </c>
      <c r="B4158" s="74">
        <v>46237</v>
      </c>
      <c r="C4158" s="30" t="s">
        <v>1482</v>
      </c>
      <c r="D4158" s="30" t="s">
        <v>1483</v>
      </c>
      <c r="E4158" s="75">
        <v>214</v>
      </c>
      <c r="F4158" s="30" t="s">
        <v>70</v>
      </c>
      <c r="G4158" s="30" t="s">
        <v>71</v>
      </c>
      <c r="H4158" s="75">
        <v>2</v>
      </c>
    </row>
    <row r="4159" spans="1:8">
      <c r="A4159" s="43">
        <v>930</v>
      </c>
      <c r="B4159" s="74">
        <v>46237</v>
      </c>
      <c r="C4159" s="30" t="s">
        <v>1490</v>
      </c>
      <c r="D4159" s="30" t="s">
        <v>1491</v>
      </c>
      <c r="E4159" s="75">
        <v>93</v>
      </c>
      <c r="F4159" s="30" t="s">
        <v>76</v>
      </c>
      <c r="G4159" s="30" t="s">
        <v>77</v>
      </c>
      <c r="H4159" s="75">
        <v>1</v>
      </c>
    </row>
    <row r="4160" spans="1:8">
      <c r="A4160" s="43">
        <v>930</v>
      </c>
      <c r="B4160" s="74">
        <v>46237</v>
      </c>
      <c r="C4160" s="30" t="s">
        <v>1498</v>
      </c>
      <c r="D4160" s="30" t="s">
        <v>1499</v>
      </c>
      <c r="E4160" s="75">
        <v>26</v>
      </c>
      <c r="F4160" s="30" t="s">
        <v>80</v>
      </c>
      <c r="G4160" s="30" t="s">
        <v>81</v>
      </c>
      <c r="H4160" s="75">
        <v>1</v>
      </c>
    </row>
    <row r="4161" spans="1:8">
      <c r="A4161" s="43">
        <v>930</v>
      </c>
      <c r="B4161" s="74">
        <v>46237</v>
      </c>
      <c r="C4161" s="30" t="s">
        <v>1504</v>
      </c>
      <c r="D4161" s="30" t="s">
        <v>1505</v>
      </c>
      <c r="E4161" s="75">
        <v>21</v>
      </c>
      <c r="F4161" s="30" t="s">
        <v>53</v>
      </c>
      <c r="G4161" s="30" t="s">
        <v>54</v>
      </c>
      <c r="H4161" s="75">
        <v>1</v>
      </c>
    </row>
    <row r="4162" spans="1:8">
      <c r="A4162" s="43">
        <v>930</v>
      </c>
      <c r="B4162" s="74">
        <v>46237</v>
      </c>
      <c r="C4162" s="30" t="s">
        <v>1506</v>
      </c>
      <c r="D4162" s="30" t="s">
        <v>1507</v>
      </c>
      <c r="E4162" s="75">
        <v>78</v>
      </c>
      <c r="F4162" s="30" t="s">
        <v>53</v>
      </c>
      <c r="G4162" s="30" t="s">
        <v>54</v>
      </c>
      <c r="H4162" s="75">
        <v>1</v>
      </c>
    </row>
    <row r="4163" spans="1:8">
      <c r="A4163" s="43">
        <v>930</v>
      </c>
      <c r="B4163" s="74">
        <v>46237</v>
      </c>
      <c r="C4163" s="30" t="s">
        <v>1508</v>
      </c>
      <c r="D4163" s="30" t="s">
        <v>1509</v>
      </c>
      <c r="E4163" s="75">
        <v>23</v>
      </c>
      <c r="F4163" s="30" t="s">
        <v>68</v>
      </c>
      <c r="G4163" s="30" t="s">
        <v>69</v>
      </c>
      <c r="H4163" s="75">
        <v>1</v>
      </c>
    </row>
    <row r="4164" spans="1:8">
      <c r="A4164" s="43">
        <v>930</v>
      </c>
      <c r="B4164" s="74">
        <v>46237</v>
      </c>
      <c r="C4164" s="30" t="s">
        <v>1510</v>
      </c>
      <c r="D4164" s="30" t="s">
        <v>1511</v>
      </c>
      <c r="E4164" s="75">
        <v>96</v>
      </c>
      <c r="F4164" s="30" t="s">
        <v>70</v>
      </c>
      <c r="G4164" s="30" t="s">
        <v>71</v>
      </c>
      <c r="H4164" s="75">
        <v>2</v>
      </c>
    </row>
    <row r="4165" spans="1:8">
      <c r="A4165" s="43">
        <v>930</v>
      </c>
      <c r="B4165" s="74">
        <v>46237</v>
      </c>
      <c r="C4165" s="30" t="s">
        <v>1514</v>
      </c>
      <c r="D4165" s="30" t="s">
        <v>1515</v>
      </c>
      <c r="E4165" s="75">
        <v>37</v>
      </c>
      <c r="F4165" s="30" t="s">
        <v>68</v>
      </c>
      <c r="G4165" s="30" t="s">
        <v>69</v>
      </c>
      <c r="H4165" s="75">
        <v>1</v>
      </c>
    </row>
    <row r="4166" spans="1:8">
      <c r="A4166" s="43">
        <v>930</v>
      </c>
      <c r="B4166" s="74">
        <v>46237</v>
      </c>
      <c r="C4166" s="30" t="s">
        <v>1520</v>
      </c>
      <c r="D4166" s="30" t="s">
        <v>1521</v>
      </c>
      <c r="E4166" s="75">
        <v>7</v>
      </c>
      <c r="F4166" s="30" t="s">
        <v>76</v>
      </c>
      <c r="G4166" s="30" t="s">
        <v>77</v>
      </c>
      <c r="H4166" s="75">
        <v>1</v>
      </c>
    </row>
    <row r="4167" spans="1:8">
      <c r="A4167" s="43">
        <v>930</v>
      </c>
      <c r="B4167" s="74">
        <v>46237</v>
      </c>
      <c r="C4167" s="30" t="s">
        <v>1524</v>
      </c>
      <c r="D4167" s="30" t="s">
        <v>1525</v>
      </c>
      <c r="E4167" s="75">
        <v>78</v>
      </c>
      <c r="F4167" s="30" t="s">
        <v>70</v>
      </c>
      <c r="G4167" s="30" t="s">
        <v>71</v>
      </c>
      <c r="H4167" s="75">
        <v>2</v>
      </c>
    </row>
    <row r="4168" spans="1:8">
      <c r="A4168" s="43">
        <v>930</v>
      </c>
      <c r="B4168" s="74">
        <v>46237</v>
      </c>
      <c r="C4168" s="30" t="s">
        <v>1526</v>
      </c>
      <c r="D4168" s="30" t="s">
        <v>1527</v>
      </c>
      <c r="E4168" s="75">
        <v>85</v>
      </c>
      <c r="F4168" s="30" t="s">
        <v>53</v>
      </c>
      <c r="G4168" s="30" t="s">
        <v>54</v>
      </c>
      <c r="H4168" s="75">
        <v>1</v>
      </c>
    </row>
    <row r="4169" spans="1:8">
      <c r="A4169" s="43">
        <v>930</v>
      </c>
      <c r="B4169" s="74">
        <v>46237</v>
      </c>
      <c r="C4169" s="30" t="s">
        <v>1534</v>
      </c>
      <c r="D4169" s="30" t="s">
        <v>1535</v>
      </c>
      <c r="E4169" s="75">
        <v>43</v>
      </c>
      <c r="F4169" s="30" t="s">
        <v>68</v>
      </c>
      <c r="G4169" s="30" t="s">
        <v>69</v>
      </c>
      <c r="H4169" s="75">
        <v>1</v>
      </c>
    </row>
    <row r="4170" spans="1:8">
      <c r="A4170" s="43">
        <v>930</v>
      </c>
      <c r="B4170" s="74">
        <v>46237</v>
      </c>
      <c r="C4170" s="30" t="s">
        <v>1540</v>
      </c>
      <c r="D4170" s="30" t="s">
        <v>1541</v>
      </c>
      <c r="E4170" s="75">
        <v>276</v>
      </c>
      <c r="F4170" s="30" t="s">
        <v>76</v>
      </c>
      <c r="G4170" s="30" t="s">
        <v>77</v>
      </c>
      <c r="H4170" s="75">
        <v>1</v>
      </c>
    </row>
    <row r="4171" spans="1:8">
      <c r="A4171" s="43">
        <v>930</v>
      </c>
      <c r="B4171" s="74">
        <v>46237</v>
      </c>
      <c r="C4171" s="30" t="s">
        <v>1550</v>
      </c>
      <c r="D4171" s="30" t="s">
        <v>1551</v>
      </c>
      <c r="E4171" s="75">
        <v>33</v>
      </c>
      <c r="F4171" s="30" t="s">
        <v>53</v>
      </c>
      <c r="G4171" s="30" t="s">
        <v>54</v>
      </c>
      <c r="H4171" s="75">
        <v>1</v>
      </c>
    </row>
    <row r="4172" spans="1:8">
      <c r="A4172" s="43">
        <v>930</v>
      </c>
      <c r="B4172" s="74">
        <v>46237</v>
      </c>
      <c r="C4172" s="30" t="s">
        <v>1554</v>
      </c>
      <c r="D4172" s="30" t="s">
        <v>1555</v>
      </c>
      <c r="E4172" s="75">
        <v>54</v>
      </c>
      <c r="F4172" s="30" t="s">
        <v>80</v>
      </c>
      <c r="G4172" s="30" t="s">
        <v>81</v>
      </c>
      <c r="H4172" s="75">
        <v>1</v>
      </c>
    </row>
    <row r="4173" spans="1:8">
      <c r="A4173" s="43">
        <v>930</v>
      </c>
      <c r="B4173" s="74">
        <v>46237</v>
      </c>
      <c r="C4173" s="30" t="s">
        <v>1556</v>
      </c>
      <c r="D4173" s="30" t="s">
        <v>1557</v>
      </c>
      <c r="E4173" s="75">
        <v>116</v>
      </c>
      <c r="F4173" s="30" t="s">
        <v>53</v>
      </c>
      <c r="G4173" s="30" t="s">
        <v>54</v>
      </c>
      <c r="H4173" s="75">
        <v>1</v>
      </c>
    </row>
    <row r="4174" spans="1:8">
      <c r="A4174" s="43">
        <v>930</v>
      </c>
      <c r="B4174" s="74">
        <v>46237</v>
      </c>
      <c r="C4174" s="30" t="s">
        <v>1572</v>
      </c>
      <c r="D4174" s="30" t="s">
        <v>1573</v>
      </c>
      <c r="E4174" s="75">
        <v>113</v>
      </c>
      <c r="F4174" s="30" t="s">
        <v>53</v>
      </c>
      <c r="G4174" s="30" t="s">
        <v>54</v>
      </c>
      <c r="H4174" s="75">
        <v>1</v>
      </c>
    </row>
    <row r="4175" spans="1:8">
      <c r="A4175" s="43">
        <v>930</v>
      </c>
      <c r="B4175" s="74">
        <v>46237</v>
      </c>
      <c r="C4175" s="30" t="s">
        <v>1574</v>
      </c>
      <c r="D4175" s="30" t="s">
        <v>1575</v>
      </c>
      <c r="E4175" s="75">
        <v>75</v>
      </c>
      <c r="F4175" s="30" t="s">
        <v>70</v>
      </c>
      <c r="G4175" s="30" t="s">
        <v>71</v>
      </c>
      <c r="H4175" s="75">
        <v>2</v>
      </c>
    </row>
    <row r="4176" spans="1:8">
      <c r="A4176" s="43">
        <v>930</v>
      </c>
      <c r="B4176" s="74">
        <v>46237</v>
      </c>
      <c r="C4176" s="30" t="s">
        <v>1576</v>
      </c>
      <c r="D4176" s="30" t="s">
        <v>1577</v>
      </c>
      <c r="E4176" s="75">
        <v>22</v>
      </c>
      <c r="F4176" s="30" t="s">
        <v>53</v>
      </c>
      <c r="G4176" s="30" t="s">
        <v>54</v>
      </c>
      <c r="H4176" s="75">
        <v>1</v>
      </c>
    </row>
    <row r="4177" spans="1:8">
      <c r="A4177" s="43">
        <v>930</v>
      </c>
      <c r="B4177" s="74">
        <v>46237</v>
      </c>
      <c r="C4177" s="30" t="s">
        <v>1580</v>
      </c>
      <c r="D4177" s="30" t="s">
        <v>1581</v>
      </c>
      <c r="E4177" s="75">
        <v>71</v>
      </c>
      <c r="F4177" s="30" t="s">
        <v>76</v>
      </c>
      <c r="G4177" s="30" t="s">
        <v>77</v>
      </c>
      <c r="H4177" s="75">
        <v>1</v>
      </c>
    </row>
    <row r="4178" spans="1:8">
      <c r="A4178" s="43">
        <v>930</v>
      </c>
      <c r="B4178" s="74">
        <v>46237</v>
      </c>
      <c r="C4178" s="30" t="s">
        <v>1582</v>
      </c>
      <c r="D4178" s="30" t="s">
        <v>1583</v>
      </c>
      <c r="E4178" s="75">
        <v>56</v>
      </c>
      <c r="F4178" s="30" t="s">
        <v>53</v>
      </c>
      <c r="G4178" s="30" t="s">
        <v>54</v>
      </c>
      <c r="H4178" s="75">
        <v>1</v>
      </c>
    </row>
    <row r="4179" spans="1:8">
      <c r="A4179" s="43">
        <v>930</v>
      </c>
      <c r="B4179" s="74">
        <v>46237</v>
      </c>
      <c r="C4179" s="30" t="s">
        <v>1584</v>
      </c>
      <c r="D4179" s="30" t="s">
        <v>1585</v>
      </c>
      <c r="E4179" s="75">
        <v>172</v>
      </c>
      <c r="F4179" s="30" t="s">
        <v>53</v>
      </c>
      <c r="G4179" s="30" t="s">
        <v>54</v>
      </c>
      <c r="H4179" s="75">
        <v>1</v>
      </c>
    </row>
    <row r="4180" spans="1:8">
      <c r="A4180" s="43">
        <v>930</v>
      </c>
      <c r="B4180" s="74">
        <v>46237</v>
      </c>
      <c r="C4180" s="30" t="s">
        <v>1588</v>
      </c>
      <c r="D4180" s="30" t="s">
        <v>1589</v>
      </c>
      <c r="E4180" s="75">
        <v>89</v>
      </c>
      <c r="F4180" s="30" t="s">
        <v>53</v>
      </c>
      <c r="G4180" s="30" t="s">
        <v>54</v>
      </c>
      <c r="H4180" s="75">
        <v>1</v>
      </c>
    </row>
    <row r="4181" spans="1:8">
      <c r="A4181" s="43">
        <v>930</v>
      </c>
      <c r="B4181" s="74">
        <v>46237</v>
      </c>
      <c r="C4181" s="30" t="s">
        <v>1590</v>
      </c>
      <c r="D4181" s="30" t="s">
        <v>1591</v>
      </c>
      <c r="E4181" s="75">
        <v>134</v>
      </c>
      <c r="F4181" s="30" t="s">
        <v>53</v>
      </c>
      <c r="G4181" s="30" t="s">
        <v>54</v>
      </c>
      <c r="H4181" s="75">
        <v>1</v>
      </c>
    </row>
    <row r="4182" spans="1:8">
      <c r="A4182" s="43">
        <v>930</v>
      </c>
      <c r="B4182" s="74">
        <v>46237</v>
      </c>
      <c r="C4182" s="30" t="s">
        <v>1596</v>
      </c>
      <c r="D4182" s="30" t="s">
        <v>1597</v>
      </c>
      <c r="E4182" s="75">
        <v>9</v>
      </c>
      <c r="F4182" s="30" t="s">
        <v>68</v>
      </c>
      <c r="G4182" s="30" t="s">
        <v>69</v>
      </c>
      <c r="H4182" s="75">
        <v>1</v>
      </c>
    </row>
    <row r="4183" spans="1:8">
      <c r="A4183" s="43">
        <v>930</v>
      </c>
      <c r="B4183" s="74">
        <v>46237</v>
      </c>
      <c r="C4183" s="30" t="s">
        <v>1606</v>
      </c>
      <c r="D4183" s="30" t="s">
        <v>1607</v>
      </c>
      <c r="E4183" s="75">
        <v>104</v>
      </c>
      <c r="F4183" s="30" t="s">
        <v>53</v>
      </c>
      <c r="G4183" s="30" t="s">
        <v>54</v>
      </c>
      <c r="H4183" s="75">
        <v>1</v>
      </c>
    </row>
    <row r="4184" spans="1:8">
      <c r="A4184" s="43">
        <v>930</v>
      </c>
      <c r="B4184" s="74">
        <v>46237</v>
      </c>
      <c r="C4184" s="30" t="s">
        <v>1612</v>
      </c>
      <c r="D4184" s="30" t="s">
        <v>1613</v>
      </c>
      <c r="E4184" s="75">
        <v>103</v>
      </c>
      <c r="F4184" s="30" t="s">
        <v>76</v>
      </c>
      <c r="G4184" s="30" t="s">
        <v>77</v>
      </c>
      <c r="H4184" s="75">
        <v>1</v>
      </c>
    </row>
    <row r="4185" spans="1:8">
      <c r="A4185" s="43">
        <v>930</v>
      </c>
      <c r="B4185" s="74">
        <v>46237</v>
      </c>
      <c r="C4185" s="30" t="s">
        <v>1618</v>
      </c>
      <c r="D4185" s="30" t="s">
        <v>1619</v>
      </c>
      <c r="E4185" s="75">
        <v>51</v>
      </c>
      <c r="F4185" s="30" t="s">
        <v>63</v>
      </c>
      <c r="G4185" s="30" t="s">
        <v>64</v>
      </c>
      <c r="H4185" s="75">
        <v>2</v>
      </c>
    </row>
    <row r="4186" spans="1:8">
      <c r="A4186" s="43">
        <v>930</v>
      </c>
      <c r="B4186" s="74">
        <v>46237</v>
      </c>
      <c r="C4186" s="30" t="s">
        <v>1622</v>
      </c>
      <c r="D4186" s="30" t="s">
        <v>1623</v>
      </c>
      <c r="E4186" s="75">
        <v>48</v>
      </c>
      <c r="F4186" s="30" t="s">
        <v>53</v>
      </c>
      <c r="G4186" s="30" t="s">
        <v>54</v>
      </c>
      <c r="H4186" s="75">
        <v>1</v>
      </c>
    </row>
    <row r="4187" spans="1:8">
      <c r="A4187" s="43">
        <v>930</v>
      </c>
      <c r="B4187" s="74">
        <v>46237</v>
      </c>
      <c r="C4187" s="30" t="s">
        <v>1782</v>
      </c>
      <c r="D4187" s="30" t="s">
        <v>1783</v>
      </c>
      <c r="E4187" s="75">
        <v>45</v>
      </c>
      <c r="F4187" s="30" t="s">
        <v>53</v>
      </c>
      <c r="G4187" s="30" t="s">
        <v>54</v>
      </c>
      <c r="H4187" s="75">
        <v>1</v>
      </c>
    </row>
    <row r="4188" spans="1:8">
      <c r="A4188" s="43">
        <v>930</v>
      </c>
      <c r="B4188" s="74">
        <v>46237</v>
      </c>
      <c r="C4188" s="30" t="s">
        <v>1624</v>
      </c>
      <c r="D4188" s="30" t="s">
        <v>1625</v>
      </c>
      <c r="E4188" s="75">
        <v>68</v>
      </c>
      <c r="F4188" s="30" t="s">
        <v>53</v>
      </c>
      <c r="G4188" s="30" t="s">
        <v>54</v>
      </c>
      <c r="H4188" s="75">
        <v>1</v>
      </c>
    </row>
    <row r="4189" spans="1:8">
      <c r="A4189" s="43">
        <v>930</v>
      </c>
      <c r="B4189" s="74">
        <v>46237</v>
      </c>
      <c r="C4189" s="30" t="s">
        <v>1626</v>
      </c>
      <c r="D4189" s="30" t="s">
        <v>1627</v>
      </c>
      <c r="E4189" s="75">
        <v>196</v>
      </c>
      <c r="F4189" s="30" t="s">
        <v>53</v>
      </c>
      <c r="G4189" s="30" t="s">
        <v>54</v>
      </c>
      <c r="H4189" s="75">
        <v>1</v>
      </c>
    </row>
    <row r="4190" spans="1:8">
      <c r="A4190" s="43">
        <v>930</v>
      </c>
      <c r="B4190" s="74">
        <v>46237</v>
      </c>
      <c r="C4190" s="30" t="s">
        <v>1630</v>
      </c>
      <c r="D4190" s="30" t="s">
        <v>1631</v>
      </c>
      <c r="E4190" s="75">
        <v>139</v>
      </c>
      <c r="F4190" s="30" t="s">
        <v>70</v>
      </c>
      <c r="G4190" s="30" t="s">
        <v>71</v>
      </c>
      <c r="H4190" s="75">
        <v>2</v>
      </c>
    </row>
    <row r="4191" spans="1:8">
      <c r="A4191" s="43">
        <v>930</v>
      </c>
      <c r="B4191" s="74">
        <v>46237</v>
      </c>
      <c r="C4191" s="30" t="s">
        <v>1632</v>
      </c>
      <c r="D4191" s="30" t="s">
        <v>1633</v>
      </c>
      <c r="E4191" s="75">
        <v>26</v>
      </c>
      <c r="F4191" s="30" t="s">
        <v>53</v>
      </c>
      <c r="G4191" s="30" t="s">
        <v>54</v>
      </c>
      <c r="H4191" s="75">
        <v>1</v>
      </c>
    </row>
    <row r="4192" spans="1:8">
      <c r="A4192" s="43">
        <v>930</v>
      </c>
      <c r="B4192" s="74">
        <v>46237</v>
      </c>
      <c r="C4192" s="30" t="s">
        <v>1636</v>
      </c>
      <c r="D4192" s="30" t="s">
        <v>1637</v>
      </c>
      <c r="E4192" s="75">
        <v>102</v>
      </c>
      <c r="F4192" s="30" t="s">
        <v>80</v>
      </c>
      <c r="G4192" s="30" t="s">
        <v>81</v>
      </c>
      <c r="H4192" s="75">
        <v>1</v>
      </c>
    </row>
    <row r="4193" spans="1:8">
      <c r="A4193" s="43">
        <v>930</v>
      </c>
      <c r="B4193" s="74">
        <v>46237</v>
      </c>
      <c r="C4193" s="30" t="s">
        <v>1638</v>
      </c>
      <c r="D4193" s="30" t="s">
        <v>1639</v>
      </c>
      <c r="E4193" s="75">
        <v>11</v>
      </c>
      <c r="F4193" s="30" t="s">
        <v>53</v>
      </c>
      <c r="G4193" s="30" t="s">
        <v>54</v>
      </c>
      <c r="H4193" s="75">
        <v>1</v>
      </c>
    </row>
    <row r="4194" spans="1:8">
      <c r="A4194" s="43">
        <v>930</v>
      </c>
      <c r="B4194" s="74">
        <v>46237</v>
      </c>
      <c r="C4194" s="30" t="s">
        <v>1640</v>
      </c>
      <c r="D4194" s="30" t="s">
        <v>1641</v>
      </c>
      <c r="E4194" s="75">
        <v>38</v>
      </c>
      <c r="F4194" s="30" t="s">
        <v>68</v>
      </c>
      <c r="G4194" s="30" t="s">
        <v>69</v>
      </c>
      <c r="H4194" s="75">
        <v>1</v>
      </c>
    </row>
    <row r="4195" spans="1:8">
      <c r="A4195" s="43">
        <v>930</v>
      </c>
      <c r="B4195" s="74">
        <v>46237</v>
      </c>
      <c r="C4195" s="30" t="s">
        <v>1642</v>
      </c>
      <c r="D4195" s="30" t="s">
        <v>1643</v>
      </c>
      <c r="E4195" s="75">
        <v>82</v>
      </c>
      <c r="F4195" s="30" t="s">
        <v>53</v>
      </c>
      <c r="G4195" s="30" t="s">
        <v>54</v>
      </c>
      <c r="H4195" s="75">
        <v>1</v>
      </c>
    </row>
    <row r="4196" spans="1:8">
      <c r="A4196" s="43">
        <v>930</v>
      </c>
      <c r="B4196" s="74">
        <v>46237</v>
      </c>
      <c r="C4196" s="30" t="s">
        <v>1644</v>
      </c>
      <c r="D4196" s="30" t="s">
        <v>1645</v>
      </c>
      <c r="E4196" s="75">
        <v>97</v>
      </c>
      <c r="F4196" s="30" t="s">
        <v>70</v>
      </c>
      <c r="G4196" s="30" t="s">
        <v>71</v>
      </c>
      <c r="H4196" s="75">
        <v>2</v>
      </c>
    </row>
    <row r="4197" spans="1:8">
      <c r="A4197" s="43">
        <v>930</v>
      </c>
      <c r="B4197" s="74">
        <v>46237</v>
      </c>
      <c r="C4197" s="30" t="s">
        <v>1646</v>
      </c>
      <c r="D4197" s="30" t="s">
        <v>1647</v>
      </c>
      <c r="E4197" s="75">
        <v>104</v>
      </c>
      <c r="F4197" s="30" t="s">
        <v>53</v>
      </c>
      <c r="G4197" s="30" t="s">
        <v>54</v>
      </c>
      <c r="H4197" s="75">
        <v>1</v>
      </c>
    </row>
    <row r="4198" spans="1:8">
      <c r="A4198" s="43">
        <v>930</v>
      </c>
      <c r="B4198" s="74">
        <v>46237</v>
      </c>
      <c r="C4198" s="30" t="s">
        <v>1648</v>
      </c>
      <c r="D4198" s="30" t="s">
        <v>1649</v>
      </c>
      <c r="E4198" s="75">
        <v>30</v>
      </c>
      <c r="F4198" s="30" t="s">
        <v>53</v>
      </c>
      <c r="G4198" s="30" t="s">
        <v>54</v>
      </c>
      <c r="H4198" s="75">
        <v>1</v>
      </c>
    </row>
    <row r="4199" spans="1:8">
      <c r="A4199" s="43">
        <v>930</v>
      </c>
      <c r="B4199" s="74">
        <v>46237</v>
      </c>
      <c r="C4199" s="30" t="s">
        <v>1650</v>
      </c>
      <c r="D4199" s="30" t="s">
        <v>1651</v>
      </c>
      <c r="E4199" s="75">
        <v>30</v>
      </c>
      <c r="F4199" s="30" t="s">
        <v>76</v>
      </c>
      <c r="G4199" s="30" t="s">
        <v>77</v>
      </c>
      <c r="H4199" s="75">
        <v>1</v>
      </c>
    </row>
    <row r="4200" spans="1:8">
      <c r="A4200" s="43">
        <v>930</v>
      </c>
      <c r="B4200" s="74">
        <v>46237</v>
      </c>
      <c r="C4200" s="30" t="s">
        <v>1654</v>
      </c>
      <c r="D4200" s="30" t="s">
        <v>1655</v>
      </c>
      <c r="E4200" s="75">
        <v>80</v>
      </c>
      <c r="F4200" s="30" t="s">
        <v>53</v>
      </c>
      <c r="G4200" s="30" t="s">
        <v>54</v>
      </c>
      <c r="H4200" s="75">
        <v>1</v>
      </c>
    </row>
    <row r="4201" spans="1:8">
      <c r="A4201" s="43">
        <v>930</v>
      </c>
      <c r="B4201" s="74">
        <v>46237</v>
      </c>
      <c r="C4201" s="30" t="s">
        <v>1660</v>
      </c>
      <c r="D4201" s="30" t="s">
        <v>1661</v>
      </c>
      <c r="E4201" s="75">
        <v>56</v>
      </c>
      <c r="F4201" s="30" t="s">
        <v>53</v>
      </c>
      <c r="G4201" s="30" t="s">
        <v>54</v>
      </c>
      <c r="H4201" s="75">
        <v>1</v>
      </c>
    </row>
    <row r="4202" spans="1:8">
      <c r="A4202" s="43">
        <v>930</v>
      </c>
      <c r="B4202" s="74">
        <v>46237</v>
      </c>
      <c r="C4202" s="30" t="s">
        <v>1662</v>
      </c>
      <c r="D4202" s="30" t="s">
        <v>1663</v>
      </c>
      <c r="E4202" s="75">
        <v>73</v>
      </c>
      <c r="F4202" s="30" t="s">
        <v>53</v>
      </c>
      <c r="G4202" s="30" t="s">
        <v>54</v>
      </c>
      <c r="H4202" s="75">
        <v>1</v>
      </c>
    </row>
    <row r="4203" spans="1:8">
      <c r="A4203" s="43">
        <v>930</v>
      </c>
      <c r="B4203" s="74">
        <v>46237</v>
      </c>
      <c r="C4203" s="30" t="s">
        <v>1664</v>
      </c>
      <c r="D4203" s="30" t="s">
        <v>1665</v>
      </c>
      <c r="E4203" s="75">
        <v>83</v>
      </c>
      <c r="F4203" s="30" t="s">
        <v>53</v>
      </c>
      <c r="G4203" s="30" t="s">
        <v>54</v>
      </c>
      <c r="H4203" s="75">
        <v>1</v>
      </c>
    </row>
    <row r="4204" spans="1:8">
      <c r="A4204" s="43">
        <v>930</v>
      </c>
      <c r="B4204" s="74">
        <v>46237</v>
      </c>
      <c r="C4204" s="30" t="s">
        <v>1666</v>
      </c>
      <c r="D4204" s="30" t="s">
        <v>1667</v>
      </c>
      <c r="E4204" s="75">
        <v>100</v>
      </c>
      <c r="F4204" s="30" t="s">
        <v>53</v>
      </c>
      <c r="G4204" s="30" t="s">
        <v>54</v>
      </c>
      <c r="H4204" s="75">
        <v>1</v>
      </c>
    </row>
    <row r="4205" spans="1:8">
      <c r="A4205" s="43">
        <v>930</v>
      </c>
      <c r="B4205" s="74">
        <v>46237</v>
      </c>
      <c r="C4205" s="30" t="s">
        <v>1670</v>
      </c>
      <c r="D4205" s="30" t="s">
        <v>1671</v>
      </c>
      <c r="E4205" s="75">
        <v>76</v>
      </c>
      <c r="F4205" s="30" t="s">
        <v>53</v>
      </c>
      <c r="G4205" s="30" t="s">
        <v>54</v>
      </c>
      <c r="H4205" s="75">
        <v>1</v>
      </c>
    </row>
    <row r="4206" spans="1:8">
      <c r="A4206" s="43">
        <v>930</v>
      </c>
      <c r="B4206" s="74">
        <v>46237</v>
      </c>
      <c r="C4206" s="30" t="s">
        <v>1672</v>
      </c>
      <c r="D4206" s="30" t="s">
        <v>1673</v>
      </c>
      <c r="E4206" s="75">
        <v>81</v>
      </c>
      <c r="F4206" s="30" t="s">
        <v>53</v>
      </c>
      <c r="G4206" s="30" t="s">
        <v>54</v>
      </c>
      <c r="H4206" s="75">
        <v>1</v>
      </c>
    </row>
    <row r="4207" spans="1:8">
      <c r="A4207" s="43">
        <v>930</v>
      </c>
      <c r="B4207" s="74">
        <v>46237</v>
      </c>
      <c r="C4207" s="30" t="s">
        <v>4988</v>
      </c>
      <c r="D4207" s="30" t="s">
        <v>4989</v>
      </c>
      <c r="E4207" s="75">
        <v>411</v>
      </c>
      <c r="F4207" s="30" t="s">
        <v>80</v>
      </c>
      <c r="G4207" s="30" t="s">
        <v>81</v>
      </c>
      <c r="H4207" s="75">
        <v>1</v>
      </c>
    </row>
    <row r="4208" spans="1:8">
      <c r="A4208" s="43">
        <v>930</v>
      </c>
      <c r="B4208" s="74">
        <v>46237</v>
      </c>
      <c r="C4208" s="30" t="s">
        <v>1674</v>
      </c>
      <c r="D4208" s="30" t="s">
        <v>1675</v>
      </c>
      <c r="E4208" s="75">
        <v>96</v>
      </c>
      <c r="F4208" s="30" t="s">
        <v>53</v>
      </c>
      <c r="G4208" s="30" t="s">
        <v>54</v>
      </c>
      <c r="H4208" s="75">
        <v>1</v>
      </c>
    </row>
    <row r="4209" spans="1:8">
      <c r="A4209" s="43">
        <v>930</v>
      </c>
      <c r="B4209" s="74">
        <v>46237</v>
      </c>
      <c r="C4209" s="30" t="s">
        <v>1676</v>
      </c>
      <c r="D4209" s="30" t="s">
        <v>1677</v>
      </c>
      <c r="E4209" s="75">
        <v>90</v>
      </c>
      <c r="F4209" s="30" t="s">
        <v>53</v>
      </c>
      <c r="G4209" s="30" t="s">
        <v>54</v>
      </c>
      <c r="H4209" s="75">
        <v>1</v>
      </c>
    </row>
    <row r="4210" spans="1:8">
      <c r="A4210" s="43">
        <v>930</v>
      </c>
      <c r="B4210" s="74">
        <v>46237</v>
      </c>
      <c r="C4210" s="30" t="s">
        <v>1678</v>
      </c>
      <c r="D4210" s="30" t="s">
        <v>1679</v>
      </c>
      <c r="E4210" s="75">
        <v>58</v>
      </c>
      <c r="F4210" s="30" t="s">
        <v>78</v>
      </c>
      <c r="G4210" s="30" t="s">
        <v>79</v>
      </c>
      <c r="H4210" s="75">
        <v>2</v>
      </c>
    </row>
    <row r="4211" spans="1:8">
      <c r="A4211" s="43">
        <v>930</v>
      </c>
      <c r="B4211" s="74">
        <v>46237</v>
      </c>
      <c r="C4211" s="30" t="s">
        <v>4984</v>
      </c>
      <c r="D4211" s="30" t="s">
        <v>4985</v>
      </c>
      <c r="E4211" s="75">
        <v>291</v>
      </c>
      <c r="F4211" s="30" t="s">
        <v>80</v>
      </c>
      <c r="G4211" s="30" t="s">
        <v>81</v>
      </c>
      <c r="H4211" s="75">
        <v>1</v>
      </c>
    </row>
    <row r="4212" spans="1:8">
      <c r="A4212" s="43">
        <v>930</v>
      </c>
      <c r="B4212" s="74">
        <v>46237</v>
      </c>
      <c r="C4212" s="30" t="s">
        <v>1682</v>
      </c>
      <c r="D4212" s="30" t="s">
        <v>1683</v>
      </c>
      <c r="E4212" s="75">
        <v>124</v>
      </c>
      <c r="F4212" s="30" t="s">
        <v>53</v>
      </c>
      <c r="G4212" s="30" t="s">
        <v>54</v>
      </c>
      <c r="H4212" s="75">
        <v>1</v>
      </c>
    </row>
    <row r="4213" spans="1:8">
      <c r="A4213" s="43">
        <v>930</v>
      </c>
      <c r="B4213" s="74">
        <v>46237</v>
      </c>
      <c r="C4213" s="30" t="s">
        <v>1686</v>
      </c>
      <c r="D4213" s="30" t="s">
        <v>1687</v>
      </c>
      <c r="E4213" s="75">
        <v>36</v>
      </c>
      <c r="F4213" s="30" t="s">
        <v>53</v>
      </c>
      <c r="G4213" s="30" t="s">
        <v>54</v>
      </c>
      <c r="H4213" s="75">
        <v>1</v>
      </c>
    </row>
    <row r="4214" spans="1:8">
      <c r="A4214" s="43">
        <v>930</v>
      </c>
      <c r="B4214" s="74">
        <v>46237</v>
      </c>
      <c r="C4214" s="30" t="s">
        <v>4986</v>
      </c>
      <c r="D4214" s="30" t="s">
        <v>4987</v>
      </c>
      <c r="E4214" s="75">
        <v>63</v>
      </c>
      <c r="F4214" s="30" t="s">
        <v>53</v>
      </c>
      <c r="G4214" s="30" t="s">
        <v>54</v>
      </c>
      <c r="H4214" s="75">
        <v>1</v>
      </c>
    </row>
    <row r="4215" spans="1:8">
      <c r="A4215" s="43">
        <v>930</v>
      </c>
      <c r="B4215" s="74">
        <v>46237</v>
      </c>
      <c r="C4215" s="30" t="s">
        <v>1690</v>
      </c>
      <c r="D4215" s="30" t="s">
        <v>1691</v>
      </c>
      <c r="E4215" s="75">
        <v>128</v>
      </c>
      <c r="F4215" s="30" t="s">
        <v>80</v>
      </c>
      <c r="G4215" s="30" t="s">
        <v>81</v>
      </c>
      <c r="H4215" s="75">
        <v>1</v>
      </c>
    </row>
    <row r="4216" spans="1:8">
      <c r="A4216" s="43">
        <v>930</v>
      </c>
      <c r="B4216" s="74">
        <v>46237</v>
      </c>
      <c r="C4216" s="30" t="s">
        <v>1694</v>
      </c>
      <c r="D4216" s="30" t="s">
        <v>1695</v>
      </c>
      <c r="E4216" s="75">
        <v>77</v>
      </c>
      <c r="F4216" s="30" t="s">
        <v>70</v>
      </c>
      <c r="G4216" s="30" t="s">
        <v>71</v>
      </c>
      <c r="H4216" s="75">
        <v>2</v>
      </c>
    </row>
    <row r="4217" spans="1:8">
      <c r="A4217" s="43">
        <v>930</v>
      </c>
      <c r="B4217" s="74">
        <v>46237</v>
      </c>
      <c r="C4217" s="30" t="s">
        <v>1696</v>
      </c>
      <c r="D4217" s="30" t="s">
        <v>1697</v>
      </c>
      <c r="E4217" s="75">
        <v>137</v>
      </c>
      <c r="F4217" s="30" t="s">
        <v>80</v>
      </c>
      <c r="G4217" s="30" t="s">
        <v>81</v>
      </c>
      <c r="H4217" s="75">
        <v>1</v>
      </c>
    </row>
    <row r="4218" spans="1:8">
      <c r="A4218" s="43">
        <v>930</v>
      </c>
      <c r="B4218" s="74">
        <v>46237</v>
      </c>
      <c r="C4218" s="30" t="s">
        <v>1702</v>
      </c>
      <c r="D4218" s="30" t="s">
        <v>1703</v>
      </c>
      <c r="E4218" s="75">
        <v>164</v>
      </c>
      <c r="F4218" s="30" t="s">
        <v>70</v>
      </c>
      <c r="G4218" s="30" t="s">
        <v>71</v>
      </c>
      <c r="H4218" s="75">
        <v>2</v>
      </c>
    </row>
    <row r="4219" spans="1:8">
      <c r="A4219" s="43">
        <v>930</v>
      </c>
      <c r="B4219" s="74">
        <v>46236</v>
      </c>
      <c r="C4219" s="30" t="s">
        <v>4185</v>
      </c>
      <c r="D4219" s="30" t="s">
        <v>4186</v>
      </c>
      <c r="E4219" s="75">
        <v>74</v>
      </c>
      <c r="F4219" s="30" t="s">
        <v>53</v>
      </c>
      <c r="G4219" s="30" t="s">
        <v>54</v>
      </c>
      <c r="H4219" s="75">
        <v>1</v>
      </c>
    </row>
    <row r="4220" spans="1:8">
      <c r="A4220" s="43">
        <v>930</v>
      </c>
      <c r="B4220" s="74">
        <v>46236</v>
      </c>
      <c r="C4220" s="30" t="s">
        <v>1350</v>
      </c>
      <c r="D4220" s="30" t="s">
        <v>1351</v>
      </c>
      <c r="E4220" s="75">
        <v>35</v>
      </c>
      <c r="F4220" s="30" t="s">
        <v>80</v>
      </c>
      <c r="G4220" s="30" t="s">
        <v>81</v>
      </c>
      <c r="H4220" s="75">
        <v>1</v>
      </c>
    </row>
    <row r="4221" spans="1:8">
      <c r="A4221" s="43">
        <v>930</v>
      </c>
      <c r="B4221" s="74">
        <v>46236</v>
      </c>
      <c r="C4221" s="30" t="s">
        <v>1366</v>
      </c>
      <c r="D4221" s="30" t="s">
        <v>1367</v>
      </c>
      <c r="E4221" s="75">
        <v>148</v>
      </c>
      <c r="F4221" s="30" t="s">
        <v>68</v>
      </c>
      <c r="G4221" s="30" t="s">
        <v>69</v>
      </c>
      <c r="H4221" s="75">
        <v>1</v>
      </c>
    </row>
    <row r="4222" spans="1:8">
      <c r="A4222" s="43">
        <v>930</v>
      </c>
      <c r="B4222" s="74">
        <v>46236</v>
      </c>
      <c r="C4222" s="30" t="s">
        <v>1376</v>
      </c>
      <c r="D4222" s="30" t="s">
        <v>1377</v>
      </c>
      <c r="E4222" s="75">
        <v>242</v>
      </c>
      <c r="F4222" s="30" t="s">
        <v>80</v>
      </c>
      <c r="G4222" s="30" t="s">
        <v>81</v>
      </c>
      <c r="H4222" s="75">
        <v>1</v>
      </c>
    </row>
    <row r="4223" spans="1:8">
      <c r="A4223" s="43">
        <v>930</v>
      </c>
      <c r="B4223" s="74">
        <v>46236</v>
      </c>
      <c r="C4223" s="30" t="s">
        <v>1382</v>
      </c>
      <c r="D4223" s="30" t="s">
        <v>1383</v>
      </c>
      <c r="E4223" s="75">
        <v>149</v>
      </c>
      <c r="F4223" s="30" t="s">
        <v>80</v>
      </c>
      <c r="G4223" s="30" t="s">
        <v>81</v>
      </c>
      <c r="H4223" s="75">
        <v>1</v>
      </c>
    </row>
    <row r="4224" spans="1:8">
      <c r="A4224" s="43">
        <v>930</v>
      </c>
      <c r="B4224" s="74">
        <v>46236</v>
      </c>
      <c r="C4224" s="30" t="s">
        <v>1390</v>
      </c>
      <c r="D4224" s="30" t="s">
        <v>1391</v>
      </c>
      <c r="E4224" s="75">
        <v>25</v>
      </c>
      <c r="F4224" s="30" t="s">
        <v>68</v>
      </c>
      <c r="G4224" s="30" t="s">
        <v>69</v>
      </c>
      <c r="H4224" s="75">
        <v>1</v>
      </c>
    </row>
    <row r="4225" spans="1:8">
      <c r="A4225" s="43">
        <v>930</v>
      </c>
      <c r="B4225" s="74">
        <v>46236</v>
      </c>
      <c r="C4225" s="30" t="s">
        <v>1392</v>
      </c>
      <c r="D4225" s="30" t="s">
        <v>1393</v>
      </c>
      <c r="E4225" s="75">
        <v>226</v>
      </c>
      <c r="F4225" s="30" t="s">
        <v>80</v>
      </c>
      <c r="G4225" s="30" t="s">
        <v>81</v>
      </c>
      <c r="H4225" s="75">
        <v>1</v>
      </c>
    </row>
    <row r="4226" spans="1:8">
      <c r="A4226" s="43">
        <v>930</v>
      </c>
      <c r="B4226" s="74">
        <v>46236</v>
      </c>
      <c r="C4226" s="30" t="s">
        <v>1394</v>
      </c>
      <c r="D4226" s="30" t="s">
        <v>1395</v>
      </c>
      <c r="E4226" s="75">
        <v>179</v>
      </c>
      <c r="F4226" s="30" t="s">
        <v>68</v>
      </c>
      <c r="G4226" s="30" t="s">
        <v>69</v>
      </c>
      <c r="H4226" s="75">
        <v>1</v>
      </c>
    </row>
    <row r="4227" spans="1:8">
      <c r="A4227" s="43">
        <v>930</v>
      </c>
      <c r="B4227" s="74">
        <v>46236</v>
      </c>
      <c r="C4227" s="30" t="s">
        <v>1406</v>
      </c>
      <c r="D4227" s="30" t="s">
        <v>1407</v>
      </c>
      <c r="E4227" s="75">
        <v>173</v>
      </c>
      <c r="F4227" s="30" t="s">
        <v>80</v>
      </c>
      <c r="G4227" s="30" t="s">
        <v>81</v>
      </c>
      <c r="H4227" s="75">
        <v>1</v>
      </c>
    </row>
    <row r="4228" spans="1:8">
      <c r="A4228" s="43">
        <v>930</v>
      </c>
      <c r="B4228" s="74">
        <v>46236</v>
      </c>
      <c r="C4228" s="30" t="s">
        <v>1414</v>
      </c>
      <c r="D4228" s="30" t="s">
        <v>1415</v>
      </c>
      <c r="E4228" s="75">
        <v>122</v>
      </c>
      <c r="F4228" s="30" t="s">
        <v>53</v>
      </c>
      <c r="G4228" s="30" t="s">
        <v>54</v>
      </c>
      <c r="H4228" s="75">
        <v>1</v>
      </c>
    </row>
    <row r="4229" spans="1:8">
      <c r="A4229" s="43">
        <v>930</v>
      </c>
      <c r="B4229" s="74">
        <v>46236</v>
      </c>
      <c r="C4229" s="30" t="s">
        <v>1428</v>
      </c>
      <c r="D4229" s="30" t="s">
        <v>1429</v>
      </c>
      <c r="E4229" s="75">
        <v>174</v>
      </c>
      <c r="F4229" s="30" t="s">
        <v>80</v>
      </c>
      <c r="G4229" s="30" t="s">
        <v>81</v>
      </c>
      <c r="H4229" s="75">
        <v>1</v>
      </c>
    </row>
    <row r="4230" spans="1:8">
      <c r="A4230" s="43">
        <v>930</v>
      </c>
      <c r="B4230" s="74">
        <v>46236</v>
      </c>
      <c r="C4230" s="30" t="s">
        <v>1432</v>
      </c>
      <c r="D4230" s="30" t="s">
        <v>1433</v>
      </c>
      <c r="E4230" s="75">
        <v>44</v>
      </c>
      <c r="F4230" s="30" t="s">
        <v>76</v>
      </c>
      <c r="G4230" s="30" t="s">
        <v>77</v>
      </c>
      <c r="H4230" s="75">
        <v>1</v>
      </c>
    </row>
    <row r="4231" spans="1:8">
      <c r="A4231" s="43">
        <v>930</v>
      </c>
      <c r="B4231" s="74">
        <v>46236</v>
      </c>
      <c r="C4231" s="30" t="s">
        <v>1440</v>
      </c>
      <c r="D4231" s="30" t="s">
        <v>1441</v>
      </c>
      <c r="E4231" s="75">
        <v>156</v>
      </c>
      <c r="F4231" s="30" t="s">
        <v>70</v>
      </c>
      <c r="G4231" s="30" t="s">
        <v>71</v>
      </c>
      <c r="H4231" s="75">
        <v>2</v>
      </c>
    </row>
    <row r="4232" spans="1:8">
      <c r="A4232" s="43">
        <v>930</v>
      </c>
      <c r="B4232" s="74">
        <v>46236</v>
      </c>
      <c r="C4232" s="30" t="s">
        <v>1454</v>
      </c>
      <c r="D4232" s="30" t="s">
        <v>1455</v>
      </c>
      <c r="E4232" s="75">
        <v>5</v>
      </c>
      <c r="F4232" s="30" t="s">
        <v>70</v>
      </c>
      <c r="G4232" s="30" t="s">
        <v>71</v>
      </c>
      <c r="H4232" s="75">
        <v>2</v>
      </c>
    </row>
    <row r="4233" spans="1:8">
      <c r="A4233" s="43">
        <v>930</v>
      </c>
      <c r="B4233" s="74">
        <v>46236</v>
      </c>
      <c r="C4233" s="30" t="s">
        <v>1478</v>
      </c>
      <c r="D4233" s="30" t="s">
        <v>1479</v>
      </c>
      <c r="E4233" s="75">
        <v>78</v>
      </c>
      <c r="F4233" s="30" t="s">
        <v>53</v>
      </c>
      <c r="G4233" s="30" t="s">
        <v>54</v>
      </c>
      <c r="H4233" s="75">
        <v>1</v>
      </c>
    </row>
    <row r="4234" spans="1:8">
      <c r="A4234" s="43">
        <v>930</v>
      </c>
      <c r="B4234" s="74">
        <v>46236</v>
      </c>
      <c r="C4234" s="30" t="s">
        <v>1480</v>
      </c>
      <c r="D4234" s="30" t="s">
        <v>1481</v>
      </c>
      <c r="E4234" s="75">
        <v>27</v>
      </c>
      <c r="F4234" s="30" t="s">
        <v>76</v>
      </c>
      <c r="G4234" s="30" t="s">
        <v>77</v>
      </c>
      <c r="H4234" s="75">
        <v>1</v>
      </c>
    </row>
    <row r="4235" spans="1:8">
      <c r="A4235" s="43">
        <v>930</v>
      </c>
      <c r="B4235" s="74">
        <v>46236</v>
      </c>
      <c r="C4235" s="30" t="s">
        <v>1490</v>
      </c>
      <c r="D4235" s="30" t="s">
        <v>1491</v>
      </c>
      <c r="E4235" s="75">
        <v>108</v>
      </c>
      <c r="F4235" s="30" t="s">
        <v>70</v>
      </c>
      <c r="G4235" s="30" t="s">
        <v>71</v>
      </c>
      <c r="H4235" s="75">
        <v>2</v>
      </c>
    </row>
    <row r="4236" spans="1:8">
      <c r="A4236" s="43">
        <v>930</v>
      </c>
      <c r="B4236" s="74">
        <v>46236</v>
      </c>
      <c r="C4236" s="30" t="s">
        <v>1508</v>
      </c>
      <c r="D4236" s="30" t="s">
        <v>1509</v>
      </c>
      <c r="E4236" s="75">
        <v>111</v>
      </c>
      <c r="F4236" s="30" t="s">
        <v>70</v>
      </c>
      <c r="G4236" s="30" t="s">
        <v>71</v>
      </c>
      <c r="H4236" s="75">
        <v>2</v>
      </c>
    </row>
    <row r="4237" spans="1:8">
      <c r="A4237" s="43">
        <v>930</v>
      </c>
      <c r="B4237" s="74">
        <v>46236</v>
      </c>
      <c r="C4237" s="30" t="s">
        <v>1524</v>
      </c>
      <c r="D4237" s="30" t="s">
        <v>1525</v>
      </c>
      <c r="E4237" s="75">
        <v>72</v>
      </c>
      <c r="F4237" s="30" t="s">
        <v>70</v>
      </c>
      <c r="G4237" s="30" t="s">
        <v>71</v>
      </c>
      <c r="H4237" s="75">
        <v>2</v>
      </c>
    </row>
    <row r="4238" spans="1:8">
      <c r="A4238" s="43">
        <v>930</v>
      </c>
      <c r="B4238" s="74">
        <v>46236</v>
      </c>
      <c r="C4238" s="30" t="s">
        <v>1540</v>
      </c>
      <c r="D4238" s="30" t="s">
        <v>1541</v>
      </c>
      <c r="E4238" s="75">
        <v>148</v>
      </c>
      <c r="F4238" s="30" t="s">
        <v>70</v>
      </c>
      <c r="G4238" s="30" t="s">
        <v>71</v>
      </c>
      <c r="H4238" s="75">
        <v>2</v>
      </c>
    </row>
    <row r="4239" spans="1:8">
      <c r="A4239" s="43">
        <v>930</v>
      </c>
      <c r="B4239" s="74">
        <v>46236</v>
      </c>
      <c r="C4239" s="30" t="s">
        <v>1550</v>
      </c>
      <c r="D4239" s="30" t="s">
        <v>1551</v>
      </c>
      <c r="E4239" s="75">
        <v>75</v>
      </c>
      <c r="F4239" s="30" t="s">
        <v>53</v>
      </c>
      <c r="G4239" s="30" t="s">
        <v>54</v>
      </c>
      <c r="H4239" s="75">
        <v>1</v>
      </c>
    </row>
    <row r="4240" spans="1:8">
      <c r="A4240" s="43">
        <v>930</v>
      </c>
      <c r="B4240" s="74">
        <v>46236</v>
      </c>
      <c r="C4240" s="30" t="s">
        <v>1558</v>
      </c>
      <c r="D4240" s="30" t="s">
        <v>1559</v>
      </c>
      <c r="E4240" s="75">
        <v>84</v>
      </c>
      <c r="F4240" s="30" t="s">
        <v>76</v>
      </c>
      <c r="G4240" s="30" t="s">
        <v>77</v>
      </c>
      <c r="H4240" s="75">
        <v>1</v>
      </c>
    </row>
    <row r="4241" spans="1:8">
      <c r="A4241" s="43">
        <v>930</v>
      </c>
      <c r="B4241" s="74">
        <v>46236</v>
      </c>
      <c r="C4241" s="30" t="s">
        <v>1580</v>
      </c>
      <c r="D4241" s="30" t="s">
        <v>1581</v>
      </c>
      <c r="E4241" s="75">
        <v>108</v>
      </c>
      <c r="F4241" s="30" t="s">
        <v>76</v>
      </c>
      <c r="G4241" s="30" t="s">
        <v>77</v>
      </c>
      <c r="H4241" s="75">
        <v>1</v>
      </c>
    </row>
    <row r="4242" spans="1:8">
      <c r="A4242" s="43">
        <v>930</v>
      </c>
      <c r="B4242" s="74">
        <v>46236</v>
      </c>
      <c r="C4242" s="30" t="s">
        <v>1592</v>
      </c>
      <c r="D4242" s="30" t="s">
        <v>1593</v>
      </c>
      <c r="E4242" s="75">
        <v>326</v>
      </c>
      <c r="F4242" s="30" t="s">
        <v>80</v>
      </c>
      <c r="G4242" s="30" t="s">
        <v>81</v>
      </c>
      <c r="H4242" s="75">
        <v>1</v>
      </c>
    </row>
    <row r="4243" spans="1:8">
      <c r="A4243" s="43">
        <v>930</v>
      </c>
      <c r="B4243" s="74">
        <v>46236</v>
      </c>
      <c r="C4243" s="30" t="s">
        <v>1612</v>
      </c>
      <c r="D4243" s="30" t="s">
        <v>1613</v>
      </c>
      <c r="E4243" s="75">
        <v>102</v>
      </c>
      <c r="F4243" s="30" t="s">
        <v>76</v>
      </c>
      <c r="G4243" s="30" t="s">
        <v>77</v>
      </c>
      <c r="H4243" s="75">
        <v>1</v>
      </c>
    </row>
    <row r="4244" spans="1:8">
      <c r="A4244" s="43">
        <v>930</v>
      </c>
      <c r="B4244" s="74">
        <v>46236</v>
      </c>
      <c r="C4244" s="30" t="s">
        <v>1626</v>
      </c>
      <c r="D4244" s="30" t="s">
        <v>1627</v>
      </c>
      <c r="E4244" s="75">
        <v>85</v>
      </c>
      <c r="F4244" s="30" t="s">
        <v>53</v>
      </c>
      <c r="G4244" s="30" t="s">
        <v>54</v>
      </c>
      <c r="H4244" s="75">
        <v>1</v>
      </c>
    </row>
    <row r="4245" spans="1:8">
      <c r="A4245" s="43">
        <v>930</v>
      </c>
      <c r="B4245" s="74">
        <v>46236</v>
      </c>
      <c r="C4245" s="30" t="s">
        <v>1642</v>
      </c>
      <c r="D4245" s="30" t="s">
        <v>1643</v>
      </c>
      <c r="E4245" s="75">
        <v>120</v>
      </c>
      <c r="F4245" s="30" t="s">
        <v>53</v>
      </c>
      <c r="G4245" s="30" t="s">
        <v>54</v>
      </c>
      <c r="H4245" s="75">
        <v>1</v>
      </c>
    </row>
    <row r="4246" spans="1:8">
      <c r="A4246" s="43">
        <v>930</v>
      </c>
      <c r="B4246" s="74">
        <v>46236</v>
      </c>
      <c r="C4246" s="30" t="s">
        <v>1678</v>
      </c>
      <c r="D4246" s="30" t="s">
        <v>1679</v>
      </c>
      <c r="E4246" s="75">
        <v>119</v>
      </c>
      <c r="F4246" s="30" t="s">
        <v>80</v>
      </c>
      <c r="G4246" s="30" t="s">
        <v>81</v>
      </c>
      <c r="H4246" s="75">
        <v>1</v>
      </c>
    </row>
    <row r="4247" spans="1:8">
      <c r="A4247" s="43">
        <v>930</v>
      </c>
      <c r="B4247" s="74">
        <v>46236</v>
      </c>
      <c r="C4247" s="30" t="s">
        <v>1696</v>
      </c>
      <c r="D4247" s="30" t="s">
        <v>1697</v>
      </c>
      <c r="E4247" s="75">
        <v>222</v>
      </c>
      <c r="F4247" s="30" t="s">
        <v>80</v>
      </c>
      <c r="G4247" s="30" t="s">
        <v>81</v>
      </c>
      <c r="H4247" s="75">
        <v>1</v>
      </c>
    </row>
    <row r="4248" spans="1:8">
      <c r="A4248" s="43">
        <v>930</v>
      </c>
      <c r="B4248" s="74">
        <v>46235</v>
      </c>
      <c r="C4248" s="30" t="s">
        <v>3919</v>
      </c>
      <c r="D4248" s="30" t="s">
        <v>3920</v>
      </c>
      <c r="E4248" s="75">
        <v>167</v>
      </c>
      <c r="F4248" s="30" t="s">
        <v>53</v>
      </c>
      <c r="G4248" s="30" t="s">
        <v>54</v>
      </c>
      <c r="H4248" s="75">
        <v>1</v>
      </c>
    </row>
    <row r="4249" spans="1:8">
      <c r="A4249" s="43">
        <v>930</v>
      </c>
      <c r="B4249" s="74">
        <v>46235</v>
      </c>
      <c r="C4249" s="30" t="s">
        <v>3923</v>
      </c>
      <c r="D4249" s="30" t="s">
        <v>3924</v>
      </c>
      <c r="E4249" s="75">
        <v>107</v>
      </c>
      <c r="F4249" s="30" t="s">
        <v>53</v>
      </c>
      <c r="G4249" s="30" t="s">
        <v>54</v>
      </c>
      <c r="H4249" s="75">
        <v>1</v>
      </c>
    </row>
    <row r="4250" spans="1:8">
      <c r="A4250" s="43">
        <v>930</v>
      </c>
      <c r="B4250" s="74">
        <v>46235</v>
      </c>
      <c r="C4250" s="30" t="s">
        <v>4137</v>
      </c>
      <c r="D4250" s="30" t="s">
        <v>4138</v>
      </c>
      <c r="E4250" s="75">
        <v>89</v>
      </c>
      <c r="F4250" s="30" t="s">
        <v>68</v>
      </c>
      <c r="G4250" s="30" t="s">
        <v>69</v>
      </c>
      <c r="H4250" s="75">
        <v>1</v>
      </c>
    </row>
    <row r="4251" spans="1:8">
      <c r="A4251" s="43">
        <v>930</v>
      </c>
      <c r="B4251" s="74">
        <v>46235</v>
      </c>
      <c r="C4251" s="30" t="s">
        <v>4147</v>
      </c>
      <c r="D4251" s="30" t="s">
        <v>4148</v>
      </c>
      <c r="E4251" s="75">
        <v>29</v>
      </c>
      <c r="F4251" s="30" t="s">
        <v>70</v>
      </c>
      <c r="G4251" s="30" t="s">
        <v>71</v>
      </c>
      <c r="H4251" s="75">
        <v>2</v>
      </c>
    </row>
    <row r="4252" spans="1:8">
      <c r="A4252" s="43">
        <v>930</v>
      </c>
      <c r="B4252" s="74">
        <v>46235</v>
      </c>
      <c r="C4252" s="30" t="s">
        <v>4153</v>
      </c>
      <c r="D4252" s="30" t="s">
        <v>4154</v>
      </c>
      <c r="E4252" s="75">
        <v>23</v>
      </c>
      <c r="F4252" s="30" t="s">
        <v>68</v>
      </c>
      <c r="G4252" s="30" t="s">
        <v>69</v>
      </c>
      <c r="H4252" s="75">
        <v>1</v>
      </c>
    </row>
    <row r="4253" spans="1:8">
      <c r="A4253" s="43">
        <v>930</v>
      </c>
      <c r="B4253" s="74">
        <v>46235</v>
      </c>
      <c r="C4253" s="30" t="s">
        <v>4185</v>
      </c>
      <c r="D4253" s="30" t="s">
        <v>4186</v>
      </c>
      <c r="E4253" s="75">
        <v>42</v>
      </c>
      <c r="F4253" s="30" t="s">
        <v>53</v>
      </c>
      <c r="G4253" s="30" t="s">
        <v>54</v>
      </c>
      <c r="H4253" s="75">
        <v>1</v>
      </c>
    </row>
    <row r="4254" spans="1:8">
      <c r="A4254" s="43">
        <v>930</v>
      </c>
      <c r="B4254" s="74">
        <v>46235</v>
      </c>
      <c r="C4254" s="30" t="s">
        <v>4187</v>
      </c>
      <c r="D4254" s="30" t="s">
        <v>4188</v>
      </c>
      <c r="E4254" s="75">
        <v>21</v>
      </c>
      <c r="F4254" s="30" t="s">
        <v>53</v>
      </c>
      <c r="G4254" s="30" t="s">
        <v>54</v>
      </c>
      <c r="H4254" s="75">
        <v>1</v>
      </c>
    </row>
    <row r="4255" spans="1:8">
      <c r="A4255" s="43">
        <v>930</v>
      </c>
      <c r="B4255" s="74">
        <v>46235</v>
      </c>
      <c r="C4255" s="30" t="s">
        <v>1350</v>
      </c>
      <c r="D4255" s="30" t="s">
        <v>1351</v>
      </c>
      <c r="E4255" s="75">
        <v>143</v>
      </c>
      <c r="F4255" s="30" t="s">
        <v>80</v>
      </c>
      <c r="G4255" s="30" t="s">
        <v>81</v>
      </c>
      <c r="H4255" s="75">
        <v>1</v>
      </c>
    </row>
    <row r="4256" spans="1:8">
      <c r="A4256" s="43">
        <v>930</v>
      </c>
      <c r="B4256" s="74">
        <v>46235</v>
      </c>
      <c r="C4256" s="30" t="s">
        <v>1354</v>
      </c>
      <c r="D4256" s="30" t="s">
        <v>1355</v>
      </c>
      <c r="E4256" s="75">
        <v>13</v>
      </c>
      <c r="F4256" s="30" t="s">
        <v>70</v>
      </c>
      <c r="G4256" s="30" t="s">
        <v>71</v>
      </c>
      <c r="H4256" s="75">
        <v>2</v>
      </c>
    </row>
    <row r="4257" spans="1:8">
      <c r="A4257" s="43">
        <v>930</v>
      </c>
      <c r="B4257" s="74">
        <v>46235</v>
      </c>
      <c r="C4257" s="30" t="s">
        <v>1358</v>
      </c>
      <c r="D4257" s="30" t="s">
        <v>1359</v>
      </c>
      <c r="E4257" s="75">
        <v>20</v>
      </c>
      <c r="F4257" s="30" t="s">
        <v>68</v>
      </c>
      <c r="G4257" s="30" t="s">
        <v>69</v>
      </c>
      <c r="H4257" s="75">
        <v>1</v>
      </c>
    </row>
    <row r="4258" spans="1:8">
      <c r="A4258" s="43">
        <v>930</v>
      </c>
      <c r="B4258" s="74">
        <v>46235</v>
      </c>
      <c r="C4258" s="30" t="s">
        <v>1360</v>
      </c>
      <c r="D4258" s="30" t="s">
        <v>1361</v>
      </c>
      <c r="E4258" s="75">
        <v>17</v>
      </c>
      <c r="F4258" s="30" t="s">
        <v>68</v>
      </c>
      <c r="G4258" s="30" t="s">
        <v>69</v>
      </c>
      <c r="H4258" s="75">
        <v>1</v>
      </c>
    </row>
    <row r="4259" spans="1:8">
      <c r="A4259" s="43">
        <v>930</v>
      </c>
      <c r="B4259" s="74">
        <v>46235</v>
      </c>
      <c r="C4259" s="30" t="s">
        <v>1362</v>
      </c>
      <c r="D4259" s="30" t="s">
        <v>1363</v>
      </c>
      <c r="E4259" s="75">
        <v>30</v>
      </c>
      <c r="F4259" s="30" t="s">
        <v>53</v>
      </c>
      <c r="G4259" s="30" t="s">
        <v>54</v>
      </c>
      <c r="H4259" s="75">
        <v>1</v>
      </c>
    </row>
    <row r="4260" spans="1:8">
      <c r="A4260" s="43">
        <v>930</v>
      </c>
      <c r="B4260" s="74">
        <v>46235</v>
      </c>
      <c r="C4260" s="30" t="s">
        <v>1366</v>
      </c>
      <c r="D4260" s="30" t="s">
        <v>1367</v>
      </c>
      <c r="E4260" s="75">
        <v>30</v>
      </c>
      <c r="F4260" s="30" t="s">
        <v>68</v>
      </c>
      <c r="G4260" s="30" t="s">
        <v>69</v>
      </c>
      <c r="H4260" s="75">
        <v>1</v>
      </c>
    </row>
    <row r="4261" spans="1:8">
      <c r="A4261" s="43">
        <v>930</v>
      </c>
      <c r="B4261" s="74">
        <v>46235</v>
      </c>
      <c r="C4261" s="30" t="s">
        <v>1384</v>
      </c>
      <c r="D4261" s="30" t="s">
        <v>1385</v>
      </c>
      <c r="E4261" s="75">
        <v>41</v>
      </c>
      <c r="F4261" s="30" t="s">
        <v>70</v>
      </c>
      <c r="G4261" s="30" t="s">
        <v>71</v>
      </c>
      <c r="H4261" s="75">
        <v>2</v>
      </c>
    </row>
    <row r="4262" spans="1:8">
      <c r="A4262" s="43">
        <v>930</v>
      </c>
      <c r="B4262" s="74">
        <v>46235</v>
      </c>
      <c r="C4262" s="30" t="s">
        <v>1386</v>
      </c>
      <c r="D4262" s="30" t="s">
        <v>1387</v>
      </c>
      <c r="E4262" s="75">
        <v>45</v>
      </c>
      <c r="F4262" s="30" t="s">
        <v>70</v>
      </c>
      <c r="G4262" s="30" t="s">
        <v>71</v>
      </c>
      <c r="H4262" s="75">
        <v>2</v>
      </c>
    </row>
    <row r="4263" spans="1:8">
      <c r="A4263" s="43">
        <v>930</v>
      </c>
      <c r="B4263" s="74">
        <v>46235</v>
      </c>
      <c r="C4263" s="30" t="s">
        <v>1400</v>
      </c>
      <c r="D4263" s="30" t="s">
        <v>1401</v>
      </c>
      <c r="E4263" s="75">
        <v>22</v>
      </c>
      <c r="F4263" s="30" t="s">
        <v>68</v>
      </c>
      <c r="G4263" s="30" t="s">
        <v>69</v>
      </c>
      <c r="H4263" s="75">
        <v>1</v>
      </c>
    </row>
    <row r="4264" spans="1:8">
      <c r="A4264" s="43">
        <v>930</v>
      </c>
      <c r="B4264" s="74">
        <v>46235</v>
      </c>
      <c r="C4264" s="30" t="s">
        <v>1402</v>
      </c>
      <c r="D4264" s="30" t="s">
        <v>1403</v>
      </c>
      <c r="E4264" s="75">
        <v>55</v>
      </c>
      <c r="F4264" s="30" t="s">
        <v>70</v>
      </c>
      <c r="G4264" s="30" t="s">
        <v>71</v>
      </c>
      <c r="H4264" s="75">
        <v>2</v>
      </c>
    </row>
    <row r="4265" spans="1:8">
      <c r="A4265" s="43">
        <v>930</v>
      </c>
      <c r="B4265" s="74">
        <v>46235</v>
      </c>
      <c r="C4265" s="30" t="s">
        <v>1408</v>
      </c>
      <c r="D4265" s="30" t="s">
        <v>1409</v>
      </c>
      <c r="E4265" s="75">
        <v>18</v>
      </c>
      <c r="F4265" s="30" t="s">
        <v>70</v>
      </c>
      <c r="G4265" s="30" t="s">
        <v>71</v>
      </c>
      <c r="H4265" s="75">
        <v>2</v>
      </c>
    </row>
    <row r="4266" spans="1:8">
      <c r="A4266" s="43">
        <v>930</v>
      </c>
      <c r="B4266" s="74">
        <v>46235</v>
      </c>
      <c r="C4266" s="30" t="s">
        <v>1416</v>
      </c>
      <c r="D4266" s="30" t="s">
        <v>1417</v>
      </c>
      <c r="E4266" s="75">
        <v>5</v>
      </c>
      <c r="F4266" s="30" t="s">
        <v>70</v>
      </c>
      <c r="G4266" s="30" t="s">
        <v>71</v>
      </c>
      <c r="H4266" s="75">
        <v>2</v>
      </c>
    </row>
    <row r="4267" spans="1:8">
      <c r="A4267" s="43">
        <v>930</v>
      </c>
      <c r="B4267" s="74">
        <v>46235</v>
      </c>
      <c r="C4267" s="30" t="s">
        <v>1420</v>
      </c>
      <c r="D4267" s="30" t="s">
        <v>1421</v>
      </c>
      <c r="E4267" s="75">
        <v>31</v>
      </c>
      <c r="F4267" s="30" t="s">
        <v>80</v>
      </c>
      <c r="G4267" s="30" t="s">
        <v>81</v>
      </c>
      <c r="H4267" s="75">
        <v>1</v>
      </c>
    </row>
    <row r="4268" spans="1:8">
      <c r="A4268" s="43">
        <v>930</v>
      </c>
      <c r="B4268" s="74">
        <v>46235</v>
      </c>
      <c r="C4268" s="30" t="s">
        <v>1422</v>
      </c>
      <c r="D4268" s="30" t="s">
        <v>1423</v>
      </c>
      <c r="E4268" s="75">
        <v>93</v>
      </c>
      <c r="F4268" s="30" t="s">
        <v>70</v>
      </c>
      <c r="G4268" s="30" t="s">
        <v>71</v>
      </c>
      <c r="H4268" s="75">
        <v>2</v>
      </c>
    </row>
    <row r="4269" spans="1:8">
      <c r="A4269" s="43">
        <v>930</v>
      </c>
      <c r="B4269" s="74">
        <v>46235</v>
      </c>
      <c r="C4269" s="30" t="s">
        <v>1424</v>
      </c>
      <c r="D4269" s="30" t="s">
        <v>1425</v>
      </c>
      <c r="E4269" s="75">
        <v>348</v>
      </c>
      <c r="F4269" s="30" t="s">
        <v>80</v>
      </c>
      <c r="G4269" s="30" t="s">
        <v>81</v>
      </c>
      <c r="H4269" s="75">
        <v>1</v>
      </c>
    </row>
    <row r="4270" spans="1:8">
      <c r="A4270" s="43">
        <v>930</v>
      </c>
      <c r="B4270" s="74">
        <v>46235</v>
      </c>
      <c r="C4270" s="30" t="s">
        <v>1444</v>
      </c>
      <c r="D4270" s="30" t="s">
        <v>1445</v>
      </c>
      <c r="E4270" s="75">
        <v>69</v>
      </c>
      <c r="F4270" s="30" t="s">
        <v>70</v>
      </c>
      <c r="G4270" s="30" t="s">
        <v>71</v>
      </c>
      <c r="H4270" s="75">
        <v>2</v>
      </c>
    </row>
    <row r="4271" spans="1:8">
      <c r="A4271" s="43">
        <v>930</v>
      </c>
      <c r="B4271" s="74">
        <v>46235</v>
      </c>
      <c r="C4271" s="30" t="s">
        <v>1450</v>
      </c>
      <c r="D4271" s="30" t="s">
        <v>1451</v>
      </c>
      <c r="E4271" s="75">
        <v>12</v>
      </c>
      <c r="F4271" s="30" t="s">
        <v>53</v>
      </c>
      <c r="G4271" s="30" t="s">
        <v>54</v>
      </c>
      <c r="H4271" s="75">
        <v>1</v>
      </c>
    </row>
    <row r="4272" spans="1:8">
      <c r="A4272" s="43">
        <v>930</v>
      </c>
      <c r="B4272" s="74">
        <v>46235</v>
      </c>
      <c r="C4272" s="30" t="s">
        <v>1452</v>
      </c>
      <c r="D4272" s="30" t="s">
        <v>1453</v>
      </c>
      <c r="E4272" s="75">
        <v>36</v>
      </c>
      <c r="F4272" s="30" t="s">
        <v>68</v>
      </c>
      <c r="G4272" s="30" t="s">
        <v>69</v>
      </c>
      <c r="H4272" s="75">
        <v>1</v>
      </c>
    </row>
    <row r="4273" spans="1:8">
      <c r="A4273" s="43">
        <v>930</v>
      </c>
      <c r="B4273" s="74">
        <v>46235</v>
      </c>
      <c r="C4273" s="30" t="s">
        <v>1454</v>
      </c>
      <c r="D4273" s="30" t="s">
        <v>1455</v>
      </c>
      <c r="E4273" s="75">
        <v>64</v>
      </c>
      <c r="F4273" s="30" t="s">
        <v>68</v>
      </c>
      <c r="G4273" s="30" t="s">
        <v>69</v>
      </c>
      <c r="H4273" s="75">
        <v>1</v>
      </c>
    </row>
    <row r="4274" spans="1:8">
      <c r="A4274" s="43">
        <v>930</v>
      </c>
      <c r="B4274" s="74">
        <v>46235</v>
      </c>
      <c r="C4274" s="30" t="s">
        <v>4992</v>
      </c>
      <c r="D4274" s="30" t="s">
        <v>4993</v>
      </c>
      <c r="E4274" s="75">
        <v>23</v>
      </c>
      <c r="F4274" s="30" t="s">
        <v>66</v>
      </c>
      <c r="G4274" s="30" t="s">
        <v>67</v>
      </c>
      <c r="H4274" s="75">
        <v>2</v>
      </c>
    </row>
    <row r="4275" spans="1:8">
      <c r="A4275" s="43">
        <v>930</v>
      </c>
      <c r="B4275" s="74">
        <v>46235</v>
      </c>
      <c r="C4275" s="30" t="s">
        <v>1464</v>
      </c>
      <c r="D4275" s="30" t="s">
        <v>1465</v>
      </c>
      <c r="E4275" s="75">
        <v>30</v>
      </c>
      <c r="F4275" s="30" t="s">
        <v>70</v>
      </c>
      <c r="G4275" s="30" t="s">
        <v>71</v>
      </c>
      <c r="H4275" s="75">
        <v>2</v>
      </c>
    </row>
    <row r="4276" spans="1:8">
      <c r="A4276" s="43">
        <v>930</v>
      </c>
      <c r="B4276" s="74">
        <v>46235</v>
      </c>
      <c r="C4276" s="30" t="s">
        <v>1470</v>
      </c>
      <c r="D4276" s="30" t="s">
        <v>1471</v>
      </c>
      <c r="E4276" s="75">
        <v>50</v>
      </c>
      <c r="F4276" s="30" t="s">
        <v>70</v>
      </c>
      <c r="G4276" s="30" t="s">
        <v>71</v>
      </c>
      <c r="H4276" s="75">
        <v>2</v>
      </c>
    </row>
    <row r="4277" spans="1:8">
      <c r="A4277" s="43">
        <v>930</v>
      </c>
      <c r="B4277" s="74">
        <v>46235</v>
      </c>
      <c r="C4277" s="30" t="s">
        <v>1472</v>
      </c>
      <c r="D4277" s="30" t="s">
        <v>1473</v>
      </c>
      <c r="E4277" s="75">
        <v>8</v>
      </c>
      <c r="F4277" s="30" t="s">
        <v>53</v>
      </c>
      <c r="G4277" s="30" t="s">
        <v>54</v>
      </c>
      <c r="H4277" s="75">
        <v>1</v>
      </c>
    </row>
    <row r="4278" spans="1:8">
      <c r="A4278" s="43">
        <v>930</v>
      </c>
      <c r="B4278" s="74">
        <v>46235</v>
      </c>
      <c r="C4278" s="30" t="s">
        <v>1478</v>
      </c>
      <c r="D4278" s="30" t="s">
        <v>1479</v>
      </c>
      <c r="E4278" s="75">
        <v>45</v>
      </c>
      <c r="F4278" s="30" t="s">
        <v>53</v>
      </c>
      <c r="G4278" s="30" t="s">
        <v>54</v>
      </c>
      <c r="H4278" s="75">
        <v>1</v>
      </c>
    </row>
    <row r="4279" spans="1:8">
      <c r="A4279" s="43">
        <v>930</v>
      </c>
      <c r="B4279" s="74">
        <v>46235</v>
      </c>
      <c r="C4279" s="30" t="s">
        <v>1482</v>
      </c>
      <c r="D4279" s="30" t="s">
        <v>1483</v>
      </c>
      <c r="E4279" s="75">
        <v>18</v>
      </c>
      <c r="F4279" s="30" t="s">
        <v>70</v>
      </c>
      <c r="G4279" s="30" t="s">
        <v>71</v>
      </c>
      <c r="H4279" s="75">
        <v>2</v>
      </c>
    </row>
    <row r="4280" spans="1:8">
      <c r="A4280" s="43">
        <v>930</v>
      </c>
      <c r="B4280" s="74">
        <v>46235</v>
      </c>
      <c r="C4280" s="30" t="s">
        <v>1504</v>
      </c>
      <c r="D4280" s="30" t="s">
        <v>1505</v>
      </c>
      <c r="E4280" s="75">
        <v>30</v>
      </c>
      <c r="F4280" s="30" t="s">
        <v>53</v>
      </c>
      <c r="G4280" s="30" t="s">
        <v>54</v>
      </c>
      <c r="H4280" s="75">
        <v>1</v>
      </c>
    </row>
    <row r="4281" spans="1:8">
      <c r="A4281" s="43">
        <v>930</v>
      </c>
      <c r="B4281" s="74">
        <v>46235</v>
      </c>
      <c r="C4281" s="30" t="s">
        <v>1506</v>
      </c>
      <c r="D4281" s="30" t="s">
        <v>1507</v>
      </c>
      <c r="E4281" s="75">
        <v>89</v>
      </c>
      <c r="F4281" s="30" t="s">
        <v>53</v>
      </c>
      <c r="G4281" s="30" t="s">
        <v>54</v>
      </c>
      <c r="H4281" s="75">
        <v>1</v>
      </c>
    </row>
    <row r="4282" spans="1:8">
      <c r="A4282" s="43">
        <v>930</v>
      </c>
      <c r="B4282" s="74">
        <v>46235</v>
      </c>
      <c r="C4282" s="30" t="s">
        <v>1510</v>
      </c>
      <c r="D4282" s="30" t="s">
        <v>1511</v>
      </c>
      <c r="E4282" s="75">
        <v>55</v>
      </c>
      <c r="F4282" s="30" t="s">
        <v>70</v>
      </c>
      <c r="G4282" s="30" t="s">
        <v>71</v>
      </c>
      <c r="H4282" s="75">
        <v>2</v>
      </c>
    </row>
    <row r="4283" spans="1:8">
      <c r="A4283" s="43">
        <v>930</v>
      </c>
      <c r="B4283" s="74">
        <v>46235</v>
      </c>
      <c r="C4283" s="30" t="s">
        <v>1518</v>
      </c>
      <c r="D4283" s="30" t="s">
        <v>1519</v>
      </c>
      <c r="E4283" s="75">
        <v>10</v>
      </c>
      <c r="F4283" s="30" t="s">
        <v>76</v>
      </c>
      <c r="G4283" s="30" t="s">
        <v>77</v>
      </c>
      <c r="H4283" s="75">
        <v>1</v>
      </c>
    </row>
    <row r="4284" spans="1:8">
      <c r="A4284" s="43">
        <v>930</v>
      </c>
      <c r="B4284" s="74">
        <v>46235</v>
      </c>
      <c r="C4284" s="30" t="s">
        <v>1526</v>
      </c>
      <c r="D4284" s="30" t="s">
        <v>1527</v>
      </c>
      <c r="E4284" s="75">
        <v>108</v>
      </c>
      <c r="F4284" s="30" t="s">
        <v>53</v>
      </c>
      <c r="G4284" s="30" t="s">
        <v>54</v>
      </c>
      <c r="H4284" s="75">
        <v>1</v>
      </c>
    </row>
    <row r="4285" spans="1:8">
      <c r="A4285" s="43">
        <v>930</v>
      </c>
      <c r="B4285" s="74">
        <v>46235</v>
      </c>
      <c r="C4285" s="30" t="s">
        <v>1534</v>
      </c>
      <c r="D4285" s="30" t="s">
        <v>1535</v>
      </c>
      <c r="E4285" s="75">
        <v>23</v>
      </c>
      <c r="F4285" s="30" t="s">
        <v>68</v>
      </c>
      <c r="G4285" s="30" t="s">
        <v>69</v>
      </c>
      <c r="H4285" s="75">
        <v>1</v>
      </c>
    </row>
    <row r="4286" spans="1:8">
      <c r="A4286" s="43">
        <v>930</v>
      </c>
      <c r="B4286" s="74">
        <v>46235</v>
      </c>
      <c r="C4286" s="30" t="s">
        <v>1548</v>
      </c>
      <c r="D4286" s="30" t="s">
        <v>1549</v>
      </c>
      <c r="E4286" s="75">
        <v>25</v>
      </c>
      <c r="F4286" s="30" t="s">
        <v>70</v>
      </c>
      <c r="G4286" s="30" t="s">
        <v>71</v>
      </c>
      <c r="H4286" s="75">
        <v>2</v>
      </c>
    </row>
    <row r="4287" spans="1:8">
      <c r="A4287" s="43">
        <v>930</v>
      </c>
      <c r="B4287" s="74">
        <v>46235</v>
      </c>
      <c r="C4287" s="30" t="s">
        <v>1550</v>
      </c>
      <c r="D4287" s="30" t="s">
        <v>1551</v>
      </c>
      <c r="E4287" s="75">
        <v>64</v>
      </c>
      <c r="F4287" s="30" t="s">
        <v>53</v>
      </c>
      <c r="G4287" s="30" t="s">
        <v>54</v>
      </c>
      <c r="H4287" s="75">
        <v>1</v>
      </c>
    </row>
    <row r="4288" spans="1:8">
      <c r="A4288" s="43">
        <v>930</v>
      </c>
      <c r="B4288" s="74">
        <v>46235</v>
      </c>
      <c r="C4288" s="30" t="s">
        <v>1552</v>
      </c>
      <c r="D4288" s="30" t="s">
        <v>1553</v>
      </c>
      <c r="E4288" s="75">
        <v>20</v>
      </c>
      <c r="F4288" s="30" t="s">
        <v>68</v>
      </c>
      <c r="G4288" s="30" t="s">
        <v>69</v>
      </c>
      <c r="H4288" s="75">
        <v>1</v>
      </c>
    </row>
    <row r="4289" spans="1:8">
      <c r="A4289" s="43">
        <v>930</v>
      </c>
      <c r="B4289" s="74">
        <v>46235</v>
      </c>
      <c r="C4289" s="30" t="s">
        <v>1554</v>
      </c>
      <c r="D4289" s="30" t="s">
        <v>1555</v>
      </c>
      <c r="E4289" s="75">
        <v>36</v>
      </c>
      <c r="F4289" s="30" t="s">
        <v>80</v>
      </c>
      <c r="G4289" s="30" t="s">
        <v>81</v>
      </c>
      <c r="H4289" s="75">
        <v>1</v>
      </c>
    </row>
    <row r="4290" spans="1:8">
      <c r="A4290" s="43">
        <v>930</v>
      </c>
      <c r="B4290" s="74">
        <v>46235</v>
      </c>
      <c r="C4290" s="30" t="s">
        <v>1556</v>
      </c>
      <c r="D4290" s="30" t="s">
        <v>1557</v>
      </c>
      <c r="E4290" s="75">
        <v>85</v>
      </c>
      <c r="F4290" s="30" t="s">
        <v>53</v>
      </c>
      <c r="G4290" s="30" t="s">
        <v>54</v>
      </c>
      <c r="H4290" s="75">
        <v>1</v>
      </c>
    </row>
    <row r="4291" spans="1:8">
      <c r="A4291" s="43">
        <v>930</v>
      </c>
      <c r="B4291" s="74">
        <v>46235</v>
      </c>
      <c r="C4291" s="30" t="s">
        <v>1566</v>
      </c>
      <c r="D4291" s="30" t="s">
        <v>1567</v>
      </c>
      <c r="E4291" s="75">
        <v>75</v>
      </c>
      <c r="F4291" s="30" t="s">
        <v>53</v>
      </c>
      <c r="G4291" s="30" t="s">
        <v>54</v>
      </c>
      <c r="H4291" s="75">
        <v>1</v>
      </c>
    </row>
    <row r="4292" spans="1:8">
      <c r="A4292" s="43">
        <v>930</v>
      </c>
      <c r="B4292" s="74">
        <v>46235</v>
      </c>
      <c r="C4292" s="30" t="s">
        <v>1572</v>
      </c>
      <c r="D4292" s="30" t="s">
        <v>1573</v>
      </c>
      <c r="E4292" s="75">
        <v>3</v>
      </c>
      <c r="F4292" s="30" t="s">
        <v>53</v>
      </c>
      <c r="G4292" s="30" t="s">
        <v>54</v>
      </c>
      <c r="H4292" s="75">
        <v>1</v>
      </c>
    </row>
    <row r="4293" spans="1:8">
      <c r="A4293" s="43">
        <v>930</v>
      </c>
      <c r="B4293" s="74">
        <v>46235</v>
      </c>
      <c r="C4293" s="30" t="s">
        <v>1576</v>
      </c>
      <c r="D4293" s="30" t="s">
        <v>1577</v>
      </c>
      <c r="E4293" s="75">
        <v>34</v>
      </c>
      <c r="F4293" s="30" t="s">
        <v>53</v>
      </c>
      <c r="G4293" s="30" t="s">
        <v>54</v>
      </c>
      <c r="H4293" s="75">
        <v>1</v>
      </c>
    </row>
    <row r="4294" spans="1:8">
      <c r="A4294" s="43">
        <v>930</v>
      </c>
      <c r="B4294" s="74">
        <v>46235</v>
      </c>
      <c r="C4294" s="30" t="s">
        <v>1584</v>
      </c>
      <c r="D4294" s="30" t="s">
        <v>1585</v>
      </c>
      <c r="E4294" s="75">
        <v>80</v>
      </c>
      <c r="F4294" s="30" t="s">
        <v>53</v>
      </c>
      <c r="G4294" s="30" t="s">
        <v>54</v>
      </c>
      <c r="H4294" s="75">
        <v>1</v>
      </c>
    </row>
    <row r="4295" spans="1:8">
      <c r="A4295" s="43">
        <v>930</v>
      </c>
      <c r="B4295" s="74">
        <v>46235</v>
      </c>
      <c r="C4295" s="30" t="s">
        <v>1588</v>
      </c>
      <c r="D4295" s="30" t="s">
        <v>1589</v>
      </c>
      <c r="E4295" s="75">
        <v>85</v>
      </c>
      <c r="F4295" s="30" t="s">
        <v>53</v>
      </c>
      <c r="G4295" s="30" t="s">
        <v>54</v>
      </c>
      <c r="H4295" s="75">
        <v>1</v>
      </c>
    </row>
    <row r="4296" spans="1:8">
      <c r="A4296" s="43">
        <v>930</v>
      </c>
      <c r="B4296" s="74">
        <v>46235</v>
      </c>
      <c r="C4296" s="30" t="s">
        <v>1590</v>
      </c>
      <c r="D4296" s="30" t="s">
        <v>1591</v>
      </c>
      <c r="E4296" s="75">
        <v>142</v>
      </c>
      <c r="F4296" s="30" t="s">
        <v>53</v>
      </c>
      <c r="G4296" s="30" t="s">
        <v>54</v>
      </c>
      <c r="H4296" s="75">
        <v>1</v>
      </c>
    </row>
    <row r="4297" spans="1:8">
      <c r="A4297" s="43">
        <v>930</v>
      </c>
      <c r="B4297" s="74">
        <v>46235</v>
      </c>
      <c r="C4297" s="30" t="s">
        <v>1596</v>
      </c>
      <c r="D4297" s="30" t="s">
        <v>1597</v>
      </c>
      <c r="E4297" s="75">
        <v>26</v>
      </c>
      <c r="F4297" s="30" t="s">
        <v>68</v>
      </c>
      <c r="G4297" s="30" t="s">
        <v>69</v>
      </c>
      <c r="H4297" s="75">
        <v>1</v>
      </c>
    </row>
    <row r="4298" spans="1:8">
      <c r="A4298" s="43">
        <v>930</v>
      </c>
      <c r="B4298" s="74">
        <v>46235</v>
      </c>
      <c r="C4298" s="30" t="s">
        <v>1600</v>
      </c>
      <c r="D4298" s="30" t="s">
        <v>1601</v>
      </c>
      <c r="E4298" s="75">
        <v>47</v>
      </c>
      <c r="F4298" s="30" t="s">
        <v>80</v>
      </c>
      <c r="G4298" s="30" t="s">
        <v>81</v>
      </c>
      <c r="H4298" s="75">
        <v>1</v>
      </c>
    </row>
    <row r="4299" spans="1:8">
      <c r="A4299" s="43">
        <v>930</v>
      </c>
      <c r="B4299" s="74">
        <v>46235</v>
      </c>
      <c r="C4299" s="30" t="s">
        <v>1606</v>
      </c>
      <c r="D4299" s="30" t="s">
        <v>1607</v>
      </c>
      <c r="E4299" s="75">
        <v>52</v>
      </c>
      <c r="F4299" s="30" t="s">
        <v>53</v>
      </c>
      <c r="G4299" s="30" t="s">
        <v>54</v>
      </c>
      <c r="H4299" s="75">
        <v>1</v>
      </c>
    </row>
    <row r="4300" spans="1:8">
      <c r="A4300" s="43">
        <v>930</v>
      </c>
      <c r="B4300" s="74">
        <v>46235</v>
      </c>
      <c r="C4300" s="30" t="s">
        <v>1616</v>
      </c>
      <c r="D4300" s="30" t="s">
        <v>1617</v>
      </c>
      <c r="E4300" s="75">
        <v>33</v>
      </c>
      <c r="F4300" s="30" t="s">
        <v>53</v>
      </c>
      <c r="G4300" s="30" t="s">
        <v>54</v>
      </c>
      <c r="H4300" s="75">
        <v>1</v>
      </c>
    </row>
    <row r="4301" spans="1:8">
      <c r="A4301" s="43">
        <v>930</v>
      </c>
      <c r="B4301" s="74">
        <v>46235</v>
      </c>
      <c r="C4301" s="30" t="s">
        <v>1618</v>
      </c>
      <c r="D4301" s="30" t="s">
        <v>1619</v>
      </c>
      <c r="E4301" s="75">
        <v>20</v>
      </c>
      <c r="F4301" s="30" t="s">
        <v>53</v>
      </c>
      <c r="G4301" s="30" t="s">
        <v>54</v>
      </c>
      <c r="H4301" s="75">
        <v>1</v>
      </c>
    </row>
    <row r="4302" spans="1:8">
      <c r="A4302" s="43">
        <v>930</v>
      </c>
      <c r="B4302" s="74">
        <v>46235</v>
      </c>
      <c r="C4302" s="30" t="s">
        <v>1620</v>
      </c>
      <c r="D4302" s="30" t="s">
        <v>1621</v>
      </c>
      <c r="E4302" s="75">
        <v>31</v>
      </c>
      <c r="F4302" s="30" t="s">
        <v>53</v>
      </c>
      <c r="G4302" s="30" t="s">
        <v>54</v>
      </c>
      <c r="H4302" s="75">
        <v>1</v>
      </c>
    </row>
    <row r="4303" spans="1:8">
      <c r="A4303" s="43">
        <v>930</v>
      </c>
      <c r="B4303" s="74">
        <v>46235</v>
      </c>
      <c r="C4303" s="30" t="s">
        <v>1622</v>
      </c>
      <c r="D4303" s="30" t="s">
        <v>1623</v>
      </c>
      <c r="E4303" s="75">
        <v>29</v>
      </c>
      <c r="F4303" s="30" t="s">
        <v>53</v>
      </c>
      <c r="G4303" s="30" t="s">
        <v>54</v>
      </c>
      <c r="H4303" s="75">
        <v>1</v>
      </c>
    </row>
    <row r="4304" spans="1:8">
      <c r="A4304" s="43">
        <v>930</v>
      </c>
      <c r="B4304" s="74">
        <v>46235</v>
      </c>
      <c r="C4304" s="30" t="s">
        <v>1624</v>
      </c>
      <c r="D4304" s="30" t="s">
        <v>1625</v>
      </c>
      <c r="E4304" s="75">
        <v>92</v>
      </c>
      <c r="F4304" s="30" t="s">
        <v>53</v>
      </c>
      <c r="G4304" s="30" t="s">
        <v>54</v>
      </c>
      <c r="H4304" s="75">
        <v>1</v>
      </c>
    </row>
    <row r="4305" spans="1:8">
      <c r="A4305" s="43">
        <v>930</v>
      </c>
      <c r="B4305" s="74">
        <v>46235</v>
      </c>
      <c r="C4305" s="30" t="s">
        <v>1626</v>
      </c>
      <c r="D4305" s="30" t="s">
        <v>1627</v>
      </c>
      <c r="E4305" s="75">
        <v>157</v>
      </c>
      <c r="F4305" s="30" t="s">
        <v>53</v>
      </c>
      <c r="G4305" s="30" t="s">
        <v>54</v>
      </c>
      <c r="H4305" s="75">
        <v>1</v>
      </c>
    </row>
    <row r="4306" spans="1:8">
      <c r="A4306" s="43">
        <v>930</v>
      </c>
      <c r="B4306" s="74">
        <v>46235</v>
      </c>
      <c r="C4306" s="30" t="s">
        <v>1630</v>
      </c>
      <c r="D4306" s="30" t="s">
        <v>1631</v>
      </c>
      <c r="E4306" s="75">
        <v>99</v>
      </c>
      <c r="F4306" s="30" t="s">
        <v>70</v>
      </c>
      <c r="G4306" s="30" t="s">
        <v>71</v>
      </c>
      <c r="H4306" s="75">
        <v>2</v>
      </c>
    </row>
    <row r="4307" spans="1:8">
      <c r="A4307" s="43">
        <v>930</v>
      </c>
      <c r="B4307" s="74">
        <v>46235</v>
      </c>
      <c r="C4307" s="30" t="s">
        <v>1632</v>
      </c>
      <c r="D4307" s="30" t="s">
        <v>1633</v>
      </c>
      <c r="E4307" s="75">
        <v>9</v>
      </c>
      <c r="F4307" s="30" t="s">
        <v>53</v>
      </c>
      <c r="G4307" s="30" t="s">
        <v>54</v>
      </c>
      <c r="H4307" s="75">
        <v>1</v>
      </c>
    </row>
    <row r="4308" spans="1:8">
      <c r="A4308" s="43">
        <v>930</v>
      </c>
      <c r="B4308" s="74">
        <v>46235</v>
      </c>
      <c r="C4308" s="30" t="s">
        <v>1638</v>
      </c>
      <c r="D4308" s="30" t="s">
        <v>1639</v>
      </c>
      <c r="E4308" s="75">
        <v>20</v>
      </c>
      <c r="F4308" s="30" t="s">
        <v>53</v>
      </c>
      <c r="G4308" s="30" t="s">
        <v>54</v>
      </c>
      <c r="H4308" s="75">
        <v>1</v>
      </c>
    </row>
    <row r="4309" spans="1:8">
      <c r="A4309" s="43">
        <v>930</v>
      </c>
      <c r="B4309" s="74">
        <v>46235</v>
      </c>
      <c r="C4309" s="30" t="s">
        <v>1640</v>
      </c>
      <c r="D4309" s="30" t="s">
        <v>1641</v>
      </c>
      <c r="E4309" s="75">
        <v>18</v>
      </c>
      <c r="F4309" s="30" t="s">
        <v>68</v>
      </c>
      <c r="G4309" s="30" t="s">
        <v>69</v>
      </c>
      <c r="H4309" s="75">
        <v>1</v>
      </c>
    </row>
    <row r="4310" spans="1:8">
      <c r="A4310" s="43">
        <v>930</v>
      </c>
      <c r="B4310" s="74">
        <v>46235</v>
      </c>
      <c r="C4310" s="30" t="s">
        <v>1642</v>
      </c>
      <c r="D4310" s="30" t="s">
        <v>1643</v>
      </c>
      <c r="E4310" s="75">
        <v>58</v>
      </c>
      <c r="F4310" s="30" t="s">
        <v>53</v>
      </c>
      <c r="G4310" s="30" t="s">
        <v>54</v>
      </c>
      <c r="H4310" s="75">
        <v>1</v>
      </c>
    </row>
    <row r="4311" spans="1:8">
      <c r="A4311" s="43">
        <v>930</v>
      </c>
      <c r="B4311" s="74">
        <v>46235</v>
      </c>
      <c r="C4311" s="30" t="s">
        <v>1644</v>
      </c>
      <c r="D4311" s="30" t="s">
        <v>1645</v>
      </c>
      <c r="E4311" s="75">
        <v>14</v>
      </c>
      <c r="F4311" s="30" t="s">
        <v>68</v>
      </c>
      <c r="G4311" s="30" t="s">
        <v>69</v>
      </c>
      <c r="H4311" s="75">
        <v>1</v>
      </c>
    </row>
    <row r="4312" spans="1:8">
      <c r="A4312" s="43">
        <v>930</v>
      </c>
      <c r="B4312" s="74">
        <v>46235</v>
      </c>
      <c r="C4312" s="30" t="s">
        <v>1646</v>
      </c>
      <c r="D4312" s="30" t="s">
        <v>1647</v>
      </c>
      <c r="E4312" s="75">
        <v>85</v>
      </c>
      <c r="F4312" s="30" t="s">
        <v>53</v>
      </c>
      <c r="G4312" s="30" t="s">
        <v>54</v>
      </c>
      <c r="H4312" s="75">
        <v>1</v>
      </c>
    </row>
    <row r="4313" spans="1:8">
      <c r="A4313" s="43">
        <v>930</v>
      </c>
      <c r="B4313" s="74">
        <v>46235</v>
      </c>
      <c r="C4313" s="30" t="s">
        <v>1650</v>
      </c>
      <c r="D4313" s="30" t="s">
        <v>1651</v>
      </c>
      <c r="E4313" s="75">
        <v>12</v>
      </c>
      <c r="F4313" s="30" t="s">
        <v>70</v>
      </c>
      <c r="G4313" s="30" t="s">
        <v>71</v>
      </c>
      <c r="H4313" s="75">
        <v>2</v>
      </c>
    </row>
    <row r="4314" spans="1:8">
      <c r="A4314" s="43">
        <v>930</v>
      </c>
      <c r="B4314" s="74">
        <v>46235</v>
      </c>
      <c r="C4314" s="30" t="s">
        <v>1654</v>
      </c>
      <c r="D4314" s="30" t="s">
        <v>1655</v>
      </c>
      <c r="E4314" s="75">
        <v>135</v>
      </c>
      <c r="F4314" s="30" t="s">
        <v>53</v>
      </c>
      <c r="G4314" s="30" t="s">
        <v>54</v>
      </c>
      <c r="H4314" s="75">
        <v>1</v>
      </c>
    </row>
    <row r="4315" spans="1:8">
      <c r="A4315" s="43">
        <v>930</v>
      </c>
      <c r="B4315" s="74">
        <v>46235</v>
      </c>
      <c r="C4315" s="30" t="s">
        <v>1660</v>
      </c>
      <c r="D4315" s="30" t="s">
        <v>1661</v>
      </c>
      <c r="E4315" s="75">
        <v>59</v>
      </c>
      <c r="F4315" s="30" t="s">
        <v>53</v>
      </c>
      <c r="G4315" s="30" t="s">
        <v>54</v>
      </c>
      <c r="H4315" s="75">
        <v>1</v>
      </c>
    </row>
    <row r="4316" spans="1:8">
      <c r="A4316" s="43">
        <v>930</v>
      </c>
      <c r="B4316" s="74">
        <v>46235</v>
      </c>
      <c r="C4316" s="30" t="s">
        <v>1662</v>
      </c>
      <c r="D4316" s="30" t="s">
        <v>1663</v>
      </c>
      <c r="E4316" s="75">
        <v>47</v>
      </c>
      <c r="F4316" s="30" t="s">
        <v>53</v>
      </c>
      <c r="G4316" s="30" t="s">
        <v>54</v>
      </c>
      <c r="H4316" s="75">
        <v>1</v>
      </c>
    </row>
    <row r="4317" spans="1:8">
      <c r="A4317" s="43">
        <v>930</v>
      </c>
      <c r="B4317" s="74">
        <v>46235</v>
      </c>
      <c r="C4317" s="30" t="s">
        <v>1664</v>
      </c>
      <c r="D4317" s="30" t="s">
        <v>1665</v>
      </c>
      <c r="E4317" s="75">
        <v>37</v>
      </c>
      <c r="F4317" s="30" t="s">
        <v>53</v>
      </c>
      <c r="G4317" s="30" t="s">
        <v>54</v>
      </c>
      <c r="H4317" s="75">
        <v>1</v>
      </c>
    </row>
    <row r="4318" spans="1:8">
      <c r="A4318" s="43">
        <v>930</v>
      </c>
      <c r="B4318" s="74">
        <v>46235</v>
      </c>
      <c r="C4318" s="30" t="s">
        <v>1666</v>
      </c>
      <c r="D4318" s="30" t="s">
        <v>1667</v>
      </c>
      <c r="E4318" s="75">
        <v>106</v>
      </c>
      <c r="F4318" s="30" t="s">
        <v>53</v>
      </c>
      <c r="G4318" s="30" t="s">
        <v>54</v>
      </c>
      <c r="H4318" s="75">
        <v>1</v>
      </c>
    </row>
    <row r="4319" spans="1:8">
      <c r="A4319" s="43">
        <v>930</v>
      </c>
      <c r="B4319" s="74">
        <v>46235</v>
      </c>
      <c r="C4319" s="30" t="s">
        <v>1670</v>
      </c>
      <c r="D4319" s="30" t="s">
        <v>1671</v>
      </c>
      <c r="E4319" s="75">
        <v>63</v>
      </c>
      <c r="F4319" s="30" t="s">
        <v>53</v>
      </c>
      <c r="G4319" s="30" t="s">
        <v>54</v>
      </c>
      <c r="H4319" s="75">
        <v>1</v>
      </c>
    </row>
    <row r="4320" spans="1:8">
      <c r="A4320" s="43">
        <v>930</v>
      </c>
      <c r="B4320" s="74">
        <v>46235</v>
      </c>
      <c r="C4320" s="30" t="s">
        <v>1672</v>
      </c>
      <c r="D4320" s="30" t="s">
        <v>1673</v>
      </c>
      <c r="E4320" s="75">
        <v>21</v>
      </c>
      <c r="F4320" s="30" t="s">
        <v>53</v>
      </c>
      <c r="G4320" s="30" t="s">
        <v>54</v>
      </c>
      <c r="H4320" s="75">
        <v>1</v>
      </c>
    </row>
    <row r="4321" spans="1:8">
      <c r="A4321" s="43">
        <v>930</v>
      </c>
      <c r="B4321" s="74">
        <v>46235</v>
      </c>
      <c r="C4321" s="30" t="s">
        <v>4988</v>
      </c>
      <c r="D4321" s="30" t="s">
        <v>4989</v>
      </c>
      <c r="E4321" s="75">
        <v>117</v>
      </c>
      <c r="F4321" s="30" t="s">
        <v>80</v>
      </c>
      <c r="G4321" s="30" t="s">
        <v>81</v>
      </c>
      <c r="H4321" s="75">
        <v>1</v>
      </c>
    </row>
    <row r="4322" spans="1:8">
      <c r="A4322" s="43">
        <v>930</v>
      </c>
      <c r="B4322" s="74">
        <v>46235</v>
      </c>
      <c r="C4322" s="30" t="s">
        <v>1674</v>
      </c>
      <c r="D4322" s="30" t="s">
        <v>1675</v>
      </c>
      <c r="E4322" s="75">
        <v>83</v>
      </c>
      <c r="F4322" s="30" t="s">
        <v>53</v>
      </c>
      <c r="G4322" s="30" t="s">
        <v>54</v>
      </c>
      <c r="H4322" s="75">
        <v>1</v>
      </c>
    </row>
    <row r="4323" spans="1:8">
      <c r="A4323" s="43">
        <v>930</v>
      </c>
      <c r="B4323" s="74">
        <v>46235</v>
      </c>
      <c r="C4323" s="30" t="s">
        <v>1676</v>
      </c>
      <c r="D4323" s="30" t="s">
        <v>1677</v>
      </c>
      <c r="E4323" s="75">
        <v>92</v>
      </c>
      <c r="F4323" s="30" t="s">
        <v>53</v>
      </c>
      <c r="G4323" s="30" t="s">
        <v>54</v>
      </c>
      <c r="H4323" s="75">
        <v>1</v>
      </c>
    </row>
    <row r="4324" spans="1:8">
      <c r="A4324" s="43">
        <v>930</v>
      </c>
      <c r="B4324" s="74">
        <v>46235</v>
      </c>
      <c r="C4324" s="30" t="s">
        <v>1682</v>
      </c>
      <c r="D4324" s="30" t="s">
        <v>1683</v>
      </c>
      <c r="E4324" s="75">
        <v>88</v>
      </c>
      <c r="F4324" s="30" t="s">
        <v>53</v>
      </c>
      <c r="G4324" s="30" t="s">
        <v>54</v>
      </c>
      <c r="H4324" s="75">
        <v>1</v>
      </c>
    </row>
    <row r="4325" spans="1:8">
      <c r="A4325" s="43">
        <v>930</v>
      </c>
      <c r="B4325" s="74">
        <v>46235</v>
      </c>
      <c r="C4325" s="30" t="s">
        <v>4986</v>
      </c>
      <c r="D4325" s="30" t="s">
        <v>4987</v>
      </c>
      <c r="E4325" s="75">
        <v>97</v>
      </c>
      <c r="F4325" s="30" t="s">
        <v>53</v>
      </c>
      <c r="G4325" s="30" t="s">
        <v>54</v>
      </c>
      <c r="H4325" s="75">
        <v>1</v>
      </c>
    </row>
    <row r="4326" spans="1:8">
      <c r="A4326" s="43">
        <v>930</v>
      </c>
      <c r="B4326" s="74">
        <v>46235</v>
      </c>
      <c r="C4326" s="30" t="s">
        <v>1694</v>
      </c>
      <c r="D4326" s="30" t="s">
        <v>1695</v>
      </c>
      <c r="E4326" s="75">
        <v>59</v>
      </c>
      <c r="F4326" s="30" t="s">
        <v>70</v>
      </c>
      <c r="G4326" s="30" t="s">
        <v>71</v>
      </c>
      <c r="H4326" s="75">
        <v>2</v>
      </c>
    </row>
    <row r="4327" spans="1:8">
      <c r="A4327" s="43">
        <v>930</v>
      </c>
      <c r="B4327" s="74">
        <v>46235</v>
      </c>
      <c r="C4327" s="30" t="s">
        <v>1702</v>
      </c>
      <c r="D4327" s="30" t="s">
        <v>1703</v>
      </c>
      <c r="E4327" s="75">
        <v>61</v>
      </c>
      <c r="F4327" s="30" t="s">
        <v>68</v>
      </c>
      <c r="G4327" s="30" t="s">
        <v>69</v>
      </c>
      <c r="H4327" s="75">
        <v>1</v>
      </c>
    </row>
    <row r="4328" spans="1:8">
      <c r="A4328" s="43">
        <v>930</v>
      </c>
      <c r="B4328" s="74">
        <v>46234</v>
      </c>
      <c r="C4328" s="30" t="s">
        <v>3919</v>
      </c>
      <c r="D4328" s="30" t="s">
        <v>3920</v>
      </c>
      <c r="E4328" s="75">
        <v>76</v>
      </c>
      <c r="F4328" s="30" t="s">
        <v>53</v>
      </c>
      <c r="G4328" s="30" t="s">
        <v>54</v>
      </c>
      <c r="H4328" s="75">
        <v>1</v>
      </c>
    </row>
    <row r="4329" spans="1:8">
      <c r="A4329" s="43">
        <v>930</v>
      </c>
      <c r="B4329" s="74">
        <v>46234</v>
      </c>
      <c r="C4329" s="30" t="s">
        <v>3923</v>
      </c>
      <c r="D4329" s="30" t="s">
        <v>3924</v>
      </c>
      <c r="E4329" s="75">
        <v>131</v>
      </c>
      <c r="F4329" s="30" t="s">
        <v>53</v>
      </c>
      <c r="G4329" s="30" t="s">
        <v>54</v>
      </c>
      <c r="H4329" s="75">
        <v>1</v>
      </c>
    </row>
    <row r="4330" spans="1:8">
      <c r="A4330" s="43">
        <v>930</v>
      </c>
      <c r="B4330" s="74">
        <v>46234</v>
      </c>
      <c r="C4330" s="30" t="s">
        <v>4137</v>
      </c>
      <c r="D4330" s="30" t="s">
        <v>4138</v>
      </c>
      <c r="E4330" s="75">
        <v>113</v>
      </c>
      <c r="F4330" s="30" t="s">
        <v>70</v>
      </c>
      <c r="G4330" s="30" t="s">
        <v>71</v>
      </c>
      <c r="H4330" s="75">
        <v>2</v>
      </c>
    </row>
    <row r="4331" spans="1:8">
      <c r="A4331" s="43">
        <v>930</v>
      </c>
      <c r="B4331" s="74">
        <v>46234</v>
      </c>
      <c r="C4331" s="30" t="s">
        <v>4147</v>
      </c>
      <c r="D4331" s="30" t="s">
        <v>4148</v>
      </c>
      <c r="E4331" s="75">
        <v>55</v>
      </c>
      <c r="F4331" s="30" t="s">
        <v>68</v>
      </c>
      <c r="G4331" s="30" t="s">
        <v>69</v>
      </c>
      <c r="H4331" s="75">
        <v>1</v>
      </c>
    </row>
    <row r="4332" spans="1:8">
      <c r="A4332" s="43">
        <v>930</v>
      </c>
      <c r="B4332" s="74">
        <v>46234</v>
      </c>
      <c r="C4332" s="30" t="s">
        <v>4153</v>
      </c>
      <c r="D4332" s="30" t="s">
        <v>4154</v>
      </c>
      <c r="E4332" s="75">
        <v>40</v>
      </c>
      <c r="F4332" s="30" t="s">
        <v>70</v>
      </c>
      <c r="G4332" s="30" t="s">
        <v>71</v>
      </c>
      <c r="H4332" s="75">
        <v>2</v>
      </c>
    </row>
    <row r="4333" spans="1:8">
      <c r="A4333" s="43">
        <v>930</v>
      </c>
      <c r="B4333" s="74">
        <v>46234</v>
      </c>
      <c r="C4333" s="30" t="s">
        <v>4185</v>
      </c>
      <c r="D4333" s="30" t="s">
        <v>4186</v>
      </c>
      <c r="E4333" s="75">
        <v>90</v>
      </c>
      <c r="F4333" s="30" t="s">
        <v>53</v>
      </c>
      <c r="G4333" s="30" t="s">
        <v>54</v>
      </c>
      <c r="H4333" s="75">
        <v>1</v>
      </c>
    </row>
    <row r="4334" spans="1:8">
      <c r="A4334" s="43">
        <v>930</v>
      </c>
      <c r="B4334" s="74">
        <v>46234</v>
      </c>
      <c r="C4334" s="30" t="s">
        <v>1350</v>
      </c>
      <c r="D4334" s="30" t="s">
        <v>1351</v>
      </c>
      <c r="E4334" s="75">
        <v>126</v>
      </c>
      <c r="F4334" s="30" t="s">
        <v>80</v>
      </c>
      <c r="G4334" s="30" t="s">
        <v>81</v>
      </c>
      <c r="H4334" s="75">
        <v>1</v>
      </c>
    </row>
    <row r="4335" spans="1:8">
      <c r="A4335" s="43">
        <v>930</v>
      </c>
      <c r="B4335" s="74">
        <v>46234</v>
      </c>
      <c r="C4335" s="30" t="s">
        <v>1352</v>
      </c>
      <c r="D4335" s="30" t="s">
        <v>1353</v>
      </c>
      <c r="E4335" s="75">
        <v>60</v>
      </c>
      <c r="F4335" s="30" t="s">
        <v>68</v>
      </c>
      <c r="G4335" s="30" t="s">
        <v>69</v>
      </c>
      <c r="H4335" s="75">
        <v>1</v>
      </c>
    </row>
    <row r="4336" spans="1:8">
      <c r="A4336" s="43">
        <v>930</v>
      </c>
      <c r="B4336" s="74">
        <v>46234</v>
      </c>
      <c r="C4336" s="30" t="s">
        <v>1354</v>
      </c>
      <c r="D4336" s="30" t="s">
        <v>1355</v>
      </c>
      <c r="E4336" s="75">
        <v>7</v>
      </c>
      <c r="F4336" s="30" t="s">
        <v>70</v>
      </c>
      <c r="G4336" s="30" t="s">
        <v>71</v>
      </c>
      <c r="H4336" s="75">
        <v>2</v>
      </c>
    </row>
    <row r="4337" spans="1:8">
      <c r="A4337" s="43">
        <v>930</v>
      </c>
      <c r="B4337" s="74">
        <v>46234</v>
      </c>
      <c r="C4337" s="30" t="s">
        <v>1358</v>
      </c>
      <c r="D4337" s="30" t="s">
        <v>1359</v>
      </c>
      <c r="E4337" s="75">
        <v>105</v>
      </c>
      <c r="F4337" s="30" t="s">
        <v>70</v>
      </c>
      <c r="G4337" s="30" t="s">
        <v>71</v>
      </c>
      <c r="H4337" s="75">
        <v>2</v>
      </c>
    </row>
    <row r="4338" spans="1:8">
      <c r="A4338" s="43">
        <v>930</v>
      </c>
      <c r="B4338" s="74">
        <v>46234</v>
      </c>
      <c r="C4338" s="30" t="s">
        <v>1360</v>
      </c>
      <c r="D4338" s="30" t="s">
        <v>1361</v>
      </c>
      <c r="E4338" s="75">
        <v>2</v>
      </c>
      <c r="F4338" s="30" t="s">
        <v>68</v>
      </c>
      <c r="G4338" s="30" t="s">
        <v>69</v>
      </c>
      <c r="H4338" s="75">
        <v>1</v>
      </c>
    </row>
    <row r="4339" spans="1:8">
      <c r="A4339" s="43">
        <v>930</v>
      </c>
      <c r="B4339" s="74">
        <v>46234</v>
      </c>
      <c r="C4339" s="30" t="s">
        <v>1362</v>
      </c>
      <c r="D4339" s="30" t="s">
        <v>1363</v>
      </c>
      <c r="E4339" s="75">
        <v>13</v>
      </c>
      <c r="F4339" s="30" t="s">
        <v>53</v>
      </c>
      <c r="G4339" s="30" t="s">
        <v>54</v>
      </c>
      <c r="H4339" s="75">
        <v>1</v>
      </c>
    </row>
    <row r="4340" spans="1:8">
      <c r="A4340" s="43">
        <v>930</v>
      </c>
      <c r="B4340" s="74">
        <v>46234</v>
      </c>
      <c r="C4340" s="30" t="s">
        <v>1366</v>
      </c>
      <c r="D4340" s="30" t="s">
        <v>1367</v>
      </c>
      <c r="E4340" s="75">
        <v>172</v>
      </c>
      <c r="F4340" s="30" t="s">
        <v>68</v>
      </c>
      <c r="G4340" s="30" t="s">
        <v>69</v>
      </c>
      <c r="H4340" s="75">
        <v>1</v>
      </c>
    </row>
    <row r="4341" spans="1:8">
      <c r="A4341" s="43">
        <v>930</v>
      </c>
      <c r="B4341" s="74">
        <v>46234</v>
      </c>
      <c r="C4341" s="30" t="s">
        <v>1376</v>
      </c>
      <c r="D4341" s="30" t="s">
        <v>1377</v>
      </c>
      <c r="E4341" s="75">
        <v>83</v>
      </c>
      <c r="F4341" s="30" t="s">
        <v>80</v>
      </c>
      <c r="G4341" s="30" t="s">
        <v>81</v>
      </c>
      <c r="H4341" s="75">
        <v>1</v>
      </c>
    </row>
    <row r="4342" spans="1:8">
      <c r="A4342" s="43">
        <v>930</v>
      </c>
      <c r="B4342" s="74">
        <v>46234</v>
      </c>
      <c r="C4342" s="30" t="s">
        <v>1378</v>
      </c>
      <c r="D4342" s="30" t="s">
        <v>1379</v>
      </c>
      <c r="E4342" s="75">
        <v>38</v>
      </c>
      <c r="F4342" s="30" t="s">
        <v>66</v>
      </c>
      <c r="G4342" s="30" t="s">
        <v>67</v>
      </c>
      <c r="H4342" s="75">
        <v>2</v>
      </c>
    </row>
    <row r="4343" spans="1:8">
      <c r="A4343" s="43">
        <v>930</v>
      </c>
      <c r="B4343" s="74">
        <v>46234</v>
      </c>
      <c r="C4343" s="30" t="s">
        <v>1380</v>
      </c>
      <c r="D4343" s="30" t="s">
        <v>1381</v>
      </c>
      <c r="E4343" s="75">
        <v>93</v>
      </c>
      <c r="F4343" s="30" t="s">
        <v>53</v>
      </c>
      <c r="G4343" s="30" t="s">
        <v>54</v>
      </c>
      <c r="H4343" s="75">
        <v>1</v>
      </c>
    </row>
    <row r="4344" spans="1:8">
      <c r="A4344" s="43">
        <v>930</v>
      </c>
      <c r="B4344" s="74">
        <v>46234</v>
      </c>
      <c r="C4344" s="30" t="s">
        <v>1382</v>
      </c>
      <c r="D4344" s="30" t="s">
        <v>1383</v>
      </c>
      <c r="E4344" s="75">
        <v>100</v>
      </c>
      <c r="F4344" s="30" t="s">
        <v>80</v>
      </c>
      <c r="G4344" s="30" t="s">
        <v>81</v>
      </c>
      <c r="H4344" s="75">
        <v>1</v>
      </c>
    </row>
    <row r="4345" spans="1:8">
      <c r="A4345" s="43">
        <v>930</v>
      </c>
      <c r="B4345" s="74">
        <v>46234</v>
      </c>
      <c r="C4345" s="30" t="s">
        <v>1384</v>
      </c>
      <c r="D4345" s="30" t="s">
        <v>1385</v>
      </c>
      <c r="E4345" s="75">
        <v>41</v>
      </c>
      <c r="F4345" s="30" t="s">
        <v>70</v>
      </c>
      <c r="G4345" s="30" t="s">
        <v>71</v>
      </c>
      <c r="H4345" s="75">
        <v>2</v>
      </c>
    </row>
    <row r="4346" spans="1:8">
      <c r="A4346" s="43">
        <v>930</v>
      </c>
      <c r="B4346" s="74">
        <v>46234</v>
      </c>
      <c r="C4346" s="30" t="s">
        <v>1386</v>
      </c>
      <c r="D4346" s="30" t="s">
        <v>1387</v>
      </c>
      <c r="E4346" s="75">
        <v>55</v>
      </c>
      <c r="F4346" s="30" t="s">
        <v>70</v>
      </c>
      <c r="G4346" s="30" t="s">
        <v>71</v>
      </c>
      <c r="H4346" s="75">
        <v>2</v>
      </c>
    </row>
    <row r="4347" spans="1:8">
      <c r="A4347" s="43">
        <v>930</v>
      </c>
      <c r="B4347" s="74">
        <v>46234</v>
      </c>
      <c r="C4347" s="30" t="s">
        <v>1388</v>
      </c>
      <c r="D4347" s="30" t="s">
        <v>1389</v>
      </c>
      <c r="E4347" s="75">
        <v>93</v>
      </c>
      <c r="F4347" s="30" t="s">
        <v>70</v>
      </c>
      <c r="G4347" s="30" t="s">
        <v>71</v>
      </c>
      <c r="H4347" s="75">
        <v>2</v>
      </c>
    </row>
    <row r="4348" spans="1:8">
      <c r="A4348" s="43">
        <v>930</v>
      </c>
      <c r="B4348" s="74">
        <v>46234</v>
      </c>
      <c r="C4348" s="30" t="s">
        <v>1390</v>
      </c>
      <c r="D4348" s="30" t="s">
        <v>1391</v>
      </c>
      <c r="E4348" s="75">
        <v>55</v>
      </c>
      <c r="F4348" s="30" t="s">
        <v>70</v>
      </c>
      <c r="G4348" s="30" t="s">
        <v>71</v>
      </c>
      <c r="H4348" s="75">
        <v>2</v>
      </c>
    </row>
    <row r="4349" spans="1:8">
      <c r="A4349" s="43">
        <v>930</v>
      </c>
      <c r="B4349" s="74">
        <v>46234</v>
      </c>
      <c r="C4349" s="30" t="s">
        <v>1392</v>
      </c>
      <c r="D4349" s="30" t="s">
        <v>1393</v>
      </c>
      <c r="E4349" s="75">
        <v>287</v>
      </c>
      <c r="F4349" s="30" t="s">
        <v>80</v>
      </c>
      <c r="G4349" s="30" t="s">
        <v>81</v>
      </c>
      <c r="H4349" s="75">
        <v>1</v>
      </c>
    </row>
    <row r="4350" spans="1:8">
      <c r="A4350" s="43">
        <v>930</v>
      </c>
      <c r="B4350" s="74">
        <v>46234</v>
      </c>
      <c r="C4350" s="30" t="s">
        <v>1394</v>
      </c>
      <c r="D4350" s="30" t="s">
        <v>1395</v>
      </c>
      <c r="E4350" s="75">
        <v>50</v>
      </c>
      <c r="F4350" s="30" t="s">
        <v>70</v>
      </c>
      <c r="G4350" s="30" t="s">
        <v>71</v>
      </c>
      <c r="H4350" s="75">
        <v>2</v>
      </c>
    </row>
    <row r="4351" spans="1:8">
      <c r="A4351" s="43">
        <v>930</v>
      </c>
      <c r="B4351" s="74">
        <v>46234</v>
      </c>
      <c r="C4351" s="30" t="s">
        <v>1396</v>
      </c>
      <c r="D4351" s="30" t="s">
        <v>1397</v>
      </c>
      <c r="E4351" s="75">
        <v>55</v>
      </c>
      <c r="F4351" s="30" t="s">
        <v>76</v>
      </c>
      <c r="G4351" s="30" t="s">
        <v>77</v>
      </c>
      <c r="H4351" s="75">
        <v>1</v>
      </c>
    </row>
    <row r="4352" spans="1:8">
      <c r="A4352" s="43">
        <v>930</v>
      </c>
      <c r="B4352" s="74">
        <v>46234</v>
      </c>
      <c r="C4352" s="30" t="s">
        <v>1400</v>
      </c>
      <c r="D4352" s="30" t="s">
        <v>1401</v>
      </c>
      <c r="E4352" s="75">
        <v>16</v>
      </c>
      <c r="F4352" s="30" t="s">
        <v>68</v>
      </c>
      <c r="G4352" s="30" t="s">
        <v>69</v>
      </c>
      <c r="H4352" s="75">
        <v>1</v>
      </c>
    </row>
    <row r="4353" spans="1:8">
      <c r="A4353" s="43">
        <v>930</v>
      </c>
      <c r="B4353" s="74">
        <v>46234</v>
      </c>
      <c r="C4353" s="30" t="s">
        <v>1402</v>
      </c>
      <c r="D4353" s="30" t="s">
        <v>1403</v>
      </c>
      <c r="E4353" s="75">
        <v>79</v>
      </c>
      <c r="F4353" s="30" t="s">
        <v>70</v>
      </c>
      <c r="G4353" s="30" t="s">
        <v>71</v>
      </c>
      <c r="H4353" s="75">
        <v>2</v>
      </c>
    </row>
    <row r="4354" spans="1:8">
      <c r="A4354" s="43">
        <v>930</v>
      </c>
      <c r="B4354" s="74">
        <v>46234</v>
      </c>
      <c r="C4354" s="30" t="s">
        <v>1406</v>
      </c>
      <c r="D4354" s="30" t="s">
        <v>1407</v>
      </c>
      <c r="E4354" s="75">
        <v>133</v>
      </c>
      <c r="F4354" s="30" t="s">
        <v>80</v>
      </c>
      <c r="G4354" s="30" t="s">
        <v>81</v>
      </c>
      <c r="H4354" s="75">
        <v>1</v>
      </c>
    </row>
    <row r="4355" spans="1:8">
      <c r="A4355" s="43">
        <v>930</v>
      </c>
      <c r="B4355" s="74">
        <v>46234</v>
      </c>
      <c r="C4355" s="30" t="s">
        <v>1408</v>
      </c>
      <c r="D4355" s="30" t="s">
        <v>1409</v>
      </c>
      <c r="E4355" s="75">
        <v>47</v>
      </c>
      <c r="F4355" s="30" t="s">
        <v>70</v>
      </c>
      <c r="G4355" s="30" t="s">
        <v>71</v>
      </c>
      <c r="H4355" s="75">
        <v>2</v>
      </c>
    </row>
    <row r="4356" spans="1:8">
      <c r="A4356" s="43">
        <v>930</v>
      </c>
      <c r="B4356" s="74">
        <v>46234</v>
      </c>
      <c r="C4356" s="30" t="s">
        <v>1414</v>
      </c>
      <c r="D4356" s="30" t="s">
        <v>1415</v>
      </c>
      <c r="E4356" s="75">
        <v>24</v>
      </c>
      <c r="F4356" s="30" t="s">
        <v>53</v>
      </c>
      <c r="G4356" s="30" t="s">
        <v>54</v>
      </c>
      <c r="H4356" s="75">
        <v>1</v>
      </c>
    </row>
    <row r="4357" spans="1:8">
      <c r="A4357" s="43">
        <v>930</v>
      </c>
      <c r="B4357" s="74">
        <v>46234</v>
      </c>
      <c r="C4357" s="30" t="s">
        <v>1416</v>
      </c>
      <c r="D4357" s="30" t="s">
        <v>1417</v>
      </c>
      <c r="E4357" s="75">
        <v>37</v>
      </c>
      <c r="F4357" s="30" t="s">
        <v>68</v>
      </c>
      <c r="G4357" s="30" t="s">
        <v>69</v>
      </c>
      <c r="H4357" s="75">
        <v>1</v>
      </c>
    </row>
    <row r="4358" spans="1:8">
      <c r="A4358" s="43">
        <v>930</v>
      </c>
      <c r="B4358" s="74">
        <v>46234</v>
      </c>
      <c r="C4358" s="30" t="s">
        <v>1422</v>
      </c>
      <c r="D4358" s="30" t="s">
        <v>1423</v>
      </c>
      <c r="E4358" s="75">
        <v>138</v>
      </c>
      <c r="F4358" s="30" t="s">
        <v>70</v>
      </c>
      <c r="G4358" s="30" t="s">
        <v>71</v>
      </c>
      <c r="H4358" s="75">
        <v>2</v>
      </c>
    </row>
    <row r="4359" spans="1:8">
      <c r="A4359" s="43">
        <v>930</v>
      </c>
      <c r="B4359" s="74">
        <v>46234</v>
      </c>
      <c r="C4359" s="30" t="s">
        <v>1424</v>
      </c>
      <c r="D4359" s="30" t="s">
        <v>1425</v>
      </c>
      <c r="E4359" s="75">
        <v>30</v>
      </c>
      <c r="F4359" s="30" t="s">
        <v>80</v>
      </c>
      <c r="G4359" s="30" t="s">
        <v>81</v>
      </c>
      <c r="H4359" s="75">
        <v>1</v>
      </c>
    </row>
    <row r="4360" spans="1:8">
      <c r="A4360" s="43">
        <v>930</v>
      </c>
      <c r="B4360" s="74">
        <v>46234</v>
      </c>
      <c r="C4360" s="30" t="s">
        <v>1426</v>
      </c>
      <c r="D4360" s="30" t="s">
        <v>1427</v>
      </c>
      <c r="E4360" s="75">
        <v>138</v>
      </c>
      <c r="F4360" s="30" t="s">
        <v>80</v>
      </c>
      <c r="G4360" s="30" t="s">
        <v>81</v>
      </c>
      <c r="H4360" s="75">
        <v>1</v>
      </c>
    </row>
    <row r="4361" spans="1:8">
      <c r="A4361" s="43">
        <v>930</v>
      </c>
      <c r="B4361" s="74">
        <v>46234</v>
      </c>
      <c r="C4361" s="30" t="s">
        <v>1428</v>
      </c>
      <c r="D4361" s="30" t="s">
        <v>1429</v>
      </c>
      <c r="E4361" s="75">
        <v>26</v>
      </c>
      <c r="F4361" s="30" t="s">
        <v>80</v>
      </c>
      <c r="G4361" s="30" t="s">
        <v>81</v>
      </c>
      <c r="H4361" s="75">
        <v>1</v>
      </c>
    </row>
    <row r="4362" spans="1:8">
      <c r="A4362" s="43">
        <v>930</v>
      </c>
      <c r="B4362" s="74">
        <v>46234</v>
      </c>
      <c r="C4362" s="30" t="s">
        <v>1440</v>
      </c>
      <c r="D4362" s="30" t="s">
        <v>1441</v>
      </c>
      <c r="E4362" s="75">
        <v>140</v>
      </c>
      <c r="F4362" s="30" t="s">
        <v>70</v>
      </c>
      <c r="G4362" s="30" t="s">
        <v>71</v>
      </c>
      <c r="H4362" s="75">
        <v>2</v>
      </c>
    </row>
    <row r="4363" spans="1:8">
      <c r="A4363" s="43">
        <v>930</v>
      </c>
      <c r="B4363" s="74">
        <v>46234</v>
      </c>
      <c r="C4363" s="30" t="s">
        <v>1444</v>
      </c>
      <c r="D4363" s="30" t="s">
        <v>1445</v>
      </c>
      <c r="E4363" s="75">
        <v>61</v>
      </c>
      <c r="F4363" s="30" t="s">
        <v>70</v>
      </c>
      <c r="G4363" s="30" t="s">
        <v>71</v>
      </c>
      <c r="H4363" s="75">
        <v>2</v>
      </c>
    </row>
    <row r="4364" spans="1:8">
      <c r="A4364" s="43">
        <v>930</v>
      </c>
      <c r="B4364" s="74">
        <v>46234</v>
      </c>
      <c r="C4364" s="30" t="s">
        <v>1450</v>
      </c>
      <c r="D4364" s="30" t="s">
        <v>1451</v>
      </c>
      <c r="E4364" s="75">
        <v>71</v>
      </c>
      <c r="F4364" s="30" t="s">
        <v>53</v>
      </c>
      <c r="G4364" s="30" t="s">
        <v>54</v>
      </c>
      <c r="H4364" s="75">
        <v>1</v>
      </c>
    </row>
    <row r="4365" spans="1:8">
      <c r="A4365" s="43">
        <v>930</v>
      </c>
      <c r="B4365" s="74">
        <v>46234</v>
      </c>
      <c r="C4365" s="30" t="s">
        <v>1452</v>
      </c>
      <c r="D4365" s="30" t="s">
        <v>1453</v>
      </c>
      <c r="E4365" s="75">
        <v>37</v>
      </c>
      <c r="F4365" s="30" t="s">
        <v>68</v>
      </c>
      <c r="G4365" s="30" t="s">
        <v>69</v>
      </c>
      <c r="H4365" s="75">
        <v>1</v>
      </c>
    </row>
    <row r="4366" spans="1:8">
      <c r="A4366" s="43">
        <v>930</v>
      </c>
      <c r="B4366" s="74">
        <v>46234</v>
      </c>
      <c r="C4366" s="30" t="s">
        <v>1454</v>
      </c>
      <c r="D4366" s="30" t="s">
        <v>1455</v>
      </c>
      <c r="E4366" s="75">
        <v>48</v>
      </c>
      <c r="F4366" s="30" t="s">
        <v>70</v>
      </c>
      <c r="G4366" s="30" t="s">
        <v>71</v>
      </c>
      <c r="H4366" s="75">
        <v>2</v>
      </c>
    </row>
    <row r="4367" spans="1:8">
      <c r="A4367" s="43">
        <v>930</v>
      </c>
      <c r="B4367" s="74">
        <v>46234</v>
      </c>
      <c r="C4367" s="30" t="s">
        <v>1456</v>
      </c>
      <c r="D4367" s="30" t="s">
        <v>1457</v>
      </c>
      <c r="E4367" s="75">
        <v>6</v>
      </c>
      <c r="F4367" s="30" t="s">
        <v>68</v>
      </c>
      <c r="G4367" s="30" t="s">
        <v>69</v>
      </c>
      <c r="H4367" s="75">
        <v>1</v>
      </c>
    </row>
    <row r="4368" spans="1:8">
      <c r="A4368" s="43">
        <v>930</v>
      </c>
      <c r="B4368" s="74">
        <v>46234</v>
      </c>
      <c r="C4368" s="30" t="s">
        <v>1458</v>
      </c>
      <c r="D4368" s="30" t="s">
        <v>1459</v>
      </c>
      <c r="E4368" s="75">
        <v>97</v>
      </c>
      <c r="F4368" s="30" t="s">
        <v>80</v>
      </c>
      <c r="G4368" s="30" t="s">
        <v>81</v>
      </c>
      <c r="H4368" s="75">
        <v>1</v>
      </c>
    </row>
    <row r="4369" spans="1:8">
      <c r="A4369" s="43">
        <v>930</v>
      </c>
      <c r="B4369" s="74">
        <v>46234</v>
      </c>
      <c r="C4369" s="30" t="s">
        <v>1460</v>
      </c>
      <c r="D4369" s="30" t="s">
        <v>1461</v>
      </c>
      <c r="E4369" s="75">
        <v>175</v>
      </c>
      <c r="F4369" s="30" t="s">
        <v>80</v>
      </c>
      <c r="G4369" s="30" t="s">
        <v>81</v>
      </c>
      <c r="H4369" s="75">
        <v>1</v>
      </c>
    </row>
    <row r="4370" spans="1:8">
      <c r="A4370" s="43">
        <v>930</v>
      </c>
      <c r="B4370" s="74">
        <v>46234</v>
      </c>
      <c r="C4370" s="30" t="s">
        <v>1464</v>
      </c>
      <c r="D4370" s="30" t="s">
        <v>1465</v>
      </c>
      <c r="E4370" s="75">
        <v>19</v>
      </c>
      <c r="F4370" s="30" t="s">
        <v>70</v>
      </c>
      <c r="G4370" s="30" t="s">
        <v>71</v>
      </c>
      <c r="H4370" s="75">
        <v>2</v>
      </c>
    </row>
    <row r="4371" spans="1:8">
      <c r="A4371" s="43">
        <v>930</v>
      </c>
      <c r="B4371" s="74">
        <v>46234</v>
      </c>
      <c r="C4371" s="30" t="s">
        <v>1466</v>
      </c>
      <c r="D4371" s="30" t="s">
        <v>1467</v>
      </c>
      <c r="E4371" s="75">
        <v>13</v>
      </c>
      <c r="F4371" s="30" t="s">
        <v>53</v>
      </c>
      <c r="G4371" s="30" t="s">
        <v>54</v>
      </c>
      <c r="H4371" s="75">
        <v>1</v>
      </c>
    </row>
    <row r="4372" spans="1:8">
      <c r="A4372" s="43">
        <v>930</v>
      </c>
      <c r="B4372" s="74">
        <v>46234</v>
      </c>
      <c r="C4372" s="30" t="s">
        <v>1470</v>
      </c>
      <c r="D4372" s="30" t="s">
        <v>1471</v>
      </c>
      <c r="E4372" s="75">
        <v>66</v>
      </c>
      <c r="F4372" s="30" t="s">
        <v>70</v>
      </c>
      <c r="G4372" s="30" t="s">
        <v>71</v>
      </c>
      <c r="H4372" s="75">
        <v>2</v>
      </c>
    </row>
    <row r="4373" spans="1:8">
      <c r="A4373" s="43">
        <v>930</v>
      </c>
      <c r="B4373" s="74">
        <v>46234</v>
      </c>
      <c r="C4373" s="30" t="s">
        <v>1472</v>
      </c>
      <c r="D4373" s="30" t="s">
        <v>1473</v>
      </c>
      <c r="E4373" s="75">
        <v>7</v>
      </c>
      <c r="F4373" s="30" t="s">
        <v>53</v>
      </c>
      <c r="G4373" s="30" t="s">
        <v>54</v>
      </c>
      <c r="H4373" s="75">
        <v>1</v>
      </c>
    </row>
    <row r="4374" spans="1:8">
      <c r="A4374" s="43">
        <v>930</v>
      </c>
      <c r="B4374" s="74">
        <v>46234</v>
      </c>
      <c r="C4374" s="30" t="s">
        <v>1476</v>
      </c>
      <c r="D4374" s="30" t="s">
        <v>1477</v>
      </c>
      <c r="E4374" s="75">
        <v>384</v>
      </c>
      <c r="F4374" s="30" t="s">
        <v>80</v>
      </c>
      <c r="G4374" s="30" t="s">
        <v>81</v>
      </c>
      <c r="H4374" s="75">
        <v>1</v>
      </c>
    </row>
    <row r="4375" spans="1:8">
      <c r="A4375" s="43">
        <v>930</v>
      </c>
      <c r="B4375" s="74">
        <v>46234</v>
      </c>
      <c r="C4375" s="30" t="s">
        <v>1478</v>
      </c>
      <c r="D4375" s="30" t="s">
        <v>1479</v>
      </c>
      <c r="E4375" s="75">
        <v>54</v>
      </c>
      <c r="F4375" s="30" t="s">
        <v>53</v>
      </c>
      <c r="G4375" s="30" t="s">
        <v>54</v>
      </c>
      <c r="H4375" s="75">
        <v>1</v>
      </c>
    </row>
    <row r="4376" spans="1:8">
      <c r="A4376" s="43">
        <v>930</v>
      </c>
      <c r="B4376" s="74">
        <v>46234</v>
      </c>
      <c r="C4376" s="30" t="s">
        <v>1480</v>
      </c>
      <c r="D4376" s="30" t="s">
        <v>1481</v>
      </c>
      <c r="E4376" s="75">
        <v>67</v>
      </c>
      <c r="F4376" s="30" t="s">
        <v>76</v>
      </c>
      <c r="G4376" s="30" t="s">
        <v>77</v>
      </c>
      <c r="H4376" s="75">
        <v>1</v>
      </c>
    </row>
    <row r="4377" spans="1:8">
      <c r="A4377" s="43">
        <v>930</v>
      </c>
      <c r="B4377" s="74">
        <v>46234</v>
      </c>
      <c r="C4377" s="30" t="s">
        <v>1482</v>
      </c>
      <c r="D4377" s="30" t="s">
        <v>1483</v>
      </c>
      <c r="E4377" s="75">
        <v>50</v>
      </c>
      <c r="F4377" s="30" t="s">
        <v>70</v>
      </c>
      <c r="G4377" s="30" t="s">
        <v>71</v>
      </c>
      <c r="H4377" s="75">
        <v>2</v>
      </c>
    </row>
    <row r="4378" spans="1:8">
      <c r="A4378" s="43">
        <v>930</v>
      </c>
      <c r="B4378" s="74">
        <v>46234</v>
      </c>
      <c r="C4378" s="30" t="s">
        <v>1490</v>
      </c>
      <c r="D4378" s="30" t="s">
        <v>1491</v>
      </c>
      <c r="E4378" s="75">
        <v>99</v>
      </c>
      <c r="F4378" s="30" t="s">
        <v>76</v>
      </c>
      <c r="G4378" s="30" t="s">
        <v>77</v>
      </c>
      <c r="H4378" s="75">
        <v>1</v>
      </c>
    </row>
    <row r="4379" spans="1:8">
      <c r="A4379" s="43">
        <v>930</v>
      </c>
      <c r="B4379" s="74">
        <v>46234</v>
      </c>
      <c r="C4379" s="30" t="s">
        <v>1502</v>
      </c>
      <c r="D4379" s="30" t="s">
        <v>1503</v>
      </c>
      <c r="E4379" s="75">
        <v>1</v>
      </c>
      <c r="F4379" s="30" t="s">
        <v>76</v>
      </c>
      <c r="G4379" s="30" t="s">
        <v>77</v>
      </c>
      <c r="H4379" s="75">
        <v>1</v>
      </c>
    </row>
    <row r="4380" spans="1:8">
      <c r="A4380" s="43">
        <v>930</v>
      </c>
      <c r="B4380" s="74">
        <v>46234</v>
      </c>
      <c r="C4380" s="30" t="s">
        <v>1506</v>
      </c>
      <c r="D4380" s="30" t="s">
        <v>1507</v>
      </c>
      <c r="E4380" s="75">
        <v>92</v>
      </c>
      <c r="F4380" s="30" t="s">
        <v>53</v>
      </c>
      <c r="G4380" s="30" t="s">
        <v>54</v>
      </c>
      <c r="H4380" s="75">
        <v>1</v>
      </c>
    </row>
    <row r="4381" spans="1:8">
      <c r="A4381" s="43">
        <v>930</v>
      </c>
      <c r="B4381" s="74">
        <v>46234</v>
      </c>
      <c r="C4381" s="30" t="s">
        <v>1508</v>
      </c>
      <c r="D4381" s="30" t="s">
        <v>1509</v>
      </c>
      <c r="E4381" s="75">
        <v>29</v>
      </c>
      <c r="F4381" s="30" t="s">
        <v>70</v>
      </c>
      <c r="G4381" s="30" t="s">
        <v>71</v>
      </c>
      <c r="H4381" s="75">
        <v>2</v>
      </c>
    </row>
    <row r="4382" spans="1:8">
      <c r="A4382" s="43">
        <v>930</v>
      </c>
      <c r="B4382" s="74">
        <v>46234</v>
      </c>
      <c r="C4382" s="30" t="s">
        <v>1510</v>
      </c>
      <c r="D4382" s="30" t="s">
        <v>1511</v>
      </c>
      <c r="E4382" s="75">
        <v>53</v>
      </c>
      <c r="F4382" s="30" t="s">
        <v>70</v>
      </c>
      <c r="G4382" s="30" t="s">
        <v>71</v>
      </c>
      <c r="H4382" s="75">
        <v>2</v>
      </c>
    </row>
    <row r="4383" spans="1:8">
      <c r="A4383" s="43">
        <v>930</v>
      </c>
      <c r="B4383" s="74">
        <v>46234</v>
      </c>
      <c r="C4383" s="30" t="s">
        <v>1514</v>
      </c>
      <c r="D4383" s="30" t="s">
        <v>1515</v>
      </c>
      <c r="E4383" s="75">
        <v>17</v>
      </c>
      <c r="F4383" s="30" t="s">
        <v>68</v>
      </c>
      <c r="G4383" s="30" t="s">
        <v>69</v>
      </c>
      <c r="H4383" s="75">
        <v>1</v>
      </c>
    </row>
    <row r="4384" spans="1:8">
      <c r="A4384" s="43">
        <v>930</v>
      </c>
      <c r="B4384" s="74">
        <v>46234</v>
      </c>
      <c r="C4384" s="30" t="s">
        <v>1522</v>
      </c>
      <c r="D4384" s="30" t="s">
        <v>1523</v>
      </c>
      <c r="E4384" s="75">
        <v>57</v>
      </c>
      <c r="F4384" s="30" t="s">
        <v>53</v>
      </c>
      <c r="G4384" s="30" t="s">
        <v>54</v>
      </c>
      <c r="H4384" s="75">
        <v>1</v>
      </c>
    </row>
    <row r="4385" spans="1:8">
      <c r="A4385" s="43">
        <v>930</v>
      </c>
      <c r="B4385" s="74">
        <v>46234</v>
      </c>
      <c r="C4385" s="30" t="s">
        <v>1526</v>
      </c>
      <c r="D4385" s="30" t="s">
        <v>1527</v>
      </c>
      <c r="E4385" s="75">
        <v>116</v>
      </c>
      <c r="F4385" s="30" t="s">
        <v>53</v>
      </c>
      <c r="G4385" s="30" t="s">
        <v>54</v>
      </c>
      <c r="H4385" s="75">
        <v>1</v>
      </c>
    </row>
    <row r="4386" spans="1:8">
      <c r="A4386" s="43">
        <v>930</v>
      </c>
      <c r="B4386" s="74">
        <v>46234</v>
      </c>
      <c r="C4386" s="30" t="s">
        <v>1528</v>
      </c>
      <c r="D4386" s="30" t="s">
        <v>1529</v>
      </c>
      <c r="E4386" s="75">
        <v>12</v>
      </c>
      <c r="F4386" s="30" t="s">
        <v>53</v>
      </c>
      <c r="G4386" s="30" t="s">
        <v>54</v>
      </c>
      <c r="H4386" s="75">
        <v>1</v>
      </c>
    </row>
    <row r="4387" spans="1:8">
      <c r="A4387" s="43">
        <v>930</v>
      </c>
      <c r="B4387" s="74">
        <v>46234</v>
      </c>
      <c r="C4387" s="30" t="s">
        <v>1534</v>
      </c>
      <c r="D4387" s="30" t="s">
        <v>1535</v>
      </c>
      <c r="E4387" s="75">
        <v>48</v>
      </c>
      <c r="F4387" s="30" t="s">
        <v>68</v>
      </c>
      <c r="G4387" s="30" t="s">
        <v>69</v>
      </c>
      <c r="H4387" s="75">
        <v>1</v>
      </c>
    </row>
    <row r="4388" spans="1:8">
      <c r="A4388" s="43">
        <v>930</v>
      </c>
      <c r="B4388" s="74">
        <v>46234</v>
      </c>
      <c r="C4388" s="30" t="s">
        <v>1540</v>
      </c>
      <c r="D4388" s="30" t="s">
        <v>1541</v>
      </c>
      <c r="E4388" s="75">
        <v>101</v>
      </c>
      <c r="F4388" s="30" t="s">
        <v>76</v>
      </c>
      <c r="G4388" s="30" t="s">
        <v>77</v>
      </c>
      <c r="H4388" s="75">
        <v>1</v>
      </c>
    </row>
    <row r="4389" spans="1:8">
      <c r="A4389" s="43">
        <v>930</v>
      </c>
      <c r="B4389" s="74">
        <v>46234</v>
      </c>
      <c r="C4389" s="30" t="s">
        <v>1548</v>
      </c>
      <c r="D4389" s="30" t="s">
        <v>1549</v>
      </c>
      <c r="E4389" s="75">
        <v>43</v>
      </c>
      <c r="F4389" s="30" t="s">
        <v>70</v>
      </c>
      <c r="G4389" s="30" t="s">
        <v>71</v>
      </c>
      <c r="H4389" s="75">
        <v>2</v>
      </c>
    </row>
    <row r="4390" spans="1:8">
      <c r="A4390" s="43">
        <v>930</v>
      </c>
      <c r="B4390" s="74">
        <v>46234</v>
      </c>
      <c r="C4390" s="30" t="s">
        <v>1550</v>
      </c>
      <c r="D4390" s="30" t="s">
        <v>1551</v>
      </c>
      <c r="E4390" s="75">
        <v>65</v>
      </c>
      <c r="F4390" s="30" t="s">
        <v>53</v>
      </c>
      <c r="G4390" s="30" t="s">
        <v>54</v>
      </c>
      <c r="H4390" s="75">
        <v>1</v>
      </c>
    </row>
    <row r="4391" spans="1:8">
      <c r="A4391" s="43">
        <v>930</v>
      </c>
      <c r="B4391" s="74">
        <v>46234</v>
      </c>
      <c r="C4391" s="30" t="s">
        <v>1552</v>
      </c>
      <c r="D4391" s="30" t="s">
        <v>1553</v>
      </c>
      <c r="E4391" s="75">
        <v>22</v>
      </c>
      <c r="F4391" s="30" t="s">
        <v>68</v>
      </c>
      <c r="G4391" s="30" t="s">
        <v>69</v>
      </c>
      <c r="H4391" s="75">
        <v>1</v>
      </c>
    </row>
    <row r="4392" spans="1:8">
      <c r="A4392" s="43">
        <v>930</v>
      </c>
      <c r="B4392" s="74">
        <v>46234</v>
      </c>
      <c r="C4392" s="30" t="s">
        <v>1554</v>
      </c>
      <c r="D4392" s="30" t="s">
        <v>1555</v>
      </c>
      <c r="E4392" s="75">
        <v>85</v>
      </c>
      <c r="F4392" s="30" t="s">
        <v>78</v>
      </c>
      <c r="G4392" s="30" t="s">
        <v>79</v>
      </c>
      <c r="H4392" s="75">
        <v>2</v>
      </c>
    </row>
    <row r="4393" spans="1:8">
      <c r="A4393" s="43">
        <v>930</v>
      </c>
      <c r="B4393" s="74">
        <v>46234</v>
      </c>
      <c r="C4393" s="30" t="s">
        <v>1556</v>
      </c>
      <c r="D4393" s="30" t="s">
        <v>1557</v>
      </c>
      <c r="E4393" s="75">
        <v>67</v>
      </c>
      <c r="F4393" s="30" t="s">
        <v>53</v>
      </c>
      <c r="G4393" s="30" t="s">
        <v>54</v>
      </c>
      <c r="H4393" s="75">
        <v>1</v>
      </c>
    </row>
    <row r="4394" spans="1:8">
      <c r="A4394" s="43">
        <v>930</v>
      </c>
      <c r="B4394" s="74">
        <v>46234</v>
      </c>
      <c r="C4394" s="30" t="s">
        <v>1558</v>
      </c>
      <c r="D4394" s="30" t="s">
        <v>1559</v>
      </c>
      <c r="E4394" s="75">
        <v>77</v>
      </c>
      <c r="F4394" s="30" t="s">
        <v>76</v>
      </c>
      <c r="G4394" s="30" t="s">
        <v>77</v>
      </c>
      <c r="H4394" s="75">
        <v>1</v>
      </c>
    </row>
    <row r="4395" spans="1:8">
      <c r="A4395" s="43">
        <v>930</v>
      </c>
      <c r="B4395" s="74">
        <v>46234</v>
      </c>
      <c r="C4395" s="30" t="s">
        <v>1566</v>
      </c>
      <c r="D4395" s="30" t="s">
        <v>1567</v>
      </c>
      <c r="E4395" s="75">
        <v>59</v>
      </c>
      <c r="F4395" s="30" t="s">
        <v>53</v>
      </c>
      <c r="G4395" s="30" t="s">
        <v>54</v>
      </c>
      <c r="H4395" s="75">
        <v>1</v>
      </c>
    </row>
    <row r="4396" spans="1:8">
      <c r="A4396" s="43">
        <v>930</v>
      </c>
      <c r="B4396" s="74">
        <v>46234</v>
      </c>
      <c r="C4396" s="30" t="s">
        <v>1570</v>
      </c>
      <c r="D4396" s="30" t="s">
        <v>1571</v>
      </c>
      <c r="E4396" s="75">
        <v>1</v>
      </c>
      <c r="F4396" s="30" t="s">
        <v>68</v>
      </c>
      <c r="G4396" s="30" t="s">
        <v>69</v>
      </c>
      <c r="H4396" s="75">
        <v>1</v>
      </c>
    </row>
    <row r="4397" spans="1:8">
      <c r="A4397" s="43">
        <v>930</v>
      </c>
      <c r="B4397" s="74">
        <v>46234</v>
      </c>
      <c r="C4397" s="30" t="s">
        <v>1572</v>
      </c>
      <c r="D4397" s="30" t="s">
        <v>1573</v>
      </c>
      <c r="E4397" s="75">
        <v>29</v>
      </c>
      <c r="F4397" s="30" t="s">
        <v>53</v>
      </c>
      <c r="G4397" s="30" t="s">
        <v>54</v>
      </c>
      <c r="H4397" s="75">
        <v>1</v>
      </c>
    </row>
    <row r="4398" spans="1:8">
      <c r="A4398" s="43">
        <v>930</v>
      </c>
      <c r="B4398" s="74">
        <v>46234</v>
      </c>
      <c r="C4398" s="30" t="s">
        <v>1578</v>
      </c>
      <c r="D4398" s="30" t="s">
        <v>1579</v>
      </c>
      <c r="E4398" s="75">
        <v>8</v>
      </c>
      <c r="F4398" s="30" t="s">
        <v>76</v>
      </c>
      <c r="G4398" s="30" t="s">
        <v>77</v>
      </c>
      <c r="H4398" s="75">
        <v>1</v>
      </c>
    </row>
    <row r="4399" spans="1:8">
      <c r="A4399" s="43">
        <v>930</v>
      </c>
      <c r="B4399" s="74">
        <v>46234</v>
      </c>
      <c r="C4399" s="30" t="s">
        <v>1580</v>
      </c>
      <c r="D4399" s="30" t="s">
        <v>1581</v>
      </c>
      <c r="E4399" s="75">
        <v>113</v>
      </c>
      <c r="F4399" s="30" t="s">
        <v>76</v>
      </c>
      <c r="G4399" s="30" t="s">
        <v>77</v>
      </c>
      <c r="H4399" s="75">
        <v>1</v>
      </c>
    </row>
    <row r="4400" spans="1:8">
      <c r="A4400" s="43">
        <v>930</v>
      </c>
      <c r="B4400" s="74">
        <v>46234</v>
      </c>
      <c r="C4400" s="30" t="s">
        <v>1582</v>
      </c>
      <c r="D4400" s="30" t="s">
        <v>1583</v>
      </c>
      <c r="E4400" s="75">
        <v>98</v>
      </c>
      <c r="F4400" s="30" t="s">
        <v>53</v>
      </c>
      <c r="G4400" s="30" t="s">
        <v>54</v>
      </c>
      <c r="H4400" s="75">
        <v>1</v>
      </c>
    </row>
    <row r="4401" spans="1:8">
      <c r="A4401" s="43">
        <v>930</v>
      </c>
      <c r="B4401" s="74">
        <v>46234</v>
      </c>
      <c r="C4401" s="30" t="s">
        <v>1584</v>
      </c>
      <c r="D4401" s="30" t="s">
        <v>1585</v>
      </c>
      <c r="E4401" s="75">
        <v>147</v>
      </c>
      <c r="F4401" s="30" t="s">
        <v>53</v>
      </c>
      <c r="G4401" s="30" t="s">
        <v>54</v>
      </c>
      <c r="H4401" s="75">
        <v>1</v>
      </c>
    </row>
    <row r="4402" spans="1:8">
      <c r="A4402" s="43">
        <v>930</v>
      </c>
      <c r="B4402" s="74">
        <v>46234</v>
      </c>
      <c r="C4402" s="30" t="s">
        <v>1588</v>
      </c>
      <c r="D4402" s="30" t="s">
        <v>1589</v>
      </c>
      <c r="E4402" s="75">
        <v>89</v>
      </c>
      <c r="F4402" s="30" t="s">
        <v>53</v>
      </c>
      <c r="G4402" s="30" t="s">
        <v>54</v>
      </c>
      <c r="H4402" s="75">
        <v>1</v>
      </c>
    </row>
    <row r="4403" spans="1:8">
      <c r="A4403" s="43">
        <v>930</v>
      </c>
      <c r="B4403" s="74">
        <v>46234</v>
      </c>
      <c r="C4403" s="30" t="s">
        <v>1590</v>
      </c>
      <c r="D4403" s="30" t="s">
        <v>1591</v>
      </c>
      <c r="E4403" s="75">
        <v>140</v>
      </c>
      <c r="F4403" s="30" t="s">
        <v>53</v>
      </c>
      <c r="G4403" s="30" t="s">
        <v>54</v>
      </c>
      <c r="H4403" s="75">
        <v>1</v>
      </c>
    </row>
    <row r="4404" spans="1:8">
      <c r="A4404" s="43">
        <v>930</v>
      </c>
      <c r="B4404" s="74">
        <v>46234</v>
      </c>
      <c r="C4404" s="30" t="s">
        <v>1592</v>
      </c>
      <c r="D4404" s="30" t="s">
        <v>1593</v>
      </c>
      <c r="E4404" s="75">
        <v>136</v>
      </c>
      <c r="F4404" s="30" t="s">
        <v>80</v>
      </c>
      <c r="G4404" s="30" t="s">
        <v>81</v>
      </c>
      <c r="H4404" s="75">
        <v>1</v>
      </c>
    </row>
    <row r="4405" spans="1:8">
      <c r="A4405" s="43">
        <v>930</v>
      </c>
      <c r="B4405" s="74">
        <v>46234</v>
      </c>
      <c r="C4405" s="30" t="s">
        <v>1594</v>
      </c>
      <c r="D4405" s="30" t="s">
        <v>1595</v>
      </c>
      <c r="E4405" s="75">
        <v>6</v>
      </c>
      <c r="F4405" s="30" t="s">
        <v>76</v>
      </c>
      <c r="G4405" s="30" t="s">
        <v>77</v>
      </c>
      <c r="H4405" s="75">
        <v>1</v>
      </c>
    </row>
    <row r="4406" spans="1:8">
      <c r="A4406" s="43">
        <v>930</v>
      </c>
      <c r="B4406" s="74">
        <v>46234</v>
      </c>
      <c r="C4406" s="30" t="s">
        <v>1596</v>
      </c>
      <c r="D4406" s="30" t="s">
        <v>1597</v>
      </c>
      <c r="E4406" s="75">
        <v>27</v>
      </c>
      <c r="F4406" s="30" t="s">
        <v>70</v>
      </c>
      <c r="G4406" s="30" t="s">
        <v>71</v>
      </c>
      <c r="H4406" s="75">
        <v>2</v>
      </c>
    </row>
    <row r="4407" spans="1:8">
      <c r="A4407" s="43">
        <v>930</v>
      </c>
      <c r="B4407" s="74">
        <v>46234</v>
      </c>
      <c r="C4407" s="30" t="s">
        <v>1598</v>
      </c>
      <c r="D4407" s="30" t="s">
        <v>1599</v>
      </c>
      <c r="E4407" s="75">
        <v>18</v>
      </c>
      <c r="F4407" s="30" t="s">
        <v>53</v>
      </c>
      <c r="G4407" s="30" t="s">
        <v>54</v>
      </c>
      <c r="H4407" s="75">
        <v>1</v>
      </c>
    </row>
    <row r="4408" spans="1:8">
      <c r="A4408" s="43">
        <v>930</v>
      </c>
      <c r="B4408" s="74">
        <v>46234</v>
      </c>
      <c r="C4408" s="30" t="s">
        <v>1606</v>
      </c>
      <c r="D4408" s="30" t="s">
        <v>1607</v>
      </c>
      <c r="E4408" s="75">
        <v>102</v>
      </c>
      <c r="F4408" s="30" t="s">
        <v>53</v>
      </c>
      <c r="G4408" s="30" t="s">
        <v>54</v>
      </c>
      <c r="H4408" s="75">
        <v>1</v>
      </c>
    </row>
    <row r="4409" spans="1:8">
      <c r="A4409" s="43">
        <v>930</v>
      </c>
      <c r="B4409" s="74">
        <v>46234</v>
      </c>
      <c r="C4409" s="30" t="s">
        <v>1612</v>
      </c>
      <c r="D4409" s="30" t="s">
        <v>1613</v>
      </c>
      <c r="E4409" s="75">
        <v>98</v>
      </c>
      <c r="F4409" s="30" t="s">
        <v>76</v>
      </c>
      <c r="G4409" s="30" t="s">
        <v>77</v>
      </c>
      <c r="H4409" s="75">
        <v>1</v>
      </c>
    </row>
    <row r="4410" spans="1:8">
      <c r="A4410" s="43">
        <v>930</v>
      </c>
      <c r="B4410" s="74">
        <v>46234</v>
      </c>
      <c r="C4410" s="30" t="s">
        <v>1616</v>
      </c>
      <c r="D4410" s="30" t="s">
        <v>1617</v>
      </c>
      <c r="E4410" s="75">
        <v>100</v>
      </c>
      <c r="F4410" s="30" t="s">
        <v>53</v>
      </c>
      <c r="G4410" s="30" t="s">
        <v>54</v>
      </c>
      <c r="H4410" s="75">
        <v>1</v>
      </c>
    </row>
    <row r="4411" spans="1:8">
      <c r="A4411" s="43">
        <v>930</v>
      </c>
      <c r="B4411" s="74">
        <v>46234</v>
      </c>
      <c r="C4411" s="30" t="s">
        <v>1618</v>
      </c>
      <c r="D4411" s="30" t="s">
        <v>1619</v>
      </c>
      <c r="E4411" s="75">
        <v>55</v>
      </c>
      <c r="F4411" s="30" t="s">
        <v>63</v>
      </c>
      <c r="G4411" s="30" t="s">
        <v>64</v>
      </c>
      <c r="H4411" s="75">
        <v>2</v>
      </c>
    </row>
    <row r="4412" spans="1:8">
      <c r="A4412" s="43">
        <v>930</v>
      </c>
      <c r="B4412" s="74">
        <v>46234</v>
      </c>
      <c r="C4412" s="30" t="s">
        <v>1622</v>
      </c>
      <c r="D4412" s="30" t="s">
        <v>1623</v>
      </c>
      <c r="E4412" s="75">
        <v>20</v>
      </c>
      <c r="F4412" s="30" t="s">
        <v>53</v>
      </c>
      <c r="G4412" s="30" t="s">
        <v>54</v>
      </c>
      <c r="H4412" s="75">
        <v>1</v>
      </c>
    </row>
    <row r="4413" spans="1:8">
      <c r="A4413" s="43">
        <v>930</v>
      </c>
      <c r="B4413" s="74">
        <v>46234</v>
      </c>
      <c r="C4413" s="30" t="s">
        <v>1626</v>
      </c>
      <c r="D4413" s="30" t="s">
        <v>1627</v>
      </c>
      <c r="E4413" s="75">
        <v>225</v>
      </c>
      <c r="F4413" s="30" t="s">
        <v>53</v>
      </c>
      <c r="G4413" s="30" t="s">
        <v>54</v>
      </c>
      <c r="H4413" s="75">
        <v>1</v>
      </c>
    </row>
    <row r="4414" spans="1:8">
      <c r="A4414" s="43">
        <v>930</v>
      </c>
      <c r="B4414" s="74">
        <v>46234</v>
      </c>
      <c r="C4414" s="30" t="s">
        <v>1630</v>
      </c>
      <c r="D4414" s="30" t="s">
        <v>1631</v>
      </c>
      <c r="E4414" s="75">
        <v>82</v>
      </c>
      <c r="F4414" s="30" t="s">
        <v>68</v>
      </c>
      <c r="G4414" s="30" t="s">
        <v>69</v>
      </c>
      <c r="H4414" s="75">
        <v>1</v>
      </c>
    </row>
    <row r="4415" spans="1:8">
      <c r="A4415" s="43">
        <v>930</v>
      </c>
      <c r="B4415" s="74">
        <v>46234</v>
      </c>
      <c r="C4415" s="30" t="s">
        <v>1632</v>
      </c>
      <c r="D4415" s="30" t="s">
        <v>1633</v>
      </c>
      <c r="E4415" s="75">
        <v>53</v>
      </c>
      <c r="F4415" s="30" t="s">
        <v>53</v>
      </c>
      <c r="G4415" s="30" t="s">
        <v>54</v>
      </c>
      <c r="H4415" s="75">
        <v>1</v>
      </c>
    </row>
    <row r="4416" spans="1:8">
      <c r="A4416" s="43">
        <v>930</v>
      </c>
      <c r="B4416" s="74">
        <v>46234</v>
      </c>
      <c r="C4416" s="30" t="s">
        <v>1636</v>
      </c>
      <c r="D4416" s="30" t="s">
        <v>1637</v>
      </c>
      <c r="E4416" s="75">
        <v>120</v>
      </c>
      <c r="F4416" s="30" t="s">
        <v>80</v>
      </c>
      <c r="G4416" s="30" t="s">
        <v>81</v>
      </c>
      <c r="H4416" s="75">
        <v>1</v>
      </c>
    </row>
    <row r="4417" spans="1:8">
      <c r="A4417" s="43">
        <v>930</v>
      </c>
      <c r="B4417" s="74">
        <v>46234</v>
      </c>
      <c r="C4417" s="30" t="s">
        <v>1638</v>
      </c>
      <c r="D4417" s="30" t="s">
        <v>1639</v>
      </c>
      <c r="E4417" s="75">
        <v>47</v>
      </c>
      <c r="F4417" s="30" t="s">
        <v>53</v>
      </c>
      <c r="G4417" s="30" t="s">
        <v>54</v>
      </c>
      <c r="H4417" s="75">
        <v>1</v>
      </c>
    </row>
    <row r="4418" spans="1:8">
      <c r="A4418" s="43">
        <v>930</v>
      </c>
      <c r="B4418" s="74">
        <v>46234</v>
      </c>
      <c r="C4418" s="30" t="s">
        <v>1640</v>
      </c>
      <c r="D4418" s="30" t="s">
        <v>1641</v>
      </c>
      <c r="E4418" s="75">
        <v>60</v>
      </c>
      <c r="F4418" s="30" t="s">
        <v>68</v>
      </c>
      <c r="G4418" s="30" t="s">
        <v>69</v>
      </c>
      <c r="H4418" s="75">
        <v>1</v>
      </c>
    </row>
    <row r="4419" spans="1:8">
      <c r="A4419" s="43">
        <v>930</v>
      </c>
      <c r="B4419" s="74">
        <v>46234</v>
      </c>
      <c r="C4419" s="30" t="s">
        <v>1642</v>
      </c>
      <c r="D4419" s="30" t="s">
        <v>1643</v>
      </c>
      <c r="E4419" s="75">
        <v>52</v>
      </c>
      <c r="F4419" s="30" t="s">
        <v>53</v>
      </c>
      <c r="G4419" s="30" t="s">
        <v>54</v>
      </c>
      <c r="H4419" s="75">
        <v>1</v>
      </c>
    </row>
    <row r="4420" spans="1:8">
      <c r="A4420" s="43">
        <v>930</v>
      </c>
      <c r="B4420" s="74">
        <v>46234</v>
      </c>
      <c r="C4420" s="30" t="s">
        <v>1644</v>
      </c>
      <c r="D4420" s="30" t="s">
        <v>1645</v>
      </c>
      <c r="E4420" s="75">
        <v>33</v>
      </c>
      <c r="F4420" s="30" t="s">
        <v>70</v>
      </c>
      <c r="G4420" s="30" t="s">
        <v>71</v>
      </c>
      <c r="H4420" s="75">
        <v>2</v>
      </c>
    </row>
    <row r="4421" spans="1:8">
      <c r="A4421" s="43">
        <v>930</v>
      </c>
      <c r="B4421" s="74">
        <v>46234</v>
      </c>
      <c r="C4421" s="30" t="s">
        <v>1646</v>
      </c>
      <c r="D4421" s="30" t="s">
        <v>1647</v>
      </c>
      <c r="E4421" s="75">
        <v>92</v>
      </c>
      <c r="F4421" s="30" t="s">
        <v>53</v>
      </c>
      <c r="G4421" s="30" t="s">
        <v>54</v>
      </c>
      <c r="H4421" s="75">
        <v>1</v>
      </c>
    </row>
    <row r="4422" spans="1:8">
      <c r="A4422" s="43">
        <v>930</v>
      </c>
      <c r="B4422" s="74">
        <v>46234</v>
      </c>
      <c r="C4422" s="30" t="s">
        <v>1650</v>
      </c>
      <c r="D4422" s="30" t="s">
        <v>1651</v>
      </c>
      <c r="E4422" s="75">
        <v>10</v>
      </c>
      <c r="F4422" s="30" t="s">
        <v>70</v>
      </c>
      <c r="G4422" s="30" t="s">
        <v>71</v>
      </c>
      <c r="H4422" s="75">
        <v>2</v>
      </c>
    </row>
    <row r="4423" spans="1:8">
      <c r="A4423" s="43">
        <v>930</v>
      </c>
      <c r="B4423" s="74">
        <v>46234</v>
      </c>
      <c r="C4423" s="30" t="s">
        <v>1652</v>
      </c>
      <c r="D4423" s="30" t="s">
        <v>1653</v>
      </c>
      <c r="E4423" s="75">
        <v>189</v>
      </c>
      <c r="F4423" s="30" t="s">
        <v>80</v>
      </c>
      <c r="G4423" s="30" t="s">
        <v>81</v>
      </c>
      <c r="H4423" s="75">
        <v>1</v>
      </c>
    </row>
    <row r="4424" spans="1:8">
      <c r="A4424" s="43">
        <v>930</v>
      </c>
      <c r="B4424" s="74">
        <v>46234</v>
      </c>
      <c r="C4424" s="30" t="s">
        <v>1654</v>
      </c>
      <c r="D4424" s="30" t="s">
        <v>1655</v>
      </c>
      <c r="E4424" s="75">
        <v>111</v>
      </c>
      <c r="F4424" s="30" t="s">
        <v>53</v>
      </c>
      <c r="G4424" s="30" t="s">
        <v>54</v>
      </c>
      <c r="H4424" s="75">
        <v>1</v>
      </c>
    </row>
    <row r="4425" spans="1:8">
      <c r="A4425" s="43">
        <v>930</v>
      </c>
      <c r="B4425" s="74">
        <v>46234</v>
      </c>
      <c r="C4425" s="30" t="s">
        <v>1660</v>
      </c>
      <c r="D4425" s="30" t="s">
        <v>1661</v>
      </c>
      <c r="E4425" s="75">
        <v>15</v>
      </c>
      <c r="F4425" s="30" t="s">
        <v>53</v>
      </c>
      <c r="G4425" s="30" t="s">
        <v>54</v>
      </c>
      <c r="H4425" s="75">
        <v>1</v>
      </c>
    </row>
    <row r="4426" spans="1:8">
      <c r="A4426" s="43">
        <v>930</v>
      </c>
      <c r="B4426" s="74">
        <v>46234</v>
      </c>
      <c r="C4426" s="30" t="s">
        <v>1662</v>
      </c>
      <c r="D4426" s="30" t="s">
        <v>1663</v>
      </c>
      <c r="E4426" s="75">
        <v>68</v>
      </c>
      <c r="F4426" s="30" t="s">
        <v>53</v>
      </c>
      <c r="G4426" s="30" t="s">
        <v>54</v>
      </c>
      <c r="H4426" s="75">
        <v>1</v>
      </c>
    </row>
    <row r="4427" spans="1:8">
      <c r="A4427" s="43">
        <v>930</v>
      </c>
      <c r="B4427" s="74">
        <v>46234</v>
      </c>
      <c r="C4427" s="30" t="s">
        <v>1666</v>
      </c>
      <c r="D4427" s="30" t="s">
        <v>1667</v>
      </c>
      <c r="E4427" s="75">
        <v>87</v>
      </c>
      <c r="F4427" s="30" t="s">
        <v>53</v>
      </c>
      <c r="G4427" s="30" t="s">
        <v>54</v>
      </c>
      <c r="H4427" s="75">
        <v>1</v>
      </c>
    </row>
    <row r="4428" spans="1:8">
      <c r="A4428" s="43">
        <v>930</v>
      </c>
      <c r="B4428" s="74">
        <v>46234</v>
      </c>
      <c r="C4428" s="30" t="s">
        <v>1670</v>
      </c>
      <c r="D4428" s="30" t="s">
        <v>1671</v>
      </c>
      <c r="E4428" s="75">
        <v>38</v>
      </c>
      <c r="F4428" s="30" t="s">
        <v>53</v>
      </c>
      <c r="G4428" s="30" t="s">
        <v>54</v>
      </c>
      <c r="H4428" s="75">
        <v>1</v>
      </c>
    </row>
    <row r="4429" spans="1:8">
      <c r="A4429" s="43">
        <v>930</v>
      </c>
      <c r="B4429" s="74">
        <v>46234</v>
      </c>
      <c r="C4429" s="30" t="s">
        <v>1672</v>
      </c>
      <c r="D4429" s="30" t="s">
        <v>1673</v>
      </c>
      <c r="E4429" s="75">
        <v>115</v>
      </c>
      <c r="F4429" s="30" t="s">
        <v>53</v>
      </c>
      <c r="G4429" s="30" t="s">
        <v>54</v>
      </c>
      <c r="H4429" s="75">
        <v>1</v>
      </c>
    </row>
    <row r="4430" spans="1:8">
      <c r="A4430" s="43">
        <v>930</v>
      </c>
      <c r="B4430" s="74">
        <v>46234</v>
      </c>
      <c r="C4430" s="30" t="s">
        <v>4988</v>
      </c>
      <c r="D4430" s="30" t="s">
        <v>4989</v>
      </c>
      <c r="E4430" s="75">
        <v>306</v>
      </c>
      <c r="F4430" s="30" t="s">
        <v>80</v>
      </c>
      <c r="G4430" s="30" t="s">
        <v>81</v>
      </c>
      <c r="H4430" s="75">
        <v>1</v>
      </c>
    </row>
    <row r="4431" spans="1:8">
      <c r="A4431" s="43">
        <v>930</v>
      </c>
      <c r="B4431" s="74">
        <v>46234</v>
      </c>
      <c r="C4431" s="30" t="s">
        <v>1674</v>
      </c>
      <c r="D4431" s="30" t="s">
        <v>1675</v>
      </c>
      <c r="E4431" s="75">
        <v>137</v>
      </c>
      <c r="F4431" s="30" t="s">
        <v>53</v>
      </c>
      <c r="G4431" s="30" t="s">
        <v>54</v>
      </c>
      <c r="H4431" s="75">
        <v>1</v>
      </c>
    </row>
    <row r="4432" spans="1:8">
      <c r="A4432" s="43">
        <v>930</v>
      </c>
      <c r="B4432" s="74">
        <v>46234</v>
      </c>
      <c r="C4432" s="30" t="s">
        <v>1676</v>
      </c>
      <c r="D4432" s="30" t="s">
        <v>1677</v>
      </c>
      <c r="E4432" s="75">
        <v>53</v>
      </c>
      <c r="F4432" s="30" t="s">
        <v>53</v>
      </c>
      <c r="G4432" s="30" t="s">
        <v>54</v>
      </c>
      <c r="H4432" s="75">
        <v>1</v>
      </c>
    </row>
    <row r="4433" spans="1:8">
      <c r="A4433" s="43">
        <v>930</v>
      </c>
      <c r="B4433" s="74">
        <v>46234</v>
      </c>
      <c r="C4433" s="30" t="s">
        <v>1678</v>
      </c>
      <c r="D4433" s="30" t="s">
        <v>1679</v>
      </c>
      <c r="E4433" s="75">
        <v>77</v>
      </c>
      <c r="F4433" s="30" t="s">
        <v>78</v>
      </c>
      <c r="G4433" s="30" t="s">
        <v>79</v>
      </c>
      <c r="H4433" s="75">
        <v>2</v>
      </c>
    </row>
    <row r="4434" spans="1:8">
      <c r="A4434" s="43">
        <v>930</v>
      </c>
      <c r="B4434" s="74">
        <v>46234</v>
      </c>
      <c r="C4434" s="30" t="s">
        <v>4984</v>
      </c>
      <c r="D4434" s="30" t="s">
        <v>4985</v>
      </c>
      <c r="E4434" s="75">
        <v>124</v>
      </c>
      <c r="F4434" s="30" t="s">
        <v>80</v>
      </c>
      <c r="G4434" s="30" t="s">
        <v>81</v>
      </c>
      <c r="H4434" s="75">
        <v>1</v>
      </c>
    </row>
    <row r="4435" spans="1:8">
      <c r="A4435" s="43">
        <v>930</v>
      </c>
      <c r="B4435" s="74">
        <v>46234</v>
      </c>
      <c r="C4435" s="30" t="s">
        <v>1682</v>
      </c>
      <c r="D4435" s="30" t="s">
        <v>1683</v>
      </c>
      <c r="E4435" s="75">
        <v>54</v>
      </c>
      <c r="F4435" s="30" t="s">
        <v>53</v>
      </c>
      <c r="G4435" s="30" t="s">
        <v>54</v>
      </c>
      <c r="H4435" s="75">
        <v>1</v>
      </c>
    </row>
    <row r="4436" spans="1:8">
      <c r="A4436" s="43">
        <v>930</v>
      </c>
      <c r="B4436" s="74">
        <v>46234</v>
      </c>
      <c r="C4436" s="30" t="s">
        <v>1686</v>
      </c>
      <c r="D4436" s="30" t="s">
        <v>1687</v>
      </c>
      <c r="E4436" s="75">
        <v>37</v>
      </c>
      <c r="F4436" s="30" t="s">
        <v>53</v>
      </c>
      <c r="G4436" s="30" t="s">
        <v>54</v>
      </c>
      <c r="H4436" s="75">
        <v>1</v>
      </c>
    </row>
    <row r="4437" spans="1:8">
      <c r="A4437" s="43">
        <v>930</v>
      </c>
      <c r="B4437" s="74">
        <v>46234</v>
      </c>
      <c r="C4437" s="30" t="s">
        <v>4986</v>
      </c>
      <c r="D4437" s="30" t="s">
        <v>4987</v>
      </c>
      <c r="E4437" s="75">
        <v>95</v>
      </c>
      <c r="F4437" s="30" t="s">
        <v>53</v>
      </c>
      <c r="G4437" s="30" t="s">
        <v>54</v>
      </c>
      <c r="H4437" s="75">
        <v>1</v>
      </c>
    </row>
    <row r="4438" spans="1:8">
      <c r="A4438" s="43">
        <v>930</v>
      </c>
      <c r="B4438" s="74">
        <v>46234</v>
      </c>
      <c r="C4438" s="30" t="s">
        <v>1690</v>
      </c>
      <c r="D4438" s="30" t="s">
        <v>1691</v>
      </c>
      <c r="E4438" s="75">
        <v>45</v>
      </c>
      <c r="F4438" s="30" t="s">
        <v>80</v>
      </c>
      <c r="G4438" s="30" t="s">
        <v>81</v>
      </c>
      <c r="H4438" s="75">
        <v>1</v>
      </c>
    </row>
    <row r="4439" spans="1:8">
      <c r="A4439" s="43">
        <v>930</v>
      </c>
      <c r="B4439" s="74">
        <v>46234</v>
      </c>
      <c r="C4439" s="30" t="s">
        <v>1694</v>
      </c>
      <c r="D4439" s="30" t="s">
        <v>1695</v>
      </c>
      <c r="E4439" s="75">
        <v>68</v>
      </c>
      <c r="F4439" s="30" t="s">
        <v>70</v>
      </c>
      <c r="G4439" s="30" t="s">
        <v>71</v>
      </c>
      <c r="H4439" s="75">
        <v>2</v>
      </c>
    </row>
    <row r="4440" spans="1:8">
      <c r="A4440" s="43">
        <v>930</v>
      </c>
      <c r="B4440" s="74">
        <v>46234</v>
      </c>
      <c r="C4440" s="30" t="s">
        <v>1696</v>
      </c>
      <c r="D4440" s="30" t="s">
        <v>1697</v>
      </c>
      <c r="E4440" s="75">
        <v>61</v>
      </c>
      <c r="F4440" s="30" t="s">
        <v>80</v>
      </c>
      <c r="G4440" s="30" t="s">
        <v>81</v>
      </c>
      <c r="H4440" s="75">
        <v>1</v>
      </c>
    </row>
    <row r="4441" spans="1:8">
      <c r="A4441" s="43">
        <v>930</v>
      </c>
      <c r="B4441" s="74">
        <v>46234</v>
      </c>
      <c r="C4441" s="30" t="s">
        <v>1702</v>
      </c>
      <c r="D4441" s="30" t="s">
        <v>1703</v>
      </c>
      <c r="E4441" s="75">
        <v>101</v>
      </c>
      <c r="F4441" s="30" t="s">
        <v>70</v>
      </c>
      <c r="G4441" s="30" t="s">
        <v>71</v>
      </c>
      <c r="H4441" s="75">
        <v>2</v>
      </c>
    </row>
    <row r="4442" spans="1:8">
      <c r="A4442" s="43">
        <v>930</v>
      </c>
      <c r="B4442" s="74">
        <v>46233</v>
      </c>
      <c r="C4442" s="30" t="s">
        <v>3919</v>
      </c>
      <c r="D4442" s="30" t="s">
        <v>3920</v>
      </c>
      <c r="E4442" s="75">
        <v>121</v>
      </c>
      <c r="F4442" s="30" t="s">
        <v>53</v>
      </c>
      <c r="G4442" s="30" t="s">
        <v>54</v>
      </c>
      <c r="H4442" s="75">
        <v>1</v>
      </c>
    </row>
    <row r="4443" spans="1:8">
      <c r="A4443" s="43">
        <v>930</v>
      </c>
      <c r="B4443" s="74">
        <v>46233</v>
      </c>
      <c r="C4443" s="30" t="s">
        <v>3923</v>
      </c>
      <c r="D4443" s="30" t="s">
        <v>3924</v>
      </c>
      <c r="E4443" s="75">
        <v>120</v>
      </c>
      <c r="F4443" s="30" t="s">
        <v>53</v>
      </c>
      <c r="G4443" s="30" t="s">
        <v>54</v>
      </c>
      <c r="H4443" s="75">
        <v>1</v>
      </c>
    </row>
    <row r="4444" spans="1:8">
      <c r="A4444" s="43">
        <v>930</v>
      </c>
      <c r="B4444" s="74">
        <v>46233</v>
      </c>
      <c r="C4444" s="30" t="s">
        <v>4137</v>
      </c>
      <c r="D4444" s="30" t="s">
        <v>4138</v>
      </c>
      <c r="E4444" s="75">
        <v>80</v>
      </c>
      <c r="F4444" s="30" t="s">
        <v>70</v>
      </c>
      <c r="G4444" s="30" t="s">
        <v>71</v>
      </c>
      <c r="H4444" s="75">
        <v>2</v>
      </c>
    </row>
    <row r="4445" spans="1:8">
      <c r="A4445" s="43">
        <v>930</v>
      </c>
      <c r="B4445" s="74">
        <v>46233</v>
      </c>
      <c r="C4445" s="30" t="s">
        <v>4147</v>
      </c>
      <c r="D4445" s="30" t="s">
        <v>4148</v>
      </c>
      <c r="E4445" s="75">
        <v>85</v>
      </c>
      <c r="F4445" s="30" t="s">
        <v>68</v>
      </c>
      <c r="G4445" s="30" t="s">
        <v>69</v>
      </c>
      <c r="H4445" s="75">
        <v>1</v>
      </c>
    </row>
    <row r="4446" spans="1:8">
      <c r="A4446" s="43">
        <v>930</v>
      </c>
      <c r="B4446" s="74">
        <v>46233</v>
      </c>
      <c r="C4446" s="30" t="s">
        <v>4153</v>
      </c>
      <c r="D4446" s="30" t="s">
        <v>4154</v>
      </c>
      <c r="E4446" s="75">
        <v>22</v>
      </c>
      <c r="F4446" s="30" t="s">
        <v>70</v>
      </c>
      <c r="G4446" s="30" t="s">
        <v>71</v>
      </c>
      <c r="H4446" s="75">
        <v>2</v>
      </c>
    </row>
    <row r="4447" spans="1:8">
      <c r="A4447" s="43">
        <v>930</v>
      </c>
      <c r="B4447" s="74">
        <v>46233</v>
      </c>
      <c r="C4447" s="30" t="s">
        <v>4185</v>
      </c>
      <c r="D4447" s="30" t="s">
        <v>4186</v>
      </c>
      <c r="E4447" s="75">
        <v>33</v>
      </c>
      <c r="F4447" s="30" t="s">
        <v>53</v>
      </c>
      <c r="G4447" s="30" t="s">
        <v>54</v>
      </c>
      <c r="H4447" s="75">
        <v>1</v>
      </c>
    </row>
    <row r="4448" spans="1:8">
      <c r="A4448" s="43">
        <v>930</v>
      </c>
      <c r="B4448" s="74">
        <v>46233</v>
      </c>
      <c r="C4448" s="30" t="s">
        <v>4187</v>
      </c>
      <c r="D4448" s="30" t="s">
        <v>4188</v>
      </c>
      <c r="E4448" s="75">
        <v>21</v>
      </c>
      <c r="F4448" s="30" t="s">
        <v>53</v>
      </c>
      <c r="G4448" s="30" t="s">
        <v>54</v>
      </c>
      <c r="H4448" s="75">
        <v>1</v>
      </c>
    </row>
    <row r="4449" spans="1:8">
      <c r="A4449" s="43">
        <v>930</v>
      </c>
      <c r="B4449" s="74">
        <v>46233</v>
      </c>
      <c r="C4449" s="30" t="s">
        <v>1350</v>
      </c>
      <c r="D4449" s="30" t="s">
        <v>1351</v>
      </c>
      <c r="E4449" s="75">
        <v>79</v>
      </c>
      <c r="F4449" s="30" t="s">
        <v>80</v>
      </c>
      <c r="G4449" s="30" t="s">
        <v>81</v>
      </c>
      <c r="H4449" s="75">
        <v>1</v>
      </c>
    </row>
    <row r="4450" spans="1:8">
      <c r="A4450" s="43">
        <v>930</v>
      </c>
      <c r="B4450" s="74">
        <v>46233</v>
      </c>
      <c r="C4450" s="30" t="s">
        <v>1352</v>
      </c>
      <c r="D4450" s="30" t="s">
        <v>1353</v>
      </c>
      <c r="E4450" s="75">
        <v>19</v>
      </c>
      <c r="F4450" s="30" t="s">
        <v>70</v>
      </c>
      <c r="G4450" s="30" t="s">
        <v>71</v>
      </c>
      <c r="H4450" s="75">
        <v>2</v>
      </c>
    </row>
    <row r="4451" spans="1:8">
      <c r="A4451" s="43">
        <v>930</v>
      </c>
      <c r="B4451" s="74">
        <v>46233</v>
      </c>
      <c r="C4451" s="30" t="s">
        <v>1354</v>
      </c>
      <c r="D4451" s="30" t="s">
        <v>1355</v>
      </c>
      <c r="E4451" s="75">
        <v>16</v>
      </c>
      <c r="F4451" s="30" t="s">
        <v>70</v>
      </c>
      <c r="G4451" s="30" t="s">
        <v>71</v>
      </c>
      <c r="H4451" s="75">
        <v>2</v>
      </c>
    </row>
    <row r="4452" spans="1:8">
      <c r="A4452" s="43">
        <v>930</v>
      </c>
      <c r="B4452" s="74">
        <v>46233</v>
      </c>
      <c r="C4452" s="30" t="s">
        <v>1356</v>
      </c>
      <c r="D4452" s="30" t="s">
        <v>1357</v>
      </c>
      <c r="E4452" s="75">
        <v>30</v>
      </c>
      <c r="F4452" s="30" t="s">
        <v>80</v>
      </c>
      <c r="G4452" s="30" t="s">
        <v>81</v>
      </c>
      <c r="H4452" s="75">
        <v>1</v>
      </c>
    </row>
    <row r="4453" spans="1:8">
      <c r="A4453" s="43">
        <v>930</v>
      </c>
      <c r="B4453" s="74">
        <v>46233</v>
      </c>
      <c r="C4453" s="30" t="s">
        <v>1358</v>
      </c>
      <c r="D4453" s="30" t="s">
        <v>1359</v>
      </c>
      <c r="E4453" s="75">
        <v>160</v>
      </c>
      <c r="F4453" s="30" t="s">
        <v>70</v>
      </c>
      <c r="G4453" s="30" t="s">
        <v>71</v>
      </c>
      <c r="H4453" s="75">
        <v>2</v>
      </c>
    </row>
    <row r="4454" spans="1:8">
      <c r="A4454" s="43">
        <v>930</v>
      </c>
      <c r="B4454" s="74">
        <v>46233</v>
      </c>
      <c r="C4454" s="30" t="s">
        <v>1360</v>
      </c>
      <c r="D4454" s="30" t="s">
        <v>1361</v>
      </c>
      <c r="E4454" s="75">
        <v>5</v>
      </c>
      <c r="F4454" s="30" t="s">
        <v>70</v>
      </c>
      <c r="G4454" s="30" t="s">
        <v>71</v>
      </c>
      <c r="H4454" s="75">
        <v>2</v>
      </c>
    </row>
    <row r="4455" spans="1:8">
      <c r="A4455" s="43">
        <v>930</v>
      </c>
      <c r="B4455" s="74">
        <v>46233</v>
      </c>
      <c r="C4455" s="30" t="s">
        <v>1362</v>
      </c>
      <c r="D4455" s="30" t="s">
        <v>1363</v>
      </c>
      <c r="E4455" s="75">
        <v>92</v>
      </c>
      <c r="F4455" s="30" t="s">
        <v>53</v>
      </c>
      <c r="G4455" s="30" t="s">
        <v>54</v>
      </c>
      <c r="H4455" s="75">
        <v>1</v>
      </c>
    </row>
    <row r="4456" spans="1:8">
      <c r="A4456" s="43">
        <v>930</v>
      </c>
      <c r="B4456" s="74">
        <v>46233</v>
      </c>
      <c r="C4456" s="30" t="s">
        <v>1366</v>
      </c>
      <c r="D4456" s="30" t="s">
        <v>1367</v>
      </c>
      <c r="E4456" s="75">
        <v>143</v>
      </c>
      <c r="F4456" s="30" t="s">
        <v>68</v>
      </c>
      <c r="G4456" s="30" t="s">
        <v>69</v>
      </c>
      <c r="H4456" s="75">
        <v>1</v>
      </c>
    </row>
    <row r="4457" spans="1:8">
      <c r="A4457" s="43">
        <v>930</v>
      </c>
      <c r="B4457" s="74">
        <v>46233</v>
      </c>
      <c r="C4457" s="30" t="s">
        <v>1376</v>
      </c>
      <c r="D4457" s="30" t="s">
        <v>1377</v>
      </c>
      <c r="E4457" s="75">
        <v>135</v>
      </c>
      <c r="F4457" s="30" t="s">
        <v>80</v>
      </c>
      <c r="G4457" s="30" t="s">
        <v>81</v>
      </c>
      <c r="H4457" s="75">
        <v>1</v>
      </c>
    </row>
    <row r="4458" spans="1:8">
      <c r="A4458" s="43">
        <v>930</v>
      </c>
      <c r="B4458" s="74">
        <v>46233</v>
      </c>
      <c r="C4458" s="30" t="s">
        <v>1378</v>
      </c>
      <c r="D4458" s="30" t="s">
        <v>1379</v>
      </c>
      <c r="E4458" s="75">
        <v>35</v>
      </c>
      <c r="F4458" s="30" t="s">
        <v>80</v>
      </c>
      <c r="G4458" s="30" t="s">
        <v>81</v>
      </c>
      <c r="H4458" s="75">
        <v>1</v>
      </c>
    </row>
    <row r="4459" spans="1:8">
      <c r="A4459" s="43">
        <v>930</v>
      </c>
      <c r="B4459" s="74">
        <v>46233</v>
      </c>
      <c r="C4459" s="30" t="s">
        <v>1380</v>
      </c>
      <c r="D4459" s="30" t="s">
        <v>1381</v>
      </c>
      <c r="E4459" s="75">
        <v>44</v>
      </c>
      <c r="F4459" s="30" t="s">
        <v>53</v>
      </c>
      <c r="G4459" s="30" t="s">
        <v>54</v>
      </c>
      <c r="H4459" s="75">
        <v>1</v>
      </c>
    </row>
    <row r="4460" spans="1:8">
      <c r="A4460" s="43">
        <v>930</v>
      </c>
      <c r="B4460" s="74">
        <v>46233</v>
      </c>
      <c r="C4460" s="30" t="s">
        <v>1382</v>
      </c>
      <c r="D4460" s="30" t="s">
        <v>1383</v>
      </c>
      <c r="E4460" s="75">
        <v>101</v>
      </c>
      <c r="F4460" s="30" t="s">
        <v>80</v>
      </c>
      <c r="G4460" s="30" t="s">
        <v>81</v>
      </c>
      <c r="H4460" s="75">
        <v>1</v>
      </c>
    </row>
    <row r="4461" spans="1:8">
      <c r="A4461" s="43">
        <v>930</v>
      </c>
      <c r="B4461" s="74">
        <v>46233</v>
      </c>
      <c r="C4461" s="30" t="s">
        <v>1384</v>
      </c>
      <c r="D4461" s="30" t="s">
        <v>1385</v>
      </c>
      <c r="E4461" s="75">
        <v>54</v>
      </c>
      <c r="F4461" s="30" t="s">
        <v>70</v>
      </c>
      <c r="G4461" s="30" t="s">
        <v>71</v>
      </c>
      <c r="H4461" s="75">
        <v>2</v>
      </c>
    </row>
    <row r="4462" spans="1:8">
      <c r="A4462" s="43">
        <v>930</v>
      </c>
      <c r="B4462" s="74">
        <v>46233</v>
      </c>
      <c r="C4462" s="30" t="s">
        <v>1386</v>
      </c>
      <c r="D4462" s="30" t="s">
        <v>1387</v>
      </c>
      <c r="E4462" s="75">
        <v>63</v>
      </c>
      <c r="F4462" s="30" t="s">
        <v>70</v>
      </c>
      <c r="G4462" s="30" t="s">
        <v>71</v>
      </c>
      <c r="H4462" s="75">
        <v>2</v>
      </c>
    </row>
    <row r="4463" spans="1:8">
      <c r="A4463" s="43">
        <v>930</v>
      </c>
      <c r="B4463" s="74">
        <v>46233</v>
      </c>
      <c r="C4463" s="30" t="s">
        <v>1388</v>
      </c>
      <c r="D4463" s="30" t="s">
        <v>1389</v>
      </c>
      <c r="E4463" s="75">
        <v>81</v>
      </c>
      <c r="F4463" s="30" t="s">
        <v>70</v>
      </c>
      <c r="G4463" s="30" t="s">
        <v>71</v>
      </c>
      <c r="H4463" s="75">
        <v>2</v>
      </c>
    </row>
    <row r="4464" spans="1:8">
      <c r="A4464" s="43">
        <v>930</v>
      </c>
      <c r="B4464" s="74">
        <v>46233</v>
      </c>
      <c r="C4464" s="30" t="s">
        <v>1390</v>
      </c>
      <c r="D4464" s="30" t="s">
        <v>1391</v>
      </c>
      <c r="E4464" s="75">
        <v>1</v>
      </c>
      <c r="F4464" s="30" t="s">
        <v>68</v>
      </c>
      <c r="G4464" s="30" t="s">
        <v>69</v>
      </c>
      <c r="H4464" s="75">
        <v>1</v>
      </c>
    </row>
    <row r="4465" spans="1:8">
      <c r="A4465" s="43">
        <v>930</v>
      </c>
      <c r="B4465" s="74">
        <v>46233</v>
      </c>
      <c r="C4465" s="30" t="s">
        <v>1392</v>
      </c>
      <c r="D4465" s="30" t="s">
        <v>1393</v>
      </c>
      <c r="E4465" s="75">
        <v>221</v>
      </c>
      <c r="F4465" s="30" t="s">
        <v>80</v>
      </c>
      <c r="G4465" s="30" t="s">
        <v>81</v>
      </c>
      <c r="H4465" s="75">
        <v>1</v>
      </c>
    </row>
    <row r="4466" spans="1:8">
      <c r="A4466" s="43">
        <v>930</v>
      </c>
      <c r="B4466" s="74">
        <v>46233</v>
      </c>
      <c r="C4466" s="30" t="s">
        <v>1394</v>
      </c>
      <c r="D4466" s="30" t="s">
        <v>1395</v>
      </c>
      <c r="E4466" s="75">
        <v>21</v>
      </c>
      <c r="F4466" s="30" t="s">
        <v>70</v>
      </c>
      <c r="G4466" s="30" t="s">
        <v>71</v>
      </c>
      <c r="H4466" s="75">
        <v>2</v>
      </c>
    </row>
    <row r="4467" spans="1:8">
      <c r="A4467" s="43">
        <v>930</v>
      </c>
      <c r="B4467" s="74">
        <v>46233</v>
      </c>
      <c r="C4467" s="30" t="s">
        <v>1396</v>
      </c>
      <c r="D4467" s="30" t="s">
        <v>1397</v>
      </c>
      <c r="E4467" s="75">
        <v>98</v>
      </c>
      <c r="F4467" s="30" t="s">
        <v>76</v>
      </c>
      <c r="G4467" s="30" t="s">
        <v>77</v>
      </c>
      <c r="H4467" s="75">
        <v>1</v>
      </c>
    </row>
    <row r="4468" spans="1:8">
      <c r="A4468" s="43">
        <v>930</v>
      </c>
      <c r="B4468" s="74">
        <v>46233</v>
      </c>
      <c r="C4468" s="30" t="s">
        <v>1400</v>
      </c>
      <c r="D4468" s="30" t="s">
        <v>1401</v>
      </c>
      <c r="E4468" s="75">
        <v>63</v>
      </c>
      <c r="F4468" s="30" t="s">
        <v>70</v>
      </c>
      <c r="G4468" s="30" t="s">
        <v>71</v>
      </c>
      <c r="H4468" s="75">
        <v>2</v>
      </c>
    </row>
    <row r="4469" spans="1:8">
      <c r="A4469" s="43">
        <v>930</v>
      </c>
      <c r="B4469" s="74">
        <v>46233</v>
      </c>
      <c r="C4469" s="30" t="s">
        <v>1402</v>
      </c>
      <c r="D4469" s="30" t="s">
        <v>1403</v>
      </c>
      <c r="E4469" s="75">
        <v>58</v>
      </c>
      <c r="F4469" s="30" t="s">
        <v>70</v>
      </c>
      <c r="G4469" s="30" t="s">
        <v>71</v>
      </c>
      <c r="H4469" s="75">
        <v>2</v>
      </c>
    </row>
    <row r="4470" spans="1:8">
      <c r="A4470" s="43">
        <v>930</v>
      </c>
      <c r="B4470" s="74">
        <v>46233</v>
      </c>
      <c r="C4470" s="30" t="s">
        <v>1406</v>
      </c>
      <c r="D4470" s="30" t="s">
        <v>1407</v>
      </c>
      <c r="E4470" s="75">
        <v>153</v>
      </c>
      <c r="F4470" s="30" t="s">
        <v>80</v>
      </c>
      <c r="G4470" s="30" t="s">
        <v>81</v>
      </c>
      <c r="H4470" s="75">
        <v>1</v>
      </c>
    </row>
    <row r="4471" spans="1:8">
      <c r="A4471" s="43">
        <v>930</v>
      </c>
      <c r="B4471" s="74">
        <v>46233</v>
      </c>
      <c r="C4471" s="30" t="s">
        <v>1408</v>
      </c>
      <c r="D4471" s="30" t="s">
        <v>1409</v>
      </c>
      <c r="E4471" s="75">
        <v>11</v>
      </c>
      <c r="F4471" s="30" t="s">
        <v>70</v>
      </c>
      <c r="G4471" s="30" t="s">
        <v>71</v>
      </c>
      <c r="H4471" s="75">
        <v>2</v>
      </c>
    </row>
    <row r="4472" spans="1:8">
      <c r="A4472" s="43">
        <v>930</v>
      </c>
      <c r="B4472" s="74">
        <v>46233</v>
      </c>
      <c r="C4472" s="30" t="s">
        <v>1414</v>
      </c>
      <c r="D4472" s="30" t="s">
        <v>1415</v>
      </c>
      <c r="E4472" s="75">
        <v>7</v>
      </c>
      <c r="F4472" s="30" t="s">
        <v>53</v>
      </c>
      <c r="G4472" s="30" t="s">
        <v>54</v>
      </c>
      <c r="H4472" s="75">
        <v>1</v>
      </c>
    </row>
    <row r="4473" spans="1:8">
      <c r="A4473" s="43">
        <v>930</v>
      </c>
      <c r="B4473" s="74">
        <v>46233</v>
      </c>
      <c r="C4473" s="30" t="s">
        <v>1416</v>
      </c>
      <c r="D4473" s="30" t="s">
        <v>1417</v>
      </c>
      <c r="E4473" s="75">
        <v>28</v>
      </c>
      <c r="F4473" s="30" t="s">
        <v>70</v>
      </c>
      <c r="G4473" s="30" t="s">
        <v>71</v>
      </c>
      <c r="H4473" s="75">
        <v>2</v>
      </c>
    </row>
    <row r="4474" spans="1:8">
      <c r="A4474" s="43">
        <v>930</v>
      </c>
      <c r="B4474" s="74">
        <v>46233</v>
      </c>
      <c r="C4474" s="30" t="s">
        <v>1418</v>
      </c>
      <c r="D4474" s="30" t="s">
        <v>1419</v>
      </c>
      <c r="E4474" s="75">
        <v>2</v>
      </c>
      <c r="F4474" s="30" t="s">
        <v>53</v>
      </c>
      <c r="G4474" s="30" t="s">
        <v>54</v>
      </c>
      <c r="H4474" s="75">
        <v>1</v>
      </c>
    </row>
    <row r="4475" spans="1:8">
      <c r="A4475" s="43">
        <v>930</v>
      </c>
      <c r="B4475" s="74">
        <v>46233</v>
      </c>
      <c r="C4475" s="30" t="s">
        <v>1420</v>
      </c>
      <c r="D4475" s="30" t="s">
        <v>1421</v>
      </c>
      <c r="E4475" s="75">
        <v>77</v>
      </c>
      <c r="F4475" s="30" t="s">
        <v>80</v>
      </c>
      <c r="G4475" s="30" t="s">
        <v>81</v>
      </c>
      <c r="H4475" s="75">
        <v>1</v>
      </c>
    </row>
    <row r="4476" spans="1:8">
      <c r="A4476" s="43">
        <v>930</v>
      </c>
      <c r="B4476" s="74">
        <v>46233</v>
      </c>
      <c r="C4476" s="30" t="s">
        <v>1422</v>
      </c>
      <c r="D4476" s="30" t="s">
        <v>1423</v>
      </c>
      <c r="E4476" s="75">
        <v>123</v>
      </c>
      <c r="F4476" s="30" t="s">
        <v>70</v>
      </c>
      <c r="G4476" s="30" t="s">
        <v>71</v>
      </c>
      <c r="H4476" s="75">
        <v>2</v>
      </c>
    </row>
    <row r="4477" spans="1:8">
      <c r="A4477" s="43">
        <v>930</v>
      </c>
      <c r="B4477" s="74">
        <v>46233</v>
      </c>
      <c r="C4477" s="30" t="s">
        <v>1424</v>
      </c>
      <c r="D4477" s="30" t="s">
        <v>1425</v>
      </c>
      <c r="E4477" s="75">
        <v>249</v>
      </c>
      <c r="F4477" s="30" t="s">
        <v>80</v>
      </c>
      <c r="G4477" s="30" t="s">
        <v>81</v>
      </c>
      <c r="H4477" s="75">
        <v>1</v>
      </c>
    </row>
    <row r="4478" spans="1:8">
      <c r="A4478" s="43">
        <v>930</v>
      </c>
      <c r="B4478" s="74">
        <v>46233</v>
      </c>
      <c r="C4478" s="30" t="s">
        <v>1426</v>
      </c>
      <c r="D4478" s="30" t="s">
        <v>1427</v>
      </c>
      <c r="E4478" s="75">
        <v>70</v>
      </c>
      <c r="F4478" s="30" t="s">
        <v>80</v>
      </c>
      <c r="G4478" s="30" t="s">
        <v>81</v>
      </c>
      <c r="H4478" s="75">
        <v>1</v>
      </c>
    </row>
    <row r="4479" spans="1:8">
      <c r="A4479" s="43">
        <v>930</v>
      </c>
      <c r="B4479" s="74">
        <v>46233</v>
      </c>
      <c r="C4479" s="30" t="s">
        <v>1428</v>
      </c>
      <c r="D4479" s="30" t="s">
        <v>1429</v>
      </c>
      <c r="E4479" s="75">
        <v>153</v>
      </c>
      <c r="F4479" s="30" t="s">
        <v>80</v>
      </c>
      <c r="G4479" s="30" t="s">
        <v>81</v>
      </c>
      <c r="H4479" s="75">
        <v>1</v>
      </c>
    </row>
    <row r="4480" spans="1:8">
      <c r="A4480" s="43">
        <v>930</v>
      </c>
      <c r="B4480" s="74">
        <v>46233</v>
      </c>
      <c r="C4480" s="30" t="s">
        <v>1438</v>
      </c>
      <c r="D4480" s="30" t="s">
        <v>1439</v>
      </c>
      <c r="E4480" s="75">
        <v>104</v>
      </c>
      <c r="F4480" s="30" t="s">
        <v>68</v>
      </c>
      <c r="G4480" s="30" t="s">
        <v>69</v>
      </c>
      <c r="H4480" s="75">
        <v>1</v>
      </c>
    </row>
    <row r="4481" spans="1:8">
      <c r="A4481" s="43">
        <v>930</v>
      </c>
      <c r="B4481" s="74">
        <v>46233</v>
      </c>
      <c r="C4481" s="30" t="s">
        <v>1440</v>
      </c>
      <c r="D4481" s="30" t="s">
        <v>1441</v>
      </c>
      <c r="E4481" s="75">
        <v>188</v>
      </c>
      <c r="F4481" s="30" t="s">
        <v>70</v>
      </c>
      <c r="G4481" s="30" t="s">
        <v>71</v>
      </c>
      <c r="H4481" s="75">
        <v>2</v>
      </c>
    </row>
    <row r="4482" spans="1:8">
      <c r="A4482" s="43">
        <v>930</v>
      </c>
      <c r="B4482" s="74">
        <v>46233</v>
      </c>
      <c r="C4482" s="30" t="s">
        <v>1444</v>
      </c>
      <c r="D4482" s="30" t="s">
        <v>1445</v>
      </c>
      <c r="E4482" s="75">
        <v>39</v>
      </c>
      <c r="F4482" s="30" t="s">
        <v>70</v>
      </c>
      <c r="G4482" s="30" t="s">
        <v>71</v>
      </c>
      <c r="H4482" s="75">
        <v>2</v>
      </c>
    </row>
    <row r="4483" spans="1:8">
      <c r="A4483" s="43">
        <v>930</v>
      </c>
      <c r="B4483" s="74">
        <v>46233</v>
      </c>
      <c r="C4483" s="30" t="s">
        <v>1446</v>
      </c>
      <c r="D4483" s="30" t="s">
        <v>1447</v>
      </c>
      <c r="E4483" s="75">
        <v>99</v>
      </c>
      <c r="F4483" s="30" t="s">
        <v>53</v>
      </c>
      <c r="G4483" s="30" t="s">
        <v>54</v>
      </c>
      <c r="H4483" s="75">
        <v>1</v>
      </c>
    </row>
    <row r="4484" spans="1:8">
      <c r="A4484" s="43">
        <v>930</v>
      </c>
      <c r="B4484" s="74">
        <v>46233</v>
      </c>
      <c r="C4484" s="30" t="s">
        <v>1450</v>
      </c>
      <c r="D4484" s="30" t="s">
        <v>1451</v>
      </c>
      <c r="E4484" s="75">
        <v>11</v>
      </c>
      <c r="F4484" s="30" t="s">
        <v>53</v>
      </c>
      <c r="G4484" s="30" t="s">
        <v>54</v>
      </c>
      <c r="H4484" s="75">
        <v>1</v>
      </c>
    </row>
    <row r="4485" spans="1:8">
      <c r="A4485" s="43">
        <v>930</v>
      </c>
      <c r="B4485" s="74">
        <v>46233</v>
      </c>
      <c r="C4485" s="30" t="s">
        <v>1452</v>
      </c>
      <c r="D4485" s="30" t="s">
        <v>1453</v>
      </c>
      <c r="E4485" s="75">
        <v>29</v>
      </c>
      <c r="F4485" s="30" t="s">
        <v>70</v>
      </c>
      <c r="G4485" s="30" t="s">
        <v>71</v>
      </c>
      <c r="H4485" s="75">
        <v>2</v>
      </c>
    </row>
    <row r="4486" spans="1:8">
      <c r="A4486" s="43">
        <v>930</v>
      </c>
      <c r="B4486" s="74">
        <v>46233</v>
      </c>
      <c r="C4486" s="30" t="s">
        <v>1454</v>
      </c>
      <c r="D4486" s="30" t="s">
        <v>1455</v>
      </c>
      <c r="E4486" s="75">
        <v>52</v>
      </c>
      <c r="F4486" s="30" t="s">
        <v>70</v>
      </c>
      <c r="G4486" s="30" t="s">
        <v>71</v>
      </c>
      <c r="H4486" s="75">
        <v>2</v>
      </c>
    </row>
    <row r="4487" spans="1:8">
      <c r="A4487" s="43">
        <v>930</v>
      </c>
      <c r="B4487" s="74">
        <v>46233</v>
      </c>
      <c r="C4487" s="30" t="s">
        <v>1456</v>
      </c>
      <c r="D4487" s="30" t="s">
        <v>1457</v>
      </c>
      <c r="E4487" s="75">
        <v>1</v>
      </c>
      <c r="F4487" s="30" t="s">
        <v>76</v>
      </c>
      <c r="G4487" s="30" t="s">
        <v>77</v>
      </c>
      <c r="H4487" s="75">
        <v>1</v>
      </c>
    </row>
    <row r="4488" spans="1:8">
      <c r="A4488" s="43">
        <v>930</v>
      </c>
      <c r="B4488" s="74">
        <v>46233</v>
      </c>
      <c r="C4488" s="30" t="s">
        <v>1458</v>
      </c>
      <c r="D4488" s="30" t="s">
        <v>1459</v>
      </c>
      <c r="E4488" s="75">
        <v>203</v>
      </c>
      <c r="F4488" s="30" t="s">
        <v>80</v>
      </c>
      <c r="G4488" s="30" t="s">
        <v>81</v>
      </c>
      <c r="H4488" s="75">
        <v>1</v>
      </c>
    </row>
    <row r="4489" spans="1:8">
      <c r="A4489" s="43">
        <v>930</v>
      </c>
      <c r="B4489" s="74">
        <v>46233</v>
      </c>
      <c r="C4489" s="30" t="s">
        <v>1460</v>
      </c>
      <c r="D4489" s="30" t="s">
        <v>1461</v>
      </c>
      <c r="E4489" s="75">
        <v>30</v>
      </c>
      <c r="F4489" s="30" t="s">
        <v>80</v>
      </c>
      <c r="G4489" s="30" t="s">
        <v>81</v>
      </c>
      <c r="H4489" s="75">
        <v>1</v>
      </c>
    </row>
    <row r="4490" spans="1:8">
      <c r="A4490" s="43">
        <v>930</v>
      </c>
      <c r="B4490" s="74">
        <v>46233</v>
      </c>
      <c r="C4490" s="30" t="s">
        <v>1464</v>
      </c>
      <c r="D4490" s="30" t="s">
        <v>1465</v>
      </c>
      <c r="E4490" s="75">
        <v>46</v>
      </c>
      <c r="F4490" s="30" t="s">
        <v>70</v>
      </c>
      <c r="G4490" s="30" t="s">
        <v>71</v>
      </c>
      <c r="H4490" s="75">
        <v>2</v>
      </c>
    </row>
    <row r="4491" spans="1:8">
      <c r="A4491" s="43">
        <v>930</v>
      </c>
      <c r="B4491" s="74">
        <v>46233</v>
      </c>
      <c r="C4491" s="30" t="s">
        <v>1466</v>
      </c>
      <c r="D4491" s="30" t="s">
        <v>1467</v>
      </c>
      <c r="E4491" s="75">
        <v>16</v>
      </c>
      <c r="F4491" s="30" t="s">
        <v>53</v>
      </c>
      <c r="G4491" s="30" t="s">
        <v>54</v>
      </c>
      <c r="H4491" s="75">
        <v>1</v>
      </c>
    </row>
    <row r="4492" spans="1:8">
      <c r="A4492" s="43">
        <v>930</v>
      </c>
      <c r="B4492" s="74">
        <v>46233</v>
      </c>
      <c r="C4492" s="30" t="s">
        <v>1470</v>
      </c>
      <c r="D4492" s="30" t="s">
        <v>1471</v>
      </c>
      <c r="E4492" s="75">
        <v>53</v>
      </c>
      <c r="F4492" s="30" t="s">
        <v>70</v>
      </c>
      <c r="G4492" s="30" t="s">
        <v>71</v>
      </c>
      <c r="H4492" s="75">
        <v>2</v>
      </c>
    </row>
    <row r="4493" spans="1:8">
      <c r="A4493" s="43">
        <v>930</v>
      </c>
      <c r="B4493" s="74">
        <v>46233</v>
      </c>
      <c r="C4493" s="30" t="s">
        <v>1472</v>
      </c>
      <c r="D4493" s="30" t="s">
        <v>1473</v>
      </c>
      <c r="E4493" s="75">
        <v>95</v>
      </c>
      <c r="F4493" s="30" t="s">
        <v>53</v>
      </c>
      <c r="G4493" s="30" t="s">
        <v>54</v>
      </c>
      <c r="H4493" s="75">
        <v>1</v>
      </c>
    </row>
    <row r="4494" spans="1:8">
      <c r="A4494" s="43">
        <v>930</v>
      </c>
      <c r="B4494" s="74">
        <v>46233</v>
      </c>
      <c r="C4494" s="30" t="s">
        <v>1476</v>
      </c>
      <c r="D4494" s="30" t="s">
        <v>1477</v>
      </c>
      <c r="E4494" s="75">
        <v>292</v>
      </c>
      <c r="F4494" s="30" t="s">
        <v>80</v>
      </c>
      <c r="G4494" s="30" t="s">
        <v>81</v>
      </c>
      <c r="H4494" s="75">
        <v>1</v>
      </c>
    </row>
    <row r="4495" spans="1:8">
      <c r="A4495" s="43">
        <v>930</v>
      </c>
      <c r="B4495" s="74">
        <v>46233</v>
      </c>
      <c r="C4495" s="30" t="s">
        <v>1478</v>
      </c>
      <c r="D4495" s="30" t="s">
        <v>1479</v>
      </c>
      <c r="E4495" s="75">
        <v>95</v>
      </c>
      <c r="F4495" s="30" t="s">
        <v>53</v>
      </c>
      <c r="G4495" s="30" t="s">
        <v>54</v>
      </c>
      <c r="H4495" s="75">
        <v>1</v>
      </c>
    </row>
    <row r="4496" spans="1:8">
      <c r="A4496" s="43">
        <v>930</v>
      </c>
      <c r="B4496" s="74">
        <v>46233</v>
      </c>
      <c r="C4496" s="30" t="s">
        <v>1480</v>
      </c>
      <c r="D4496" s="30" t="s">
        <v>1481</v>
      </c>
      <c r="E4496" s="75">
        <v>88</v>
      </c>
      <c r="F4496" s="30" t="s">
        <v>76</v>
      </c>
      <c r="G4496" s="30" t="s">
        <v>77</v>
      </c>
      <c r="H4496" s="75">
        <v>1</v>
      </c>
    </row>
    <row r="4497" spans="1:8">
      <c r="A4497" s="43">
        <v>930</v>
      </c>
      <c r="B4497" s="74">
        <v>46233</v>
      </c>
      <c r="C4497" s="30" t="s">
        <v>1482</v>
      </c>
      <c r="D4497" s="30" t="s">
        <v>1483</v>
      </c>
      <c r="E4497" s="75">
        <v>44</v>
      </c>
      <c r="F4497" s="30" t="s">
        <v>70</v>
      </c>
      <c r="G4497" s="30" t="s">
        <v>71</v>
      </c>
      <c r="H4497" s="75">
        <v>2</v>
      </c>
    </row>
    <row r="4498" spans="1:8">
      <c r="A4498" s="43">
        <v>930</v>
      </c>
      <c r="B4498" s="74">
        <v>46233</v>
      </c>
      <c r="C4498" s="30" t="s">
        <v>1490</v>
      </c>
      <c r="D4498" s="30" t="s">
        <v>1491</v>
      </c>
      <c r="E4498" s="75">
        <v>90</v>
      </c>
      <c r="F4498" s="30" t="s">
        <v>76</v>
      </c>
      <c r="G4498" s="30" t="s">
        <v>77</v>
      </c>
      <c r="H4498" s="75">
        <v>1</v>
      </c>
    </row>
    <row r="4499" spans="1:8">
      <c r="A4499" s="43">
        <v>930</v>
      </c>
      <c r="B4499" s="74">
        <v>46233</v>
      </c>
      <c r="C4499" s="30" t="s">
        <v>1504</v>
      </c>
      <c r="D4499" s="30" t="s">
        <v>1505</v>
      </c>
      <c r="E4499" s="75">
        <v>31</v>
      </c>
      <c r="F4499" s="30" t="s">
        <v>53</v>
      </c>
      <c r="G4499" s="30" t="s">
        <v>54</v>
      </c>
      <c r="H4499" s="75">
        <v>1</v>
      </c>
    </row>
    <row r="4500" spans="1:8">
      <c r="A4500" s="43">
        <v>930</v>
      </c>
      <c r="B4500" s="74">
        <v>46233</v>
      </c>
      <c r="C4500" s="30" t="s">
        <v>1506</v>
      </c>
      <c r="D4500" s="30" t="s">
        <v>1507</v>
      </c>
      <c r="E4500" s="75">
        <v>76</v>
      </c>
      <c r="F4500" s="30" t="s">
        <v>53</v>
      </c>
      <c r="G4500" s="30" t="s">
        <v>54</v>
      </c>
      <c r="H4500" s="75">
        <v>1</v>
      </c>
    </row>
    <row r="4501" spans="1:8">
      <c r="A4501" s="43">
        <v>930</v>
      </c>
      <c r="B4501" s="74">
        <v>46233</v>
      </c>
      <c r="C4501" s="30" t="s">
        <v>1508</v>
      </c>
      <c r="D4501" s="30" t="s">
        <v>1509</v>
      </c>
      <c r="E4501" s="75">
        <v>33</v>
      </c>
      <c r="F4501" s="30" t="s">
        <v>68</v>
      </c>
      <c r="G4501" s="30" t="s">
        <v>69</v>
      </c>
      <c r="H4501" s="75">
        <v>1</v>
      </c>
    </row>
    <row r="4502" spans="1:8">
      <c r="A4502" s="43">
        <v>930</v>
      </c>
      <c r="B4502" s="74">
        <v>46233</v>
      </c>
      <c r="C4502" s="30" t="s">
        <v>1510</v>
      </c>
      <c r="D4502" s="30" t="s">
        <v>1511</v>
      </c>
      <c r="E4502" s="75">
        <v>52</v>
      </c>
      <c r="F4502" s="30" t="s">
        <v>70</v>
      </c>
      <c r="G4502" s="30" t="s">
        <v>71</v>
      </c>
      <c r="H4502" s="75">
        <v>2</v>
      </c>
    </row>
    <row r="4503" spans="1:8">
      <c r="A4503" s="43">
        <v>930</v>
      </c>
      <c r="B4503" s="74">
        <v>46233</v>
      </c>
      <c r="C4503" s="30" t="s">
        <v>1514</v>
      </c>
      <c r="D4503" s="30" t="s">
        <v>1515</v>
      </c>
      <c r="E4503" s="75">
        <v>13</v>
      </c>
      <c r="F4503" s="30" t="s">
        <v>68</v>
      </c>
      <c r="G4503" s="30" t="s">
        <v>69</v>
      </c>
      <c r="H4503" s="75">
        <v>1</v>
      </c>
    </row>
    <row r="4504" spans="1:8">
      <c r="A4504" s="43">
        <v>930</v>
      </c>
      <c r="B4504" s="74">
        <v>46233</v>
      </c>
      <c r="C4504" s="30" t="s">
        <v>1522</v>
      </c>
      <c r="D4504" s="30" t="s">
        <v>1523</v>
      </c>
      <c r="E4504" s="75">
        <v>8</v>
      </c>
      <c r="F4504" s="30" t="s">
        <v>53</v>
      </c>
      <c r="G4504" s="30" t="s">
        <v>54</v>
      </c>
      <c r="H4504" s="75">
        <v>1</v>
      </c>
    </row>
    <row r="4505" spans="1:8">
      <c r="A4505" s="43">
        <v>930</v>
      </c>
      <c r="B4505" s="74">
        <v>46233</v>
      </c>
      <c r="C4505" s="30" t="s">
        <v>1526</v>
      </c>
      <c r="D4505" s="30" t="s">
        <v>1527</v>
      </c>
      <c r="E4505" s="75">
        <v>121</v>
      </c>
      <c r="F4505" s="30" t="s">
        <v>53</v>
      </c>
      <c r="G4505" s="30" t="s">
        <v>54</v>
      </c>
      <c r="H4505" s="75">
        <v>1</v>
      </c>
    </row>
    <row r="4506" spans="1:8">
      <c r="A4506" s="43">
        <v>930</v>
      </c>
      <c r="B4506" s="74">
        <v>46233</v>
      </c>
      <c r="C4506" s="30" t="s">
        <v>1528</v>
      </c>
      <c r="D4506" s="30" t="s">
        <v>1529</v>
      </c>
      <c r="E4506" s="75">
        <v>69</v>
      </c>
      <c r="F4506" s="30" t="s">
        <v>53</v>
      </c>
      <c r="G4506" s="30" t="s">
        <v>54</v>
      </c>
      <c r="H4506" s="75">
        <v>1</v>
      </c>
    </row>
    <row r="4507" spans="1:8">
      <c r="A4507" s="43">
        <v>930</v>
      </c>
      <c r="B4507" s="74">
        <v>46233</v>
      </c>
      <c r="C4507" s="30" t="s">
        <v>1532</v>
      </c>
      <c r="D4507" s="30" t="s">
        <v>1533</v>
      </c>
      <c r="E4507" s="75">
        <v>81</v>
      </c>
      <c r="F4507" s="30" t="s">
        <v>53</v>
      </c>
      <c r="G4507" s="30" t="s">
        <v>54</v>
      </c>
      <c r="H4507" s="75">
        <v>1</v>
      </c>
    </row>
    <row r="4508" spans="1:8">
      <c r="A4508" s="43">
        <v>930</v>
      </c>
      <c r="B4508" s="74">
        <v>46233</v>
      </c>
      <c r="C4508" s="30" t="s">
        <v>1534</v>
      </c>
      <c r="D4508" s="30" t="s">
        <v>1535</v>
      </c>
      <c r="E4508" s="75">
        <v>51</v>
      </c>
      <c r="F4508" s="30" t="s">
        <v>70</v>
      </c>
      <c r="G4508" s="30" t="s">
        <v>71</v>
      </c>
      <c r="H4508" s="75">
        <v>2</v>
      </c>
    </row>
    <row r="4509" spans="1:8">
      <c r="A4509" s="43">
        <v>930</v>
      </c>
      <c r="B4509" s="74">
        <v>46233</v>
      </c>
      <c r="C4509" s="30" t="s">
        <v>1540</v>
      </c>
      <c r="D4509" s="30" t="s">
        <v>1541</v>
      </c>
      <c r="E4509" s="75">
        <v>128</v>
      </c>
      <c r="F4509" s="30" t="s">
        <v>76</v>
      </c>
      <c r="G4509" s="30" t="s">
        <v>77</v>
      </c>
      <c r="H4509" s="75">
        <v>1</v>
      </c>
    </row>
    <row r="4510" spans="1:8">
      <c r="A4510" s="43">
        <v>930</v>
      </c>
      <c r="B4510" s="74">
        <v>46233</v>
      </c>
      <c r="C4510" s="30" t="s">
        <v>1546</v>
      </c>
      <c r="D4510" s="30" t="s">
        <v>1547</v>
      </c>
      <c r="E4510" s="75">
        <v>39</v>
      </c>
      <c r="F4510" s="30" t="s">
        <v>53</v>
      </c>
      <c r="G4510" s="30" t="s">
        <v>54</v>
      </c>
      <c r="H4510" s="75">
        <v>1</v>
      </c>
    </row>
    <row r="4511" spans="1:8">
      <c r="A4511" s="43">
        <v>930</v>
      </c>
      <c r="B4511" s="74">
        <v>46233</v>
      </c>
      <c r="C4511" s="30" t="s">
        <v>1548</v>
      </c>
      <c r="D4511" s="30" t="s">
        <v>1549</v>
      </c>
      <c r="E4511" s="75">
        <v>29</v>
      </c>
      <c r="F4511" s="30" t="s">
        <v>70</v>
      </c>
      <c r="G4511" s="30" t="s">
        <v>71</v>
      </c>
      <c r="H4511" s="75">
        <v>2</v>
      </c>
    </row>
    <row r="4512" spans="1:8">
      <c r="A4512" s="43">
        <v>930</v>
      </c>
      <c r="B4512" s="74">
        <v>46233</v>
      </c>
      <c r="C4512" s="30" t="s">
        <v>1550</v>
      </c>
      <c r="D4512" s="30" t="s">
        <v>1551</v>
      </c>
      <c r="E4512" s="75">
        <v>90</v>
      </c>
      <c r="F4512" s="30" t="s">
        <v>53</v>
      </c>
      <c r="G4512" s="30" t="s">
        <v>54</v>
      </c>
      <c r="H4512" s="75">
        <v>1</v>
      </c>
    </row>
    <row r="4513" spans="1:8">
      <c r="A4513" s="43">
        <v>930</v>
      </c>
      <c r="B4513" s="74">
        <v>46233</v>
      </c>
      <c r="C4513" s="30" t="s">
        <v>1552</v>
      </c>
      <c r="D4513" s="30" t="s">
        <v>1553</v>
      </c>
      <c r="E4513" s="75">
        <v>19</v>
      </c>
      <c r="F4513" s="30" t="s">
        <v>68</v>
      </c>
      <c r="G4513" s="30" t="s">
        <v>69</v>
      </c>
      <c r="H4513" s="75">
        <v>1</v>
      </c>
    </row>
    <row r="4514" spans="1:8">
      <c r="A4514" s="43">
        <v>930</v>
      </c>
      <c r="B4514" s="74">
        <v>46233</v>
      </c>
      <c r="C4514" s="30" t="s">
        <v>1554</v>
      </c>
      <c r="D4514" s="30" t="s">
        <v>1555</v>
      </c>
      <c r="E4514" s="75">
        <v>58</v>
      </c>
      <c r="F4514" s="30" t="s">
        <v>80</v>
      </c>
      <c r="G4514" s="30" t="s">
        <v>81</v>
      </c>
      <c r="H4514" s="75">
        <v>1</v>
      </c>
    </row>
    <row r="4515" spans="1:8">
      <c r="A4515" s="43">
        <v>930</v>
      </c>
      <c r="B4515" s="74">
        <v>46233</v>
      </c>
      <c r="C4515" s="30" t="s">
        <v>1556</v>
      </c>
      <c r="D4515" s="30" t="s">
        <v>1557</v>
      </c>
      <c r="E4515" s="75">
        <v>63</v>
      </c>
      <c r="F4515" s="30" t="s">
        <v>53</v>
      </c>
      <c r="G4515" s="30" t="s">
        <v>54</v>
      </c>
      <c r="H4515" s="75">
        <v>1</v>
      </c>
    </row>
    <row r="4516" spans="1:8">
      <c r="A4516" s="43">
        <v>930</v>
      </c>
      <c r="B4516" s="74">
        <v>46233</v>
      </c>
      <c r="C4516" s="30" t="s">
        <v>1558</v>
      </c>
      <c r="D4516" s="30" t="s">
        <v>1559</v>
      </c>
      <c r="E4516" s="75">
        <v>53</v>
      </c>
      <c r="F4516" s="30" t="s">
        <v>76</v>
      </c>
      <c r="G4516" s="30" t="s">
        <v>77</v>
      </c>
      <c r="H4516" s="75">
        <v>1</v>
      </c>
    </row>
    <row r="4517" spans="1:8">
      <c r="A4517" s="43">
        <v>930</v>
      </c>
      <c r="B4517" s="74">
        <v>46233</v>
      </c>
      <c r="C4517" s="30" t="s">
        <v>1566</v>
      </c>
      <c r="D4517" s="30" t="s">
        <v>1567</v>
      </c>
      <c r="E4517" s="75">
        <v>66</v>
      </c>
      <c r="F4517" s="30" t="s">
        <v>53</v>
      </c>
      <c r="G4517" s="30" t="s">
        <v>54</v>
      </c>
      <c r="H4517" s="75">
        <v>1</v>
      </c>
    </row>
    <row r="4518" spans="1:8">
      <c r="A4518" s="43">
        <v>930</v>
      </c>
      <c r="B4518" s="74">
        <v>46233</v>
      </c>
      <c r="C4518" s="30" t="s">
        <v>1574</v>
      </c>
      <c r="D4518" s="30" t="s">
        <v>1575</v>
      </c>
      <c r="E4518" s="75">
        <v>21</v>
      </c>
      <c r="F4518" s="30" t="s">
        <v>70</v>
      </c>
      <c r="G4518" s="30" t="s">
        <v>71</v>
      </c>
      <c r="H4518" s="75">
        <v>2</v>
      </c>
    </row>
    <row r="4519" spans="1:8">
      <c r="A4519" s="43">
        <v>930</v>
      </c>
      <c r="B4519" s="74">
        <v>46233</v>
      </c>
      <c r="C4519" s="30" t="s">
        <v>1578</v>
      </c>
      <c r="D4519" s="30" t="s">
        <v>1579</v>
      </c>
      <c r="E4519" s="75">
        <v>3</v>
      </c>
      <c r="F4519" s="30" t="s">
        <v>76</v>
      </c>
      <c r="G4519" s="30" t="s">
        <v>77</v>
      </c>
      <c r="H4519" s="75">
        <v>1</v>
      </c>
    </row>
    <row r="4520" spans="1:8">
      <c r="A4520" s="43">
        <v>930</v>
      </c>
      <c r="B4520" s="74">
        <v>46233</v>
      </c>
      <c r="C4520" s="30" t="s">
        <v>1580</v>
      </c>
      <c r="D4520" s="30" t="s">
        <v>1581</v>
      </c>
      <c r="E4520" s="75">
        <v>83</v>
      </c>
      <c r="F4520" s="30" t="s">
        <v>76</v>
      </c>
      <c r="G4520" s="30" t="s">
        <v>77</v>
      </c>
      <c r="H4520" s="75">
        <v>1</v>
      </c>
    </row>
    <row r="4521" spans="1:8">
      <c r="A4521" s="43">
        <v>930</v>
      </c>
      <c r="B4521" s="74">
        <v>46233</v>
      </c>
      <c r="C4521" s="30" t="s">
        <v>1582</v>
      </c>
      <c r="D4521" s="30" t="s">
        <v>1583</v>
      </c>
      <c r="E4521" s="75">
        <v>29</v>
      </c>
      <c r="F4521" s="30" t="s">
        <v>53</v>
      </c>
      <c r="G4521" s="30" t="s">
        <v>54</v>
      </c>
      <c r="H4521" s="75">
        <v>1</v>
      </c>
    </row>
    <row r="4522" spans="1:8">
      <c r="A4522" s="43">
        <v>930</v>
      </c>
      <c r="B4522" s="74">
        <v>46233</v>
      </c>
      <c r="C4522" s="30" t="s">
        <v>1584</v>
      </c>
      <c r="D4522" s="30" t="s">
        <v>1585</v>
      </c>
      <c r="E4522" s="75">
        <v>186</v>
      </c>
      <c r="F4522" s="30" t="s">
        <v>53</v>
      </c>
      <c r="G4522" s="30" t="s">
        <v>54</v>
      </c>
      <c r="H4522" s="75">
        <v>1</v>
      </c>
    </row>
    <row r="4523" spans="1:8">
      <c r="A4523" s="43">
        <v>930</v>
      </c>
      <c r="B4523" s="74">
        <v>46233</v>
      </c>
      <c r="C4523" s="30" t="s">
        <v>1588</v>
      </c>
      <c r="D4523" s="30" t="s">
        <v>1589</v>
      </c>
      <c r="E4523" s="75">
        <v>81</v>
      </c>
      <c r="F4523" s="30" t="s">
        <v>53</v>
      </c>
      <c r="G4523" s="30" t="s">
        <v>54</v>
      </c>
      <c r="H4523" s="75">
        <v>1</v>
      </c>
    </row>
    <row r="4524" spans="1:8">
      <c r="A4524" s="43">
        <v>930</v>
      </c>
      <c r="B4524" s="74">
        <v>46233</v>
      </c>
      <c r="C4524" s="30" t="s">
        <v>1590</v>
      </c>
      <c r="D4524" s="30" t="s">
        <v>1591</v>
      </c>
      <c r="E4524" s="75">
        <v>87</v>
      </c>
      <c r="F4524" s="30" t="s">
        <v>53</v>
      </c>
      <c r="G4524" s="30" t="s">
        <v>54</v>
      </c>
      <c r="H4524" s="75">
        <v>1</v>
      </c>
    </row>
    <row r="4525" spans="1:8">
      <c r="A4525" s="43">
        <v>930</v>
      </c>
      <c r="B4525" s="74">
        <v>46233</v>
      </c>
      <c r="C4525" s="30" t="s">
        <v>1592</v>
      </c>
      <c r="D4525" s="30" t="s">
        <v>1593</v>
      </c>
      <c r="E4525" s="75">
        <v>46</v>
      </c>
      <c r="F4525" s="30" t="s">
        <v>80</v>
      </c>
      <c r="G4525" s="30" t="s">
        <v>81</v>
      </c>
      <c r="H4525" s="75">
        <v>1</v>
      </c>
    </row>
    <row r="4526" spans="1:8">
      <c r="A4526" s="43">
        <v>930</v>
      </c>
      <c r="B4526" s="74">
        <v>46233</v>
      </c>
      <c r="C4526" s="30" t="s">
        <v>1596</v>
      </c>
      <c r="D4526" s="30" t="s">
        <v>1597</v>
      </c>
      <c r="E4526" s="75">
        <v>13</v>
      </c>
      <c r="F4526" s="30" t="s">
        <v>68</v>
      </c>
      <c r="G4526" s="30" t="s">
        <v>69</v>
      </c>
      <c r="H4526" s="75">
        <v>1</v>
      </c>
    </row>
    <row r="4527" spans="1:8">
      <c r="A4527" s="43">
        <v>930</v>
      </c>
      <c r="B4527" s="74">
        <v>46233</v>
      </c>
      <c r="C4527" s="30" t="s">
        <v>1606</v>
      </c>
      <c r="D4527" s="30" t="s">
        <v>1607</v>
      </c>
      <c r="E4527" s="75">
        <v>119</v>
      </c>
      <c r="F4527" s="30" t="s">
        <v>53</v>
      </c>
      <c r="G4527" s="30" t="s">
        <v>54</v>
      </c>
      <c r="H4527" s="75">
        <v>1</v>
      </c>
    </row>
    <row r="4528" spans="1:8">
      <c r="A4528" s="43">
        <v>930</v>
      </c>
      <c r="B4528" s="74">
        <v>46233</v>
      </c>
      <c r="C4528" s="30" t="s">
        <v>1612</v>
      </c>
      <c r="D4528" s="30" t="s">
        <v>1613</v>
      </c>
      <c r="E4528" s="75">
        <v>83</v>
      </c>
      <c r="F4528" s="30" t="s">
        <v>76</v>
      </c>
      <c r="G4528" s="30" t="s">
        <v>77</v>
      </c>
      <c r="H4528" s="75">
        <v>1</v>
      </c>
    </row>
    <row r="4529" spans="1:8">
      <c r="A4529" s="43">
        <v>930</v>
      </c>
      <c r="B4529" s="74">
        <v>46233</v>
      </c>
      <c r="C4529" s="30" t="s">
        <v>1614</v>
      </c>
      <c r="D4529" s="30" t="s">
        <v>1615</v>
      </c>
      <c r="E4529" s="75">
        <v>7</v>
      </c>
      <c r="F4529" s="30" t="s">
        <v>53</v>
      </c>
      <c r="G4529" s="30" t="s">
        <v>54</v>
      </c>
      <c r="H4529" s="75">
        <v>1</v>
      </c>
    </row>
    <row r="4530" spans="1:8">
      <c r="A4530" s="43">
        <v>930</v>
      </c>
      <c r="B4530" s="74">
        <v>46233</v>
      </c>
      <c r="C4530" s="30" t="s">
        <v>1616</v>
      </c>
      <c r="D4530" s="30" t="s">
        <v>1617</v>
      </c>
      <c r="E4530" s="75">
        <v>41</v>
      </c>
      <c r="F4530" s="30" t="s">
        <v>53</v>
      </c>
      <c r="G4530" s="30" t="s">
        <v>54</v>
      </c>
      <c r="H4530" s="75">
        <v>1</v>
      </c>
    </row>
    <row r="4531" spans="1:8">
      <c r="A4531" s="43">
        <v>930</v>
      </c>
      <c r="B4531" s="74">
        <v>46233</v>
      </c>
      <c r="C4531" s="30" t="s">
        <v>1618</v>
      </c>
      <c r="D4531" s="30" t="s">
        <v>1619</v>
      </c>
      <c r="E4531" s="75">
        <v>60</v>
      </c>
      <c r="F4531" s="30" t="s">
        <v>63</v>
      </c>
      <c r="G4531" s="30" t="s">
        <v>64</v>
      </c>
      <c r="H4531" s="75">
        <v>2</v>
      </c>
    </row>
    <row r="4532" spans="1:8">
      <c r="A4532" s="43">
        <v>930</v>
      </c>
      <c r="B4532" s="74">
        <v>46233</v>
      </c>
      <c r="C4532" s="30" t="s">
        <v>1620</v>
      </c>
      <c r="D4532" s="30" t="s">
        <v>1621</v>
      </c>
      <c r="E4532" s="75">
        <v>86</v>
      </c>
      <c r="F4532" s="30" t="s">
        <v>53</v>
      </c>
      <c r="G4532" s="30" t="s">
        <v>54</v>
      </c>
      <c r="H4532" s="75">
        <v>1</v>
      </c>
    </row>
    <row r="4533" spans="1:8">
      <c r="A4533" s="43">
        <v>930</v>
      </c>
      <c r="B4533" s="74">
        <v>46233</v>
      </c>
      <c r="C4533" s="30" t="s">
        <v>1622</v>
      </c>
      <c r="D4533" s="30" t="s">
        <v>1623</v>
      </c>
      <c r="E4533" s="75">
        <v>27</v>
      </c>
      <c r="F4533" s="30" t="s">
        <v>53</v>
      </c>
      <c r="G4533" s="30" t="s">
        <v>54</v>
      </c>
      <c r="H4533" s="75">
        <v>1</v>
      </c>
    </row>
    <row r="4534" spans="1:8">
      <c r="A4534" s="43">
        <v>930</v>
      </c>
      <c r="B4534" s="74">
        <v>46233</v>
      </c>
      <c r="C4534" s="30" t="s">
        <v>1624</v>
      </c>
      <c r="D4534" s="30" t="s">
        <v>1625</v>
      </c>
      <c r="E4534" s="75">
        <v>64</v>
      </c>
      <c r="F4534" s="30" t="s">
        <v>53</v>
      </c>
      <c r="G4534" s="30" t="s">
        <v>54</v>
      </c>
      <c r="H4534" s="75">
        <v>1</v>
      </c>
    </row>
    <row r="4535" spans="1:8">
      <c r="A4535" s="43">
        <v>930</v>
      </c>
      <c r="B4535" s="74">
        <v>46233</v>
      </c>
      <c r="C4535" s="30" t="s">
        <v>1626</v>
      </c>
      <c r="D4535" s="30" t="s">
        <v>1627</v>
      </c>
      <c r="E4535" s="75">
        <v>175</v>
      </c>
      <c r="F4535" s="30" t="s">
        <v>53</v>
      </c>
      <c r="G4535" s="30" t="s">
        <v>54</v>
      </c>
      <c r="H4535" s="75">
        <v>1</v>
      </c>
    </row>
    <row r="4536" spans="1:8">
      <c r="A4536" s="43">
        <v>930</v>
      </c>
      <c r="B4536" s="74">
        <v>46233</v>
      </c>
      <c r="C4536" s="30" t="s">
        <v>1630</v>
      </c>
      <c r="D4536" s="30" t="s">
        <v>1631</v>
      </c>
      <c r="E4536" s="75">
        <v>65</v>
      </c>
      <c r="F4536" s="30" t="s">
        <v>68</v>
      </c>
      <c r="G4536" s="30" t="s">
        <v>69</v>
      </c>
      <c r="H4536" s="75">
        <v>1</v>
      </c>
    </row>
    <row r="4537" spans="1:8">
      <c r="A4537" s="43">
        <v>930</v>
      </c>
      <c r="B4537" s="74">
        <v>46233</v>
      </c>
      <c r="C4537" s="30" t="s">
        <v>1632</v>
      </c>
      <c r="D4537" s="30" t="s">
        <v>1633</v>
      </c>
      <c r="E4537" s="75">
        <v>15</v>
      </c>
      <c r="F4537" s="30" t="s">
        <v>53</v>
      </c>
      <c r="G4537" s="30" t="s">
        <v>54</v>
      </c>
      <c r="H4537" s="75">
        <v>1</v>
      </c>
    </row>
    <row r="4538" spans="1:8">
      <c r="A4538" s="43">
        <v>930</v>
      </c>
      <c r="B4538" s="74">
        <v>46233</v>
      </c>
      <c r="C4538" s="30" t="s">
        <v>1638</v>
      </c>
      <c r="D4538" s="30" t="s">
        <v>1639</v>
      </c>
      <c r="E4538" s="75">
        <v>27</v>
      </c>
      <c r="F4538" s="30" t="s">
        <v>53</v>
      </c>
      <c r="G4538" s="30" t="s">
        <v>54</v>
      </c>
      <c r="H4538" s="75">
        <v>1</v>
      </c>
    </row>
    <row r="4539" spans="1:8">
      <c r="A4539" s="43">
        <v>930</v>
      </c>
      <c r="B4539" s="74">
        <v>46233</v>
      </c>
      <c r="C4539" s="30" t="s">
        <v>1640</v>
      </c>
      <c r="D4539" s="30" t="s">
        <v>1641</v>
      </c>
      <c r="E4539" s="75">
        <v>47</v>
      </c>
      <c r="F4539" s="30" t="s">
        <v>68</v>
      </c>
      <c r="G4539" s="30" t="s">
        <v>69</v>
      </c>
      <c r="H4539" s="75">
        <v>1</v>
      </c>
    </row>
    <row r="4540" spans="1:8">
      <c r="A4540" s="43">
        <v>930</v>
      </c>
      <c r="B4540" s="74">
        <v>46233</v>
      </c>
      <c r="C4540" s="30" t="s">
        <v>1642</v>
      </c>
      <c r="D4540" s="30" t="s">
        <v>1643</v>
      </c>
      <c r="E4540" s="75">
        <v>79</v>
      </c>
      <c r="F4540" s="30" t="s">
        <v>53</v>
      </c>
      <c r="G4540" s="30" t="s">
        <v>54</v>
      </c>
      <c r="H4540" s="75">
        <v>1</v>
      </c>
    </row>
    <row r="4541" spans="1:8">
      <c r="A4541" s="43">
        <v>930</v>
      </c>
      <c r="B4541" s="74">
        <v>46233</v>
      </c>
      <c r="C4541" s="30" t="s">
        <v>1646</v>
      </c>
      <c r="D4541" s="30" t="s">
        <v>1647</v>
      </c>
      <c r="E4541" s="75">
        <v>74</v>
      </c>
      <c r="F4541" s="30" t="s">
        <v>53</v>
      </c>
      <c r="G4541" s="30" t="s">
        <v>54</v>
      </c>
      <c r="H4541" s="75">
        <v>1</v>
      </c>
    </row>
    <row r="4542" spans="1:8">
      <c r="A4542" s="43">
        <v>930</v>
      </c>
      <c r="B4542" s="74">
        <v>46233</v>
      </c>
      <c r="C4542" s="30" t="s">
        <v>1650</v>
      </c>
      <c r="D4542" s="30" t="s">
        <v>1651</v>
      </c>
      <c r="E4542" s="75">
        <v>5</v>
      </c>
      <c r="F4542" s="30" t="s">
        <v>70</v>
      </c>
      <c r="G4542" s="30" t="s">
        <v>71</v>
      </c>
      <c r="H4542" s="75">
        <v>2</v>
      </c>
    </row>
    <row r="4543" spans="1:8">
      <c r="A4543" s="43">
        <v>930</v>
      </c>
      <c r="B4543" s="74">
        <v>46233</v>
      </c>
      <c r="C4543" s="30" t="s">
        <v>1652</v>
      </c>
      <c r="D4543" s="30" t="s">
        <v>1653</v>
      </c>
      <c r="E4543" s="75">
        <v>137</v>
      </c>
      <c r="F4543" s="30" t="s">
        <v>80</v>
      </c>
      <c r="G4543" s="30" t="s">
        <v>81</v>
      </c>
      <c r="H4543" s="75">
        <v>1</v>
      </c>
    </row>
    <row r="4544" spans="1:8">
      <c r="A4544" s="43">
        <v>930</v>
      </c>
      <c r="B4544" s="74">
        <v>46233</v>
      </c>
      <c r="C4544" s="30" t="s">
        <v>1654</v>
      </c>
      <c r="D4544" s="30" t="s">
        <v>1655</v>
      </c>
      <c r="E4544" s="75">
        <v>129</v>
      </c>
      <c r="F4544" s="30" t="s">
        <v>53</v>
      </c>
      <c r="G4544" s="30" t="s">
        <v>54</v>
      </c>
      <c r="H4544" s="75">
        <v>1</v>
      </c>
    </row>
    <row r="4545" spans="1:8">
      <c r="A4545" s="43">
        <v>930</v>
      </c>
      <c r="B4545" s="74">
        <v>46233</v>
      </c>
      <c r="C4545" s="30" t="s">
        <v>1660</v>
      </c>
      <c r="D4545" s="30" t="s">
        <v>1661</v>
      </c>
      <c r="E4545" s="75">
        <v>24</v>
      </c>
      <c r="F4545" s="30" t="s">
        <v>53</v>
      </c>
      <c r="G4545" s="30" t="s">
        <v>54</v>
      </c>
      <c r="H4545" s="75">
        <v>1</v>
      </c>
    </row>
    <row r="4546" spans="1:8">
      <c r="A4546" s="43">
        <v>930</v>
      </c>
      <c r="B4546" s="74">
        <v>46233</v>
      </c>
      <c r="C4546" s="30" t="s">
        <v>1662</v>
      </c>
      <c r="D4546" s="30" t="s">
        <v>1663</v>
      </c>
      <c r="E4546" s="75">
        <v>44</v>
      </c>
      <c r="F4546" s="30" t="s">
        <v>53</v>
      </c>
      <c r="G4546" s="30" t="s">
        <v>54</v>
      </c>
      <c r="H4546" s="75">
        <v>1</v>
      </c>
    </row>
    <row r="4547" spans="1:8">
      <c r="A4547" s="43">
        <v>930</v>
      </c>
      <c r="B4547" s="74">
        <v>46233</v>
      </c>
      <c r="C4547" s="30" t="s">
        <v>1664</v>
      </c>
      <c r="D4547" s="30" t="s">
        <v>1665</v>
      </c>
      <c r="E4547" s="75">
        <v>29</v>
      </c>
      <c r="F4547" s="30" t="s">
        <v>53</v>
      </c>
      <c r="G4547" s="30" t="s">
        <v>54</v>
      </c>
      <c r="H4547" s="75">
        <v>1</v>
      </c>
    </row>
    <row r="4548" spans="1:8">
      <c r="A4548" s="43">
        <v>930</v>
      </c>
      <c r="B4548" s="74">
        <v>46233</v>
      </c>
      <c r="C4548" s="30" t="s">
        <v>1666</v>
      </c>
      <c r="D4548" s="30" t="s">
        <v>1667</v>
      </c>
      <c r="E4548" s="75">
        <v>98</v>
      </c>
      <c r="F4548" s="30" t="s">
        <v>53</v>
      </c>
      <c r="G4548" s="30" t="s">
        <v>54</v>
      </c>
      <c r="H4548" s="75">
        <v>1</v>
      </c>
    </row>
    <row r="4549" spans="1:8">
      <c r="A4549" s="43">
        <v>930</v>
      </c>
      <c r="B4549" s="74">
        <v>46233</v>
      </c>
      <c r="C4549" s="30" t="s">
        <v>1670</v>
      </c>
      <c r="D4549" s="30" t="s">
        <v>1671</v>
      </c>
      <c r="E4549" s="75">
        <v>50</v>
      </c>
      <c r="F4549" s="30" t="s">
        <v>53</v>
      </c>
      <c r="G4549" s="30" t="s">
        <v>54</v>
      </c>
      <c r="H4549" s="75">
        <v>1</v>
      </c>
    </row>
    <row r="4550" spans="1:8">
      <c r="A4550" s="43">
        <v>930</v>
      </c>
      <c r="B4550" s="74">
        <v>46233</v>
      </c>
      <c r="C4550" s="30" t="s">
        <v>1672</v>
      </c>
      <c r="D4550" s="30" t="s">
        <v>1673</v>
      </c>
      <c r="E4550" s="75">
        <v>64</v>
      </c>
      <c r="F4550" s="30" t="s">
        <v>53</v>
      </c>
      <c r="G4550" s="30" t="s">
        <v>54</v>
      </c>
      <c r="H4550" s="75">
        <v>1</v>
      </c>
    </row>
    <row r="4551" spans="1:8">
      <c r="A4551" s="43">
        <v>930</v>
      </c>
      <c r="B4551" s="74">
        <v>46233</v>
      </c>
      <c r="C4551" s="30" t="s">
        <v>4988</v>
      </c>
      <c r="D4551" s="30" t="s">
        <v>4989</v>
      </c>
      <c r="E4551" s="75">
        <v>347</v>
      </c>
      <c r="F4551" s="30" t="s">
        <v>80</v>
      </c>
      <c r="G4551" s="30" t="s">
        <v>81</v>
      </c>
      <c r="H4551" s="75">
        <v>1</v>
      </c>
    </row>
    <row r="4552" spans="1:8">
      <c r="A4552" s="43">
        <v>930</v>
      </c>
      <c r="B4552" s="74">
        <v>46233</v>
      </c>
      <c r="C4552" s="30" t="s">
        <v>1674</v>
      </c>
      <c r="D4552" s="30" t="s">
        <v>1675</v>
      </c>
      <c r="E4552" s="75">
        <v>47</v>
      </c>
      <c r="F4552" s="30" t="s">
        <v>53</v>
      </c>
      <c r="G4552" s="30" t="s">
        <v>54</v>
      </c>
      <c r="H4552" s="75">
        <v>1</v>
      </c>
    </row>
    <row r="4553" spans="1:8">
      <c r="A4553" s="43">
        <v>930</v>
      </c>
      <c r="B4553" s="74">
        <v>46233</v>
      </c>
      <c r="C4553" s="30" t="s">
        <v>1676</v>
      </c>
      <c r="D4553" s="30" t="s">
        <v>1677</v>
      </c>
      <c r="E4553" s="75">
        <v>48</v>
      </c>
      <c r="F4553" s="30" t="s">
        <v>53</v>
      </c>
      <c r="G4553" s="30" t="s">
        <v>54</v>
      </c>
      <c r="H4553" s="75">
        <v>1</v>
      </c>
    </row>
    <row r="4554" spans="1:8">
      <c r="A4554" s="43">
        <v>930</v>
      </c>
      <c r="B4554" s="74">
        <v>46233</v>
      </c>
      <c r="C4554" s="30" t="s">
        <v>1678</v>
      </c>
      <c r="D4554" s="30" t="s">
        <v>1679</v>
      </c>
      <c r="E4554" s="75">
        <v>81</v>
      </c>
      <c r="F4554" s="30" t="s">
        <v>78</v>
      </c>
      <c r="G4554" s="30" t="s">
        <v>79</v>
      </c>
      <c r="H4554" s="75">
        <v>2</v>
      </c>
    </row>
    <row r="4555" spans="1:8">
      <c r="A4555" s="43">
        <v>930</v>
      </c>
      <c r="B4555" s="74">
        <v>46233</v>
      </c>
      <c r="C4555" s="30" t="s">
        <v>1682</v>
      </c>
      <c r="D4555" s="30" t="s">
        <v>1683</v>
      </c>
      <c r="E4555" s="75">
        <v>55</v>
      </c>
      <c r="F4555" s="30" t="s">
        <v>53</v>
      </c>
      <c r="G4555" s="30" t="s">
        <v>54</v>
      </c>
      <c r="H4555" s="75">
        <v>1</v>
      </c>
    </row>
    <row r="4556" spans="1:8">
      <c r="A4556" s="43">
        <v>930</v>
      </c>
      <c r="B4556" s="74">
        <v>46233</v>
      </c>
      <c r="C4556" s="30" t="s">
        <v>1686</v>
      </c>
      <c r="D4556" s="30" t="s">
        <v>1687</v>
      </c>
      <c r="E4556" s="75">
        <v>78</v>
      </c>
      <c r="F4556" s="30" t="s">
        <v>53</v>
      </c>
      <c r="G4556" s="30" t="s">
        <v>54</v>
      </c>
      <c r="H4556" s="75">
        <v>1</v>
      </c>
    </row>
    <row r="4557" spans="1:8">
      <c r="A4557" s="43">
        <v>930</v>
      </c>
      <c r="B4557" s="74">
        <v>46233</v>
      </c>
      <c r="C4557" s="30" t="s">
        <v>4986</v>
      </c>
      <c r="D4557" s="30" t="s">
        <v>4987</v>
      </c>
      <c r="E4557" s="75">
        <v>94</v>
      </c>
      <c r="F4557" s="30" t="s">
        <v>53</v>
      </c>
      <c r="G4557" s="30" t="s">
        <v>54</v>
      </c>
      <c r="H4557" s="75">
        <v>1</v>
      </c>
    </row>
    <row r="4558" spans="1:8">
      <c r="A4558" s="43">
        <v>930</v>
      </c>
      <c r="B4558" s="74">
        <v>46233</v>
      </c>
      <c r="C4558" s="30" t="s">
        <v>1690</v>
      </c>
      <c r="D4558" s="30" t="s">
        <v>1691</v>
      </c>
      <c r="E4558" s="75">
        <v>42</v>
      </c>
      <c r="F4558" s="30" t="s">
        <v>80</v>
      </c>
      <c r="G4558" s="30" t="s">
        <v>81</v>
      </c>
      <c r="H4558" s="75">
        <v>1</v>
      </c>
    </row>
    <row r="4559" spans="1:8">
      <c r="A4559" s="43">
        <v>930</v>
      </c>
      <c r="B4559" s="74">
        <v>46233</v>
      </c>
      <c r="C4559" s="30" t="s">
        <v>1694</v>
      </c>
      <c r="D4559" s="30" t="s">
        <v>1695</v>
      </c>
      <c r="E4559" s="75">
        <v>62</v>
      </c>
      <c r="F4559" s="30" t="s">
        <v>70</v>
      </c>
      <c r="G4559" s="30" t="s">
        <v>71</v>
      </c>
      <c r="H4559" s="75">
        <v>2</v>
      </c>
    </row>
    <row r="4560" spans="1:8">
      <c r="A4560" s="43">
        <v>930</v>
      </c>
      <c r="B4560" s="74">
        <v>46233</v>
      </c>
      <c r="C4560" s="30" t="s">
        <v>1696</v>
      </c>
      <c r="D4560" s="30" t="s">
        <v>1697</v>
      </c>
      <c r="E4560" s="75">
        <v>71</v>
      </c>
      <c r="F4560" s="30" t="s">
        <v>80</v>
      </c>
      <c r="G4560" s="30" t="s">
        <v>81</v>
      </c>
      <c r="H4560" s="75">
        <v>1</v>
      </c>
    </row>
    <row r="4561" spans="1:8">
      <c r="A4561" s="43">
        <v>930</v>
      </c>
      <c r="B4561" s="74">
        <v>46233</v>
      </c>
      <c r="C4561" s="30" t="s">
        <v>1702</v>
      </c>
      <c r="D4561" s="30" t="s">
        <v>1703</v>
      </c>
      <c r="E4561" s="75">
        <v>74</v>
      </c>
      <c r="F4561" s="30" t="s">
        <v>70</v>
      </c>
      <c r="G4561" s="30" t="s">
        <v>71</v>
      </c>
      <c r="H4561" s="75">
        <v>2</v>
      </c>
    </row>
    <row r="4562" spans="1:8">
      <c r="A4562" s="43">
        <v>930</v>
      </c>
      <c r="B4562" s="74">
        <v>46232</v>
      </c>
      <c r="C4562" s="30" t="s">
        <v>3919</v>
      </c>
      <c r="D4562" s="30" t="s">
        <v>3920</v>
      </c>
      <c r="E4562" s="75">
        <v>135</v>
      </c>
      <c r="F4562" s="30" t="s">
        <v>53</v>
      </c>
      <c r="G4562" s="30" t="s">
        <v>54</v>
      </c>
      <c r="H4562" s="75">
        <v>1</v>
      </c>
    </row>
    <row r="4563" spans="1:8">
      <c r="A4563" s="43">
        <v>930</v>
      </c>
      <c r="B4563" s="74">
        <v>46232</v>
      </c>
      <c r="C4563" s="30" t="s">
        <v>3923</v>
      </c>
      <c r="D4563" s="30" t="s">
        <v>3924</v>
      </c>
      <c r="E4563" s="75">
        <v>146</v>
      </c>
      <c r="F4563" s="30" t="s">
        <v>53</v>
      </c>
      <c r="G4563" s="30" t="s">
        <v>54</v>
      </c>
      <c r="H4563" s="75">
        <v>1</v>
      </c>
    </row>
    <row r="4564" spans="1:8">
      <c r="A4564" s="43">
        <v>930</v>
      </c>
      <c r="B4564" s="74">
        <v>46232</v>
      </c>
      <c r="C4564" s="30" t="s">
        <v>4137</v>
      </c>
      <c r="D4564" s="30" t="s">
        <v>4138</v>
      </c>
      <c r="E4564" s="75">
        <v>105</v>
      </c>
      <c r="F4564" s="30" t="s">
        <v>70</v>
      </c>
      <c r="G4564" s="30" t="s">
        <v>71</v>
      </c>
      <c r="H4564" s="75">
        <v>2</v>
      </c>
    </row>
    <row r="4565" spans="1:8">
      <c r="A4565" s="43">
        <v>930</v>
      </c>
      <c r="B4565" s="74">
        <v>46232</v>
      </c>
      <c r="C4565" s="30" t="s">
        <v>4147</v>
      </c>
      <c r="D4565" s="30" t="s">
        <v>4148</v>
      </c>
      <c r="E4565" s="75">
        <v>91</v>
      </c>
      <c r="F4565" s="30" t="s">
        <v>70</v>
      </c>
      <c r="G4565" s="30" t="s">
        <v>71</v>
      </c>
      <c r="H4565" s="75">
        <v>2</v>
      </c>
    </row>
    <row r="4566" spans="1:8">
      <c r="A4566" s="43">
        <v>930</v>
      </c>
      <c r="B4566" s="74">
        <v>46232</v>
      </c>
      <c r="C4566" s="30" t="s">
        <v>4153</v>
      </c>
      <c r="D4566" s="30" t="s">
        <v>4154</v>
      </c>
      <c r="E4566" s="75">
        <v>28</v>
      </c>
      <c r="F4566" s="30" t="s">
        <v>68</v>
      </c>
      <c r="G4566" s="30" t="s">
        <v>69</v>
      </c>
      <c r="H4566" s="75">
        <v>1</v>
      </c>
    </row>
    <row r="4567" spans="1:8">
      <c r="A4567" s="43">
        <v>930</v>
      </c>
      <c r="B4567" s="74">
        <v>46232</v>
      </c>
      <c r="C4567" s="30" t="s">
        <v>4185</v>
      </c>
      <c r="D4567" s="30" t="s">
        <v>4186</v>
      </c>
      <c r="E4567" s="75">
        <v>43</v>
      </c>
      <c r="F4567" s="30" t="s">
        <v>53</v>
      </c>
      <c r="G4567" s="30" t="s">
        <v>54</v>
      </c>
      <c r="H4567" s="75">
        <v>1</v>
      </c>
    </row>
    <row r="4568" spans="1:8">
      <c r="A4568" s="43">
        <v>930</v>
      </c>
      <c r="B4568" s="74">
        <v>46232</v>
      </c>
      <c r="C4568" s="30" t="s">
        <v>1350</v>
      </c>
      <c r="D4568" s="30" t="s">
        <v>1351</v>
      </c>
      <c r="E4568" s="75">
        <v>35</v>
      </c>
      <c r="F4568" s="30" t="s">
        <v>80</v>
      </c>
      <c r="G4568" s="30" t="s">
        <v>81</v>
      </c>
      <c r="H4568" s="75">
        <v>1</v>
      </c>
    </row>
    <row r="4569" spans="1:8">
      <c r="A4569" s="43">
        <v>930</v>
      </c>
      <c r="B4569" s="74">
        <v>46232</v>
      </c>
      <c r="C4569" s="30" t="s">
        <v>1352</v>
      </c>
      <c r="D4569" s="30" t="s">
        <v>1353</v>
      </c>
      <c r="E4569" s="75">
        <v>23</v>
      </c>
      <c r="F4569" s="30" t="s">
        <v>68</v>
      </c>
      <c r="G4569" s="30" t="s">
        <v>69</v>
      </c>
      <c r="H4569" s="75">
        <v>1</v>
      </c>
    </row>
    <row r="4570" spans="1:8">
      <c r="A4570" s="43">
        <v>930</v>
      </c>
      <c r="B4570" s="74">
        <v>46232</v>
      </c>
      <c r="C4570" s="30" t="s">
        <v>1354</v>
      </c>
      <c r="D4570" s="30" t="s">
        <v>1355</v>
      </c>
      <c r="E4570" s="75">
        <v>15</v>
      </c>
      <c r="F4570" s="30" t="s">
        <v>76</v>
      </c>
      <c r="G4570" s="30" t="s">
        <v>77</v>
      </c>
      <c r="H4570" s="75">
        <v>1</v>
      </c>
    </row>
    <row r="4571" spans="1:8">
      <c r="A4571" s="43">
        <v>930</v>
      </c>
      <c r="B4571" s="74">
        <v>46232</v>
      </c>
      <c r="C4571" s="30" t="s">
        <v>1356</v>
      </c>
      <c r="D4571" s="30" t="s">
        <v>1357</v>
      </c>
      <c r="E4571" s="75">
        <v>2</v>
      </c>
      <c r="F4571" s="30" t="s">
        <v>80</v>
      </c>
      <c r="G4571" s="30" t="s">
        <v>81</v>
      </c>
      <c r="H4571" s="75">
        <v>1</v>
      </c>
    </row>
    <row r="4572" spans="1:8">
      <c r="A4572" s="43">
        <v>930</v>
      </c>
      <c r="B4572" s="74">
        <v>46232</v>
      </c>
      <c r="C4572" s="30" t="s">
        <v>1358</v>
      </c>
      <c r="D4572" s="30" t="s">
        <v>1359</v>
      </c>
      <c r="E4572" s="75">
        <v>130</v>
      </c>
      <c r="F4572" s="30" t="s">
        <v>70</v>
      </c>
      <c r="G4572" s="30" t="s">
        <v>71</v>
      </c>
      <c r="H4572" s="75">
        <v>2</v>
      </c>
    </row>
    <row r="4573" spans="1:8">
      <c r="A4573" s="43">
        <v>930</v>
      </c>
      <c r="B4573" s="74">
        <v>46232</v>
      </c>
      <c r="C4573" s="30" t="s">
        <v>1360</v>
      </c>
      <c r="D4573" s="30" t="s">
        <v>1361</v>
      </c>
      <c r="E4573" s="75">
        <v>10</v>
      </c>
      <c r="F4573" s="30" t="s">
        <v>68</v>
      </c>
      <c r="G4573" s="30" t="s">
        <v>69</v>
      </c>
      <c r="H4573" s="75">
        <v>1</v>
      </c>
    </row>
    <row r="4574" spans="1:8">
      <c r="A4574" s="43">
        <v>930</v>
      </c>
      <c r="B4574" s="74">
        <v>46232</v>
      </c>
      <c r="C4574" s="30" t="s">
        <v>1362</v>
      </c>
      <c r="D4574" s="30" t="s">
        <v>1363</v>
      </c>
      <c r="E4574" s="75">
        <v>38</v>
      </c>
      <c r="F4574" s="30" t="s">
        <v>53</v>
      </c>
      <c r="G4574" s="30" t="s">
        <v>54</v>
      </c>
      <c r="H4574" s="75">
        <v>1</v>
      </c>
    </row>
    <row r="4575" spans="1:8">
      <c r="A4575" s="43">
        <v>930</v>
      </c>
      <c r="B4575" s="74">
        <v>46232</v>
      </c>
      <c r="C4575" s="30" t="s">
        <v>1366</v>
      </c>
      <c r="D4575" s="30" t="s">
        <v>1367</v>
      </c>
      <c r="E4575" s="75">
        <v>141</v>
      </c>
      <c r="F4575" s="30" t="s">
        <v>70</v>
      </c>
      <c r="G4575" s="30" t="s">
        <v>71</v>
      </c>
      <c r="H4575" s="75">
        <v>2</v>
      </c>
    </row>
    <row r="4576" spans="1:8">
      <c r="A4576" s="43">
        <v>930</v>
      </c>
      <c r="B4576" s="74">
        <v>46232</v>
      </c>
      <c r="C4576" s="30" t="s">
        <v>1376</v>
      </c>
      <c r="D4576" s="30" t="s">
        <v>1377</v>
      </c>
      <c r="E4576" s="75">
        <v>199</v>
      </c>
      <c r="F4576" s="30" t="s">
        <v>80</v>
      </c>
      <c r="G4576" s="30" t="s">
        <v>81</v>
      </c>
      <c r="H4576" s="75">
        <v>1</v>
      </c>
    </row>
    <row r="4577" spans="1:8">
      <c r="A4577" s="43">
        <v>930</v>
      </c>
      <c r="B4577" s="74">
        <v>46232</v>
      </c>
      <c r="C4577" s="30" t="s">
        <v>1380</v>
      </c>
      <c r="D4577" s="30" t="s">
        <v>1381</v>
      </c>
      <c r="E4577" s="75">
        <v>15</v>
      </c>
      <c r="F4577" s="30" t="s">
        <v>53</v>
      </c>
      <c r="G4577" s="30" t="s">
        <v>54</v>
      </c>
      <c r="H4577" s="75">
        <v>1</v>
      </c>
    </row>
    <row r="4578" spans="1:8">
      <c r="A4578" s="43">
        <v>930</v>
      </c>
      <c r="B4578" s="74">
        <v>46232</v>
      </c>
      <c r="C4578" s="30" t="s">
        <v>1382</v>
      </c>
      <c r="D4578" s="30" t="s">
        <v>1383</v>
      </c>
      <c r="E4578" s="75">
        <v>137</v>
      </c>
      <c r="F4578" s="30" t="s">
        <v>80</v>
      </c>
      <c r="G4578" s="30" t="s">
        <v>81</v>
      </c>
      <c r="H4578" s="75">
        <v>1</v>
      </c>
    </row>
    <row r="4579" spans="1:8">
      <c r="A4579" s="43">
        <v>930</v>
      </c>
      <c r="B4579" s="74">
        <v>46232</v>
      </c>
      <c r="C4579" s="30" t="s">
        <v>1384</v>
      </c>
      <c r="D4579" s="30" t="s">
        <v>1385</v>
      </c>
      <c r="E4579" s="75">
        <v>47</v>
      </c>
      <c r="F4579" s="30" t="s">
        <v>70</v>
      </c>
      <c r="G4579" s="30" t="s">
        <v>71</v>
      </c>
      <c r="H4579" s="75">
        <v>2</v>
      </c>
    </row>
    <row r="4580" spans="1:8">
      <c r="A4580" s="43">
        <v>930</v>
      </c>
      <c r="B4580" s="74">
        <v>46232</v>
      </c>
      <c r="C4580" s="30" t="s">
        <v>1386</v>
      </c>
      <c r="D4580" s="30" t="s">
        <v>1387</v>
      </c>
      <c r="E4580" s="75">
        <v>95</v>
      </c>
      <c r="F4580" s="30" t="s">
        <v>70</v>
      </c>
      <c r="G4580" s="30" t="s">
        <v>71</v>
      </c>
      <c r="H4580" s="75">
        <v>2</v>
      </c>
    </row>
    <row r="4581" spans="1:8">
      <c r="A4581" s="43">
        <v>930</v>
      </c>
      <c r="B4581" s="74">
        <v>46232</v>
      </c>
      <c r="C4581" s="30" t="s">
        <v>1388</v>
      </c>
      <c r="D4581" s="30" t="s">
        <v>1389</v>
      </c>
      <c r="E4581" s="75">
        <v>91</v>
      </c>
      <c r="F4581" s="30" t="s">
        <v>70</v>
      </c>
      <c r="G4581" s="30" t="s">
        <v>71</v>
      </c>
      <c r="H4581" s="75">
        <v>2</v>
      </c>
    </row>
    <row r="4582" spans="1:8">
      <c r="A4582" s="43">
        <v>930</v>
      </c>
      <c r="B4582" s="74">
        <v>46232</v>
      </c>
      <c r="C4582" s="30" t="s">
        <v>1390</v>
      </c>
      <c r="D4582" s="30" t="s">
        <v>1391</v>
      </c>
      <c r="E4582" s="75">
        <v>6</v>
      </c>
      <c r="F4582" s="30" t="s">
        <v>70</v>
      </c>
      <c r="G4582" s="30" t="s">
        <v>71</v>
      </c>
      <c r="H4582" s="75">
        <v>2</v>
      </c>
    </row>
    <row r="4583" spans="1:8">
      <c r="A4583" s="43">
        <v>930</v>
      </c>
      <c r="B4583" s="74">
        <v>46232</v>
      </c>
      <c r="C4583" s="30" t="s">
        <v>1392</v>
      </c>
      <c r="D4583" s="30" t="s">
        <v>1393</v>
      </c>
      <c r="E4583" s="75">
        <v>302</v>
      </c>
      <c r="F4583" s="30" t="s">
        <v>80</v>
      </c>
      <c r="G4583" s="30" t="s">
        <v>81</v>
      </c>
      <c r="H4583" s="75">
        <v>1</v>
      </c>
    </row>
    <row r="4584" spans="1:8">
      <c r="A4584" s="43">
        <v>930</v>
      </c>
      <c r="B4584" s="74">
        <v>46232</v>
      </c>
      <c r="C4584" s="30" t="s">
        <v>1394</v>
      </c>
      <c r="D4584" s="30" t="s">
        <v>1395</v>
      </c>
      <c r="E4584" s="75">
        <v>4</v>
      </c>
      <c r="F4584" s="30" t="s">
        <v>68</v>
      </c>
      <c r="G4584" s="30" t="s">
        <v>69</v>
      </c>
      <c r="H4584" s="75">
        <v>1</v>
      </c>
    </row>
    <row r="4585" spans="1:8">
      <c r="A4585" s="43">
        <v>930</v>
      </c>
      <c r="B4585" s="74">
        <v>46232</v>
      </c>
      <c r="C4585" s="30" t="s">
        <v>1396</v>
      </c>
      <c r="D4585" s="30" t="s">
        <v>1397</v>
      </c>
      <c r="E4585" s="75">
        <v>70</v>
      </c>
      <c r="F4585" s="30" t="s">
        <v>76</v>
      </c>
      <c r="G4585" s="30" t="s">
        <v>77</v>
      </c>
      <c r="H4585" s="75">
        <v>1</v>
      </c>
    </row>
    <row r="4586" spans="1:8">
      <c r="A4586" s="43">
        <v>930</v>
      </c>
      <c r="B4586" s="74">
        <v>46232</v>
      </c>
      <c r="C4586" s="30" t="s">
        <v>1398</v>
      </c>
      <c r="D4586" s="30" t="s">
        <v>1399</v>
      </c>
      <c r="E4586" s="75">
        <v>26</v>
      </c>
      <c r="F4586" s="30" t="s">
        <v>53</v>
      </c>
      <c r="G4586" s="30" t="s">
        <v>54</v>
      </c>
      <c r="H4586" s="75">
        <v>1</v>
      </c>
    </row>
    <row r="4587" spans="1:8">
      <c r="A4587" s="43">
        <v>930</v>
      </c>
      <c r="B4587" s="74">
        <v>46232</v>
      </c>
      <c r="C4587" s="30" t="s">
        <v>1400</v>
      </c>
      <c r="D4587" s="30" t="s">
        <v>1401</v>
      </c>
      <c r="E4587" s="75">
        <v>79</v>
      </c>
      <c r="F4587" s="30" t="s">
        <v>70</v>
      </c>
      <c r="G4587" s="30" t="s">
        <v>71</v>
      </c>
      <c r="H4587" s="75">
        <v>2</v>
      </c>
    </row>
    <row r="4588" spans="1:8">
      <c r="A4588" s="43">
        <v>930</v>
      </c>
      <c r="B4588" s="74">
        <v>46232</v>
      </c>
      <c r="C4588" s="30" t="s">
        <v>1402</v>
      </c>
      <c r="D4588" s="30" t="s">
        <v>1403</v>
      </c>
      <c r="E4588" s="75">
        <v>89</v>
      </c>
      <c r="F4588" s="30" t="s">
        <v>70</v>
      </c>
      <c r="G4588" s="30" t="s">
        <v>71</v>
      </c>
      <c r="H4588" s="75">
        <v>2</v>
      </c>
    </row>
    <row r="4589" spans="1:8">
      <c r="A4589" s="43">
        <v>930</v>
      </c>
      <c r="B4589" s="74">
        <v>46232</v>
      </c>
      <c r="C4589" s="30" t="s">
        <v>1404</v>
      </c>
      <c r="D4589" s="30" t="s">
        <v>1405</v>
      </c>
      <c r="E4589" s="75">
        <v>64</v>
      </c>
      <c r="F4589" s="30" t="s">
        <v>53</v>
      </c>
      <c r="G4589" s="30" t="s">
        <v>54</v>
      </c>
      <c r="H4589" s="75">
        <v>1</v>
      </c>
    </row>
    <row r="4590" spans="1:8">
      <c r="A4590" s="43">
        <v>930</v>
      </c>
      <c r="B4590" s="74">
        <v>46232</v>
      </c>
      <c r="C4590" s="30" t="s">
        <v>1406</v>
      </c>
      <c r="D4590" s="30" t="s">
        <v>1407</v>
      </c>
      <c r="E4590" s="75">
        <v>121</v>
      </c>
      <c r="F4590" s="30" t="s">
        <v>80</v>
      </c>
      <c r="G4590" s="30" t="s">
        <v>81</v>
      </c>
      <c r="H4590" s="75">
        <v>1</v>
      </c>
    </row>
    <row r="4591" spans="1:8">
      <c r="A4591" s="43">
        <v>930</v>
      </c>
      <c r="B4591" s="74">
        <v>46232</v>
      </c>
      <c r="C4591" s="30" t="s">
        <v>1408</v>
      </c>
      <c r="D4591" s="30" t="s">
        <v>1409</v>
      </c>
      <c r="E4591" s="75">
        <v>19</v>
      </c>
      <c r="F4591" s="30" t="s">
        <v>68</v>
      </c>
      <c r="G4591" s="30" t="s">
        <v>69</v>
      </c>
      <c r="H4591" s="75">
        <v>1</v>
      </c>
    </row>
    <row r="4592" spans="1:8">
      <c r="A4592" s="43">
        <v>930</v>
      </c>
      <c r="B4592" s="74">
        <v>46232</v>
      </c>
      <c r="C4592" s="30" t="s">
        <v>1414</v>
      </c>
      <c r="D4592" s="30" t="s">
        <v>1415</v>
      </c>
      <c r="E4592" s="75">
        <v>18</v>
      </c>
      <c r="F4592" s="30" t="s">
        <v>53</v>
      </c>
      <c r="G4592" s="30" t="s">
        <v>54</v>
      </c>
      <c r="H4592" s="75">
        <v>1</v>
      </c>
    </row>
    <row r="4593" spans="1:8">
      <c r="A4593" s="43">
        <v>930</v>
      </c>
      <c r="B4593" s="74">
        <v>46232</v>
      </c>
      <c r="C4593" s="30" t="s">
        <v>1416</v>
      </c>
      <c r="D4593" s="30" t="s">
        <v>1417</v>
      </c>
      <c r="E4593" s="75">
        <v>25</v>
      </c>
      <c r="F4593" s="30" t="s">
        <v>70</v>
      </c>
      <c r="G4593" s="30" t="s">
        <v>71</v>
      </c>
      <c r="H4593" s="75">
        <v>2</v>
      </c>
    </row>
    <row r="4594" spans="1:8">
      <c r="A4594" s="43">
        <v>930</v>
      </c>
      <c r="B4594" s="74">
        <v>46232</v>
      </c>
      <c r="C4594" s="30" t="s">
        <v>1420</v>
      </c>
      <c r="D4594" s="30" t="s">
        <v>1421</v>
      </c>
      <c r="E4594" s="75">
        <v>26</v>
      </c>
      <c r="F4594" s="30" t="s">
        <v>80</v>
      </c>
      <c r="G4594" s="30" t="s">
        <v>81</v>
      </c>
      <c r="H4594" s="75">
        <v>1</v>
      </c>
    </row>
    <row r="4595" spans="1:8">
      <c r="A4595" s="43">
        <v>930</v>
      </c>
      <c r="B4595" s="74">
        <v>46232</v>
      </c>
      <c r="C4595" s="30" t="s">
        <v>1422</v>
      </c>
      <c r="D4595" s="30" t="s">
        <v>1423</v>
      </c>
      <c r="E4595" s="75">
        <v>143</v>
      </c>
      <c r="F4595" s="30" t="s">
        <v>70</v>
      </c>
      <c r="G4595" s="30" t="s">
        <v>71</v>
      </c>
      <c r="H4595" s="75">
        <v>2</v>
      </c>
    </row>
    <row r="4596" spans="1:8">
      <c r="A4596" s="43">
        <v>930</v>
      </c>
      <c r="B4596" s="74">
        <v>46232</v>
      </c>
      <c r="C4596" s="30" t="s">
        <v>1424</v>
      </c>
      <c r="D4596" s="30" t="s">
        <v>1425</v>
      </c>
      <c r="E4596" s="75">
        <v>199</v>
      </c>
      <c r="F4596" s="30" t="s">
        <v>80</v>
      </c>
      <c r="G4596" s="30" t="s">
        <v>81</v>
      </c>
      <c r="H4596" s="75">
        <v>1</v>
      </c>
    </row>
    <row r="4597" spans="1:8">
      <c r="A4597" s="43">
        <v>930</v>
      </c>
      <c r="B4597" s="74">
        <v>46232</v>
      </c>
      <c r="C4597" s="30" t="s">
        <v>1426</v>
      </c>
      <c r="D4597" s="30" t="s">
        <v>1427</v>
      </c>
      <c r="E4597" s="75">
        <v>119</v>
      </c>
      <c r="F4597" s="30" t="s">
        <v>80</v>
      </c>
      <c r="G4597" s="30" t="s">
        <v>81</v>
      </c>
      <c r="H4597" s="75">
        <v>1</v>
      </c>
    </row>
    <row r="4598" spans="1:8">
      <c r="A4598" s="43">
        <v>930</v>
      </c>
      <c r="B4598" s="74">
        <v>46232</v>
      </c>
      <c r="C4598" s="30" t="s">
        <v>1428</v>
      </c>
      <c r="D4598" s="30" t="s">
        <v>1429</v>
      </c>
      <c r="E4598" s="75">
        <v>117</v>
      </c>
      <c r="F4598" s="30" t="s">
        <v>80</v>
      </c>
      <c r="G4598" s="30" t="s">
        <v>81</v>
      </c>
      <c r="H4598" s="75">
        <v>1</v>
      </c>
    </row>
    <row r="4599" spans="1:8">
      <c r="A4599" s="43">
        <v>930</v>
      </c>
      <c r="B4599" s="74">
        <v>46232</v>
      </c>
      <c r="C4599" s="30" t="s">
        <v>1438</v>
      </c>
      <c r="D4599" s="30" t="s">
        <v>1439</v>
      </c>
      <c r="E4599" s="75">
        <v>103</v>
      </c>
      <c r="F4599" s="30" t="s">
        <v>68</v>
      </c>
      <c r="G4599" s="30" t="s">
        <v>69</v>
      </c>
      <c r="H4599" s="75">
        <v>1</v>
      </c>
    </row>
    <row r="4600" spans="1:8">
      <c r="A4600" s="43">
        <v>930</v>
      </c>
      <c r="B4600" s="74">
        <v>46232</v>
      </c>
      <c r="C4600" s="30" t="s">
        <v>1444</v>
      </c>
      <c r="D4600" s="30" t="s">
        <v>1445</v>
      </c>
      <c r="E4600" s="75">
        <v>33</v>
      </c>
      <c r="F4600" s="30" t="s">
        <v>68</v>
      </c>
      <c r="G4600" s="30" t="s">
        <v>69</v>
      </c>
      <c r="H4600" s="75">
        <v>1</v>
      </c>
    </row>
    <row r="4601" spans="1:8">
      <c r="A4601" s="43">
        <v>930</v>
      </c>
      <c r="B4601" s="74">
        <v>46232</v>
      </c>
      <c r="C4601" s="30" t="s">
        <v>1446</v>
      </c>
      <c r="D4601" s="30" t="s">
        <v>1447</v>
      </c>
      <c r="E4601" s="75">
        <v>29</v>
      </c>
      <c r="F4601" s="30" t="s">
        <v>53</v>
      </c>
      <c r="G4601" s="30" t="s">
        <v>54</v>
      </c>
      <c r="H4601" s="75">
        <v>1</v>
      </c>
    </row>
    <row r="4602" spans="1:8">
      <c r="A4602" s="43">
        <v>930</v>
      </c>
      <c r="B4602" s="74">
        <v>46232</v>
      </c>
      <c r="C4602" s="30" t="s">
        <v>1450</v>
      </c>
      <c r="D4602" s="30" t="s">
        <v>1451</v>
      </c>
      <c r="E4602" s="75">
        <v>37</v>
      </c>
      <c r="F4602" s="30" t="s">
        <v>53</v>
      </c>
      <c r="G4602" s="30" t="s">
        <v>54</v>
      </c>
      <c r="H4602" s="75">
        <v>1</v>
      </c>
    </row>
    <row r="4603" spans="1:8">
      <c r="A4603" s="43">
        <v>930</v>
      </c>
      <c r="B4603" s="74">
        <v>46232</v>
      </c>
      <c r="C4603" s="30" t="s">
        <v>1452</v>
      </c>
      <c r="D4603" s="30" t="s">
        <v>1453</v>
      </c>
      <c r="E4603" s="75">
        <v>21</v>
      </c>
      <c r="F4603" s="30" t="s">
        <v>70</v>
      </c>
      <c r="G4603" s="30" t="s">
        <v>71</v>
      </c>
      <c r="H4603" s="75">
        <v>2</v>
      </c>
    </row>
    <row r="4604" spans="1:8">
      <c r="A4604" s="43">
        <v>930</v>
      </c>
      <c r="B4604" s="74">
        <v>46232</v>
      </c>
      <c r="C4604" s="30" t="s">
        <v>1454</v>
      </c>
      <c r="D4604" s="30" t="s">
        <v>1455</v>
      </c>
      <c r="E4604" s="75">
        <v>40</v>
      </c>
      <c r="F4604" s="30" t="s">
        <v>70</v>
      </c>
      <c r="G4604" s="30" t="s">
        <v>71</v>
      </c>
      <c r="H4604" s="75">
        <v>2</v>
      </c>
    </row>
    <row r="4605" spans="1:8">
      <c r="A4605" s="43">
        <v>930</v>
      </c>
      <c r="B4605" s="74">
        <v>46232</v>
      </c>
      <c r="C4605" s="30" t="s">
        <v>1458</v>
      </c>
      <c r="D4605" s="30" t="s">
        <v>1459</v>
      </c>
      <c r="E4605" s="75">
        <v>81</v>
      </c>
      <c r="F4605" s="30" t="s">
        <v>80</v>
      </c>
      <c r="G4605" s="30" t="s">
        <v>81</v>
      </c>
      <c r="H4605" s="75">
        <v>1</v>
      </c>
    </row>
    <row r="4606" spans="1:8">
      <c r="A4606" s="43">
        <v>930</v>
      </c>
      <c r="B4606" s="74">
        <v>46232</v>
      </c>
      <c r="C4606" s="30" t="s">
        <v>1460</v>
      </c>
      <c r="D4606" s="30" t="s">
        <v>1461</v>
      </c>
      <c r="E4606" s="75">
        <v>65</v>
      </c>
      <c r="F4606" s="30" t="s">
        <v>80</v>
      </c>
      <c r="G4606" s="30" t="s">
        <v>81</v>
      </c>
      <c r="H4606" s="75">
        <v>1</v>
      </c>
    </row>
    <row r="4607" spans="1:8">
      <c r="A4607" s="43">
        <v>930</v>
      </c>
      <c r="B4607" s="74">
        <v>46232</v>
      </c>
      <c r="C4607" s="30" t="s">
        <v>1466</v>
      </c>
      <c r="D4607" s="30" t="s">
        <v>1467</v>
      </c>
      <c r="E4607" s="75">
        <v>21</v>
      </c>
      <c r="F4607" s="30" t="s">
        <v>53</v>
      </c>
      <c r="G4607" s="30" t="s">
        <v>54</v>
      </c>
      <c r="H4607" s="75">
        <v>1</v>
      </c>
    </row>
    <row r="4608" spans="1:8">
      <c r="A4608" s="43">
        <v>930</v>
      </c>
      <c r="B4608" s="74">
        <v>46232</v>
      </c>
      <c r="C4608" s="30" t="s">
        <v>1470</v>
      </c>
      <c r="D4608" s="30" t="s">
        <v>1471</v>
      </c>
      <c r="E4608" s="75">
        <v>68</v>
      </c>
      <c r="F4608" s="30" t="s">
        <v>58</v>
      </c>
      <c r="G4608" s="30" t="s">
        <v>59</v>
      </c>
      <c r="H4608" s="75">
        <v>3</v>
      </c>
    </row>
    <row r="4609" spans="1:8">
      <c r="A4609" s="43">
        <v>930</v>
      </c>
      <c r="B4609" s="74">
        <v>46232</v>
      </c>
      <c r="C4609" s="30" t="s">
        <v>1476</v>
      </c>
      <c r="D4609" s="30" t="s">
        <v>1477</v>
      </c>
      <c r="E4609" s="75">
        <v>248</v>
      </c>
      <c r="F4609" s="30" t="s">
        <v>80</v>
      </c>
      <c r="G4609" s="30" t="s">
        <v>81</v>
      </c>
      <c r="H4609" s="75">
        <v>1</v>
      </c>
    </row>
    <row r="4610" spans="1:8">
      <c r="A4610" s="43">
        <v>930</v>
      </c>
      <c r="B4610" s="74">
        <v>46232</v>
      </c>
      <c r="C4610" s="30" t="s">
        <v>1478</v>
      </c>
      <c r="D4610" s="30" t="s">
        <v>1479</v>
      </c>
      <c r="E4610" s="75">
        <v>93</v>
      </c>
      <c r="F4610" s="30" t="s">
        <v>53</v>
      </c>
      <c r="G4610" s="30" t="s">
        <v>54</v>
      </c>
      <c r="H4610" s="75">
        <v>1</v>
      </c>
    </row>
    <row r="4611" spans="1:8">
      <c r="A4611" s="43">
        <v>930</v>
      </c>
      <c r="B4611" s="74">
        <v>46232</v>
      </c>
      <c r="C4611" s="30" t="s">
        <v>1480</v>
      </c>
      <c r="D4611" s="30" t="s">
        <v>1481</v>
      </c>
      <c r="E4611" s="75">
        <v>12</v>
      </c>
      <c r="F4611" s="30" t="s">
        <v>76</v>
      </c>
      <c r="G4611" s="30" t="s">
        <v>77</v>
      </c>
      <c r="H4611" s="75">
        <v>1</v>
      </c>
    </row>
    <row r="4612" spans="1:8">
      <c r="A4612" s="43">
        <v>930</v>
      </c>
      <c r="B4612" s="74">
        <v>46232</v>
      </c>
      <c r="C4612" s="30" t="s">
        <v>1482</v>
      </c>
      <c r="D4612" s="30" t="s">
        <v>1483</v>
      </c>
      <c r="E4612" s="75">
        <v>76</v>
      </c>
      <c r="F4612" s="30" t="s">
        <v>70</v>
      </c>
      <c r="G4612" s="30" t="s">
        <v>71</v>
      </c>
      <c r="H4612" s="75">
        <v>2</v>
      </c>
    </row>
    <row r="4613" spans="1:8">
      <c r="A4613" s="43">
        <v>930</v>
      </c>
      <c r="B4613" s="74">
        <v>46232</v>
      </c>
      <c r="C4613" s="30" t="s">
        <v>1490</v>
      </c>
      <c r="D4613" s="30" t="s">
        <v>1491</v>
      </c>
      <c r="E4613" s="75">
        <v>88</v>
      </c>
      <c r="F4613" s="30" t="s">
        <v>76</v>
      </c>
      <c r="G4613" s="30" t="s">
        <v>77</v>
      </c>
      <c r="H4613" s="75">
        <v>1</v>
      </c>
    </row>
    <row r="4614" spans="1:8">
      <c r="A4614" s="43">
        <v>930</v>
      </c>
      <c r="B4614" s="74">
        <v>46232</v>
      </c>
      <c r="C4614" s="30" t="s">
        <v>1498</v>
      </c>
      <c r="D4614" s="30" t="s">
        <v>1499</v>
      </c>
      <c r="E4614" s="75">
        <v>26</v>
      </c>
      <c r="F4614" s="30" t="s">
        <v>53</v>
      </c>
      <c r="G4614" s="30" t="s">
        <v>54</v>
      </c>
      <c r="H4614" s="75">
        <v>1</v>
      </c>
    </row>
    <row r="4615" spans="1:8">
      <c r="A4615" s="43">
        <v>930</v>
      </c>
      <c r="B4615" s="74">
        <v>46232</v>
      </c>
      <c r="C4615" s="30" t="s">
        <v>1504</v>
      </c>
      <c r="D4615" s="30" t="s">
        <v>1505</v>
      </c>
      <c r="E4615" s="75">
        <v>70</v>
      </c>
      <c r="F4615" s="30" t="s">
        <v>53</v>
      </c>
      <c r="G4615" s="30" t="s">
        <v>54</v>
      </c>
      <c r="H4615" s="75">
        <v>1</v>
      </c>
    </row>
    <row r="4616" spans="1:8">
      <c r="A4616" s="43">
        <v>930</v>
      </c>
      <c r="B4616" s="74">
        <v>46232</v>
      </c>
      <c r="C4616" s="30" t="s">
        <v>1506</v>
      </c>
      <c r="D4616" s="30" t="s">
        <v>1507</v>
      </c>
      <c r="E4616" s="75">
        <v>87</v>
      </c>
      <c r="F4616" s="30" t="s">
        <v>53</v>
      </c>
      <c r="G4616" s="30" t="s">
        <v>54</v>
      </c>
      <c r="H4616" s="75">
        <v>1</v>
      </c>
    </row>
    <row r="4617" spans="1:8">
      <c r="A4617" s="43">
        <v>930</v>
      </c>
      <c r="B4617" s="74">
        <v>46232</v>
      </c>
      <c r="C4617" s="30" t="s">
        <v>1508</v>
      </c>
      <c r="D4617" s="30" t="s">
        <v>1509</v>
      </c>
      <c r="E4617" s="75">
        <v>45</v>
      </c>
      <c r="F4617" s="30" t="s">
        <v>70</v>
      </c>
      <c r="G4617" s="30" t="s">
        <v>71</v>
      </c>
      <c r="H4617" s="75">
        <v>2</v>
      </c>
    </row>
    <row r="4618" spans="1:8">
      <c r="A4618" s="43">
        <v>930</v>
      </c>
      <c r="B4618" s="74">
        <v>46232</v>
      </c>
      <c r="C4618" s="30" t="s">
        <v>1510</v>
      </c>
      <c r="D4618" s="30" t="s">
        <v>1511</v>
      </c>
      <c r="E4618" s="75">
        <v>57</v>
      </c>
      <c r="F4618" s="30" t="s">
        <v>70</v>
      </c>
      <c r="G4618" s="30" t="s">
        <v>71</v>
      </c>
      <c r="H4618" s="75">
        <v>2</v>
      </c>
    </row>
    <row r="4619" spans="1:8">
      <c r="A4619" s="43">
        <v>930</v>
      </c>
      <c r="B4619" s="74">
        <v>46232</v>
      </c>
      <c r="C4619" s="30" t="s">
        <v>1514</v>
      </c>
      <c r="D4619" s="30" t="s">
        <v>1515</v>
      </c>
      <c r="E4619" s="75">
        <v>16</v>
      </c>
      <c r="F4619" s="30" t="s">
        <v>70</v>
      </c>
      <c r="G4619" s="30" t="s">
        <v>71</v>
      </c>
      <c r="H4619" s="75">
        <v>2</v>
      </c>
    </row>
    <row r="4620" spans="1:8">
      <c r="A4620" s="43">
        <v>930</v>
      </c>
      <c r="B4620" s="74">
        <v>46232</v>
      </c>
      <c r="C4620" s="30" t="s">
        <v>1518</v>
      </c>
      <c r="D4620" s="30" t="s">
        <v>1519</v>
      </c>
      <c r="E4620" s="75">
        <v>4</v>
      </c>
      <c r="F4620" s="30" t="s">
        <v>76</v>
      </c>
      <c r="G4620" s="30" t="s">
        <v>77</v>
      </c>
      <c r="H4620" s="75">
        <v>1</v>
      </c>
    </row>
    <row r="4621" spans="1:8">
      <c r="A4621" s="43">
        <v>930</v>
      </c>
      <c r="B4621" s="74">
        <v>46232</v>
      </c>
      <c r="C4621" s="30" t="s">
        <v>1520</v>
      </c>
      <c r="D4621" s="30" t="s">
        <v>1521</v>
      </c>
      <c r="E4621" s="75">
        <v>12</v>
      </c>
      <c r="F4621" s="30" t="s">
        <v>76</v>
      </c>
      <c r="G4621" s="30" t="s">
        <v>77</v>
      </c>
      <c r="H4621" s="75">
        <v>1</v>
      </c>
    </row>
    <row r="4622" spans="1:8">
      <c r="A4622" s="43">
        <v>930</v>
      </c>
      <c r="B4622" s="74">
        <v>46232</v>
      </c>
      <c r="C4622" s="30" t="s">
        <v>1524</v>
      </c>
      <c r="D4622" s="30" t="s">
        <v>1525</v>
      </c>
      <c r="E4622" s="75">
        <v>165</v>
      </c>
      <c r="F4622" s="30" t="s">
        <v>70</v>
      </c>
      <c r="G4622" s="30" t="s">
        <v>71</v>
      </c>
      <c r="H4622" s="75">
        <v>2</v>
      </c>
    </row>
    <row r="4623" spans="1:8">
      <c r="A4623" s="43">
        <v>930</v>
      </c>
      <c r="B4623" s="74">
        <v>46232</v>
      </c>
      <c r="C4623" s="30" t="s">
        <v>1526</v>
      </c>
      <c r="D4623" s="30" t="s">
        <v>1527</v>
      </c>
      <c r="E4623" s="75">
        <v>174</v>
      </c>
      <c r="F4623" s="30" t="s">
        <v>53</v>
      </c>
      <c r="G4623" s="30" t="s">
        <v>54</v>
      </c>
      <c r="H4623" s="75">
        <v>1</v>
      </c>
    </row>
    <row r="4624" spans="1:8">
      <c r="A4624" s="43">
        <v>930</v>
      </c>
      <c r="B4624" s="74">
        <v>46232</v>
      </c>
      <c r="C4624" s="30" t="s">
        <v>1534</v>
      </c>
      <c r="D4624" s="30" t="s">
        <v>1535</v>
      </c>
      <c r="E4624" s="75">
        <v>50</v>
      </c>
      <c r="F4624" s="30" t="s">
        <v>68</v>
      </c>
      <c r="G4624" s="30" t="s">
        <v>69</v>
      </c>
      <c r="H4624" s="75">
        <v>1</v>
      </c>
    </row>
    <row r="4625" spans="1:8">
      <c r="A4625" s="43">
        <v>930</v>
      </c>
      <c r="B4625" s="74">
        <v>46232</v>
      </c>
      <c r="C4625" s="30" t="s">
        <v>1540</v>
      </c>
      <c r="D4625" s="30" t="s">
        <v>1541</v>
      </c>
      <c r="E4625" s="75">
        <v>175</v>
      </c>
      <c r="F4625" s="30" t="s">
        <v>76</v>
      </c>
      <c r="G4625" s="30" t="s">
        <v>77</v>
      </c>
      <c r="H4625" s="75">
        <v>1</v>
      </c>
    </row>
    <row r="4626" spans="1:8">
      <c r="A4626" s="43">
        <v>930</v>
      </c>
      <c r="B4626" s="74">
        <v>46232</v>
      </c>
      <c r="C4626" s="30" t="s">
        <v>1546</v>
      </c>
      <c r="D4626" s="30" t="s">
        <v>1547</v>
      </c>
      <c r="E4626" s="75">
        <v>13</v>
      </c>
      <c r="F4626" s="30" t="s">
        <v>53</v>
      </c>
      <c r="G4626" s="30" t="s">
        <v>54</v>
      </c>
      <c r="H4626" s="75">
        <v>1</v>
      </c>
    </row>
    <row r="4627" spans="1:8">
      <c r="A4627" s="43">
        <v>930</v>
      </c>
      <c r="B4627" s="74">
        <v>46232</v>
      </c>
      <c r="C4627" s="30" t="s">
        <v>1548</v>
      </c>
      <c r="D4627" s="30" t="s">
        <v>1549</v>
      </c>
      <c r="E4627" s="75">
        <v>49</v>
      </c>
      <c r="F4627" s="30" t="s">
        <v>70</v>
      </c>
      <c r="G4627" s="30" t="s">
        <v>71</v>
      </c>
      <c r="H4627" s="75">
        <v>2</v>
      </c>
    </row>
    <row r="4628" spans="1:8">
      <c r="A4628" s="43">
        <v>930</v>
      </c>
      <c r="B4628" s="74">
        <v>46232</v>
      </c>
      <c r="C4628" s="30" t="s">
        <v>1552</v>
      </c>
      <c r="D4628" s="30" t="s">
        <v>1553</v>
      </c>
      <c r="E4628" s="75">
        <v>38</v>
      </c>
      <c r="F4628" s="30" t="s">
        <v>68</v>
      </c>
      <c r="G4628" s="30" t="s">
        <v>69</v>
      </c>
      <c r="H4628" s="75">
        <v>1</v>
      </c>
    </row>
    <row r="4629" spans="1:8">
      <c r="A4629" s="43">
        <v>930</v>
      </c>
      <c r="B4629" s="74">
        <v>46232</v>
      </c>
      <c r="C4629" s="30" t="s">
        <v>1554</v>
      </c>
      <c r="D4629" s="30" t="s">
        <v>1555</v>
      </c>
      <c r="E4629" s="75">
        <v>35</v>
      </c>
      <c r="F4629" s="30" t="s">
        <v>80</v>
      </c>
      <c r="G4629" s="30" t="s">
        <v>81</v>
      </c>
      <c r="H4629" s="75">
        <v>1</v>
      </c>
    </row>
    <row r="4630" spans="1:8">
      <c r="A4630" s="43">
        <v>930</v>
      </c>
      <c r="B4630" s="74">
        <v>46232</v>
      </c>
      <c r="C4630" s="30" t="s">
        <v>1558</v>
      </c>
      <c r="D4630" s="30" t="s">
        <v>1559</v>
      </c>
      <c r="E4630" s="75">
        <v>66</v>
      </c>
      <c r="F4630" s="30" t="s">
        <v>76</v>
      </c>
      <c r="G4630" s="30" t="s">
        <v>77</v>
      </c>
      <c r="H4630" s="75">
        <v>1</v>
      </c>
    </row>
    <row r="4631" spans="1:8">
      <c r="A4631" s="43">
        <v>930</v>
      </c>
      <c r="B4631" s="74">
        <v>46232</v>
      </c>
      <c r="C4631" s="30" t="s">
        <v>1566</v>
      </c>
      <c r="D4631" s="30" t="s">
        <v>1567</v>
      </c>
      <c r="E4631" s="75">
        <v>78</v>
      </c>
      <c r="F4631" s="30" t="s">
        <v>53</v>
      </c>
      <c r="G4631" s="30" t="s">
        <v>54</v>
      </c>
      <c r="H4631" s="75">
        <v>1</v>
      </c>
    </row>
    <row r="4632" spans="1:8">
      <c r="A4632" s="43">
        <v>930</v>
      </c>
      <c r="B4632" s="74">
        <v>46232</v>
      </c>
      <c r="C4632" s="30" t="s">
        <v>1572</v>
      </c>
      <c r="D4632" s="30" t="s">
        <v>1573</v>
      </c>
      <c r="E4632" s="75">
        <v>28</v>
      </c>
      <c r="F4632" s="30" t="s">
        <v>53</v>
      </c>
      <c r="G4632" s="30" t="s">
        <v>54</v>
      </c>
      <c r="H4632" s="75">
        <v>1</v>
      </c>
    </row>
    <row r="4633" spans="1:8">
      <c r="A4633" s="43">
        <v>930</v>
      </c>
      <c r="B4633" s="74">
        <v>46232</v>
      </c>
      <c r="C4633" s="30" t="s">
        <v>1578</v>
      </c>
      <c r="D4633" s="30" t="s">
        <v>1579</v>
      </c>
      <c r="E4633" s="75">
        <v>16</v>
      </c>
      <c r="F4633" s="30" t="s">
        <v>76</v>
      </c>
      <c r="G4633" s="30" t="s">
        <v>77</v>
      </c>
      <c r="H4633" s="75">
        <v>1</v>
      </c>
    </row>
    <row r="4634" spans="1:8">
      <c r="A4634" s="43">
        <v>930</v>
      </c>
      <c r="B4634" s="74">
        <v>46232</v>
      </c>
      <c r="C4634" s="30" t="s">
        <v>1580</v>
      </c>
      <c r="D4634" s="30" t="s">
        <v>1581</v>
      </c>
      <c r="E4634" s="75">
        <v>134</v>
      </c>
      <c r="F4634" s="30" t="s">
        <v>76</v>
      </c>
      <c r="G4634" s="30" t="s">
        <v>77</v>
      </c>
      <c r="H4634" s="75">
        <v>1</v>
      </c>
    </row>
    <row r="4635" spans="1:8">
      <c r="A4635" s="43">
        <v>930</v>
      </c>
      <c r="B4635" s="74">
        <v>46232</v>
      </c>
      <c r="C4635" s="30" t="s">
        <v>1584</v>
      </c>
      <c r="D4635" s="30" t="s">
        <v>1585</v>
      </c>
      <c r="E4635" s="75">
        <v>164</v>
      </c>
      <c r="F4635" s="30" t="s">
        <v>53</v>
      </c>
      <c r="G4635" s="30" t="s">
        <v>54</v>
      </c>
      <c r="H4635" s="75">
        <v>1</v>
      </c>
    </row>
    <row r="4636" spans="1:8">
      <c r="A4636" s="43">
        <v>930</v>
      </c>
      <c r="B4636" s="74">
        <v>46232</v>
      </c>
      <c r="C4636" s="30" t="s">
        <v>1588</v>
      </c>
      <c r="D4636" s="30" t="s">
        <v>1589</v>
      </c>
      <c r="E4636" s="75">
        <v>89</v>
      </c>
      <c r="F4636" s="30" t="s">
        <v>53</v>
      </c>
      <c r="G4636" s="30" t="s">
        <v>54</v>
      </c>
      <c r="H4636" s="75">
        <v>1</v>
      </c>
    </row>
    <row r="4637" spans="1:8">
      <c r="A4637" s="43">
        <v>930</v>
      </c>
      <c r="B4637" s="74">
        <v>46232</v>
      </c>
      <c r="C4637" s="30" t="s">
        <v>1590</v>
      </c>
      <c r="D4637" s="30" t="s">
        <v>1591</v>
      </c>
      <c r="E4637" s="75">
        <v>143</v>
      </c>
      <c r="F4637" s="30" t="s">
        <v>53</v>
      </c>
      <c r="G4637" s="30" t="s">
        <v>54</v>
      </c>
      <c r="H4637" s="75">
        <v>1</v>
      </c>
    </row>
    <row r="4638" spans="1:8">
      <c r="A4638" s="43">
        <v>930</v>
      </c>
      <c r="B4638" s="74">
        <v>46232</v>
      </c>
      <c r="C4638" s="30" t="s">
        <v>1596</v>
      </c>
      <c r="D4638" s="30" t="s">
        <v>1597</v>
      </c>
      <c r="E4638" s="75">
        <v>20</v>
      </c>
      <c r="F4638" s="30" t="s">
        <v>68</v>
      </c>
      <c r="G4638" s="30" t="s">
        <v>69</v>
      </c>
      <c r="H4638" s="75">
        <v>1</v>
      </c>
    </row>
    <row r="4639" spans="1:8">
      <c r="A4639" s="43">
        <v>930</v>
      </c>
      <c r="B4639" s="74">
        <v>46232</v>
      </c>
      <c r="C4639" s="30" t="s">
        <v>1606</v>
      </c>
      <c r="D4639" s="30" t="s">
        <v>1607</v>
      </c>
      <c r="E4639" s="75">
        <v>117</v>
      </c>
      <c r="F4639" s="30" t="s">
        <v>53</v>
      </c>
      <c r="G4639" s="30" t="s">
        <v>54</v>
      </c>
      <c r="H4639" s="75">
        <v>1</v>
      </c>
    </row>
    <row r="4640" spans="1:8">
      <c r="A4640" s="43">
        <v>930</v>
      </c>
      <c r="B4640" s="74">
        <v>46232</v>
      </c>
      <c r="C4640" s="30" t="s">
        <v>1612</v>
      </c>
      <c r="D4640" s="30" t="s">
        <v>1613</v>
      </c>
      <c r="E4640" s="75">
        <v>56</v>
      </c>
      <c r="F4640" s="30" t="s">
        <v>76</v>
      </c>
      <c r="G4640" s="30" t="s">
        <v>77</v>
      </c>
      <c r="H4640" s="75">
        <v>1</v>
      </c>
    </row>
    <row r="4641" spans="1:8">
      <c r="A4641" s="43">
        <v>930</v>
      </c>
      <c r="B4641" s="74">
        <v>46232</v>
      </c>
      <c r="C4641" s="30" t="s">
        <v>1616</v>
      </c>
      <c r="D4641" s="30" t="s">
        <v>1617</v>
      </c>
      <c r="E4641" s="75">
        <v>77</v>
      </c>
      <c r="F4641" s="30" t="s">
        <v>53</v>
      </c>
      <c r="G4641" s="30" t="s">
        <v>54</v>
      </c>
      <c r="H4641" s="75">
        <v>1</v>
      </c>
    </row>
    <row r="4642" spans="1:8">
      <c r="A4642" s="43">
        <v>930</v>
      </c>
      <c r="B4642" s="74">
        <v>46232</v>
      </c>
      <c r="C4642" s="30" t="s">
        <v>1618</v>
      </c>
      <c r="D4642" s="30" t="s">
        <v>1619</v>
      </c>
      <c r="E4642" s="75">
        <v>71</v>
      </c>
      <c r="F4642" s="30" t="s">
        <v>53</v>
      </c>
      <c r="G4642" s="30" t="s">
        <v>54</v>
      </c>
      <c r="H4642" s="75">
        <v>1</v>
      </c>
    </row>
    <row r="4643" spans="1:8">
      <c r="A4643" s="43">
        <v>930</v>
      </c>
      <c r="B4643" s="74">
        <v>46232</v>
      </c>
      <c r="C4643" s="30" t="s">
        <v>1620</v>
      </c>
      <c r="D4643" s="30" t="s">
        <v>1621</v>
      </c>
      <c r="E4643" s="75">
        <v>89</v>
      </c>
      <c r="F4643" s="30" t="s">
        <v>53</v>
      </c>
      <c r="G4643" s="30" t="s">
        <v>54</v>
      </c>
      <c r="H4643" s="75">
        <v>1</v>
      </c>
    </row>
    <row r="4644" spans="1:8">
      <c r="A4644" s="43">
        <v>930</v>
      </c>
      <c r="B4644" s="74">
        <v>46232</v>
      </c>
      <c r="C4644" s="30" t="s">
        <v>1624</v>
      </c>
      <c r="D4644" s="30" t="s">
        <v>1625</v>
      </c>
      <c r="E4644" s="75">
        <v>101</v>
      </c>
      <c r="F4644" s="30" t="s">
        <v>53</v>
      </c>
      <c r="G4644" s="30" t="s">
        <v>54</v>
      </c>
      <c r="H4644" s="75">
        <v>1</v>
      </c>
    </row>
    <row r="4645" spans="1:8">
      <c r="A4645" s="43">
        <v>930</v>
      </c>
      <c r="B4645" s="74">
        <v>46232</v>
      </c>
      <c r="C4645" s="30" t="s">
        <v>1626</v>
      </c>
      <c r="D4645" s="30" t="s">
        <v>1627</v>
      </c>
      <c r="E4645" s="75">
        <v>35</v>
      </c>
      <c r="F4645" s="30" t="s">
        <v>53</v>
      </c>
      <c r="G4645" s="30" t="s">
        <v>54</v>
      </c>
      <c r="H4645" s="75">
        <v>1</v>
      </c>
    </row>
    <row r="4646" spans="1:8">
      <c r="A4646" s="43">
        <v>930</v>
      </c>
      <c r="B4646" s="74">
        <v>46232</v>
      </c>
      <c r="C4646" s="30" t="s">
        <v>1630</v>
      </c>
      <c r="D4646" s="30" t="s">
        <v>1631</v>
      </c>
      <c r="E4646" s="75">
        <v>85</v>
      </c>
      <c r="F4646" s="30" t="s">
        <v>70</v>
      </c>
      <c r="G4646" s="30" t="s">
        <v>71</v>
      </c>
      <c r="H4646" s="75">
        <v>2</v>
      </c>
    </row>
    <row r="4647" spans="1:8">
      <c r="A4647" s="43">
        <v>930</v>
      </c>
      <c r="B4647" s="74">
        <v>46232</v>
      </c>
      <c r="C4647" s="30" t="s">
        <v>1632</v>
      </c>
      <c r="D4647" s="30" t="s">
        <v>1633</v>
      </c>
      <c r="E4647" s="75">
        <v>10</v>
      </c>
      <c r="F4647" s="30" t="s">
        <v>53</v>
      </c>
      <c r="G4647" s="30" t="s">
        <v>54</v>
      </c>
      <c r="H4647" s="75">
        <v>1</v>
      </c>
    </row>
    <row r="4648" spans="1:8">
      <c r="A4648" s="43">
        <v>930</v>
      </c>
      <c r="B4648" s="74">
        <v>46232</v>
      </c>
      <c r="C4648" s="30" t="s">
        <v>1636</v>
      </c>
      <c r="D4648" s="30" t="s">
        <v>1637</v>
      </c>
      <c r="E4648" s="75">
        <v>51</v>
      </c>
      <c r="F4648" s="30" t="s">
        <v>80</v>
      </c>
      <c r="G4648" s="30" t="s">
        <v>81</v>
      </c>
      <c r="H4648" s="75">
        <v>1</v>
      </c>
    </row>
    <row r="4649" spans="1:8">
      <c r="A4649" s="43">
        <v>930</v>
      </c>
      <c r="B4649" s="74">
        <v>46232</v>
      </c>
      <c r="C4649" s="30" t="s">
        <v>1640</v>
      </c>
      <c r="D4649" s="30" t="s">
        <v>1641</v>
      </c>
      <c r="E4649" s="75">
        <v>57</v>
      </c>
      <c r="F4649" s="30" t="s">
        <v>68</v>
      </c>
      <c r="G4649" s="30" t="s">
        <v>69</v>
      </c>
      <c r="H4649" s="75">
        <v>1</v>
      </c>
    </row>
    <row r="4650" spans="1:8">
      <c r="A4650" s="43">
        <v>930</v>
      </c>
      <c r="B4650" s="74">
        <v>46232</v>
      </c>
      <c r="C4650" s="30" t="s">
        <v>1642</v>
      </c>
      <c r="D4650" s="30" t="s">
        <v>1643</v>
      </c>
      <c r="E4650" s="75">
        <v>99</v>
      </c>
      <c r="F4650" s="30" t="s">
        <v>53</v>
      </c>
      <c r="G4650" s="30" t="s">
        <v>54</v>
      </c>
      <c r="H4650" s="75">
        <v>1</v>
      </c>
    </row>
    <row r="4651" spans="1:8">
      <c r="A4651" s="43">
        <v>930</v>
      </c>
      <c r="B4651" s="74">
        <v>46232</v>
      </c>
      <c r="C4651" s="30" t="s">
        <v>1644</v>
      </c>
      <c r="D4651" s="30" t="s">
        <v>1645</v>
      </c>
      <c r="E4651" s="75">
        <v>35</v>
      </c>
      <c r="F4651" s="30" t="s">
        <v>70</v>
      </c>
      <c r="G4651" s="30" t="s">
        <v>71</v>
      </c>
      <c r="H4651" s="75">
        <v>2</v>
      </c>
    </row>
    <row r="4652" spans="1:8">
      <c r="A4652" s="43">
        <v>930</v>
      </c>
      <c r="B4652" s="74">
        <v>46232</v>
      </c>
      <c r="C4652" s="30" t="s">
        <v>1646</v>
      </c>
      <c r="D4652" s="30" t="s">
        <v>1647</v>
      </c>
      <c r="E4652" s="75">
        <v>138</v>
      </c>
      <c r="F4652" s="30" t="s">
        <v>53</v>
      </c>
      <c r="G4652" s="30" t="s">
        <v>54</v>
      </c>
      <c r="H4652" s="75">
        <v>1</v>
      </c>
    </row>
    <row r="4653" spans="1:8">
      <c r="A4653" s="43">
        <v>930</v>
      </c>
      <c r="B4653" s="74">
        <v>46232</v>
      </c>
      <c r="C4653" s="30" t="s">
        <v>1648</v>
      </c>
      <c r="D4653" s="30" t="s">
        <v>1649</v>
      </c>
      <c r="E4653" s="75">
        <v>38</v>
      </c>
      <c r="F4653" s="30" t="s">
        <v>53</v>
      </c>
      <c r="G4653" s="30" t="s">
        <v>54</v>
      </c>
      <c r="H4653" s="75">
        <v>1</v>
      </c>
    </row>
    <row r="4654" spans="1:8">
      <c r="A4654" s="43">
        <v>930</v>
      </c>
      <c r="B4654" s="74">
        <v>46232</v>
      </c>
      <c r="C4654" s="30" t="s">
        <v>1654</v>
      </c>
      <c r="D4654" s="30" t="s">
        <v>1655</v>
      </c>
      <c r="E4654" s="75">
        <v>41</v>
      </c>
      <c r="F4654" s="30" t="s">
        <v>53</v>
      </c>
      <c r="G4654" s="30" t="s">
        <v>54</v>
      </c>
      <c r="H4654" s="75">
        <v>1</v>
      </c>
    </row>
    <row r="4655" spans="1:8">
      <c r="A4655" s="43">
        <v>930</v>
      </c>
      <c r="B4655" s="74">
        <v>46232</v>
      </c>
      <c r="C4655" s="30" t="s">
        <v>1660</v>
      </c>
      <c r="D4655" s="30" t="s">
        <v>1661</v>
      </c>
      <c r="E4655" s="75">
        <v>153</v>
      </c>
      <c r="F4655" s="30" t="s">
        <v>53</v>
      </c>
      <c r="G4655" s="30" t="s">
        <v>54</v>
      </c>
      <c r="H4655" s="75">
        <v>1</v>
      </c>
    </row>
    <row r="4656" spans="1:8">
      <c r="A4656" s="43">
        <v>930</v>
      </c>
      <c r="B4656" s="74">
        <v>46232</v>
      </c>
      <c r="C4656" s="30" t="s">
        <v>1662</v>
      </c>
      <c r="D4656" s="30" t="s">
        <v>1663</v>
      </c>
      <c r="E4656" s="75">
        <v>23</v>
      </c>
      <c r="F4656" s="30" t="s">
        <v>53</v>
      </c>
      <c r="G4656" s="30" t="s">
        <v>54</v>
      </c>
      <c r="H4656" s="75">
        <v>1</v>
      </c>
    </row>
    <row r="4657" spans="1:8">
      <c r="A4657" s="43">
        <v>930</v>
      </c>
      <c r="B4657" s="74">
        <v>46232</v>
      </c>
      <c r="C4657" s="30" t="s">
        <v>1664</v>
      </c>
      <c r="D4657" s="30" t="s">
        <v>1665</v>
      </c>
      <c r="E4657" s="75">
        <v>36</v>
      </c>
      <c r="F4657" s="30" t="s">
        <v>53</v>
      </c>
      <c r="G4657" s="30" t="s">
        <v>54</v>
      </c>
      <c r="H4657" s="75">
        <v>1</v>
      </c>
    </row>
    <row r="4658" spans="1:8">
      <c r="A4658" s="43">
        <v>930</v>
      </c>
      <c r="B4658" s="74">
        <v>46232</v>
      </c>
      <c r="C4658" s="30" t="s">
        <v>1666</v>
      </c>
      <c r="D4658" s="30" t="s">
        <v>1667</v>
      </c>
      <c r="E4658" s="75">
        <v>102</v>
      </c>
      <c r="F4658" s="30" t="s">
        <v>53</v>
      </c>
      <c r="G4658" s="30" t="s">
        <v>54</v>
      </c>
      <c r="H4658" s="75">
        <v>1</v>
      </c>
    </row>
    <row r="4659" spans="1:8">
      <c r="A4659" s="43">
        <v>930</v>
      </c>
      <c r="B4659" s="74">
        <v>46232</v>
      </c>
      <c r="C4659" s="30" t="s">
        <v>1670</v>
      </c>
      <c r="D4659" s="30" t="s">
        <v>1671</v>
      </c>
      <c r="E4659" s="75">
        <v>12</v>
      </c>
      <c r="F4659" s="30" t="s">
        <v>53</v>
      </c>
      <c r="G4659" s="30" t="s">
        <v>54</v>
      </c>
      <c r="H4659" s="75">
        <v>1</v>
      </c>
    </row>
    <row r="4660" spans="1:8">
      <c r="A4660" s="43">
        <v>930</v>
      </c>
      <c r="B4660" s="74">
        <v>46232</v>
      </c>
      <c r="C4660" s="30" t="s">
        <v>1672</v>
      </c>
      <c r="D4660" s="30" t="s">
        <v>1673</v>
      </c>
      <c r="E4660" s="75">
        <v>30</v>
      </c>
      <c r="F4660" s="30" t="s">
        <v>53</v>
      </c>
      <c r="G4660" s="30" t="s">
        <v>54</v>
      </c>
      <c r="H4660" s="75">
        <v>1</v>
      </c>
    </row>
    <row r="4661" spans="1:8">
      <c r="A4661" s="43">
        <v>930</v>
      </c>
      <c r="B4661" s="74">
        <v>46232</v>
      </c>
      <c r="C4661" s="30" t="s">
        <v>4988</v>
      </c>
      <c r="D4661" s="30" t="s">
        <v>4989</v>
      </c>
      <c r="E4661" s="75">
        <v>233</v>
      </c>
      <c r="F4661" s="30" t="s">
        <v>80</v>
      </c>
      <c r="G4661" s="30" t="s">
        <v>81</v>
      </c>
      <c r="H4661" s="75">
        <v>1</v>
      </c>
    </row>
    <row r="4662" spans="1:8">
      <c r="A4662" s="43">
        <v>930</v>
      </c>
      <c r="B4662" s="74">
        <v>46232</v>
      </c>
      <c r="C4662" s="30" t="s">
        <v>1674</v>
      </c>
      <c r="D4662" s="30" t="s">
        <v>1675</v>
      </c>
      <c r="E4662" s="75">
        <v>145</v>
      </c>
      <c r="F4662" s="30" t="s">
        <v>53</v>
      </c>
      <c r="G4662" s="30" t="s">
        <v>54</v>
      </c>
      <c r="H4662" s="75">
        <v>1</v>
      </c>
    </row>
    <row r="4663" spans="1:8">
      <c r="A4663" s="43">
        <v>930</v>
      </c>
      <c r="B4663" s="74">
        <v>46232</v>
      </c>
      <c r="C4663" s="30" t="s">
        <v>1678</v>
      </c>
      <c r="D4663" s="30" t="s">
        <v>1679</v>
      </c>
      <c r="E4663" s="75">
        <v>58</v>
      </c>
      <c r="F4663" s="30" t="s">
        <v>78</v>
      </c>
      <c r="G4663" s="30" t="s">
        <v>79</v>
      </c>
      <c r="H4663" s="75">
        <v>2</v>
      </c>
    </row>
    <row r="4664" spans="1:8">
      <c r="A4664" s="43">
        <v>930</v>
      </c>
      <c r="B4664" s="74">
        <v>46232</v>
      </c>
      <c r="C4664" s="30" t="s">
        <v>4984</v>
      </c>
      <c r="D4664" s="30" t="s">
        <v>4985</v>
      </c>
      <c r="E4664" s="75">
        <v>151</v>
      </c>
      <c r="F4664" s="30" t="s">
        <v>80</v>
      </c>
      <c r="G4664" s="30" t="s">
        <v>81</v>
      </c>
      <c r="H4664" s="75">
        <v>1</v>
      </c>
    </row>
    <row r="4665" spans="1:8">
      <c r="A4665" s="43">
        <v>930</v>
      </c>
      <c r="B4665" s="74">
        <v>46232</v>
      </c>
      <c r="C4665" s="30" t="s">
        <v>1682</v>
      </c>
      <c r="D4665" s="30" t="s">
        <v>1683</v>
      </c>
      <c r="E4665" s="75">
        <v>73</v>
      </c>
      <c r="F4665" s="30" t="s">
        <v>53</v>
      </c>
      <c r="G4665" s="30" t="s">
        <v>54</v>
      </c>
      <c r="H4665" s="75">
        <v>1</v>
      </c>
    </row>
    <row r="4666" spans="1:8">
      <c r="A4666" s="43">
        <v>930</v>
      </c>
      <c r="B4666" s="74">
        <v>46232</v>
      </c>
      <c r="C4666" s="30" t="s">
        <v>4986</v>
      </c>
      <c r="D4666" s="30" t="s">
        <v>4987</v>
      </c>
      <c r="E4666" s="75">
        <v>123</v>
      </c>
      <c r="F4666" s="30" t="s">
        <v>53</v>
      </c>
      <c r="G4666" s="30" t="s">
        <v>54</v>
      </c>
      <c r="H4666" s="75">
        <v>1</v>
      </c>
    </row>
    <row r="4667" spans="1:8">
      <c r="A4667" s="43">
        <v>930</v>
      </c>
      <c r="B4667" s="74">
        <v>46232</v>
      </c>
      <c r="C4667" s="30" t="s">
        <v>1690</v>
      </c>
      <c r="D4667" s="30" t="s">
        <v>1691</v>
      </c>
      <c r="E4667" s="75">
        <v>55</v>
      </c>
      <c r="F4667" s="30" t="s">
        <v>80</v>
      </c>
      <c r="G4667" s="30" t="s">
        <v>81</v>
      </c>
      <c r="H4667" s="75">
        <v>1</v>
      </c>
    </row>
    <row r="4668" spans="1:8">
      <c r="A4668" s="43">
        <v>930</v>
      </c>
      <c r="B4668" s="74">
        <v>46232</v>
      </c>
      <c r="C4668" s="30" t="s">
        <v>1694</v>
      </c>
      <c r="D4668" s="30" t="s">
        <v>1695</v>
      </c>
      <c r="E4668" s="75">
        <v>80</v>
      </c>
      <c r="F4668" s="30" t="s">
        <v>70</v>
      </c>
      <c r="G4668" s="30" t="s">
        <v>71</v>
      </c>
      <c r="H4668" s="75">
        <v>2</v>
      </c>
    </row>
    <row r="4669" spans="1:8">
      <c r="A4669" s="43">
        <v>930</v>
      </c>
      <c r="B4669" s="74">
        <v>46232</v>
      </c>
      <c r="C4669" s="30" t="s">
        <v>1702</v>
      </c>
      <c r="D4669" s="30" t="s">
        <v>1703</v>
      </c>
      <c r="E4669" s="75">
        <v>116</v>
      </c>
      <c r="F4669" s="30" t="s">
        <v>70</v>
      </c>
      <c r="G4669" s="30" t="s">
        <v>71</v>
      </c>
      <c r="H4669" s="75">
        <v>2</v>
      </c>
    </row>
    <row r="4670" spans="1:8">
      <c r="A4670" s="43">
        <v>930</v>
      </c>
      <c r="B4670" s="74">
        <v>46231</v>
      </c>
      <c r="C4670" s="30" t="s">
        <v>3919</v>
      </c>
      <c r="D4670" s="30" t="s">
        <v>3920</v>
      </c>
      <c r="E4670" s="75">
        <v>75</v>
      </c>
      <c r="F4670" s="30" t="s">
        <v>53</v>
      </c>
      <c r="G4670" s="30" t="s">
        <v>54</v>
      </c>
      <c r="H4670" s="75">
        <v>1</v>
      </c>
    </row>
    <row r="4671" spans="1:8">
      <c r="A4671" s="43">
        <v>930</v>
      </c>
      <c r="B4671" s="74">
        <v>46231</v>
      </c>
      <c r="C4671" s="30" t="s">
        <v>4137</v>
      </c>
      <c r="D4671" s="30" t="s">
        <v>4138</v>
      </c>
      <c r="E4671" s="75">
        <v>153</v>
      </c>
      <c r="F4671" s="30" t="s">
        <v>70</v>
      </c>
      <c r="G4671" s="30" t="s">
        <v>71</v>
      </c>
      <c r="H4671" s="75">
        <v>2</v>
      </c>
    </row>
    <row r="4672" spans="1:8">
      <c r="A4672" s="43">
        <v>930</v>
      </c>
      <c r="B4672" s="74">
        <v>46231</v>
      </c>
      <c r="C4672" s="30" t="s">
        <v>4147</v>
      </c>
      <c r="D4672" s="30" t="s">
        <v>4148</v>
      </c>
      <c r="E4672" s="75">
        <v>38</v>
      </c>
      <c r="F4672" s="30" t="s">
        <v>68</v>
      </c>
      <c r="G4672" s="30" t="s">
        <v>69</v>
      </c>
      <c r="H4672" s="75">
        <v>1</v>
      </c>
    </row>
    <row r="4673" spans="1:8">
      <c r="A4673" s="43">
        <v>930</v>
      </c>
      <c r="B4673" s="74">
        <v>46231</v>
      </c>
      <c r="C4673" s="30" t="s">
        <v>4153</v>
      </c>
      <c r="D4673" s="30" t="s">
        <v>4154</v>
      </c>
      <c r="E4673" s="75">
        <v>30</v>
      </c>
      <c r="F4673" s="30" t="s">
        <v>68</v>
      </c>
      <c r="G4673" s="30" t="s">
        <v>69</v>
      </c>
      <c r="H4673" s="75">
        <v>1</v>
      </c>
    </row>
    <row r="4674" spans="1:8">
      <c r="A4674" s="43">
        <v>930</v>
      </c>
      <c r="B4674" s="74">
        <v>46231</v>
      </c>
      <c r="C4674" s="30" t="s">
        <v>4185</v>
      </c>
      <c r="D4674" s="30" t="s">
        <v>4186</v>
      </c>
      <c r="E4674" s="75">
        <v>88</v>
      </c>
      <c r="F4674" s="30" t="s">
        <v>53</v>
      </c>
      <c r="G4674" s="30" t="s">
        <v>54</v>
      </c>
      <c r="H4674" s="75">
        <v>1</v>
      </c>
    </row>
    <row r="4675" spans="1:8">
      <c r="A4675" s="43">
        <v>930</v>
      </c>
      <c r="B4675" s="74">
        <v>46231</v>
      </c>
      <c r="C4675" s="30" t="s">
        <v>4187</v>
      </c>
      <c r="D4675" s="30" t="s">
        <v>4188</v>
      </c>
      <c r="E4675" s="75">
        <v>22</v>
      </c>
      <c r="F4675" s="30" t="s">
        <v>53</v>
      </c>
      <c r="G4675" s="30" t="s">
        <v>54</v>
      </c>
      <c r="H4675" s="75">
        <v>1</v>
      </c>
    </row>
    <row r="4676" spans="1:8">
      <c r="A4676" s="43">
        <v>930</v>
      </c>
      <c r="B4676" s="74">
        <v>46231</v>
      </c>
      <c r="C4676" s="30" t="s">
        <v>1350</v>
      </c>
      <c r="D4676" s="30" t="s">
        <v>1351</v>
      </c>
      <c r="E4676" s="75">
        <v>60</v>
      </c>
      <c r="F4676" s="30" t="s">
        <v>80</v>
      </c>
      <c r="G4676" s="30" t="s">
        <v>81</v>
      </c>
      <c r="H4676" s="75">
        <v>1</v>
      </c>
    </row>
    <row r="4677" spans="1:8">
      <c r="A4677" s="43">
        <v>930</v>
      </c>
      <c r="B4677" s="74">
        <v>46231</v>
      </c>
      <c r="C4677" s="30" t="s">
        <v>1352</v>
      </c>
      <c r="D4677" s="30" t="s">
        <v>1353</v>
      </c>
      <c r="E4677" s="75">
        <v>18</v>
      </c>
      <c r="F4677" s="30" t="s">
        <v>68</v>
      </c>
      <c r="G4677" s="30" t="s">
        <v>69</v>
      </c>
      <c r="H4677" s="75">
        <v>1</v>
      </c>
    </row>
    <row r="4678" spans="1:8">
      <c r="A4678" s="43">
        <v>930</v>
      </c>
      <c r="B4678" s="74">
        <v>46231</v>
      </c>
      <c r="C4678" s="30" t="s">
        <v>1354</v>
      </c>
      <c r="D4678" s="30" t="s">
        <v>1355</v>
      </c>
      <c r="E4678" s="75">
        <v>21</v>
      </c>
      <c r="F4678" s="30" t="s">
        <v>70</v>
      </c>
      <c r="G4678" s="30" t="s">
        <v>71</v>
      </c>
      <c r="H4678" s="75">
        <v>2</v>
      </c>
    </row>
    <row r="4679" spans="1:8">
      <c r="A4679" s="43">
        <v>930</v>
      </c>
      <c r="B4679" s="74">
        <v>46231</v>
      </c>
      <c r="C4679" s="30" t="s">
        <v>1358</v>
      </c>
      <c r="D4679" s="30" t="s">
        <v>1359</v>
      </c>
      <c r="E4679" s="75">
        <v>96</v>
      </c>
      <c r="F4679" s="30" t="s">
        <v>70</v>
      </c>
      <c r="G4679" s="30" t="s">
        <v>71</v>
      </c>
      <c r="H4679" s="75">
        <v>2</v>
      </c>
    </row>
    <row r="4680" spans="1:8">
      <c r="A4680" s="43">
        <v>930</v>
      </c>
      <c r="B4680" s="74">
        <v>46231</v>
      </c>
      <c r="C4680" s="30" t="s">
        <v>1360</v>
      </c>
      <c r="D4680" s="30" t="s">
        <v>1361</v>
      </c>
      <c r="E4680" s="75">
        <v>2</v>
      </c>
      <c r="F4680" s="30" t="s">
        <v>68</v>
      </c>
      <c r="G4680" s="30" t="s">
        <v>69</v>
      </c>
      <c r="H4680" s="75">
        <v>1</v>
      </c>
    </row>
    <row r="4681" spans="1:8">
      <c r="A4681" s="43">
        <v>930</v>
      </c>
      <c r="B4681" s="74">
        <v>46231</v>
      </c>
      <c r="C4681" s="30" t="s">
        <v>1362</v>
      </c>
      <c r="D4681" s="30" t="s">
        <v>1363</v>
      </c>
      <c r="E4681" s="75">
        <v>102</v>
      </c>
      <c r="F4681" s="30" t="s">
        <v>53</v>
      </c>
      <c r="G4681" s="30" t="s">
        <v>54</v>
      </c>
      <c r="H4681" s="75">
        <v>1</v>
      </c>
    </row>
    <row r="4682" spans="1:8">
      <c r="A4682" s="43">
        <v>930</v>
      </c>
      <c r="B4682" s="74">
        <v>46231</v>
      </c>
      <c r="C4682" s="30" t="s">
        <v>1366</v>
      </c>
      <c r="D4682" s="30" t="s">
        <v>1367</v>
      </c>
      <c r="E4682" s="75">
        <v>141</v>
      </c>
      <c r="F4682" s="30" t="s">
        <v>70</v>
      </c>
      <c r="G4682" s="30" t="s">
        <v>71</v>
      </c>
      <c r="H4682" s="75">
        <v>2</v>
      </c>
    </row>
    <row r="4683" spans="1:8">
      <c r="A4683" s="43">
        <v>930</v>
      </c>
      <c r="B4683" s="74">
        <v>46231</v>
      </c>
      <c r="C4683" s="30" t="s">
        <v>1376</v>
      </c>
      <c r="D4683" s="30" t="s">
        <v>1377</v>
      </c>
      <c r="E4683" s="75">
        <v>131</v>
      </c>
      <c r="F4683" s="30" t="s">
        <v>80</v>
      </c>
      <c r="G4683" s="30" t="s">
        <v>81</v>
      </c>
      <c r="H4683" s="75">
        <v>1</v>
      </c>
    </row>
    <row r="4684" spans="1:8">
      <c r="A4684" s="43">
        <v>930</v>
      </c>
      <c r="B4684" s="74">
        <v>46231</v>
      </c>
      <c r="C4684" s="30" t="s">
        <v>1380</v>
      </c>
      <c r="D4684" s="30" t="s">
        <v>1381</v>
      </c>
      <c r="E4684" s="75">
        <v>30</v>
      </c>
      <c r="F4684" s="30" t="s">
        <v>53</v>
      </c>
      <c r="G4684" s="30" t="s">
        <v>54</v>
      </c>
      <c r="H4684" s="75">
        <v>1</v>
      </c>
    </row>
    <row r="4685" spans="1:8">
      <c r="A4685" s="43">
        <v>930</v>
      </c>
      <c r="B4685" s="74">
        <v>46231</v>
      </c>
      <c r="C4685" s="30" t="s">
        <v>1382</v>
      </c>
      <c r="D4685" s="30" t="s">
        <v>1383</v>
      </c>
      <c r="E4685" s="75">
        <v>89</v>
      </c>
      <c r="F4685" s="30" t="s">
        <v>80</v>
      </c>
      <c r="G4685" s="30" t="s">
        <v>81</v>
      </c>
      <c r="H4685" s="75">
        <v>1</v>
      </c>
    </row>
    <row r="4686" spans="1:8">
      <c r="A4686" s="43">
        <v>930</v>
      </c>
      <c r="B4686" s="74">
        <v>46231</v>
      </c>
      <c r="C4686" s="30" t="s">
        <v>1384</v>
      </c>
      <c r="D4686" s="30" t="s">
        <v>1385</v>
      </c>
      <c r="E4686" s="75">
        <v>82</v>
      </c>
      <c r="F4686" s="30" t="s">
        <v>70</v>
      </c>
      <c r="G4686" s="30" t="s">
        <v>71</v>
      </c>
      <c r="H4686" s="75">
        <v>2</v>
      </c>
    </row>
    <row r="4687" spans="1:8">
      <c r="A4687" s="43">
        <v>930</v>
      </c>
      <c r="B4687" s="74">
        <v>46231</v>
      </c>
      <c r="C4687" s="30" t="s">
        <v>1386</v>
      </c>
      <c r="D4687" s="30" t="s">
        <v>1387</v>
      </c>
      <c r="E4687" s="75">
        <v>81</v>
      </c>
      <c r="F4687" s="30" t="s">
        <v>70</v>
      </c>
      <c r="G4687" s="30" t="s">
        <v>71</v>
      </c>
      <c r="H4687" s="75">
        <v>2</v>
      </c>
    </row>
    <row r="4688" spans="1:8">
      <c r="A4688" s="43">
        <v>930</v>
      </c>
      <c r="B4688" s="74">
        <v>46231</v>
      </c>
      <c r="C4688" s="30" t="s">
        <v>1388</v>
      </c>
      <c r="D4688" s="30" t="s">
        <v>1389</v>
      </c>
      <c r="E4688" s="75">
        <v>75</v>
      </c>
      <c r="F4688" s="30" t="s">
        <v>70</v>
      </c>
      <c r="G4688" s="30" t="s">
        <v>71</v>
      </c>
      <c r="H4688" s="75">
        <v>2</v>
      </c>
    </row>
    <row r="4689" spans="1:8">
      <c r="A4689" s="43">
        <v>930</v>
      </c>
      <c r="B4689" s="74">
        <v>46231</v>
      </c>
      <c r="C4689" s="30" t="s">
        <v>1390</v>
      </c>
      <c r="D4689" s="30" t="s">
        <v>1391</v>
      </c>
      <c r="E4689" s="75">
        <v>2</v>
      </c>
      <c r="F4689" s="30" t="s">
        <v>70</v>
      </c>
      <c r="G4689" s="30" t="s">
        <v>71</v>
      </c>
      <c r="H4689" s="75">
        <v>2</v>
      </c>
    </row>
    <row r="4690" spans="1:8">
      <c r="A4690" s="43">
        <v>930</v>
      </c>
      <c r="B4690" s="74">
        <v>46231</v>
      </c>
      <c r="C4690" s="30" t="s">
        <v>1392</v>
      </c>
      <c r="D4690" s="30" t="s">
        <v>1393</v>
      </c>
      <c r="E4690" s="75">
        <v>195</v>
      </c>
      <c r="F4690" s="30" t="s">
        <v>80</v>
      </c>
      <c r="G4690" s="30" t="s">
        <v>81</v>
      </c>
      <c r="H4690" s="75">
        <v>1</v>
      </c>
    </row>
    <row r="4691" spans="1:8">
      <c r="A4691" s="43">
        <v>930</v>
      </c>
      <c r="B4691" s="74">
        <v>46231</v>
      </c>
      <c r="C4691" s="30" t="s">
        <v>1394</v>
      </c>
      <c r="D4691" s="30" t="s">
        <v>1395</v>
      </c>
      <c r="E4691" s="75">
        <v>71</v>
      </c>
      <c r="F4691" s="30" t="s">
        <v>70</v>
      </c>
      <c r="G4691" s="30" t="s">
        <v>71</v>
      </c>
      <c r="H4691" s="75">
        <v>2</v>
      </c>
    </row>
    <row r="4692" spans="1:8">
      <c r="A4692" s="43">
        <v>930</v>
      </c>
      <c r="B4692" s="74">
        <v>46231</v>
      </c>
      <c r="C4692" s="30" t="s">
        <v>1396</v>
      </c>
      <c r="D4692" s="30" t="s">
        <v>1397</v>
      </c>
      <c r="E4692" s="75">
        <v>50</v>
      </c>
      <c r="F4692" s="30" t="s">
        <v>76</v>
      </c>
      <c r="G4692" s="30" t="s">
        <v>77</v>
      </c>
      <c r="H4692" s="75">
        <v>1</v>
      </c>
    </row>
    <row r="4693" spans="1:8">
      <c r="A4693" s="43">
        <v>930</v>
      </c>
      <c r="B4693" s="74">
        <v>46231</v>
      </c>
      <c r="C4693" s="30" t="s">
        <v>1400</v>
      </c>
      <c r="D4693" s="30" t="s">
        <v>1401</v>
      </c>
      <c r="E4693" s="75">
        <v>37</v>
      </c>
      <c r="F4693" s="30" t="s">
        <v>70</v>
      </c>
      <c r="G4693" s="30" t="s">
        <v>71</v>
      </c>
      <c r="H4693" s="75">
        <v>2</v>
      </c>
    </row>
    <row r="4694" spans="1:8">
      <c r="A4694" s="43">
        <v>930</v>
      </c>
      <c r="B4694" s="74">
        <v>46231</v>
      </c>
      <c r="C4694" s="30" t="s">
        <v>1402</v>
      </c>
      <c r="D4694" s="30" t="s">
        <v>1403</v>
      </c>
      <c r="E4694" s="75">
        <v>72</v>
      </c>
      <c r="F4694" s="30" t="s">
        <v>68</v>
      </c>
      <c r="G4694" s="30" t="s">
        <v>69</v>
      </c>
      <c r="H4694" s="75">
        <v>1</v>
      </c>
    </row>
    <row r="4695" spans="1:8">
      <c r="A4695" s="43">
        <v>930</v>
      </c>
      <c r="B4695" s="74">
        <v>46231</v>
      </c>
      <c r="C4695" s="30" t="s">
        <v>1406</v>
      </c>
      <c r="D4695" s="30" t="s">
        <v>1407</v>
      </c>
      <c r="E4695" s="75">
        <v>133</v>
      </c>
      <c r="F4695" s="30" t="s">
        <v>80</v>
      </c>
      <c r="G4695" s="30" t="s">
        <v>81</v>
      </c>
      <c r="H4695" s="75">
        <v>1</v>
      </c>
    </row>
    <row r="4696" spans="1:8">
      <c r="A4696" s="43">
        <v>930</v>
      </c>
      <c r="B4696" s="74">
        <v>46231</v>
      </c>
      <c r="C4696" s="30" t="s">
        <v>1408</v>
      </c>
      <c r="D4696" s="30" t="s">
        <v>1409</v>
      </c>
      <c r="E4696" s="75">
        <v>58</v>
      </c>
      <c r="F4696" s="30" t="s">
        <v>70</v>
      </c>
      <c r="G4696" s="30" t="s">
        <v>71</v>
      </c>
      <c r="H4696" s="75">
        <v>2</v>
      </c>
    </row>
    <row r="4697" spans="1:8">
      <c r="A4697" s="43">
        <v>930</v>
      </c>
      <c r="B4697" s="74">
        <v>46231</v>
      </c>
      <c r="C4697" s="30" t="s">
        <v>1414</v>
      </c>
      <c r="D4697" s="30" t="s">
        <v>1415</v>
      </c>
      <c r="E4697" s="75">
        <v>26</v>
      </c>
      <c r="F4697" s="30" t="s">
        <v>53</v>
      </c>
      <c r="G4697" s="30" t="s">
        <v>54</v>
      </c>
      <c r="H4697" s="75">
        <v>1</v>
      </c>
    </row>
    <row r="4698" spans="1:8">
      <c r="A4698" s="43">
        <v>930</v>
      </c>
      <c r="B4698" s="74">
        <v>46231</v>
      </c>
      <c r="C4698" s="30" t="s">
        <v>1416</v>
      </c>
      <c r="D4698" s="30" t="s">
        <v>1417</v>
      </c>
      <c r="E4698" s="75">
        <v>20</v>
      </c>
      <c r="F4698" s="30" t="s">
        <v>70</v>
      </c>
      <c r="G4698" s="30" t="s">
        <v>71</v>
      </c>
      <c r="H4698" s="75">
        <v>2</v>
      </c>
    </row>
    <row r="4699" spans="1:8">
      <c r="A4699" s="43">
        <v>930</v>
      </c>
      <c r="B4699" s="74">
        <v>46231</v>
      </c>
      <c r="C4699" s="30" t="s">
        <v>1420</v>
      </c>
      <c r="D4699" s="30" t="s">
        <v>1421</v>
      </c>
      <c r="E4699" s="75">
        <v>1</v>
      </c>
      <c r="F4699" s="30" t="s">
        <v>80</v>
      </c>
      <c r="G4699" s="30" t="s">
        <v>81</v>
      </c>
      <c r="H4699" s="75">
        <v>1</v>
      </c>
    </row>
    <row r="4700" spans="1:8">
      <c r="A4700" s="43">
        <v>930</v>
      </c>
      <c r="B4700" s="74">
        <v>46231</v>
      </c>
      <c r="C4700" s="30" t="s">
        <v>1422</v>
      </c>
      <c r="D4700" s="30" t="s">
        <v>1423</v>
      </c>
      <c r="E4700" s="75">
        <v>74</v>
      </c>
      <c r="F4700" s="30" t="s">
        <v>68</v>
      </c>
      <c r="G4700" s="30" t="s">
        <v>69</v>
      </c>
      <c r="H4700" s="75">
        <v>1</v>
      </c>
    </row>
    <row r="4701" spans="1:8">
      <c r="A4701" s="43">
        <v>930</v>
      </c>
      <c r="B4701" s="74">
        <v>46231</v>
      </c>
      <c r="C4701" s="30" t="s">
        <v>1424</v>
      </c>
      <c r="D4701" s="30" t="s">
        <v>1425</v>
      </c>
      <c r="E4701" s="75">
        <v>60</v>
      </c>
      <c r="F4701" s="30" t="s">
        <v>80</v>
      </c>
      <c r="G4701" s="30" t="s">
        <v>81</v>
      </c>
      <c r="H4701" s="75">
        <v>1</v>
      </c>
    </row>
    <row r="4702" spans="1:8">
      <c r="A4702" s="43">
        <v>930</v>
      </c>
      <c r="B4702" s="74">
        <v>46231</v>
      </c>
      <c r="C4702" s="30" t="s">
        <v>1428</v>
      </c>
      <c r="D4702" s="30" t="s">
        <v>1429</v>
      </c>
      <c r="E4702" s="75">
        <v>84</v>
      </c>
      <c r="F4702" s="30" t="s">
        <v>80</v>
      </c>
      <c r="G4702" s="30" t="s">
        <v>81</v>
      </c>
      <c r="H4702" s="75">
        <v>1</v>
      </c>
    </row>
    <row r="4703" spans="1:8">
      <c r="A4703" s="43">
        <v>930</v>
      </c>
      <c r="B4703" s="74">
        <v>46231</v>
      </c>
      <c r="C4703" s="30" t="s">
        <v>1432</v>
      </c>
      <c r="D4703" s="30" t="s">
        <v>1433</v>
      </c>
      <c r="E4703" s="75">
        <v>15</v>
      </c>
      <c r="F4703" s="30" t="s">
        <v>53</v>
      </c>
      <c r="G4703" s="30" t="s">
        <v>54</v>
      </c>
      <c r="H4703" s="75">
        <v>1</v>
      </c>
    </row>
    <row r="4704" spans="1:8">
      <c r="A4704" s="43">
        <v>930</v>
      </c>
      <c r="B4704" s="74">
        <v>46231</v>
      </c>
      <c r="C4704" s="30" t="s">
        <v>1434</v>
      </c>
      <c r="D4704" s="30" t="s">
        <v>1435</v>
      </c>
      <c r="E4704" s="75">
        <v>10</v>
      </c>
      <c r="F4704" s="30" t="s">
        <v>53</v>
      </c>
      <c r="G4704" s="30" t="s">
        <v>54</v>
      </c>
      <c r="H4704" s="75">
        <v>1</v>
      </c>
    </row>
    <row r="4705" spans="1:8">
      <c r="A4705" s="43">
        <v>930</v>
      </c>
      <c r="B4705" s="74">
        <v>46231</v>
      </c>
      <c r="C4705" s="30" t="s">
        <v>1436</v>
      </c>
      <c r="D4705" s="30" t="s">
        <v>1437</v>
      </c>
      <c r="E4705" s="75">
        <v>45</v>
      </c>
      <c r="F4705" s="30" t="s">
        <v>53</v>
      </c>
      <c r="G4705" s="30" t="s">
        <v>54</v>
      </c>
      <c r="H4705" s="75">
        <v>1</v>
      </c>
    </row>
    <row r="4706" spans="1:8">
      <c r="A4706" s="43">
        <v>930</v>
      </c>
      <c r="B4706" s="74">
        <v>46231</v>
      </c>
      <c r="C4706" s="30" t="s">
        <v>1438</v>
      </c>
      <c r="D4706" s="30" t="s">
        <v>1439</v>
      </c>
      <c r="E4706" s="75">
        <v>99</v>
      </c>
      <c r="F4706" s="30" t="s">
        <v>68</v>
      </c>
      <c r="G4706" s="30" t="s">
        <v>69</v>
      </c>
      <c r="H4706" s="75">
        <v>1</v>
      </c>
    </row>
    <row r="4707" spans="1:8">
      <c r="A4707" s="43">
        <v>930</v>
      </c>
      <c r="B4707" s="74">
        <v>46231</v>
      </c>
      <c r="C4707" s="30" t="s">
        <v>1444</v>
      </c>
      <c r="D4707" s="30" t="s">
        <v>1445</v>
      </c>
      <c r="E4707" s="75">
        <v>41</v>
      </c>
      <c r="F4707" s="30" t="s">
        <v>68</v>
      </c>
      <c r="G4707" s="30" t="s">
        <v>69</v>
      </c>
      <c r="H4707" s="75">
        <v>1</v>
      </c>
    </row>
    <row r="4708" spans="1:8">
      <c r="A4708" s="43">
        <v>930</v>
      </c>
      <c r="B4708" s="74">
        <v>46231</v>
      </c>
      <c r="C4708" s="30" t="s">
        <v>1446</v>
      </c>
      <c r="D4708" s="30" t="s">
        <v>1447</v>
      </c>
      <c r="E4708" s="75">
        <v>52</v>
      </c>
      <c r="F4708" s="30" t="s">
        <v>53</v>
      </c>
      <c r="G4708" s="30" t="s">
        <v>54</v>
      </c>
      <c r="H4708" s="75">
        <v>1</v>
      </c>
    </row>
    <row r="4709" spans="1:8">
      <c r="A4709" s="43">
        <v>930</v>
      </c>
      <c r="B4709" s="74">
        <v>46231</v>
      </c>
      <c r="C4709" s="30" t="s">
        <v>1450</v>
      </c>
      <c r="D4709" s="30" t="s">
        <v>1451</v>
      </c>
      <c r="E4709" s="75">
        <v>88</v>
      </c>
      <c r="F4709" s="30" t="s">
        <v>53</v>
      </c>
      <c r="G4709" s="30" t="s">
        <v>54</v>
      </c>
      <c r="H4709" s="75">
        <v>1</v>
      </c>
    </row>
    <row r="4710" spans="1:8">
      <c r="A4710" s="43">
        <v>930</v>
      </c>
      <c r="B4710" s="74">
        <v>46231</v>
      </c>
      <c r="C4710" s="30" t="s">
        <v>1454</v>
      </c>
      <c r="D4710" s="30" t="s">
        <v>1455</v>
      </c>
      <c r="E4710" s="75">
        <v>41</v>
      </c>
      <c r="F4710" s="30" t="s">
        <v>68</v>
      </c>
      <c r="G4710" s="30" t="s">
        <v>69</v>
      </c>
      <c r="H4710" s="75">
        <v>1</v>
      </c>
    </row>
    <row r="4711" spans="1:8">
      <c r="A4711" s="43">
        <v>930</v>
      </c>
      <c r="B4711" s="74">
        <v>46231</v>
      </c>
      <c r="C4711" s="30" t="s">
        <v>1458</v>
      </c>
      <c r="D4711" s="30" t="s">
        <v>1459</v>
      </c>
      <c r="E4711" s="75">
        <v>175</v>
      </c>
      <c r="F4711" s="30" t="s">
        <v>80</v>
      </c>
      <c r="G4711" s="30" t="s">
        <v>81</v>
      </c>
      <c r="H4711" s="75">
        <v>1</v>
      </c>
    </row>
    <row r="4712" spans="1:8">
      <c r="A4712" s="43">
        <v>930</v>
      </c>
      <c r="B4712" s="74">
        <v>46231</v>
      </c>
      <c r="C4712" s="30" t="s">
        <v>1460</v>
      </c>
      <c r="D4712" s="30" t="s">
        <v>1461</v>
      </c>
      <c r="E4712" s="75">
        <v>26</v>
      </c>
      <c r="F4712" s="30" t="s">
        <v>80</v>
      </c>
      <c r="G4712" s="30" t="s">
        <v>81</v>
      </c>
      <c r="H4712" s="75">
        <v>1</v>
      </c>
    </row>
    <row r="4713" spans="1:8">
      <c r="A4713" s="43">
        <v>930</v>
      </c>
      <c r="B4713" s="74">
        <v>46231</v>
      </c>
      <c r="C4713" s="30" t="s">
        <v>4992</v>
      </c>
      <c r="D4713" s="30" t="s">
        <v>4993</v>
      </c>
      <c r="E4713" s="75">
        <v>22</v>
      </c>
      <c r="F4713" s="30" t="s">
        <v>80</v>
      </c>
      <c r="G4713" s="30" t="s">
        <v>81</v>
      </c>
      <c r="H4713" s="75">
        <v>1</v>
      </c>
    </row>
    <row r="4714" spans="1:8">
      <c r="A4714" s="43">
        <v>930</v>
      </c>
      <c r="B4714" s="74">
        <v>46231</v>
      </c>
      <c r="C4714" s="30" t="s">
        <v>1464</v>
      </c>
      <c r="D4714" s="30" t="s">
        <v>1465</v>
      </c>
      <c r="E4714" s="75">
        <v>39</v>
      </c>
      <c r="F4714" s="30" t="s">
        <v>70</v>
      </c>
      <c r="G4714" s="30" t="s">
        <v>71</v>
      </c>
      <c r="H4714" s="75">
        <v>2</v>
      </c>
    </row>
    <row r="4715" spans="1:8">
      <c r="A4715" s="43">
        <v>930</v>
      </c>
      <c r="B4715" s="74">
        <v>46231</v>
      </c>
      <c r="C4715" s="30" t="s">
        <v>1466</v>
      </c>
      <c r="D4715" s="30" t="s">
        <v>1467</v>
      </c>
      <c r="E4715" s="75">
        <v>45</v>
      </c>
      <c r="F4715" s="30" t="s">
        <v>53</v>
      </c>
      <c r="G4715" s="30" t="s">
        <v>54</v>
      </c>
      <c r="H4715" s="75">
        <v>1</v>
      </c>
    </row>
    <row r="4716" spans="1:8">
      <c r="A4716" s="43">
        <v>930</v>
      </c>
      <c r="B4716" s="74">
        <v>46231</v>
      </c>
      <c r="C4716" s="30" t="s">
        <v>1470</v>
      </c>
      <c r="D4716" s="30" t="s">
        <v>1471</v>
      </c>
      <c r="E4716" s="75">
        <v>77</v>
      </c>
      <c r="F4716" s="30" t="s">
        <v>70</v>
      </c>
      <c r="G4716" s="30" t="s">
        <v>71</v>
      </c>
      <c r="H4716" s="75">
        <v>2</v>
      </c>
    </row>
    <row r="4717" spans="1:8">
      <c r="A4717" s="43">
        <v>930</v>
      </c>
      <c r="B4717" s="74">
        <v>46231</v>
      </c>
      <c r="C4717" s="30" t="s">
        <v>1472</v>
      </c>
      <c r="D4717" s="30" t="s">
        <v>1473</v>
      </c>
      <c r="E4717" s="75">
        <v>91</v>
      </c>
      <c r="F4717" s="30" t="s">
        <v>53</v>
      </c>
      <c r="G4717" s="30" t="s">
        <v>54</v>
      </c>
      <c r="H4717" s="75">
        <v>1</v>
      </c>
    </row>
    <row r="4718" spans="1:8">
      <c r="A4718" s="43">
        <v>930</v>
      </c>
      <c r="B4718" s="74">
        <v>46231</v>
      </c>
      <c r="C4718" s="30" t="s">
        <v>1478</v>
      </c>
      <c r="D4718" s="30" t="s">
        <v>1479</v>
      </c>
      <c r="E4718" s="75">
        <v>94</v>
      </c>
      <c r="F4718" s="30" t="s">
        <v>53</v>
      </c>
      <c r="G4718" s="30" t="s">
        <v>54</v>
      </c>
      <c r="H4718" s="75">
        <v>1</v>
      </c>
    </row>
    <row r="4719" spans="1:8">
      <c r="A4719" s="43">
        <v>930</v>
      </c>
      <c r="B4719" s="74">
        <v>46231</v>
      </c>
      <c r="C4719" s="30" t="s">
        <v>1480</v>
      </c>
      <c r="D4719" s="30" t="s">
        <v>1481</v>
      </c>
      <c r="E4719" s="75">
        <v>60</v>
      </c>
      <c r="F4719" s="30" t="s">
        <v>76</v>
      </c>
      <c r="G4719" s="30" t="s">
        <v>77</v>
      </c>
      <c r="H4719" s="75">
        <v>1</v>
      </c>
    </row>
    <row r="4720" spans="1:8">
      <c r="A4720" s="43">
        <v>930</v>
      </c>
      <c r="B4720" s="74">
        <v>46231</v>
      </c>
      <c r="C4720" s="30" t="s">
        <v>1482</v>
      </c>
      <c r="D4720" s="30" t="s">
        <v>1483</v>
      </c>
      <c r="E4720" s="75">
        <v>57</v>
      </c>
      <c r="F4720" s="30" t="s">
        <v>70</v>
      </c>
      <c r="G4720" s="30" t="s">
        <v>71</v>
      </c>
      <c r="H4720" s="75">
        <v>2</v>
      </c>
    </row>
    <row r="4721" spans="1:8">
      <c r="A4721" s="43">
        <v>930</v>
      </c>
      <c r="B4721" s="74">
        <v>46231</v>
      </c>
      <c r="C4721" s="30" t="s">
        <v>1488</v>
      </c>
      <c r="D4721" s="30" t="s">
        <v>1489</v>
      </c>
      <c r="E4721" s="75">
        <v>13</v>
      </c>
      <c r="F4721" s="30" t="s">
        <v>53</v>
      </c>
      <c r="G4721" s="30" t="s">
        <v>54</v>
      </c>
      <c r="H4721" s="75">
        <v>1</v>
      </c>
    </row>
    <row r="4722" spans="1:8">
      <c r="A4722" s="43">
        <v>930</v>
      </c>
      <c r="B4722" s="74">
        <v>46231</v>
      </c>
      <c r="C4722" s="30" t="s">
        <v>1490</v>
      </c>
      <c r="D4722" s="30" t="s">
        <v>1491</v>
      </c>
      <c r="E4722" s="75">
        <v>70</v>
      </c>
      <c r="F4722" s="30" t="s">
        <v>76</v>
      </c>
      <c r="G4722" s="30" t="s">
        <v>77</v>
      </c>
      <c r="H4722" s="75">
        <v>1</v>
      </c>
    </row>
    <row r="4723" spans="1:8">
      <c r="A4723" s="43">
        <v>930</v>
      </c>
      <c r="B4723" s="74">
        <v>46231</v>
      </c>
      <c r="C4723" s="30" t="s">
        <v>1500</v>
      </c>
      <c r="D4723" s="30" t="s">
        <v>1501</v>
      </c>
      <c r="E4723" s="75">
        <v>22</v>
      </c>
      <c r="F4723" s="30" t="s">
        <v>53</v>
      </c>
      <c r="G4723" s="30" t="s">
        <v>54</v>
      </c>
      <c r="H4723" s="75">
        <v>1</v>
      </c>
    </row>
    <row r="4724" spans="1:8">
      <c r="A4724" s="43">
        <v>930</v>
      </c>
      <c r="B4724" s="74">
        <v>46231</v>
      </c>
      <c r="C4724" s="30" t="s">
        <v>1504</v>
      </c>
      <c r="D4724" s="30" t="s">
        <v>1505</v>
      </c>
      <c r="E4724" s="75">
        <v>10</v>
      </c>
      <c r="F4724" s="30" t="s">
        <v>53</v>
      </c>
      <c r="G4724" s="30" t="s">
        <v>54</v>
      </c>
      <c r="H4724" s="75">
        <v>1</v>
      </c>
    </row>
    <row r="4725" spans="1:8">
      <c r="A4725" s="43">
        <v>930</v>
      </c>
      <c r="B4725" s="74">
        <v>46231</v>
      </c>
      <c r="C4725" s="30" t="s">
        <v>1506</v>
      </c>
      <c r="D4725" s="30" t="s">
        <v>1507</v>
      </c>
      <c r="E4725" s="75">
        <v>65</v>
      </c>
      <c r="F4725" s="30" t="s">
        <v>53</v>
      </c>
      <c r="G4725" s="30" t="s">
        <v>54</v>
      </c>
      <c r="H4725" s="75">
        <v>1</v>
      </c>
    </row>
    <row r="4726" spans="1:8">
      <c r="A4726" s="43">
        <v>930</v>
      </c>
      <c r="B4726" s="74">
        <v>46231</v>
      </c>
      <c r="C4726" s="30" t="s">
        <v>1508</v>
      </c>
      <c r="D4726" s="30" t="s">
        <v>1509</v>
      </c>
      <c r="E4726" s="75">
        <v>21</v>
      </c>
      <c r="F4726" s="30" t="s">
        <v>68</v>
      </c>
      <c r="G4726" s="30" t="s">
        <v>69</v>
      </c>
      <c r="H4726" s="75">
        <v>1</v>
      </c>
    </row>
    <row r="4727" spans="1:8">
      <c r="A4727" s="43">
        <v>930</v>
      </c>
      <c r="B4727" s="74">
        <v>46231</v>
      </c>
      <c r="C4727" s="30" t="s">
        <v>1510</v>
      </c>
      <c r="D4727" s="30" t="s">
        <v>1511</v>
      </c>
      <c r="E4727" s="75">
        <v>40</v>
      </c>
      <c r="F4727" s="30" t="s">
        <v>70</v>
      </c>
      <c r="G4727" s="30" t="s">
        <v>71</v>
      </c>
      <c r="H4727" s="75">
        <v>2</v>
      </c>
    </row>
    <row r="4728" spans="1:8">
      <c r="A4728" s="43">
        <v>930</v>
      </c>
      <c r="B4728" s="74">
        <v>46231</v>
      </c>
      <c r="C4728" s="30" t="s">
        <v>1514</v>
      </c>
      <c r="D4728" s="30" t="s">
        <v>1515</v>
      </c>
      <c r="E4728" s="75">
        <v>14</v>
      </c>
      <c r="F4728" s="30" t="s">
        <v>68</v>
      </c>
      <c r="G4728" s="30" t="s">
        <v>69</v>
      </c>
      <c r="H4728" s="75">
        <v>1</v>
      </c>
    </row>
    <row r="4729" spans="1:8">
      <c r="A4729" s="43">
        <v>930</v>
      </c>
      <c r="B4729" s="74">
        <v>46231</v>
      </c>
      <c r="C4729" s="30" t="s">
        <v>1522</v>
      </c>
      <c r="D4729" s="30" t="s">
        <v>1523</v>
      </c>
      <c r="E4729" s="75">
        <v>9</v>
      </c>
      <c r="F4729" s="30" t="s">
        <v>53</v>
      </c>
      <c r="G4729" s="30" t="s">
        <v>54</v>
      </c>
      <c r="H4729" s="75">
        <v>1</v>
      </c>
    </row>
    <row r="4730" spans="1:8">
      <c r="A4730" s="43">
        <v>930</v>
      </c>
      <c r="B4730" s="74">
        <v>46231</v>
      </c>
      <c r="C4730" s="30" t="s">
        <v>1524</v>
      </c>
      <c r="D4730" s="30" t="s">
        <v>1525</v>
      </c>
      <c r="E4730" s="75">
        <v>221</v>
      </c>
      <c r="F4730" s="30" t="s">
        <v>70</v>
      </c>
      <c r="G4730" s="30" t="s">
        <v>71</v>
      </c>
      <c r="H4730" s="75">
        <v>2</v>
      </c>
    </row>
    <row r="4731" spans="1:8">
      <c r="A4731" s="43">
        <v>930</v>
      </c>
      <c r="B4731" s="74">
        <v>46231</v>
      </c>
      <c r="C4731" s="30" t="s">
        <v>1526</v>
      </c>
      <c r="D4731" s="30" t="s">
        <v>1527</v>
      </c>
      <c r="E4731" s="75">
        <v>99</v>
      </c>
      <c r="F4731" s="30" t="s">
        <v>53</v>
      </c>
      <c r="G4731" s="30" t="s">
        <v>54</v>
      </c>
      <c r="H4731" s="75">
        <v>1</v>
      </c>
    </row>
    <row r="4732" spans="1:8">
      <c r="A4732" s="43">
        <v>930</v>
      </c>
      <c r="B4732" s="74">
        <v>46231</v>
      </c>
      <c r="C4732" s="30" t="s">
        <v>1528</v>
      </c>
      <c r="D4732" s="30" t="s">
        <v>1529</v>
      </c>
      <c r="E4732" s="75">
        <v>63</v>
      </c>
      <c r="F4732" s="30" t="s">
        <v>53</v>
      </c>
      <c r="G4732" s="30" t="s">
        <v>54</v>
      </c>
      <c r="H4732" s="75">
        <v>1</v>
      </c>
    </row>
    <row r="4733" spans="1:8">
      <c r="A4733" s="43">
        <v>930</v>
      </c>
      <c r="B4733" s="74">
        <v>46231</v>
      </c>
      <c r="C4733" s="30" t="s">
        <v>1534</v>
      </c>
      <c r="D4733" s="30" t="s">
        <v>1535</v>
      </c>
      <c r="E4733" s="75">
        <v>31</v>
      </c>
      <c r="F4733" s="30" t="s">
        <v>68</v>
      </c>
      <c r="G4733" s="30" t="s">
        <v>69</v>
      </c>
      <c r="H4733" s="75">
        <v>1</v>
      </c>
    </row>
    <row r="4734" spans="1:8">
      <c r="A4734" s="43">
        <v>930</v>
      </c>
      <c r="B4734" s="74">
        <v>46231</v>
      </c>
      <c r="C4734" s="30" t="s">
        <v>1540</v>
      </c>
      <c r="D4734" s="30" t="s">
        <v>1541</v>
      </c>
      <c r="E4734" s="75">
        <v>136</v>
      </c>
      <c r="F4734" s="30" t="s">
        <v>76</v>
      </c>
      <c r="G4734" s="30" t="s">
        <v>77</v>
      </c>
      <c r="H4734" s="75">
        <v>1</v>
      </c>
    </row>
    <row r="4735" spans="1:8">
      <c r="A4735" s="43">
        <v>930</v>
      </c>
      <c r="B4735" s="74">
        <v>46231</v>
      </c>
      <c r="C4735" s="30" t="s">
        <v>1546</v>
      </c>
      <c r="D4735" s="30" t="s">
        <v>1547</v>
      </c>
      <c r="E4735" s="75">
        <v>25</v>
      </c>
      <c r="F4735" s="30" t="s">
        <v>53</v>
      </c>
      <c r="G4735" s="30" t="s">
        <v>54</v>
      </c>
      <c r="H4735" s="75">
        <v>1</v>
      </c>
    </row>
    <row r="4736" spans="1:8">
      <c r="A4736" s="43">
        <v>930</v>
      </c>
      <c r="B4736" s="74">
        <v>46231</v>
      </c>
      <c r="C4736" s="30" t="s">
        <v>1548</v>
      </c>
      <c r="D4736" s="30" t="s">
        <v>1549</v>
      </c>
      <c r="E4736" s="75">
        <v>46</v>
      </c>
      <c r="F4736" s="30" t="s">
        <v>70</v>
      </c>
      <c r="G4736" s="30" t="s">
        <v>71</v>
      </c>
      <c r="H4736" s="75">
        <v>2</v>
      </c>
    </row>
    <row r="4737" spans="1:8">
      <c r="A4737" s="43">
        <v>930</v>
      </c>
      <c r="B4737" s="74">
        <v>46231</v>
      </c>
      <c r="C4737" s="30" t="s">
        <v>1550</v>
      </c>
      <c r="D4737" s="30" t="s">
        <v>1551</v>
      </c>
      <c r="E4737" s="75">
        <v>45</v>
      </c>
      <c r="F4737" s="30" t="s">
        <v>53</v>
      </c>
      <c r="G4737" s="30" t="s">
        <v>54</v>
      </c>
      <c r="H4737" s="75">
        <v>1</v>
      </c>
    </row>
    <row r="4738" spans="1:8">
      <c r="A4738" s="43">
        <v>930</v>
      </c>
      <c r="B4738" s="74">
        <v>46231</v>
      </c>
      <c r="C4738" s="30" t="s">
        <v>1552</v>
      </c>
      <c r="D4738" s="30" t="s">
        <v>1553</v>
      </c>
      <c r="E4738" s="75">
        <v>13</v>
      </c>
      <c r="F4738" s="30" t="s">
        <v>68</v>
      </c>
      <c r="G4738" s="30" t="s">
        <v>69</v>
      </c>
      <c r="H4738" s="75">
        <v>1</v>
      </c>
    </row>
    <row r="4739" spans="1:8">
      <c r="A4739" s="43">
        <v>930</v>
      </c>
      <c r="B4739" s="74">
        <v>46231</v>
      </c>
      <c r="C4739" s="30" t="s">
        <v>1556</v>
      </c>
      <c r="D4739" s="30" t="s">
        <v>1557</v>
      </c>
      <c r="E4739" s="75">
        <v>40</v>
      </c>
      <c r="F4739" s="30" t="s">
        <v>53</v>
      </c>
      <c r="G4739" s="30" t="s">
        <v>54</v>
      </c>
      <c r="H4739" s="75">
        <v>1</v>
      </c>
    </row>
    <row r="4740" spans="1:8">
      <c r="A4740" s="43">
        <v>930</v>
      </c>
      <c r="B4740" s="74">
        <v>46231</v>
      </c>
      <c r="C4740" s="30" t="s">
        <v>1558</v>
      </c>
      <c r="D4740" s="30" t="s">
        <v>1559</v>
      </c>
      <c r="E4740" s="75">
        <v>61</v>
      </c>
      <c r="F4740" s="30" t="s">
        <v>76</v>
      </c>
      <c r="G4740" s="30" t="s">
        <v>77</v>
      </c>
      <c r="H4740" s="75">
        <v>1</v>
      </c>
    </row>
    <row r="4741" spans="1:8">
      <c r="A4741" s="43">
        <v>930</v>
      </c>
      <c r="B4741" s="74">
        <v>46231</v>
      </c>
      <c r="C4741" s="30" t="s">
        <v>1562</v>
      </c>
      <c r="D4741" s="30" t="s">
        <v>1563</v>
      </c>
      <c r="E4741" s="75">
        <v>20</v>
      </c>
      <c r="F4741" s="30" t="s">
        <v>53</v>
      </c>
      <c r="G4741" s="30" t="s">
        <v>54</v>
      </c>
      <c r="H4741" s="75">
        <v>1</v>
      </c>
    </row>
    <row r="4742" spans="1:8">
      <c r="A4742" s="43">
        <v>930</v>
      </c>
      <c r="B4742" s="74">
        <v>46231</v>
      </c>
      <c r="C4742" s="30" t="s">
        <v>1566</v>
      </c>
      <c r="D4742" s="30" t="s">
        <v>1567</v>
      </c>
      <c r="E4742" s="75">
        <v>58</v>
      </c>
      <c r="F4742" s="30" t="s">
        <v>53</v>
      </c>
      <c r="G4742" s="30" t="s">
        <v>54</v>
      </c>
      <c r="H4742" s="75">
        <v>1</v>
      </c>
    </row>
    <row r="4743" spans="1:8">
      <c r="A4743" s="43">
        <v>930</v>
      </c>
      <c r="B4743" s="74">
        <v>46231</v>
      </c>
      <c r="C4743" s="30" t="s">
        <v>1572</v>
      </c>
      <c r="D4743" s="30" t="s">
        <v>1573</v>
      </c>
      <c r="E4743" s="75">
        <v>22</v>
      </c>
      <c r="F4743" s="30" t="s">
        <v>53</v>
      </c>
      <c r="G4743" s="30" t="s">
        <v>54</v>
      </c>
      <c r="H4743" s="75">
        <v>1</v>
      </c>
    </row>
    <row r="4744" spans="1:8">
      <c r="A4744" s="43">
        <v>930</v>
      </c>
      <c r="B4744" s="74">
        <v>46231</v>
      </c>
      <c r="C4744" s="30" t="s">
        <v>1574</v>
      </c>
      <c r="D4744" s="30" t="s">
        <v>1575</v>
      </c>
      <c r="E4744" s="75">
        <v>12</v>
      </c>
      <c r="F4744" s="30" t="s">
        <v>68</v>
      </c>
      <c r="G4744" s="30" t="s">
        <v>69</v>
      </c>
      <c r="H4744" s="75">
        <v>1</v>
      </c>
    </row>
    <row r="4745" spans="1:8">
      <c r="A4745" s="43">
        <v>930</v>
      </c>
      <c r="B4745" s="74">
        <v>46231</v>
      </c>
      <c r="C4745" s="30" t="s">
        <v>1578</v>
      </c>
      <c r="D4745" s="30" t="s">
        <v>1579</v>
      </c>
      <c r="E4745" s="75">
        <v>8</v>
      </c>
      <c r="F4745" s="30" t="s">
        <v>76</v>
      </c>
      <c r="G4745" s="30" t="s">
        <v>77</v>
      </c>
      <c r="H4745" s="75">
        <v>1</v>
      </c>
    </row>
    <row r="4746" spans="1:8">
      <c r="A4746" s="43">
        <v>930</v>
      </c>
      <c r="B4746" s="74">
        <v>46231</v>
      </c>
      <c r="C4746" s="30" t="s">
        <v>1580</v>
      </c>
      <c r="D4746" s="30" t="s">
        <v>1581</v>
      </c>
      <c r="E4746" s="75">
        <v>36</v>
      </c>
      <c r="F4746" s="30" t="s">
        <v>76</v>
      </c>
      <c r="G4746" s="30" t="s">
        <v>77</v>
      </c>
      <c r="H4746" s="75">
        <v>1</v>
      </c>
    </row>
    <row r="4747" spans="1:8">
      <c r="A4747" s="43">
        <v>930</v>
      </c>
      <c r="B4747" s="74">
        <v>46231</v>
      </c>
      <c r="C4747" s="30" t="s">
        <v>1582</v>
      </c>
      <c r="D4747" s="30" t="s">
        <v>1583</v>
      </c>
      <c r="E4747" s="75">
        <v>65</v>
      </c>
      <c r="F4747" s="30" t="s">
        <v>53</v>
      </c>
      <c r="G4747" s="30" t="s">
        <v>54</v>
      </c>
      <c r="H4747" s="75">
        <v>1</v>
      </c>
    </row>
    <row r="4748" spans="1:8">
      <c r="A4748" s="43">
        <v>930</v>
      </c>
      <c r="B4748" s="74">
        <v>46231</v>
      </c>
      <c r="C4748" s="30" t="s">
        <v>1584</v>
      </c>
      <c r="D4748" s="30" t="s">
        <v>1585</v>
      </c>
      <c r="E4748" s="75">
        <v>90</v>
      </c>
      <c r="F4748" s="30" t="s">
        <v>53</v>
      </c>
      <c r="G4748" s="30" t="s">
        <v>54</v>
      </c>
      <c r="H4748" s="75">
        <v>1</v>
      </c>
    </row>
    <row r="4749" spans="1:8">
      <c r="A4749" s="43">
        <v>930</v>
      </c>
      <c r="B4749" s="74">
        <v>46231</v>
      </c>
      <c r="C4749" s="30" t="s">
        <v>1588</v>
      </c>
      <c r="D4749" s="30" t="s">
        <v>1589</v>
      </c>
      <c r="E4749" s="75">
        <v>87</v>
      </c>
      <c r="F4749" s="30" t="s">
        <v>53</v>
      </c>
      <c r="G4749" s="30" t="s">
        <v>54</v>
      </c>
      <c r="H4749" s="75">
        <v>1</v>
      </c>
    </row>
    <row r="4750" spans="1:8">
      <c r="A4750" s="43">
        <v>930</v>
      </c>
      <c r="B4750" s="74">
        <v>46231</v>
      </c>
      <c r="C4750" s="30" t="s">
        <v>1590</v>
      </c>
      <c r="D4750" s="30" t="s">
        <v>1591</v>
      </c>
      <c r="E4750" s="75">
        <v>103</v>
      </c>
      <c r="F4750" s="30" t="s">
        <v>53</v>
      </c>
      <c r="G4750" s="30" t="s">
        <v>54</v>
      </c>
      <c r="H4750" s="75">
        <v>1</v>
      </c>
    </row>
    <row r="4751" spans="1:8">
      <c r="A4751" s="43">
        <v>930</v>
      </c>
      <c r="B4751" s="74">
        <v>46231</v>
      </c>
      <c r="C4751" s="30" t="s">
        <v>1592</v>
      </c>
      <c r="D4751" s="30" t="s">
        <v>1593</v>
      </c>
      <c r="E4751" s="75">
        <v>565</v>
      </c>
      <c r="F4751" s="30" t="s">
        <v>80</v>
      </c>
      <c r="G4751" s="30" t="s">
        <v>81</v>
      </c>
      <c r="H4751" s="75">
        <v>1</v>
      </c>
    </row>
    <row r="4752" spans="1:8">
      <c r="A4752" s="43">
        <v>930</v>
      </c>
      <c r="B4752" s="74">
        <v>46231</v>
      </c>
      <c r="C4752" s="30" t="s">
        <v>1594</v>
      </c>
      <c r="D4752" s="30" t="s">
        <v>1595</v>
      </c>
      <c r="E4752" s="75">
        <v>18</v>
      </c>
      <c r="F4752" s="30" t="s">
        <v>76</v>
      </c>
      <c r="G4752" s="30" t="s">
        <v>77</v>
      </c>
      <c r="H4752" s="75">
        <v>1</v>
      </c>
    </row>
    <row r="4753" spans="1:8">
      <c r="A4753" s="43">
        <v>930</v>
      </c>
      <c r="B4753" s="74">
        <v>46231</v>
      </c>
      <c r="C4753" s="30" t="s">
        <v>1596</v>
      </c>
      <c r="D4753" s="30" t="s">
        <v>1597</v>
      </c>
      <c r="E4753" s="75">
        <v>17</v>
      </c>
      <c r="F4753" s="30" t="s">
        <v>70</v>
      </c>
      <c r="G4753" s="30" t="s">
        <v>71</v>
      </c>
      <c r="H4753" s="75">
        <v>2</v>
      </c>
    </row>
    <row r="4754" spans="1:8">
      <c r="A4754" s="43">
        <v>930</v>
      </c>
      <c r="B4754" s="74">
        <v>46231</v>
      </c>
      <c r="C4754" s="30" t="s">
        <v>1606</v>
      </c>
      <c r="D4754" s="30" t="s">
        <v>1607</v>
      </c>
      <c r="E4754" s="75">
        <v>70</v>
      </c>
      <c r="F4754" s="30" t="s">
        <v>53</v>
      </c>
      <c r="G4754" s="30" t="s">
        <v>54</v>
      </c>
      <c r="H4754" s="75">
        <v>1</v>
      </c>
    </row>
    <row r="4755" spans="1:8">
      <c r="A4755" s="43">
        <v>930</v>
      </c>
      <c r="B4755" s="74">
        <v>46231</v>
      </c>
      <c r="C4755" s="30" t="s">
        <v>1612</v>
      </c>
      <c r="D4755" s="30" t="s">
        <v>1613</v>
      </c>
      <c r="E4755" s="75">
        <v>47</v>
      </c>
      <c r="F4755" s="30" t="s">
        <v>76</v>
      </c>
      <c r="G4755" s="30" t="s">
        <v>77</v>
      </c>
      <c r="H4755" s="75">
        <v>1</v>
      </c>
    </row>
    <row r="4756" spans="1:8">
      <c r="A4756" s="43">
        <v>930</v>
      </c>
      <c r="B4756" s="74">
        <v>46231</v>
      </c>
      <c r="C4756" s="30" t="s">
        <v>1614</v>
      </c>
      <c r="D4756" s="30" t="s">
        <v>1615</v>
      </c>
      <c r="E4756" s="75">
        <v>7</v>
      </c>
      <c r="F4756" s="30" t="s">
        <v>53</v>
      </c>
      <c r="G4756" s="30" t="s">
        <v>54</v>
      </c>
      <c r="H4756" s="75">
        <v>1</v>
      </c>
    </row>
    <row r="4757" spans="1:8">
      <c r="A4757" s="43">
        <v>930</v>
      </c>
      <c r="B4757" s="74">
        <v>46231</v>
      </c>
      <c r="C4757" s="30" t="s">
        <v>1616</v>
      </c>
      <c r="D4757" s="30" t="s">
        <v>1617</v>
      </c>
      <c r="E4757" s="75">
        <v>40</v>
      </c>
      <c r="F4757" s="30" t="s">
        <v>53</v>
      </c>
      <c r="G4757" s="30" t="s">
        <v>54</v>
      </c>
      <c r="H4757" s="75">
        <v>1</v>
      </c>
    </row>
    <row r="4758" spans="1:8">
      <c r="A4758" s="43">
        <v>930</v>
      </c>
      <c r="B4758" s="74">
        <v>46231</v>
      </c>
      <c r="C4758" s="30" t="s">
        <v>1620</v>
      </c>
      <c r="D4758" s="30" t="s">
        <v>1621</v>
      </c>
      <c r="E4758" s="75">
        <v>8</v>
      </c>
      <c r="F4758" s="30" t="s">
        <v>53</v>
      </c>
      <c r="G4758" s="30" t="s">
        <v>54</v>
      </c>
      <c r="H4758" s="75">
        <v>1</v>
      </c>
    </row>
    <row r="4759" spans="1:8">
      <c r="A4759" s="43">
        <v>930</v>
      </c>
      <c r="B4759" s="74">
        <v>46231</v>
      </c>
      <c r="C4759" s="30" t="s">
        <v>1626</v>
      </c>
      <c r="D4759" s="30" t="s">
        <v>1627</v>
      </c>
      <c r="E4759" s="75">
        <v>182</v>
      </c>
      <c r="F4759" s="30" t="s">
        <v>53</v>
      </c>
      <c r="G4759" s="30" t="s">
        <v>54</v>
      </c>
      <c r="H4759" s="75">
        <v>1</v>
      </c>
    </row>
    <row r="4760" spans="1:8">
      <c r="A4760" s="43">
        <v>930</v>
      </c>
      <c r="B4760" s="74">
        <v>46231</v>
      </c>
      <c r="C4760" s="30" t="s">
        <v>1630</v>
      </c>
      <c r="D4760" s="30" t="s">
        <v>1631</v>
      </c>
      <c r="E4760" s="75">
        <v>60</v>
      </c>
      <c r="F4760" s="30" t="s">
        <v>68</v>
      </c>
      <c r="G4760" s="30" t="s">
        <v>69</v>
      </c>
      <c r="H4760" s="75">
        <v>1</v>
      </c>
    </row>
    <row r="4761" spans="1:8">
      <c r="A4761" s="43">
        <v>930</v>
      </c>
      <c r="B4761" s="74">
        <v>46231</v>
      </c>
      <c r="C4761" s="30" t="s">
        <v>1632</v>
      </c>
      <c r="D4761" s="30" t="s">
        <v>1633</v>
      </c>
      <c r="E4761" s="75">
        <v>58</v>
      </c>
      <c r="F4761" s="30" t="s">
        <v>53</v>
      </c>
      <c r="G4761" s="30" t="s">
        <v>54</v>
      </c>
      <c r="H4761" s="75">
        <v>1</v>
      </c>
    </row>
    <row r="4762" spans="1:8">
      <c r="A4762" s="43">
        <v>930</v>
      </c>
      <c r="B4762" s="74">
        <v>46231</v>
      </c>
      <c r="C4762" s="30" t="s">
        <v>1636</v>
      </c>
      <c r="D4762" s="30" t="s">
        <v>1637</v>
      </c>
      <c r="E4762" s="75">
        <v>18</v>
      </c>
      <c r="F4762" s="30" t="s">
        <v>80</v>
      </c>
      <c r="G4762" s="30" t="s">
        <v>81</v>
      </c>
      <c r="H4762" s="75">
        <v>1</v>
      </c>
    </row>
    <row r="4763" spans="1:8">
      <c r="A4763" s="43">
        <v>930</v>
      </c>
      <c r="B4763" s="74">
        <v>46231</v>
      </c>
      <c r="C4763" s="30" t="s">
        <v>1638</v>
      </c>
      <c r="D4763" s="30" t="s">
        <v>1639</v>
      </c>
      <c r="E4763" s="75">
        <v>65</v>
      </c>
      <c r="F4763" s="30" t="s">
        <v>53</v>
      </c>
      <c r="G4763" s="30" t="s">
        <v>54</v>
      </c>
      <c r="H4763" s="75">
        <v>1</v>
      </c>
    </row>
    <row r="4764" spans="1:8">
      <c r="A4764" s="43">
        <v>930</v>
      </c>
      <c r="B4764" s="74">
        <v>46231</v>
      </c>
      <c r="C4764" s="30" t="s">
        <v>1640</v>
      </c>
      <c r="D4764" s="30" t="s">
        <v>1641</v>
      </c>
      <c r="E4764" s="75">
        <v>38</v>
      </c>
      <c r="F4764" s="30" t="s">
        <v>68</v>
      </c>
      <c r="G4764" s="30" t="s">
        <v>69</v>
      </c>
      <c r="H4764" s="75">
        <v>1</v>
      </c>
    </row>
    <row r="4765" spans="1:8">
      <c r="A4765" s="43">
        <v>930</v>
      </c>
      <c r="B4765" s="74">
        <v>46231</v>
      </c>
      <c r="C4765" s="30" t="s">
        <v>1642</v>
      </c>
      <c r="D4765" s="30" t="s">
        <v>1643</v>
      </c>
      <c r="E4765" s="75">
        <v>82</v>
      </c>
      <c r="F4765" s="30" t="s">
        <v>53</v>
      </c>
      <c r="G4765" s="30" t="s">
        <v>54</v>
      </c>
      <c r="H4765" s="75">
        <v>1</v>
      </c>
    </row>
    <row r="4766" spans="1:8">
      <c r="A4766" s="43">
        <v>930</v>
      </c>
      <c r="B4766" s="74">
        <v>46231</v>
      </c>
      <c r="C4766" s="30" t="s">
        <v>1644</v>
      </c>
      <c r="D4766" s="30" t="s">
        <v>1645</v>
      </c>
      <c r="E4766" s="75">
        <v>48</v>
      </c>
      <c r="F4766" s="30" t="s">
        <v>70</v>
      </c>
      <c r="G4766" s="30" t="s">
        <v>71</v>
      </c>
      <c r="H4766" s="75">
        <v>2</v>
      </c>
    </row>
    <row r="4767" spans="1:8">
      <c r="A4767" s="43">
        <v>930</v>
      </c>
      <c r="B4767" s="74">
        <v>46231</v>
      </c>
      <c r="C4767" s="30" t="s">
        <v>1646</v>
      </c>
      <c r="D4767" s="30" t="s">
        <v>1647</v>
      </c>
      <c r="E4767" s="75">
        <v>52</v>
      </c>
      <c r="F4767" s="30" t="s">
        <v>53</v>
      </c>
      <c r="G4767" s="30" t="s">
        <v>54</v>
      </c>
      <c r="H4767" s="75">
        <v>1</v>
      </c>
    </row>
    <row r="4768" spans="1:8">
      <c r="A4768" s="43">
        <v>930</v>
      </c>
      <c r="B4768" s="74">
        <v>46231</v>
      </c>
      <c r="C4768" s="30" t="s">
        <v>1650</v>
      </c>
      <c r="D4768" s="30" t="s">
        <v>1651</v>
      </c>
      <c r="E4768" s="75">
        <v>4</v>
      </c>
      <c r="F4768" s="30" t="s">
        <v>70</v>
      </c>
      <c r="G4768" s="30" t="s">
        <v>71</v>
      </c>
      <c r="H4768" s="75">
        <v>2</v>
      </c>
    </row>
    <row r="4769" spans="1:8">
      <c r="A4769" s="43">
        <v>930</v>
      </c>
      <c r="B4769" s="74">
        <v>46231</v>
      </c>
      <c r="C4769" s="30" t="s">
        <v>1652</v>
      </c>
      <c r="D4769" s="30" t="s">
        <v>1653</v>
      </c>
      <c r="E4769" s="75">
        <v>168</v>
      </c>
      <c r="F4769" s="30" t="s">
        <v>80</v>
      </c>
      <c r="G4769" s="30" t="s">
        <v>81</v>
      </c>
      <c r="H4769" s="75">
        <v>1</v>
      </c>
    </row>
    <row r="4770" spans="1:8">
      <c r="A4770" s="43">
        <v>930</v>
      </c>
      <c r="B4770" s="74">
        <v>46231</v>
      </c>
      <c r="C4770" s="30" t="s">
        <v>1654</v>
      </c>
      <c r="D4770" s="30" t="s">
        <v>1655</v>
      </c>
      <c r="E4770" s="75">
        <v>80</v>
      </c>
      <c r="F4770" s="30" t="s">
        <v>53</v>
      </c>
      <c r="G4770" s="30" t="s">
        <v>54</v>
      </c>
      <c r="H4770" s="75">
        <v>1</v>
      </c>
    </row>
    <row r="4771" spans="1:8">
      <c r="A4771" s="43">
        <v>930</v>
      </c>
      <c r="B4771" s="74">
        <v>46231</v>
      </c>
      <c r="C4771" s="30" t="s">
        <v>1660</v>
      </c>
      <c r="D4771" s="30" t="s">
        <v>1661</v>
      </c>
      <c r="E4771" s="75">
        <v>54</v>
      </c>
      <c r="F4771" s="30" t="s">
        <v>53</v>
      </c>
      <c r="G4771" s="30" t="s">
        <v>54</v>
      </c>
      <c r="H4771" s="75">
        <v>1</v>
      </c>
    </row>
    <row r="4772" spans="1:8">
      <c r="A4772" s="43">
        <v>930</v>
      </c>
      <c r="B4772" s="74">
        <v>46231</v>
      </c>
      <c r="C4772" s="30" t="s">
        <v>1662</v>
      </c>
      <c r="D4772" s="30" t="s">
        <v>1663</v>
      </c>
      <c r="E4772" s="75">
        <v>25</v>
      </c>
      <c r="F4772" s="30" t="s">
        <v>53</v>
      </c>
      <c r="G4772" s="30" t="s">
        <v>54</v>
      </c>
      <c r="H4772" s="75">
        <v>1</v>
      </c>
    </row>
    <row r="4773" spans="1:8">
      <c r="A4773" s="43">
        <v>930</v>
      </c>
      <c r="B4773" s="74">
        <v>46231</v>
      </c>
      <c r="C4773" s="30" t="s">
        <v>1664</v>
      </c>
      <c r="D4773" s="30" t="s">
        <v>1665</v>
      </c>
      <c r="E4773" s="75">
        <v>22</v>
      </c>
      <c r="F4773" s="30" t="s">
        <v>53</v>
      </c>
      <c r="G4773" s="30" t="s">
        <v>54</v>
      </c>
      <c r="H4773" s="75">
        <v>1</v>
      </c>
    </row>
    <row r="4774" spans="1:8">
      <c r="A4774" s="43">
        <v>930</v>
      </c>
      <c r="B4774" s="74">
        <v>46231</v>
      </c>
      <c r="C4774" s="30" t="s">
        <v>1666</v>
      </c>
      <c r="D4774" s="30" t="s">
        <v>1667</v>
      </c>
      <c r="E4774" s="75">
        <v>47</v>
      </c>
      <c r="F4774" s="30" t="s">
        <v>53</v>
      </c>
      <c r="G4774" s="30" t="s">
        <v>54</v>
      </c>
      <c r="H4774" s="75">
        <v>1</v>
      </c>
    </row>
    <row r="4775" spans="1:8">
      <c r="A4775" s="43">
        <v>930</v>
      </c>
      <c r="B4775" s="74">
        <v>46231</v>
      </c>
      <c r="C4775" s="30" t="s">
        <v>1672</v>
      </c>
      <c r="D4775" s="30" t="s">
        <v>1673</v>
      </c>
      <c r="E4775" s="75">
        <v>101</v>
      </c>
      <c r="F4775" s="30" t="s">
        <v>53</v>
      </c>
      <c r="G4775" s="30" t="s">
        <v>54</v>
      </c>
      <c r="H4775" s="75">
        <v>1</v>
      </c>
    </row>
    <row r="4776" spans="1:8">
      <c r="A4776" s="43">
        <v>930</v>
      </c>
      <c r="B4776" s="74">
        <v>46231</v>
      </c>
      <c r="C4776" s="30" t="s">
        <v>4988</v>
      </c>
      <c r="D4776" s="30" t="s">
        <v>4989</v>
      </c>
      <c r="E4776" s="75">
        <v>363</v>
      </c>
      <c r="F4776" s="30" t="s">
        <v>80</v>
      </c>
      <c r="G4776" s="30" t="s">
        <v>81</v>
      </c>
      <c r="H4776" s="75">
        <v>1</v>
      </c>
    </row>
    <row r="4777" spans="1:8">
      <c r="A4777" s="43">
        <v>930</v>
      </c>
      <c r="B4777" s="74">
        <v>46231</v>
      </c>
      <c r="C4777" s="30" t="s">
        <v>1674</v>
      </c>
      <c r="D4777" s="30" t="s">
        <v>1675</v>
      </c>
      <c r="E4777" s="75">
        <v>85</v>
      </c>
      <c r="F4777" s="30" t="s">
        <v>53</v>
      </c>
      <c r="G4777" s="30" t="s">
        <v>54</v>
      </c>
      <c r="H4777" s="75">
        <v>1</v>
      </c>
    </row>
    <row r="4778" spans="1:8">
      <c r="A4778" s="43">
        <v>930</v>
      </c>
      <c r="B4778" s="74">
        <v>46231</v>
      </c>
      <c r="C4778" s="30" t="s">
        <v>1678</v>
      </c>
      <c r="D4778" s="30" t="s">
        <v>1679</v>
      </c>
      <c r="E4778" s="75">
        <v>64</v>
      </c>
      <c r="F4778" s="30" t="s">
        <v>78</v>
      </c>
      <c r="G4778" s="30" t="s">
        <v>79</v>
      </c>
      <c r="H4778" s="75">
        <v>2</v>
      </c>
    </row>
    <row r="4779" spans="1:8">
      <c r="A4779" s="43">
        <v>930</v>
      </c>
      <c r="B4779" s="74">
        <v>46231</v>
      </c>
      <c r="C4779" s="30" t="s">
        <v>1680</v>
      </c>
      <c r="D4779" s="30" t="s">
        <v>1681</v>
      </c>
      <c r="E4779" s="75">
        <v>16</v>
      </c>
      <c r="F4779" s="30" t="s">
        <v>53</v>
      </c>
      <c r="G4779" s="30" t="s">
        <v>54</v>
      </c>
      <c r="H4779" s="75">
        <v>1</v>
      </c>
    </row>
    <row r="4780" spans="1:8">
      <c r="A4780" s="43">
        <v>930</v>
      </c>
      <c r="B4780" s="74">
        <v>46231</v>
      </c>
      <c r="C4780" s="30" t="s">
        <v>4984</v>
      </c>
      <c r="D4780" s="30" t="s">
        <v>4985</v>
      </c>
      <c r="E4780" s="75">
        <v>29</v>
      </c>
      <c r="F4780" s="30" t="s">
        <v>80</v>
      </c>
      <c r="G4780" s="30" t="s">
        <v>81</v>
      </c>
      <c r="H4780" s="75">
        <v>1</v>
      </c>
    </row>
    <row r="4781" spans="1:8">
      <c r="A4781" s="43">
        <v>930</v>
      </c>
      <c r="B4781" s="74">
        <v>46231</v>
      </c>
      <c r="C4781" s="30" t="s">
        <v>1682</v>
      </c>
      <c r="D4781" s="30" t="s">
        <v>1683</v>
      </c>
      <c r="E4781" s="75">
        <v>40</v>
      </c>
      <c r="F4781" s="30" t="s">
        <v>53</v>
      </c>
      <c r="G4781" s="30" t="s">
        <v>54</v>
      </c>
      <c r="H4781" s="75">
        <v>1</v>
      </c>
    </row>
    <row r="4782" spans="1:8">
      <c r="A4782" s="43">
        <v>930</v>
      </c>
      <c r="B4782" s="74">
        <v>46231</v>
      </c>
      <c r="C4782" s="30" t="s">
        <v>1686</v>
      </c>
      <c r="D4782" s="30" t="s">
        <v>1687</v>
      </c>
      <c r="E4782" s="75">
        <v>71</v>
      </c>
      <c r="F4782" s="30" t="s">
        <v>53</v>
      </c>
      <c r="G4782" s="30" t="s">
        <v>54</v>
      </c>
      <c r="H4782" s="75">
        <v>1</v>
      </c>
    </row>
    <row r="4783" spans="1:8">
      <c r="A4783" s="43">
        <v>930</v>
      </c>
      <c r="B4783" s="74">
        <v>46231</v>
      </c>
      <c r="C4783" s="30" t="s">
        <v>1690</v>
      </c>
      <c r="D4783" s="30" t="s">
        <v>1691</v>
      </c>
      <c r="E4783" s="75">
        <v>77</v>
      </c>
      <c r="F4783" s="30" t="s">
        <v>80</v>
      </c>
      <c r="G4783" s="30" t="s">
        <v>81</v>
      </c>
      <c r="H4783" s="75">
        <v>1</v>
      </c>
    </row>
    <row r="4784" spans="1:8">
      <c r="A4784" s="43">
        <v>930</v>
      </c>
      <c r="B4784" s="74">
        <v>46231</v>
      </c>
      <c r="C4784" s="30" t="s">
        <v>1694</v>
      </c>
      <c r="D4784" s="30" t="s">
        <v>1695</v>
      </c>
      <c r="E4784" s="75">
        <v>76</v>
      </c>
      <c r="F4784" s="30" t="s">
        <v>70</v>
      </c>
      <c r="G4784" s="30" t="s">
        <v>71</v>
      </c>
      <c r="H4784" s="75">
        <v>2</v>
      </c>
    </row>
    <row r="4785" spans="1:8">
      <c r="A4785" s="43">
        <v>930</v>
      </c>
      <c r="B4785" s="74">
        <v>46231</v>
      </c>
      <c r="C4785" s="30" t="s">
        <v>1696</v>
      </c>
      <c r="D4785" s="30" t="s">
        <v>1697</v>
      </c>
      <c r="E4785" s="75">
        <v>121</v>
      </c>
      <c r="F4785" s="30" t="s">
        <v>80</v>
      </c>
      <c r="G4785" s="30" t="s">
        <v>81</v>
      </c>
      <c r="H4785" s="75">
        <v>1</v>
      </c>
    </row>
    <row r="4786" spans="1:8">
      <c r="A4786" s="43">
        <v>930</v>
      </c>
      <c r="B4786" s="74">
        <v>46231</v>
      </c>
      <c r="C4786" s="30" t="s">
        <v>1702</v>
      </c>
      <c r="D4786" s="30" t="s">
        <v>1703</v>
      </c>
      <c r="E4786" s="75">
        <v>147</v>
      </c>
      <c r="F4786" s="30" t="s">
        <v>70</v>
      </c>
      <c r="G4786" s="30" t="s">
        <v>71</v>
      </c>
      <c r="H4786" s="75">
        <v>2</v>
      </c>
    </row>
    <row r="4787" spans="1:8">
      <c r="A4787" s="43">
        <v>930</v>
      </c>
      <c r="B4787" s="74">
        <v>46230</v>
      </c>
      <c r="C4787" s="30" t="s">
        <v>3919</v>
      </c>
      <c r="D4787" s="30" t="s">
        <v>3920</v>
      </c>
      <c r="E4787" s="75">
        <v>88</v>
      </c>
      <c r="F4787" s="30" t="s">
        <v>53</v>
      </c>
      <c r="G4787" s="30" t="s">
        <v>54</v>
      </c>
      <c r="H4787" s="75">
        <v>1</v>
      </c>
    </row>
    <row r="4788" spans="1:8">
      <c r="A4788" s="43">
        <v>930</v>
      </c>
      <c r="B4788" s="74">
        <v>46230</v>
      </c>
      <c r="C4788" s="30" t="s">
        <v>4137</v>
      </c>
      <c r="D4788" s="30" t="s">
        <v>4138</v>
      </c>
      <c r="E4788" s="75">
        <v>224</v>
      </c>
      <c r="F4788" s="30" t="s">
        <v>70</v>
      </c>
      <c r="G4788" s="30" t="s">
        <v>71</v>
      </c>
      <c r="H4788" s="75">
        <v>2</v>
      </c>
    </row>
    <row r="4789" spans="1:8">
      <c r="A4789" s="43">
        <v>930</v>
      </c>
      <c r="B4789" s="74">
        <v>46230</v>
      </c>
      <c r="C4789" s="30" t="s">
        <v>4147</v>
      </c>
      <c r="D4789" s="30" t="s">
        <v>4148</v>
      </c>
      <c r="E4789" s="75">
        <v>48</v>
      </c>
      <c r="F4789" s="30" t="s">
        <v>68</v>
      </c>
      <c r="G4789" s="30" t="s">
        <v>69</v>
      </c>
      <c r="H4789" s="75">
        <v>1</v>
      </c>
    </row>
    <row r="4790" spans="1:8">
      <c r="A4790" s="43">
        <v>930</v>
      </c>
      <c r="B4790" s="74">
        <v>46230</v>
      </c>
      <c r="C4790" s="30" t="s">
        <v>4153</v>
      </c>
      <c r="D4790" s="30" t="s">
        <v>4154</v>
      </c>
      <c r="E4790" s="75">
        <v>46</v>
      </c>
      <c r="F4790" s="30" t="s">
        <v>70</v>
      </c>
      <c r="G4790" s="30" t="s">
        <v>71</v>
      </c>
      <c r="H4790" s="75">
        <v>2</v>
      </c>
    </row>
    <row r="4791" spans="1:8">
      <c r="A4791" s="43">
        <v>930</v>
      </c>
      <c r="B4791" s="74">
        <v>46230</v>
      </c>
      <c r="C4791" s="30" t="s">
        <v>4185</v>
      </c>
      <c r="D4791" s="30" t="s">
        <v>4186</v>
      </c>
      <c r="E4791" s="75">
        <v>34</v>
      </c>
      <c r="F4791" s="30" t="s">
        <v>53</v>
      </c>
      <c r="G4791" s="30" t="s">
        <v>54</v>
      </c>
      <c r="H4791" s="75">
        <v>1</v>
      </c>
    </row>
    <row r="4792" spans="1:8">
      <c r="A4792" s="43">
        <v>930</v>
      </c>
      <c r="B4792" s="74">
        <v>46230</v>
      </c>
      <c r="C4792" s="30" t="s">
        <v>4187</v>
      </c>
      <c r="D4792" s="30" t="s">
        <v>4188</v>
      </c>
      <c r="E4792" s="75">
        <v>28</v>
      </c>
      <c r="F4792" s="30" t="s">
        <v>53</v>
      </c>
      <c r="G4792" s="30" t="s">
        <v>54</v>
      </c>
      <c r="H4792" s="75">
        <v>1</v>
      </c>
    </row>
    <row r="4793" spans="1:8">
      <c r="A4793" s="43">
        <v>930</v>
      </c>
      <c r="B4793" s="74">
        <v>46230</v>
      </c>
      <c r="C4793" s="30" t="s">
        <v>1350</v>
      </c>
      <c r="D4793" s="30" t="s">
        <v>1351</v>
      </c>
      <c r="E4793" s="75">
        <v>70</v>
      </c>
      <c r="F4793" s="30" t="s">
        <v>80</v>
      </c>
      <c r="G4793" s="30" t="s">
        <v>81</v>
      </c>
      <c r="H4793" s="75">
        <v>1</v>
      </c>
    </row>
    <row r="4794" spans="1:8">
      <c r="A4794" s="43">
        <v>930</v>
      </c>
      <c r="B4794" s="74">
        <v>46230</v>
      </c>
      <c r="C4794" s="30" t="s">
        <v>1352</v>
      </c>
      <c r="D4794" s="30" t="s">
        <v>1353</v>
      </c>
      <c r="E4794" s="75">
        <v>12</v>
      </c>
      <c r="F4794" s="30" t="s">
        <v>68</v>
      </c>
      <c r="G4794" s="30" t="s">
        <v>69</v>
      </c>
      <c r="H4794" s="75">
        <v>1</v>
      </c>
    </row>
    <row r="4795" spans="1:8">
      <c r="A4795" s="43">
        <v>930</v>
      </c>
      <c r="B4795" s="74">
        <v>46230</v>
      </c>
      <c r="C4795" s="30" t="s">
        <v>1354</v>
      </c>
      <c r="D4795" s="30" t="s">
        <v>1355</v>
      </c>
      <c r="E4795" s="75">
        <v>25</v>
      </c>
      <c r="F4795" s="30" t="s">
        <v>70</v>
      </c>
      <c r="G4795" s="30" t="s">
        <v>71</v>
      </c>
      <c r="H4795" s="75">
        <v>2</v>
      </c>
    </row>
    <row r="4796" spans="1:8">
      <c r="A4796" s="43">
        <v>930</v>
      </c>
      <c r="B4796" s="74">
        <v>46230</v>
      </c>
      <c r="C4796" s="30" t="s">
        <v>1356</v>
      </c>
      <c r="D4796" s="30" t="s">
        <v>1357</v>
      </c>
      <c r="E4796" s="75">
        <v>22</v>
      </c>
      <c r="F4796" s="30" t="s">
        <v>80</v>
      </c>
      <c r="G4796" s="30" t="s">
        <v>81</v>
      </c>
      <c r="H4796" s="75">
        <v>1</v>
      </c>
    </row>
    <row r="4797" spans="1:8">
      <c r="A4797" s="43">
        <v>930</v>
      </c>
      <c r="B4797" s="74">
        <v>46230</v>
      </c>
      <c r="C4797" s="30" t="s">
        <v>1358</v>
      </c>
      <c r="D4797" s="30" t="s">
        <v>1359</v>
      </c>
      <c r="E4797" s="75">
        <v>199</v>
      </c>
      <c r="F4797" s="30" t="s">
        <v>70</v>
      </c>
      <c r="G4797" s="30" t="s">
        <v>71</v>
      </c>
      <c r="H4797" s="75">
        <v>2</v>
      </c>
    </row>
    <row r="4798" spans="1:8">
      <c r="A4798" s="43">
        <v>930</v>
      </c>
      <c r="B4798" s="74">
        <v>46230</v>
      </c>
      <c r="C4798" s="30" t="s">
        <v>1360</v>
      </c>
      <c r="D4798" s="30" t="s">
        <v>1361</v>
      </c>
      <c r="E4798" s="75">
        <v>18</v>
      </c>
      <c r="F4798" s="30" t="s">
        <v>68</v>
      </c>
      <c r="G4798" s="30" t="s">
        <v>69</v>
      </c>
      <c r="H4798" s="75">
        <v>1</v>
      </c>
    </row>
    <row r="4799" spans="1:8">
      <c r="A4799" s="43">
        <v>930</v>
      </c>
      <c r="B4799" s="74">
        <v>46230</v>
      </c>
      <c r="C4799" s="30" t="s">
        <v>1362</v>
      </c>
      <c r="D4799" s="30" t="s">
        <v>1363</v>
      </c>
      <c r="E4799" s="75">
        <v>24</v>
      </c>
      <c r="F4799" s="30" t="s">
        <v>53</v>
      </c>
      <c r="G4799" s="30" t="s">
        <v>54</v>
      </c>
      <c r="H4799" s="75">
        <v>1</v>
      </c>
    </row>
    <row r="4800" spans="1:8">
      <c r="A4800" s="43">
        <v>930</v>
      </c>
      <c r="B4800" s="74">
        <v>46230</v>
      </c>
      <c r="C4800" s="30" t="s">
        <v>1376</v>
      </c>
      <c r="D4800" s="30" t="s">
        <v>1377</v>
      </c>
      <c r="E4800" s="75">
        <v>144</v>
      </c>
      <c r="F4800" s="30" t="s">
        <v>80</v>
      </c>
      <c r="G4800" s="30" t="s">
        <v>81</v>
      </c>
      <c r="H4800" s="75">
        <v>1</v>
      </c>
    </row>
    <row r="4801" spans="1:8">
      <c r="A4801" s="43">
        <v>930</v>
      </c>
      <c r="B4801" s="74">
        <v>46230</v>
      </c>
      <c r="C4801" s="30" t="s">
        <v>1382</v>
      </c>
      <c r="D4801" s="30" t="s">
        <v>1383</v>
      </c>
      <c r="E4801" s="75">
        <v>137</v>
      </c>
      <c r="F4801" s="30" t="s">
        <v>80</v>
      </c>
      <c r="G4801" s="30" t="s">
        <v>81</v>
      </c>
      <c r="H4801" s="75">
        <v>1</v>
      </c>
    </row>
    <row r="4802" spans="1:8">
      <c r="A4802" s="43">
        <v>930</v>
      </c>
      <c r="B4802" s="74">
        <v>46230</v>
      </c>
      <c r="C4802" s="30" t="s">
        <v>1384</v>
      </c>
      <c r="D4802" s="30" t="s">
        <v>1385</v>
      </c>
      <c r="E4802" s="75">
        <v>79</v>
      </c>
      <c r="F4802" s="30" t="s">
        <v>70</v>
      </c>
      <c r="G4802" s="30" t="s">
        <v>71</v>
      </c>
      <c r="H4802" s="75">
        <v>2</v>
      </c>
    </row>
    <row r="4803" spans="1:8">
      <c r="A4803" s="43">
        <v>930</v>
      </c>
      <c r="B4803" s="74">
        <v>46230</v>
      </c>
      <c r="C4803" s="30" t="s">
        <v>1386</v>
      </c>
      <c r="D4803" s="30" t="s">
        <v>1387</v>
      </c>
      <c r="E4803" s="75">
        <v>85</v>
      </c>
      <c r="F4803" s="30" t="s">
        <v>70</v>
      </c>
      <c r="G4803" s="30" t="s">
        <v>71</v>
      </c>
      <c r="H4803" s="75">
        <v>2</v>
      </c>
    </row>
    <row r="4804" spans="1:8">
      <c r="A4804" s="43">
        <v>930</v>
      </c>
      <c r="B4804" s="74">
        <v>46230</v>
      </c>
      <c r="C4804" s="30" t="s">
        <v>1388</v>
      </c>
      <c r="D4804" s="30" t="s">
        <v>1389</v>
      </c>
      <c r="E4804" s="75">
        <v>82</v>
      </c>
      <c r="F4804" s="30" t="s">
        <v>68</v>
      </c>
      <c r="G4804" s="30" t="s">
        <v>69</v>
      </c>
      <c r="H4804" s="75">
        <v>1</v>
      </c>
    </row>
    <row r="4805" spans="1:8">
      <c r="A4805" s="43">
        <v>930</v>
      </c>
      <c r="B4805" s="74">
        <v>46230</v>
      </c>
      <c r="C4805" s="30" t="s">
        <v>1390</v>
      </c>
      <c r="D4805" s="30" t="s">
        <v>1391</v>
      </c>
      <c r="E4805" s="75">
        <v>3</v>
      </c>
      <c r="F4805" s="30" t="s">
        <v>68</v>
      </c>
      <c r="G4805" s="30" t="s">
        <v>69</v>
      </c>
      <c r="H4805" s="75">
        <v>1</v>
      </c>
    </row>
    <row r="4806" spans="1:8">
      <c r="A4806" s="43">
        <v>930</v>
      </c>
      <c r="B4806" s="74">
        <v>46230</v>
      </c>
      <c r="C4806" s="30" t="s">
        <v>1392</v>
      </c>
      <c r="D4806" s="30" t="s">
        <v>1393</v>
      </c>
      <c r="E4806" s="75">
        <v>185</v>
      </c>
      <c r="F4806" s="30" t="s">
        <v>80</v>
      </c>
      <c r="G4806" s="30" t="s">
        <v>81</v>
      </c>
      <c r="H4806" s="75">
        <v>1</v>
      </c>
    </row>
    <row r="4807" spans="1:8">
      <c r="A4807" s="43">
        <v>930</v>
      </c>
      <c r="B4807" s="74">
        <v>46230</v>
      </c>
      <c r="C4807" s="30" t="s">
        <v>1394</v>
      </c>
      <c r="D4807" s="30" t="s">
        <v>1395</v>
      </c>
      <c r="E4807" s="75">
        <v>38</v>
      </c>
      <c r="F4807" s="30" t="s">
        <v>68</v>
      </c>
      <c r="G4807" s="30" t="s">
        <v>69</v>
      </c>
      <c r="H4807" s="75">
        <v>1</v>
      </c>
    </row>
    <row r="4808" spans="1:8">
      <c r="A4808" s="43">
        <v>930</v>
      </c>
      <c r="B4808" s="74">
        <v>46230</v>
      </c>
      <c r="C4808" s="30" t="s">
        <v>1396</v>
      </c>
      <c r="D4808" s="30" t="s">
        <v>1397</v>
      </c>
      <c r="E4808" s="75">
        <v>73</v>
      </c>
      <c r="F4808" s="30" t="s">
        <v>76</v>
      </c>
      <c r="G4808" s="30" t="s">
        <v>77</v>
      </c>
      <c r="H4808" s="75">
        <v>1</v>
      </c>
    </row>
    <row r="4809" spans="1:8">
      <c r="A4809" s="43">
        <v>930</v>
      </c>
      <c r="B4809" s="74">
        <v>46230</v>
      </c>
      <c r="C4809" s="30" t="s">
        <v>1402</v>
      </c>
      <c r="D4809" s="30" t="s">
        <v>1403</v>
      </c>
      <c r="E4809" s="75">
        <v>86</v>
      </c>
      <c r="F4809" s="30" t="s">
        <v>70</v>
      </c>
      <c r="G4809" s="30" t="s">
        <v>71</v>
      </c>
      <c r="H4809" s="75">
        <v>2</v>
      </c>
    </row>
    <row r="4810" spans="1:8">
      <c r="A4810" s="43">
        <v>930</v>
      </c>
      <c r="B4810" s="74">
        <v>46230</v>
      </c>
      <c r="C4810" s="30" t="s">
        <v>1406</v>
      </c>
      <c r="D4810" s="30" t="s">
        <v>1407</v>
      </c>
      <c r="E4810" s="75">
        <v>185</v>
      </c>
      <c r="F4810" s="30" t="s">
        <v>80</v>
      </c>
      <c r="G4810" s="30" t="s">
        <v>81</v>
      </c>
      <c r="H4810" s="75">
        <v>1</v>
      </c>
    </row>
    <row r="4811" spans="1:8">
      <c r="A4811" s="43">
        <v>930</v>
      </c>
      <c r="B4811" s="74">
        <v>46230</v>
      </c>
      <c r="C4811" s="30" t="s">
        <v>1408</v>
      </c>
      <c r="D4811" s="30" t="s">
        <v>1409</v>
      </c>
      <c r="E4811" s="75">
        <v>127</v>
      </c>
      <c r="F4811" s="30" t="s">
        <v>70</v>
      </c>
      <c r="G4811" s="30" t="s">
        <v>71</v>
      </c>
      <c r="H4811" s="75">
        <v>2</v>
      </c>
    </row>
    <row r="4812" spans="1:8">
      <c r="A4812" s="43">
        <v>930</v>
      </c>
      <c r="B4812" s="74">
        <v>46230</v>
      </c>
      <c r="C4812" s="30" t="s">
        <v>1416</v>
      </c>
      <c r="D4812" s="30" t="s">
        <v>1417</v>
      </c>
      <c r="E4812" s="75">
        <v>49</v>
      </c>
      <c r="F4812" s="30" t="s">
        <v>70</v>
      </c>
      <c r="G4812" s="30" t="s">
        <v>71</v>
      </c>
      <c r="H4812" s="75">
        <v>2</v>
      </c>
    </row>
    <row r="4813" spans="1:8">
      <c r="A4813" s="43">
        <v>930</v>
      </c>
      <c r="B4813" s="74">
        <v>46230</v>
      </c>
      <c r="C4813" s="30" t="s">
        <v>1418</v>
      </c>
      <c r="D4813" s="30" t="s">
        <v>1419</v>
      </c>
      <c r="E4813" s="75">
        <v>53</v>
      </c>
      <c r="F4813" s="30" t="s">
        <v>53</v>
      </c>
      <c r="G4813" s="30" t="s">
        <v>54</v>
      </c>
      <c r="H4813" s="75">
        <v>1</v>
      </c>
    </row>
    <row r="4814" spans="1:8">
      <c r="A4814" s="43">
        <v>930</v>
      </c>
      <c r="B4814" s="74">
        <v>46230</v>
      </c>
      <c r="C4814" s="30" t="s">
        <v>1424</v>
      </c>
      <c r="D4814" s="30" t="s">
        <v>1425</v>
      </c>
      <c r="E4814" s="75">
        <v>105</v>
      </c>
      <c r="F4814" s="30" t="s">
        <v>80</v>
      </c>
      <c r="G4814" s="30" t="s">
        <v>81</v>
      </c>
      <c r="H4814" s="75">
        <v>1</v>
      </c>
    </row>
    <row r="4815" spans="1:8">
      <c r="A4815" s="43">
        <v>930</v>
      </c>
      <c r="B4815" s="74">
        <v>46230</v>
      </c>
      <c r="C4815" s="30" t="s">
        <v>1426</v>
      </c>
      <c r="D4815" s="30" t="s">
        <v>1427</v>
      </c>
      <c r="E4815" s="75">
        <v>17</v>
      </c>
      <c r="F4815" s="30" t="s">
        <v>78</v>
      </c>
      <c r="G4815" s="30" t="s">
        <v>79</v>
      </c>
      <c r="H4815" s="75">
        <v>2</v>
      </c>
    </row>
    <row r="4816" spans="1:8">
      <c r="A4816" s="43">
        <v>930</v>
      </c>
      <c r="B4816" s="74">
        <v>46230</v>
      </c>
      <c r="C4816" s="30" t="s">
        <v>1428</v>
      </c>
      <c r="D4816" s="30" t="s">
        <v>1429</v>
      </c>
      <c r="E4816" s="75">
        <v>240</v>
      </c>
      <c r="F4816" s="30" t="s">
        <v>80</v>
      </c>
      <c r="G4816" s="30" t="s">
        <v>81</v>
      </c>
      <c r="H4816" s="75">
        <v>1</v>
      </c>
    </row>
    <row r="4817" spans="1:8">
      <c r="A4817" s="43">
        <v>930</v>
      </c>
      <c r="B4817" s="74">
        <v>46230</v>
      </c>
      <c r="C4817" s="30" t="s">
        <v>1434</v>
      </c>
      <c r="D4817" s="30" t="s">
        <v>1435</v>
      </c>
      <c r="E4817" s="75">
        <v>44</v>
      </c>
      <c r="F4817" s="30" t="s">
        <v>76</v>
      </c>
      <c r="G4817" s="30" t="s">
        <v>77</v>
      </c>
      <c r="H4817" s="75">
        <v>1</v>
      </c>
    </row>
    <row r="4818" spans="1:8">
      <c r="A4818" s="43">
        <v>930</v>
      </c>
      <c r="B4818" s="74">
        <v>46230</v>
      </c>
      <c r="C4818" s="30" t="s">
        <v>1438</v>
      </c>
      <c r="D4818" s="30" t="s">
        <v>1439</v>
      </c>
      <c r="E4818" s="75">
        <v>103</v>
      </c>
      <c r="F4818" s="30" t="s">
        <v>70</v>
      </c>
      <c r="G4818" s="30" t="s">
        <v>71</v>
      </c>
      <c r="H4818" s="75">
        <v>2</v>
      </c>
    </row>
    <row r="4819" spans="1:8">
      <c r="A4819" s="43">
        <v>930</v>
      </c>
      <c r="B4819" s="74">
        <v>46230</v>
      </c>
      <c r="C4819" s="30" t="s">
        <v>1440</v>
      </c>
      <c r="D4819" s="30" t="s">
        <v>1441</v>
      </c>
      <c r="E4819" s="75">
        <v>252</v>
      </c>
      <c r="F4819" s="30" t="s">
        <v>70</v>
      </c>
      <c r="G4819" s="30" t="s">
        <v>71</v>
      </c>
      <c r="H4819" s="75">
        <v>2</v>
      </c>
    </row>
    <row r="4820" spans="1:8">
      <c r="A4820" s="43">
        <v>930</v>
      </c>
      <c r="B4820" s="74">
        <v>46230</v>
      </c>
      <c r="C4820" s="30" t="s">
        <v>1442</v>
      </c>
      <c r="D4820" s="30" t="s">
        <v>1443</v>
      </c>
      <c r="E4820" s="75">
        <v>17</v>
      </c>
      <c r="F4820" s="30" t="s">
        <v>53</v>
      </c>
      <c r="G4820" s="30" t="s">
        <v>54</v>
      </c>
      <c r="H4820" s="75">
        <v>1</v>
      </c>
    </row>
    <row r="4821" spans="1:8">
      <c r="A4821" s="43">
        <v>930</v>
      </c>
      <c r="B4821" s="74">
        <v>46230</v>
      </c>
      <c r="C4821" s="30" t="s">
        <v>1444</v>
      </c>
      <c r="D4821" s="30" t="s">
        <v>1445</v>
      </c>
      <c r="E4821" s="75">
        <v>55</v>
      </c>
      <c r="F4821" s="30" t="s">
        <v>70</v>
      </c>
      <c r="G4821" s="30" t="s">
        <v>71</v>
      </c>
      <c r="H4821" s="75">
        <v>2</v>
      </c>
    </row>
    <row r="4822" spans="1:8">
      <c r="A4822" s="43">
        <v>930</v>
      </c>
      <c r="B4822" s="74">
        <v>46230</v>
      </c>
      <c r="C4822" s="30" t="s">
        <v>1446</v>
      </c>
      <c r="D4822" s="30" t="s">
        <v>1447</v>
      </c>
      <c r="E4822" s="75">
        <v>53</v>
      </c>
      <c r="F4822" s="30" t="s">
        <v>53</v>
      </c>
      <c r="G4822" s="30" t="s">
        <v>54</v>
      </c>
      <c r="H4822" s="75">
        <v>1</v>
      </c>
    </row>
    <row r="4823" spans="1:8">
      <c r="A4823" s="43">
        <v>930</v>
      </c>
      <c r="B4823" s="74">
        <v>46230</v>
      </c>
      <c r="C4823" s="30" t="s">
        <v>1450</v>
      </c>
      <c r="D4823" s="30" t="s">
        <v>1451</v>
      </c>
      <c r="E4823" s="75">
        <v>28</v>
      </c>
      <c r="F4823" s="30" t="s">
        <v>53</v>
      </c>
      <c r="G4823" s="30" t="s">
        <v>54</v>
      </c>
      <c r="H4823" s="75">
        <v>1</v>
      </c>
    </row>
    <row r="4824" spans="1:8">
      <c r="A4824" s="43">
        <v>930</v>
      </c>
      <c r="B4824" s="74">
        <v>46230</v>
      </c>
      <c r="C4824" s="30" t="s">
        <v>1452</v>
      </c>
      <c r="D4824" s="30" t="s">
        <v>1453</v>
      </c>
      <c r="E4824" s="75">
        <v>28</v>
      </c>
      <c r="F4824" s="30" t="s">
        <v>70</v>
      </c>
      <c r="G4824" s="30" t="s">
        <v>71</v>
      </c>
      <c r="H4824" s="75">
        <v>2</v>
      </c>
    </row>
    <row r="4825" spans="1:8">
      <c r="A4825" s="43">
        <v>930</v>
      </c>
      <c r="B4825" s="74">
        <v>46230</v>
      </c>
      <c r="C4825" s="30" t="s">
        <v>1454</v>
      </c>
      <c r="D4825" s="30" t="s">
        <v>1455</v>
      </c>
      <c r="E4825" s="75">
        <v>46</v>
      </c>
      <c r="F4825" s="30" t="s">
        <v>70</v>
      </c>
      <c r="G4825" s="30" t="s">
        <v>71</v>
      </c>
      <c r="H4825" s="75">
        <v>2</v>
      </c>
    </row>
    <row r="4826" spans="1:8">
      <c r="A4826" s="43">
        <v>930</v>
      </c>
      <c r="B4826" s="74">
        <v>46230</v>
      </c>
      <c r="C4826" s="30" t="s">
        <v>1456</v>
      </c>
      <c r="D4826" s="30" t="s">
        <v>1457</v>
      </c>
      <c r="E4826" s="75">
        <v>1</v>
      </c>
      <c r="F4826" s="30" t="s">
        <v>76</v>
      </c>
      <c r="G4826" s="30" t="s">
        <v>77</v>
      </c>
      <c r="H4826" s="75">
        <v>1</v>
      </c>
    </row>
    <row r="4827" spans="1:8">
      <c r="A4827" s="43">
        <v>930</v>
      </c>
      <c r="B4827" s="74">
        <v>46230</v>
      </c>
      <c r="C4827" s="30" t="s">
        <v>1458</v>
      </c>
      <c r="D4827" s="30" t="s">
        <v>1459</v>
      </c>
      <c r="E4827" s="75">
        <v>189</v>
      </c>
      <c r="F4827" s="30" t="s">
        <v>80</v>
      </c>
      <c r="G4827" s="30" t="s">
        <v>81</v>
      </c>
      <c r="H4827" s="75">
        <v>1</v>
      </c>
    </row>
    <row r="4828" spans="1:8">
      <c r="A4828" s="43">
        <v>930</v>
      </c>
      <c r="B4828" s="74">
        <v>46230</v>
      </c>
      <c r="C4828" s="30" t="s">
        <v>1460</v>
      </c>
      <c r="D4828" s="30" t="s">
        <v>1461</v>
      </c>
      <c r="E4828" s="75">
        <v>69</v>
      </c>
      <c r="F4828" s="30" t="s">
        <v>80</v>
      </c>
      <c r="G4828" s="30" t="s">
        <v>81</v>
      </c>
      <c r="H4828" s="75">
        <v>1</v>
      </c>
    </row>
    <row r="4829" spans="1:8">
      <c r="A4829" s="43">
        <v>930</v>
      </c>
      <c r="B4829" s="74">
        <v>46230</v>
      </c>
      <c r="C4829" s="30" t="s">
        <v>4992</v>
      </c>
      <c r="D4829" s="30" t="s">
        <v>4993</v>
      </c>
      <c r="E4829" s="75">
        <v>13</v>
      </c>
      <c r="F4829" s="30" t="s">
        <v>80</v>
      </c>
      <c r="G4829" s="30" t="s">
        <v>81</v>
      </c>
      <c r="H4829" s="75">
        <v>1</v>
      </c>
    </row>
    <row r="4830" spans="1:8">
      <c r="A4830" s="43">
        <v>930</v>
      </c>
      <c r="B4830" s="74">
        <v>46230</v>
      </c>
      <c r="C4830" s="30" t="s">
        <v>1464</v>
      </c>
      <c r="D4830" s="30" t="s">
        <v>1465</v>
      </c>
      <c r="E4830" s="75">
        <v>37</v>
      </c>
      <c r="F4830" s="30" t="s">
        <v>70</v>
      </c>
      <c r="G4830" s="30" t="s">
        <v>71</v>
      </c>
      <c r="H4830" s="75">
        <v>2</v>
      </c>
    </row>
    <row r="4831" spans="1:8">
      <c r="A4831" s="43">
        <v>930</v>
      </c>
      <c r="B4831" s="74">
        <v>46230</v>
      </c>
      <c r="C4831" s="30" t="s">
        <v>1466</v>
      </c>
      <c r="D4831" s="30" t="s">
        <v>1467</v>
      </c>
      <c r="E4831" s="75">
        <v>34</v>
      </c>
      <c r="F4831" s="30" t="s">
        <v>53</v>
      </c>
      <c r="G4831" s="30" t="s">
        <v>54</v>
      </c>
      <c r="H4831" s="75">
        <v>1</v>
      </c>
    </row>
    <row r="4832" spans="1:8">
      <c r="A4832" s="43">
        <v>930</v>
      </c>
      <c r="B4832" s="74">
        <v>46230</v>
      </c>
      <c r="C4832" s="30" t="s">
        <v>1470</v>
      </c>
      <c r="D4832" s="30" t="s">
        <v>1471</v>
      </c>
      <c r="E4832" s="75">
        <v>18</v>
      </c>
      <c r="F4832" s="30" t="s">
        <v>70</v>
      </c>
      <c r="G4832" s="30" t="s">
        <v>71</v>
      </c>
      <c r="H4832" s="75">
        <v>2</v>
      </c>
    </row>
    <row r="4833" spans="1:8">
      <c r="A4833" s="43">
        <v>930</v>
      </c>
      <c r="B4833" s="74">
        <v>46230</v>
      </c>
      <c r="C4833" s="30" t="s">
        <v>1472</v>
      </c>
      <c r="D4833" s="30" t="s">
        <v>1473</v>
      </c>
      <c r="E4833" s="75">
        <v>86</v>
      </c>
      <c r="F4833" s="30" t="s">
        <v>53</v>
      </c>
      <c r="G4833" s="30" t="s">
        <v>54</v>
      </c>
      <c r="H4833" s="75">
        <v>1</v>
      </c>
    </row>
    <row r="4834" spans="1:8">
      <c r="A4834" s="43">
        <v>930</v>
      </c>
      <c r="B4834" s="74">
        <v>46230</v>
      </c>
      <c r="C4834" s="30" t="s">
        <v>1474</v>
      </c>
      <c r="D4834" s="30" t="s">
        <v>1475</v>
      </c>
      <c r="E4834" s="75">
        <v>94</v>
      </c>
      <c r="F4834" s="30" t="s">
        <v>53</v>
      </c>
      <c r="G4834" s="30" t="s">
        <v>54</v>
      </c>
      <c r="H4834" s="75">
        <v>1</v>
      </c>
    </row>
    <row r="4835" spans="1:8">
      <c r="A4835" s="43">
        <v>930</v>
      </c>
      <c r="B4835" s="74">
        <v>46230</v>
      </c>
      <c r="C4835" s="30" t="s">
        <v>1478</v>
      </c>
      <c r="D4835" s="30" t="s">
        <v>1479</v>
      </c>
      <c r="E4835" s="75">
        <v>105</v>
      </c>
      <c r="F4835" s="30" t="s">
        <v>53</v>
      </c>
      <c r="G4835" s="30" t="s">
        <v>54</v>
      </c>
      <c r="H4835" s="75">
        <v>1</v>
      </c>
    </row>
    <row r="4836" spans="1:8">
      <c r="A4836" s="43">
        <v>930</v>
      </c>
      <c r="B4836" s="74">
        <v>46230</v>
      </c>
      <c r="C4836" s="30" t="s">
        <v>1480</v>
      </c>
      <c r="D4836" s="30" t="s">
        <v>1481</v>
      </c>
      <c r="E4836" s="75">
        <v>55</v>
      </c>
      <c r="F4836" s="30" t="s">
        <v>76</v>
      </c>
      <c r="G4836" s="30" t="s">
        <v>77</v>
      </c>
      <c r="H4836" s="75">
        <v>1</v>
      </c>
    </row>
    <row r="4837" spans="1:8">
      <c r="A4837" s="43">
        <v>930</v>
      </c>
      <c r="B4837" s="74">
        <v>46230</v>
      </c>
      <c r="C4837" s="30" t="s">
        <v>1482</v>
      </c>
      <c r="D4837" s="30" t="s">
        <v>1483</v>
      </c>
      <c r="E4837" s="75">
        <v>73</v>
      </c>
      <c r="F4837" s="30" t="s">
        <v>70</v>
      </c>
      <c r="G4837" s="30" t="s">
        <v>71</v>
      </c>
      <c r="H4837" s="75">
        <v>2</v>
      </c>
    </row>
    <row r="4838" spans="1:8">
      <c r="A4838" s="43">
        <v>930</v>
      </c>
      <c r="B4838" s="74">
        <v>46230</v>
      </c>
      <c r="C4838" s="30" t="s">
        <v>1490</v>
      </c>
      <c r="D4838" s="30" t="s">
        <v>1491</v>
      </c>
      <c r="E4838" s="75">
        <v>71</v>
      </c>
      <c r="F4838" s="30" t="s">
        <v>76</v>
      </c>
      <c r="G4838" s="30" t="s">
        <v>77</v>
      </c>
      <c r="H4838" s="75">
        <v>1</v>
      </c>
    </row>
    <row r="4839" spans="1:8">
      <c r="A4839" s="43">
        <v>930</v>
      </c>
      <c r="B4839" s="74">
        <v>46230</v>
      </c>
      <c r="C4839" s="30" t="s">
        <v>1500</v>
      </c>
      <c r="D4839" s="30" t="s">
        <v>1501</v>
      </c>
      <c r="E4839" s="75">
        <v>14</v>
      </c>
      <c r="F4839" s="30" t="s">
        <v>53</v>
      </c>
      <c r="G4839" s="30" t="s">
        <v>54</v>
      </c>
      <c r="H4839" s="75">
        <v>1</v>
      </c>
    </row>
    <row r="4840" spans="1:8">
      <c r="A4840" s="43">
        <v>930</v>
      </c>
      <c r="B4840" s="74">
        <v>46230</v>
      </c>
      <c r="C4840" s="30" t="s">
        <v>1504</v>
      </c>
      <c r="D4840" s="30" t="s">
        <v>1505</v>
      </c>
      <c r="E4840" s="75">
        <v>31</v>
      </c>
      <c r="F4840" s="30" t="s">
        <v>53</v>
      </c>
      <c r="G4840" s="30" t="s">
        <v>54</v>
      </c>
      <c r="H4840" s="75">
        <v>1</v>
      </c>
    </row>
    <row r="4841" spans="1:8">
      <c r="A4841" s="43">
        <v>930</v>
      </c>
      <c r="B4841" s="74">
        <v>46230</v>
      </c>
      <c r="C4841" s="30" t="s">
        <v>1508</v>
      </c>
      <c r="D4841" s="30" t="s">
        <v>1509</v>
      </c>
      <c r="E4841" s="75">
        <v>24</v>
      </c>
      <c r="F4841" s="30" t="s">
        <v>68</v>
      </c>
      <c r="G4841" s="30" t="s">
        <v>69</v>
      </c>
      <c r="H4841" s="75">
        <v>1</v>
      </c>
    </row>
    <row r="4842" spans="1:8">
      <c r="A4842" s="43">
        <v>930</v>
      </c>
      <c r="B4842" s="74">
        <v>46230</v>
      </c>
      <c r="C4842" s="30" t="s">
        <v>1510</v>
      </c>
      <c r="D4842" s="30" t="s">
        <v>1511</v>
      </c>
      <c r="E4842" s="75">
        <v>37</v>
      </c>
      <c r="F4842" s="30" t="s">
        <v>70</v>
      </c>
      <c r="G4842" s="30" t="s">
        <v>71</v>
      </c>
      <c r="H4842" s="75">
        <v>2</v>
      </c>
    </row>
    <row r="4843" spans="1:8">
      <c r="A4843" s="43">
        <v>930</v>
      </c>
      <c r="B4843" s="74">
        <v>46230</v>
      </c>
      <c r="C4843" s="30" t="s">
        <v>1514</v>
      </c>
      <c r="D4843" s="30" t="s">
        <v>1515</v>
      </c>
      <c r="E4843" s="75">
        <v>23</v>
      </c>
      <c r="F4843" s="30" t="s">
        <v>68</v>
      </c>
      <c r="G4843" s="30" t="s">
        <v>69</v>
      </c>
      <c r="H4843" s="75">
        <v>1</v>
      </c>
    </row>
    <row r="4844" spans="1:8">
      <c r="A4844" s="43">
        <v>930</v>
      </c>
      <c r="B4844" s="74">
        <v>46230</v>
      </c>
      <c r="C4844" s="30" t="s">
        <v>1518</v>
      </c>
      <c r="D4844" s="30" t="s">
        <v>1519</v>
      </c>
      <c r="E4844" s="75">
        <v>3</v>
      </c>
      <c r="F4844" s="30" t="s">
        <v>76</v>
      </c>
      <c r="G4844" s="30" t="s">
        <v>77</v>
      </c>
      <c r="H4844" s="75">
        <v>1</v>
      </c>
    </row>
    <row r="4845" spans="1:8">
      <c r="A4845" s="43">
        <v>930</v>
      </c>
      <c r="B4845" s="74">
        <v>46230</v>
      </c>
      <c r="C4845" s="30" t="s">
        <v>1522</v>
      </c>
      <c r="D4845" s="30" t="s">
        <v>1523</v>
      </c>
      <c r="E4845" s="75">
        <v>47</v>
      </c>
      <c r="F4845" s="30" t="s">
        <v>53</v>
      </c>
      <c r="G4845" s="30" t="s">
        <v>54</v>
      </c>
      <c r="H4845" s="75">
        <v>1</v>
      </c>
    </row>
    <row r="4846" spans="1:8">
      <c r="A4846" s="43">
        <v>930</v>
      </c>
      <c r="B4846" s="74">
        <v>46230</v>
      </c>
      <c r="C4846" s="30" t="s">
        <v>1524</v>
      </c>
      <c r="D4846" s="30" t="s">
        <v>1525</v>
      </c>
      <c r="E4846" s="75">
        <v>141</v>
      </c>
      <c r="F4846" s="30" t="s">
        <v>70</v>
      </c>
      <c r="G4846" s="30" t="s">
        <v>71</v>
      </c>
      <c r="H4846" s="75">
        <v>2</v>
      </c>
    </row>
    <row r="4847" spans="1:8">
      <c r="A4847" s="43">
        <v>930</v>
      </c>
      <c r="B4847" s="74">
        <v>46230</v>
      </c>
      <c r="C4847" s="30" t="s">
        <v>5004</v>
      </c>
      <c r="D4847" s="30" t="s">
        <v>5005</v>
      </c>
      <c r="E4847" s="75">
        <v>2</v>
      </c>
      <c r="F4847" s="30" t="s">
        <v>68</v>
      </c>
      <c r="G4847" s="30" t="s">
        <v>69</v>
      </c>
      <c r="H4847" s="75">
        <v>1</v>
      </c>
    </row>
    <row r="4848" spans="1:8">
      <c r="A4848" s="43">
        <v>930</v>
      </c>
      <c r="B4848" s="74">
        <v>46230</v>
      </c>
      <c r="C4848" s="30" t="s">
        <v>1528</v>
      </c>
      <c r="D4848" s="30" t="s">
        <v>1529</v>
      </c>
      <c r="E4848" s="75">
        <v>72</v>
      </c>
      <c r="F4848" s="30" t="s">
        <v>53</v>
      </c>
      <c r="G4848" s="30" t="s">
        <v>54</v>
      </c>
      <c r="H4848" s="75">
        <v>1</v>
      </c>
    </row>
    <row r="4849" spans="1:8">
      <c r="A4849" s="43">
        <v>930</v>
      </c>
      <c r="B4849" s="74">
        <v>46230</v>
      </c>
      <c r="C4849" s="30" t="s">
        <v>1534</v>
      </c>
      <c r="D4849" s="30" t="s">
        <v>1535</v>
      </c>
      <c r="E4849" s="75">
        <v>35</v>
      </c>
      <c r="F4849" s="30" t="s">
        <v>68</v>
      </c>
      <c r="G4849" s="30" t="s">
        <v>69</v>
      </c>
      <c r="H4849" s="75">
        <v>1</v>
      </c>
    </row>
    <row r="4850" spans="1:8">
      <c r="A4850" s="43">
        <v>930</v>
      </c>
      <c r="B4850" s="74">
        <v>46230</v>
      </c>
      <c r="C4850" s="30" t="s">
        <v>1540</v>
      </c>
      <c r="D4850" s="30" t="s">
        <v>1541</v>
      </c>
      <c r="E4850" s="75">
        <v>134</v>
      </c>
      <c r="F4850" s="30" t="s">
        <v>76</v>
      </c>
      <c r="G4850" s="30" t="s">
        <v>77</v>
      </c>
      <c r="H4850" s="75">
        <v>1</v>
      </c>
    </row>
    <row r="4851" spans="1:8">
      <c r="A4851" s="43">
        <v>930</v>
      </c>
      <c r="B4851" s="74">
        <v>46230</v>
      </c>
      <c r="C4851" s="30" t="s">
        <v>1548</v>
      </c>
      <c r="D4851" s="30" t="s">
        <v>1549</v>
      </c>
      <c r="E4851" s="75">
        <v>40</v>
      </c>
      <c r="F4851" s="30" t="s">
        <v>70</v>
      </c>
      <c r="G4851" s="30" t="s">
        <v>71</v>
      </c>
      <c r="H4851" s="75">
        <v>2</v>
      </c>
    </row>
    <row r="4852" spans="1:8">
      <c r="A4852" s="43">
        <v>930</v>
      </c>
      <c r="B4852" s="74">
        <v>46230</v>
      </c>
      <c r="C4852" s="30" t="s">
        <v>1550</v>
      </c>
      <c r="D4852" s="30" t="s">
        <v>1551</v>
      </c>
      <c r="E4852" s="75">
        <v>39</v>
      </c>
      <c r="F4852" s="30" t="s">
        <v>53</v>
      </c>
      <c r="G4852" s="30" t="s">
        <v>54</v>
      </c>
      <c r="H4852" s="75">
        <v>1</v>
      </c>
    </row>
    <row r="4853" spans="1:8">
      <c r="A4853" s="43">
        <v>930</v>
      </c>
      <c r="B4853" s="74">
        <v>46230</v>
      </c>
      <c r="C4853" s="30" t="s">
        <v>1552</v>
      </c>
      <c r="D4853" s="30" t="s">
        <v>1553</v>
      </c>
      <c r="E4853" s="75">
        <v>47</v>
      </c>
      <c r="F4853" s="30" t="s">
        <v>68</v>
      </c>
      <c r="G4853" s="30" t="s">
        <v>69</v>
      </c>
      <c r="H4853" s="75">
        <v>1</v>
      </c>
    </row>
    <row r="4854" spans="1:8">
      <c r="A4854" s="43">
        <v>930</v>
      </c>
      <c r="B4854" s="74">
        <v>46230</v>
      </c>
      <c r="C4854" s="30" t="s">
        <v>1556</v>
      </c>
      <c r="D4854" s="30" t="s">
        <v>1557</v>
      </c>
      <c r="E4854" s="75">
        <v>75</v>
      </c>
      <c r="F4854" s="30" t="s">
        <v>53</v>
      </c>
      <c r="G4854" s="30" t="s">
        <v>54</v>
      </c>
      <c r="H4854" s="75">
        <v>1</v>
      </c>
    </row>
    <row r="4855" spans="1:8">
      <c r="A4855" s="43">
        <v>930</v>
      </c>
      <c r="B4855" s="74">
        <v>46230</v>
      </c>
      <c r="C4855" s="30" t="s">
        <v>1558</v>
      </c>
      <c r="D4855" s="30" t="s">
        <v>1559</v>
      </c>
      <c r="E4855" s="75">
        <v>102</v>
      </c>
      <c r="F4855" s="30" t="s">
        <v>76</v>
      </c>
      <c r="G4855" s="30" t="s">
        <v>77</v>
      </c>
      <c r="H4855" s="75">
        <v>1</v>
      </c>
    </row>
    <row r="4856" spans="1:8">
      <c r="A4856" s="43">
        <v>930</v>
      </c>
      <c r="B4856" s="74">
        <v>46230</v>
      </c>
      <c r="C4856" s="30" t="s">
        <v>1566</v>
      </c>
      <c r="D4856" s="30" t="s">
        <v>1567</v>
      </c>
      <c r="E4856" s="75">
        <v>54</v>
      </c>
      <c r="F4856" s="30" t="s">
        <v>53</v>
      </c>
      <c r="G4856" s="30" t="s">
        <v>54</v>
      </c>
      <c r="H4856" s="75">
        <v>1</v>
      </c>
    </row>
    <row r="4857" spans="1:8">
      <c r="A4857" s="43">
        <v>930</v>
      </c>
      <c r="B4857" s="74">
        <v>46230</v>
      </c>
      <c r="C4857" s="30" t="s">
        <v>1568</v>
      </c>
      <c r="D4857" s="30" t="s">
        <v>1569</v>
      </c>
      <c r="E4857" s="75">
        <v>10</v>
      </c>
      <c r="F4857" s="30" t="s">
        <v>53</v>
      </c>
      <c r="G4857" s="30" t="s">
        <v>54</v>
      </c>
      <c r="H4857" s="75">
        <v>1</v>
      </c>
    </row>
    <row r="4858" spans="1:8">
      <c r="A4858" s="43">
        <v>930</v>
      </c>
      <c r="B4858" s="74">
        <v>46230</v>
      </c>
      <c r="C4858" s="30" t="s">
        <v>1572</v>
      </c>
      <c r="D4858" s="30" t="s">
        <v>1573</v>
      </c>
      <c r="E4858" s="75">
        <v>43</v>
      </c>
      <c r="F4858" s="30" t="s">
        <v>53</v>
      </c>
      <c r="G4858" s="30" t="s">
        <v>54</v>
      </c>
      <c r="H4858" s="75">
        <v>1</v>
      </c>
    </row>
    <row r="4859" spans="1:8">
      <c r="A4859" s="43">
        <v>930</v>
      </c>
      <c r="B4859" s="74">
        <v>46230</v>
      </c>
      <c r="C4859" s="30" t="s">
        <v>1574</v>
      </c>
      <c r="D4859" s="30" t="s">
        <v>1575</v>
      </c>
      <c r="E4859" s="75">
        <v>47</v>
      </c>
      <c r="F4859" s="30" t="s">
        <v>70</v>
      </c>
      <c r="G4859" s="30" t="s">
        <v>71</v>
      </c>
      <c r="H4859" s="75">
        <v>2</v>
      </c>
    </row>
    <row r="4860" spans="1:8">
      <c r="A4860" s="43">
        <v>930</v>
      </c>
      <c r="B4860" s="74">
        <v>46230</v>
      </c>
      <c r="C4860" s="30" t="s">
        <v>1576</v>
      </c>
      <c r="D4860" s="30" t="s">
        <v>1577</v>
      </c>
      <c r="E4860" s="75">
        <v>20</v>
      </c>
      <c r="F4860" s="30" t="s">
        <v>53</v>
      </c>
      <c r="G4860" s="30" t="s">
        <v>54</v>
      </c>
      <c r="H4860" s="75">
        <v>1</v>
      </c>
    </row>
    <row r="4861" spans="1:8">
      <c r="A4861" s="43">
        <v>930</v>
      </c>
      <c r="B4861" s="74">
        <v>46230</v>
      </c>
      <c r="C4861" s="30" t="s">
        <v>1578</v>
      </c>
      <c r="D4861" s="30" t="s">
        <v>1579</v>
      </c>
      <c r="E4861" s="75">
        <v>5</v>
      </c>
      <c r="F4861" s="30" t="s">
        <v>76</v>
      </c>
      <c r="G4861" s="30" t="s">
        <v>77</v>
      </c>
      <c r="H4861" s="75">
        <v>1</v>
      </c>
    </row>
    <row r="4862" spans="1:8">
      <c r="A4862" s="43">
        <v>930</v>
      </c>
      <c r="B4862" s="74">
        <v>46230</v>
      </c>
      <c r="C4862" s="30" t="s">
        <v>1580</v>
      </c>
      <c r="D4862" s="30" t="s">
        <v>1581</v>
      </c>
      <c r="E4862" s="75">
        <v>108</v>
      </c>
      <c r="F4862" s="30" t="s">
        <v>76</v>
      </c>
      <c r="G4862" s="30" t="s">
        <v>77</v>
      </c>
      <c r="H4862" s="75">
        <v>1</v>
      </c>
    </row>
    <row r="4863" spans="1:8">
      <c r="A4863" s="43">
        <v>930</v>
      </c>
      <c r="B4863" s="74">
        <v>46230</v>
      </c>
      <c r="C4863" s="30" t="s">
        <v>1582</v>
      </c>
      <c r="D4863" s="30" t="s">
        <v>1583</v>
      </c>
      <c r="E4863" s="75">
        <v>61</v>
      </c>
      <c r="F4863" s="30" t="s">
        <v>53</v>
      </c>
      <c r="G4863" s="30" t="s">
        <v>54</v>
      </c>
      <c r="H4863" s="75">
        <v>1</v>
      </c>
    </row>
    <row r="4864" spans="1:8">
      <c r="A4864" s="43">
        <v>930</v>
      </c>
      <c r="B4864" s="74">
        <v>46230</v>
      </c>
      <c r="C4864" s="30" t="s">
        <v>1584</v>
      </c>
      <c r="D4864" s="30" t="s">
        <v>1585</v>
      </c>
      <c r="E4864" s="75">
        <v>175</v>
      </c>
      <c r="F4864" s="30" t="s">
        <v>53</v>
      </c>
      <c r="G4864" s="30" t="s">
        <v>54</v>
      </c>
      <c r="H4864" s="75">
        <v>1</v>
      </c>
    </row>
    <row r="4865" spans="1:8">
      <c r="A4865" s="43">
        <v>930</v>
      </c>
      <c r="B4865" s="74">
        <v>46230</v>
      </c>
      <c r="C4865" s="30" t="s">
        <v>1588</v>
      </c>
      <c r="D4865" s="30" t="s">
        <v>1589</v>
      </c>
      <c r="E4865" s="75">
        <v>108</v>
      </c>
      <c r="F4865" s="30" t="s">
        <v>53</v>
      </c>
      <c r="G4865" s="30" t="s">
        <v>54</v>
      </c>
      <c r="H4865" s="75">
        <v>1</v>
      </c>
    </row>
    <row r="4866" spans="1:8">
      <c r="A4866" s="43">
        <v>930</v>
      </c>
      <c r="B4866" s="74">
        <v>46230</v>
      </c>
      <c r="C4866" s="30" t="s">
        <v>1590</v>
      </c>
      <c r="D4866" s="30" t="s">
        <v>1591</v>
      </c>
      <c r="E4866" s="75">
        <v>147</v>
      </c>
      <c r="F4866" s="30" t="s">
        <v>53</v>
      </c>
      <c r="G4866" s="30" t="s">
        <v>54</v>
      </c>
      <c r="H4866" s="75">
        <v>1</v>
      </c>
    </row>
    <row r="4867" spans="1:8">
      <c r="A4867" s="43">
        <v>930</v>
      </c>
      <c r="B4867" s="74">
        <v>46230</v>
      </c>
      <c r="C4867" s="30" t="s">
        <v>1596</v>
      </c>
      <c r="D4867" s="30" t="s">
        <v>1597</v>
      </c>
      <c r="E4867" s="75">
        <v>43</v>
      </c>
      <c r="F4867" s="30" t="s">
        <v>68</v>
      </c>
      <c r="G4867" s="30" t="s">
        <v>69</v>
      </c>
      <c r="H4867" s="75">
        <v>1</v>
      </c>
    </row>
    <row r="4868" spans="1:8">
      <c r="A4868" s="43">
        <v>930</v>
      </c>
      <c r="B4868" s="74">
        <v>46230</v>
      </c>
      <c r="C4868" s="30" t="s">
        <v>1606</v>
      </c>
      <c r="D4868" s="30" t="s">
        <v>1607</v>
      </c>
      <c r="E4868" s="75">
        <v>180</v>
      </c>
      <c r="F4868" s="30" t="s">
        <v>53</v>
      </c>
      <c r="G4868" s="30" t="s">
        <v>54</v>
      </c>
      <c r="H4868" s="75">
        <v>1</v>
      </c>
    </row>
    <row r="4869" spans="1:8">
      <c r="A4869" s="43">
        <v>930</v>
      </c>
      <c r="B4869" s="74">
        <v>46230</v>
      </c>
      <c r="C4869" s="30" t="s">
        <v>1612</v>
      </c>
      <c r="D4869" s="30" t="s">
        <v>1613</v>
      </c>
      <c r="E4869" s="75">
        <v>78</v>
      </c>
      <c r="F4869" s="30" t="s">
        <v>76</v>
      </c>
      <c r="G4869" s="30" t="s">
        <v>77</v>
      </c>
      <c r="H4869" s="75">
        <v>1</v>
      </c>
    </row>
    <row r="4870" spans="1:8">
      <c r="A4870" s="43">
        <v>930</v>
      </c>
      <c r="B4870" s="74">
        <v>46230</v>
      </c>
      <c r="C4870" s="30" t="s">
        <v>1614</v>
      </c>
      <c r="D4870" s="30" t="s">
        <v>1615</v>
      </c>
      <c r="E4870" s="75">
        <v>24</v>
      </c>
      <c r="F4870" s="30" t="s">
        <v>53</v>
      </c>
      <c r="G4870" s="30" t="s">
        <v>54</v>
      </c>
      <c r="H4870" s="75">
        <v>1</v>
      </c>
    </row>
    <row r="4871" spans="1:8">
      <c r="A4871" s="43">
        <v>930</v>
      </c>
      <c r="B4871" s="74">
        <v>46230</v>
      </c>
      <c r="C4871" s="30" t="s">
        <v>1616</v>
      </c>
      <c r="D4871" s="30" t="s">
        <v>1617</v>
      </c>
      <c r="E4871" s="75">
        <v>33</v>
      </c>
      <c r="F4871" s="30" t="s">
        <v>53</v>
      </c>
      <c r="G4871" s="30" t="s">
        <v>54</v>
      </c>
      <c r="H4871" s="75">
        <v>1</v>
      </c>
    </row>
    <row r="4872" spans="1:8">
      <c r="A4872" s="43">
        <v>930</v>
      </c>
      <c r="B4872" s="74">
        <v>46230</v>
      </c>
      <c r="C4872" s="30" t="s">
        <v>1618</v>
      </c>
      <c r="D4872" s="30" t="s">
        <v>1619</v>
      </c>
      <c r="E4872" s="75">
        <v>34</v>
      </c>
      <c r="F4872" s="30" t="s">
        <v>63</v>
      </c>
      <c r="G4872" s="30" t="s">
        <v>64</v>
      </c>
      <c r="H4872" s="75">
        <v>2</v>
      </c>
    </row>
    <row r="4873" spans="1:8">
      <c r="A4873" s="43">
        <v>930</v>
      </c>
      <c r="B4873" s="74">
        <v>46230</v>
      </c>
      <c r="C4873" s="30" t="s">
        <v>1620</v>
      </c>
      <c r="D4873" s="30" t="s">
        <v>1621</v>
      </c>
      <c r="E4873" s="75">
        <v>110</v>
      </c>
      <c r="F4873" s="30" t="s">
        <v>53</v>
      </c>
      <c r="G4873" s="30" t="s">
        <v>54</v>
      </c>
      <c r="H4873" s="75">
        <v>1</v>
      </c>
    </row>
    <row r="4874" spans="1:8">
      <c r="A4874" s="43">
        <v>930</v>
      </c>
      <c r="B4874" s="74">
        <v>46230</v>
      </c>
      <c r="C4874" s="30" t="s">
        <v>1626</v>
      </c>
      <c r="D4874" s="30" t="s">
        <v>1627</v>
      </c>
      <c r="E4874" s="75">
        <v>159</v>
      </c>
      <c r="F4874" s="30" t="s">
        <v>53</v>
      </c>
      <c r="G4874" s="30" t="s">
        <v>54</v>
      </c>
      <c r="H4874" s="75">
        <v>1</v>
      </c>
    </row>
    <row r="4875" spans="1:8">
      <c r="A4875" s="43">
        <v>930</v>
      </c>
      <c r="B4875" s="74">
        <v>46230</v>
      </c>
      <c r="C4875" s="30" t="s">
        <v>1630</v>
      </c>
      <c r="D4875" s="30" t="s">
        <v>1631</v>
      </c>
      <c r="E4875" s="75">
        <v>180</v>
      </c>
      <c r="F4875" s="30" t="s">
        <v>70</v>
      </c>
      <c r="G4875" s="30" t="s">
        <v>71</v>
      </c>
      <c r="H4875" s="75">
        <v>2</v>
      </c>
    </row>
    <row r="4876" spans="1:8">
      <c r="A4876" s="43">
        <v>930</v>
      </c>
      <c r="B4876" s="74">
        <v>46230</v>
      </c>
      <c r="C4876" s="30" t="s">
        <v>1632</v>
      </c>
      <c r="D4876" s="30" t="s">
        <v>1633</v>
      </c>
      <c r="E4876" s="75">
        <v>161</v>
      </c>
      <c r="F4876" s="30" t="s">
        <v>53</v>
      </c>
      <c r="G4876" s="30" t="s">
        <v>54</v>
      </c>
      <c r="H4876" s="75">
        <v>1</v>
      </c>
    </row>
    <row r="4877" spans="1:8">
      <c r="A4877" s="43">
        <v>930</v>
      </c>
      <c r="B4877" s="74">
        <v>46230</v>
      </c>
      <c r="C4877" s="30" t="s">
        <v>1636</v>
      </c>
      <c r="D4877" s="30" t="s">
        <v>1637</v>
      </c>
      <c r="E4877" s="75">
        <v>17</v>
      </c>
      <c r="F4877" s="30" t="s">
        <v>80</v>
      </c>
      <c r="G4877" s="30" t="s">
        <v>81</v>
      </c>
      <c r="H4877" s="75">
        <v>1</v>
      </c>
    </row>
    <row r="4878" spans="1:8">
      <c r="A4878" s="43">
        <v>930</v>
      </c>
      <c r="B4878" s="74">
        <v>46230</v>
      </c>
      <c r="C4878" s="30" t="s">
        <v>1638</v>
      </c>
      <c r="D4878" s="30" t="s">
        <v>1639</v>
      </c>
      <c r="E4878" s="75">
        <v>55</v>
      </c>
      <c r="F4878" s="30" t="s">
        <v>53</v>
      </c>
      <c r="G4878" s="30" t="s">
        <v>54</v>
      </c>
      <c r="H4878" s="75">
        <v>1</v>
      </c>
    </row>
    <row r="4879" spans="1:8">
      <c r="A4879" s="43">
        <v>930</v>
      </c>
      <c r="B4879" s="74">
        <v>46230</v>
      </c>
      <c r="C4879" s="30" t="s">
        <v>1640</v>
      </c>
      <c r="D4879" s="30" t="s">
        <v>1641</v>
      </c>
      <c r="E4879" s="75">
        <v>34</v>
      </c>
      <c r="F4879" s="30" t="s">
        <v>70</v>
      </c>
      <c r="G4879" s="30" t="s">
        <v>71</v>
      </c>
      <c r="H4879" s="75">
        <v>2</v>
      </c>
    </row>
    <row r="4880" spans="1:8">
      <c r="A4880" s="43">
        <v>930</v>
      </c>
      <c r="B4880" s="74">
        <v>46230</v>
      </c>
      <c r="C4880" s="30" t="s">
        <v>1642</v>
      </c>
      <c r="D4880" s="30" t="s">
        <v>1643</v>
      </c>
      <c r="E4880" s="75">
        <v>168</v>
      </c>
      <c r="F4880" s="30" t="s">
        <v>53</v>
      </c>
      <c r="G4880" s="30" t="s">
        <v>54</v>
      </c>
      <c r="H4880" s="75">
        <v>1</v>
      </c>
    </row>
    <row r="4881" spans="1:8">
      <c r="A4881" s="43">
        <v>930</v>
      </c>
      <c r="B4881" s="74">
        <v>46230</v>
      </c>
      <c r="C4881" s="30" t="s">
        <v>1644</v>
      </c>
      <c r="D4881" s="30" t="s">
        <v>1645</v>
      </c>
      <c r="E4881" s="75">
        <v>77</v>
      </c>
      <c r="F4881" s="30" t="s">
        <v>68</v>
      </c>
      <c r="G4881" s="30" t="s">
        <v>69</v>
      </c>
      <c r="H4881" s="75">
        <v>1</v>
      </c>
    </row>
    <row r="4882" spans="1:8">
      <c r="A4882" s="43">
        <v>930</v>
      </c>
      <c r="B4882" s="74">
        <v>46230</v>
      </c>
      <c r="C4882" s="30" t="s">
        <v>1646</v>
      </c>
      <c r="D4882" s="30" t="s">
        <v>1647</v>
      </c>
      <c r="E4882" s="75">
        <v>105</v>
      </c>
      <c r="F4882" s="30" t="s">
        <v>53</v>
      </c>
      <c r="G4882" s="30" t="s">
        <v>54</v>
      </c>
      <c r="H4882" s="75">
        <v>1</v>
      </c>
    </row>
    <row r="4883" spans="1:8">
      <c r="A4883" s="43">
        <v>930</v>
      </c>
      <c r="B4883" s="74">
        <v>46230</v>
      </c>
      <c r="C4883" s="30" t="s">
        <v>1650</v>
      </c>
      <c r="D4883" s="30" t="s">
        <v>1651</v>
      </c>
      <c r="E4883" s="75">
        <v>14</v>
      </c>
      <c r="F4883" s="30" t="s">
        <v>76</v>
      </c>
      <c r="G4883" s="30" t="s">
        <v>77</v>
      </c>
      <c r="H4883" s="75">
        <v>1</v>
      </c>
    </row>
    <row r="4884" spans="1:8">
      <c r="A4884" s="43">
        <v>930</v>
      </c>
      <c r="B4884" s="74">
        <v>46230</v>
      </c>
      <c r="C4884" s="30" t="s">
        <v>1654</v>
      </c>
      <c r="D4884" s="30" t="s">
        <v>1655</v>
      </c>
      <c r="E4884" s="75">
        <v>136</v>
      </c>
      <c r="F4884" s="30" t="s">
        <v>53</v>
      </c>
      <c r="G4884" s="30" t="s">
        <v>54</v>
      </c>
      <c r="H4884" s="75">
        <v>1</v>
      </c>
    </row>
    <row r="4885" spans="1:8">
      <c r="A4885" s="43">
        <v>930</v>
      </c>
      <c r="B4885" s="74">
        <v>46230</v>
      </c>
      <c r="C4885" s="30" t="s">
        <v>1660</v>
      </c>
      <c r="D4885" s="30" t="s">
        <v>1661</v>
      </c>
      <c r="E4885" s="75">
        <v>38</v>
      </c>
      <c r="F4885" s="30" t="s">
        <v>53</v>
      </c>
      <c r="G4885" s="30" t="s">
        <v>54</v>
      </c>
      <c r="H4885" s="75">
        <v>1</v>
      </c>
    </row>
    <row r="4886" spans="1:8">
      <c r="A4886" s="43">
        <v>930</v>
      </c>
      <c r="B4886" s="74">
        <v>46230</v>
      </c>
      <c r="C4886" s="30" t="s">
        <v>1662</v>
      </c>
      <c r="D4886" s="30" t="s">
        <v>1663</v>
      </c>
      <c r="E4886" s="75">
        <v>53</v>
      </c>
      <c r="F4886" s="30" t="s">
        <v>53</v>
      </c>
      <c r="G4886" s="30" t="s">
        <v>54</v>
      </c>
      <c r="H4886" s="75">
        <v>1</v>
      </c>
    </row>
    <row r="4887" spans="1:8">
      <c r="A4887" s="43">
        <v>930</v>
      </c>
      <c r="B4887" s="74">
        <v>46230</v>
      </c>
      <c r="C4887" s="30" t="s">
        <v>1666</v>
      </c>
      <c r="D4887" s="30" t="s">
        <v>1667</v>
      </c>
      <c r="E4887" s="75">
        <v>88</v>
      </c>
      <c r="F4887" s="30" t="s">
        <v>53</v>
      </c>
      <c r="G4887" s="30" t="s">
        <v>54</v>
      </c>
      <c r="H4887" s="75">
        <v>1</v>
      </c>
    </row>
    <row r="4888" spans="1:8">
      <c r="A4888" s="43">
        <v>930</v>
      </c>
      <c r="B4888" s="74">
        <v>46230</v>
      </c>
      <c r="C4888" s="30" t="s">
        <v>1670</v>
      </c>
      <c r="D4888" s="30" t="s">
        <v>1671</v>
      </c>
      <c r="E4888" s="75">
        <v>158</v>
      </c>
      <c r="F4888" s="30" t="s">
        <v>53</v>
      </c>
      <c r="G4888" s="30" t="s">
        <v>54</v>
      </c>
      <c r="H4888" s="75">
        <v>1</v>
      </c>
    </row>
    <row r="4889" spans="1:8">
      <c r="A4889" s="43">
        <v>930</v>
      </c>
      <c r="B4889" s="74">
        <v>46230</v>
      </c>
      <c r="C4889" s="30" t="s">
        <v>1672</v>
      </c>
      <c r="D4889" s="30" t="s">
        <v>1673</v>
      </c>
      <c r="E4889" s="75">
        <v>105</v>
      </c>
      <c r="F4889" s="30" t="s">
        <v>53</v>
      </c>
      <c r="G4889" s="30" t="s">
        <v>54</v>
      </c>
      <c r="H4889" s="75">
        <v>1</v>
      </c>
    </row>
    <row r="4890" spans="1:8">
      <c r="A4890" s="43">
        <v>930</v>
      </c>
      <c r="B4890" s="74">
        <v>46230</v>
      </c>
      <c r="C4890" s="30" t="s">
        <v>4988</v>
      </c>
      <c r="D4890" s="30" t="s">
        <v>4989</v>
      </c>
      <c r="E4890" s="75">
        <v>391</v>
      </c>
      <c r="F4890" s="30" t="s">
        <v>80</v>
      </c>
      <c r="G4890" s="30" t="s">
        <v>81</v>
      </c>
      <c r="H4890" s="75">
        <v>1</v>
      </c>
    </row>
    <row r="4891" spans="1:8">
      <c r="A4891" s="43">
        <v>930</v>
      </c>
      <c r="B4891" s="74">
        <v>46230</v>
      </c>
      <c r="C4891" s="30" t="s">
        <v>1674</v>
      </c>
      <c r="D4891" s="30" t="s">
        <v>1675</v>
      </c>
      <c r="E4891" s="75">
        <v>103</v>
      </c>
      <c r="F4891" s="30" t="s">
        <v>53</v>
      </c>
      <c r="G4891" s="30" t="s">
        <v>54</v>
      </c>
      <c r="H4891" s="75">
        <v>1</v>
      </c>
    </row>
    <row r="4892" spans="1:8">
      <c r="A4892" s="43">
        <v>930</v>
      </c>
      <c r="B4892" s="74">
        <v>46230</v>
      </c>
      <c r="C4892" s="30" t="s">
        <v>1680</v>
      </c>
      <c r="D4892" s="30" t="s">
        <v>1681</v>
      </c>
      <c r="E4892" s="75">
        <v>19</v>
      </c>
      <c r="F4892" s="30" t="s">
        <v>53</v>
      </c>
      <c r="G4892" s="30" t="s">
        <v>54</v>
      </c>
      <c r="H4892" s="75">
        <v>1</v>
      </c>
    </row>
    <row r="4893" spans="1:8">
      <c r="A4893" s="43">
        <v>930</v>
      </c>
      <c r="B4893" s="74">
        <v>46230</v>
      </c>
      <c r="C4893" s="30" t="s">
        <v>4984</v>
      </c>
      <c r="D4893" s="30" t="s">
        <v>4985</v>
      </c>
      <c r="E4893" s="75">
        <v>90</v>
      </c>
      <c r="F4893" s="30" t="s">
        <v>80</v>
      </c>
      <c r="G4893" s="30" t="s">
        <v>81</v>
      </c>
      <c r="H4893" s="75">
        <v>1</v>
      </c>
    </row>
    <row r="4894" spans="1:8">
      <c r="A4894" s="43">
        <v>930</v>
      </c>
      <c r="B4894" s="74">
        <v>46230</v>
      </c>
      <c r="C4894" s="30" t="s">
        <v>1682</v>
      </c>
      <c r="D4894" s="30" t="s">
        <v>1683</v>
      </c>
      <c r="E4894" s="75">
        <v>59</v>
      </c>
      <c r="F4894" s="30" t="s">
        <v>53</v>
      </c>
      <c r="G4894" s="30" t="s">
        <v>54</v>
      </c>
      <c r="H4894" s="75">
        <v>1</v>
      </c>
    </row>
    <row r="4895" spans="1:8">
      <c r="A4895" s="43">
        <v>930</v>
      </c>
      <c r="B4895" s="74">
        <v>46230</v>
      </c>
      <c r="C4895" s="30" t="s">
        <v>1686</v>
      </c>
      <c r="D4895" s="30" t="s">
        <v>1687</v>
      </c>
      <c r="E4895" s="75">
        <v>60</v>
      </c>
      <c r="F4895" s="30" t="s">
        <v>53</v>
      </c>
      <c r="G4895" s="30" t="s">
        <v>54</v>
      </c>
      <c r="H4895" s="75">
        <v>1</v>
      </c>
    </row>
    <row r="4896" spans="1:8">
      <c r="A4896" s="43">
        <v>930</v>
      </c>
      <c r="B4896" s="74">
        <v>46230</v>
      </c>
      <c r="C4896" s="30" t="s">
        <v>4986</v>
      </c>
      <c r="D4896" s="30" t="s">
        <v>4987</v>
      </c>
      <c r="E4896" s="75">
        <v>118</v>
      </c>
      <c r="F4896" s="30" t="s">
        <v>53</v>
      </c>
      <c r="G4896" s="30" t="s">
        <v>54</v>
      </c>
      <c r="H4896" s="75">
        <v>1</v>
      </c>
    </row>
    <row r="4897" spans="1:8">
      <c r="A4897" s="43">
        <v>930</v>
      </c>
      <c r="B4897" s="74">
        <v>46230</v>
      </c>
      <c r="C4897" s="30" t="s">
        <v>1690</v>
      </c>
      <c r="D4897" s="30" t="s">
        <v>1691</v>
      </c>
      <c r="E4897" s="75">
        <v>56</v>
      </c>
      <c r="F4897" s="30" t="s">
        <v>80</v>
      </c>
      <c r="G4897" s="30" t="s">
        <v>81</v>
      </c>
      <c r="H4897" s="75">
        <v>1</v>
      </c>
    </row>
    <row r="4898" spans="1:8">
      <c r="A4898" s="43">
        <v>930</v>
      </c>
      <c r="B4898" s="74">
        <v>46230</v>
      </c>
      <c r="C4898" s="30" t="s">
        <v>1694</v>
      </c>
      <c r="D4898" s="30" t="s">
        <v>1695</v>
      </c>
      <c r="E4898" s="75">
        <v>77</v>
      </c>
      <c r="F4898" s="30" t="s">
        <v>70</v>
      </c>
      <c r="G4898" s="30" t="s">
        <v>71</v>
      </c>
      <c r="H4898" s="75">
        <v>2</v>
      </c>
    </row>
    <row r="4899" spans="1:8">
      <c r="A4899" s="43">
        <v>930</v>
      </c>
      <c r="B4899" s="74">
        <v>46230</v>
      </c>
      <c r="C4899" s="30" t="s">
        <v>1696</v>
      </c>
      <c r="D4899" s="30" t="s">
        <v>1697</v>
      </c>
      <c r="E4899" s="75">
        <v>60</v>
      </c>
      <c r="F4899" s="30" t="s">
        <v>80</v>
      </c>
      <c r="G4899" s="30" t="s">
        <v>81</v>
      </c>
      <c r="H4899" s="75">
        <v>1</v>
      </c>
    </row>
    <row r="4900" spans="1:8">
      <c r="A4900" s="43">
        <v>930</v>
      </c>
      <c r="B4900" s="74">
        <v>46230</v>
      </c>
      <c r="C4900" s="30" t="s">
        <v>1702</v>
      </c>
      <c r="D4900" s="30" t="s">
        <v>1703</v>
      </c>
      <c r="E4900" s="75">
        <v>156</v>
      </c>
      <c r="F4900" s="30" t="s">
        <v>70</v>
      </c>
      <c r="G4900" s="30" t="s">
        <v>71</v>
      </c>
      <c r="H4900" s="75">
        <v>2</v>
      </c>
    </row>
    <row r="4901" spans="1:8">
      <c r="A4901" s="43">
        <v>930</v>
      </c>
      <c r="B4901" s="74">
        <v>46229</v>
      </c>
      <c r="C4901" s="30" t="s">
        <v>1356</v>
      </c>
      <c r="D4901" s="30" t="s">
        <v>1357</v>
      </c>
      <c r="E4901" s="75">
        <v>1</v>
      </c>
      <c r="F4901" s="30" t="s">
        <v>80</v>
      </c>
      <c r="G4901" s="30" t="s">
        <v>81</v>
      </c>
      <c r="H4901" s="75">
        <v>1</v>
      </c>
    </row>
    <row r="4902" spans="1:8">
      <c r="A4902" s="43">
        <v>930</v>
      </c>
      <c r="B4902" s="74">
        <v>46229</v>
      </c>
      <c r="C4902" s="30" t="s">
        <v>1376</v>
      </c>
      <c r="D4902" s="30" t="s">
        <v>1377</v>
      </c>
      <c r="E4902" s="75">
        <v>264</v>
      </c>
      <c r="F4902" s="30" t="s">
        <v>80</v>
      </c>
      <c r="G4902" s="30" t="s">
        <v>81</v>
      </c>
      <c r="H4902" s="75">
        <v>1</v>
      </c>
    </row>
    <row r="4903" spans="1:8">
      <c r="A4903" s="43">
        <v>930</v>
      </c>
      <c r="B4903" s="74">
        <v>46229</v>
      </c>
      <c r="C4903" s="30" t="s">
        <v>1388</v>
      </c>
      <c r="D4903" s="30" t="s">
        <v>1389</v>
      </c>
      <c r="E4903" s="75">
        <v>155</v>
      </c>
      <c r="F4903" s="30" t="s">
        <v>70</v>
      </c>
      <c r="G4903" s="30" t="s">
        <v>71</v>
      </c>
      <c r="H4903" s="75">
        <v>2</v>
      </c>
    </row>
    <row r="4904" spans="1:8">
      <c r="A4904" s="43">
        <v>930</v>
      </c>
      <c r="B4904" s="74">
        <v>46229</v>
      </c>
      <c r="C4904" s="30" t="s">
        <v>1394</v>
      </c>
      <c r="D4904" s="30" t="s">
        <v>1395</v>
      </c>
      <c r="E4904" s="75">
        <v>104</v>
      </c>
      <c r="F4904" s="30" t="s">
        <v>70</v>
      </c>
      <c r="G4904" s="30" t="s">
        <v>71</v>
      </c>
      <c r="H4904" s="75">
        <v>2</v>
      </c>
    </row>
    <row r="4905" spans="1:8">
      <c r="A4905" s="43">
        <v>930</v>
      </c>
      <c r="B4905" s="74">
        <v>46229</v>
      </c>
      <c r="C4905" s="30" t="s">
        <v>1396</v>
      </c>
      <c r="D4905" s="30" t="s">
        <v>1397</v>
      </c>
      <c r="E4905" s="75">
        <v>100</v>
      </c>
      <c r="F4905" s="30" t="s">
        <v>76</v>
      </c>
      <c r="G4905" s="30" t="s">
        <v>77</v>
      </c>
      <c r="H4905" s="75">
        <v>1</v>
      </c>
    </row>
    <row r="4906" spans="1:8">
      <c r="A4906" s="43">
        <v>930</v>
      </c>
      <c r="B4906" s="74">
        <v>46229</v>
      </c>
      <c r="C4906" s="30" t="s">
        <v>1406</v>
      </c>
      <c r="D4906" s="30" t="s">
        <v>1407</v>
      </c>
      <c r="E4906" s="75">
        <v>211</v>
      </c>
      <c r="F4906" s="30" t="s">
        <v>80</v>
      </c>
      <c r="G4906" s="30" t="s">
        <v>81</v>
      </c>
      <c r="H4906" s="75">
        <v>1</v>
      </c>
    </row>
    <row r="4907" spans="1:8">
      <c r="A4907" s="43">
        <v>930</v>
      </c>
      <c r="B4907" s="74">
        <v>46229</v>
      </c>
      <c r="C4907" s="30" t="s">
        <v>1414</v>
      </c>
      <c r="D4907" s="30" t="s">
        <v>1415</v>
      </c>
      <c r="E4907" s="75">
        <v>26</v>
      </c>
      <c r="F4907" s="30" t="s">
        <v>53</v>
      </c>
      <c r="G4907" s="30" t="s">
        <v>54</v>
      </c>
      <c r="H4907" s="75">
        <v>1</v>
      </c>
    </row>
    <row r="4908" spans="1:8">
      <c r="A4908" s="43">
        <v>930</v>
      </c>
      <c r="B4908" s="74">
        <v>46229</v>
      </c>
      <c r="C4908" s="30" t="s">
        <v>1428</v>
      </c>
      <c r="D4908" s="30" t="s">
        <v>1429</v>
      </c>
      <c r="E4908" s="75">
        <v>120</v>
      </c>
      <c r="F4908" s="30" t="s">
        <v>80</v>
      </c>
      <c r="G4908" s="30" t="s">
        <v>81</v>
      </c>
      <c r="H4908" s="75">
        <v>1</v>
      </c>
    </row>
    <row r="4909" spans="1:8">
      <c r="A4909" s="43">
        <v>930</v>
      </c>
      <c r="B4909" s="74">
        <v>46229</v>
      </c>
      <c r="C4909" s="30" t="s">
        <v>1432</v>
      </c>
      <c r="D4909" s="30" t="s">
        <v>1433</v>
      </c>
      <c r="E4909" s="75">
        <v>35</v>
      </c>
      <c r="F4909" s="30" t="s">
        <v>76</v>
      </c>
      <c r="G4909" s="30" t="s">
        <v>77</v>
      </c>
      <c r="H4909" s="75">
        <v>1</v>
      </c>
    </row>
    <row r="4910" spans="1:8">
      <c r="A4910" s="43">
        <v>930</v>
      </c>
      <c r="B4910" s="74">
        <v>46229</v>
      </c>
      <c r="C4910" s="30" t="s">
        <v>1434</v>
      </c>
      <c r="D4910" s="30" t="s">
        <v>1435</v>
      </c>
      <c r="E4910" s="75">
        <v>11</v>
      </c>
      <c r="F4910" s="30" t="s">
        <v>76</v>
      </c>
      <c r="G4910" s="30" t="s">
        <v>77</v>
      </c>
      <c r="H4910" s="75">
        <v>1</v>
      </c>
    </row>
    <row r="4911" spans="1:8">
      <c r="A4911" s="43">
        <v>930</v>
      </c>
      <c r="B4911" s="74">
        <v>46229</v>
      </c>
      <c r="C4911" s="30" t="s">
        <v>1446</v>
      </c>
      <c r="D4911" s="30" t="s">
        <v>1447</v>
      </c>
      <c r="E4911" s="75">
        <v>83</v>
      </c>
      <c r="F4911" s="30" t="s">
        <v>53</v>
      </c>
      <c r="G4911" s="30" t="s">
        <v>54</v>
      </c>
      <c r="H4911" s="75">
        <v>1</v>
      </c>
    </row>
    <row r="4912" spans="1:8">
      <c r="A4912" s="43">
        <v>930</v>
      </c>
      <c r="B4912" s="74">
        <v>46229</v>
      </c>
      <c r="C4912" s="30" t="s">
        <v>1450</v>
      </c>
      <c r="D4912" s="30" t="s">
        <v>1451</v>
      </c>
      <c r="E4912" s="75">
        <v>48</v>
      </c>
      <c r="F4912" s="30" t="s">
        <v>53</v>
      </c>
      <c r="G4912" s="30" t="s">
        <v>54</v>
      </c>
      <c r="H4912" s="75">
        <v>1</v>
      </c>
    </row>
    <row r="4913" spans="1:8">
      <c r="A4913" s="43">
        <v>930</v>
      </c>
      <c r="B4913" s="74">
        <v>46229</v>
      </c>
      <c r="C4913" s="30" t="s">
        <v>1458</v>
      </c>
      <c r="D4913" s="30" t="s">
        <v>1459</v>
      </c>
      <c r="E4913" s="75">
        <v>340</v>
      </c>
      <c r="F4913" s="30" t="s">
        <v>80</v>
      </c>
      <c r="G4913" s="30" t="s">
        <v>81</v>
      </c>
      <c r="H4913" s="75">
        <v>1</v>
      </c>
    </row>
    <row r="4914" spans="1:8">
      <c r="A4914" s="43">
        <v>930</v>
      </c>
      <c r="B4914" s="74">
        <v>46229</v>
      </c>
      <c r="C4914" s="30" t="s">
        <v>1474</v>
      </c>
      <c r="D4914" s="30" t="s">
        <v>1475</v>
      </c>
      <c r="E4914" s="75">
        <v>13</v>
      </c>
      <c r="F4914" s="30" t="s">
        <v>53</v>
      </c>
      <c r="G4914" s="30" t="s">
        <v>54</v>
      </c>
      <c r="H4914" s="75">
        <v>1</v>
      </c>
    </row>
    <row r="4915" spans="1:8">
      <c r="A4915" s="43">
        <v>930</v>
      </c>
      <c r="B4915" s="74">
        <v>46229</v>
      </c>
      <c r="C4915" s="30" t="s">
        <v>1478</v>
      </c>
      <c r="D4915" s="30" t="s">
        <v>1479</v>
      </c>
      <c r="E4915" s="75">
        <v>76</v>
      </c>
      <c r="F4915" s="30" t="s">
        <v>53</v>
      </c>
      <c r="G4915" s="30" t="s">
        <v>54</v>
      </c>
      <c r="H4915" s="75">
        <v>1</v>
      </c>
    </row>
    <row r="4916" spans="1:8">
      <c r="A4916" s="43">
        <v>930</v>
      </c>
      <c r="B4916" s="74">
        <v>46229</v>
      </c>
      <c r="C4916" s="30" t="s">
        <v>1480</v>
      </c>
      <c r="D4916" s="30" t="s">
        <v>1481</v>
      </c>
      <c r="E4916" s="75">
        <v>121</v>
      </c>
      <c r="F4916" s="30" t="s">
        <v>76</v>
      </c>
      <c r="G4916" s="30" t="s">
        <v>77</v>
      </c>
      <c r="H4916" s="75">
        <v>1</v>
      </c>
    </row>
    <row r="4917" spans="1:8">
      <c r="A4917" s="43">
        <v>930</v>
      </c>
      <c r="B4917" s="74">
        <v>46229</v>
      </c>
      <c r="C4917" s="30" t="s">
        <v>1500</v>
      </c>
      <c r="D4917" s="30" t="s">
        <v>1501</v>
      </c>
      <c r="E4917" s="75">
        <v>37</v>
      </c>
      <c r="F4917" s="30" t="s">
        <v>53</v>
      </c>
      <c r="G4917" s="30" t="s">
        <v>54</v>
      </c>
      <c r="H4917" s="75">
        <v>1</v>
      </c>
    </row>
    <row r="4918" spans="1:8">
      <c r="A4918" s="43">
        <v>930</v>
      </c>
      <c r="B4918" s="74">
        <v>46229</v>
      </c>
      <c r="C4918" s="30" t="s">
        <v>1508</v>
      </c>
      <c r="D4918" s="30" t="s">
        <v>1509</v>
      </c>
      <c r="E4918" s="75">
        <v>193</v>
      </c>
      <c r="F4918" s="30" t="s">
        <v>70</v>
      </c>
      <c r="G4918" s="30" t="s">
        <v>71</v>
      </c>
      <c r="H4918" s="75">
        <v>2</v>
      </c>
    </row>
    <row r="4919" spans="1:8">
      <c r="A4919" s="43">
        <v>930</v>
      </c>
      <c r="B4919" s="74">
        <v>46229</v>
      </c>
      <c r="C4919" s="30" t="s">
        <v>1514</v>
      </c>
      <c r="D4919" s="30" t="s">
        <v>1515</v>
      </c>
      <c r="E4919" s="75">
        <v>152</v>
      </c>
      <c r="F4919" s="30" t="s">
        <v>70</v>
      </c>
      <c r="G4919" s="30" t="s">
        <v>71</v>
      </c>
      <c r="H4919" s="75">
        <v>2</v>
      </c>
    </row>
    <row r="4920" spans="1:8">
      <c r="A4920" s="43">
        <v>930</v>
      </c>
      <c r="B4920" s="74">
        <v>46229</v>
      </c>
      <c r="C4920" s="30" t="s">
        <v>1524</v>
      </c>
      <c r="D4920" s="30" t="s">
        <v>1525</v>
      </c>
      <c r="E4920" s="75">
        <v>51</v>
      </c>
      <c r="F4920" s="30" t="s">
        <v>70</v>
      </c>
      <c r="G4920" s="30" t="s">
        <v>71</v>
      </c>
      <c r="H4920" s="75">
        <v>2</v>
      </c>
    </row>
    <row r="4921" spans="1:8">
      <c r="A4921" s="43">
        <v>930</v>
      </c>
      <c r="B4921" s="74">
        <v>46229</v>
      </c>
      <c r="C4921" s="30" t="s">
        <v>1540</v>
      </c>
      <c r="D4921" s="30" t="s">
        <v>1541</v>
      </c>
      <c r="E4921" s="75">
        <v>147</v>
      </c>
      <c r="F4921" s="30" t="s">
        <v>76</v>
      </c>
      <c r="G4921" s="30" t="s">
        <v>77</v>
      </c>
      <c r="H4921" s="75">
        <v>1</v>
      </c>
    </row>
    <row r="4922" spans="1:8">
      <c r="A4922" s="43">
        <v>930</v>
      </c>
      <c r="B4922" s="74">
        <v>46229</v>
      </c>
      <c r="C4922" s="30" t="s">
        <v>1550</v>
      </c>
      <c r="D4922" s="30" t="s">
        <v>1551</v>
      </c>
      <c r="E4922" s="75">
        <v>18</v>
      </c>
      <c r="F4922" s="30" t="s">
        <v>53</v>
      </c>
      <c r="G4922" s="30" t="s">
        <v>54</v>
      </c>
      <c r="H4922" s="75">
        <v>1</v>
      </c>
    </row>
    <row r="4923" spans="1:8">
      <c r="A4923" s="43">
        <v>930</v>
      </c>
      <c r="B4923" s="74">
        <v>46229</v>
      </c>
      <c r="C4923" s="30" t="s">
        <v>1576</v>
      </c>
      <c r="D4923" s="30" t="s">
        <v>1577</v>
      </c>
      <c r="E4923" s="75">
        <v>24</v>
      </c>
      <c r="F4923" s="30" t="s">
        <v>53</v>
      </c>
      <c r="G4923" s="30" t="s">
        <v>54</v>
      </c>
      <c r="H4923" s="75">
        <v>1</v>
      </c>
    </row>
    <row r="4924" spans="1:8">
      <c r="A4924" s="43">
        <v>930</v>
      </c>
      <c r="B4924" s="74">
        <v>46229</v>
      </c>
      <c r="C4924" s="30" t="s">
        <v>1580</v>
      </c>
      <c r="D4924" s="30" t="s">
        <v>1581</v>
      </c>
      <c r="E4924" s="75">
        <v>112</v>
      </c>
      <c r="F4924" s="30" t="s">
        <v>70</v>
      </c>
      <c r="G4924" s="30" t="s">
        <v>71</v>
      </c>
      <c r="H4924" s="75">
        <v>2</v>
      </c>
    </row>
    <row r="4925" spans="1:8">
      <c r="A4925" s="43">
        <v>930</v>
      </c>
      <c r="B4925" s="74">
        <v>46229</v>
      </c>
      <c r="C4925" s="30" t="s">
        <v>1582</v>
      </c>
      <c r="D4925" s="30" t="s">
        <v>1583</v>
      </c>
      <c r="E4925" s="75">
        <v>29</v>
      </c>
      <c r="F4925" s="30" t="s">
        <v>53</v>
      </c>
      <c r="G4925" s="30" t="s">
        <v>54</v>
      </c>
      <c r="H4925" s="75">
        <v>1</v>
      </c>
    </row>
    <row r="4926" spans="1:8">
      <c r="A4926" s="43">
        <v>930</v>
      </c>
      <c r="B4926" s="74">
        <v>46229</v>
      </c>
      <c r="C4926" s="30" t="s">
        <v>1592</v>
      </c>
      <c r="D4926" s="30" t="s">
        <v>1593</v>
      </c>
      <c r="E4926" s="75">
        <v>350</v>
      </c>
      <c r="F4926" s="30" t="s">
        <v>80</v>
      </c>
      <c r="G4926" s="30" t="s">
        <v>81</v>
      </c>
      <c r="H4926" s="75">
        <v>1</v>
      </c>
    </row>
    <row r="4927" spans="1:8">
      <c r="A4927" s="43">
        <v>930</v>
      </c>
      <c r="B4927" s="74">
        <v>46229</v>
      </c>
      <c r="C4927" s="30" t="s">
        <v>1612</v>
      </c>
      <c r="D4927" s="30" t="s">
        <v>1613</v>
      </c>
      <c r="E4927" s="75">
        <v>101</v>
      </c>
      <c r="F4927" s="30" t="s">
        <v>76</v>
      </c>
      <c r="G4927" s="30" t="s">
        <v>77</v>
      </c>
      <c r="H4927" s="75">
        <v>1</v>
      </c>
    </row>
    <row r="4928" spans="1:8">
      <c r="A4928" s="43">
        <v>930</v>
      </c>
      <c r="B4928" s="74">
        <v>46229</v>
      </c>
      <c r="C4928" s="30" t="s">
        <v>1632</v>
      </c>
      <c r="D4928" s="30" t="s">
        <v>1633</v>
      </c>
      <c r="E4928" s="75">
        <v>53</v>
      </c>
      <c r="F4928" s="30" t="s">
        <v>53</v>
      </c>
      <c r="G4928" s="30" t="s">
        <v>54</v>
      </c>
      <c r="H4928" s="75">
        <v>1</v>
      </c>
    </row>
    <row r="4929" spans="1:8">
      <c r="A4929" s="43">
        <v>930</v>
      </c>
      <c r="B4929" s="74">
        <v>46229</v>
      </c>
      <c r="C4929" s="30" t="s">
        <v>1638</v>
      </c>
      <c r="D4929" s="30" t="s">
        <v>1639</v>
      </c>
      <c r="E4929" s="75">
        <v>88</v>
      </c>
      <c r="F4929" s="30" t="s">
        <v>53</v>
      </c>
      <c r="G4929" s="30" t="s">
        <v>54</v>
      </c>
      <c r="H4929" s="75">
        <v>1</v>
      </c>
    </row>
    <row r="4930" spans="1:8">
      <c r="A4930" s="43">
        <v>930</v>
      </c>
      <c r="B4930" s="74">
        <v>46229</v>
      </c>
      <c r="C4930" s="30" t="s">
        <v>1654</v>
      </c>
      <c r="D4930" s="30" t="s">
        <v>1655</v>
      </c>
      <c r="E4930" s="75">
        <v>79</v>
      </c>
      <c r="F4930" s="30" t="s">
        <v>53</v>
      </c>
      <c r="G4930" s="30" t="s">
        <v>54</v>
      </c>
      <c r="H4930" s="75">
        <v>1</v>
      </c>
    </row>
    <row r="4931" spans="1:8">
      <c r="A4931" s="43">
        <v>930</v>
      </c>
      <c r="B4931" s="74">
        <v>46229</v>
      </c>
      <c r="C4931" s="30" t="s">
        <v>1678</v>
      </c>
      <c r="D4931" s="30" t="s">
        <v>1679</v>
      </c>
      <c r="E4931" s="75">
        <v>154</v>
      </c>
      <c r="F4931" s="30" t="s">
        <v>78</v>
      </c>
      <c r="G4931" s="30" t="s">
        <v>79</v>
      </c>
      <c r="H4931" s="75">
        <v>2</v>
      </c>
    </row>
    <row r="4932" spans="1:8">
      <c r="A4932" s="43">
        <v>930</v>
      </c>
      <c r="B4932" s="74">
        <v>46229</v>
      </c>
      <c r="C4932" s="30" t="s">
        <v>1686</v>
      </c>
      <c r="D4932" s="30" t="s">
        <v>1687</v>
      </c>
      <c r="E4932" s="75">
        <v>46</v>
      </c>
      <c r="F4932" s="30" t="s">
        <v>53</v>
      </c>
      <c r="G4932" s="30" t="s">
        <v>54</v>
      </c>
      <c r="H4932" s="75">
        <v>1</v>
      </c>
    </row>
    <row r="4933" spans="1:8">
      <c r="A4933" s="43">
        <v>930</v>
      </c>
      <c r="B4933" s="74">
        <v>46229</v>
      </c>
      <c r="C4933" s="30" t="s">
        <v>1690</v>
      </c>
      <c r="D4933" s="30" t="s">
        <v>1691</v>
      </c>
      <c r="E4933" s="75">
        <v>108</v>
      </c>
      <c r="F4933" s="30" t="s">
        <v>78</v>
      </c>
      <c r="G4933" s="30" t="s">
        <v>79</v>
      </c>
      <c r="H4933" s="75">
        <v>2</v>
      </c>
    </row>
    <row r="4934" spans="1:8">
      <c r="A4934" s="43">
        <v>930</v>
      </c>
      <c r="B4934" s="74">
        <v>46229</v>
      </c>
      <c r="C4934" s="30" t="s">
        <v>1696</v>
      </c>
      <c r="D4934" s="30" t="s">
        <v>1697</v>
      </c>
      <c r="E4934" s="75">
        <v>197</v>
      </c>
      <c r="F4934" s="30" t="s">
        <v>80</v>
      </c>
      <c r="G4934" s="30" t="s">
        <v>81</v>
      </c>
      <c r="H4934" s="75">
        <v>1</v>
      </c>
    </row>
    <row r="4935" spans="1:8">
      <c r="A4935" s="43">
        <v>930</v>
      </c>
      <c r="B4935" s="74">
        <v>46228</v>
      </c>
      <c r="C4935" s="30" t="s">
        <v>3923</v>
      </c>
      <c r="D4935" s="30" t="s">
        <v>3924</v>
      </c>
      <c r="E4935" s="75">
        <v>163</v>
      </c>
      <c r="F4935" s="30" t="s">
        <v>53</v>
      </c>
      <c r="G4935" s="30" t="s">
        <v>54</v>
      </c>
      <c r="H4935" s="75">
        <v>1</v>
      </c>
    </row>
    <row r="4936" spans="1:8">
      <c r="A4936" s="43">
        <v>930</v>
      </c>
      <c r="B4936" s="74">
        <v>46228</v>
      </c>
      <c r="C4936" s="30" t="s">
        <v>4137</v>
      </c>
      <c r="D4936" s="30" t="s">
        <v>4138</v>
      </c>
      <c r="E4936" s="75">
        <v>144</v>
      </c>
      <c r="F4936" s="30" t="s">
        <v>70</v>
      </c>
      <c r="G4936" s="30" t="s">
        <v>71</v>
      </c>
      <c r="H4936" s="75">
        <v>2</v>
      </c>
    </row>
    <row r="4937" spans="1:8">
      <c r="A4937" s="43">
        <v>930</v>
      </c>
      <c r="B4937" s="74">
        <v>46228</v>
      </c>
      <c r="C4937" s="30" t="s">
        <v>4147</v>
      </c>
      <c r="D4937" s="30" t="s">
        <v>4148</v>
      </c>
      <c r="E4937" s="75">
        <v>46</v>
      </c>
      <c r="F4937" s="30" t="s">
        <v>68</v>
      </c>
      <c r="G4937" s="30" t="s">
        <v>69</v>
      </c>
      <c r="H4937" s="75">
        <v>1</v>
      </c>
    </row>
    <row r="4938" spans="1:8">
      <c r="A4938" s="43">
        <v>930</v>
      </c>
      <c r="B4938" s="74">
        <v>46228</v>
      </c>
      <c r="C4938" s="30" t="s">
        <v>4183</v>
      </c>
      <c r="D4938" s="30" t="s">
        <v>4184</v>
      </c>
      <c r="E4938" s="75">
        <v>22</v>
      </c>
      <c r="F4938" s="30" t="s">
        <v>53</v>
      </c>
      <c r="G4938" s="30" t="s">
        <v>54</v>
      </c>
      <c r="H4938" s="75">
        <v>1</v>
      </c>
    </row>
    <row r="4939" spans="1:8">
      <c r="A4939" s="43">
        <v>930</v>
      </c>
      <c r="B4939" s="74">
        <v>46228</v>
      </c>
      <c r="C4939" s="30" t="s">
        <v>4185</v>
      </c>
      <c r="D4939" s="30" t="s">
        <v>4186</v>
      </c>
      <c r="E4939" s="75">
        <v>37</v>
      </c>
      <c r="F4939" s="30" t="s">
        <v>53</v>
      </c>
      <c r="G4939" s="30" t="s">
        <v>54</v>
      </c>
      <c r="H4939" s="75">
        <v>1</v>
      </c>
    </row>
    <row r="4940" spans="1:8">
      <c r="A4940" s="43">
        <v>930</v>
      </c>
      <c r="B4940" s="74">
        <v>46228</v>
      </c>
      <c r="C4940" s="30" t="s">
        <v>1350</v>
      </c>
      <c r="D4940" s="30" t="s">
        <v>1351</v>
      </c>
      <c r="E4940" s="75">
        <v>118</v>
      </c>
      <c r="F4940" s="30" t="s">
        <v>80</v>
      </c>
      <c r="G4940" s="30" t="s">
        <v>81</v>
      </c>
      <c r="H4940" s="75">
        <v>1</v>
      </c>
    </row>
    <row r="4941" spans="1:8">
      <c r="A4941" s="43">
        <v>930</v>
      </c>
      <c r="B4941" s="74">
        <v>46228</v>
      </c>
      <c r="C4941" s="30" t="s">
        <v>1352</v>
      </c>
      <c r="D4941" s="30" t="s">
        <v>1353</v>
      </c>
      <c r="E4941" s="75">
        <v>5</v>
      </c>
      <c r="F4941" s="30" t="s">
        <v>68</v>
      </c>
      <c r="G4941" s="30" t="s">
        <v>69</v>
      </c>
      <c r="H4941" s="75">
        <v>1</v>
      </c>
    </row>
    <row r="4942" spans="1:8">
      <c r="A4942" s="43">
        <v>930</v>
      </c>
      <c r="B4942" s="74">
        <v>46228</v>
      </c>
      <c r="C4942" s="30" t="s">
        <v>1354</v>
      </c>
      <c r="D4942" s="30" t="s">
        <v>1355</v>
      </c>
      <c r="E4942" s="75">
        <v>24</v>
      </c>
      <c r="F4942" s="30" t="s">
        <v>70</v>
      </c>
      <c r="G4942" s="30" t="s">
        <v>71</v>
      </c>
      <c r="H4942" s="75">
        <v>2</v>
      </c>
    </row>
    <row r="4943" spans="1:8">
      <c r="A4943" s="43">
        <v>930</v>
      </c>
      <c r="B4943" s="74">
        <v>46228</v>
      </c>
      <c r="C4943" s="30" t="s">
        <v>1358</v>
      </c>
      <c r="D4943" s="30" t="s">
        <v>1359</v>
      </c>
      <c r="E4943" s="75">
        <v>19</v>
      </c>
      <c r="F4943" s="30" t="s">
        <v>68</v>
      </c>
      <c r="G4943" s="30" t="s">
        <v>69</v>
      </c>
      <c r="H4943" s="75">
        <v>1</v>
      </c>
    </row>
    <row r="4944" spans="1:8">
      <c r="A4944" s="43">
        <v>930</v>
      </c>
      <c r="B4944" s="74">
        <v>46228</v>
      </c>
      <c r="C4944" s="30" t="s">
        <v>1360</v>
      </c>
      <c r="D4944" s="30" t="s">
        <v>1361</v>
      </c>
      <c r="E4944" s="75">
        <v>11</v>
      </c>
      <c r="F4944" s="30" t="s">
        <v>68</v>
      </c>
      <c r="G4944" s="30" t="s">
        <v>69</v>
      </c>
      <c r="H4944" s="75">
        <v>1</v>
      </c>
    </row>
    <row r="4945" spans="1:8">
      <c r="A4945" s="43">
        <v>930</v>
      </c>
      <c r="B4945" s="74">
        <v>46228</v>
      </c>
      <c r="C4945" s="30" t="s">
        <v>1362</v>
      </c>
      <c r="D4945" s="30" t="s">
        <v>1363</v>
      </c>
      <c r="E4945" s="75">
        <v>41</v>
      </c>
      <c r="F4945" s="30" t="s">
        <v>53</v>
      </c>
      <c r="G4945" s="30" t="s">
        <v>54</v>
      </c>
      <c r="H4945" s="75">
        <v>1</v>
      </c>
    </row>
    <row r="4946" spans="1:8">
      <c r="A4946" s="43">
        <v>930</v>
      </c>
      <c r="B4946" s="74">
        <v>46228</v>
      </c>
      <c r="C4946" s="30" t="s">
        <v>1366</v>
      </c>
      <c r="D4946" s="30" t="s">
        <v>1367</v>
      </c>
      <c r="E4946" s="75">
        <v>18</v>
      </c>
      <c r="F4946" s="30" t="s">
        <v>68</v>
      </c>
      <c r="G4946" s="30" t="s">
        <v>69</v>
      </c>
      <c r="H4946" s="75">
        <v>1</v>
      </c>
    </row>
    <row r="4947" spans="1:8">
      <c r="A4947" s="43">
        <v>930</v>
      </c>
      <c r="B4947" s="74">
        <v>46228</v>
      </c>
      <c r="C4947" s="30" t="s">
        <v>1384</v>
      </c>
      <c r="D4947" s="30" t="s">
        <v>1385</v>
      </c>
      <c r="E4947" s="75">
        <v>46</v>
      </c>
      <c r="F4947" s="30" t="s">
        <v>70</v>
      </c>
      <c r="G4947" s="30" t="s">
        <v>71</v>
      </c>
      <c r="H4947" s="75">
        <v>2</v>
      </c>
    </row>
    <row r="4948" spans="1:8">
      <c r="A4948" s="43">
        <v>930</v>
      </c>
      <c r="B4948" s="74">
        <v>46228</v>
      </c>
      <c r="C4948" s="30" t="s">
        <v>1386</v>
      </c>
      <c r="D4948" s="30" t="s">
        <v>1387</v>
      </c>
      <c r="E4948" s="75">
        <v>88</v>
      </c>
      <c r="F4948" s="30" t="s">
        <v>70</v>
      </c>
      <c r="G4948" s="30" t="s">
        <v>71</v>
      </c>
      <c r="H4948" s="75">
        <v>2</v>
      </c>
    </row>
    <row r="4949" spans="1:8">
      <c r="A4949" s="43">
        <v>930</v>
      </c>
      <c r="B4949" s="74">
        <v>46228</v>
      </c>
      <c r="C4949" s="30" t="s">
        <v>1398</v>
      </c>
      <c r="D4949" s="30" t="s">
        <v>1399</v>
      </c>
      <c r="E4949" s="75">
        <v>7</v>
      </c>
      <c r="F4949" s="30" t="s">
        <v>53</v>
      </c>
      <c r="G4949" s="30" t="s">
        <v>54</v>
      </c>
      <c r="H4949" s="75">
        <v>1</v>
      </c>
    </row>
    <row r="4950" spans="1:8">
      <c r="A4950" s="43">
        <v>930</v>
      </c>
      <c r="B4950" s="74">
        <v>46228</v>
      </c>
      <c r="C4950" s="30" t="s">
        <v>1400</v>
      </c>
      <c r="D4950" s="30" t="s">
        <v>1401</v>
      </c>
      <c r="E4950" s="75">
        <v>12</v>
      </c>
      <c r="F4950" s="30" t="s">
        <v>68</v>
      </c>
      <c r="G4950" s="30" t="s">
        <v>69</v>
      </c>
      <c r="H4950" s="75">
        <v>1</v>
      </c>
    </row>
    <row r="4951" spans="1:8">
      <c r="A4951" s="43">
        <v>930</v>
      </c>
      <c r="B4951" s="74">
        <v>46228</v>
      </c>
      <c r="C4951" s="30" t="s">
        <v>1402</v>
      </c>
      <c r="D4951" s="30" t="s">
        <v>1403</v>
      </c>
      <c r="E4951" s="75">
        <v>49</v>
      </c>
      <c r="F4951" s="30" t="s">
        <v>70</v>
      </c>
      <c r="G4951" s="30" t="s">
        <v>71</v>
      </c>
      <c r="H4951" s="75">
        <v>2</v>
      </c>
    </row>
    <row r="4952" spans="1:8">
      <c r="A4952" s="43">
        <v>930</v>
      </c>
      <c r="B4952" s="74">
        <v>46228</v>
      </c>
      <c r="C4952" s="30" t="s">
        <v>1408</v>
      </c>
      <c r="D4952" s="30" t="s">
        <v>1409</v>
      </c>
      <c r="E4952" s="75">
        <v>20</v>
      </c>
      <c r="F4952" s="30" t="s">
        <v>68</v>
      </c>
      <c r="G4952" s="30" t="s">
        <v>69</v>
      </c>
      <c r="H4952" s="75">
        <v>1</v>
      </c>
    </row>
    <row r="4953" spans="1:8">
      <c r="A4953" s="43">
        <v>930</v>
      </c>
      <c r="B4953" s="74">
        <v>46228</v>
      </c>
      <c r="C4953" s="30" t="s">
        <v>1414</v>
      </c>
      <c r="D4953" s="30" t="s">
        <v>1415</v>
      </c>
      <c r="E4953" s="75">
        <v>37</v>
      </c>
      <c r="F4953" s="30" t="s">
        <v>53</v>
      </c>
      <c r="G4953" s="30" t="s">
        <v>54</v>
      </c>
      <c r="H4953" s="75">
        <v>1</v>
      </c>
    </row>
    <row r="4954" spans="1:8">
      <c r="A4954" s="43">
        <v>930</v>
      </c>
      <c r="B4954" s="74">
        <v>46228</v>
      </c>
      <c r="C4954" s="30" t="s">
        <v>1416</v>
      </c>
      <c r="D4954" s="30" t="s">
        <v>1417</v>
      </c>
      <c r="E4954" s="75">
        <v>38</v>
      </c>
      <c r="F4954" s="30" t="s">
        <v>70</v>
      </c>
      <c r="G4954" s="30" t="s">
        <v>71</v>
      </c>
      <c r="H4954" s="75">
        <v>2</v>
      </c>
    </row>
    <row r="4955" spans="1:8">
      <c r="A4955" s="43">
        <v>930</v>
      </c>
      <c r="B4955" s="74">
        <v>46228</v>
      </c>
      <c r="C4955" s="30" t="s">
        <v>1424</v>
      </c>
      <c r="D4955" s="30" t="s">
        <v>1425</v>
      </c>
      <c r="E4955" s="75">
        <v>338</v>
      </c>
      <c r="F4955" s="30" t="s">
        <v>80</v>
      </c>
      <c r="G4955" s="30" t="s">
        <v>81</v>
      </c>
      <c r="H4955" s="75">
        <v>1</v>
      </c>
    </row>
    <row r="4956" spans="1:8">
      <c r="A4956" s="43">
        <v>930</v>
      </c>
      <c r="B4956" s="74">
        <v>46228</v>
      </c>
      <c r="C4956" s="30" t="s">
        <v>1426</v>
      </c>
      <c r="D4956" s="30" t="s">
        <v>1427</v>
      </c>
      <c r="E4956" s="75">
        <v>48</v>
      </c>
      <c r="F4956" s="30" t="s">
        <v>80</v>
      </c>
      <c r="G4956" s="30" t="s">
        <v>81</v>
      </c>
      <c r="H4956" s="75">
        <v>1</v>
      </c>
    </row>
    <row r="4957" spans="1:8">
      <c r="A4957" s="43">
        <v>930</v>
      </c>
      <c r="B4957" s="74">
        <v>46228</v>
      </c>
      <c r="C4957" s="30" t="s">
        <v>1438</v>
      </c>
      <c r="D4957" s="30" t="s">
        <v>1439</v>
      </c>
      <c r="E4957" s="75">
        <v>83</v>
      </c>
      <c r="F4957" s="30" t="s">
        <v>68</v>
      </c>
      <c r="G4957" s="30" t="s">
        <v>69</v>
      </c>
      <c r="H4957" s="75">
        <v>1</v>
      </c>
    </row>
    <row r="4958" spans="1:8">
      <c r="A4958" s="43">
        <v>930</v>
      </c>
      <c r="B4958" s="74">
        <v>46228</v>
      </c>
      <c r="C4958" s="30" t="s">
        <v>1442</v>
      </c>
      <c r="D4958" s="30" t="s">
        <v>1443</v>
      </c>
      <c r="E4958" s="75">
        <v>10</v>
      </c>
      <c r="F4958" s="30" t="s">
        <v>53</v>
      </c>
      <c r="G4958" s="30" t="s">
        <v>54</v>
      </c>
      <c r="H4958" s="75">
        <v>1</v>
      </c>
    </row>
    <row r="4959" spans="1:8">
      <c r="A4959" s="43">
        <v>930</v>
      </c>
      <c r="B4959" s="74">
        <v>46228</v>
      </c>
      <c r="C4959" s="30" t="s">
        <v>1444</v>
      </c>
      <c r="D4959" s="30" t="s">
        <v>1445</v>
      </c>
      <c r="E4959" s="75">
        <v>44</v>
      </c>
      <c r="F4959" s="30" t="s">
        <v>70</v>
      </c>
      <c r="G4959" s="30" t="s">
        <v>71</v>
      </c>
      <c r="H4959" s="75">
        <v>2</v>
      </c>
    </row>
    <row r="4960" spans="1:8">
      <c r="A4960" s="43">
        <v>930</v>
      </c>
      <c r="B4960" s="74">
        <v>46228</v>
      </c>
      <c r="C4960" s="30" t="s">
        <v>1446</v>
      </c>
      <c r="D4960" s="30" t="s">
        <v>1447</v>
      </c>
      <c r="E4960" s="75">
        <v>15</v>
      </c>
      <c r="F4960" s="30" t="s">
        <v>53</v>
      </c>
      <c r="G4960" s="30" t="s">
        <v>54</v>
      </c>
      <c r="H4960" s="75">
        <v>1</v>
      </c>
    </row>
    <row r="4961" spans="1:8">
      <c r="A4961" s="43">
        <v>930</v>
      </c>
      <c r="B4961" s="74">
        <v>46228</v>
      </c>
      <c r="C4961" s="30" t="s">
        <v>1450</v>
      </c>
      <c r="D4961" s="30" t="s">
        <v>1451</v>
      </c>
      <c r="E4961" s="75">
        <v>89</v>
      </c>
      <c r="F4961" s="30" t="s">
        <v>53</v>
      </c>
      <c r="G4961" s="30" t="s">
        <v>54</v>
      </c>
      <c r="H4961" s="75">
        <v>1</v>
      </c>
    </row>
    <row r="4962" spans="1:8">
      <c r="A4962" s="43">
        <v>930</v>
      </c>
      <c r="B4962" s="74">
        <v>46228</v>
      </c>
      <c r="C4962" s="30" t="s">
        <v>1452</v>
      </c>
      <c r="D4962" s="30" t="s">
        <v>1453</v>
      </c>
      <c r="E4962" s="75">
        <v>49</v>
      </c>
      <c r="F4962" s="30" t="s">
        <v>70</v>
      </c>
      <c r="G4962" s="30" t="s">
        <v>71</v>
      </c>
      <c r="H4962" s="75">
        <v>2</v>
      </c>
    </row>
    <row r="4963" spans="1:8">
      <c r="A4963" s="43">
        <v>930</v>
      </c>
      <c r="B4963" s="74">
        <v>46228</v>
      </c>
      <c r="C4963" s="30" t="s">
        <v>1454</v>
      </c>
      <c r="D4963" s="30" t="s">
        <v>1455</v>
      </c>
      <c r="E4963" s="75">
        <v>66</v>
      </c>
      <c r="F4963" s="30" t="s">
        <v>70</v>
      </c>
      <c r="G4963" s="30" t="s">
        <v>71</v>
      </c>
      <c r="H4963" s="75">
        <v>2</v>
      </c>
    </row>
    <row r="4964" spans="1:8">
      <c r="A4964" s="43">
        <v>930</v>
      </c>
      <c r="B4964" s="74">
        <v>46228</v>
      </c>
      <c r="C4964" s="30" t="s">
        <v>1460</v>
      </c>
      <c r="D4964" s="30" t="s">
        <v>1461</v>
      </c>
      <c r="E4964" s="75">
        <v>71</v>
      </c>
      <c r="F4964" s="30" t="s">
        <v>80</v>
      </c>
      <c r="G4964" s="30" t="s">
        <v>81</v>
      </c>
      <c r="H4964" s="75">
        <v>1</v>
      </c>
    </row>
    <row r="4965" spans="1:8">
      <c r="A4965" s="43">
        <v>930</v>
      </c>
      <c r="B4965" s="74">
        <v>46228</v>
      </c>
      <c r="C4965" s="30" t="s">
        <v>1464</v>
      </c>
      <c r="D4965" s="30" t="s">
        <v>1465</v>
      </c>
      <c r="E4965" s="75">
        <v>62</v>
      </c>
      <c r="F4965" s="30" t="s">
        <v>70</v>
      </c>
      <c r="G4965" s="30" t="s">
        <v>71</v>
      </c>
      <c r="H4965" s="75">
        <v>2</v>
      </c>
    </row>
    <row r="4966" spans="1:8">
      <c r="A4966" s="43">
        <v>930</v>
      </c>
      <c r="B4966" s="74">
        <v>46228</v>
      </c>
      <c r="C4966" s="30" t="s">
        <v>1470</v>
      </c>
      <c r="D4966" s="30" t="s">
        <v>1471</v>
      </c>
      <c r="E4966" s="75">
        <v>55</v>
      </c>
      <c r="F4966" s="30" t="s">
        <v>70</v>
      </c>
      <c r="G4966" s="30" t="s">
        <v>71</v>
      </c>
      <c r="H4966" s="75">
        <v>2</v>
      </c>
    </row>
    <row r="4967" spans="1:8">
      <c r="A4967" s="43">
        <v>930</v>
      </c>
      <c r="B4967" s="74">
        <v>46228</v>
      </c>
      <c r="C4967" s="30" t="s">
        <v>1478</v>
      </c>
      <c r="D4967" s="30" t="s">
        <v>1479</v>
      </c>
      <c r="E4967" s="75">
        <v>19</v>
      </c>
      <c r="F4967" s="30" t="s">
        <v>53</v>
      </c>
      <c r="G4967" s="30" t="s">
        <v>54</v>
      </c>
      <c r="H4967" s="75">
        <v>1</v>
      </c>
    </row>
    <row r="4968" spans="1:8">
      <c r="A4968" s="43">
        <v>930</v>
      </c>
      <c r="B4968" s="74">
        <v>46228</v>
      </c>
      <c r="C4968" s="30" t="s">
        <v>1482</v>
      </c>
      <c r="D4968" s="30" t="s">
        <v>1483</v>
      </c>
      <c r="E4968" s="75">
        <v>51</v>
      </c>
      <c r="F4968" s="30" t="s">
        <v>70</v>
      </c>
      <c r="G4968" s="30" t="s">
        <v>71</v>
      </c>
      <c r="H4968" s="75">
        <v>2</v>
      </c>
    </row>
    <row r="4969" spans="1:8">
      <c r="A4969" s="43">
        <v>930</v>
      </c>
      <c r="B4969" s="74">
        <v>46228</v>
      </c>
      <c r="C4969" s="30" t="s">
        <v>1492</v>
      </c>
      <c r="D4969" s="30" t="s">
        <v>1493</v>
      </c>
      <c r="E4969" s="75">
        <v>40</v>
      </c>
      <c r="F4969" s="30" t="s">
        <v>53</v>
      </c>
      <c r="G4969" s="30" t="s">
        <v>54</v>
      </c>
      <c r="H4969" s="75">
        <v>1</v>
      </c>
    </row>
    <row r="4970" spans="1:8">
      <c r="A4970" s="43">
        <v>930</v>
      </c>
      <c r="B4970" s="74">
        <v>46228</v>
      </c>
      <c r="C4970" s="30" t="s">
        <v>1498</v>
      </c>
      <c r="D4970" s="30" t="s">
        <v>1499</v>
      </c>
      <c r="E4970" s="75">
        <v>81</v>
      </c>
      <c r="F4970" s="30" t="s">
        <v>53</v>
      </c>
      <c r="G4970" s="30" t="s">
        <v>54</v>
      </c>
      <c r="H4970" s="75">
        <v>1</v>
      </c>
    </row>
    <row r="4971" spans="1:8">
      <c r="A4971" s="43">
        <v>930</v>
      </c>
      <c r="B4971" s="74">
        <v>46228</v>
      </c>
      <c r="C4971" s="30" t="s">
        <v>1500</v>
      </c>
      <c r="D4971" s="30" t="s">
        <v>1501</v>
      </c>
      <c r="E4971" s="75">
        <v>20</v>
      </c>
      <c r="F4971" s="30" t="s">
        <v>53</v>
      </c>
      <c r="G4971" s="30" t="s">
        <v>54</v>
      </c>
      <c r="H4971" s="75">
        <v>1</v>
      </c>
    </row>
    <row r="4972" spans="1:8">
      <c r="A4972" s="43">
        <v>930</v>
      </c>
      <c r="B4972" s="74">
        <v>46228</v>
      </c>
      <c r="C4972" s="30" t="s">
        <v>1506</v>
      </c>
      <c r="D4972" s="30" t="s">
        <v>1507</v>
      </c>
      <c r="E4972" s="75">
        <v>80</v>
      </c>
      <c r="F4972" s="30" t="s">
        <v>53</v>
      </c>
      <c r="G4972" s="30" t="s">
        <v>54</v>
      </c>
      <c r="H4972" s="75">
        <v>1</v>
      </c>
    </row>
    <row r="4973" spans="1:8">
      <c r="A4973" s="43">
        <v>930</v>
      </c>
      <c r="B4973" s="74">
        <v>46228</v>
      </c>
      <c r="C4973" s="30" t="s">
        <v>1510</v>
      </c>
      <c r="D4973" s="30" t="s">
        <v>1511</v>
      </c>
      <c r="E4973" s="75">
        <v>43</v>
      </c>
      <c r="F4973" s="30" t="s">
        <v>68</v>
      </c>
      <c r="G4973" s="30" t="s">
        <v>69</v>
      </c>
      <c r="H4973" s="75">
        <v>1</v>
      </c>
    </row>
    <row r="4974" spans="1:8">
      <c r="A4974" s="43">
        <v>930</v>
      </c>
      <c r="B4974" s="74">
        <v>46228</v>
      </c>
      <c r="C4974" s="30" t="s">
        <v>1518</v>
      </c>
      <c r="D4974" s="30" t="s">
        <v>1519</v>
      </c>
      <c r="E4974" s="75">
        <v>4</v>
      </c>
      <c r="F4974" s="30" t="s">
        <v>76</v>
      </c>
      <c r="G4974" s="30" t="s">
        <v>77</v>
      </c>
      <c r="H4974" s="75">
        <v>1</v>
      </c>
    </row>
    <row r="4975" spans="1:8">
      <c r="A4975" s="43">
        <v>930</v>
      </c>
      <c r="B4975" s="74">
        <v>46228</v>
      </c>
      <c r="C4975" s="30" t="s">
        <v>1520</v>
      </c>
      <c r="D4975" s="30" t="s">
        <v>1521</v>
      </c>
      <c r="E4975" s="75">
        <v>11</v>
      </c>
      <c r="F4975" s="30" t="s">
        <v>76</v>
      </c>
      <c r="G4975" s="30" t="s">
        <v>77</v>
      </c>
      <c r="H4975" s="75">
        <v>1</v>
      </c>
    </row>
    <row r="4976" spans="1:8">
      <c r="A4976" s="43">
        <v>930</v>
      </c>
      <c r="B4976" s="74">
        <v>46228</v>
      </c>
      <c r="C4976" s="30" t="s">
        <v>1526</v>
      </c>
      <c r="D4976" s="30" t="s">
        <v>1527</v>
      </c>
      <c r="E4976" s="75">
        <v>205</v>
      </c>
      <c r="F4976" s="30" t="s">
        <v>53</v>
      </c>
      <c r="G4976" s="30" t="s">
        <v>54</v>
      </c>
      <c r="H4976" s="75">
        <v>1</v>
      </c>
    </row>
    <row r="4977" spans="1:8">
      <c r="A4977" s="43">
        <v>930</v>
      </c>
      <c r="B4977" s="74">
        <v>46228</v>
      </c>
      <c r="C4977" s="30" t="s">
        <v>1528</v>
      </c>
      <c r="D4977" s="30" t="s">
        <v>1529</v>
      </c>
      <c r="E4977" s="75">
        <v>9</v>
      </c>
      <c r="F4977" s="30" t="s">
        <v>53</v>
      </c>
      <c r="G4977" s="30" t="s">
        <v>54</v>
      </c>
      <c r="H4977" s="75">
        <v>1</v>
      </c>
    </row>
    <row r="4978" spans="1:8">
      <c r="A4978" s="43">
        <v>930</v>
      </c>
      <c r="B4978" s="74">
        <v>46228</v>
      </c>
      <c r="C4978" s="30" t="s">
        <v>1532</v>
      </c>
      <c r="D4978" s="30" t="s">
        <v>1533</v>
      </c>
      <c r="E4978" s="75">
        <v>32</v>
      </c>
      <c r="F4978" s="30" t="s">
        <v>53</v>
      </c>
      <c r="G4978" s="30" t="s">
        <v>54</v>
      </c>
      <c r="H4978" s="75">
        <v>1</v>
      </c>
    </row>
    <row r="4979" spans="1:8">
      <c r="A4979" s="43">
        <v>930</v>
      </c>
      <c r="B4979" s="74">
        <v>46228</v>
      </c>
      <c r="C4979" s="30" t="s">
        <v>1534</v>
      </c>
      <c r="D4979" s="30" t="s">
        <v>1535</v>
      </c>
      <c r="E4979" s="75">
        <v>18</v>
      </c>
      <c r="F4979" s="30" t="s">
        <v>70</v>
      </c>
      <c r="G4979" s="30" t="s">
        <v>71</v>
      </c>
      <c r="H4979" s="75">
        <v>2</v>
      </c>
    </row>
    <row r="4980" spans="1:8">
      <c r="A4980" s="43">
        <v>930</v>
      </c>
      <c r="B4980" s="74">
        <v>46228</v>
      </c>
      <c r="C4980" s="30" t="s">
        <v>1550</v>
      </c>
      <c r="D4980" s="30" t="s">
        <v>1551</v>
      </c>
      <c r="E4980" s="75">
        <v>61</v>
      </c>
      <c r="F4980" s="30" t="s">
        <v>53</v>
      </c>
      <c r="G4980" s="30" t="s">
        <v>54</v>
      </c>
      <c r="H4980" s="75">
        <v>1</v>
      </c>
    </row>
    <row r="4981" spans="1:8">
      <c r="A4981" s="43">
        <v>930</v>
      </c>
      <c r="B4981" s="74">
        <v>46228</v>
      </c>
      <c r="C4981" s="30" t="s">
        <v>1552</v>
      </c>
      <c r="D4981" s="30" t="s">
        <v>1553</v>
      </c>
      <c r="E4981" s="75">
        <v>15</v>
      </c>
      <c r="F4981" s="30" t="s">
        <v>68</v>
      </c>
      <c r="G4981" s="30" t="s">
        <v>69</v>
      </c>
      <c r="H4981" s="75">
        <v>1</v>
      </c>
    </row>
    <row r="4982" spans="1:8">
      <c r="A4982" s="43">
        <v>930</v>
      </c>
      <c r="B4982" s="74">
        <v>46228</v>
      </c>
      <c r="C4982" s="30" t="s">
        <v>1556</v>
      </c>
      <c r="D4982" s="30" t="s">
        <v>1557</v>
      </c>
      <c r="E4982" s="75">
        <v>79</v>
      </c>
      <c r="F4982" s="30" t="s">
        <v>53</v>
      </c>
      <c r="G4982" s="30" t="s">
        <v>54</v>
      </c>
      <c r="H4982" s="75">
        <v>1</v>
      </c>
    </row>
    <row r="4983" spans="1:8">
      <c r="A4983" s="43">
        <v>930</v>
      </c>
      <c r="B4983" s="74">
        <v>46228</v>
      </c>
      <c r="C4983" s="30" t="s">
        <v>1562</v>
      </c>
      <c r="D4983" s="30" t="s">
        <v>1563</v>
      </c>
      <c r="E4983" s="75">
        <v>12</v>
      </c>
      <c r="F4983" s="30" t="s">
        <v>53</v>
      </c>
      <c r="G4983" s="30" t="s">
        <v>54</v>
      </c>
      <c r="H4983" s="75">
        <v>1</v>
      </c>
    </row>
    <row r="4984" spans="1:8">
      <c r="A4984" s="43">
        <v>930</v>
      </c>
      <c r="B4984" s="74">
        <v>46228</v>
      </c>
      <c r="C4984" s="30" t="s">
        <v>1566</v>
      </c>
      <c r="D4984" s="30" t="s">
        <v>1567</v>
      </c>
      <c r="E4984" s="75">
        <v>69</v>
      </c>
      <c r="F4984" s="30" t="s">
        <v>53</v>
      </c>
      <c r="G4984" s="30" t="s">
        <v>54</v>
      </c>
      <c r="H4984" s="75">
        <v>1</v>
      </c>
    </row>
    <row r="4985" spans="1:8">
      <c r="A4985" s="43">
        <v>930</v>
      </c>
      <c r="B4985" s="74">
        <v>46228</v>
      </c>
      <c r="C4985" s="30" t="s">
        <v>1568</v>
      </c>
      <c r="D4985" s="30" t="s">
        <v>1569</v>
      </c>
      <c r="E4985" s="75">
        <v>16</v>
      </c>
      <c r="F4985" s="30" t="s">
        <v>53</v>
      </c>
      <c r="G4985" s="30" t="s">
        <v>54</v>
      </c>
      <c r="H4985" s="75">
        <v>1</v>
      </c>
    </row>
    <row r="4986" spans="1:8">
      <c r="A4986" s="43">
        <v>930</v>
      </c>
      <c r="B4986" s="74">
        <v>46228</v>
      </c>
      <c r="C4986" s="30" t="s">
        <v>1572</v>
      </c>
      <c r="D4986" s="30" t="s">
        <v>1573</v>
      </c>
      <c r="E4986" s="75">
        <v>126</v>
      </c>
      <c r="F4986" s="30" t="s">
        <v>53</v>
      </c>
      <c r="G4986" s="30" t="s">
        <v>54</v>
      </c>
      <c r="H4986" s="75">
        <v>1</v>
      </c>
    </row>
    <row r="4987" spans="1:8">
      <c r="A4987" s="43">
        <v>930</v>
      </c>
      <c r="B4987" s="74">
        <v>46228</v>
      </c>
      <c r="C4987" s="30" t="s">
        <v>1574</v>
      </c>
      <c r="D4987" s="30" t="s">
        <v>1575</v>
      </c>
      <c r="E4987" s="75">
        <v>12</v>
      </c>
      <c r="F4987" s="30" t="s">
        <v>68</v>
      </c>
      <c r="G4987" s="30" t="s">
        <v>69</v>
      </c>
      <c r="H4987" s="75">
        <v>1</v>
      </c>
    </row>
    <row r="4988" spans="1:8">
      <c r="A4988" s="43">
        <v>930</v>
      </c>
      <c r="B4988" s="74">
        <v>46228</v>
      </c>
      <c r="C4988" s="30" t="s">
        <v>1578</v>
      </c>
      <c r="D4988" s="30" t="s">
        <v>1579</v>
      </c>
      <c r="E4988" s="75">
        <v>3</v>
      </c>
      <c r="F4988" s="30" t="s">
        <v>76</v>
      </c>
      <c r="G4988" s="30" t="s">
        <v>77</v>
      </c>
      <c r="H4988" s="75">
        <v>1</v>
      </c>
    </row>
    <row r="4989" spans="1:8">
      <c r="A4989" s="43">
        <v>930</v>
      </c>
      <c r="B4989" s="74">
        <v>46228</v>
      </c>
      <c r="C4989" s="30" t="s">
        <v>1582</v>
      </c>
      <c r="D4989" s="30" t="s">
        <v>1583</v>
      </c>
      <c r="E4989" s="75">
        <v>46</v>
      </c>
      <c r="F4989" s="30" t="s">
        <v>53</v>
      </c>
      <c r="G4989" s="30" t="s">
        <v>54</v>
      </c>
      <c r="H4989" s="75">
        <v>1</v>
      </c>
    </row>
    <row r="4990" spans="1:8">
      <c r="A4990" s="43">
        <v>930</v>
      </c>
      <c r="B4990" s="74">
        <v>46228</v>
      </c>
      <c r="C4990" s="30" t="s">
        <v>1584</v>
      </c>
      <c r="D4990" s="30" t="s">
        <v>1585</v>
      </c>
      <c r="E4990" s="75">
        <v>167</v>
      </c>
      <c r="F4990" s="30" t="s">
        <v>53</v>
      </c>
      <c r="G4990" s="30" t="s">
        <v>54</v>
      </c>
      <c r="H4990" s="75">
        <v>1</v>
      </c>
    </row>
    <row r="4991" spans="1:8">
      <c r="A4991" s="43">
        <v>930</v>
      </c>
      <c r="B4991" s="74">
        <v>46228</v>
      </c>
      <c r="C4991" s="30" t="s">
        <v>1586</v>
      </c>
      <c r="D4991" s="30" t="s">
        <v>1587</v>
      </c>
      <c r="E4991" s="75">
        <v>21</v>
      </c>
      <c r="F4991" s="30" t="s">
        <v>53</v>
      </c>
      <c r="G4991" s="30" t="s">
        <v>54</v>
      </c>
      <c r="H4991" s="75">
        <v>1</v>
      </c>
    </row>
    <row r="4992" spans="1:8">
      <c r="A4992" s="43">
        <v>930</v>
      </c>
      <c r="B4992" s="74">
        <v>46228</v>
      </c>
      <c r="C4992" s="30" t="s">
        <v>1588</v>
      </c>
      <c r="D4992" s="30" t="s">
        <v>1589</v>
      </c>
      <c r="E4992" s="75">
        <v>85</v>
      </c>
      <c r="F4992" s="30" t="s">
        <v>53</v>
      </c>
      <c r="G4992" s="30" t="s">
        <v>54</v>
      </c>
      <c r="H4992" s="75">
        <v>1</v>
      </c>
    </row>
    <row r="4993" spans="1:8">
      <c r="A4993" s="43">
        <v>930</v>
      </c>
      <c r="B4993" s="74">
        <v>46228</v>
      </c>
      <c r="C4993" s="30" t="s">
        <v>1596</v>
      </c>
      <c r="D4993" s="30" t="s">
        <v>1597</v>
      </c>
      <c r="E4993" s="75">
        <v>22</v>
      </c>
      <c r="F4993" s="30" t="s">
        <v>68</v>
      </c>
      <c r="G4993" s="30" t="s">
        <v>69</v>
      </c>
      <c r="H4993" s="75">
        <v>1</v>
      </c>
    </row>
    <row r="4994" spans="1:8">
      <c r="A4994" s="43">
        <v>930</v>
      </c>
      <c r="B4994" s="74">
        <v>46228</v>
      </c>
      <c r="C4994" s="30" t="s">
        <v>1600</v>
      </c>
      <c r="D4994" s="30" t="s">
        <v>1601</v>
      </c>
      <c r="E4994" s="75">
        <v>9</v>
      </c>
      <c r="F4994" s="30" t="s">
        <v>53</v>
      </c>
      <c r="G4994" s="30" t="s">
        <v>54</v>
      </c>
      <c r="H4994" s="75">
        <v>1</v>
      </c>
    </row>
    <row r="4995" spans="1:8">
      <c r="A4995" s="43">
        <v>930</v>
      </c>
      <c r="B4995" s="74">
        <v>46228</v>
      </c>
      <c r="C4995" s="30" t="s">
        <v>1606</v>
      </c>
      <c r="D4995" s="30" t="s">
        <v>1607</v>
      </c>
      <c r="E4995" s="75">
        <v>134</v>
      </c>
      <c r="F4995" s="30" t="s">
        <v>53</v>
      </c>
      <c r="G4995" s="30" t="s">
        <v>54</v>
      </c>
      <c r="H4995" s="75">
        <v>1</v>
      </c>
    </row>
    <row r="4996" spans="1:8">
      <c r="A4996" s="43">
        <v>930</v>
      </c>
      <c r="B4996" s="74">
        <v>46228</v>
      </c>
      <c r="C4996" s="30" t="s">
        <v>1614</v>
      </c>
      <c r="D4996" s="30" t="s">
        <v>1615</v>
      </c>
      <c r="E4996" s="75">
        <v>25</v>
      </c>
      <c r="F4996" s="30" t="s">
        <v>53</v>
      </c>
      <c r="G4996" s="30" t="s">
        <v>54</v>
      </c>
      <c r="H4996" s="75">
        <v>1</v>
      </c>
    </row>
    <row r="4997" spans="1:8">
      <c r="A4997" s="43">
        <v>930</v>
      </c>
      <c r="B4997" s="74">
        <v>46228</v>
      </c>
      <c r="C4997" s="30" t="s">
        <v>1616</v>
      </c>
      <c r="D4997" s="30" t="s">
        <v>1617</v>
      </c>
      <c r="E4997" s="75">
        <v>111</v>
      </c>
      <c r="F4997" s="30" t="s">
        <v>53</v>
      </c>
      <c r="G4997" s="30" t="s">
        <v>54</v>
      </c>
      <c r="H4997" s="75">
        <v>1</v>
      </c>
    </row>
    <row r="4998" spans="1:8">
      <c r="A4998" s="43">
        <v>930</v>
      </c>
      <c r="B4998" s="74">
        <v>46228</v>
      </c>
      <c r="C4998" s="30" t="s">
        <v>1618</v>
      </c>
      <c r="D4998" s="30" t="s">
        <v>1619</v>
      </c>
      <c r="E4998" s="75">
        <v>101</v>
      </c>
      <c r="F4998" s="30" t="s">
        <v>53</v>
      </c>
      <c r="G4998" s="30" t="s">
        <v>54</v>
      </c>
      <c r="H4998" s="75">
        <v>1</v>
      </c>
    </row>
    <row r="4999" spans="1:8">
      <c r="A4999" s="43">
        <v>930</v>
      </c>
      <c r="B4999" s="74">
        <v>46228</v>
      </c>
      <c r="C4999" s="30" t="s">
        <v>1630</v>
      </c>
      <c r="D4999" s="30" t="s">
        <v>1631</v>
      </c>
      <c r="E4999" s="75">
        <v>69</v>
      </c>
      <c r="F4999" s="30" t="s">
        <v>70</v>
      </c>
      <c r="G4999" s="30" t="s">
        <v>71</v>
      </c>
      <c r="H4999" s="75">
        <v>2</v>
      </c>
    </row>
    <row r="5000" spans="1:8">
      <c r="A5000" s="43">
        <v>930</v>
      </c>
      <c r="B5000" s="74">
        <v>46228</v>
      </c>
      <c r="C5000" s="30" t="s">
        <v>1638</v>
      </c>
      <c r="D5000" s="30" t="s">
        <v>1639</v>
      </c>
      <c r="E5000" s="75">
        <v>11</v>
      </c>
      <c r="F5000" s="30" t="s">
        <v>53</v>
      </c>
      <c r="G5000" s="30" t="s">
        <v>54</v>
      </c>
      <c r="H5000" s="75">
        <v>1</v>
      </c>
    </row>
    <row r="5001" spans="1:8">
      <c r="A5001" s="43">
        <v>930</v>
      </c>
      <c r="B5001" s="74">
        <v>46228</v>
      </c>
      <c r="C5001" s="30" t="s">
        <v>1640</v>
      </c>
      <c r="D5001" s="30" t="s">
        <v>1641</v>
      </c>
      <c r="E5001" s="75">
        <v>20</v>
      </c>
      <c r="F5001" s="30" t="s">
        <v>68</v>
      </c>
      <c r="G5001" s="30" t="s">
        <v>69</v>
      </c>
      <c r="H5001" s="75">
        <v>1</v>
      </c>
    </row>
    <row r="5002" spans="1:8">
      <c r="A5002" s="43">
        <v>930</v>
      </c>
      <c r="B5002" s="74">
        <v>46228</v>
      </c>
      <c r="C5002" s="30" t="s">
        <v>1642</v>
      </c>
      <c r="D5002" s="30" t="s">
        <v>1643</v>
      </c>
      <c r="E5002" s="75">
        <v>88</v>
      </c>
      <c r="F5002" s="30" t="s">
        <v>53</v>
      </c>
      <c r="G5002" s="30" t="s">
        <v>54</v>
      </c>
      <c r="H5002" s="75">
        <v>1</v>
      </c>
    </row>
    <row r="5003" spans="1:8">
      <c r="A5003" s="43">
        <v>930</v>
      </c>
      <c r="B5003" s="74">
        <v>46228</v>
      </c>
      <c r="C5003" s="30" t="s">
        <v>1644</v>
      </c>
      <c r="D5003" s="30" t="s">
        <v>1645</v>
      </c>
      <c r="E5003" s="75">
        <v>49</v>
      </c>
      <c r="F5003" s="30" t="s">
        <v>70</v>
      </c>
      <c r="G5003" s="30" t="s">
        <v>71</v>
      </c>
      <c r="H5003" s="75">
        <v>2</v>
      </c>
    </row>
    <row r="5004" spans="1:8">
      <c r="A5004" s="43">
        <v>930</v>
      </c>
      <c r="B5004" s="74">
        <v>46228</v>
      </c>
      <c r="C5004" s="30" t="s">
        <v>1646</v>
      </c>
      <c r="D5004" s="30" t="s">
        <v>1647</v>
      </c>
      <c r="E5004" s="75">
        <v>138</v>
      </c>
      <c r="F5004" s="30" t="s">
        <v>53</v>
      </c>
      <c r="G5004" s="30" t="s">
        <v>54</v>
      </c>
      <c r="H5004" s="75">
        <v>1</v>
      </c>
    </row>
    <row r="5005" spans="1:8">
      <c r="A5005" s="43">
        <v>930</v>
      </c>
      <c r="B5005" s="74">
        <v>46228</v>
      </c>
      <c r="C5005" s="30" t="s">
        <v>1650</v>
      </c>
      <c r="D5005" s="30" t="s">
        <v>1651</v>
      </c>
      <c r="E5005" s="75">
        <v>27</v>
      </c>
      <c r="F5005" s="30" t="s">
        <v>76</v>
      </c>
      <c r="G5005" s="30" t="s">
        <v>77</v>
      </c>
      <c r="H5005" s="75">
        <v>1</v>
      </c>
    </row>
    <row r="5006" spans="1:8">
      <c r="A5006" s="43">
        <v>930</v>
      </c>
      <c r="B5006" s="74">
        <v>46228</v>
      </c>
      <c r="C5006" s="30" t="s">
        <v>1654</v>
      </c>
      <c r="D5006" s="30" t="s">
        <v>1655</v>
      </c>
      <c r="E5006" s="75">
        <v>75</v>
      </c>
      <c r="F5006" s="30" t="s">
        <v>53</v>
      </c>
      <c r="G5006" s="30" t="s">
        <v>54</v>
      </c>
      <c r="H5006" s="75">
        <v>1</v>
      </c>
    </row>
    <row r="5007" spans="1:8">
      <c r="A5007" s="43">
        <v>930</v>
      </c>
      <c r="B5007" s="74">
        <v>46228</v>
      </c>
      <c r="C5007" s="30" t="s">
        <v>1660</v>
      </c>
      <c r="D5007" s="30" t="s">
        <v>1661</v>
      </c>
      <c r="E5007" s="75">
        <v>102</v>
      </c>
      <c r="F5007" s="30" t="s">
        <v>53</v>
      </c>
      <c r="G5007" s="30" t="s">
        <v>54</v>
      </c>
      <c r="H5007" s="75">
        <v>1</v>
      </c>
    </row>
    <row r="5008" spans="1:8">
      <c r="A5008" s="43">
        <v>930</v>
      </c>
      <c r="B5008" s="74">
        <v>46228</v>
      </c>
      <c r="C5008" s="30" t="s">
        <v>1662</v>
      </c>
      <c r="D5008" s="30" t="s">
        <v>1663</v>
      </c>
      <c r="E5008" s="75">
        <v>19</v>
      </c>
      <c r="F5008" s="30" t="s">
        <v>53</v>
      </c>
      <c r="G5008" s="30" t="s">
        <v>54</v>
      </c>
      <c r="H5008" s="75">
        <v>1</v>
      </c>
    </row>
    <row r="5009" spans="1:8">
      <c r="A5009" s="43">
        <v>930</v>
      </c>
      <c r="B5009" s="74">
        <v>46228</v>
      </c>
      <c r="C5009" s="30" t="s">
        <v>1666</v>
      </c>
      <c r="D5009" s="30" t="s">
        <v>1667</v>
      </c>
      <c r="E5009" s="75">
        <v>145</v>
      </c>
      <c r="F5009" s="30" t="s">
        <v>53</v>
      </c>
      <c r="G5009" s="30" t="s">
        <v>54</v>
      </c>
      <c r="H5009" s="75">
        <v>1</v>
      </c>
    </row>
    <row r="5010" spans="1:8">
      <c r="A5010" s="43">
        <v>930</v>
      </c>
      <c r="B5010" s="74">
        <v>46228</v>
      </c>
      <c r="C5010" s="30" t="s">
        <v>1670</v>
      </c>
      <c r="D5010" s="30" t="s">
        <v>1671</v>
      </c>
      <c r="E5010" s="75">
        <v>8</v>
      </c>
      <c r="F5010" s="30" t="s">
        <v>53</v>
      </c>
      <c r="G5010" s="30" t="s">
        <v>54</v>
      </c>
      <c r="H5010" s="75">
        <v>1</v>
      </c>
    </row>
    <row r="5011" spans="1:8">
      <c r="A5011" s="43">
        <v>930</v>
      </c>
      <c r="B5011" s="74">
        <v>46228</v>
      </c>
      <c r="C5011" s="30" t="s">
        <v>1672</v>
      </c>
      <c r="D5011" s="30" t="s">
        <v>1673</v>
      </c>
      <c r="E5011" s="75">
        <v>15</v>
      </c>
      <c r="F5011" s="30" t="s">
        <v>53</v>
      </c>
      <c r="G5011" s="30" t="s">
        <v>54</v>
      </c>
      <c r="H5011" s="75">
        <v>1</v>
      </c>
    </row>
    <row r="5012" spans="1:8">
      <c r="A5012" s="43">
        <v>930</v>
      </c>
      <c r="B5012" s="74">
        <v>46228</v>
      </c>
      <c r="C5012" s="30" t="s">
        <v>1682</v>
      </c>
      <c r="D5012" s="30" t="s">
        <v>1683</v>
      </c>
      <c r="E5012" s="75">
        <v>106</v>
      </c>
      <c r="F5012" s="30" t="s">
        <v>53</v>
      </c>
      <c r="G5012" s="30" t="s">
        <v>54</v>
      </c>
      <c r="H5012" s="75">
        <v>1</v>
      </c>
    </row>
    <row r="5013" spans="1:8">
      <c r="A5013" s="43">
        <v>930</v>
      </c>
      <c r="B5013" s="74">
        <v>46228</v>
      </c>
      <c r="C5013" s="30" t="s">
        <v>1686</v>
      </c>
      <c r="D5013" s="30" t="s">
        <v>1687</v>
      </c>
      <c r="E5013" s="75">
        <v>63</v>
      </c>
      <c r="F5013" s="30" t="s">
        <v>53</v>
      </c>
      <c r="G5013" s="30" t="s">
        <v>54</v>
      </c>
      <c r="H5013" s="75">
        <v>1</v>
      </c>
    </row>
    <row r="5014" spans="1:8">
      <c r="A5014" s="43">
        <v>930</v>
      </c>
      <c r="B5014" s="74">
        <v>46228</v>
      </c>
      <c r="C5014" s="30" t="s">
        <v>4986</v>
      </c>
      <c r="D5014" s="30" t="s">
        <v>4987</v>
      </c>
      <c r="E5014" s="75">
        <v>94</v>
      </c>
      <c r="F5014" s="30" t="s">
        <v>53</v>
      </c>
      <c r="G5014" s="30" t="s">
        <v>54</v>
      </c>
      <c r="H5014" s="75">
        <v>1</v>
      </c>
    </row>
    <row r="5015" spans="1:8">
      <c r="A5015" s="43">
        <v>930</v>
      </c>
      <c r="B5015" s="74">
        <v>46228</v>
      </c>
      <c r="C5015" s="30" t="s">
        <v>1694</v>
      </c>
      <c r="D5015" s="30" t="s">
        <v>1695</v>
      </c>
      <c r="E5015" s="75">
        <v>60</v>
      </c>
      <c r="F5015" s="30" t="s">
        <v>70</v>
      </c>
      <c r="G5015" s="30" t="s">
        <v>71</v>
      </c>
      <c r="H5015" s="75">
        <v>2</v>
      </c>
    </row>
    <row r="5016" spans="1:8">
      <c r="A5016" s="43">
        <v>930</v>
      </c>
      <c r="B5016" s="74">
        <v>46228</v>
      </c>
      <c r="C5016" s="30" t="s">
        <v>1702</v>
      </c>
      <c r="D5016" s="30" t="s">
        <v>1703</v>
      </c>
      <c r="E5016" s="75">
        <v>90</v>
      </c>
      <c r="F5016" s="30" t="s">
        <v>70</v>
      </c>
      <c r="G5016" s="30" t="s">
        <v>71</v>
      </c>
      <c r="H5016" s="75">
        <v>2</v>
      </c>
    </row>
    <row r="5017" spans="1:8">
      <c r="A5017" s="43">
        <v>930</v>
      </c>
      <c r="B5017" s="74">
        <v>46227</v>
      </c>
      <c r="C5017" s="30" t="s">
        <v>3923</v>
      </c>
      <c r="D5017" s="30" t="s">
        <v>3924</v>
      </c>
      <c r="E5017" s="75">
        <v>257</v>
      </c>
      <c r="F5017" s="30" t="s">
        <v>53</v>
      </c>
      <c r="G5017" s="30" t="s">
        <v>54</v>
      </c>
      <c r="H5017" s="75">
        <v>1</v>
      </c>
    </row>
    <row r="5018" spans="1:8">
      <c r="A5018" s="43">
        <v>930</v>
      </c>
      <c r="B5018" s="74">
        <v>46227</v>
      </c>
      <c r="C5018" s="30" t="s">
        <v>4137</v>
      </c>
      <c r="D5018" s="30" t="s">
        <v>4138</v>
      </c>
      <c r="E5018" s="75">
        <v>79</v>
      </c>
      <c r="F5018" s="30" t="s">
        <v>70</v>
      </c>
      <c r="G5018" s="30" t="s">
        <v>71</v>
      </c>
      <c r="H5018" s="75">
        <v>2</v>
      </c>
    </row>
    <row r="5019" spans="1:8">
      <c r="A5019" s="43">
        <v>930</v>
      </c>
      <c r="B5019" s="74">
        <v>46227</v>
      </c>
      <c r="C5019" s="30" t="s">
        <v>4147</v>
      </c>
      <c r="D5019" s="30" t="s">
        <v>4148</v>
      </c>
      <c r="E5019" s="75">
        <v>75</v>
      </c>
      <c r="F5019" s="30" t="s">
        <v>68</v>
      </c>
      <c r="G5019" s="30" t="s">
        <v>69</v>
      </c>
      <c r="H5019" s="75">
        <v>1</v>
      </c>
    </row>
    <row r="5020" spans="1:8">
      <c r="A5020" s="43">
        <v>930</v>
      </c>
      <c r="B5020" s="74">
        <v>46227</v>
      </c>
      <c r="C5020" s="30" t="s">
        <v>4153</v>
      </c>
      <c r="D5020" s="30" t="s">
        <v>4154</v>
      </c>
      <c r="E5020" s="75">
        <v>19</v>
      </c>
      <c r="F5020" s="30" t="s">
        <v>68</v>
      </c>
      <c r="G5020" s="30" t="s">
        <v>69</v>
      </c>
      <c r="H5020" s="75">
        <v>1</v>
      </c>
    </row>
    <row r="5021" spans="1:8">
      <c r="A5021" s="43">
        <v>930</v>
      </c>
      <c r="B5021" s="74">
        <v>46227</v>
      </c>
      <c r="C5021" s="30" t="s">
        <v>4183</v>
      </c>
      <c r="D5021" s="30" t="s">
        <v>4184</v>
      </c>
      <c r="E5021" s="75">
        <v>46</v>
      </c>
      <c r="F5021" s="30" t="s">
        <v>53</v>
      </c>
      <c r="G5021" s="30" t="s">
        <v>54</v>
      </c>
      <c r="H5021" s="75">
        <v>1</v>
      </c>
    </row>
    <row r="5022" spans="1:8">
      <c r="A5022" s="43">
        <v>930</v>
      </c>
      <c r="B5022" s="74">
        <v>46227</v>
      </c>
      <c r="C5022" s="30" t="s">
        <v>4185</v>
      </c>
      <c r="D5022" s="30" t="s">
        <v>4186</v>
      </c>
      <c r="E5022" s="75">
        <v>71</v>
      </c>
      <c r="F5022" s="30" t="s">
        <v>53</v>
      </c>
      <c r="G5022" s="30" t="s">
        <v>54</v>
      </c>
      <c r="H5022" s="75">
        <v>1</v>
      </c>
    </row>
    <row r="5023" spans="1:8">
      <c r="A5023" s="43">
        <v>930</v>
      </c>
      <c r="B5023" s="74">
        <v>46227</v>
      </c>
      <c r="C5023" s="30" t="s">
        <v>4187</v>
      </c>
      <c r="D5023" s="30" t="s">
        <v>4188</v>
      </c>
      <c r="E5023" s="75">
        <v>58</v>
      </c>
      <c r="F5023" s="30" t="s">
        <v>53</v>
      </c>
      <c r="G5023" s="30" t="s">
        <v>54</v>
      </c>
      <c r="H5023" s="75">
        <v>1</v>
      </c>
    </row>
    <row r="5024" spans="1:8">
      <c r="A5024" s="43">
        <v>930</v>
      </c>
      <c r="B5024" s="74">
        <v>46227</v>
      </c>
      <c r="C5024" s="30" t="s">
        <v>1350</v>
      </c>
      <c r="D5024" s="30" t="s">
        <v>1351</v>
      </c>
      <c r="E5024" s="75">
        <v>92</v>
      </c>
      <c r="F5024" s="30" t="s">
        <v>80</v>
      </c>
      <c r="G5024" s="30" t="s">
        <v>81</v>
      </c>
      <c r="H5024" s="75">
        <v>1</v>
      </c>
    </row>
    <row r="5025" spans="1:8">
      <c r="A5025" s="43">
        <v>930</v>
      </c>
      <c r="B5025" s="74">
        <v>46227</v>
      </c>
      <c r="C5025" s="30" t="s">
        <v>1352</v>
      </c>
      <c r="D5025" s="30" t="s">
        <v>1353</v>
      </c>
      <c r="E5025" s="75">
        <v>26</v>
      </c>
      <c r="F5025" s="30" t="s">
        <v>70</v>
      </c>
      <c r="G5025" s="30" t="s">
        <v>71</v>
      </c>
      <c r="H5025" s="75">
        <v>2</v>
      </c>
    </row>
    <row r="5026" spans="1:8">
      <c r="A5026" s="43">
        <v>930</v>
      </c>
      <c r="B5026" s="74">
        <v>46227</v>
      </c>
      <c r="C5026" s="30" t="s">
        <v>1354</v>
      </c>
      <c r="D5026" s="30" t="s">
        <v>1355</v>
      </c>
      <c r="E5026" s="75">
        <v>32</v>
      </c>
      <c r="F5026" s="30" t="s">
        <v>70</v>
      </c>
      <c r="G5026" s="30" t="s">
        <v>71</v>
      </c>
      <c r="H5026" s="75">
        <v>2</v>
      </c>
    </row>
    <row r="5027" spans="1:8">
      <c r="A5027" s="43">
        <v>930</v>
      </c>
      <c r="B5027" s="74">
        <v>46227</v>
      </c>
      <c r="C5027" s="30" t="s">
        <v>1356</v>
      </c>
      <c r="D5027" s="30" t="s">
        <v>1357</v>
      </c>
      <c r="E5027" s="75">
        <v>16</v>
      </c>
      <c r="F5027" s="30" t="s">
        <v>80</v>
      </c>
      <c r="G5027" s="30" t="s">
        <v>81</v>
      </c>
      <c r="H5027" s="75">
        <v>1</v>
      </c>
    </row>
    <row r="5028" spans="1:8">
      <c r="A5028" s="43">
        <v>930</v>
      </c>
      <c r="B5028" s="74">
        <v>46227</v>
      </c>
      <c r="C5028" s="30" t="s">
        <v>1358</v>
      </c>
      <c r="D5028" s="30" t="s">
        <v>1359</v>
      </c>
      <c r="E5028" s="75">
        <v>124</v>
      </c>
      <c r="F5028" s="30" t="s">
        <v>70</v>
      </c>
      <c r="G5028" s="30" t="s">
        <v>71</v>
      </c>
      <c r="H5028" s="75">
        <v>2</v>
      </c>
    </row>
    <row r="5029" spans="1:8">
      <c r="A5029" s="43">
        <v>930</v>
      </c>
      <c r="B5029" s="74">
        <v>46227</v>
      </c>
      <c r="C5029" s="30" t="s">
        <v>1360</v>
      </c>
      <c r="D5029" s="30" t="s">
        <v>1361</v>
      </c>
      <c r="E5029" s="75">
        <v>6</v>
      </c>
      <c r="F5029" s="30" t="s">
        <v>68</v>
      </c>
      <c r="G5029" s="30" t="s">
        <v>69</v>
      </c>
      <c r="H5029" s="75">
        <v>1</v>
      </c>
    </row>
    <row r="5030" spans="1:8">
      <c r="A5030" s="43">
        <v>930</v>
      </c>
      <c r="B5030" s="74">
        <v>46227</v>
      </c>
      <c r="C5030" s="30" t="s">
        <v>1362</v>
      </c>
      <c r="D5030" s="30" t="s">
        <v>1363</v>
      </c>
      <c r="E5030" s="75">
        <v>47</v>
      </c>
      <c r="F5030" s="30" t="s">
        <v>53</v>
      </c>
      <c r="G5030" s="30" t="s">
        <v>54</v>
      </c>
      <c r="H5030" s="75">
        <v>1</v>
      </c>
    </row>
    <row r="5031" spans="1:8">
      <c r="A5031" s="43">
        <v>930</v>
      </c>
      <c r="B5031" s="74">
        <v>46227</v>
      </c>
      <c r="C5031" s="30" t="s">
        <v>1366</v>
      </c>
      <c r="D5031" s="30" t="s">
        <v>1367</v>
      </c>
      <c r="E5031" s="75">
        <v>207</v>
      </c>
      <c r="F5031" s="30" t="s">
        <v>68</v>
      </c>
      <c r="G5031" s="30" t="s">
        <v>69</v>
      </c>
      <c r="H5031" s="75">
        <v>1</v>
      </c>
    </row>
    <row r="5032" spans="1:8">
      <c r="A5032" s="43">
        <v>930</v>
      </c>
      <c r="B5032" s="74">
        <v>46227</v>
      </c>
      <c r="C5032" s="30" t="s">
        <v>1376</v>
      </c>
      <c r="D5032" s="30" t="s">
        <v>1377</v>
      </c>
      <c r="E5032" s="75">
        <v>168</v>
      </c>
      <c r="F5032" s="30" t="s">
        <v>80</v>
      </c>
      <c r="G5032" s="30" t="s">
        <v>81</v>
      </c>
      <c r="H5032" s="75">
        <v>1</v>
      </c>
    </row>
    <row r="5033" spans="1:8">
      <c r="A5033" s="43">
        <v>930</v>
      </c>
      <c r="B5033" s="74">
        <v>46227</v>
      </c>
      <c r="C5033" s="30" t="s">
        <v>1382</v>
      </c>
      <c r="D5033" s="30" t="s">
        <v>1383</v>
      </c>
      <c r="E5033" s="75">
        <v>28</v>
      </c>
      <c r="F5033" s="30" t="s">
        <v>80</v>
      </c>
      <c r="G5033" s="30" t="s">
        <v>81</v>
      </c>
      <c r="H5033" s="75">
        <v>1</v>
      </c>
    </row>
    <row r="5034" spans="1:8">
      <c r="A5034" s="43">
        <v>930</v>
      </c>
      <c r="B5034" s="74">
        <v>46227</v>
      </c>
      <c r="C5034" s="30" t="s">
        <v>1384</v>
      </c>
      <c r="D5034" s="30" t="s">
        <v>1385</v>
      </c>
      <c r="E5034" s="75">
        <v>64</v>
      </c>
      <c r="F5034" s="30" t="s">
        <v>70</v>
      </c>
      <c r="G5034" s="30" t="s">
        <v>71</v>
      </c>
      <c r="H5034" s="75">
        <v>2</v>
      </c>
    </row>
    <row r="5035" spans="1:8">
      <c r="A5035" s="43">
        <v>930</v>
      </c>
      <c r="B5035" s="74">
        <v>46227</v>
      </c>
      <c r="C5035" s="30" t="s">
        <v>1386</v>
      </c>
      <c r="D5035" s="30" t="s">
        <v>1387</v>
      </c>
      <c r="E5035" s="75">
        <v>82</v>
      </c>
      <c r="F5035" s="30" t="s">
        <v>70</v>
      </c>
      <c r="G5035" s="30" t="s">
        <v>71</v>
      </c>
      <c r="H5035" s="75">
        <v>2</v>
      </c>
    </row>
    <row r="5036" spans="1:8">
      <c r="A5036" s="43">
        <v>930</v>
      </c>
      <c r="B5036" s="74">
        <v>46227</v>
      </c>
      <c r="C5036" s="30" t="s">
        <v>1388</v>
      </c>
      <c r="D5036" s="30" t="s">
        <v>1389</v>
      </c>
      <c r="E5036" s="75">
        <v>68</v>
      </c>
      <c r="F5036" s="30" t="s">
        <v>68</v>
      </c>
      <c r="G5036" s="30" t="s">
        <v>69</v>
      </c>
      <c r="H5036" s="75">
        <v>1</v>
      </c>
    </row>
    <row r="5037" spans="1:8">
      <c r="A5037" s="43">
        <v>930</v>
      </c>
      <c r="B5037" s="74">
        <v>46227</v>
      </c>
      <c r="C5037" s="30" t="s">
        <v>1390</v>
      </c>
      <c r="D5037" s="30" t="s">
        <v>1391</v>
      </c>
      <c r="E5037" s="75">
        <v>34</v>
      </c>
      <c r="F5037" s="30" t="s">
        <v>68</v>
      </c>
      <c r="G5037" s="30" t="s">
        <v>69</v>
      </c>
      <c r="H5037" s="75">
        <v>1</v>
      </c>
    </row>
    <row r="5038" spans="1:8">
      <c r="A5038" s="43">
        <v>930</v>
      </c>
      <c r="B5038" s="74">
        <v>46227</v>
      </c>
      <c r="C5038" s="30" t="s">
        <v>1392</v>
      </c>
      <c r="D5038" s="30" t="s">
        <v>1393</v>
      </c>
      <c r="E5038" s="75">
        <v>154</v>
      </c>
      <c r="F5038" s="30" t="s">
        <v>80</v>
      </c>
      <c r="G5038" s="30" t="s">
        <v>81</v>
      </c>
      <c r="H5038" s="75">
        <v>1</v>
      </c>
    </row>
    <row r="5039" spans="1:8">
      <c r="A5039" s="43">
        <v>930</v>
      </c>
      <c r="B5039" s="74">
        <v>46227</v>
      </c>
      <c r="C5039" s="30" t="s">
        <v>1394</v>
      </c>
      <c r="D5039" s="30" t="s">
        <v>1395</v>
      </c>
      <c r="E5039" s="75">
        <v>42</v>
      </c>
      <c r="F5039" s="30" t="s">
        <v>70</v>
      </c>
      <c r="G5039" s="30" t="s">
        <v>71</v>
      </c>
      <c r="H5039" s="75">
        <v>2</v>
      </c>
    </row>
    <row r="5040" spans="1:8">
      <c r="A5040" s="43">
        <v>930</v>
      </c>
      <c r="B5040" s="74">
        <v>46227</v>
      </c>
      <c r="C5040" s="30" t="s">
        <v>1396</v>
      </c>
      <c r="D5040" s="30" t="s">
        <v>1397</v>
      </c>
      <c r="E5040" s="75">
        <v>114</v>
      </c>
      <c r="F5040" s="30" t="s">
        <v>76</v>
      </c>
      <c r="G5040" s="30" t="s">
        <v>77</v>
      </c>
      <c r="H5040" s="75">
        <v>1</v>
      </c>
    </row>
    <row r="5041" spans="1:8">
      <c r="A5041" s="43">
        <v>930</v>
      </c>
      <c r="B5041" s="74">
        <v>46227</v>
      </c>
      <c r="C5041" s="30" t="s">
        <v>1400</v>
      </c>
      <c r="D5041" s="30" t="s">
        <v>1401</v>
      </c>
      <c r="E5041" s="75">
        <v>77</v>
      </c>
      <c r="F5041" s="30" t="s">
        <v>70</v>
      </c>
      <c r="G5041" s="30" t="s">
        <v>71</v>
      </c>
      <c r="H5041" s="75">
        <v>2</v>
      </c>
    </row>
    <row r="5042" spans="1:8">
      <c r="A5042" s="43">
        <v>930</v>
      </c>
      <c r="B5042" s="74">
        <v>46227</v>
      </c>
      <c r="C5042" s="30" t="s">
        <v>1402</v>
      </c>
      <c r="D5042" s="30" t="s">
        <v>1403</v>
      </c>
      <c r="E5042" s="75">
        <v>66</v>
      </c>
      <c r="F5042" s="30" t="s">
        <v>70</v>
      </c>
      <c r="G5042" s="30" t="s">
        <v>71</v>
      </c>
      <c r="H5042" s="75">
        <v>2</v>
      </c>
    </row>
    <row r="5043" spans="1:8">
      <c r="A5043" s="43">
        <v>930</v>
      </c>
      <c r="B5043" s="74">
        <v>46227</v>
      </c>
      <c r="C5043" s="30" t="s">
        <v>1408</v>
      </c>
      <c r="D5043" s="30" t="s">
        <v>1409</v>
      </c>
      <c r="E5043" s="75">
        <v>7</v>
      </c>
      <c r="F5043" s="30" t="s">
        <v>70</v>
      </c>
      <c r="G5043" s="30" t="s">
        <v>71</v>
      </c>
      <c r="H5043" s="75">
        <v>2</v>
      </c>
    </row>
    <row r="5044" spans="1:8">
      <c r="A5044" s="43">
        <v>930</v>
      </c>
      <c r="B5044" s="74">
        <v>46227</v>
      </c>
      <c r="C5044" s="30" t="s">
        <v>1414</v>
      </c>
      <c r="D5044" s="30" t="s">
        <v>1415</v>
      </c>
      <c r="E5044" s="75">
        <v>76</v>
      </c>
      <c r="F5044" s="30" t="s">
        <v>53</v>
      </c>
      <c r="G5044" s="30" t="s">
        <v>54</v>
      </c>
      <c r="H5044" s="75">
        <v>1</v>
      </c>
    </row>
    <row r="5045" spans="1:8">
      <c r="A5045" s="43">
        <v>930</v>
      </c>
      <c r="B5045" s="74">
        <v>46227</v>
      </c>
      <c r="C5045" s="30" t="s">
        <v>1416</v>
      </c>
      <c r="D5045" s="30" t="s">
        <v>1417</v>
      </c>
      <c r="E5045" s="75">
        <v>46</v>
      </c>
      <c r="F5045" s="30" t="s">
        <v>70</v>
      </c>
      <c r="G5045" s="30" t="s">
        <v>71</v>
      </c>
      <c r="H5045" s="75">
        <v>2</v>
      </c>
    </row>
    <row r="5046" spans="1:8">
      <c r="A5046" s="43">
        <v>930</v>
      </c>
      <c r="B5046" s="74">
        <v>46227</v>
      </c>
      <c r="C5046" s="30" t="s">
        <v>1420</v>
      </c>
      <c r="D5046" s="30" t="s">
        <v>1421</v>
      </c>
      <c r="E5046" s="75">
        <v>41</v>
      </c>
      <c r="F5046" s="30" t="s">
        <v>80</v>
      </c>
      <c r="G5046" s="30" t="s">
        <v>81</v>
      </c>
      <c r="H5046" s="75">
        <v>1</v>
      </c>
    </row>
    <row r="5047" spans="1:8">
      <c r="A5047" s="43">
        <v>930</v>
      </c>
      <c r="B5047" s="74">
        <v>46227</v>
      </c>
      <c r="C5047" s="30" t="s">
        <v>1424</v>
      </c>
      <c r="D5047" s="30" t="s">
        <v>1425</v>
      </c>
      <c r="E5047" s="75">
        <v>129</v>
      </c>
      <c r="F5047" s="30" t="s">
        <v>80</v>
      </c>
      <c r="G5047" s="30" t="s">
        <v>81</v>
      </c>
      <c r="H5047" s="75">
        <v>1</v>
      </c>
    </row>
    <row r="5048" spans="1:8">
      <c r="A5048" s="43">
        <v>930</v>
      </c>
      <c r="B5048" s="74">
        <v>46227</v>
      </c>
      <c r="C5048" s="30" t="s">
        <v>1426</v>
      </c>
      <c r="D5048" s="30" t="s">
        <v>1427</v>
      </c>
      <c r="E5048" s="75">
        <v>77</v>
      </c>
      <c r="F5048" s="30" t="s">
        <v>72</v>
      </c>
      <c r="G5048" s="30" t="s">
        <v>73</v>
      </c>
      <c r="H5048" s="75">
        <v>3</v>
      </c>
    </row>
    <row r="5049" spans="1:8">
      <c r="A5049" s="43">
        <v>930</v>
      </c>
      <c r="B5049" s="74">
        <v>46227</v>
      </c>
      <c r="C5049" s="30" t="s">
        <v>1428</v>
      </c>
      <c r="D5049" s="30" t="s">
        <v>1429</v>
      </c>
      <c r="E5049" s="75">
        <v>125</v>
      </c>
      <c r="F5049" s="30" t="s">
        <v>80</v>
      </c>
      <c r="G5049" s="30" t="s">
        <v>81</v>
      </c>
      <c r="H5049" s="75">
        <v>1</v>
      </c>
    </row>
    <row r="5050" spans="1:8">
      <c r="A5050" s="43">
        <v>930</v>
      </c>
      <c r="B5050" s="74">
        <v>46227</v>
      </c>
      <c r="C5050" s="30" t="s">
        <v>1440</v>
      </c>
      <c r="D5050" s="30" t="s">
        <v>1441</v>
      </c>
      <c r="E5050" s="75">
        <v>132</v>
      </c>
      <c r="F5050" s="30" t="s">
        <v>70</v>
      </c>
      <c r="G5050" s="30" t="s">
        <v>71</v>
      </c>
      <c r="H5050" s="75">
        <v>2</v>
      </c>
    </row>
    <row r="5051" spans="1:8">
      <c r="A5051" s="43">
        <v>930</v>
      </c>
      <c r="B5051" s="74">
        <v>46227</v>
      </c>
      <c r="C5051" s="30" t="s">
        <v>1444</v>
      </c>
      <c r="D5051" s="30" t="s">
        <v>1445</v>
      </c>
      <c r="E5051" s="75">
        <v>56</v>
      </c>
      <c r="F5051" s="30" t="s">
        <v>70</v>
      </c>
      <c r="G5051" s="30" t="s">
        <v>71</v>
      </c>
      <c r="H5051" s="75">
        <v>2</v>
      </c>
    </row>
    <row r="5052" spans="1:8">
      <c r="A5052" s="43">
        <v>930</v>
      </c>
      <c r="B5052" s="74">
        <v>46227</v>
      </c>
      <c r="C5052" s="30" t="s">
        <v>1452</v>
      </c>
      <c r="D5052" s="30" t="s">
        <v>1453</v>
      </c>
      <c r="E5052" s="75">
        <v>44</v>
      </c>
      <c r="F5052" s="30" t="s">
        <v>70</v>
      </c>
      <c r="G5052" s="30" t="s">
        <v>71</v>
      </c>
      <c r="H5052" s="75">
        <v>2</v>
      </c>
    </row>
    <row r="5053" spans="1:8">
      <c r="A5053" s="43">
        <v>930</v>
      </c>
      <c r="B5053" s="74">
        <v>46227</v>
      </c>
      <c r="C5053" s="30" t="s">
        <v>1454</v>
      </c>
      <c r="D5053" s="30" t="s">
        <v>1455</v>
      </c>
      <c r="E5053" s="75">
        <v>136</v>
      </c>
      <c r="F5053" s="30" t="s">
        <v>70</v>
      </c>
      <c r="G5053" s="30" t="s">
        <v>71</v>
      </c>
      <c r="H5053" s="75">
        <v>2</v>
      </c>
    </row>
    <row r="5054" spans="1:8">
      <c r="A5054" s="43">
        <v>930</v>
      </c>
      <c r="B5054" s="74">
        <v>46227</v>
      </c>
      <c r="C5054" s="30" t="s">
        <v>1458</v>
      </c>
      <c r="D5054" s="30" t="s">
        <v>1459</v>
      </c>
      <c r="E5054" s="75">
        <v>226</v>
      </c>
      <c r="F5054" s="30" t="s">
        <v>80</v>
      </c>
      <c r="G5054" s="30" t="s">
        <v>81</v>
      </c>
      <c r="H5054" s="75">
        <v>1</v>
      </c>
    </row>
    <row r="5055" spans="1:8">
      <c r="A5055" s="43">
        <v>930</v>
      </c>
      <c r="B5055" s="74">
        <v>46227</v>
      </c>
      <c r="C5055" s="30" t="s">
        <v>1460</v>
      </c>
      <c r="D5055" s="30" t="s">
        <v>1461</v>
      </c>
      <c r="E5055" s="75">
        <v>211</v>
      </c>
      <c r="F5055" s="30" t="s">
        <v>78</v>
      </c>
      <c r="G5055" s="30" t="s">
        <v>79</v>
      </c>
      <c r="H5055" s="75">
        <v>2</v>
      </c>
    </row>
    <row r="5056" spans="1:8">
      <c r="A5056" s="43">
        <v>930</v>
      </c>
      <c r="B5056" s="74">
        <v>46227</v>
      </c>
      <c r="C5056" s="30" t="s">
        <v>1464</v>
      </c>
      <c r="D5056" s="30" t="s">
        <v>1465</v>
      </c>
      <c r="E5056" s="75">
        <v>46</v>
      </c>
      <c r="F5056" s="30" t="s">
        <v>70</v>
      </c>
      <c r="G5056" s="30" t="s">
        <v>71</v>
      </c>
      <c r="H5056" s="75">
        <v>2</v>
      </c>
    </row>
    <row r="5057" spans="1:8">
      <c r="A5057" s="43">
        <v>930</v>
      </c>
      <c r="B5057" s="74">
        <v>46227</v>
      </c>
      <c r="C5057" s="30" t="s">
        <v>1466</v>
      </c>
      <c r="D5057" s="30" t="s">
        <v>1467</v>
      </c>
      <c r="E5057" s="75">
        <v>16</v>
      </c>
      <c r="F5057" s="30" t="s">
        <v>53</v>
      </c>
      <c r="G5057" s="30" t="s">
        <v>54</v>
      </c>
      <c r="H5057" s="75">
        <v>1</v>
      </c>
    </row>
    <row r="5058" spans="1:8">
      <c r="A5058" s="43">
        <v>930</v>
      </c>
      <c r="B5058" s="74">
        <v>46227</v>
      </c>
      <c r="C5058" s="30" t="s">
        <v>1470</v>
      </c>
      <c r="D5058" s="30" t="s">
        <v>1471</v>
      </c>
      <c r="E5058" s="75">
        <v>55</v>
      </c>
      <c r="F5058" s="30" t="s">
        <v>70</v>
      </c>
      <c r="G5058" s="30" t="s">
        <v>71</v>
      </c>
      <c r="H5058" s="75">
        <v>2</v>
      </c>
    </row>
    <row r="5059" spans="1:8">
      <c r="A5059" s="43">
        <v>930</v>
      </c>
      <c r="B5059" s="74">
        <v>46227</v>
      </c>
      <c r="C5059" s="30" t="s">
        <v>1472</v>
      </c>
      <c r="D5059" s="30" t="s">
        <v>1473</v>
      </c>
      <c r="E5059" s="75">
        <v>29</v>
      </c>
      <c r="F5059" s="30" t="s">
        <v>53</v>
      </c>
      <c r="G5059" s="30" t="s">
        <v>54</v>
      </c>
      <c r="H5059" s="75">
        <v>1</v>
      </c>
    </row>
    <row r="5060" spans="1:8">
      <c r="A5060" s="43">
        <v>930</v>
      </c>
      <c r="B5060" s="74">
        <v>46227</v>
      </c>
      <c r="C5060" s="30" t="s">
        <v>1478</v>
      </c>
      <c r="D5060" s="30" t="s">
        <v>1479</v>
      </c>
      <c r="E5060" s="75">
        <v>108</v>
      </c>
      <c r="F5060" s="30" t="s">
        <v>53</v>
      </c>
      <c r="G5060" s="30" t="s">
        <v>54</v>
      </c>
      <c r="H5060" s="75">
        <v>1</v>
      </c>
    </row>
    <row r="5061" spans="1:8">
      <c r="A5061" s="43">
        <v>930</v>
      </c>
      <c r="B5061" s="74">
        <v>46227</v>
      </c>
      <c r="C5061" s="30" t="s">
        <v>1480</v>
      </c>
      <c r="D5061" s="30" t="s">
        <v>1481</v>
      </c>
      <c r="E5061" s="75">
        <v>61</v>
      </c>
      <c r="F5061" s="30" t="s">
        <v>76</v>
      </c>
      <c r="G5061" s="30" t="s">
        <v>77</v>
      </c>
      <c r="H5061" s="75">
        <v>1</v>
      </c>
    </row>
    <row r="5062" spans="1:8">
      <c r="A5062" s="43">
        <v>930</v>
      </c>
      <c r="B5062" s="74">
        <v>46227</v>
      </c>
      <c r="C5062" s="30" t="s">
        <v>1482</v>
      </c>
      <c r="D5062" s="30" t="s">
        <v>1483</v>
      </c>
      <c r="E5062" s="75">
        <v>40</v>
      </c>
      <c r="F5062" s="30" t="s">
        <v>70</v>
      </c>
      <c r="G5062" s="30" t="s">
        <v>71</v>
      </c>
      <c r="H5062" s="75">
        <v>2</v>
      </c>
    </row>
    <row r="5063" spans="1:8">
      <c r="A5063" s="43">
        <v>930</v>
      </c>
      <c r="B5063" s="74">
        <v>46227</v>
      </c>
      <c r="C5063" s="30" t="s">
        <v>1498</v>
      </c>
      <c r="D5063" s="30" t="s">
        <v>1499</v>
      </c>
      <c r="E5063" s="75">
        <v>31</v>
      </c>
      <c r="F5063" s="30" t="s">
        <v>53</v>
      </c>
      <c r="G5063" s="30" t="s">
        <v>54</v>
      </c>
      <c r="H5063" s="75">
        <v>1</v>
      </c>
    </row>
    <row r="5064" spans="1:8">
      <c r="A5064" s="43">
        <v>930</v>
      </c>
      <c r="B5064" s="74">
        <v>46227</v>
      </c>
      <c r="C5064" s="30" t="s">
        <v>1500</v>
      </c>
      <c r="D5064" s="30" t="s">
        <v>1501</v>
      </c>
      <c r="E5064" s="75">
        <v>36</v>
      </c>
      <c r="F5064" s="30" t="s">
        <v>53</v>
      </c>
      <c r="G5064" s="30" t="s">
        <v>54</v>
      </c>
      <c r="H5064" s="75">
        <v>1</v>
      </c>
    </row>
    <row r="5065" spans="1:8">
      <c r="A5065" s="43">
        <v>930</v>
      </c>
      <c r="B5065" s="74">
        <v>46227</v>
      </c>
      <c r="C5065" s="30" t="s">
        <v>1504</v>
      </c>
      <c r="D5065" s="30" t="s">
        <v>1505</v>
      </c>
      <c r="E5065" s="75">
        <v>17</v>
      </c>
      <c r="F5065" s="30" t="s">
        <v>53</v>
      </c>
      <c r="G5065" s="30" t="s">
        <v>54</v>
      </c>
      <c r="H5065" s="75">
        <v>1</v>
      </c>
    </row>
    <row r="5066" spans="1:8">
      <c r="A5066" s="43">
        <v>930</v>
      </c>
      <c r="B5066" s="74">
        <v>46227</v>
      </c>
      <c r="C5066" s="30" t="s">
        <v>1506</v>
      </c>
      <c r="D5066" s="30" t="s">
        <v>1507</v>
      </c>
      <c r="E5066" s="75">
        <v>76</v>
      </c>
      <c r="F5066" s="30" t="s">
        <v>53</v>
      </c>
      <c r="G5066" s="30" t="s">
        <v>54</v>
      </c>
      <c r="H5066" s="75">
        <v>1</v>
      </c>
    </row>
    <row r="5067" spans="1:8">
      <c r="A5067" s="43">
        <v>930</v>
      </c>
      <c r="B5067" s="74">
        <v>46227</v>
      </c>
      <c r="C5067" s="30" t="s">
        <v>1508</v>
      </c>
      <c r="D5067" s="30" t="s">
        <v>1509</v>
      </c>
      <c r="E5067" s="75">
        <v>21</v>
      </c>
      <c r="F5067" s="30" t="s">
        <v>68</v>
      </c>
      <c r="G5067" s="30" t="s">
        <v>69</v>
      </c>
      <c r="H5067" s="75">
        <v>1</v>
      </c>
    </row>
    <row r="5068" spans="1:8">
      <c r="A5068" s="43">
        <v>930</v>
      </c>
      <c r="B5068" s="74">
        <v>46227</v>
      </c>
      <c r="C5068" s="30" t="s">
        <v>1510</v>
      </c>
      <c r="D5068" s="30" t="s">
        <v>1511</v>
      </c>
      <c r="E5068" s="75">
        <v>50</v>
      </c>
      <c r="F5068" s="30" t="s">
        <v>70</v>
      </c>
      <c r="G5068" s="30" t="s">
        <v>71</v>
      </c>
      <c r="H5068" s="75">
        <v>2</v>
      </c>
    </row>
    <row r="5069" spans="1:8">
      <c r="A5069" s="43">
        <v>930</v>
      </c>
      <c r="B5069" s="74">
        <v>46227</v>
      </c>
      <c r="C5069" s="30" t="s">
        <v>1514</v>
      </c>
      <c r="D5069" s="30" t="s">
        <v>1515</v>
      </c>
      <c r="E5069" s="75">
        <v>16</v>
      </c>
      <c r="F5069" s="30" t="s">
        <v>68</v>
      </c>
      <c r="G5069" s="30" t="s">
        <v>69</v>
      </c>
      <c r="H5069" s="75">
        <v>1</v>
      </c>
    </row>
    <row r="5070" spans="1:8">
      <c r="A5070" s="43">
        <v>930</v>
      </c>
      <c r="B5070" s="74">
        <v>46227</v>
      </c>
      <c r="C5070" s="30" t="s">
        <v>1518</v>
      </c>
      <c r="D5070" s="30" t="s">
        <v>1519</v>
      </c>
      <c r="E5070" s="75">
        <v>1</v>
      </c>
      <c r="F5070" s="30" t="s">
        <v>76</v>
      </c>
      <c r="G5070" s="30" t="s">
        <v>77</v>
      </c>
      <c r="H5070" s="75">
        <v>1</v>
      </c>
    </row>
    <row r="5071" spans="1:8">
      <c r="A5071" s="43">
        <v>930</v>
      </c>
      <c r="B5071" s="74">
        <v>46227</v>
      </c>
      <c r="C5071" s="30" t="s">
        <v>1522</v>
      </c>
      <c r="D5071" s="30" t="s">
        <v>1523</v>
      </c>
      <c r="E5071" s="75">
        <v>92</v>
      </c>
      <c r="F5071" s="30" t="s">
        <v>53</v>
      </c>
      <c r="G5071" s="30" t="s">
        <v>54</v>
      </c>
      <c r="H5071" s="75">
        <v>1</v>
      </c>
    </row>
    <row r="5072" spans="1:8">
      <c r="A5072" s="43">
        <v>930</v>
      </c>
      <c r="B5072" s="74">
        <v>46227</v>
      </c>
      <c r="C5072" s="30" t="s">
        <v>1524</v>
      </c>
      <c r="D5072" s="30" t="s">
        <v>1525</v>
      </c>
      <c r="E5072" s="75">
        <v>105</v>
      </c>
      <c r="F5072" s="30" t="s">
        <v>70</v>
      </c>
      <c r="G5072" s="30" t="s">
        <v>71</v>
      </c>
      <c r="H5072" s="75">
        <v>2</v>
      </c>
    </row>
    <row r="5073" spans="1:8">
      <c r="A5073" s="43">
        <v>930</v>
      </c>
      <c r="B5073" s="74">
        <v>46227</v>
      </c>
      <c r="C5073" s="30" t="s">
        <v>1526</v>
      </c>
      <c r="D5073" s="30" t="s">
        <v>1527</v>
      </c>
      <c r="E5073" s="75">
        <v>172</v>
      </c>
      <c r="F5073" s="30" t="s">
        <v>53</v>
      </c>
      <c r="G5073" s="30" t="s">
        <v>54</v>
      </c>
      <c r="H5073" s="75">
        <v>1</v>
      </c>
    </row>
    <row r="5074" spans="1:8">
      <c r="A5074" s="43">
        <v>930</v>
      </c>
      <c r="B5074" s="74">
        <v>46227</v>
      </c>
      <c r="C5074" s="30" t="s">
        <v>1528</v>
      </c>
      <c r="D5074" s="30" t="s">
        <v>1529</v>
      </c>
      <c r="E5074" s="75">
        <v>48</v>
      </c>
      <c r="F5074" s="30" t="s">
        <v>53</v>
      </c>
      <c r="G5074" s="30" t="s">
        <v>54</v>
      </c>
      <c r="H5074" s="75">
        <v>1</v>
      </c>
    </row>
    <row r="5075" spans="1:8">
      <c r="A5075" s="43">
        <v>930</v>
      </c>
      <c r="B5075" s="74">
        <v>46227</v>
      </c>
      <c r="C5075" s="30" t="s">
        <v>1534</v>
      </c>
      <c r="D5075" s="30" t="s">
        <v>1535</v>
      </c>
      <c r="E5075" s="75">
        <v>45</v>
      </c>
      <c r="F5075" s="30" t="s">
        <v>70</v>
      </c>
      <c r="G5075" s="30" t="s">
        <v>71</v>
      </c>
      <c r="H5075" s="75">
        <v>2</v>
      </c>
    </row>
    <row r="5076" spans="1:8">
      <c r="A5076" s="43">
        <v>930</v>
      </c>
      <c r="B5076" s="74">
        <v>46227</v>
      </c>
      <c r="C5076" s="30" t="s">
        <v>1538</v>
      </c>
      <c r="D5076" s="30" t="s">
        <v>1539</v>
      </c>
      <c r="E5076" s="75">
        <v>23</v>
      </c>
      <c r="F5076" s="30" t="s">
        <v>53</v>
      </c>
      <c r="G5076" s="30" t="s">
        <v>54</v>
      </c>
      <c r="H5076" s="75">
        <v>1</v>
      </c>
    </row>
    <row r="5077" spans="1:8">
      <c r="A5077" s="43">
        <v>930</v>
      </c>
      <c r="B5077" s="74">
        <v>46227</v>
      </c>
      <c r="C5077" s="30" t="s">
        <v>1540</v>
      </c>
      <c r="D5077" s="30" t="s">
        <v>1541</v>
      </c>
      <c r="E5077" s="75">
        <v>175</v>
      </c>
      <c r="F5077" s="30" t="s">
        <v>76</v>
      </c>
      <c r="G5077" s="30" t="s">
        <v>77</v>
      </c>
      <c r="H5077" s="75">
        <v>1</v>
      </c>
    </row>
    <row r="5078" spans="1:8">
      <c r="A5078" s="43">
        <v>930</v>
      </c>
      <c r="B5078" s="74">
        <v>46227</v>
      </c>
      <c r="C5078" s="30" t="s">
        <v>1546</v>
      </c>
      <c r="D5078" s="30" t="s">
        <v>1547</v>
      </c>
      <c r="E5078" s="75">
        <v>34</v>
      </c>
      <c r="F5078" s="30" t="s">
        <v>53</v>
      </c>
      <c r="G5078" s="30" t="s">
        <v>54</v>
      </c>
      <c r="H5078" s="75">
        <v>1</v>
      </c>
    </row>
    <row r="5079" spans="1:8">
      <c r="A5079" s="43">
        <v>930</v>
      </c>
      <c r="B5079" s="74">
        <v>46227</v>
      </c>
      <c r="C5079" s="30" t="s">
        <v>1548</v>
      </c>
      <c r="D5079" s="30" t="s">
        <v>1549</v>
      </c>
      <c r="E5079" s="75">
        <v>35</v>
      </c>
      <c r="F5079" s="30" t="s">
        <v>70</v>
      </c>
      <c r="G5079" s="30" t="s">
        <v>71</v>
      </c>
      <c r="H5079" s="75">
        <v>2</v>
      </c>
    </row>
    <row r="5080" spans="1:8">
      <c r="A5080" s="43">
        <v>930</v>
      </c>
      <c r="B5080" s="74">
        <v>46227</v>
      </c>
      <c r="C5080" s="30" t="s">
        <v>1550</v>
      </c>
      <c r="D5080" s="30" t="s">
        <v>1551</v>
      </c>
      <c r="E5080" s="75">
        <v>18</v>
      </c>
      <c r="F5080" s="30" t="s">
        <v>53</v>
      </c>
      <c r="G5080" s="30" t="s">
        <v>54</v>
      </c>
      <c r="H5080" s="75">
        <v>1</v>
      </c>
    </row>
    <row r="5081" spans="1:8">
      <c r="A5081" s="43">
        <v>930</v>
      </c>
      <c r="B5081" s="74">
        <v>46227</v>
      </c>
      <c r="C5081" s="30" t="s">
        <v>1552</v>
      </c>
      <c r="D5081" s="30" t="s">
        <v>1553</v>
      </c>
      <c r="E5081" s="75">
        <v>13</v>
      </c>
      <c r="F5081" s="30" t="s">
        <v>68</v>
      </c>
      <c r="G5081" s="30" t="s">
        <v>69</v>
      </c>
      <c r="H5081" s="75">
        <v>1</v>
      </c>
    </row>
    <row r="5082" spans="1:8">
      <c r="A5082" s="43">
        <v>930</v>
      </c>
      <c r="B5082" s="74">
        <v>46227</v>
      </c>
      <c r="C5082" s="30" t="s">
        <v>1556</v>
      </c>
      <c r="D5082" s="30" t="s">
        <v>1557</v>
      </c>
      <c r="E5082" s="75">
        <v>78</v>
      </c>
      <c r="F5082" s="30" t="s">
        <v>53</v>
      </c>
      <c r="G5082" s="30" t="s">
        <v>54</v>
      </c>
      <c r="H5082" s="75">
        <v>1</v>
      </c>
    </row>
    <row r="5083" spans="1:8">
      <c r="A5083" s="43">
        <v>930</v>
      </c>
      <c r="B5083" s="74">
        <v>46227</v>
      </c>
      <c r="C5083" s="30" t="s">
        <v>1558</v>
      </c>
      <c r="D5083" s="30" t="s">
        <v>1559</v>
      </c>
      <c r="E5083" s="75">
        <v>98</v>
      </c>
      <c r="F5083" s="30" t="s">
        <v>76</v>
      </c>
      <c r="G5083" s="30" t="s">
        <v>77</v>
      </c>
      <c r="H5083" s="75">
        <v>1</v>
      </c>
    </row>
    <row r="5084" spans="1:8">
      <c r="A5084" s="43">
        <v>930</v>
      </c>
      <c r="B5084" s="74">
        <v>46227</v>
      </c>
      <c r="C5084" s="30" t="s">
        <v>1566</v>
      </c>
      <c r="D5084" s="30" t="s">
        <v>1567</v>
      </c>
      <c r="E5084" s="75">
        <v>65</v>
      </c>
      <c r="F5084" s="30" t="s">
        <v>53</v>
      </c>
      <c r="G5084" s="30" t="s">
        <v>54</v>
      </c>
      <c r="H5084" s="75">
        <v>1</v>
      </c>
    </row>
    <row r="5085" spans="1:8">
      <c r="A5085" s="43">
        <v>930</v>
      </c>
      <c r="B5085" s="74">
        <v>46227</v>
      </c>
      <c r="C5085" s="30" t="s">
        <v>1570</v>
      </c>
      <c r="D5085" s="30" t="s">
        <v>1571</v>
      </c>
      <c r="E5085" s="75">
        <v>1</v>
      </c>
      <c r="F5085" s="30" t="s">
        <v>68</v>
      </c>
      <c r="G5085" s="30" t="s">
        <v>69</v>
      </c>
      <c r="H5085" s="75">
        <v>1</v>
      </c>
    </row>
    <row r="5086" spans="1:8">
      <c r="A5086" s="43">
        <v>930</v>
      </c>
      <c r="B5086" s="74">
        <v>46227</v>
      </c>
      <c r="C5086" s="30" t="s">
        <v>1574</v>
      </c>
      <c r="D5086" s="30" t="s">
        <v>1575</v>
      </c>
      <c r="E5086" s="75">
        <v>47</v>
      </c>
      <c r="F5086" s="30" t="s">
        <v>70</v>
      </c>
      <c r="G5086" s="30" t="s">
        <v>71</v>
      </c>
      <c r="H5086" s="75">
        <v>2</v>
      </c>
    </row>
    <row r="5087" spans="1:8">
      <c r="A5087" s="43">
        <v>930</v>
      </c>
      <c r="B5087" s="74">
        <v>46227</v>
      </c>
      <c r="C5087" s="30" t="s">
        <v>1578</v>
      </c>
      <c r="D5087" s="30" t="s">
        <v>1579</v>
      </c>
      <c r="E5087" s="75">
        <v>21</v>
      </c>
      <c r="F5087" s="30" t="s">
        <v>76</v>
      </c>
      <c r="G5087" s="30" t="s">
        <v>77</v>
      </c>
      <c r="H5087" s="75">
        <v>1</v>
      </c>
    </row>
    <row r="5088" spans="1:8">
      <c r="A5088" s="43">
        <v>930</v>
      </c>
      <c r="B5088" s="74">
        <v>46227</v>
      </c>
      <c r="C5088" s="30" t="s">
        <v>1582</v>
      </c>
      <c r="D5088" s="30" t="s">
        <v>1583</v>
      </c>
      <c r="E5088" s="75">
        <v>38</v>
      </c>
      <c r="F5088" s="30" t="s">
        <v>53</v>
      </c>
      <c r="G5088" s="30" t="s">
        <v>54</v>
      </c>
      <c r="H5088" s="75">
        <v>1</v>
      </c>
    </row>
    <row r="5089" spans="1:8">
      <c r="A5089" s="43">
        <v>930</v>
      </c>
      <c r="B5089" s="74">
        <v>46227</v>
      </c>
      <c r="C5089" s="30" t="s">
        <v>1584</v>
      </c>
      <c r="D5089" s="30" t="s">
        <v>1585</v>
      </c>
      <c r="E5089" s="75">
        <v>142</v>
      </c>
      <c r="F5089" s="30" t="s">
        <v>53</v>
      </c>
      <c r="G5089" s="30" t="s">
        <v>54</v>
      </c>
      <c r="H5089" s="75">
        <v>1</v>
      </c>
    </row>
    <row r="5090" spans="1:8">
      <c r="A5090" s="43">
        <v>930</v>
      </c>
      <c r="B5090" s="74">
        <v>46227</v>
      </c>
      <c r="C5090" s="30" t="s">
        <v>1590</v>
      </c>
      <c r="D5090" s="30" t="s">
        <v>1591</v>
      </c>
      <c r="E5090" s="75">
        <v>115</v>
      </c>
      <c r="F5090" s="30" t="s">
        <v>53</v>
      </c>
      <c r="G5090" s="30" t="s">
        <v>54</v>
      </c>
      <c r="H5090" s="75">
        <v>1</v>
      </c>
    </row>
    <row r="5091" spans="1:8">
      <c r="A5091" s="43">
        <v>930</v>
      </c>
      <c r="B5091" s="74">
        <v>46227</v>
      </c>
      <c r="C5091" s="30" t="s">
        <v>1592</v>
      </c>
      <c r="D5091" s="30" t="s">
        <v>1593</v>
      </c>
      <c r="E5091" s="75">
        <v>583</v>
      </c>
      <c r="F5091" s="30" t="s">
        <v>80</v>
      </c>
      <c r="G5091" s="30" t="s">
        <v>81</v>
      </c>
      <c r="H5091" s="75">
        <v>1</v>
      </c>
    </row>
    <row r="5092" spans="1:8">
      <c r="A5092" s="43">
        <v>930</v>
      </c>
      <c r="B5092" s="74">
        <v>46227</v>
      </c>
      <c r="C5092" s="30" t="s">
        <v>1596</v>
      </c>
      <c r="D5092" s="30" t="s">
        <v>1597</v>
      </c>
      <c r="E5092" s="75">
        <v>16</v>
      </c>
      <c r="F5092" s="30" t="s">
        <v>70</v>
      </c>
      <c r="G5092" s="30" t="s">
        <v>71</v>
      </c>
      <c r="H5092" s="75">
        <v>2</v>
      </c>
    </row>
    <row r="5093" spans="1:8">
      <c r="A5093" s="43">
        <v>930</v>
      </c>
      <c r="B5093" s="74">
        <v>46227</v>
      </c>
      <c r="C5093" s="30" t="s">
        <v>1598</v>
      </c>
      <c r="D5093" s="30" t="s">
        <v>1599</v>
      </c>
      <c r="E5093" s="75">
        <v>10</v>
      </c>
      <c r="F5093" s="30" t="s">
        <v>53</v>
      </c>
      <c r="G5093" s="30" t="s">
        <v>54</v>
      </c>
      <c r="H5093" s="75">
        <v>1</v>
      </c>
    </row>
    <row r="5094" spans="1:8">
      <c r="A5094" s="43">
        <v>930</v>
      </c>
      <c r="B5094" s="74">
        <v>46227</v>
      </c>
      <c r="C5094" s="30" t="s">
        <v>1606</v>
      </c>
      <c r="D5094" s="30" t="s">
        <v>1607</v>
      </c>
      <c r="E5094" s="75">
        <v>136</v>
      </c>
      <c r="F5094" s="30" t="s">
        <v>53</v>
      </c>
      <c r="G5094" s="30" t="s">
        <v>54</v>
      </c>
      <c r="H5094" s="75">
        <v>1</v>
      </c>
    </row>
    <row r="5095" spans="1:8">
      <c r="A5095" s="43">
        <v>930</v>
      </c>
      <c r="B5095" s="74">
        <v>46227</v>
      </c>
      <c r="C5095" s="30" t="s">
        <v>1612</v>
      </c>
      <c r="D5095" s="30" t="s">
        <v>1613</v>
      </c>
      <c r="E5095" s="75">
        <v>88</v>
      </c>
      <c r="F5095" s="30" t="s">
        <v>76</v>
      </c>
      <c r="G5095" s="30" t="s">
        <v>77</v>
      </c>
      <c r="H5095" s="75">
        <v>1</v>
      </c>
    </row>
    <row r="5096" spans="1:8">
      <c r="A5096" s="43">
        <v>930</v>
      </c>
      <c r="B5096" s="74">
        <v>46227</v>
      </c>
      <c r="C5096" s="30" t="s">
        <v>1616</v>
      </c>
      <c r="D5096" s="30" t="s">
        <v>1617</v>
      </c>
      <c r="E5096" s="75">
        <v>68</v>
      </c>
      <c r="F5096" s="30" t="s">
        <v>53</v>
      </c>
      <c r="G5096" s="30" t="s">
        <v>54</v>
      </c>
      <c r="H5096" s="75">
        <v>1</v>
      </c>
    </row>
    <row r="5097" spans="1:8">
      <c r="A5097" s="43">
        <v>930</v>
      </c>
      <c r="B5097" s="74">
        <v>46227</v>
      </c>
      <c r="C5097" s="30" t="s">
        <v>1618</v>
      </c>
      <c r="D5097" s="30" t="s">
        <v>1619</v>
      </c>
      <c r="E5097" s="75">
        <v>43</v>
      </c>
      <c r="F5097" s="30" t="s">
        <v>53</v>
      </c>
      <c r="G5097" s="30" t="s">
        <v>54</v>
      </c>
      <c r="H5097" s="75">
        <v>1</v>
      </c>
    </row>
    <row r="5098" spans="1:8">
      <c r="A5098" s="43">
        <v>930</v>
      </c>
      <c r="B5098" s="74">
        <v>46227</v>
      </c>
      <c r="C5098" s="30" t="s">
        <v>1620</v>
      </c>
      <c r="D5098" s="30" t="s">
        <v>1621</v>
      </c>
      <c r="E5098" s="75">
        <v>45</v>
      </c>
      <c r="F5098" s="30" t="s">
        <v>53</v>
      </c>
      <c r="G5098" s="30" t="s">
        <v>54</v>
      </c>
      <c r="H5098" s="75">
        <v>1</v>
      </c>
    </row>
    <row r="5099" spans="1:8">
      <c r="A5099" s="43">
        <v>930</v>
      </c>
      <c r="B5099" s="74">
        <v>46227</v>
      </c>
      <c r="C5099" s="30" t="s">
        <v>1622</v>
      </c>
      <c r="D5099" s="30" t="s">
        <v>1623</v>
      </c>
      <c r="E5099" s="75">
        <v>11</v>
      </c>
      <c r="F5099" s="30" t="s">
        <v>76</v>
      </c>
      <c r="G5099" s="30" t="s">
        <v>77</v>
      </c>
      <c r="H5099" s="75">
        <v>1</v>
      </c>
    </row>
    <row r="5100" spans="1:8">
      <c r="A5100" s="43">
        <v>930</v>
      </c>
      <c r="B5100" s="74">
        <v>46227</v>
      </c>
      <c r="C5100" s="30" t="s">
        <v>1626</v>
      </c>
      <c r="D5100" s="30" t="s">
        <v>1627</v>
      </c>
      <c r="E5100" s="75">
        <v>195</v>
      </c>
      <c r="F5100" s="30" t="s">
        <v>53</v>
      </c>
      <c r="G5100" s="30" t="s">
        <v>54</v>
      </c>
      <c r="H5100" s="75">
        <v>1</v>
      </c>
    </row>
    <row r="5101" spans="1:8">
      <c r="A5101" s="43">
        <v>930</v>
      </c>
      <c r="B5101" s="74">
        <v>46227</v>
      </c>
      <c r="C5101" s="30" t="s">
        <v>1630</v>
      </c>
      <c r="D5101" s="30" t="s">
        <v>1631</v>
      </c>
      <c r="E5101" s="75">
        <v>66</v>
      </c>
      <c r="F5101" s="30" t="s">
        <v>68</v>
      </c>
      <c r="G5101" s="30" t="s">
        <v>69</v>
      </c>
      <c r="H5101" s="75">
        <v>1</v>
      </c>
    </row>
    <row r="5102" spans="1:8">
      <c r="A5102" s="43">
        <v>930</v>
      </c>
      <c r="B5102" s="74">
        <v>46227</v>
      </c>
      <c r="C5102" s="30" t="s">
        <v>1632</v>
      </c>
      <c r="D5102" s="30" t="s">
        <v>1633</v>
      </c>
      <c r="E5102" s="75">
        <v>101</v>
      </c>
      <c r="F5102" s="30" t="s">
        <v>53</v>
      </c>
      <c r="G5102" s="30" t="s">
        <v>54</v>
      </c>
      <c r="H5102" s="75">
        <v>1</v>
      </c>
    </row>
    <row r="5103" spans="1:8">
      <c r="A5103" s="43">
        <v>930</v>
      </c>
      <c r="B5103" s="74">
        <v>46227</v>
      </c>
      <c r="C5103" s="30" t="s">
        <v>1636</v>
      </c>
      <c r="D5103" s="30" t="s">
        <v>1637</v>
      </c>
      <c r="E5103" s="75">
        <v>184</v>
      </c>
      <c r="F5103" s="30" t="s">
        <v>80</v>
      </c>
      <c r="G5103" s="30" t="s">
        <v>81</v>
      </c>
      <c r="H5103" s="75">
        <v>1</v>
      </c>
    </row>
    <row r="5104" spans="1:8">
      <c r="A5104" s="43">
        <v>930</v>
      </c>
      <c r="B5104" s="74">
        <v>46227</v>
      </c>
      <c r="C5104" s="30" t="s">
        <v>1638</v>
      </c>
      <c r="D5104" s="30" t="s">
        <v>1639</v>
      </c>
      <c r="E5104" s="75">
        <v>75</v>
      </c>
      <c r="F5104" s="30" t="s">
        <v>53</v>
      </c>
      <c r="G5104" s="30" t="s">
        <v>54</v>
      </c>
      <c r="H5104" s="75">
        <v>1</v>
      </c>
    </row>
    <row r="5105" spans="1:8">
      <c r="A5105" s="43">
        <v>930</v>
      </c>
      <c r="B5105" s="74">
        <v>46227</v>
      </c>
      <c r="C5105" s="30" t="s">
        <v>1640</v>
      </c>
      <c r="D5105" s="30" t="s">
        <v>1641</v>
      </c>
      <c r="E5105" s="75">
        <v>37</v>
      </c>
      <c r="F5105" s="30" t="s">
        <v>68</v>
      </c>
      <c r="G5105" s="30" t="s">
        <v>69</v>
      </c>
      <c r="H5105" s="75">
        <v>1</v>
      </c>
    </row>
    <row r="5106" spans="1:8">
      <c r="A5106" s="43">
        <v>930</v>
      </c>
      <c r="B5106" s="74">
        <v>46227</v>
      </c>
      <c r="C5106" s="30" t="s">
        <v>1642</v>
      </c>
      <c r="D5106" s="30" t="s">
        <v>1643</v>
      </c>
      <c r="E5106" s="75">
        <v>151</v>
      </c>
      <c r="F5106" s="30" t="s">
        <v>53</v>
      </c>
      <c r="G5106" s="30" t="s">
        <v>54</v>
      </c>
      <c r="H5106" s="75">
        <v>1</v>
      </c>
    </row>
    <row r="5107" spans="1:8">
      <c r="A5107" s="43">
        <v>930</v>
      </c>
      <c r="B5107" s="74">
        <v>46227</v>
      </c>
      <c r="C5107" s="30" t="s">
        <v>1644</v>
      </c>
      <c r="D5107" s="30" t="s">
        <v>1645</v>
      </c>
      <c r="E5107" s="75">
        <v>25</v>
      </c>
      <c r="F5107" s="30" t="s">
        <v>68</v>
      </c>
      <c r="G5107" s="30" t="s">
        <v>69</v>
      </c>
      <c r="H5107" s="75">
        <v>1</v>
      </c>
    </row>
    <row r="5108" spans="1:8">
      <c r="A5108" s="43">
        <v>930</v>
      </c>
      <c r="B5108" s="74">
        <v>46227</v>
      </c>
      <c r="C5108" s="30" t="s">
        <v>1646</v>
      </c>
      <c r="D5108" s="30" t="s">
        <v>1647</v>
      </c>
      <c r="E5108" s="75">
        <v>76</v>
      </c>
      <c r="F5108" s="30" t="s">
        <v>53</v>
      </c>
      <c r="G5108" s="30" t="s">
        <v>54</v>
      </c>
      <c r="H5108" s="75">
        <v>1</v>
      </c>
    </row>
    <row r="5109" spans="1:8">
      <c r="A5109" s="43">
        <v>930</v>
      </c>
      <c r="B5109" s="74">
        <v>46227</v>
      </c>
      <c r="C5109" s="30" t="s">
        <v>1650</v>
      </c>
      <c r="D5109" s="30" t="s">
        <v>1651</v>
      </c>
      <c r="E5109" s="75">
        <v>21</v>
      </c>
      <c r="F5109" s="30" t="s">
        <v>76</v>
      </c>
      <c r="G5109" s="30" t="s">
        <v>77</v>
      </c>
      <c r="H5109" s="75">
        <v>1</v>
      </c>
    </row>
    <row r="5110" spans="1:8">
      <c r="A5110" s="43">
        <v>930</v>
      </c>
      <c r="B5110" s="74">
        <v>46227</v>
      </c>
      <c r="C5110" s="30" t="s">
        <v>1652</v>
      </c>
      <c r="D5110" s="30" t="s">
        <v>1653</v>
      </c>
      <c r="E5110" s="75">
        <v>215</v>
      </c>
      <c r="F5110" s="30" t="s">
        <v>80</v>
      </c>
      <c r="G5110" s="30" t="s">
        <v>81</v>
      </c>
      <c r="H5110" s="75">
        <v>1</v>
      </c>
    </row>
    <row r="5111" spans="1:8">
      <c r="A5111" s="43">
        <v>930</v>
      </c>
      <c r="B5111" s="74">
        <v>46227</v>
      </c>
      <c r="C5111" s="30" t="s">
        <v>1654</v>
      </c>
      <c r="D5111" s="30" t="s">
        <v>1655</v>
      </c>
      <c r="E5111" s="75">
        <v>114</v>
      </c>
      <c r="F5111" s="30" t="s">
        <v>53</v>
      </c>
      <c r="G5111" s="30" t="s">
        <v>54</v>
      </c>
      <c r="H5111" s="75">
        <v>1</v>
      </c>
    </row>
    <row r="5112" spans="1:8">
      <c r="A5112" s="43">
        <v>930</v>
      </c>
      <c r="B5112" s="74">
        <v>46227</v>
      </c>
      <c r="C5112" s="30" t="s">
        <v>1660</v>
      </c>
      <c r="D5112" s="30" t="s">
        <v>1661</v>
      </c>
      <c r="E5112" s="75">
        <v>127</v>
      </c>
      <c r="F5112" s="30" t="s">
        <v>53</v>
      </c>
      <c r="G5112" s="30" t="s">
        <v>54</v>
      </c>
      <c r="H5112" s="75">
        <v>1</v>
      </c>
    </row>
    <row r="5113" spans="1:8">
      <c r="A5113" s="43">
        <v>930</v>
      </c>
      <c r="B5113" s="74">
        <v>46227</v>
      </c>
      <c r="C5113" s="30" t="s">
        <v>1662</v>
      </c>
      <c r="D5113" s="30" t="s">
        <v>1663</v>
      </c>
      <c r="E5113" s="75">
        <v>50</v>
      </c>
      <c r="F5113" s="30" t="s">
        <v>53</v>
      </c>
      <c r="G5113" s="30" t="s">
        <v>54</v>
      </c>
      <c r="H5113" s="75">
        <v>1</v>
      </c>
    </row>
    <row r="5114" spans="1:8">
      <c r="A5114" s="43">
        <v>930</v>
      </c>
      <c r="B5114" s="74">
        <v>46227</v>
      </c>
      <c r="C5114" s="30" t="s">
        <v>1666</v>
      </c>
      <c r="D5114" s="30" t="s">
        <v>1667</v>
      </c>
      <c r="E5114" s="75">
        <v>94</v>
      </c>
      <c r="F5114" s="30" t="s">
        <v>53</v>
      </c>
      <c r="G5114" s="30" t="s">
        <v>54</v>
      </c>
      <c r="H5114" s="75">
        <v>1</v>
      </c>
    </row>
    <row r="5115" spans="1:8">
      <c r="A5115" s="43">
        <v>930</v>
      </c>
      <c r="B5115" s="74">
        <v>46227</v>
      </c>
      <c r="C5115" s="30" t="s">
        <v>1670</v>
      </c>
      <c r="D5115" s="30" t="s">
        <v>1671</v>
      </c>
      <c r="E5115" s="75">
        <v>5</v>
      </c>
      <c r="F5115" s="30" t="s">
        <v>53</v>
      </c>
      <c r="G5115" s="30" t="s">
        <v>54</v>
      </c>
      <c r="H5115" s="75">
        <v>1</v>
      </c>
    </row>
    <row r="5116" spans="1:8">
      <c r="A5116" s="43">
        <v>930</v>
      </c>
      <c r="B5116" s="74">
        <v>46227</v>
      </c>
      <c r="C5116" s="30" t="s">
        <v>1672</v>
      </c>
      <c r="D5116" s="30" t="s">
        <v>1673</v>
      </c>
      <c r="E5116" s="75">
        <v>126</v>
      </c>
      <c r="F5116" s="30" t="s">
        <v>53</v>
      </c>
      <c r="G5116" s="30" t="s">
        <v>54</v>
      </c>
      <c r="H5116" s="75">
        <v>1</v>
      </c>
    </row>
    <row r="5117" spans="1:8">
      <c r="A5117" s="43">
        <v>930</v>
      </c>
      <c r="B5117" s="74">
        <v>46227</v>
      </c>
      <c r="C5117" s="30" t="s">
        <v>4988</v>
      </c>
      <c r="D5117" s="30" t="s">
        <v>4989</v>
      </c>
      <c r="E5117" s="75">
        <v>315</v>
      </c>
      <c r="F5117" s="30" t="s">
        <v>80</v>
      </c>
      <c r="G5117" s="30" t="s">
        <v>81</v>
      </c>
      <c r="H5117" s="75">
        <v>1</v>
      </c>
    </row>
    <row r="5118" spans="1:8">
      <c r="A5118" s="43">
        <v>930</v>
      </c>
      <c r="B5118" s="74">
        <v>46227</v>
      </c>
      <c r="C5118" s="30" t="s">
        <v>1674</v>
      </c>
      <c r="D5118" s="30" t="s">
        <v>1675</v>
      </c>
      <c r="E5118" s="75">
        <v>74</v>
      </c>
      <c r="F5118" s="30" t="s">
        <v>53</v>
      </c>
      <c r="G5118" s="30" t="s">
        <v>54</v>
      </c>
      <c r="H5118" s="75">
        <v>1</v>
      </c>
    </row>
    <row r="5119" spans="1:8">
      <c r="A5119" s="43">
        <v>930</v>
      </c>
      <c r="B5119" s="74">
        <v>46227</v>
      </c>
      <c r="C5119" s="30" t="s">
        <v>1678</v>
      </c>
      <c r="D5119" s="30" t="s">
        <v>1679</v>
      </c>
      <c r="E5119" s="75">
        <v>89</v>
      </c>
      <c r="F5119" s="30" t="s">
        <v>72</v>
      </c>
      <c r="G5119" s="30" t="s">
        <v>73</v>
      </c>
      <c r="H5119" s="75">
        <v>3</v>
      </c>
    </row>
    <row r="5120" spans="1:8">
      <c r="A5120" s="43">
        <v>930</v>
      </c>
      <c r="B5120" s="74">
        <v>46227</v>
      </c>
      <c r="C5120" s="30" t="s">
        <v>4984</v>
      </c>
      <c r="D5120" s="30" t="s">
        <v>4985</v>
      </c>
      <c r="E5120" s="75">
        <v>26</v>
      </c>
      <c r="F5120" s="30" t="s">
        <v>80</v>
      </c>
      <c r="G5120" s="30" t="s">
        <v>81</v>
      </c>
      <c r="H5120" s="75">
        <v>1</v>
      </c>
    </row>
    <row r="5121" spans="1:8">
      <c r="A5121" s="43">
        <v>930</v>
      </c>
      <c r="B5121" s="74">
        <v>46227</v>
      </c>
      <c r="C5121" s="30" t="s">
        <v>1682</v>
      </c>
      <c r="D5121" s="30" t="s">
        <v>1683</v>
      </c>
      <c r="E5121" s="75">
        <v>101</v>
      </c>
      <c r="F5121" s="30" t="s">
        <v>53</v>
      </c>
      <c r="G5121" s="30" t="s">
        <v>54</v>
      </c>
      <c r="H5121" s="75">
        <v>1</v>
      </c>
    </row>
    <row r="5122" spans="1:8">
      <c r="A5122" s="43">
        <v>930</v>
      </c>
      <c r="B5122" s="74">
        <v>46227</v>
      </c>
      <c r="C5122" s="30" t="s">
        <v>1686</v>
      </c>
      <c r="D5122" s="30" t="s">
        <v>1687</v>
      </c>
      <c r="E5122" s="75">
        <v>72</v>
      </c>
      <c r="F5122" s="30" t="s">
        <v>53</v>
      </c>
      <c r="G5122" s="30" t="s">
        <v>54</v>
      </c>
      <c r="H5122" s="75">
        <v>1</v>
      </c>
    </row>
    <row r="5123" spans="1:8">
      <c r="A5123" s="43">
        <v>930</v>
      </c>
      <c r="B5123" s="74">
        <v>46227</v>
      </c>
      <c r="C5123" s="30" t="s">
        <v>4986</v>
      </c>
      <c r="D5123" s="30" t="s">
        <v>4987</v>
      </c>
      <c r="E5123" s="75">
        <v>49</v>
      </c>
      <c r="F5123" s="30" t="s">
        <v>53</v>
      </c>
      <c r="G5123" s="30" t="s">
        <v>54</v>
      </c>
      <c r="H5123" s="75">
        <v>1</v>
      </c>
    </row>
    <row r="5124" spans="1:8">
      <c r="A5124" s="43">
        <v>930</v>
      </c>
      <c r="B5124" s="74">
        <v>46227</v>
      </c>
      <c r="C5124" s="30" t="s">
        <v>1690</v>
      </c>
      <c r="D5124" s="30" t="s">
        <v>1691</v>
      </c>
      <c r="E5124" s="75">
        <v>128</v>
      </c>
      <c r="F5124" s="30" t="s">
        <v>80</v>
      </c>
      <c r="G5124" s="30" t="s">
        <v>81</v>
      </c>
      <c r="H5124" s="75">
        <v>1</v>
      </c>
    </row>
    <row r="5125" spans="1:8">
      <c r="A5125" s="43">
        <v>930</v>
      </c>
      <c r="B5125" s="74">
        <v>46227</v>
      </c>
      <c r="C5125" s="30" t="s">
        <v>1696</v>
      </c>
      <c r="D5125" s="30" t="s">
        <v>1697</v>
      </c>
      <c r="E5125" s="75">
        <v>164</v>
      </c>
      <c r="F5125" s="30" t="s">
        <v>80</v>
      </c>
      <c r="G5125" s="30" t="s">
        <v>81</v>
      </c>
      <c r="H5125" s="75">
        <v>1</v>
      </c>
    </row>
    <row r="5126" spans="1:8">
      <c r="A5126" s="43">
        <v>930</v>
      </c>
      <c r="B5126" s="74">
        <v>46227</v>
      </c>
      <c r="C5126" s="30" t="s">
        <v>1702</v>
      </c>
      <c r="D5126" s="30" t="s">
        <v>1703</v>
      </c>
      <c r="E5126" s="75">
        <v>28</v>
      </c>
      <c r="F5126" s="30" t="s">
        <v>70</v>
      </c>
      <c r="G5126" s="30" t="s">
        <v>71</v>
      </c>
      <c r="H5126" s="75">
        <v>2</v>
      </c>
    </row>
    <row r="5127" spans="1:8">
      <c r="A5127" s="43">
        <v>930</v>
      </c>
      <c r="B5127" s="74">
        <v>46226</v>
      </c>
      <c r="C5127" s="30" t="s">
        <v>3923</v>
      </c>
      <c r="D5127" s="30" t="s">
        <v>3924</v>
      </c>
      <c r="E5127" s="75">
        <v>113</v>
      </c>
      <c r="F5127" s="30" t="s">
        <v>53</v>
      </c>
      <c r="G5127" s="30" t="s">
        <v>54</v>
      </c>
      <c r="H5127" s="75">
        <v>1</v>
      </c>
    </row>
    <row r="5128" spans="1:8">
      <c r="A5128" s="43">
        <v>930</v>
      </c>
      <c r="B5128" s="74">
        <v>46226</v>
      </c>
      <c r="C5128" s="30" t="s">
        <v>4137</v>
      </c>
      <c r="D5128" s="30" t="s">
        <v>4138</v>
      </c>
      <c r="E5128" s="75">
        <v>114</v>
      </c>
      <c r="F5128" s="30" t="s">
        <v>70</v>
      </c>
      <c r="G5128" s="30" t="s">
        <v>71</v>
      </c>
      <c r="H5128" s="75">
        <v>2</v>
      </c>
    </row>
    <row r="5129" spans="1:8">
      <c r="A5129" s="43">
        <v>930</v>
      </c>
      <c r="B5129" s="74">
        <v>46226</v>
      </c>
      <c r="C5129" s="30" t="s">
        <v>4147</v>
      </c>
      <c r="D5129" s="30" t="s">
        <v>4148</v>
      </c>
      <c r="E5129" s="75">
        <v>36</v>
      </c>
      <c r="F5129" s="30" t="s">
        <v>68</v>
      </c>
      <c r="G5129" s="30" t="s">
        <v>69</v>
      </c>
      <c r="H5129" s="75">
        <v>1</v>
      </c>
    </row>
    <row r="5130" spans="1:8">
      <c r="A5130" s="43">
        <v>930</v>
      </c>
      <c r="B5130" s="74">
        <v>46226</v>
      </c>
      <c r="C5130" s="30" t="s">
        <v>4153</v>
      </c>
      <c r="D5130" s="30" t="s">
        <v>4154</v>
      </c>
      <c r="E5130" s="75">
        <v>35</v>
      </c>
      <c r="F5130" s="30" t="s">
        <v>70</v>
      </c>
      <c r="G5130" s="30" t="s">
        <v>71</v>
      </c>
      <c r="H5130" s="75">
        <v>2</v>
      </c>
    </row>
    <row r="5131" spans="1:8">
      <c r="A5131" s="43">
        <v>930</v>
      </c>
      <c r="B5131" s="74">
        <v>46226</v>
      </c>
      <c r="C5131" s="30" t="s">
        <v>4183</v>
      </c>
      <c r="D5131" s="30" t="s">
        <v>4184</v>
      </c>
      <c r="E5131" s="75">
        <v>39</v>
      </c>
      <c r="F5131" s="30" t="s">
        <v>53</v>
      </c>
      <c r="G5131" s="30" t="s">
        <v>54</v>
      </c>
      <c r="H5131" s="75">
        <v>1</v>
      </c>
    </row>
    <row r="5132" spans="1:8">
      <c r="A5132" s="43">
        <v>930</v>
      </c>
      <c r="B5132" s="74">
        <v>46226</v>
      </c>
      <c r="C5132" s="30" t="s">
        <v>4185</v>
      </c>
      <c r="D5132" s="30" t="s">
        <v>4186</v>
      </c>
      <c r="E5132" s="75">
        <v>56</v>
      </c>
      <c r="F5132" s="30" t="s">
        <v>53</v>
      </c>
      <c r="G5132" s="30" t="s">
        <v>54</v>
      </c>
      <c r="H5132" s="75">
        <v>1</v>
      </c>
    </row>
    <row r="5133" spans="1:8">
      <c r="A5133" s="43">
        <v>930</v>
      </c>
      <c r="B5133" s="74">
        <v>46226</v>
      </c>
      <c r="C5133" s="30" t="s">
        <v>4187</v>
      </c>
      <c r="D5133" s="30" t="s">
        <v>4188</v>
      </c>
      <c r="E5133" s="75">
        <v>58</v>
      </c>
      <c r="F5133" s="30" t="s">
        <v>53</v>
      </c>
      <c r="G5133" s="30" t="s">
        <v>54</v>
      </c>
      <c r="H5133" s="75">
        <v>1</v>
      </c>
    </row>
    <row r="5134" spans="1:8">
      <c r="A5134" s="43">
        <v>930</v>
      </c>
      <c r="B5134" s="74">
        <v>46226</v>
      </c>
      <c r="C5134" s="30" t="s">
        <v>1350</v>
      </c>
      <c r="D5134" s="30" t="s">
        <v>1351</v>
      </c>
      <c r="E5134" s="75">
        <v>99</v>
      </c>
      <c r="F5134" s="30" t="s">
        <v>80</v>
      </c>
      <c r="G5134" s="30" t="s">
        <v>81</v>
      </c>
      <c r="H5134" s="75">
        <v>1</v>
      </c>
    </row>
    <row r="5135" spans="1:8">
      <c r="A5135" s="43">
        <v>930</v>
      </c>
      <c r="B5135" s="74">
        <v>46226</v>
      </c>
      <c r="C5135" s="30" t="s">
        <v>1352</v>
      </c>
      <c r="D5135" s="30" t="s">
        <v>1353</v>
      </c>
      <c r="E5135" s="75">
        <v>16</v>
      </c>
      <c r="F5135" s="30" t="s">
        <v>68</v>
      </c>
      <c r="G5135" s="30" t="s">
        <v>69</v>
      </c>
      <c r="H5135" s="75">
        <v>1</v>
      </c>
    </row>
    <row r="5136" spans="1:8">
      <c r="A5136" s="43">
        <v>930</v>
      </c>
      <c r="B5136" s="74">
        <v>46226</v>
      </c>
      <c r="C5136" s="30" t="s">
        <v>1354</v>
      </c>
      <c r="D5136" s="30" t="s">
        <v>1355</v>
      </c>
      <c r="E5136" s="75">
        <v>28</v>
      </c>
      <c r="F5136" s="30" t="s">
        <v>76</v>
      </c>
      <c r="G5136" s="30" t="s">
        <v>77</v>
      </c>
      <c r="H5136" s="75">
        <v>1</v>
      </c>
    </row>
    <row r="5137" spans="1:8">
      <c r="A5137" s="43">
        <v>930</v>
      </c>
      <c r="B5137" s="74">
        <v>46226</v>
      </c>
      <c r="C5137" s="30" t="s">
        <v>1356</v>
      </c>
      <c r="D5137" s="30" t="s">
        <v>1357</v>
      </c>
      <c r="E5137" s="75">
        <v>82</v>
      </c>
      <c r="F5137" s="30" t="s">
        <v>80</v>
      </c>
      <c r="G5137" s="30" t="s">
        <v>81</v>
      </c>
      <c r="H5137" s="75">
        <v>1</v>
      </c>
    </row>
    <row r="5138" spans="1:8">
      <c r="A5138" s="43">
        <v>930</v>
      </c>
      <c r="B5138" s="74">
        <v>46226</v>
      </c>
      <c r="C5138" s="30" t="s">
        <v>1358</v>
      </c>
      <c r="D5138" s="30" t="s">
        <v>1359</v>
      </c>
      <c r="E5138" s="75">
        <v>96</v>
      </c>
      <c r="F5138" s="30" t="s">
        <v>70</v>
      </c>
      <c r="G5138" s="30" t="s">
        <v>71</v>
      </c>
      <c r="H5138" s="75">
        <v>2</v>
      </c>
    </row>
    <row r="5139" spans="1:8">
      <c r="A5139" s="43">
        <v>930</v>
      </c>
      <c r="B5139" s="74">
        <v>46226</v>
      </c>
      <c r="C5139" s="30" t="s">
        <v>1360</v>
      </c>
      <c r="D5139" s="30" t="s">
        <v>1361</v>
      </c>
      <c r="E5139" s="75">
        <v>8</v>
      </c>
      <c r="F5139" s="30" t="s">
        <v>70</v>
      </c>
      <c r="G5139" s="30" t="s">
        <v>71</v>
      </c>
      <c r="H5139" s="75">
        <v>2</v>
      </c>
    </row>
    <row r="5140" spans="1:8">
      <c r="A5140" s="43">
        <v>930</v>
      </c>
      <c r="B5140" s="74">
        <v>46226</v>
      </c>
      <c r="C5140" s="30" t="s">
        <v>1362</v>
      </c>
      <c r="D5140" s="30" t="s">
        <v>1363</v>
      </c>
      <c r="E5140" s="75">
        <v>49</v>
      </c>
      <c r="F5140" s="30" t="s">
        <v>53</v>
      </c>
      <c r="G5140" s="30" t="s">
        <v>54</v>
      </c>
      <c r="H5140" s="75">
        <v>1</v>
      </c>
    </row>
    <row r="5141" spans="1:8">
      <c r="A5141" s="43">
        <v>930</v>
      </c>
      <c r="B5141" s="74">
        <v>46226</v>
      </c>
      <c r="C5141" s="30" t="s">
        <v>1366</v>
      </c>
      <c r="D5141" s="30" t="s">
        <v>1367</v>
      </c>
      <c r="E5141" s="75">
        <v>151</v>
      </c>
      <c r="F5141" s="30" t="s">
        <v>70</v>
      </c>
      <c r="G5141" s="30" t="s">
        <v>71</v>
      </c>
      <c r="H5141" s="75">
        <v>2</v>
      </c>
    </row>
    <row r="5142" spans="1:8">
      <c r="A5142" s="43">
        <v>930</v>
      </c>
      <c r="B5142" s="74">
        <v>46226</v>
      </c>
      <c r="C5142" s="30" t="s">
        <v>1370</v>
      </c>
      <c r="D5142" s="30" t="s">
        <v>1371</v>
      </c>
      <c r="E5142" s="75">
        <v>30</v>
      </c>
      <c r="F5142" s="30" t="s">
        <v>80</v>
      </c>
      <c r="G5142" s="30" t="s">
        <v>81</v>
      </c>
      <c r="H5142" s="75">
        <v>1</v>
      </c>
    </row>
    <row r="5143" spans="1:8">
      <c r="A5143" s="43">
        <v>930</v>
      </c>
      <c r="B5143" s="74">
        <v>46226</v>
      </c>
      <c r="C5143" s="30" t="s">
        <v>1376</v>
      </c>
      <c r="D5143" s="30" t="s">
        <v>1377</v>
      </c>
      <c r="E5143" s="75">
        <v>173</v>
      </c>
      <c r="F5143" s="30" t="s">
        <v>80</v>
      </c>
      <c r="G5143" s="30" t="s">
        <v>81</v>
      </c>
      <c r="H5143" s="75">
        <v>1</v>
      </c>
    </row>
    <row r="5144" spans="1:8">
      <c r="A5144" s="43">
        <v>930</v>
      </c>
      <c r="B5144" s="74">
        <v>46226</v>
      </c>
      <c r="C5144" s="30" t="s">
        <v>1378</v>
      </c>
      <c r="D5144" s="30" t="s">
        <v>1379</v>
      </c>
      <c r="E5144" s="75">
        <v>2</v>
      </c>
      <c r="F5144" s="30" t="s">
        <v>53</v>
      </c>
      <c r="G5144" s="30" t="s">
        <v>54</v>
      </c>
      <c r="H5144" s="75">
        <v>1</v>
      </c>
    </row>
    <row r="5145" spans="1:8">
      <c r="A5145" s="43">
        <v>930</v>
      </c>
      <c r="B5145" s="74">
        <v>46226</v>
      </c>
      <c r="C5145" s="30" t="s">
        <v>1380</v>
      </c>
      <c r="D5145" s="30" t="s">
        <v>1381</v>
      </c>
      <c r="E5145" s="75">
        <v>43</v>
      </c>
      <c r="F5145" s="30" t="s">
        <v>53</v>
      </c>
      <c r="G5145" s="30" t="s">
        <v>54</v>
      </c>
      <c r="H5145" s="75">
        <v>1</v>
      </c>
    </row>
    <row r="5146" spans="1:8">
      <c r="A5146" s="43">
        <v>930</v>
      </c>
      <c r="B5146" s="74">
        <v>46226</v>
      </c>
      <c r="C5146" s="30" t="s">
        <v>1382</v>
      </c>
      <c r="D5146" s="30" t="s">
        <v>1383</v>
      </c>
      <c r="E5146" s="75">
        <v>90</v>
      </c>
      <c r="F5146" s="30" t="s">
        <v>80</v>
      </c>
      <c r="G5146" s="30" t="s">
        <v>81</v>
      </c>
      <c r="H5146" s="75">
        <v>1</v>
      </c>
    </row>
    <row r="5147" spans="1:8">
      <c r="A5147" s="43">
        <v>930</v>
      </c>
      <c r="B5147" s="74">
        <v>46226</v>
      </c>
      <c r="C5147" s="30" t="s">
        <v>1384</v>
      </c>
      <c r="D5147" s="30" t="s">
        <v>1385</v>
      </c>
      <c r="E5147" s="75">
        <v>27</v>
      </c>
      <c r="F5147" s="30" t="s">
        <v>70</v>
      </c>
      <c r="G5147" s="30" t="s">
        <v>71</v>
      </c>
      <c r="H5147" s="75">
        <v>2</v>
      </c>
    </row>
    <row r="5148" spans="1:8">
      <c r="A5148" s="43">
        <v>930</v>
      </c>
      <c r="B5148" s="74">
        <v>46226</v>
      </c>
      <c r="C5148" s="30" t="s">
        <v>1386</v>
      </c>
      <c r="D5148" s="30" t="s">
        <v>1387</v>
      </c>
      <c r="E5148" s="75">
        <v>71</v>
      </c>
      <c r="F5148" s="30" t="s">
        <v>70</v>
      </c>
      <c r="G5148" s="30" t="s">
        <v>71</v>
      </c>
      <c r="H5148" s="75">
        <v>2</v>
      </c>
    </row>
    <row r="5149" spans="1:8">
      <c r="A5149" s="43">
        <v>930</v>
      </c>
      <c r="B5149" s="74">
        <v>46226</v>
      </c>
      <c r="C5149" s="30" t="s">
        <v>1388</v>
      </c>
      <c r="D5149" s="30" t="s">
        <v>1389</v>
      </c>
      <c r="E5149" s="75">
        <v>84</v>
      </c>
      <c r="F5149" s="30" t="s">
        <v>70</v>
      </c>
      <c r="G5149" s="30" t="s">
        <v>71</v>
      </c>
      <c r="H5149" s="75">
        <v>2</v>
      </c>
    </row>
    <row r="5150" spans="1:8">
      <c r="A5150" s="43">
        <v>930</v>
      </c>
      <c r="B5150" s="74">
        <v>46226</v>
      </c>
      <c r="C5150" s="30" t="s">
        <v>1390</v>
      </c>
      <c r="D5150" s="30" t="s">
        <v>1391</v>
      </c>
      <c r="E5150" s="75">
        <v>25</v>
      </c>
      <c r="F5150" s="30" t="s">
        <v>70</v>
      </c>
      <c r="G5150" s="30" t="s">
        <v>71</v>
      </c>
      <c r="H5150" s="75">
        <v>2</v>
      </c>
    </row>
    <row r="5151" spans="1:8">
      <c r="A5151" s="43">
        <v>930</v>
      </c>
      <c r="B5151" s="74">
        <v>46226</v>
      </c>
      <c r="C5151" s="30" t="s">
        <v>1392</v>
      </c>
      <c r="D5151" s="30" t="s">
        <v>1393</v>
      </c>
      <c r="E5151" s="75">
        <v>264</v>
      </c>
      <c r="F5151" s="30" t="s">
        <v>80</v>
      </c>
      <c r="G5151" s="30" t="s">
        <v>81</v>
      </c>
      <c r="H5151" s="75">
        <v>1</v>
      </c>
    </row>
    <row r="5152" spans="1:8">
      <c r="A5152" s="43">
        <v>930</v>
      </c>
      <c r="B5152" s="74">
        <v>46226</v>
      </c>
      <c r="C5152" s="30" t="s">
        <v>1394</v>
      </c>
      <c r="D5152" s="30" t="s">
        <v>1395</v>
      </c>
      <c r="E5152" s="75">
        <v>40</v>
      </c>
      <c r="F5152" s="30" t="s">
        <v>70</v>
      </c>
      <c r="G5152" s="30" t="s">
        <v>71</v>
      </c>
      <c r="H5152" s="75">
        <v>2</v>
      </c>
    </row>
    <row r="5153" spans="1:8">
      <c r="A5153" s="43">
        <v>930</v>
      </c>
      <c r="B5153" s="74">
        <v>46226</v>
      </c>
      <c r="C5153" s="30" t="s">
        <v>1396</v>
      </c>
      <c r="D5153" s="30" t="s">
        <v>1397</v>
      </c>
      <c r="E5153" s="75">
        <v>77</v>
      </c>
      <c r="F5153" s="30" t="s">
        <v>76</v>
      </c>
      <c r="G5153" s="30" t="s">
        <v>77</v>
      </c>
      <c r="H5153" s="75">
        <v>1</v>
      </c>
    </row>
    <row r="5154" spans="1:8">
      <c r="A5154" s="43">
        <v>930</v>
      </c>
      <c r="B5154" s="74">
        <v>46226</v>
      </c>
      <c r="C5154" s="30" t="s">
        <v>1400</v>
      </c>
      <c r="D5154" s="30" t="s">
        <v>1401</v>
      </c>
      <c r="E5154" s="75">
        <v>56</v>
      </c>
      <c r="F5154" s="30" t="s">
        <v>70</v>
      </c>
      <c r="G5154" s="30" t="s">
        <v>71</v>
      </c>
      <c r="H5154" s="75">
        <v>2</v>
      </c>
    </row>
    <row r="5155" spans="1:8">
      <c r="A5155" s="43">
        <v>930</v>
      </c>
      <c r="B5155" s="74">
        <v>46226</v>
      </c>
      <c r="C5155" s="30" t="s">
        <v>1402</v>
      </c>
      <c r="D5155" s="30" t="s">
        <v>1403</v>
      </c>
      <c r="E5155" s="75">
        <v>78</v>
      </c>
      <c r="F5155" s="30" t="s">
        <v>70</v>
      </c>
      <c r="G5155" s="30" t="s">
        <v>71</v>
      </c>
      <c r="H5155" s="75">
        <v>2</v>
      </c>
    </row>
    <row r="5156" spans="1:8">
      <c r="A5156" s="43">
        <v>930</v>
      </c>
      <c r="B5156" s="74">
        <v>46226</v>
      </c>
      <c r="C5156" s="30" t="s">
        <v>1408</v>
      </c>
      <c r="D5156" s="30" t="s">
        <v>1409</v>
      </c>
      <c r="E5156" s="75">
        <v>7</v>
      </c>
      <c r="F5156" s="30" t="s">
        <v>68</v>
      </c>
      <c r="G5156" s="30" t="s">
        <v>69</v>
      </c>
      <c r="H5156" s="75">
        <v>1</v>
      </c>
    </row>
    <row r="5157" spans="1:8">
      <c r="A5157" s="43">
        <v>930</v>
      </c>
      <c r="B5157" s="74">
        <v>46226</v>
      </c>
      <c r="C5157" s="30" t="s">
        <v>1410</v>
      </c>
      <c r="D5157" s="30" t="s">
        <v>1411</v>
      </c>
      <c r="E5157" s="75">
        <v>120</v>
      </c>
      <c r="F5157" s="30" t="s">
        <v>80</v>
      </c>
      <c r="G5157" s="30" t="s">
        <v>81</v>
      </c>
      <c r="H5157" s="75">
        <v>1</v>
      </c>
    </row>
    <row r="5158" spans="1:8">
      <c r="A5158" s="43">
        <v>930</v>
      </c>
      <c r="B5158" s="74">
        <v>46226</v>
      </c>
      <c r="C5158" s="30" t="s">
        <v>1416</v>
      </c>
      <c r="D5158" s="30" t="s">
        <v>1417</v>
      </c>
      <c r="E5158" s="75">
        <v>36</v>
      </c>
      <c r="F5158" s="30" t="s">
        <v>70</v>
      </c>
      <c r="G5158" s="30" t="s">
        <v>71</v>
      </c>
      <c r="H5158" s="75">
        <v>2</v>
      </c>
    </row>
    <row r="5159" spans="1:8">
      <c r="A5159" s="43">
        <v>930</v>
      </c>
      <c r="B5159" s="74">
        <v>46226</v>
      </c>
      <c r="C5159" s="30" t="s">
        <v>1418</v>
      </c>
      <c r="D5159" s="30" t="s">
        <v>1419</v>
      </c>
      <c r="E5159" s="75">
        <v>81</v>
      </c>
      <c r="F5159" s="30" t="s">
        <v>53</v>
      </c>
      <c r="G5159" s="30" t="s">
        <v>54</v>
      </c>
      <c r="H5159" s="75">
        <v>1</v>
      </c>
    </row>
    <row r="5160" spans="1:8">
      <c r="A5160" s="43">
        <v>930</v>
      </c>
      <c r="B5160" s="74">
        <v>46226</v>
      </c>
      <c r="C5160" s="30" t="s">
        <v>1422</v>
      </c>
      <c r="D5160" s="30" t="s">
        <v>1423</v>
      </c>
      <c r="E5160" s="75">
        <v>113</v>
      </c>
      <c r="F5160" s="30" t="s">
        <v>70</v>
      </c>
      <c r="G5160" s="30" t="s">
        <v>71</v>
      </c>
      <c r="H5160" s="75">
        <v>2</v>
      </c>
    </row>
    <row r="5161" spans="1:8">
      <c r="A5161" s="43">
        <v>930</v>
      </c>
      <c r="B5161" s="74">
        <v>46226</v>
      </c>
      <c r="C5161" s="30" t="s">
        <v>1424</v>
      </c>
      <c r="D5161" s="30" t="s">
        <v>1425</v>
      </c>
      <c r="E5161" s="75">
        <v>99</v>
      </c>
      <c r="F5161" s="30" t="s">
        <v>80</v>
      </c>
      <c r="G5161" s="30" t="s">
        <v>81</v>
      </c>
      <c r="H5161" s="75">
        <v>1</v>
      </c>
    </row>
    <row r="5162" spans="1:8">
      <c r="A5162" s="43">
        <v>930</v>
      </c>
      <c r="B5162" s="74">
        <v>46226</v>
      </c>
      <c r="C5162" s="30" t="s">
        <v>1426</v>
      </c>
      <c r="D5162" s="30" t="s">
        <v>1427</v>
      </c>
      <c r="E5162" s="75">
        <v>37</v>
      </c>
      <c r="F5162" s="30" t="s">
        <v>80</v>
      </c>
      <c r="G5162" s="30" t="s">
        <v>81</v>
      </c>
      <c r="H5162" s="75">
        <v>1</v>
      </c>
    </row>
    <row r="5163" spans="1:8">
      <c r="A5163" s="43">
        <v>930</v>
      </c>
      <c r="B5163" s="74">
        <v>46226</v>
      </c>
      <c r="C5163" s="30" t="s">
        <v>1428</v>
      </c>
      <c r="D5163" s="30" t="s">
        <v>1429</v>
      </c>
      <c r="E5163" s="75">
        <v>107</v>
      </c>
      <c r="F5163" s="30" t="s">
        <v>80</v>
      </c>
      <c r="G5163" s="30" t="s">
        <v>81</v>
      </c>
      <c r="H5163" s="75">
        <v>1</v>
      </c>
    </row>
    <row r="5164" spans="1:8">
      <c r="A5164" s="43">
        <v>930</v>
      </c>
      <c r="B5164" s="74">
        <v>46226</v>
      </c>
      <c r="C5164" s="30" t="s">
        <v>1438</v>
      </c>
      <c r="D5164" s="30" t="s">
        <v>1439</v>
      </c>
      <c r="E5164" s="75">
        <v>84</v>
      </c>
      <c r="F5164" s="30" t="s">
        <v>68</v>
      </c>
      <c r="G5164" s="30" t="s">
        <v>69</v>
      </c>
      <c r="H5164" s="75">
        <v>1</v>
      </c>
    </row>
    <row r="5165" spans="1:8">
      <c r="A5165" s="43">
        <v>930</v>
      </c>
      <c r="B5165" s="74">
        <v>46226</v>
      </c>
      <c r="C5165" s="30" t="s">
        <v>1440</v>
      </c>
      <c r="D5165" s="30" t="s">
        <v>1441</v>
      </c>
      <c r="E5165" s="75">
        <v>167</v>
      </c>
      <c r="F5165" s="30" t="s">
        <v>70</v>
      </c>
      <c r="G5165" s="30" t="s">
        <v>71</v>
      </c>
      <c r="H5165" s="75">
        <v>2</v>
      </c>
    </row>
    <row r="5166" spans="1:8">
      <c r="A5166" s="43">
        <v>930</v>
      </c>
      <c r="B5166" s="74">
        <v>46226</v>
      </c>
      <c r="C5166" s="30" t="s">
        <v>1444</v>
      </c>
      <c r="D5166" s="30" t="s">
        <v>1445</v>
      </c>
      <c r="E5166" s="75">
        <v>27</v>
      </c>
      <c r="F5166" s="30" t="s">
        <v>70</v>
      </c>
      <c r="G5166" s="30" t="s">
        <v>71</v>
      </c>
      <c r="H5166" s="75">
        <v>2</v>
      </c>
    </row>
    <row r="5167" spans="1:8">
      <c r="A5167" s="43">
        <v>930</v>
      </c>
      <c r="B5167" s="74">
        <v>46226</v>
      </c>
      <c r="C5167" s="30" t="s">
        <v>1446</v>
      </c>
      <c r="D5167" s="30" t="s">
        <v>1447</v>
      </c>
      <c r="E5167" s="75">
        <v>115</v>
      </c>
      <c r="F5167" s="30" t="s">
        <v>53</v>
      </c>
      <c r="G5167" s="30" t="s">
        <v>54</v>
      </c>
      <c r="H5167" s="75">
        <v>1</v>
      </c>
    </row>
    <row r="5168" spans="1:8">
      <c r="A5168" s="43">
        <v>930</v>
      </c>
      <c r="B5168" s="74">
        <v>46226</v>
      </c>
      <c r="C5168" s="30" t="s">
        <v>1450</v>
      </c>
      <c r="D5168" s="30" t="s">
        <v>1451</v>
      </c>
      <c r="E5168" s="75">
        <v>73</v>
      </c>
      <c r="F5168" s="30" t="s">
        <v>53</v>
      </c>
      <c r="G5168" s="30" t="s">
        <v>54</v>
      </c>
      <c r="H5168" s="75">
        <v>1</v>
      </c>
    </row>
    <row r="5169" spans="1:8">
      <c r="A5169" s="43">
        <v>930</v>
      </c>
      <c r="B5169" s="74">
        <v>46226</v>
      </c>
      <c r="C5169" s="30" t="s">
        <v>1452</v>
      </c>
      <c r="D5169" s="30" t="s">
        <v>1453</v>
      </c>
      <c r="E5169" s="75">
        <v>23</v>
      </c>
      <c r="F5169" s="30" t="s">
        <v>70</v>
      </c>
      <c r="G5169" s="30" t="s">
        <v>71</v>
      </c>
      <c r="H5169" s="75">
        <v>2</v>
      </c>
    </row>
    <row r="5170" spans="1:8">
      <c r="A5170" s="43">
        <v>930</v>
      </c>
      <c r="B5170" s="74">
        <v>46226</v>
      </c>
      <c r="C5170" s="30" t="s">
        <v>1454</v>
      </c>
      <c r="D5170" s="30" t="s">
        <v>1455</v>
      </c>
      <c r="E5170" s="75">
        <v>32</v>
      </c>
      <c r="F5170" s="30" t="s">
        <v>70</v>
      </c>
      <c r="G5170" s="30" t="s">
        <v>71</v>
      </c>
      <c r="H5170" s="75">
        <v>2</v>
      </c>
    </row>
    <row r="5171" spans="1:8">
      <c r="A5171" s="43">
        <v>930</v>
      </c>
      <c r="B5171" s="74">
        <v>46226</v>
      </c>
      <c r="C5171" s="30" t="s">
        <v>1456</v>
      </c>
      <c r="D5171" s="30" t="s">
        <v>1457</v>
      </c>
      <c r="E5171" s="75">
        <v>3</v>
      </c>
      <c r="F5171" s="30" t="s">
        <v>68</v>
      </c>
      <c r="G5171" s="30" t="s">
        <v>69</v>
      </c>
      <c r="H5171" s="75">
        <v>1</v>
      </c>
    </row>
    <row r="5172" spans="1:8">
      <c r="A5172" s="43">
        <v>930</v>
      </c>
      <c r="B5172" s="74">
        <v>46226</v>
      </c>
      <c r="C5172" s="30" t="s">
        <v>1458</v>
      </c>
      <c r="D5172" s="30" t="s">
        <v>1459</v>
      </c>
      <c r="E5172" s="75">
        <v>159</v>
      </c>
      <c r="F5172" s="30" t="s">
        <v>80</v>
      </c>
      <c r="G5172" s="30" t="s">
        <v>81</v>
      </c>
      <c r="H5172" s="75">
        <v>1</v>
      </c>
    </row>
    <row r="5173" spans="1:8">
      <c r="A5173" s="43">
        <v>930</v>
      </c>
      <c r="B5173" s="74">
        <v>46226</v>
      </c>
      <c r="C5173" s="30" t="s">
        <v>1460</v>
      </c>
      <c r="D5173" s="30" t="s">
        <v>1461</v>
      </c>
      <c r="E5173" s="75">
        <v>172</v>
      </c>
      <c r="F5173" s="30" t="s">
        <v>80</v>
      </c>
      <c r="G5173" s="30" t="s">
        <v>81</v>
      </c>
      <c r="H5173" s="75">
        <v>1</v>
      </c>
    </row>
    <row r="5174" spans="1:8">
      <c r="A5174" s="43">
        <v>930</v>
      </c>
      <c r="B5174" s="74">
        <v>46226</v>
      </c>
      <c r="C5174" s="30" t="s">
        <v>1462</v>
      </c>
      <c r="D5174" s="30" t="s">
        <v>1463</v>
      </c>
      <c r="E5174" s="75">
        <v>12</v>
      </c>
      <c r="F5174" s="30" t="s">
        <v>53</v>
      </c>
      <c r="G5174" s="30" t="s">
        <v>54</v>
      </c>
      <c r="H5174" s="75">
        <v>1</v>
      </c>
    </row>
    <row r="5175" spans="1:8">
      <c r="A5175" s="43">
        <v>930</v>
      </c>
      <c r="B5175" s="74">
        <v>46226</v>
      </c>
      <c r="C5175" s="30" t="s">
        <v>1464</v>
      </c>
      <c r="D5175" s="30" t="s">
        <v>1465</v>
      </c>
      <c r="E5175" s="75">
        <v>66</v>
      </c>
      <c r="F5175" s="30" t="s">
        <v>70</v>
      </c>
      <c r="G5175" s="30" t="s">
        <v>71</v>
      </c>
      <c r="H5175" s="75">
        <v>2</v>
      </c>
    </row>
    <row r="5176" spans="1:8">
      <c r="A5176" s="43">
        <v>930</v>
      </c>
      <c r="B5176" s="74">
        <v>46226</v>
      </c>
      <c r="C5176" s="30" t="s">
        <v>1466</v>
      </c>
      <c r="D5176" s="30" t="s">
        <v>1467</v>
      </c>
      <c r="E5176" s="75">
        <v>57</v>
      </c>
      <c r="F5176" s="30" t="s">
        <v>53</v>
      </c>
      <c r="G5176" s="30" t="s">
        <v>54</v>
      </c>
      <c r="H5176" s="75">
        <v>1</v>
      </c>
    </row>
    <row r="5177" spans="1:8">
      <c r="A5177" s="43">
        <v>930</v>
      </c>
      <c r="B5177" s="74">
        <v>46226</v>
      </c>
      <c r="C5177" s="30" t="s">
        <v>1470</v>
      </c>
      <c r="D5177" s="30" t="s">
        <v>1471</v>
      </c>
      <c r="E5177" s="75">
        <v>65</v>
      </c>
      <c r="F5177" s="30" t="s">
        <v>70</v>
      </c>
      <c r="G5177" s="30" t="s">
        <v>71</v>
      </c>
      <c r="H5177" s="75">
        <v>2</v>
      </c>
    </row>
    <row r="5178" spans="1:8">
      <c r="A5178" s="43">
        <v>930</v>
      </c>
      <c r="B5178" s="74">
        <v>46226</v>
      </c>
      <c r="C5178" s="30" t="s">
        <v>1472</v>
      </c>
      <c r="D5178" s="30" t="s">
        <v>1473</v>
      </c>
      <c r="E5178" s="75">
        <v>84</v>
      </c>
      <c r="F5178" s="30" t="s">
        <v>53</v>
      </c>
      <c r="G5178" s="30" t="s">
        <v>54</v>
      </c>
      <c r="H5178" s="75">
        <v>1</v>
      </c>
    </row>
    <row r="5179" spans="1:8">
      <c r="A5179" s="43">
        <v>930</v>
      </c>
      <c r="B5179" s="74">
        <v>46226</v>
      </c>
      <c r="C5179" s="30" t="s">
        <v>1474</v>
      </c>
      <c r="D5179" s="30" t="s">
        <v>1475</v>
      </c>
      <c r="E5179" s="75">
        <v>48</v>
      </c>
      <c r="F5179" s="30" t="s">
        <v>53</v>
      </c>
      <c r="G5179" s="30" t="s">
        <v>54</v>
      </c>
      <c r="H5179" s="75">
        <v>1</v>
      </c>
    </row>
    <row r="5180" spans="1:8">
      <c r="A5180" s="43">
        <v>930</v>
      </c>
      <c r="B5180" s="74">
        <v>46226</v>
      </c>
      <c r="C5180" s="30" t="s">
        <v>1478</v>
      </c>
      <c r="D5180" s="30" t="s">
        <v>1479</v>
      </c>
      <c r="E5180" s="75">
        <v>415</v>
      </c>
      <c r="F5180" s="30" t="s">
        <v>66</v>
      </c>
      <c r="G5180" s="30" t="s">
        <v>67</v>
      </c>
      <c r="H5180" s="75">
        <v>2</v>
      </c>
    </row>
    <row r="5181" spans="1:8">
      <c r="A5181" s="43">
        <v>930</v>
      </c>
      <c r="B5181" s="74">
        <v>46226</v>
      </c>
      <c r="C5181" s="30" t="s">
        <v>1480</v>
      </c>
      <c r="D5181" s="30" t="s">
        <v>1481</v>
      </c>
      <c r="E5181" s="75">
        <v>62</v>
      </c>
      <c r="F5181" s="30" t="s">
        <v>76</v>
      </c>
      <c r="G5181" s="30" t="s">
        <v>77</v>
      </c>
      <c r="H5181" s="75">
        <v>1</v>
      </c>
    </row>
    <row r="5182" spans="1:8">
      <c r="A5182" s="43">
        <v>930</v>
      </c>
      <c r="B5182" s="74">
        <v>46226</v>
      </c>
      <c r="C5182" s="30" t="s">
        <v>1482</v>
      </c>
      <c r="D5182" s="30" t="s">
        <v>1483</v>
      </c>
      <c r="E5182" s="75">
        <v>29</v>
      </c>
      <c r="F5182" s="30" t="s">
        <v>70</v>
      </c>
      <c r="G5182" s="30" t="s">
        <v>71</v>
      </c>
      <c r="H5182" s="75">
        <v>2</v>
      </c>
    </row>
    <row r="5183" spans="1:8">
      <c r="A5183" s="43">
        <v>930</v>
      </c>
      <c r="B5183" s="74">
        <v>46226</v>
      </c>
      <c r="C5183" s="30" t="s">
        <v>1496</v>
      </c>
      <c r="D5183" s="30" t="s">
        <v>1497</v>
      </c>
      <c r="E5183" s="75">
        <v>78</v>
      </c>
      <c r="F5183" s="30" t="s">
        <v>53</v>
      </c>
      <c r="G5183" s="30" t="s">
        <v>54</v>
      </c>
      <c r="H5183" s="75">
        <v>1</v>
      </c>
    </row>
    <row r="5184" spans="1:8">
      <c r="A5184" s="43">
        <v>930</v>
      </c>
      <c r="B5184" s="74">
        <v>46226</v>
      </c>
      <c r="C5184" s="30" t="s">
        <v>1500</v>
      </c>
      <c r="D5184" s="30" t="s">
        <v>1501</v>
      </c>
      <c r="E5184" s="75">
        <v>61</v>
      </c>
      <c r="F5184" s="30" t="s">
        <v>53</v>
      </c>
      <c r="G5184" s="30" t="s">
        <v>54</v>
      </c>
      <c r="H5184" s="75">
        <v>1</v>
      </c>
    </row>
    <row r="5185" spans="1:8">
      <c r="A5185" s="43">
        <v>930</v>
      </c>
      <c r="B5185" s="74">
        <v>46226</v>
      </c>
      <c r="C5185" s="30" t="s">
        <v>1504</v>
      </c>
      <c r="D5185" s="30" t="s">
        <v>1505</v>
      </c>
      <c r="E5185" s="75">
        <v>58</v>
      </c>
      <c r="F5185" s="30" t="s">
        <v>53</v>
      </c>
      <c r="G5185" s="30" t="s">
        <v>54</v>
      </c>
      <c r="H5185" s="75">
        <v>1</v>
      </c>
    </row>
    <row r="5186" spans="1:8">
      <c r="A5186" s="43">
        <v>930</v>
      </c>
      <c r="B5186" s="74">
        <v>46226</v>
      </c>
      <c r="C5186" s="30" t="s">
        <v>1506</v>
      </c>
      <c r="D5186" s="30" t="s">
        <v>1507</v>
      </c>
      <c r="E5186" s="75">
        <v>75</v>
      </c>
      <c r="F5186" s="30" t="s">
        <v>53</v>
      </c>
      <c r="G5186" s="30" t="s">
        <v>54</v>
      </c>
      <c r="H5186" s="75">
        <v>1</v>
      </c>
    </row>
    <row r="5187" spans="1:8">
      <c r="A5187" s="43">
        <v>930</v>
      </c>
      <c r="B5187" s="74">
        <v>46226</v>
      </c>
      <c r="C5187" s="30" t="s">
        <v>1508</v>
      </c>
      <c r="D5187" s="30" t="s">
        <v>1509</v>
      </c>
      <c r="E5187" s="75">
        <v>22</v>
      </c>
      <c r="F5187" s="30" t="s">
        <v>70</v>
      </c>
      <c r="G5187" s="30" t="s">
        <v>71</v>
      </c>
      <c r="H5187" s="75">
        <v>2</v>
      </c>
    </row>
    <row r="5188" spans="1:8">
      <c r="A5188" s="43">
        <v>930</v>
      </c>
      <c r="B5188" s="74">
        <v>46226</v>
      </c>
      <c r="C5188" s="30" t="s">
        <v>1510</v>
      </c>
      <c r="D5188" s="30" t="s">
        <v>1511</v>
      </c>
      <c r="E5188" s="75">
        <v>38</v>
      </c>
      <c r="F5188" s="30" t="s">
        <v>68</v>
      </c>
      <c r="G5188" s="30" t="s">
        <v>69</v>
      </c>
      <c r="H5188" s="75">
        <v>1</v>
      </c>
    </row>
    <row r="5189" spans="1:8">
      <c r="A5189" s="43">
        <v>930</v>
      </c>
      <c r="B5189" s="74">
        <v>46226</v>
      </c>
      <c r="C5189" s="30" t="s">
        <v>1514</v>
      </c>
      <c r="D5189" s="30" t="s">
        <v>1515</v>
      </c>
      <c r="E5189" s="75">
        <v>12</v>
      </c>
      <c r="F5189" s="30" t="s">
        <v>68</v>
      </c>
      <c r="G5189" s="30" t="s">
        <v>69</v>
      </c>
      <c r="H5189" s="75">
        <v>1</v>
      </c>
    </row>
    <row r="5190" spans="1:8">
      <c r="A5190" s="43">
        <v>930</v>
      </c>
      <c r="B5190" s="74">
        <v>46226</v>
      </c>
      <c r="C5190" s="30" t="s">
        <v>1518</v>
      </c>
      <c r="D5190" s="30" t="s">
        <v>1519</v>
      </c>
      <c r="E5190" s="75">
        <v>1</v>
      </c>
      <c r="F5190" s="30" t="s">
        <v>76</v>
      </c>
      <c r="G5190" s="30" t="s">
        <v>77</v>
      </c>
      <c r="H5190" s="75">
        <v>1</v>
      </c>
    </row>
    <row r="5191" spans="1:8">
      <c r="A5191" s="43">
        <v>930</v>
      </c>
      <c r="B5191" s="74">
        <v>46226</v>
      </c>
      <c r="C5191" s="30" t="s">
        <v>1522</v>
      </c>
      <c r="D5191" s="30" t="s">
        <v>1523</v>
      </c>
      <c r="E5191" s="75">
        <v>11</v>
      </c>
      <c r="F5191" s="30" t="s">
        <v>53</v>
      </c>
      <c r="G5191" s="30" t="s">
        <v>54</v>
      </c>
      <c r="H5191" s="75">
        <v>1</v>
      </c>
    </row>
    <row r="5192" spans="1:8">
      <c r="A5192" s="43">
        <v>930</v>
      </c>
      <c r="B5192" s="74">
        <v>46226</v>
      </c>
      <c r="C5192" s="30" t="s">
        <v>1524</v>
      </c>
      <c r="D5192" s="30" t="s">
        <v>1525</v>
      </c>
      <c r="E5192" s="75">
        <v>57</v>
      </c>
      <c r="F5192" s="30" t="s">
        <v>70</v>
      </c>
      <c r="G5192" s="30" t="s">
        <v>71</v>
      </c>
      <c r="H5192" s="75">
        <v>2</v>
      </c>
    </row>
    <row r="5193" spans="1:8">
      <c r="A5193" s="43">
        <v>930</v>
      </c>
      <c r="B5193" s="74">
        <v>46226</v>
      </c>
      <c r="C5193" s="30" t="s">
        <v>1526</v>
      </c>
      <c r="D5193" s="30" t="s">
        <v>1527</v>
      </c>
      <c r="E5193" s="75">
        <v>90</v>
      </c>
      <c r="F5193" s="30" t="s">
        <v>53</v>
      </c>
      <c r="G5193" s="30" t="s">
        <v>54</v>
      </c>
      <c r="H5193" s="75">
        <v>1</v>
      </c>
    </row>
    <row r="5194" spans="1:8">
      <c r="A5194" s="43">
        <v>930</v>
      </c>
      <c r="B5194" s="74">
        <v>46226</v>
      </c>
      <c r="C5194" s="30" t="s">
        <v>1532</v>
      </c>
      <c r="D5194" s="30" t="s">
        <v>1533</v>
      </c>
      <c r="E5194" s="75">
        <v>140</v>
      </c>
      <c r="F5194" s="30" t="s">
        <v>53</v>
      </c>
      <c r="G5194" s="30" t="s">
        <v>54</v>
      </c>
      <c r="H5194" s="75">
        <v>1</v>
      </c>
    </row>
    <row r="5195" spans="1:8">
      <c r="A5195" s="43">
        <v>930</v>
      </c>
      <c r="B5195" s="74">
        <v>46226</v>
      </c>
      <c r="C5195" s="30" t="s">
        <v>1534</v>
      </c>
      <c r="D5195" s="30" t="s">
        <v>1535</v>
      </c>
      <c r="E5195" s="75">
        <v>20</v>
      </c>
      <c r="F5195" s="30" t="s">
        <v>70</v>
      </c>
      <c r="G5195" s="30" t="s">
        <v>71</v>
      </c>
      <c r="H5195" s="75">
        <v>2</v>
      </c>
    </row>
    <row r="5196" spans="1:8">
      <c r="A5196" s="43">
        <v>930</v>
      </c>
      <c r="B5196" s="74">
        <v>46226</v>
      </c>
      <c r="C5196" s="30" t="s">
        <v>1538</v>
      </c>
      <c r="D5196" s="30" t="s">
        <v>1539</v>
      </c>
      <c r="E5196" s="75">
        <v>37</v>
      </c>
      <c r="F5196" s="30" t="s">
        <v>53</v>
      </c>
      <c r="G5196" s="30" t="s">
        <v>54</v>
      </c>
      <c r="H5196" s="75">
        <v>1</v>
      </c>
    </row>
    <row r="5197" spans="1:8">
      <c r="A5197" s="43">
        <v>930</v>
      </c>
      <c r="B5197" s="74">
        <v>46226</v>
      </c>
      <c r="C5197" s="30" t="s">
        <v>1540</v>
      </c>
      <c r="D5197" s="30" t="s">
        <v>1541</v>
      </c>
      <c r="E5197" s="75">
        <v>166</v>
      </c>
      <c r="F5197" s="30" t="s">
        <v>70</v>
      </c>
      <c r="G5197" s="30" t="s">
        <v>71</v>
      </c>
      <c r="H5197" s="75">
        <v>2</v>
      </c>
    </row>
    <row r="5198" spans="1:8">
      <c r="A5198" s="43">
        <v>930</v>
      </c>
      <c r="B5198" s="74">
        <v>46226</v>
      </c>
      <c r="C5198" s="30" t="s">
        <v>1548</v>
      </c>
      <c r="D5198" s="30" t="s">
        <v>1549</v>
      </c>
      <c r="E5198" s="75">
        <v>53</v>
      </c>
      <c r="F5198" s="30" t="s">
        <v>70</v>
      </c>
      <c r="G5198" s="30" t="s">
        <v>71</v>
      </c>
      <c r="H5198" s="75">
        <v>2</v>
      </c>
    </row>
    <row r="5199" spans="1:8">
      <c r="A5199" s="43">
        <v>930</v>
      </c>
      <c r="B5199" s="74">
        <v>46226</v>
      </c>
      <c r="C5199" s="30" t="s">
        <v>1550</v>
      </c>
      <c r="D5199" s="30" t="s">
        <v>1551</v>
      </c>
      <c r="E5199" s="75">
        <v>25</v>
      </c>
      <c r="F5199" s="30" t="s">
        <v>53</v>
      </c>
      <c r="G5199" s="30" t="s">
        <v>54</v>
      </c>
      <c r="H5199" s="75">
        <v>1</v>
      </c>
    </row>
    <row r="5200" spans="1:8">
      <c r="A5200" s="43">
        <v>930</v>
      </c>
      <c r="B5200" s="74">
        <v>46226</v>
      </c>
      <c r="C5200" s="30" t="s">
        <v>1554</v>
      </c>
      <c r="D5200" s="30" t="s">
        <v>1555</v>
      </c>
      <c r="E5200" s="75">
        <v>91</v>
      </c>
      <c r="F5200" s="30" t="s">
        <v>80</v>
      </c>
      <c r="G5200" s="30" t="s">
        <v>81</v>
      </c>
      <c r="H5200" s="75">
        <v>1</v>
      </c>
    </row>
    <row r="5201" spans="1:8">
      <c r="A5201" s="43">
        <v>930</v>
      </c>
      <c r="B5201" s="74">
        <v>46226</v>
      </c>
      <c r="C5201" s="30" t="s">
        <v>1556</v>
      </c>
      <c r="D5201" s="30" t="s">
        <v>1557</v>
      </c>
      <c r="E5201" s="75">
        <v>87</v>
      </c>
      <c r="F5201" s="30" t="s">
        <v>53</v>
      </c>
      <c r="G5201" s="30" t="s">
        <v>54</v>
      </c>
      <c r="H5201" s="75">
        <v>1</v>
      </c>
    </row>
    <row r="5202" spans="1:8">
      <c r="A5202" s="43">
        <v>930</v>
      </c>
      <c r="B5202" s="74">
        <v>46226</v>
      </c>
      <c r="C5202" s="30" t="s">
        <v>1558</v>
      </c>
      <c r="D5202" s="30" t="s">
        <v>1559</v>
      </c>
      <c r="E5202" s="75">
        <v>43</v>
      </c>
      <c r="F5202" s="30" t="s">
        <v>76</v>
      </c>
      <c r="G5202" s="30" t="s">
        <v>77</v>
      </c>
      <c r="H5202" s="75">
        <v>1</v>
      </c>
    </row>
    <row r="5203" spans="1:8">
      <c r="A5203" s="43">
        <v>930</v>
      </c>
      <c r="B5203" s="74">
        <v>46226</v>
      </c>
      <c r="C5203" s="30" t="s">
        <v>1560</v>
      </c>
      <c r="D5203" s="30" t="s">
        <v>1561</v>
      </c>
      <c r="E5203" s="75">
        <v>3</v>
      </c>
      <c r="F5203" s="30" t="s">
        <v>53</v>
      </c>
      <c r="G5203" s="30" t="s">
        <v>54</v>
      </c>
      <c r="H5203" s="75">
        <v>1</v>
      </c>
    </row>
    <row r="5204" spans="1:8">
      <c r="A5204" s="43">
        <v>930</v>
      </c>
      <c r="B5204" s="74">
        <v>46226</v>
      </c>
      <c r="C5204" s="30" t="s">
        <v>1562</v>
      </c>
      <c r="D5204" s="30" t="s">
        <v>1563</v>
      </c>
      <c r="E5204" s="75">
        <v>28</v>
      </c>
      <c r="F5204" s="30" t="s">
        <v>53</v>
      </c>
      <c r="G5204" s="30" t="s">
        <v>54</v>
      </c>
      <c r="H5204" s="75">
        <v>1</v>
      </c>
    </row>
    <row r="5205" spans="1:8">
      <c r="A5205" s="43">
        <v>930</v>
      </c>
      <c r="B5205" s="74">
        <v>46226</v>
      </c>
      <c r="C5205" s="30" t="s">
        <v>1566</v>
      </c>
      <c r="D5205" s="30" t="s">
        <v>1567</v>
      </c>
      <c r="E5205" s="75">
        <v>47</v>
      </c>
      <c r="F5205" s="30" t="s">
        <v>53</v>
      </c>
      <c r="G5205" s="30" t="s">
        <v>54</v>
      </c>
      <c r="H5205" s="75">
        <v>1</v>
      </c>
    </row>
    <row r="5206" spans="1:8">
      <c r="A5206" s="43">
        <v>930</v>
      </c>
      <c r="B5206" s="74">
        <v>46226</v>
      </c>
      <c r="C5206" s="30" t="s">
        <v>1568</v>
      </c>
      <c r="D5206" s="30" t="s">
        <v>1569</v>
      </c>
      <c r="E5206" s="75">
        <v>37</v>
      </c>
      <c r="F5206" s="30" t="s">
        <v>53</v>
      </c>
      <c r="G5206" s="30" t="s">
        <v>54</v>
      </c>
      <c r="H5206" s="75">
        <v>1</v>
      </c>
    </row>
    <row r="5207" spans="1:8">
      <c r="A5207" s="43">
        <v>930</v>
      </c>
      <c r="B5207" s="74">
        <v>46226</v>
      </c>
      <c r="C5207" s="30" t="s">
        <v>1572</v>
      </c>
      <c r="D5207" s="30" t="s">
        <v>1573</v>
      </c>
      <c r="E5207" s="75">
        <v>69</v>
      </c>
      <c r="F5207" s="30" t="s">
        <v>53</v>
      </c>
      <c r="G5207" s="30" t="s">
        <v>54</v>
      </c>
      <c r="H5207" s="75">
        <v>1</v>
      </c>
    </row>
    <row r="5208" spans="1:8">
      <c r="A5208" s="43">
        <v>930</v>
      </c>
      <c r="B5208" s="74">
        <v>46226</v>
      </c>
      <c r="C5208" s="30" t="s">
        <v>1574</v>
      </c>
      <c r="D5208" s="30" t="s">
        <v>1575</v>
      </c>
      <c r="E5208" s="75">
        <v>39</v>
      </c>
      <c r="F5208" s="30" t="s">
        <v>70</v>
      </c>
      <c r="G5208" s="30" t="s">
        <v>71</v>
      </c>
      <c r="H5208" s="75">
        <v>2</v>
      </c>
    </row>
    <row r="5209" spans="1:8">
      <c r="A5209" s="43">
        <v>930</v>
      </c>
      <c r="B5209" s="74">
        <v>46226</v>
      </c>
      <c r="C5209" s="30" t="s">
        <v>1578</v>
      </c>
      <c r="D5209" s="30" t="s">
        <v>1579</v>
      </c>
      <c r="E5209" s="75">
        <v>14</v>
      </c>
      <c r="F5209" s="30" t="s">
        <v>76</v>
      </c>
      <c r="G5209" s="30" t="s">
        <v>77</v>
      </c>
      <c r="H5209" s="75">
        <v>1</v>
      </c>
    </row>
    <row r="5210" spans="1:8">
      <c r="A5210" s="43">
        <v>930</v>
      </c>
      <c r="B5210" s="74">
        <v>46226</v>
      </c>
      <c r="C5210" s="30" t="s">
        <v>1580</v>
      </c>
      <c r="D5210" s="30" t="s">
        <v>1581</v>
      </c>
      <c r="E5210" s="75">
        <v>115</v>
      </c>
      <c r="F5210" s="30" t="s">
        <v>76</v>
      </c>
      <c r="G5210" s="30" t="s">
        <v>77</v>
      </c>
      <c r="H5210" s="75">
        <v>1</v>
      </c>
    </row>
    <row r="5211" spans="1:8">
      <c r="A5211" s="43">
        <v>930</v>
      </c>
      <c r="B5211" s="74">
        <v>46226</v>
      </c>
      <c r="C5211" s="30" t="s">
        <v>1582</v>
      </c>
      <c r="D5211" s="30" t="s">
        <v>1583</v>
      </c>
      <c r="E5211" s="75">
        <v>65</v>
      </c>
      <c r="F5211" s="30" t="s">
        <v>53</v>
      </c>
      <c r="G5211" s="30" t="s">
        <v>54</v>
      </c>
      <c r="H5211" s="75">
        <v>1</v>
      </c>
    </row>
    <row r="5212" spans="1:8">
      <c r="A5212" s="43">
        <v>930</v>
      </c>
      <c r="B5212" s="74">
        <v>46226</v>
      </c>
      <c r="C5212" s="30" t="s">
        <v>1584</v>
      </c>
      <c r="D5212" s="30" t="s">
        <v>1585</v>
      </c>
      <c r="E5212" s="75">
        <v>89</v>
      </c>
      <c r="F5212" s="30" t="s">
        <v>53</v>
      </c>
      <c r="G5212" s="30" t="s">
        <v>54</v>
      </c>
      <c r="H5212" s="75">
        <v>1</v>
      </c>
    </row>
    <row r="5213" spans="1:8">
      <c r="A5213" s="43">
        <v>930</v>
      </c>
      <c r="B5213" s="74">
        <v>46226</v>
      </c>
      <c r="C5213" s="30" t="s">
        <v>1588</v>
      </c>
      <c r="D5213" s="30" t="s">
        <v>1589</v>
      </c>
      <c r="E5213" s="75">
        <v>79</v>
      </c>
      <c r="F5213" s="30" t="s">
        <v>53</v>
      </c>
      <c r="G5213" s="30" t="s">
        <v>54</v>
      </c>
      <c r="H5213" s="75">
        <v>1</v>
      </c>
    </row>
    <row r="5214" spans="1:8">
      <c r="A5214" s="43">
        <v>930</v>
      </c>
      <c r="B5214" s="74">
        <v>46226</v>
      </c>
      <c r="C5214" s="30" t="s">
        <v>1590</v>
      </c>
      <c r="D5214" s="30" t="s">
        <v>1591</v>
      </c>
      <c r="E5214" s="75">
        <v>59</v>
      </c>
      <c r="F5214" s="30" t="s">
        <v>53</v>
      </c>
      <c r="G5214" s="30" t="s">
        <v>54</v>
      </c>
      <c r="H5214" s="75">
        <v>1</v>
      </c>
    </row>
    <row r="5215" spans="1:8">
      <c r="A5215" s="43">
        <v>930</v>
      </c>
      <c r="B5215" s="74">
        <v>46226</v>
      </c>
      <c r="C5215" s="30" t="s">
        <v>1594</v>
      </c>
      <c r="D5215" s="30" t="s">
        <v>1595</v>
      </c>
      <c r="E5215" s="75">
        <v>3</v>
      </c>
      <c r="F5215" s="30" t="s">
        <v>76</v>
      </c>
      <c r="G5215" s="30" t="s">
        <v>77</v>
      </c>
      <c r="H5215" s="75">
        <v>1</v>
      </c>
    </row>
    <row r="5216" spans="1:8">
      <c r="A5216" s="43">
        <v>930</v>
      </c>
      <c r="B5216" s="74">
        <v>46226</v>
      </c>
      <c r="C5216" s="30" t="s">
        <v>1596</v>
      </c>
      <c r="D5216" s="30" t="s">
        <v>1597</v>
      </c>
      <c r="E5216" s="75">
        <v>17</v>
      </c>
      <c r="F5216" s="30" t="s">
        <v>68</v>
      </c>
      <c r="G5216" s="30" t="s">
        <v>69</v>
      </c>
      <c r="H5216" s="75">
        <v>1</v>
      </c>
    </row>
    <row r="5217" spans="1:8">
      <c r="A5217" s="43">
        <v>930</v>
      </c>
      <c r="B5217" s="74">
        <v>46226</v>
      </c>
      <c r="C5217" s="30" t="s">
        <v>1598</v>
      </c>
      <c r="D5217" s="30" t="s">
        <v>1599</v>
      </c>
      <c r="E5217" s="75">
        <v>13</v>
      </c>
      <c r="F5217" s="30" t="s">
        <v>53</v>
      </c>
      <c r="G5217" s="30" t="s">
        <v>54</v>
      </c>
      <c r="H5217" s="75">
        <v>1</v>
      </c>
    </row>
    <row r="5218" spans="1:8">
      <c r="A5218" s="43">
        <v>930</v>
      </c>
      <c r="B5218" s="74">
        <v>46226</v>
      </c>
      <c r="C5218" s="30" t="s">
        <v>1606</v>
      </c>
      <c r="D5218" s="30" t="s">
        <v>1607</v>
      </c>
      <c r="E5218" s="75">
        <v>124</v>
      </c>
      <c r="F5218" s="30" t="s">
        <v>53</v>
      </c>
      <c r="G5218" s="30" t="s">
        <v>54</v>
      </c>
      <c r="H5218" s="75">
        <v>1</v>
      </c>
    </row>
    <row r="5219" spans="1:8">
      <c r="A5219" s="43">
        <v>930</v>
      </c>
      <c r="B5219" s="74">
        <v>46226</v>
      </c>
      <c r="C5219" s="30" t="s">
        <v>1612</v>
      </c>
      <c r="D5219" s="30" t="s">
        <v>1613</v>
      </c>
      <c r="E5219" s="75">
        <v>22</v>
      </c>
      <c r="F5219" s="30" t="s">
        <v>76</v>
      </c>
      <c r="G5219" s="30" t="s">
        <v>77</v>
      </c>
      <c r="H5219" s="75">
        <v>1</v>
      </c>
    </row>
    <row r="5220" spans="1:8">
      <c r="A5220" s="43">
        <v>930</v>
      </c>
      <c r="B5220" s="74">
        <v>46226</v>
      </c>
      <c r="C5220" s="30" t="s">
        <v>1618</v>
      </c>
      <c r="D5220" s="30" t="s">
        <v>1619</v>
      </c>
      <c r="E5220" s="75">
        <v>55</v>
      </c>
      <c r="F5220" s="30" t="s">
        <v>63</v>
      </c>
      <c r="G5220" s="30" t="s">
        <v>64</v>
      </c>
      <c r="H5220" s="75">
        <v>2</v>
      </c>
    </row>
    <row r="5221" spans="1:8">
      <c r="A5221" s="43">
        <v>930</v>
      </c>
      <c r="B5221" s="74">
        <v>46226</v>
      </c>
      <c r="C5221" s="30" t="s">
        <v>1626</v>
      </c>
      <c r="D5221" s="30" t="s">
        <v>1627</v>
      </c>
      <c r="E5221" s="75">
        <v>147</v>
      </c>
      <c r="F5221" s="30" t="s">
        <v>53</v>
      </c>
      <c r="G5221" s="30" t="s">
        <v>54</v>
      </c>
      <c r="H5221" s="75">
        <v>1</v>
      </c>
    </row>
    <row r="5222" spans="1:8">
      <c r="A5222" s="43">
        <v>930</v>
      </c>
      <c r="B5222" s="74">
        <v>46226</v>
      </c>
      <c r="C5222" s="30" t="s">
        <v>1630</v>
      </c>
      <c r="D5222" s="30" t="s">
        <v>1631</v>
      </c>
      <c r="E5222" s="75">
        <v>63</v>
      </c>
      <c r="F5222" s="30" t="s">
        <v>70</v>
      </c>
      <c r="G5222" s="30" t="s">
        <v>71</v>
      </c>
      <c r="H5222" s="75">
        <v>2</v>
      </c>
    </row>
    <row r="5223" spans="1:8">
      <c r="A5223" s="43">
        <v>930</v>
      </c>
      <c r="B5223" s="74">
        <v>46226</v>
      </c>
      <c r="C5223" s="30" t="s">
        <v>1632</v>
      </c>
      <c r="D5223" s="30" t="s">
        <v>1633</v>
      </c>
      <c r="E5223" s="75">
        <v>48</v>
      </c>
      <c r="F5223" s="30" t="s">
        <v>53</v>
      </c>
      <c r="G5223" s="30" t="s">
        <v>54</v>
      </c>
      <c r="H5223" s="75">
        <v>1</v>
      </c>
    </row>
    <row r="5224" spans="1:8">
      <c r="A5224" s="43">
        <v>930</v>
      </c>
      <c r="B5224" s="74">
        <v>46226</v>
      </c>
      <c r="C5224" s="30" t="s">
        <v>1638</v>
      </c>
      <c r="D5224" s="30" t="s">
        <v>1639</v>
      </c>
      <c r="E5224" s="75">
        <v>31</v>
      </c>
      <c r="F5224" s="30" t="s">
        <v>53</v>
      </c>
      <c r="G5224" s="30" t="s">
        <v>54</v>
      </c>
      <c r="H5224" s="75">
        <v>1</v>
      </c>
    </row>
    <row r="5225" spans="1:8">
      <c r="A5225" s="43">
        <v>930</v>
      </c>
      <c r="B5225" s="74">
        <v>46226</v>
      </c>
      <c r="C5225" s="30" t="s">
        <v>1640</v>
      </c>
      <c r="D5225" s="30" t="s">
        <v>1641</v>
      </c>
      <c r="E5225" s="75">
        <v>32</v>
      </c>
      <c r="F5225" s="30" t="s">
        <v>68</v>
      </c>
      <c r="G5225" s="30" t="s">
        <v>69</v>
      </c>
      <c r="H5225" s="75">
        <v>1</v>
      </c>
    </row>
    <row r="5226" spans="1:8">
      <c r="A5226" s="43">
        <v>930</v>
      </c>
      <c r="B5226" s="74">
        <v>46226</v>
      </c>
      <c r="C5226" s="30" t="s">
        <v>1642</v>
      </c>
      <c r="D5226" s="30" t="s">
        <v>1643</v>
      </c>
      <c r="E5226" s="75">
        <v>136</v>
      </c>
      <c r="F5226" s="30" t="s">
        <v>53</v>
      </c>
      <c r="G5226" s="30" t="s">
        <v>54</v>
      </c>
      <c r="H5226" s="75">
        <v>1</v>
      </c>
    </row>
    <row r="5227" spans="1:8">
      <c r="A5227" s="43">
        <v>930</v>
      </c>
      <c r="B5227" s="74">
        <v>46226</v>
      </c>
      <c r="C5227" s="30" t="s">
        <v>1644</v>
      </c>
      <c r="D5227" s="30" t="s">
        <v>1645</v>
      </c>
      <c r="E5227" s="75">
        <v>25</v>
      </c>
      <c r="F5227" s="30" t="s">
        <v>68</v>
      </c>
      <c r="G5227" s="30" t="s">
        <v>69</v>
      </c>
      <c r="H5227" s="75">
        <v>1</v>
      </c>
    </row>
    <row r="5228" spans="1:8">
      <c r="A5228" s="43">
        <v>930</v>
      </c>
      <c r="B5228" s="74">
        <v>46226</v>
      </c>
      <c r="C5228" s="30" t="s">
        <v>1646</v>
      </c>
      <c r="D5228" s="30" t="s">
        <v>1647</v>
      </c>
      <c r="E5228" s="75">
        <v>153</v>
      </c>
      <c r="F5228" s="30" t="s">
        <v>53</v>
      </c>
      <c r="G5228" s="30" t="s">
        <v>54</v>
      </c>
      <c r="H5228" s="75">
        <v>1</v>
      </c>
    </row>
    <row r="5229" spans="1:8">
      <c r="A5229" s="43">
        <v>930</v>
      </c>
      <c r="B5229" s="74">
        <v>46226</v>
      </c>
      <c r="C5229" s="30" t="s">
        <v>1650</v>
      </c>
      <c r="D5229" s="30" t="s">
        <v>1651</v>
      </c>
      <c r="E5229" s="75">
        <v>15</v>
      </c>
      <c r="F5229" s="30" t="s">
        <v>70</v>
      </c>
      <c r="G5229" s="30" t="s">
        <v>71</v>
      </c>
      <c r="H5229" s="75">
        <v>2</v>
      </c>
    </row>
    <row r="5230" spans="1:8">
      <c r="A5230" s="43">
        <v>930</v>
      </c>
      <c r="B5230" s="74">
        <v>46226</v>
      </c>
      <c r="C5230" s="30" t="s">
        <v>1652</v>
      </c>
      <c r="D5230" s="30" t="s">
        <v>1653</v>
      </c>
      <c r="E5230" s="75">
        <v>147</v>
      </c>
      <c r="F5230" s="30" t="s">
        <v>80</v>
      </c>
      <c r="G5230" s="30" t="s">
        <v>81</v>
      </c>
      <c r="H5230" s="75">
        <v>1</v>
      </c>
    </row>
    <row r="5231" spans="1:8">
      <c r="A5231" s="43">
        <v>930</v>
      </c>
      <c r="B5231" s="74">
        <v>46226</v>
      </c>
      <c r="C5231" s="30" t="s">
        <v>1654</v>
      </c>
      <c r="D5231" s="30" t="s">
        <v>1655</v>
      </c>
      <c r="E5231" s="75">
        <v>75</v>
      </c>
      <c r="F5231" s="30" t="s">
        <v>53</v>
      </c>
      <c r="G5231" s="30" t="s">
        <v>54</v>
      </c>
      <c r="H5231" s="75">
        <v>1</v>
      </c>
    </row>
    <row r="5232" spans="1:8">
      <c r="A5232" s="43">
        <v>930</v>
      </c>
      <c r="B5232" s="74">
        <v>46226</v>
      </c>
      <c r="C5232" s="30" t="s">
        <v>1660</v>
      </c>
      <c r="D5232" s="30" t="s">
        <v>1661</v>
      </c>
      <c r="E5232" s="75">
        <v>91</v>
      </c>
      <c r="F5232" s="30" t="s">
        <v>53</v>
      </c>
      <c r="G5232" s="30" t="s">
        <v>54</v>
      </c>
      <c r="H5232" s="75">
        <v>1</v>
      </c>
    </row>
    <row r="5233" spans="1:8">
      <c r="A5233" s="43">
        <v>930</v>
      </c>
      <c r="B5233" s="74">
        <v>46226</v>
      </c>
      <c r="C5233" s="30" t="s">
        <v>1666</v>
      </c>
      <c r="D5233" s="30" t="s">
        <v>1667</v>
      </c>
      <c r="E5233" s="75">
        <v>80</v>
      </c>
      <c r="F5233" s="30" t="s">
        <v>53</v>
      </c>
      <c r="G5233" s="30" t="s">
        <v>54</v>
      </c>
      <c r="H5233" s="75">
        <v>1</v>
      </c>
    </row>
    <row r="5234" spans="1:8">
      <c r="A5234" s="43">
        <v>930</v>
      </c>
      <c r="B5234" s="74">
        <v>46226</v>
      </c>
      <c r="C5234" s="30" t="s">
        <v>1670</v>
      </c>
      <c r="D5234" s="30" t="s">
        <v>1671</v>
      </c>
      <c r="E5234" s="75">
        <v>15</v>
      </c>
      <c r="F5234" s="30" t="s">
        <v>53</v>
      </c>
      <c r="G5234" s="30" t="s">
        <v>54</v>
      </c>
      <c r="H5234" s="75">
        <v>1</v>
      </c>
    </row>
    <row r="5235" spans="1:8">
      <c r="A5235" s="43">
        <v>930</v>
      </c>
      <c r="B5235" s="74">
        <v>46226</v>
      </c>
      <c r="C5235" s="30" t="s">
        <v>1672</v>
      </c>
      <c r="D5235" s="30" t="s">
        <v>1673</v>
      </c>
      <c r="E5235" s="75">
        <v>96</v>
      </c>
      <c r="F5235" s="30" t="s">
        <v>53</v>
      </c>
      <c r="G5235" s="30" t="s">
        <v>54</v>
      </c>
      <c r="H5235" s="75">
        <v>1</v>
      </c>
    </row>
    <row r="5236" spans="1:8">
      <c r="A5236" s="43">
        <v>930</v>
      </c>
      <c r="B5236" s="74">
        <v>46226</v>
      </c>
      <c r="C5236" s="30" t="s">
        <v>4988</v>
      </c>
      <c r="D5236" s="30" t="s">
        <v>4989</v>
      </c>
      <c r="E5236" s="75">
        <v>273</v>
      </c>
      <c r="F5236" s="30" t="s">
        <v>80</v>
      </c>
      <c r="G5236" s="30" t="s">
        <v>81</v>
      </c>
      <c r="H5236" s="75">
        <v>1</v>
      </c>
    </row>
    <row r="5237" spans="1:8">
      <c r="A5237" s="43">
        <v>930</v>
      </c>
      <c r="B5237" s="74">
        <v>46226</v>
      </c>
      <c r="C5237" s="30" t="s">
        <v>1674</v>
      </c>
      <c r="D5237" s="30" t="s">
        <v>1675</v>
      </c>
      <c r="E5237" s="75">
        <v>93</v>
      </c>
      <c r="F5237" s="30" t="s">
        <v>53</v>
      </c>
      <c r="G5237" s="30" t="s">
        <v>54</v>
      </c>
      <c r="H5237" s="75">
        <v>1</v>
      </c>
    </row>
    <row r="5238" spans="1:8">
      <c r="A5238" s="43">
        <v>930</v>
      </c>
      <c r="B5238" s="74">
        <v>46226</v>
      </c>
      <c r="C5238" s="30" t="s">
        <v>1678</v>
      </c>
      <c r="D5238" s="30" t="s">
        <v>1679</v>
      </c>
      <c r="E5238" s="75">
        <v>62</v>
      </c>
      <c r="F5238" s="30" t="s">
        <v>78</v>
      </c>
      <c r="G5238" s="30" t="s">
        <v>79</v>
      </c>
      <c r="H5238" s="75">
        <v>2</v>
      </c>
    </row>
    <row r="5239" spans="1:8">
      <c r="A5239" s="43">
        <v>930</v>
      </c>
      <c r="B5239" s="74">
        <v>46226</v>
      </c>
      <c r="C5239" s="30" t="s">
        <v>1682</v>
      </c>
      <c r="D5239" s="30" t="s">
        <v>1683</v>
      </c>
      <c r="E5239" s="75">
        <v>34</v>
      </c>
      <c r="F5239" s="30" t="s">
        <v>53</v>
      </c>
      <c r="G5239" s="30" t="s">
        <v>54</v>
      </c>
      <c r="H5239" s="75">
        <v>1</v>
      </c>
    </row>
    <row r="5240" spans="1:8">
      <c r="A5240" s="43">
        <v>930</v>
      </c>
      <c r="B5240" s="74">
        <v>46226</v>
      </c>
      <c r="C5240" s="30" t="s">
        <v>1686</v>
      </c>
      <c r="D5240" s="30" t="s">
        <v>1687</v>
      </c>
      <c r="E5240" s="75">
        <v>84</v>
      </c>
      <c r="F5240" s="30" t="s">
        <v>53</v>
      </c>
      <c r="G5240" s="30" t="s">
        <v>54</v>
      </c>
      <c r="H5240" s="75">
        <v>1</v>
      </c>
    </row>
    <row r="5241" spans="1:8">
      <c r="A5241" s="43">
        <v>930</v>
      </c>
      <c r="B5241" s="74">
        <v>46226</v>
      </c>
      <c r="C5241" s="30" t="s">
        <v>4986</v>
      </c>
      <c r="D5241" s="30" t="s">
        <v>4987</v>
      </c>
      <c r="E5241" s="75">
        <v>119</v>
      </c>
      <c r="F5241" s="30" t="s">
        <v>53</v>
      </c>
      <c r="G5241" s="30" t="s">
        <v>54</v>
      </c>
      <c r="H5241" s="75">
        <v>1</v>
      </c>
    </row>
    <row r="5242" spans="1:8">
      <c r="A5242" s="43">
        <v>930</v>
      </c>
      <c r="B5242" s="74">
        <v>46226</v>
      </c>
      <c r="C5242" s="30" t="s">
        <v>1690</v>
      </c>
      <c r="D5242" s="30" t="s">
        <v>1691</v>
      </c>
      <c r="E5242" s="75">
        <v>31</v>
      </c>
      <c r="F5242" s="30" t="s">
        <v>80</v>
      </c>
      <c r="G5242" s="30" t="s">
        <v>81</v>
      </c>
      <c r="H5242" s="75">
        <v>1</v>
      </c>
    </row>
    <row r="5243" spans="1:8">
      <c r="A5243" s="43">
        <v>930</v>
      </c>
      <c r="B5243" s="74">
        <v>46226</v>
      </c>
      <c r="C5243" s="30" t="s">
        <v>1694</v>
      </c>
      <c r="D5243" s="30" t="s">
        <v>1695</v>
      </c>
      <c r="E5243" s="75">
        <v>63</v>
      </c>
      <c r="F5243" s="30" t="s">
        <v>70</v>
      </c>
      <c r="G5243" s="30" t="s">
        <v>71</v>
      </c>
      <c r="H5243" s="75">
        <v>2</v>
      </c>
    </row>
    <row r="5244" spans="1:8">
      <c r="A5244" s="43">
        <v>930</v>
      </c>
      <c r="B5244" s="74">
        <v>46226</v>
      </c>
      <c r="C5244" s="30" t="s">
        <v>1696</v>
      </c>
      <c r="D5244" s="30" t="s">
        <v>1697</v>
      </c>
      <c r="E5244" s="75">
        <v>115</v>
      </c>
      <c r="F5244" s="30" t="s">
        <v>80</v>
      </c>
      <c r="G5244" s="30" t="s">
        <v>81</v>
      </c>
      <c r="H5244" s="75">
        <v>1</v>
      </c>
    </row>
    <row r="5245" spans="1:8">
      <c r="A5245" s="43">
        <v>930</v>
      </c>
      <c r="B5245" s="74">
        <v>46226</v>
      </c>
      <c r="C5245" s="30" t="s">
        <v>1702</v>
      </c>
      <c r="D5245" s="30" t="s">
        <v>1703</v>
      </c>
      <c r="E5245" s="75">
        <v>81</v>
      </c>
      <c r="F5245" s="30" t="s">
        <v>70</v>
      </c>
      <c r="G5245" s="30" t="s">
        <v>71</v>
      </c>
      <c r="H5245" s="75">
        <v>2</v>
      </c>
    </row>
    <row r="5246" spans="1:8">
      <c r="A5246" s="43">
        <v>930</v>
      </c>
      <c r="B5246" s="74">
        <v>46225</v>
      </c>
      <c r="C5246" s="30" t="s">
        <v>3919</v>
      </c>
      <c r="D5246" s="30" t="s">
        <v>3920</v>
      </c>
      <c r="E5246" s="75">
        <v>72</v>
      </c>
      <c r="F5246" s="30" t="s">
        <v>53</v>
      </c>
      <c r="G5246" s="30" t="s">
        <v>54</v>
      </c>
      <c r="H5246" s="75">
        <v>1</v>
      </c>
    </row>
    <row r="5247" spans="1:8">
      <c r="A5247" s="43">
        <v>930</v>
      </c>
      <c r="B5247" s="74">
        <v>46225</v>
      </c>
      <c r="C5247" s="30" t="s">
        <v>3923</v>
      </c>
      <c r="D5247" s="30" t="s">
        <v>3924</v>
      </c>
      <c r="E5247" s="75">
        <v>90</v>
      </c>
      <c r="F5247" s="30" t="s">
        <v>53</v>
      </c>
      <c r="G5247" s="30" t="s">
        <v>54</v>
      </c>
      <c r="H5247" s="75">
        <v>1</v>
      </c>
    </row>
    <row r="5248" spans="1:8">
      <c r="A5248" s="43">
        <v>930</v>
      </c>
      <c r="B5248" s="74">
        <v>46225</v>
      </c>
      <c r="C5248" s="30" t="s">
        <v>4137</v>
      </c>
      <c r="D5248" s="30" t="s">
        <v>4138</v>
      </c>
      <c r="E5248" s="75">
        <v>98</v>
      </c>
      <c r="F5248" s="30" t="s">
        <v>70</v>
      </c>
      <c r="G5248" s="30" t="s">
        <v>71</v>
      </c>
      <c r="H5248" s="75">
        <v>2</v>
      </c>
    </row>
    <row r="5249" spans="1:8">
      <c r="A5249" s="43">
        <v>930</v>
      </c>
      <c r="B5249" s="74">
        <v>46225</v>
      </c>
      <c r="C5249" s="30" t="s">
        <v>4147</v>
      </c>
      <c r="D5249" s="30" t="s">
        <v>4148</v>
      </c>
      <c r="E5249" s="75">
        <v>37</v>
      </c>
      <c r="F5249" s="30" t="s">
        <v>68</v>
      </c>
      <c r="G5249" s="30" t="s">
        <v>69</v>
      </c>
      <c r="H5249" s="75">
        <v>1</v>
      </c>
    </row>
    <row r="5250" spans="1:8">
      <c r="A5250" s="43">
        <v>930</v>
      </c>
      <c r="B5250" s="74">
        <v>46225</v>
      </c>
      <c r="C5250" s="30" t="s">
        <v>4153</v>
      </c>
      <c r="D5250" s="30" t="s">
        <v>4154</v>
      </c>
      <c r="E5250" s="75">
        <v>32</v>
      </c>
      <c r="F5250" s="30" t="s">
        <v>70</v>
      </c>
      <c r="G5250" s="30" t="s">
        <v>71</v>
      </c>
      <c r="H5250" s="75">
        <v>2</v>
      </c>
    </row>
    <row r="5251" spans="1:8">
      <c r="A5251" s="43">
        <v>930</v>
      </c>
      <c r="B5251" s="74">
        <v>46225</v>
      </c>
      <c r="C5251" s="30" t="s">
        <v>4183</v>
      </c>
      <c r="D5251" s="30" t="s">
        <v>4184</v>
      </c>
      <c r="E5251" s="75">
        <v>36</v>
      </c>
      <c r="F5251" s="30" t="s">
        <v>53</v>
      </c>
      <c r="G5251" s="30" t="s">
        <v>54</v>
      </c>
      <c r="H5251" s="75">
        <v>1</v>
      </c>
    </row>
    <row r="5252" spans="1:8">
      <c r="A5252" s="43">
        <v>930</v>
      </c>
      <c r="B5252" s="74">
        <v>46225</v>
      </c>
      <c r="C5252" s="30" t="s">
        <v>4185</v>
      </c>
      <c r="D5252" s="30" t="s">
        <v>4186</v>
      </c>
      <c r="E5252" s="75">
        <v>81</v>
      </c>
      <c r="F5252" s="30" t="s">
        <v>53</v>
      </c>
      <c r="G5252" s="30" t="s">
        <v>54</v>
      </c>
      <c r="H5252" s="75">
        <v>1</v>
      </c>
    </row>
    <row r="5253" spans="1:8">
      <c r="A5253" s="43">
        <v>930</v>
      </c>
      <c r="B5253" s="74">
        <v>46225</v>
      </c>
      <c r="C5253" s="30" t="s">
        <v>4187</v>
      </c>
      <c r="D5253" s="30" t="s">
        <v>4188</v>
      </c>
      <c r="E5253" s="75">
        <v>19</v>
      </c>
      <c r="F5253" s="30" t="s">
        <v>53</v>
      </c>
      <c r="G5253" s="30" t="s">
        <v>54</v>
      </c>
      <c r="H5253" s="75">
        <v>1</v>
      </c>
    </row>
    <row r="5254" spans="1:8">
      <c r="A5254" s="43">
        <v>930</v>
      </c>
      <c r="B5254" s="74">
        <v>46225</v>
      </c>
      <c r="C5254" s="30" t="s">
        <v>1350</v>
      </c>
      <c r="D5254" s="30" t="s">
        <v>1351</v>
      </c>
      <c r="E5254" s="75">
        <v>187</v>
      </c>
      <c r="F5254" s="30" t="s">
        <v>80</v>
      </c>
      <c r="G5254" s="30" t="s">
        <v>81</v>
      </c>
      <c r="H5254" s="75">
        <v>1</v>
      </c>
    </row>
    <row r="5255" spans="1:8">
      <c r="A5255" s="43">
        <v>930</v>
      </c>
      <c r="B5255" s="74">
        <v>46225</v>
      </c>
      <c r="C5255" s="30" t="s">
        <v>1352</v>
      </c>
      <c r="D5255" s="30" t="s">
        <v>1353</v>
      </c>
      <c r="E5255" s="75">
        <v>13</v>
      </c>
      <c r="F5255" s="30" t="s">
        <v>68</v>
      </c>
      <c r="G5255" s="30" t="s">
        <v>69</v>
      </c>
      <c r="H5255" s="75">
        <v>1</v>
      </c>
    </row>
    <row r="5256" spans="1:8">
      <c r="A5256" s="43">
        <v>930</v>
      </c>
      <c r="B5256" s="74">
        <v>46225</v>
      </c>
      <c r="C5256" s="30" t="s">
        <v>1354</v>
      </c>
      <c r="D5256" s="30" t="s">
        <v>1355</v>
      </c>
      <c r="E5256" s="75">
        <v>21</v>
      </c>
      <c r="F5256" s="30" t="s">
        <v>70</v>
      </c>
      <c r="G5256" s="30" t="s">
        <v>71</v>
      </c>
      <c r="H5256" s="75">
        <v>2</v>
      </c>
    </row>
    <row r="5257" spans="1:8">
      <c r="A5257" s="43">
        <v>930</v>
      </c>
      <c r="B5257" s="74">
        <v>46225</v>
      </c>
      <c r="C5257" s="30" t="s">
        <v>1356</v>
      </c>
      <c r="D5257" s="30" t="s">
        <v>1357</v>
      </c>
      <c r="E5257" s="75">
        <v>67</v>
      </c>
      <c r="F5257" s="30" t="s">
        <v>80</v>
      </c>
      <c r="G5257" s="30" t="s">
        <v>81</v>
      </c>
      <c r="H5257" s="75">
        <v>1</v>
      </c>
    </row>
    <row r="5258" spans="1:8">
      <c r="A5258" s="43">
        <v>930</v>
      </c>
      <c r="B5258" s="74">
        <v>46225</v>
      </c>
      <c r="C5258" s="30" t="s">
        <v>1358</v>
      </c>
      <c r="D5258" s="30" t="s">
        <v>1359</v>
      </c>
      <c r="E5258" s="75">
        <v>92</v>
      </c>
      <c r="F5258" s="30" t="s">
        <v>70</v>
      </c>
      <c r="G5258" s="30" t="s">
        <v>71</v>
      </c>
      <c r="H5258" s="75">
        <v>2</v>
      </c>
    </row>
    <row r="5259" spans="1:8">
      <c r="A5259" s="43">
        <v>930</v>
      </c>
      <c r="B5259" s="74">
        <v>46225</v>
      </c>
      <c r="C5259" s="30" t="s">
        <v>1360</v>
      </c>
      <c r="D5259" s="30" t="s">
        <v>1361</v>
      </c>
      <c r="E5259" s="75">
        <v>17</v>
      </c>
      <c r="F5259" s="30" t="s">
        <v>68</v>
      </c>
      <c r="G5259" s="30" t="s">
        <v>69</v>
      </c>
      <c r="H5259" s="75">
        <v>1</v>
      </c>
    </row>
    <row r="5260" spans="1:8">
      <c r="A5260" s="43">
        <v>930</v>
      </c>
      <c r="B5260" s="74">
        <v>46225</v>
      </c>
      <c r="C5260" s="30" t="s">
        <v>1362</v>
      </c>
      <c r="D5260" s="30" t="s">
        <v>1363</v>
      </c>
      <c r="E5260" s="75">
        <v>18</v>
      </c>
      <c r="F5260" s="30" t="s">
        <v>53</v>
      </c>
      <c r="G5260" s="30" t="s">
        <v>54</v>
      </c>
      <c r="H5260" s="75">
        <v>1</v>
      </c>
    </row>
    <row r="5261" spans="1:8">
      <c r="A5261" s="43">
        <v>930</v>
      </c>
      <c r="B5261" s="74">
        <v>46225</v>
      </c>
      <c r="C5261" s="30" t="s">
        <v>1366</v>
      </c>
      <c r="D5261" s="30" t="s">
        <v>1367</v>
      </c>
      <c r="E5261" s="75">
        <v>128</v>
      </c>
      <c r="F5261" s="30" t="s">
        <v>70</v>
      </c>
      <c r="G5261" s="30" t="s">
        <v>71</v>
      </c>
      <c r="H5261" s="75">
        <v>2</v>
      </c>
    </row>
    <row r="5262" spans="1:8">
      <c r="A5262" s="43">
        <v>930</v>
      </c>
      <c r="B5262" s="74">
        <v>46225</v>
      </c>
      <c r="C5262" s="30" t="s">
        <v>1376</v>
      </c>
      <c r="D5262" s="30" t="s">
        <v>1377</v>
      </c>
      <c r="E5262" s="75">
        <v>129</v>
      </c>
      <c r="F5262" s="30" t="s">
        <v>80</v>
      </c>
      <c r="G5262" s="30" t="s">
        <v>81</v>
      </c>
      <c r="H5262" s="75">
        <v>1</v>
      </c>
    </row>
    <row r="5263" spans="1:8">
      <c r="A5263" s="43">
        <v>930</v>
      </c>
      <c r="B5263" s="74">
        <v>46225</v>
      </c>
      <c r="C5263" s="30" t="s">
        <v>1382</v>
      </c>
      <c r="D5263" s="30" t="s">
        <v>1383</v>
      </c>
      <c r="E5263" s="75">
        <v>165</v>
      </c>
      <c r="F5263" s="30" t="s">
        <v>80</v>
      </c>
      <c r="G5263" s="30" t="s">
        <v>81</v>
      </c>
      <c r="H5263" s="75">
        <v>1</v>
      </c>
    </row>
    <row r="5264" spans="1:8">
      <c r="A5264" s="43">
        <v>930</v>
      </c>
      <c r="B5264" s="74">
        <v>46225</v>
      </c>
      <c r="C5264" s="30" t="s">
        <v>1384</v>
      </c>
      <c r="D5264" s="30" t="s">
        <v>1385</v>
      </c>
      <c r="E5264" s="75">
        <v>24</v>
      </c>
      <c r="F5264" s="30" t="s">
        <v>70</v>
      </c>
      <c r="G5264" s="30" t="s">
        <v>71</v>
      </c>
      <c r="H5264" s="75">
        <v>2</v>
      </c>
    </row>
    <row r="5265" spans="1:8">
      <c r="A5265" s="43">
        <v>930</v>
      </c>
      <c r="B5265" s="74">
        <v>46225</v>
      </c>
      <c r="C5265" s="30" t="s">
        <v>1386</v>
      </c>
      <c r="D5265" s="30" t="s">
        <v>1387</v>
      </c>
      <c r="E5265" s="75">
        <v>84</v>
      </c>
      <c r="F5265" s="30" t="s">
        <v>70</v>
      </c>
      <c r="G5265" s="30" t="s">
        <v>71</v>
      </c>
      <c r="H5265" s="75">
        <v>2</v>
      </c>
    </row>
    <row r="5266" spans="1:8">
      <c r="A5266" s="43">
        <v>930</v>
      </c>
      <c r="B5266" s="74">
        <v>46225</v>
      </c>
      <c r="C5266" s="30" t="s">
        <v>1390</v>
      </c>
      <c r="D5266" s="30" t="s">
        <v>1391</v>
      </c>
      <c r="E5266" s="75">
        <v>15</v>
      </c>
      <c r="F5266" s="30" t="s">
        <v>68</v>
      </c>
      <c r="G5266" s="30" t="s">
        <v>69</v>
      </c>
      <c r="H5266" s="75">
        <v>1</v>
      </c>
    </row>
    <row r="5267" spans="1:8">
      <c r="A5267" s="43">
        <v>930</v>
      </c>
      <c r="B5267" s="74">
        <v>46225</v>
      </c>
      <c r="C5267" s="30" t="s">
        <v>1392</v>
      </c>
      <c r="D5267" s="30" t="s">
        <v>1393</v>
      </c>
      <c r="E5267" s="75">
        <v>204</v>
      </c>
      <c r="F5267" s="30" t="s">
        <v>80</v>
      </c>
      <c r="G5267" s="30" t="s">
        <v>81</v>
      </c>
      <c r="H5267" s="75">
        <v>1</v>
      </c>
    </row>
    <row r="5268" spans="1:8">
      <c r="A5268" s="43">
        <v>930</v>
      </c>
      <c r="B5268" s="74">
        <v>46225</v>
      </c>
      <c r="C5268" s="30" t="s">
        <v>1394</v>
      </c>
      <c r="D5268" s="30" t="s">
        <v>1395</v>
      </c>
      <c r="E5268" s="75">
        <v>85</v>
      </c>
      <c r="F5268" s="30" t="s">
        <v>70</v>
      </c>
      <c r="G5268" s="30" t="s">
        <v>71</v>
      </c>
      <c r="H5268" s="75">
        <v>2</v>
      </c>
    </row>
    <row r="5269" spans="1:8">
      <c r="A5269" s="43">
        <v>930</v>
      </c>
      <c r="B5269" s="74">
        <v>46225</v>
      </c>
      <c r="C5269" s="30" t="s">
        <v>1396</v>
      </c>
      <c r="D5269" s="30" t="s">
        <v>1397</v>
      </c>
      <c r="E5269" s="75">
        <v>34</v>
      </c>
      <c r="F5269" s="30" t="s">
        <v>76</v>
      </c>
      <c r="G5269" s="30" t="s">
        <v>77</v>
      </c>
      <c r="H5269" s="75">
        <v>1</v>
      </c>
    </row>
    <row r="5270" spans="1:8">
      <c r="A5270" s="43">
        <v>930</v>
      </c>
      <c r="B5270" s="74">
        <v>46225</v>
      </c>
      <c r="C5270" s="30" t="s">
        <v>1400</v>
      </c>
      <c r="D5270" s="30" t="s">
        <v>1401</v>
      </c>
      <c r="E5270" s="75">
        <v>61</v>
      </c>
      <c r="F5270" s="30" t="s">
        <v>70</v>
      </c>
      <c r="G5270" s="30" t="s">
        <v>71</v>
      </c>
      <c r="H5270" s="75">
        <v>2</v>
      </c>
    </row>
    <row r="5271" spans="1:8">
      <c r="A5271" s="43">
        <v>930</v>
      </c>
      <c r="B5271" s="74">
        <v>46225</v>
      </c>
      <c r="C5271" s="30" t="s">
        <v>1402</v>
      </c>
      <c r="D5271" s="30" t="s">
        <v>1403</v>
      </c>
      <c r="E5271" s="75">
        <v>34</v>
      </c>
      <c r="F5271" s="30" t="s">
        <v>68</v>
      </c>
      <c r="G5271" s="30" t="s">
        <v>69</v>
      </c>
      <c r="H5271" s="75">
        <v>1</v>
      </c>
    </row>
    <row r="5272" spans="1:8">
      <c r="A5272" s="43">
        <v>930</v>
      </c>
      <c r="B5272" s="74">
        <v>46225</v>
      </c>
      <c r="C5272" s="30" t="s">
        <v>1404</v>
      </c>
      <c r="D5272" s="30" t="s">
        <v>1405</v>
      </c>
      <c r="E5272" s="75">
        <v>18</v>
      </c>
      <c r="F5272" s="30" t="s">
        <v>53</v>
      </c>
      <c r="G5272" s="30" t="s">
        <v>54</v>
      </c>
      <c r="H5272" s="75">
        <v>1</v>
      </c>
    </row>
    <row r="5273" spans="1:8">
      <c r="A5273" s="43">
        <v>930</v>
      </c>
      <c r="B5273" s="74">
        <v>46225</v>
      </c>
      <c r="C5273" s="30" t="s">
        <v>1406</v>
      </c>
      <c r="D5273" s="30" t="s">
        <v>1407</v>
      </c>
      <c r="E5273" s="75">
        <v>124</v>
      </c>
      <c r="F5273" s="30" t="s">
        <v>80</v>
      </c>
      <c r="G5273" s="30" t="s">
        <v>81</v>
      </c>
      <c r="H5273" s="75">
        <v>1</v>
      </c>
    </row>
    <row r="5274" spans="1:8">
      <c r="A5274" s="43">
        <v>930</v>
      </c>
      <c r="B5274" s="74">
        <v>46225</v>
      </c>
      <c r="C5274" s="30" t="s">
        <v>1408</v>
      </c>
      <c r="D5274" s="30" t="s">
        <v>1409</v>
      </c>
      <c r="E5274" s="75">
        <v>2</v>
      </c>
      <c r="F5274" s="30" t="s">
        <v>70</v>
      </c>
      <c r="G5274" s="30" t="s">
        <v>71</v>
      </c>
      <c r="H5274" s="75">
        <v>2</v>
      </c>
    </row>
    <row r="5275" spans="1:8">
      <c r="A5275" s="43">
        <v>930</v>
      </c>
      <c r="B5275" s="74">
        <v>46225</v>
      </c>
      <c r="C5275" s="30" t="s">
        <v>1410</v>
      </c>
      <c r="D5275" s="30" t="s">
        <v>1411</v>
      </c>
      <c r="E5275" s="75">
        <v>135</v>
      </c>
      <c r="F5275" s="30" t="s">
        <v>80</v>
      </c>
      <c r="G5275" s="30" t="s">
        <v>81</v>
      </c>
      <c r="H5275" s="75">
        <v>1</v>
      </c>
    </row>
    <row r="5276" spans="1:8">
      <c r="A5276" s="43">
        <v>930</v>
      </c>
      <c r="B5276" s="74">
        <v>46225</v>
      </c>
      <c r="C5276" s="30" t="s">
        <v>1414</v>
      </c>
      <c r="D5276" s="30" t="s">
        <v>1415</v>
      </c>
      <c r="E5276" s="75">
        <v>22</v>
      </c>
      <c r="F5276" s="30" t="s">
        <v>53</v>
      </c>
      <c r="G5276" s="30" t="s">
        <v>54</v>
      </c>
      <c r="H5276" s="75">
        <v>1</v>
      </c>
    </row>
    <row r="5277" spans="1:8">
      <c r="A5277" s="43">
        <v>930</v>
      </c>
      <c r="B5277" s="74">
        <v>46225</v>
      </c>
      <c r="C5277" s="30" t="s">
        <v>1416</v>
      </c>
      <c r="D5277" s="30" t="s">
        <v>1417</v>
      </c>
      <c r="E5277" s="75">
        <v>34</v>
      </c>
      <c r="F5277" s="30" t="s">
        <v>70</v>
      </c>
      <c r="G5277" s="30" t="s">
        <v>71</v>
      </c>
      <c r="H5277" s="75">
        <v>2</v>
      </c>
    </row>
    <row r="5278" spans="1:8">
      <c r="A5278" s="43">
        <v>930</v>
      </c>
      <c r="B5278" s="74">
        <v>46225</v>
      </c>
      <c r="C5278" s="30" t="s">
        <v>1420</v>
      </c>
      <c r="D5278" s="30" t="s">
        <v>1421</v>
      </c>
      <c r="E5278" s="75">
        <v>13</v>
      </c>
      <c r="F5278" s="30" t="s">
        <v>80</v>
      </c>
      <c r="G5278" s="30" t="s">
        <v>81</v>
      </c>
      <c r="H5278" s="75">
        <v>1</v>
      </c>
    </row>
    <row r="5279" spans="1:8">
      <c r="A5279" s="43">
        <v>930</v>
      </c>
      <c r="B5279" s="74">
        <v>46225</v>
      </c>
      <c r="C5279" s="30" t="s">
        <v>1422</v>
      </c>
      <c r="D5279" s="30" t="s">
        <v>1423</v>
      </c>
      <c r="E5279" s="75">
        <v>123</v>
      </c>
      <c r="F5279" s="30" t="s">
        <v>70</v>
      </c>
      <c r="G5279" s="30" t="s">
        <v>71</v>
      </c>
      <c r="H5279" s="75">
        <v>2</v>
      </c>
    </row>
    <row r="5280" spans="1:8">
      <c r="A5280" s="43">
        <v>930</v>
      </c>
      <c r="B5280" s="74">
        <v>46225</v>
      </c>
      <c r="C5280" s="30" t="s">
        <v>1424</v>
      </c>
      <c r="D5280" s="30" t="s">
        <v>1425</v>
      </c>
      <c r="E5280" s="75">
        <v>29</v>
      </c>
      <c r="F5280" s="30" t="s">
        <v>80</v>
      </c>
      <c r="G5280" s="30" t="s">
        <v>81</v>
      </c>
      <c r="H5280" s="75">
        <v>1</v>
      </c>
    </row>
    <row r="5281" spans="1:8">
      <c r="A5281" s="43">
        <v>930</v>
      </c>
      <c r="B5281" s="74">
        <v>46225</v>
      </c>
      <c r="C5281" s="30" t="s">
        <v>1426</v>
      </c>
      <c r="D5281" s="30" t="s">
        <v>1427</v>
      </c>
      <c r="E5281" s="75">
        <v>9</v>
      </c>
      <c r="F5281" s="30" t="s">
        <v>80</v>
      </c>
      <c r="G5281" s="30" t="s">
        <v>81</v>
      </c>
      <c r="H5281" s="75">
        <v>1</v>
      </c>
    </row>
    <row r="5282" spans="1:8">
      <c r="A5282" s="43">
        <v>930</v>
      </c>
      <c r="B5282" s="74">
        <v>46225</v>
      </c>
      <c r="C5282" s="30" t="s">
        <v>1428</v>
      </c>
      <c r="D5282" s="30" t="s">
        <v>1429</v>
      </c>
      <c r="E5282" s="75">
        <v>44</v>
      </c>
      <c r="F5282" s="30" t="s">
        <v>80</v>
      </c>
      <c r="G5282" s="30" t="s">
        <v>81</v>
      </c>
      <c r="H5282" s="75">
        <v>1</v>
      </c>
    </row>
    <row r="5283" spans="1:8">
      <c r="A5283" s="43">
        <v>930</v>
      </c>
      <c r="B5283" s="74">
        <v>46225</v>
      </c>
      <c r="C5283" s="30" t="s">
        <v>1434</v>
      </c>
      <c r="D5283" s="30" t="s">
        <v>1435</v>
      </c>
      <c r="E5283" s="75">
        <v>12</v>
      </c>
      <c r="F5283" s="30" t="s">
        <v>53</v>
      </c>
      <c r="G5283" s="30" t="s">
        <v>54</v>
      </c>
      <c r="H5283" s="75">
        <v>1</v>
      </c>
    </row>
    <row r="5284" spans="1:8">
      <c r="A5284" s="43">
        <v>930</v>
      </c>
      <c r="B5284" s="74">
        <v>46225</v>
      </c>
      <c r="C5284" s="30" t="s">
        <v>1436</v>
      </c>
      <c r="D5284" s="30" t="s">
        <v>1437</v>
      </c>
      <c r="E5284" s="75">
        <v>26</v>
      </c>
      <c r="F5284" s="30" t="s">
        <v>53</v>
      </c>
      <c r="G5284" s="30" t="s">
        <v>54</v>
      </c>
      <c r="H5284" s="75">
        <v>1</v>
      </c>
    </row>
    <row r="5285" spans="1:8">
      <c r="A5285" s="43">
        <v>930</v>
      </c>
      <c r="B5285" s="74">
        <v>46225</v>
      </c>
      <c r="C5285" s="30" t="s">
        <v>1438</v>
      </c>
      <c r="D5285" s="30" t="s">
        <v>1439</v>
      </c>
      <c r="E5285" s="75">
        <v>102</v>
      </c>
      <c r="F5285" s="30" t="s">
        <v>70</v>
      </c>
      <c r="G5285" s="30" t="s">
        <v>71</v>
      </c>
      <c r="H5285" s="75">
        <v>2</v>
      </c>
    </row>
    <row r="5286" spans="1:8">
      <c r="A5286" s="43">
        <v>930</v>
      </c>
      <c r="B5286" s="74">
        <v>46225</v>
      </c>
      <c r="C5286" s="30" t="s">
        <v>1440</v>
      </c>
      <c r="D5286" s="30" t="s">
        <v>1441</v>
      </c>
      <c r="E5286" s="75">
        <v>139</v>
      </c>
      <c r="F5286" s="30" t="s">
        <v>70</v>
      </c>
      <c r="G5286" s="30" t="s">
        <v>71</v>
      </c>
      <c r="H5286" s="75">
        <v>2</v>
      </c>
    </row>
    <row r="5287" spans="1:8">
      <c r="A5287" s="43">
        <v>930</v>
      </c>
      <c r="B5287" s="74">
        <v>46225</v>
      </c>
      <c r="C5287" s="30" t="s">
        <v>1444</v>
      </c>
      <c r="D5287" s="30" t="s">
        <v>1445</v>
      </c>
      <c r="E5287" s="75">
        <v>43</v>
      </c>
      <c r="F5287" s="30" t="s">
        <v>70</v>
      </c>
      <c r="G5287" s="30" t="s">
        <v>71</v>
      </c>
      <c r="H5287" s="75">
        <v>2</v>
      </c>
    </row>
    <row r="5288" spans="1:8">
      <c r="A5288" s="43">
        <v>930</v>
      </c>
      <c r="B5288" s="74">
        <v>46225</v>
      </c>
      <c r="C5288" s="30" t="s">
        <v>1446</v>
      </c>
      <c r="D5288" s="30" t="s">
        <v>1447</v>
      </c>
      <c r="E5288" s="75">
        <v>32</v>
      </c>
      <c r="F5288" s="30" t="s">
        <v>53</v>
      </c>
      <c r="G5288" s="30" t="s">
        <v>54</v>
      </c>
      <c r="H5288" s="75">
        <v>1</v>
      </c>
    </row>
    <row r="5289" spans="1:8">
      <c r="A5289" s="43">
        <v>930</v>
      </c>
      <c r="B5289" s="74">
        <v>46225</v>
      </c>
      <c r="C5289" s="30" t="s">
        <v>1452</v>
      </c>
      <c r="D5289" s="30" t="s">
        <v>1453</v>
      </c>
      <c r="E5289" s="75">
        <v>38</v>
      </c>
      <c r="F5289" s="30" t="s">
        <v>68</v>
      </c>
      <c r="G5289" s="30" t="s">
        <v>69</v>
      </c>
      <c r="H5289" s="75">
        <v>1</v>
      </c>
    </row>
    <row r="5290" spans="1:8">
      <c r="A5290" s="43">
        <v>930</v>
      </c>
      <c r="B5290" s="74">
        <v>46225</v>
      </c>
      <c r="C5290" s="30" t="s">
        <v>1454</v>
      </c>
      <c r="D5290" s="30" t="s">
        <v>1455</v>
      </c>
      <c r="E5290" s="75">
        <v>19</v>
      </c>
      <c r="F5290" s="30" t="s">
        <v>70</v>
      </c>
      <c r="G5290" s="30" t="s">
        <v>71</v>
      </c>
      <c r="H5290" s="75">
        <v>2</v>
      </c>
    </row>
    <row r="5291" spans="1:8">
      <c r="A5291" s="43">
        <v>930</v>
      </c>
      <c r="B5291" s="74">
        <v>46225</v>
      </c>
      <c r="C5291" s="30" t="s">
        <v>1458</v>
      </c>
      <c r="D5291" s="30" t="s">
        <v>1459</v>
      </c>
      <c r="E5291" s="75">
        <v>57</v>
      </c>
      <c r="F5291" s="30" t="s">
        <v>80</v>
      </c>
      <c r="G5291" s="30" t="s">
        <v>81</v>
      </c>
      <c r="H5291" s="75">
        <v>1</v>
      </c>
    </row>
    <row r="5292" spans="1:8">
      <c r="A5292" s="43">
        <v>930</v>
      </c>
      <c r="B5292" s="74">
        <v>46225</v>
      </c>
      <c r="C5292" s="30" t="s">
        <v>1462</v>
      </c>
      <c r="D5292" s="30" t="s">
        <v>1463</v>
      </c>
      <c r="E5292" s="75">
        <v>13</v>
      </c>
      <c r="F5292" s="30" t="s">
        <v>53</v>
      </c>
      <c r="G5292" s="30" t="s">
        <v>54</v>
      </c>
      <c r="H5292" s="75">
        <v>1</v>
      </c>
    </row>
    <row r="5293" spans="1:8">
      <c r="A5293" s="43">
        <v>930</v>
      </c>
      <c r="B5293" s="74">
        <v>46225</v>
      </c>
      <c r="C5293" s="30" t="s">
        <v>4992</v>
      </c>
      <c r="D5293" s="30" t="s">
        <v>4993</v>
      </c>
      <c r="E5293" s="75">
        <v>11</v>
      </c>
      <c r="F5293" s="30" t="s">
        <v>80</v>
      </c>
      <c r="G5293" s="30" t="s">
        <v>81</v>
      </c>
      <c r="H5293" s="75">
        <v>1</v>
      </c>
    </row>
    <row r="5294" spans="1:8">
      <c r="A5294" s="43">
        <v>930</v>
      </c>
      <c r="B5294" s="74">
        <v>46225</v>
      </c>
      <c r="C5294" s="30" t="s">
        <v>1464</v>
      </c>
      <c r="D5294" s="30" t="s">
        <v>1465</v>
      </c>
      <c r="E5294" s="75">
        <v>33</v>
      </c>
      <c r="F5294" s="30" t="s">
        <v>70</v>
      </c>
      <c r="G5294" s="30" t="s">
        <v>71</v>
      </c>
      <c r="H5294" s="75">
        <v>2</v>
      </c>
    </row>
    <row r="5295" spans="1:8">
      <c r="A5295" s="43">
        <v>930</v>
      </c>
      <c r="B5295" s="74">
        <v>46225</v>
      </c>
      <c r="C5295" s="30" t="s">
        <v>1466</v>
      </c>
      <c r="D5295" s="30" t="s">
        <v>1467</v>
      </c>
      <c r="E5295" s="75">
        <v>12</v>
      </c>
      <c r="F5295" s="30" t="s">
        <v>53</v>
      </c>
      <c r="G5295" s="30" t="s">
        <v>54</v>
      </c>
      <c r="H5295" s="75">
        <v>1</v>
      </c>
    </row>
    <row r="5296" spans="1:8">
      <c r="A5296" s="43">
        <v>930</v>
      </c>
      <c r="B5296" s="74">
        <v>46225</v>
      </c>
      <c r="C5296" s="30" t="s">
        <v>1470</v>
      </c>
      <c r="D5296" s="30" t="s">
        <v>1471</v>
      </c>
      <c r="E5296" s="75">
        <v>66</v>
      </c>
      <c r="F5296" s="30" t="s">
        <v>70</v>
      </c>
      <c r="G5296" s="30" t="s">
        <v>71</v>
      </c>
      <c r="H5296" s="75">
        <v>2</v>
      </c>
    </row>
    <row r="5297" spans="1:8">
      <c r="A5297" s="43">
        <v>930</v>
      </c>
      <c r="B5297" s="74">
        <v>46225</v>
      </c>
      <c r="C5297" s="30" t="s">
        <v>1472</v>
      </c>
      <c r="D5297" s="30" t="s">
        <v>1473</v>
      </c>
      <c r="E5297" s="75">
        <v>37</v>
      </c>
      <c r="F5297" s="30" t="s">
        <v>53</v>
      </c>
      <c r="G5297" s="30" t="s">
        <v>54</v>
      </c>
      <c r="H5297" s="75">
        <v>1</v>
      </c>
    </row>
    <row r="5298" spans="1:8">
      <c r="A5298" s="43">
        <v>930</v>
      </c>
      <c r="B5298" s="74">
        <v>46225</v>
      </c>
      <c r="C5298" s="30" t="s">
        <v>1474</v>
      </c>
      <c r="D5298" s="30" t="s">
        <v>1475</v>
      </c>
      <c r="E5298" s="75">
        <v>36</v>
      </c>
      <c r="F5298" s="30" t="s">
        <v>53</v>
      </c>
      <c r="G5298" s="30" t="s">
        <v>54</v>
      </c>
      <c r="H5298" s="75">
        <v>1</v>
      </c>
    </row>
    <row r="5299" spans="1:8">
      <c r="A5299" s="43">
        <v>930</v>
      </c>
      <c r="B5299" s="74">
        <v>46225</v>
      </c>
      <c r="C5299" s="30" t="s">
        <v>1478</v>
      </c>
      <c r="D5299" s="30" t="s">
        <v>1479</v>
      </c>
      <c r="E5299" s="75">
        <v>90</v>
      </c>
      <c r="F5299" s="30" t="s">
        <v>53</v>
      </c>
      <c r="G5299" s="30" t="s">
        <v>54</v>
      </c>
      <c r="H5299" s="75">
        <v>1</v>
      </c>
    </row>
    <row r="5300" spans="1:8">
      <c r="A5300" s="43">
        <v>930</v>
      </c>
      <c r="B5300" s="74">
        <v>46225</v>
      </c>
      <c r="C5300" s="30" t="s">
        <v>1480</v>
      </c>
      <c r="D5300" s="30" t="s">
        <v>1481</v>
      </c>
      <c r="E5300" s="75">
        <v>53</v>
      </c>
      <c r="F5300" s="30" t="s">
        <v>76</v>
      </c>
      <c r="G5300" s="30" t="s">
        <v>77</v>
      </c>
      <c r="H5300" s="75">
        <v>1</v>
      </c>
    </row>
    <row r="5301" spans="1:8">
      <c r="A5301" s="43">
        <v>930</v>
      </c>
      <c r="B5301" s="74">
        <v>46225</v>
      </c>
      <c r="C5301" s="30" t="s">
        <v>1482</v>
      </c>
      <c r="D5301" s="30" t="s">
        <v>1483</v>
      </c>
      <c r="E5301" s="75">
        <v>41</v>
      </c>
      <c r="F5301" s="30" t="s">
        <v>70</v>
      </c>
      <c r="G5301" s="30" t="s">
        <v>71</v>
      </c>
      <c r="H5301" s="75">
        <v>2</v>
      </c>
    </row>
    <row r="5302" spans="1:8">
      <c r="A5302" s="43">
        <v>930</v>
      </c>
      <c r="B5302" s="74">
        <v>46225</v>
      </c>
      <c r="C5302" s="30" t="s">
        <v>1490</v>
      </c>
      <c r="D5302" s="30" t="s">
        <v>1491</v>
      </c>
      <c r="E5302" s="75">
        <v>35</v>
      </c>
      <c r="F5302" s="30" t="s">
        <v>76</v>
      </c>
      <c r="G5302" s="30" t="s">
        <v>77</v>
      </c>
      <c r="H5302" s="75">
        <v>1</v>
      </c>
    </row>
    <row r="5303" spans="1:8">
      <c r="A5303" s="43">
        <v>930</v>
      </c>
      <c r="B5303" s="74">
        <v>46225</v>
      </c>
      <c r="C5303" s="30" t="s">
        <v>1498</v>
      </c>
      <c r="D5303" s="30" t="s">
        <v>1499</v>
      </c>
      <c r="E5303" s="75">
        <v>97</v>
      </c>
      <c r="F5303" s="30" t="s">
        <v>53</v>
      </c>
      <c r="G5303" s="30" t="s">
        <v>54</v>
      </c>
      <c r="H5303" s="75">
        <v>1</v>
      </c>
    </row>
    <row r="5304" spans="1:8">
      <c r="A5304" s="43">
        <v>930</v>
      </c>
      <c r="B5304" s="74">
        <v>46225</v>
      </c>
      <c r="C5304" s="30" t="s">
        <v>1506</v>
      </c>
      <c r="D5304" s="30" t="s">
        <v>1507</v>
      </c>
      <c r="E5304" s="75">
        <v>105</v>
      </c>
      <c r="F5304" s="30" t="s">
        <v>53</v>
      </c>
      <c r="G5304" s="30" t="s">
        <v>54</v>
      </c>
      <c r="H5304" s="75">
        <v>1</v>
      </c>
    </row>
    <row r="5305" spans="1:8">
      <c r="A5305" s="43">
        <v>930</v>
      </c>
      <c r="B5305" s="74">
        <v>46225</v>
      </c>
      <c r="C5305" s="30" t="s">
        <v>1508</v>
      </c>
      <c r="D5305" s="30" t="s">
        <v>1509</v>
      </c>
      <c r="E5305" s="75">
        <v>38</v>
      </c>
      <c r="F5305" s="30" t="s">
        <v>70</v>
      </c>
      <c r="G5305" s="30" t="s">
        <v>71</v>
      </c>
      <c r="H5305" s="75">
        <v>2</v>
      </c>
    </row>
    <row r="5306" spans="1:8">
      <c r="A5306" s="43">
        <v>930</v>
      </c>
      <c r="B5306" s="74">
        <v>46225</v>
      </c>
      <c r="C5306" s="30" t="s">
        <v>1510</v>
      </c>
      <c r="D5306" s="30" t="s">
        <v>1511</v>
      </c>
      <c r="E5306" s="75">
        <v>66</v>
      </c>
      <c r="F5306" s="30" t="s">
        <v>70</v>
      </c>
      <c r="G5306" s="30" t="s">
        <v>71</v>
      </c>
      <c r="H5306" s="75">
        <v>2</v>
      </c>
    </row>
    <row r="5307" spans="1:8">
      <c r="A5307" s="43">
        <v>930</v>
      </c>
      <c r="B5307" s="74">
        <v>46225</v>
      </c>
      <c r="C5307" s="30" t="s">
        <v>1514</v>
      </c>
      <c r="D5307" s="30" t="s">
        <v>1515</v>
      </c>
      <c r="E5307" s="75">
        <v>8</v>
      </c>
      <c r="F5307" s="30" t="s">
        <v>68</v>
      </c>
      <c r="G5307" s="30" t="s">
        <v>69</v>
      </c>
      <c r="H5307" s="75">
        <v>1</v>
      </c>
    </row>
    <row r="5308" spans="1:8">
      <c r="A5308" s="43">
        <v>930</v>
      </c>
      <c r="B5308" s="74">
        <v>46225</v>
      </c>
      <c r="C5308" s="30" t="s">
        <v>1518</v>
      </c>
      <c r="D5308" s="30" t="s">
        <v>1519</v>
      </c>
      <c r="E5308" s="75">
        <v>1</v>
      </c>
      <c r="F5308" s="30" t="s">
        <v>76</v>
      </c>
      <c r="G5308" s="30" t="s">
        <v>77</v>
      </c>
      <c r="H5308" s="75">
        <v>1</v>
      </c>
    </row>
    <row r="5309" spans="1:8">
      <c r="A5309" s="43">
        <v>930</v>
      </c>
      <c r="B5309" s="74">
        <v>46225</v>
      </c>
      <c r="C5309" s="30" t="s">
        <v>1524</v>
      </c>
      <c r="D5309" s="30" t="s">
        <v>1525</v>
      </c>
      <c r="E5309" s="75">
        <v>122</v>
      </c>
      <c r="F5309" s="30" t="s">
        <v>70</v>
      </c>
      <c r="G5309" s="30" t="s">
        <v>71</v>
      </c>
      <c r="H5309" s="75">
        <v>2</v>
      </c>
    </row>
    <row r="5310" spans="1:8">
      <c r="A5310" s="43">
        <v>930</v>
      </c>
      <c r="B5310" s="74">
        <v>46225</v>
      </c>
      <c r="C5310" s="30" t="s">
        <v>1528</v>
      </c>
      <c r="D5310" s="30" t="s">
        <v>1529</v>
      </c>
      <c r="E5310" s="75">
        <v>66</v>
      </c>
      <c r="F5310" s="30" t="s">
        <v>53</v>
      </c>
      <c r="G5310" s="30" t="s">
        <v>54</v>
      </c>
      <c r="H5310" s="75">
        <v>1</v>
      </c>
    </row>
    <row r="5311" spans="1:8">
      <c r="A5311" s="43">
        <v>930</v>
      </c>
      <c r="B5311" s="74">
        <v>46225</v>
      </c>
      <c r="C5311" s="30" t="s">
        <v>1532</v>
      </c>
      <c r="D5311" s="30" t="s">
        <v>1533</v>
      </c>
      <c r="E5311" s="75">
        <v>35</v>
      </c>
      <c r="F5311" s="30" t="s">
        <v>53</v>
      </c>
      <c r="G5311" s="30" t="s">
        <v>54</v>
      </c>
      <c r="H5311" s="75">
        <v>1</v>
      </c>
    </row>
    <row r="5312" spans="1:8">
      <c r="A5312" s="43">
        <v>930</v>
      </c>
      <c r="B5312" s="74">
        <v>46225</v>
      </c>
      <c r="C5312" s="30" t="s">
        <v>1534</v>
      </c>
      <c r="D5312" s="30" t="s">
        <v>1535</v>
      </c>
      <c r="E5312" s="75">
        <v>29</v>
      </c>
      <c r="F5312" s="30" t="s">
        <v>70</v>
      </c>
      <c r="G5312" s="30" t="s">
        <v>71</v>
      </c>
      <c r="H5312" s="75">
        <v>2</v>
      </c>
    </row>
    <row r="5313" spans="1:8">
      <c r="A5313" s="43">
        <v>930</v>
      </c>
      <c r="B5313" s="74">
        <v>46225</v>
      </c>
      <c r="C5313" s="30" t="s">
        <v>1538</v>
      </c>
      <c r="D5313" s="30" t="s">
        <v>1539</v>
      </c>
      <c r="E5313" s="75">
        <v>82</v>
      </c>
      <c r="F5313" s="30" t="s">
        <v>53</v>
      </c>
      <c r="G5313" s="30" t="s">
        <v>54</v>
      </c>
      <c r="H5313" s="75">
        <v>1</v>
      </c>
    </row>
    <row r="5314" spans="1:8">
      <c r="A5314" s="43">
        <v>930</v>
      </c>
      <c r="B5314" s="74">
        <v>46225</v>
      </c>
      <c r="C5314" s="30" t="s">
        <v>1540</v>
      </c>
      <c r="D5314" s="30" t="s">
        <v>1541</v>
      </c>
      <c r="E5314" s="75">
        <v>223</v>
      </c>
      <c r="F5314" s="30" t="s">
        <v>76</v>
      </c>
      <c r="G5314" s="30" t="s">
        <v>77</v>
      </c>
      <c r="H5314" s="75">
        <v>1</v>
      </c>
    </row>
    <row r="5315" spans="1:8">
      <c r="A5315" s="43">
        <v>930</v>
      </c>
      <c r="B5315" s="74">
        <v>46225</v>
      </c>
      <c r="C5315" s="30" t="s">
        <v>1546</v>
      </c>
      <c r="D5315" s="30" t="s">
        <v>1547</v>
      </c>
      <c r="E5315" s="75">
        <v>60</v>
      </c>
      <c r="F5315" s="30" t="s">
        <v>53</v>
      </c>
      <c r="G5315" s="30" t="s">
        <v>54</v>
      </c>
      <c r="H5315" s="75">
        <v>1</v>
      </c>
    </row>
    <row r="5316" spans="1:8">
      <c r="A5316" s="43">
        <v>930</v>
      </c>
      <c r="B5316" s="74">
        <v>46225</v>
      </c>
      <c r="C5316" s="30" t="s">
        <v>1548</v>
      </c>
      <c r="D5316" s="30" t="s">
        <v>1549</v>
      </c>
      <c r="E5316" s="75">
        <v>30</v>
      </c>
      <c r="F5316" s="30" t="s">
        <v>70</v>
      </c>
      <c r="G5316" s="30" t="s">
        <v>71</v>
      </c>
      <c r="H5316" s="75">
        <v>2</v>
      </c>
    </row>
    <row r="5317" spans="1:8">
      <c r="A5317" s="43">
        <v>930</v>
      </c>
      <c r="B5317" s="74">
        <v>46225</v>
      </c>
      <c r="C5317" s="30" t="s">
        <v>1552</v>
      </c>
      <c r="D5317" s="30" t="s">
        <v>1553</v>
      </c>
      <c r="E5317" s="75">
        <v>10</v>
      </c>
      <c r="F5317" s="30" t="s">
        <v>68</v>
      </c>
      <c r="G5317" s="30" t="s">
        <v>69</v>
      </c>
      <c r="H5317" s="75">
        <v>1</v>
      </c>
    </row>
    <row r="5318" spans="1:8">
      <c r="A5318" s="43">
        <v>930</v>
      </c>
      <c r="B5318" s="74">
        <v>46225</v>
      </c>
      <c r="C5318" s="30" t="s">
        <v>1554</v>
      </c>
      <c r="D5318" s="30" t="s">
        <v>1555</v>
      </c>
      <c r="E5318" s="75">
        <v>31</v>
      </c>
      <c r="F5318" s="30" t="s">
        <v>78</v>
      </c>
      <c r="G5318" s="30" t="s">
        <v>79</v>
      </c>
      <c r="H5318" s="75">
        <v>2</v>
      </c>
    </row>
    <row r="5319" spans="1:8">
      <c r="A5319" s="43">
        <v>930</v>
      </c>
      <c r="B5319" s="74">
        <v>46225</v>
      </c>
      <c r="C5319" s="30" t="s">
        <v>1556</v>
      </c>
      <c r="D5319" s="30" t="s">
        <v>1557</v>
      </c>
      <c r="E5319" s="75">
        <v>115</v>
      </c>
      <c r="F5319" s="30" t="s">
        <v>53</v>
      </c>
      <c r="G5319" s="30" t="s">
        <v>54</v>
      </c>
      <c r="H5319" s="75">
        <v>1</v>
      </c>
    </row>
    <row r="5320" spans="1:8">
      <c r="A5320" s="43">
        <v>930</v>
      </c>
      <c r="B5320" s="74">
        <v>46225</v>
      </c>
      <c r="C5320" s="30" t="s">
        <v>1558</v>
      </c>
      <c r="D5320" s="30" t="s">
        <v>1559</v>
      </c>
      <c r="E5320" s="75">
        <v>72</v>
      </c>
      <c r="F5320" s="30" t="s">
        <v>76</v>
      </c>
      <c r="G5320" s="30" t="s">
        <v>77</v>
      </c>
      <c r="H5320" s="75">
        <v>1</v>
      </c>
    </row>
    <row r="5321" spans="1:8">
      <c r="A5321" s="43">
        <v>930</v>
      </c>
      <c r="B5321" s="74">
        <v>46225</v>
      </c>
      <c r="C5321" s="30" t="s">
        <v>1572</v>
      </c>
      <c r="D5321" s="30" t="s">
        <v>1573</v>
      </c>
      <c r="E5321" s="75">
        <v>17</v>
      </c>
      <c r="F5321" s="30" t="s">
        <v>53</v>
      </c>
      <c r="G5321" s="30" t="s">
        <v>54</v>
      </c>
      <c r="H5321" s="75">
        <v>1</v>
      </c>
    </row>
    <row r="5322" spans="1:8">
      <c r="A5322" s="43">
        <v>930</v>
      </c>
      <c r="B5322" s="74">
        <v>46225</v>
      </c>
      <c r="C5322" s="30" t="s">
        <v>1574</v>
      </c>
      <c r="D5322" s="30" t="s">
        <v>1575</v>
      </c>
      <c r="E5322" s="75">
        <v>31</v>
      </c>
      <c r="F5322" s="30" t="s">
        <v>68</v>
      </c>
      <c r="G5322" s="30" t="s">
        <v>69</v>
      </c>
      <c r="H5322" s="75">
        <v>1</v>
      </c>
    </row>
    <row r="5323" spans="1:8">
      <c r="A5323" s="43">
        <v>930</v>
      </c>
      <c r="B5323" s="74">
        <v>46225</v>
      </c>
      <c r="C5323" s="30" t="s">
        <v>1578</v>
      </c>
      <c r="D5323" s="30" t="s">
        <v>1579</v>
      </c>
      <c r="E5323" s="75">
        <v>19</v>
      </c>
      <c r="F5323" s="30" t="s">
        <v>76</v>
      </c>
      <c r="G5323" s="30" t="s">
        <v>77</v>
      </c>
      <c r="H5323" s="75">
        <v>1</v>
      </c>
    </row>
    <row r="5324" spans="1:8">
      <c r="A5324" s="43">
        <v>930</v>
      </c>
      <c r="B5324" s="74">
        <v>46225</v>
      </c>
      <c r="C5324" s="30" t="s">
        <v>1580</v>
      </c>
      <c r="D5324" s="30" t="s">
        <v>1581</v>
      </c>
      <c r="E5324" s="75">
        <v>144</v>
      </c>
      <c r="F5324" s="30" t="s">
        <v>76</v>
      </c>
      <c r="G5324" s="30" t="s">
        <v>77</v>
      </c>
      <c r="H5324" s="75">
        <v>1</v>
      </c>
    </row>
    <row r="5325" spans="1:8">
      <c r="A5325" s="43">
        <v>930</v>
      </c>
      <c r="B5325" s="74">
        <v>46225</v>
      </c>
      <c r="C5325" s="30" t="s">
        <v>1584</v>
      </c>
      <c r="D5325" s="30" t="s">
        <v>1585</v>
      </c>
      <c r="E5325" s="75">
        <v>157</v>
      </c>
      <c r="F5325" s="30" t="s">
        <v>53</v>
      </c>
      <c r="G5325" s="30" t="s">
        <v>54</v>
      </c>
      <c r="H5325" s="75">
        <v>1</v>
      </c>
    </row>
    <row r="5326" spans="1:8">
      <c r="A5326" s="43">
        <v>930</v>
      </c>
      <c r="B5326" s="74">
        <v>46225</v>
      </c>
      <c r="C5326" s="30" t="s">
        <v>1588</v>
      </c>
      <c r="D5326" s="30" t="s">
        <v>1589</v>
      </c>
      <c r="E5326" s="75">
        <v>99</v>
      </c>
      <c r="F5326" s="30" t="s">
        <v>53</v>
      </c>
      <c r="G5326" s="30" t="s">
        <v>54</v>
      </c>
      <c r="H5326" s="75">
        <v>1</v>
      </c>
    </row>
    <row r="5327" spans="1:8">
      <c r="A5327" s="43">
        <v>930</v>
      </c>
      <c r="B5327" s="74">
        <v>46225</v>
      </c>
      <c r="C5327" s="30" t="s">
        <v>1590</v>
      </c>
      <c r="D5327" s="30" t="s">
        <v>1591</v>
      </c>
      <c r="E5327" s="75">
        <v>170</v>
      </c>
      <c r="F5327" s="30" t="s">
        <v>53</v>
      </c>
      <c r="G5327" s="30" t="s">
        <v>54</v>
      </c>
      <c r="H5327" s="75">
        <v>1</v>
      </c>
    </row>
    <row r="5328" spans="1:8">
      <c r="A5328" s="43">
        <v>930</v>
      </c>
      <c r="B5328" s="74">
        <v>46225</v>
      </c>
      <c r="C5328" s="30" t="s">
        <v>1592</v>
      </c>
      <c r="D5328" s="30" t="s">
        <v>1593</v>
      </c>
      <c r="E5328" s="75">
        <v>338</v>
      </c>
      <c r="F5328" s="30" t="s">
        <v>80</v>
      </c>
      <c r="G5328" s="30" t="s">
        <v>81</v>
      </c>
      <c r="H5328" s="75">
        <v>1</v>
      </c>
    </row>
    <row r="5329" spans="1:8">
      <c r="A5329" s="43">
        <v>930</v>
      </c>
      <c r="B5329" s="74">
        <v>46225</v>
      </c>
      <c r="C5329" s="30" t="s">
        <v>1596</v>
      </c>
      <c r="D5329" s="30" t="s">
        <v>1597</v>
      </c>
      <c r="E5329" s="75">
        <v>20</v>
      </c>
      <c r="F5329" s="30" t="s">
        <v>68</v>
      </c>
      <c r="G5329" s="30" t="s">
        <v>69</v>
      </c>
      <c r="H5329" s="75">
        <v>1</v>
      </c>
    </row>
    <row r="5330" spans="1:8">
      <c r="A5330" s="43">
        <v>930</v>
      </c>
      <c r="B5330" s="74">
        <v>46225</v>
      </c>
      <c r="C5330" s="30" t="s">
        <v>1606</v>
      </c>
      <c r="D5330" s="30" t="s">
        <v>1607</v>
      </c>
      <c r="E5330" s="75">
        <v>139</v>
      </c>
      <c r="F5330" s="30" t="s">
        <v>53</v>
      </c>
      <c r="G5330" s="30" t="s">
        <v>54</v>
      </c>
      <c r="H5330" s="75">
        <v>1</v>
      </c>
    </row>
    <row r="5331" spans="1:8">
      <c r="A5331" s="43">
        <v>930</v>
      </c>
      <c r="B5331" s="74">
        <v>46225</v>
      </c>
      <c r="C5331" s="30" t="s">
        <v>1612</v>
      </c>
      <c r="D5331" s="30" t="s">
        <v>1613</v>
      </c>
      <c r="E5331" s="75">
        <v>63</v>
      </c>
      <c r="F5331" s="30" t="s">
        <v>76</v>
      </c>
      <c r="G5331" s="30" t="s">
        <v>77</v>
      </c>
      <c r="H5331" s="75">
        <v>1</v>
      </c>
    </row>
    <row r="5332" spans="1:8">
      <c r="A5332" s="43">
        <v>930</v>
      </c>
      <c r="B5332" s="74">
        <v>46225</v>
      </c>
      <c r="C5332" s="30" t="s">
        <v>1618</v>
      </c>
      <c r="D5332" s="30" t="s">
        <v>1619</v>
      </c>
      <c r="E5332" s="75">
        <v>62</v>
      </c>
      <c r="F5332" s="30" t="s">
        <v>53</v>
      </c>
      <c r="G5332" s="30" t="s">
        <v>54</v>
      </c>
      <c r="H5332" s="75">
        <v>1</v>
      </c>
    </row>
    <row r="5333" spans="1:8">
      <c r="A5333" s="43">
        <v>930</v>
      </c>
      <c r="B5333" s="74">
        <v>46225</v>
      </c>
      <c r="C5333" s="30" t="s">
        <v>1620</v>
      </c>
      <c r="D5333" s="30" t="s">
        <v>1621</v>
      </c>
      <c r="E5333" s="75">
        <v>135</v>
      </c>
      <c r="F5333" s="30" t="s">
        <v>53</v>
      </c>
      <c r="G5333" s="30" t="s">
        <v>54</v>
      </c>
      <c r="H5333" s="75">
        <v>1</v>
      </c>
    </row>
    <row r="5334" spans="1:8">
      <c r="A5334" s="43">
        <v>930</v>
      </c>
      <c r="B5334" s="74">
        <v>46225</v>
      </c>
      <c r="C5334" s="30" t="s">
        <v>1624</v>
      </c>
      <c r="D5334" s="30" t="s">
        <v>1625</v>
      </c>
      <c r="E5334" s="75">
        <v>88</v>
      </c>
      <c r="F5334" s="30" t="s">
        <v>53</v>
      </c>
      <c r="G5334" s="30" t="s">
        <v>54</v>
      </c>
      <c r="H5334" s="75">
        <v>1</v>
      </c>
    </row>
    <row r="5335" spans="1:8">
      <c r="A5335" s="43">
        <v>930</v>
      </c>
      <c r="B5335" s="74">
        <v>46225</v>
      </c>
      <c r="C5335" s="30" t="s">
        <v>1626</v>
      </c>
      <c r="D5335" s="30" t="s">
        <v>1627</v>
      </c>
      <c r="E5335" s="75">
        <v>126</v>
      </c>
      <c r="F5335" s="30" t="s">
        <v>53</v>
      </c>
      <c r="G5335" s="30" t="s">
        <v>54</v>
      </c>
      <c r="H5335" s="75">
        <v>1</v>
      </c>
    </row>
    <row r="5336" spans="1:8">
      <c r="A5336" s="43">
        <v>930</v>
      </c>
      <c r="B5336" s="74">
        <v>46225</v>
      </c>
      <c r="C5336" s="30" t="s">
        <v>1628</v>
      </c>
      <c r="D5336" s="30" t="s">
        <v>1629</v>
      </c>
      <c r="E5336" s="75">
        <v>30</v>
      </c>
      <c r="F5336" s="30" t="s">
        <v>53</v>
      </c>
      <c r="G5336" s="30" t="s">
        <v>54</v>
      </c>
      <c r="H5336" s="75">
        <v>1</v>
      </c>
    </row>
    <row r="5337" spans="1:8">
      <c r="A5337" s="43">
        <v>930</v>
      </c>
      <c r="B5337" s="74">
        <v>46225</v>
      </c>
      <c r="C5337" s="30" t="s">
        <v>1630</v>
      </c>
      <c r="D5337" s="30" t="s">
        <v>1631</v>
      </c>
      <c r="E5337" s="75">
        <v>77</v>
      </c>
      <c r="F5337" s="30" t="s">
        <v>68</v>
      </c>
      <c r="G5337" s="30" t="s">
        <v>69</v>
      </c>
      <c r="H5337" s="75">
        <v>1</v>
      </c>
    </row>
    <row r="5338" spans="1:8">
      <c r="A5338" s="43">
        <v>930</v>
      </c>
      <c r="B5338" s="74">
        <v>46225</v>
      </c>
      <c r="C5338" s="30" t="s">
        <v>1632</v>
      </c>
      <c r="D5338" s="30" t="s">
        <v>1633</v>
      </c>
      <c r="E5338" s="75">
        <v>44</v>
      </c>
      <c r="F5338" s="30" t="s">
        <v>53</v>
      </c>
      <c r="G5338" s="30" t="s">
        <v>54</v>
      </c>
      <c r="H5338" s="75">
        <v>1</v>
      </c>
    </row>
    <row r="5339" spans="1:8">
      <c r="A5339" s="43">
        <v>930</v>
      </c>
      <c r="B5339" s="74">
        <v>46225</v>
      </c>
      <c r="C5339" s="30" t="s">
        <v>1636</v>
      </c>
      <c r="D5339" s="30" t="s">
        <v>1637</v>
      </c>
      <c r="E5339" s="75">
        <v>140</v>
      </c>
      <c r="F5339" s="30" t="s">
        <v>80</v>
      </c>
      <c r="G5339" s="30" t="s">
        <v>81</v>
      </c>
      <c r="H5339" s="75">
        <v>1</v>
      </c>
    </row>
    <row r="5340" spans="1:8">
      <c r="A5340" s="43">
        <v>930</v>
      </c>
      <c r="B5340" s="74">
        <v>46225</v>
      </c>
      <c r="C5340" s="30" t="s">
        <v>1638</v>
      </c>
      <c r="D5340" s="30" t="s">
        <v>1639</v>
      </c>
      <c r="E5340" s="75">
        <v>29</v>
      </c>
      <c r="F5340" s="30" t="s">
        <v>53</v>
      </c>
      <c r="G5340" s="30" t="s">
        <v>54</v>
      </c>
      <c r="H5340" s="75">
        <v>1</v>
      </c>
    </row>
    <row r="5341" spans="1:8">
      <c r="A5341" s="43">
        <v>930</v>
      </c>
      <c r="B5341" s="74">
        <v>46225</v>
      </c>
      <c r="C5341" s="30" t="s">
        <v>1640</v>
      </c>
      <c r="D5341" s="30" t="s">
        <v>1641</v>
      </c>
      <c r="E5341" s="75">
        <v>30</v>
      </c>
      <c r="F5341" s="30" t="s">
        <v>68</v>
      </c>
      <c r="G5341" s="30" t="s">
        <v>69</v>
      </c>
      <c r="H5341" s="75">
        <v>1</v>
      </c>
    </row>
    <row r="5342" spans="1:8">
      <c r="A5342" s="43">
        <v>930</v>
      </c>
      <c r="B5342" s="74">
        <v>46225</v>
      </c>
      <c r="C5342" s="30" t="s">
        <v>1642</v>
      </c>
      <c r="D5342" s="30" t="s">
        <v>1643</v>
      </c>
      <c r="E5342" s="75">
        <v>62</v>
      </c>
      <c r="F5342" s="30" t="s">
        <v>53</v>
      </c>
      <c r="G5342" s="30" t="s">
        <v>54</v>
      </c>
      <c r="H5342" s="75">
        <v>1</v>
      </c>
    </row>
    <row r="5343" spans="1:8">
      <c r="A5343" s="43">
        <v>930</v>
      </c>
      <c r="B5343" s="74">
        <v>46225</v>
      </c>
      <c r="C5343" s="30" t="s">
        <v>1644</v>
      </c>
      <c r="D5343" s="30" t="s">
        <v>1645</v>
      </c>
      <c r="E5343" s="75">
        <v>26</v>
      </c>
      <c r="F5343" s="30" t="s">
        <v>68</v>
      </c>
      <c r="G5343" s="30" t="s">
        <v>69</v>
      </c>
      <c r="H5343" s="75">
        <v>1</v>
      </c>
    </row>
    <row r="5344" spans="1:8">
      <c r="A5344" s="43">
        <v>930</v>
      </c>
      <c r="B5344" s="74">
        <v>46225</v>
      </c>
      <c r="C5344" s="30" t="s">
        <v>1650</v>
      </c>
      <c r="D5344" s="30" t="s">
        <v>1651</v>
      </c>
      <c r="E5344" s="75">
        <v>16</v>
      </c>
      <c r="F5344" s="30" t="s">
        <v>70</v>
      </c>
      <c r="G5344" s="30" t="s">
        <v>71</v>
      </c>
      <c r="H5344" s="75">
        <v>2</v>
      </c>
    </row>
    <row r="5345" spans="1:8">
      <c r="A5345" s="43">
        <v>930</v>
      </c>
      <c r="B5345" s="74">
        <v>46225</v>
      </c>
      <c r="C5345" s="30" t="s">
        <v>1654</v>
      </c>
      <c r="D5345" s="30" t="s">
        <v>1655</v>
      </c>
      <c r="E5345" s="75">
        <v>82</v>
      </c>
      <c r="F5345" s="30" t="s">
        <v>53</v>
      </c>
      <c r="G5345" s="30" t="s">
        <v>54</v>
      </c>
      <c r="H5345" s="75">
        <v>1</v>
      </c>
    </row>
    <row r="5346" spans="1:8">
      <c r="A5346" s="43">
        <v>930</v>
      </c>
      <c r="B5346" s="74">
        <v>46225</v>
      </c>
      <c r="C5346" s="30" t="s">
        <v>1660</v>
      </c>
      <c r="D5346" s="30" t="s">
        <v>1661</v>
      </c>
      <c r="E5346" s="75">
        <v>70</v>
      </c>
      <c r="F5346" s="30" t="s">
        <v>53</v>
      </c>
      <c r="G5346" s="30" t="s">
        <v>54</v>
      </c>
      <c r="H5346" s="75">
        <v>1</v>
      </c>
    </row>
    <row r="5347" spans="1:8">
      <c r="A5347" s="43">
        <v>930</v>
      </c>
      <c r="B5347" s="74">
        <v>46225</v>
      </c>
      <c r="C5347" s="30" t="s">
        <v>1666</v>
      </c>
      <c r="D5347" s="30" t="s">
        <v>1667</v>
      </c>
      <c r="E5347" s="75">
        <v>114</v>
      </c>
      <c r="F5347" s="30" t="s">
        <v>53</v>
      </c>
      <c r="G5347" s="30" t="s">
        <v>54</v>
      </c>
      <c r="H5347" s="75">
        <v>1</v>
      </c>
    </row>
    <row r="5348" spans="1:8">
      <c r="A5348" s="43">
        <v>930</v>
      </c>
      <c r="B5348" s="74">
        <v>46225</v>
      </c>
      <c r="C5348" s="30" t="s">
        <v>1672</v>
      </c>
      <c r="D5348" s="30" t="s">
        <v>1673</v>
      </c>
      <c r="E5348" s="75">
        <v>17</v>
      </c>
      <c r="F5348" s="30" t="s">
        <v>53</v>
      </c>
      <c r="G5348" s="30" t="s">
        <v>54</v>
      </c>
      <c r="H5348" s="75">
        <v>1</v>
      </c>
    </row>
    <row r="5349" spans="1:8">
      <c r="A5349" s="43">
        <v>930</v>
      </c>
      <c r="B5349" s="74">
        <v>46225</v>
      </c>
      <c r="C5349" s="30" t="s">
        <v>4988</v>
      </c>
      <c r="D5349" s="30" t="s">
        <v>4989</v>
      </c>
      <c r="E5349" s="75">
        <v>266</v>
      </c>
      <c r="F5349" s="30" t="s">
        <v>80</v>
      </c>
      <c r="G5349" s="30" t="s">
        <v>81</v>
      </c>
      <c r="H5349" s="75">
        <v>1</v>
      </c>
    </row>
    <row r="5350" spans="1:8">
      <c r="A5350" s="43">
        <v>930</v>
      </c>
      <c r="B5350" s="74">
        <v>46225</v>
      </c>
      <c r="C5350" s="30" t="s">
        <v>1674</v>
      </c>
      <c r="D5350" s="30" t="s">
        <v>1675</v>
      </c>
      <c r="E5350" s="75">
        <v>209</v>
      </c>
      <c r="F5350" s="30" t="s">
        <v>53</v>
      </c>
      <c r="G5350" s="30" t="s">
        <v>54</v>
      </c>
      <c r="H5350" s="75">
        <v>1</v>
      </c>
    </row>
    <row r="5351" spans="1:8">
      <c r="A5351" s="43">
        <v>930</v>
      </c>
      <c r="B5351" s="74">
        <v>46225</v>
      </c>
      <c r="C5351" s="30" t="s">
        <v>1678</v>
      </c>
      <c r="D5351" s="30" t="s">
        <v>1679</v>
      </c>
      <c r="E5351" s="75">
        <v>74</v>
      </c>
      <c r="F5351" s="30" t="s">
        <v>78</v>
      </c>
      <c r="G5351" s="30" t="s">
        <v>79</v>
      </c>
      <c r="H5351" s="75">
        <v>2</v>
      </c>
    </row>
    <row r="5352" spans="1:8">
      <c r="A5352" s="43">
        <v>930</v>
      </c>
      <c r="B5352" s="74">
        <v>46225</v>
      </c>
      <c r="C5352" s="30" t="s">
        <v>4984</v>
      </c>
      <c r="D5352" s="30" t="s">
        <v>4985</v>
      </c>
      <c r="E5352" s="75">
        <v>24</v>
      </c>
      <c r="F5352" s="30" t="s">
        <v>80</v>
      </c>
      <c r="G5352" s="30" t="s">
        <v>81</v>
      </c>
      <c r="H5352" s="75">
        <v>1</v>
      </c>
    </row>
    <row r="5353" spans="1:8">
      <c r="A5353" s="43">
        <v>930</v>
      </c>
      <c r="B5353" s="74">
        <v>46225</v>
      </c>
      <c r="C5353" s="30" t="s">
        <v>1682</v>
      </c>
      <c r="D5353" s="30" t="s">
        <v>1683</v>
      </c>
      <c r="E5353" s="75">
        <v>64</v>
      </c>
      <c r="F5353" s="30" t="s">
        <v>53</v>
      </c>
      <c r="G5353" s="30" t="s">
        <v>54</v>
      </c>
      <c r="H5353" s="75">
        <v>1</v>
      </c>
    </row>
    <row r="5354" spans="1:8">
      <c r="A5354" s="43">
        <v>930</v>
      </c>
      <c r="B5354" s="74">
        <v>46225</v>
      </c>
      <c r="C5354" s="30" t="s">
        <v>1686</v>
      </c>
      <c r="D5354" s="30" t="s">
        <v>1687</v>
      </c>
      <c r="E5354" s="75">
        <v>33</v>
      </c>
      <c r="F5354" s="30" t="s">
        <v>53</v>
      </c>
      <c r="G5354" s="30" t="s">
        <v>54</v>
      </c>
      <c r="H5354" s="75">
        <v>1</v>
      </c>
    </row>
    <row r="5355" spans="1:8">
      <c r="A5355" s="43">
        <v>930</v>
      </c>
      <c r="B5355" s="74">
        <v>46225</v>
      </c>
      <c r="C5355" s="30" t="s">
        <v>4986</v>
      </c>
      <c r="D5355" s="30" t="s">
        <v>4987</v>
      </c>
      <c r="E5355" s="75">
        <v>180</v>
      </c>
      <c r="F5355" s="30" t="s">
        <v>53</v>
      </c>
      <c r="G5355" s="30" t="s">
        <v>54</v>
      </c>
      <c r="H5355" s="75">
        <v>1</v>
      </c>
    </row>
    <row r="5356" spans="1:8">
      <c r="A5356" s="43">
        <v>930</v>
      </c>
      <c r="B5356" s="74">
        <v>46225</v>
      </c>
      <c r="C5356" s="30" t="s">
        <v>1690</v>
      </c>
      <c r="D5356" s="30" t="s">
        <v>1691</v>
      </c>
      <c r="E5356" s="75">
        <v>111</v>
      </c>
      <c r="F5356" s="30" t="s">
        <v>80</v>
      </c>
      <c r="G5356" s="30" t="s">
        <v>81</v>
      </c>
      <c r="H5356" s="75">
        <v>1</v>
      </c>
    </row>
    <row r="5357" spans="1:8">
      <c r="A5357" s="43">
        <v>930</v>
      </c>
      <c r="B5357" s="74">
        <v>46225</v>
      </c>
      <c r="C5357" s="30" t="s">
        <v>1694</v>
      </c>
      <c r="D5357" s="30" t="s">
        <v>1695</v>
      </c>
      <c r="E5357" s="75">
        <v>72</v>
      </c>
      <c r="F5357" s="30" t="s">
        <v>70</v>
      </c>
      <c r="G5357" s="30" t="s">
        <v>71</v>
      </c>
      <c r="H5357" s="75">
        <v>2</v>
      </c>
    </row>
    <row r="5358" spans="1:8">
      <c r="A5358" s="43">
        <v>930</v>
      </c>
      <c r="B5358" s="74">
        <v>46225</v>
      </c>
      <c r="C5358" s="30" t="s">
        <v>1696</v>
      </c>
      <c r="D5358" s="30" t="s">
        <v>1697</v>
      </c>
      <c r="E5358" s="75">
        <v>165</v>
      </c>
      <c r="F5358" s="30" t="s">
        <v>80</v>
      </c>
      <c r="G5358" s="30" t="s">
        <v>81</v>
      </c>
      <c r="H5358" s="75">
        <v>1</v>
      </c>
    </row>
    <row r="5359" spans="1:8">
      <c r="A5359" s="43">
        <v>930</v>
      </c>
      <c r="B5359" s="74">
        <v>46225</v>
      </c>
      <c r="C5359" s="30" t="s">
        <v>1702</v>
      </c>
      <c r="D5359" s="30" t="s">
        <v>1703</v>
      </c>
      <c r="E5359" s="75">
        <v>132</v>
      </c>
      <c r="F5359" s="30" t="s">
        <v>70</v>
      </c>
      <c r="G5359" s="30" t="s">
        <v>71</v>
      </c>
      <c r="H5359" s="75">
        <v>2</v>
      </c>
    </row>
    <row r="5360" spans="1:8">
      <c r="A5360" s="43">
        <v>930</v>
      </c>
      <c r="B5360" s="74">
        <v>46224</v>
      </c>
      <c r="C5360" s="30" t="s">
        <v>3919</v>
      </c>
      <c r="D5360" s="30" t="s">
        <v>3920</v>
      </c>
      <c r="E5360" s="75">
        <v>41</v>
      </c>
      <c r="F5360" s="30" t="s">
        <v>53</v>
      </c>
      <c r="G5360" s="30" t="s">
        <v>54</v>
      </c>
      <c r="H5360" s="75">
        <v>1</v>
      </c>
    </row>
    <row r="5361" spans="1:8">
      <c r="A5361" s="43">
        <v>930</v>
      </c>
      <c r="B5361" s="74">
        <v>46224</v>
      </c>
      <c r="C5361" s="30" t="s">
        <v>3923</v>
      </c>
      <c r="D5361" s="30" t="s">
        <v>3924</v>
      </c>
      <c r="E5361" s="75">
        <v>126</v>
      </c>
      <c r="F5361" s="30" t="s">
        <v>53</v>
      </c>
      <c r="G5361" s="30" t="s">
        <v>54</v>
      </c>
      <c r="H5361" s="75">
        <v>1</v>
      </c>
    </row>
    <row r="5362" spans="1:8">
      <c r="A5362" s="43">
        <v>930</v>
      </c>
      <c r="B5362" s="74">
        <v>46224</v>
      </c>
      <c r="C5362" s="30" t="s">
        <v>3989</v>
      </c>
      <c r="D5362" s="30" t="s">
        <v>3990</v>
      </c>
      <c r="E5362" s="75">
        <v>76</v>
      </c>
      <c r="F5362" s="30" t="s">
        <v>53</v>
      </c>
      <c r="G5362" s="30" t="s">
        <v>54</v>
      </c>
      <c r="H5362" s="75">
        <v>1</v>
      </c>
    </row>
    <row r="5363" spans="1:8">
      <c r="A5363" s="43">
        <v>930</v>
      </c>
      <c r="B5363" s="74">
        <v>46224</v>
      </c>
      <c r="C5363" s="30" t="s">
        <v>4137</v>
      </c>
      <c r="D5363" s="30" t="s">
        <v>4138</v>
      </c>
      <c r="E5363" s="75">
        <v>128</v>
      </c>
      <c r="F5363" s="30" t="s">
        <v>70</v>
      </c>
      <c r="G5363" s="30" t="s">
        <v>71</v>
      </c>
      <c r="H5363" s="75">
        <v>2</v>
      </c>
    </row>
    <row r="5364" spans="1:8">
      <c r="A5364" s="43">
        <v>930</v>
      </c>
      <c r="B5364" s="74">
        <v>46224</v>
      </c>
      <c r="C5364" s="30" t="s">
        <v>4147</v>
      </c>
      <c r="D5364" s="30" t="s">
        <v>4148</v>
      </c>
      <c r="E5364" s="75">
        <v>33</v>
      </c>
      <c r="F5364" s="30" t="s">
        <v>68</v>
      </c>
      <c r="G5364" s="30" t="s">
        <v>69</v>
      </c>
      <c r="H5364" s="75">
        <v>1</v>
      </c>
    </row>
    <row r="5365" spans="1:8">
      <c r="A5365" s="43">
        <v>930</v>
      </c>
      <c r="B5365" s="74">
        <v>46224</v>
      </c>
      <c r="C5365" s="30" t="s">
        <v>4153</v>
      </c>
      <c r="D5365" s="30" t="s">
        <v>4154</v>
      </c>
      <c r="E5365" s="75">
        <v>37</v>
      </c>
      <c r="F5365" s="30" t="s">
        <v>68</v>
      </c>
      <c r="G5365" s="30" t="s">
        <v>69</v>
      </c>
      <c r="H5365" s="75">
        <v>1</v>
      </c>
    </row>
    <row r="5366" spans="1:8">
      <c r="A5366" s="43">
        <v>930</v>
      </c>
      <c r="B5366" s="74">
        <v>46224</v>
      </c>
      <c r="C5366" s="30" t="s">
        <v>4183</v>
      </c>
      <c r="D5366" s="30" t="s">
        <v>4184</v>
      </c>
      <c r="E5366" s="75">
        <v>84</v>
      </c>
      <c r="F5366" s="30" t="s">
        <v>53</v>
      </c>
      <c r="G5366" s="30" t="s">
        <v>54</v>
      </c>
      <c r="H5366" s="75">
        <v>1</v>
      </c>
    </row>
    <row r="5367" spans="1:8">
      <c r="A5367" s="43">
        <v>930</v>
      </c>
      <c r="B5367" s="74">
        <v>46224</v>
      </c>
      <c r="C5367" s="30" t="s">
        <v>4185</v>
      </c>
      <c r="D5367" s="30" t="s">
        <v>4186</v>
      </c>
      <c r="E5367" s="75">
        <v>58</v>
      </c>
      <c r="F5367" s="30" t="s">
        <v>53</v>
      </c>
      <c r="G5367" s="30" t="s">
        <v>54</v>
      </c>
      <c r="H5367" s="75">
        <v>1</v>
      </c>
    </row>
    <row r="5368" spans="1:8">
      <c r="A5368" s="43">
        <v>930</v>
      </c>
      <c r="B5368" s="74">
        <v>46224</v>
      </c>
      <c r="C5368" s="30" t="s">
        <v>4187</v>
      </c>
      <c r="D5368" s="30" t="s">
        <v>4188</v>
      </c>
      <c r="E5368" s="75">
        <v>51</v>
      </c>
      <c r="F5368" s="30" t="s">
        <v>53</v>
      </c>
      <c r="G5368" s="30" t="s">
        <v>54</v>
      </c>
      <c r="H5368" s="75">
        <v>1</v>
      </c>
    </row>
    <row r="5369" spans="1:8">
      <c r="A5369" s="43">
        <v>930</v>
      </c>
      <c r="B5369" s="74">
        <v>46224</v>
      </c>
      <c r="C5369" s="30" t="s">
        <v>1350</v>
      </c>
      <c r="D5369" s="30" t="s">
        <v>1351</v>
      </c>
      <c r="E5369" s="75">
        <v>68</v>
      </c>
      <c r="F5369" s="30" t="s">
        <v>80</v>
      </c>
      <c r="G5369" s="30" t="s">
        <v>81</v>
      </c>
      <c r="H5369" s="75">
        <v>1</v>
      </c>
    </row>
    <row r="5370" spans="1:8">
      <c r="A5370" s="43">
        <v>930</v>
      </c>
      <c r="B5370" s="74">
        <v>46224</v>
      </c>
      <c r="C5370" s="30" t="s">
        <v>1352</v>
      </c>
      <c r="D5370" s="30" t="s">
        <v>1353</v>
      </c>
      <c r="E5370" s="75">
        <v>18</v>
      </c>
      <c r="F5370" s="30" t="s">
        <v>68</v>
      </c>
      <c r="G5370" s="30" t="s">
        <v>69</v>
      </c>
      <c r="H5370" s="75">
        <v>1</v>
      </c>
    </row>
    <row r="5371" spans="1:8">
      <c r="A5371" s="43">
        <v>930</v>
      </c>
      <c r="B5371" s="74">
        <v>46224</v>
      </c>
      <c r="C5371" s="30" t="s">
        <v>1354</v>
      </c>
      <c r="D5371" s="30" t="s">
        <v>1355</v>
      </c>
      <c r="E5371" s="75">
        <v>25</v>
      </c>
      <c r="F5371" s="30" t="s">
        <v>70</v>
      </c>
      <c r="G5371" s="30" t="s">
        <v>71</v>
      </c>
      <c r="H5371" s="75">
        <v>2</v>
      </c>
    </row>
    <row r="5372" spans="1:8">
      <c r="A5372" s="43">
        <v>930</v>
      </c>
      <c r="B5372" s="74">
        <v>46224</v>
      </c>
      <c r="C5372" s="30" t="s">
        <v>1356</v>
      </c>
      <c r="D5372" s="30" t="s">
        <v>1357</v>
      </c>
      <c r="E5372" s="75">
        <v>25</v>
      </c>
      <c r="F5372" s="30" t="s">
        <v>80</v>
      </c>
      <c r="G5372" s="30" t="s">
        <v>81</v>
      </c>
      <c r="H5372" s="75">
        <v>1</v>
      </c>
    </row>
    <row r="5373" spans="1:8">
      <c r="A5373" s="43">
        <v>930</v>
      </c>
      <c r="B5373" s="74">
        <v>46224</v>
      </c>
      <c r="C5373" s="30" t="s">
        <v>1358</v>
      </c>
      <c r="D5373" s="30" t="s">
        <v>1359</v>
      </c>
      <c r="E5373" s="75">
        <v>114</v>
      </c>
      <c r="F5373" s="30" t="s">
        <v>68</v>
      </c>
      <c r="G5373" s="30" t="s">
        <v>69</v>
      </c>
      <c r="H5373" s="75">
        <v>1</v>
      </c>
    </row>
    <row r="5374" spans="1:8">
      <c r="A5374" s="43">
        <v>930</v>
      </c>
      <c r="B5374" s="74">
        <v>46224</v>
      </c>
      <c r="C5374" s="30" t="s">
        <v>1360</v>
      </c>
      <c r="D5374" s="30" t="s">
        <v>1361</v>
      </c>
      <c r="E5374" s="75">
        <v>5</v>
      </c>
      <c r="F5374" s="30" t="s">
        <v>70</v>
      </c>
      <c r="G5374" s="30" t="s">
        <v>71</v>
      </c>
      <c r="H5374" s="75">
        <v>2</v>
      </c>
    </row>
    <row r="5375" spans="1:8">
      <c r="A5375" s="43">
        <v>930</v>
      </c>
      <c r="B5375" s="74">
        <v>46224</v>
      </c>
      <c r="C5375" s="30" t="s">
        <v>1362</v>
      </c>
      <c r="D5375" s="30" t="s">
        <v>1363</v>
      </c>
      <c r="E5375" s="75">
        <v>53</v>
      </c>
      <c r="F5375" s="30" t="s">
        <v>53</v>
      </c>
      <c r="G5375" s="30" t="s">
        <v>54</v>
      </c>
      <c r="H5375" s="75">
        <v>1</v>
      </c>
    </row>
    <row r="5376" spans="1:8">
      <c r="A5376" s="43">
        <v>930</v>
      </c>
      <c r="B5376" s="74">
        <v>46224</v>
      </c>
      <c r="C5376" s="30" t="s">
        <v>1366</v>
      </c>
      <c r="D5376" s="30" t="s">
        <v>1367</v>
      </c>
      <c r="E5376" s="75">
        <v>136</v>
      </c>
      <c r="F5376" s="30" t="s">
        <v>70</v>
      </c>
      <c r="G5376" s="30" t="s">
        <v>71</v>
      </c>
      <c r="H5376" s="75">
        <v>2</v>
      </c>
    </row>
    <row r="5377" spans="1:8">
      <c r="A5377" s="43">
        <v>930</v>
      </c>
      <c r="B5377" s="74">
        <v>46224</v>
      </c>
      <c r="C5377" s="30" t="s">
        <v>1376</v>
      </c>
      <c r="D5377" s="30" t="s">
        <v>1377</v>
      </c>
      <c r="E5377" s="75">
        <v>150</v>
      </c>
      <c r="F5377" s="30" t="s">
        <v>80</v>
      </c>
      <c r="G5377" s="30" t="s">
        <v>81</v>
      </c>
      <c r="H5377" s="75">
        <v>1</v>
      </c>
    </row>
    <row r="5378" spans="1:8">
      <c r="A5378" s="43">
        <v>930</v>
      </c>
      <c r="B5378" s="74">
        <v>46224</v>
      </c>
      <c r="C5378" s="30" t="s">
        <v>1380</v>
      </c>
      <c r="D5378" s="30" t="s">
        <v>1381</v>
      </c>
      <c r="E5378" s="75">
        <v>21</v>
      </c>
      <c r="F5378" s="30" t="s">
        <v>53</v>
      </c>
      <c r="G5378" s="30" t="s">
        <v>54</v>
      </c>
      <c r="H5378" s="75">
        <v>1</v>
      </c>
    </row>
    <row r="5379" spans="1:8">
      <c r="A5379" s="43">
        <v>930</v>
      </c>
      <c r="B5379" s="74">
        <v>46224</v>
      </c>
      <c r="C5379" s="30" t="s">
        <v>1382</v>
      </c>
      <c r="D5379" s="30" t="s">
        <v>1383</v>
      </c>
      <c r="E5379" s="75">
        <v>154</v>
      </c>
      <c r="F5379" s="30" t="s">
        <v>80</v>
      </c>
      <c r="G5379" s="30" t="s">
        <v>81</v>
      </c>
      <c r="H5379" s="75">
        <v>1</v>
      </c>
    </row>
    <row r="5380" spans="1:8">
      <c r="A5380" s="43">
        <v>930</v>
      </c>
      <c r="B5380" s="74">
        <v>46224</v>
      </c>
      <c r="C5380" s="30" t="s">
        <v>1384</v>
      </c>
      <c r="D5380" s="30" t="s">
        <v>1385</v>
      </c>
      <c r="E5380" s="75">
        <v>64</v>
      </c>
      <c r="F5380" s="30" t="s">
        <v>70</v>
      </c>
      <c r="G5380" s="30" t="s">
        <v>71</v>
      </c>
      <c r="H5380" s="75">
        <v>2</v>
      </c>
    </row>
    <row r="5381" spans="1:8">
      <c r="A5381" s="43">
        <v>930</v>
      </c>
      <c r="B5381" s="74">
        <v>46224</v>
      </c>
      <c r="C5381" s="30" t="s">
        <v>1386</v>
      </c>
      <c r="D5381" s="30" t="s">
        <v>1387</v>
      </c>
      <c r="E5381" s="75">
        <v>109</v>
      </c>
      <c r="F5381" s="30" t="s">
        <v>70</v>
      </c>
      <c r="G5381" s="30" t="s">
        <v>71</v>
      </c>
      <c r="H5381" s="75">
        <v>2</v>
      </c>
    </row>
    <row r="5382" spans="1:8">
      <c r="A5382" s="43">
        <v>930</v>
      </c>
      <c r="B5382" s="74">
        <v>46224</v>
      </c>
      <c r="C5382" s="30" t="s">
        <v>1390</v>
      </c>
      <c r="D5382" s="30" t="s">
        <v>1391</v>
      </c>
      <c r="E5382" s="75">
        <v>52</v>
      </c>
      <c r="F5382" s="30" t="s">
        <v>70</v>
      </c>
      <c r="G5382" s="30" t="s">
        <v>71</v>
      </c>
      <c r="H5382" s="75">
        <v>2</v>
      </c>
    </row>
    <row r="5383" spans="1:8">
      <c r="A5383" s="43">
        <v>930</v>
      </c>
      <c r="B5383" s="74">
        <v>46224</v>
      </c>
      <c r="C5383" s="30" t="s">
        <v>1392</v>
      </c>
      <c r="D5383" s="30" t="s">
        <v>1393</v>
      </c>
      <c r="E5383" s="75">
        <v>288</v>
      </c>
      <c r="F5383" s="30" t="s">
        <v>80</v>
      </c>
      <c r="G5383" s="30" t="s">
        <v>81</v>
      </c>
      <c r="H5383" s="75">
        <v>1</v>
      </c>
    </row>
    <row r="5384" spans="1:8">
      <c r="A5384" s="43">
        <v>930</v>
      </c>
      <c r="B5384" s="74">
        <v>46224</v>
      </c>
      <c r="C5384" s="30" t="s">
        <v>1394</v>
      </c>
      <c r="D5384" s="30" t="s">
        <v>1395</v>
      </c>
      <c r="E5384" s="75">
        <v>67</v>
      </c>
      <c r="F5384" s="30" t="s">
        <v>68</v>
      </c>
      <c r="G5384" s="30" t="s">
        <v>69</v>
      </c>
      <c r="H5384" s="75">
        <v>1</v>
      </c>
    </row>
    <row r="5385" spans="1:8">
      <c r="A5385" s="43">
        <v>930</v>
      </c>
      <c r="B5385" s="74">
        <v>46224</v>
      </c>
      <c r="C5385" s="30" t="s">
        <v>1396</v>
      </c>
      <c r="D5385" s="30" t="s">
        <v>1397</v>
      </c>
      <c r="E5385" s="75">
        <v>93</v>
      </c>
      <c r="F5385" s="30" t="s">
        <v>76</v>
      </c>
      <c r="G5385" s="30" t="s">
        <v>77</v>
      </c>
      <c r="H5385" s="75">
        <v>1</v>
      </c>
    </row>
    <row r="5386" spans="1:8">
      <c r="A5386" s="43">
        <v>930</v>
      </c>
      <c r="B5386" s="74">
        <v>46224</v>
      </c>
      <c r="C5386" s="30" t="s">
        <v>1398</v>
      </c>
      <c r="D5386" s="30" t="s">
        <v>1399</v>
      </c>
      <c r="E5386" s="75">
        <v>5</v>
      </c>
      <c r="F5386" s="30" t="s">
        <v>53</v>
      </c>
      <c r="G5386" s="30" t="s">
        <v>54</v>
      </c>
      <c r="H5386" s="75">
        <v>1</v>
      </c>
    </row>
    <row r="5387" spans="1:8">
      <c r="A5387" s="43">
        <v>930</v>
      </c>
      <c r="B5387" s="74">
        <v>46224</v>
      </c>
      <c r="C5387" s="30" t="s">
        <v>1400</v>
      </c>
      <c r="D5387" s="30" t="s">
        <v>1401</v>
      </c>
      <c r="E5387" s="75">
        <v>70</v>
      </c>
      <c r="F5387" s="30" t="s">
        <v>70</v>
      </c>
      <c r="G5387" s="30" t="s">
        <v>71</v>
      </c>
      <c r="H5387" s="75">
        <v>2</v>
      </c>
    </row>
    <row r="5388" spans="1:8">
      <c r="A5388" s="43">
        <v>930</v>
      </c>
      <c r="B5388" s="74">
        <v>46224</v>
      </c>
      <c r="C5388" s="30" t="s">
        <v>1402</v>
      </c>
      <c r="D5388" s="30" t="s">
        <v>1403</v>
      </c>
      <c r="E5388" s="75">
        <v>87</v>
      </c>
      <c r="F5388" s="30" t="s">
        <v>70</v>
      </c>
      <c r="G5388" s="30" t="s">
        <v>71</v>
      </c>
      <c r="H5388" s="75">
        <v>2</v>
      </c>
    </row>
    <row r="5389" spans="1:8">
      <c r="A5389" s="43">
        <v>930</v>
      </c>
      <c r="B5389" s="74">
        <v>46224</v>
      </c>
      <c r="C5389" s="30" t="s">
        <v>1406</v>
      </c>
      <c r="D5389" s="30" t="s">
        <v>1407</v>
      </c>
      <c r="E5389" s="75">
        <v>165</v>
      </c>
      <c r="F5389" s="30" t="s">
        <v>80</v>
      </c>
      <c r="G5389" s="30" t="s">
        <v>81</v>
      </c>
      <c r="H5389" s="75">
        <v>1</v>
      </c>
    </row>
    <row r="5390" spans="1:8">
      <c r="A5390" s="43">
        <v>930</v>
      </c>
      <c r="B5390" s="74">
        <v>46224</v>
      </c>
      <c r="C5390" s="30" t="s">
        <v>1408</v>
      </c>
      <c r="D5390" s="30" t="s">
        <v>1409</v>
      </c>
      <c r="E5390" s="75">
        <v>20</v>
      </c>
      <c r="F5390" s="30" t="s">
        <v>70</v>
      </c>
      <c r="G5390" s="30" t="s">
        <v>71</v>
      </c>
      <c r="H5390" s="75">
        <v>2</v>
      </c>
    </row>
    <row r="5391" spans="1:8">
      <c r="A5391" s="43">
        <v>930</v>
      </c>
      <c r="B5391" s="74">
        <v>46224</v>
      </c>
      <c r="C5391" s="30" t="s">
        <v>1410</v>
      </c>
      <c r="D5391" s="30" t="s">
        <v>1411</v>
      </c>
      <c r="E5391" s="75">
        <v>107</v>
      </c>
      <c r="F5391" s="30" t="s">
        <v>80</v>
      </c>
      <c r="G5391" s="30" t="s">
        <v>81</v>
      </c>
      <c r="H5391" s="75">
        <v>1</v>
      </c>
    </row>
    <row r="5392" spans="1:8">
      <c r="A5392" s="43">
        <v>930</v>
      </c>
      <c r="B5392" s="74">
        <v>46224</v>
      </c>
      <c r="C5392" s="30" t="s">
        <v>1414</v>
      </c>
      <c r="D5392" s="30" t="s">
        <v>1415</v>
      </c>
      <c r="E5392" s="75">
        <v>16</v>
      </c>
      <c r="F5392" s="30" t="s">
        <v>53</v>
      </c>
      <c r="G5392" s="30" t="s">
        <v>54</v>
      </c>
      <c r="H5392" s="75">
        <v>1</v>
      </c>
    </row>
    <row r="5393" spans="1:8">
      <c r="A5393" s="43">
        <v>930</v>
      </c>
      <c r="B5393" s="74">
        <v>46224</v>
      </c>
      <c r="C5393" s="30" t="s">
        <v>1416</v>
      </c>
      <c r="D5393" s="30" t="s">
        <v>1417</v>
      </c>
      <c r="E5393" s="75">
        <v>22</v>
      </c>
      <c r="F5393" s="30" t="s">
        <v>70</v>
      </c>
      <c r="G5393" s="30" t="s">
        <v>71</v>
      </c>
      <c r="H5393" s="75">
        <v>2</v>
      </c>
    </row>
    <row r="5394" spans="1:8">
      <c r="A5394" s="43">
        <v>930</v>
      </c>
      <c r="B5394" s="74">
        <v>46224</v>
      </c>
      <c r="C5394" s="30" t="s">
        <v>1418</v>
      </c>
      <c r="D5394" s="30" t="s">
        <v>1419</v>
      </c>
      <c r="E5394" s="75">
        <v>37</v>
      </c>
      <c r="F5394" s="30" t="s">
        <v>53</v>
      </c>
      <c r="G5394" s="30" t="s">
        <v>54</v>
      </c>
      <c r="H5394" s="75">
        <v>1</v>
      </c>
    </row>
    <row r="5395" spans="1:8">
      <c r="A5395" s="43">
        <v>930</v>
      </c>
      <c r="B5395" s="74">
        <v>46224</v>
      </c>
      <c r="C5395" s="30" t="s">
        <v>1422</v>
      </c>
      <c r="D5395" s="30" t="s">
        <v>1423</v>
      </c>
      <c r="E5395" s="75">
        <v>166</v>
      </c>
      <c r="F5395" s="30" t="s">
        <v>70</v>
      </c>
      <c r="G5395" s="30" t="s">
        <v>71</v>
      </c>
      <c r="H5395" s="75">
        <v>2</v>
      </c>
    </row>
    <row r="5396" spans="1:8">
      <c r="A5396" s="43">
        <v>930</v>
      </c>
      <c r="B5396" s="74">
        <v>46224</v>
      </c>
      <c r="C5396" s="30" t="s">
        <v>1424</v>
      </c>
      <c r="D5396" s="30" t="s">
        <v>1425</v>
      </c>
      <c r="E5396" s="75">
        <v>173</v>
      </c>
      <c r="F5396" s="30" t="s">
        <v>80</v>
      </c>
      <c r="G5396" s="30" t="s">
        <v>81</v>
      </c>
      <c r="H5396" s="75">
        <v>1</v>
      </c>
    </row>
    <row r="5397" spans="1:8">
      <c r="A5397" s="43">
        <v>930</v>
      </c>
      <c r="B5397" s="74">
        <v>46224</v>
      </c>
      <c r="C5397" s="30" t="s">
        <v>1426</v>
      </c>
      <c r="D5397" s="30" t="s">
        <v>1427</v>
      </c>
      <c r="E5397" s="75">
        <v>67</v>
      </c>
      <c r="F5397" s="30" t="s">
        <v>80</v>
      </c>
      <c r="G5397" s="30" t="s">
        <v>81</v>
      </c>
      <c r="H5397" s="75">
        <v>1</v>
      </c>
    </row>
    <row r="5398" spans="1:8">
      <c r="A5398" s="43">
        <v>930</v>
      </c>
      <c r="B5398" s="74">
        <v>46224</v>
      </c>
      <c r="C5398" s="30" t="s">
        <v>1428</v>
      </c>
      <c r="D5398" s="30" t="s">
        <v>1429</v>
      </c>
      <c r="E5398" s="75">
        <v>28</v>
      </c>
      <c r="F5398" s="30" t="s">
        <v>80</v>
      </c>
      <c r="G5398" s="30" t="s">
        <v>81</v>
      </c>
      <c r="H5398" s="75">
        <v>1</v>
      </c>
    </row>
    <row r="5399" spans="1:8">
      <c r="A5399" s="43">
        <v>930</v>
      </c>
      <c r="B5399" s="74">
        <v>46224</v>
      </c>
      <c r="C5399" s="30" t="s">
        <v>1432</v>
      </c>
      <c r="D5399" s="30" t="s">
        <v>1433</v>
      </c>
      <c r="E5399" s="75">
        <v>20</v>
      </c>
      <c r="F5399" s="30" t="s">
        <v>76</v>
      </c>
      <c r="G5399" s="30" t="s">
        <v>77</v>
      </c>
      <c r="H5399" s="75">
        <v>1</v>
      </c>
    </row>
    <row r="5400" spans="1:8">
      <c r="A5400" s="43">
        <v>930</v>
      </c>
      <c r="B5400" s="74">
        <v>46224</v>
      </c>
      <c r="C5400" s="30" t="s">
        <v>1434</v>
      </c>
      <c r="D5400" s="30" t="s">
        <v>1435</v>
      </c>
      <c r="E5400" s="75">
        <v>38</v>
      </c>
      <c r="F5400" s="30" t="s">
        <v>53</v>
      </c>
      <c r="G5400" s="30" t="s">
        <v>54</v>
      </c>
      <c r="H5400" s="75">
        <v>1</v>
      </c>
    </row>
    <row r="5401" spans="1:8">
      <c r="A5401" s="43">
        <v>930</v>
      </c>
      <c r="B5401" s="74">
        <v>46224</v>
      </c>
      <c r="C5401" s="30" t="s">
        <v>1436</v>
      </c>
      <c r="D5401" s="30" t="s">
        <v>1437</v>
      </c>
      <c r="E5401" s="75">
        <v>11</v>
      </c>
      <c r="F5401" s="30" t="s">
        <v>53</v>
      </c>
      <c r="G5401" s="30" t="s">
        <v>54</v>
      </c>
      <c r="H5401" s="75">
        <v>1</v>
      </c>
    </row>
    <row r="5402" spans="1:8">
      <c r="A5402" s="43">
        <v>930</v>
      </c>
      <c r="B5402" s="74">
        <v>46224</v>
      </c>
      <c r="C5402" s="30" t="s">
        <v>1438</v>
      </c>
      <c r="D5402" s="30" t="s">
        <v>1439</v>
      </c>
      <c r="E5402" s="75">
        <v>66</v>
      </c>
      <c r="F5402" s="30" t="s">
        <v>68</v>
      </c>
      <c r="G5402" s="30" t="s">
        <v>69</v>
      </c>
      <c r="H5402" s="75">
        <v>1</v>
      </c>
    </row>
    <row r="5403" spans="1:8">
      <c r="A5403" s="43">
        <v>930</v>
      </c>
      <c r="B5403" s="74">
        <v>46224</v>
      </c>
      <c r="C5403" s="30" t="s">
        <v>1440</v>
      </c>
      <c r="D5403" s="30" t="s">
        <v>1441</v>
      </c>
      <c r="E5403" s="75">
        <v>178</v>
      </c>
      <c r="F5403" s="30" t="s">
        <v>70</v>
      </c>
      <c r="G5403" s="30" t="s">
        <v>71</v>
      </c>
      <c r="H5403" s="75">
        <v>2</v>
      </c>
    </row>
    <row r="5404" spans="1:8">
      <c r="A5404" s="43">
        <v>930</v>
      </c>
      <c r="B5404" s="74">
        <v>46224</v>
      </c>
      <c r="C5404" s="30" t="s">
        <v>1444</v>
      </c>
      <c r="D5404" s="30" t="s">
        <v>1445</v>
      </c>
      <c r="E5404" s="75">
        <v>41</v>
      </c>
      <c r="F5404" s="30" t="s">
        <v>68</v>
      </c>
      <c r="G5404" s="30" t="s">
        <v>69</v>
      </c>
      <c r="H5404" s="75">
        <v>1</v>
      </c>
    </row>
    <row r="5405" spans="1:8">
      <c r="A5405" s="43">
        <v>930</v>
      </c>
      <c r="B5405" s="74">
        <v>46224</v>
      </c>
      <c r="C5405" s="30" t="s">
        <v>1446</v>
      </c>
      <c r="D5405" s="30" t="s">
        <v>1447</v>
      </c>
      <c r="E5405" s="75">
        <v>64</v>
      </c>
      <c r="F5405" s="30" t="s">
        <v>53</v>
      </c>
      <c r="G5405" s="30" t="s">
        <v>54</v>
      </c>
      <c r="H5405" s="75">
        <v>1</v>
      </c>
    </row>
    <row r="5406" spans="1:8">
      <c r="A5406" s="43">
        <v>930</v>
      </c>
      <c r="B5406" s="74">
        <v>46224</v>
      </c>
      <c r="C5406" s="30" t="s">
        <v>1452</v>
      </c>
      <c r="D5406" s="30" t="s">
        <v>1453</v>
      </c>
      <c r="E5406" s="75">
        <v>60</v>
      </c>
      <c r="F5406" s="30" t="s">
        <v>70</v>
      </c>
      <c r="G5406" s="30" t="s">
        <v>71</v>
      </c>
      <c r="H5406" s="75">
        <v>2</v>
      </c>
    </row>
    <row r="5407" spans="1:8">
      <c r="A5407" s="43">
        <v>930</v>
      </c>
      <c r="B5407" s="74">
        <v>46224</v>
      </c>
      <c r="C5407" s="30" t="s">
        <v>1454</v>
      </c>
      <c r="D5407" s="30" t="s">
        <v>1455</v>
      </c>
      <c r="E5407" s="75">
        <v>26</v>
      </c>
      <c r="F5407" s="30" t="s">
        <v>70</v>
      </c>
      <c r="G5407" s="30" t="s">
        <v>71</v>
      </c>
      <c r="H5407" s="75">
        <v>2</v>
      </c>
    </row>
    <row r="5408" spans="1:8">
      <c r="A5408" s="43">
        <v>930</v>
      </c>
      <c r="B5408" s="74">
        <v>46224</v>
      </c>
      <c r="C5408" s="30" t="s">
        <v>1458</v>
      </c>
      <c r="D5408" s="30" t="s">
        <v>1459</v>
      </c>
      <c r="E5408" s="75">
        <v>65</v>
      </c>
      <c r="F5408" s="30" t="s">
        <v>80</v>
      </c>
      <c r="G5408" s="30" t="s">
        <v>81</v>
      </c>
      <c r="H5408" s="75">
        <v>1</v>
      </c>
    </row>
    <row r="5409" spans="1:8">
      <c r="A5409" s="43">
        <v>930</v>
      </c>
      <c r="B5409" s="74">
        <v>46224</v>
      </c>
      <c r="C5409" s="30" t="s">
        <v>1460</v>
      </c>
      <c r="D5409" s="30" t="s">
        <v>1461</v>
      </c>
      <c r="E5409" s="75">
        <v>110</v>
      </c>
      <c r="F5409" s="30" t="s">
        <v>80</v>
      </c>
      <c r="G5409" s="30" t="s">
        <v>81</v>
      </c>
      <c r="H5409" s="75">
        <v>1</v>
      </c>
    </row>
    <row r="5410" spans="1:8">
      <c r="A5410" s="43">
        <v>930</v>
      </c>
      <c r="B5410" s="74">
        <v>46224</v>
      </c>
      <c r="C5410" s="30" t="s">
        <v>4992</v>
      </c>
      <c r="D5410" s="30" t="s">
        <v>4993</v>
      </c>
      <c r="E5410" s="75">
        <v>38</v>
      </c>
      <c r="F5410" s="30" t="s">
        <v>80</v>
      </c>
      <c r="G5410" s="30" t="s">
        <v>81</v>
      </c>
      <c r="H5410" s="75">
        <v>1</v>
      </c>
    </row>
    <row r="5411" spans="1:8">
      <c r="A5411" s="43">
        <v>930</v>
      </c>
      <c r="B5411" s="74">
        <v>46224</v>
      </c>
      <c r="C5411" s="30" t="s">
        <v>1464</v>
      </c>
      <c r="D5411" s="30" t="s">
        <v>1465</v>
      </c>
      <c r="E5411" s="75">
        <v>21</v>
      </c>
      <c r="F5411" s="30" t="s">
        <v>70</v>
      </c>
      <c r="G5411" s="30" t="s">
        <v>71</v>
      </c>
      <c r="H5411" s="75">
        <v>2</v>
      </c>
    </row>
    <row r="5412" spans="1:8">
      <c r="A5412" s="43">
        <v>930</v>
      </c>
      <c r="B5412" s="74">
        <v>46224</v>
      </c>
      <c r="C5412" s="30" t="s">
        <v>1466</v>
      </c>
      <c r="D5412" s="30" t="s">
        <v>1467</v>
      </c>
      <c r="E5412" s="75">
        <v>51</v>
      </c>
      <c r="F5412" s="30" t="s">
        <v>53</v>
      </c>
      <c r="G5412" s="30" t="s">
        <v>54</v>
      </c>
      <c r="H5412" s="75">
        <v>1</v>
      </c>
    </row>
    <row r="5413" spans="1:8">
      <c r="A5413" s="43">
        <v>930</v>
      </c>
      <c r="B5413" s="74">
        <v>46224</v>
      </c>
      <c r="C5413" s="30" t="s">
        <v>1470</v>
      </c>
      <c r="D5413" s="30" t="s">
        <v>1471</v>
      </c>
      <c r="E5413" s="75">
        <v>48</v>
      </c>
      <c r="F5413" s="30" t="s">
        <v>70</v>
      </c>
      <c r="G5413" s="30" t="s">
        <v>71</v>
      </c>
      <c r="H5413" s="75">
        <v>2</v>
      </c>
    </row>
    <row r="5414" spans="1:8">
      <c r="A5414" s="43">
        <v>930</v>
      </c>
      <c r="B5414" s="74">
        <v>46224</v>
      </c>
      <c r="C5414" s="30" t="s">
        <v>1472</v>
      </c>
      <c r="D5414" s="30" t="s">
        <v>1473</v>
      </c>
      <c r="E5414" s="75">
        <v>158</v>
      </c>
      <c r="F5414" s="30" t="s">
        <v>53</v>
      </c>
      <c r="G5414" s="30" t="s">
        <v>54</v>
      </c>
      <c r="H5414" s="75">
        <v>1</v>
      </c>
    </row>
    <row r="5415" spans="1:8">
      <c r="A5415" s="43">
        <v>930</v>
      </c>
      <c r="B5415" s="74">
        <v>46224</v>
      </c>
      <c r="C5415" s="30" t="s">
        <v>1474</v>
      </c>
      <c r="D5415" s="30" t="s">
        <v>1475</v>
      </c>
      <c r="E5415" s="75">
        <v>69</v>
      </c>
      <c r="F5415" s="30" t="s">
        <v>53</v>
      </c>
      <c r="G5415" s="30" t="s">
        <v>54</v>
      </c>
      <c r="H5415" s="75">
        <v>1</v>
      </c>
    </row>
    <row r="5416" spans="1:8">
      <c r="A5416" s="43">
        <v>930</v>
      </c>
      <c r="B5416" s="74">
        <v>46224</v>
      </c>
      <c r="C5416" s="30" t="s">
        <v>1478</v>
      </c>
      <c r="D5416" s="30" t="s">
        <v>1479</v>
      </c>
      <c r="E5416" s="75">
        <v>90</v>
      </c>
      <c r="F5416" s="30" t="s">
        <v>53</v>
      </c>
      <c r="G5416" s="30" t="s">
        <v>54</v>
      </c>
      <c r="H5416" s="75">
        <v>1</v>
      </c>
    </row>
    <row r="5417" spans="1:8">
      <c r="A5417" s="43">
        <v>930</v>
      </c>
      <c r="B5417" s="74">
        <v>46224</v>
      </c>
      <c r="C5417" s="30" t="s">
        <v>1480</v>
      </c>
      <c r="D5417" s="30" t="s">
        <v>1481</v>
      </c>
      <c r="E5417" s="75">
        <v>53</v>
      </c>
      <c r="F5417" s="30" t="s">
        <v>76</v>
      </c>
      <c r="G5417" s="30" t="s">
        <v>77</v>
      </c>
      <c r="H5417" s="75">
        <v>1</v>
      </c>
    </row>
    <row r="5418" spans="1:8">
      <c r="A5418" s="43">
        <v>930</v>
      </c>
      <c r="B5418" s="74">
        <v>46224</v>
      </c>
      <c r="C5418" s="30" t="s">
        <v>1482</v>
      </c>
      <c r="D5418" s="30" t="s">
        <v>1483</v>
      </c>
      <c r="E5418" s="75">
        <v>1</v>
      </c>
      <c r="F5418" s="30" t="s">
        <v>68</v>
      </c>
      <c r="G5418" s="30" t="s">
        <v>69</v>
      </c>
      <c r="H5418" s="75">
        <v>1</v>
      </c>
    </row>
    <row r="5419" spans="1:8">
      <c r="A5419" s="43">
        <v>930</v>
      </c>
      <c r="B5419" s="74">
        <v>46224</v>
      </c>
      <c r="C5419" s="30" t="s">
        <v>1496</v>
      </c>
      <c r="D5419" s="30" t="s">
        <v>1497</v>
      </c>
      <c r="E5419" s="75">
        <v>13</v>
      </c>
      <c r="F5419" s="30" t="s">
        <v>53</v>
      </c>
      <c r="G5419" s="30" t="s">
        <v>54</v>
      </c>
      <c r="H5419" s="75">
        <v>1</v>
      </c>
    </row>
    <row r="5420" spans="1:8">
      <c r="A5420" s="43">
        <v>930</v>
      </c>
      <c r="B5420" s="74">
        <v>46224</v>
      </c>
      <c r="C5420" s="30" t="s">
        <v>1498</v>
      </c>
      <c r="D5420" s="30" t="s">
        <v>1499</v>
      </c>
      <c r="E5420" s="75">
        <v>15</v>
      </c>
      <c r="F5420" s="30" t="s">
        <v>53</v>
      </c>
      <c r="G5420" s="30" t="s">
        <v>54</v>
      </c>
      <c r="H5420" s="75">
        <v>1</v>
      </c>
    </row>
    <row r="5421" spans="1:8">
      <c r="A5421" s="43">
        <v>930</v>
      </c>
      <c r="B5421" s="74">
        <v>46224</v>
      </c>
      <c r="C5421" s="30" t="s">
        <v>1500</v>
      </c>
      <c r="D5421" s="30" t="s">
        <v>1501</v>
      </c>
      <c r="E5421" s="75">
        <v>34</v>
      </c>
      <c r="F5421" s="30" t="s">
        <v>53</v>
      </c>
      <c r="G5421" s="30" t="s">
        <v>54</v>
      </c>
      <c r="H5421" s="75">
        <v>1</v>
      </c>
    </row>
    <row r="5422" spans="1:8">
      <c r="A5422" s="43">
        <v>930</v>
      </c>
      <c r="B5422" s="74">
        <v>46224</v>
      </c>
      <c r="C5422" s="30" t="s">
        <v>1506</v>
      </c>
      <c r="D5422" s="30" t="s">
        <v>1507</v>
      </c>
      <c r="E5422" s="75">
        <v>60</v>
      </c>
      <c r="F5422" s="30" t="s">
        <v>53</v>
      </c>
      <c r="G5422" s="30" t="s">
        <v>54</v>
      </c>
      <c r="H5422" s="75">
        <v>1</v>
      </c>
    </row>
    <row r="5423" spans="1:8">
      <c r="A5423" s="43">
        <v>930</v>
      </c>
      <c r="B5423" s="74">
        <v>46224</v>
      </c>
      <c r="C5423" s="30" t="s">
        <v>1510</v>
      </c>
      <c r="D5423" s="30" t="s">
        <v>1511</v>
      </c>
      <c r="E5423" s="75">
        <v>19</v>
      </c>
      <c r="F5423" s="30" t="s">
        <v>70</v>
      </c>
      <c r="G5423" s="30" t="s">
        <v>71</v>
      </c>
      <c r="H5423" s="75">
        <v>2</v>
      </c>
    </row>
    <row r="5424" spans="1:8">
      <c r="A5424" s="43">
        <v>930</v>
      </c>
      <c r="B5424" s="74">
        <v>46224</v>
      </c>
      <c r="C5424" s="30" t="s">
        <v>1514</v>
      </c>
      <c r="D5424" s="30" t="s">
        <v>1515</v>
      </c>
      <c r="E5424" s="75">
        <v>8</v>
      </c>
      <c r="F5424" s="30" t="s">
        <v>68</v>
      </c>
      <c r="G5424" s="30" t="s">
        <v>69</v>
      </c>
      <c r="H5424" s="75">
        <v>1</v>
      </c>
    </row>
    <row r="5425" spans="1:8">
      <c r="A5425" s="43">
        <v>930</v>
      </c>
      <c r="B5425" s="74">
        <v>46224</v>
      </c>
      <c r="C5425" s="30" t="s">
        <v>1522</v>
      </c>
      <c r="D5425" s="30" t="s">
        <v>1523</v>
      </c>
      <c r="E5425" s="75">
        <v>31</v>
      </c>
      <c r="F5425" s="30" t="s">
        <v>53</v>
      </c>
      <c r="G5425" s="30" t="s">
        <v>54</v>
      </c>
      <c r="H5425" s="75">
        <v>1</v>
      </c>
    </row>
    <row r="5426" spans="1:8">
      <c r="A5426" s="43">
        <v>930</v>
      </c>
      <c r="B5426" s="74">
        <v>46224</v>
      </c>
      <c r="C5426" s="30" t="s">
        <v>1524</v>
      </c>
      <c r="D5426" s="30" t="s">
        <v>1525</v>
      </c>
      <c r="E5426" s="75">
        <v>80</v>
      </c>
      <c r="F5426" s="30" t="s">
        <v>70</v>
      </c>
      <c r="G5426" s="30" t="s">
        <v>71</v>
      </c>
      <c r="H5426" s="75">
        <v>2</v>
      </c>
    </row>
    <row r="5427" spans="1:8">
      <c r="A5427" s="43">
        <v>930</v>
      </c>
      <c r="B5427" s="74">
        <v>46224</v>
      </c>
      <c r="C5427" s="30" t="s">
        <v>1526</v>
      </c>
      <c r="D5427" s="30" t="s">
        <v>1527</v>
      </c>
      <c r="E5427" s="75">
        <v>127</v>
      </c>
      <c r="F5427" s="30" t="s">
        <v>53</v>
      </c>
      <c r="G5427" s="30" t="s">
        <v>54</v>
      </c>
      <c r="H5427" s="75">
        <v>1</v>
      </c>
    </row>
    <row r="5428" spans="1:8">
      <c r="A5428" s="43">
        <v>930</v>
      </c>
      <c r="B5428" s="74">
        <v>46224</v>
      </c>
      <c r="C5428" s="30" t="s">
        <v>1534</v>
      </c>
      <c r="D5428" s="30" t="s">
        <v>1535</v>
      </c>
      <c r="E5428" s="75">
        <v>17</v>
      </c>
      <c r="F5428" s="30" t="s">
        <v>68</v>
      </c>
      <c r="G5428" s="30" t="s">
        <v>69</v>
      </c>
      <c r="H5428" s="75">
        <v>1</v>
      </c>
    </row>
    <row r="5429" spans="1:8">
      <c r="A5429" s="43">
        <v>930</v>
      </c>
      <c r="B5429" s="74">
        <v>46224</v>
      </c>
      <c r="C5429" s="30" t="s">
        <v>1540</v>
      </c>
      <c r="D5429" s="30" t="s">
        <v>1541</v>
      </c>
      <c r="E5429" s="75">
        <v>187</v>
      </c>
      <c r="F5429" s="30" t="s">
        <v>70</v>
      </c>
      <c r="G5429" s="30" t="s">
        <v>71</v>
      </c>
      <c r="H5429" s="75">
        <v>2</v>
      </c>
    </row>
    <row r="5430" spans="1:8">
      <c r="A5430" s="43">
        <v>930</v>
      </c>
      <c r="B5430" s="74">
        <v>46224</v>
      </c>
      <c r="C5430" s="30" t="s">
        <v>1546</v>
      </c>
      <c r="D5430" s="30" t="s">
        <v>1547</v>
      </c>
      <c r="E5430" s="75">
        <v>16</v>
      </c>
      <c r="F5430" s="30" t="s">
        <v>53</v>
      </c>
      <c r="G5430" s="30" t="s">
        <v>54</v>
      </c>
      <c r="H5430" s="75">
        <v>1</v>
      </c>
    </row>
    <row r="5431" spans="1:8">
      <c r="A5431" s="43">
        <v>930</v>
      </c>
      <c r="B5431" s="74">
        <v>46224</v>
      </c>
      <c r="C5431" s="30" t="s">
        <v>1548</v>
      </c>
      <c r="D5431" s="30" t="s">
        <v>1549</v>
      </c>
      <c r="E5431" s="75">
        <v>36</v>
      </c>
      <c r="F5431" s="30" t="s">
        <v>70</v>
      </c>
      <c r="G5431" s="30" t="s">
        <v>71</v>
      </c>
      <c r="H5431" s="75">
        <v>2</v>
      </c>
    </row>
    <row r="5432" spans="1:8">
      <c r="A5432" s="43">
        <v>930</v>
      </c>
      <c r="B5432" s="74">
        <v>46224</v>
      </c>
      <c r="C5432" s="30" t="s">
        <v>1550</v>
      </c>
      <c r="D5432" s="30" t="s">
        <v>1551</v>
      </c>
      <c r="E5432" s="75">
        <v>51</v>
      </c>
      <c r="F5432" s="30" t="s">
        <v>53</v>
      </c>
      <c r="G5432" s="30" t="s">
        <v>54</v>
      </c>
      <c r="H5432" s="75">
        <v>1</v>
      </c>
    </row>
    <row r="5433" spans="1:8">
      <c r="A5433" s="43">
        <v>930</v>
      </c>
      <c r="B5433" s="74">
        <v>46224</v>
      </c>
      <c r="C5433" s="30" t="s">
        <v>1552</v>
      </c>
      <c r="D5433" s="30" t="s">
        <v>1553</v>
      </c>
      <c r="E5433" s="75">
        <v>17</v>
      </c>
      <c r="F5433" s="30" t="s">
        <v>68</v>
      </c>
      <c r="G5433" s="30" t="s">
        <v>69</v>
      </c>
      <c r="H5433" s="75">
        <v>1</v>
      </c>
    </row>
    <row r="5434" spans="1:8">
      <c r="A5434" s="43">
        <v>930</v>
      </c>
      <c r="B5434" s="74">
        <v>46224</v>
      </c>
      <c r="C5434" s="30" t="s">
        <v>1554</v>
      </c>
      <c r="D5434" s="30" t="s">
        <v>1555</v>
      </c>
      <c r="E5434" s="75">
        <v>24</v>
      </c>
      <c r="F5434" s="30" t="s">
        <v>80</v>
      </c>
      <c r="G5434" s="30" t="s">
        <v>81</v>
      </c>
      <c r="H5434" s="75">
        <v>1</v>
      </c>
    </row>
    <row r="5435" spans="1:8">
      <c r="A5435" s="43">
        <v>930</v>
      </c>
      <c r="B5435" s="74">
        <v>46224</v>
      </c>
      <c r="C5435" s="30" t="s">
        <v>1556</v>
      </c>
      <c r="D5435" s="30" t="s">
        <v>1557</v>
      </c>
      <c r="E5435" s="75">
        <v>19</v>
      </c>
      <c r="F5435" s="30" t="s">
        <v>53</v>
      </c>
      <c r="G5435" s="30" t="s">
        <v>54</v>
      </c>
      <c r="H5435" s="75">
        <v>1</v>
      </c>
    </row>
    <row r="5436" spans="1:8">
      <c r="A5436" s="43">
        <v>930</v>
      </c>
      <c r="B5436" s="74">
        <v>46224</v>
      </c>
      <c r="C5436" s="30" t="s">
        <v>1558</v>
      </c>
      <c r="D5436" s="30" t="s">
        <v>1559</v>
      </c>
      <c r="E5436" s="75">
        <v>29</v>
      </c>
      <c r="F5436" s="30" t="s">
        <v>76</v>
      </c>
      <c r="G5436" s="30" t="s">
        <v>77</v>
      </c>
      <c r="H5436" s="75">
        <v>1</v>
      </c>
    </row>
    <row r="5437" spans="1:8">
      <c r="A5437" s="43">
        <v>930</v>
      </c>
      <c r="B5437" s="74">
        <v>46224</v>
      </c>
      <c r="C5437" s="30" t="s">
        <v>1560</v>
      </c>
      <c r="D5437" s="30" t="s">
        <v>1561</v>
      </c>
      <c r="E5437" s="75">
        <v>17</v>
      </c>
      <c r="F5437" s="30" t="s">
        <v>53</v>
      </c>
      <c r="G5437" s="30" t="s">
        <v>54</v>
      </c>
      <c r="H5437" s="75">
        <v>1</v>
      </c>
    </row>
    <row r="5438" spans="1:8">
      <c r="A5438" s="43">
        <v>930</v>
      </c>
      <c r="B5438" s="74">
        <v>46224</v>
      </c>
      <c r="C5438" s="30" t="s">
        <v>1566</v>
      </c>
      <c r="D5438" s="30" t="s">
        <v>1567</v>
      </c>
      <c r="E5438" s="75">
        <v>53</v>
      </c>
      <c r="F5438" s="30" t="s">
        <v>53</v>
      </c>
      <c r="G5438" s="30" t="s">
        <v>54</v>
      </c>
      <c r="H5438" s="75">
        <v>1</v>
      </c>
    </row>
    <row r="5439" spans="1:8">
      <c r="A5439" s="43">
        <v>930</v>
      </c>
      <c r="B5439" s="74">
        <v>46224</v>
      </c>
      <c r="C5439" s="30" t="s">
        <v>1568</v>
      </c>
      <c r="D5439" s="30" t="s">
        <v>1569</v>
      </c>
      <c r="E5439" s="75">
        <v>34</v>
      </c>
      <c r="F5439" s="30" t="s">
        <v>53</v>
      </c>
      <c r="G5439" s="30" t="s">
        <v>54</v>
      </c>
      <c r="H5439" s="75">
        <v>1</v>
      </c>
    </row>
    <row r="5440" spans="1:8">
      <c r="A5440" s="43">
        <v>930</v>
      </c>
      <c r="B5440" s="74">
        <v>46224</v>
      </c>
      <c r="C5440" s="30" t="s">
        <v>1574</v>
      </c>
      <c r="D5440" s="30" t="s">
        <v>1575</v>
      </c>
      <c r="E5440" s="75">
        <v>34</v>
      </c>
      <c r="F5440" s="30" t="s">
        <v>68</v>
      </c>
      <c r="G5440" s="30" t="s">
        <v>69</v>
      </c>
      <c r="H5440" s="75">
        <v>1</v>
      </c>
    </row>
    <row r="5441" spans="1:8">
      <c r="A5441" s="43">
        <v>930</v>
      </c>
      <c r="B5441" s="74">
        <v>46224</v>
      </c>
      <c r="C5441" s="30" t="s">
        <v>1576</v>
      </c>
      <c r="D5441" s="30" t="s">
        <v>1577</v>
      </c>
      <c r="E5441" s="75">
        <v>18</v>
      </c>
      <c r="F5441" s="30" t="s">
        <v>53</v>
      </c>
      <c r="G5441" s="30" t="s">
        <v>54</v>
      </c>
      <c r="H5441" s="75">
        <v>1</v>
      </c>
    </row>
    <row r="5442" spans="1:8">
      <c r="A5442" s="43">
        <v>930</v>
      </c>
      <c r="B5442" s="74">
        <v>46224</v>
      </c>
      <c r="C5442" s="30" t="s">
        <v>1578</v>
      </c>
      <c r="D5442" s="30" t="s">
        <v>1579</v>
      </c>
      <c r="E5442" s="75">
        <v>17</v>
      </c>
      <c r="F5442" s="30" t="s">
        <v>76</v>
      </c>
      <c r="G5442" s="30" t="s">
        <v>77</v>
      </c>
      <c r="H5442" s="75">
        <v>1</v>
      </c>
    </row>
    <row r="5443" spans="1:8">
      <c r="A5443" s="43">
        <v>930</v>
      </c>
      <c r="B5443" s="74">
        <v>46224</v>
      </c>
      <c r="C5443" s="30" t="s">
        <v>1580</v>
      </c>
      <c r="D5443" s="30" t="s">
        <v>1581</v>
      </c>
      <c r="E5443" s="75">
        <v>135</v>
      </c>
      <c r="F5443" s="30" t="s">
        <v>76</v>
      </c>
      <c r="G5443" s="30" t="s">
        <v>77</v>
      </c>
      <c r="H5443" s="75">
        <v>1</v>
      </c>
    </row>
    <row r="5444" spans="1:8">
      <c r="A5444" s="43">
        <v>930</v>
      </c>
      <c r="B5444" s="74">
        <v>46224</v>
      </c>
      <c r="C5444" s="30" t="s">
        <v>1582</v>
      </c>
      <c r="D5444" s="30" t="s">
        <v>1583</v>
      </c>
      <c r="E5444" s="75">
        <v>39</v>
      </c>
      <c r="F5444" s="30" t="s">
        <v>53</v>
      </c>
      <c r="G5444" s="30" t="s">
        <v>54</v>
      </c>
      <c r="H5444" s="75">
        <v>1</v>
      </c>
    </row>
    <row r="5445" spans="1:8">
      <c r="A5445" s="43">
        <v>930</v>
      </c>
      <c r="B5445" s="74">
        <v>46224</v>
      </c>
      <c r="C5445" s="30" t="s">
        <v>1584</v>
      </c>
      <c r="D5445" s="30" t="s">
        <v>1585</v>
      </c>
      <c r="E5445" s="75">
        <v>23</v>
      </c>
      <c r="F5445" s="30" t="s">
        <v>53</v>
      </c>
      <c r="G5445" s="30" t="s">
        <v>54</v>
      </c>
      <c r="H5445" s="75">
        <v>1</v>
      </c>
    </row>
    <row r="5446" spans="1:8">
      <c r="A5446" s="43">
        <v>930</v>
      </c>
      <c r="B5446" s="74">
        <v>46224</v>
      </c>
      <c r="C5446" s="30" t="s">
        <v>1586</v>
      </c>
      <c r="D5446" s="30" t="s">
        <v>1587</v>
      </c>
      <c r="E5446" s="75">
        <v>8</v>
      </c>
      <c r="F5446" s="30" t="s">
        <v>53</v>
      </c>
      <c r="G5446" s="30" t="s">
        <v>54</v>
      </c>
      <c r="H5446" s="75">
        <v>1</v>
      </c>
    </row>
    <row r="5447" spans="1:8">
      <c r="A5447" s="43">
        <v>930</v>
      </c>
      <c r="B5447" s="74">
        <v>46224</v>
      </c>
      <c r="C5447" s="30" t="s">
        <v>1588</v>
      </c>
      <c r="D5447" s="30" t="s">
        <v>1589</v>
      </c>
      <c r="E5447" s="75">
        <v>40</v>
      </c>
      <c r="F5447" s="30" t="s">
        <v>53</v>
      </c>
      <c r="G5447" s="30" t="s">
        <v>54</v>
      </c>
      <c r="H5447" s="75">
        <v>1</v>
      </c>
    </row>
    <row r="5448" spans="1:8">
      <c r="A5448" s="43">
        <v>930</v>
      </c>
      <c r="B5448" s="74">
        <v>46224</v>
      </c>
      <c r="C5448" s="30" t="s">
        <v>1590</v>
      </c>
      <c r="D5448" s="30" t="s">
        <v>1591</v>
      </c>
      <c r="E5448" s="75">
        <v>72</v>
      </c>
      <c r="F5448" s="30" t="s">
        <v>53</v>
      </c>
      <c r="G5448" s="30" t="s">
        <v>54</v>
      </c>
      <c r="H5448" s="75">
        <v>1</v>
      </c>
    </row>
    <row r="5449" spans="1:8">
      <c r="A5449" s="43">
        <v>930</v>
      </c>
      <c r="B5449" s="74">
        <v>46224</v>
      </c>
      <c r="C5449" s="30" t="s">
        <v>1592</v>
      </c>
      <c r="D5449" s="30" t="s">
        <v>1593</v>
      </c>
      <c r="E5449" s="75">
        <v>537</v>
      </c>
      <c r="F5449" s="30" t="s">
        <v>80</v>
      </c>
      <c r="G5449" s="30" t="s">
        <v>81</v>
      </c>
      <c r="H5449" s="75">
        <v>1</v>
      </c>
    </row>
    <row r="5450" spans="1:8">
      <c r="A5450" s="43">
        <v>930</v>
      </c>
      <c r="B5450" s="74">
        <v>46224</v>
      </c>
      <c r="C5450" s="30" t="s">
        <v>1596</v>
      </c>
      <c r="D5450" s="30" t="s">
        <v>1597</v>
      </c>
      <c r="E5450" s="75">
        <v>14</v>
      </c>
      <c r="F5450" s="30" t="s">
        <v>68</v>
      </c>
      <c r="G5450" s="30" t="s">
        <v>69</v>
      </c>
      <c r="H5450" s="75">
        <v>1</v>
      </c>
    </row>
    <row r="5451" spans="1:8">
      <c r="A5451" s="43">
        <v>930</v>
      </c>
      <c r="B5451" s="74">
        <v>46224</v>
      </c>
      <c r="C5451" s="30" t="s">
        <v>1598</v>
      </c>
      <c r="D5451" s="30" t="s">
        <v>1599</v>
      </c>
      <c r="E5451" s="75">
        <v>22</v>
      </c>
      <c r="F5451" s="30" t="s">
        <v>53</v>
      </c>
      <c r="G5451" s="30" t="s">
        <v>54</v>
      </c>
      <c r="H5451" s="75">
        <v>1</v>
      </c>
    </row>
    <row r="5452" spans="1:8">
      <c r="A5452" s="43">
        <v>930</v>
      </c>
      <c r="B5452" s="74">
        <v>46224</v>
      </c>
      <c r="C5452" s="30" t="s">
        <v>1606</v>
      </c>
      <c r="D5452" s="30" t="s">
        <v>1607</v>
      </c>
      <c r="E5452" s="75">
        <v>59</v>
      </c>
      <c r="F5452" s="30" t="s">
        <v>53</v>
      </c>
      <c r="G5452" s="30" t="s">
        <v>54</v>
      </c>
      <c r="H5452" s="75">
        <v>1</v>
      </c>
    </row>
    <row r="5453" spans="1:8">
      <c r="A5453" s="43">
        <v>930</v>
      </c>
      <c r="B5453" s="74">
        <v>46224</v>
      </c>
      <c r="C5453" s="30" t="s">
        <v>1612</v>
      </c>
      <c r="D5453" s="30" t="s">
        <v>1613</v>
      </c>
      <c r="E5453" s="75">
        <v>63</v>
      </c>
      <c r="F5453" s="30" t="s">
        <v>76</v>
      </c>
      <c r="G5453" s="30" t="s">
        <v>77</v>
      </c>
      <c r="H5453" s="75">
        <v>1</v>
      </c>
    </row>
    <row r="5454" spans="1:8">
      <c r="A5454" s="43">
        <v>930</v>
      </c>
      <c r="B5454" s="74">
        <v>46224</v>
      </c>
      <c r="C5454" s="30" t="s">
        <v>1614</v>
      </c>
      <c r="D5454" s="30" t="s">
        <v>1615</v>
      </c>
      <c r="E5454" s="75">
        <v>54</v>
      </c>
      <c r="F5454" s="30" t="s">
        <v>53</v>
      </c>
      <c r="G5454" s="30" t="s">
        <v>54</v>
      </c>
      <c r="H5454" s="75">
        <v>1</v>
      </c>
    </row>
    <row r="5455" spans="1:8">
      <c r="A5455" s="43">
        <v>930</v>
      </c>
      <c r="B5455" s="74">
        <v>46224</v>
      </c>
      <c r="C5455" s="30" t="s">
        <v>1616</v>
      </c>
      <c r="D5455" s="30" t="s">
        <v>1617</v>
      </c>
      <c r="E5455" s="75">
        <v>59</v>
      </c>
      <c r="F5455" s="30" t="s">
        <v>53</v>
      </c>
      <c r="G5455" s="30" t="s">
        <v>54</v>
      </c>
      <c r="H5455" s="75">
        <v>1</v>
      </c>
    </row>
    <row r="5456" spans="1:8">
      <c r="A5456" s="43">
        <v>930</v>
      </c>
      <c r="B5456" s="74">
        <v>46224</v>
      </c>
      <c r="C5456" s="30" t="s">
        <v>1618</v>
      </c>
      <c r="D5456" s="30" t="s">
        <v>1619</v>
      </c>
      <c r="E5456" s="75">
        <v>22</v>
      </c>
      <c r="F5456" s="30" t="s">
        <v>53</v>
      </c>
      <c r="G5456" s="30" t="s">
        <v>54</v>
      </c>
      <c r="H5456" s="75">
        <v>1</v>
      </c>
    </row>
    <row r="5457" spans="1:8">
      <c r="A5457" s="43">
        <v>930</v>
      </c>
      <c r="B5457" s="74">
        <v>46224</v>
      </c>
      <c r="C5457" s="30" t="s">
        <v>1620</v>
      </c>
      <c r="D5457" s="30" t="s">
        <v>1621</v>
      </c>
      <c r="E5457" s="75">
        <v>76</v>
      </c>
      <c r="F5457" s="30" t="s">
        <v>53</v>
      </c>
      <c r="G5457" s="30" t="s">
        <v>54</v>
      </c>
      <c r="H5457" s="75">
        <v>1</v>
      </c>
    </row>
    <row r="5458" spans="1:8">
      <c r="A5458" s="43">
        <v>930</v>
      </c>
      <c r="B5458" s="74">
        <v>46224</v>
      </c>
      <c r="C5458" s="30" t="s">
        <v>1626</v>
      </c>
      <c r="D5458" s="30" t="s">
        <v>1627</v>
      </c>
      <c r="E5458" s="75">
        <v>169</v>
      </c>
      <c r="F5458" s="30" t="s">
        <v>53</v>
      </c>
      <c r="G5458" s="30" t="s">
        <v>54</v>
      </c>
      <c r="H5458" s="75">
        <v>1</v>
      </c>
    </row>
    <row r="5459" spans="1:8">
      <c r="A5459" s="43">
        <v>930</v>
      </c>
      <c r="B5459" s="74">
        <v>46224</v>
      </c>
      <c r="C5459" s="30" t="s">
        <v>1630</v>
      </c>
      <c r="D5459" s="30" t="s">
        <v>1631</v>
      </c>
      <c r="E5459" s="75">
        <v>70</v>
      </c>
      <c r="F5459" s="30" t="s">
        <v>68</v>
      </c>
      <c r="G5459" s="30" t="s">
        <v>69</v>
      </c>
      <c r="H5459" s="75">
        <v>1</v>
      </c>
    </row>
    <row r="5460" spans="1:8">
      <c r="A5460" s="43">
        <v>930</v>
      </c>
      <c r="B5460" s="74">
        <v>46224</v>
      </c>
      <c r="C5460" s="30" t="s">
        <v>1632</v>
      </c>
      <c r="D5460" s="30" t="s">
        <v>1633</v>
      </c>
      <c r="E5460" s="75">
        <v>14</v>
      </c>
      <c r="F5460" s="30" t="s">
        <v>53</v>
      </c>
      <c r="G5460" s="30" t="s">
        <v>54</v>
      </c>
      <c r="H5460" s="75">
        <v>1</v>
      </c>
    </row>
    <row r="5461" spans="1:8">
      <c r="A5461" s="43">
        <v>930</v>
      </c>
      <c r="B5461" s="74">
        <v>46224</v>
      </c>
      <c r="C5461" s="30" t="s">
        <v>1638</v>
      </c>
      <c r="D5461" s="30" t="s">
        <v>1639</v>
      </c>
      <c r="E5461" s="75">
        <v>47</v>
      </c>
      <c r="F5461" s="30" t="s">
        <v>53</v>
      </c>
      <c r="G5461" s="30" t="s">
        <v>54</v>
      </c>
      <c r="H5461" s="75">
        <v>1</v>
      </c>
    </row>
    <row r="5462" spans="1:8">
      <c r="A5462" s="43">
        <v>930</v>
      </c>
      <c r="B5462" s="74">
        <v>46224</v>
      </c>
      <c r="C5462" s="30" t="s">
        <v>1640</v>
      </c>
      <c r="D5462" s="30" t="s">
        <v>1641</v>
      </c>
      <c r="E5462" s="75">
        <v>30</v>
      </c>
      <c r="F5462" s="30" t="s">
        <v>68</v>
      </c>
      <c r="G5462" s="30" t="s">
        <v>69</v>
      </c>
      <c r="H5462" s="75">
        <v>1</v>
      </c>
    </row>
    <row r="5463" spans="1:8">
      <c r="A5463" s="43">
        <v>930</v>
      </c>
      <c r="B5463" s="74">
        <v>46224</v>
      </c>
      <c r="C5463" s="30" t="s">
        <v>1642</v>
      </c>
      <c r="D5463" s="30" t="s">
        <v>1643</v>
      </c>
      <c r="E5463" s="75">
        <v>143</v>
      </c>
      <c r="F5463" s="30" t="s">
        <v>53</v>
      </c>
      <c r="G5463" s="30" t="s">
        <v>54</v>
      </c>
      <c r="H5463" s="75">
        <v>1</v>
      </c>
    </row>
    <row r="5464" spans="1:8">
      <c r="A5464" s="43">
        <v>930</v>
      </c>
      <c r="B5464" s="74">
        <v>46224</v>
      </c>
      <c r="C5464" s="30" t="s">
        <v>1644</v>
      </c>
      <c r="D5464" s="30" t="s">
        <v>1645</v>
      </c>
      <c r="E5464" s="75">
        <v>11</v>
      </c>
      <c r="F5464" s="30" t="s">
        <v>70</v>
      </c>
      <c r="G5464" s="30" t="s">
        <v>71</v>
      </c>
      <c r="H5464" s="75">
        <v>2</v>
      </c>
    </row>
    <row r="5465" spans="1:8">
      <c r="A5465" s="43">
        <v>930</v>
      </c>
      <c r="B5465" s="74">
        <v>46224</v>
      </c>
      <c r="C5465" s="30" t="s">
        <v>1646</v>
      </c>
      <c r="D5465" s="30" t="s">
        <v>1647</v>
      </c>
      <c r="E5465" s="75">
        <v>42</v>
      </c>
      <c r="F5465" s="30" t="s">
        <v>53</v>
      </c>
      <c r="G5465" s="30" t="s">
        <v>54</v>
      </c>
      <c r="H5465" s="75">
        <v>1</v>
      </c>
    </row>
    <row r="5466" spans="1:8">
      <c r="A5466" s="43">
        <v>930</v>
      </c>
      <c r="B5466" s="74">
        <v>46224</v>
      </c>
      <c r="C5466" s="30" t="s">
        <v>1650</v>
      </c>
      <c r="D5466" s="30" t="s">
        <v>1651</v>
      </c>
      <c r="E5466" s="75">
        <v>22</v>
      </c>
      <c r="F5466" s="30" t="s">
        <v>76</v>
      </c>
      <c r="G5466" s="30" t="s">
        <v>77</v>
      </c>
      <c r="H5466" s="75">
        <v>1</v>
      </c>
    </row>
    <row r="5467" spans="1:8">
      <c r="A5467" s="43">
        <v>930</v>
      </c>
      <c r="B5467" s="74">
        <v>46224</v>
      </c>
      <c r="C5467" s="30" t="s">
        <v>1652</v>
      </c>
      <c r="D5467" s="30" t="s">
        <v>1653</v>
      </c>
      <c r="E5467" s="75">
        <v>155</v>
      </c>
      <c r="F5467" s="30" t="s">
        <v>80</v>
      </c>
      <c r="G5467" s="30" t="s">
        <v>81</v>
      </c>
      <c r="H5467" s="75">
        <v>1</v>
      </c>
    </row>
    <row r="5468" spans="1:8">
      <c r="A5468" s="43">
        <v>930</v>
      </c>
      <c r="B5468" s="74">
        <v>46224</v>
      </c>
      <c r="C5468" s="30" t="s">
        <v>1660</v>
      </c>
      <c r="D5468" s="30" t="s">
        <v>1661</v>
      </c>
      <c r="E5468" s="75">
        <v>27</v>
      </c>
      <c r="F5468" s="30" t="s">
        <v>53</v>
      </c>
      <c r="G5468" s="30" t="s">
        <v>54</v>
      </c>
      <c r="H5468" s="75">
        <v>1</v>
      </c>
    </row>
    <row r="5469" spans="1:8">
      <c r="A5469" s="43">
        <v>930</v>
      </c>
      <c r="B5469" s="74">
        <v>46224</v>
      </c>
      <c r="C5469" s="30" t="s">
        <v>1666</v>
      </c>
      <c r="D5469" s="30" t="s">
        <v>1667</v>
      </c>
      <c r="E5469" s="75">
        <v>26</v>
      </c>
      <c r="F5469" s="30" t="s">
        <v>53</v>
      </c>
      <c r="G5469" s="30" t="s">
        <v>54</v>
      </c>
      <c r="H5469" s="75">
        <v>1</v>
      </c>
    </row>
    <row r="5470" spans="1:8">
      <c r="A5470" s="43">
        <v>930</v>
      </c>
      <c r="B5470" s="74">
        <v>46224</v>
      </c>
      <c r="C5470" s="30" t="s">
        <v>1670</v>
      </c>
      <c r="D5470" s="30" t="s">
        <v>1671</v>
      </c>
      <c r="E5470" s="75">
        <v>6</v>
      </c>
      <c r="F5470" s="30" t="s">
        <v>53</v>
      </c>
      <c r="G5470" s="30" t="s">
        <v>54</v>
      </c>
      <c r="H5470" s="75">
        <v>1</v>
      </c>
    </row>
    <row r="5471" spans="1:8">
      <c r="A5471" s="43">
        <v>930</v>
      </c>
      <c r="B5471" s="74">
        <v>46224</v>
      </c>
      <c r="C5471" s="30" t="s">
        <v>1672</v>
      </c>
      <c r="D5471" s="30" t="s">
        <v>1673</v>
      </c>
      <c r="E5471" s="75">
        <v>60</v>
      </c>
      <c r="F5471" s="30" t="s">
        <v>53</v>
      </c>
      <c r="G5471" s="30" t="s">
        <v>54</v>
      </c>
      <c r="H5471" s="75">
        <v>1</v>
      </c>
    </row>
    <row r="5472" spans="1:8">
      <c r="A5472" s="43">
        <v>930</v>
      </c>
      <c r="B5472" s="74">
        <v>46224</v>
      </c>
      <c r="C5472" s="30" t="s">
        <v>4988</v>
      </c>
      <c r="D5472" s="30" t="s">
        <v>4989</v>
      </c>
      <c r="E5472" s="75">
        <v>210</v>
      </c>
      <c r="F5472" s="30" t="s">
        <v>80</v>
      </c>
      <c r="G5472" s="30" t="s">
        <v>81</v>
      </c>
      <c r="H5472" s="75">
        <v>1</v>
      </c>
    </row>
    <row r="5473" spans="1:8">
      <c r="A5473" s="43">
        <v>930</v>
      </c>
      <c r="B5473" s="74">
        <v>46224</v>
      </c>
      <c r="C5473" s="30" t="s">
        <v>1674</v>
      </c>
      <c r="D5473" s="30" t="s">
        <v>1675</v>
      </c>
      <c r="E5473" s="75">
        <v>29</v>
      </c>
      <c r="F5473" s="30" t="s">
        <v>53</v>
      </c>
      <c r="G5473" s="30" t="s">
        <v>54</v>
      </c>
      <c r="H5473" s="75">
        <v>1</v>
      </c>
    </row>
    <row r="5474" spans="1:8">
      <c r="A5474" s="43">
        <v>930</v>
      </c>
      <c r="B5474" s="74">
        <v>46224</v>
      </c>
      <c r="C5474" s="30" t="s">
        <v>4984</v>
      </c>
      <c r="D5474" s="30" t="s">
        <v>4985</v>
      </c>
      <c r="E5474" s="75">
        <v>3</v>
      </c>
      <c r="F5474" s="30" t="s">
        <v>80</v>
      </c>
      <c r="G5474" s="30" t="s">
        <v>81</v>
      </c>
      <c r="H5474" s="75">
        <v>1</v>
      </c>
    </row>
    <row r="5475" spans="1:8">
      <c r="A5475" s="43">
        <v>930</v>
      </c>
      <c r="B5475" s="74">
        <v>46224</v>
      </c>
      <c r="C5475" s="30" t="s">
        <v>1682</v>
      </c>
      <c r="D5475" s="30" t="s">
        <v>1683</v>
      </c>
      <c r="E5475" s="75">
        <v>50</v>
      </c>
      <c r="F5475" s="30" t="s">
        <v>53</v>
      </c>
      <c r="G5475" s="30" t="s">
        <v>54</v>
      </c>
      <c r="H5475" s="75">
        <v>1</v>
      </c>
    </row>
    <row r="5476" spans="1:8">
      <c r="A5476" s="43">
        <v>930</v>
      </c>
      <c r="B5476" s="74">
        <v>46224</v>
      </c>
      <c r="C5476" s="30" t="s">
        <v>1686</v>
      </c>
      <c r="D5476" s="30" t="s">
        <v>1687</v>
      </c>
      <c r="E5476" s="75">
        <v>85</v>
      </c>
      <c r="F5476" s="30" t="s">
        <v>53</v>
      </c>
      <c r="G5476" s="30" t="s">
        <v>54</v>
      </c>
      <c r="H5476" s="75">
        <v>1</v>
      </c>
    </row>
    <row r="5477" spans="1:8">
      <c r="A5477" s="43">
        <v>930</v>
      </c>
      <c r="B5477" s="74">
        <v>46224</v>
      </c>
      <c r="C5477" s="30" t="s">
        <v>4986</v>
      </c>
      <c r="D5477" s="30" t="s">
        <v>4987</v>
      </c>
      <c r="E5477" s="75">
        <v>118</v>
      </c>
      <c r="F5477" s="30" t="s">
        <v>53</v>
      </c>
      <c r="G5477" s="30" t="s">
        <v>54</v>
      </c>
      <c r="H5477" s="75">
        <v>1</v>
      </c>
    </row>
    <row r="5478" spans="1:8">
      <c r="A5478" s="43">
        <v>930</v>
      </c>
      <c r="B5478" s="74">
        <v>46224</v>
      </c>
      <c r="C5478" s="30" t="s">
        <v>1694</v>
      </c>
      <c r="D5478" s="30" t="s">
        <v>1695</v>
      </c>
      <c r="E5478" s="75">
        <v>109</v>
      </c>
      <c r="F5478" s="30" t="s">
        <v>70</v>
      </c>
      <c r="G5478" s="30" t="s">
        <v>71</v>
      </c>
      <c r="H5478" s="75">
        <v>2</v>
      </c>
    </row>
    <row r="5479" spans="1:8">
      <c r="A5479" s="43">
        <v>930</v>
      </c>
      <c r="B5479" s="74">
        <v>46224</v>
      </c>
      <c r="C5479" s="30" t="s">
        <v>1696</v>
      </c>
      <c r="D5479" s="30" t="s">
        <v>1697</v>
      </c>
      <c r="E5479" s="75">
        <v>31</v>
      </c>
      <c r="F5479" s="30" t="s">
        <v>80</v>
      </c>
      <c r="G5479" s="30" t="s">
        <v>81</v>
      </c>
      <c r="H5479" s="75">
        <v>1</v>
      </c>
    </row>
    <row r="5480" spans="1:8">
      <c r="A5480" s="43">
        <v>930</v>
      </c>
      <c r="B5480" s="74">
        <v>46224</v>
      </c>
      <c r="C5480" s="30" t="s">
        <v>1702</v>
      </c>
      <c r="D5480" s="30" t="s">
        <v>1703</v>
      </c>
      <c r="E5480" s="75">
        <v>139</v>
      </c>
      <c r="F5480" s="30" t="s">
        <v>70</v>
      </c>
      <c r="G5480" s="30" t="s">
        <v>71</v>
      </c>
      <c r="H5480" s="75">
        <v>2</v>
      </c>
    </row>
    <row r="5481" spans="1:8">
      <c r="A5481" s="43">
        <v>930</v>
      </c>
      <c r="B5481" s="74">
        <v>46223</v>
      </c>
      <c r="C5481" s="30" t="s">
        <v>3919</v>
      </c>
      <c r="D5481" s="30" t="s">
        <v>3920</v>
      </c>
      <c r="E5481" s="75">
        <v>57</v>
      </c>
      <c r="F5481" s="30" t="s">
        <v>53</v>
      </c>
      <c r="G5481" s="30" t="s">
        <v>54</v>
      </c>
      <c r="H5481" s="75">
        <v>1</v>
      </c>
    </row>
    <row r="5482" spans="1:8">
      <c r="A5482" s="43">
        <v>930</v>
      </c>
      <c r="B5482" s="74">
        <v>46223</v>
      </c>
      <c r="C5482" s="30" t="s">
        <v>3923</v>
      </c>
      <c r="D5482" s="30" t="s">
        <v>3924</v>
      </c>
      <c r="E5482" s="75">
        <v>167</v>
      </c>
      <c r="F5482" s="30" t="s">
        <v>53</v>
      </c>
      <c r="G5482" s="30" t="s">
        <v>54</v>
      </c>
      <c r="H5482" s="75">
        <v>1</v>
      </c>
    </row>
    <row r="5483" spans="1:8">
      <c r="A5483" s="43">
        <v>930</v>
      </c>
      <c r="B5483" s="74">
        <v>46223</v>
      </c>
      <c r="C5483" s="30" t="s">
        <v>3989</v>
      </c>
      <c r="D5483" s="30" t="s">
        <v>3990</v>
      </c>
      <c r="E5483" s="75">
        <v>69</v>
      </c>
      <c r="F5483" s="30" t="s">
        <v>53</v>
      </c>
      <c r="G5483" s="30" t="s">
        <v>54</v>
      </c>
      <c r="H5483" s="75">
        <v>1</v>
      </c>
    </row>
    <row r="5484" spans="1:8">
      <c r="A5484" s="43">
        <v>930</v>
      </c>
      <c r="B5484" s="74">
        <v>46223</v>
      </c>
      <c r="C5484" s="30" t="s">
        <v>4115</v>
      </c>
      <c r="D5484" s="30" t="s">
        <v>4116</v>
      </c>
      <c r="E5484" s="75">
        <v>26</v>
      </c>
      <c r="F5484" s="30" t="s">
        <v>53</v>
      </c>
      <c r="G5484" s="30" t="s">
        <v>54</v>
      </c>
      <c r="H5484" s="75">
        <v>1</v>
      </c>
    </row>
    <row r="5485" spans="1:8">
      <c r="A5485" s="43">
        <v>930</v>
      </c>
      <c r="B5485" s="74">
        <v>46223</v>
      </c>
      <c r="C5485" s="30" t="s">
        <v>4137</v>
      </c>
      <c r="D5485" s="30" t="s">
        <v>4138</v>
      </c>
      <c r="E5485" s="75">
        <v>117</v>
      </c>
      <c r="F5485" s="30" t="s">
        <v>70</v>
      </c>
      <c r="G5485" s="30" t="s">
        <v>71</v>
      </c>
      <c r="H5485" s="75">
        <v>2</v>
      </c>
    </row>
    <row r="5486" spans="1:8">
      <c r="A5486" s="43">
        <v>930</v>
      </c>
      <c r="B5486" s="74">
        <v>46223</v>
      </c>
      <c r="C5486" s="30" t="s">
        <v>4147</v>
      </c>
      <c r="D5486" s="30" t="s">
        <v>4148</v>
      </c>
      <c r="E5486" s="75">
        <v>76</v>
      </c>
      <c r="F5486" s="30" t="s">
        <v>68</v>
      </c>
      <c r="G5486" s="30" t="s">
        <v>69</v>
      </c>
      <c r="H5486" s="75">
        <v>1</v>
      </c>
    </row>
    <row r="5487" spans="1:8">
      <c r="A5487" s="43">
        <v>930</v>
      </c>
      <c r="B5487" s="74">
        <v>46223</v>
      </c>
      <c r="C5487" s="30" t="s">
        <v>4185</v>
      </c>
      <c r="D5487" s="30" t="s">
        <v>4186</v>
      </c>
      <c r="E5487" s="75">
        <v>35</v>
      </c>
      <c r="F5487" s="30" t="s">
        <v>53</v>
      </c>
      <c r="G5487" s="30" t="s">
        <v>54</v>
      </c>
      <c r="H5487" s="75">
        <v>1</v>
      </c>
    </row>
    <row r="5488" spans="1:8">
      <c r="A5488" s="43">
        <v>930</v>
      </c>
      <c r="B5488" s="74">
        <v>46223</v>
      </c>
      <c r="C5488" s="30" t="s">
        <v>4187</v>
      </c>
      <c r="D5488" s="30" t="s">
        <v>4188</v>
      </c>
      <c r="E5488" s="75">
        <v>25</v>
      </c>
      <c r="F5488" s="30" t="s">
        <v>53</v>
      </c>
      <c r="G5488" s="30" t="s">
        <v>54</v>
      </c>
      <c r="H5488" s="75">
        <v>1</v>
      </c>
    </row>
    <row r="5489" spans="1:8">
      <c r="A5489" s="43">
        <v>930</v>
      </c>
      <c r="B5489" s="74">
        <v>46223</v>
      </c>
      <c r="C5489" s="30" t="s">
        <v>1350</v>
      </c>
      <c r="D5489" s="30" t="s">
        <v>1351</v>
      </c>
      <c r="E5489" s="75">
        <v>206</v>
      </c>
      <c r="F5489" s="30" t="s">
        <v>80</v>
      </c>
      <c r="G5489" s="30" t="s">
        <v>81</v>
      </c>
      <c r="H5489" s="75">
        <v>1</v>
      </c>
    </row>
    <row r="5490" spans="1:8">
      <c r="A5490" s="43">
        <v>930</v>
      </c>
      <c r="B5490" s="74">
        <v>46223</v>
      </c>
      <c r="C5490" s="30" t="s">
        <v>1352</v>
      </c>
      <c r="D5490" s="30" t="s">
        <v>1353</v>
      </c>
      <c r="E5490" s="75">
        <v>31</v>
      </c>
      <c r="F5490" s="30" t="s">
        <v>68</v>
      </c>
      <c r="G5490" s="30" t="s">
        <v>69</v>
      </c>
      <c r="H5490" s="75">
        <v>1</v>
      </c>
    </row>
    <row r="5491" spans="1:8">
      <c r="A5491" s="43">
        <v>930</v>
      </c>
      <c r="B5491" s="74">
        <v>46223</v>
      </c>
      <c r="C5491" s="30" t="s">
        <v>1354</v>
      </c>
      <c r="D5491" s="30" t="s">
        <v>1355</v>
      </c>
      <c r="E5491" s="75">
        <v>24</v>
      </c>
      <c r="F5491" s="30" t="s">
        <v>70</v>
      </c>
      <c r="G5491" s="30" t="s">
        <v>71</v>
      </c>
      <c r="H5491" s="75">
        <v>2</v>
      </c>
    </row>
    <row r="5492" spans="1:8">
      <c r="A5492" s="43">
        <v>930</v>
      </c>
      <c r="B5492" s="74">
        <v>46223</v>
      </c>
      <c r="C5492" s="30" t="s">
        <v>1356</v>
      </c>
      <c r="D5492" s="30" t="s">
        <v>1357</v>
      </c>
      <c r="E5492" s="75">
        <v>30</v>
      </c>
      <c r="F5492" s="30" t="s">
        <v>80</v>
      </c>
      <c r="G5492" s="30" t="s">
        <v>81</v>
      </c>
      <c r="H5492" s="75">
        <v>1</v>
      </c>
    </row>
    <row r="5493" spans="1:8">
      <c r="A5493" s="43">
        <v>930</v>
      </c>
      <c r="B5493" s="74">
        <v>46223</v>
      </c>
      <c r="C5493" s="30" t="s">
        <v>1358</v>
      </c>
      <c r="D5493" s="30" t="s">
        <v>1359</v>
      </c>
      <c r="E5493" s="75">
        <v>81</v>
      </c>
      <c r="F5493" s="30" t="s">
        <v>70</v>
      </c>
      <c r="G5493" s="30" t="s">
        <v>71</v>
      </c>
      <c r="H5493" s="75">
        <v>2</v>
      </c>
    </row>
    <row r="5494" spans="1:8">
      <c r="A5494" s="43">
        <v>930</v>
      </c>
      <c r="B5494" s="74">
        <v>46223</v>
      </c>
      <c r="C5494" s="30" t="s">
        <v>1360</v>
      </c>
      <c r="D5494" s="30" t="s">
        <v>1361</v>
      </c>
      <c r="E5494" s="75">
        <v>11</v>
      </c>
      <c r="F5494" s="30" t="s">
        <v>70</v>
      </c>
      <c r="G5494" s="30" t="s">
        <v>71</v>
      </c>
      <c r="H5494" s="75">
        <v>2</v>
      </c>
    </row>
    <row r="5495" spans="1:8">
      <c r="A5495" s="43">
        <v>930</v>
      </c>
      <c r="B5495" s="74">
        <v>46223</v>
      </c>
      <c r="C5495" s="30" t="s">
        <v>1362</v>
      </c>
      <c r="D5495" s="30" t="s">
        <v>1363</v>
      </c>
      <c r="E5495" s="75">
        <v>44</v>
      </c>
      <c r="F5495" s="30" t="s">
        <v>53</v>
      </c>
      <c r="G5495" s="30" t="s">
        <v>54</v>
      </c>
      <c r="H5495" s="75">
        <v>1</v>
      </c>
    </row>
    <row r="5496" spans="1:8">
      <c r="A5496" s="43">
        <v>930</v>
      </c>
      <c r="B5496" s="74">
        <v>46223</v>
      </c>
      <c r="C5496" s="30" t="s">
        <v>1366</v>
      </c>
      <c r="D5496" s="30" t="s">
        <v>1367</v>
      </c>
      <c r="E5496" s="75">
        <v>131</v>
      </c>
      <c r="F5496" s="30" t="s">
        <v>70</v>
      </c>
      <c r="G5496" s="30" t="s">
        <v>71</v>
      </c>
      <c r="H5496" s="75">
        <v>2</v>
      </c>
    </row>
    <row r="5497" spans="1:8">
      <c r="A5497" s="43">
        <v>930</v>
      </c>
      <c r="B5497" s="74">
        <v>46223</v>
      </c>
      <c r="C5497" s="30" t="s">
        <v>1370</v>
      </c>
      <c r="D5497" s="30" t="s">
        <v>1371</v>
      </c>
      <c r="E5497" s="75">
        <v>2</v>
      </c>
      <c r="F5497" s="30" t="s">
        <v>80</v>
      </c>
      <c r="G5497" s="30" t="s">
        <v>81</v>
      </c>
      <c r="H5497" s="75">
        <v>1</v>
      </c>
    </row>
    <row r="5498" spans="1:8">
      <c r="A5498" s="43">
        <v>930</v>
      </c>
      <c r="B5498" s="74">
        <v>46223</v>
      </c>
      <c r="C5498" s="30" t="s">
        <v>1376</v>
      </c>
      <c r="D5498" s="30" t="s">
        <v>1377</v>
      </c>
      <c r="E5498" s="75">
        <v>268</v>
      </c>
      <c r="F5498" s="30" t="s">
        <v>80</v>
      </c>
      <c r="G5498" s="30" t="s">
        <v>81</v>
      </c>
      <c r="H5498" s="75">
        <v>1</v>
      </c>
    </row>
    <row r="5499" spans="1:8">
      <c r="A5499" s="43">
        <v>930</v>
      </c>
      <c r="B5499" s="74">
        <v>46223</v>
      </c>
      <c r="C5499" s="30" t="s">
        <v>1380</v>
      </c>
      <c r="D5499" s="30" t="s">
        <v>1381</v>
      </c>
      <c r="E5499" s="75">
        <v>19</v>
      </c>
      <c r="F5499" s="30" t="s">
        <v>53</v>
      </c>
      <c r="G5499" s="30" t="s">
        <v>54</v>
      </c>
      <c r="H5499" s="75">
        <v>1</v>
      </c>
    </row>
    <row r="5500" spans="1:8">
      <c r="A5500" s="43">
        <v>930</v>
      </c>
      <c r="B5500" s="74">
        <v>46223</v>
      </c>
      <c r="C5500" s="30" t="s">
        <v>1382</v>
      </c>
      <c r="D5500" s="30" t="s">
        <v>1383</v>
      </c>
      <c r="E5500" s="75">
        <v>159</v>
      </c>
      <c r="F5500" s="30" t="s">
        <v>80</v>
      </c>
      <c r="G5500" s="30" t="s">
        <v>81</v>
      </c>
      <c r="H5500" s="75">
        <v>1</v>
      </c>
    </row>
    <row r="5501" spans="1:8">
      <c r="A5501" s="43">
        <v>930</v>
      </c>
      <c r="B5501" s="74">
        <v>46223</v>
      </c>
      <c r="C5501" s="30" t="s">
        <v>1384</v>
      </c>
      <c r="D5501" s="30" t="s">
        <v>1385</v>
      </c>
      <c r="E5501" s="75">
        <v>69</v>
      </c>
      <c r="F5501" s="30" t="s">
        <v>70</v>
      </c>
      <c r="G5501" s="30" t="s">
        <v>71</v>
      </c>
      <c r="H5501" s="75">
        <v>2</v>
      </c>
    </row>
    <row r="5502" spans="1:8">
      <c r="A5502" s="43">
        <v>930</v>
      </c>
      <c r="B5502" s="74">
        <v>46223</v>
      </c>
      <c r="C5502" s="30" t="s">
        <v>1386</v>
      </c>
      <c r="D5502" s="30" t="s">
        <v>1387</v>
      </c>
      <c r="E5502" s="75">
        <v>67</v>
      </c>
      <c r="F5502" s="30" t="s">
        <v>70</v>
      </c>
      <c r="G5502" s="30" t="s">
        <v>71</v>
      </c>
      <c r="H5502" s="75">
        <v>2</v>
      </c>
    </row>
    <row r="5503" spans="1:8">
      <c r="A5503" s="43">
        <v>930</v>
      </c>
      <c r="B5503" s="74">
        <v>46223</v>
      </c>
      <c r="C5503" s="30" t="s">
        <v>1388</v>
      </c>
      <c r="D5503" s="30" t="s">
        <v>1389</v>
      </c>
      <c r="E5503" s="75">
        <v>84</v>
      </c>
      <c r="F5503" s="30" t="s">
        <v>70</v>
      </c>
      <c r="G5503" s="30" t="s">
        <v>71</v>
      </c>
      <c r="H5503" s="75">
        <v>2</v>
      </c>
    </row>
    <row r="5504" spans="1:8">
      <c r="A5504" s="43">
        <v>930</v>
      </c>
      <c r="B5504" s="74">
        <v>46223</v>
      </c>
      <c r="C5504" s="30" t="s">
        <v>1390</v>
      </c>
      <c r="D5504" s="30" t="s">
        <v>1391</v>
      </c>
      <c r="E5504" s="75">
        <v>7</v>
      </c>
      <c r="F5504" s="30" t="s">
        <v>68</v>
      </c>
      <c r="G5504" s="30" t="s">
        <v>69</v>
      </c>
      <c r="H5504" s="75">
        <v>1</v>
      </c>
    </row>
    <row r="5505" spans="1:8">
      <c r="A5505" s="43">
        <v>930</v>
      </c>
      <c r="B5505" s="74">
        <v>46223</v>
      </c>
      <c r="C5505" s="30" t="s">
        <v>1392</v>
      </c>
      <c r="D5505" s="30" t="s">
        <v>1393</v>
      </c>
      <c r="E5505" s="75">
        <v>260</v>
      </c>
      <c r="F5505" s="30" t="s">
        <v>80</v>
      </c>
      <c r="G5505" s="30" t="s">
        <v>81</v>
      </c>
      <c r="H5505" s="75">
        <v>1</v>
      </c>
    </row>
    <row r="5506" spans="1:8">
      <c r="A5506" s="43">
        <v>930</v>
      </c>
      <c r="B5506" s="74">
        <v>46223</v>
      </c>
      <c r="C5506" s="30" t="s">
        <v>1394</v>
      </c>
      <c r="D5506" s="30" t="s">
        <v>1395</v>
      </c>
      <c r="E5506" s="75">
        <v>37</v>
      </c>
      <c r="F5506" s="30" t="s">
        <v>68</v>
      </c>
      <c r="G5506" s="30" t="s">
        <v>69</v>
      </c>
      <c r="H5506" s="75">
        <v>1</v>
      </c>
    </row>
    <row r="5507" spans="1:8">
      <c r="A5507" s="43">
        <v>930</v>
      </c>
      <c r="B5507" s="74">
        <v>46223</v>
      </c>
      <c r="C5507" s="30" t="s">
        <v>1396</v>
      </c>
      <c r="D5507" s="30" t="s">
        <v>1397</v>
      </c>
      <c r="E5507" s="75">
        <v>86</v>
      </c>
      <c r="F5507" s="30" t="s">
        <v>76</v>
      </c>
      <c r="G5507" s="30" t="s">
        <v>77</v>
      </c>
      <c r="H5507" s="75">
        <v>1</v>
      </c>
    </row>
    <row r="5508" spans="1:8">
      <c r="A5508" s="43">
        <v>930</v>
      </c>
      <c r="B5508" s="74">
        <v>46223</v>
      </c>
      <c r="C5508" s="30" t="s">
        <v>1398</v>
      </c>
      <c r="D5508" s="30" t="s">
        <v>1399</v>
      </c>
      <c r="E5508" s="75">
        <v>48</v>
      </c>
      <c r="F5508" s="30" t="s">
        <v>53</v>
      </c>
      <c r="G5508" s="30" t="s">
        <v>54</v>
      </c>
      <c r="H5508" s="75">
        <v>1</v>
      </c>
    </row>
    <row r="5509" spans="1:8">
      <c r="A5509" s="43">
        <v>930</v>
      </c>
      <c r="B5509" s="74">
        <v>46223</v>
      </c>
      <c r="C5509" s="30" t="s">
        <v>1400</v>
      </c>
      <c r="D5509" s="30" t="s">
        <v>1401</v>
      </c>
      <c r="E5509" s="75">
        <v>86</v>
      </c>
      <c r="F5509" s="30" t="s">
        <v>70</v>
      </c>
      <c r="G5509" s="30" t="s">
        <v>71</v>
      </c>
      <c r="H5509" s="75">
        <v>2</v>
      </c>
    </row>
    <row r="5510" spans="1:8">
      <c r="A5510" s="43">
        <v>930</v>
      </c>
      <c r="B5510" s="74">
        <v>46223</v>
      </c>
      <c r="C5510" s="30" t="s">
        <v>1402</v>
      </c>
      <c r="D5510" s="30" t="s">
        <v>1403</v>
      </c>
      <c r="E5510" s="75">
        <v>94</v>
      </c>
      <c r="F5510" s="30" t="s">
        <v>70</v>
      </c>
      <c r="G5510" s="30" t="s">
        <v>71</v>
      </c>
      <c r="H5510" s="75">
        <v>2</v>
      </c>
    </row>
    <row r="5511" spans="1:8">
      <c r="A5511" s="43">
        <v>930</v>
      </c>
      <c r="B5511" s="74">
        <v>46223</v>
      </c>
      <c r="C5511" s="30" t="s">
        <v>1404</v>
      </c>
      <c r="D5511" s="30" t="s">
        <v>1405</v>
      </c>
      <c r="E5511" s="75">
        <v>41</v>
      </c>
      <c r="F5511" s="30" t="s">
        <v>53</v>
      </c>
      <c r="G5511" s="30" t="s">
        <v>54</v>
      </c>
      <c r="H5511" s="75">
        <v>1</v>
      </c>
    </row>
    <row r="5512" spans="1:8">
      <c r="A5512" s="43">
        <v>930</v>
      </c>
      <c r="B5512" s="74">
        <v>46223</v>
      </c>
      <c r="C5512" s="30" t="s">
        <v>1406</v>
      </c>
      <c r="D5512" s="30" t="s">
        <v>1407</v>
      </c>
      <c r="E5512" s="75">
        <v>163</v>
      </c>
      <c r="F5512" s="30" t="s">
        <v>80</v>
      </c>
      <c r="G5512" s="30" t="s">
        <v>81</v>
      </c>
      <c r="H5512" s="75">
        <v>1</v>
      </c>
    </row>
    <row r="5513" spans="1:8">
      <c r="A5513" s="43">
        <v>930</v>
      </c>
      <c r="B5513" s="74">
        <v>46223</v>
      </c>
      <c r="C5513" s="30" t="s">
        <v>1408</v>
      </c>
      <c r="D5513" s="30" t="s">
        <v>1409</v>
      </c>
      <c r="E5513" s="75">
        <v>9</v>
      </c>
      <c r="F5513" s="30" t="s">
        <v>70</v>
      </c>
      <c r="G5513" s="30" t="s">
        <v>71</v>
      </c>
      <c r="H5513" s="75">
        <v>2</v>
      </c>
    </row>
    <row r="5514" spans="1:8">
      <c r="A5514" s="43">
        <v>930</v>
      </c>
      <c r="B5514" s="74">
        <v>46223</v>
      </c>
      <c r="C5514" s="30" t="s">
        <v>1410</v>
      </c>
      <c r="D5514" s="30" t="s">
        <v>1411</v>
      </c>
      <c r="E5514" s="75">
        <v>71</v>
      </c>
      <c r="F5514" s="30" t="s">
        <v>80</v>
      </c>
      <c r="G5514" s="30" t="s">
        <v>81</v>
      </c>
      <c r="H5514" s="75">
        <v>1</v>
      </c>
    </row>
    <row r="5515" spans="1:8">
      <c r="A5515" s="43">
        <v>930</v>
      </c>
      <c r="B5515" s="74">
        <v>46223</v>
      </c>
      <c r="C5515" s="30" t="s">
        <v>1414</v>
      </c>
      <c r="D5515" s="30" t="s">
        <v>1415</v>
      </c>
      <c r="E5515" s="75">
        <v>15</v>
      </c>
      <c r="F5515" s="30" t="s">
        <v>53</v>
      </c>
      <c r="G5515" s="30" t="s">
        <v>54</v>
      </c>
      <c r="H5515" s="75">
        <v>1</v>
      </c>
    </row>
    <row r="5516" spans="1:8">
      <c r="A5516" s="43">
        <v>930</v>
      </c>
      <c r="B5516" s="74">
        <v>46223</v>
      </c>
      <c r="C5516" s="30" t="s">
        <v>1416</v>
      </c>
      <c r="D5516" s="30" t="s">
        <v>1417</v>
      </c>
      <c r="E5516" s="75">
        <v>28</v>
      </c>
      <c r="F5516" s="30" t="s">
        <v>70</v>
      </c>
      <c r="G5516" s="30" t="s">
        <v>71</v>
      </c>
      <c r="H5516" s="75">
        <v>2</v>
      </c>
    </row>
    <row r="5517" spans="1:8">
      <c r="A5517" s="43">
        <v>930</v>
      </c>
      <c r="B5517" s="74">
        <v>46223</v>
      </c>
      <c r="C5517" s="30" t="s">
        <v>1418</v>
      </c>
      <c r="D5517" s="30" t="s">
        <v>1419</v>
      </c>
      <c r="E5517" s="75">
        <v>52</v>
      </c>
      <c r="F5517" s="30" t="s">
        <v>53</v>
      </c>
      <c r="G5517" s="30" t="s">
        <v>54</v>
      </c>
      <c r="H5517" s="75">
        <v>1</v>
      </c>
    </row>
    <row r="5518" spans="1:8">
      <c r="A5518" s="43">
        <v>930</v>
      </c>
      <c r="B5518" s="74">
        <v>46223</v>
      </c>
      <c r="C5518" s="30" t="s">
        <v>1420</v>
      </c>
      <c r="D5518" s="30" t="s">
        <v>1421</v>
      </c>
      <c r="E5518" s="75">
        <v>28</v>
      </c>
      <c r="F5518" s="30" t="s">
        <v>80</v>
      </c>
      <c r="G5518" s="30" t="s">
        <v>81</v>
      </c>
      <c r="H5518" s="75">
        <v>1</v>
      </c>
    </row>
    <row r="5519" spans="1:8">
      <c r="A5519" s="43">
        <v>930</v>
      </c>
      <c r="B5519" s="74">
        <v>46223</v>
      </c>
      <c r="C5519" s="30" t="s">
        <v>1422</v>
      </c>
      <c r="D5519" s="30" t="s">
        <v>1423</v>
      </c>
      <c r="E5519" s="75">
        <v>171</v>
      </c>
      <c r="F5519" s="30" t="s">
        <v>70</v>
      </c>
      <c r="G5519" s="30" t="s">
        <v>71</v>
      </c>
      <c r="H5519" s="75">
        <v>2</v>
      </c>
    </row>
    <row r="5520" spans="1:8">
      <c r="A5520" s="43">
        <v>930</v>
      </c>
      <c r="B5520" s="74">
        <v>46223</v>
      </c>
      <c r="C5520" s="30" t="s">
        <v>1426</v>
      </c>
      <c r="D5520" s="30" t="s">
        <v>1427</v>
      </c>
      <c r="E5520" s="75">
        <v>108</v>
      </c>
      <c r="F5520" s="30" t="s">
        <v>80</v>
      </c>
      <c r="G5520" s="30" t="s">
        <v>81</v>
      </c>
      <c r="H5520" s="75">
        <v>1</v>
      </c>
    </row>
    <row r="5521" spans="1:8">
      <c r="A5521" s="43">
        <v>930</v>
      </c>
      <c r="B5521" s="74">
        <v>46223</v>
      </c>
      <c r="C5521" s="30" t="s">
        <v>1428</v>
      </c>
      <c r="D5521" s="30" t="s">
        <v>1429</v>
      </c>
      <c r="E5521" s="75">
        <v>61</v>
      </c>
      <c r="F5521" s="30" t="s">
        <v>80</v>
      </c>
      <c r="G5521" s="30" t="s">
        <v>81</v>
      </c>
      <c r="H5521" s="75">
        <v>1</v>
      </c>
    </row>
    <row r="5522" spans="1:8">
      <c r="A5522" s="43">
        <v>930</v>
      </c>
      <c r="B5522" s="74">
        <v>46223</v>
      </c>
      <c r="C5522" s="30" t="s">
        <v>1432</v>
      </c>
      <c r="D5522" s="30" t="s">
        <v>1433</v>
      </c>
      <c r="E5522" s="75">
        <v>108</v>
      </c>
      <c r="F5522" s="30" t="s">
        <v>76</v>
      </c>
      <c r="G5522" s="30" t="s">
        <v>77</v>
      </c>
      <c r="H5522" s="75">
        <v>1</v>
      </c>
    </row>
    <row r="5523" spans="1:8">
      <c r="A5523" s="43">
        <v>930</v>
      </c>
      <c r="B5523" s="74">
        <v>46223</v>
      </c>
      <c r="C5523" s="30" t="s">
        <v>1434</v>
      </c>
      <c r="D5523" s="30" t="s">
        <v>1435</v>
      </c>
      <c r="E5523" s="75">
        <v>11</v>
      </c>
      <c r="F5523" s="30" t="s">
        <v>76</v>
      </c>
      <c r="G5523" s="30" t="s">
        <v>77</v>
      </c>
      <c r="H5523" s="75">
        <v>1</v>
      </c>
    </row>
    <row r="5524" spans="1:8">
      <c r="A5524" s="43">
        <v>930</v>
      </c>
      <c r="B5524" s="74">
        <v>46223</v>
      </c>
      <c r="C5524" s="30" t="s">
        <v>1436</v>
      </c>
      <c r="D5524" s="30" t="s">
        <v>1437</v>
      </c>
      <c r="E5524" s="75">
        <v>22</v>
      </c>
      <c r="F5524" s="30" t="s">
        <v>53</v>
      </c>
      <c r="G5524" s="30" t="s">
        <v>54</v>
      </c>
      <c r="H5524" s="75">
        <v>1</v>
      </c>
    </row>
    <row r="5525" spans="1:8">
      <c r="A5525" s="43">
        <v>930</v>
      </c>
      <c r="B5525" s="74">
        <v>46223</v>
      </c>
      <c r="C5525" s="30" t="s">
        <v>1438</v>
      </c>
      <c r="D5525" s="30" t="s">
        <v>1439</v>
      </c>
      <c r="E5525" s="75">
        <v>47</v>
      </c>
      <c r="F5525" s="30" t="s">
        <v>70</v>
      </c>
      <c r="G5525" s="30" t="s">
        <v>71</v>
      </c>
      <c r="H5525" s="75">
        <v>2</v>
      </c>
    </row>
    <row r="5526" spans="1:8">
      <c r="A5526" s="43">
        <v>930</v>
      </c>
      <c r="B5526" s="74">
        <v>46223</v>
      </c>
      <c r="C5526" s="30" t="s">
        <v>1440</v>
      </c>
      <c r="D5526" s="30" t="s">
        <v>1441</v>
      </c>
      <c r="E5526" s="75">
        <v>158</v>
      </c>
      <c r="F5526" s="30" t="s">
        <v>70</v>
      </c>
      <c r="G5526" s="30" t="s">
        <v>71</v>
      </c>
      <c r="H5526" s="75">
        <v>2</v>
      </c>
    </row>
    <row r="5527" spans="1:8">
      <c r="A5527" s="43">
        <v>930</v>
      </c>
      <c r="B5527" s="74">
        <v>46223</v>
      </c>
      <c r="C5527" s="30" t="s">
        <v>1444</v>
      </c>
      <c r="D5527" s="30" t="s">
        <v>1445</v>
      </c>
      <c r="E5527" s="75">
        <v>43</v>
      </c>
      <c r="F5527" s="30" t="s">
        <v>70</v>
      </c>
      <c r="G5527" s="30" t="s">
        <v>71</v>
      </c>
      <c r="H5527" s="75">
        <v>2</v>
      </c>
    </row>
    <row r="5528" spans="1:8">
      <c r="A5528" s="43">
        <v>930</v>
      </c>
      <c r="B5528" s="74">
        <v>46223</v>
      </c>
      <c r="C5528" s="30" t="s">
        <v>1446</v>
      </c>
      <c r="D5528" s="30" t="s">
        <v>1447</v>
      </c>
      <c r="E5528" s="75">
        <v>61</v>
      </c>
      <c r="F5528" s="30" t="s">
        <v>53</v>
      </c>
      <c r="G5528" s="30" t="s">
        <v>54</v>
      </c>
      <c r="H5528" s="75">
        <v>1</v>
      </c>
    </row>
    <row r="5529" spans="1:8">
      <c r="A5529" s="43">
        <v>930</v>
      </c>
      <c r="B5529" s="74">
        <v>46223</v>
      </c>
      <c r="C5529" s="30" t="s">
        <v>1452</v>
      </c>
      <c r="D5529" s="30" t="s">
        <v>1453</v>
      </c>
      <c r="E5529" s="75">
        <v>69</v>
      </c>
      <c r="F5529" s="30" t="s">
        <v>70</v>
      </c>
      <c r="G5529" s="30" t="s">
        <v>71</v>
      </c>
      <c r="H5529" s="75">
        <v>2</v>
      </c>
    </row>
    <row r="5530" spans="1:8">
      <c r="A5530" s="43">
        <v>930</v>
      </c>
      <c r="B5530" s="74">
        <v>46223</v>
      </c>
      <c r="C5530" s="30" t="s">
        <v>1454</v>
      </c>
      <c r="D5530" s="30" t="s">
        <v>1455</v>
      </c>
      <c r="E5530" s="75">
        <v>26</v>
      </c>
      <c r="F5530" s="30" t="s">
        <v>70</v>
      </c>
      <c r="G5530" s="30" t="s">
        <v>71</v>
      </c>
      <c r="H5530" s="75">
        <v>2</v>
      </c>
    </row>
    <row r="5531" spans="1:8">
      <c r="A5531" s="43">
        <v>930</v>
      </c>
      <c r="B5531" s="74">
        <v>46223</v>
      </c>
      <c r="C5531" s="30" t="s">
        <v>1460</v>
      </c>
      <c r="D5531" s="30" t="s">
        <v>1461</v>
      </c>
      <c r="E5531" s="75">
        <v>71</v>
      </c>
      <c r="F5531" s="30" t="s">
        <v>78</v>
      </c>
      <c r="G5531" s="30" t="s">
        <v>79</v>
      </c>
      <c r="H5531" s="75">
        <v>2</v>
      </c>
    </row>
    <row r="5532" spans="1:8">
      <c r="A5532" s="43">
        <v>930</v>
      </c>
      <c r="B5532" s="74">
        <v>46223</v>
      </c>
      <c r="C5532" s="30" t="s">
        <v>4992</v>
      </c>
      <c r="D5532" s="30" t="s">
        <v>4993</v>
      </c>
      <c r="E5532" s="75">
        <v>42</v>
      </c>
      <c r="F5532" s="30" t="s">
        <v>80</v>
      </c>
      <c r="G5532" s="30" t="s">
        <v>81</v>
      </c>
      <c r="H5532" s="75">
        <v>1</v>
      </c>
    </row>
    <row r="5533" spans="1:8">
      <c r="A5533" s="43">
        <v>930</v>
      </c>
      <c r="B5533" s="74">
        <v>46223</v>
      </c>
      <c r="C5533" s="30" t="s">
        <v>1464</v>
      </c>
      <c r="D5533" s="30" t="s">
        <v>1465</v>
      </c>
      <c r="E5533" s="75">
        <v>34</v>
      </c>
      <c r="F5533" s="30" t="s">
        <v>70</v>
      </c>
      <c r="G5533" s="30" t="s">
        <v>71</v>
      </c>
      <c r="H5533" s="75">
        <v>2</v>
      </c>
    </row>
    <row r="5534" spans="1:8">
      <c r="A5534" s="43">
        <v>930</v>
      </c>
      <c r="B5534" s="74">
        <v>46223</v>
      </c>
      <c r="C5534" s="30" t="s">
        <v>1466</v>
      </c>
      <c r="D5534" s="30" t="s">
        <v>1467</v>
      </c>
      <c r="E5534" s="75">
        <v>22</v>
      </c>
      <c r="F5534" s="30" t="s">
        <v>53</v>
      </c>
      <c r="G5534" s="30" t="s">
        <v>54</v>
      </c>
      <c r="H5534" s="75">
        <v>1</v>
      </c>
    </row>
    <row r="5535" spans="1:8">
      <c r="A5535" s="43">
        <v>930</v>
      </c>
      <c r="B5535" s="74">
        <v>46223</v>
      </c>
      <c r="C5535" s="30" t="s">
        <v>1470</v>
      </c>
      <c r="D5535" s="30" t="s">
        <v>1471</v>
      </c>
      <c r="E5535" s="75">
        <v>86</v>
      </c>
      <c r="F5535" s="30" t="s">
        <v>70</v>
      </c>
      <c r="G5535" s="30" t="s">
        <v>71</v>
      </c>
      <c r="H5535" s="75">
        <v>2</v>
      </c>
    </row>
    <row r="5536" spans="1:8">
      <c r="A5536" s="43">
        <v>930</v>
      </c>
      <c r="B5536" s="74">
        <v>46223</v>
      </c>
      <c r="C5536" s="30" t="s">
        <v>1472</v>
      </c>
      <c r="D5536" s="30" t="s">
        <v>1473</v>
      </c>
      <c r="E5536" s="75">
        <v>87</v>
      </c>
      <c r="F5536" s="30" t="s">
        <v>53</v>
      </c>
      <c r="G5536" s="30" t="s">
        <v>54</v>
      </c>
      <c r="H5536" s="75">
        <v>1</v>
      </c>
    </row>
    <row r="5537" spans="1:8">
      <c r="A5537" s="43">
        <v>930</v>
      </c>
      <c r="B5537" s="74">
        <v>46223</v>
      </c>
      <c r="C5537" s="30" t="s">
        <v>1474</v>
      </c>
      <c r="D5537" s="30" t="s">
        <v>1475</v>
      </c>
      <c r="E5537" s="75">
        <v>86</v>
      </c>
      <c r="F5537" s="30" t="s">
        <v>53</v>
      </c>
      <c r="G5537" s="30" t="s">
        <v>54</v>
      </c>
      <c r="H5537" s="75">
        <v>1</v>
      </c>
    </row>
    <row r="5538" spans="1:8">
      <c r="A5538" s="43">
        <v>930</v>
      </c>
      <c r="B5538" s="74">
        <v>46223</v>
      </c>
      <c r="C5538" s="30" t="s">
        <v>1478</v>
      </c>
      <c r="D5538" s="30" t="s">
        <v>1479</v>
      </c>
      <c r="E5538" s="75">
        <v>60</v>
      </c>
      <c r="F5538" s="30" t="s">
        <v>53</v>
      </c>
      <c r="G5538" s="30" t="s">
        <v>54</v>
      </c>
      <c r="H5538" s="75">
        <v>1</v>
      </c>
    </row>
    <row r="5539" spans="1:8">
      <c r="A5539" s="43">
        <v>930</v>
      </c>
      <c r="B5539" s="74">
        <v>46223</v>
      </c>
      <c r="C5539" s="30" t="s">
        <v>1480</v>
      </c>
      <c r="D5539" s="30" t="s">
        <v>1481</v>
      </c>
      <c r="E5539" s="75">
        <v>29</v>
      </c>
      <c r="F5539" s="30" t="s">
        <v>76</v>
      </c>
      <c r="G5539" s="30" t="s">
        <v>77</v>
      </c>
      <c r="H5539" s="75">
        <v>1</v>
      </c>
    </row>
    <row r="5540" spans="1:8">
      <c r="A5540" s="43">
        <v>930</v>
      </c>
      <c r="B5540" s="74">
        <v>46223</v>
      </c>
      <c r="C5540" s="30" t="s">
        <v>1482</v>
      </c>
      <c r="D5540" s="30" t="s">
        <v>1483</v>
      </c>
      <c r="E5540" s="75">
        <v>77</v>
      </c>
      <c r="F5540" s="30" t="s">
        <v>70</v>
      </c>
      <c r="G5540" s="30" t="s">
        <v>71</v>
      </c>
      <c r="H5540" s="75">
        <v>2</v>
      </c>
    </row>
    <row r="5541" spans="1:8">
      <c r="A5541" s="43">
        <v>930</v>
      </c>
      <c r="B5541" s="74">
        <v>46223</v>
      </c>
      <c r="C5541" s="30" t="s">
        <v>1492</v>
      </c>
      <c r="D5541" s="30" t="s">
        <v>1493</v>
      </c>
      <c r="E5541" s="75">
        <v>12</v>
      </c>
      <c r="F5541" s="30" t="s">
        <v>53</v>
      </c>
      <c r="G5541" s="30" t="s">
        <v>54</v>
      </c>
      <c r="H5541" s="75">
        <v>1</v>
      </c>
    </row>
    <row r="5542" spans="1:8">
      <c r="A5542" s="43">
        <v>930</v>
      </c>
      <c r="B5542" s="74">
        <v>46223</v>
      </c>
      <c r="C5542" s="30" t="s">
        <v>1496</v>
      </c>
      <c r="D5542" s="30" t="s">
        <v>1497</v>
      </c>
      <c r="E5542" s="75">
        <v>20</v>
      </c>
      <c r="F5542" s="30" t="s">
        <v>53</v>
      </c>
      <c r="G5542" s="30" t="s">
        <v>54</v>
      </c>
      <c r="H5542" s="75">
        <v>1</v>
      </c>
    </row>
    <row r="5543" spans="1:8">
      <c r="A5543" s="43">
        <v>930</v>
      </c>
      <c r="B5543" s="74">
        <v>46223</v>
      </c>
      <c r="C5543" s="30" t="s">
        <v>1498</v>
      </c>
      <c r="D5543" s="30" t="s">
        <v>1499</v>
      </c>
      <c r="E5543" s="75">
        <v>109</v>
      </c>
      <c r="F5543" s="30" t="s">
        <v>80</v>
      </c>
      <c r="G5543" s="30" t="s">
        <v>81</v>
      </c>
      <c r="H5543" s="75">
        <v>1</v>
      </c>
    </row>
    <row r="5544" spans="1:8">
      <c r="A5544" s="43">
        <v>930</v>
      </c>
      <c r="B5544" s="74">
        <v>46223</v>
      </c>
      <c r="C5544" s="30" t="s">
        <v>1500</v>
      </c>
      <c r="D5544" s="30" t="s">
        <v>1501</v>
      </c>
      <c r="E5544" s="75">
        <v>57</v>
      </c>
      <c r="F5544" s="30" t="s">
        <v>53</v>
      </c>
      <c r="G5544" s="30" t="s">
        <v>54</v>
      </c>
      <c r="H5544" s="75">
        <v>1</v>
      </c>
    </row>
    <row r="5545" spans="1:8">
      <c r="A5545" s="43">
        <v>930</v>
      </c>
      <c r="B5545" s="74">
        <v>46223</v>
      </c>
      <c r="C5545" s="30" t="s">
        <v>1504</v>
      </c>
      <c r="D5545" s="30" t="s">
        <v>1505</v>
      </c>
      <c r="E5545" s="75">
        <v>2</v>
      </c>
      <c r="F5545" s="30" t="s">
        <v>53</v>
      </c>
      <c r="G5545" s="30" t="s">
        <v>54</v>
      </c>
      <c r="H5545" s="75">
        <v>1</v>
      </c>
    </row>
    <row r="5546" spans="1:8">
      <c r="A5546" s="43">
        <v>930</v>
      </c>
      <c r="B5546" s="74">
        <v>46223</v>
      </c>
      <c r="C5546" s="30" t="s">
        <v>1506</v>
      </c>
      <c r="D5546" s="30" t="s">
        <v>1507</v>
      </c>
      <c r="E5546" s="75">
        <v>58</v>
      </c>
      <c r="F5546" s="30" t="s">
        <v>53</v>
      </c>
      <c r="G5546" s="30" t="s">
        <v>54</v>
      </c>
      <c r="H5546" s="75">
        <v>1</v>
      </c>
    </row>
    <row r="5547" spans="1:8">
      <c r="A5547" s="43">
        <v>930</v>
      </c>
      <c r="B5547" s="74">
        <v>46223</v>
      </c>
      <c r="C5547" s="30" t="s">
        <v>1508</v>
      </c>
      <c r="D5547" s="30" t="s">
        <v>1509</v>
      </c>
      <c r="E5547" s="75">
        <v>22</v>
      </c>
      <c r="F5547" s="30" t="s">
        <v>68</v>
      </c>
      <c r="G5547" s="30" t="s">
        <v>69</v>
      </c>
      <c r="H5547" s="75">
        <v>1</v>
      </c>
    </row>
    <row r="5548" spans="1:8">
      <c r="A5548" s="43">
        <v>930</v>
      </c>
      <c r="B5548" s="74">
        <v>46223</v>
      </c>
      <c r="C5548" s="30" t="s">
        <v>1510</v>
      </c>
      <c r="D5548" s="30" t="s">
        <v>1511</v>
      </c>
      <c r="E5548" s="75">
        <v>44</v>
      </c>
      <c r="F5548" s="30" t="s">
        <v>70</v>
      </c>
      <c r="G5548" s="30" t="s">
        <v>71</v>
      </c>
      <c r="H5548" s="75">
        <v>2</v>
      </c>
    </row>
    <row r="5549" spans="1:8">
      <c r="A5549" s="43">
        <v>930</v>
      </c>
      <c r="B5549" s="74">
        <v>46223</v>
      </c>
      <c r="C5549" s="30" t="s">
        <v>1514</v>
      </c>
      <c r="D5549" s="30" t="s">
        <v>1515</v>
      </c>
      <c r="E5549" s="75">
        <v>11</v>
      </c>
      <c r="F5549" s="30" t="s">
        <v>68</v>
      </c>
      <c r="G5549" s="30" t="s">
        <v>69</v>
      </c>
      <c r="H5549" s="75">
        <v>1</v>
      </c>
    </row>
    <row r="5550" spans="1:8">
      <c r="A5550" s="43">
        <v>930</v>
      </c>
      <c r="B5550" s="74">
        <v>46223</v>
      </c>
      <c r="C5550" s="30" t="s">
        <v>1520</v>
      </c>
      <c r="D5550" s="30" t="s">
        <v>1521</v>
      </c>
      <c r="E5550" s="75">
        <v>2</v>
      </c>
      <c r="F5550" s="30" t="s">
        <v>76</v>
      </c>
      <c r="G5550" s="30" t="s">
        <v>77</v>
      </c>
      <c r="H5550" s="75">
        <v>1</v>
      </c>
    </row>
    <row r="5551" spans="1:8">
      <c r="A5551" s="43">
        <v>930</v>
      </c>
      <c r="B5551" s="74">
        <v>46223</v>
      </c>
      <c r="C5551" s="30" t="s">
        <v>1522</v>
      </c>
      <c r="D5551" s="30" t="s">
        <v>1523</v>
      </c>
      <c r="E5551" s="75">
        <v>71</v>
      </c>
      <c r="F5551" s="30" t="s">
        <v>53</v>
      </c>
      <c r="G5551" s="30" t="s">
        <v>54</v>
      </c>
      <c r="H5551" s="75">
        <v>1</v>
      </c>
    </row>
    <row r="5552" spans="1:8">
      <c r="A5552" s="43">
        <v>930</v>
      </c>
      <c r="B5552" s="74">
        <v>46223</v>
      </c>
      <c r="C5552" s="30" t="s">
        <v>1524</v>
      </c>
      <c r="D5552" s="30" t="s">
        <v>1525</v>
      </c>
      <c r="E5552" s="75">
        <v>154</v>
      </c>
      <c r="F5552" s="30" t="s">
        <v>70</v>
      </c>
      <c r="G5552" s="30" t="s">
        <v>71</v>
      </c>
      <c r="H5552" s="75">
        <v>2</v>
      </c>
    </row>
    <row r="5553" spans="1:8">
      <c r="A5553" s="43">
        <v>930</v>
      </c>
      <c r="B5553" s="74">
        <v>46223</v>
      </c>
      <c r="C5553" s="30" t="s">
        <v>1526</v>
      </c>
      <c r="D5553" s="30" t="s">
        <v>1527</v>
      </c>
      <c r="E5553" s="75">
        <v>153</v>
      </c>
      <c r="F5553" s="30" t="s">
        <v>53</v>
      </c>
      <c r="G5553" s="30" t="s">
        <v>54</v>
      </c>
      <c r="H5553" s="75">
        <v>1</v>
      </c>
    </row>
    <row r="5554" spans="1:8">
      <c r="A5554" s="43">
        <v>930</v>
      </c>
      <c r="B5554" s="74">
        <v>46223</v>
      </c>
      <c r="C5554" s="30" t="s">
        <v>1528</v>
      </c>
      <c r="D5554" s="30" t="s">
        <v>1529</v>
      </c>
      <c r="E5554" s="75">
        <v>76</v>
      </c>
      <c r="F5554" s="30" t="s">
        <v>53</v>
      </c>
      <c r="G5554" s="30" t="s">
        <v>54</v>
      </c>
      <c r="H5554" s="75">
        <v>1</v>
      </c>
    </row>
    <row r="5555" spans="1:8">
      <c r="A5555" s="43">
        <v>930</v>
      </c>
      <c r="B5555" s="74">
        <v>46223</v>
      </c>
      <c r="C5555" s="30" t="s">
        <v>1532</v>
      </c>
      <c r="D5555" s="30" t="s">
        <v>1533</v>
      </c>
      <c r="E5555" s="75">
        <v>105</v>
      </c>
      <c r="F5555" s="30" t="s">
        <v>53</v>
      </c>
      <c r="G5555" s="30" t="s">
        <v>54</v>
      </c>
      <c r="H5555" s="75">
        <v>1</v>
      </c>
    </row>
    <row r="5556" spans="1:8">
      <c r="A5556" s="43">
        <v>930</v>
      </c>
      <c r="B5556" s="74">
        <v>46223</v>
      </c>
      <c r="C5556" s="30" t="s">
        <v>1534</v>
      </c>
      <c r="D5556" s="30" t="s">
        <v>1535</v>
      </c>
      <c r="E5556" s="75">
        <v>32</v>
      </c>
      <c r="F5556" s="30" t="s">
        <v>68</v>
      </c>
      <c r="G5556" s="30" t="s">
        <v>69</v>
      </c>
      <c r="H5556" s="75">
        <v>1</v>
      </c>
    </row>
    <row r="5557" spans="1:8">
      <c r="A5557" s="43">
        <v>930</v>
      </c>
      <c r="B5557" s="74">
        <v>46223</v>
      </c>
      <c r="C5557" s="30" t="s">
        <v>1538</v>
      </c>
      <c r="D5557" s="30" t="s">
        <v>1539</v>
      </c>
      <c r="E5557" s="75">
        <v>12</v>
      </c>
      <c r="F5557" s="30" t="s">
        <v>53</v>
      </c>
      <c r="G5557" s="30" t="s">
        <v>54</v>
      </c>
      <c r="H5557" s="75">
        <v>1</v>
      </c>
    </row>
    <row r="5558" spans="1:8">
      <c r="A5558" s="43">
        <v>930</v>
      </c>
      <c r="B5558" s="74">
        <v>46223</v>
      </c>
      <c r="C5558" s="30" t="s">
        <v>1540</v>
      </c>
      <c r="D5558" s="30" t="s">
        <v>1541</v>
      </c>
      <c r="E5558" s="75">
        <v>105</v>
      </c>
      <c r="F5558" s="30" t="s">
        <v>76</v>
      </c>
      <c r="G5558" s="30" t="s">
        <v>77</v>
      </c>
      <c r="H5558" s="75">
        <v>1</v>
      </c>
    </row>
    <row r="5559" spans="1:8">
      <c r="A5559" s="43">
        <v>930</v>
      </c>
      <c r="B5559" s="74">
        <v>46223</v>
      </c>
      <c r="C5559" s="30" t="s">
        <v>1546</v>
      </c>
      <c r="D5559" s="30" t="s">
        <v>1547</v>
      </c>
      <c r="E5559" s="75">
        <v>10</v>
      </c>
      <c r="F5559" s="30" t="s">
        <v>53</v>
      </c>
      <c r="G5559" s="30" t="s">
        <v>54</v>
      </c>
      <c r="H5559" s="75">
        <v>1</v>
      </c>
    </row>
    <row r="5560" spans="1:8">
      <c r="A5560" s="43">
        <v>930</v>
      </c>
      <c r="B5560" s="74">
        <v>46223</v>
      </c>
      <c r="C5560" s="30" t="s">
        <v>1548</v>
      </c>
      <c r="D5560" s="30" t="s">
        <v>1549</v>
      </c>
      <c r="E5560" s="75">
        <v>23</v>
      </c>
      <c r="F5560" s="30" t="s">
        <v>70</v>
      </c>
      <c r="G5560" s="30" t="s">
        <v>71</v>
      </c>
      <c r="H5560" s="75">
        <v>2</v>
      </c>
    </row>
    <row r="5561" spans="1:8">
      <c r="A5561" s="43">
        <v>930</v>
      </c>
      <c r="B5561" s="74">
        <v>46223</v>
      </c>
      <c r="C5561" s="30" t="s">
        <v>1550</v>
      </c>
      <c r="D5561" s="30" t="s">
        <v>1551</v>
      </c>
      <c r="E5561" s="75">
        <v>52</v>
      </c>
      <c r="F5561" s="30" t="s">
        <v>53</v>
      </c>
      <c r="G5561" s="30" t="s">
        <v>54</v>
      </c>
      <c r="H5561" s="75">
        <v>1</v>
      </c>
    </row>
    <row r="5562" spans="1:8">
      <c r="A5562" s="43">
        <v>930</v>
      </c>
      <c r="B5562" s="74">
        <v>46223</v>
      </c>
      <c r="C5562" s="30" t="s">
        <v>1552</v>
      </c>
      <c r="D5562" s="30" t="s">
        <v>1553</v>
      </c>
      <c r="E5562" s="75">
        <v>36</v>
      </c>
      <c r="F5562" s="30" t="s">
        <v>68</v>
      </c>
      <c r="G5562" s="30" t="s">
        <v>69</v>
      </c>
      <c r="H5562" s="75">
        <v>1</v>
      </c>
    </row>
    <row r="5563" spans="1:8">
      <c r="A5563" s="43">
        <v>930</v>
      </c>
      <c r="B5563" s="74">
        <v>46223</v>
      </c>
      <c r="C5563" s="30" t="s">
        <v>1554</v>
      </c>
      <c r="D5563" s="30" t="s">
        <v>1555</v>
      </c>
      <c r="E5563" s="75">
        <v>20</v>
      </c>
      <c r="F5563" s="30" t="s">
        <v>80</v>
      </c>
      <c r="G5563" s="30" t="s">
        <v>81</v>
      </c>
      <c r="H5563" s="75">
        <v>1</v>
      </c>
    </row>
    <row r="5564" spans="1:8">
      <c r="A5564" s="43">
        <v>930</v>
      </c>
      <c r="B5564" s="74">
        <v>46223</v>
      </c>
      <c r="C5564" s="30" t="s">
        <v>1556</v>
      </c>
      <c r="D5564" s="30" t="s">
        <v>1557</v>
      </c>
      <c r="E5564" s="75">
        <v>74</v>
      </c>
      <c r="F5564" s="30" t="s">
        <v>53</v>
      </c>
      <c r="G5564" s="30" t="s">
        <v>54</v>
      </c>
      <c r="H5564" s="75">
        <v>1</v>
      </c>
    </row>
    <row r="5565" spans="1:8">
      <c r="A5565" s="43">
        <v>930</v>
      </c>
      <c r="B5565" s="74">
        <v>46223</v>
      </c>
      <c r="C5565" s="30" t="s">
        <v>1558</v>
      </c>
      <c r="D5565" s="30" t="s">
        <v>1559</v>
      </c>
      <c r="E5565" s="75">
        <v>18</v>
      </c>
      <c r="F5565" s="30" t="s">
        <v>76</v>
      </c>
      <c r="G5565" s="30" t="s">
        <v>77</v>
      </c>
      <c r="H5565" s="75">
        <v>1</v>
      </c>
    </row>
    <row r="5566" spans="1:8">
      <c r="A5566" s="43">
        <v>930</v>
      </c>
      <c r="B5566" s="74">
        <v>46223</v>
      </c>
      <c r="C5566" s="30" t="s">
        <v>1560</v>
      </c>
      <c r="D5566" s="30" t="s">
        <v>1561</v>
      </c>
      <c r="E5566" s="75">
        <v>55</v>
      </c>
      <c r="F5566" s="30" t="s">
        <v>53</v>
      </c>
      <c r="G5566" s="30" t="s">
        <v>54</v>
      </c>
      <c r="H5566" s="75">
        <v>1</v>
      </c>
    </row>
    <row r="5567" spans="1:8">
      <c r="A5567" s="43">
        <v>930</v>
      </c>
      <c r="B5567" s="74">
        <v>46223</v>
      </c>
      <c r="C5567" s="30" t="s">
        <v>1562</v>
      </c>
      <c r="D5567" s="30" t="s">
        <v>1563</v>
      </c>
      <c r="E5567" s="75">
        <v>26</v>
      </c>
      <c r="F5567" s="30" t="s">
        <v>53</v>
      </c>
      <c r="G5567" s="30" t="s">
        <v>54</v>
      </c>
      <c r="H5567" s="75">
        <v>1</v>
      </c>
    </row>
    <row r="5568" spans="1:8">
      <c r="A5568" s="43">
        <v>930</v>
      </c>
      <c r="B5568" s="74">
        <v>46223</v>
      </c>
      <c r="C5568" s="30" t="s">
        <v>1566</v>
      </c>
      <c r="D5568" s="30" t="s">
        <v>1567</v>
      </c>
      <c r="E5568" s="75">
        <v>38</v>
      </c>
      <c r="F5568" s="30" t="s">
        <v>53</v>
      </c>
      <c r="G5568" s="30" t="s">
        <v>54</v>
      </c>
      <c r="H5568" s="75">
        <v>1</v>
      </c>
    </row>
    <row r="5569" spans="1:8">
      <c r="A5569" s="43">
        <v>930</v>
      </c>
      <c r="B5569" s="74">
        <v>46223</v>
      </c>
      <c r="C5569" s="30" t="s">
        <v>1574</v>
      </c>
      <c r="D5569" s="30" t="s">
        <v>1575</v>
      </c>
      <c r="E5569" s="75">
        <v>60</v>
      </c>
      <c r="F5569" s="30" t="s">
        <v>68</v>
      </c>
      <c r="G5569" s="30" t="s">
        <v>69</v>
      </c>
      <c r="H5569" s="75">
        <v>1</v>
      </c>
    </row>
    <row r="5570" spans="1:8">
      <c r="A5570" s="43">
        <v>930</v>
      </c>
      <c r="B5570" s="74">
        <v>46223</v>
      </c>
      <c r="C5570" s="30" t="s">
        <v>1578</v>
      </c>
      <c r="D5570" s="30" t="s">
        <v>1579</v>
      </c>
      <c r="E5570" s="75">
        <v>7</v>
      </c>
      <c r="F5570" s="30" t="s">
        <v>76</v>
      </c>
      <c r="G5570" s="30" t="s">
        <v>77</v>
      </c>
      <c r="H5570" s="75">
        <v>1</v>
      </c>
    </row>
    <row r="5571" spans="1:8">
      <c r="A5571" s="43">
        <v>930</v>
      </c>
      <c r="B5571" s="74">
        <v>46223</v>
      </c>
      <c r="C5571" s="30" t="s">
        <v>1580</v>
      </c>
      <c r="D5571" s="30" t="s">
        <v>1581</v>
      </c>
      <c r="E5571" s="75">
        <v>82</v>
      </c>
      <c r="F5571" s="30" t="s">
        <v>76</v>
      </c>
      <c r="G5571" s="30" t="s">
        <v>77</v>
      </c>
      <c r="H5571" s="75">
        <v>1</v>
      </c>
    </row>
    <row r="5572" spans="1:8">
      <c r="A5572" s="43">
        <v>930</v>
      </c>
      <c r="B5572" s="74">
        <v>46223</v>
      </c>
      <c r="C5572" s="30" t="s">
        <v>1582</v>
      </c>
      <c r="D5572" s="30" t="s">
        <v>1583</v>
      </c>
      <c r="E5572" s="75">
        <v>110</v>
      </c>
      <c r="F5572" s="30" t="s">
        <v>53</v>
      </c>
      <c r="G5572" s="30" t="s">
        <v>54</v>
      </c>
      <c r="H5572" s="75">
        <v>1</v>
      </c>
    </row>
    <row r="5573" spans="1:8">
      <c r="A5573" s="43">
        <v>930</v>
      </c>
      <c r="B5573" s="74">
        <v>46223</v>
      </c>
      <c r="C5573" s="30" t="s">
        <v>1584</v>
      </c>
      <c r="D5573" s="30" t="s">
        <v>1585</v>
      </c>
      <c r="E5573" s="75">
        <v>186</v>
      </c>
      <c r="F5573" s="30" t="s">
        <v>53</v>
      </c>
      <c r="G5573" s="30" t="s">
        <v>54</v>
      </c>
      <c r="H5573" s="75">
        <v>1</v>
      </c>
    </row>
    <row r="5574" spans="1:8">
      <c r="A5574" s="43">
        <v>930</v>
      </c>
      <c r="B5574" s="74">
        <v>46223</v>
      </c>
      <c r="C5574" s="30" t="s">
        <v>1586</v>
      </c>
      <c r="D5574" s="30" t="s">
        <v>1587</v>
      </c>
      <c r="E5574" s="75">
        <v>54</v>
      </c>
      <c r="F5574" s="30" t="s">
        <v>53</v>
      </c>
      <c r="G5574" s="30" t="s">
        <v>54</v>
      </c>
      <c r="H5574" s="75">
        <v>1</v>
      </c>
    </row>
    <row r="5575" spans="1:8">
      <c r="A5575" s="43">
        <v>930</v>
      </c>
      <c r="B5575" s="74">
        <v>46223</v>
      </c>
      <c r="C5575" s="30" t="s">
        <v>1588</v>
      </c>
      <c r="D5575" s="30" t="s">
        <v>1589</v>
      </c>
      <c r="E5575" s="75">
        <v>105</v>
      </c>
      <c r="F5575" s="30" t="s">
        <v>53</v>
      </c>
      <c r="G5575" s="30" t="s">
        <v>54</v>
      </c>
      <c r="H5575" s="75">
        <v>1</v>
      </c>
    </row>
    <row r="5576" spans="1:8">
      <c r="A5576" s="43">
        <v>930</v>
      </c>
      <c r="B5576" s="74">
        <v>46223</v>
      </c>
      <c r="C5576" s="30" t="s">
        <v>1590</v>
      </c>
      <c r="D5576" s="30" t="s">
        <v>1591</v>
      </c>
      <c r="E5576" s="75">
        <v>33</v>
      </c>
      <c r="F5576" s="30" t="s">
        <v>53</v>
      </c>
      <c r="G5576" s="30" t="s">
        <v>54</v>
      </c>
      <c r="H5576" s="75">
        <v>1</v>
      </c>
    </row>
    <row r="5577" spans="1:8">
      <c r="A5577" s="43">
        <v>930</v>
      </c>
      <c r="B5577" s="74">
        <v>46223</v>
      </c>
      <c r="C5577" s="30" t="s">
        <v>1594</v>
      </c>
      <c r="D5577" s="30" t="s">
        <v>1595</v>
      </c>
      <c r="E5577" s="75">
        <v>11</v>
      </c>
      <c r="F5577" s="30" t="s">
        <v>76</v>
      </c>
      <c r="G5577" s="30" t="s">
        <v>77</v>
      </c>
      <c r="H5577" s="75">
        <v>1</v>
      </c>
    </row>
    <row r="5578" spans="1:8">
      <c r="A5578" s="43">
        <v>930</v>
      </c>
      <c r="B5578" s="74">
        <v>46223</v>
      </c>
      <c r="C5578" s="30" t="s">
        <v>1596</v>
      </c>
      <c r="D5578" s="30" t="s">
        <v>1597</v>
      </c>
      <c r="E5578" s="75">
        <v>14</v>
      </c>
      <c r="F5578" s="30" t="s">
        <v>68</v>
      </c>
      <c r="G5578" s="30" t="s">
        <v>69</v>
      </c>
      <c r="H5578" s="75">
        <v>1</v>
      </c>
    </row>
    <row r="5579" spans="1:8">
      <c r="A5579" s="43">
        <v>930</v>
      </c>
      <c r="B5579" s="74">
        <v>46223</v>
      </c>
      <c r="C5579" s="30" t="s">
        <v>1606</v>
      </c>
      <c r="D5579" s="30" t="s">
        <v>1607</v>
      </c>
      <c r="E5579" s="75">
        <v>100</v>
      </c>
      <c r="F5579" s="30" t="s">
        <v>53</v>
      </c>
      <c r="G5579" s="30" t="s">
        <v>54</v>
      </c>
      <c r="H5579" s="75">
        <v>1</v>
      </c>
    </row>
    <row r="5580" spans="1:8">
      <c r="A5580" s="43">
        <v>930</v>
      </c>
      <c r="B5580" s="74">
        <v>46223</v>
      </c>
      <c r="C5580" s="30" t="s">
        <v>1612</v>
      </c>
      <c r="D5580" s="30" t="s">
        <v>1613</v>
      </c>
      <c r="E5580" s="75">
        <v>121</v>
      </c>
      <c r="F5580" s="30" t="s">
        <v>76</v>
      </c>
      <c r="G5580" s="30" t="s">
        <v>77</v>
      </c>
      <c r="H5580" s="75">
        <v>1</v>
      </c>
    </row>
    <row r="5581" spans="1:8">
      <c r="A5581" s="43">
        <v>930</v>
      </c>
      <c r="B5581" s="74">
        <v>46223</v>
      </c>
      <c r="C5581" s="30" t="s">
        <v>1614</v>
      </c>
      <c r="D5581" s="30" t="s">
        <v>1615</v>
      </c>
      <c r="E5581" s="75">
        <v>15</v>
      </c>
      <c r="F5581" s="30" t="s">
        <v>53</v>
      </c>
      <c r="G5581" s="30" t="s">
        <v>54</v>
      </c>
      <c r="H5581" s="75">
        <v>1</v>
      </c>
    </row>
    <row r="5582" spans="1:8">
      <c r="A5582" s="43">
        <v>930</v>
      </c>
      <c r="B5582" s="74">
        <v>46223</v>
      </c>
      <c r="C5582" s="30" t="s">
        <v>1618</v>
      </c>
      <c r="D5582" s="30" t="s">
        <v>1619</v>
      </c>
      <c r="E5582" s="75">
        <v>61</v>
      </c>
      <c r="F5582" s="30" t="s">
        <v>53</v>
      </c>
      <c r="G5582" s="30" t="s">
        <v>54</v>
      </c>
      <c r="H5582" s="75">
        <v>1</v>
      </c>
    </row>
    <row r="5583" spans="1:8">
      <c r="A5583" s="43">
        <v>930</v>
      </c>
      <c r="B5583" s="74">
        <v>46223</v>
      </c>
      <c r="C5583" s="30" t="s">
        <v>1620</v>
      </c>
      <c r="D5583" s="30" t="s">
        <v>1621</v>
      </c>
      <c r="E5583" s="75">
        <v>121</v>
      </c>
      <c r="F5583" s="30" t="s">
        <v>53</v>
      </c>
      <c r="G5583" s="30" t="s">
        <v>54</v>
      </c>
      <c r="H5583" s="75">
        <v>1</v>
      </c>
    </row>
    <row r="5584" spans="1:8">
      <c r="A5584" s="43">
        <v>930</v>
      </c>
      <c r="B5584" s="74">
        <v>46223</v>
      </c>
      <c r="C5584" s="30" t="s">
        <v>1626</v>
      </c>
      <c r="D5584" s="30" t="s">
        <v>1627</v>
      </c>
      <c r="E5584" s="75">
        <v>133</v>
      </c>
      <c r="F5584" s="30" t="s">
        <v>53</v>
      </c>
      <c r="G5584" s="30" t="s">
        <v>54</v>
      </c>
      <c r="H5584" s="75">
        <v>1</v>
      </c>
    </row>
    <row r="5585" spans="1:8">
      <c r="A5585" s="43">
        <v>930</v>
      </c>
      <c r="B5585" s="74">
        <v>46223</v>
      </c>
      <c r="C5585" s="30" t="s">
        <v>1630</v>
      </c>
      <c r="D5585" s="30" t="s">
        <v>1631</v>
      </c>
      <c r="E5585" s="75">
        <v>85</v>
      </c>
      <c r="F5585" s="30" t="s">
        <v>70</v>
      </c>
      <c r="G5585" s="30" t="s">
        <v>71</v>
      </c>
      <c r="H5585" s="75">
        <v>2</v>
      </c>
    </row>
    <row r="5586" spans="1:8">
      <c r="A5586" s="43">
        <v>930</v>
      </c>
      <c r="B5586" s="74">
        <v>46223</v>
      </c>
      <c r="C5586" s="30" t="s">
        <v>1632</v>
      </c>
      <c r="D5586" s="30" t="s">
        <v>1633</v>
      </c>
      <c r="E5586" s="75">
        <v>45</v>
      </c>
      <c r="F5586" s="30" t="s">
        <v>53</v>
      </c>
      <c r="G5586" s="30" t="s">
        <v>54</v>
      </c>
      <c r="H5586" s="75">
        <v>1</v>
      </c>
    </row>
    <row r="5587" spans="1:8">
      <c r="A5587" s="43">
        <v>930</v>
      </c>
      <c r="B5587" s="74">
        <v>46223</v>
      </c>
      <c r="C5587" s="30" t="s">
        <v>1636</v>
      </c>
      <c r="D5587" s="30" t="s">
        <v>1637</v>
      </c>
      <c r="E5587" s="75">
        <v>78</v>
      </c>
      <c r="F5587" s="30" t="s">
        <v>80</v>
      </c>
      <c r="G5587" s="30" t="s">
        <v>81</v>
      </c>
      <c r="H5587" s="75">
        <v>1</v>
      </c>
    </row>
    <row r="5588" spans="1:8">
      <c r="A5588" s="43">
        <v>930</v>
      </c>
      <c r="B5588" s="74">
        <v>46223</v>
      </c>
      <c r="C5588" s="30" t="s">
        <v>1638</v>
      </c>
      <c r="D5588" s="30" t="s">
        <v>1639</v>
      </c>
      <c r="E5588" s="75">
        <v>27</v>
      </c>
      <c r="F5588" s="30" t="s">
        <v>53</v>
      </c>
      <c r="G5588" s="30" t="s">
        <v>54</v>
      </c>
      <c r="H5588" s="75">
        <v>1</v>
      </c>
    </row>
    <row r="5589" spans="1:8">
      <c r="A5589" s="43">
        <v>930</v>
      </c>
      <c r="B5589" s="74">
        <v>46223</v>
      </c>
      <c r="C5589" s="30" t="s">
        <v>1642</v>
      </c>
      <c r="D5589" s="30" t="s">
        <v>1643</v>
      </c>
      <c r="E5589" s="75">
        <v>134</v>
      </c>
      <c r="F5589" s="30" t="s">
        <v>53</v>
      </c>
      <c r="G5589" s="30" t="s">
        <v>54</v>
      </c>
      <c r="H5589" s="75">
        <v>1</v>
      </c>
    </row>
    <row r="5590" spans="1:8">
      <c r="A5590" s="43">
        <v>930</v>
      </c>
      <c r="B5590" s="74">
        <v>46223</v>
      </c>
      <c r="C5590" s="30" t="s">
        <v>1644</v>
      </c>
      <c r="D5590" s="30" t="s">
        <v>1645</v>
      </c>
      <c r="E5590" s="75">
        <v>45</v>
      </c>
      <c r="F5590" s="30" t="s">
        <v>68</v>
      </c>
      <c r="G5590" s="30" t="s">
        <v>69</v>
      </c>
      <c r="H5590" s="75">
        <v>1</v>
      </c>
    </row>
    <row r="5591" spans="1:8">
      <c r="A5591" s="43">
        <v>930</v>
      </c>
      <c r="B5591" s="74">
        <v>46223</v>
      </c>
      <c r="C5591" s="30" t="s">
        <v>1646</v>
      </c>
      <c r="D5591" s="30" t="s">
        <v>1647</v>
      </c>
      <c r="E5591" s="75">
        <v>78</v>
      </c>
      <c r="F5591" s="30" t="s">
        <v>53</v>
      </c>
      <c r="G5591" s="30" t="s">
        <v>54</v>
      </c>
      <c r="H5591" s="75">
        <v>1</v>
      </c>
    </row>
    <row r="5592" spans="1:8">
      <c r="A5592" s="43">
        <v>930</v>
      </c>
      <c r="B5592" s="74">
        <v>46223</v>
      </c>
      <c r="C5592" s="30" t="s">
        <v>1650</v>
      </c>
      <c r="D5592" s="30" t="s">
        <v>1651</v>
      </c>
      <c r="E5592" s="75">
        <v>21</v>
      </c>
      <c r="F5592" s="30" t="s">
        <v>70</v>
      </c>
      <c r="G5592" s="30" t="s">
        <v>71</v>
      </c>
      <c r="H5592" s="75">
        <v>2</v>
      </c>
    </row>
    <row r="5593" spans="1:8">
      <c r="A5593" s="43">
        <v>930</v>
      </c>
      <c r="B5593" s="74">
        <v>46223</v>
      </c>
      <c r="C5593" s="30" t="s">
        <v>1652</v>
      </c>
      <c r="D5593" s="30" t="s">
        <v>1653</v>
      </c>
      <c r="E5593" s="75">
        <v>47</v>
      </c>
      <c r="F5593" s="30" t="s">
        <v>80</v>
      </c>
      <c r="G5593" s="30" t="s">
        <v>81</v>
      </c>
      <c r="H5593" s="75">
        <v>1</v>
      </c>
    </row>
    <row r="5594" spans="1:8">
      <c r="A5594" s="43">
        <v>930</v>
      </c>
      <c r="B5594" s="74">
        <v>46223</v>
      </c>
      <c r="C5594" s="30" t="s">
        <v>1660</v>
      </c>
      <c r="D5594" s="30" t="s">
        <v>1661</v>
      </c>
      <c r="E5594" s="75">
        <v>34</v>
      </c>
      <c r="F5594" s="30" t="s">
        <v>53</v>
      </c>
      <c r="G5594" s="30" t="s">
        <v>54</v>
      </c>
      <c r="H5594" s="75">
        <v>1</v>
      </c>
    </row>
    <row r="5595" spans="1:8">
      <c r="A5595" s="43">
        <v>930</v>
      </c>
      <c r="B5595" s="74">
        <v>46223</v>
      </c>
      <c r="C5595" s="30" t="s">
        <v>1666</v>
      </c>
      <c r="D5595" s="30" t="s">
        <v>1667</v>
      </c>
      <c r="E5595" s="75">
        <v>70</v>
      </c>
      <c r="F5595" s="30" t="s">
        <v>53</v>
      </c>
      <c r="G5595" s="30" t="s">
        <v>54</v>
      </c>
      <c r="H5595" s="75">
        <v>1</v>
      </c>
    </row>
    <row r="5596" spans="1:8">
      <c r="A5596" s="43">
        <v>930</v>
      </c>
      <c r="B5596" s="74">
        <v>46223</v>
      </c>
      <c r="C5596" s="30" t="s">
        <v>1672</v>
      </c>
      <c r="D5596" s="30" t="s">
        <v>1673</v>
      </c>
      <c r="E5596" s="75">
        <v>86</v>
      </c>
      <c r="F5596" s="30" t="s">
        <v>53</v>
      </c>
      <c r="G5596" s="30" t="s">
        <v>54</v>
      </c>
      <c r="H5596" s="75">
        <v>1</v>
      </c>
    </row>
    <row r="5597" spans="1:8">
      <c r="A5597" s="43">
        <v>930</v>
      </c>
      <c r="B5597" s="74">
        <v>46223</v>
      </c>
      <c r="C5597" s="30" t="s">
        <v>4988</v>
      </c>
      <c r="D5597" s="30" t="s">
        <v>4989</v>
      </c>
      <c r="E5597" s="75">
        <v>291</v>
      </c>
      <c r="F5597" s="30" t="s">
        <v>80</v>
      </c>
      <c r="G5597" s="30" t="s">
        <v>81</v>
      </c>
      <c r="H5597" s="75">
        <v>1</v>
      </c>
    </row>
    <row r="5598" spans="1:8">
      <c r="A5598" s="43">
        <v>930</v>
      </c>
      <c r="B5598" s="74">
        <v>46223</v>
      </c>
      <c r="C5598" s="30" t="s">
        <v>1674</v>
      </c>
      <c r="D5598" s="30" t="s">
        <v>1675</v>
      </c>
      <c r="E5598" s="75">
        <v>130</v>
      </c>
      <c r="F5598" s="30" t="s">
        <v>53</v>
      </c>
      <c r="G5598" s="30" t="s">
        <v>54</v>
      </c>
      <c r="H5598" s="75">
        <v>1</v>
      </c>
    </row>
    <row r="5599" spans="1:8">
      <c r="A5599" s="43">
        <v>930</v>
      </c>
      <c r="B5599" s="74">
        <v>46223</v>
      </c>
      <c r="C5599" s="30" t="s">
        <v>4984</v>
      </c>
      <c r="D5599" s="30" t="s">
        <v>4985</v>
      </c>
      <c r="E5599" s="75">
        <v>201</v>
      </c>
      <c r="F5599" s="30" t="s">
        <v>80</v>
      </c>
      <c r="G5599" s="30" t="s">
        <v>81</v>
      </c>
      <c r="H5599" s="75">
        <v>1</v>
      </c>
    </row>
    <row r="5600" spans="1:8">
      <c r="A5600" s="43">
        <v>930</v>
      </c>
      <c r="B5600" s="74">
        <v>46223</v>
      </c>
      <c r="C5600" s="30" t="s">
        <v>1686</v>
      </c>
      <c r="D5600" s="30" t="s">
        <v>1687</v>
      </c>
      <c r="E5600" s="75">
        <v>38</v>
      </c>
      <c r="F5600" s="30" t="s">
        <v>53</v>
      </c>
      <c r="G5600" s="30" t="s">
        <v>54</v>
      </c>
      <c r="H5600" s="75">
        <v>1</v>
      </c>
    </row>
    <row r="5601" spans="1:8">
      <c r="A5601" s="43">
        <v>930</v>
      </c>
      <c r="B5601" s="74">
        <v>46223</v>
      </c>
      <c r="C5601" s="30" t="s">
        <v>4986</v>
      </c>
      <c r="D5601" s="30" t="s">
        <v>4987</v>
      </c>
      <c r="E5601" s="75">
        <v>65</v>
      </c>
      <c r="F5601" s="30" t="s">
        <v>53</v>
      </c>
      <c r="G5601" s="30" t="s">
        <v>54</v>
      </c>
      <c r="H5601" s="75">
        <v>1</v>
      </c>
    </row>
    <row r="5602" spans="1:8">
      <c r="A5602" s="43">
        <v>930</v>
      </c>
      <c r="B5602" s="74">
        <v>46223</v>
      </c>
      <c r="C5602" s="30" t="s">
        <v>1690</v>
      </c>
      <c r="D5602" s="30" t="s">
        <v>1691</v>
      </c>
      <c r="E5602" s="75">
        <v>156</v>
      </c>
      <c r="F5602" s="30" t="s">
        <v>80</v>
      </c>
      <c r="G5602" s="30" t="s">
        <v>81</v>
      </c>
      <c r="H5602" s="75">
        <v>1</v>
      </c>
    </row>
    <row r="5603" spans="1:8">
      <c r="A5603" s="43">
        <v>930</v>
      </c>
      <c r="B5603" s="74">
        <v>46223</v>
      </c>
      <c r="C5603" s="30" t="s">
        <v>1694</v>
      </c>
      <c r="D5603" s="30" t="s">
        <v>1695</v>
      </c>
      <c r="E5603" s="75">
        <v>89</v>
      </c>
      <c r="F5603" s="30" t="s">
        <v>70</v>
      </c>
      <c r="G5603" s="30" t="s">
        <v>71</v>
      </c>
      <c r="H5603" s="75">
        <v>2</v>
      </c>
    </row>
    <row r="5604" spans="1:8">
      <c r="A5604" s="43">
        <v>930</v>
      </c>
      <c r="B5604" s="74">
        <v>46223</v>
      </c>
      <c r="C5604" s="30" t="s">
        <v>1696</v>
      </c>
      <c r="D5604" s="30" t="s">
        <v>1697</v>
      </c>
      <c r="E5604" s="75">
        <v>105</v>
      </c>
      <c r="F5604" s="30" t="s">
        <v>80</v>
      </c>
      <c r="G5604" s="30" t="s">
        <v>81</v>
      </c>
      <c r="H5604" s="75">
        <v>1</v>
      </c>
    </row>
    <row r="5605" spans="1:8">
      <c r="A5605" s="43">
        <v>930</v>
      </c>
      <c r="B5605" s="74">
        <v>46223</v>
      </c>
      <c r="C5605" s="30" t="s">
        <v>1702</v>
      </c>
      <c r="D5605" s="30" t="s">
        <v>1703</v>
      </c>
      <c r="E5605" s="75">
        <v>166</v>
      </c>
      <c r="F5605" s="30" t="s">
        <v>68</v>
      </c>
      <c r="G5605" s="30" t="s">
        <v>69</v>
      </c>
      <c r="H5605" s="75">
        <v>1</v>
      </c>
    </row>
    <row r="5606" spans="1:8">
      <c r="A5606" s="43">
        <v>930</v>
      </c>
      <c r="B5606" s="74">
        <v>46222</v>
      </c>
      <c r="C5606" s="30" t="s">
        <v>1350</v>
      </c>
      <c r="D5606" s="30" t="s">
        <v>1351</v>
      </c>
      <c r="E5606" s="75">
        <v>25</v>
      </c>
      <c r="F5606" s="30" t="s">
        <v>80</v>
      </c>
      <c r="G5606" s="30" t="s">
        <v>81</v>
      </c>
      <c r="H5606" s="75">
        <v>1</v>
      </c>
    </row>
    <row r="5607" spans="1:8">
      <c r="A5607" s="43">
        <v>930</v>
      </c>
      <c r="B5607" s="74">
        <v>46222</v>
      </c>
      <c r="C5607" s="30" t="s">
        <v>1376</v>
      </c>
      <c r="D5607" s="30" t="s">
        <v>1377</v>
      </c>
      <c r="E5607" s="75">
        <v>111</v>
      </c>
      <c r="F5607" s="30" t="s">
        <v>80</v>
      </c>
      <c r="G5607" s="30" t="s">
        <v>81</v>
      </c>
      <c r="H5607" s="75">
        <v>1</v>
      </c>
    </row>
    <row r="5608" spans="1:8">
      <c r="A5608" s="43">
        <v>930</v>
      </c>
      <c r="B5608" s="74">
        <v>46222</v>
      </c>
      <c r="C5608" s="30" t="s">
        <v>1382</v>
      </c>
      <c r="D5608" s="30" t="s">
        <v>1383</v>
      </c>
      <c r="E5608" s="75">
        <v>150</v>
      </c>
      <c r="F5608" s="30" t="s">
        <v>80</v>
      </c>
      <c r="G5608" s="30" t="s">
        <v>81</v>
      </c>
      <c r="H5608" s="75">
        <v>1</v>
      </c>
    </row>
    <row r="5609" spans="1:8">
      <c r="A5609" s="43">
        <v>930</v>
      </c>
      <c r="B5609" s="74">
        <v>46222</v>
      </c>
      <c r="C5609" s="30" t="s">
        <v>1388</v>
      </c>
      <c r="D5609" s="30" t="s">
        <v>1389</v>
      </c>
      <c r="E5609" s="75">
        <v>162</v>
      </c>
      <c r="F5609" s="30" t="s">
        <v>68</v>
      </c>
      <c r="G5609" s="30" t="s">
        <v>69</v>
      </c>
      <c r="H5609" s="75">
        <v>1</v>
      </c>
    </row>
    <row r="5610" spans="1:8">
      <c r="A5610" s="43">
        <v>930</v>
      </c>
      <c r="B5610" s="74">
        <v>46222</v>
      </c>
      <c r="C5610" s="30" t="s">
        <v>1392</v>
      </c>
      <c r="D5610" s="30" t="s">
        <v>1393</v>
      </c>
      <c r="E5610" s="75">
        <v>252</v>
      </c>
      <c r="F5610" s="30" t="s">
        <v>80</v>
      </c>
      <c r="G5610" s="30" t="s">
        <v>81</v>
      </c>
      <c r="H5610" s="75">
        <v>1</v>
      </c>
    </row>
    <row r="5611" spans="1:8">
      <c r="A5611" s="43">
        <v>930</v>
      </c>
      <c r="B5611" s="74">
        <v>46222</v>
      </c>
      <c r="C5611" s="30" t="s">
        <v>1396</v>
      </c>
      <c r="D5611" s="30" t="s">
        <v>1397</v>
      </c>
      <c r="E5611" s="75">
        <v>131</v>
      </c>
      <c r="F5611" s="30" t="s">
        <v>76</v>
      </c>
      <c r="G5611" s="30" t="s">
        <v>77</v>
      </c>
      <c r="H5611" s="75">
        <v>1</v>
      </c>
    </row>
    <row r="5612" spans="1:8">
      <c r="A5612" s="43">
        <v>930</v>
      </c>
      <c r="B5612" s="74">
        <v>46222</v>
      </c>
      <c r="C5612" s="30" t="s">
        <v>1410</v>
      </c>
      <c r="D5612" s="30" t="s">
        <v>1411</v>
      </c>
      <c r="E5612" s="75">
        <v>282</v>
      </c>
      <c r="F5612" s="30" t="s">
        <v>80</v>
      </c>
      <c r="G5612" s="30" t="s">
        <v>81</v>
      </c>
      <c r="H5612" s="75">
        <v>1</v>
      </c>
    </row>
    <row r="5613" spans="1:8">
      <c r="A5613" s="43">
        <v>930</v>
      </c>
      <c r="B5613" s="74">
        <v>46222</v>
      </c>
      <c r="C5613" s="30" t="s">
        <v>1428</v>
      </c>
      <c r="D5613" s="30" t="s">
        <v>1429</v>
      </c>
      <c r="E5613" s="75">
        <v>205</v>
      </c>
      <c r="F5613" s="30" t="s">
        <v>80</v>
      </c>
      <c r="G5613" s="30" t="s">
        <v>81</v>
      </c>
      <c r="H5613" s="75">
        <v>1</v>
      </c>
    </row>
    <row r="5614" spans="1:8">
      <c r="A5614" s="43">
        <v>930</v>
      </c>
      <c r="B5614" s="74">
        <v>46222</v>
      </c>
      <c r="C5614" s="30" t="s">
        <v>1432</v>
      </c>
      <c r="D5614" s="30" t="s">
        <v>1433</v>
      </c>
      <c r="E5614" s="75">
        <v>209</v>
      </c>
      <c r="F5614" s="30" t="s">
        <v>76</v>
      </c>
      <c r="G5614" s="30" t="s">
        <v>77</v>
      </c>
      <c r="H5614" s="75">
        <v>1</v>
      </c>
    </row>
    <row r="5615" spans="1:8">
      <c r="A5615" s="43">
        <v>930</v>
      </c>
      <c r="B5615" s="74">
        <v>46222</v>
      </c>
      <c r="C5615" s="30" t="s">
        <v>1440</v>
      </c>
      <c r="D5615" s="30" t="s">
        <v>1441</v>
      </c>
      <c r="E5615" s="75">
        <v>259</v>
      </c>
      <c r="F5615" s="30" t="s">
        <v>70</v>
      </c>
      <c r="G5615" s="30" t="s">
        <v>71</v>
      </c>
      <c r="H5615" s="75">
        <v>2</v>
      </c>
    </row>
    <row r="5616" spans="1:8">
      <c r="A5616" s="43">
        <v>930</v>
      </c>
      <c r="B5616" s="74">
        <v>46222</v>
      </c>
      <c r="C5616" s="30" t="s">
        <v>1450</v>
      </c>
      <c r="D5616" s="30" t="s">
        <v>1451</v>
      </c>
      <c r="E5616" s="75">
        <v>66</v>
      </c>
      <c r="F5616" s="30" t="s">
        <v>53</v>
      </c>
      <c r="G5616" s="30" t="s">
        <v>54</v>
      </c>
      <c r="H5616" s="75">
        <v>1</v>
      </c>
    </row>
    <row r="5617" spans="1:8">
      <c r="A5617" s="43">
        <v>930</v>
      </c>
      <c r="B5617" s="74">
        <v>46222</v>
      </c>
      <c r="C5617" s="30" t="s">
        <v>1456</v>
      </c>
      <c r="D5617" s="30" t="s">
        <v>1457</v>
      </c>
      <c r="E5617" s="75">
        <v>4</v>
      </c>
      <c r="F5617" s="30" t="s">
        <v>80</v>
      </c>
      <c r="G5617" s="30" t="s">
        <v>81</v>
      </c>
      <c r="H5617" s="75">
        <v>1</v>
      </c>
    </row>
    <row r="5618" spans="1:8">
      <c r="A5618" s="43">
        <v>930</v>
      </c>
      <c r="B5618" s="74">
        <v>46222</v>
      </c>
      <c r="C5618" s="30" t="s">
        <v>1458</v>
      </c>
      <c r="D5618" s="30" t="s">
        <v>1459</v>
      </c>
      <c r="E5618" s="75">
        <v>195</v>
      </c>
      <c r="F5618" s="30" t="s">
        <v>80</v>
      </c>
      <c r="G5618" s="30" t="s">
        <v>81</v>
      </c>
      <c r="H5618" s="75">
        <v>1</v>
      </c>
    </row>
    <row r="5619" spans="1:8">
      <c r="A5619" s="43">
        <v>930</v>
      </c>
      <c r="B5619" s="74">
        <v>46222</v>
      </c>
      <c r="C5619" s="30" t="s">
        <v>1466</v>
      </c>
      <c r="D5619" s="30" t="s">
        <v>1467</v>
      </c>
      <c r="E5619" s="75">
        <v>94</v>
      </c>
      <c r="F5619" s="30" t="s">
        <v>53</v>
      </c>
      <c r="G5619" s="30" t="s">
        <v>54</v>
      </c>
      <c r="H5619" s="75">
        <v>1</v>
      </c>
    </row>
    <row r="5620" spans="1:8">
      <c r="A5620" s="43">
        <v>930</v>
      </c>
      <c r="B5620" s="74">
        <v>46222</v>
      </c>
      <c r="C5620" s="30" t="s">
        <v>1496</v>
      </c>
      <c r="D5620" s="30" t="s">
        <v>1497</v>
      </c>
      <c r="E5620" s="75">
        <v>12</v>
      </c>
      <c r="F5620" s="30" t="s">
        <v>53</v>
      </c>
      <c r="G5620" s="30" t="s">
        <v>54</v>
      </c>
      <c r="H5620" s="75">
        <v>1</v>
      </c>
    </row>
    <row r="5621" spans="1:8">
      <c r="A5621" s="43">
        <v>930</v>
      </c>
      <c r="B5621" s="74">
        <v>46222</v>
      </c>
      <c r="C5621" s="30" t="s">
        <v>1508</v>
      </c>
      <c r="D5621" s="30" t="s">
        <v>1509</v>
      </c>
      <c r="E5621" s="75">
        <v>170</v>
      </c>
      <c r="F5621" s="30" t="s">
        <v>70</v>
      </c>
      <c r="G5621" s="30" t="s">
        <v>71</v>
      </c>
      <c r="H5621" s="75">
        <v>2</v>
      </c>
    </row>
    <row r="5622" spans="1:8">
      <c r="A5622" s="43">
        <v>930</v>
      </c>
      <c r="B5622" s="74">
        <v>46222</v>
      </c>
      <c r="C5622" s="30" t="s">
        <v>1524</v>
      </c>
      <c r="D5622" s="30" t="s">
        <v>1525</v>
      </c>
      <c r="E5622" s="75">
        <v>21</v>
      </c>
      <c r="F5622" s="30" t="s">
        <v>70</v>
      </c>
      <c r="G5622" s="30" t="s">
        <v>71</v>
      </c>
      <c r="H5622" s="75">
        <v>2</v>
      </c>
    </row>
    <row r="5623" spans="1:8">
      <c r="A5623" s="43">
        <v>930</v>
      </c>
      <c r="B5623" s="74">
        <v>46222</v>
      </c>
      <c r="C5623" s="30" t="s">
        <v>1540</v>
      </c>
      <c r="D5623" s="30" t="s">
        <v>1541</v>
      </c>
      <c r="E5623" s="75">
        <v>133</v>
      </c>
      <c r="F5623" s="30" t="s">
        <v>76</v>
      </c>
      <c r="G5623" s="30" t="s">
        <v>77</v>
      </c>
      <c r="H5623" s="75">
        <v>1</v>
      </c>
    </row>
    <row r="5624" spans="1:8">
      <c r="A5624" s="43">
        <v>930</v>
      </c>
      <c r="B5624" s="74">
        <v>46222</v>
      </c>
      <c r="C5624" s="30" t="s">
        <v>1542</v>
      </c>
      <c r="D5624" s="30" t="s">
        <v>1543</v>
      </c>
      <c r="E5624" s="75">
        <v>97</v>
      </c>
      <c r="F5624" s="30" t="s">
        <v>53</v>
      </c>
      <c r="G5624" s="30" t="s">
        <v>54</v>
      </c>
      <c r="H5624" s="75">
        <v>1</v>
      </c>
    </row>
    <row r="5625" spans="1:8">
      <c r="A5625" s="43">
        <v>930</v>
      </c>
      <c r="B5625" s="74">
        <v>46222</v>
      </c>
      <c r="C5625" s="30" t="s">
        <v>1558</v>
      </c>
      <c r="D5625" s="30" t="s">
        <v>1559</v>
      </c>
      <c r="E5625" s="75">
        <v>52</v>
      </c>
      <c r="F5625" s="30" t="s">
        <v>76</v>
      </c>
      <c r="G5625" s="30" t="s">
        <v>77</v>
      </c>
      <c r="H5625" s="75">
        <v>1</v>
      </c>
    </row>
    <row r="5626" spans="1:8">
      <c r="A5626" s="43">
        <v>930</v>
      </c>
      <c r="B5626" s="74">
        <v>46222</v>
      </c>
      <c r="C5626" s="30" t="s">
        <v>1562</v>
      </c>
      <c r="D5626" s="30" t="s">
        <v>1563</v>
      </c>
      <c r="E5626" s="75">
        <v>88</v>
      </c>
      <c r="F5626" s="30" t="s">
        <v>53</v>
      </c>
      <c r="G5626" s="30" t="s">
        <v>54</v>
      </c>
      <c r="H5626" s="75">
        <v>1</v>
      </c>
    </row>
    <row r="5627" spans="1:8">
      <c r="A5627" s="43">
        <v>930</v>
      </c>
      <c r="B5627" s="74">
        <v>46222</v>
      </c>
      <c r="C5627" s="30" t="s">
        <v>1570</v>
      </c>
      <c r="D5627" s="30" t="s">
        <v>1571</v>
      </c>
      <c r="E5627" s="75">
        <v>46</v>
      </c>
      <c r="F5627" s="30" t="s">
        <v>53</v>
      </c>
      <c r="G5627" s="30" t="s">
        <v>54</v>
      </c>
      <c r="H5627" s="75">
        <v>1</v>
      </c>
    </row>
    <row r="5628" spans="1:8">
      <c r="A5628" s="43">
        <v>930</v>
      </c>
      <c r="B5628" s="74">
        <v>46222</v>
      </c>
      <c r="C5628" s="30" t="s">
        <v>1592</v>
      </c>
      <c r="D5628" s="30" t="s">
        <v>1593</v>
      </c>
      <c r="E5628" s="75">
        <v>207</v>
      </c>
      <c r="F5628" s="30" t="s">
        <v>80</v>
      </c>
      <c r="G5628" s="30" t="s">
        <v>81</v>
      </c>
      <c r="H5628" s="75">
        <v>1</v>
      </c>
    </row>
    <row r="5629" spans="1:8">
      <c r="A5629" s="43">
        <v>930</v>
      </c>
      <c r="B5629" s="74">
        <v>46222</v>
      </c>
      <c r="C5629" s="30" t="s">
        <v>1612</v>
      </c>
      <c r="D5629" s="30" t="s">
        <v>1613</v>
      </c>
      <c r="E5629" s="75">
        <v>113</v>
      </c>
      <c r="F5629" s="30" t="s">
        <v>76</v>
      </c>
      <c r="G5629" s="30" t="s">
        <v>77</v>
      </c>
      <c r="H5629" s="75">
        <v>1</v>
      </c>
    </row>
    <row r="5630" spans="1:8">
      <c r="A5630" s="43">
        <v>930</v>
      </c>
      <c r="B5630" s="74">
        <v>46222</v>
      </c>
      <c r="C5630" s="30" t="s">
        <v>1626</v>
      </c>
      <c r="D5630" s="30" t="s">
        <v>1627</v>
      </c>
      <c r="E5630" s="75">
        <v>136</v>
      </c>
      <c r="F5630" s="30" t="s">
        <v>53</v>
      </c>
      <c r="G5630" s="30" t="s">
        <v>54</v>
      </c>
      <c r="H5630" s="75">
        <v>1</v>
      </c>
    </row>
    <row r="5631" spans="1:8">
      <c r="A5631" s="43">
        <v>930</v>
      </c>
      <c r="B5631" s="74">
        <v>46222</v>
      </c>
      <c r="C5631" s="30" t="s">
        <v>1632</v>
      </c>
      <c r="D5631" s="30" t="s">
        <v>1633</v>
      </c>
      <c r="E5631" s="75">
        <v>88</v>
      </c>
      <c r="F5631" s="30" t="s">
        <v>53</v>
      </c>
      <c r="G5631" s="30" t="s">
        <v>54</v>
      </c>
      <c r="H5631" s="75">
        <v>1</v>
      </c>
    </row>
    <row r="5632" spans="1:8">
      <c r="A5632" s="43">
        <v>930</v>
      </c>
      <c r="B5632" s="74">
        <v>46222</v>
      </c>
      <c r="C5632" s="30" t="s">
        <v>1638</v>
      </c>
      <c r="D5632" s="30" t="s">
        <v>1639</v>
      </c>
      <c r="E5632" s="75">
        <v>97</v>
      </c>
      <c r="F5632" s="30" t="s">
        <v>53</v>
      </c>
      <c r="G5632" s="30" t="s">
        <v>54</v>
      </c>
      <c r="H5632" s="75">
        <v>1</v>
      </c>
    </row>
    <row r="5633" spans="1:8">
      <c r="A5633" s="43">
        <v>930</v>
      </c>
      <c r="B5633" s="74">
        <v>46222</v>
      </c>
      <c r="C5633" s="30" t="s">
        <v>1690</v>
      </c>
      <c r="D5633" s="30" t="s">
        <v>1691</v>
      </c>
      <c r="E5633" s="75">
        <v>104</v>
      </c>
      <c r="F5633" s="30" t="s">
        <v>80</v>
      </c>
      <c r="G5633" s="30" t="s">
        <v>81</v>
      </c>
      <c r="H5633" s="75">
        <v>1</v>
      </c>
    </row>
    <row r="5634" spans="1:8">
      <c r="A5634" s="43">
        <v>930</v>
      </c>
      <c r="B5634" s="74">
        <v>46221</v>
      </c>
      <c r="C5634" s="30" t="s">
        <v>3919</v>
      </c>
      <c r="D5634" s="30" t="s">
        <v>3920</v>
      </c>
      <c r="E5634" s="75">
        <v>25</v>
      </c>
      <c r="F5634" s="30" t="s">
        <v>53</v>
      </c>
      <c r="G5634" s="30" t="s">
        <v>54</v>
      </c>
      <c r="H5634" s="75">
        <v>1</v>
      </c>
    </row>
    <row r="5635" spans="1:8">
      <c r="A5635" s="43">
        <v>930</v>
      </c>
      <c r="B5635" s="74">
        <v>46221</v>
      </c>
      <c r="C5635" s="30" t="s">
        <v>3923</v>
      </c>
      <c r="D5635" s="30" t="s">
        <v>3924</v>
      </c>
      <c r="E5635" s="75">
        <v>82</v>
      </c>
      <c r="F5635" s="30" t="s">
        <v>53</v>
      </c>
      <c r="G5635" s="30" t="s">
        <v>54</v>
      </c>
      <c r="H5635" s="75">
        <v>1</v>
      </c>
    </row>
    <row r="5636" spans="1:8">
      <c r="A5636" s="43">
        <v>930</v>
      </c>
      <c r="B5636" s="74">
        <v>46221</v>
      </c>
      <c r="C5636" s="30" t="s">
        <v>4137</v>
      </c>
      <c r="D5636" s="30" t="s">
        <v>4138</v>
      </c>
      <c r="E5636" s="75">
        <v>130</v>
      </c>
      <c r="F5636" s="30" t="s">
        <v>70</v>
      </c>
      <c r="G5636" s="30" t="s">
        <v>71</v>
      </c>
      <c r="H5636" s="75">
        <v>2</v>
      </c>
    </row>
    <row r="5637" spans="1:8">
      <c r="A5637" s="43">
        <v>930</v>
      </c>
      <c r="B5637" s="74">
        <v>46221</v>
      </c>
      <c r="C5637" s="30" t="s">
        <v>4153</v>
      </c>
      <c r="D5637" s="30" t="s">
        <v>4154</v>
      </c>
      <c r="E5637" s="75">
        <v>36</v>
      </c>
      <c r="F5637" s="30" t="s">
        <v>68</v>
      </c>
      <c r="G5637" s="30" t="s">
        <v>69</v>
      </c>
      <c r="H5637" s="75">
        <v>1</v>
      </c>
    </row>
    <row r="5638" spans="1:8">
      <c r="A5638" s="43">
        <v>930</v>
      </c>
      <c r="B5638" s="74">
        <v>46221</v>
      </c>
      <c r="C5638" s="30" t="s">
        <v>4183</v>
      </c>
      <c r="D5638" s="30" t="s">
        <v>4184</v>
      </c>
      <c r="E5638" s="75">
        <v>5</v>
      </c>
      <c r="F5638" s="30" t="s">
        <v>53</v>
      </c>
      <c r="G5638" s="30" t="s">
        <v>54</v>
      </c>
      <c r="H5638" s="75">
        <v>1</v>
      </c>
    </row>
    <row r="5639" spans="1:8">
      <c r="A5639" s="43">
        <v>930</v>
      </c>
      <c r="B5639" s="74">
        <v>46221</v>
      </c>
      <c r="C5639" s="30" t="s">
        <v>4185</v>
      </c>
      <c r="D5639" s="30" t="s">
        <v>4186</v>
      </c>
      <c r="E5639" s="75">
        <v>26</v>
      </c>
      <c r="F5639" s="30" t="s">
        <v>53</v>
      </c>
      <c r="G5639" s="30" t="s">
        <v>54</v>
      </c>
      <c r="H5639" s="75">
        <v>1</v>
      </c>
    </row>
    <row r="5640" spans="1:8">
      <c r="A5640" s="43">
        <v>930</v>
      </c>
      <c r="B5640" s="74">
        <v>46221</v>
      </c>
      <c r="C5640" s="30" t="s">
        <v>4187</v>
      </c>
      <c r="D5640" s="30" t="s">
        <v>4188</v>
      </c>
      <c r="E5640" s="75">
        <v>13</v>
      </c>
      <c r="F5640" s="30" t="s">
        <v>53</v>
      </c>
      <c r="G5640" s="30" t="s">
        <v>54</v>
      </c>
      <c r="H5640" s="75">
        <v>1</v>
      </c>
    </row>
    <row r="5641" spans="1:8">
      <c r="A5641" s="43">
        <v>930</v>
      </c>
      <c r="B5641" s="74">
        <v>46221</v>
      </c>
      <c r="C5641" s="30" t="s">
        <v>1350</v>
      </c>
      <c r="D5641" s="30" t="s">
        <v>1351</v>
      </c>
      <c r="E5641" s="75">
        <v>232</v>
      </c>
      <c r="F5641" s="30" t="s">
        <v>80</v>
      </c>
      <c r="G5641" s="30" t="s">
        <v>81</v>
      </c>
      <c r="H5641" s="75">
        <v>1</v>
      </c>
    </row>
    <row r="5642" spans="1:8">
      <c r="A5642" s="43">
        <v>930</v>
      </c>
      <c r="B5642" s="74">
        <v>46221</v>
      </c>
      <c r="C5642" s="30" t="s">
        <v>1354</v>
      </c>
      <c r="D5642" s="30" t="s">
        <v>1355</v>
      </c>
      <c r="E5642" s="75">
        <v>25</v>
      </c>
      <c r="F5642" s="30" t="s">
        <v>70</v>
      </c>
      <c r="G5642" s="30" t="s">
        <v>71</v>
      </c>
      <c r="H5642" s="75">
        <v>2</v>
      </c>
    </row>
    <row r="5643" spans="1:8">
      <c r="A5643" s="43">
        <v>930</v>
      </c>
      <c r="B5643" s="74">
        <v>46221</v>
      </c>
      <c r="C5643" s="30" t="s">
        <v>1358</v>
      </c>
      <c r="D5643" s="30" t="s">
        <v>1359</v>
      </c>
      <c r="E5643" s="75">
        <v>8</v>
      </c>
      <c r="F5643" s="30" t="s">
        <v>70</v>
      </c>
      <c r="G5643" s="30" t="s">
        <v>71</v>
      </c>
      <c r="H5643" s="75">
        <v>2</v>
      </c>
    </row>
    <row r="5644" spans="1:8">
      <c r="A5644" s="43">
        <v>930</v>
      </c>
      <c r="B5644" s="74">
        <v>46221</v>
      </c>
      <c r="C5644" s="30" t="s">
        <v>1360</v>
      </c>
      <c r="D5644" s="30" t="s">
        <v>1361</v>
      </c>
      <c r="E5644" s="75">
        <v>11</v>
      </c>
      <c r="F5644" s="30" t="s">
        <v>68</v>
      </c>
      <c r="G5644" s="30" t="s">
        <v>69</v>
      </c>
      <c r="H5644" s="75">
        <v>1</v>
      </c>
    </row>
    <row r="5645" spans="1:8">
      <c r="A5645" s="43">
        <v>930</v>
      </c>
      <c r="B5645" s="74">
        <v>46221</v>
      </c>
      <c r="C5645" s="30" t="s">
        <v>1362</v>
      </c>
      <c r="D5645" s="30" t="s">
        <v>1363</v>
      </c>
      <c r="E5645" s="75">
        <v>45</v>
      </c>
      <c r="F5645" s="30" t="s">
        <v>53</v>
      </c>
      <c r="G5645" s="30" t="s">
        <v>54</v>
      </c>
      <c r="H5645" s="75">
        <v>1</v>
      </c>
    </row>
    <row r="5646" spans="1:8">
      <c r="A5646" s="43">
        <v>930</v>
      </c>
      <c r="B5646" s="74">
        <v>46221</v>
      </c>
      <c r="C5646" s="30" t="s">
        <v>1366</v>
      </c>
      <c r="D5646" s="30" t="s">
        <v>1367</v>
      </c>
      <c r="E5646" s="75">
        <v>16</v>
      </c>
      <c r="F5646" s="30" t="s">
        <v>68</v>
      </c>
      <c r="G5646" s="30" t="s">
        <v>69</v>
      </c>
      <c r="H5646" s="75">
        <v>1</v>
      </c>
    </row>
    <row r="5647" spans="1:8">
      <c r="A5647" s="43">
        <v>930</v>
      </c>
      <c r="B5647" s="74">
        <v>46221</v>
      </c>
      <c r="C5647" s="30" t="s">
        <v>1378</v>
      </c>
      <c r="D5647" s="30" t="s">
        <v>1379</v>
      </c>
      <c r="E5647" s="75">
        <v>202</v>
      </c>
      <c r="F5647" s="30" t="s">
        <v>66</v>
      </c>
      <c r="G5647" s="30" t="s">
        <v>67</v>
      </c>
      <c r="H5647" s="75">
        <v>2</v>
      </c>
    </row>
    <row r="5648" spans="1:8">
      <c r="A5648" s="43">
        <v>930</v>
      </c>
      <c r="B5648" s="74">
        <v>46221</v>
      </c>
      <c r="C5648" s="30" t="s">
        <v>1380</v>
      </c>
      <c r="D5648" s="30" t="s">
        <v>1381</v>
      </c>
      <c r="E5648" s="75">
        <v>22</v>
      </c>
      <c r="F5648" s="30" t="s">
        <v>53</v>
      </c>
      <c r="G5648" s="30" t="s">
        <v>54</v>
      </c>
      <c r="H5648" s="75">
        <v>1</v>
      </c>
    </row>
    <row r="5649" spans="1:8">
      <c r="A5649" s="43">
        <v>930</v>
      </c>
      <c r="B5649" s="74">
        <v>46221</v>
      </c>
      <c r="C5649" s="30" t="s">
        <v>1384</v>
      </c>
      <c r="D5649" s="30" t="s">
        <v>1385</v>
      </c>
      <c r="E5649" s="75">
        <v>8</v>
      </c>
      <c r="F5649" s="30" t="s">
        <v>70</v>
      </c>
      <c r="G5649" s="30" t="s">
        <v>71</v>
      </c>
      <c r="H5649" s="75">
        <v>2</v>
      </c>
    </row>
    <row r="5650" spans="1:8">
      <c r="A5650" s="43">
        <v>930</v>
      </c>
      <c r="B5650" s="74">
        <v>46221</v>
      </c>
      <c r="C5650" s="30" t="s">
        <v>1386</v>
      </c>
      <c r="D5650" s="30" t="s">
        <v>1387</v>
      </c>
      <c r="E5650" s="75">
        <v>73</v>
      </c>
      <c r="F5650" s="30" t="s">
        <v>70</v>
      </c>
      <c r="G5650" s="30" t="s">
        <v>71</v>
      </c>
      <c r="H5650" s="75">
        <v>2</v>
      </c>
    </row>
    <row r="5651" spans="1:8">
      <c r="A5651" s="43">
        <v>930</v>
      </c>
      <c r="B5651" s="74">
        <v>46221</v>
      </c>
      <c r="C5651" s="30" t="s">
        <v>1400</v>
      </c>
      <c r="D5651" s="30" t="s">
        <v>1401</v>
      </c>
      <c r="E5651" s="75">
        <v>34</v>
      </c>
      <c r="F5651" s="30" t="s">
        <v>68</v>
      </c>
      <c r="G5651" s="30" t="s">
        <v>69</v>
      </c>
      <c r="H5651" s="75">
        <v>1</v>
      </c>
    </row>
    <row r="5652" spans="1:8">
      <c r="A5652" s="43">
        <v>930</v>
      </c>
      <c r="B5652" s="74">
        <v>46221</v>
      </c>
      <c r="C5652" s="30" t="s">
        <v>1404</v>
      </c>
      <c r="D5652" s="30" t="s">
        <v>1405</v>
      </c>
      <c r="E5652" s="75">
        <v>15</v>
      </c>
      <c r="F5652" s="30" t="s">
        <v>53</v>
      </c>
      <c r="G5652" s="30" t="s">
        <v>54</v>
      </c>
      <c r="H5652" s="75">
        <v>1</v>
      </c>
    </row>
    <row r="5653" spans="1:8">
      <c r="A5653" s="43">
        <v>930</v>
      </c>
      <c r="B5653" s="74">
        <v>46221</v>
      </c>
      <c r="C5653" s="30" t="s">
        <v>1408</v>
      </c>
      <c r="D5653" s="30" t="s">
        <v>1409</v>
      </c>
      <c r="E5653" s="75">
        <v>1</v>
      </c>
      <c r="F5653" s="30" t="s">
        <v>68</v>
      </c>
      <c r="G5653" s="30" t="s">
        <v>69</v>
      </c>
      <c r="H5653" s="75">
        <v>1</v>
      </c>
    </row>
    <row r="5654" spans="1:8">
      <c r="A5654" s="43">
        <v>930</v>
      </c>
      <c r="B5654" s="74">
        <v>46221</v>
      </c>
      <c r="C5654" s="30" t="s">
        <v>1422</v>
      </c>
      <c r="D5654" s="30" t="s">
        <v>1423</v>
      </c>
      <c r="E5654" s="75">
        <v>161</v>
      </c>
      <c r="F5654" s="30" t="s">
        <v>70</v>
      </c>
      <c r="G5654" s="30" t="s">
        <v>71</v>
      </c>
      <c r="H5654" s="75">
        <v>2</v>
      </c>
    </row>
    <row r="5655" spans="1:8">
      <c r="A5655" s="43">
        <v>930</v>
      </c>
      <c r="B5655" s="74">
        <v>46221</v>
      </c>
      <c r="C5655" s="30" t="s">
        <v>1436</v>
      </c>
      <c r="D5655" s="30" t="s">
        <v>1437</v>
      </c>
      <c r="E5655" s="75">
        <v>27</v>
      </c>
      <c r="F5655" s="30" t="s">
        <v>53</v>
      </c>
      <c r="G5655" s="30" t="s">
        <v>54</v>
      </c>
      <c r="H5655" s="75">
        <v>1</v>
      </c>
    </row>
    <row r="5656" spans="1:8">
      <c r="A5656" s="43">
        <v>930</v>
      </c>
      <c r="B5656" s="74">
        <v>46221</v>
      </c>
      <c r="C5656" s="30" t="s">
        <v>1438</v>
      </c>
      <c r="D5656" s="30" t="s">
        <v>1439</v>
      </c>
      <c r="E5656" s="75">
        <v>92</v>
      </c>
      <c r="F5656" s="30" t="s">
        <v>68</v>
      </c>
      <c r="G5656" s="30" t="s">
        <v>69</v>
      </c>
      <c r="H5656" s="75">
        <v>1</v>
      </c>
    </row>
    <row r="5657" spans="1:8">
      <c r="A5657" s="43">
        <v>930</v>
      </c>
      <c r="B5657" s="74">
        <v>46221</v>
      </c>
      <c r="C5657" s="30" t="s">
        <v>1444</v>
      </c>
      <c r="D5657" s="30" t="s">
        <v>1445</v>
      </c>
      <c r="E5657" s="75">
        <v>7</v>
      </c>
      <c r="F5657" s="30" t="s">
        <v>70</v>
      </c>
      <c r="G5657" s="30" t="s">
        <v>71</v>
      </c>
      <c r="H5657" s="75">
        <v>2</v>
      </c>
    </row>
    <row r="5658" spans="1:8">
      <c r="A5658" s="43">
        <v>930</v>
      </c>
      <c r="B5658" s="74">
        <v>46221</v>
      </c>
      <c r="C5658" s="30" t="s">
        <v>1446</v>
      </c>
      <c r="D5658" s="30" t="s">
        <v>1447</v>
      </c>
      <c r="E5658" s="75">
        <v>23</v>
      </c>
      <c r="F5658" s="30" t="s">
        <v>53</v>
      </c>
      <c r="G5658" s="30" t="s">
        <v>54</v>
      </c>
      <c r="H5658" s="75">
        <v>1</v>
      </c>
    </row>
    <row r="5659" spans="1:8">
      <c r="A5659" s="43">
        <v>930</v>
      </c>
      <c r="B5659" s="74">
        <v>46221</v>
      </c>
      <c r="C5659" s="30" t="s">
        <v>1450</v>
      </c>
      <c r="D5659" s="30" t="s">
        <v>1451</v>
      </c>
      <c r="E5659" s="75">
        <v>6</v>
      </c>
      <c r="F5659" s="30" t="s">
        <v>53</v>
      </c>
      <c r="G5659" s="30" t="s">
        <v>54</v>
      </c>
      <c r="H5659" s="75">
        <v>1</v>
      </c>
    </row>
    <row r="5660" spans="1:8">
      <c r="A5660" s="43">
        <v>930</v>
      </c>
      <c r="B5660" s="74">
        <v>46221</v>
      </c>
      <c r="C5660" s="30" t="s">
        <v>1452</v>
      </c>
      <c r="D5660" s="30" t="s">
        <v>1453</v>
      </c>
      <c r="E5660" s="75">
        <v>32</v>
      </c>
      <c r="F5660" s="30" t="s">
        <v>70</v>
      </c>
      <c r="G5660" s="30" t="s">
        <v>71</v>
      </c>
      <c r="H5660" s="75">
        <v>2</v>
      </c>
    </row>
    <row r="5661" spans="1:8">
      <c r="A5661" s="43">
        <v>930</v>
      </c>
      <c r="B5661" s="74">
        <v>46221</v>
      </c>
      <c r="C5661" s="30" t="s">
        <v>1456</v>
      </c>
      <c r="D5661" s="30" t="s">
        <v>1457</v>
      </c>
      <c r="E5661" s="75">
        <v>4</v>
      </c>
      <c r="F5661" s="30" t="s">
        <v>68</v>
      </c>
      <c r="G5661" s="30" t="s">
        <v>69</v>
      </c>
      <c r="H5661" s="75">
        <v>1</v>
      </c>
    </row>
    <row r="5662" spans="1:8">
      <c r="A5662" s="43">
        <v>930</v>
      </c>
      <c r="B5662" s="74">
        <v>46221</v>
      </c>
      <c r="C5662" s="30" t="s">
        <v>1464</v>
      </c>
      <c r="D5662" s="30" t="s">
        <v>1465</v>
      </c>
      <c r="E5662" s="75">
        <v>20</v>
      </c>
      <c r="F5662" s="30" t="s">
        <v>70</v>
      </c>
      <c r="G5662" s="30" t="s">
        <v>71</v>
      </c>
      <c r="H5662" s="75">
        <v>2</v>
      </c>
    </row>
    <row r="5663" spans="1:8">
      <c r="A5663" s="43">
        <v>930</v>
      </c>
      <c r="B5663" s="74">
        <v>46221</v>
      </c>
      <c r="C5663" s="30" t="s">
        <v>1470</v>
      </c>
      <c r="D5663" s="30" t="s">
        <v>1471</v>
      </c>
      <c r="E5663" s="75">
        <v>47</v>
      </c>
      <c r="F5663" s="30" t="s">
        <v>70</v>
      </c>
      <c r="G5663" s="30" t="s">
        <v>71</v>
      </c>
      <c r="H5663" s="75">
        <v>2</v>
      </c>
    </row>
    <row r="5664" spans="1:8">
      <c r="A5664" s="43">
        <v>930</v>
      </c>
      <c r="B5664" s="74">
        <v>46221</v>
      </c>
      <c r="C5664" s="30" t="s">
        <v>1472</v>
      </c>
      <c r="D5664" s="30" t="s">
        <v>1473</v>
      </c>
      <c r="E5664" s="75">
        <v>32</v>
      </c>
      <c r="F5664" s="30" t="s">
        <v>53</v>
      </c>
      <c r="G5664" s="30" t="s">
        <v>54</v>
      </c>
      <c r="H5664" s="75">
        <v>1</v>
      </c>
    </row>
    <row r="5665" spans="1:8">
      <c r="A5665" s="43">
        <v>930</v>
      </c>
      <c r="B5665" s="74">
        <v>46221</v>
      </c>
      <c r="C5665" s="30" t="s">
        <v>1474</v>
      </c>
      <c r="D5665" s="30" t="s">
        <v>1475</v>
      </c>
      <c r="E5665" s="75">
        <v>60</v>
      </c>
      <c r="F5665" s="30" t="s">
        <v>53</v>
      </c>
      <c r="G5665" s="30" t="s">
        <v>54</v>
      </c>
      <c r="H5665" s="75">
        <v>1</v>
      </c>
    </row>
    <row r="5666" spans="1:8">
      <c r="A5666" s="43">
        <v>930</v>
      </c>
      <c r="B5666" s="74">
        <v>46221</v>
      </c>
      <c r="C5666" s="30" t="s">
        <v>1478</v>
      </c>
      <c r="D5666" s="30" t="s">
        <v>1479</v>
      </c>
      <c r="E5666" s="75">
        <v>40</v>
      </c>
      <c r="F5666" s="30" t="s">
        <v>53</v>
      </c>
      <c r="G5666" s="30" t="s">
        <v>54</v>
      </c>
      <c r="H5666" s="75">
        <v>1</v>
      </c>
    </row>
    <row r="5667" spans="1:8">
      <c r="A5667" s="43">
        <v>930</v>
      </c>
      <c r="B5667" s="74">
        <v>46221</v>
      </c>
      <c r="C5667" s="30" t="s">
        <v>1482</v>
      </c>
      <c r="D5667" s="30" t="s">
        <v>1483</v>
      </c>
      <c r="E5667" s="75">
        <v>92</v>
      </c>
      <c r="F5667" s="30" t="s">
        <v>70</v>
      </c>
      <c r="G5667" s="30" t="s">
        <v>71</v>
      </c>
      <c r="H5667" s="75">
        <v>2</v>
      </c>
    </row>
    <row r="5668" spans="1:8">
      <c r="A5668" s="43">
        <v>930</v>
      </c>
      <c r="B5668" s="74">
        <v>46221</v>
      </c>
      <c r="C5668" s="30" t="s">
        <v>1492</v>
      </c>
      <c r="D5668" s="30" t="s">
        <v>1493</v>
      </c>
      <c r="E5668" s="75">
        <v>38</v>
      </c>
      <c r="F5668" s="30" t="s">
        <v>53</v>
      </c>
      <c r="G5668" s="30" t="s">
        <v>54</v>
      </c>
      <c r="H5668" s="75">
        <v>1</v>
      </c>
    </row>
    <row r="5669" spans="1:8">
      <c r="A5669" s="43">
        <v>930</v>
      </c>
      <c r="B5669" s="74">
        <v>46221</v>
      </c>
      <c r="C5669" s="30" t="s">
        <v>1496</v>
      </c>
      <c r="D5669" s="30" t="s">
        <v>1497</v>
      </c>
      <c r="E5669" s="75">
        <v>21</v>
      </c>
      <c r="F5669" s="30" t="s">
        <v>53</v>
      </c>
      <c r="G5669" s="30" t="s">
        <v>54</v>
      </c>
      <c r="H5669" s="75">
        <v>1</v>
      </c>
    </row>
    <row r="5670" spans="1:8">
      <c r="A5670" s="43">
        <v>930</v>
      </c>
      <c r="B5670" s="74">
        <v>46221</v>
      </c>
      <c r="C5670" s="30" t="s">
        <v>1498</v>
      </c>
      <c r="D5670" s="30" t="s">
        <v>1499</v>
      </c>
      <c r="E5670" s="75">
        <v>35</v>
      </c>
      <c r="F5670" s="30" t="s">
        <v>53</v>
      </c>
      <c r="G5670" s="30" t="s">
        <v>54</v>
      </c>
      <c r="H5670" s="75">
        <v>1</v>
      </c>
    </row>
    <row r="5671" spans="1:8">
      <c r="A5671" s="43">
        <v>930</v>
      </c>
      <c r="B5671" s="74">
        <v>46221</v>
      </c>
      <c r="C5671" s="30" t="s">
        <v>1504</v>
      </c>
      <c r="D5671" s="30" t="s">
        <v>1505</v>
      </c>
      <c r="E5671" s="75">
        <v>35</v>
      </c>
      <c r="F5671" s="30" t="s">
        <v>53</v>
      </c>
      <c r="G5671" s="30" t="s">
        <v>54</v>
      </c>
      <c r="H5671" s="75">
        <v>1</v>
      </c>
    </row>
    <row r="5672" spans="1:8">
      <c r="A5672" s="43">
        <v>930</v>
      </c>
      <c r="B5672" s="74">
        <v>46221</v>
      </c>
      <c r="C5672" s="30" t="s">
        <v>1510</v>
      </c>
      <c r="D5672" s="30" t="s">
        <v>1511</v>
      </c>
      <c r="E5672" s="75">
        <v>67</v>
      </c>
      <c r="F5672" s="30" t="s">
        <v>68</v>
      </c>
      <c r="G5672" s="30" t="s">
        <v>69</v>
      </c>
      <c r="H5672" s="75">
        <v>1</v>
      </c>
    </row>
    <row r="5673" spans="1:8">
      <c r="A5673" s="43">
        <v>930</v>
      </c>
      <c r="B5673" s="74">
        <v>46221</v>
      </c>
      <c r="C5673" s="30" t="s">
        <v>1518</v>
      </c>
      <c r="D5673" s="30" t="s">
        <v>1519</v>
      </c>
      <c r="E5673" s="75">
        <v>13</v>
      </c>
      <c r="F5673" s="30" t="s">
        <v>76</v>
      </c>
      <c r="G5673" s="30" t="s">
        <v>77</v>
      </c>
      <c r="H5673" s="75">
        <v>1</v>
      </c>
    </row>
    <row r="5674" spans="1:8">
      <c r="A5674" s="43">
        <v>930</v>
      </c>
      <c r="B5674" s="74">
        <v>46221</v>
      </c>
      <c r="C5674" s="30" t="s">
        <v>1522</v>
      </c>
      <c r="D5674" s="30" t="s">
        <v>1523</v>
      </c>
      <c r="E5674" s="75">
        <v>135</v>
      </c>
      <c r="F5674" s="30" t="s">
        <v>53</v>
      </c>
      <c r="G5674" s="30" t="s">
        <v>54</v>
      </c>
      <c r="H5674" s="75">
        <v>1</v>
      </c>
    </row>
    <row r="5675" spans="1:8">
      <c r="A5675" s="43">
        <v>930</v>
      </c>
      <c r="B5675" s="74">
        <v>46221</v>
      </c>
      <c r="C5675" s="30" t="s">
        <v>1526</v>
      </c>
      <c r="D5675" s="30" t="s">
        <v>1527</v>
      </c>
      <c r="E5675" s="75">
        <v>126</v>
      </c>
      <c r="F5675" s="30" t="s">
        <v>53</v>
      </c>
      <c r="G5675" s="30" t="s">
        <v>54</v>
      </c>
      <c r="H5675" s="75">
        <v>1</v>
      </c>
    </row>
    <row r="5676" spans="1:8">
      <c r="A5676" s="43">
        <v>930</v>
      </c>
      <c r="B5676" s="74">
        <v>46221</v>
      </c>
      <c r="C5676" s="30" t="s">
        <v>1534</v>
      </c>
      <c r="D5676" s="30" t="s">
        <v>1535</v>
      </c>
      <c r="E5676" s="75">
        <v>10</v>
      </c>
      <c r="F5676" s="30" t="s">
        <v>68</v>
      </c>
      <c r="G5676" s="30" t="s">
        <v>69</v>
      </c>
      <c r="H5676" s="75">
        <v>1</v>
      </c>
    </row>
    <row r="5677" spans="1:8">
      <c r="A5677" s="43">
        <v>930</v>
      </c>
      <c r="B5677" s="74">
        <v>46221</v>
      </c>
      <c r="C5677" s="30" t="s">
        <v>1538</v>
      </c>
      <c r="D5677" s="30" t="s">
        <v>1539</v>
      </c>
      <c r="E5677" s="75">
        <v>18</v>
      </c>
      <c r="F5677" s="30" t="s">
        <v>53</v>
      </c>
      <c r="G5677" s="30" t="s">
        <v>54</v>
      </c>
      <c r="H5677" s="75">
        <v>1</v>
      </c>
    </row>
    <row r="5678" spans="1:8">
      <c r="A5678" s="43">
        <v>930</v>
      </c>
      <c r="B5678" s="74">
        <v>46221</v>
      </c>
      <c r="C5678" s="30" t="s">
        <v>1546</v>
      </c>
      <c r="D5678" s="30" t="s">
        <v>1547</v>
      </c>
      <c r="E5678" s="75">
        <v>39</v>
      </c>
      <c r="F5678" s="30" t="s">
        <v>53</v>
      </c>
      <c r="G5678" s="30" t="s">
        <v>54</v>
      </c>
      <c r="H5678" s="75">
        <v>1</v>
      </c>
    </row>
    <row r="5679" spans="1:8">
      <c r="A5679" s="43">
        <v>930</v>
      </c>
      <c r="B5679" s="74">
        <v>46221</v>
      </c>
      <c r="C5679" s="30" t="s">
        <v>1548</v>
      </c>
      <c r="D5679" s="30" t="s">
        <v>1549</v>
      </c>
      <c r="E5679" s="75">
        <v>40</v>
      </c>
      <c r="F5679" s="30" t="s">
        <v>70</v>
      </c>
      <c r="G5679" s="30" t="s">
        <v>71</v>
      </c>
      <c r="H5679" s="75">
        <v>2</v>
      </c>
    </row>
    <row r="5680" spans="1:8">
      <c r="A5680" s="43">
        <v>930</v>
      </c>
      <c r="B5680" s="74">
        <v>46221</v>
      </c>
      <c r="C5680" s="30" t="s">
        <v>1552</v>
      </c>
      <c r="D5680" s="30" t="s">
        <v>1553</v>
      </c>
      <c r="E5680" s="75">
        <v>28</v>
      </c>
      <c r="F5680" s="30" t="s">
        <v>70</v>
      </c>
      <c r="G5680" s="30" t="s">
        <v>71</v>
      </c>
      <c r="H5680" s="75">
        <v>2</v>
      </c>
    </row>
    <row r="5681" spans="1:8">
      <c r="A5681" s="43">
        <v>930</v>
      </c>
      <c r="B5681" s="74">
        <v>46221</v>
      </c>
      <c r="C5681" s="30" t="s">
        <v>1554</v>
      </c>
      <c r="D5681" s="30" t="s">
        <v>1555</v>
      </c>
      <c r="E5681" s="75">
        <v>1</v>
      </c>
      <c r="F5681" s="30" t="s">
        <v>76</v>
      </c>
      <c r="G5681" s="30" t="s">
        <v>77</v>
      </c>
      <c r="H5681" s="75">
        <v>1</v>
      </c>
    </row>
    <row r="5682" spans="1:8">
      <c r="A5682" s="43">
        <v>930</v>
      </c>
      <c r="B5682" s="74">
        <v>46221</v>
      </c>
      <c r="C5682" s="30" t="s">
        <v>1556</v>
      </c>
      <c r="D5682" s="30" t="s">
        <v>1557</v>
      </c>
      <c r="E5682" s="75">
        <v>89</v>
      </c>
      <c r="F5682" s="30" t="s">
        <v>53</v>
      </c>
      <c r="G5682" s="30" t="s">
        <v>54</v>
      </c>
      <c r="H5682" s="75">
        <v>1</v>
      </c>
    </row>
    <row r="5683" spans="1:8">
      <c r="A5683" s="43">
        <v>930</v>
      </c>
      <c r="B5683" s="74">
        <v>46221</v>
      </c>
      <c r="C5683" s="30" t="s">
        <v>1566</v>
      </c>
      <c r="D5683" s="30" t="s">
        <v>1567</v>
      </c>
      <c r="E5683" s="75">
        <v>61</v>
      </c>
      <c r="F5683" s="30" t="s">
        <v>53</v>
      </c>
      <c r="G5683" s="30" t="s">
        <v>54</v>
      </c>
      <c r="H5683" s="75">
        <v>1</v>
      </c>
    </row>
    <row r="5684" spans="1:8">
      <c r="A5684" s="43">
        <v>930</v>
      </c>
      <c r="B5684" s="74">
        <v>46221</v>
      </c>
      <c r="C5684" s="30" t="s">
        <v>1568</v>
      </c>
      <c r="D5684" s="30" t="s">
        <v>1569</v>
      </c>
      <c r="E5684" s="75">
        <v>3</v>
      </c>
      <c r="F5684" s="30" t="s">
        <v>53</v>
      </c>
      <c r="G5684" s="30" t="s">
        <v>54</v>
      </c>
      <c r="H5684" s="75">
        <v>1</v>
      </c>
    </row>
    <row r="5685" spans="1:8">
      <c r="A5685" s="43">
        <v>930</v>
      </c>
      <c r="B5685" s="74">
        <v>46221</v>
      </c>
      <c r="C5685" s="30" t="s">
        <v>1574</v>
      </c>
      <c r="D5685" s="30" t="s">
        <v>1575</v>
      </c>
      <c r="E5685" s="75">
        <v>45</v>
      </c>
      <c r="F5685" s="30" t="s">
        <v>70</v>
      </c>
      <c r="G5685" s="30" t="s">
        <v>71</v>
      </c>
      <c r="H5685" s="75">
        <v>2</v>
      </c>
    </row>
    <row r="5686" spans="1:8">
      <c r="A5686" s="43">
        <v>930</v>
      </c>
      <c r="B5686" s="74">
        <v>46221</v>
      </c>
      <c r="C5686" s="30" t="s">
        <v>1584</v>
      </c>
      <c r="D5686" s="30" t="s">
        <v>1585</v>
      </c>
      <c r="E5686" s="75">
        <v>177</v>
      </c>
      <c r="F5686" s="30" t="s">
        <v>53</v>
      </c>
      <c r="G5686" s="30" t="s">
        <v>54</v>
      </c>
      <c r="H5686" s="75">
        <v>1</v>
      </c>
    </row>
    <row r="5687" spans="1:8">
      <c r="A5687" s="43">
        <v>930</v>
      </c>
      <c r="B5687" s="74">
        <v>46221</v>
      </c>
      <c r="C5687" s="30" t="s">
        <v>1590</v>
      </c>
      <c r="D5687" s="30" t="s">
        <v>1591</v>
      </c>
      <c r="E5687" s="75">
        <v>165</v>
      </c>
      <c r="F5687" s="30" t="s">
        <v>53</v>
      </c>
      <c r="G5687" s="30" t="s">
        <v>54</v>
      </c>
      <c r="H5687" s="75">
        <v>1</v>
      </c>
    </row>
    <row r="5688" spans="1:8">
      <c r="A5688" s="43">
        <v>930</v>
      </c>
      <c r="B5688" s="74">
        <v>46221</v>
      </c>
      <c r="C5688" s="30" t="s">
        <v>1596</v>
      </c>
      <c r="D5688" s="30" t="s">
        <v>1597</v>
      </c>
      <c r="E5688" s="75">
        <v>15</v>
      </c>
      <c r="F5688" s="30" t="s">
        <v>70</v>
      </c>
      <c r="G5688" s="30" t="s">
        <v>71</v>
      </c>
      <c r="H5688" s="75">
        <v>2</v>
      </c>
    </row>
    <row r="5689" spans="1:8">
      <c r="A5689" s="43">
        <v>930</v>
      </c>
      <c r="B5689" s="74">
        <v>46221</v>
      </c>
      <c r="C5689" s="30" t="s">
        <v>1614</v>
      </c>
      <c r="D5689" s="30" t="s">
        <v>1615</v>
      </c>
      <c r="E5689" s="75">
        <v>36</v>
      </c>
      <c r="F5689" s="30" t="s">
        <v>53</v>
      </c>
      <c r="G5689" s="30" t="s">
        <v>54</v>
      </c>
      <c r="H5689" s="75">
        <v>1</v>
      </c>
    </row>
    <row r="5690" spans="1:8">
      <c r="A5690" s="43">
        <v>930</v>
      </c>
      <c r="B5690" s="74">
        <v>46221</v>
      </c>
      <c r="C5690" s="30" t="s">
        <v>1620</v>
      </c>
      <c r="D5690" s="30" t="s">
        <v>1621</v>
      </c>
      <c r="E5690" s="75">
        <v>138</v>
      </c>
      <c r="F5690" s="30" t="s">
        <v>53</v>
      </c>
      <c r="G5690" s="30" t="s">
        <v>54</v>
      </c>
      <c r="H5690" s="75">
        <v>1</v>
      </c>
    </row>
    <row r="5691" spans="1:8">
      <c r="A5691" s="43">
        <v>930</v>
      </c>
      <c r="B5691" s="74">
        <v>46221</v>
      </c>
      <c r="C5691" s="30" t="s">
        <v>1624</v>
      </c>
      <c r="D5691" s="30" t="s">
        <v>1625</v>
      </c>
      <c r="E5691" s="75">
        <v>74</v>
      </c>
      <c r="F5691" s="30" t="s">
        <v>53</v>
      </c>
      <c r="G5691" s="30" t="s">
        <v>54</v>
      </c>
      <c r="H5691" s="75">
        <v>1</v>
      </c>
    </row>
    <row r="5692" spans="1:8">
      <c r="A5692" s="43">
        <v>930</v>
      </c>
      <c r="B5692" s="74">
        <v>46221</v>
      </c>
      <c r="C5692" s="30" t="s">
        <v>1626</v>
      </c>
      <c r="D5692" s="30" t="s">
        <v>1627</v>
      </c>
      <c r="E5692" s="75">
        <v>107</v>
      </c>
      <c r="F5692" s="30" t="s">
        <v>53</v>
      </c>
      <c r="G5692" s="30" t="s">
        <v>54</v>
      </c>
      <c r="H5692" s="75">
        <v>1</v>
      </c>
    </row>
    <row r="5693" spans="1:8">
      <c r="A5693" s="43">
        <v>930</v>
      </c>
      <c r="B5693" s="74">
        <v>46221</v>
      </c>
      <c r="C5693" s="30" t="s">
        <v>1630</v>
      </c>
      <c r="D5693" s="30" t="s">
        <v>1631</v>
      </c>
      <c r="E5693" s="75">
        <v>71</v>
      </c>
      <c r="F5693" s="30" t="s">
        <v>70</v>
      </c>
      <c r="G5693" s="30" t="s">
        <v>71</v>
      </c>
      <c r="H5693" s="75">
        <v>2</v>
      </c>
    </row>
    <row r="5694" spans="1:8">
      <c r="A5694" s="43">
        <v>930</v>
      </c>
      <c r="B5694" s="74">
        <v>46221</v>
      </c>
      <c r="C5694" s="30" t="s">
        <v>1640</v>
      </c>
      <c r="D5694" s="30" t="s">
        <v>1641</v>
      </c>
      <c r="E5694" s="75">
        <v>14</v>
      </c>
      <c r="F5694" s="30" t="s">
        <v>68</v>
      </c>
      <c r="G5694" s="30" t="s">
        <v>69</v>
      </c>
      <c r="H5694" s="75">
        <v>1</v>
      </c>
    </row>
    <row r="5695" spans="1:8">
      <c r="A5695" s="43">
        <v>930</v>
      </c>
      <c r="B5695" s="74">
        <v>46221</v>
      </c>
      <c r="C5695" s="30" t="s">
        <v>1642</v>
      </c>
      <c r="D5695" s="30" t="s">
        <v>1643</v>
      </c>
      <c r="E5695" s="75">
        <v>143</v>
      </c>
      <c r="F5695" s="30" t="s">
        <v>53</v>
      </c>
      <c r="G5695" s="30" t="s">
        <v>54</v>
      </c>
      <c r="H5695" s="75">
        <v>1</v>
      </c>
    </row>
    <row r="5696" spans="1:8">
      <c r="A5696" s="43">
        <v>930</v>
      </c>
      <c r="B5696" s="74">
        <v>46221</v>
      </c>
      <c r="C5696" s="30" t="s">
        <v>1644</v>
      </c>
      <c r="D5696" s="30" t="s">
        <v>1645</v>
      </c>
      <c r="E5696" s="75">
        <v>33</v>
      </c>
      <c r="F5696" s="30" t="s">
        <v>68</v>
      </c>
      <c r="G5696" s="30" t="s">
        <v>69</v>
      </c>
      <c r="H5696" s="75">
        <v>1</v>
      </c>
    </row>
    <row r="5697" spans="1:8">
      <c r="A5697" s="43">
        <v>930</v>
      </c>
      <c r="B5697" s="74">
        <v>46221</v>
      </c>
      <c r="C5697" s="30" t="s">
        <v>1646</v>
      </c>
      <c r="D5697" s="30" t="s">
        <v>1647</v>
      </c>
      <c r="E5697" s="75">
        <v>117</v>
      </c>
      <c r="F5697" s="30" t="s">
        <v>53</v>
      </c>
      <c r="G5697" s="30" t="s">
        <v>54</v>
      </c>
      <c r="H5697" s="75">
        <v>1</v>
      </c>
    </row>
    <row r="5698" spans="1:8">
      <c r="A5698" s="43">
        <v>930</v>
      </c>
      <c r="B5698" s="74">
        <v>46221</v>
      </c>
      <c r="C5698" s="30" t="s">
        <v>1650</v>
      </c>
      <c r="D5698" s="30" t="s">
        <v>1651</v>
      </c>
      <c r="E5698" s="75">
        <v>19</v>
      </c>
      <c r="F5698" s="30" t="s">
        <v>76</v>
      </c>
      <c r="G5698" s="30" t="s">
        <v>77</v>
      </c>
      <c r="H5698" s="75">
        <v>1</v>
      </c>
    </row>
    <row r="5699" spans="1:8">
      <c r="A5699" s="43">
        <v>930</v>
      </c>
      <c r="B5699" s="74">
        <v>46221</v>
      </c>
      <c r="C5699" s="30" t="s">
        <v>1652</v>
      </c>
      <c r="D5699" s="30" t="s">
        <v>1653</v>
      </c>
      <c r="E5699" s="75">
        <v>38</v>
      </c>
      <c r="F5699" s="30" t="s">
        <v>80</v>
      </c>
      <c r="G5699" s="30" t="s">
        <v>81</v>
      </c>
      <c r="H5699" s="75">
        <v>1</v>
      </c>
    </row>
    <row r="5700" spans="1:8">
      <c r="A5700" s="43">
        <v>930</v>
      </c>
      <c r="B5700" s="74">
        <v>46221</v>
      </c>
      <c r="C5700" s="30" t="s">
        <v>1654</v>
      </c>
      <c r="D5700" s="30" t="s">
        <v>1655</v>
      </c>
      <c r="E5700" s="75">
        <v>94</v>
      </c>
      <c r="F5700" s="30" t="s">
        <v>53</v>
      </c>
      <c r="G5700" s="30" t="s">
        <v>54</v>
      </c>
      <c r="H5700" s="75">
        <v>1</v>
      </c>
    </row>
    <row r="5701" spans="1:8">
      <c r="A5701" s="43">
        <v>930</v>
      </c>
      <c r="B5701" s="74">
        <v>46221</v>
      </c>
      <c r="C5701" s="30" t="s">
        <v>1660</v>
      </c>
      <c r="D5701" s="30" t="s">
        <v>1661</v>
      </c>
      <c r="E5701" s="75">
        <v>200</v>
      </c>
      <c r="F5701" s="30" t="s">
        <v>53</v>
      </c>
      <c r="G5701" s="30" t="s">
        <v>54</v>
      </c>
      <c r="H5701" s="75">
        <v>1</v>
      </c>
    </row>
    <row r="5702" spans="1:8">
      <c r="A5702" s="43">
        <v>930</v>
      </c>
      <c r="B5702" s="74">
        <v>46221</v>
      </c>
      <c r="C5702" s="30" t="s">
        <v>1666</v>
      </c>
      <c r="D5702" s="30" t="s">
        <v>1667</v>
      </c>
      <c r="E5702" s="75">
        <v>113</v>
      </c>
      <c r="F5702" s="30" t="s">
        <v>53</v>
      </c>
      <c r="G5702" s="30" t="s">
        <v>54</v>
      </c>
      <c r="H5702" s="75">
        <v>1</v>
      </c>
    </row>
    <row r="5703" spans="1:8">
      <c r="A5703" s="43">
        <v>930</v>
      </c>
      <c r="B5703" s="74">
        <v>46221</v>
      </c>
      <c r="C5703" s="30" t="s">
        <v>1670</v>
      </c>
      <c r="D5703" s="30" t="s">
        <v>1671</v>
      </c>
      <c r="E5703" s="75">
        <v>34</v>
      </c>
      <c r="F5703" s="30" t="s">
        <v>53</v>
      </c>
      <c r="G5703" s="30" t="s">
        <v>54</v>
      </c>
      <c r="H5703" s="75">
        <v>1</v>
      </c>
    </row>
    <row r="5704" spans="1:8">
      <c r="A5704" s="43">
        <v>930</v>
      </c>
      <c r="B5704" s="74">
        <v>46221</v>
      </c>
      <c r="C5704" s="30" t="s">
        <v>4988</v>
      </c>
      <c r="D5704" s="30" t="s">
        <v>4989</v>
      </c>
      <c r="E5704" s="75">
        <v>116</v>
      </c>
      <c r="F5704" s="30" t="s">
        <v>80</v>
      </c>
      <c r="G5704" s="30" t="s">
        <v>81</v>
      </c>
      <c r="H5704" s="75">
        <v>1</v>
      </c>
    </row>
    <row r="5705" spans="1:8">
      <c r="A5705" s="43">
        <v>930</v>
      </c>
      <c r="B5705" s="74">
        <v>46221</v>
      </c>
      <c r="C5705" s="30" t="s">
        <v>1674</v>
      </c>
      <c r="D5705" s="30" t="s">
        <v>1675</v>
      </c>
      <c r="E5705" s="75">
        <v>165</v>
      </c>
      <c r="F5705" s="30" t="s">
        <v>53</v>
      </c>
      <c r="G5705" s="30" t="s">
        <v>54</v>
      </c>
      <c r="H5705" s="75">
        <v>1</v>
      </c>
    </row>
    <row r="5706" spans="1:8">
      <c r="A5706" s="43">
        <v>930</v>
      </c>
      <c r="B5706" s="74">
        <v>46221</v>
      </c>
      <c r="C5706" s="30" t="s">
        <v>1682</v>
      </c>
      <c r="D5706" s="30" t="s">
        <v>1683</v>
      </c>
      <c r="E5706" s="75">
        <v>55</v>
      </c>
      <c r="F5706" s="30" t="s">
        <v>53</v>
      </c>
      <c r="G5706" s="30" t="s">
        <v>54</v>
      </c>
      <c r="H5706" s="75">
        <v>1</v>
      </c>
    </row>
    <row r="5707" spans="1:8">
      <c r="A5707" s="43">
        <v>930</v>
      </c>
      <c r="B5707" s="74">
        <v>46221</v>
      </c>
      <c r="C5707" s="30" t="s">
        <v>1686</v>
      </c>
      <c r="D5707" s="30" t="s">
        <v>1687</v>
      </c>
      <c r="E5707" s="75">
        <v>24</v>
      </c>
      <c r="F5707" s="30" t="s">
        <v>53</v>
      </c>
      <c r="G5707" s="30" t="s">
        <v>54</v>
      </c>
      <c r="H5707" s="75">
        <v>1</v>
      </c>
    </row>
    <row r="5708" spans="1:8">
      <c r="A5708" s="43">
        <v>930</v>
      </c>
      <c r="B5708" s="74">
        <v>46221</v>
      </c>
      <c r="C5708" s="30" t="s">
        <v>4986</v>
      </c>
      <c r="D5708" s="30" t="s">
        <v>4987</v>
      </c>
      <c r="E5708" s="75">
        <v>160</v>
      </c>
      <c r="F5708" s="30" t="s">
        <v>53</v>
      </c>
      <c r="G5708" s="30" t="s">
        <v>54</v>
      </c>
      <c r="H5708" s="75">
        <v>1</v>
      </c>
    </row>
    <row r="5709" spans="1:8">
      <c r="A5709" s="43">
        <v>930</v>
      </c>
      <c r="B5709" s="74">
        <v>46221</v>
      </c>
      <c r="C5709" s="30" t="s">
        <v>1694</v>
      </c>
      <c r="D5709" s="30" t="s">
        <v>1695</v>
      </c>
      <c r="E5709" s="75">
        <v>72</v>
      </c>
      <c r="F5709" s="30" t="s">
        <v>70</v>
      </c>
      <c r="G5709" s="30" t="s">
        <v>71</v>
      </c>
      <c r="H5709" s="75">
        <v>2</v>
      </c>
    </row>
    <row r="5710" spans="1:8">
      <c r="A5710" s="43">
        <v>930</v>
      </c>
      <c r="B5710" s="74">
        <v>46221</v>
      </c>
      <c r="C5710" s="30" t="s">
        <v>1702</v>
      </c>
      <c r="D5710" s="30" t="s">
        <v>1703</v>
      </c>
      <c r="E5710" s="75">
        <v>131</v>
      </c>
      <c r="F5710" s="30" t="s">
        <v>70</v>
      </c>
      <c r="G5710" s="30" t="s">
        <v>71</v>
      </c>
      <c r="H5710" s="75">
        <v>2</v>
      </c>
    </row>
    <row r="5711" spans="1:8">
      <c r="A5711" s="43">
        <v>930</v>
      </c>
      <c r="B5711" s="74">
        <v>46220</v>
      </c>
      <c r="C5711" s="30" t="s">
        <v>3923</v>
      </c>
      <c r="D5711" s="30" t="s">
        <v>3924</v>
      </c>
      <c r="E5711" s="75">
        <v>65</v>
      </c>
      <c r="F5711" s="30" t="s">
        <v>53</v>
      </c>
      <c r="G5711" s="30" t="s">
        <v>54</v>
      </c>
      <c r="H5711" s="75">
        <v>1</v>
      </c>
    </row>
    <row r="5712" spans="1:8">
      <c r="A5712" s="43">
        <v>930</v>
      </c>
      <c r="B5712" s="74">
        <v>46220</v>
      </c>
      <c r="C5712" s="30" t="s">
        <v>4001</v>
      </c>
      <c r="D5712" s="30" t="s">
        <v>4002</v>
      </c>
      <c r="E5712" s="75">
        <v>31</v>
      </c>
      <c r="F5712" s="30" t="s">
        <v>53</v>
      </c>
      <c r="G5712" s="30" t="s">
        <v>54</v>
      </c>
      <c r="H5712" s="75">
        <v>1</v>
      </c>
    </row>
    <row r="5713" spans="1:8">
      <c r="A5713" s="43">
        <v>930</v>
      </c>
      <c r="B5713" s="74">
        <v>46220</v>
      </c>
      <c r="C5713" s="30" t="s">
        <v>4137</v>
      </c>
      <c r="D5713" s="30" t="s">
        <v>4138</v>
      </c>
      <c r="E5713" s="75">
        <v>90</v>
      </c>
      <c r="F5713" s="30" t="s">
        <v>70</v>
      </c>
      <c r="G5713" s="30" t="s">
        <v>71</v>
      </c>
      <c r="H5713" s="75">
        <v>2</v>
      </c>
    </row>
    <row r="5714" spans="1:8">
      <c r="A5714" s="43">
        <v>930</v>
      </c>
      <c r="B5714" s="74">
        <v>46220</v>
      </c>
      <c r="C5714" s="30" t="s">
        <v>4153</v>
      </c>
      <c r="D5714" s="30" t="s">
        <v>4154</v>
      </c>
      <c r="E5714" s="75">
        <v>36</v>
      </c>
      <c r="F5714" s="30" t="s">
        <v>70</v>
      </c>
      <c r="G5714" s="30" t="s">
        <v>71</v>
      </c>
      <c r="H5714" s="75">
        <v>2</v>
      </c>
    </row>
    <row r="5715" spans="1:8">
      <c r="A5715" s="43">
        <v>930</v>
      </c>
      <c r="B5715" s="74">
        <v>46220</v>
      </c>
      <c r="C5715" s="30" t="s">
        <v>4183</v>
      </c>
      <c r="D5715" s="30" t="s">
        <v>4184</v>
      </c>
      <c r="E5715" s="75">
        <v>84</v>
      </c>
      <c r="F5715" s="30" t="s">
        <v>53</v>
      </c>
      <c r="G5715" s="30" t="s">
        <v>54</v>
      </c>
      <c r="H5715" s="75">
        <v>1</v>
      </c>
    </row>
    <row r="5716" spans="1:8">
      <c r="A5716" s="43">
        <v>930</v>
      </c>
      <c r="B5716" s="74">
        <v>46220</v>
      </c>
      <c r="C5716" s="30" t="s">
        <v>4185</v>
      </c>
      <c r="D5716" s="30" t="s">
        <v>4186</v>
      </c>
      <c r="E5716" s="75">
        <v>71</v>
      </c>
      <c r="F5716" s="30" t="s">
        <v>53</v>
      </c>
      <c r="G5716" s="30" t="s">
        <v>54</v>
      </c>
      <c r="H5716" s="75">
        <v>1</v>
      </c>
    </row>
    <row r="5717" spans="1:8">
      <c r="A5717" s="43">
        <v>930</v>
      </c>
      <c r="B5717" s="74">
        <v>46220</v>
      </c>
      <c r="C5717" s="30" t="s">
        <v>4187</v>
      </c>
      <c r="D5717" s="30" t="s">
        <v>4188</v>
      </c>
      <c r="E5717" s="75">
        <v>10</v>
      </c>
      <c r="F5717" s="30" t="s">
        <v>53</v>
      </c>
      <c r="G5717" s="30" t="s">
        <v>54</v>
      </c>
      <c r="H5717" s="75">
        <v>1</v>
      </c>
    </row>
    <row r="5718" spans="1:8">
      <c r="A5718" s="43">
        <v>930</v>
      </c>
      <c r="B5718" s="74">
        <v>46220</v>
      </c>
      <c r="C5718" s="30" t="s">
        <v>1350</v>
      </c>
      <c r="D5718" s="30" t="s">
        <v>1351</v>
      </c>
      <c r="E5718" s="75">
        <v>63</v>
      </c>
      <c r="F5718" s="30" t="s">
        <v>80</v>
      </c>
      <c r="G5718" s="30" t="s">
        <v>81</v>
      </c>
      <c r="H5718" s="75">
        <v>1</v>
      </c>
    </row>
    <row r="5719" spans="1:8">
      <c r="A5719" s="43">
        <v>930</v>
      </c>
      <c r="B5719" s="74">
        <v>46220</v>
      </c>
      <c r="C5719" s="30" t="s">
        <v>1352</v>
      </c>
      <c r="D5719" s="30" t="s">
        <v>1353</v>
      </c>
      <c r="E5719" s="75">
        <v>22</v>
      </c>
      <c r="F5719" s="30" t="s">
        <v>68</v>
      </c>
      <c r="G5719" s="30" t="s">
        <v>69</v>
      </c>
      <c r="H5719" s="75">
        <v>1</v>
      </c>
    </row>
    <row r="5720" spans="1:8">
      <c r="A5720" s="43">
        <v>930</v>
      </c>
      <c r="B5720" s="74">
        <v>46220</v>
      </c>
      <c r="C5720" s="30" t="s">
        <v>1354</v>
      </c>
      <c r="D5720" s="30" t="s">
        <v>1355</v>
      </c>
      <c r="E5720" s="75">
        <v>15</v>
      </c>
      <c r="F5720" s="30" t="s">
        <v>70</v>
      </c>
      <c r="G5720" s="30" t="s">
        <v>71</v>
      </c>
      <c r="H5720" s="75">
        <v>2</v>
      </c>
    </row>
    <row r="5721" spans="1:8">
      <c r="A5721" s="43">
        <v>930</v>
      </c>
      <c r="B5721" s="74">
        <v>46220</v>
      </c>
      <c r="C5721" s="30" t="s">
        <v>1356</v>
      </c>
      <c r="D5721" s="30" t="s">
        <v>1357</v>
      </c>
      <c r="E5721" s="75">
        <v>17</v>
      </c>
      <c r="F5721" s="30" t="s">
        <v>80</v>
      </c>
      <c r="G5721" s="30" t="s">
        <v>81</v>
      </c>
      <c r="H5721" s="75">
        <v>1</v>
      </c>
    </row>
    <row r="5722" spans="1:8">
      <c r="A5722" s="43">
        <v>930</v>
      </c>
      <c r="B5722" s="74">
        <v>46220</v>
      </c>
      <c r="C5722" s="30" t="s">
        <v>1360</v>
      </c>
      <c r="D5722" s="30" t="s">
        <v>1361</v>
      </c>
      <c r="E5722" s="75">
        <v>2</v>
      </c>
      <c r="F5722" s="30" t="s">
        <v>68</v>
      </c>
      <c r="G5722" s="30" t="s">
        <v>69</v>
      </c>
      <c r="H5722" s="75">
        <v>1</v>
      </c>
    </row>
    <row r="5723" spans="1:8">
      <c r="A5723" s="43">
        <v>930</v>
      </c>
      <c r="B5723" s="74">
        <v>46220</v>
      </c>
      <c r="C5723" s="30" t="s">
        <v>1362</v>
      </c>
      <c r="D5723" s="30" t="s">
        <v>1363</v>
      </c>
      <c r="E5723" s="75">
        <v>21</v>
      </c>
      <c r="F5723" s="30" t="s">
        <v>53</v>
      </c>
      <c r="G5723" s="30" t="s">
        <v>54</v>
      </c>
      <c r="H5723" s="75">
        <v>1</v>
      </c>
    </row>
    <row r="5724" spans="1:8">
      <c r="A5724" s="43">
        <v>930</v>
      </c>
      <c r="B5724" s="74">
        <v>46220</v>
      </c>
      <c r="C5724" s="30" t="s">
        <v>1374</v>
      </c>
      <c r="D5724" s="30" t="s">
        <v>1375</v>
      </c>
      <c r="E5724" s="75">
        <v>44</v>
      </c>
      <c r="F5724" s="30" t="s">
        <v>80</v>
      </c>
      <c r="G5724" s="30" t="s">
        <v>81</v>
      </c>
      <c r="H5724" s="75">
        <v>1</v>
      </c>
    </row>
    <row r="5725" spans="1:8">
      <c r="A5725" s="43">
        <v>930</v>
      </c>
      <c r="B5725" s="74">
        <v>46220</v>
      </c>
      <c r="C5725" s="30" t="s">
        <v>1376</v>
      </c>
      <c r="D5725" s="30" t="s">
        <v>1377</v>
      </c>
      <c r="E5725" s="75">
        <v>213</v>
      </c>
      <c r="F5725" s="30" t="s">
        <v>80</v>
      </c>
      <c r="G5725" s="30" t="s">
        <v>81</v>
      </c>
      <c r="H5725" s="75">
        <v>1</v>
      </c>
    </row>
    <row r="5726" spans="1:8">
      <c r="A5726" s="43">
        <v>930</v>
      </c>
      <c r="B5726" s="74">
        <v>46220</v>
      </c>
      <c r="C5726" s="30" t="s">
        <v>1378</v>
      </c>
      <c r="D5726" s="30" t="s">
        <v>1379</v>
      </c>
      <c r="E5726" s="75">
        <v>37</v>
      </c>
      <c r="F5726" s="30" t="s">
        <v>66</v>
      </c>
      <c r="G5726" s="30" t="s">
        <v>67</v>
      </c>
      <c r="H5726" s="75">
        <v>2</v>
      </c>
    </row>
    <row r="5727" spans="1:8">
      <c r="A5727" s="43">
        <v>930</v>
      </c>
      <c r="B5727" s="74">
        <v>46220</v>
      </c>
      <c r="C5727" s="30" t="s">
        <v>1380</v>
      </c>
      <c r="D5727" s="30" t="s">
        <v>1381</v>
      </c>
      <c r="E5727" s="75">
        <v>66</v>
      </c>
      <c r="F5727" s="30" t="s">
        <v>53</v>
      </c>
      <c r="G5727" s="30" t="s">
        <v>54</v>
      </c>
      <c r="H5727" s="75">
        <v>1</v>
      </c>
    </row>
    <row r="5728" spans="1:8">
      <c r="A5728" s="43">
        <v>930</v>
      </c>
      <c r="B5728" s="74">
        <v>46220</v>
      </c>
      <c r="C5728" s="30" t="s">
        <v>1382</v>
      </c>
      <c r="D5728" s="30" t="s">
        <v>1383</v>
      </c>
      <c r="E5728" s="75">
        <v>126</v>
      </c>
      <c r="F5728" s="30" t="s">
        <v>80</v>
      </c>
      <c r="G5728" s="30" t="s">
        <v>81</v>
      </c>
      <c r="H5728" s="75">
        <v>1</v>
      </c>
    </row>
    <row r="5729" spans="1:8">
      <c r="A5729" s="43">
        <v>930</v>
      </c>
      <c r="B5729" s="74">
        <v>46220</v>
      </c>
      <c r="C5729" s="30" t="s">
        <v>1386</v>
      </c>
      <c r="D5729" s="30" t="s">
        <v>1387</v>
      </c>
      <c r="E5729" s="75">
        <v>61</v>
      </c>
      <c r="F5729" s="30" t="s">
        <v>70</v>
      </c>
      <c r="G5729" s="30" t="s">
        <v>71</v>
      </c>
      <c r="H5729" s="75">
        <v>2</v>
      </c>
    </row>
    <row r="5730" spans="1:8">
      <c r="A5730" s="43">
        <v>930</v>
      </c>
      <c r="B5730" s="74">
        <v>46220</v>
      </c>
      <c r="C5730" s="30" t="s">
        <v>1388</v>
      </c>
      <c r="D5730" s="30" t="s">
        <v>1389</v>
      </c>
      <c r="E5730" s="75">
        <v>138</v>
      </c>
      <c r="F5730" s="30" t="s">
        <v>70</v>
      </c>
      <c r="G5730" s="30" t="s">
        <v>71</v>
      </c>
      <c r="H5730" s="75">
        <v>2</v>
      </c>
    </row>
    <row r="5731" spans="1:8">
      <c r="A5731" s="43">
        <v>930</v>
      </c>
      <c r="B5731" s="74">
        <v>46220</v>
      </c>
      <c r="C5731" s="30" t="s">
        <v>1390</v>
      </c>
      <c r="D5731" s="30" t="s">
        <v>1391</v>
      </c>
      <c r="E5731" s="75">
        <v>25</v>
      </c>
      <c r="F5731" s="30" t="s">
        <v>68</v>
      </c>
      <c r="G5731" s="30" t="s">
        <v>69</v>
      </c>
      <c r="H5731" s="75">
        <v>1</v>
      </c>
    </row>
    <row r="5732" spans="1:8">
      <c r="A5732" s="43">
        <v>930</v>
      </c>
      <c r="B5732" s="74">
        <v>46220</v>
      </c>
      <c r="C5732" s="30" t="s">
        <v>1392</v>
      </c>
      <c r="D5732" s="30" t="s">
        <v>1393</v>
      </c>
      <c r="E5732" s="75">
        <v>168</v>
      </c>
      <c r="F5732" s="30" t="s">
        <v>80</v>
      </c>
      <c r="G5732" s="30" t="s">
        <v>81</v>
      </c>
      <c r="H5732" s="75">
        <v>1</v>
      </c>
    </row>
    <row r="5733" spans="1:8">
      <c r="A5733" s="43">
        <v>930</v>
      </c>
      <c r="B5733" s="74">
        <v>46220</v>
      </c>
      <c r="C5733" s="30" t="s">
        <v>1394</v>
      </c>
      <c r="D5733" s="30" t="s">
        <v>1395</v>
      </c>
      <c r="E5733" s="75">
        <v>110</v>
      </c>
      <c r="F5733" s="30" t="s">
        <v>68</v>
      </c>
      <c r="G5733" s="30" t="s">
        <v>69</v>
      </c>
      <c r="H5733" s="75">
        <v>1</v>
      </c>
    </row>
    <row r="5734" spans="1:8">
      <c r="A5734" s="43">
        <v>930</v>
      </c>
      <c r="B5734" s="74">
        <v>46220</v>
      </c>
      <c r="C5734" s="30" t="s">
        <v>1396</v>
      </c>
      <c r="D5734" s="30" t="s">
        <v>1397</v>
      </c>
      <c r="E5734" s="75">
        <v>83</v>
      </c>
      <c r="F5734" s="30" t="s">
        <v>76</v>
      </c>
      <c r="G5734" s="30" t="s">
        <v>77</v>
      </c>
      <c r="H5734" s="75">
        <v>1</v>
      </c>
    </row>
    <row r="5735" spans="1:8">
      <c r="A5735" s="43">
        <v>930</v>
      </c>
      <c r="B5735" s="74">
        <v>46220</v>
      </c>
      <c r="C5735" s="30" t="s">
        <v>1400</v>
      </c>
      <c r="D5735" s="30" t="s">
        <v>1401</v>
      </c>
      <c r="E5735" s="75">
        <v>63</v>
      </c>
      <c r="F5735" s="30" t="s">
        <v>70</v>
      </c>
      <c r="G5735" s="30" t="s">
        <v>71</v>
      </c>
      <c r="H5735" s="75">
        <v>2</v>
      </c>
    </row>
    <row r="5736" spans="1:8">
      <c r="A5736" s="43">
        <v>930</v>
      </c>
      <c r="B5736" s="74">
        <v>46220</v>
      </c>
      <c r="C5736" s="30" t="s">
        <v>1402</v>
      </c>
      <c r="D5736" s="30" t="s">
        <v>1403</v>
      </c>
      <c r="E5736" s="75">
        <v>83</v>
      </c>
      <c r="F5736" s="30" t="s">
        <v>70</v>
      </c>
      <c r="G5736" s="30" t="s">
        <v>71</v>
      </c>
      <c r="H5736" s="75">
        <v>2</v>
      </c>
    </row>
    <row r="5737" spans="1:8">
      <c r="A5737" s="43">
        <v>930</v>
      </c>
      <c r="B5737" s="74">
        <v>46220</v>
      </c>
      <c r="C5737" s="30" t="s">
        <v>1406</v>
      </c>
      <c r="D5737" s="30" t="s">
        <v>1407</v>
      </c>
      <c r="E5737" s="75">
        <v>122</v>
      </c>
      <c r="F5737" s="30" t="s">
        <v>80</v>
      </c>
      <c r="G5737" s="30" t="s">
        <v>81</v>
      </c>
      <c r="H5737" s="75">
        <v>1</v>
      </c>
    </row>
    <row r="5738" spans="1:8">
      <c r="A5738" s="43">
        <v>930</v>
      </c>
      <c r="B5738" s="74">
        <v>46220</v>
      </c>
      <c r="C5738" s="30" t="s">
        <v>1408</v>
      </c>
      <c r="D5738" s="30" t="s">
        <v>1409</v>
      </c>
      <c r="E5738" s="75">
        <v>7</v>
      </c>
      <c r="F5738" s="30" t="s">
        <v>70</v>
      </c>
      <c r="G5738" s="30" t="s">
        <v>71</v>
      </c>
      <c r="H5738" s="75">
        <v>2</v>
      </c>
    </row>
    <row r="5739" spans="1:8">
      <c r="A5739" s="43">
        <v>930</v>
      </c>
      <c r="B5739" s="74">
        <v>46220</v>
      </c>
      <c r="C5739" s="30" t="s">
        <v>1410</v>
      </c>
      <c r="D5739" s="30" t="s">
        <v>1411</v>
      </c>
      <c r="E5739" s="75">
        <v>203</v>
      </c>
      <c r="F5739" s="30" t="s">
        <v>80</v>
      </c>
      <c r="G5739" s="30" t="s">
        <v>81</v>
      </c>
      <c r="H5739" s="75">
        <v>1</v>
      </c>
    </row>
    <row r="5740" spans="1:8">
      <c r="A5740" s="43">
        <v>930</v>
      </c>
      <c r="B5740" s="74">
        <v>46220</v>
      </c>
      <c r="C5740" s="30" t="s">
        <v>1416</v>
      </c>
      <c r="D5740" s="30" t="s">
        <v>1417</v>
      </c>
      <c r="E5740" s="75">
        <v>36</v>
      </c>
      <c r="F5740" s="30" t="s">
        <v>70</v>
      </c>
      <c r="G5740" s="30" t="s">
        <v>71</v>
      </c>
      <c r="H5740" s="75">
        <v>2</v>
      </c>
    </row>
    <row r="5741" spans="1:8">
      <c r="A5741" s="43">
        <v>930</v>
      </c>
      <c r="B5741" s="74">
        <v>46220</v>
      </c>
      <c r="C5741" s="30" t="s">
        <v>1420</v>
      </c>
      <c r="D5741" s="30" t="s">
        <v>1421</v>
      </c>
      <c r="E5741" s="75">
        <v>4</v>
      </c>
      <c r="F5741" s="30" t="s">
        <v>80</v>
      </c>
      <c r="G5741" s="30" t="s">
        <v>81</v>
      </c>
      <c r="H5741" s="75">
        <v>1</v>
      </c>
    </row>
    <row r="5742" spans="1:8">
      <c r="A5742" s="43">
        <v>930</v>
      </c>
      <c r="B5742" s="74">
        <v>46220</v>
      </c>
      <c r="C5742" s="30" t="s">
        <v>1422</v>
      </c>
      <c r="D5742" s="30" t="s">
        <v>1423</v>
      </c>
      <c r="E5742" s="75">
        <v>119</v>
      </c>
      <c r="F5742" s="30" t="s">
        <v>70</v>
      </c>
      <c r="G5742" s="30" t="s">
        <v>71</v>
      </c>
      <c r="H5742" s="75">
        <v>2</v>
      </c>
    </row>
    <row r="5743" spans="1:8">
      <c r="A5743" s="43">
        <v>930</v>
      </c>
      <c r="B5743" s="74">
        <v>46220</v>
      </c>
      <c r="C5743" s="30" t="s">
        <v>1424</v>
      </c>
      <c r="D5743" s="30" t="s">
        <v>1425</v>
      </c>
      <c r="E5743" s="75">
        <v>192</v>
      </c>
      <c r="F5743" s="30" t="s">
        <v>80</v>
      </c>
      <c r="G5743" s="30" t="s">
        <v>81</v>
      </c>
      <c r="H5743" s="75">
        <v>1</v>
      </c>
    </row>
    <row r="5744" spans="1:8">
      <c r="A5744" s="43">
        <v>930</v>
      </c>
      <c r="B5744" s="74">
        <v>46220</v>
      </c>
      <c r="C5744" s="30" t="s">
        <v>1426</v>
      </c>
      <c r="D5744" s="30" t="s">
        <v>1427</v>
      </c>
      <c r="E5744" s="75">
        <v>22</v>
      </c>
      <c r="F5744" s="30" t="s">
        <v>80</v>
      </c>
      <c r="G5744" s="30" t="s">
        <v>81</v>
      </c>
      <c r="H5744" s="75">
        <v>1</v>
      </c>
    </row>
    <row r="5745" spans="1:8">
      <c r="A5745" s="43">
        <v>930</v>
      </c>
      <c r="B5745" s="74">
        <v>46220</v>
      </c>
      <c r="C5745" s="30" t="s">
        <v>1428</v>
      </c>
      <c r="D5745" s="30" t="s">
        <v>1429</v>
      </c>
      <c r="E5745" s="75">
        <v>176</v>
      </c>
      <c r="F5745" s="30" t="s">
        <v>80</v>
      </c>
      <c r="G5745" s="30" t="s">
        <v>81</v>
      </c>
      <c r="H5745" s="75">
        <v>1</v>
      </c>
    </row>
    <row r="5746" spans="1:8">
      <c r="A5746" s="43">
        <v>930</v>
      </c>
      <c r="B5746" s="74">
        <v>46220</v>
      </c>
      <c r="C5746" s="30" t="s">
        <v>1432</v>
      </c>
      <c r="D5746" s="30" t="s">
        <v>1433</v>
      </c>
      <c r="E5746" s="75">
        <v>146</v>
      </c>
      <c r="F5746" s="30" t="s">
        <v>76</v>
      </c>
      <c r="G5746" s="30" t="s">
        <v>77</v>
      </c>
      <c r="H5746" s="75">
        <v>1</v>
      </c>
    </row>
    <row r="5747" spans="1:8">
      <c r="A5747" s="43">
        <v>930</v>
      </c>
      <c r="B5747" s="74">
        <v>46220</v>
      </c>
      <c r="C5747" s="30" t="s">
        <v>1438</v>
      </c>
      <c r="D5747" s="30" t="s">
        <v>1439</v>
      </c>
      <c r="E5747" s="75">
        <v>83</v>
      </c>
      <c r="F5747" s="30" t="s">
        <v>70</v>
      </c>
      <c r="G5747" s="30" t="s">
        <v>71</v>
      </c>
      <c r="H5747" s="75">
        <v>2</v>
      </c>
    </row>
    <row r="5748" spans="1:8">
      <c r="A5748" s="43">
        <v>930</v>
      </c>
      <c r="B5748" s="74">
        <v>46220</v>
      </c>
      <c r="C5748" s="30" t="s">
        <v>1440</v>
      </c>
      <c r="D5748" s="30" t="s">
        <v>1441</v>
      </c>
      <c r="E5748" s="75">
        <v>193</v>
      </c>
      <c r="F5748" s="30" t="s">
        <v>70</v>
      </c>
      <c r="G5748" s="30" t="s">
        <v>71</v>
      </c>
      <c r="H5748" s="75">
        <v>2</v>
      </c>
    </row>
    <row r="5749" spans="1:8">
      <c r="A5749" s="43">
        <v>930</v>
      </c>
      <c r="B5749" s="74">
        <v>46220</v>
      </c>
      <c r="C5749" s="30" t="s">
        <v>1444</v>
      </c>
      <c r="D5749" s="30" t="s">
        <v>1445</v>
      </c>
      <c r="E5749" s="75">
        <v>51</v>
      </c>
      <c r="F5749" s="30" t="s">
        <v>68</v>
      </c>
      <c r="G5749" s="30" t="s">
        <v>69</v>
      </c>
      <c r="H5749" s="75">
        <v>1</v>
      </c>
    </row>
    <row r="5750" spans="1:8">
      <c r="A5750" s="43">
        <v>930</v>
      </c>
      <c r="B5750" s="74">
        <v>46220</v>
      </c>
      <c r="C5750" s="30" t="s">
        <v>1446</v>
      </c>
      <c r="D5750" s="30" t="s">
        <v>1447</v>
      </c>
      <c r="E5750" s="75">
        <v>111</v>
      </c>
      <c r="F5750" s="30" t="s">
        <v>53</v>
      </c>
      <c r="G5750" s="30" t="s">
        <v>54</v>
      </c>
      <c r="H5750" s="75">
        <v>1</v>
      </c>
    </row>
    <row r="5751" spans="1:8">
      <c r="A5751" s="43">
        <v>930</v>
      </c>
      <c r="B5751" s="74">
        <v>46220</v>
      </c>
      <c r="C5751" s="30" t="s">
        <v>1450</v>
      </c>
      <c r="D5751" s="30" t="s">
        <v>1451</v>
      </c>
      <c r="E5751" s="75">
        <v>47</v>
      </c>
      <c r="F5751" s="30" t="s">
        <v>53</v>
      </c>
      <c r="G5751" s="30" t="s">
        <v>54</v>
      </c>
      <c r="H5751" s="75">
        <v>1</v>
      </c>
    </row>
    <row r="5752" spans="1:8">
      <c r="A5752" s="43">
        <v>930</v>
      </c>
      <c r="B5752" s="74">
        <v>46220</v>
      </c>
      <c r="C5752" s="30" t="s">
        <v>1452</v>
      </c>
      <c r="D5752" s="30" t="s">
        <v>1453</v>
      </c>
      <c r="E5752" s="75">
        <v>40</v>
      </c>
      <c r="F5752" s="30" t="s">
        <v>70</v>
      </c>
      <c r="G5752" s="30" t="s">
        <v>71</v>
      </c>
      <c r="H5752" s="75">
        <v>2</v>
      </c>
    </row>
    <row r="5753" spans="1:8">
      <c r="A5753" s="43">
        <v>930</v>
      </c>
      <c r="B5753" s="74">
        <v>46220</v>
      </c>
      <c r="C5753" s="30" t="s">
        <v>1454</v>
      </c>
      <c r="D5753" s="30" t="s">
        <v>1455</v>
      </c>
      <c r="E5753" s="75">
        <v>65</v>
      </c>
      <c r="F5753" s="30" t="s">
        <v>70</v>
      </c>
      <c r="G5753" s="30" t="s">
        <v>71</v>
      </c>
      <c r="H5753" s="75">
        <v>2</v>
      </c>
    </row>
    <row r="5754" spans="1:8">
      <c r="A5754" s="43">
        <v>930</v>
      </c>
      <c r="B5754" s="74">
        <v>46220</v>
      </c>
      <c r="C5754" s="30" t="s">
        <v>1458</v>
      </c>
      <c r="D5754" s="30" t="s">
        <v>1459</v>
      </c>
      <c r="E5754" s="75">
        <v>254</v>
      </c>
      <c r="F5754" s="30" t="s">
        <v>80</v>
      </c>
      <c r="G5754" s="30" t="s">
        <v>81</v>
      </c>
      <c r="H5754" s="75">
        <v>1</v>
      </c>
    </row>
    <row r="5755" spans="1:8">
      <c r="A5755" s="43">
        <v>930</v>
      </c>
      <c r="B5755" s="74">
        <v>46220</v>
      </c>
      <c r="C5755" s="30" t="s">
        <v>1460</v>
      </c>
      <c r="D5755" s="30" t="s">
        <v>1461</v>
      </c>
      <c r="E5755" s="75">
        <v>35</v>
      </c>
      <c r="F5755" s="30" t="s">
        <v>80</v>
      </c>
      <c r="G5755" s="30" t="s">
        <v>81</v>
      </c>
      <c r="H5755" s="75">
        <v>1</v>
      </c>
    </row>
    <row r="5756" spans="1:8">
      <c r="A5756" s="43">
        <v>930</v>
      </c>
      <c r="B5756" s="74">
        <v>46220</v>
      </c>
      <c r="C5756" s="30" t="s">
        <v>4992</v>
      </c>
      <c r="D5756" s="30" t="s">
        <v>4993</v>
      </c>
      <c r="E5756" s="75">
        <v>55</v>
      </c>
      <c r="F5756" s="30" t="s">
        <v>80</v>
      </c>
      <c r="G5756" s="30" t="s">
        <v>81</v>
      </c>
      <c r="H5756" s="75">
        <v>1</v>
      </c>
    </row>
    <row r="5757" spans="1:8">
      <c r="A5757" s="43">
        <v>930</v>
      </c>
      <c r="B5757" s="74">
        <v>46220</v>
      </c>
      <c r="C5757" s="30" t="s">
        <v>1464</v>
      </c>
      <c r="D5757" s="30" t="s">
        <v>1465</v>
      </c>
      <c r="E5757" s="75">
        <v>47</v>
      </c>
      <c r="F5757" s="30" t="s">
        <v>70</v>
      </c>
      <c r="G5757" s="30" t="s">
        <v>71</v>
      </c>
      <c r="H5757" s="75">
        <v>2</v>
      </c>
    </row>
    <row r="5758" spans="1:8">
      <c r="A5758" s="43">
        <v>930</v>
      </c>
      <c r="B5758" s="74">
        <v>46220</v>
      </c>
      <c r="C5758" s="30" t="s">
        <v>1466</v>
      </c>
      <c r="D5758" s="30" t="s">
        <v>1467</v>
      </c>
      <c r="E5758" s="75">
        <v>38</v>
      </c>
      <c r="F5758" s="30" t="s">
        <v>53</v>
      </c>
      <c r="G5758" s="30" t="s">
        <v>54</v>
      </c>
      <c r="H5758" s="75">
        <v>1</v>
      </c>
    </row>
    <row r="5759" spans="1:8">
      <c r="A5759" s="43">
        <v>930</v>
      </c>
      <c r="B5759" s="74">
        <v>46220</v>
      </c>
      <c r="C5759" s="30" t="s">
        <v>1470</v>
      </c>
      <c r="D5759" s="30" t="s">
        <v>1471</v>
      </c>
      <c r="E5759" s="75">
        <v>65</v>
      </c>
      <c r="F5759" s="30" t="s">
        <v>70</v>
      </c>
      <c r="G5759" s="30" t="s">
        <v>71</v>
      </c>
      <c r="H5759" s="75">
        <v>2</v>
      </c>
    </row>
    <row r="5760" spans="1:8">
      <c r="A5760" s="43">
        <v>930</v>
      </c>
      <c r="B5760" s="74">
        <v>46220</v>
      </c>
      <c r="C5760" s="30" t="s">
        <v>1472</v>
      </c>
      <c r="D5760" s="30" t="s">
        <v>1473</v>
      </c>
      <c r="E5760" s="75">
        <v>43</v>
      </c>
      <c r="F5760" s="30" t="s">
        <v>53</v>
      </c>
      <c r="G5760" s="30" t="s">
        <v>54</v>
      </c>
      <c r="H5760" s="75">
        <v>1</v>
      </c>
    </row>
    <row r="5761" spans="1:8">
      <c r="A5761" s="43">
        <v>930</v>
      </c>
      <c r="B5761" s="74">
        <v>46220</v>
      </c>
      <c r="C5761" s="30" t="s">
        <v>1478</v>
      </c>
      <c r="D5761" s="30" t="s">
        <v>1479</v>
      </c>
      <c r="E5761" s="75">
        <v>86</v>
      </c>
      <c r="F5761" s="30" t="s">
        <v>53</v>
      </c>
      <c r="G5761" s="30" t="s">
        <v>54</v>
      </c>
      <c r="H5761" s="75">
        <v>1</v>
      </c>
    </row>
    <row r="5762" spans="1:8">
      <c r="A5762" s="43">
        <v>930</v>
      </c>
      <c r="B5762" s="74">
        <v>46220</v>
      </c>
      <c r="C5762" s="30" t="s">
        <v>1480</v>
      </c>
      <c r="D5762" s="30" t="s">
        <v>1481</v>
      </c>
      <c r="E5762" s="75">
        <v>70</v>
      </c>
      <c r="F5762" s="30" t="s">
        <v>76</v>
      </c>
      <c r="G5762" s="30" t="s">
        <v>77</v>
      </c>
      <c r="H5762" s="75">
        <v>1</v>
      </c>
    </row>
    <row r="5763" spans="1:8">
      <c r="A5763" s="43">
        <v>930</v>
      </c>
      <c r="B5763" s="74">
        <v>46220</v>
      </c>
      <c r="C5763" s="30" t="s">
        <v>1494</v>
      </c>
      <c r="D5763" s="30" t="s">
        <v>1495</v>
      </c>
      <c r="E5763" s="75">
        <v>47</v>
      </c>
      <c r="F5763" s="30" t="s">
        <v>80</v>
      </c>
      <c r="G5763" s="30" t="s">
        <v>81</v>
      </c>
      <c r="H5763" s="75">
        <v>1</v>
      </c>
    </row>
    <row r="5764" spans="1:8">
      <c r="A5764" s="43">
        <v>930</v>
      </c>
      <c r="B5764" s="74">
        <v>46220</v>
      </c>
      <c r="C5764" s="30" t="s">
        <v>1498</v>
      </c>
      <c r="D5764" s="30" t="s">
        <v>1499</v>
      </c>
      <c r="E5764" s="75">
        <v>63</v>
      </c>
      <c r="F5764" s="30" t="s">
        <v>53</v>
      </c>
      <c r="G5764" s="30" t="s">
        <v>54</v>
      </c>
      <c r="H5764" s="75">
        <v>1</v>
      </c>
    </row>
    <row r="5765" spans="1:8">
      <c r="A5765" s="43">
        <v>930</v>
      </c>
      <c r="B5765" s="74">
        <v>46220</v>
      </c>
      <c r="C5765" s="30" t="s">
        <v>1500</v>
      </c>
      <c r="D5765" s="30" t="s">
        <v>1501</v>
      </c>
      <c r="E5765" s="75">
        <v>43</v>
      </c>
      <c r="F5765" s="30" t="s">
        <v>53</v>
      </c>
      <c r="G5765" s="30" t="s">
        <v>54</v>
      </c>
      <c r="H5765" s="75">
        <v>1</v>
      </c>
    </row>
    <row r="5766" spans="1:8">
      <c r="A5766" s="43">
        <v>930</v>
      </c>
      <c r="B5766" s="74">
        <v>46220</v>
      </c>
      <c r="C5766" s="30" t="s">
        <v>1504</v>
      </c>
      <c r="D5766" s="30" t="s">
        <v>1505</v>
      </c>
      <c r="E5766" s="75">
        <v>30</v>
      </c>
      <c r="F5766" s="30" t="s">
        <v>53</v>
      </c>
      <c r="G5766" s="30" t="s">
        <v>54</v>
      </c>
      <c r="H5766" s="75">
        <v>1</v>
      </c>
    </row>
    <row r="5767" spans="1:8">
      <c r="A5767" s="43">
        <v>930</v>
      </c>
      <c r="B5767" s="74">
        <v>46220</v>
      </c>
      <c r="C5767" s="30" t="s">
        <v>1506</v>
      </c>
      <c r="D5767" s="30" t="s">
        <v>1507</v>
      </c>
      <c r="E5767" s="75">
        <v>87</v>
      </c>
      <c r="F5767" s="30" t="s">
        <v>53</v>
      </c>
      <c r="G5767" s="30" t="s">
        <v>54</v>
      </c>
      <c r="H5767" s="75">
        <v>1</v>
      </c>
    </row>
    <row r="5768" spans="1:8">
      <c r="A5768" s="43">
        <v>930</v>
      </c>
      <c r="B5768" s="74">
        <v>46220</v>
      </c>
      <c r="C5768" s="30" t="s">
        <v>1508</v>
      </c>
      <c r="D5768" s="30" t="s">
        <v>1509</v>
      </c>
      <c r="E5768" s="75">
        <v>34</v>
      </c>
      <c r="F5768" s="30" t="s">
        <v>68</v>
      </c>
      <c r="G5768" s="30" t="s">
        <v>69</v>
      </c>
      <c r="H5768" s="75">
        <v>1</v>
      </c>
    </row>
    <row r="5769" spans="1:8">
      <c r="A5769" s="43">
        <v>930</v>
      </c>
      <c r="B5769" s="74">
        <v>46220</v>
      </c>
      <c r="C5769" s="30" t="s">
        <v>1510</v>
      </c>
      <c r="D5769" s="30" t="s">
        <v>1511</v>
      </c>
      <c r="E5769" s="75">
        <v>56</v>
      </c>
      <c r="F5769" s="30" t="s">
        <v>70</v>
      </c>
      <c r="G5769" s="30" t="s">
        <v>71</v>
      </c>
      <c r="H5769" s="75">
        <v>2</v>
      </c>
    </row>
    <row r="5770" spans="1:8">
      <c r="A5770" s="43">
        <v>930</v>
      </c>
      <c r="B5770" s="74">
        <v>46220</v>
      </c>
      <c r="C5770" s="30" t="s">
        <v>1514</v>
      </c>
      <c r="D5770" s="30" t="s">
        <v>1515</v>
      </c>
      <c r="E5770" s="75">
        <v>16</v>
      </c>
      <c r="F5770" s="30" t="s">
        <v>68</v>
      </c>
      <c r="G5770" s="30" t="s">
        <v>69</v>
      </c>
      <c r="H5770" s="75">
        <v>1</v>
      </c>
    </row>
    <row r="5771" spans="1:8">
      <c r="A5771" s="43">
        <v>930</v>
      </c>
      <c r="B5771" s="74">
        <v>46220</v>
      </c>
      <c r="C5771" s="30" t="s">
        <v>1518</v>
      </c>
      <c r="D5771" s="30" t="s">
        <v>1519</v>
      </c>
      <c r="E5771" s="75">
        <v>15</v>
      </c>
      <c r="F5771" s="30" t="s">
        <v>76</v>
      </c>
      <c r="G5771" s="30" t="s">
        <v>77</v>
      </c>
      <c r="H5771" s="75">
        <v>1</v>
      </c>
    </row>
    <row r="5772" spans="1:8">
      <c r="A5772" s="43">
        <v>930</v>
      </c>
      <c r="B5772" s="74">
        <v>46220</v>
      </c>
      <c r="C5772" s="30" t="s">
        <v>1522</v>
      </c>
      <c r="D5772" s="30" t="s">
        <v>1523</v>
      </c>
      <c r="E5772" s="75">
        <v>41</v>
      </c>
      <c r="F5772" s="30" t="s">
        <v>53</v>
      </c>
      <c r="G5772" s="30" t="s">
        <v>54</v>
      </c>
      <c r="H5772" s="75">
        <v>1</v>
      </c>
    </row>
    <row r="5773" spans="1:8">
      <c r="A5773" s="43">
        <v>930</v>
      </c>
      <c r="B5773" s="74">
        <v>46220</v>
      </c>
      <c r="C5773" s="30" t="s">
        <v>1524</v>
      </c>
      <c r="D5773" s="30" t="s">
        <v>1525</v>
      </c>
      <c r="E5773" s="75">
        <v>193</v>
      </c>
      <c r="F5773" s="30" t="s">
        <v>68</v>
      </c>
      <c r="G5773" s="30" t="s">
        <v>69</v>
      </c>
      <c r="H5773" s="75">
        <v>1</v>
      </c>
    </row>
    <row r="5774" spans="1:8">
      <c r="A5774" s="43">
        <v>930</v>
      </c>
      <c r="B5774" s="74">
        <v>46220</v>
      </c>
      <c r="C5774" s="30" t="s">
        <v>1526</v>
      </c>
      <c r="D5774" s="30" t="s">
        <v>1527</v>
      </c>
      <c r="E5774" s="75">
        <v>217</v>
      </c>
      <c r="F5774" s="30" t="s">
        <v>53</v>
      </c>
      <c r="G5774" s="30" t="s">
        <v>54</v>
      </c>
      <c r="H5774" s="75">
        <v>1</v>
      </c>
    </row>
    <row r="5775" spans="1:8">
      <c r="A5775" s="43">
        <v>930</v>
      </c>
      <c r="B5775" s="74">
        <v>46220</v>
      </c>
      <c r="C5775" s="30" t="s">
        <v>1528</v>
      </c>
      <c r="D5775" s="30" t="s">
        <v>1529</v>
      </c>
      <c r="E5775" s="75">
        <v>16</v>
      </c>
      <c r="F5775" s="30" t="s">
        <v>53</v>
      </c>
      <c r="G5775" s="30" t="s">
        <v>54</v>
      </c>
      <c r="H5775" s="75">
        <v>1</v>
      </c>
    </row>
    <row r="5776" spans="1:8">
      <c r="A5776" s="43">
        <v>930</v>
      </c>
      <c r="B5776" s="74">
        <v>46220</v>
      </c>
      <c r="C5776" s="30" t="s">
        <v>1532</v>
      </c>
      <c r="D5776" s="30" t="s">
        <v>1533</v>
      </c>
      <c r="E5776" s="75">
        <v>96</v>
      </c>
      <c r="F5776" s="30" t="s">
        <v>53</v>
      </c>
      <c r="G5776" s="30" t="s">
        <v>54</v>
      </c>
      <c r="H5776" s="75">
        <v>1</v>
      </c>
    </row>
    <row r="5777" spans="1:8">
      <c r="A5777" s="43">
        <v>930</v>
      </c>
      <c r="B5777" s="74">
        <v>46220</v>
      </c>
      <c r="C5777" s="30" t="s">
        <v>1534</v>
      </c>
      <c r="D5777" s="30" t="s">
        <v>1535</v>
      </c>
      <c r="E5777" s="75">
        <v>25</v>
      </c>
      <c r="F5777" s="30" t="s">
        <v>68</v>
      </c>
      <c r="G5777" s="30" t="s">
        <v>69</v>
      </c>
      <c r="H5777" s="75">
        <v>1</v>
      </c>
    </row>
    <row r="5778" spans="1:8">
      <c r="A5778" s="43">
        <v>930</v>
      </c>
      <c r="B5778" s="74">
        <v>46220</v>
      </c>
      <c r="C5778" s="30" t="s">
        <v>1538</v>
      </c>
      <c r="D5778" s="30" t="s">
        <v>1539</v>
      </c>
      <c r="E5778" s="75">
        <v>16</v>
      </c>
      <c r="F5778" s="30" t="s">
        <v>53</v>
      </c>
      <c r="G5778" s="30" t="s">
        <v>54</v>
      </c>
      <c r="H5778" s="75">
        <v>1</v>
      </c>
    </row>
    <row r="5779" spans="1:8">
      <c r="A5779" s="43">
        <v>930</v>
      </c>
      <c r="B5779" s="74">
        <v>46220</v>
      </c>
      <c r="C5779" s="30" t="s">
        <v>1540</v>
      </c>
      <c r="D5779" s="30" t="s">
        <v>1541</v>
      </c>
      <c r="E5779" s="75">
        <v>188</v>
      </c>
      <c r="F5779" s="30" t="s">
        <v>70</v>
      </c>
      <c r="G5779" s="30" t="s">
        <v>71</v>
      </c>
      <c r="H5779" s="75">
        <v>2</v>
      </c>
    </row>
    <row r="5780" spans="1:8">
      <c r="A5780" s="43">
        <v>930</v>
      </c>
      <c r="B5780" s="74">
        <v>46220</v>
      </c>
      <c r="C5780" s="30" t="s">
        <v>1546</v>
      </c>
      <c r="D5780" s="30" t="s">
        <v>1547</v>
      </c>
      <c r="E5780" s="75">
        <v>40</v>
      </c>
      <c r="F5780" s="30" t="s">
        <v>53</v>
      </c>
      <c r="G5780" s="30" t="s">
        <v>54</v>
      </c>
      <c r="H5780" s="75">
        <v>1</v>
      </c>
    </row>
    <row r="5781" spans="1:8">
      <c r="A5781" s="43">
        <v>930</v>
      </c>
      <c r="B5781" s="74">
        <v>46220</v>
      </c>
      <c r="C5781" s="30" t="s">
        <v>1548</v>
      </c>
      <c r="D5781" s="30" t="s">
        <v>1549</v>
      </c>
      <c r="E5781" s="75">
        <v>40</v>
      </c>
      <c r="F5781" s="30" t="s">
        <v>70</v>
      </c>
      <c r="G5781" s="30" t="s">
        <v>71</v>
      </c>
      <c r="H5781" s="75">
        <v>2</v>
      </c>
    </row>
    <row r="5782" spans="1:8">
      <c r="A5782" s="43">
        <v>930</v>
      </c>
      <c r="B5782" s="74">
        <v>46220</v>
      </c>
      <c r="C5782" s="30" t="s">
        <v>1550</v>
      </c>
      <c r="D5782" s="30" t="s">
        <v>1551</v>
      </c>
      <c r="E5782" s="75">
        <v>32</v>
      </c>
      <c r="F5782" s="30" t="s">
        <v>53</v>
      </c>
      <c r="G5782" s="30" t="s">
        <v>54</v>
      </c>
      <c r="H5782" s="75">
        <v>1</v>
      </c>
    </row>
    <row r="5783" spans="1:8">
      <c r="A5783" s="43">
        <v>930</v>
      </c>
      <c r="B5783" s="74">
        <v>46220</v>
      </c>
      <c r="C5783" s="30" t="s">
        <v>1552</v>
      </c>
      <c r="D5783" s="30" t="s">
        <v>1553</v>
      </c>
      <c r="E5783" s="75">
        <v>8</v>
      </c>
      <c r="F5783" s="30" t="s">
        <v>68</v>
      </c>
      <c r="G5783" s="30" t="s">
        <v>69</v>
      </c>
      <c r="H5783" s="75">
        <v>1</v>
      </c>
    </row>
    <row r="5784" spans="1:8">
      <c r="A5784" s="43">
        <v>930</v>
      </c>
      <c r="B5784" s="74">
        <v>46220</v>
      </c>
      <c r="C5784" s="30" t="s">
        <v>1554</v>
      </c>
      <c r="D5784" s="30" t="s">
        <v>1555</v>
      </c>
      <c r="E5784" s="75">
        <v>45</v>
      </c>
      <c r="F5784" s="30" t="s">
        <v>80</v>
      </c>
      <c r="G5784" s="30" t="s">
        <v>81</v>
      </c>
      <c r="H5784" s="75">
        <v>1</v>
      </c>
    </row>
    <row r="5785" spans="1:8">
      <c r="A5785" s="43">
        <v>930</v>
      </c>
      <c r="B5785" s="74">
        <v>46220</v>
      </c>
      <c r="C5785" s="30" t="s">
        <v>1556</v>
      </c>
      <c r="D5785" s="30" t="s">
        <v>1557</v>
      </c>
      <c r="E5785" s="75">
        <v>101</v>
      </c>
      <c r="F5785" s="30" t="s">
        <v>53</v>
      </c>
      <c r="G5785" s="30" t="s">
        <v>54</v>
      </c>
      <c r="H5785" s="75">
        <v>1</v>
      </c>
    </row>
    <row r="5786" spans="1:8">
      <c r="A5786" s="43">
        <v>930</v>
      </c>
      <c r="B5786" s="74">
        <v>46220</v>
      </c>
      <c r="C5786" s="30" t="s">
        <v>1562</v>
      </c>
      <c r="D5786" s="30" t="s">
        <v>1563</v>
      </c>
      <c r="E5786" s="75">
        <v>31</v>
      </c>
      <c r="F5786" s="30" t="s">
        <v>53</v>
      </c>
      <c r="G5786" s="30" t="s">
        <v>54</v>
      </c>
      <c r="H5786" s="75">
        <v>1</v>
      </c>
    </row>
    <row r="5787" spans="1:8">
      <c r="A5787" s="43">
        <v>930</v>
      </c>
      <c r="B5787" s="74">
        <v>46220</v>
      </c>
      <c r="C5787" s="30" t="s">
        <v>1566</v>
      </c>
      <c r="D5787" s="30" t="s">
        <v>1567</v>
      </c>
      <c r="E5787" s="75">
        <v>57</v>
      </c>
      <c r="F5787" s="30" t="s">
        <v>53</v>
      </c>
      <c r="G5787" s="30" t="s">
        <v>54</v>
      </c>
      <c r="H5787" s="75">
        <v>1</v>
      </c>
    </row>
    <row r="5788" spans="1:8">
      <c r="A5788" s="43">
        <v>930</v>
      </c>
      <c r="B5788" s="74">
        <v>46220</v>
      </c>
      <c r="C5788" s="30" t="s">
        <v>1568</v>
      </c>
      <c r="D5788" s="30" t="s">
        <v>1569</v>
      </c>
      <c r="E5788" s="75">
        <v>39</v>
      </c>
      <c r="F5788" s="30" t="s">
        <v>53</v>
      </c>
      <c r="G5788" s="30" t="s">
        <v>54</v>
      </c>
      <c r="H5788" s="75">
        <v>1</v>
      </c>
    </row>
    <row r="5789" spans="1:8">
      <c r="A5789" s="43">
        <v>930</v>
      </c>
      <c r="B5789" s="74">
        <v>46220</v>
      </c>
      <c r="C5789" s="30" t="s">
        <v>1574</v>
      </c>
      <c r="D5789" s="30" t="s">
        <v>1575</v>
      </c>
      <c r="E5789" s="75">
        <v>16</v>
      </c>
      <c r="F5789" s="30" t="s">
        <v>68</v>
      </c>
      <c r="G5789" s="30" t="s">
        <v>69</v>
      </c>
      <c r="H5789" s="75">
        <v>1</v>
      </c>
    </row>
    <row r="5790" spans="1:8">
      <c r="A5790" s="43">
        <v>930</v>
      </c>
      <c r="B5790" s="74">
        <v>46220</v>
      </c>
      <c r="C5790" s="30" t="s">
        <v>1582</v>
      </c>
      <c r="D5790" s="30" t="s">
        <v>1583</v>
      </c>
      <c r="E5790" s="75">
        <v>85</v>
      </c>
      <c r="F5790" s="30" t="s">
        <v>53</v>
      </c>
      <c r="G5790" s="30" t="s">
        <v>54</v>
      </c>
      <c r="H5790" s="75">
        <v>1</v>
      </c>
    </row>
    <row r="5791" spans="1:8">
      <c r="A5791" s="43">
        <v>930</v>
      </c>
      <c r="B5791" s="74">
        <v>46220</v>
      </c>
      <c r="C5791" s="30" t="s">
        <v>1584</v>
      </c>
      <c r="D5791" s="30" t="s">
        <v>1585</v>
      </c>
      <c r="E5791" s="75">
        <v>119</v>
      </c>
      <c r="F5791" s="30" t="s">
        <v>53</v>
      </c>
      <c r="G5791" s="30" t="s">
        <v>54</v>
      </c>
      <c r="H5791" s="75">
        <v>1</v>
      </c>
    </row>
    <row r="5792" spans="1:8">
      <c r="A5792" s="43">
        <v>930</v>
      </c>
      <c r="B5792" s="74">
        <v>46220</v>
      </c>
      <c r="C5792" s="30" t="s">
        <v>1588</v>
      </c>
      <c r="D5792" s="30" t="s">
        <v>1589</v>
      </c>
      <c r="E5792" s="75">
        <v>76</v>
      </c>
      <c r="F5792" s="30" t="s">
        <v>53</v>
      </c>
      <c r="G5792" s="30" t="s">
        <v>54</v>
      </c>
      <c r="H5792" s="75">
        <v>1</v>
      </c>
    </row>
    <row r="5793" spans="1:8">
      <c r="A5793" s="43">
        <v>930</v>
      </c>
      <c r="B5793" s="74">
        <v>46220</v>
      </c>
      <c r="C5793" s="30" t="s">
        <v>1590</v>
      </c>
      <c r="D5793" s="30" t="s">
        <v>1591</v>
      </c>
      <c r="E5793" s="75">
        <v>106</v>
      </c>
      <c r="F5793" s="30" t="s">
        <v>53</v>
      </c>
      <c r="G5793" s="30" t="s">
        <v>54</v>
      </c>
      <c r="H5793" s="75">
        <v>1</v>
      </c>
    </row>
    <row r="5794" spans="1:8">
      <c r="A5794" s="43">
        <v>930</v>
      </c>
      <c r="B5794" s="74">
        <v>46220</v>
      </c>
      <c r="C5794" s="30" t="s">
        <v>1592</v>
      </c>
      <c r="D5794" s="30" t="s">
        <v>1593</v>
      </c>
      <c r="E5794" s="75">
        <v>586</v>
      </c>
      <c r="F5794" s="30" t="s">
        <v>80</v>
      </c>
      <c r="G5794" s="30" t="s">
        <v>81</v>
      </c>
      <c r="H5794" s="75">
        <v>1</v>
      </c>
    </row>
    <row r="5795" spans="1:8">
      <c r="A5795" s="43">
        <v>930</v>
      </c>
      <c r="B5795" s="74">
        <v>46220</v>
      </c>
      <c r="C5795" s="30" t="s">
        <v>1596</v>
      </c>
      <c r="D5795" s="30" t="s">
        <v>1597</v>
      </c>
      <c r="E5795" s="75">
        <v>5</v>
      </c>
      <c r="F5795" s="30" t="s">
        <v>68</v>
      </c>
      <c r="G5795" s="30" t="s">
        <v>69</v>
      </c>
      <c r="H5795" s="75">
        <v>1</v>
      </c>
    </row>
    <row r="5796" spans="1:8">
      <c r="A5796" s="43">
        <v>930</v>
      </c>
      <c r="B5796" s="74">
        <v>46220</v>
      </c>
      <c r="C5796" s="30" t="s">
        <v>1606</v>
      </c>
      <c r="D5796" s="30" t="s">
        <v>1607</v>
      </c>
      <c r="E5796" s="75">
        <v>148</v>
      </c>
      <c r="F5796" s="30" t="s">
        <v>53</v>
      </c>
      <c r="G5796" s="30" t="s">
        <v>54</v>
      </c>
      <c r="H5796" s="75">
        <v>1</v>
      </c>
    </row>
    <row r="5797" spans="1:8">
      <c r="A5797" s="43">
        <v>930</v>
      </c>
      <c r="B5797" s="74">
        <v>46220</v>
      </c>
      <c r="C5797" s="30" t="s">
        <v>1612</v>
      </c>
      <c r="D5797" s="30" t="s">
        <v>1613</v>
      </c>
      <c r="E5797" s="75">
        <v>151</v>
      </c>
      <c r="F5797" s="30" t="s">
        <v>76</v>
      </c>
      <c r="G5797" s="30" t="s">
        <v>77</v>
      </c>
      <c r="H5797" s="75">
        <v>1</v>
      </c>
    </row>
    <row r="5798" spans="1:8">
      <c r="A5798" s="43">
        <v>930</v>
      </c>
      <c r="B5798" s="74">
        <v>46220</v>
      </c>
      <c r="C5798" s="30" t="s">
        <v>1614</v>
      </c>
      <c r="D5798" s="30" t="s">
        <v>1615</v>
      </c>
      <c r="E5798" s="75">
        <v>24</v>
      </c>
      <c r="F5798" s="30" t="s">
        <v>53</v>
      </c>
      <c r="G5798" s="30" t="s">
        <v>54</v>
      </c>
      <c r="H5798" s="75">
        <v>1</v>
      </c>
    </row>
    <row r="5799" spans="1:8">
      <c r="A5799" s="43">
        <v>930</v>
      </c>
      <c r="B5799" s="74">
        <v>46220</v>
      </c>
      <c r="C5799" s="30" t="s">
        <v>1620</v>
      </c>
      <c r="D5799" s="30" t="s">
        <v>1621</v>
      </c>
      <c r="E5799" s="75">
        <v>101</v>
      </c>
      <c r="F5799" s="30" t="s">
        <v>53</v>
      </c>
      <c r="G5799" s="30" t="s">
        <v>54</v>
      </c>
      <c r="H5799" s="75">
        <v>1</v>
      </c>
    </row>
    <row r="5800" spans="1:8">
      <c r="A5800" s="43">
        <v>930</v>
      </c>
      <c r="B5800" s="74">
        <v>46220</v>
      </c>
      <c r="C5800" s="30" t="s">
        <v>1624</v>
      </c>
      <c r="D5800" s="30" t="s">
        <v>1625</v>
      </c>
      <c r="E5800" s="75">
        <v>66</v>
      </c>
      <c r="F5800" s="30" t="s">
        <v>53</v>
      </c>
      <c r="G5800" s="30" t="s">
        <v>54</v>
      </c>
      <c r="H5800" s="75">
        <v>1</v>
      </c>
    </row>
    <row r="5801" spans="1:8">
      <c r="A5801" s="43">
        <v>930</v>
      </c>
      <c r="B5801" s="74">
        <v>46220</v>
      </c>
      <c r="C5801" s="30" t="s">
        <v>1626</v>
      </c>
      <c r="D5801" s="30" t="s">
        <v>1627</v>
      </c>
      <c r="E5801" s="75">
        <v>206</v>
      </c>
      <c r="F5801" s="30" t="s">
        <v>53</v>
      </c>
      <c r="G5801" s="30" t="s">
        <v>54</v>
      </c>
      <c r="H5801" s="75">
        <v>1</v>
      </c>
    </row>
    <row r="5802" spans="1:8">
      <c r="A5802" s="43">
        <v>930</v>
      </c>
      <c r="B5802" s="74">
        <v>46220</v>
      </c>
      <c r="C5802" s="30" t="s">
        <v>1628</v>
      </c>
      <c r="D5802" s="30" t="s">
        <v>1629</v>
      </c>
      <c r="E5802" s="75">
        <v>45</v>
      </c>
      <c r="F5802" s="30" t="s">
        <v>53</v>
      </c>
      <c r="G5802" s="30" t="s">
        <v>54</v>
      </c>
      <c r="H5802" s="75">
        <v>1</v>
      </c>
    </row>
    <row r="5803" spans="1:8">
      <c r="A5803" s="43">
        <v>930</v>
      </c>
      <c r="B5803" s="74">
        <v>46220</v>
      </c>
      <c r="C5803" s="30" t="s">
        <v>1630</v>
      </c>
      <c r="D5803" s="30" t="s">
        <v>1631</v>
      </c>
      <c r="E5803" s="75">
        <v>41</v>
      </c>
      <c r="F5803" s="30" t="s">
        <v>68</v>
      </c>
      <c r="G5803" s="30" t="s">
        <v>69</v>
      </c>
      <c r="H5803" s="75">
        <v>1</v>
      </c>
    </row>
    <row r="5804" spans="1:8">
      <c r="A5804" s="43">
        <v>930</v>
      </c>
      <c r="B5804" s="74">
        <v>46220</v>
      </c>
      <c r="C5804" s="30" t="s">
        <v>1632</v>
      </c>
      <c r="D5804" s="30" t="s">
        <v>1633</v>
      </c>
      <c r="E5804" s="75">
        <v>74</v>
      </c>
      <c r="F5804" s="30" t="s">
        <v>53</v>
      </c>
      <c r="G5804" s="30" t="s">
        <v>54</v>
      </c>
      <c r="H5804" s="75">
        <v>1</v>
      </c>
    </row>
    <row r="5805" spans="1:8">
      <c r="A5805" s="43">
        <v>930</v>
      </c>
      <c r="B5805" s="74">
        <v>46220</v>
      </c>
      <c r="C5805" s="30" t="s">
        <v>1636</v>
      </c>
      <c r="D5805" s="30" t="s">
        <v>1637</v>
      </c>
      <c r="E5805" s="75">
        <v>149</v>
      </c>
      <c r="F5805" s="30" t="s">
        <v>80</v>
      </c>
      <c r="G5805" s="30" t="s">
        <v>81</v>
      </c>
      <c r="H5805" s="75">
        <v>1</v>
      </c>
    </row>
    <row r="5806" spans="1:8">
      <c r="A5806" s="43">
        <v>930</v>
      </c>
      <c r="B5806" s="74">
        <v>46220</v>
      </c>
      <c r="C5806" s="30" t="s">
        <v>1638</v>
      </c>
      <c r="D5806" s="30" t="s">
        <v>1639</v>
      </c>
      <c r="E5806" s="75">
        <v>55</v>
      </c>
      <c r="F5806" s="30" t="s">
        <v>53</v>
      </c>
      <c r="G5806" s="30" t="s">
        <v>54</v>
      </c>
      <c r="H5806" s="75">
        <v>1</v>
      </c>
    </row>
    <row r="5807" spans="1:8">
      <c r="A5807" s="43">
        <v>930</v>
      </c>
      <c r="B5807" s="74">
        <v>46220</v>
      </c>
      <c r="C5807" s="30" t="s">
        <v>1640</v>
      </c>
      <c r="D5807" s="30" t="s">
        <v>1641</v>
      </c>
      <c r="E5807" s="75">
        <v>23</v>
      </c>
      <c r="F5807" s="30" t="s">
        <v>68</v>
      </c>
      <c r="G5807" s="30" t="s">
        <v>69</v>
      </c>
      <c r="H5807" s="75">
        <v>1</v>
      </c>
    </row>
    <row r="5808" spans="1:8">
      <c r="A5808" s="43">
        <v>930</v>
      </c>
      <c r="B5808" s="74">
        <v>46220</v>
      </c>
      <c r="C5808" s="30" t="s">
        <v>1646</v>
      </c>
      <c r="D5808" s="30" t="s">
        <v>1647</v>
      </c>
      <c r="E5808" s="75">
        <v>139</v>
      </c>
      <c r="F5808" s="30" t="s">
        <v>53</v>
      </c>
      <c r="G5808" s="30" t="s">
        <v>54</v>
      </c>
      <c r="H5808" s="75">
        <v>1</v>
      </c>
    </row>
    <row r="5809" spans="1:8">
      <c r="A5809" s="43">
        <v>930</v>
      </c>
      <c r="B5809" s="74">
        <v>46220</v>
      </c>
      <c r="C5809" s="30" t="s">
        <v>1648</v>
      </c>
      <c r="D5809" s="30" t="s">
        <v>1649</v>
      </c>
      <c r="E5809" s="75">
        <v>16</v>
      </c>
      <c r="F5809" s="30" t="s">
        <v>53</v>
      </c>
      <c r="G5809" s="30" t="s">
        <v>54</v>
      </c>
      <c r="H5809" s="75">
        <v>1</v>
      </c>
    </row>
    <row r="5810" spans="1:8">
      <c r="A5810" s="43">
        <v>930</v>
      </c>
      <c r="B5810" s="74">
        <v>46220</v>
      </c>
      <c r="C5810" s="30" t="s">
        <v>1650</v>
      </c>
      <c r="D5810" s="30" t="s">
        <v>1651</v>
      </c>
      <c r="E5810" s="75">
        <v>9</v>
      </c>
      <c r="F5810" s="30" t="s">
        <v>76</v>
      </c>
      <c r="G5810" s="30" t="s">
        <v>77</v>
      </c>
      <c r="H5810" s="75">
        <v>1</v>
      </c>
    </row>
    <row r="5811" spans="1:8">
      <c r="A5811" s="43">
        <v>930</v>
      </c>
      <c r="B5811" s="74">
        <v>46220</v>
      </c>
      <c r="C5811" s="30" t="s">
        <v>1652</v>
      </c>
      <c r="D5811" s="30" t="s">
        <v>1653</v>
      </c>
      <c r="E5811" s="75">
        <v>235</v>
      </c>
      <c r="F5811" s="30" t="s">
        <v>80</v>
      </c>
      <c r="G5811" s="30" t="s">
        <v>81</v>
      </c>
      <c r="H5811" s="75">
        <v>1</v>
      </c>
    </row>
    <row r="5812" spans="1:8">
      <c r="A5812" s="43">
        <v>930</v>
      </c>
      <c r="B5812" s="74">
        <v>46220</v>
      </c>
      <c r="C5812" s="30" t="s">
        <v>1654</v>
      </c>
      <c r="D5812" s="30" t="s">
        <v>1655</v>
      </c>
      <c r="E5812" s="75">
        <v>183</v>
      </c>
      <c r="F5812" s="30" t="s">
        <v>53</v>
      </c>
      <c r="G5812" s="30" t="s">
        <v>54</v>
      </c>
      <c r="H5812" s="75">
        <v>1</v>
      </c>
    </row>
    <row r="5813" spans="1:8">
      <c r="A5813" s="43">
        <v>930</v>
      </c>
      <c r="B5813" s="74">
        <v>46220</v>
      </c>
      <c r="C5813" s="30" t="s">
        <v>1656</v>
      </c>
      <c r="D5813" s="30" t="s">
        <v>1657</v>
      </c>
      <c r="E5813" s="75">
        <v>11</v>
      </c>
      <c r="F5813" s="30" t="s">
        <v>53</v>
      </c>
      <c r="G5813" s="30" t="s">
        <v>54</v>
      </c>
      <c r="H5813" s="75">
        <v>1</v>
      </c>
    </row>
    <row r="5814" spans="1:8">
      <c r="A5814" s="43">
        <v>930</v>
      </c>
      <c r="B5814" s="74">
        <v>46220</v>
      </c>
      <c r="C5814" s="30" t="s">
        <v>1660</v>
      </c>
      <c r="D5814" s="30" t="s">
        <v>1661</v>
      </c>
      <c r="E5814" s="75">
        <v>153</v>
      </c>
      <c r="F5814" s="30" t="s">
        <v>53</v>
      </c>
      <c r="G5814" s="30" t="s">
        <v>54</v>
      </c>
      <c r="H5814" s="75">
        <v>1</v>
      </c>
    </row>
    <row r="5815" spans="1:8">
      <c r="A5815" s="43">
        <v>930</v>
      </c>
      <c r="B5815" s="74">
        <v>46220</v>
      </c>
      <c r="C5815" s="30" t="s">
        <v>1666</v>
      </c>
      <c r="D5815" s="30" t="s">
        <v>1667</v>
      </c>
      <c r="E5815" s="75">
        <v>101</v>
      </c>
      <c r="F5815" s="30" t="s">
        <v>53</v>
      </c>
      <c r="G5815" s="30" t="s">
        <v>54</v>
      </c>
      <c r="H5815" s="75">
        <v>1</v>
      </c>
    </row>
    <row r="5816" spans="1:8">
      <c r="A5816" s="43">
        <v>930</v>
      </c>
      <c r="B5816" s="74">
        <v>46220</v>
      </c>
      <c r="C5816" s="30" t="s">
        <v>1672</v>
      </c>
      <c r="D5816" s="30" t="s">
        <v>1673</v>
      </c>
      <c r="E5816" s="75">
        <v>102</v>
      </c>
      <c r="F5816" s="30" t="s">
        <v>53</v>
      </c>
      <c r="G5816" s="30" t="s">
        <v>54</v>
      </c>
      <c r="H5816" s="75">
        <v>1</v>
      </c>
    </row>
    <row r="5817" spans="1:8">
      <c r="A5817" s="43">
        <v>930</v>
      </c>
      <c r="B5817" s="74">
        <v>46220</v>
      </c>
      <c r="C5817" s="30" t="s">
        <v>4988</v>
      </c>
      <c r="D5817" s="30" t="s">
        <v>4989</v>
      </c>
      <c r="E5817" s="75">
        <v>388</v>
      </c>
      <c r="F5817" s="30" t="s">
        <v>80</v>
      </c>
      <c r="G5817" s="30" t="s">
        <v>81</v>
      </c>
      <c r="H5817" s="75">
        <v>1</v>
      </c>
    </row>
    <row r="5818" spans="1:8">
      <c r="A5818" s="43">
        <v>930</v>
      </c>
      <c r="B5818" s="74">
        <v>46220</v>
      </c>
      <c r="C5818" s="30" t="s">
        <v>4984</v>
      </c>
      <c r="D5818" s="30" t="s">
        <v>4985</v>
      </c>
      <c r="E5818" s="75">
        <v>160</v>
      </c>
      <c r="F5818" s="30" t="s">
        <v>80</v>
      </c>
      <c r="G5818" s="30" t="s">
        <v>81</v>
      </c>
      <c r="H5818" s="75">
        <v>1</v>
      </c>
    </row>
    <row r="5819" spans="1:8">
      <c r="A5819" s="43">
        <v>930</v>
      </c>
      <c r="B5819" s="74">
        <v>46220</v>
      </c>
      <c r="C5819" s="30" t="s">
        <v>1682</v>
      </c>
      <c r="D5819" s="30" t="s">
        <v>1683</v>
      </c>
      <c r="E5819" s="75">
        <v>49</v>
      </c>
      <c r="F5819" s="30" t="s">
        <v>53</v>
      </c>
      <c r="G5819" s="30" t="s">
        <v>54</v>
      </c>
      <c r="H5819" s="75">
        <v>1</v>
      </c>
    </row>
    <row r="5820" spans="1:8">
      <c r="A5820" s="43">
        <v>930</v>
      </c>
      <c r="B5820" s="74">
        <v>46220</v>
      </c>
      <c r="C5820" s="30" t="s">
        <v>1686</v>
      </c>
      <c r="D5820" s="30" t="s">
        <v>1687</v>
      </c>
      <c r="E5820" s="75">
        <v>65</v>
      </c>
      <c r="F5820" s="30" t="s">
        <v>53</v>
      </c>
      <c r="G5820" s="30" t="s">
        <v>54</v>
      </c>
      <c r="H5820" s="75">
        <v>1</v>
      </c>
    </row>
    <row r="5821" spans="1:8">
      <c r="A5821" s="43">
        <v>930</v>
      </c>
      <c r="B5821" s="74">
        <v>46220</v>
      </c>
      <c r="C5821" s="30" t="s">
        <v>4986</v>
      </c>
      <c r="D5821" s="30" t="s">
        <v>4987</v>
      </c>
      <c r="E5821" s="75">
        <v>147</v>
      </c>
      <c r="F5821" s="30" t="s">
        <v>53</v>
      </c>
      <c r="G5821" s="30" t="s">
        <v>54</v>
      </c>
      <c r="H5821" s="75">
        <v>1</v>
      </c>
    </row>
    <row r="5822" spans="1:8">
      <c r="A5822" s="43">
        <v>930</v>
      </c>
      <c r="B5822" s="74">
        <v>46220</v>
      </c>
      <c r="C5822" s="30" t="s">
        <v>1690</v>
      </c>
      <c r="D5822" s="30" t="s">
        <v>1691</v>
      </c>
      <c r="E5822" s="75">
        <v>67</v>
      </c>
      <c r="F5822" s="30" t="s">
        <v>80</v>
      </c>
      <c r="G5822" s="30" t="s">
        <v>81</v>
      </c>
      <c r="H5822" s="75">
        <v>1</v>
      </c>
    </row>
    <row r="5823" spans="1:8">
      <c r="A5823" s="43">
        <v>930</v>
      </c>
      <c r="B5823" s="74">
        <v>46220</v>
      </c>
      <c r="C5823" s="30" t="s">
        <v>1694</v>
      </c>
      <c r="D5823" s="30" t="s">
        <v>1695</v>
      </c>
      <c r="E5823" s="75">
        <v>86</v>
      </c>
      <c r="F5823" s="30" t="s">
        <v>70</v>
      </c>
      <c r="G5823" s="30" t="s">
        <v>71</v>
      </c>
      <c r="H5823" s="75">
        <v>2</v>
      </c>
    </row>
    <row r="5824" spans="1:8">
      <c r="A5824" s="43">
        <v>930</v>
      </c>
      <c r="B5824" s="74">
        <v>46220</v>
      </c>
      <c r="C5824" s="30" t="s">
        <v>1702</v>
      </c>
      <c r="D5824" s="30" t="s">
        <v>1703</v>
      </c>
      <c r="E5824" s="75">
        <v>129</v>
      </c>
      <c r="F5824" s="30" t="s">
        <v>70</v>
      </c>
      <c r="G5824" s="30" t="s">
        <v>71</v>
      </c>
      <c r="H5824" s="75">
        <v>2</v>
      </c>
    </row>
    <row r="5825" spans="1:8">
      <c r="A5825" s="43">
        <v>930</v>
      </c>
      <c r="B5825" s="74">
        <v>46219</v>
      </c>
      <c r="C5825" s="30" t="s">
        <v>4183</v>
      </c>
      <c r="D5825" s="30" t="s">
        <v>4184</v>
      </c>
      <c r="E5825" s="75">
        <v>98</v>
      </c>
      <c r="F5825" s="30" t="s">
        <v>53</v>
      </c>
      <c r="G5825" s="30" t="s">
        <v>54</v>
      </c>
      <c r="H5825" s="75">
        <v>1</v>
      </c>
    </row>
    <row r="5826" spans="1:8">
      <c r="A5826" s="43">
        <v>930</v>
      </c>
      <c r="B5826" s="74">
        <v>46219</v>
      </c>
      <c r="C5826" s="30" t="s">
        <v>4185</v>
      </c>
      <c r="D5826" s="30" t="s">
        <v>4186</v>
      </c>
      <c r="E5826" s="75">
        <v>78</v>
      </c>
      <c r="F5826" s="30" t="s">
        <v>53</v>
      </c>
      <c r="G5826" s="30" t="s">
        <v>54</v>
      </c>
      <c r="H5826" s="75">
        <v>1</v>
      </c>
    </row>
    <row r="5827" spans="1:8">
      <c r="A5827" s="43">
        <v>930</v>
      </c>
      <c r="B5827" s="74">
        <v>46219</v>
      </c>
      <c r="C5827" s="30" t="s">
        <v>4187</v>
      </c>
      <c r="D5827" s="30" t="s">
        <v>4188</v>
      </c>
      <c r="E5827" s="75">
        <v>35</v>
      </c>
      <c r="F5827" s="30" t="s">
        <v>53</v>
      </c>
      <c r="G5827" s="30" t="s">
        <v>54</v>
      </c>
      <c r="H5827" s="75">
        <v>1</v>
      </c>
    </row>
    <row r="5828" spans="1:8">
      <c r="A5828" s="43">
        <v>930</v>
      </c>
      <c r="B5828" s="74">
        <v>46219</v>
      </c>
      <c r="C5828" s="30" t="s">
        <v>1350</v>
      </c>
      <c r="D5828" s="30" t="s">
        <v>1351</v>
      </c>
      <c r="E5828" s="75">
        <v>12</v>
      </c>
      <c r="F5828" s="30" t="s">
        <v>80</v>
      </c>
      <c r="G5828" s="30" t="s">
        <v>81</v>
      </c>
      <c r="H5828" s="75">
        <v>1</v>
      </c>
    </row>
    <row r="5829" spans="1:8">
      <c r="A5829" s="43">
        <v>930</v>
      </c>
      <c r="B5829" s="74">
        <v>46219</v>
      </c>
      <c r="C5829" s="30" t="s">
        <v>1380</v>
      </c>
      <c r="D5829" s="30" t="s">
        <v>1381</v>
      </c>
      <c r="E5829" s="75">
        <v>38</v>
      </c>
      <c r="F5829" s="30" t="s">
        <v>53</v>
      </c>
      <c r="G5829" s="30" t="s">
        <v>54</v>
      </c>
      <c r="H5829" s="75">
        <v>1</v>
      </c>
    </row>
    <row r="5830" spans="1:8">
      <c r="A5830" s="43">
        <v>930</v>
      </c>
      <c r="B5830" s="74">
        <v>46219</v>
      </c>
      <c r="C5830" s="30" t="s">
        <v>1432</v>
      </c>
      <c r="D5830" s="30" t="s">
        <v>1433</v>
      </c>
      <c r="E5830" s="75">
        <v>1</v>
      </c>
      <c r="F5830" s="30" t="s">
        <v>53</v>
      </c>
      <c r="G5830" s="30" t="s">
        <v>54</v>
      </c>
      <c r="H5830" s="75">
        <v>1</v>
      </c>
    </row>
    <row r="5831" spans="1:8">
      <c r="A5831" s="43">
        <v>930</v>
      </c>
      <c r="B5831" s="74">
        <v>46219</v>
      </c>
      <c r="C5831" s="30" t="s">
        <v>1446</v>
      </c>
      <c r="D5831" s="30" t="s">
        <v>1447</v>
      </c>
      <c r="E5831" s="75">
        <v>116</v>
      </c>
      <c r="F5831" s="30" t="s">
        <v>53</v>
      </c>
      <c r="G5831" s="30" t="s">
        <v>54</v>
      </c>
      <c r="H5831" s="75">
        <v>1</v>
      </c>
    </row>
    <row r="5832" spans="1:8">
      <c r="A5832" s="43">
        <v>930</v>
      </c>
      <c r="B5832" s="74">
        <v>46219</v>
      </c>
      <c r="C5832" s="30" t="s">
        <v>1466</v>
      </c>
      <c r="D5832" s="30" t="s">
        <v>1467</v>
      </c>
      <c r="E5832" s="75">
        <v>28</v>
      </c>
      <c r="F5832" s="30" t="s">
        <v>53</v>
      </c>
      <c r="G5832" s="30" t="s">
        <v>54</v>
      </c>
      <c r="H5832" s="75">
        <v>1</v>
      </c>
    </row>
    <row r="5833" spans="1:8">
      <c r="A5833" s="43">
        <v>930</v>
      </c>
      <c r="B5833" s="74">
        <v>46219</v>
      </c>
      <c r="C5833" s="30" t="s">
        <v>1468</v>
      </c>
      <c r="D5833" s="30" t="s">
        <v>1469</v>
      </c>
      <c r="E5833" s="75">
        <v>20</v>
      </c>
      <c r="F5833" s="30" t="s">
        <v>53</v>
      </c>
      <c r="G5833" s="30" t="s">
        <v>54</v>
      </c>
      <c r="H5833" s="75">
        <v>1</v>
      </c>
    </row>
    <row r="5834" spans="1:8">
      <c r="A5834" s="43">
        <v>930</v>
      </c>
      <c r="B5834" s="74">
        <v>46219</v>
      </c>
      <c r="C5834" s="30" t="s">
        <v>1472</v>
      </c>
      <c r="D5834" s="30" t="s">
        <v>1473</v>
      </c>
      <c r="E5834" s="75">
        <v>39</v>
      </c>
      <c r="F5834" s="30" t="s">
        <v>53</v>
      </c>
      <c r="G5834" s="30" t="s">
        <v>54</v>
      </c>
      <c r="H5834" s="75">
        <v>1</v>
      </c>
    </row>
    <row r="5835" spans="1:8">
      <c r="A5835" s="43">
        <v>930</v>
      </c>
      <c r="B5835" s="74">
        <v>46219</v>
      </c>
      <c r="C5835" s="30" t="s">
        <v>1474</v>
      </c>
      <c r="D5835" s="30" t="s">
        <v>1475</v>
      </c>
      <c r="E5835" s="75">
        <v>36</v>
      </c>
      <c r="F5835" s="30" t="s">
        <v>53</v>
      </c>
      <c r="G5835" s="30" t="s">
        <v>54</v>
      </c>
      <c r="H5835" s="75">
        <v>1</v>
      </c>
    </row>
    <row r="5836" spans="1:8">
      <c r="A5836" s="43">
        <v>930</v>
      </c>
      <c r="B5836" s="74">
        <v>46219</v>
      </c>
      <c r="C5836" s="30" t="s">
        <v>1478</v>
      </c>
      <c r="D5836" s="30" t="s">
        <v>1479</v>
      </c>
      <c r="E5836" s="75">
        <v>87</v>
      </c>
      <c r="F5836" s="30" t="s">
        <v>53</v>
      </c>
      <c r="G5836" s="30" t="s">
        <v>54</v>
      </c>
      <c r="H5836" s="75">
        <v>1</v>
      </c>
    </row>
    <row r="5837" spans="1:8">
      <c r="A5837" s="43">
        <v>930</v>
      </c>
      <c r="B5837" s="74">
        <v>46219</v>
      </c>
      <c r="C5837" s="30" t="s">
        <v>1500</v>
      </c>
      <c r="D5837" s="30" t="s">
        <v>1501</v>
      </c>
      <c r="E5837" s="75">
        <v>55</v>
      </c>
      <c r="F5837" s="30" t="s">
        <v>53</v>
      </c>
      <c r="G5837" s="30" t="s">
        <v>54</v>
      </c>
      <c r="H5837" s="75">
        <v>1</v>
      </c>
    </row>
    <row r="5838" spans="1:8">
      <c r="A5838" s="43">
        <v>930</v>
      </c>
      <c r="B5838" s="74">
        <v>46219</v>
      </c>
      <c r="C5838" s="30" t="s">
        <v>1522</v>
      </c>
      <c r="D5838" s="30" t="s">
        <v>1523</v>
      </c>
      <c r="E5838" s="75">
        <v>14</v>
      </c>
      <c r="F5838" s="30" t="s">
        <v>53</v>
      </c>
      <c r="G5838" s="30" t="s">
        <v>54</v>
      </c>
      <c r="H5838" s="75">
        <v>1</v>
      </c>
    </row>
    <row r="5839" spans="1:8">
      <c r="A5839" s="43">
        <v>930</v>
      </c>
      <c r="B5839" s="74">
        <v>46219</v>
      </c>
      <c r="C5839" s="30" t="s">
        <v>1576</v>
      </c>
      <c r="D5839" s="30" t="s">
        <v>1577</v>
      </c>
      <c r="E5839" s="75">
        <v>29</v>
      </c>
      <c r="F5839" s="30" t="s">
        <v>53</v>
      </c>
      <c r="G5839" s="30" t="s">
        <v>54</v>
      </c>
      <c r="H5839" s="75">
        <v>1</v>
      </c>
    </row>
    <row r="5840" spans="1:8">
      <c r="A5840" s="43">
        <v>930</v>
      </c>
      <c r="B5840" s="74">
        <v>46219</v>
      </c>
      <c r="C5840" s="30" t="s">
        <v>1582</v>
      </c>
      <c r="D5840" s="30" t="s">
        <v>1583</v>
      </c>
      <c r="E5840" s="75">
        <v>37</v>
      </c>
      <c r="F5840" s="30" t="s">
        <v>53</v>
      </c>
      <c r="G5840" s="30" t="s">
        <v>54</v>
      </c>
      <c r="H5840" s="75">
        <v>1</v>
      </c>
    </row>
    <row r="5841" spans="1:8">
      <c r="A5841" s="43">
        <v>930</v>
      </c>
      <c r="B5841" s="74">
        <v>46219</v>
      </c>
      <c r="C5841" s="30" t="s">
        <v>1592</v>
      </c>
      <c r="D5841" s="30" t="s">
        <v>1593</v>
      </c>
      <c r="E5841" s="75">
        <v>12</v>
      </c>
      <c r="F5841" s="30" t="s">
        <v>53</v>
      </c>
      <c r="G5841" s="30" t="s">
        <v>54</v>
      </c>
      <c r="H5841" s="75">
        <v>1</v>
      </c>
    </row>
    <row r="5842" spans="1:8">
      <c r="A5842" s="43">
        <v>930</v>
      </c>
      <c r="B5842" s="74">
        <v>46219</v>
      </c>
      <c r="C5842" s="30" t="s">
        <v>1626</v>
      </c>
      <c r="D5842" s="30" t="s">
        <v>1627</v>
      </c>
      <c r="E5842" s="75">
        <v>156</v>
      </c>
      <c r="F5842" s="30" t="s">
        <v>53</v>
      </c>
      <c r="G5842" s="30" t="s">
        <v>54</v>
      </c>
      <c r="H5842" s="75">
        <v>1</v>
      </c>
    </row>
    <row r="5843" spans="1:8">
      <c r="A5843" s="43">
        <v>930</v>
      </c>
      <c r="B5843" s="74">
        <v>46219</v>
      </c>
      <c r="C5843" s="30" t="s">
        <v>1632</v>
      </c>
      <c r="D5843" s="30" t="s">
        <v>1633</v>
      </c>
      <c r="E5843" s="75">
        <v>68</v>
      </c>
      <c r="F5843" s="30" t="s">
        <v>53</v>
      </c>
      <c r="G5843" s="30" t="s">
        <v>54</v>
      </c>
      <c r="H5843" s="75">
        <v>1</v>
      </c>
    </row>
    <row r="5844" spans="1:8">
      <c r="A5844" s="43">
        <v>930</v>
      </c>
      <c r="B5844" s="74">
        <v>46219</v>
      </c>
      <c r="C5844" s="30" t="s">
        <v>1638</v>
      </c>
      <c r="D5844" s="30" t="s">
        <v>1639</v>
      </c>
      <c r="E5844" s="75">
        <v>32</v>
      </c>
      <c r="F5844" s="30" t="s">
        <v>53</v>
      </c>
      <c r="G5844" s="30" t="s">
        <v>54</v>
      </c>
      <c r="H5844" s="75">
        <v>1</v>
      </c>
    </row>
    <row r="5845" spans="1:8">
      <c r="A5845" s="43">
        <v>930</v>
      </c>
      <c r="B5845" s="74">
        <v>46219</v>
      </c>
      <c r="C5845" s="30" t="s">
        <v>1642</v>
      </c>
      <c r="D5845" s="30" t="s">
        <v>1643</v>
      </c>
      <c r="E5845" s="75">
        <v>127</v>
      </c>
      <c r="F5845" s="30" t="s">
        <v>53</v>
      </c>
      <c r="G5845" s="30" t="s">
        <v>54</v>
      </c>
      <c r="H5845" s="75">
        <v>1</v>
      </c>
    </row>
    <row r="5846" spans="1:8">
      <c r="A5846" s="43">
        <v>930</v>
      </c>
      <c r="B5846" s="74">
        <v>46219</v>
      </c>
      <c r="C5846" s="30" t="s">
        <v>1654</v>
      </c>
      <c r="D5846" s="30" t="s">
        <v>1655</v>
      </c>
      <c r="E5846" s="75">
        <v>119</v>
      </c>
      <c r="F5846" s="30" t="s">
        <v>53</v>
      </c>
      <c r="G5846" s="30" t="s">
        <v>54</v>
      </c>
      <c r="H5846" s="75">
        <v>1</v>
      </c>
    </row>
    <row r="5847" spans="1:8">
      <c r="A5847" s="43">
        <v>930</v>
      </c>
      <c r="B5847" s="74">
        <v>46219</v>
      </c>
      <c r="C5847" s="30" t="s">
        <v>1656</v>
      </c>
      <c r="D5847" s="30" t="s">
        <v>1657</v>
      </c>
      <c r="E5847" s="75">
        <v>13</v>
      </c>
      <c r="F5847" s="30" t="s">
        <v>53</v>
      </c>
      <c r="G5847" s="30" t="s">
        <v>54</v>
      </c>
      <c r="H5847" s="75">
        <v>1</v>
      </c>
    </row>
    <row r="5848" spans="1:8">
      <c r="A5848" s="43">
        <v>930</v>
      </c>
      <c r="B5848" s="74">
        <v>46219</v>
      </c>
      <c r="C5848" s="30" t="s">
        <v>1672</v>
      </c>
      <c r="D5848" s="30" t="s">
        <v>1673</v>
      </c>
      <c r="E5848" s="75">
        <v>91</v>
      </c>
      <c r="F5848" s="30" t="s">
        <v>53</v>
      </c>
      <c r="G5848" s="30" t="s">
        <v>54</v>
      </c>
      <c r="H5848" s="75">
        <v>1</v>
      </c>
    </row>
    <row r="5849" spans="1:8">
      <c r="A5849" s="43">
        <v>930</v>
      </c>
      <c r="B5849" s="74">
        <v>46219</v>
      </c>
      <c r="C5849" s="30" t="s">
        <v>1686</v>
      </c>
      <c r="D5849" s="30" t="s">
        <v>1687</v>
      </c>
      <c r="E5849" s="75">
        <v>27</v>
      </c>
      <c r="F5849" s="30" t="s">
        <v>53</v>
      </c>
      <c r="G5849" s="30" t="s">
        <v>54</v>
      </c>
      <c r="H5849" s="75">
        <v>1</v>
      </c>
    </row>
    <row r="5850" spans="1:8">
      <c r="A5850" s="43">
        <v>930</v>
      </c>
      <c r="B5850" s="74">
        <v>46219</v>
      </c>
      <c r="C5850" s="30" t="s">
        <v>1692</v>
      </c>
      <c r="D5850" s="30" t="s">
        <v>1693</v>
      </c>
      <c r="E5850" s="75">
        <v>21</v>
      </c>
      <c r="F5850" s="30" t="s">
        <v>53</v>
      </c>
      <c r="G5850" s="30" t="s">
        <v>54</v>
      </c>
      <c r="H5850" s="75">
        <v>1</v>
      </c>
    </row>
    <row r="5851" spans="1:8">
      <c r="A5851" s="43">
        <v>1942</v>
      </c>
      <c r="B5851" s="74">
        <v>46280</v>
      </c>
      <c r="C5851" s="30" t="s">
        <v>421</v>
      </c>
      <c r="D5851" s="30" t="s">
        <v>422</v>
      </c>
      <c r="E5851" s="75">
        <v>23</v>
      </c>
      <c r="F5851" s="30" t="s">
        <v>80</v>
      </c>
      <c r="G5851" s="30" t="s">
        <v>81</v>
      </c>
      <c r="H5851" s="75">
        <v>1</v>
      </c>
    </row>
    <row r="5852" spans="1:8">
      <c r="A5852" s="43">
        <v>1942</v>
      </c>
      <c r="B5852" s="74">
        <v>46280</v>
      </c>
      <c r="C5852" s="30" t="s">
        <v>423</v>
      </c>
      <c r="D5852" s="30" t="s">
        <v>424</v>
      </c>
      <c r="E5852" s="75">
        <v>15</v>
      </c>
      <c r="F5852" s="30" t="s">
        <v>68</v>
      </c>
      <c r="G5852" s="30" t="s">
        <v>69</v>
      </c>
      <c r="H5852" s="75">
        <v>1</v>
      </c>
    </row>
    <row r="5853" spans="1:8">
      <c r="A5853" s="43">
        <v>1942</v>
      </c>
      <c r="B5853" s="74">
        <v>46280</v>
      </c>
      <c r="C5853" s="30" t="s">
        <v>425</v>
      </c>
      <c r="D5853" s="30" t="s">
        <v>426</v>
      </c>
      <c r="E5853" s="75">
        <v>1</v>
      </c>
      <c r="F5853" s="30" t="s">
        <v>68</v>
      </c>
      <c r="G5853" s="30" t="s">
        <v>69</v>
      </c>
      <c r="H5853" s="75">
        <v>1</v>
      </c>
    </row>
    <row r="5854" spans="1:8">
      <c r="A5854" s="43">
        <v>1942</v>
      </c>
      <c r="B5854" s="74">
        <v>46280</v>
      </c>
      <c r="C5854" s="30" t="s">
        <v>1706</v>
      </c>
      <c r="D5854" s="30" t="s">
        <v>1707</v>
      </c>
      <c r="E5854" s="75">
        <v>52</v>
      </c>
      <c r="F5854" s="30" t="s">
        <v>68</v>
      </c>
      <c r="G5854" s="30" t="s">
        <v>69</v>
      </c>
      <c r="H5854" s="75">
        <v>1</v>
      </c>
    </row>
    <row r="5855" spans="1:8">
      <c r="A5855" s="43">
        <v>1942</v>
      </c>
      <c r="B5855" s="74">
        <v>46280</v>
      </c>
      <c r="C5855" s="30" t="s">
        <v>1708</v>
      </c>
      <c r="D5855" s="30" t="s">
        <v>1709</v>
      </c>
      <c r="E5855" s="75">
        <v>2</v>
      </c>
      <c r="F5855" s="30" t="s">
        <v>76</v>
      </c>
      <c r="G5855" s="30" t="s">
        <v>77</v>
      </c>
      <c r="H5855" s="75">
        <v>1</v>
      </c>
    </row>
    <row r="5856" spans="1:8">
      <c r="A5856" s="43">
        <v>1942</v>
      </c>
      <c r="B5856" s="74">
        <v>46280</v>
      </c>
      <c r="C5856" s="30" t="s">
        <v>1710</v>
      </c>
      <c r="D5856" s="30" t="s">
        <v>1711</v>
      </c>
      <c r="E5856" s="75">
        <v>40</v>
      </c>
      <c r="F5856" s="30" t="s">
        <v>68</v>
      </c>
      <c r="G5856" s="30" t="s">
        <v>69</v>
      </c>
      <c r="H5856" s="75">
        <v>1</v>
      </c>
    </row>
    <row r="5857" spans="1:8">
      <c r="A5857" s="43">
        <v>1942</v>
      </c>
      <c r="B5857" s="74">
        <v>46280</v>
      </c>
      <c r="C5857" s="30" t="s">
        <v>441</v>
      </c>
      <c r="D5857" s="30" t="s">
        <v>442</v>
      </c>
      <c r="E5857" s="75">
        <v>6</v>
      </c>
      <c r="F5857" s="30" t="s">
        <v>68</v>
      </c>
      <c r="G5857" s="30" t="s">
        <v>69</v>
      </c>
      <c r="H5857" s="75">
        <v>1</v>
      </c>
    </row>
    <row r="5858" spans="1:8">
      <c r="A5858" s="43">
        <v>1942</v>
      </c>
      <c r="B5858" s="74">
        <v>46280</v>
      </c>
      <c r="C5858" s="30" t="s">
        <v>443</v>
      </c>
      <c r="D5858" s="30" t="s">
        <v>444</v>
      </c>
      <c r="E5858" s="75">
        <v>72</v>
      </c>
      <c r="F5858" s="30" t="s">
        <v>80</v>
      </c>
      <c r="G5858" s="30" t="s">
        <v>81</v>
      </c>
      <c r="H5858" s="75">
        <v>1</v>
      </c>
    </row>
    <row r="5859" spans="1:8">
      <c r="A5859" s="43">
        <v>1942</v>
      </c>
      <c r="B5859" s="74">
        <v>46280</v>
      </c>
      <c r="C5859" s="30" t="s">
        <v>445</v>
      </c>
      <c r="D5859" s="30" t="s">
        <v>446</v>
      </c>
      <c r="E5859" s="75">
        <v>116</v>
      </c>
      <c r="F5859" s="30" t="s">
        <v>68</v>
      </c>
      <c r="G5859" s="30" t="s">
        <v>69</v>
      </c>
      <c r="H5859" s="75">
        <v>1</v>
      </c>
    </row>
    <row r="5860" spans="1:8">
      <c r="A5860" s="43">
        <v>1942</v>
      </c>
      <c r="B5860" s="74">
        <v>46280</v>
      </c>
      <c r="C5860" s="30" t="s">
        <v>451</v>
      </c>
      <c r="D5860" s="30" t="s">
        <v>452</v>
      </c>
      <c r="E5860" s="75">
        <v>53</v>
      </c>
      <c r="F5860" s="30" t="s">
        <v>68</v>
      </c>
      <c r="G5860" s="30" t="s">
        <v>69</v>
      </c>
      <c r="H5860" s="75">
        <v>1</v>
      </c>
    </row>
    <row r="5861" spans="1:8">
      <c r="A5861" s="43">
        <v>1942</v>
      </c>
      <c r="B5861" s="74">
        <v>46280</v>
      </c>
      <c r="C5861" s="30" t="s">
        <v>455</v>
      </c>
      <c r="D5861" s="30" t="s">
        <v>456</v>
      </c>
      <c r="E5861" s="75">
        <v>72</v>
      </c>
      <c r="F5861" s="30" t="s">
        <v>80</v>
      </c>
      <c r="G5861" s="30" t="s">
        <v>81</v>
      </c>
      <c r="H5861" s="75">
        <v>1</v>
      </c>
    </row>
    <row r="5862" spans="1:8">
      <c r="A5862" s="43">
        <v>1942</v>
      </c>
      <c r="B5862" s="74">
        <v>46280</v>
      </c>
      <c r="C5862" s="30" t="s">
        <v>457</v>
      </c>
      <c r="D5862" s="30" t="s">
        <v>458</v>
      </c>
      <c r="E5862" s="75">
        <v>9</v>
      </c>
      <c r="F5862" s="30" t="s">
        <v>68</v>
      </c>
      <c r="G5862" s="30" t="s">
        <v>69</v>
      </c>
      <c r="H5862" s="75">
        <v>1</v>
      </c>
    </row>
    <row r="5863" spans="1:8">
      <c r="A5863" s="43">
        <v>1942</v>
      </c>
      <c r="B5863" s="74">
        <v>46280</v>
      </c>
      <c r="C5863" s="30" t="s">
        <v>1712</v>
      </c>
      <c r="D5863" s="30" t="s">
        <v>1713</v>
      </c>
      <c r="E5863" s="75">
        <v>1</v>
      </c>
      <c r="F5863" s="30" t="s">
        <v>68</v>
      </c>
      <c r="G5863" s="30" t="s">
        <v>69</v>
      </c>
      <c r="H5863" s="75">
        <v>1</v>
      </c>
    </row>
    <row r="5864" spans="1:8">
      <c r="A5864" s="43">
        <v>1942</v>
      </c>
      <c r="B5864" s="74">
        <v>46280</v>
      </c>
      <c r="C5864" s="30" t="s">
        <v>465</v>
      </c>
      <c r="D5864" s="30" t="s">
        <v>466</v>
      </c>
      <c r="E5864" s="75">
        <v>57</v>
      </c>
      <c r="F5864" s="30" t="s">
        <v>68</v>
      </c>
      <c r="G5864" s="30" t="s">
        <v>69</v>
      </c>
      <c r="H5864" s="75">
        <v>1</v>
      </c>
    </row>
    <row r="5865" spans="1:8">
      <c r="A5865" s="43">
        <v>1942</v>
      </c>
      <c r="B5865" s="74">
        <v>46280</v>
      </c>
      <c r="C5865" s="30" t="s">
        <v>467</v>
      </c>
      <c r="D5865" s="30" t="s">
        <v>468</v>
      </c>
      <c r="E5865" s="75">
        <v>3</v>
      </c>
      <c r="F5865" s="30" t="s">
        <v>68</v>
      </c>
      <c r="G5865" s="30" t="s">
        <v>69</v>
      </c>
      <c r="H5865" s="75">
        <v>1</v>
      </c>
    </row>
    <row r="5866" spans="1:8">
      <c r="A5866" s="43">
        <v>1942</v>
      </c>
      <c r="B5866" s="74">
        <v>46280</v>
      </c>
      <c r="C5866" s="30" t="s">
        <v>527</v>
      </c>
      <c r="D5866" s="30" t="s">
        <v>528</v>
      </c>
      <c r="E5866" s="75">
        <v>45</v>
      </c>
      <c r="F5866" s="30" t="s">
        <v>53</v>
      </c>
      <c r="G5866" s="30" t="s">
        <v>54</v>
      </c>
      <c r="H5866" s="75">
        <v>1</v>
      </c>
    </row>
    <row r="5867" spans="1:8">
      <c r="A5867" s="43">
        <v>1942</v>
      </c>
      <c r="B5867" s="74">
        <v>46280</v>
      </c>
      <c r="C5867" s="30" t="s">
        <v>473</v>
      </c>
      <c r="D5867" s="30" t="s">
        <v>474</v>
      </c>
      <c r="E5867" s="75">
        <v>93</v>
      </c>
      <c r="F5867" s="30" t="s">
        <v>53</v>
      </c>
      <c r="G5867" s="30" t="s">
        <v>54</v>
      </c>
      <c r="H5867" s="75">
        <v>1</v>
      </c>
    </row>
    <row r="5868" spans="1:8">
      <c r="A5868" s="43">
        <v>1942</v>
      </c>
      <c r="B5868" s="74">
        <v>46280</v>
      </c>
      <c r="C5868" s="30" t="s">
        <v>1454</v>
      </c>
      <c r="D5868" s="30" t="s">
        <v>5011</v>
      </c>
      <c r="E5868" s="75">
        <v>5</v>
      </c>
      <c r="F5868" s="30" t="s">
        <v>68</v>
      </c>
      <c r="G5868" s="30" t="s">
        <v>69</v>
      </c>
      <c r="H5868" s="75">
        <v>1</v>
      </c>
    </row>
    <row r="5869" spans="1:8">
      <c r="A5869" s="43">
        <v>1942</v>
      </c>
      <c r="B5869" s="74">
        <v>46280</v>
      </c>
      <c r="C5869" s="30" t="s">
        <v>1714</v>
      </c>
      <c r="D5869" s="30" t="s">
        <v>1715</v>
      </c>
      <c r="E5869" s="75">
        <v>57</v>
      </c>
      <c r="F5869" s="30" t="s">
        <v>70</v>
      </c>
      <c r="G5869" s="30" t="s">
        <v>71</v>
      </c>
      <c r="H5869" s="75">
        <v>2</v>
      </c>
    </row>
    <row r="5870" spans="1:8">
      <c r="A5870" s="43">
        <v>1942</v>
      </c>
      <c r="B5870" s="74">
        <v>46280</v>
      </c>
      <c r="C5870" s="30" t="s">
        <v>471</v>
      </c>
      <c r="D5870" s="30" t="s">
        <v>472</v>
      </c>
      <c r="E5870" s="75">
        <v>43</v>
      </c>
      <c r="F5870" s="30" t="s">
        <v>53</v>
      </c>
      <c r="G5870" s="30" t="s">
        <v>54</v>
      </c>
      <c r="H5870" s="75">
        <v>1</v>
      </c>
    </row>
    <row r="5871" spans="1:8">
      <c r="A5871" s="43">
        <v>1942</v>
      </c>
      <c r="B5871" s="74">
        <v>46280</v>
      </c>
      <c r="C5871" s="30" t="s">
        <v>435</v>
      </c>
      <c r="D5871" s="30" t="s">
        <v>436</v>
      </c>
      <c r="E5871" s="75">
        <v>56</v>
      </c>
      <c r="F5871" s="30" t="s">
        <v>53</v>
      </c>
      <c r="G5871" s="30" t="s">
        <v>54</v>
      </c>
      <c r="H5871" s="75">
        <v>1</v>
      </c>
    </row>
    <row r="5872" spans="1:8">
      <c r="A5872" s="43">
        <v>1942</v>
      </c>
      <c r="B5872" s="74">
        <v>46280</v>
      </c>
      <c r="C5872" s="30" t="s">
        <v>495</v>
      </c>
      <c r="D5872" s="30" t="s">
        <v>496</v>
      </c>
      <c r="E5872" s="75">
        <v>15</v>
      </c>
      <c r="F5872" s="30" t="s">
        <v>53</v>
      </c>
      <c r="G5872" s="30" t="s">
        <v>54</v>
      </c>
      <c r="H5872" s="75">
        <v>1</v>
      </c>
    </row>
    <row r="5873" spans="1:8">
      <c r="A5873" s="43">
        <v>1942</v>
      </c>
      <c r="B5873" s="74">
        <v>46280</v>
      </c>
      <c r="C5873" s="30" t="s">
        <v>501</v>
      </c>
      <c r="D5873" s="30" t="s">
        <v>502</v>
      </c>
      <c r="E5873" s="75">
        <v>72</v>
      </c>
      <c r="F5873" s="30" t="s">
        <v>70</v>
      </c>
      <c r="G5873" s="30" t="s">
        <v>71</v>
      </c>
      <c r="H5873" s="75">
        <v>2</v>
      </c>
    </row>
    <row r="5874" spans="1:8">
      <c r="A5874" s="43">
        <v>1942</v>
      </c>
      <c r="B5874" s="74">
        <v>46280</v>
      </c>
      <c r="C5874" s="30" t="s">
        <v>475</v>
      </c>
      <c r="D5874" s="30" t="s">
        <v>476</v>
      </c>
      <c r="E5874" s="75">
        <v>38</v>
      </c>
      <c r="F5874" s="30" t="s">
        <v>53</v>
      </c>
      <c r="G5874" s="30" t="s">
        <v>54</v>
      </c>
      <c r="H5874" s="75">
        <v>1</v>
      </c>
    </row>
    <row r="5875" spans="1:8">
      <c r="A5875" s="43">
        <v>1942</v>
      </c>
      <c r="B5875" s="74">
        <v>46280</v>
      </c>
      <c r="C5875" s="30" t="s">
        <v>511</v>
      </c>
      <c r="D5875" s="30" t="s">
        <v>512</v>
      </c>
      <c r="E5875" s="75">
        <v>16</v>
      </c>
      <c r="F5875" s="30" t="s">
        <v>68</v>
      </c>
      <c r="G5875" s="30" t="s">
        <v>69</v>
      </c>
      <c r="H5875" s="75">
        <v>1</v>
      </c>
    </row>
    <row r="5876" spans="1:8">
      <c r="A5876" s="43">
        <v>1942</v>
      </c>
      <c r="B5876" s="74">
        <v>46280</v>
      </c>
      <c r="C5876" s="30" t="s">
        <v>513</v>
      </c>
      <c r="D5876" s="30" t="s">
        <v>514</v>
      </c>
      <c r="E5876" s="75">
        <v>33</v>
      </c>
      <c r="F5876" s="30" t="s">
        <v>68</v>
      </c>
      <c r="G5876" s="30" t="s">
        <v>69</v>
      </c>
      <c r="H5876" s="75">
        <v>1</v>
      </c>
    </row>
    <row r="5877" spans="1:8">
      <c r="A5877" s="43">
        <v>1942</v>
      </c>
      <c r="B5877" s="74">
        <v>46280</v>
      </c>
      <c r="C5877" s="30" t="s">
        <v>519</v>
      </c>
      <c r="D5877" s="30" t="s">
        <v>520</v>
      </c>
      <c r="E5877" s="75">
        <v>41</v>
      </c>
      <c r="F5877" s="30" t="s">
        <v>68</v>
      </c>
      <c r="G5877" s="30" t="s">
        <v>69</v>
      </c>
      <c r="H5877" s="75">
        <v>1</v>
      </c>
    </row>
    <row r="5878" spans="1:8">
      <c r="A5878" s="43">
        <v>1942</v>
      </c>
      <c r="B5878" s="74">
        <v>46280</v>
      </c>
      <c r="C5878" s="30" t="s">
        <v>517</v>
      </c>
      <c r="D5878" s="30" t="s">
        <v>518</v>
      </c>
      <c r="E5878" s="75">
        <v>6</v>
      </c>
      <c r="F5878" s="30" t="s">
        <v>53</v>
      </c>
      <c r="G5878" s="30" t="s">
        <v>54</v>
      </c>
      <c r="H5878" s="75">
        <v>1</v>
      </c>
    </row>
    <row r="5879" spans="1:8">
      <c r="A5879" s="43">
        <v>1942</v>
      </c>
      <c r="B5879" s="74">
        <v>46280</v>
      </c>
      <c r="C5879" s="30" t="s">
        <v>469</v>
      </c>
      <c r="D5879" s="30" t="s">
        <v>470</v>
      </c>
      <c r="E5879" s="75">
        <v>71</v>
      </c>
      <c r="F5879" s="30" t="s">
        <v>53</v>
      </c>
      <c r="G5879" s="30" t="s">
        <v>54</v>
      </c>
      <c r="H5879" s="75">
        <v>1</v>
      </c>
    </row>
    <row r="5880" spans="1:8">
      <c r="A5880" s="43">
        <v>1942</v>
      </c>
      <c r="B5880" s="74">
        <v>46280</v>
      </c>
      <c r="C5880" s="30" t="s">
        <v>1716</v>
      </c>
      <c r="D5880" s="30" t="s">
        <v>1717</v>
      </c>
      <c r="E5880" s="75">
        <v>8</v>
      </c>
      <c r="F5880" s="30" t="s">
        <v>68</v>
      </c>
      <c r="G5880" s="30" t="s">
        <v>69</v>
      </c>
      <c r="H5880" s="75">
        <v>1</v>
      </c>
    </row>
    <row r="5881" spans="1:8">
      <c r="A5881" s="43">
        <v>1942</v>
      </c>
      <c r="B5881" s="74">
        <v>46280</v>
      </c>
      <c r="C5881" s="30" t="s">
        <v>1718</v>
      </c>
      <c r="D5881" s="30" t="s">
        <v>1719</v>
      </c>
      <c r="E5881" s="75">
        <v>10</v>
      </c>
      <c r="F5881" s="30" t="s">
        <v>68</v>
      </c>
      <c r="G5881" s="30" t="s">
        <v>69</v>
      </c>
      <c r="H5881" s="75">
        <v>1</v>
      </c>
    </row>
    <row r="5882" spans="1:8">
      <c r="A5882" s="43">
        <v>1942</v>
      </c>
      <c r="B5882" s="74">
        <v>46280</v>
      </c>
      <c r="C5882" s="30" t="s">
        <v>535</v>
      </c>
      <c r="D5882" s="30" t="s">
        <v>536</v>
      </c>
      <c r="E5882" s="75">
        <v>1</v>
      </c>
      <c r="F5882" s="30" t="s">
        <v>76</v>
      </c>
      <c r="G5882" s="30" t="s">
        <v>77</v>
      </c>
      <c r="H5882" s="75">
        <v>1</v>
      </c>
    </row>
    <row r="5883" spans="1:8">
      <c r="A5883" s="43">
        <v>1942</v>
      </c>
      <c r="B5883" s="74">
        <v>46280</v>
      </c>
      <c r="C5883" s="30" t="s">
        <v>537</v>
      </c>
      <c r="D5883" s="30" t="s">
        <v>538</v>
      </c>
      <c r="E5883" s="75">
        <v>127</v>
      </c>
      <c r="F5883" s="30" t="s">
        <v>68</v>
      </c>
      <c r="G5883" s="30" t="s">
        <v>69</v>
      </c>
      <c r="H5883" s="75">
        <v>1</v>
      </c>
    </row>
    <row r="5884" spans="1:8">
      <c r="A5884" s="43">
        <v>1942</v>
      </c>
      <c r="B5884" s="74">
        <v>46280</v>
      </c>
      <c r="C5884" s="30" t="s">
        <v>541</v>
      </c>
      <c r="D5884" s="30" t="s">
        <v>542</v>
      </c>
      <c r="E5884" s="75">
        <v>185</v>
      </c>
      <c r="F5884" s="30" t="s">
        <v>72</v>
      </c>
      <c r="G5884" s="30" t="s">
        <v>73</v>
      </c>
      <c r="H5884" s="75">
        <v>3</v>
      </c>
    </row>
    <row r="5885" spans="1:8">
      <c r="A5885" s="43">
        <v>1942</v>
      </c>
      <c r="B5885" s="74">
        <v>46280</v>
      </c>
      <c r="C5885" s="30" t="s">
        <v>543</v>
      </c>
      <c r="D5885" s="30" t="s">
        <v>544</v>
      </c>
      <c r="E5885" s="75">
        <v>14</v>
      </c>
      <c r="F5885" s="30" t="s">
        <v>68</v>
      </c>
      <c r="G5885" s="30" t="s">
        <v>69</v>
      </c>
      <c r="H5885" s="75">
        <v>1</v>
      </c>
    </row>
    <row r="5886" spans="1:8">
      <c r="A5886" s="43">
        <v>1942</v>
      </c>
      <c r="B5886" s="74">
        <v>46280</v>
      </c>
      <c r="C5886" s="30" t="s">
        <v>507</v>
      </c>
      <c r="D5886" s="30" t="s">
        <v>508</v>
      </c>
      <c r="E5886" s="75">
        <v>56</v>
      </c>
      <c r="F5886" s="30" t="s">
        <v>53</v>
      </c>
      <c r="G5886" s="30" t="s">
        <v>54</v>
      </c>
      <c r="H5886" s="75">
        <v>1</v>
      </c>
    </row>
    <row r="5887" spans="1:8">
      <c r="A5887" s="43">
        <v>1942</v>
      </c>
      <c r="B5887" s="74">
        <v>46280</v>
      </c>
      <c r="C5887" s="30" t="s">
        <v>549</v>
      </c>
      <c r="D5887" s="30" t="s">
        <v>550</v>
      </c>
      <c r="E5887" s="75">
        <v>65</v>
      </c>
      <c r="F5887" s="30" t="s">
        <v>80</v>
      </c>
      <c r="G5887" s="30" t="s">
        <v>81</v>
      </c>
      <c r="H5887" s="75">
        <v>1</v>
      </c>
    </row>
    <row r="5888" spans="1:8">
      <c r="A5888" s="43">
        <v>1942</v>
      </c>
      <c r="B5888" s="74">
        <v>46280</v>
      </c>
      <c r="C5888" s="30" t="s">
        <v>1722</v>
      </c>
      <c r="D5888" s="30" t="s">
        <v>1723</v>
      </c>
      <c r="E5888" s="75">
        <v>52</v>
      </c>
      <c r="F5888" s="30" t="s">
        <v>70</v>
      </c>
      <c r="G5888" s="30" t="s">
        <v>71</v>
      </c>
      <c r="H5888" s="75">
        <v>2</v>
      </c>
    </row>
    <row r="5889" spans="1:8">
      <c r="A5889" s="43">
        <v>1942</v>
      </c>
      <c r="B5889" s="74">
        <v>46280</v>
      </c>
      <c r="C5889" s="30" t="s">
        <v>553</v>
      </c>
      <c r="D5889" s="30" t="s">
        <v>554</v>
      </c>
      <c r="E5889" s="75">
        <v>8</v>
      </c>
      <c r="F5889" s="30" t="s">
        <v>74</v>
      </c>
      <c r="G5889" s="30" t="s">
        <v>75</v>
      </c>
      <c r="H5889" s="75">
        <v>2</v>
      </c>
    </row>
    <row r="5890" spans="1:8">
      <c r="A5890" s="43">
        <v>1942</v>
      </c>
      <c r="B5890" s="74">
        <v>46280</v>
      </c>
      <c r="C5890" s="30" t="s">
        <v>557</v>
      </c>
      <c r="D5890" s="30" t="s">
        <v>558</v>
      </c>
      <c r="E5890" s="75">
        <v>15</v>
      </c>
      <c r="F5890" s="30" t="s">
        <v>70</v>
      </c>
      <c r="G5890" s="30" t="s">
        <v>71</v>
      </c>
      <c r="H5890" s="75">
        <v>2</v>
      </c>
    </row>
    <row r="5891" spans="1:8">
      <c r="A5891" s="43">
        <v>1942</v>
      </c>
      <c r="B5891" s="74">
        <v>46280</v>
      </c>
      <c r="C5891" s="30" t="s">
        <v>2219</v>
      </c>
      <c r="D5891" s="30" t="s">
        <v>2220</v>
      </c>
      <c r="E5891" s="75">
        <v>46</v>
      </c>
      <c r="F5891" s="30" t="s">
        <v>53</v>
      </c>
      <c r="G5891" s="30" t="s">
        <v>54</v>
      </c>
      <c r="H5891" s="75">
        <v>1</v>
      </c>
    </row>
    <row r="5892" spans="1:8">
      <c r="A5892" s="43">
        <v>1942</v>
      </c>
      <c r="B5892" s="74">
        <v>46280</v>
      </c>
      <c r="C5892" s="30" t="s">
        <v>1724</v>
      </c>
      <c r="D5892" s="30" t="s">
        <v>1725</v>
      </c>
      <c r="E5892" s="75">
        <v>42</v>
      </c>
      <c r="F5892" s="30" t="s">
        <v>53</v>
      </c>
      <c r="G5892" s="30" t="s">
        <v>54</v>
      </c>
      <c r="H5892" s="75">
        <v>1</v>
      </c>
    </row>
    <row r="5893" spans="1:8">
      <c r="A5893" s="43">
        <v>1942</v>
      </c>
      <c r="B5893" s="74">
        <v>46280</v>
      </c>
      <c r="C5893" s="30" t="s">
        <v>5012</v>
      </c>
      <c r="D5893" s="30" t="s">
        <v>5013</v>
      </c>
      <c r="E5893" s="75">
        <v>24</v>
      </c>
      <c r="F5893" s="30" t="s">
        <v>70</v>
      </c>
      <c r="G5893" s="30" t="s">
        <v>71</v>
      </c>
      <c r="H5893" s="75">
        <v>2</v>
      </c>
    </row>
    <row r="5894" spans="1:8">
      <c r="A5894" s="43">
        <v>1942</v>
      </c>
      <c r="B5894" s="74">
        <v>46280</v>
      </c>
      <c r="C5894" s="30" t="s">
        <v>563</v>
      </c>
      <c r="D5894" s="30" t="s">
        <v>564</v>
      </c>
      <c r="E5894" s="75">
        <v>143</v>
      </c>
      <c r="F5894" s="30" t="s">
        <v>80</v>
      </c>
      <c r="G5894" s="30" t="s">
        <v>81</v>
      </c>
      <c r="H5894" s="75">
        <v>1</v>
      </c>
    </row>
    <row r="5895" spans="1:8">
      <c r="A5895" s="43">
        <v>1942</v>
      </c>
      <c r="B5895" s="74">
        <v>46279</v>
      </c>
      <c r="C5895" s="30" t="s">
        <v>421</v>
      </c>
      <c r="D5895" s="30" t="s">
        <v>422</v>
      </c>
      <c r="E5895" s="75">
        <v>177</v>
      </c>
      <c r="F5895" s="30" t="s">
        <v>80</v>
      </c>
      <c r="G5895" s="30" t="s">
        <v>81</v>
      </c>
      <c r="H5895" s="75">
        <v>1</v>
      </c>
    </row>
    <row r="5896" spans="1:8">
      <c r="A5896" s="43">
        <v>1942</v>
      </c>
      <c r="B5896" s="74">
        <v>46279</v>
      </c>
      <c r="C5896" s="30" t="s">
        <v>423</v>
      </c>
      <c r="D5896" s="30" t="s">
        <v>424</v>
      </c>
      <c r="E5896" s="75">
        <v>124</v>
      </c>
      <c r="F5896" s="30" t="s">
        <v>68</v>
      </c>
      <c r="G5896" s="30" t="s">
        <v>69</v>
      </c>
      <c r="H5896" s="75">
        <v>1</v>
      </c>
    </row>
    <row r="5897" spans="1:8">
      <c r="A5897" s="43">
        <v>1942</v>
      </c>
      <c r="B5897" s="74">
        <v>46279</v>
      </c>
      <c r="C5897" s="30" t="s">
        <v>425</v>
      </c>
      <c r="D5897" s="30" t="s">
        <v>426</v>
      </c>
      <c r="E5897" s="75">
        <v>83</v>
      </c>
      <c r="F5897" s="30" t="s">
        <v>68</v>
      </c>
      <c r="G5897" s="30" t="s">
        <v>69</v>
      </c>
      <c r="H5897" s="75">
        <v>1</v>
      </c>
    </row>
    <row r="5898" spans="1:8">
      <c r="A5898" s="43">
        <v>1942</v>
      </c>
      <c r="B5898" s="74">
        <v>46279</v>
      </c>
      <c r="C5898" s="30" t="s">
        <v>453</v>
      </c>
      <c r="D5898" s="30" t="s">
        <v>454</v>
      </c>
      <c r="E5898" s="75">
        <v>54</v>
      </c>
      <c r="F5898" s="30" t="s">
        <v>53</v>
      </c>
      <c r="G5898" s="30" t="s">
        <v>54</v>
      </c>
      <c r="H5898" s="75">
        <v>1</v>
      </c>
    </row>
    <row r="5899" spans="1:8">
      <c r="A5899" s="43">
        <v>1942</v>
      </c>
      <c r="B5899" s="74">
        <v>46279</v>
      </c>
      <c r="C5899" s="30" t="s">
        <v>1708</v>
      </c>
      <c r="D5899" s="30" t="s">
        <v>1709</v>
      </c>
      <c r="E5899" s="75">
        <v>19</v>
      </c>
      <c r="F5899" s="30" t="s">
        <v>70</v>
      </c>
      <c r="G5899" s="30" t="s">
        <v>71</v>
      </c>
      <c r="H5899" s="75">
        <v>2</v>
      </c>
    </row>
    <row r="5900" spans="1:8">
      <c r="A5900" s="43">
        <v>1942</v>
      </c>
      <c r="B5900" s="74">
        <v>46279</v>
      </c>
      <c r="C5900" s="30" t="s">
        <v>1710</v>
      </c>
      <c r="D5900" s="30" t="s">
        <v>1711</v>
      </c>
      <c r="E5900" s="75">
        <v>86</v>
      </c>
      <c r="F5900" s="30" t="s">
        <v>68</v>
      </c>
      <c r="G5900" s="30" t="s">
        <v>69</v>
      </c>
      <c r="H5900" s="75">
        <v>1</v>
      </c>
    </row>
    <row r="5901" spans="1:8">
      <c r="A5901" s="43">
        <v>1942</v>
      </c>
      <c r="B5901" s="74">
        <v>46279</v>
      </c>
      <c r="C5901" s="30" t="s">
        <v>437</v>
      </c>
      <c r="D5901" s="30" t="s">
        <v>438</v>
      </c>
      <c r="E5901" s="75">
        <v>72</v>
      </c>
      <c r="F5901" s="30" t="s">
        <v>68</v>
      </c>
      <c r="G5901" s="30" t="s">
        <v>69</v>
      </c>
      <c r="H5901" s="75">
        <v>1</v>
      </c>
    </row>
    <row r="5902" spans="1:8">
      <c r="A5902" s="43">
        <v>1942</v>
      </c>
      <c r="B5902" s="74">
        <v>46279</v>
      </c>
      <c r="C5902" s="30" t="s">
        <v>439</v>
      </c>
      <c r="D5902" s="30" t="s">
        <v>440</v>
      </c>
      <c r="E5902" s="75">
        <v>82</v>
      </c>
      <c r="F5902" s="30" t="s">
        <v>68</v>
      </c>
      <c r="G5902" s="30" t="s">
        <v>69</v>
      </c>
      <c r="H5902" s="75">
        <v>1</v>
      </c>
    </row>
    <row r="5903" spans="1:8">
      <c r="A5903" s="43">
        <v>1942</v>
      </c>
      <c r="B5903" s="74">
        <v>46279</v>
      </c>
      <c r="C5903" s="30" t="s">
        <v>443</v>
      </c>
      <c r="D5903" s="30" t="s">
        <v>444</v>
      </c>
      <c r="E5903" s="75">
        <v>192</v>
      </c>
      <c r="F5903" s="30" t="s">
        <v>80</v>
      </c>
      <c r="G5903" s="30" t="s">
        <v>81</v>
      </c>
      <c r="H5903" s="75">
        <v>1</v>
      </c>
    </row>
    <row r="5904" spans="1:8">
      <c r="A5904" s="43">
        <v>1942</v>
      </c>
      <c r="B5904" s="74">
        <v>46279</v>
      </c>
      <c r="C5904" s="30" t="s">
        <v>445</v>
      </c>
      <c r="D5904" s="30" t="s">
        <v>446</v>
      </c>
      <c r="E5904" s="75">
        <v>97</v>
      </c>
      <c r="F5904" s="30" t="s">
        <v>68</v>
      </c>
      <c r="G5904" s="30" t="s">
        <v>69</v>
      </c>
      <c r="H5904" s="75">
        <v>1</v>
      </c>
    </row>
    <row r="5905" spans="1:8">
      <c r="A5905" s="43">
        <v>1942</v>
      </c>
      <c r="B5905" s="74">
        <v>46279</v>
      </c>
      <c r="C5905" s="30" t="s">
        <v>447</v>
      </c>
      <c r="D5905" s="30" t="s">
        <v>448</v>
      </c>
      <c r="E5905" s="75">
        <v>103</v>
      </c>
      <c r="F5905" s="30" t="s">
        <v>68</v>
      </c>
      <c r="G5905" s="30" t="s">
        <v>69</v>
      </c>
      <c r="H5905" s="75">
        <v>1</v>
      </c>
    </row>
    <row r="5906" spans="1:8">
      <c r="A5906" s="43">
        <v>1942</v>
      </c>
      <c r="B5906" s="74">
        <v>46279</v>
      </c>
      <c r="C5906" s="30" t="s">
        <v>551</v>
      </c>
      <c r="D5906" s="30" t="s">
        <v>552</v>
      </c>
      <c r="E5906" s="75">
        <v>55</v>
      </c>
      <c r="F5906" s="30" t="s">
        <v>53</v>
      </c>
      <c r="G5906" s="30" t="s">
        <v>54</v>
      </c>
      <c r="H5906" s="75">
        <v>1</v>
      </c>
    </row>
    <row r="5907" spans="1:8">
      <c r="A5907" s="43">
        <v>1942</v>
      </c>
      <c r="B5907" s="74">
        <v>46279</v>
      </c>
      <c r="C5907" s="30" t="s">
        <v>457</v>
      </c>
      <c r="D5907" s="30" t="s">
        <v>458</v>
      </c>
      <c r="E5907" s="75">
        <v>107</v>
      </c>
      <c r="F5907" s="30" t="s">
        <v>68</v>
      </c>
      <c r="G5907" s="30" t="s">
        <v>69</v>
      </c>
      <c r="H5907" s="75">
        <v>1</v>
      </c>
    </row>
    <row r="5908" spans="1:8">
      <c r="A5908" s="43">
        <v>1942</v>
      </c>
      <c r="B5908" s="74">
        <v>46279</v>
      </c>
      <c r="C5908" s="30" t="s">
        <v>1712</v>
      </c>
      <c r="D5908" s="30" t="s">
        <v>1713</v>
      </c>
      <c r="E5908" s="75">
        <v>6</v>
      </c>
      <c r="F5908" s="30" t="s">
        <v>76</v>
      </c>
      <c r="G5908" s="30" t="s">
        <v>77</v>
      </c>
      <c r="H5908" s="75">
        <v>1</v>
      </c>
    </row>
    <row r="5909" spans="1:8">
      <c r="A5909" s="43">
        <v>1942</v>
      </c>
      <c r="B5909" s="74">
        <v>46279</v>
      </c>
      <c r="C5909" s="30" t="s">
        <v>449</v>
      </c>
      <c r="D5909" s="30" t="s">
        <v>450</v>
      </c>
      <c r="E5909" s="75">
        <v>118</v>
      </c>
      <c r="F5909" s="30" t="s">
        <v>53</v>
      </c>
      <c r="G5909" s="30" t="s">
        <v>54</v>
      </c>
      <c r="H5909" s="75">
        <v>1</v>
      </c>
    </row>
    <row r="5910" spans="1:8">
      <c r="A5910" s="43">
        <v>1942</v>
      </c>
      <c r="B5910" s="74">
        <v>46279</v>
      </c>
      <c r="C5910" s="30" t="s">
        <v>465</v>
      </c>
      <c r="D5910" s="30" t="s">
        <v>466</v>
      </c>
      <c r="E5910" s="75">
        <v>89</v>
      </c>
      <c r="F5910" s="30" t="s">
        <v>68</v>
      </c>
      <c r="G5910" s="30" t="s">
        <v>69</v>
      </c>
      <c r="H5910" s="75">
        <v>1</v>
      </c>
    </row>
    <row r="5911" spans="1:8">
      <c r="A5911" s="43">
        <v>1942</v>
      </c>
      <c r="B5911" s="74">
        <v>46279</v>
      </c>
      <c r="C5911" s="30" t="s">
        <v>467</v>
      </c>
      <c r="D5911" s="30" t="s">
        <v>468</v>
      </c>
      <c r="E5911" s="75">
        <v>68</v>
      </c>
      <c r="F5911" s="30" t="s">
        <v>68</v>
      </c>
      <c r="G5911" s="30" t="s">
        <v>69</v>
      </c>
      <c r="H5911" s="75">
        <v>1</v>
      </c>
    </row>
    <row r="5912" spans="1:8">
      <c r="A5912" s="43">
        <v>1942</v>
      </c>
      <c r="B5912" s="74">
        <v>46279</v>
      </c>
      <c r="C5912" s="30" t="s">
        <v>473</v>
      </c>
      <c r="D5912" s="30" t="s">
        <v>474</v>
      </c>
      <c r="E5912" s="75">
        <v>79</v>
      </c>
      <c r="F5912" s="30" t="s">
        <v>53</v>
      </c>
      <c r="G5912" s="30" t="s">
        <v>54</v>
      </c>
      <c r="H5912" s="75">
        <v>1</v>
      </c>
    </row>
    <row r="5913" spans="1:8">
      <c r="A5913" s="43">
        <v>1942</v>
      </c>
      <c r="B5913" s="74">
        <v>46279</v>
      </c>
      <c r="C5913" s="30" t="s">
        <v>459</v>
      </c>
      <c r="D5913" s="30" t="s">
        <v>460</v>
      </c>
      <c r="E5913" s="75">
        <v>25</v>
      </c>
      <c r="F5913" s="30" t="s">
        <v>53</v>
      </c>
      <c r="G5913" s="30" t="s">
        <v>54</v>
      </c>
      <c r="H5913" s="75">
        <v>1</v>
      </c>
    </row>
    <row r="5914" spans="1:8">
      <c r="A5914" s="43">
        <v>1942</v>
      </c>
      <c r="B5914" s="74">
        <v>46279</v>
      </c>
      <c r="C5914" s="30" t="s">
        <v>1714</v>
      </c>
      <c r="D5914" s="30" t="s">
        <v>1715</v>
      </c>
      <c r="E5914" s="75">
        <v>3</v>
      </c>
      <c r="F5914" s="30" t="s">
        <v>68</v>
      </c>
      <c r="G5914" s="30" t="s">
        <v>69</v>
      </c>
      <c r="H5914" s="75">
        <v>1</v>
      </c>
    </row>
    <row r="5915" spans="1:8">
      <c r="A5915" s="43">
        <v>1942</v>
      </c>
      <c r="B5915" s="74">
        <v>46279</v>
      </c>
      <c r="C5915" s="30" t="s">
        <v>471</v>
      </c>
      <c r="D5915" s="30" t="s">
        <v>472</v>
      </c>
      <c r="E5915" s="75">
        <v>64</v>
      </c>
      <c r="F5915" s="30" t="s">
        <v>53</v>
      </c>
      <c r="G5915" s="30" t="s">
        <v>54</v>
      </c>
      <c r="H5915" s="75">
        <v>1</v>
      </c>
    </row>
    <row r="5916" spans="1:8">
      <c r="A5916" s="43">
        <v>1942</v>
      </c>
      <c r="B5916" s="74">
        <v>46279</v>
      </c>
      <c r="C5916" s="30" t="s">
        <v>435</v>
      </c>
      <c r="D5916" s="30" t="s">
        <v>436</v>
      </c>
      <c r="E5916" s="75">
        <v>18</v>
      </c>
      <c r="F5916" s="30" t="s">
        <v>53</v>
      </c>
      <c r="G5916" s="30" t="s">
        <v>54</v>
      </c>
      <c r="H5916" s="75">
        <v>1</v>
      </c>
    </row>
    <row r="5917" spans="1:8">
      <c r="A5917" s="43">
        <v>1942</v>
      </c>
      <c r="B5917" s="74">
        <v>46279</v>
      </c>
      <c r="C5917" s="30" t="s">
        <v>481</v>
      </c>
      <c r="D5917" s="30" t="s">
        <v>482</v>
      </c>
      <c r="E5917" s="75">
        <v>90</v>
      </c>
      <c r="F5917" s="30" t="s">
        <v>68</v>
      </c>
      <c r="G5917" s="30" t="s">
        <v>69</v>
      </c>
      <c r="H5917" s="75">
        <v>1</v>
      </c>
    </row>
    <row r="5918" spans="1:8">
      <c r="A5918" s="43">
        <v>1942</v>
      </c>
      <c r="B5918" s="74">
        <v>46279</v>
      </c>
      <c r="C5918" s="30" t="s">
        <v>501</v>
      </c>
      <c r="D5918" s="30" t="s">
        <v>502</v>
      </c>
      <c r="E5918" s="75">
        <v>48</v>
      </c>
      <c r="F5918" s="30" t="s">
        <v>68</v>
      </c>
      <c r="G5918" s="30" t="s">
        <v>69</v>
      </c>
      <c r="H5918" s="75">
        <v>1</v>
      </c>
    </row>
    <row r="5919" spans="1:8">
      <c r="A5919" s="43">
        <v>1942</v>
      </c>
      <c r="B5919" s="74">
        <v>46279</v>
      </c>
      <c r="C5919" s="30" t="s">
        <v>491</v>
      </c>
      <c r="D5919" s="30" t="s">
        <v>492</v>
      </c>
      <c r="E5919" s="75">
        <v>61</v>
      </c>
      <c r="F5919" s="30" t="s">
        <v>53</v>
      </c>
      <c r="G5919" s="30" t="s">
        <v>54</v>
      </c>
      <c r="H5919" s="75">
        <v>1</v>
      </c>
    </row>
    <row r="5920" spans="1:8">
      <c r="A5920" s="43">
        <v>1942</v>
      </c>
      <c r="B5920" s="74">
        <v>46279</v>
      </c>
      <c r="C5920" s="30" t="s">
        <v>475</v>
      </c>
      <c r="D5920" s="30" t="s">
        <v>476</v>
      </c>
      <c r="E5920" s="75">
        <v>71</v>
      </c>
      <c r="F5920" s="30" t="s">
        <v>53</v>
      </c>
      <c r="G5920" s="30" t="s">
        <v>54</v>
      </c>
      <c r="H5920" s="75">
        <v>1</v>
      </c>
    </row>
    <row r="5921" spans="1:8">
      <c r="A5921" s="43">
        <v>1942</v>
      </c>
      <c r="B5921" s="74">
        <v>46279</v>
      </c>
      <c r="C5921" s="30" t="s">
        <v>479</v>
      </c>
      <c r="D5921" s="30" t="s">
        <v>480</v>
      </c>
      <c r="E5921" s="75">
        <v>193</v>
      </c>
      <c r="F5921" s="30" t="s">
        <v>53</v>
      </c>
      <c r="G5921" s="30" t="s">
        <v>54</v>
      </c>
      <c r="H5921" s="75">
        <v>1</v>
      </c>
    </row>
    <row r="5922" spans="1:8">
      <c r="A5922" s="43">
        <v>1942</v>
      </c>
      <c r="B5922" s="74">
        <v>46279</v>
      </c>
      <c r="C5922" s="30" t="s">
        <v>509</v>
      </c>
      <c r="D5922" s="30" t="s">
        <v>510</v>
      </c>
      <c r="E5922" s="75">
        <v>95</v>
      </c>
      <c r="F5922" s="30" t="s">
        <v>68</v>
      </c>
      <c r="G5922" s="30" t="s">
        <v>69</v>
      </c>
      <c r="H5922" s="75">
        <v>1</v>
      </c>
    </row>
    <row r="5923" spans="1:8">
      <c r="A5923" s="43">
        <v>1942</v>
      </c>
      <c r="B5923" s="74">
        <v>46279</v>
      </c>
      <c r="C5923" s="30" t="s">
        <v>511</v>
      </c>
      <c r="D5923" s="30" t="s">
        <v>512</v>
      </c>
      <c r="E5923" s="75">
        <v>147</v>
      </c>
      <c r="F5923" s="30" t="s">
        <v>70</v>
      </c>
      <c r="G5923" s="30" t="s">
        <v>71</v>
      </c>
      <c r="H5923" s="75">
        <v>2</v>
      </c>
    </row>
    <row r="5924" spans="1:8">
      <c r="A5924" s="43">
        <v>1942</v>
      </c>
      <c r="B5924" s="74">
        <v>46279</v>
      </c>
      <c r="C5924" s="30" t="s">
        <v>513</v>
      </c>
      <c r="D5924" s="30" t="s">
        <v>514</v>
      </c>
      <c r="E5924" s="75">
        <v>84</v>
      </c>
      <c r="F5924" s="30" t="s">
        <v>68</v>
      </c>
      <c r="G5924" s="30" t="s">
        <v>69</v>
      </c>
      <c r="H5924" s="75">
        <v>1</v>
      </c>
    </row>
    <row r="5925" spans="1:8">
      <c r="A5925" s="43">
        <v>1942</v>
      </c>
      <c r="B5925" s="74">
        <v>46279</v>
      </c>
      <c r="C5925" s="30" t="s">
        <v>519</v>
      </c>
      <c r="D5925" s="30" t="s">
        <v>520</v>
      </c>
      <c r="E5925" s="75">
        <v>32</v>
      </c>
      <c r="F5925" s="30" t="s">
        <v>68</v>
      </c>
      <c r="G5925" s="30" t="s">
        <v>69</v>
      </c>
      <c r="H5925" s="75">
        <v>1</v>
      </c>
    </row>
    <row r="5926" spans="1:8">
      <c r="A5926" s="43">
        <v>1942</v>
      </c>
      <c r="B5926" s="74">
        <v>46279</v>
      </c>
      <c r="C5926" s="30" t="s">
        <v>517</v>
      </c>
      <c r="D5926" s="30" t="s">
        <v>518</v>
      </c>
      <c r="E5926" s="75">
        <v>61</v>
      </c>
      <c r="F5926" s="30" t="s">
        <v>53</v>
      </c>
      <c r="G5926" s="30" t="s">
        <v>54</v>
      </c>
      <c r="H5926" s="75">
        <v>1</v>
      </c>
    </row>
    <row r="5927" spans="1:8">
      <c r="A5927" s="43">
        <v>1942</v>
      </c>
      <c r="B5927" s="74">
        <v>46279</v>
      </c>
      <c r="C5927" s="30" t="s">
        <v>1716</v>
      </c>
      <c r="D5927" s="30" t="s">
        <v>1717</v>
      </c>
      <c r="E5927" s="75">
        <v>77</v>
      </c>
      <c r="F5927" s="30" t="s">
        <v>68</v>
      </c>
      <c r="G5927" s="30" t="s">
        <v>69</v>
      </c>
      <c r="H5927" s="75">
        <v>1</v>
      </c>
    </row>
    <row r="5928" spans="1:8">
      <c r="A5928" s="43">
        <v>1942</v>
      </c>
      <c r="B5928" s="74">
        <v>46279</v>
      </c>
      <c r="C5928" s="30" t="s">
        <v>529</v>
      </c>
      <c r="D5928" s="30" t="s">
        <v>530</v>
      </c>
      <c r="E5928" s="75">
        <v>175</v>
      </c>
      <c r="F5928" s="30" t="s">
        <v>70</v>
      </c>
      <c r="G5928" s="30" t="s">
        <v>71</v>
      </c>
      <c r="H5928" s="75">
        <v>2</v>
      </c>
    </row>
    <row r="5929" spans="1:8">
      <c r="A5929" s="43">
        <v>1942</v>
      </c>
      <c r="B5929" s="74">
        <v>46279</v>
      </c>
      <c r="C5929" s="30" t="s">
        <v>1718</v>
      </c>
      <c r="D5929" s="30" t="s">
        <v>1719</v>
      </c>
      <c r="E5929" s="75">
        <v>96</v>
      </c>
      <c r="F5929" s="30" t="s">
        <v>68</v>
      </c>
      <c r="G5929" s="30" t="s">
        <v>69</v>
      </c>
      <c r="H5929" s="75">
        <v>1</v>
      </c>
    </row>
    <row r="5930" spans="1:8">
      <c r="A5930" s="43">
        <v>1942</v>
      </c>
      <c r="B5930" s="74">
        <v>46279</v>
      </c>
      <c r="C5930" s="30" t="s">
        <v>537</v>
      </c>
      <c r="D5930" s="30" t="s">
        <v>538</v>
      </c>
      <c r="E5930" s="75">
        <v>132</v>
      </c>
      <c r="F5930" s="30" t="s">
        <v>68</v>
      </c>
      <c r="G5930" s="30" t="s">
        <v>69</v>
      </c>
      <c r="H5930" s="75">
        <v>1</v>
      </c>
    </row>
    <row r="5931" spans="1:8">
      <c r="A5931" s="43">
        <v>1942</v>
      </c>
      <c r="B5931" s="74">
        <v>46279</v>
      </c>
      <c r="C5931" s="30" t="s">
        <v>541</v>
      </c>
      <c r="D5931" s="30" t="s">
        <v>542</v>
      </c>
      <c r="E5931" s="75">
        <v>201</v>
      </c>
      <c r="F5931" s="30" t="s">
        <v>72</v>
      </c>
      <c r="G5931" s="30" t="s">
        <v>73</v>
      </c>
      <c r="H5931" s="75">
        <v>3</v>
      </c>
    </row>
    <row r="5932" spans="1:8">
      <c r="A5932" s="43">
        <v>1942</v>
      </c>
      <c r="B5932" s="74">
        <v>46279</v>
      </c>
      <c r="C5932" s="30" t="s">
        <v>543</v>
      </c>
      <c r="D5932" s="30" t="s">
        <v>544</v>
      </c>
      <c r="E5932" s="75">
        <v>96</v>
      </c>
      <c r="F5932" s="30" t="s">
        <v>68</v>
      </c>
      <c r="G5932" s="30" t="s">
        <v>69</v>
      </c>
      <c r="H5932" s="75">
        <v>1</v>
      </c>
    </row>
    <row r="5933" spans="1:8">
      <c r="A5933" s="43">
        <v>1942</v>
      </c>
      <c r="B5933" s="74">
        <v>46279</v>
      </c>
      <c r="C5933" s="30" t="s">
        <v>549</v>
      </c>
      <c r="D5933" s="30" t="s">
        <v>550</v>
      </c>
      <c r="E5933" s="75">
        <v>146</v>
      </c>
      <c r="F5933" s="30" t="s">
        <v>80</v>
      </c>
      <c r="G5933" s="30" t="s">
        <v>81</v>
      </c>
      <c r="H5933" s="75">
        <v>1</v>
      </c>
    </row>
    <row r="5934" spans="1:8">
      <c r="A5934" s="43">
        <v>1942</v>
      </c>
      <c r="B5934" s="74">
        <v>46279</v>
      </c>
      <c r="C5934" s="30" t="s">
        <v>553</v>
      </c>
      <c r="D5934" s="30" t="s">
        <v>554</v>
      </c>
      <c r="E5934" s="75">
        <v>11</v>
      </c>
      <c r="F5934" s="30" t="s">
        <v>72</v>
      </c>
      <c r="G5934" s="30" t="s">
        <v>73</v>
      </c>
      <c r="H5934" s="75">
        <v>3</v>
      </c>
    </row>
    <row r="5935" spans="1:8">
      <c r="A5935" s="43">
        <v>1942</v>
      </c>
      <c r="B5935" s="74">
        <v>46279</v>
      </c>
      <c r="C5935" s="30" t="s">
        <v>557</v>
      </c>
      <c r="D5935" s="30" t="s">
        <v>558</v>
      </c>
      <c r="E5935" s="75">
        <v>142</v>
      </c>
      <c r="F5935" s="30" t="s">
        <v>70</v>
      </c>
      <c r="G5935" s="30" t="s">
        <v>71</v>
      </c>
      <c r="H5935" s="75">
        <v>2</v>
      </c>
    </row>
    <row r="5936" spans="1:8">
      <c r="A5936" s="43">
        <v>1942</v>
      </c>
      <c r="B5936" s="74">
        <v>46279</v>
      </c>
      <c r="C5936" s="30" t="s">
        <v>559</v>
      </c>
      <c r="D5936" s="30" t="s">
        <v>560</v>
      </c>
      <c r="E5936" s="75">
        <v>75</v>
      </c>
      <c r="F5936" s="30" t="s">
        <v>68</v>
      </c>
      <c r="G5936" s="30" t="s">
        <v>69</v>
      </c>
      <c r="H5936" s="75">
        <v>1</v>
      </c>
    </row>
    <row r="5937" spans="1:8">
      <c r="A5937" s="43">
        <v>1942</v>
      </c>
      <c r="B5937" s="74">
        <v>46279</v>
      </c>
      <c r="C5937" s="30" t="s">
        <v>5012</v>
      </c>
      <c r="D5937" s="30" t="s">
        <v>5013</v>
      </c>
      <c r="E5937" s="75">
        <v>84</v>
      </c>
      <c r="F5937" s="30" t="s">
        <v>70</v>
      </c>
      <c r="G5937" s="30" t="s">
        <v>71</v>
      </c>
      <c r="H5937" s="75">
        <v>2</v>
      </c>
    </row>
    <row r="5938" spans="1:8">
      <c r="A5938" s="43">
        <v>1942</v>
      </c>
      <c r="B5938" s="74">
        <v>46279</v>
      </c>
      <c r="C5938" s="30" t="s">
        <v>461</v>
      </c>
      <c r="D5938" s="30" t="s">
        <v>462</v>
      </c>
      <c r="E5938" s="75">
        <v>21</v>
      </c>
      <c r="F5938" s="30" t="s">
        <v>53</v>
      </c>
      <c r="G5938" s="30" t="s">
        <v>54</v>
      </c>
      <c r="H5938" s="75">
        <v>1</v>
      </c>
    </row>
    <row r="5939" spans="1:8">
      <c r="A5939" s="43">
        <v>1942</v>
      </c>
      <c r="B5939" s="74">
        <v>46279</v>
      </c>
      <c r="C5939" s="30" t="s">
        <v>563</v>
      </c>
      <c r="D5939" s="30" t="s">
        <v>564</v>
      </c>
      <c r="E5939" s="75">
        <v>170</v>
      </c>
      <c r="F5939" s="30" t="s">
        <v>80</v>
      </c>
      <c r="G5939" s="30" t="s">
        <v>81</v>
      </c>
      <c r="H5939" s="75">
        <v>1</v>
      </c>
    </row>
    <row r="5940" spans="1:8">
      <c r="A5940" s="43">
        <v>1942</v>
      </c>
      <c r="B5940" s="74">
        <v>46279</v>
      </c>
      <c r="C5940" s="30" t="s">
        <v>565</v>
      </c>
      <c r="D5940" s="30" t="s">
        <v>566</v>
      </c>
      <c r="E5940" s="75">
        <v>58</v>
      </c>
      <c r="F5940" s="30" t="s">
        <v>68</v>
      </c>
      <c r="G5940" s="30" t="s">
        <v>69</v>
      </c>
      <c r="H5940" s="75">
        <v>1</v>
      </c>
    </row>
    <row r="5941" spans="1:8">
      <c r="A5941" s="43">
        <v>1942</v>
      </c>
      <c r="B5941" s="74">
        <v>46279</v>
      </c>
      <c r="C5941" s="30" t="s">
        <v>567</v>
      </c>
      <c r="D5941" s="30" t="s">
        <v>568</v>
      </c>
      <c r="E5941" s="75">
        <v>47</v>
      </c>
      <c r="F5941" s="30" t="s">
        <v>68</v>
      </c>
      <c r="G5941" s="30" t="s">
        <v>69</v>
      </c>
      <c r="H5941" s="75">
        <v>1</v>
      </c>
    </row>
    <row r="5942" spans="1:8">
      <c r="A5942" s="43">
        <v>1942</v>
      </c>
      <c r="B5942" s="74">
        <v>46277</v>
      </c>
      <c r="C5942" s="30" t="s">
        <v>421</v>
      </c>
      <c r="D5942" s="30" t="s">
        <v>422</v>
      </c>
      <c r="E5942" s="75">
        <v>54</v>
      </c>
      <c r="F5942" s="30" t="s">
        <v>80</v>
      </c>
      <c r="G5942" s="30" t="s">
        <v>81</v>
      </c>
      <c r="H5942" s="75">
        <v>1</v>
      </c>
    </row>
    <row r="5943" spans="1:8">
      <c r="A5943" s="43">
        <v>1942</v>
      </c>
      <c r="B5943" s="74">
        <v>46277</v>
      </c>
      <c r="C5943" s="30" t="s">
        <v>1710</v>
      </c>
      <c r="D5943" s="30" t="s">
        <v>1711</v>
      </c>
      <c r="E5943" s="75">
        <v>67</v>
      </c>
      <c r="F5943" s="30" t="s">
        <v>68</v>
      </c>
      <c r="G5943" s="30" t="s">
        <v>69</v>
      </c>
      <c r="H5943" s="75">
        <v>1</v>
      </c>
    </row>
    <row r="5944" spans="1:8">
      <c r="A5944" s="43">
        <v>1942</v>
      </c>
      <c r="B5944" s="74">
        <v>46277</v>
      </c>
      <c r="C5944" s="30" t="s">
        <v>445</v>
      </c>
      <c r="D5944" s="30" t="s">
        <v>446</v>
      </c>
      <c r="E5944" s="75">
        <v>66</v>
      </c>
      <c r="F5944" s="30" t="s">
        <v>68</v>
      </c>
      <c r="G5944" s="30" t="s">
        <v>69</v>
      </c>
      <c r="H5944" s="75">
        <v>1</v>
      </c>
    </row>
    <row r="5945" spans="1:8">
      <c r="A5945" s="43">
        <v>1942</v>
      </c>
      <c r="B5945" s="74">
        <v>46277</v>
      </c>
      <c r="C5945" s="30" t="s">
        <v>451</v>
      </c>
      <c r="D5945" s="30" t="s">
        <v>452</v>
      </c>
      <c r="E5945" s="75">
        <v>68</v>
      </c>
      <c r="F5945" s="30" t="s">
        <v>68</v>
      </c>
      <c r="G5945" s="30" t="s">
        <v>69</v>
      </c>
      <c r="H5945" s="75">
        <v>1</v>
      </c>
    </row>
    <row r="5946" spans="1:8">
      <c r="A5946" s="43">
        <v>1942</v>
      </c>
      <c r="B5946" s="74">
        <v>46277</v>
      </c>
      <c r="C5946" s="30" t="s">
        <v>465</v>
      </c>
      <c r="D5946" s="30" t="s">
        <v>466</v>
      </c>
      <c r="E5946" s="75">
        <v>35</v>
      </c>
      <c r="F5946" s="30" t="s">
        <v>68</v>
      </c>
      <c r="G5946" s="30" t="s">
        <v>69</v>
      </c>
      <c r="H5946" s="75">
        <v>1</v>
      </c>
    </row>
    <row r="5947" spans="1:8">
      <c r="A5947" s="43">
        <v>1942</v>
      </c>
      <c r="B5947" s="74">
        <v>46277</v>
      </c>
      <c r="C5947" s="30" t="s">
        <v>473</v>
      </c>
      <c r="D5947" s="30" t="s">
        <v>474</v>
      </c>
      <c r="E5947" s="75">
        <v>95</v>
      </c>
      <c r="F5947" s="30" t="s">
        <v>53</v>
      </c>
      <c r="G5947" s="30" t="s">
        <v>54</v>
      </c>
      <c r="H5947" s="75">
        <v>1</v>
      </c>
    </row>
    <row r="5948" spans="1:8">
      <c r="A5948" s="43">
        <v>1942</v>
      </c>
      <c r="B5948" s="74">
        <v>46277</v>
      </c>
      <c r="C5948" s="30" t="s">
        <v>471</v>
      </c>
      <c r="D5948" s="30" t="s">
        <v>472</v>
      </c>
      <c r="E5948" s="75">
        <v>64</v>
      </c>
      <c r="F5948" s="30" t="s">
        <v>53</v>
      </c>
      <c r="G5948" s="30" t="s">
        <v>54</v>
      </c>
      <c r="H5948" s="75">
        <v>1</v>
      </c>
    </row>
    <row r="5949" spans="1:8">
      <c r="A5949" s="43">
        <v>1942</v>
      </c>
      <c r="B5949" s="74">
        <v>46277</v>
      </c>
      <c r="C5949" s="30" t="s">
        <v>435</v>
      </c>
      <c r="D5949" s="30" t="s">
        <v>436</v>
      </c>
      <c r="E5949" s="75">
        <v>33</v>
      </c>
      <c r="F5949" s="30" t="s">
        <v>53</v>
      </c>
      <c r="G5949" s="30" t="s">
        <v>54</v>
      </c>
      <c r="H5949" s="75">
        <v>1</v>
      </c>
    </row>
    <row r="5950" spans="1:8">
      <c r="A5950" s="43">
        <v>1942</v>
      </c>
      <c r="B5950" s="74">
        <v>46277</v>
      </c>
      <c r="C5950" s="30" t="s">
        <v>483</v>
      </c>
      <c r="D5950" s="30" t="s">
        <v>484</v>
      </c>
      <c r="E5950" s="75">
        <v>20</v>
      </c>
      <c r="F5950" s="30" t="s">
        <v>70</v>
      </c>
      <c r="G5950" s="30" t="s">
        <v>71</v>
      </c>
      <c r="H5950" s="75">
        <v>2</v>
      </c>
    </row>
    <row r="5951" spans="1:8">
      <c r="A5951" s="43">
        <v>1942</v>
      </c>
      <c r="B5951" s="74">
        <v>46277</v>
      </c>
      <c r="C5951" s="30" t="s">
        <v>495</v>
      </c>
      <c r="D5951" s="30" t="s">
        <v>496</v>
      </c>
      <c r="E5951" s="75">
        <v>24</v>
      </c>
      <c r="F5951" s="30" t="s">
        <v>53</v>
      </c>
      <c r="G5951" s="30" t="s">
        <v>54</v>
      </c>
      <c r="H5951" s="75">
        <v>1</v>
      </c>
    </row>
    <row r="5952" spans="1:8">
      <c r="A5952" s="43">
        <v>1942</v>
      </c>
      <c r="B5952" s="74">
        <v>46277</v>
      </c>
      <c r="C5952" s="30" t="s">
        <v>501</v>
      </c>
      <c r="D5952" s="30" t="s">
        <v>502</v>
      </c>
      <c r="E5952" s="75">
        <v>32</v>
      </c>
      <c r="F5952" s="30" t="s">
        <v>70</v>
      </c>
      <c r="G5952" s="30" t="s">
        <v>71</v>
      </c>
      <c r="H5952" s="75">
        <v>2</v>
      </c>
    </row>
    <row r="5953" spans="1:8">
      <c r="A5953" s="43">
        <v>1942</v>
      </c>
      <c r="B5953" s="74">
        <v>46277</v>
      </c>
      <c r="C5953" s="30" t="s">
        <v>513</v>
      </c>
      <c r="D5953" s="30" t="s">
        <v>514</v>
      </c>
      <c r="E5953" s="75">
        <v>33</v>
      </c>
      <c r="F5953" s="30" t="s">
        <v>68</v>
      </c>
      <c r="G5953" s="30" t="s">
        <v>69</v>
      </c>
      <c r="H5953" s="75">
        <v>1</v>
      </c>
    </row>
    <row r="5954" spans="1:8">
      <c r="A5954" s="43">
        <v>1942</v>
      </c>
      <c r="B5954" s="74">
        <v>46277</v>
      </c>
      <c r="C5954" s="30" t="s">
        <v>519</v>
      </c>
      <c r="D5954" s="30" t="s">
        <v>520</v>
      </c>
      <c r="E5954" s="75">
        <v>26</v>
      </c>
      <c r="F5954" s="30" t="s">
        <v>68</v>
      </c>
      <c r="G5954" s="30" t="s">
        <v>69</v>
      </c>
      <c r="H5954" s="75">
        <v>1</v>
      </c>
    </row>
    <row r="5955" spans="1:8">
      <c r="A5955" s="43">
        <v>1942</v>
      </c>
      <c r="B5955" s="74">
        <v>46277</v>
      </c>
      <c r="C5955" s="30" t="s">
        <v>517</v>
      </c>
      <c r="D5955" s="30" t="s">
        <v>518</v>
      </c>
      <c r="E5955" s="75">
        <v>22</v>
      </c>
      <c r="F5955" s="30" t="s">
        <v>53</v>
      </c>
      <c r="G5955" s="30" t="s">
        <v>54</v>
      </c>
      <c r="H5955" s="75">
        <v>1</v>
      </c>
    </row>
    <row r="5956" spans="1:8">
      <c r="A5956" s="43">
        <v>1942</v>
      </c>
      <c r="B5956" s="74">
        <v>46277</v>
      </c>
      <c r="C5956" s="30" t="s">
        <v>469</v>
      </c>
      <c r="D5956" s="30" t="s">
        <v>470</v>
      </c>
      <c r="E5956" s="75">
        <v>61</v>
      </c>
      <c r="F5956" s="30" t="s">
        <v>53</v>
      </c>
      <c r="G5956" s="30" t="s">
        <v>54</v>
      </c>
      <c r="H5956" s="75">
        <v>1</v>
      </c>
    </row>
    <row r="5957" spans="1:8">
      <c r="A5957" s="43">
        <v>1942</v>
      </c>
      <c r="B5957" s="74">
        <v>46277</v>
      </c>
      <c r="C5957" s="30" t="s">
        <v>529</v>
      </c>
      <c r="D5957" s="30" t="s">
        <v>530</v>
      </c>
      <c r="E5957" s="75">
        <v>85</v>
      </c>
      <c r="F5957" s="30" t="s">
        <v>70</v>
      </c>
      <c r="G5957" s="30" t="s">
        <v>71</v>
      </c>
      <c r="H5957" s="75">
        <v>2</v>
      </c>
    </row>
    <row r="5958" spans="1:8">
      <c r="A5958" s="43">
        <v>1942</v>
      </c>
      <c r="B5958" s="74">
        <v>46277</v>
      </c>
      <c r="C5958" s="30" t="s">
        <v>537</v>
      </c>
      <c r="D5958" s="30" t="s">
        <v>538</v>
      </c>
      <c r="E5958" s="75">
        <v>45</v>
      </c>
      <c r="F5958" s="30" t="s">
        <v>68</v>
      </c>
      <c r="G5958" s="30" t="s">
        <v>69</v>
      </c>
      <c r="H5958" s="75">
        <v>1</v>
      </c>
    </row>
    <row r="5959" spans="1:8">
      <c r="A5959" s="43">
        <v>1942</v>
      </c>
      <c r="B5959" s="74">
        <v>46277</v>
      </c>
      <c r="C5959" s="30" t="s">
        <v>541</v>
      </c>
      <c r="D5959" s="30" t="s">
        <v>542</v>
      </c>
      <c r="E5959" s="75">
        <v>13</v>
      </c>
      <c r="F5959" s="30" t="s">
        <v>70</v>
      </c>
      <c r="G5959" s="30" t="s">
        <v>71</v>
      </c>
      <c r="H5959" s="75">
        <v>2</v>
      </c>
    </row>
    <row r="5960" spans="1:8">
      <c r="A5960" s="43">
        <v>1942</v>
      </c>
      <c r="B5960" s="74">
        <v>46277</v>
      </c>
      <c r="C5960" s="30" t="s">
        <v>547</v>
      </c>
      <c r="D5960" s="30" t="s">
        <v>548</v>
      </c>
      <c r="E5960" s="75">
        <v>15</v>
      </c>
      <c r="F5960" s="30" t="s">
        <v>53</v>
      </c>
      <c r="G5960" s="30" t="s">
        <v>54</v>
      </c>
      <c r="H5960" s="75">
        <v>1</v>
      </c>
    </row>
    <row r="5961" spans="1:8">
      <c r="A5961" s="43">
        <v>1942</v>
      </c>
      <c r="B5961" s="74">
        <v>46277</v>
      </c>
      <c r="C5961" s="30" t="s">
        <v>549</v>
      </c>
      <c r="D5961" s="30" t="s">
        <v>550</v>
      </c>
      <c r="E5961" s="75">
        <v>35</v>
      </c>
      <c r="F5961" s="30" t="s">
        <v>80</v>
      </c>
      <c r="G5961" s="30" t="s">
        <v>81</v>
      </c>
      <c r="H5961" s="75">
        <v>1</v>
      </c>
    </row>
    <row r="5962" spans="1:8">
      <c r="A5962" s="43">
        <v>1942</v>
      </c>
      <c r="B5962" s="74">
        <v>46277</v>
      </c>
      <c r="C5962" s="30" t="s">
        <v>553</v>
      </c>
      <c r="D5962" s="30" t="s">
        <v>554</v>
      </c>
      <c r="E5962" s="75">
        <v>129</v>
      </c>
      <c r="F5962" s="30" t="s">
        <v>74</v>
      </c>
      <c r="G5962" s="30" t="s">
        <v>75</v>
      </c>
      <c r="H5962" s="75">
        <v>2</v>
      </c>
    </row>
    <row r="5963" spans="1:8">
      <c r="A5963" s="43">
        <v>1942</v>
      </c>
      <c r="B5963" s="74">
        <v>46277</v>
      </c>
      <c r="C5963" s="30" t="s">
        <v>2219</v>
      </c>
      <c r="D5963" s="30" t="s">
        <v>2220</v>
      </c>
      <c r="E5963" s="75">
        <v>48</v>
      </c>
      <c r="F5963" s="30" t="s">
        <v>53</v>
      </c>
      <c r="G5963" s="30" t="s">
        <v>54</v>
      </c>
      <c r="H5963" s="75">
        <v>1</v>
      </c>
    </row>
    <row r="5964" spans="1:8">
      <c r="A5964" s="43">
        <v>1942</v>
      </c>
      <c r="B5964" s="74">
        <v>46277</v>
      </c>
      <c r="C5964" s="30" t="s">
        <v>563</v>
      </c>
      <c r="D5964" s="30" t="s">
        <v>564</v>
      </c>
      <c r="E5964" s="75">
        <v>49</v>
      </c>
      <c r="F5964" s="30" t="s">
        <v>80</v>
      </c>
      <c r="G5964" s="30" t="s">
        <v>81</v>
      </c>
      <c r="H5964" s="75">
        <v>1</v>
      </c>
    </row>
    <row r="5965" spans="1:8">
      <c r="A5965" s="43">
        <v>1942</v>
      </c>
      <c r="B5965" s="74">
        <v>46276</v>
      </c>
      <c r="C5965" s="30" t="s">
        <v>421</v>
      </c>
      <c r="D5965" s="30" t="s">
        <v>422</v>
      </c>
      <c r="E5965" s="75">
        <v>85</v>
      </c>
      <c r="F5965" s="30" t="s">
        <v>80</v>
      </c>
      <c r="G5965" s="30" t="s">
        <v>81</v>
      </c>
      <c r="H5965" s="75">
        <v>1</v>
      </c>
    </row>
    <row r="5966" spans="1:8">
      <c r="A5966" s="43">
        <v>1942</v>
      </c>
      <c r="B5966" s="74">
        <v>46276</v>
      </c>
      <c r="C5966" s="30" t="s">
        <v>423</v>
      </c>
      <c r="D5966" s="30" t="s">
        <v>424</v>
      </c>
      <c r="E5966" s="75">
        <v>78</v>
      </c>
      <c r="F5966" s="30" t="s">
        <v>68</v>
      </c>
      <c r="G5966" s="30" t="s">
        <v>69</v>
      </c>
      <c r="H5966" s="75">
        <v>1</v>
      </c>
    </row>
    <row r="5967" spans="1:8">
      <c r="A5967" s="43">
        <v>1942</v>
      </c>
      <c r="B5967" s="74">
        <v>46276</v>
      </c>
      <c r="C5967" s="30" t="s">
        <v>425</v>
      </c>
      <c r="D5967" s="30" t="s">
        <v>426</v>
      </c>
      <c r="E5967" s="75">
        <v>121</v>
      </c>
      <c r="F5967" s="30" t="s">
        <v>68</v>
      </c>
      <c r="G5967" s="30" t="s">
        <v>69</v>
      </c>
      <c r="H5967" s="75">
        <v>1</v>
      </c>
    </row>
    <row r="5968" spans="1:8">
      <c r="A5968" s="43">
        <v>1942</v>
      </c>
      <c r="B5968" s="74">
        <v>46276</v>
      </c>
      <c r="C5968" s="30" t="s">
        <v>453</v>
      </c>
      <c r="D5968" s="30" t="s">
        <v>454</v>
      </c>
      <c r="E5968" s="75">
        <v>35</v>
      </c>
      <c r="F5968" s="30" t="s">
        <v>53</v>
      </c>
      <c r="G5968" s="30" t="s">
        <v>54</v>
      </c>
      <c r="H5968" s="75">
        <v>1</v>
      </c>
    </row>
    <row r="5969" spans="1:8">
      <c r="A5969" s="43">
        <v>1942</v>
      </c>
      <c r="B5969" s="74">
        <v>46276</v>
      </c>
      <c r="C5969" s="30" t="s">
        <v>1708</v>
      </c>
      <c r="D5969" s="30" t="s">
        <v>1709</v>
      </c>
      <c r="E5969" s="75">
        <v>4</v>
      </c>
      <c r="F5969" s="30" t="s">
        <v>70</v>
      </c>
      <c r="G5969" s="30" t="s">
        <v>71</v>
      </c>
      <c r="H5969" s="75">
        <v>2</v>
      </c>
    </row>
    <row r="5970" spans="1:8">
      <c r="A5970" s="43">
        <v>1942</v>
      </c>
      <c r="B5970" s="74">
        <v>46276</v>
      </c>
      <c r="C5970" s="30" t="s">
        <v>1710</v>
      </c>
      <c r="D5970" s="30" t="s">
        <v>1711</v>
      </c>
      <c r="E5970" s="75">
        <v>72</v>
      </c>
      <c r="F5970" s="30" t="s">
        <v>68</v>
      </c>
      <c r="G5970" s="30" t="s">
        <v>69</v>
      </c>
      <c r="H5970" s="75">
        <v>1</v>
      </c>
    </row>
    <row r="5971" spans="1:8">
      <c r="A5971" s="43">
        <v>1942</v>
      </c>
      <c r="B5971" s="74">
        <v>46276</v>
      </c>
      <c r="C5971" s="30" t="s">
        <v>437</v>
      </c>
      <c r="D5971" s="30" t="s">
        <v>438</v>
      </c>
      <c r="E5971" s="75">
        <v>71</v>
      </c>
      <c r="F5971" s="30" t="s">
        <v>68</v>
      </c>
      <c r="G5971" s="30" t="s">
        <v>69</v>
      </c>
      <c r="H5971" s="75">
        <v>1</v>
      </c>
    </row>
    <row r="5972" spans="1:8">
      <c r="A5972" s="43">
        <v>1942</v>
      </c>
      <c r="B5972" s="74">
        <v>46276</v>
      </c>
      <c r="C5972" s="30" t="s">
        <v>439</v>
      </c>
      <c r="D5972" s="30" t="s">
        <v>440</v>
      </c>
      <c r="E5972" s="75">
        <v>127</v>
      </c>
      <c r="F5972" s="30" t="s">
        <v>68</v>
      </c>
      <c r="G5972" s="30" t="s">
        <v>69</v>
      </c>
      <c r="H5972" s="75">
        <v>1</v>
      </c>
    </row>
    <row r="5973" spans="1:8">
      <c r="A5973" s="43">
        <v>1942</v>
      </c>
      <c r="B5973" s="74">
        <v>46276</v>
      </c>
      <c r="C5973" s="30" t="s">
        <v>441</v>
      </c>
      <c r="D5973" s="30" t="s">
        <v>442</v>
      </c>
      <c r="E5973" s="75">
        <v>65</v>
      </c>
      <c r="F5973" s="30" t="s">
        <v>68</v>
      </c>
      <c r="G5973" s="30" t="s">
        <v>69</v>
      </c>
      <c r="H5973" s="75">
        <v>1</v>
      </c>
    </row>
    <row r="5974" spans="1:8">
      <c r="A5974" s="43">
        <v>1942</v>
      </c>
      <c r="B5974" s="74">
        <v>46276</v>
      </c>
      <c r="C5974" s="30" t="s">
        <v>443</v>
      </c>
      <c r="D5974" s="30" t="s">
        <v>444</v>
      </c>
      <c r="E5974" s="75">
        <v>110</v>
      </c>
      <c r="F5974" s="30" t="s">
        <v>80</v>
      </c>
      <c r="G5974" s="30" t="s">
        <v>81</v>
      </c>
      <c r="H5974" s="75">
        <v>1</v>
      </c>
    </row>
    <row r="5975" spans="1:8">
      <c r="A5975" s="43">
        <v>1942</v>
      </c>
      <c r="B5975" s="74">
        <v>46276</v>
      </c>
      <c r="C5975" s="30" t="s">
        <v>445</v>
      </c>
      <c r="D5975" s="30" t="s">
        <v>446</v>
      </c>
      <c r="E5975" s="75">
        <v>87</v>
      </c>
      <c r="F5975" s="30" t="s">
        <v>68</v>
      </c>
      <c r="G5975" s="30" t="s">
        <v>69</v>
      </c>
      <c r="H5975" s="75">
        <v>1</v>
      </c>
    </row>
    <row r="5976" spans="1:8">
      <c r="A5976" s="43">
        <v>1942</v>
      </c>
      <c r="B5976" s="74">
        <v>46276</v>
      </c>
      <c r="C5976" s="30" t="s">
        <v>451</v>
      </c>
      <c r="D5976" s="30" t="s">
        <v>452</v>
      </c>
      <c r="E5976" s="75">
        <v>74</v>
      </c>
      <c r="F5976" s="30" t="s">
        <v>68</v>
      </c>
      <c r="G5976" s="30" t="s">
        <v>69</v>
      </c>
      <c r="H5976" s="75">
        <v>1</v>
      </c>
    </row>
    <row r="5977" spans="1:8">
      <c r="A5977" s="43">
        <v>1942</v>
      </c>
      <c r="B5977" s="74">
        <v>46276</v>
      </c>
      <c r="C5977" s="30" t="s">
        <v>551</v>
      </c>
      <c r="D5977" s="30" t="s">
        <v>552</v>
      </c>
      <c r="E5977" s="75">
        <v>78</v>
      </c>
      <c r="F5977" s="30" t="s">
        <v>53</v>
      </c>
      <c r="G5977" s="30" t="s">
        <v>54</v>
      </c>
      <c r="H5977" s="75">
        <v>1</v>
      </c>
    </row>
    <row r="5978" spans="1:8">
      <c r="A5978" s="43">
        <v>1942</v>
      </c>
      <c r="B5978" s="74">
        <v>46276</v>
      </c>
      <c r="C5978" s="30" t="s">
        <v>455</v>
      </c>
      <c r="D5978" s="30" t="s">
        <v>456</v>
      </c>
      <c r="E5978" s="75">
        <v>188</v>
      </c>
      <c r="F5978" s="30" t="s">
        <v>80</v>
      </c>
      <c r="G5978" s="30" t="s">
        <v>81</v>
      </c>
      <c r="H5978" s="75">
        <v>1</v>
      </c>
    </row>
    <row r="5979" spans="1:8">
      <c r="A5979" s="43">
        <v>1942</v>
      </c>
      <c r="B5979" s="74">
        <v>46276</v>
      </c>
      <c r="C5979" s="30" t="s">
        <v>457</v>
      </c>
      <c r="D5979" s="30" t="s">
        <v>458</v>
      </c>
      <c r="E5979" s="75">
        <v>70</v>
      </c>
      <c r="F5979" s="30" t="s">
        <v>68</v>
      </c>
      <c r="G5979" s="30" t="s">
        <v>69</v>
      </c>
      <c r="H5979" s="75">
        <v>1</v>
      </c>
    </row>
    <row r="5980" spans="1:8">
      <c r="A5980" s="43">
        <v>1942</v>
      </c>
      <c r="B5980" s="74">
        <v>46276</v>
      </c>
      <c r="C5980" s="30" t="s">
        <v>1712</v>
      </c>
      <c r="D5980" s="30" t="s">
        <v>1713</v>
      </c>
      <c r="E5980" s="75">
        <v>14</v>
      </c>
      <c r="F5980" s="30" t="s">
        <v>70</v>
      </c>
      <c r="G5980" s="30" t="s">
        <v>71</v>
      </c>
      <c r="H5980" s="75">
        <v>2</v>
      </c>
    </row>
    <row r="5981" spans="1:8">
      <c r="A5981" s="43">
        <v>1942</v>
      </c>
      <c r="B5981" s="74">
        <v>46276</v>
      </c>
      <c r="C5981" s="30" t="s">
        <v>449</v>
      </c>
      <c r="D5981" s="30" t="s">
        <v>450</v>
      </c>
      <c r="E5981" s="75">
        <v>56</v>
      </c>
      <c r="F5981" s="30" t="s">
        <v>53</v>
      </c>
      <c r="G5981" s="30" t="s">
        <v>54</v>
      </c>
      <c r="H5981" s="75">
        <v>1</v>
      </c>
    </row>
    <row r="5982" spans="1:8">
      <c r="A5982" s="43">
        <v>1942</v>
      </c>
      <c r="B5982" s="74">
        <v>46276</v>
      </c>
      <c r="C5982" s="30" t="s">
        <v>465</v>
      </c>
      <c r="D5982" s="30" t="s">
        <v>466</v>
      </c>
      <c r="E5982" s="75">
        <v>63</v>
      </c>
      <c r="F5982" s="30" t="s">
        <v>68</v>
      </c>
      <c r="G5982" s="30" t="s">
        <v>69</v>
      </c>
      <c r="H5982" s="75">
        <v>1</v>
      </c>
    </row>
    <row r="5983" spans="1:8">
      <c r="A5983" s="43">
        <v>1942</v>
      </c>
      <c r="B5983" s="74">
        <v>46276</v>
      </c>
      <c r="C5983" s="30" t="s">
        <v>467</v>
      </c>
      <c r="D5983" s="30" t="s">
        <v>468</v>
      </c>
      <c r="E5983" s="75">
        <v>88</v>
      </c>
      <c r="F5983" s="30" t="s">
        <v>68</v>
      </c>
      <c r="G5983" s="30" t="s">
        <v>69</v>
      </c>
      <c r="H5983" s="75">
        <v>1</v>
      </c>
    </row>
    <row r="5984" spans="1:8">
      <c r="A5984" s="43">
        <v>1942</v>
      </c>
      <c r="B5984" s="74">
        <v>46276</v>
      </c>
      <c r="C5984" s="30" t="s">
        <v>527</v>
      </c>
      <c r="D5984" s="30" t="s">
        <v>528</v>
      </c>
      <c r="E5984" s="75">
        <v>125</v>
      </c>
      <c r="F5984" s="30" t="s">
        <v>53</v>
      </c>
      <c r="G5984" s="30" t="s">
        <v>54</v>
      </c>
      <c r="H5984" s="75">
        <v>1</v>
      </c>
    </row>
    <row r="5985" spans="1:8">
      <c r="A5985" s="43">
        <v>1942</v>
      </c>
      <c r="B5985" s="74">
        <v>46276</v>
      </c>
      <c r="C5985" s="30" t="s">
        <v>473</v>
      </c>
      <c r="D5985" s="30" t="s">
        <v>474</v>
      </c>
      <c r="E5985" s="75">
        <v>36</v>
      </c>
      <c r="F5985" s="30" t="s">
        <v>53</v>
      </c>
      <c r="G5985" s="30" t="s">
        <v>54</v>
      </c>
      <c r="H5985" s="75">
        <v>1</v>
      </c>
    </row>
    <row r="5986" spans="1:8">
      <c r="A5986" s="43">
        <v>1942</v>
      </c>
      <c r="B5986" s="74">
        <v>46276</v>
      </c>
      <c r="C5986" s="30" t="s">
        <v>459</v>
      </c>
      <c r="D5986" s="30" t="s">
        <v>460</v>
      </c>
      <c r="E5986" s="75">
        <v>25</v>
      </c>
      <c r="F5986" s="30" t="s">
        <v>53</v>
      </c>
      <c r="G5986" s="30" t="s">
        <v>54</v>
      </c>
      <c r="H5986" s="75">
        <v>1</v>
      </c>
    </row>
    <row r="5987" spans="1:8">
      <c r="A5987" s="43">
        <v>1942</v>
      </c>
      <c r="B5987" s="74">
        <v>46276</v>
      </c>
      <c r="C5987" s="30" t="s">
        <v>1714</v>
      </c>
      <c r="D5987" s="30" t="s">
        <v>1715</v>
      </c>
      <c r="E5987" s="75">
        <v>22</v>
      </c>
      <c r="F5987" s="30" t="s">
        <v>68</v>
      </c>
      <c r="G5987" s="30" t="s">
        <v>69</v>
      </c>
      <c r="H5987" s="75">
        <v>1</v>
      </c>
    </row>
    <row r="5988" spans="1:8">
      <c r="A5988" s="43">
        <v>1942</v>
      </c>
      <c r="B5988" s="74">
        <v>46276</v>
      </c>
      <c r="C5988" s="30" t="s">
        <v>471</v>
      </c>
      <c r="D5988" s="30" t="s">
        <v>472</v>
      </c>
      <c r="E5988" s="75">
        <v>58</v>
      </c>
      <c r="F5988" s="30" t="s">
        <v>53</v>
      </c>
      <c r="G5988" s="30" t="s">
        <v>54</v>
      </c>
      <c r="H5988" s="75">
        <v>1</v>
      </c>
    </row>
    <row r="5989" spans="1:8">
      <c r="A5989" s="43">
        <v>1942</v>
      </c>
      <c r="B5989" s="74">
        <v>46276</v>
      </c>
      <c r="C5989" s="30" t="s">
        <v>435</v>
      </c>
      <c r="D5989" s="30" t="s">
        <v>436</v>
      </c>
      <c r="E5989" s="75">
        <v>56</v>
      </c>
      <c r="F5989" s="30" t="s">
        <v>53</v>
      </c>
      <c r="G5989" s="30" t="s">
        <v>54</v>
      </c>
      <c r="H5989" s="75">
        <v>1</v>
      </c>
    </row>
    <row r="5990" spans="1:8">
      <c r="A5990" s="43">
        <v>1942</v>
      </c>
      <c r="B5990" s="74">
        <v>46276</v>
      </c>
      <c r="C5990" s="30" t="s">
        <v>481</v>
      </c>
      <c r="D5990" s="30" t="s">
        <v>482</v>
      </c>
      <c r="E5990" s="75">
        <v>111</v>
      </c>
      <c r="F5990" s="30" t="s">
        <v>68</v>
      </c>
      <c r="G5990" s="30" t="s">
        <v>69</v>
      </c>
      <c r="H5990" s="75">
        <v>1</v>
      </c>
    </row>
    <row r="5991" spans="1:8">
      <c r="A5991" s="43">
        <v>1942</v>
      </c>
      <c r="B5991" s="74">
        <v>46276</v>
      </c>
      <c r="C5991" s="30" t="s">
        <v>483</v>
      </c>
      <c r="D5991" s="30" t="s">
        <v>484</v>
      </c>
      <c r="E5991" s="75">
        <v>30</v>
      </c>
      <c r="F5991" s="30" t="s">
        <v>70</v>
      </c>
      <c r="G5991" s="30" t="s">
        <v>71</v>
      </c>
      <c r="H5991" s="75">
        <v>2</v>
      </c>
    </row>
    <row r="5992" spans="1:8">
      <c r="A5992" s="43">
        <v>1942</v>
      </c>
      <c r="B5992" s="74">
        <v>46276</v>
      </c>
      <c r="C5992" s="30" t="s">
        <v>497</v>
      </c>
      <c r="D5992" s="30" t="s">
        <v>498</v>
      </c>
      <c r="E5992" s="75">
        <v>70</v>
      </c>
      <c r="F5992" s="30" t="s">
        <v>70</v>
      </c>
      <c r="G5992" s="30" t="s">
        <v>71</v>
      </c>
      <c r="H5992" s="75">
        <v>2</v>
      </c>
    </row>
    <row r="5993" spans="1:8">
      <c r="A5993" s="43">
        <v>1942</v>
      </c>
      <c r="B5993" s="74">
        <v>46276</v>
      </c>
      <c r="C5993" s="30" t="s">
        <v>501</v>
      </c>
      <c r="D5993" s="30" t="s">
        <v>502</v>
      </c>
      <c r="E5993" s="75">
        <v>38</v>
      </c>
      <c r="F5993" s="30" t="s">
        <v>70</v>
      </c>
      <c r="G5993" s="30" t="s">
        <v>71</v>
      </c>
      <c r="H5993" s="75">
        <v>2</v>
      </c>
    </row>
    <row r="5994" spans="1:8">
      <c r="A5994" s="43">
        <v>1942</v>
      </c>
      <c r="B5994" s="74">
        <v>46276</v>
      </c>
      <c r="C5994" s="30" t="s">
        <v>491</v>
      </c>
      <c r="D5994" s="30" t="s">
        <v>492</v>
      </c>
      <c r="E5994" s="75">
        <v>69</v>
      </c>
      <c r="F5994" s="30" t="s">
        <v>53</v>
      </c>
      <c r="G5994" s="30" t="s">
        <v>54</v>
      </c>
      <c r="H5994" s="75">
        <v>1</v>
      </c>
    </row>
    <row r="5995" spans="1:8">
      <c r="A5995" s="43">
        <v>1942</v>
      </c>
      <c r="B5995" s="74">
        <v>46276</v>
      </c>
      <c r="C5995" s="30" t="s">
        <v>475</v>
      </c>
      <c r="D5995" s="30" t="s">
        <v>476</v>
      </c>
      <c r="E5995" s="75">
        <v>62</v>
      </c>
      <c r="F5995" s="30" t="s">
        <v>53</v>
      </c>
      <c r="G5995" s="30" t="s">
        <v>54</v>
      </c>
      <c r="H5995" s="75">
        <v>1</v>
      </c>
    </row>
    <row r="5996" spans="1:8">
      <c r="A5996" s="43">
        <v>1942</v>
      </c>
      <c r="B5996" s="74">
        <v>46276</v>
      </c>
      <c r="C5996" s="30" t="s">
        <v>479</v>
      </c>
      <c r="D5996" s="30" t="s">
        <v>480</v>
      </c>
      <c r="E5996" s="75">
        <v>82</v>
      </c>
      <c r="F5996" s="30" t="s">
        <v>53</v>
      </c>
      <c r="G5996" s="30" t="s">
        <v>54</v>
      </c>
      <c r="H5996" s="75">
        <v>1</v>
      </c>
    </row>
    <row r="5997" spans="1:8">
      <c r="A5997" s="43">
        <v>1942</v>
      </c>
      <c r="B5997" s="74">
        <v>46276</v>
      </c>
      <c r="C5997" s="30" t="s">
        <v>509</v>
      </c>
      <c r="D5997" s="30" t="s">
        <v>510</v>
      </c>
      <c r="E5997" s="75">
        <v>46</v>
      </c>
      <c r="F5997" s="30" t="s">
        <v>68</v>
      </c>
      <c r="G5997" s="30" t="s">
        <v>69</v>
      </c>
      <c r="H5997" s="75">
        <v>1</v>
      </c>
    </row>
    <row r="5998" spans="1:8">
      <c r="A5998" s="43">
        <v>1942</v>
      </c>
      <c r="B5998" s="74">
        <v>46276</v>
      </c>
      <c r="C5998" s="30" t="s">
        <v>511</v>
      </c>
      <c r="D5998" s="30" t="s">
        <v>512</v>
      </c>
      <c r="E5998" s="75">
        <v>115</v>
      </c>
      <c r="F5998" s="30" t="s">
        <v>70</v>
      </c>
      <c r="G5998" s="30" t="s">
        <v>71</v>
      </c>
      <c r="H5998" s="75">
        <v>2</v>
      </c>
    </row>
    <row r="5999" spans="1:8">
      <c r="A5999" s="43">
        <v>1942</v>
      </c>
      <c r="B5999" s="74">
        <v>46276</v>
      </c>
      <c r="C5999" s="30" t="s">
        <v>513</v>
      </c>
      <c r="D5999" s="30" t="s">
        <v>514</v>
      </c>
      <c r="E5999" s="75">
        <v>66</v>
      </c>
      <c r="F5999" s="30" t="s">
        <v>68</v>
      </c>
      <c r="G5999" s="30" t="s">
        <v>69</v>
      </c>
      <c r="H5999" s="75">
        <v>1</v>
      </c>
    </row>
    <row r="6000" spans="1:8">
      <c r="A6000" s="43">
        <v>1942</v>
      </c>
      <c r="B6000" s="74">
        <v>46276</v>
      </c>
      <c r="C6000" s="30" t="s">
        <v>545</v>
      </c>
      <c r="D6000" s="30" t="s">
        <v>546</v>
      </c>
      <c r="E6000" s="75">
        <v>63</v>
      </c>
      <c r="F6000" s="30" t="s">
        <v>53</v>
      </c>
      <c r="G6000" s="30" t="s">
        <v>54</v>
      </c>
      <c r="H6000" s="75">
        <v>1</v>
      </c>
    </row>
    <row r="6001" spans="1:8">
      <c r="A6001" s="43">
        <v>1942</v>
      </c>
      <c r="B6001" s="74">
        <v>46276</v>
      </c>
      <c r="C6001" s="30" t="s">
        <v>519</v>
      </c>
      <c r="D6001" s="30" t="s">
        <v>520</v>
      </c>
      <c r="E6001" s="75">
        <v>39</v>
      </c>
      <c r="F6001" s="30" t="s">
        <v>56</v>
      </c>
      <c r="G6001" s="30" t="s">
        <v>57</v>
      </c>
      <c r="H6001" s="75">
        <v>2</v>
      </c>
    </row>
    <row r="6002" spans="1:8">
      <c r="A6002" s="43">
        <v>1942</v>
      </c>
      <c r="B6002" s="74">
        <v>46276</v>
      </c>
      <c r="C6002" s="30" t="s">
        <v>517</v>
      </c>
      <c r="D6002" s="30" t="s">
        <v>518</v>
      </c>
      <c r="E6002" s="75">
        <v>24</v>
      </c>
      <c r="F6002" s="30" t="s">
        <v>53</v>
      </c>
      <c r="G6002" s="30" t="s">
        <v>54</v>
      </c>
      <c r="H6002" s="75">
        <v>1</v>
      </c>
    </row>
    <row r="6003" spans="1:8">
      <c r="A6003" s="43">
        <v>1942</v>
      </c>
      <c r="B6003" s="74">
        <v>46276</v>
      </c>
      <c r="C6003" s="30" t="s">
        <v>469</v>
      </c>
      <c r="D6003" s="30" t="s">
        <v>470</v>
      </c>
      <c r="E6003" s="75">
        <v>169</v>
      </c>
      <c r="F6003" s="30" t="s">
        <v>53</v>
      </c>
      <c r="G6003" s="30" t="s">
        <v>54</v>
      </c>
      <c r="H6003" s="75">
        <v>1</v>
      </c>
    </row>
    <row r="6004" spans="1:8">
      <c r="A6004" s="43">
        <v>1942</v>
      </c>
      <c r="B6004" s="74">
        <v>46276</v>
      </c>
      <c r="C6004" s="30" t="s">
        <v>1716</v>
      </c>
      <c r="D6004" s="30" t="s">
        <v>1717</v>
      </c>
      <c r="E6004" s="75">
        <v>42</v>
      </c>
      <c r="F6004" s="30" t="s">
        <v>68</v>
      </c>
      <c r="G6004" s="30" t="s">
        <v>69</v>
      </c>
      <c r="H6004" s="75">
        <v>1</v>
      </c>
    </row>
    <row r="6005" spans="1:8">
      <c r="A6005" s="43">
        <v>1942</v>
      </c>
      <c r="B6005" s="74">
        <v>46276</v>
      </c>
      <c r="C6005" s="30" t="s">
        <v>529</v>
      </c>
      <c r="D6005" s="30" t="s">
        <v>530</v>
      </c>
      <c r="E6005" s="75">
        <v>75</v>
      </c>
      <c r="F6005" s="30" t="s">
        <v>76</v>
      </c>
      <c r="G6005" s="30" t="s">
        <v>77</v>
      </c>
      <c r="H6005" s="75">
        <v>1</v>
      </c>
    </row>
    <row r="6006" spans="1:8">
      <c r="A6006" s="43">
        <v>1942</v>
      </c>
      <c r="B6006" s="74">
        <v>46276</v>
      </c>
      <c r="C6006" s="30" t="s">
        <v>1718</v>
      </c>
      <c r="D6006" s="30" t="s">
        <v>1719</v>
      </c>
      <c r="E6006" s="75">
        <v>155</v>
      </c>
      <c r="F6006" s="30" t="s">
        <v>68</v>
      </c>
      <c r="G6006" s="30" t="s">
        <v>69</v>
      </c>
      <c r="H6006" s="75">
        <v>1</v>
      </c>
    </row>
    <row r="6007" spans="1:8">
      <c r="A6007" s="43">
        <v>1942</v>
      </c>
      <c r="B6007" s="74">
        <v>46276</v>
      </c>
      <c r="C6007" s="30" t="s">
        <v>537</v>
      </c>
      <c r="D6007" s="30" t="s">
        <v>538</v>
      </c>
      <c r="E6007" s="75">
        <v>135</v>
      </c>
      <c r="F6007" s="30" t="s">
        <v>68</v>
      </c>
      <c r="G6007" s="30" t="s">
        <v>69</v>
      </c>
      <c r="H6007" s="75">
        <v>1</v>
      </c>
    </row>
    <row r="6008" spans="1:8">
      <c r="A6008" s="43">
        <v>1942</v>
      </c>
      <c r="B6008" s="74">
        <v>46276</v>
      </c>
      <c r="C6008" s="30" t="s">
        <v>541</v>
      </c>
      <c r="D6008" s="30" t="s">
        <v>542</v>
      </c>
      <c r="E6008" s="75">
        <v>131</v>
      </c>
      <c r="F6008" s="30" t="s">
        <v>78</v>
      </c>
      <c r="G6008" s="30" t="s">
        <v>79</v>
      </c>
      <c r="H6008" s="75">
        <v>2</v>
      </c>
    </row>
    <row r="6009" spans="1:8">
      <c r="A6009" s="43">
        <v>1942</v>
      </c>
      <c r="B6009" s="74">
        <v>46276</v>
      </c>
      <c r="C6009" s="30" t="s">
        <v>543</v>
      </c>
      <c r="D6009" s="30" t="s">
        <v>544</v>
      </c>
      <c r="E6009" s="75">
        <v>38</v>
      </c>
      <c r="F6009" s="30" t="s">
        <v>68</v>
      </c>
      <c r="G6009" s="30" t="s">
        <v>69</v>
      </c>
      <c r="H6009" s="75">
        <v>1</v>
      </c>
    </row>
    <row r="6010" spans="1:8">
      <c r="A6010" s="43">
        <v>1942</v>
      </c>
      <c r="B6010" s="74">
        <v>46276</v>
      </c>
      <c r="C6010" s="30" t="s">
        <v>547</v>
      </c>
      <c r="D6010" s="30" t="s">
        <v>548</v>
      </c>
      <c r="E6010" s="75">
        <v>30</v>
      </c>
      <c r="F6010" s="30" t="s">
        <v>53</v>
      </c>
      <c r="G6010" s="30" t="s">
        <v>54</v>
      </c>
      <c r="H6010" s="75">
        <v>1</v>
      </c>
    </row>
    <row r="6011" spans="1:8">
      <c r="A6011" s="43">
        <v>1942</v>
      </c>
      <c r="B6011" s="74">
        <v>46276</v>
      </c>
      <c r="C6011" s="30" t="s">
        <v>507</v>
      </c>
      <c r="D6011" s="30" t="s">
        <v>508</v>
      </c>
      <c r="E6011" s="75">
        <v>76</v>
      </c>
      <c r="F6011" s="30" t="s">
        <v>53</v>
      </c>
      <c r="G6011" s="30" t="s">
        <v>54</v>
      </c>
      <c r="H6011" s="75">
        <v>1</v>
      </c>
    </row>
    <row r="6012" spans="1:8">
      <c r="A6012" s="43">
        <v>1942</v>
      </c>
      <c r="B6012" s="74">
        <v>46276</v>
      </c>
      <c r="C6012" s="30" t="s">
        <v>549</v>
      </c>
      <c r="D6012" s="30" t="s">
        <v>550</v>
      </c>
      <c r="E6012" s="75">
        <v>91</v>
      </c>
      <c r="F6012" s="30" t="s">
        <v>80</v>
      </c>
      <c r="G6012" s="30" t="s">
        <v>81</v>
      </c>
      <c r="H6012" s="75">
        <v>1</v>
      </c>
    </row>
    <row r="6013" spans="1:8">
      <c r="A6013" s="43">
        <v>1942</v>
      </c>
      <c r="B6013" s="74">
        <v>46276</v>
      </c>
      <c r="C6013" s="30" t="s">
        <v>1722</v>
      </c>
      <c r="D6013" s="30" t="s">
        <v>1723</v>
      </c>
      <c r="E6013" s="75">
        <v>118</v>
      </c>
      <c r="F6013" s="30" t="s">
        <v>70</v>
      </c>
      <c r="G6013" s="30" t="s">
        <v>71</v>
      </c>
      <c r="H6013" s="75">
        <v>2</v>
      </c>
    </row>
    <row r="6014" spans="1:8">
      <c r="A6014" s="43">
        <v>1942</v>
      </c>
      <c r="B6014" s="74">
        <v>46276</v>
      </c>
      <c r="C6014" s="30" t="s">
        <v>553</v>
      </c>
      <c r="D6014" s="30" t="s">
        <v>554</v>
      </c>
      <c r="E6014" s="75">
        <v>1</v>
      </c>
      <c r="F6014" s="30" t="s">
        <v>68</v>
      </c>
      <c r="G6014" s="30" t="s">
        <v>69</v>
      </c>
      <c r="H6014" s="75">
        <v>1</v>
      </c>
    </row>
    <row r="6015" spans="1:8">
      <c r="A6015" s="43">
        <v>1942</v>
      </c>
      <c r="B6015" s="74">
        <v>46276</v>
      </c>
      <c r="C6015" s="30" t="s">
        <v>557</v>
      </c>
      <c r="D6015" s="30" t="s">
        <v>558</v>
      </c>
      <c r="E6015" s="75">
        <v>75</v>
      </c>
      <c r="F6015" s="30" t="s">
        <v>70</v>
      </c>
      <c r="G6015" s="30" t="s">
        <v>71</v>
      </c>
      <c r="H6015" s="75">
        <v>2</v>
      </c>
    </row>
    <row r="6016" spans="1:8">
      <c r="A6016" s="43">
        <v>1942</v>
      </c>
      <c r="B6016" s="74">
        <v>46276</v>
      </c>
      <c r="C6016" s="30" t="s">
        <v>559</v>
      </c>
      <c r="D6016" s="30" t="s">
        <v>560</v>
      </c>
      <c r="E6016" s="75">
        <v>115</v>
      </c>
      <c r="F6016" s="30" t="s">
        <v>68</v>
      </c>
      <c r="G6016" s="30" t="s">
        <v>69</v>
      </c>
      <c r="H6016" s="75">
        <v>1</v>
      </c>
    </row>
    <row r="6017" spans="1:8">
      <c r="A6017" s="43">
        <v>1942</v>
      </c>
      <c r="B6017" s="74">
        <v>46276</v>
      </c>
      <c r="C6017" s="30" t="s">
        <v>2219</v>
      </c>
      <c r="D6017" s="30" t="s">
        <v>2220</v>
      </c>
      <c r="E6017" s="75">
        <v>42</v>
      </c>
      <c r="F6017" s="30" t="s">
        <v>53</v>
      </c>
      <c r="G6017" s="30" t="s">
        <v>54</v>
      </c>
      <c r="H6017" s="75">
        <v>1</v>
      </c>
    </row>
    <row r="6018" spans="1:8">
      <c r="A6018" s="43">
        <v>1942</v>
      </c>
      <c r="B6018" s="74">
        <v>46276</v>
      </c>
      <c r="C6018" s="30" t="s">
        <v>5012</v>
      </c>
      <c r="D6018" s="30" t="s">
        <v>5013</v>
      </c>
      <c r="E6018" s="75">
        <v>81</v>
      </c>
      <c r="F6018" s="30" t="s">
        <v>70</v>
      </c>
      <c r="G6018" s="30" t="s">
        <v>71</v>
      </c>
      <c r="H6018" s="75">
        <v>2</v>
      </c>
    </row>
    <row r="6019" spans="1:8">
      <c r="A6019" s="43">
        <v>1942</v>
      </c>
      <c r="B6019" s="74">
        <v>46276</v>
      </c>
      <c r="C6019" s="30" t="s">
        <v>461</v>
      </c>
      <c r="D6019" s="30" t="s">
        <v>462</v>
      </c>
      <c r="E6019" s="75">
        <v>39</v>
      </c>
      <c r="F6019" s="30" t="s">
        <v>53</v>
      </c>
      <c r="G6019" s="30" t="s">
        <v>54</v>
      </c>
      <c r="H6019" s="75">
        <v>1</v>
      </c>
    </row>
    <row r="6020" spans="1:8">
      <c r="A6020" s="43">
        <v>1942</v>
      </c>
      <c r="B6020" s="74">
        <v>46276</v>
      </c>
      <c r="C6020" s="30" t="s">
        <v>561</v>
      </c>
      <c r="D6020" s="30" t="s">
        <v>562</v>
      </c>
      <c r="E6020" s="75">
        <v>75</v>
      </c>
      <c r="F6020" s="30" t="s">
        <v>53</v>
      </c>
      <c r="G6020" s="30" t="s">
        <v>54</v>
      </c>
      <c r="H6020" s="75">
        <v>1</v>
      </c>
    </row>
    <row r="6021" spans="1:8">
      <c r="A6021" s="43">
        <v>1942</v>
      </c>
      <c r="B6021" s="74">
        <v>46276</v>
      </c>
      <c r="C6021" s="30" t="s">
        <v>563</v>
      </c>
      <c r="D6021" s="30" t="s">
        <v>564</v>
      </c>
      <c r="E6021" s="75">
        <v>147</v>
      </c>
      <c r="F6021" s="30" t="s">
        <v>80</v>
      </c>
      <c r="G6021" s="30" t="s">
        <v>81</v>
      </c>
      <c r="H6021" s="75">
        <v>1</v>
      </c>
    </row>
    <row r="6022" spans="1:8">
      <c r="A6022" s="43">
        <v>1942</v>
      </c>
      <c r="B6022" s="74">
        <v>46276</v>
      </c>
      <c r="C6022" s="30" t="s">
        <v>565</v>
      </c>
      <c r="D6022" s="30" t="s">
        <v>566</v>
      </c>
      <c r="E6022" s="75">
        <v>71</v>
      </c>
      <c r="F6022" s="30" t="s">
        <v>68</v>
      </c>
      <c r="G6022" s="30" t="s">
        <v>69</v>
      </c>
      <c r="H6022" s="75">
        <v>1</v>
      </c>
    </row>
    <row r="6023" spans="1:8">
      <c r="A6023" s="43">
        <v>1942</v>
      </c>
      <c r="B6023" s="74">
        <v>46276</v>
      </c>
      <c r="C6023" s="30" t="s">
        <v>567</v>
      </c>
      <c r="D6023" s="30" t="s">
        <v>568</v>
      </c>
      <c r="E6023" s="75">
        <v>80</v>
      </c>
      <c r="F6023" s="30" t="s">
        <v>68</v>
      </c>
      <c r="G6023" s="30" t="s">
        <v>69</v>
      </c>
      <c r="H6023" s="75">
        <v>1</v>
      </c>
    </row>
    <row r="6024" spans="1:8">
      <c r="A6024" s="43">
        <v>1942</v>
      </c>
      <c r="B6024" s="74">
        <v>46275</v>
      </c>
      <c r="C6024" s="30" t="s">
        <v>421</v>
      </c>
      <c r="D6024" s="30" t="s">
        <v>422</v>
      </c>
      <c r="E6024" s="75">
        <v>102</v>
      </c>
      <c r="F6024" s="30" t="s">
        <v>80</v>
      </c>
      <c r="G6024" s="30" t="s">
        <v>81</v>
      </c>
      <c r="H6024" s="75">
        <v>1</v>
      </c>
    </row>
    <row r="6025" spans="1:8">
      <c r="A6025" s="43">
        <v>1942</v>
      </c>
      <c r="B6025" s="74">
        <v>46275</v>
      </c>
      <c r="C6025" s="30" t="s">
        <v>423</v>
      </c>
      <c r="D6025" s="30" t="s">
        <v>424</v>
      </c>
      <c r="E6025" s="75">
        <v>75</v>
      </c>
      <c r="F6025" s="30" t="s">
        <v>68</v>
      </c>
      <c r="G6025" s="30" t="s">
        <v>69</v>
      </c>
      <c r="H6025" s="75">
        <v>1</v>
      </c>
    </row>
    <row r="6026" spans="1:8">
      <c r="A6026" s="43">
        <v>1942</v>
      </c>
      <c r="B6026" s="74">
        <v>46275</v>
      </c>
      <c r="C6026" s="30" t="s">
        <v>425</v>
      </c>
      <c r="D6026" s="30" t="s">
        <v>426</v>
      </c>
      <c r="E6026" s="75">
        <v>97</v>
      </c>
      <c r="F6026" s="30" t="s">
        <v>68</v>
      </c>
      <c r="G6026" s="30" t="s">
        <v>69</v>
      </c>
      <c r="H6026" s="75">
        <v>1</v>
      </c>
    </row>
    <row r="6027" spans="1:8">
      <c r="A6027" s="43">
        <v>1942</v>
      </c>
      <c r="B6027" s="74">
        <v>46275</v>
      </c>
      <c r="C6027" s="30" t="s">
        <v>431</v>
      </c>
      <c r="D6027" s="30" t="s">
        <v>432</v>
      </c>
      <c r="E6027" s="75">
        <v>2</v>
      </c>
      <c r="F6027" s="30" t="s">
        <v>70</v>
      </c>
      <c r="G6027" s="30" t="s">
        <v>71</v>
      </c>
      <c r="H6027" s="75">
        <v>2</v>
      </c>
    </row>
    <row r="6028" spans="1:8">
      <c r="A6028" s="43">
        <v>1942</v>
      </c>
      <c r="B6028" s="74">
        <v>46275</v>
      </c>
      <c r="C6028" s="30" t="s">
        <v>453</v>
      </c>
      <c r="D6028" s="30" t="s">
        <v>454</v>
      </c>
      <c r="E6028" s="75">
        <v>20</v>
      </c>
      <c r="F6028" s="30" t="s">
        <v>53</v>
      </c>
      <c r="G6028" s="30" t="s">
        <v>54</v>
      </c>
      <c r="H6028" s="75">
        <v>1</v>
      </c>
    </row>
    <row r="6029" spans="1:8">
      <c r="A6029" s="43">
        <v>1942</v>
      </c>
      <c r="B6029" s="74">
        <v>46275</v>
      </c>
      <c r="C6029" s="30" t="s">
        <v>1708</v>
      </c>
      <c r="D6029" s="30" t="s">
        <v>1709</v>
      </c>
      <c r="E6029" s="75">
        <v>7</v>
      </c>
      <c r="F6029" s="30" t="s">
        <v>70</v>
      </c>
      <c r="G6029" s="30" t="s">
        <v>71</v>
      </c>
      <c r="H6029" s="75">
        <v>2</v>
      </c>
    </row>
    <row r="6030" spans="1:8">
      <c r="A6030" s="43">
        <v>1942</v>
      </c>
      <c r="B6030" s="74">
        <v>46275</v>
      </c>
      <c r="C6030" s="30" t="s">
        <v>1710</v>
      </c>
      <c r="D6030" s="30" t="s">
        <v>1711</v>
      </c>
      <c r="E6030" s="75">
        <v>72</v>
      </c>
      <c r="F6030" s="30" t="s">
        <v>68</v>
      </c>
      <c r="G6030" s="30" t="s">
        <v>69</v>
      </c>
      <c r="H6030" s="75">
        <v>1</v>
      </c>
    </row>
    <row r="6031" spans="1:8">
      <c r="A6031" s="43">
        <v>1942</v>
      </c>
      <c r="B6031" s="74">
        <v>46275</v>
      </c>
      <c r="C6031" s="30" t="s">
        <v>437</v>
      </c>
      <c r="D6031" s="30" t="s">
        <v>438</v>
      </c>
      <c r="E6031" s="75">
        <v>99</v>
      </c>
      <c r="F6031" s="30" t="s">
        <v>68</v>
      </c>
      <c r="G6031" s="30" t="s">
        <v>69</v>
      </c>
      <c r="H6031" s="75">
        <v>1</v>
      </c>
    </row>
    <row r="6032" spans="1:8">
      <c r="A6032" s="43">
        <v>1942</v>
      </c>
      <c r="B6032" s="74">
        <v>46275</v>
      </c>
      <c r="C6032" s="30" t="s">
        <v>439</v>
      </c>
      <c r="D6032" s="30" t="s">
        <v>440</v>
      </c>
      <c r="E6032" s="75">
        <v>112</v>
      </c>
      <c r="F6032" s="30" t="s">
        <v>68</v>
      </c>
      <c r="G6032" s="30" t="s">
        <v>69</v>
      </c>
      <c r="H6032" s="75">
        <v>1</v>
      </c>
    </row>
    <row r="6033" spans="1:8">
      <c r="A6033" s="43">
        <v>1942</v>
      </c>
      <c r="B6033" s="74">
        <v>46275</v>
      </c>
      <c r="C6033" s="30" t="s">
        <v>441</v>
      </c>
      <c r="D6033" s="30" t="s">
        <v>442</v>
      </c>
      <c r="E6033" s="75">
        <v>57</v>
      </c>
      <c r="F6033" s="30" t="s">
        <v>68</v>
      </c>
      <c r="G6033" s="30" t="s">
        <v>69</v>
      </c>
      <c r="H6033" s="75">
        <v>1</v>
      </c>
    </row>
    <row r="6034" spans="1:8">
      <c r="A6034" s="43">
        <v>1942</v>
      </c>
      <c r="B6034" s="74">
        <v>46275</v>
      </c>
      <c r="C6034" s="30" t="s">
        <v>443</v>
      </c>
      <c r="D6034" s="30" t="s">
        <v>444</v>
      </c>
      <c r="E6034" s="75">
        <v>173</v>
      </c>
      <c r="F6034" s="30" t="s">
        <v>80</v>
      </c>
      <c r="G6034" s="30" t="s">
        <v>81</v>
      </c>
      <c r="H6034" s="75">
        <v>1</v>
      </c>
    </row>
    <row r="6035" spans="1:8">
      <c r="A6035" s="43">
        <v>1942</v>
      </c>
      <c r="B6035" s="74">
        <v>46275</v>
      </c>
      <c r="C6035" s="30" t="s">
        <v>445</v>
      </c>
      <c r="D6035" s="30" t="s">
        <v>446</v>
      </c>
      <c r="E6035" s="75">
        <v>108</v>
      </c>
      <c r="F6035" s="30" t="s">
        <v>70</v>
      </c>
      <c r="G6035" s="30" t="s">
        <v>71</v>
      </c>
      <c r="H6035" s="75">
        <v>2</v>
      </c>
    </row>
    <row r="6036" spans="1:8">
      <c r="A6036" s="43">
        <v>1942</v>
      </c>
      <c r="B6036" s="74">
        <v>46275</v>
      </c>
      <c r="C6036" s="30" t="s">
        <v>451</v>
      </c>
      <c r="D6036" s="30" t="s">
        <v>452</v>
      </c>
      <c r="E6036" s="75">
        <v>86</v>
      </c>
      <c r="F6036" s="30" t="s">
        <v>68</v>
      </c>
      <c r="G6036" s="30" t="s">
        <v>69</v>
      </c>
      <c r="H6036" s="75">
        <v>1</v>
      </c>
    </row>
    <row r="6037" spans="1:8">
      <c r="A6037" s="43">
        <v>1942</v>
      </c>
      <c r="B6037" s="74">
        <v>46275</v>
      </c>
      <c r="C6037" s="30" t="s">
        <v>551</v>
      </c>
      <c r="D6037" s="30" t="s">
        <v>552</v>
      </c>
      <c r="E6037" s="75">
        <v>54</v>
      </c>
      <c r="F6037" s="30" t="s">
        <v>53</v>
      </c>
      <c r="G6037" s="30" t="s">
        <v>54</v>
      </c>
      <c r="H6037" s="75">
        <v>1</v>
      </c>
    </row>
    <row r="6038" spans="1:8">
      <c r="A6038" s="43">
        <v>1942</v>
      </c>
      <c r="B6038" s="74">
        <v>46275</v>
      </c>
      <c r="C6038" s="30" t="s">
        <v>455</v>
      </c>
      <c r="D6038" s="30" t="s">
        <v>456</v>
      </c>
      <c r="E6038" s="75">
        <v>131</v>
      </c>
      <c r="F6038" s="30" t="s">
        <v>80</v>
      </c>
      <c r="G6038" s="30" t="s">
        <v>81</v>
      </c>
      <c r="H6038" s="75">
        <v>1</v>
      </c>
    </row>
    <row r="6039" spans="1:8">
      <c r="A6039" s="43">
        <v>1942</v>
      </c>
      <c r="B6039" s="74">
        <v>46275</v>
      </c>
      <c r="C6039" s="30" t="s">
        <v>457</v>
      </c>
      <c r="D6039" s="30" t="s">
        <v>458</v>
      </c>
      <c r="E6039" s="75">
        <v>111</v>
      </c>
      <c r="F6039" s="30" t="s">
        <v>68</v>
      </c>
      <c r="G6039" s="30" t="s">
        <v>69</v>
      </c>
      <c r="H6039" s="75">
        <v>1</v>
      </c>
    </row>
    <row r="6040" spans="1:8">
      <c r="A6040" s="43">
        <v>1942</v>
      </c>
      <c r="B6040" s="74">
        <v>46275</v>
      </c>
      <c r="C6040" s="30" t="s">
        <v>449</v>
      </c>
      <c r="D6040" s="30" t="s">
        <v>450</v>
      </c>
      <c r="E6040" s="75">
        <v>69</v>
      </c>
      <c r="F6040" s="30" t="s">
        <v>53</v>
      </c>
      <c r="G6040" s="30" t="s">
        <v>54</v>
      </c>
      <c r="H6040" s="75">
        <v>1</v>
      </c>
    </row>
    <row r="6041" spans="1:8">
      <c r="A6041" s="43">
        <v>1942</v>
      </c>
      <c r="B6041" s="74">
        <v>46275</v>
      </c>
      <c r="C6041" s="30" t="s">
        <v>465</v>
      </c>
      <c r="D6041" s="30" t="s">
        <v>466</v>
      </c>
      <c r="E6041" s="75">
        <v>77</v>
      </c>
      <c r="F6041" s="30" t="s">
        <v>68</v>
      </c>
      <c r="G6041" s="30" t="s">
        <v>69</v>
      </c>
      <c r="H6041" s="75">
        <v>1</v>
      </c>
    </row>
    <row r="6042" spans="1:8">
      <c r="A6042" s="43">
        <v>1942</v>
      </c>
      <c r="B6042" s="74">
        <v>46275</v>
      </c>
      <c r="C6042" s="30" t="s">
        <v>467</v>
      </c>
      <c r="D6042" s="30" t="s">
        <v>468</v>
      </c>
      <c r="E6042" s="75">
        <v>119</v>
      </c>
      <c r="F6042" s="30" t="s">
        <v>68</v>
      </c>
      <c r="G6042" s="30" t="s">
        <v>69</v>
      </c>
      <c r="H6042" s="75">
        <v>1</v>
      </c>
    </row>
    <row r="6043" spans="1:8">
      <c r="A6043" s="43">
        <v>1942</v>
      </c>
      <c r="B6043" s="74">
        <v>46275</v>
      </c>
      <c r="C6043" s="30" t="s">
        <v>527</v>
      </c>
      <c r="D6043" s="30" t="s">
        <v>528</v>
      </c>
      <c r="E6043" s="75">
        <v>20</v>
      </c>
      <c r="F6043" s="30" t="s">
        <v>53</v>
      </c>
      <c r="G6043" s="30" t="s">
        <v>54</v>
      </c>
      <c r="H6043" s="75">
        <v>1</v>
      </c>
    </row>
    <row r="6044" spans="1:8">
      <c r="A6044" s="43">
        <v>1942</v>
      </c>
      <c r="B6044" s="74">
        <v>46275</v>
      </c>
      <c r="C6044" s="30" t="s">
        <v>473</v>
      </c>
      <c r="D6044" s="30" t="s">
        <v>474</v>
      </c>
      <c r="E6044" s="75">
        <v>125</v>
      </c>
      <c r="F6044" s="30" t="s">
        <v>53</v>
      </c>
      <c r="G6044" s="30" t="s">
        <v>54</v>
      </c>
      <c r="H6044" s="75">
        <v>1</v>
      </c>
    </row>
    <row r="6045" spans="1:8">
      <c r="A6045" s="43">
        <v>1942</v>
      </c>
      <c r="B6045" s="74">
        <v>46275</v>
      </c>
      <c r="C6045" s="30" t="s">
        <v>459</v>
      </c>
      <c r="D6045" s="30" t="s">
        <v>460</v>
      </c>
      <c r="E6045" s="75">
        <v>17</v>
      </c>
      <c r="F6045" s="30" t="s">
        <v>53</v>
      </c>
      <c r="G6045" s="30" t="s">
        <v>54</v>
      </c>
      <c r="H6045" s="75">
        <v>1</v>
      </c>
    </row>
    <row r="6046" spans="1:8">
      <c r="A6046" s="43">
        <v>1942</v>
      </c>
      <c r="B6046" s="74">
        <v>46275</v>
      </c>
      <c r="C6046" s="30" t="s">
        <v>1714</v>
      </c>
      <c r="D6046" s="30" t="s">
        <v>1715</v>
      </c>
      <c r="E6046" s="75">
        <v>1</v>
      </c>
      <c r="F6046" s="30" t="s">
        <v>68</v>
      </c>
      <c r="G6046" s="30" t="s">
        <v>69</v>
      </c>
      <c r="H6046" s="75">
        <v>1</v>
      </c>
    </row>
    <row r="6047" spans="1:8">
      <c r="A6047" s="43">
        <v>1942</v>
      </c>
      <c r="B6047" s="74">
        <v>46275</v>
      </c>
      <c r="C6047" s="30" t="s">
        <v>471</v>
      </c>
      <c r="D6047" s="30" t="s">
        <v>472</v>
      </c>
      <c r="E6047" s="75">
        <v>49</v>
      </c>
      <c r="F6047" s="30" t="s">
        <v>53</v>
      </c>
      <c r="G6047" s="30" t="s">
        <v>54</v>
      </c>
      <c r="H6047" s="75">
        <v>1</v>
      </c>
    </row>
    <row r="6048" spans="1:8">
      <c r="A6048" s="43">
        <v>1942</v>
      </c>
      <c r="B6048" s="74">
        <v>46275</v>
      </c>
      <c r="C6048" s="30" t="s">
        <v>435</v>
      </c>
      <c r="D6048" s="30" t="s">
        <v>436</v>
      </c>
      <c r="E6048" s="75">
        <v>84</v>
      </c>
      <c r="F6048" s="30" t="s">
        <v>53</v>
      </c>
      <c r="G6048" s="30" t="s">
        <v>54</v>
      </c>
      <c r="H6048" s="75">
        <v>1</v>
      </c>
    </row>
    <row r="6049" spans="1:8">
      <c r="A6049" s="43">
        <v>1942</v>
      </c>
      <c r="B6049" s="74">
        <v>46275</v>
      </c>
      <c r="C6049" s="30" t="s">
        <v>481</v>
      </c>
      <c r="D6049" s="30" t="s">
        <v>482</v>
      </c>
      <c r="E6049" s="75">
        <v>78</v>
      </c>
      <c r="F6049" s="30" t="s">
        <v>68</v>
      </c>
      <c r="G6049" s="30" t="s">
        <v>69</v>
      </c>
      <c r="H6049" s="75">
        <v>1</v>
      </c>
    </row>
    <row r="6050" spans="1:8">
      <c r="A6050" s="43">
        <v>1942</v>
      </c>
      <c r="B6050" s="74">
        <v>46275</v>
      </c>
      <c r="C6050" s="30" t="s">
        <v>483</v>
      </c>
      <c r="D6050" s="30" t="s">
        <v>484</v>
      </c>
      <c r="E6050" s="75">
        <v>36</v>
      </c>
      <c r="F6050" s="30" t="s">
        <v>70</v>
      </c>
      <c r="G6050" s="30" t="s">
        <v>71</v>
      </c>
      <c r="H6050" s="75">
        <v>2</v>
      </c>
    </row>
    <row r="6051" spans="1:8">
      <c r="A6051" s="43">
        <v>1942</v>
      </c>
      <c r="B6051" s="74">
        <v>46275</v>
      </c>
      <c r="C6051" s="30" t="s">
        <v>491</v>
      </c>
      <c r="D6051" s="30" t="s">
        <v>492</v>
      </c>
      <c r="E6051" s="75">
        <v>53</v>
      </c>
      <c r="F6051" s="30" t="s">
        <v>53</v>
      </c>
      <c r="G6051" s="30" t="s">
        <v>54</v>
      </c>
      <c r="H6051" s="75">
        <v>1</v>
      </c>
    </row>
    <row r="6052" spans="1:8">
      <c r="A6052" s="43">
        <v>1942</v>
      </c>
      <c r="B6052" s="74">
        <v>46275</v>
      </c>
      <c r="C6052" s="30" t="s">
        <v>475</v>
      </c>
      <c r="D6052" s="30" t="s">
        <v>476</v>
      </c>
      <c r="E6052" s="75">
        <v>146</v>
      </c>
      <c r="F6052" s="30" t="s">
        <v>53</v>
      </c>
      <c r="G6052" s="30" t="s">
        <v>54</v>
      </c>
      <c r="H6052" s="75">
        <v>1</v>
      </c>
    </row>
    <row r="6053" spans="1:8">
      <c r="A6053" s="43">
        <v>1942</v>
      </c>
      <c r="B6053" s="74">
        <v>46275</v>
      </c>
      <c r="C6053" s="30" t="s">
        <v>479</v>
      </c>
      <c r="D6053" s="30" t="s">
        <v>480</v>
      </c>
      <c r="E6053" s="75">
        <v>97</v>
      </c>
      <c r="F6053" s="30" t="s">
        <v>53</v>
      </c>
      <c r="G6053" s="30" t="s">
        <v>54</v>
      </c>
      <c r="H6053" s="75">
        <v>1</v>
      </c>
    </row>
    <row r="6054" spans="1:8">
      <c r="A6054" s="43">
        <v>1942</v>
      </c>
      <c r="B6054" s="74">
        <v>46275</v>
      </c>
      <c r="C6054" s="30" t="s">
        <v>511</v>
      </c>
      <c r="D6054" s="30" t="s">
        <v>512</v>
      </c>
      <c r="E6054" s="75">
        <v>93</v>
      </c>
      <c r="F6054" s="30" t="s">
        <v>70</v>
      </c>
      <c r="G6054" s="30" t="s">
        <v>71</v>
      </c>
      <c r="H6054" s="75">
        <v>2</v>
      </c>
    </row>
    <row r="6055" spans="1:8">
      <c r="A6055" s="43">
        <v>1942</v>
      </c>
      <c r="B6055" s="74">
        <v>46275</v>
      </c>
      <c r="C6055" s="30" t="s">
        <v>513</v>
      </c>
      <c r="D6055" s="30" t="s">
        <v>514</v>
      </c>
      <c r="E6055" s="75">
        <v>82</v>
      </c>
      <c r="F6055" s="30" t="s">
        <v>68</v>
      </c>
      <c r="G6055" s="30" t="s">
        <v>69</v>
      </c>
      <c r="H6055" s="75">
        <v>1</v>
      </c>
    </row>
    <row r="6056" spans="1:8">
      <c r="A6056" s="43">
        <v>1942</v>
      </c>
      <c r="B6056" s="74">
        <v>46275</v>
      </c>
      <c r="C6056" s="30" t="s">
        <v>545</v>
      </c>
      <c r="D6056" s="30" t="s">
        <v>546</v>
      </c>
      <c r="E6056" s="75">
        <v>10</v>
      </c>
      <c r="F6056" s="30" t="s">
        <v>53</v>
      </c>
      <c r="G6056" s="30" t="s">
        <v>54</v>
      </c>
      <c r="H6056" s="75">
        <v>1</v>
      </c>
    </row>
    <row r="6057" spans="1:8">
      <c r="A6057" s="43">
        <v>1942</v>
      </c>
      <c r="B6057" s="74">
        <v>46275</v>
      </c>
      <c r="C6057" s="30" t="s">
        <v>519</v>
      </c>
      <c r="D6057" s="30" t="s">
        <v>520</v>
      </c>
      <c r="E6057" s="75">
        <v>67</v>
      </c>
      <c r="F6057" s="30" t="s">
        <v>70</v>
      </c>
      <c r="G6057" s="30" t="s">
        <v>71</v>
      </c>
      <c r="H6057" s="75">
        <v>2</v>
      </c>
    </row>
    <row r="6058" spans="1:8">
      <c r="A6058" s="43">
        <v>1942</v>
      </c>
      <c r="B6058" s="74">
        <v>46275</v>
      </c>
      <c r="C6058" s="30" t="s">
        <v>517</v>
      </c>
      <c r="D6058" s="30" t="s">
        <v>518</v>
      </c>
      <c r="E6058" s="75">
        <v>14</v>
      </c>
      <c r="F6058" s="30" t="s">
        <v>53</v>
      </c>
      <c r="G6058" s="30" t="s">
        <v>54</v>
      </c>
      <c r="H6058" s="75">
        <v>1</v>
      </c>
    </row>
    <row r="6059" spans="1:8">
      <c r="A6059" s="43">
        <v>1942</v>
      </c>
      <c r="B6059" s="74">
        <v>46275</v>
      </c>
      <c r="C6059" s="30" t="s">
        <v>469</v>
      </c>
      <c r="D6059" s="30" t="s">
        <v>470</v>
      </c>
      <c r="E6059" s="75">
        <v>60</v>
      </c>
      <c r="F6059" s="30" t="s">
        <v>53</v>
      </c>
      <c r="G6059" s="30" t="s">
        <v>54</v>
      </c>
      <c r="H6059" s="75">
        <v>1</v>
      </c>
    </row>
    <row r="6060" spans="1:8">
      <c r="A6060" s="43">
        <v>1942</v>
      </c>
      <c r="B6060" s="74">
        <v>46275</v>
      </c>
      <c r="C6060" s="30" t="s">
        <v>1716</v>
      </c>
      <c r="D6060" s="30" t="s">
        <v>1717</v>
      </c>
      <c r="E6060" s="75">
        <v>30</v>
      </c>
      <c r="F6060" s="30" t="s">
        <v>68</v>
      </c>
      <c r="G6060" s="30" t="s">
        <v>69</v>
      </c>
      <c r="H6060" s="75">
        <v>1</v>
      </c>
    </row>
    <row r="6061" spans="1:8">
      <c r="A6061" s="43">
        <v>1942</v>
      </c>
      <c r="B6061" s="74">
        <v>46275</v>
      </c>
      <c r="C6061" s="30" t="s">
        <v>529</v>
      </c>
      <c r="D6061" s="30" t="s">
        <v>530</v>
      </c>
      <c r="E6061" s="75">
        <v>89</v>
      </c>
      <c r="F6061" s="30" t="s">
        <v>70</v>
      </c>
      <c r="G6061" s="30" t="s">
        <v>71</v>
      </c>
      <c r="H6061" s="75">
        <v>2</v>
      </c>
    </row>
    <row r="6062" spans="1:8">
      <c r="A6062" s="43">
        <v>1942</v>
      </c>
      <c r="B6062" s="74">
        <v>46275</v>
      </c>
      <c r="C6062" s="30" t="s">
        <v>1718</v>
      </c>
      <c r="D6062" s="30" t="s">
        <v>1719</v>
      </c>
      <c r="E6062" s="75">
        <v>136</v>
      </c>
      <c r="F6062" s="30" t="s">
        <v>68</v>
      </c>
      <c r="G6062" s="30" t="s">
        <v>69</v>
      </c>
      <c r="H6062" s="75">
        <v>1</v>
      </c>
    </row>
    <row r="6063" spans="1:8">
      <c r="A6063" s="43">
        <v>1942</v>
      </c>
      <c r="B6063" s="74">
        <v>46275</v>
      </c>
      <c r="C6063" s="30" t="s">
        <v>537</v>
      </c>
      <c r="D6063" s="30" t="s">
        <v>538</v>
      </c>
      <c r="E6063" s="75">
        <v>184</v>
      </c>
      <c r="F6063" s="30" t="s">
        <v>68</v>
      </c>
      <c r="G6063" s="30" t="s">
        <v>69</v>
      </c>
      <c r="H6063" s="75">
        <v>1</v>
      </c>
    </row>
    <row r="6064" spans="1:8">
      <c r="A6064" s="43">
        <v>1942</v>
      </c>
      <c r="B6064" s="74">
        <v>46275</v>
      </c>
      <c r="C6064" s="30" t="s">
        <v>539</v>
      </c>
      <c r="D6064" s="30" t="s">
        <v>540</v>
      </c>
      <c r="E6064" s="75">
        <v>115</v>
      </c>
      <c r="F6064" s="30" t="s">
        <v>76</v>
      </c>
      <c r="G6064" s="30" t="s">
        <v>77</v>
      </c>
      <c r="H6064" s="75">
        <v>1</v>
      </c>
    </row>
    <row r="6065" spans="1:8">
      <c r="A6065" s="43">
        <v>1942</v>
      </c>
      <c r="B6065" s="74">
        <v>46275</v>
      </c>
      <c r="C6065" s="30" t="s">
        <v>541</v>
      </c>
      <c r="D6065" s="30" t="s">
        <v>542</v>
      </c>
      <c r="E6065" s="75">
        <v>175</v>
      </c>
      <c r="F6065" s="30" t="s">
        <v>78</v>
      </c>
      <c r="G6065" s="30" t="s">
        <v>79</v>
      </c>
      <c r="H6065" s="75">
        <v>2</v>
      </c>
    </row>
    <row r="6066" spans="1:8">
      <c r="A6066" s="43">
        <v>1942</v>
      </c>
      <c r="B6066" s="74">
        <v>46275</v>
      </c>
      <c r="C6066" s="30" t="s">
        <v>543</v>
      </c>
      <c r="D6066" s="30" t="s">
        <v>544</v>
      </c>
      <c r="E6066" s="75">
        <v>84</v>
      </c>
      <c r="F6066" s="30" t="s">
        <v>68</v>
      </c>
      <c r="G6066" s="30" t="s">
        <v>69</v>
      </c>
      <c r="H6066" s="75">
        <v>1</v>
      </c>
    </row>
    <row r="6067" spans="1:8">
      <c r="A6067" s="43">
        <v>1942</v>
      </c>
      <c r="B6067" s="74">
        <v>46275</v>
      </c>
      <c r="C6067" s="30" t="s">
        <v>507</v>
      </c>
      <c r="D6067" s="30" t="s">
        <v>508</v>
      </c>
      <c r="E6067" s="75">
        <v>86</v>
      </c>
      <c r="F6067" s="30" t="s">
        <v>53</v>
      </c>
      <c r="G6067" s="30" t="s">
        <v>54</v>
      </c>
      <c r="H6067" s="75">
        <v>1</v>
      </c>
    </row>
    <row r="6068" spans="1:8">
      <c r="A6068" s="43">
        <v>1942</v>
      </c>
      <c r="B6068" s="74">
        <v>46275</v>
      </c>
      <c r="C6068" s="30" t="s">
        <v>2167</v>
      </c>
      <c r="D6068" s="30" t="s">
        <v>2168</v>
      </c>
      <c r="E6068" s="75">
        <v>66</v>
      </c>
      <c r="F6068" s="30" t="s">
        <v>70</v>
      </c>
      <c r="G6068" s="30" t="s">
        <v>71</v>
      </c>
      <c r="H6068" s="75">
        <v>2</v>
      </c>
    </row>
    <row r="6069" spans="1:8">
      <c r="A6069" s="43">
        <v>1942</v>
      </c>
      <c r="B6069" s="74">
        <v>46275</v>
      </c>
      <c r="C6069" s="30" t="s">
        <v>549</v>
      </c>
      <c r="D6069" s="30" t="s">
        <v>550</v>
      </c>
      <c r="E6069" s="75">
        <v>92</v>
      </c>
      <c r="F6069" s="30" t="s">
        <v>80</v>
      </c>
      <c r="G6069" s="30" t="s">
        <v>81</v>
      </c>
      <c r="H6069" s="75">
        <v>1</v>
      </c>
    </row>
    <row r="6070" spans="1:8">
      <c r="A6070" s="43">
        <v>1942</v>
      </c>
      <c r="B6070" s="74">
        <v>46275</v>
      </c>
      <c r="C6070" s="30" t="s">
        <v>1722</v>
      </c>
      <c r="D6070" s="30" t="s">
        <v>1723</v>
      </c>
      <c r="E6070" s="75">
        <v>16</v>
      </c>
      <c r="F6070" s="30" t="s">
        <v>76</v>
      </c>
      <c r="G6070" s="30" t="s">
        <v>77</v>
      </c>
      <c r="H6070" s="75">
        <v>1</v>
      </c>
    </row>
    <row r="6071" spans="1:8">
      <c r="A6071" s="43">
        <v>1942</v>
      </c>
      <c r="B6071" s="74">
        <v>46275</v>
      </c>
      <c r="C6071" s="30" t="s">
        <v>553</v>
      </c>
      <c r="D6071" s="30" t="s">
        <v>554</v>
      </c>
      <c r="E6071" s="75">
        <v>26</v>
      </c>
      <c r="F6071" s="30" t="s">
        <v>72</v>
      </c>
      <c r="G6071" s="30" t="s">
        <v>73</v>
      </c>
      <c r="H6071" s="75">
        <v>3</v>
      </c>
    </row>
    <row r="6072" spans="1:8">
      <c r="A6072" s="43">
        <v>1942</v>
      </c>
      <c r="B6072" s="74">
        <v>46275</v>
      </c>
      <c r="C6072" s="30" t="s">
        <v>557</v>
      </c>
      <c r="D6072" s="30" t="s">
        <v>558</v>
      </c>
      <c r="E6072" s="75">
        <v>66</v>
      </c>
      <c r="F6072" s="30" t="s">
        <v>70</v>
      </c>
      <c r="G6072" s="30" t="s">
        <v>71</v>
      </c>
      <c r="H6072" s="75">
        <v>2</v>
      </c>
    </row>
    <row r="6073" spans="1:8">
      <c r="A6073" s="43">
        <v>1942</v>
      </c>
      <c r="B6073" s="74">
        <v>46275</v>
      </c>
      <c r="C6073" s="30" t="s">
        <v>2219</v>
      </c>
      <c r="D6073" s="30" t="s">
        <v>2220</v>
      </c>
      <c r="E6073" s="75">
        <v>35</v>
      </c>
      <c r="F6073" s="30" t="s">
        <v>53</v>
      </c>
      <c r="G6073" s="30" t="s">
        <v>54</v>
      </c>
      <c r="H6073" s="75">
        <v>1</v>
      </c>
    </row>
    <row r="6074" spans="1:8">
      <c r="A6074" s="43">
        <v>1942</v>
      </c>
      <c r="B6074" s="74">
        <v>46275</v>
      </c>
      <c r="C6074" s="30" t="s">
        <v>5012</v>
      </c>
      <c r="D6074" s="30" t="s">
        <v>5013</v>
      </c>
      <c r="E6074" s="75">
        <v>85</v>
      </c>
      <c r="F6074" s="30" t="s">
        <v>70</v>
      </c>
      <c r="G6074" s="30" t="s">
        <v>71</v>
      </c>
      <c r="H6074" s="75">
        <v>2</v>
      </c>
    </row>
    <row r="6075" spans="1:8">
      <c r="A6075" s="43">
        <v>1942</v>
      </c>
      <c r="B6075" s="74">
        <v>46275</v>
      </c>
      <c r="C6075" s="30" t="s">
        <v>461</v>
      </c>
      <c r="D6075" s="30" t="s">
        <v>462</v>
      </c>
      <c r="E6075" s="75">
        <v>52</v>
      </c>
      <c r="F6075" s="30" t="s">
        <v>53</v>
      </c>
      <c r="G6075" s="30" t="s">
        <v>54</v>
      </c>
      <c r="H6075" s="75">
        <v>1</v>
      </c>
    </row>
    <row r="6076" spans="1:8">
      <c r="A6076" s="43">
        <v>1942</v>
      </c>
      <c r="B6076" s="74">
        <v>46275</v>
      </c>
      <c r="C6076" s="30" t="s">
        <v>561</v>
      </c>
      <c r="D6076" s="30" t="s">
        <v>562</v>
      </c>
      <c r="E6076" s="75">
        <v>75</v>
      </c>
      <c r="F6076" s="30" t="s">
        <v>53</v>
      </c>
      <c r="G6076" s="30" t="s">
        <v>54</v>
      </c>
      <c r="H6076" s="75">
        <v>1</v>
      </c>
    </row>
    <row r="6077" spans="1:8">
      <c r="A6077" s="43">
        <v>1942</v>
      </c>
      <c r="B6077" s="74">
        <v>46275</v>
      </c>
      <c r="C6077" s="30" t="s">
        <v>563</v>
      </c>
      <c r="D6077" s="30" t="s">
        <v>564</v>
      </c>
      <c r="E6077" s="75">
        <v>123</v>
      </c>
      <c r="F6077" s="30" t="s">
        <v>80</v>
      </c>
      <c r="G6077" s="30" t="s">
        <v>81</v>
      </c>
      <c r="H6077" s="75">
        <v>1</v>
      </c>
    </row>
    <row r="6078" spans="1:8">
      <c r="A6078" s="43">
        <v>1942</v>
      </c>
      <c r="B6078" s="74">
        <v>46275</v>
      </c>
      <c r="C6078" s="30" t="s">
        <v>565</v>
      </c>
      <c r="D6078" s="30" t="s">
        <v>566</v>
      </c>
      <c r="E6078" s="75">
        <v>62</v>
      </c>
      <c r="F6078" s="30" t="s">
        <v>68</v>
      </c>
      <c r="G6078" s="30" t="s">
        <v>69</v>
      </c>
      <c r="H6078" s="75">
        <v>1</v>
      </c>
    </row>
    <row r="6079" spans="1:8">
      <c r="A6079" s="43">
        <v>1942</v>
      </c>
      <c r="B6079" s="74">
        <v>46275</v>
      </c>
      <c r="C6079" s="30" t="s">
        <v>567</v>
      </c>
      <c r="D6079" s="30" t="s">
        <v>568</v>
      </c>
      <c r="E6079" s="75">
        <v>49</v>
      </c>
      <c r="F6079" s="30" t="s">
        <v>68</v>
      </c>
      <c r="G6079" s="30" t="s">
        <v>69</v>
      </c>
      <c r="H6079" s="75">
        <v>1</v>
      </c>
    </row>
    <row r="6080" spans="1:8">
      <c r="A6080" s="43">
        <v>1942</v>
      </c>
      <c r="B6080" s="74">
        <v>46274</v>
      </c>
      <c r="C6080" s="30" t="s">
        <v>421</v>
      </c>
      <c r="D6080" s="30" t="s">
        <v>422</v>
      </c>
      <c r="E6080" s="75">
        <v>185</v>
      </c>
      <c r="F6080" s="30" t="s">
        <v>80</v>
      </c>
      <c r="G6080" s="30" t="s">
        <v>81</v>
      </c>
      <c r="H6080" s="75">
        <v>1</v>
      </c>
    </row>
    <row r="6081" spans="1:8">
      <c r="A6081" s="43">
        <v>1942</v>
      </c>
      <c r="B6081" s="74">
        <v>46274</v>
      </c>
      <c r="C6081" s="30" t="s">
        <v>425</v>
      </c>
      <c r="D6081" s="30" t="s">
        <v>426</v>
      </c>
      <c r="E6081" s="75">
        <v>142</v>
      </c>
      <c r="F6081" s="30" t="s">
        <v>68</v>
      </c>
      <c r="G6081" s="30" t="s">
        <v>69</v>
      </c>
      <c r="H6081" s="75">
        <v>1</v>
      </c>
    </row>
    <row r="6082" spans="1:8">
      <c r="A6082" s="43">
        <v>1942</v>
      </c>
      <c r="B6082" s="74">
        <v>46274</v>
      </c>
      <c r="C6082" s="30" t="s">
        <v>453</v>
      </c>
      <c r="D6082" s="30" t="s">
        <v>454</v>
      </c>
      <c r="E6082" s="75">
        <v>60</v>
      </c>
      <c r="F6082" s="30" t="s">
        <v>53</v>
      </c>
      <c r="G6082" s="30" t="s">
        <v>54</v>
      </c>
      <c r="H6082" s="75">
        <v>1</v>
      </c>
    </row>
    <row r="6083" spans="1:8">
      <c r="A6083" s="43">
        <v>1942</v>
      </c>
      <c r="B6083" s="74">
        <v>46274</v>
      </c>
      <c r="C6083" s="30" t="s">
        <v>1708</v>
      </c>
      <c r="D6083" s="30" t="s">
        <v>1709</v>
      </c>
      <c r="E6083" s="75">
        <v>2</v>
      </c>
      <c r="F6083" s="30" t="s">
        <v>70</v>
      </c>
      <c r="G6083" s="30" t="s">
        <v>71</v>
      </c>
      <c r="H6083" s="75">
        <v>2</v>
      </c>
    </row>
    <row r="6084" spans="1:8">
      <c r="A6084" s="43">
        <v>1942</v>
      </c>
      <c r="B6084" s="74">
        <v>46274</v>
      </c>
      <c r="C6084" s="30" t="s">
        <v>1710</v>
      </c>
      <c r="D6084" s="30" t="s">
        <v>1711</v>
      </c>
      <c r="E6084" s="75">
        <v>91</v>
      </c>
      <c r="F6084" s="30" t="s">
        <v>68</v>
      </c>
      <c r="G6084" s="30" t="s">
        <v>69</v>
      </c>
      <c r="H6084" s="75">
        <v>1</v>
      </c>
    </row>
    <row r="6085" spans="1:8">
      <c r="A6085" s="43">
        <v>1942</v>
      </c>
      <c r="B6085" s="74">
        <v>46274</v>
      </c>
      <c r="C6085" s="30" t="s">
        <v>437</v>
      </c>
      <c r="D6085" s="30" t="s">
        <v>438</v>
      </c>
      <c r="E6085" s="75">
        <v>50</v>
      </c>
      <c r="F6085" s="30" t="s">
        <v>68</v>
      </c>
      <c r="G6085" s="30" t="s">
        <v>69</v>
      </c>
      <c r="H6085" s="75">
        <v>1</v>
      </c>
    </row>
    <row r="6086" spans="1:8">
      <c r="A6086" s="43">
        <v>1942</v>
      </c>
      <c r="B6086" s="74">
        <v>46274</v>
      </c>
      <c r="C6086" s="30" t="s">
        <v>439</v>
      </c>
      <c r="D6086" s="30" t="s">
        <v>440</v>
      </c>
      <c r="E6086" s="75">
        <v>151</v>
      </c>
      <c r="F6086" s="30" t="s">
        <v>68</v>
      </c>
      <c r="G6086" s="30" t="s">
        <v>69</v>
      </c>
      <c r="H6086" s="75">
        <v>1</v>
      </c>
    </row>
    <row r="6087" spans="1:8">
      <c r="A6087" s="43">
        <v>1942</v>
      </c>
      <c r="B6087" s="74">
        <v>46274</v>
      </c>
      <c r="C6087" s="30" t="s">
        <v>441</v>
      </c>
      <c r="D6087" s="30" t="s">
        <v>442</v>
      </c>
      <c r="E6087" s="75">
        <v>101</v>
      </c>
      <c r="F6087" s="30" t="s">
        <v>68</v>
      </c>
      <c r="G6087" s="30" t="s">
        <v>69</v>
      </c>
      <c r="H6087" s="75">
        <v>1</v>
      </c>
    </row>
    <row r="6088" spans="1:8">
      <c r="A6088" s="43">
        <v>1942</v>
      </c>
      <c r="B6088" s="74">
        <v>46274</v>
      </c>
      <c r="C6088" s="30" t="s">
        <v>443</v>
      </c>
      <c r="D6088" s="30" t="s">
        <v>444</v>
      </c>
      <c r="E6088" s="75">
        <v>94</v>
      </c>
      <c r="F6088" s="30" t="s">
        <v>80</v>
      </c>
      <c r="G6088" s="30" t="s">
        <v>81</v>
      </c>
      <c r="H6088" s="75">
        <v>1</v>
      </c>
    </row>
    <row r="6089" spans="1:8">
      <c r="A6089" s="43">
        <v>1942</v>
      </c>
      <c r="B6089" s="74">
        <v>46274</v>
      </c>
      <c r="C6089" s="30" t="s">
        <v>445</v>
      </c>
      <c r="D6089" s="30" t="s">
        <v>446</v>
      </c>
      <c r="E6089" s="75">
        <v>98</v>
      </c>
      <c r="F6089" s="30" t="s">
        <v>68</v>
      </c>
      <c r="G6089" s="30" t="s">
        <v>69</v>
      </c>
      <c r="H6089" s="75">
        <v>1</v>
      </c>
    </row>
    <row r="6090" spans="1:8">
      <c r="A6090" s="43">
        <v>1942</v>
      </c>
      <c r="B6090" s="74">
        <v>46274</v>
      </c>
      <c r="C6090" s="30" t="s">
        <v>447</v>
      </c>
      <c r="D6090" s="30" t="s">
        <v>448</v>
      </c>
      <c r="E6090" s="75">
        <v>135</v>
      </c>
      <c r="F6090" s="30" t="s">
        <v>68</v>
      </c>
      <c r="G6090" s="30" t="s">
        <v>69</v>
      </c>
      <c r="H6090" s="75">
        <v>1</v>
      </c>
    </row>
    <row r="6091" spans="1:8">
      <c r="A6091" s="43">
        <v>1942</v>
      </c>
      <c r="B6091" s="74">
        <v>46274</v>
      </c>
      <c r="C6091" s="30" t="s">
        <v>451</v>
      </c>
      <c r="D6091" s="30" t="s">
        <v>452</v>
      </c>
      <c r="E6091" s="75">
        <v>90</v>
      </c>
      <c r="F6091" s="30" t="s">
        <v>68</v>
      </c>
      <c r="G6091" s="30" t="s">
        <v>69</v>
      </c>
      <c r="H6091" s="75">
        <v>1</v>
      </c>
    </row>
    <row r="6092" spans="1:8">
      <c r="A6092" s="43">
        <v>1942</v>
      </c>
      <c r="B6092" s="74">
        <v>46274</v>
      </c>
      <c r="C6092" s="30" t="s">
        <v>551</v>
      </c>
      <c r="D6092" s="30" t="s">
        <v>552</v>
      </c>
      <c r="E6092" s="75">
        <v>49</v>
      </c>
      <c r="F6092" s="30" t="s">
        <v>53</v>
      </c>
      <c r="G6092" s="30" t="s">
        <v>54</v>
      </c>
      <c r="H6092" s="75">
        <v>1</v>
      </c>
    </row>
    <row r="6093" spans="1:8">
      <c r="A6093" s="43">
        <v>1942</v>
      </c>
      <c r="B6093" s="74">
        <v>46274</v>
      </c>
      <c r="C6093" s="30" t="s">
        <v>455</v>
      </c>
      <c r="D6093" s="30" t="s">
        <v>456</v>
      </c>
      <c r="E6093" s="75">
        <v>158</v>
      </c>
      <c r="F6093" s="30" t="s">
        <v>80</v>
      </c>
      <c r="G6093" s="30" t="s">
        <v>81</v>
      </c>
      <c r="H6093" s="75">
        <v>1</v>
      </c>
    </row>
    <row r="6094" spans="1:8">
      <c r="A6094" s="43">
        <v>1942</v>
      </c>
      <c r="B6094" s="74">
        <v>46274</v>
      </c>
      <c r="C6094" s="30" t="s">
        <v>457</v>
      </c>
      <c r="D6094" s="30" t="s">
        <v>458</v>
      </c>
      <c r="E6094" s="75">
        <v>78</v>
      </c>
      <c r="F6094" s="30" t="s">
        <v>68</v>
      </c>
      <c r="G6094" s="30" t="s">
        <v>69</v>
      </c>
      <c r="H6094" s="75">
        <v>1</v>
      </c>
    </row>
    <row r="6095" spans="1:8">
      <c r="A6095" s="43">
        <v>1942</v>
      </c>
      <c r="B6095" s="74">
        <v>46274</v>
      </c>
      <c r="C6095" s="30" t="s">
        <v>449</v>
      </c>
      <c r="D6095" s="30" t="s">
        <v>450</v>
      </c>
      <c r="E6095" s="75">
        <v>31</v>
      </c>
      <c r="F6095" s="30" t="s">
        <v>53</v>
      </c>
      <c r="G6095" s="30" t="s">
        <v>54</v>
      </c>
      <c r="H6095" s="75">
        <v>1</v>
      </c>
    </row>
    <row r="6096" spans="1:8">
      <c r="A6096" s="43">
        <v>1942</v>
      </c>
      <c r="B6096" s="74">
        <v>46274</v>
      </c>
      <c r="C6096" s="30" t="s">
        <v>465</v>
      </c>
      <c r="D6096" s="30" t="s">
        <v>466</v>
      </c>
      <c r="E6096" s="75">
        <v>22</v>
      </c>
      <c r="F6096" s="30" t="s">
        <v>68</v>
      </c>
      <c r="G6096" s="30" t="s">
        <v>69</v>
      </c>
      <c r="H6096" s="75">
        <v>1</v>
      </c>
    </row>
    <row r="6097" spans="1:8">
      <c r="A6097" s="43">
        <v>1942</v>
      </c>
      <c r="B6097" s="74">
        <v>46274</v>
      </c>
      <c r="C6097" s="30" t="s">
        <v>467</v>
      </c>
      <c r="D6097" s="30" t="s">
        <v>468</v>
      </c>
      <c r="E6097" s="75">
        <v>5</v>
      </c>
      <c r="F6097" s="30" t="s">
        <v>68</v>
      </c>
      <c r="G6097" s="30" t="s">
        <v>69</v>
      </c>
      <c r="H6097" s="75">
        <v>1</v>
      </c>
    </row>
    <row r="6098" spans="1:8">
      <c r="A6098" s="43">
        <v>1942</v>
      </c>
      <c r="B6098" s="74">
        <v>46274</v>
      </c>
      <c r="C6098" s="30" t="s">
        <v>527</v>
      </c>
      <c r="D6098" s="30" t="s">
        <v>528</v>
      </c>
      <c r="E6098" s="75">
        <v>13</v>
      </c>
      <c r="F6098" s="30" t="s">
        <v>53</v>
      </c>
      <c r="G6098" s="30" t="s">
        <v>54</v>
      </c>
      <c r="H6098" s="75">
        <v>1</v>
      </c>
    </row>
    <row r="6099" spans="1:8">
      <c r="A6099" s="43">
        <v>1942</v>
      </c>
      <c r="B6099" s="74">
        <v>46274</v>
      </c>
      <c r="C6099" s="30" t="s">
        <v>473</v>
      </c>
      <c r="D6099" s="30" t="s">
        <v>474</v>
      </c>
      <c r="E6099" s="75">
        <v>97</v>
      </c>
      <c r="F6099" s="30" t="s">
        <v>53</v>
      </c>
      <c r="G6099" s="30" t="s">
        <v>54</v>
      </c>
      <c r="H6099" s="75">
        <v>1</v>
      </c>
    </row>
    <row r="6100" spans="1:8">
      <c r="A6100" s="43">
        <v>1942</v>
      </c>
      <c r="B6100" s="74">
        <v>46274</v>
      </c>
      <c r="C6100" s="30" t="s">
        <v>459</v>
      </c>
      <c r="D6100" s="30" t="s">
        <v>460</v>
      </c>
      <c r="E6100" s="75">
        <v>16</v>
      </c>
      <c r="F6100" s="30" t="s">
        <v>53</v>
      </c>
      <c r="G6100" s="30" t="s">
        <v>54</v>
      </c>
      <c r="H6100" s="75">
        <v>1</v>
      </c>
    </row>
    <row r="6101" spans="1:8">
      <c r="A6101" s="43">
        <v>1942</v>
      </c>
      <c r="B6101" s="74">
        <v>46274</v>
      </c>
      <c r="C6101" s="30" t="s">
        <v>1714</v>
      </c>
      <c r="D6101" s="30" t="s">
        <v>1715</v>
      </c>
      <c r="E6101" s="75">
        <v>103</v>
      </c>
      <c r="F6101" s="30" t="s">
        <v>68</v>
      </c>
      <c r="G6101" s="30" t="s">
        <v>69</v>
      </c>
      <c r="H6101" s="75">
        <v>1</v>
      </c>
    </row>
    <row r="6102" spans="1:8">
      <c r="A6102" s="43">
        <v>1942</v>
      </c>
      <c r="B6102" s="74">
        <v>46274</v>
      </c>
      <c r="C6102" s="30" t="s">
        <v>471</v>
      </c>
      <c r="D6102" s="30" t="s">
        <v>472</v>
      </c>
      <c r="E6102" s="75">
        <v>43</v>
      </c>
      <c r="F6102" s="30" t="s">
        <v>53</v>
      </c>
      <c r="G6102" s="30" t="s">
        <v>54</v>
      </c>
      <c r="H6102" s="75">
        <v>1</v>
      </c>
    </row>
    <row r="6103" spans="1:8">
      <c r="A6103" s="43">
        <v>1942</v>
      </c>
      <c r="B6103" s="74">
        <v>46274</v>
      </c>
      <c r="C6103" s="30" t="s">
        <v>435</v>
      </c>
      <c r="D6103" s="30" t="s">
        <v>436</v>
      </c>
      <c r="E6103" s="75">
        <v>69</v>
      </c>
      <c r="F6103" s="30" t="s">
        <v>53</v>
      </c>
      <c r="G6103" s="30" t="s">
        <v>54</v>
      </c>
      <c r="H6103" s="75">
        <v>1</v>
      </c>
    </row>
    <row r="6104" spans="1:8">
      <c r="A6104" s="43">
        <v>1942</v>
      </c>
      <c r="B6104" s="74">
        <v>46274</v>
      </c>
      <c r="C6104" s="30" t="s">
        <v>481</v>
      </c>
      <c r="D6104" s="30" t="s">
        <v>482</v>
      </c>
      <c r="E6104" s="75">
        <v>100</v>
      </c>
      <c r="F6104" s="30" t="s">
        <v>68</v>
      </c>
      <c r="G6104" s="30" t="s">
        <v>69</v>
      </c>
      <c r="H6104" s="75">
        <v>1</v>
      </c>
    </row>
    <row r="6105" spans="1:8">
      <c r="A6105" s="43">
        <v>1942</v>
      </c>
      <c r="B6105" s="74">
        <v>46274</v>
      </c>
      <c r="C6105" s="30" t="s">
        <v>483</v>
      </c>
      <c r="D6105" s="30" t="s">
        <v>484</v>
      </c>
      <c r="E6105" s="75">
        <v>16</v>
      </c>
      <c r="F6105" s="30" t="s">
        <v>70</v>
      </c>
      <c r="G6105" s="30" t="s">
        <v>71</v>
      </c>
      <c r="H6105" s="75">
        <v>2</v>
      </c>
    </row>
    <row r="6106" spans="1:8">
      <c r="A6106" s="43">
        <v>1942</v>
      </c>
      <c r="B6106" s="74">
        <v>46274</v>
      </c>
      <c r="C6106" s="30" t="s">
        <v>489</v>
      </c>
      <c r="D6106" s="30" t="s">
        <v>490</v>
      </c>
      <c r="E6106" s="75">
        <v>11</v>
      </c>
      <c r="F6106" s="30" t="s">
        <v>70</v>
      </c>
      <c r="G6106" s="30" t="s">
        <v>71</v>
      </c>
      <c r="H6106" s="75">
        <v>2</v>
      </c>
    </row>
    <row r="6107" spans="1:8">
      <c r="A6107" s="43">
        <v>1942</v>
      </c>
      <c r="B6107" s="74">
        <v>46274</v>
      </c>
      <c r="C6107" s="30" t="s">
        <v>495</v>
      </c>
      <c r="D6107" s="30" t="s">
        <v>496</v>
      </c>
      <c r="E6107" s="75">
        <v>19</v>
      </c>
      <c r="F6107" s="30" t="s">
        <v>53</v>
      </c>
      <c r="G6107" s="30" t="s">
        <v>54</v>
      </c>
      <c r="H6107" s="75">
        <v>1</v>
      </c>
    </row>
    <row r="6108" spans="1:8">
      <c r="A6108" s="43">
        <v>1942</v>
      </c>
      <c r="B6108" s="74">
        <v>46274</v>
      </c>
      <c r="C6108" s="30" t="s">
        <v>497</v>
      </c>
      <c r="D6108" s="30" t="s">
        <v>498</v>
      </c>
      <c r="E6108" s="75">
        <v>37</v>
      </c>
      <c r="F6108" s="30" t="s">
        <v>70</v>
      </c>
      <c r="G6108" s="30" t="s">
        <v>71</v>
      </c>
      <c r="H6108" s="75">
        <v>2</v>
      </c>
    </row>
    <row r="6109" spans="1:8">
      <c r="A6109" s="43">
        <v>1942</v>
      </c>
      <c r="B6109" s="74">
        <v>46274</v>
      </c>
      <c r="C6109" s="30" t="s">
        <v>499</v>
      </c>
      <c r="D6109" s="30" t="s">
        <v>500</v>
      </c>
      <c r="E6109" s="75">
        <v>61</v>
      </c>
      <c r="F6109" s="30" t="s">
        <v>70</v>
      </c>
      <c r="G6109" s="30" t="s">
        <v>71</v>
      </c>
      <c r="H6109" s="75">
        <v>2</v>
      </c>
    </row>
    <row r="6110" spans="1:8">
      <c r="A6110" s="43">
        <v>1942</v>
      </c>
      <c r="B6110" s="74">
        <v>46274</v>
      </c>
      <c r="C6110" s="30" t="s">
        <v>491</v>
      </c>
      <c r="D6110" s="30" t="s">
        <v>492</v>
      </c>
      <c r="E6110" s="75">
        <v>42</v>
      </c>
      <c r="F6110" s="30" t="s">
        <v>53</v>
      </c>
      <c r="G6110" s="30" t="s">
        <v>54</v>
      </c>
      <c r="H6110" s="75">
        <v>1</v>
      </c>
    </row>
    <row r="6111" spans="1:8">
      <c r="A6111" s="43">
        <v>1942</v>
      </c>
      <c r="B6111" s="74">
        <v>46274</v>
      </c>
      <c r="C6111" s="30" t="s">
        <v>475</v>
      </c>
      <c r="D6111" s="30" t="s">
        <v>476</v>
      </c>
      <c r="E6111" s="75">
        <v>10</v>
      </c>
      <c r="F6111" s="30" t="s">
        <v>53</v>
      </c>
      <c r="G6111" s="30" t="s">
        <v>54</v>
      </c>
      <c r="H6111" s="75">
        <v>1</v>
      </c>
    </row>
    <row r="6112" spans="1:8">
      <c r="A6112" s="43">
        <v>1942</v>
      </c>
      <c r="B6112" s="74">
        <v>46274</v>
      </c>
      <c r="C6112" s="30" t="s">
        <v>479</v>
      </c>
      <c r="D6112" s="30" t="s">
        <v>480</v>
      </c>
      <c r="E6112" s="75">
        <v>66</v>
      </c>
      <c r="F6112" s="30" t="s">
        <v>53</v>
      </c>
      <c r="G6112" s="30" t="s">
        <v>54</v>
      </c>
      <c r="H6112" s="75">
        <v>1</v>
      </c>
    </row>
    <row r="6113" spans="1:8">
      <c r="A6113" s="43">
        <v>1942</v>
      </c>
      <c r="B6113" s="74">
        <v>46274</v>
      </c>
      <c r="C6113" s="30" t="s">
        <v>511</v>
      </c>
      <c r="D6113" s="30" t="s">
        <v>512</v>
      </c>
      <c r="E6113" s="75">
        <v>113</v>
      </c>
      <c r="F6113" s="30" t="s">
        <v>70</v>
      </c>
      <c r="G6113" s="30" t="s">
        <v>71</v>
      </c>
      <c r="H6113" s="75">
        <v>2</v>
      </c>
    </row>
    <row r="6114" spans="1:8">
      <c r="A6114" s="43">
        <v>1942</v>
      </c>
      <c r="B6114" s="74">
        <v>46274</v>
      </c>
      <c r="C6114" s="30" t="s">
        <v>513</v>
      </c>
      <c r="D6114" s="30" t="s">
        <v>514</v>
      </c>
      <c r="E6114" s="75">
        <v>63</v>
      </c>
      <c r="F6114" s="30" t="s">
        <v>68</v>
      </c>
      <c r="G6114" s="30" t="s">
        <v>69</v>
      </c>
      <c r="H6114" s="75">
        <v>1</v>
      </c>
    </row>
    <row r="6115" spans="1:8">
      <c r="A6115" s="43">
        <v>1942</v>
      </c>
      <c r="B6115" s="74">
        <v>46274</v>
      </c>
      <c r="C6115" s="30" t="s">
        <v>519</v>
      </c>
      <c r="D6115" s="30" t="s">
        <v>520</v>
      </c>
      <c r="E6115" s="75">
        <v>25</v>
      </c>
      <c r="F6115" s="30" t="s">
        <v>68</v>
      </c>
      <c r="G6115" s="30" t="s">
        <v>69</v>
      </c>
      <c r="H6115" s="75">
        <v>1</v>
      </c>
    </row>
    <row r="6116" spans="1:8">
      <c r="A6116" s="43">
        <v>1942</v>
      </c>
      <c r="B6116" s="74">
        <v>46274</v>
      </c>
      <c r="C6116" s="30" t="s">
        <v>517</v>
      </c>
      <c r="D6116" s="30" t="s">
        <v>518</v>
      </c>
      <c r="E6116" s="75">
        <v>89</v>
      </c>
      <c r="F6116" s="30" t="s">
        <v>53</v>
      </c>
      <c r="G6116" s="30" t="s">
        <v>54</v>
      </c>
      <c r="H6116" s="75">
        <v>1</v>
      </c>
    </row>
    <row r="6117" spans="1:8">
      <c r="A6117" s="43">
        <v>1942</v>
      </c>
      <c r="B6117" s="74">
        <v>46274</v>
      </c>
      <c r="C6117" s="30" t="s">
        <v>469</v>
      </c>
      <c r="D6117" s="30" t="s">
        <v>470</v>
      </c>
      <c r="E6117" s="75">
        <v>74</v>
      </c>
      <c r="F6117" s="30" t="s">
        <v>53</v>
      </c>
      <c r="G6117" s="30" t="s">
        <v>54</v>
      </c>
      <c r="H6117" s="75">
        <v>1</v>
      </c>
    </row>
    <row r="6118" spans="1:8">
      <c r="A6118" s="43">
        <v>1942</v>
      </c>
      <c r="B6118" s="74">
        <v>46274</v>
      </c>
      <c r="C6118" s="30" t="s">
        <v>1716</v>
      </c>
      <c r="D6118" s="30" t="s">
        <v>1717</v>
      </c>
      <c r="E6118" s="75">
        <v>4</v>
      </c>
      <c r="F6118" s="30" t="s">
        <v>68</v>
      </c>
      <c r="G6118" s="30" t="s">
        <v>69</v>
      </c>
      <c r="H6118" s="75">
        <v>1</v>
      </c>
    </row>
    <row r="6119" spans="1:8">
      <c r="A6119" s="43">
        <v>1942</v>
      </c>
      <c r="B6119" s="74">
        <v>46274</v>
      </c>
      <c r="C6119" s="30" t="s">
        <v>1718</v>
      </c>
      <c r="D6119" s="30" t="s">
        <v>1719</v>
      </c>
      <c r="E6119" s="75">
        <v>146</v>
      </c>
      <c r="F6119" s="30" t="s">
        <v>68</v>
      </c>
      <c r="G6119" s="30" t="s">
        <v>69</v>
      </c>
      <c r="H6119" s="75">
        <v>1</v>
      </c>
    </row>
    <row r="6120" spans="1:8">
      <c r="A6120" s="43">
        <v>1942</v>
      </c>
      <c r="B6120" s="74">
        <v>46274</v>
      </c>
      <c r="C6120" s="30" t="s">
        <v>537</v>
      </c>
      <c r="D6120" s="30" t="s">
        <v>538</v>
      </c>
      <c r="E6120" s="75">
        <v>174</v>
      </c>
      <c r="F6120" s="30" t="s">
        <v>68</v>
      </c>
      <c r="G6120" s="30" t="s">
        <v>69</v>
      </c>
      <c r="H6120" s="75">
        <v>1</v>
      </c>
    </row>
    <row r="6121" spans="1:8">
      <c r="A6121" s="43">
        <v>1942</v>
      </c>
      <c r="B6121" s="74">
        <v>46274</v>
      </c>
      <c r="C6121" s="30" t="s">
        <v>539</v>
      </c>
      <c r="D6121" s="30" t="s">
        <v>540</v>
      </c>
      <c r="E6121" s="75">
        <v>122</v>
      </c>
      <c r="F6121" s="30" t="s">
        <v>70</v>
      </c>
      <c r="G6121" s="30" t="s">
        <v>71</v>
      </c>
      <c r="H6121" s="75">
        <v>2</v>
      </c>
    </row>
    <row r="6122" spans="1:8">
      <c r="A6122" s="43">
        <v>1942</v>
      </c>
      <c r="B6122" s="74">
        <v>46274</v>
      </c>
      <c r="C6122" s="30" t="s">
        <v>541</v>
      </c>
      <c r="D6122" s="30" t="s">
        <v>542</v>
      </c>
      <c r="E6122" s="75">
        <v>186</v>
      </c>
      <c r="F6122" s="30" t="s">
        <v>72</v>
      </c>
      <c r="G6122" s="30" t="s">
        <v>73</v>
      </c>
      <c r="H6122" s="75">
        <v>3</v>
      </c>
    </row>
    <row r="6123" spans="1:8">
      <c r="A6123" s="43">
        <v>1942</v>
      </c>
      <c r="B6123" s="74">
        <v>46274</v>
      </c>
      <c r="C6123" s="30" t="s">
        <v>543</v>
      </c>
      <c r="D6123" s="30" t="s">
        <v>544</v>
      </c>
      <c r="E6123" s="75">
        <v>78</v>
      </c>
      <c r="F6123" s="30" t="s">
        <v>68</v>
      </c>
      <c r="G6123" s="30" t="s">
        <v>69</v>
      </c>
      <c r="H6123" s="75">
        <v>1</v>
      </c>
    </row>
    <row r="6124" spans="1:8">
      <c r="A6124" s="43">
        <v>1942</v>
      </c>
      <c r="B6124" s="74">
        <v>46274</v>
      </c>
      <c r="C6124" s="30" t="s">
        <v>507</v>
      </c>
      <c r="D6124" s="30" t="s">
        <v>508</v>
      </c>
      <c r="E6124" s="75">
        <v>28</v>
      </c>
      <c r="F6124" s="30" t="s">
        <v>53</v>
      </c>
      <c r="G6124" s="30" t="s">
        <v>54</v>
      </c>
      <c r="H6124" s="75">
        <v>1</v>
      </c>
    </row>
    <row r="6125" spans="1:8">
      <c r="A6125" s="43">
        <v>1942</v>
      </c>
      <c r="B6125" s="74">
        <v>46274</v>
      </c>
      <c r="C6125" s="30" t="s">
        <v>2167</v>
      </c>
      <c r="D6125" s="30" t="s">
        <v>2168</v>
      </c>
      <c r="E6125" s="75">
        <v>38</v>
      </c>
      <c r="F6125" s="30" t="s">
        <v>70</v>
      </c>
      <c r="G6125" s="30" t="s">
        <v>71</v>
      </c>
      <c r="H6125" s="75">
        <v>2</v>
      </c>
    </row>
    <row r="6126" spans="1:8">
      <c r="A6126" s="43">
        <v>1942</v>
      </c>
      <c r="B6126" s="74">
        <v>46274</v>
      </c>
      <c r="C6126" s="30" t="s">
        <v>549</v>
      </c>
      <c r="D6126" s="30" t="s">
        <v>550</v>
      </c>
      <c r="E6126" s="75">
        <v>127</v>
      </c>
      <c r="F6126" s="30" t="s">
        <v>80</v>
      </c>
      <c r="G6126" s="30" t="s">
        <v>81</v>
      </c>
      <c r="H6126" s="75">
        <v>1</v>
      </c>
    </row>
    <row r="6127" spans="1:8">
      <c r="A6127" s="43">
        <v>1942</v>
      </c>
      <c r="B6127" s="74">
        <v>46274</v>
      </c>
      <c r="C6127" s="30" t="s">
        <v>1722</v>
      </c>
      <c r="D6127" s="30" t="s">
        <v>1723</v>
      </c>
      <c r="E6127" s="75">
        <v>45</v>
      </c>
      <c r="F6127" s="30" t="s">
        <v>76</v>
      </c>
      <c r="G6127" s="30" t="s">
        <v>77</v>
      </c>
      <c r="H6127" s="75">
        <v>1</v>
      </c>
    </row>
    <row r="6128" spans="1:8">
      <c r="A6128" s="43">
        <v>1942</v>
      </c>
      <c r="B6128" s="74">
        <v>46274</v>
      </c>
      <c r="C6128" s="30" t="s">
        <v>557</v>
      </c>
      <c r="D6128" s="30" t="s">
        <v>558</v>
      </c>
      <c r="E6128" s="75">
        <v>74</v>
      </c>
      <c r="F6128" s="30" t="s">
        <v>70</v>
      </c>
      <c r="G6128" s="30" t="s">
        <v>71</v>
      </c>
      <c r="H6128" s="75">
        <v>2</v>
      </c>
    </row>
    <row r="6129" spans="1:8">
      <c r="A6129" s="43">
        <v>1942</v>
      </c>
      <c r="B6129" s="74">
        <v>46274</v>
      </c>
      <c r="C6129" s="30" t="s">
        <v>559</v>
      </c>
      <c r="D6129" s="30" t="s">
        <v>560</v>
      </c>
      <c r="E6129" s="75">
        <v>104</v>
      </c>
      <c r="F6129" s="30" t="s">
        <v>68</v>
      </c>
      <c r="G6129" s="30" t="s">
        <v>69</v>
      </c>
      <c r="H6129" s="75">
        <v>1</v>
      </c>
    </row>
    <row r="6130" spans="1:8">
      <c r="A6130" s="43">
        <v>1942</v>
      </c>
      <c r="B6130" s="74">
        <v>46274</v>
      </c>
      <c r="C6130" s="30" t="s">
        <v>2219</v>
      </c>
      <c r="D6130" s="30" t="s">
        <v>2220</v>
      </c>
      <c r="E6130" s="75">
        <v>106</v>
      </c>
      <c r="F6130" s="30" t="s">
        <v>53</v>
      </c>
      <c r="G6130" s="30" t="s">
        <v>54</v>
      </c>
      <c r="H6130" s="75">
        <v>1</v>
      </c>
    </row>
    <row r="6131" spans="1:8">
      <c r="A6131" s="43">
        <v>1942</v>
      </c>
      <c r="B6131" s="74">
        <v>46274</v>
      </c>
      <c r="C6131" s="30" t="s">
        <v>1724</v>
      </c>
      <c r="D6131" s="30" t="s">
        <v>1725</v>
      </c>
      <c r="E6131" s="75">
        <v>39</v>
      </c>
      <c r="F6131" s="30" t="s">
        <v>53</v>
      </c>
      <c r="G6131" s="30" t="s">
        <v>54</v>
      </c>
      <c r="H6131" s="75">
        <v>1</v>
      </c>
    </row>
    <row r="6132" spans="1:8">
      <c r="A6132" s="43">
        <v>1942</v>
      </c>
      <c r="B6132" s="74">
        <v>46274</v>
      </c>
      <c r="C6132" s="30" t="s">
        <v>5012</v>
      </c>
      <c r="D6132" s="30" t="s">
        <v>5013</v>
      </c>
      <c r="E6132" s="75">
        <v>67</v>
      </c>
      <c r="F6132" s="30" t="s">
        <v>70</v>
      </c>
      <c r="G6132" s="30" t="s">
        <v>71</v>
      </c>
      <c r="H6132" s="75">
        <v>2</v>
      </c>
    </row>
    <row r="6133" spans="1:8">
      <c r="A6133" s="43">
        <v>1942</v>
      </c>
      <c r="B6133" s="74">
        <v>46274</v>
      </c>
      <c r="C6133" s="30" t="s">
        <v>461</v>
      </c>
      <c r="D6133" s="30" t="s">
        <v>462</v>
      </c>
      <c r="E6133" s="75">
        <v>37</v>
      </c>
      <c r="F6133" s="30" t="s">
        <v>53</v>
      </c>
      <c r="G6133" s="30" t="s">
        <v>54</v>
      </c>
      <c r="H6133" s="75">
        <v>1</v>
      </c>
    </row>
    <row r="6134" spans="1:8">
      <c r="A6134" s="43">
        <v>1942</v>
      </c>
      <c r="B6134" s="74">
        <v>46274</v>
      </c>
      <c r="C6134" s="30" t="s">
        <v>561</v>
      </c>
      <c r="D6134" s="30" t="s">
        <v>562</v>
      </c>
      <c r="E6134" s="75">
        <v>67</v>
      </c>
      <c r="F6134" s="30" t="s">
        <v>53</v>
      </c>
      <c r="G6134" s="30" t="s">
        <v>54</v>
      </c>
      <c r="H6134" s="75">
        <v>1</v>
      </c>
    </row>
    <row r="6135" spans="1:8">
      <c r="A6135" s="43">
        <v>1942</v>
      </c>
      <c r="B6135" s="74">
        <v>46274</v>
      </c>
      <c r="C6135" s="30" t="s">
        <v>565</v>
      </c>
      <c r="D6135" s="30" t="s">
        <v>566</v>
      </c>
      <c r="E6135" s="75">
        <v>80</v>
      </c>
      <c r="F6135" s="30" t="s">
        <v>68</v>
      </c>
      <c r="G6135" s="30" t="s">
        <v>69</v>
      </c>
      <c r="H6135" s="75">
        <v>1</v>
      </c>
    </row>
    <row r="6136" spans="1:8">
      <c r="A6136" s="43">
        <v>1942</v>
      </c>
      <c r="B6136" s="74">
        <v>46274</v>
      </c>
      <c r="C6136" s="30" t="s">
        <v>567</v>
      </c>
      <c r="D6136" s="30" t="s">
        <v>568</v>
      </c>
      <c r="E6136" s="75">
        <v>77</v>
      </c>
      <c r="F6136" s="30" t="s">
        <v>68</v>
      </c>
      <c r="G6136" s="30" t="s">
        <v>69</v>
      </c>
      <c r="H6136" s="75">
        <v>1</v>
      </c>
    </row>
    <row r="6137" spans="1:8">
      <c r="A6137" s="43">
        <v>1942</v>
      </c>
      <c r="B6137" s="74">
        <v>46273</v>
      </c>
      <c r="C6137" s="30" t="s">
        <v>421</v>
      </c>
      <c r="D6137" s="30" t="s">
        <v>422</v>
      </c>
      <c r="E6137" s="75">
        <v>115</v>
      </c>
      <c r="F6137" s="30" t="s">
        <v>80</v>
      </c>
      <c r="G6137" s="30" t="s">
        <v>81</v>
      </c>
      <c r="H6137" s="75">
        <v>1</v>
      </c>
    </row>
    <row r="6138" spans="1:8">
      <c r="A6138" s="43">
        <v>1942</v>
      </c>
      <c r="B6138" s="74">
        <v>46273</v>
      </c>
      <c r="C6138" s="30" t="s">
        <v>423</v>
      </c>
      <c r="D6138" s="30" t="s">
        <v>424</v>
      </c>
      <c r="E6138" s="75">
        <v>72</v>
      </c>
      <c r="F6138" s="30" t="s">
        <v>68</v>
      </c>
      <c r="G6138" s="30" t="s">
        <v>69</v>
      </c>
      <c r="H6138" s="75">
        <v>1</v>
      </c>
    </row>
    <row r="6139" spans="1:8">
      <c r="A6139" s="43">
        <v>1942</v>
      </c>
      <c r="B6139" s="74">
        <v>46273</v>
      </c>
      <c r="C6139" s="30" t="s">
        <v>425</v>
      </c>
      <c r="D6139" s="30" t="s">
        <v>426</v>
      </c>
      <c r="E6139" s="75">
        <v>141</v>
      </c>
      <c r="F6139" s="30" t="s">
        <v>68</v>
      </c>
      <c r="G6139" s="30" t="s">
        <v>69</v>
      </c>
      <c r="H6139" s="75">
        <v>1</v>
      </c>
    </row>
    <row r="6140" spans="1:8">
      <c r="A6140" s="43">
        <v>1942</v>
      </c>
      <c r="B6140" s="74">
        <v>46273</v>
      </c>
      <c r="C6140" s="30" t="s">
        <v>453</v>
      </c>
      <c r="D6140" s="30" t="s">
        <v>454</v>
      </c>
      <c r="E6140" s="75">
        <v>22</v>
      </c>
      <c r="F6140" s="30" t="s">
        <v>53</v>
      </c>
      <c r="G6140" s="30" t="s">
        <v>54</v>
      </c>
      <c r="H6140" s="75">
        <v>1</v>
      </c>
    </row>
    <row r="6141" spans="1:8">
      <c r="A6141" s="43">
        <v>1942</v>
      </c>
      <c r="B6141" s="74">
        <v>46273</v>
      </c>
      <c r="C6141" s="30" t="s">
        <v>1708</v>
      </c>
      <c r="D6141" s="30" t="s">
        <v>1709</v>
      </c>
      <c r="E6141" s="75">
        <v>6</v>
      </c>
      <c r="F6141" s="30" t="s">
        <v>70</v>
      </c>
      <c r="G6141" s="30" t="s">
        <v>71</v>
      </c>
      <c r="H6141" s="75">
        <v>2</v>
      </c>
    </row>
    <row r="6142" spans="1:8">
      <c r="A6142" s="43">
        <v>1942</v>
      </c>
      <c r="B6142" s="74">
        <v>46273</v>
      </c>
      <c r="C6142" s="30" t="s">
        <v>1710</v>
      </c>
      <c r="D6142" s="30" t="s">
        <v>1711</v>
      </c>
      <c r="E6142" s="75">
        <v>77</v>
      </c>
      <c r="F6142" s="30" t="s">
        <v>68</v>
      </c>
      <c r="G6142" s="30" t="s">
        <v>69</v>
      </c>
      <c r="H6142" s="75">
        <v>1</v>
      </c>
    </row>
    <row r="6143" spans="1:8">
      <c r="A6143" s="43">
        <v>1942</v>
      </c>
      <c r="B6143" s="74">
        <v>46273</v>
      </c>
      <c r="C6143" s="30" t="s">
        <v>437</v>
      </c>
      <c r="D6143" s="30" t="s">
        <v>438</v>
      </c>
      <c r="E6143" s="75">
        <v>68</v>
      </c>
      <c r="F6143" s="30" t="s">
        <v>68</v>
      </c>
      <c r="G6143" s="30" t="s">
        <v>69</v>
      </c>
      <c r="H6143" s="75">
        <v>1</v>
      </c>
    </row>
    <row r="6144" spans="1:8">
      <c r="A6144" s="43">
        <v>1942</v>
      </c>
      <c r="B6144" s="74">
        <v>46273</v>
      </c>
      <c r="C6144" s="30" t="s">
        <v>439</v>
      </c>
      <c r="D6144" s="30" t="s">
        <v>440</v>
      </c>
      <c r="E6144" s="75">
        <v>151</v>
      </c>
      <c r="F6144" s="30" t="s">
        <v>68</v>
      </c>
      <c r="G6144" s="30" t="s">
        <v>69</v>
      </c>
      <c r="H6144" s="75">
        <v>1</v>
      </c>
    </row>
    <row r="6145" spans="1:8">
      <c r="A6145" s="43">
        <v>1942</v>
      </c>
      <c r="B6145" s="74">
        <v>46273</v>
      </c>
      <c r="C6145" s="30" t="s">
        <v>441</v>
      </c>
      <c r="D6145" s="30" t="s">
        <v>442</v>
      </c>
      <c r="E6145" s="75">
        <v>58</v>
      </c>
      <c r="F6145" s="30" t="s">
        <v>68</v>
      </c>
      <c r="G6145" s="30" t="s">
        <v>69</v>
      </c>
      <c r="H6145" s="75">
        <v>1</v>
      </c>
    </row>
    <row r="6146" spans="1:8">
      <c r="A6146" s="43">
        <v>1942</v>
      </c>
      <c r="B6146" s="74">
        <v>46273</v>
      </c>
      <c r="C6146" s="30" t="s">
        <v>443</v>
      </c>
      <c r="D6146" s="30" t="s">
        <v>444</v>
      </c>
      <c r="E6146" s="75">
        <v>155</v>
      </c>
      <c r="F6146" s="30" t="s">
        <v>80</v>
      </c>
      <c r="G6146" s="30" t="s">
        <v>81</v>
      </c>
      <c r="H6146" s="75">
        <v>1</v>
      </c>
    </row>
    <row r="6147" spans="1:8">
      <c r="A6147" s="43">
        <v>1942</v>
      </c>
      <c r="B6147" s="74">
        <v>46273</v>
      </c>
      <c r="C6147" s="30" t="s">
        <v>445</v>
      </c>
      <c r="D6147" s="30" t="s">
        <v>446</v>
      </c>
      <c r="E6147" s="75">
        <v>73</v>
      </c>
      <c r="F6147" s="30" t="s">
        <v>68</v>
      </c>
      <c r="G6147" s="30" t="s">
        <v>69</v>
      </c>
      <c r="H6147" s="75">
        <v>1</v>
      </c>
    </row>
    <row r="6148" spans="1:8">
      <c r="A6148" s="43">
        <v>1942</v>
      </c>
      <c r="B6148" s="74">
        <v>46273</v>
      </c>
      <c r="C6148" s="30" t="s">
        <v>447</v>
      </c>
      <c r="D6148" s="30" t="s">
        <v>448</v>
      </c>
      <c r="E6148" s="75">
        <v>133</v>
      </c>
      <c r="F6148" s="30" t="s">
        <v>68</v>
      </c>
      <c r="G6148" s="30" t="s">
        <v>69</v>
      </c>
      <c r="H6148" s="75">
        <v>1</v>
      </c>
    </row>
    <row r="6149" spans="1:8">
      <c r="A6149" s="43">
        <v>1942</v>
      </c>
      <c r="B6149" s="74">
        <v>46273</v>
      </c>
      <c r="C6149" s="30" t="s">
        <v>451</v>
      </c>
      <c r="D6149" s="30" t="s">
        <v>452</v>
      </c>
      <c r="E6149" s="75">
        <v>87</v>
      </c>
      <c r="F6149" s="30" t="s">
        <v>68</v>
      </c>
      <c r="G6149" s="30" t="s">
        <v>69</v>
      </c>
      <c r="H6149" s="75">
        <v>1</v>
      </c>
    </row>
    <row r="6150" spans="1:8">
      <c r="A6150" s="43">
        <v>1942</v>
      </c>
      <c r="B6150" s="74">
        <v>46273</v>
      </c>
      <c r="C6150" s="30" t="s">
        <v>551</v>
      </c>
      <c r="D6150" s="30" t="s">
        <v>552</v>
      </c>
      <c r="E6150" s="75">
        <v>22</v>
      </c>
      <c r="F6150" s="30" t="s">
        <v>53</v>
      </c>
      <c r="G6150" s="30" t="s">
        <v>54</v>
      </c>
      <c r="H6150" s="75">
        <v>1</v>
      </c>
    </row>
    <row r="6151" spans="1:8">
      <c r="A6151" s="43">
        <v>1942</v>
      </c>
      <c r="B6151" s="74">
        <v>46273</v>
      </c>
      <c r="C6151" s="30" t="s">
        <v>455</v>
      </c>
      <c r="D6151" s="30" t="s">
        <v>456</v>
      </c>
      <c r="E6151" s="75">
        <v>184</v>
      </c>
      <c r="F6151" s="30" t="s">
        <v>80</v>
      </c>
      <c r="G6151" s="30" t="s">
        <v>81</v>
      </c>
      <c r="H6151" s="75">
        <v>1</v>
      </c>
    </row>
    <row r="6152" spans="1:8">
      <c r="A6152" s="43">
        <v>1942</v>
      </c>
      <c r="B6152" s="74">
        <v>46273</v>
      </c>
      <c r="C6152" s="30" t="s">
        <v>457</v>
      </c>
      <c r="D6152" s="30" t="s">
        <v>458</v>
      </c>
      <c r="E6152" s="75">
        <v>60</v>
      </c>
      <c r="F6152" s="30" t="s">
        <v>68</v>
      </c>
      <c r="G6152" s="30" t="s">
        <v>69</v>
      </c>
      <c r="H6152" s="75">
        <v>1</v>
      </c>
    </row>
    <row r="6153" spans="1:8">
      <c r="A6153" s="43">
        <v>1942</v>
      </c>
      <c r="B6153" s="74">
        <v>46273</v>
      </c>
      <c r="C6153" s="30" t="s">
        <v>1712</v>
      </c>
      <c r="D6153" s="30" t="s">
        <v>1713</v>
      </c>
      <c r="E6153" s="75">
        <v>1</v>
      </c>
      <c r="F6153" s="30" t="s">
        <v>68</v>
      </c>
      <c r="G6153" s="30" t="s">
        <v>69</v>
      </c>
      <c r="H6153" s="75">
        <v>1</v>
      </c>
    </row>
    <row r="6154" spans="1:8">
      <c r="A6154" s="43">
        <v>1942</v>
      </c>
      <c r="B6154" s="74">
        <v>46273</v>
      </c>
      <c r="C6154" s="30" t="s">
        <v>449</v>
      </c>
      <c r="D6154" s="30" t="s">
        <v>450</v>
      </c>
      <c r="E6154" s="75">
        <v>107</v>
      </c>
      <c r="F6154" s="30" t="s">
        <v>53</v>
      </c>
      <c r="G6154" s="30" t="s">
        <v>54</v>
      </c>
      <c r="H6154" s="75">
        <v>1</v>
      </c>
    </row>
    <row r="6155" spans="1:8">
      <c r="A6155" s="43">
        <v>1942</v>
      </c>
      <c r="B6155" s="74">
        <v>46273</v>
      </c>
      <c r="C6155" s="30" t="s">
        <v>467</v>
      </c>
      <c r="D6155" s="30" t="s">
        <v>468</v>
      </c>
      <c r="E6155" s="75">
        <v>119</v>
      </c>
      <c r="F6155" s="30" t="s">
        <v>68</v>
      </c>
      <c r="G6155" s="30" t="s">
        <v>69</v>
      </c>
      <c r="H6155" s="75">
        <v>1</v>
      </c>
    </row>
    <row r="6156" spans="1:8">
      <c r="A6156" s="43">
        <v>1942</v>
      </c>
      <c r="B6156" s="74">
        <v>46273</v>
      </c>
      <c r="C6156" s="30" t="s">
        <v>473</v>
      </c>
      <c r="D6156" s="30" t="s">
        <v>474</v>
      </c>
      <c r="E6156" s="75">
        <v>100</v>
      </c>
      <c r="F6156" s="30" t="s">
        <v>53</v>
      </c>
      <c r="G6156" s="30" t="s">
        <v>54</v>
      </c>
      <c r="H6156" s="75">
        <v>1</v>
      </c>
    </row>
    <row r="6157" spans="1:8">
      <c r="A6157" s="43">
        <v>1942</v>
      </c>
      <c r="B6157" s="74">
        <v>46273</v>
      </c>
      <c r="C6157" s="30" t="s">
        <v>459</v>
      </c>
      <c r="D6157" s="30" t="s">
        <v>460</v>
      </c>
      <c r="E6157" s="75">
        <v>42</v>
      </c>
      <c r="F6157" s="30" t="s">
        <v>53</v>
      </c>
      <c r="G6157" s="30" t="s">
        <v>54</v>
      </c>
      <c r="H6157" s="75">
        <v>1</v>
      </c>
    </row>
    <row r="6158" spans="1:8">
      <c r="A6158" s="43">
        <v>1942</v>
      </c>
      <c r="B6158" s="74">
        <v>46273</v>
      </c>
      <c r="C6158" s="30" t="s">
        <v>471</v>
      </c>
      <c r="D6158" s="30" t="s">
        <v>472</v>
      </c>
      <c r="E6158" s="75">
        <v>18</v>
      </c>
      <c r="F6158" s="30" t="s">
        <v>53</v>
      </c>
      <c r="G6158" s="30" t="s">
        <v>54</v>
      </c>
      <c r="H6158" s="75">
        <v>1</v>
      </c>
    </row>
    <row r="6159" spans="1:8">
      <c r="A6159" s="43">
        <v>1942</v>
      </c>
      <c r="B6159" s="74">
        <v>46273</v>
      </c>
      <c r="C6159" s="30" t="s">
        <v>435</v>
      </c>
      <c r="D6159" s="30" t="s">
        <v>436</v>
      </c>
      <c r="E6159" s="75">
        <v>31</v>
      </c>
      <c r="F6159" s="30" t="s">
        <v>53</v>
      </c>
      <c r="G6159" s="30" t="s">
        <v>54</v>
      </c>
      <c r="H6159" s="75">
        <v>1</v>
      </c>
    </row>
    <row r="6160" spans="1:8">
      <c r="A6160" s="43">
        <v>1942</v>
      </c>
      <c r="B6160" s="74">
        <v>46273</v>
      </c>
      <c r="C6160" s="30" t="s">
        <v>481</v>
      </c>
      <c r="D6160" s="30" t="s">
        <v>482</v>
      </c>
      <c r="E6160" s="75">
        <v>89</v>
      </c>
      <c r="F6160" s="30" t="s">
        <v>68</v>
      </c>
      <c r="G6160" s="30" t="s">
        <v>69</v>
      </c>
      <c r="H6160" s="75">
        <v>1</v>
      </c>
    </row>
    <row r="6161" spans="1:8">
      <c r="A6161" s="43">
        <v>1942</v>
      </c>
      <c r="B6161" s="74">
        <v>46273</v>
      </c>
      <c r="C6161" s="30" t="s">
        <v>2127</v>
      </c>
      <c r="D6161" s="30" t="s">
        <v>2128</v>
      </c>
      <c r="E6161" s="75">
        <v>1</v>
      </c>
      <c r="F6161" s="30" t="s">
        <v>68</v>
      </c>
      <c r="G6161" s="30" t="s">
        <v>69</v>
      </c>
      <c r="H6161" s="75">
        <v>1</v>
      </c>
    </row>
    <row r="6162" spans="1:8">
      <c r="A6162" s="43">
        <v>1942</v>
      </c>
      <c r="B6162" s="74">
        <v>46273</v>
      </c>
      <c r="C6162" s="30" t="s">
        <v>483</v>
      </c>
      <c r="D6162" s="30" t="s">
        <v>484</v>
      </c>
      <c r="E6162" s="75">
        <v>38</v>
      </c>
      <c r="F6162" s="30" t="s">
        <v>76</v>
      </c>
      <c r="G6162" s="30" t="s">
        <v>77</v>
      </c>
      <c r="H6162" s="75">
        <v>1</v>
      </c>
    </row>
    <row r="6163" spans="1:8">
      <c r="A6163" s="43">
        <v>1942</v>
      </c>
      <c r="B6163" s="74">
        <v>46273</v>
      </c>
      <c r="C6163" s="30" t="s">
        <v>489</v>
      </c>
      <c r="D6163" s="30" t="s">
        <v>490</v>
      </c>
      <c r="E6163" s="75">
        <v>26</v>
      </c>
      <c r="F6163" s="30" t="s">
        <v>70</v>
      </c>
      <c r="G6163" s="30" t="s">
        <v>71</v>
      </c>
      <c r="H6163" s="75">
        <v>2</v>
      </c>
    </row>
    <row r="6164" spans="1:8">
      <c r="A6164" s="43">
        <v>1942</v>
      </c>
      <c r="B6164" s="74">
        <v>46273</v>
      </c>
      <c r="C6164" s="30" t="s">
        <v>495</v>
      </c>
      <c r="D6164" s="30" t="s">
        <v>496</v>
      </c>
      <c r="E6164" s="75">
        <v>20</v>
      </c>
      <c r="F6164" s="30" t="s">
        <v>53</v>
      </c>
      <c r="G6164" s="30" t="s">
        <v>54</v>
      </c>
      <c r="H6164" s="75">
        <v>1</v>
      </c>
    </row>
    <row r="6165" spans="1:8">
      <c r="A6165" s="43">
        <v>1942</v>
      </c>
      <c r="B6165" s="74">
        <v>46273</v>
      </c>
      <c r="C6165" s="30" t="s">
        <v>499</v>
      </c>
      <c r="D6165" s="30" t="s">
        <v>500</v>
      </c>
      <c r="E6165" s="75">
        <v>9</v>
      </c>
      <c r="F6165" s="30" t="s">
        <v>70</v>
      </c>
      <c r="G6165" s="30" t="s">
        <v>71</v>
      </c>
      <c r="H6165" s="75">
        <v>2</v>
      </c>
    </row>
    <row r="6166" spans="1:8">
      <c r="A6166" s="43">
        <v>1942</v>
      </c>
      <c r="B6166" s="74">
        <v>46273</v>
      </c>
      <c r="C6166" s="30" t="s">
        <v>501</v>
      </c>
      <c r="D6166" s="30" t="s">
        <v>502</v>
      </c>
      <c r="E6166" s="75">
        <v>39</v>
      </c>
      <c r="F6166" s="30" t="s">
        <v>68</v>
      </c>
      <c r="G6166" s="30" t="s">
        <v>69</v>
      </c>
      <c r="H6166" s="75">
        <v>1</v>
      </c>
    </row>
    <row r="6167" spans="1:8">
      <c r="A6167" s="43">
        <v>1942</v>
      </c>
      <c r="B6167" s="74">
        <v>46273</v>
      </c>
      <c r="C6167" s="30" t="s">
        <v>491</v>
      </c>
      <c r="D6167" s="30" t="s">
        <v>492</v>
      </c>
      <c r="E6167" s="75">
        <v>55</v>
      </c>
      <c r="F6167" s="30" t="s">
        <v>53</v>
      </c>
      <c r="G6167" s="30" t="s">
        <v>54</v>
      </c>
      <c r="H6167" s="75">
        <v>1</v>
      </c>
    </row>
    <row r="6168" spans="1:8">
      <c r="A6168" s="43">
        <v>1942</v>
      </c>
      <c r="B6168" s="74">
        <v>46273</v>
      </c>
      <c r="C6168" s="30" t="s">
        <v>475</v>
      </c>
      <c r="D6168" s="30" t="s">
        <v>476</v>
      </c>
      <c r="E6168" s="75">
        <v>109</v>
      </c>
      <c r="F6168" s="30" t="s">
        <v>53</v>
      </c>
      <c r="G6168" s="30" t="s">
        <v>54</v>
      </c>
      <c r="H6168" s="75">
        <v>1</v>
      </c>
    </row>
    <row r="6169" spans="1:8">
      <c r="A6169" s="43">
        <v>1942</v>
      </c>
      <c r="B6169" s="74">
        <v>46273</v>
      </c>
      <c r="C6169" s="30" t="s">
        <v>479</v>
      </c>
      <c r="D6169" s="30" t="s">
        <v>480</v>
      </c>
      <c r="E6169" s="75">
        <v>131</v>
      </c>
      <c r="F6169" s="30" t="s">
        <v>53</v>
      </c>
      <c r="G6169" s="30" t="s">
        <v>54</v>
      </c>
      <c r="H6169" s="75">
        <v>1</v>
      </c>
    </row>
    <row r="6170" spans="1:8">
      <c r="A6170" s="43">
        <v>1942</v>
      </c>
      <c r="B6170" s="74">
        <v>46273</v>
      </c>
      <c r="C6170" s="30" t="s">
        <v>509</v>
      </c>
      <c r="D6170" s="30" t="s">
        <v>510</v>
      </c>
      <c r="E6170" s="75">
        <v>20</v>
      </c>
      <c r="F6170" s="30" t="s">
        <v>68</v>
      </c>
      <c r="G6170" s="30" t="s">
        <v>69</v>
      </c>
      <c r="H6170" s="75">
        <v>1</v>
      </c>
    </row>
    <row r="6171" spans="1:8">
      <c r="A6171" s="43">
        <v>1942</v>
      </c>
      <c r="B6171" s="74">
        <v>46273</v>
      </c>
      <c r="C6171" s="30" t="s">
        <v>511</v>
      </c>
      <c r="D6171" s="30" t="s">
        <v>512</v>
      </c>
      <c r="E6171" s="75">
        <v>34</v>
      </c>
      <c r="F6171" s="30" t="s">
        <v>70</v>
      </c>
      <c r="G6171" s="30" t="s">
        <v>71</v>
      </c>
      <c r="H6171" s="75">
        <v>2</v>
      </c>
    </row>
    <row r="6172" spans="1:8">
      <c r="A6172" s="43">
        <v>1942</v>
      </c>
      <c r="B6172" s="74">
        <v>46273</v>
      </c>
      <c r="C6172" s="30" t="s">
        <v>513</v>
      </c>
      <c r="D6172" s="30" t="s">
        <v>514</v>
      </c>
      <c r="E6172" s="75">
        <v>72</v>
      </c>
      <c r="F6172" s="30" t="s">
        <v>68</v>
      </c>
      <c r="G6172" s="30" t="s">
        <v>69</v>
      </c>
      <c r="H6172" s="75">
        <v>1</v>
      </c>
    </row>
    <row r="6173" spans="1:8">
      <c r="A6173" s="43">
        <v>1942</v>
      </c>
      <c r="B6173" s="74">
        <v>46273</v>
      </c>
      <c r="C6173" s="30" t="s">
        <v>545</v>
      </c>
      <c r="D6173" s="30" t="s">
        <v>546</v>
      </c>
      <c r="E6173" s="75">
        <v>43</v>
      </c>
      <c r="F6173" s="30" t="s">
        <v>53</v>
      </c>
      <c r="G6173" s="30" t="s">
        <v>54</v>
      </c>
      <c r="H6173" s="75">
        <v>1</v>
      </c>
    </row>
    <row r="6174" spans="1:8">
      <c r="A6174" s="43">
        <v>1942</v>
      </c>
      <c r="B6174" s="74">
        <v>46273</v>
      </c>
      <c r="C6174" s="30" t="s">
        <v>519</v>
      </c>
      <c r="D6174" s="30" t="s">
        <v>520</v>
      </c>
      <c r="E6174" s="75">
        <v>82</v>
      </c>
      <c r="F6174" s="30" t="s">
        <v>74</v>
      </c>
      <c r="G6174" s="30" t="s">
        <v>75</v>
      </c>
      <c r="H6174" s="75">
        <v>2</v>
      </c>
    </row>
    <row r="6175" spans="1:8">
      <c r="A6175" s="43">
        <v>1942</v>
      </c>
      <c r="B6175" s="74">
        <v>46273</v>
      </c>
      <c r="C6175" s="30" t="s">
        <v>517</v>
      </c>
      <c r="D6175" s="30" t="s">
        <v>518</v>
      </c>
      <c r="E6175" s="75">
        <v>103</v>
      </c>
      <c r="F6175" s="30" t="s">
        <v>53</v>
      </c>
      <c r="G6175" s="30" t="s">
        <v>54</v>
      </c>
      <c r="H6175" s="75">
        <v>1</v>
      </c>
    </row>
    <row r="6176" spans="1:8">
      <c r="A6176" s="43">
        <v>1942</v>
      </c>
      <c r="B6176" s="74">
        <v>46273</v>
      </c>
      <c r="C6176" s="30" t="s">
        <v>469</v>
      </c>
      <c r="D6176" s="30" t="s">
        <v>470</v>
      </c>
      <c r="E6176" s="75">
        <v>56</v>
      </c>
      <c r="F6176" s="30" t="s">
        <v>53</v>
      </c>
      <c r="G6176" s="30" t="s">
        <v>54</v>
      </c>
      <c r="H6176" s="75">
        <v>1</v>
      </c>
    </row>
    <row r="6177" spans="1:8">
      <c r="A6177" s="43">
        <v>1942</v>
      </c>
      <c r="B6177" s="74">
        <v>46273</v>
      </c>
      <c r="C6177" s="30" t="s">
        <v>529</v>
      </c>
      <c r="D6177" s="30" t="s">
        <v>530</v>
      </c>
      <c r="E6177" s="75">
        <v>85</v>
      </c>
      <c r="F6177" s="30" t="s">
        <v>76</v>
      </c>
      <c r="G6177" s="30" t="s">
        <v>77</v>
      </c>
      <c r="H6177" s="75">
        <v>1</v>
      </c>
    </row>
    <row r="6178" spans="1:8">
      <c r="A6178" s="43">
        <v>1942</v>
      </c>
      <c r="B6178" s="74">
        <v>46273</v>
      </c>
      <c r="C6178" s="30" t="s">
        <v>1718</v>
      </c>
      <c r="D6178" s="30" t="s">
        <v>1719</v>
      </c>
      <c r="E6178" s="75">
        <v>120</v>
      </c>
      <c r="F6178" s="30" t="s">
        <v>68</v>
      </c>
      <c r="G6178" s="30" t="s">
        <v>69</v>
      </c>
      <c r="H6178" s="75">
        <v>1</v>
      </c>
    </row>
    <row r="6179" spans="1:8">
      <c r="A6179" s="43">
        <v>1942</v>
      </c>
      <c r="B6179" s="74">
        <v>46273</v>
      </c>
      <c r="C6179" s="30" t="s">
        <v>537</v>
      </c>
      <c r="D6179" s="30" t="s">
        <v>538</v>
      </c>
      <c r="E6179" s="75">
        <v>104</v>
      </c>
      <c r="F6179" s="30" t="s">
        <v>68</v>
      </c>
      <c r="G6179" s="30" t="s">
        <v>69</v>
      </c>
      <c r="H6179" s="75">
        <v>1</v>
      </c>
    </row>
    <row r="6180" spans="1:8">
      <c r="A6180" s="43">
        <v>1942</v>
      </c>
      <c r="B6180" s="74">
        <v>46273</v>
      </c>
      <c r="C6180" s="30" t="s">
        <v>539</v>
      </c>
      <c r="D6180" s="30" t="s">
        <v>540</v>
      </c>
      <c r="E6180" s="75">
        <v>38</v>
      </c>
      <c r="F6180" s="30" t="s">
        <v>78</v>
      </c>
      <c r="G6180" s="30" t="s">
        <v>79</v>
      </c>
      <c r="H6180" s="75">
        <v>2</v>
      </c>
    </row>
    <row r="6181" spans="1:8">
      <c r="A6181" s="43">
        <v>1942</v>
      </c>
      <c r="B6181" s="74">
        <v>46273</v>
      </c>
      <c r="C6181" s="30" t="s">
        <v>541</v>
      </c>
      <c r="D6181" s="30" t="s">
        <v>542</v>
      </c>
      <c r="E6181" s="75">
        <v>17</v>
      </c>
      <c r="F6181" s="30" t="s">
        <v>80</v>
      </c>
      <c r="G6181" s="30" t="s">
        <v>81</v>
      </c>
      <c r="H6181" s="75">
        <v>1</v>
      </c>
    </row>
    <row r="6182" spans="1:8">
      <c r="A6182" s="43">
        <v>1942</v>
      </c>
      <c r="B6182" s="74">
        <v>46273</v>
      </c>
      <c r="C6182" s="30" t="s">
        <v>543</v>
      </c>
      <c r="D6182" s="30" t="s">
        <v>544</v>
      </c>
      <c r="E6182" s="75">
        <v>54</v>
      </c>
      <c r="F6182" s="30" t="s">
        <v>68</v>
      </c>
      <c r="G6182" s="30" t="s">
        <v>69</v>
      </c>
      <c r="H6182" s="75">
        <v>1</v>
      </c>
    </row>
    <row r="6183" spans="1:8">
      <c r="A6183" s="43">
        <v>1942</v>
      </c>
      <c r="B6183" s="74">
        <v>46273</v>
      </c>
      <c r="C6183" s="30" t="s">
        <v>507</v>
      </c>
      <c r="D6183" s="30" t="s">
        <v>508</v>
      </c>
      <c r="E6183" s="75">
        <v>36</v>
      </c>
      <c r="F6183" s="30" t="s">
        <v>53</v>
      </c>
      <c r="G6183" s="30" t="s">
        <v>54</v>
      </c>
      <c r="H6183" s="75">
        <v>1</v>
      </c>
    </row>
    <row r="6184" spans="1:8">
      <c r="A6184" s="43">
        <v>1942</v>
      </c>
      <c r="B6184" s="74">
        <v>46273</v>
      </c>
      <c r="C6184" s="30" t="s">
        <v>2167</v>
      </c>
      <c r="D6184" s="30" t="s">
        <v>2168</v>
      </c>
      <c r="E6184" s="75">
        <v>51</v>
      </c>
      <c r="F6184" s="30" t="s">
        <v>70</v>
      </c>
      <c r="G6184" s="30" t="s">
        <v>71</v>
      </c>
      <c r="H6184" s="75">
        <v>2</v>
      </c>
    </row>
    <row r="6185" spans="1:8">
      <c r="A6185" s="43">
        <v>1942</v>
      </c>
      <c r="B6185" s="74">
        <v>46273</v>
      </c>
      <c r="C6185" s="30" t="s">
        <v>549</v>
      </c>
      <c r="D6185" s="30" t="s">
        <v>550</v>
      </c>
      <c r="E6185" s="75">
        <v>202</v>
      </c>
      <c r="F6185" s="30" t="s">
        <v>80</v>
      </c>
      <c r="G6185" s="30" t="s">
        <v>81</v>
      </c>
      <c r="H6185" s="75">
        <v>1</v>
      </c>
    </row>
    <row r="6186" spans="1:8">
      <c r="A6186" s="43">
        <v>1942</v>
      </c>
      <c r="B6186" s="74">
        <v>46273</v>
      </c>
      <c r="C6186" s="30" t="s">
        <v>1722</v>
      </c>
      <c r="D6186" s="30" t="s">
        <v>1723</v>
      </c>
      <c r="E6186" s="75">
        <v>18</v>
      </c>
      <c r="F6186" s="30" t="s">
        <v>76</v>
      </c>
      <c r="G6186" s="30" t="s">
        <v>77</v>
      </c>
      <c r="H6186" s="75">
        <v>1</v>
      </c>
    </row>
    <row r="6187" spans="1:8">
      <c r="A6187" s="43">
        <v>1942</v>
      </c>
      <c r="B6187" s="74">
        <v>46273</v>
      </c>
      <c r="C6187" s="30" t="s">
        <v>553</v>
      </c>
      <c r="D6187" s="30" t="s">
        <v>554</v>
      </c>
      <c r="E6187" s="75">
        <v>8</v>
      </c>
      <c r="F6187" s="30" t="s">
        <v>72</v>
      </c>
      <c r="G6187" s="30" t="s">
        <v>73</v>
      </c>
      <c r="H6187" s="75">
        <v>3</v>
      </c>
    </row>
    <row r="6188" spans="1:8">
      <c r="A6188" s="43">
        <v>1942</v>
      </c>
      <c r="B6188" s="74">
        <v>46273</v>
      </c>
      <c r="C6188" s="30" t="s">
        <v>5014</v>
      </c>
      <c r="D6188" s="30" t="s">
        <v>5015</v>
      </c>
      <c r="E6188" s="75">
        <v>1</v>
      </c>
      <c r="F6188" s="30" t="s">
        <v>68</v>
      </c>
      <c r="G6188" s="30" t="s">
        <v>69</v>
      </c>
      <c r="H6188" s="75">
        <v>1</v>
      </c>
    </row>
    <row r="6189" spans="1:8">
      <c r="A6189" s="43">
        <v>1942</v>
      </c>
      <c r="B6189" s="74">
        <v>46273</v>
      </c>
      <c r="C6189" s="30" t="s">
        <v>557</v>
      </c>
      <c r="D6189" s="30" t="s">
        <v>558</v>
      </c>
      <c r="E6189" s="75">
        <v>88</v>
      </c>
      <c r="F6189" s="30" t="s">
        <v>76</v>
      </c>
      <c r="G6189" s="30" t="s">
        <v>77</v>
      </c>
      <c r="H6189" s="75">
        <v>1</v>
      </c>
    </row>
    <row r="6190" spans="1:8">
      <c r="A6190" s="43">
        <v>1942</v>
      </c>
      <c r="B6190" s="74">
        <v>46273</v>
      </c>
      <c r="C6190" s="30" t="s">
        <v>559</v>
      </c>
      <c r="D6190" s="30" t="s">
        <v>560</v>
      </c>
      <c r="E6190" s="75">
        <v>109</v>
      </c>
      <c r="F6190" s="30" t="s">
        <v>68</v>
      </c>
      <c r="G6190" s="30" t="s">
        <v>69</v>
      </c>
      <c r="H6190" s="75">
        <v>1</v>
      </c>
    </row>
    <row r="6191" spans="1:8">
      <c r="A6191" s="43">
        <v>1942</v>
      </c>
      <c r="B6191" s="74">
        <v>46273</v>
      </c>
      <c r="C6191" s="30" t="s">
        <v>1724</v>
      </c>
      <c r="D6191" s="30" t="s">
        <v>1725</v>
      </c>
      <c r="E6191" s="75">
        <v>44</v>
      </c>
      <c r="F6191" s="30" t="s">
        <v>53</v>
      </c>
      <c r="G6191" s="30" t="s">
        <v>54</v>
      </c>
      <c r="H6191" s="75">
        <v>1</v>
      </c>
    </row>
    <row r="6192" spans="1:8">
      <c r="A6192" s="43">
        <v>1942</v>
      </c>
      <c r="B6192" s="74">
        <v>46273</v>
      </c>
      <c r="C6192" s="30" t="s">
        <v>5012</v>
      </c>
      <c r="D6192" s="30" t="s">
        <v>5013</v>
      </c>
      <c r="E6192" s="75">
        <v>62</v>
      </c>
      <c r="F6192" s="30" t="s">
        <v>76</v>
      </c>
      <c r="G6192" s="30" t="s">
        <v>77</v>
      </c>
      <c r="H6192" s="75">
        <v>1</v>
      </c>
    </row>
    <row r="6193" spans="1:8">
      <c r="A6193" s="43">
        <v>1942</v>
      </c>
      <c r="B6193" s="74">
        <v>46273</v>
      </c>
      <c r="C6193" s="30" t="s">
        <v>461</v>
      </c>
      <c r="D6193" s="30" t="s">
        <v>462</v>
      </c>
      <c r="E6193" s="75">
        <v>73</v>
      </c>
      <c r="F6193" s="30" t="s">
        <v>53</v>
      </c>
      <c r="G6193" s="30" t="s">
        <v>54</v>
      </c>
      <c r="H6193" s="75">
        <v>1</v>
      </c>
    </row>
    <row r="6194" spans="1:8">
      <c r="A6194" s="43">
        <v>1942</v>
      </c>
      <c r="B6194" s="74">
        <v>46273</v>
      </c>
      <c r="C6194" s="30" t="s">
        <v>561</v>
      </c>
      <c r="D6194" s="30" t="s">
        <v>562</v>
      </c>
      <c r="E6194" s="75">
        <v>54</v>
      </c>
      <c r="F6194" s="30" t="s">
        <v>53</v>
      </c>
      <c r="G6194" s="30" t="s">
        <v>54</v>
      </c>
      <c r="H6194" s="75">
        <v>1</v>
      </c>
    </row>
    <row r="6195" spans="1:8">
      <c r="A6195" s="43">
        <v>1942</v>
      </c>
      <c r="B6195" s="74">
        <v>46273</v>
      </c>
      <c r="C6195" s="30" t="s">
        <v>565</v>
      </c>
      <c r="D6195" s="30" t="s">
        <v>566</v>
      </c>
      <c r="E6195" s="75">
        <v>77</v>
      </c>
      <c r="F6195" s="30" t="s">
        <v>68</v>
      </c>
      <c r="G6195" s="30" t="s">
        <v>69</v>
      </c>
      <c r="H6195" s="75">
        <v>1</v>
      </c>
    </row>
    <row r="6196" spans="1:8">
      <c r="A6196" s="43">
        <v>1942</v>
      </c>
      <c r="B6196" s="74">
        <v>46273</v>
      </c>
      <c r="C6196" s="30" t="s">
        <v>567</v>
      </c>
      <c r="D6196" s="30" t="s">
        <v>568</v>
      </c>
      <c r="E6196" s="75">
        <v>70</v>
      </c>
      <c r="F6196" s="30" t="s">
        <v>68</v>
      </c>
      <c r="G6196" s="30" t="s">
        <v>69</v>
      </c>
      <c r="H6196" s="75">
        <v>1</v>
      </c>
    </row>
    <row r="6197" spans="1:8">
      <c r="A6197" s="43">
        <v>1942</v>
      </c>
      <c r="B6197" s="74">
        <v>46272</v>
      </c>
      <c r="C6197" s="30" t="s">
        <v>423</v>
      </c>
      <c r="D6197" s="30" t="s">
        <v>424</v>
      </c>
      <c r="E6197" s="75">
        <v>42</v>
      </c>
      <c r="F6197" s="30" t="s">
        <v>68</v>
      </c>
      <c r="G6197" s="30" t="s">
        <v>69</v>
      </c>
      <c r="H6197" s="75">
        <v>1</v>
      </c>
    </row>
    <row r="6198" spans="1:8">
      <c r="A6198" s="43">
        <v>1942</v>
      </c>
      <c r="B6198" s="74">
        <v>46272</v>
      </c>
      <c r="C6198" s="30" t="s">
        <v>425</v>
      </c>
      <c r="D6198" s="30" t="s">
        <v>426</v>
      </c>
      <c r="E6198" s="75">
        <v>54</v>
      </c>
      <c r="F6198" s="30" t="s">
        <v>68</v>
      </c>
      <c r="G6198" s="30" t="s">
        <v>69</v>
      </c>
      <c r="H6198" s="75">
        <v>1</v>
      </c>
    </row>
    <row r="6199" spans="1:8">
      <c r="A6199" s="43">
        <v>1942</v>
      </c>
      <c r="B6199" s="74">
        <v>46272</v>
      </c>
      <c r="C6199" s="30" t="s">
        <v>453</v>
      </c>
      <c r="D6199" s="30" t="s">
        <v>454</v>
      </c>
      <c r="E6199" s="75">
        <v>26</v>
      </c>
      <c r="F6199" s="30" t="s">
        <v>53</v>
      </c>
      <c r="G6199" s="30" t="s">
        <v>54</v>
      </c>
      <c r="H6199" s="75">
        <v>1</v>
      </c>
    </row>
    <row r="6200" spans="1:8">
      <c r="A6200" s="43">
        <v>1942</v>
      </c>
      <c r="B6200" s="74">
        <v>46272</v>
      </c>
      <c r="C6200" s="30" t="s">
        <v>1710</v>
      </c>
      <c r="D6200" s="30" t="s">
        <v>1711</v>
      </c>
      <c r="E6200" s="75">
        <v>73</v>
      </c>
      <c r="F6200" s="30" t="s">
        <v>68</v>
      </c>
      <c r="G6200" s="30" t="s">
        <v>69</v>
      </c>
      <c r="H6200" s="75">
        <v>1</v>
      </c>
    </row>
    <row r="6201" spans="1:8">
      <c r="A6201" s="43">
        <v>1942</v>
      </c>
      <c r="B6201" s="74">
        <v>46272</v>
      </c>
      <c r="C6201" s="30" t="s">
        <v>439</v>
      </c>
      <c r="D6201" s="30" t="s">
        <v>440</v>
      </c>
      <c r="E6201" s="75">
        <v>95</v>
      </c>
      <c r="F6201" s="30" t="s">
        <v>68</v>
      </c>
      <c r="G6201" s="30" t="s">
        <v>69</v>
      </c>
      <c r="H6201" s="75">
        <v>1</v>
      </c>
    </row>
    <row r="6202" spans="1:8">
      <c r="A6202" s="43">
        <v>1942</v>
      </c>
      <c r="B6202" s="74">
        <v>46272</v>
      </c>
      <c r="C6202" s="30" t="s">
        <v>441</v>
      </c>
      <c r="D6202" s="30" t="s">
        <v>442</v>
      </c>
      <c r="E6202" s="75">
        <v>23</v>
      </c>
      <c r="F6202" s="30" t="s">
        <v>68</v>
      </c>
      <c r="G6202" s="30" t="s">
        <v>69</v>
      </c>
      <c r="H6202" s="75">
        <v>1</v>
      </c>
    </row>
    <row r="6203" spans="1:8">
      <c r="A6203" s="43">
        <v>1942</v>
      </c>
      <c r="B6203" s="74">
        <v>46272</v>
      </c>
      <c r="C6203" s="30" t="s">
        <v>445</v>
      </c>
      <c r="D6203" s="30" t="s">
        <v>446</v>
      </c>
      <c r="E6203" s="75">
        <v>82</v>
      </c>
      <c r="F6203" s="30" t="s">
        <v>68</v>
      </c>
      <c r="G6203" s="30" t="s">
        <v>69</v>
      </c>
      <c r="H6203" s="75">
        <v>1</v>
      </c>
    </row>
    <row r="6204" spans="1:8">
      <c r="A6204" s="43">
        <v>1942</v>
      </c>
      <c r="B6204" s="74">
        <v>46272</v>
      </c>
      <c r="C6204" s="30" t="s">
        <v>447</v>
      </c>
      <c r="D6204" s="30" t="s">
        <v>448</v>
      </c>
      <c r="E6204" s="75">
        <v>45</v>
      </c>
      <c r="F6204" s="30" t="s">
        <v>68</v>
      </c>
      <c r="G6204" s="30" t="s">
        <v>69</v>
      </c>
      <c r="H6204" s="75">
        <v>1</v>
      </c>
    </row>
    <row r="6205" spans="1:8">
      <c r="A6205" s="43">
        <v>1942</v>
      </c>
      <c r="B6205" s="74">
        <v>46272</v>
      </c>
      <c r="C6205" s="30" t="s">
        <v>451</v>
      </c>
      <c r="D6205" s="30" t="s">
        <v>452</v>
      </c>
      <c r="E6205" s="75">
        <v>101</v>
      </c>
      <c r="F6205" s="30" t="s">
        <v>68</v>
      </c>
      <c r="G6205" s="30" t="s">
        <v>69</v>
      </c>
      <c r="H6205" s="75">
        <v>1</v>
      </c>
    </row>
    <row r="6206" spans="1:8">
      <c r="A6206" s="43">
        <v>1942</v>
      </c>
      <c r="B6206" s="74">
        <v>46272</v>
      </c>
      <c r="C6206" s="30" t="s">
        <v>551</v>
      </c>
      <c r="D6206" s="30" t="s">
        <v>552</v>
      </c>
      <c r="E6206" s="75">
        <v>52</v>
      </c>
      <c r="F6206" s="30" t="s">
        <v>53</v>
      </c>
      <c r="G6206" s="30" t="s">
        <v>54</v>
      </c>
      <c r="H6206" s="75">
        <v>1</v>
      </c>
    </row>
    <row r="6207" spans="1:8">
      <c r="A6207" s="43">
        <v>1942</v>
      </c>
      <c r="B6207" s="74">
        <v>46272</v>
      </c>
      <c r="C6207" s="30" t="s">
        <v>457</v>
      </c>
      <c r="D6207" s="30" t="s">
        <v>458</v>
      </c>
      <c r="E6207" s="75">
        <v>63</v>
      </c>
      <c r="F6207" s="30" t="s">
        <v>68</v>
      </c>
      <c r="G6207" s="30" t="s">
        <v>69</v>
      </c>
      <c r="H6207" s="75">
        <v>1</v>
      </c>
    </row>
    <row r="6208" spans="1:8">
      <c r="A6208" s="43">
        <v>1942</v>
      </c>
      <c r="B6208" s="74">
        <v>46272</v>
      </c>
      <c r="C6208" s="30" t="s">
        <v>465</v>
      </c>
      <c r="D6208" s="30" t="s">
        <v>466</v>
      </c>
      <c r="E6208" s="75">
        <v>72</v>
      </c>
      <c r="F6208" s="30" t="s">
        <v>68</v>
      </c>
      <c r="G6208" s="30" t="s">
        <v>69</v>
      </c>
      <c r="H6208" s="75">
        <v>1</v>
      </c>
    </row>
    <row r="6209" spans="1:8">
      <c r="A6209" s="43">
        <v>1942</v>
      </c>
      <c r="B6209" s="74">
        <v>46272</v>
      </c>
      <c r="C6209" s="30" t="s">
        <v>467</v>
      </c>
      <c r="D6209" s="30" t="s">
        <v>468</v>
      </c>
      <c r="E6209" s="75">
        <v>52</v>
      </c>
      <c r="F6209" s="30" t="s">
        <v>68</v>
      </c>
      <c r="G6209" s="30" t="s">
        <v>69</v>
      </c>
      <c r="H6209" s="75">
        <v>1</v>
      </c>
    </row>
    <row r="6210" spans="1:8">
      <c r="A6210" s="43">
        <v>1942</v>
      </c>
      <c r="B6210" s="74">
        <v>46272</v>
      </c>
      <c r="C6210" s="30" t="s">
        <v>527</v>
      </c>
      <c r="D6210" s="30" t="s">
        <v>528</v>
      </c>
      <c r="E6210" s="75">
        <v>116</v>
      </c>
      <c r="F6210" s="30" t="s">
        <v>53</v>
      </c>
      <c r="G6210" s="30" t="s">
        <v>54</v>
      </c>
      <c r="H6210" s="75">
        <v>1</v>
      </c>
    </row>
    <row r="6211" spans="1:8">
      <c r="A6211" s="43">
        <v>1942</v>
      </c>
      <c r="B6211" s="74">
        <v>46272</v>
      </c>
      <c r="C6211" s="30" t="s">
        <v>473</v>
      </c>
      <c r="D6211" s="30" t="s">
        <v>474</v>
      </c>
      <c r="E6211" s="75">
        <v>98</v>
      </c>
      <c r="F6211" s="30" t="s">
        <v>53</v>
      </c>
      <c r="G6211" s="30" t="s">
        <v>54</v>
      </c>
      <c r="H6211" s="75">
        <v>1</v>
      </c>
    </row>
    <row r="6212" spans="1:8">
      <c r="A6212" s="43">
        <v>1942</v>
      </c>
      <c r="B6212" s="74">
        <v>46272</v>
      </c>
      <c r="C6212" s="30" t="s">
        <v>459</v>
      </c>
      <c r="D6212" s="30" t="s">
        <v>460</v>
      </c>
      <c r="E6212" s="75">
        <v>50</v>
      </c>
      <c r="F6212" s="30" t="s">
        <v>53</v>
      </c>
      <c r="G6212" s="30" t="s">
        <v>54</v>
      </c>
      <c r="H6212" s="75">
        <v>1</v>
      </c>
    </row>
    <row r="6213" spans="1:8">
      <c r="A6213" s="43">
        <v>1942</v>
      </c>
      <c r="B6213" s="74">
        <v>46272</v>
      </c>
      <c r="C6213" s="30" t="s">
        <v>1714</v>
      </c>
      <c r="D6213" s="30" t="s">
        <v>1715</v>
      </c>
      <c r="E6213" s="75">
        <v>5</v>
      </c>
      <c r="F6213" s="30" t="s">
        <v>68</v>
      </c>
      <c r="G6213" s="30" t="s">
        <v>69</v>
      </c>
      <c r="H6213" s="75">
        <v>1</v>
      </c>
    </row>
    <row r="6214" spans="1:8">
      <c r="A6214" s="43">
        <v>1942</v>
      </c>
      <c r="B6214" s="74">
        <v>46272</v>
      </c>
      <c r="C6214" s="30" t="s">
        <v>481</v>
      </c>
      <c r="D6214" s="30" t="s">
        <v>482</v>
      </c>
      <c r="E6214" s="75">
        <v>102</v>
      </c>
      <c r="F6214" s="30" t="s">
        <v>58</v>
      </c>
      <c r="G6214" s="30" t="s">
        <v>59</v>
      </c>
      <c r="H6214" s="75">
        <v>3</v>
      </c>
    </row>
    <row r="6215" spans="1:8">
      <c r="A6215" s="43">
        <v>1942</v>
      </c>
      <c r="B6215" s="74">
        <v>46272</v>
      </c>
      <c r="C6215" s="30" t="s">
        <v>495</v>
      </c>
      <c r="D6215" s="30" t="s">
        <v>496</v>
      </c>
      <c r="E6215" s="75">
        <v>9</v>
      </c>
      <c r="F6215" s="30" t="s">
        <v>53</v>
      </c>
      <c r="G6215" s="30" t="s">
        <v>54</v>
      </c>
      <c r="H6215" s="75">
        <v>1</v>
      </c>
    </row>
    <row r="6216" spans="1:8">
      <c r="A6216" s="43">
        <v>1942</v>
      </c>
      <c r="B6216" s="74">
        <v>46272</v>
      </c>
      <c r="C6216" s="30" t="s">
        <v>499</v>
      </c>
      <c r="D6216" s="30" t="s">
        <v>500</v>
      </c>
      <c r="E6216" s="75">
        <v>45</v>
      </c>
      <c r="F6216" s="30" t="s">
        <v>76</v>
      </c>
      <c r="G6216" s="30" t="s">
        <v>77</v>
      </c>
      <c r="H6216" s="75">
        <v>1</v>
      </c>
    </row>
    <row r="6217" spans="1:8">
      <c r="A6217" s="43">
        <v>1942</v>
      </c>
      <c r="B6217" s="74">
        <v>46272</v>
      </c>
      <c r="C6217" s="30" t="s">
        <v>501</v>
      </c>
      <c r="D6217" s="30" t="s">
        <v>502</v>
      </c>
      <c r="E6217" s="75">
        <v>50</v>
      </c>
      <c r="F6217" s="30" t="s">
        <v>68</v>
      </c>
      <c r="G6217" s="30" t="s">
        <v>69</v>
      </c>
      <c r="H6217" s="75">
        <v>1</v>
      </c>
    </row>
    <row r="6218" spans="1:8">
      <c r="A6218" s="43">
        <v>1942</v>
      </c>
      <c r="B6218" s="74">
        <v>46272</v>
      </c>
      <c r="C6218" s="30" t="s">
        <v>491</v>
      </c>
      <c r="D6218" s="30" t="s">
        <v>492</v>
      </c>
      <c r="E6218" s="75">
        <v>62</v>
      </c>
      <c r="F6218" s="30" t="s">
        <v>53</v>
      </c>
      <c r="G6218" s="30" t="s">
        <v>54</v>
      </c>
      <c r="H6218" s="75">
        <v>1</v>
      </c>
    </row>
    <row r="6219" spans="1:8">
      <c r="A6219" s="43">
        <v>1942</v>
      </c>
      <c r="B6219" s="74">
        <v>46272</v>
      </c>
      <c r="C6219" s="30" t="s">
        <v>479</v>
      </c>
      <c r="D6219" s="30" t="s">
        <v>480</v>
      </c>
      <c r="E6219" s="75">
        <v>107</v>
      </c>
      <c r="F6219" s="30" t="s">
        <v>53</v>
      </c>
      <c r="G6219" s="30" t="s">
        <v>54</v>
      </c>
      <c r="H6219" s="75">
        <v>1</v>
      </c>
    </row>
    <row r="6220" spans="1:8">
      <c r="A6220" s="43">
        <v>1942</v>
      </c>
      <c r="B6220" s="74">
        <v>46272</v>
      </c>
      <c r="C6220" s="30" t="s">
        <v>509</v>
      </c>
      <c r="D6220" s="30" t="s">
        <v>510</v>
      </c>
      <c r="E6220" s="75">
        <v>37</v>
      </c>
      <c r="F6220" s="30" t="s">
        <v>68</v>
      </c>
      <c r="G6220" s="30" t="s">
        <v>69</v>
      </c>
      <c r="H6220" s="75">
        <v>1</v>
      </c>
    </row>
    <row r="6221" spans="1:8">
      <c r="A6221" s="43">
        <v>1942</v>
      </c>
      <c r="B6221" s="74">
        <v>46272</v>
      </c>
      <c r="C6221" s="30" t="s">
        <v>517</v>
      </c>
      <c r="D6221" s="30" t="s">
        <v>518</v>
      </c>
      <c r="E6221" s="75">
        <v>165</v>
      </c>
      <c r="F6221" s="30" t="s">
        <v>53</v>
      </c>
      <c r="G6221" s="30" t="s">
        <v>54</v>
      </c>
      <c r="H6221" s="75">
        <v>1</v>
      </c>
    </row>
    <row r="6222" spans="1:8">
      <c r="A6222" s="43">
        <v>1942</v>
      </c>
      <c r="B6222" s="74">
        <v>46272</v>
      </c>
      <c r="C6222" s="30" t="s">
        <v>469</v>
      </c>
      <c r="D6222" s="30" t="s">
        <v>470</v>
      </c>
      <c r="E6222" s="75">
        <v>46</v>
      </c>
      <c r="F6222" s="30" t="s">
        <v>53</v>
      </c>
      <c r="G6222" s="30" t="s">
        <v>54</v>
      </c>
      <c r="H6222" s="75">
        <v>1</v>
      </c>
    </row>
    <row r="6223" spans="1:8">
      <c r="A6223" s="43">
        <v>1942</v>
      </c>
      <c r="B6223" s="74">
        <v>46272</v>
      </c>
      <c r="C6223" s="30" t="s">
        <v>1716</v>
      </c>
      <c r="D6223" s="30" t="s">
        <v>1717</v>
      </c>
      <c r="E6223" s="75">
        <v>28</v>
      </c>
      <c r="F6223" s="30" t="s">
        <v>68</v>
      </c>
      <c r="G6223" s="30" t="s">
        <v>69</v>
      </c>
      <c r="H6223" s="75">
        <v>1</v>
      </c>
    </row>
    <row r="6224" spans="1:8">
      <c r="A6224" s="43">
        <v>1942</v>
      </c>
      <c r="B6224" s="74">
        <v>46272</v>
      </c>
      <c r="C6224" s="30" t="s">
        <v>529</v>
      </c>
      <c r="D6224" s="30" t="s">
        <v>530</v>
      </c>
      <c r="E6224" s="75">
        <v>76</v>
      </c>
      <c r="F6224" s="30" t="s">
        <v>76</v>
      </c>
      <c r="G6224" s="30" t="s">
        <v>77</v>
      </c>
      <c r="H6224" s="75">
        <v>1</v>
      </c>
    </row>
    <row r="6225" spans="1:8">
      <c r="A6225" s="43">
        <v>1942</v>
      </c>
      <c r="B6225" s="74">
        <v>46272</v>
      </c>
      <c r="C6225" s="30" t="s">
        <v>1718</v>
      </c>
      <c r="D6225" s="30" t="s">
        <v>1719</v>
      </c>
      <c r="E6225" s="75">
        <v>73</v>
      </c>
      <c r="F6225" s="30" t="s">
        <v>68</v>
      </c>
      <c r="G6225" s="30" t="s">
        <v>69</v>
      </c>
      <c r="H6225" s="75">
        <v>1</v>
      </c>
    </row>
    <row r="6226" spans="1:8">
      <c r="A6226" s="43">
        <v>1942</v>
      </c>
      <c r="B6226" s="74">
        <v>46272</v>
      </c>
      <c r="C6226" s="30" t="s">
        <v>537</v>
      </c>
      <c r="D6226" s="30" t="s">
        <v>538</v>
      </c>
      <c r="E6226" s="75">
        <v>73</v>
      </c>
      <c r="F6226" s="30" t="s">
        <v>68</v>
      </c>
      <c r="G6226" s="30" t="s">
        <v>69</v>
      </c>
      <c r="H6226" s="75">
        <v>1</v>
      </c>
    </row>
    <row r="6227" spans="1:8">
      <c r="A6227" s="43">
        <v>1942</v>
      </c>
      <c r="B6227" s="74">
        <v>46272</v>
      </c>
      <c r="C6227" s="30" t="s">
        <v>543</v>
      </c>
      <c r="D6227" s="30" t="s">
        <v>544</v>
      </c>
      <c r="E6227" s="75">
        <v>46</v>
      </c>
      <c r="F6227" s="30" t="s">
        <v>68</v>
      </c>
      <c r="G6227" s="30" t="s">
        <v>69</v>
      </c>
      <c r="H6227" s="75">
        <v>1</v>
      </c>
    </row>
    <row r="6228" spans="1:8">
      <c r="A6228" s="43">
        <v>1942</v>
      </c>
      <c r="B6228" s="74">
        <v>46272</v>
      </c>
      <c r="C6228" s="30" t="s">
        <v>553</v>
      </c>
      <c r="D6228" s="30" t="s">
        <v>554</v>
      </c>
      <c r="E6228" s="75">
        <v>6</v>
      </c>
      <c r="F6228" s="30" t="s">
        <v>72</v>
      </c>
      <c r="G6228" s="30" t="s">
        <v>73</v>
      </c>
      <c r="H6228" s="75">
        <v>3</v>
      </c>
    </row>
    <row r="6229" spans="1:8">
      <c r="A6229" s="43">
        <v>1942</v>
      </c>
      <c r="B6229" s="74">
        <v>46272</v>
      </c>
      <c r="C6229" s="30" t="s">
        <v>5014</v>
      </c>
      <c r="D6229" s="30" t="s">
        <v>5015</v>
      </c>
      <c r="E6229" s="75">
        <v>4</v>
      </c>
      <c r="F6229" s="30" t="s">
        <v>68</v>
      </c>
      <c r="G6229" s="30" t="s">
        <v>69</v>
      </c>
      <c r="H6229" s="75">
        <v>1</v>
      </c>
    </row>
    <row r="6230" spans="1:8">
      <c r="A6230" s="43">
        <v>1942</v>
      </c>
      <c r="B6230" s="74">
        <v>46272</v>
      </c>
      <c r="C6230" s="30" t="s">
        <v>559</v>
      </c>
      <c r="D6230" s="30" t="s">
        <v>560</v>
      </c>
      <c r="E6230" s="75">
        <v>66</v>
      </c>
      <c r="F6230" s="30" t="s">
        <v>68</v>
      </c>
      <c r="G6230" s="30" t="s">
        <v>69</v>
      </c>
      <c r="H6230" s="75">
        <v>1</v>
      </c>
    </row>
    <row r="6231" spans="1:8">
      <c r="A6231" s="43">
        <v>1942</v>
      </c>
      <c r="B6231" s="74">
        <v>46272</v>
      </c>
      <c r="C6231" s="30" t="s">
        <v>461</v>
      </c>
      <c r="D6231" s="30" t="s">
        <v>462</v>
      </c>
      <c r="E6231" s="75">
        <v>66</v>
      </c>
      <c r="F6231" s="30" t="s">
        <v>53</v>
      </c>
      <c r="G6231" s="30" t="s">
        <v>54</v>
      </c>
      <c r="H6231" s="75">
        <v>1</v>
      </c>
    </row>
    <row r="6232" spans="1:8">
      <c r="A6232" s="43">
        <v>1942</v>
      </c>
      <c r="B6232" s="74">
        <v>46272</v>
      </c>
      <c r="C6232" s="30" t="s">
        <v>561</v>
      </c>
      <c r="D6232" s="30" t="s">
        <v>562</v>
      </c>
      <c r="E6232" s="75">
        <v>51</v>
      </c>
      <c r="F6232" s="30" t="s">
        <v>53</v>
      </c>
      <c r="G6232" s="30" t="s">
        <v>54</v>
      </c>
      <c r="H6232" s="75">
        <v>1</v>
      </c>
    </row>
    <row r="6233" spans="1:8">
      <c r="A6233" s="43">
        <v>1942</v>
      </c>
      <c r="B6233" s="74">
        <v>46272</v>
      </c>
      <c r="C6233" s="30" t="s">
        <v>563</v>
      </c>
      <c r="D6233" s="30" t="s">
        <v>564</v>
      </c>
      <c r="E6233" s="75">
        <v>130</v>
      </c>
      <c r="F6233" s="30" t="s">
        <v>80</v>
      </c>
      <c r="G6233" s="30" t="s">
        <v>81</v>
      </c>
      <c r="H6233" s="75">
        <v>1</v>
      </c>
    </row>
    <row r="6234" spans="1:8">
      <c r="A6234" s="43">
        <v>1942</v>
      </c>
      <c r="B6234" s="74">
        <v>46272</v>
      </c>
      <c r="C6234" s="30" t="s">
        <v>565</v>
      </c>
      <c r="D6234" s="30" t="s">
        <v>566</v>
      </c>
      <c r="E6234" s="75">
        <v>60</v>
      </c>
      <c r="F6234" s="30" t="s">
        <v>68</v>
      </c>
      <c r="G6234" s="30" t="s">
        <v>69</v>
      </c>
      <c r="H6234" s="75">
        <v>1</v>
      </c>
    </row>
    <row r="6235" spans="1:8">
      <c r="A6235" s="43">
        <v>1942</v>
      </c>
      <c r="B6235" s="74">
        <v>46272</v>
      </c>
      <c r="C6235" s="30" t="s">
        <v>567</v>
      </c>
      <c r="D6235" s="30" t="s">
        <v>568</v>
      </c>
      <c r="E6235" s="75">
        <v>45</v>
      </c>
      <c r="F6235" s="30" t="s">
        <v>68</v>
      </c>
      <c r="G6235" s="30" t="s">
        <v>69</v>
      </c>
      <c r="H6235" s="75">
        <v>1</v>
      </c>
    </row>
    <row r="6236" spans="1:8">
      <c r="A6236" s="43">
        <v>1942</v>
      </c>
      <c r="B6236" s="74">
        <v>46270</v>
      </c>
      <c r="C6236" s="30" t="s">
        <v>421</v>
      </c>
      <c r="D6236" s="30" t="s">
        <v>422</v>
      </c>
      <c r="E6236" s="75">
        <v>191</v>
      </c>
      <c r="F6236" s="30" t="s">
        <v>78</v>
      </c>
      <c r="G6236" s="30" t="s">
        <v>79</v>
      </c>
      <c r="H6236" s="75">
        <v>2</v>
      </c>
    </row>
    <row r="6237" spans="1:8">
      <c r="A6237" s="43">
        <v>1942</v>
      </c>
      <c r="B6237" s="74">
        <v>46270</v>
      </c>
      <c r="C6237" s="30" t="s">
        <v>433</v>
      </c>
      <c r="D6237" s="30" t="s">
        <v>434</v>
      </c>
      <c r="E6237" s="75">
        <v>108</v>
      </c>
      <c r="F6237" s="30" t="s">
        <v>68</v>
      </c>
      <c r="G6237" s="30" t="s">
        <v>69</v>
      </c>
      <c r="H6237" s="75">
        <v>1</v>
      </c>
    </row>
    <row r="6238" spans="1:8">
      <c r="A6238" s="43">
        <v>1942</v>
      </c>
      <c r="B6238" s="74">
        <v>46270</v>
      </c>
      <c r="C6238" s="30" t="s">
        <v>1708</v>
      </c>
      <c r="D6238" s="30" t="s">
        <v>1709</v>
      </c>
      <c r="E6238" s="75">
        <v>3</v>
      </c>
      <c r="F6238" s="30" t="s">
        <v>70</v>
      </c>
      <c r="G6238" s="30" t="s">
        <v>71</v>
      </c>
      <c r="H6238" s="75">
        <v>2</v>
      </c>
    </row>
    <row r="6239" spans="1:8">
      <c r="A6239" s="43">
        <v>1942</v>
      </c>
      <c r="B6239" s="74">
        <v>46270</v>
      </c>
      <c r="C6239" s="30" t="s">
        <v>1710</v>
      </c>
      <c r="D6239" s="30" t="s">
        <v>1711</v>
      </c>
      <c r="E6239" s="75">
        <v>108</v>
      </c>
      <c r="F6239" s="30" t="s">
        <v>68</v>
      </c>
      <c r="G6239" s="30" t="s">
        <v>69</v>
      </c>
      <c r="H6239" s="75">
        <v>1</v>
      </c>
    </row>
    <row r="6240" spans="1:8">
      <c r="A6240" s="43">
        <v>1942</v>
      </c>
      <c r="B6240" s="74">
        <v>46270</v>
      </c>
      <c r="C6240" s="30" t="s">
        <v>443</v>
      </c>
      <c r="D6240" s="30" t="s">
        <v>444</v>
      </c>
      <c r="E6240" s="75">
        <v>95</v>
      </c>
      <c r="F6240" s="30" t="s">
        <v>80</v>
      </c>
      <c r="G6240" s="30" t="s">
        <v>81</v>
      </c>
      <c r="H6240" s="75">
        <v>1</v>
      </c>
    </row>
    <row r="6241" spans="1:8">
      <c r="A6241" s="43">
        <v>1942</v>
      </c>
      <c r="B6241" s="74">
        <v>46270</v>
      </c>
      <c r="C6241" s="30" t="s">
        <v>445</v>
      </c>
      <c r="D6241" s="30" t="s">
        <v>446</v>
      </c>
      <c r="E6241" s="75">
        <v>113</v>
      </c>
      <c r="F6241" s="30" t="s">
        <v>68</v>
      </c>
      <c r="G6241" s="30" t="s">
        <v>69</v>
      </c>
      <c r="H6241" s="75">
        <v>1</v>
      </c>
    </row>
    <row r="6242" spans="1:8">
      <c r="A6242" s="43">
        <v>1942</v>
      </c>
      <c r="B6242" s="74">
        <v>46270</v>
      </c>
      <c r="C6242" s="30" t="s">
        <v>451</v>
      </c>
      <c r="D6242" s="30" t="s">
        <v>452</v>
      </c>
      <c r="E6242" s="75">
        <v>57</v>
      </c>
      <c r="F6242" s="30" t="s">
        <v>68</v>
      </c>
      <c r="G6242" s="30" t="s">
        <v>69</v>
      </c>
      <c r="H6242" s="75">
        <v>1</v>
      </c>
    </row>
    <row r="6243" spans="1:8">
      <c r="A6243" s="43">
        <v>1942</v>
      </c>
      <c r="B6243" s="74">
        <v>46270</v>
      </c>
      <c r="C6243" s="30" t="s">
        <v>473</v>
      </c>
      <c r="D6243" s="30" t="s">
        <v>474</v>
      </c>
      <c r="E6243" s="75">
        <v>71</v>
      </c>
      <c r="F6243" s="30" t="s">
        <v>53</v>
      </c>
      <c r="G6243" s="30" t="s">
        <v>54</v>
      </c>
      <c r="H6243" s="75">
        <v>1</v>
      </c>
    </row>
    <row r="6244" spans="1:8">
      <c r="A6244" s="43">
        <v>1942</v>
      </c>
      <c r="B6244" s="74">
        <v>46270</v>
      </c>
      <c r="C6244" s="30" t="s">
        <v>471</v>
      </c>
      <c r="D6244" s="30" t="s">
        <v>472</v>
      </c>
      <c r="E6244" s="75">
        <v>33</v>
      </c>
      <c r="F6244" s="30" t="s">
        <v>53</v>
      </c>
      <c r="G6244" s="30" t="s">
        <v>54</v>
      </c>
      <c r="H6244" s="75">
        <v>1</v>
      </c>
    </row>
    <row r="6245" spans="1:8">
      <c r="A6245" s="43">
        <v>1942</v>
      </c>
      <c r="B6245" s="74">
        <v>46270</v>
      </c>
      <c r="C6245" s="30" t="s">
        <v>435</v>
      </c>
      <c r="D6245" s="30" t="s">
        <v>436</v>
      </c>
      <c r="E6245" s="75">
        <v>94</v>
      </c>
      <c r="F6245" s="30" t="s">
        <v>53</v>
      </c>
      <c r="G6245" s="30" t="s">
        <v>54</v>
      </c>
      <c r="H6245" s="75">
        <v>1</v>
      </c>
    </row>
    <row r="6246" spans="1:8">
      <c r="A6246" s="43">
        <v>1942</v>
      </c>
      <c r="B6246" s="74">
        <v>46270</v>
      </c>
      <c r="C6246" s="30" t="s">
        <v>495</v>
      </c>
      <c r="D6246" s="30" t="s">
        <v>496</v>
      </c>
      <c r="E6246" s="75">
        <v>28</v>
      </c>
      <c r="F6246" s="30" t="s">
        <v>53</v>
      </c>
      <c r="G6246" s="30" t="s">
        <v>54</v>
      </c>
      <c r="H6246" s="75">
        <v>1</v>
      </c>
    </row>
    <row r="6247" spans="1:8">
      <c r="A6247" s="43">
        <v>1942</v>
      </c>
      <c r="B6247" s="74">
        <v>46270</v>
      </c>
      <c r="C6247" s="30" t="s">
        <v>499</v>
      </c>
      <c r="D6247" s="30" t="s">
        <v>500</v>
      </c>
      <c r="E6247" s="75">
        <v>46</v>
      </c>
      <c r="F6247" s="30" t="s">
        <v>76</v>
      </c>
      <c r="G6247" s="30" t="s">
        <v>77</v>
      </c>
      <c r="H6247" s="75">
        <v>1</v>
      </c>
    </row>
    <row r="6248" spans="1:8">
      <c r="A6248" s="43">
        <v>1942</v>
      </c>
      <c r="B6248" s="74">
        <v>46270</v>
      </c>
      <c r="C6248" s="30" t="s">
        <v>501</v>
      </c>
      <c r="D6248" s="30" t="s">
        <v>502</v>
      </c>
      <c r="E6248" s="75">
        <v>47</v>
      </c>
      <c r="F6248" s="30" t="s">
        <v>70</v>
      </c>
      <c r="G6248" s="30" t="s">
        <v>71</v>
      </c>
      <c r="H6248" s="75">
        <v>2</v>
      </c>
    </row>
    <row r="6249" spans="1:8">
      <c r="A6249" s="43">
        <v>1942</v>
      </c>
      <c r="B6249" s="74">
        <v>46270</v>
      </c>
      <c r="C6249" s="30" t="s">
        <v>513</v>
      </c>
      <c r="D6249" s="30" t="s">
        <v>514</v>
      </c>
      <c r="E6249" s="75">
        <v>108</v>
      </c>
      <c r="F6249" s="30" t="s">
        <v>70</v>
      </c>
      <c r="G6249" s="30" t="s">
        <v>71</v>
      </c>
      <c r="H6249" s="75">
        <v>2</v>
      </c>
    </row>
    <row r="6250" spans="1:8">
      <c r="A6250" s="43">
        <v>1942</v>
      </c>
      <c r="B6250" s="74">
        <v>46270</v>
      </c>
      <c r="C6250" s="30" t="s">
        <v>519</v>
      </c>
      <c r="D6250" s="30" t="s">
        <v>520</v>
      </c>
      <c r="E6250" s="75">
        <v>49</v>
      </c>
      <c r="F6250" s="30" t="s">
        <v>68</v>
      </c>
      <c r="G6250" s="30" t="s">
        <v>69</v>
      </c>
      <c r="H6250" s="75">
        <v>1</v>
      </c>
    </row>
    <row r="6251" spans="1:8">
      <c r="A6251" s="43">
        <v>1942</v>
      </c>
      <c r="B6251" s="74">
        <v>46270</v>
      </c>
      <c r="C6251" s="30" t="s">
        <v>517</v>
      </c>
      <c r="D6251" s="30" t="s">
        <v>518</v>
      </c>
      <c r="E6251" s="75">
        <v>52</v>
      </c>
      <c r="F6251" s="30" t="s">
        <v>53</v>
      </c>
      <c r="G6251" s="30" t="s">
        <v>54</v>
      </c>
      <c r="H6251" s="75">
        <v>1</v>
      </c>
    </row>
    <row r="6252" spans="1:8">
      <c r="A6252" s="43">
        <v>1942</v>
      </c>
      <c r="B6252" s="74">
        <v>46270</v>
      </c>
      <c r="C6252" s="30" t="s">
        <v>469</v>
      </c>
      <c r="D6252" s="30" t="s">
        <v>470</v>
      </c>
      <c r="E6252" s="75">
        <v>109</v>
      </c>
      <c r="F6252" s="30" t="s">
        <v>53</v>
      </c>
      <c r="G6252" s="30" t="s">
        <v>54</v>
      </c>
      <c r="H6252" s="75">
        <v>1</v>
      </c>
    </row>
    <row r="6253" spans="1:8">
      <c r="A6253" s="43">
        <v>1942</v>
      </c>
      <c r="B6253" s="74">
        <v>46270</v>
      </c>
      <c r="C6253" s="30" t="s">
        <v>529</v>
      </c>
      <c r="D6253" s="30" t="s">
        <v>530</v>
      </c>
      <c r="E6253" s="75">
        <v>74</v>
      </c>
      <c r="F6253" s="30" t="s">
        <v>70</v>
      </c>
      <c r="G6253" s="30" t="s">
        <v>71</v>
      </c>
      <c r="H6253" s="75">
        <v>2</v>
      </c>
    </row>
    <row r="6254" spans="1:8">
      <c r="A6254" s="43">
        <v>1942</v>
      </c>
      <c r="B6254" s="74">
        <v>46270</v>
      </c>
      <c r="C6254" s="30" t="s">
        <v>1718</v>
      </c>
      <c r="D6254" s="30" t="s">
        <v>1719</v>
      </c>
      <c r="E6254" s="75">
        <v>43</v>
      </c>
      <c r="F6254" s="30" t="s">
        <v>68</v>
      </c>
      <c r="G6254" s="30" t="s">
        <v>69</v>
      </c>
      <c r="H6254" s="75">
        <v>1</v>
      </c>
    </row>
    <row r="6255" spans="1:8">
      <c r="A6255" s="43">
        <v>1942</v>
      </c>
      <c r="B6255" s="74">
        <v>46270</v>
      </c>
      <c r="C6255" s="30" t="s">
        <v>537</v>
      </c>
      <c r="D6255" s="30" t="s">
        <v>538</v>
      </c>
      <c r="E6255" s="75">
        <v>84</v>
      </c>
      <c r="F6255" s="30" t="s">
        <v>68</v>
      </c>
      <c r="G6255" s="30" t="s">
        <v>69</v>
      </c>
      <c r="H6255" s="75">
        <v>1</v>
      </c>
    </row>
    <row r="6256" spans="1:8">
      <c r="A6256" s="43">
        <v>1942</v>
      </c>
      <c r="B6256" s="74">
        <v>46270</v>
      </c>
      <c r="C6256" s="30" t="s">
        <v>539</v>
      </c>
      <c r="D6256" s="30" t="s">
        <v>540</v>
      </c>
      <c r="E6256" s="75">
        <v>6</v>
      </c>
      <c r="F6256" s="30" t="s">
        <v>76</v>
      </c>
      <c r="G6256" s="30" t="s">
        <v>77</v>
      </c>
      <c r="H6256" s="75">
        <v>1</v>
      </c>
    </row>
    <row r="6257" spans="1:8">
      <c r="A6257" s="43">
        <v>1942</v>
      </c>
      <c r="B6257" s="74">
        <v>46270</v>
      </c>
      <c r="C6257" s="30" t="s">
        <v>547</v>
      </c>
      <c r="D6257" s="30" t="s">
        <v>548</v>
      </c>
      <c r="E6257" s="75">
        <v>54</v>
      </c>
      <c r="F6257" s="30" t="s">
        <v>53</v>
      </c>
      <c r="G6257" s="30" t="s">
        <v>54</v>
      </c>
      <c r="H6257" s="75">
        <v>1</v>
      </c>
    </row>
    <row r="6258" spans="1:8">
      <c r="A6258" s="43">
        <v>1942</v>
      </c>
      <c r="B6258" s="74">
        <v>46270</v>
      </c>
      <c r="C6258" s="30" t="s">
        <v>1722</v>
      </c>
      <c r="D6258" s="30" t="s">
        <v>1723</v>
      </c>
      <c r="E6258" s="75">
        <v>55</v>
      </c>
      <c r="F6258" s="30" t="s">
        <v>70</v>
      </c>
      <c r="G6258" s="30" t="s">
        <v>71</v>
      </c>
      <c r="H6258" s="75">
        <v>2</v>
      </c>
    </row>
    <row r="6259" spans="1:8">
      <c r="A6259" s="43">
        <v>1942</v>
      </c>
      <c r="B6259" s="74">
        <v>46270</v>
      </c>
      <c r="C6259" s="30" t="s">
        <v>553</v>
      </c>
      <c r="D6259" s="30" t="s">
        <v>554</v>
      </c>
      <c r="E6259" s="75">
        <v>1</v>
      </c>
      <c r="F6259" s="30" t="s">
        <v>68</v>
      </c>
      <c r="G6259" s="30" t="s">
        <v>69</v>
      </c>
      <c r="H6259" s="75">
        <v>1</v>
      </c>
    </row>
    <row r="6260" spans="1:8">
      <c r="A6260" s="43">
        <v>1942</v>
      </c>
      <c r="B6260" s="74">
        <v>46270</v>
      </c>
      <c r="C6260" s="30" t="s">
        <v>555</v>
      </c>
      <c r="D6260" s="30" t="s">
        <v>556</v>
      </c>
      <c r="E6260" s="75">
        <v>46</v>
      </c>
      <c r="F6260" s="30" t="s">
        <v>53</v>
      </c>
      <c r="G6260" s="30" t="s">
        <v>54</v>
      </c>
      <c r="H6260" s="75">
        <v>1</v>
      </c>
    </row>
    <row r="6261" spans="1:8">
      <c r="A6261" s="43">
        <v>1942</v>
      </c>
      <c r="B6261" s="74">
        <v>46270</v>
      </c>
      <c r="C6261" s="30" t="s">
        <v>1724</v>
      </c>
      <c r="D6261" s="30" t="s">
        <v>1725</v>
      </c>
      <c r="E6261" s="75">
        <v>57</v>
      </c>
      <c r="F6261" s="30" t="s">
        <v>53</v>
      </c>
      <c r="G6261" s="30" t="s">
        <v>54</v>
      </c>
      <c r="H6261" s="75">
        <v>1</v>
      </c>
    </row>
    <row r="6262" spans="1:8">
      <c r="A6262" s="43">
        <v>1942</v>
      </c>
      <c r="B6262" s="74">
        <v>46270</v>
      </c>
      <c r="C6262" s="30" t="s">
        <v>563</v>
      </c>
      <c r="D6262" s="30" t="s">
        <v>564</v>
      </c>
      <c r="E6262" s="75">
        <v>162</v>
      </c>
      <c r="F6262" s="30" t="s">
        <v>80</v>
      </c>
      <c r="G6262" s="30" t="s">
        <v>81</v>
      </c>
      <c r="H6262" s="75">
        <v>1</v>
      </c>
    </row>
    <row r="6263" spans="1:8">
      <c r="A6263" s="43">
        <v>1942</v>
      </c>
      <c r="B6263" s="74">
        <v>46269</v>
      </c>
      <c r="C6263" s="30" t="s">
        <v>421</v>
      </c>
      <c r="D6263" s="30" t="s">
        <v>422</v>
      </c>
      <c r="E6263" s="75">
        <v>162</v>
      </c>
      <c r="F6263" s="30" t="s">
        <v>80</v>
      </c>
      <c r="G6263" s="30" t="s">
        <v>81</v>
      </c>
      <c r="H6263" s="75">
        <v>1</v>
      </c>
    </row>
    <row r="6264" spans="1:8">
      <c r="A6264" s="43">
        <v>1942</v>
      </c>
      <c r="B6264" s="74">
        <v>46269</v>
      </c>
      <c r="C6264" s="30" t="s">
        <v>423</v>
      </c>
      <c r="D6264" s="30" t="s">
        <v>424</v>
      </c>
      <c r="E6264" s="75">
        <v>99</v>
      </c>
      <c r="F6264" s="30" t="s">
        <v>68</v>
      </c>
      <c r="G6264" s="30" t="s">
        <v>69</v>
      </c>
      <c r="H6264" s="75">
        <v>1</v>
      </c>
    </row>
    <row r="6265" spans="1:8">
      <c r="A6265" s="43">
        <v>1942</v>
      </c>
      <c r="B6265" s="74">
        <v>46269</v>
      </c>
      <c r="C6265" s="30" t="s">
        <v>433</v>
      </c>
      <c r="D6265" s="30" t="s">
        <v>434</v>
      </c>
      <c r="E6265" s="75">
        <v>73</v>
      </c>
      <c r="F6265" s="30" t="s">
        <v>68</v>
      </c>
      <c r="G6265" s="30" t="s">
        <v>69</v>
      </c>
      <c r="H6265" s="75">
        <v>1</v>
      </c>
    </row>
    <row r="6266" spans="1:8">
      <c r="A6266" s="43">
        <v>1942</v>
      </c>
      <c r="B6266" s="74">
        <v>46269</v>
      </c>
      <c r="C6266" s="30" t="s">
        <v>453</v>
      </c>
      <c r="D6266" s="30" t="s">
        <v>454</v>
      </c>
      <c r="E6266" s="75">
        <v>77</v>
      </c>
      <c r="F6266" s="30" t="s">
        <v>53</v>
      </c>
      <c r="G6266" s="30" t="s">
        <v>54</v>
      </c>
      <c r="H6266" s="75">
        <v>1</v>
      </c>
    </row>
    <row r="6267" spans="1:8">
      <c r="A6267" s="43">
        <v>1942</v>
      </c>
      <c r="B6267" s="74">
        <v>46269</v>
      </c>
      <c r="C6267" s="30" t="s">
        <v>1708</v>
      </c>
      <c r="D6267" s="30" t="s">
        <v>1709</v>
      </c>
      <c r="E6267" s="75">
        <v>25</v>
      </c>
      <c r="F6267" s="30" t="s">
        <v>70</v>
      </c>
      <c r="G6267" s="30" t="s">
        <v>71</v>
      </c>
      <c r="H6267" s="75">
        <v>2</v>
      </c>
    </row>
    <row r="6268" spans="1:8">
      <c r="A6268" s="43">
        <v>1942</v>
      </c>
      <c r="B6268" s="74">
        <v>46269</v>
      </c>
      <c r="C6268" s="30" t="s">
        <v>1710</v>
      </c>
      <c r="D6268" s="30" t="s">
        <v>1711</v>
      </c>
      <c r="E6268" s="75">
        <v>70</v>
      </c>
      <c r="F6268" s="30" t="s">
        <v>68</v>
      </c>
      <c r="G6268" s="30" t="s">
        <v>69</v>
      </c>
      <c r="H6268" s="75">
        <v>1</v>
      </c>
    </row>
    <row r="6269" spans="1:8">
      <c r="A6269" s="43">
        <v>1942</v>
      </c>
      <c r="B6269" s="74">
        <v>46269</v>
      </c>
      <c r="C6269" s="30" t="s">
        <v>437</v>
      </c>
      <c r="D6269" s="30" t="s">
        <v>438</v>
      </c>
      <c r="E6269" s="75">
        <v>54</v>
      </c>
      <c r="F6269" s="30" t="s">
        <v>68</v>
      </c>
      <c r="G6269" s="30" t="s">
        <v>69</v>
      </c>
      <c r="H6269" s="75">
        <v>1</v>
      </c>
    </row>
    <row r="6270" spans="1:8">
      <c r="A6270" s="43">
        <v>1942</v>
      </c>
      <c r="B6270" s="74">
        <v>46269</v>
      </c>
      <c r="C6270" s="30" t="s">
        <v>439</v>
      </c>
      <c r="D6270" s="30" t="s">
        <v>440</v>
      </c>
      <c r="E6270" s="75">
        <v>114</v>
      </c>
      <c r="F6270" s="30" t="s">
        <v>68</v>
      </c>
      <c r="G6270" s="30" t="s">
        <v>69</v>
      </c>
      <c r="H6270" s="75">
        <v>1</v>
      </c>
    </row>
    <row r="6271" spans="1:8">
      <c r="A6271" s="43">
        <v>1942</v>
      </c>
      <c r="B6271" s="74">
        <v>46269</v>
      </c>
      <c r="C6271" s="30" t="s">
        <v>441</v>
      </c>
      <c r="D6271" s="30" t="s">
        <v>442</v>
      </c>
      <c r="E6271" s="75">
        <v>116</v>
      </c>
      <c r="F6271" s="30" t="s">
        <v>74</v>
      </c>
      <c r="G6271" s="30" t="s">
        <v>75</v>
      </c>
      <c r="H6271" s="75">
        <v>2</v>
      </c>
    </row>
    <row r="6272" spans="1:8">
      <c r="A6272" s="43">
        <v>1942</v>
      </c>
      <c r="B6272" s="74">
        <v>46269</v>
      </c>
      <c r="C6272" s="30" t="s">
        <v>445</v>
      </c>
      <c r="D6272" s="30" t="s">
        <v>446</v>
      </c>
      <c r="E6272" s="75">
        <v>98</v>
      </c>
      <c r="F6272" s="30" t="s">
        <v>68</v>
      </c>
      <c r="G6272" s="30" t="s">
        <v>69</v>
      </c>
      <c r="H6272" s="75">
        <v>1</v>
      </c>
    </row>
    <row r="6273" spans="1:8">
      <c r="A6273" s="43">
        <v>1942</v>
      </c>
      <c r="B6273" s="74">
        <v>46269</v>
      </c>
      <c r="C6273" s="30" t="s">
        <v>447</v>
      </c>
      <c r="D6273" s="30" t="s">
        <v>448</v>
      </c>
      <c r="E6273" s="75">
        <v>64</v>
      </c>
      <c r="F6273" s="30" t="s">
        <v>68</v>
      </c>
      <c r="G6273" s="30" t="s">
        <v>69</v>
      </c>
      <c r="H6273" s="75">
        <v>1</v>
      </c>
    </row>
    <row r="6274" spans="1:8">
      <c r="A6274" s="43">
        <v>1942</v>
      </c>
      <c r="B6274" s="74">
        <v>46269</v>
      </c>
      <c r="C6274" s="30" t="s">
        <v>451</v>
      </c>
      <c r="D6274" s="30" t="s">
        <v>452</v>
      </c>
      <c r="E6274" s="75">
        <v>83</v>
      </c>
      <c r="F6274" s="30" t="s">
        <v>68</v>
      </c>
      <c r="G6274" s="30" t="s">
        <v>69</v>
      </c>
      <c r="H6274" s="75">
        <v>1</v>
      </c>
    </row>
    <row r="6275" spans="1:8">
      <c r="A6275" s="43">
        <v>1942</v>
      </c>
      <c r="B6275" s="74">
        <v>46269</v>
      </c>
      <c r="C6275" s="30" t="s">
        <v>551</v>
      </c>
      <c r="D6275" s="30" t="s">
        <v>552</v>
      </c>
      <c r="E6275" s="75">
        <v>105</v>
      </c>
      <c r="F6275" s="30" t="s">
        <v>53</v>
      </c>
      <c r="G6275" s="30" t="s">
        <v>54</v>
      </c>
      <c r="H6275" s="75">
        <v>1</v>
      </c>
    </row>
    <row r="6276" spans="1:8">
      <c r="A6276" s="43">
        <v>1942</v>
      </c>
      <c r="B6276" s="74">
        <v>46269</v>
      </c>
      <c r="C6276" s="30" t="s">
        <v>455</v>
      </c>
      <c r="D6276" s="30" t="s">
        <v>456</v>
      </c>
      <c r="E6276" s="75">
        <v>163</v>
      </c>
      <c r="F6276" s="30" t="s">
        <v>80</v>
      </c>
      <c r="G6276" s="30" t="s">
        <v>81</v>
      </c>
      <c r="H6276" s="75">
        <v>1</v>
      </c>
    </row>
    <row r="6277" spans="1:8">
      <c r="A6277" s="43">
        <v>1942</v>
      </c>
      <c r="B6277" s="74">
        <v>46269</v>
      </c>
      <c r="C6277" s="30" t="s">
        <v>457</v>
      </c>
      <c r="D6277" s="30" t="s">
        <v>458</v>
      </c>
      <c r="E6277" s="75">
        <v>121</v>
      </c>
      <c r="F6277" s="30" t="s">
        <v>68</v>
      </c>
      <c r="G6277" s="30" t="s">
        <v>69</v>
      </c>
      <c r="H6277" s="75">
        <v>1</v>
      </c>
    </row>
    <row r="6278" spans="1:8">
      <c r="A6278" s="43">
        <v>1942</v>
      </c>
      <c r="B6278" s="74">
        <v>46269</v>
      </c>
      <c r="C6278" s="30" t="s">
        <v>1712</v>
      </c>
      <c r="D6278" s="30" t="s">
        <v>1713</v>
      </c>
      <c r="E6278" s="75">
        <v>1</v>
      </c>
      <c r="F6278" s="30" t="s">
        <v>68</v>
      </c>
      <c r="G6278" s="30" t="s">
        <v>69</v>
      </c>
      <c r="H6278" s="75">
        <v>1</v>
      </c>
    </row>
    <row r="6279" spans="1:8">
      <c r="A6279" s="43">
        <v>1942</v>
      </c>
      <c r="B6279" s="74">
        <v>46269</v>
      </c>
      <c r="C6279" s="30" t="s">
        <v>449</v>
      </c>
      <c r="D6279" s="30" t="s">
        <v>450</v>
      </c>
      <c r="E6279" s="75">
        <v>115</v>
      </c>
      <c r="F6279" s="30" t="s">
        <v>53</v>
      </c>
      <c r="G6279" s="30" t="s">
        <v>54</v>
      </c>
      <c r="H6279" s="75">
        <v>1</v>
      </c>
    </row>
    <row r="6280" spans="1:8">
      <c r="A6280" s="43">
        <v>1942</v>
      </c>
      <c r="B6280" s="74">
        <v>46269</v>
      </c>
      <c r="C6280" s="30" t="s">
        <v>467</v>
      </c>
      <c r="D6280" s="30" t="s">
        <v>468</v>
      </c>
      <c r="E6280" s="75">
        <v>22</v>
      </c>
      <c r="F6280" s="30" t="s">
        <v>68</v>
      </c>
      <c r="G6280" s="30" t="s">
        <v>69</v>
      </c>
      <c r="H6280" s="75">
        <v>1</v>
      </c>
    </row>
    <row r="6281" spans="1:8">
      <c r="A6281" s="43">
        <v>1942</v>
      </c>
      <c r="B6281" s="74">
        <v>46269</v>
      </c>
      <c r="C6281" s="30" t="s">
        <v>527</v>
      </c>
      <c r="D6281" s="30" t="s">
        <v>528</v>
      </c>
      <c r="E6281" s="75">
        <v>161</v>
      </c>
      <c r="F6281" s="30" t="s">
        <v>53</v>
      </c>
      <c r="G6281" s="30" t="s">
        <v>54</v>
      </c>
      <c r="H6281" s="75">
        <v>1</v>
      </c>
    </row>
    <row r="6282" spans="1:8">
      <c r="A6282" s="43">
        <v>1942</v>
      </c>
      <c r="B6282" s="74">
        <v>46269</v>
      </c>
      <c r="C6282" s="30" t="s">
        <v>459</v>
      </c>
      <c r="D6282" s="30" t="s">
        <v>460</v>
      </c>
      <c r="E6282" s="75">
        <v>22</v>
      </c>
      <c r="F6282" s="30" t="s">
        <v>53</v>
      </c>
      <c r="G6282" s="30" t="s">
        <v>54</v>
      </c>
      <c r="H6282" s="75">
        <v>1</v>
      </c>
    </row>
    <row r="6283" spans="1:8">
      <c r="A6283" s="43">
        <v>1942</v>
      </c>
      <c r="B6283" s="74">
        <v>46269</v>
      </c>
      <c r="C6283" s="30" t="s">
        <v>1714</v>
      </c>
      <c r="D6283" s="30" t="s">
        <v>1715</v>
      </c>
      <c r="E6283" s="75">
        <v>2</v>
      </c>
      <c r="F6283" s="30" t="s">
        <v>70</v>
      </c>
      <c r="G6283" s="30" t="s">
        <v>71</v>
      </c>
      <c r="H6283" s="75">
        <v>2</v>
      </c>
    </row>
    <row r="6284" spans="1:8">
      <c r="A6284" s="43">
        <v>1942</v>
      </c>
      <c r="B6284" s="74">
        <v>46269</v>
      </c>
      <c r="C6284" s="30" t="s">
        <v>435</v>
      </c>
      <c r="D6284" s="30" t="s">
        <v>436</v>
      </c>
      <c r="E6284" s="75">
        <v>64</v>
      </c>
      <c r="F6284" s="30" t="s">
        <v>53</v>
      </c>
      <c r="G6284" s="30" t="s">
        <v>54</v>
      </c>
      <c r="H6284" s="75">
        <v>1</v>
      </c>
    </row>
    <row r="6285" spans="1:8">
      <c r="A6285" s="43">
        <v>1942</v>
      </c>
      <c r="B6285" s="74">
        <v>46269</v>
      </c>
      <c r="C6285" s="30" t="s">
        <v>481</v>
      </c>
      <c r="D6285" s="30" t="s">
        <v>482</v>
      </c>
      <c r="E6285" s="75">
        <v>71</v>
      </c>
      <c r="F6285" s="30" t="s">
        <v>68</v>
      </c>
      <c r="G6285" s="30" t="s">
        <v>69</v>
      </c>
      <c r="H6285" s="75">
        <v>1</v>
      </c>
    </row>
    <row r="6286" spans="1:8">
      <c r="A6286" s="43">
        <v>1942</v>
      </c>
      <c r="B6286" s="74">
        <v>46269</v>
      </c>
      <c r="C6286" s="30" t="s">
        <v>493</v>
      </c>
      <c r="D6286" s="30" t="s">
        <v>494</v>
      </c>
      <c r="E6286" s="75">
        <v>4</v>
      </c>
      <c r="F6286" s="30" t="s">
        <v>53</v>
      </c>
      <c r="G6286" s="30" t="s">
        <v>54</v>
      </c>
      <c r="H6286" s="75">
        <v>1</v>
      </c>
    </row>
    <row r="6287" spans="1:8">
      <c r="A6287" s="43">
        <v>1942</v>
      </c>
      <c r="B6287" s="74">
        <v>46269</v>
      </c>
      <c r="C6287" s="30" t="s">
        <v>495</v>
      </c>
      <c r="D6287" s="30" t="s">
        <v>496</v>
      </c>
      <c r="E6287" s="75">
        <v>31</v>
      </c>
      <c r="F6287" s="30" t="s">
        <v>53</v>
      </c>
      <c r="G6287" s="30" t="s">
        <v>54</v>
      </c>
      <c r="H6287" s="75">
        <v>1</v>
      </c>
    </row>
    <row r="6288" spans="1:8">
      <c r="A6288" s="43">
        <v>1942</v>
      </c>
      <c r="B6288" s="74">
        <v>46269</v>
      </c>
      <c r="C6288" s="30" t="s">
        <v>497</v>
      </c>
      <c r="D6288" s="30" t="s">
        <v>498</v>
      </c>
      <c r="E6288" s="75">
        <v>11</v>
      </c>
      <c r="F6288" s="30" t="s">
        <v>70</v>
      </c>
      <c r="G6288" s="30" t="s">
        <v>71</v>
      </c>
      <c r="H6288" s="75">
        <v>2</v>
      </c>
    </row>
    <row r="6289" spans="1:8">
      <c r="A6289" s="43">
        <v>1942</v>
      </c>
      <c r="B6289" s="74">
        <v>46269</v>
      </c>
      <c r="C6289" s="30" t="s">
        <v>499</v>
      </c>
      <c r="D6289" s="30" t="s">
        <v>500</v>
      </c>
      <c r="E6289" s="75">
        <v>58</v>
      </c>
      <c r="F6289" s="30" t="s">
        <v>76</v>
      </c>
      <c r="G6289" s="30" t="s">
        <v>77</v>
      </c>
      <c r="H6289" s="75">
        <v>1</v>
      </c>
    </row>
    <row r="6290" spans="1:8">
      <c r="A6290" s="43">
        <v>1942</v>
      </c>
      <c r="B6290" s="74">
        <v>46269</v>
      </c>
      <c r="C6290" s="30" t="s">
        <v>501</v>
      </c>
      <c r="D6290" s="30" t="s">
        <v>502</v>
      </c>
      <c r="E6290" s="75">
        <v>72</v>
      </c>
      <c r="F6290" s="30" t="s">
        <v>68</v>
      </c>
      <c r="G6290" s="30" t="s">
        <v>69</v>
      </c>
      <c r="H6290" s="75">
        <v>1</v>
      </c>
    </row>
    <row r="6291" spans="1:8">
      <c r="A6291" s="43">
        <v>1942</v>
      </c>
      <c r="B6291" s="74">
        <v>46269</v>
      </c>
      <c r="C6291" s="30" t="s">
        <v>491</v>
      </c>
      <c r="D6291" s="30" t="s">
        <v>492</v>
      </c>
      <c r="E6291" s="75">
        <v>33</v>
      </c>
      <c r="F6291" s="30" t="s">
        <v>53</v>
      </c>
      <c r="G6291" s="30" t="s">
        <v>54</v>
      </c>
      <c r="H6291" s="75">
        <v>1</v>
      </c>
    </row>
    <row r="6292" spans="1:8">
      <c r="A6292" s="43">
        <v>1942</v>
      </c>
      <c r="B6292" s="74">
        <v>46269</v>
      </c>
      <c r="C6292" s="30" t="s">
        <v>479</v>
      </c>
      <c r="D6292" s="30" t="s">
        <v>480</v>
      </c>
      <c r="E6292" s="75">
        <v>69</v>
      </c>
      <c r="F6292" s="30" t="s">
        <v>53</v>
      </c>
      <c r="G6292" s="30" t="s">
        <v>54</v>
      </c>
      <c r="H6292" s="75">
        <v>1</v>
      </c>
    </row>
    <row r="6293" spans="1:8">
      <c r="A6293" s="43">
        <v>1942</v>
      </c>
      <c r="B6293" s="74">
        <v>46269</v>
      </c>
      <c r="C6293" s="30" t="s">
        <v>509</v>
      </c>
      <c r="D6293" s="30" t="s">
        <v>510</v>
      </c>
      <c r="E6293" s="75">
        <v>89</v>
      </c>
      <c r="F6293" s="30" t="s">
        <v>68</v>
      </c>
      <c r="G6293" s="30" t="s">
        <v>69</v>
      </c>
      <c r="H6293" s="75">
        <v>1</v>
      </c>
    </row>
    <row r="6294" spans="1:8">
      <c r="A6294" s="43">
        <v>1942</v>
      </c>
      <c r="B6294" s="74">
        <v>46269</v>
      </c>
      <c r="C6294" s="30" t="s">
        <v>511</v>
      </c>
      <c r="D6294" s="30" t="s">
        <v>512</v>
      </c>
      <c r="E6294" s="75">
        <v>165</v>
      </c>
      <c r="F6294" s="30" t="s">
        <v>70</v>
      </c>
      <c r="G6294" s="30" t="s">
        <v>71</v>
      </c>
      <c r="H6294" s="75">
        <v>2</v>
      </c>
    </row>
    <row r="6295" spans="1:8">
      <c r="A6295" s="43">
        <v>1942</v>
      </c>
      <c r="B6295" s="74">
        <v>46269</v>
      </c>
      <c r="C6295" s="30" t="s">
        <v>513</v>
      </c>
      <c r="D6295" s="30" t="s">
        <v>514</v>
      </c>
      <c r="E6295" s="75">
        <v>95</v>
      </c>
      <c r="F6295" s="30" t="s">
        <v>68</v>
      </c>
      <c r="G6295" s="30" t="s">
        <v>69</v>
      </c>
      <c r="H6295" s="75">
        <v>1</v>
      </c>
    </row>
    <row r="6296" spans="1:8">
      <c r="A6296" s="43">
        <v>1942</v>
      </c>
      <c r="B6296" s="74">
        <v>46269</v>
      </c>
      <c r="C6296" s="30" t="s">
        <v>545</v>
      </c>
      <c r="D6296" s="30" t="s">
        <v>546</v>
      </c>
      <c r="E6296" s="75">
        <v>92</v>
      </c>
      <c r="F6296" s="30" t="s">
        <v>53</v>
      </c>
      <c r="G6296" s="30" t="s">
        <v>54</v>
      </c>
      <c r="H6296" s="75">
        <v>1</v>
      </c>
    </row>
    <row r="6297" spans="1:8">
      <c r="A6297" s="43">
        <v>1942</v>
      </c>
      <c r="B6297" s="74">
        <v>46269</v>
      </c>
      <c r="C6297" s="30" t="s">
        <v>519</v>
      </c>
      <c r="D6297" s="30" t="s">
        <v>520</v>
      </c>
      <c r="E6297" s="75">
        <v>36</v>
      </c>
      <c r="F6297" s="30" t="s">
        <v>56</v>
      </c>
      <c r="G6297" s="30" t="s">
        <v>57</v>
      </c>
      <c r="H6297" s="75">
        <v>2</v>
      </c>
    </row>
    <row r="6298" spans="1:8">
      <c r="A6298" s="43">
        <v>1942</v>
      </c>
      <c r="B6298" s="74">
        <v>46269</v>
      </c>
      <c r="C6298" s="30" t="s">
        <v>517</v>
      </c>
      <c r="D6298" s="30" t="s">
        <v>518</v>
      </c>
      <c r="E6298" s="75">
        <v>52</v>
      </c>
      <c r="F6298" s="30" t="s">
        <v>53</v>
      </c>
      <c r="G6298" s="30" t="s">
        <v>54</v>
      </c>
      <c r="H6298" s="75">
        <v>1</v>
      </c>
    </row>
    <row r="6299" spans="1:8">
      <c r="A6299" s="43">
        <v>1942</v>
      </c>
      <c r="B6299" s="74">
        <v>46269</v>
      </c>
      <c r="C6299" s="30" t="s">
        <v>469</v>
      </c>
      <c r="D6299" s="30" t="s">
        <v>470</v>
      </c>
      <c r="E6299" s="75">
        <v>73</v>
      </c>
      <c r="F6299" s="30" t="s">
        <v>53</v>
      </c>
      <c r="G6299" s="30" t="s">
        <v>54</v>
      </c>
      <c r="H6299" s="75">
        <v>1</v>
      </c>
    </row>
    <row r="6300" spans="1:8">
      <c r="A6300" s="43">
        <v>1942</v>
      </c>
      <c r="B6300" s="74">
        <v>46269</v>
      </c>
      <c r="C6300" s="30" t="s">
        <v>1716</v>
      </c>
      <c r="D6300" s="30" t="s">
        <v>1717</v>
      </c>
      <c r="E6300" s="75">
        <v>101</v>
      </c>
      <c r="F6300" s="30" t="s">
        <v>68</v>
      </c>
      <c r="G6300" s="30" t="s">
        <v>69</v>
      </c>
      <c r="H6300" s="75">
        <v>1</v>
      </c>
    </row>
    <row r="6301" spans="1:8">
      <c r="A6301" s="43">
        <v>1942</v>
      </c>
      <c r="B6301" s="74">
        <v>46269</v>
      </c>
      <c r="C6301" s="30" t="s">
        <v>529</v>
      </c>
      <c r="D6301" s="30" t="s">
        <v>530</v>
      </c>
      <c r="E6301" s="75">
        <v>78</v>
      </c>
      <c r="F6301" s="30" t="s">
        <v>70</v>
      </c>
      <c r="G6301" s="30" t="s">
        <v>71</v>
      </c>
      <c r="H6301" s="75">
        <v>2</v>
      </c>
    </row>
    <row r="6302" spans="1:8">
      <c r="A6302" s="43">
        <v>1942</v>
      </c>
      <c r="B6302" s="74">
        <v>46269</v>
      </c>
      <c r="C6302" s="30" t="s">
        <v>1718</v>
      </c>
      <c r="D6302" s="30" t="s">
        <v>1719</v>
      </c>
      <c r="E6302" s="75">
        <v>111</v>
      </c>
      <c r="F6302" s="30" t="s">
        <v>68</v>
      </c>
      <c r="G6302" s="30" t="s">
        <v>69</v>
      </c>
      <c r="H6302" s="75">
        <v>1</v>
      </c>
    </row>
    <row r="6303" spans="1:8">
      <c r="A6303" s="43">
        <v>1942</v>
      </c>
      <c r="B6303" s="74">
        <v>46269</v>
      </c>
      <c r="C6303" s="30" t="s">
        <v>537</v>
      </c>
      <c r="D6303" s="30" t="s">
        <v>538</v>
      </c>
      <c r="E6303" s="75">
        <v>71</v>
      </c>
      <c r="F6303" s="30" t="s">
        <v>68</v>
      </c>
      <c r="G6303" s="30" t="s">
        <v>69</v>
      </c>
      <c r="H6303" s="75">
        <v>1</v>
      </c>
    </row>
    <row r="6304" spans="1:8">
      <c r="A6304" s="43">
        <v>1942</v>
      </c>
      <c r="B6304" s="74">
        <v>46269</v>
      </c>
      <c r="C6304" s="30" t="s">
        <v>539</v>
      </c>
      <c r="D6304" s="30" t="s">
        <v>540</v>
      </c>
      <c r="E6304" s="75">
        <v>113</v>
      </c>
      <c r="F6304" s="30" t="s">
        <v>70</v>
      </c>
      <c r="G6304" s="30" t="s">
        <v>71</v>
      </c>
      <c r="H6304" s="75">
        <v>2</v>
      </c>
    </row>
    <row r="6305" spans="1:8">
      <c r="A6305" s="43">
        <v>1942</v>
      </c>
      <c r="B6305" s="74">
        <v>46269</v>
      </c>
      <c r="C6305" s="30" t="s">
        <v>541</v>
      </c>
      <c r="D6305" s="30" t="s">
        <v>542</v>
      </c>
      <c r="E6305" s="75">
        <v>11</v>
      </c>
      <c r="F6305" s="30" t="s">
        <v>80</v>
      </c>
      <c r="G6305" s="30" t="s">
        <v>81</v>
      </c>
      <c r="H6305" s="75">
        <v>1</v>
      </c>
    </row>
    <row r="6306" spans="1:8">
      <c r="A6306" s="43">
        <v>1942</v>
      </c>
      <c r="B6306" s="74">
        <v>46269</v>
      </c>
      <c r="C6306" s="30" t="s">
        <v>543</v>
      </c>
      <c r="D6306" s="30" t="s">
        <v>544</v>
      </c>
      <c r="E6306" s="75">
        <v>87</v>
      </c>
      <c r="F6306" s="30" t="s">
        <v>68</v>
      </c>
      <c r="G6306" s="30" t="s">
        <v>69</v>
      </c>
      <c r="H6306" s="75">
        <v>1</v>
      </c>
    </row>
    <row r="6307" spans="1:8">
      <c r="A6307" s="43">
        <v>1942</v>
      </c>
      <c r="B6307" s="74">
        <v>46269</v>
      </c>
      <c r="C6307" s="30" t="s">
        <v>547</v>
      </c>
      <c r="D6307" s="30" t="s">
        <v>548</v>
      </c>
      <c r="E6307" s="75">
        <v>70</v>
      </c>
      <c r="F6307" s="30" t="s">
        <v>53</v>
      </c>
      <c r="G6307" s="30" t="s">
        <v>54</v>
      </c>
      <c r="H6307" s="75">
        <v>1</v>
      </c>
    </row>
    <row r="6308" spans="1:8">
      <c r="A6308" s="43">
        <v>1942</v>
      </c>
      <c r="B6308" s="74">
        <v>46269</v>
      </c>
      <c r="C6308" s="30" t="s">
        <v>2167</v>
      </c>
      <c r="D6308" s="30" t="s">
        <v>2168</v>
      </c>
      <c r="E6308" s="75">
        <v>11</v>
      </c>
      <c r="F6308" s="30" t="s">
        <v>76</v>
      </c>
      <c r="G6308" s="30" t="s">
        <v>77</v>
      </c>
      <c r="H6308" s="75">
        <v>1</v>
      </c>
    </row>
    <row r="6309" spans="1:8">
      <c r="A6309" s="43">
        <v>1942</v>
      </c>
      <c r="B6309" s="74">
        <v>46269</v>
      </c>
      <c r="C6309" s="30" t="s">
        <v>549</v>
      </c>
      <c r="D6309" s="30" t="s">
        <v>550</v>
      </c>
      <c r="E6309" s="75">
        <v>224</v>
      </c>
      <c r="F6309" s="30" t="s">
        <v>80</v>
      </c>
      <c r="G6309" s="30" t="s">
        <v>81</v>
      </c>
      <c r="H6309" s="75">
        <v>1</v>
      </c>
    </row>
    <row r="6310" spans="1:8">
      <c r="A6310" s="43">
        <v>1942</v>
      </c>
      <c r="B6310" s="74">
        <v>46269</v>
      </c>
      <c r="C6310" s="30" t="s">
        <v>1722</v>
      </c>
      <c r="D6310" s="30" t="s">
        <v>1723</v>
      </c>
      <c r="E6310" s="75">
        <v>43</v>
      </c>
      <c r="F6310" s="30" t="s">
        <v>70</v>
      </c>
      <c r="G6310" s="30" t="s">
        <v>71</v>
      </c>
      <c r="H6310" s="75">
        <v>2</v>
      </c>
    </row>
    <row r="6311" spans="1:8">
      <c r="A6311" s="43">
        <v>1942</v>
      </c>
      <c r="B6311" s="74">
        <v>46269</v>
      </c>
      <c r="C6311" s="30" t="s">
        <v>553</v>
      </c>
      <c r="D6311" s="30" t="s">
        <v>554</v>
      </c>
      <c r="E6311" s="75">
        <v>2</v>
      </c>
      <c r="F6311" s="30" t="s">
        <v>68</v>
      </c>
      <c r="G6311" s="30" t="s">
        <v>69</v>
      </c>
      <c r="H6311" s="75">
        <v>1</v>
      </c>
    </row>
    <row r="6312" spans="1:8">
      <c r="A6312" s="43">
        <v>1942</v>
      </c>
      <c r="B6312" s="74">
        <v>46269</v>
      </c>
      <c r="C6312" s="30" t="s">
        <v>557</v>
      </c>
      <c r="D6312" s="30" t="s">
        <v>558</v>
      </c>
      <c r="E6312" s="75">
        <v>131</v>
      </c>
      <c r="F6312" s="30" t="s">
        <v>70</v>
      </c>
      <c r="G6312" s="30" t="s">
        <v>71</v>
      </c>
      <c r="H6312" s="75">
        <v>2</v>
      </c>
    </row>
    <row r="6313" spans="1:8">
      <c r="A6313" s="43">
        <v>1942</v>
      </c>
      <c r="B6313" s="74">
        <v>46269</v>
      </c>
      <c r="C6313" s="30" t="s">
        <v>559</v>
      </c>
      <c r="D6313" s="30" t="s">
        <v>560</v>
      </c>
      <c r="E6313" s="75">
        <v>36</v>
      </c>
      <c r="F6313" s="30" t="s">
        <v>68</v>
      </c>
      <c r="G6313" s="30" t="s">
        <v>69</v>
      </c>
      <c r="H6313" s="75">
        <v>1</v>
      </c>
    </row>
    <row r="6314" spans="1:8">
      <c r="A6314" s="43">
        <v>1942</v>
      </c>
      <c r="B6314" s="74">
        <v>46269</v>
      </c>
      <c r="C6314" s="30" t="s">
        <v>2219</v>
      </c>
      <c r="D6314" s="30" t="s">
        <v>2220</v>
      </c>
      <c r="E6314" s="75">
        <v>73</v>
      </c>
      <c r="F6314" s="30" t="s">
        <v>53</v>
      </c>
      <c r="G6314" s="30" t="s">
        <v>54</v>
      </c>
      <c r="H6314" s="75">
        <v>1</v>
      </c>
    </row>
    <row r="6315" spans="1:8">
      <c r="A6315" s="43">
        <v>1942</v>
      </c>
      <c r="B6315" s="74">
        <v>46269</v>
      </c>
      <c r="C6315" s="30" t="s">
        <v>1724</v>
      </c>
      <c r="D6315" s="30" t="s">
        <v>1725</v>
      </c>
      <c r="E6315" s="75">
        <v>54</v>
      </c>
      <c r="F6315" s="30" t="s">
        <v>53</v>
      </c>
      <c r="G6315" s="30" t="s">
        <v>54</v>
      </c>
      <c r="H6315" s="75">
        <v>1</v>
      </c>
    </row>
    <row r="6316" spans="1:8">
      <c r="A6316" s="43">
        <v>1942</v>
      </c>
      <c r="B6316" s="74">
        <v>46269</v>
      </c>
      <c r="C6316" s="30" t="s">
        <v>5012</v>
      </c>
      <c r="D6316" s="30" t="s">
        <v>5013</v>
      </c>
      <c r="E6316" s="75">
        <v>80</v>
      </c>
      <c r="F6316" s="30" t="s">
        <v>70</v>
      </c>
      <c r="G6316" s="30" t="s">
        <v>71</v>
      </c>
      <c r="H6316" s="75">
        <v>2</v>
      </c>
    </row>
    <row r="6317" spans="1:8">
      <c r="A6317" s="43">
        <v>1942</v>
      </c>
      <c r="B6317" s="74">
        <v>46269</v>
      </c>
      <c r="C6317" s="30" t="s">
        <v>461</v>
      </c>
      <c r="D6317" s="30" t="s">
        <v>462</v>
      </c>
      <c r="E6317" s="75">
        <v>65</v>
      </c>
      <c r="F6317" s="30" t="s">
        <v>53</v>
      </c>
      <c r="G6317" s="30" t="s">
        <v>54</v>
      </c>
      <c r="H6317" s="75">
        <v>1</v>
      </c>
    </row>
    <row r="6318" spans="1:8">
      <c r="A6318" s="43">
        <v>1942</v>
      </c>
      <c r="B6318" s="74">
        <v>46269</v>
      </c>
      <c r="C6318" s="30" t="s">
        <v>561</v>
      </c>
      <c r="D6318" s="30" t="s">
        <v>562</v>
      </c>
      <c r="E6318" s="75">
        <v>80</v>
      </c>
      <c r="F6318" s="30" t="s">
        <v>53</v>
      </c>
      <c r="G6318" s="30" t="s">
        <v>54</v>
      </c>
      <c r="H6318" s="75">
        <v>1</v>
      </c>
    </row>
    <row r="6319" spans="1:8">
      <c r="A6319" s="43">
        <v>1942</v>
      </c>
      <c r="B6319" s="74">
        <v>46269</v>
      </c>
      <c r="C6319" s="30" t="s">
        <v>563</v>
      </c>
      <c r="D6319" s="30" t="s">
        <v>564</v>
      </c>
      <c r="E6319" s="75">
        <v>213</v>
      </c>
      <c r="F6319" s="30" t="s">
        <v>80</v>
      </c>
      <c r="G6319" s="30" t="s">
        <v>81</v>
      </c>
      <c r="H6319" s="75">
        <v>1</v>
      </c>
    </row>
    <row r="6320" spans="1:8">
      <c r="A6320" s="43">
        <v>1942</v>
      </c>
      <c r="B6320" s="74">
        <v>46269</v>
      </c>
      <c r="C6320" s="30" t="s">
        <v>565</v>
      </c>
      <c r="D6320" s="30" t="s">
        <v>566</v>
      </c>
      <c r="E6320" s="75">
        <v>67</v>
      </c>
      <c r="F6320" s="30" t="s">
        <v>70</v>
      </c>
      <c r="G6320" s="30" t="s">
        <v>71</v>
      </c>
      <c r="H6320" s="75">
        <v>2</v>
      </c>
    </row>
    <row r="6321" spans="1:8">
      <c r="A6321" s="43">
        <v>1942</v>
      </c>
      <c r="B6321" s="74">
        <v>46269</v>
      </c>
      <c r="C6321" s="30" t="s">
        <v>567</v>
      </c>
      <c r="D6321" s="30" t="s">
        <v>568</v>
      </c>
      <c r="E6321" s="75">
        <v>38</v>
      </c>
      <c r="F6321" s="30" t="s">
        <v>68</v>
      </c>
      <c r="G6321" s="30" t="s">
        <v>69</v>
      </c>
      <c r="H6321" s="75">
        <v>1</v>
      </c>
    </row>
    <row r="6322" spans="1:8">
      <c r="A6322" s="43">
        <v>1942</v>
      </c>
      <c r="B6322" s="74">
        <v>46268</v>
      </c>
      <c r="C6322" s="30" t="s">
        <v>421</v>
      </c>
      <c r="D6322" s="30" t="s">
        <v>422</v>
      </c>
      <c r="E6322" s="75">
        <v>120</v>
      </c>
      <c r="F6322" s="30" t="s">
        <v>80</v>
      </c>
      <c r="G6322" s="30" t="s">
        <v>81</v>
      </c>
      <c r="H6322" s="75">
        <v>1</v>
      </c>
    </row>
    <row r="6323" spans="1:8">
      <c r="A6323" s="43">
        <v>1942</v>
      </c>
      <c r="B6323" s="74">
        <v>46268</v>
      </c>
      <c r="C6323" s="30" t="s">
        <v>423</v>
      </c>
      <c r="D6323" s="30" t="s">
        <v>424</v>
      </c>
      <c r="E6323" s="75">
        <v>96</v>
      </c>
      <c r="F6323" s="30" t="s">
        <v>68</v>
      </c>
      <c r="G6323" s="30" t="s">
        <v>69</v>
      </c>
      <c r="H6323" s="75">
        <v>1</v>
      </c>
    </row>
    <row r="6324" spans="1:8">
      <c r="A6324" s="43">
        <v>1942</v>
      </c>
      <c r="B6324" s="74">
        <v>46268</v>
      </c>
      <c r="C6324" s="30" t="s">
        <v>425</v>
      </c>
      <c r="D6324" s="30" t="s">
        <v>426</v>
      </c>
      <c r="E6324" s="75">
        <v>153</v>
      </c>
      <c r="F6324" s="30" t="s">
        <v>68</v>
      </c>
      <c r="G6324" s="30" t="s">
        <v>69</v>
      </c>
      <c r="H6324" s="75">
        <v>1</v>
      </c>
    </row>
    <row r="6325" spans="1:8">
      <c r="A6325" s="43">
        <v>1942</v>
      </c>
      <c r="B6325" s="74">
        <v>46268</v>
      </c>
      <c r="C6325" s="30" t="s">
        <v>431</v>
      </c>
      <c r="D6325" s="30" t="s">
        <v>432</v>
      </c>
      <c r="E6325" s="75">
        <v>2</v>
      </c>
      <c r="F6325" s="30" t="s">
        <v>68</v>
      </c>
      <c r="G6325" s="30" t="s">
        <v>69</v>
      </c>
      <c r="H6325" s="75">
        <v>1</v>
      </c>
    </row>
    <row r="6326" spans="1:8">
      <c r="A6326" s="43">
        <v>1942</v>
      </c>
      <c r="B6326" s="74">
        <v>46268</v>
      </c>
      <c r="C6326" s="30" t="s">
        <v>433</v>
      </c>
      <c r="D6326" s="30" t="s">
        <v>434</v>
      </c>
      <c r="E6326" s="75">
        <v>53</v>
      </c>
      <c r="F6326" s="30" t="s">
        <v>68</v>
      </c>
      <c r="G6326" s="30" t="s">
        <v>69</v>
      </c>
      <c r="H6326" s="75">
        <v>1</v>
      </c>
    </row>
    <row r="6327" spans="1:8">
      <c r="A6327" s="43">
        <v>1942</v>
      </c>
      <c r="B6327" s="74">
        <v>46268</v>
      </c>
      <c r="C6327" s="30" t="s">
        <v>453</v>
      </c>
      <c r="D6327" s="30" t="s">
        <v>454</v>
      </c>
      <c r="E6327" s="75">
        <v>65</v>
      </c>
      <c r="F6327" s="30" t="s">
        <v>53</v>
      </c>
      <c r="G6327" s="30" t="s">
        <v>54</v>
      </c>
      <c r="H6327" s="75">
        <v>1</v>
      </c>
    </row>
    <row r="6328" spans="1:8">
      <c r="A6328" s="43">
        <v>1942</v>
      </c>
      <c r="B6328" s="74">
        <v>46268</v>
      </c>
      <c r="C6328" s="30" t="s">
        <v>1708</v>
      </c>
      <c r="D6328" s="30" t="s">
        <v>1709</v>
      </c>
      <c r="E6328" s="75">
        <v>9</v>
      </c>
      <c r="F6328" s="30" t="s">
        <v>70</v>
      </c>
      <c r="G6328" s="30" t="s">
        <v>71</v>
      </c>
      <c r="H6328" s="75">
        <v>2</v>
      </c>
    </row>
    <row r="6329" spans="1:8">
      <c r="A6329" s="43">
        <v>1942</v>
      </c>
      <c r="B6329" s="74">
        <v>46268</v>
      </c>
      <c r="C6329" s="30" t="s">
        <v>1710</v>
      </c>
      <c r="D6329" s="30" t="s">
        <v>1711</v>
      </c>
      <c r="E6329" s="75">
        <v>74</v>
      </c>
      <c r="F6329" s="30" t="s">
        <v>68</v>
      </c>
      <c r="G6329" s="30" t="s">
        <v>69</v>
      </c>
      <c r="H6329" s="75">
        <v>1</v>
      </c>
    </row>
    <row r="6330" spans="1:8">
      <c r="A6330" s="43">
        <v>1942</v>
      </c>
      <c r="B6330" s="74">
        <v>46268</v>
      </c>
      <c r="C6330" s="30" t="s">
        <v>437</v>
      </c>
      <c r="D6330" s="30" t="s">
        <v>438</v>
      </c>
      <c r="E6330" s="75">
        <v>51</v>
      </c>
      <c r="F6330" s="30" t="s">
        <v>68</v>
      </c>
      <c r="G6330" s="30" t="s">
        <v>69</v>
      </c>
      <c r="H6330" s="75">
        <v>1</v>
      </c>
    </row>
    <row r="6331" spans="1:8">
      <c r="A6331" s="43">
        <v>1942</v>
      </c>
      <c r="B6331" s="74">
        <v>46268</v>
      </c>
      <c r="C6331" s="30" t="s">
        <v>439</v>
      </c>
      <c r="D6331" s="30" t="s">
        <v>440</v>
      </c>
      <c r="E6331" s="75">
        <v>77</v>
      </c>
      <c r="F6331" s="30" t="s">
        <v>70</v>
      </c>
      <c r="G6331" s="30" t="s">
        <v>71</v>
      </c>
      <c r="H6331" s="75">
        <v>2</v>
      </c>
    </row>
    <row r="6332" spans="1:8">
      <c r="A6332" s="43">
        <v>1942</v>
      </c>
      <c r="B6332" s="74">
        <v>46268</v>
      </c>
      <c r="C6332" s="30" t="s">
        <v>441</v>
      </c>
      <c r="D6332" s="30" t="s">
        <v>442</v>
      </c>
      <c r="E6332" s="75">
        <v>94</v>
      </c>
      <c r="F6332" s="30" t="s">
        <v>68</v>
      </c>
      <c r="G6332" s="30" t="s">
        <v>69</v>
      </c>
      <c r="H6332" s="75">
        <v>1</v>
      </c>
    </row>
    <row r="6333" spans="1:8">
      <c r="A6333" s="43">
        <v>1942</v>
      </c>
      <c r="B6333" s="74">
        <v>46268</v>
      </c>
      <c r="C6333" s="30" t="s">
        <v>443</v>
      </c>
      <c r="D6333" s="30" t="s">
        <v>444</v>
      </c>
      <c r="E6333" s="75">
        <v>160</v>
      </c>
      <c r="F6333" s="30" t="s">
        <v>80</v>
      </c>
      <c r="G6333" s="30" t="s">
        <v>81</v>
      </c>
      <c r="H6333" s="75">
        <v>1</v>
      </c>
    </row>
    <row r="6334" spans="1:8">
      <c r="A6334" s="43">
        <v>1942</v>
      </c>
      <c r="B6334" s="74">
        <v>46268</v>
      </c>
      <c r="C6334" s="30" t="s">
        <v>445</v>
      </c>
      <c r="D6334" s="30" t="s">
        <v>446</v>
      </c>
      <c r="E6334" s="75">
        <v>85</v>
      </c>
      <c r="F6334" s="30" t="s">
        <v>68</v>
      </c>
      <c r="G6334" s="30" t="s">
        <v>69</v>
      </c>
      <c r="H6334" s="75">
        <v>1</v>
      </c>
    </row>
    <row r="6335" spans="1:8">
      <c r="A6335" s="43">
        <v>1942</v>
      </c>
      <c r="B6335" s="74">
        <v>46268</v>
      </c>
      <c r="C6335" s="30" t="s">
        <v>447</v>
      </c>
      <c r="D6335" s="30" t="s">
        <v>448</v>
      </c>
      <c r="E6335" s="75">
        <v>79</v>
      </c>
      <c r="F6335" s="30" t="s">
        <v>68</v>
      </c>
      <c r="G6335" s="30" t="s">
        <v>69</v>
      </c>
      <c r="H6335" s="75">
        <v>1</v>
      </c>
    </row>
    <row r="6336" spans="1:8">
      <c r="A6336" s="43">
        <v>1942</v>
      </c>
      <c r="B6336" s="74">
        <v>46268</v>
      </c>
      <c r="C6336" s="30" t="s">
        <v>451</v>
      </c>
      <c r="D6336" s="30" t="s">
        <v>452</v>
      </c>
      <c r="E6336" s="75">
        <v>91</v>
      </c>
      <c r="F6336" s="30" t="s">
        <v>68</v>
      </c>
      <c r="G6336" s="30" t="s">
        <v>69</v>
      </c>
      <c r="H6336" s="75">
        <v>1</v>
      </c>
    </row>
    <row r="6337" spans="1:8">
      <c r="A6337" s="43">
        <v>1942</v>
      </c>
      <c r="B6337" s="74">
        <v>46268</v>
      </c>
      <c r="C6337" s="30" t="s">
        <v>551</v>
      </c>
      <c r="D6337" s="30" t="s">
        <v>552</v>
      </c>
      <c r="E6337" s="75">
        <v>32</v>
      </c>
      <c r="F6337" s="30" t="s">
        <v>53</v>
      </c>
      <c r="G6337" s="30" t="s">
        <v>54</v>
      </c>
      <c r="H6337" s="75">
        <v>1</v>
      </c>
    </row>
    <row r="6338" spans="1:8">
      <c r="A6338" s="43">
        <v>1942</v>
      </c>
      <c r="B6338" s="74">
        <v>46268</v>
      </c>
      <c r="C6338" s="30" t="s">
        <v>455</v>
      </c>
      <c r="D6338" s="30" t="s">
        <v>456</v>
      </c>
      <c r="E6338" s="75">
        <v>200</v>
      </c>
      <c r="F6338" s="30" t="s">
        <v>80</v>
      </c>
      <c r="G6338" s="30" t="s">
        <v>81</v>
      </c>
      <c r="H6338" s="75">
        <v>1</v>
      </c>
    </row>
    <row r="6339" spans="1:8">
      <c r="A6339" s="43">
        <v>1942</v>
      </c>
      <c r="B6339" s="74">
        <v>46268</v>
      </c>
      <c r="C6339" s="30" t="s">
        <v>457</v>
      </c>
      <c r="D6339" s="30" t="s">
        <v>458</v>
      </c>
      <c r="E6339" s="75">
        <v>41</v>
      </c>
      <c r="F6339" s="30" t="s">
        <v>68</v>
      </c>
      <c r="G6339" s="30" t="s">
        <v>69</v>
      </c>
      <c r="H6339" s="75">
        <v>1</v>
      </c>
    </row>
    <row r="6340" spans="1:8">
      <c r="A6340" s="43">
        <v>1942</v>
      </c>
      <c r="B6340" s="74">
        <v>46268</v>
      </c>
      <c r="C6340" s="30" t="s">
        <v>1712</v>
      </c>
      <c r="D6340" s="30" t="s">
        <v>1713</v>
      </c>
      <c r="E6340" s="75">
        <v>1</v>
      </c>
      <c r="F6340" s="30" t="s">
        <v>68</v>
      </c>
      <c r="G6340" s="30" t="s">
        <v>69</v>
      </c>
      <c r="H6340" s="75">
        <v>1</v>
      </c>
    </row>
    <row r="6341" spans="1:8">
      <c r="A6341" s="43">
        <v>1942</v>
      </c>
      <c r="B6341" s="74">
        <v>46268</v>
      </c>
      <c r="C6341" s="30" t="s">
        <v>449</v>
      </c>
      <c r="D6341" s="30" t="s">
        <v>450</v>
      </c>
      <c r="E6341" s="75">
        <v>81</v>
      </c>
      <c r="F6341" s="30" t="s">
        <v>53</v>
      </c>
      <c r="G6341" s="30" t="s">
        <v>54</v>
      </c>
      <c r="H6341" s="75">
        <v>1</v>
      </c>
    </row>
    <row r="6342" spans="1:8">
      <c r="A6342" s="43">
        <v>1942</v>
      </c>
      <c r="B6342" s="74">
        <v>46268</v>
      </c>
      <c r="C6342" s="30" t="s">
        <v>467</v>
      </c>
      <c r="D6342" s="30" t="s">
        <v>468</v>
      </c>
      <c r="E6342" s="75">
        <v>88</v>
      </c>
      <c r="F6342" s="30" t="s">
        <v>68</v>
      </c>
      <c r="G6342" s="30" t="s">
        <v>69</v>
      </c>
      <c r="H6342" s="75">
        <v>1</v>
      </c>
    </row>
    <row r="6343" spans="1:8">
      <c r="A6343" s="43">
        <v>1942</v>
      </c>
      <c r="B6343" s="74">
        <v>46268</v>
      </c>
      <c r="C6343" s="30" t="s">
        <v>527</v>
      </c>
      <c r="D6343" s="30" t="s">
        <v>528</v>
      </c>
      <c r="E6343" s="75">
        <v>16</v>
      </c>
      <c r="F6343" s="30" t="s">
        <v>53</v>
      </c>
      <c r="G6343" s="30" t="s">
        <v>54</v>
      </c>
      <c r="H6343" s="75">
        <v>1</v>
      </c>
    </row>
    <row r="6344" spans="1:8">
      <c r="A6344" s="43">
        <v>1942</v>
      </c>
      <c r="B6344" s="74">
        <v>46268</v>
      </c>
      <c r="C6344" s="30" t="s">
        <v>473</v>
      </c>
      <c r="D6344" s="30" t="s">
        <v>474</v>
      </c>
      <c r="E6344" s="75">
        <v>49</v>
      </c>
      <c r="F6344" s="30" t="s">
        <v>53</v>
      </c>
      <c r="G6344" s="30" t="s">
        <v>54</v>
      </c>
      <c r="H6344" s="75">
        <v>1</v>
      </c>
    </row>
    <row r="6345" spans="1:8">
      <c r="A6345" s="43">
        <v>1942</v>
      </c>
      <c r="B6345" s="74">
        <v>46268</v>
      </c>
      <c r="C6345" s="30" t="s">
        <v>459</v>
      </c>
      <c r="D6345" s="30" t="s">
        <v>460</v>
      </c>
      <c r="E6345" s="75">
        <v>39</v>
      </c>
      <c r="F6345" s="30" t="s">
        <v>53</v>
      </c>
      <c r="G6345" s="30" t="s">
        <v>54</v>
      </c>
      <c r="H6345" s="75">
        <v>1</v>
      </c>
    </row>
    <row r="6346" spans="1:8">
      <c r="A6346" s="43">
        <v>1942</v>
      </c>
      <c r="B6346" s="74">
        <v>46268</v>
      </c>
      <c r="C6346" s="30" t="s">
        <v>1714</v>
      </c>
      <c r="D6346" s="30" t="s">
        <v>1715</v>
      </c>
      <c r="E6346" s="75">
        <v>2</v>
      </c>
      <c r="F6346" s="30" t="s">
        <v>68</v>
      </c>
      <c r="G6346" s="30" t="s">
        <v>69</v>
      </c>
      <c r="H6346" s="75">
        <v>1</v>
      </c>
    </row>
    <row r="6347" spans="1:8">
      <c r="A6347" s="43">
        <v>1942</v>
      </c>
      <c r="B6347" s="74">
        <v>46268</v>
      </c>
      <c r="C6347" s="30" t="s">
        <v>435</v>
      </c>
      <c r="D6347" s="30" t="s">
        <v>436</v>
      </c>
      <c r="E6347" s="75">
        <v>77</v>
      </c>
      <c r="F6347" s="30" t="s">
        <v>53</v>
      </c>
      <c r="G6347" s="30" t="s">
        <v>54</v>
      </c>
      <c r="H6347" s="75">
        <v>1</v>
      </c>
    </row>
    <row r="6348" spans="1:8">
      <c r="A6348" s="43">
        <v>1942</v>
      </c>
      <c r="B6348" s="74">
        <v>46268</v>
      </c>
      <c r="C6348" s="30" t="s">
        <v>487</v>
      </c>
      <c r="D6348" s="30" t="s">
        <v>488</v>
      </c>
      <c r="E6348" s="75">
        <v>121</v>
      </c>
      <c r="F6348" s="30" t="s">
        <v>70</v>
      </c>
      <c r="G6348" s="30" t="s">
        <v>71</v>
      </c>
      <c r="H6348" s="75">
        <v>2</v>
      </c>
    </row>
    <row r="6349" spans="1:8">
      <c r="A6349" s="43">
        <v>1942</v>
      </c>
      <c r="B6349" s="74">
        <v>46268</v>
      </c>
      <c r="C6349" s="30" t="s">
        <v>495</v>
      </c>
      <c r="D6349" s="30" t="s">
        <v>496</v>
      </c>
      <c r="E6349" s="75">
        <v>45</v>
      </c>
      <c r="F6349" s="30" t="s">
        <v>53</v>
      </c>
      <c r="G6349" s="30" t="s">
        <v>54</v>
      </c>
      <c r="H6349" s="75">
        <v>1</v>
      </c>
    </row>
    <row r="6350" spans="1:8">
      <c r="A6350" s="43">
        <v>1942</v>
      </c>
      <c r="B6350" s="74">
        <v>46268</v>
      </c>
      <c r="C6350" s="30" t="s">
        <v>501</v>
      </c>
      <c r="D6350" s="30" t="s">
        <v>502</v>
      </c>
      <c r="E6350" s="75">
        <v>7</v>
      </c>
      <c r="F6350" s="30" t="s">
        <v>68</v>
      </c>
      <c r="G6350" s="30" t="s">
        <v>69</v>
      </c>
      <c r="H6350" s="75">
        <v>1</v>
      </c>
    </row>
    <row r="6351" spans="1:8">
      <c r="A6351" s="43">
        <v>1942</v>
      </c>
      <c r="B6351" s="74">
        <v>46268</v>
      </c>
      <c r="C6351" s="30" t="s">
        <v>491</v>
      </c>
      <c r="D6351" s="30" t="s">
        <v>492</v>
      </c>
      <c r="E6351" s="75">
        <v>32</v>
      </c>
      <c r="F6351" s="30" t="s">
        <v>53</v>
      </c>
      <c r="G6351" s="30" t="s">
        <v>54</v>
      </c>
      <c r="H6351" s="75">
        <v>1</v>
      </c>
    </row>
    <row r="6352" spans="1:8">
      <c r="A6352" s="43">
        <v>1942</v>
      </c>
      <c r="B6352" s="74">
        <v>46268</v>
      </c>
      <c r="C6352" s="30" t="s">
        <v>475</v>
      </c>
      <c r="D6352" s="30" t="s">
        <v>476</v>
      </c>
      <c r="E6352" s="75">
        <v>103</v>
      </c>
      <c r="F6352" s="30" t="s">
        <v>53</v>
      </c>
      <c r="G6352" s="30" t="s">
        <v>54</v>
      </c>
      <c r="H6352" s="75">
        <v>1</v>
      </c>
    </row>
    <row r="6353" spans="1:8">
      <c r="A6353" s="43">
        <v>1942</v>
      </c>
      <c r="B6353" s="74">
        <v>46268</v>
      </c>
      <c r="C6353" s="30" t="s">
        <v>479</v>
      </c>
      <c r="D6353" s="30" t="s">
        <v>480</v>
      </c>
      <c r="E6353" s="75">
        <v>62</v>
      </c>
      <c r="F6353" s="30" t="s">
        <v>53</v>
      </c>
      <c r="G6353" s="30" t="s">
        <v>54</v>
      </c>
      <c r="H6353" s="75">
        <v>1</v>
      </c>
    </row>
    <row r="6354" spans="1:8">
      <c r="A6354" s="43">
        <v>1942</v>
      </c>
      <c r="B6354" s="74">
        <v>46268</v>
      </c>
      <c r="C6354" s="30" t="s">
        <v>509</v>
      </c>
      <c r="D6354" s="30" t="s">
        <v>510</v>
      </c>
      <c r="E6354" s="75">
        <v>71</v>
      </c>
      <c r="F6354" s="30" t="s">
        <v>68</v>
      </c>
      <c r="G6354" s="30" t="s">
        <v>69</v>
      </c>
      <c r="H6354" s="75">
        <v>1</v>
      </c>
    </row>
    <row r="6355" spans="1:8">
      <c r="A6355" s="43">
        <v>1942</v>
      </c>
      <c r="B6355" s="74">
        <v>46268</v>
      </c>
      <c r="C6355" s="30" t="s">
        <v>511</v>
      </c>
      <c r="D6355" s="30" t="s">
        <v>512</v>
      </c>
      <c r="E6355" s="75">
        <v>129</v>
      </c>
      <c r="F6355" s="30" t="s">
        <v>70</v>
      </c>
      <c r="G6355" s="30" t="s">
        <v>71</v>
      </c>
      <c r="H6355" s="75">
        <v>2</v>
      </c>
    </row>
    <row r="6356" spans="1:8">
      <c r="A6356" s="43">
        <v>1942</v>
      </c>
      <c r="B6356" s="74">
        <v>46268</v>
      </c>
      <c r="C6356" s="30" t="s">
        <v>513</v>
      </c>
      <c r="D6356" s="30" t="s">
        <v>514</v>
      </c>
      <c r="E6356" s="75">
        <v>101</v>
      </c>
      <c r="F6356" s="30" t="s">
        <v>70</v>
      </c>
      <c r="G6356" s="30" t="s">
        <v>71</v>
      </c>
      <c r="H6356" s="75">
        <v>2</v>
      </c>
    </row>
    <row r="6357" spans="1:8">
      <c r="A6357" s="43">
        <v>1942</v>
      </c>
      <c r="B6357" s="74">
        <v>46268</v>
      </c>
      <c r="C6357" s="30" t="s">
        <v>545</v>
      </c>
      <c r="D6357" s="30" t="s">
        <v>546</v>
      </c>
      <c r="E6357" s="75">
        <v>40</v>
      </c>
      <c r="F6357" s="30" t="s">
        <v>53</v>
      </c>
      <c r="G6357" s="30" t="s">
        <v>54</v>
      </c>
      <c r="H6357" s="75">
        <v>1</v>
      </c>
    </row>
    <row r="6358" spans="1:8">
      <c r="A6358" s="43">
        <v>1942</v>
      </c>
      <c r="B6358" s="74">
        <v>46268</v>
      </c>
      <c r="C6358" s="30" t="s">
        <v>519</v>
      </c>
      <c r="D6358" s="30" t="s">
        <v>520</v>
      </c>
      <c r="E6358" s="75">
        <v>44</v>
      </c>
      <c r="F6358" s="30" t="s">
        <v>68</v>
      </c>
      <c r="G6358" s="30" t="s">
        <v>69</v>
      </c>
      <c r="H6358" s="75">
        <v>1</v>
      </c>
    </row>
    <row r="6359" spans="1:8">
      <c r="A6359" s="43">
        <v>1942</v>
      </c>
      <c r="B6359" s="74">
        <v>46268</v>
      </c>
      <c r="C6359" s="30" t="s">
        <v>517</v>
      </c>
      <c r="D6359" s="30" t="s">
        <v>518</v>
      </c>
      <c r="E6359" s="75">
        <v>50</v>
      </c>
      <c r="F6359" s="30" t="s">
        <v>53</v>
      </c>
      <c r="G6359" s="30" t="s">
        <v>54</v>
      </c>
      <c r="H6359" s="75">
        <v>1</v>
      </c>
    </row>
    <row r="6360" spans="1:8">
      <c r="A6360" s="43">
        <v>1942</v>
      </c>
      <c r="B6360" s="74">
        <v>46268</v>
      </c>
      <c r="C6360" s="30" t="s">
        <v>469</v>
      </c>
      <c r="D6360" s="30" t="s">
        <v>470</v>
      </c>
      <c r="E6360" s="75">
        <v>138</v>
      </c>
      <c r="F6360" s="30" t="s">
        <v>53</v>
      </c>
      <c r="G6360" s="30" t="s">
        <v>54</v>
      </c>
      <c r="H6360" s="75">
        <v>1</v>
      </c>
    </row>
    <row r="6361" spans="1:8">
      <c r="A6361" s="43">
        <v>1942</v>
      </c>
      <c r="B6361" s="74">
        <v>46268</v>
      </c>
      <c r="C6361" s="30" t="s">
        <v>1716</v>
      </c>
      <c r="D6361" s="30" t="s">
        <v>1717</v>
      </c>
      <c r="E6361" s="75">
        <v>98</v>
      </c>
      <c r="F6361" s="30" t="s">
        <v>68</v>
      </c>
      <c r="G6361" s="30" t="s">
        <v>69</v>
      </c>
      <c r="H6361" s="75">
        <v>1</v>
      </c>
    </row>
    <row r="6362" spans="1:8">
      <c r="A6362" s="43">
        <v>1942</v>
      </c>
      <c r="B6362" s="74">
        <v>46268</v>
      </c>
      <c r="C6362" s="30" t="s">
        <v>529</v>
      </c>
      <c r="D6362" s="30" t="s">
        <v>530</v>
      </c>
      <c r="E6362" s="75">
        <v>205</v>
      </c>
      <c r="F6362" s="30" t="s">
        <v>70</v>
      </c>
      <c r="G6362" s="30" t="s">
        <v>71</v>
      </c>
      <c r="H6362" s="75">
        <v>2</v>
      </c>
    </row>
    <row r="6363" spans="1:8">
      <c r="A6363" s="43">
        <v>1942</v>
      </c>
      <c r="B6363" s="74">
        <v>46268</v>
      </c>
      <c r="C6363" s="30" t="s">
        <v>1718</v>
      </c>
      <c r="D6363" s="30" t="s">
        <v>1719</v>
      </c>
      <c r="E6363" s="75">
        <v>74</v>
      </c>
      <c r="F6363" s="30" t="s">
        <v>68</v>
      </c>
      <c r="G6363" s="30" t="s">
        <v>69</v>
      </c>
      <c r="H6363" s="75">
        <v>1</v>
      </c>
    </row>
    <row r="6364" spans="1:8">
      <c r="A6364" s="43">
        <v>1942</v>
      </c>
      <c r="B6364" s="74">
        <v>46268</v>
      </c>
      <c r="C6364" s="30" t="s">
        <v>535</v>
      </c>
      <c r="D6364" s="30" t="s">
        <v>536</v>
      </c>
      <c r="E6364" s="75">
        <v>5</v>
      </c>
      <c r="F6364" s="30" t="s">
        <v>76</v>
      </c>
      <c r="G6364" s="30" t="s">
        <v>77</v>
      </c>
      <c r="H6364" s="75">
        <v>1</v>
      </c>
    </row>
    <row r="6365" spans="1:8">
      <c r="A6365" s="43">
        <v>1942</v>
      </c>
      <c r="B6365" s="74">
        <v>46268</v>
      </c>
      <c r="C6365" s="30" t="s">
        <v>537</v>
      </c>
      <c r="D6365" s="30" t="s">
        <v>538</v>
      </c>
      <c r="E6365" s="75">
        <v>78</v>
      </c>
      <c r="F6365" s="30" t="s">
        <v>68</v>
      </c>
      <c r="G6365" s="30" t="s">
        <v>69</v>
      </c>
      <c r="H6365" s="75">
        <v>1</v>
      </c>
    </row>
    <row r="6366" spans="1:8">
      <c r="A6366" s="43">
        <v>1942</v>
      </c>
      <c r="B6366" s="74">
        <v>46268</v>
      </c>
      <c r="C6366" s="30" t="s">
        <v>539</v>
      </c>
      <c r="D6366" s="30" t="s">
        <v>540</v>
      </c>
      <c r="E6366" s="75">
        <v>79</v>
      </c>
      <c r="F6366" s="30" t="s">
        <v>70</v>
      </c>
      <c r="G6366" s="30" t="s">
        <v>71</v>
      </c>
      <c r="H6366" s="75">
        <v>2</v>
      </c>
    </row>
    <row r="6367" spans="1:8">
      <c r="A6367" s="43">
        <v>1942</v>
      </c>
      <c r="B6367" s="74">
        <v>46268</v>
      </c>
      <c r="C6367" s="30" t="s">
        <v>541</v>
      </c>
      <c r="D6367" s="30" t="s">
        <v>542</v>
      </c>
      <c r="E6367" s="75">
        <v>1</v>
      </c>
      <c r="F6367" s="30" t="s">
        <v>80</v>
      </c>
      <c r="G6367" s="30" t="s">
        <v>81</v>
      </c>
      <c r="H6367" s="75">
        <v>1</v>
      </c>
    </row>
    <row r="6368" spans="1:8">
      <c r="A6368" s="43">
        <v>1942</v>
      </c>
      <c r="B6368" s="74">
        <v>46268</v>
      </c>
      <c r="C6368" s="30" t="s">
        <v>543</v>
      </c>
      <c r="D6368" s="30" t="s">
        <v>544</v>
      </c>
      <c r="E6368" s="75">
        <v>108</v>
      </c>
      <c r="F6368" s="30" t="s">
        <v>68</v>
      </c>
      <c r="G6368" s="30" t="s">
        <v>69</v>
      </c>
      <c r="H6368" s="75">
        <v>1</v>
      </c>
    </row>
    <row r="6369" spans="1:8">
      <c r="A6369" s="43">
        <v>1942</v>
      </c>
      <c r="B6369" s="74">
        <v>46268</v>
      </c>
      <c r="C6369" s="30" t="s">
        <v>2167</v>
      </c>
      <c r="D6369" s="30" t="s">
        <v>2168</v>
      </c>
      <c r="E6369" s="75">
        <v>25</v>
      </c>
      <c r="F6369" s="30" t="s">
        <v>76</v>
      </c>
      <c r="G6369" s="30" t="s">
        <v>77</v>
      </c>
      <c r="H6369" s="75">
        <v>1</v>
      </c>
    </row>
    <row r="6370" spans="1:8">
      <c r="A6370" s="43">
        <v>1942</v>
      </c>
      <c r="B6370" s="74">
        <v>46268</v>
      </c>
      <c r="C6370" s="30" t="s">
        <v>549</v>
      </c>
      <c r="D6370" s="30" t="s">
        <v>550</v>
      </c>
      <c r="E6370" s="75">
        <v>152</v>
      </c>
      <c r="F6370" s="30" t="s">
        <v>80</v>
      </c>
      <c r="G6370" s="30" t="s">
        <v>81</v>
      </c>
      <c r="H6370" s="75">
        <v>1</v>
      </c>
    </row>
    <row r="6371" spans="1:8">
      <c r="A6371" s="43">
        <v>1942</v>
      </c>
      <c r="B6371" s="74">
        <v>46268</v>
      </c>
      <c r="C6371" s="30" t="s">
        <v>1722</v>
      </c>
      <c r="D6371" s="30" t="s">
        <v>1723</v>
      </c>
      <c r="E6371" s="75">
        <v>1</v>
      </c>
      <c r="F6371" s="30" t="s">
        <v>76</v>
      </c>
      <c r="G6371" s="30" t="s">
        <v>77</v>
      </c>
      <c r="H6371" s="75">
        <v>1</v>
      </c>
    </row>
    <row r="6372" spans="1:8">
      <c r="A6372" s="43">
        <v>1942</v>
      </c>
      <c r="B6372" s="74">
        <v>46268</v>
      </c>
      <c r="C6372" s="30" t="s">
        <v>553</v>
      </c>
      <c r="D6372" s="30" t="s">
        <v>554</v>
      </c>
      <c r="E6372" s="75">
        <v>1</v>
      </c>
      <c r="F6372" s="30" t="s">
        <v>68</v>
      </c>
      <c r="G6372" s="30" t="s">
        <v>69</v>
      </c>
      <c r="H6372" s="75">
        <v>1</v>
      </c>
    </row>
    <row r="6373" spans="1:8">
      <c r="A6373" s="43">
        <v>1942</v>
      </c>
      <c r="B6373" s="74">
        <v>46268</v>
      </c>
      <c r="C6373" s="30" t="s">
        <v>5014</v>
      </c>
      <c r="D6373" s="30" t="s">
        <v>5015</v>
      </c>
      <c r="E6373" s="75">
        <v>9</v>
      </c>
      <c r="F6373" s="30" t="s">
        <v>68</v>
      </c>
      <c r="G6373" s="30" t="s">
        <v>69</v>
      </c>
      <c r="H6373" s="75">
        <v>1</v>
      </c>
    </row>
    <row r="6374" spans="1:8">
      <c r="A6374" s="43">
        <v>1942</v>
      </c>
      <c r="B6374" s="74">
        <v>46268</v>
      </c>
      <c r="C6374" s="30" t="s">
        <v>557</v>
      </c>
      <c r="D6374" s="30" t="s">
        <v>558</v>
      </c>
      <c r="E6374" s="75">
        <v>47</v>
      </c>
      <c r="F6374" s="30" t="s">
        <v>70</v>
      </c>
      <c r="G6374" s="30" t="s">
        <v>71</v>
      </c>
      <c r="H6374" s="75">
        <v>2</v>
      </c>
    </row>
    <row r="6375" spans="1:8">
      <c r="A6375" s="43">
        <v>1942</v>
      </c>
      <c r="B6375" s="74">
        <v>46268</v>
      </c>
      <c r="C6375" s="30" t="s">
        <v>559</v>
      </c>
      <c r="D6375" s="30" t="s">
        <v>560</v>
      </c>
      <c r="E6375" s="75">
        <v>91</v>
      </c>
      <c r="F6375" s="30" t="s">
        <v>68</v>
      </c>
      <c r="G6375" s="30" t="s">
        <v>69</v>
      </c>
      <c r="H6375" s="75">
        <v>1</v>
      </c>
    </row>
    <row r="6376" spans="1:8">
      <c r="A6376" s="43">
        <v>1942</v>
      </c>
      <c r="B6376" s="74">
        <v>46268</v>
      </c>
      <c r="C6376" s="30" t="s">
        <v>1724</v>
      </c>
      <c r="D6376" s="30" t="s">
        <v>1725</v>
      </c>
      <c r="E6376" s="75">
        <v>55</v>
      </c>
      <c r="F6376" s="30" t="s">
        <v>53</v>
      </c>
      <c r="G6376" s="30" t="s">
        <v>54</v>
      </c>
      <c r="H6376" s="75">
        <v>1</v>
      </c>
    </row>
    <row r="6377" spans="1:8">
      <c r="A6377" s="43">
        <v>1942</v>
      </c>
      <c r="B6377" s="74">
        <v>46268</v>
      </c>
      <c r="C6377" s="30" t="s">
        <v>5012</v>
      </c>
      <c r="D6377" s="30" t="s">
        <v>5013</v>
      </c>
      <c r="E6377" s="75">
        <v>77</v>
      </c>
      <c r="F6377" s="30" t="s">
        <v>70</v>
      </c>
      <c r="G6377" s="30" t="s">
        <v>71</v>
      </c>
      <c r="H6377" s="75">
        <v>2</v>
      </c>
    </row>
    <row r="6378" spans="1:8">
      <c r="A6378" s="43">
        <v>1942</v>
      </c>
      <c r="B6378" s="74">
        <v>46268</v>
      </c>
      <c r="C6378" s="30" t="s">
        <v>461</v>
      </c>
      <c r="D6378" s="30" t="s">
        <v>462</v>
      </c>
      <c r="E6378" s="75">
        <v>39</v>
      </c>
      <c r="F6378" s="30" t="s">
        <v>53</v>
      </c>
      <c r="G6378" s="30" t="s">
        <v>54</v>
      </c>
      <c r="H6378" s="75">
        <v>1</v>
      </c>
    </row>
    <row r="6379" spans="1:8">
      <c r="A6379" s="43">
        <v>1942</v>
      </c>
      <c r="B6379" s="74">
        <v>46268</v>
      </c>
      <c r="C6379" s="30" t="s">
        <v>561</v>
      </c>
      <c r="D6379" s="30" t="s">
        <v>562</v>
      </c>
      <c r="E6379" s="75">
        <v>47</v>
      </c>
      <c r="F6379" s="30" t="s">
        <v>53</v>
      </c>
      <c r="G6379" s="30" t="s">
        <v>54</v>
      </c>
      <c r="H6379" s="75">
        <v>1</v>
      </c>
    </row>
    <row r="6380" spans="1:8">
      <c r="A6380" s="43">
        <v>1942</v>
      </c>
      <c r="B6380" s="74">
        <v>46268</v>
      </c>
      <c r="C6380" s="30" t="s">
        <v>563</v>
      </c>
      <c r="D6380" s="30" t="s">
        <v>564</v>
      </c>
      <c r="E6380" s="75">
        <v>184</v>
      </c>
      <c r="F6380" s="30" t="s">
        <v>80</v>
      </c>
      <c r="G6380" s="30" t="s">
        <v>81</v>
      </c>
      <c r="H6380" s="75">
        <v>1</v>
      </c>
    </row>
    <row r="6381" spans="1:8">
      <c r="A6381" s="43">
        <v>1942</v>
      </c>
      <c r="B6381" s="74">
        <v>46268</v>
      </c>
      <c r="C6381" s="30" t="s">
        <v>565</v>
      </c>
      <c r="D6381" s="30" t="s">
        <v>566</v>
      </c>
      <c r="E6381" s="75">
        <v>108</v>
      </c>
      <c r="F6381" s="30" t="s">
        <v>68</v>
      </c>
      <c r="G6381" s="30" t="s">
        <v>69</v>
      </c>
      <c r="H6381" s="75">
        <v>1</v>
      </c>
    </row>
    <row r="6382" spans="1:8">
      <c r="A6382" s="43">
        <v>1942</v>
      </c>
      <c r="B6382" s="74">
        <v>46268</v>
      </c>
      <c r="C6382" s="30" t="s">
        <v>567</v>
      </c>
      <c r="D6382" s="30" t="s">
        <v>568</v>
      </c>
      <c r="E6382" s="75">
        <v>46</v>
      </c>
      <c r="F6382" s="30" t="s">
        <v>68</v>
      </c>
      <c r="G6382" s="30" t="s">
        <v>69</v>
      </c>
      <c r="H6382" s="75">
        <v>1</v>
      </c>
    </row>
    <row r="6383" spans="1:8">
      <c r="A6383" s="43">
        <v>1942</v>
      </c>
      <c r="B6383" s="74">
        <v>46267</v>
      </c>
      <c r="C6383" s="30" t="s">
        <v>423</v>
      </c>
      <c r="D6383" s="30" t="s">
        <v>424</v>
      </c>
      <c r="E6383" s="75">
        <v>94</v>
      </c>
      <c r="F6383" s="30" t="s">
        <v>68</v>
      </c>
      <c r="G6383" s="30" t="s">
        <v>69</v>
      </c>
      <c r="H6383" s="75">
        <v>1</v>
      </c>
    </row>
    <row r="6384" spans="1:8">
      <c r="A6384" s="43">
        <v>1942</v>
      </c>
      <c r="B6384" s="74">
        <v>46267</v>
      </c>
      <c r="C6384" s="30" t="s">
        <v>425</v>
      </c>
      <c r="D6384" s="30" t="s">
        <v>426</v>
      </c>
      <c r="E6384" s="75">
        <v>98</v>
      </c>
      <c r="F6384" s="30" t="s">
        <v>68</v>
      </c>
      <c r="G6384" s="30" t="s">
        <v>69</v>
      </c>
      <c r="H6384" s="75">
        <v>1</v>
      </c>
    </row>
    <row r="6385" spans="1:8">
      <c r="A6385" s="43">
        <v>1942</v>
      </c>
      <c r="B6385" s="74">
        <v>46267</v>
      </c>
      <c r="C6385" s="30" t="s">
        <v>1706</v>
      </c>
      <c r="D6385" s="30" t="s">
        <v>1707</v>
      </c>
      <c r="E6385" s="75">
        <v>56</v>
      </c>
      <c r="F6385" s="30" t="s">
        <v>68</v>
      </c>
      <c r="G6385" s="30" t="s">
        <v>69</v>
      </c>
      <c r="H6385" s="75">
        <v>1</v>
      </c>
    </row>
    <row r="6386" spans="1:8">
      <c r="A6386" s="43">
        <v>1942</v>
      </c>
      <c r="B6386" s="74">
        <v>46267</v>
      </c>
      <c r="C6386" s="30" t="s">
        <v>433</v>
      </c>
      <c r="D6386" s="30" t="s">
        <v>434</v>
      </c>
      <c r="E6386" s="75">
        <v>61</v>
      </c>
      <c r="F6386" s="30" t="s">
        <v>68</v>
      </c>
      <c r="G6386" s="30" t="s">
        <v>69</v>
      </c>
      <c r="H6386" s="75">
        <v>1</v>
      </c>
    </row>
    <row r="6387" spans="1:8">
      <c r="A6387" s="43">
        <v>1942</v>
      </c>
      <c r="B6387" s="74">
        <v>46267</v>
      </c>
      <c r="C6387" s="30" t="s">
        <v>453</v>
      </c>
      <c r="D6387" s="30" t="s">
        <v>454</v>
      </c>
      <c r="E6387" s="75">
        <v>51</v>
      </c>
      <c r="F6387" s="30" t="s">
        <v>53</v>
      </c>
      <c r="G6387" s="30" t="s">
        <v>54</v>
      </c>
      <c r="H6387" s="75">
        <v>1</v>
      </c>
    </row>
    <row r="6388" spans="1:8">
      <c r="A6388" s="43">
        <v>1942</v>
      </c>
      <c r="B6388" s="74">
        <v>46267</v>
      </c>
      <c r="C6388" s="30" t="s">
        <v>1708</v>
      </c>
      <c r="D6388" s="30" t="s">
        <v>1709</v>
      </c>
      <c r="E6388" s="75">
        <v>3</v>
      </c>
      <c r="F6388" s="30" t="s">
        <v>70</v>
      </c>
      <c r="G6388" s="30" t="s">
        <v>71</v>
      </c>
      <c r="H6388" s="75">
        <v>2</v>
      </c>
    </row>
    <row r="6389" spans="1:8">
      <c r="A6389" s="43">
        <v>1942</v>
      </c>
      <c r="B6389" s="74">
        <v>46267</v>
      </c>
      <c r="C6389" s="30" t="s">
        <v>1710</v>
      </c>
      <c r="D6389" s="30" t="s">
        <v>1711</v>
      </c>
      <c r="E6389" s="75">
        <v>99</v>
      </c>
      <c r="F6389" s="30" t="s">
        <v>68</v>
      </c>
      <c r="G6389" s="30" t="s">
        <v>69</v>
      </c>
      <c r="H6389" s="75">
        <v>1</v>
      </c>
    </row>
    <row r="6390" spans="1:8">
      <c r="A6390" s="43">
        <v>1942</v>
      </c>
      <c r="B6390" s="74">
        <v>46267</v>
      </c>
      <c r="C6390" s="30" t="s">
        <v>439</v>
      </c>
      <c r="D6390" s="30" t="s">
        <v>440</v>
      </c>
      <c r="E6390" s="75">
        <v>115</v>
      </c>
      <c r="F6390" s="30" t="s">
        <v>68</v>
      </c>
      <c r="G6390" s="30" t="s">
        <v>69</v>
      </c>
      <c r="H6390" s="75">
        <v>1</v>
      </c>
    </row>
    <row r="6391" spans="1:8">
      <c r="A6391" s="43">
        <v>1942</v>
      </c>
      <c r="B6391" s="74">
        <v>46267</v>
      </c>
      <c r="C6391" s="30" t="s">
        <v>441</v>
      </c>
      <c r="D6391" s="30" t="s">
        <v>442</v>
      </c>
      <c r="E6391" s="75">
        <v>104</v>
      </c>
      <c r="F6391" s="30" t="s">
        <v>68</v>
      </c>
      <c r="G6391" s="30" t="s">
        <v>69</v>
      </c>
      <c r="H6391" s="75">
        <v>1</v>
      </c>
    </row>
    <row r="6392" spans="1:8">
      <c r="A6392" s="43">
        <v>1942</v>
      </c>
      <c r="B6392" s="74">
        <v>46267</v>
      </c>
      <c r="C6392" s="30" t="s">
        <v>443</v>
      </c>
      <c r="D6392" s="30" t="s">
        <v>444</v>
      </c>
      <c r="E6392" s="75">
        <v>153</v>
      </c>
      <c r="F6392" s="30" t="s">
        <v>80</v>
      </c>
      <c r="G6392" s="30" t="s">
        <v>81</v>
      </c>
      <c r="H6392" s="75">
        <v>1</v>
      </c>
    </row>
    <row r="6393" spans="1:8">
      <c r="A6393" s="43">
        <v>1942</v>
      </c>
      <c r="B6393" s="74">
        <v>46267</v>
      </c>
      <c r="C6393" s="30" t="s">
        <v>445</v>
      </c>
      <c r="D6393" s="30" t="s">
        <v>446</v>
      </c>
      <c r="E6393" s="75">
        <v>83</v>
      </c>
      <c r="F6393" s="30" t="s">
        <v>68</v>
      </c>
      <c r="G6393" s="30" t="s">
        <v>69</v>
      </c>
      <c r="H6393" s="75">
        <v>1</v>
      </c>
    </row>
    <row r="6394" spans="1:8">
      <c r="A6394" s="43">
        <v>1942</v>
      </c>
      <c r="B6394" s="74">
        <v>46267</v>
      </c>
      <c r="C6394" s="30" t="s">
        <v>447</v>
      </c>
      <c r="D6394" s="30" t="s">
        <v>448</v>
      </c>
      <c r="E6394" s="75">
        <v>75</v>
      </c>
      <c r="F6394" s="30" t="s">
        <v>68</v>
      </c>
      <c r="G6394" s="30" t="s">
        <v>69</v>
      </c>
      <c r="H6394" s="75">
        <v>1</v>
      </c>
    </row>
    <row r="6395" spans="1:8">
      <c r="A6395" s="43">
        <v>1942</v>
      </c>
      <c r="B6395" s="74">
        <v>46267</v>
      </c>
      <c r="C6395" s="30" t="s">
        <v>451</v>
      </c>
      <c r="D6395" s="30" t="s">
        <v>452</v>
      </c>
      <c r="E6395" s="75">
        <v>122</v>
      </c>
      <c r="F6395" s="30" t="s">
        <v>68</v>
      </c>
      <c r="G6395" s="30" t="s">
        <v>69</v>
      </c>
      <c r="H6395" s="75">
        <v>1</v>
      </c>
    </row>
    <row r="6396" spans="1:8">
      <c r="A6396" s="43">
        <v>1942</v>
      </c>
      <c r="B6396" s="74">
        <v>46267</v>
      </c>
      <c r="C6396" s="30" t="s">
        <v>551</v>
      </c>
      <c r="D6396" s="30" t="s">
        <v>552</v>
      </c>
      <c r="E6396" s="75">
        <v>46</v>
      </c>
      <c r="F6396" s="30" t="s">
        <v>53</v>
      </c>
      <c r="G6396" s="30" t="s">
        <v>54</v>
      </c>
      <c r="H6396" s="75">
        <v>1</v>
      </c>
    </row>
    <row r="6397" spans="1:8">
      <c r="A6397" s="43">
        <v>1942</v>
      </c>
      <c r="B6397" s="74">
        <v>46267</v>
      </c>
      <c r="C6397" s="30" t="s">
        <v>455</v>
      </c>
      <c r="D6397" s="30" t="s">
        <v>456</v>
      </c>
      <c r="E6397" s="75">
        <v>318</v>
      </c>
      <c r="F6397" s="30" t="s">
        <v>80</v>
      </c>
      <c r="G6397" s="30" t="s">
        <v>81</v>
      </c>
      <c r="H6397" s="75">
        <v>1</v>
      </c>
    </row>
    <row r="6398" spans="1:8">
      <c r="A6398" s="43">
        <v>1942</v>
      </c>
      <c r="B6398" s="74">
        <v>46267</v>
      </c>
      <c r="C6398" s="30" t="s">
        <v>457</v>
      </c>
      <c r="D6398" s="30" t="s">
        <v>458</v>
      </c>
      <c r="E6398" s="75">
        <v>5</v>
      </c>
      <c r="F6398" s="30" t="s">
        <v>68</v>
      </c>
      <c r="G6398" s="30" t="s">
        <v>69</v>
      </c>
      <c r="H6398" s="75">
        <v>1</v>
      </c>
    </row>
    <row r="6399" spans="1:8">
      <c r="A6399" s="43">
        <v>1942</v>
      </c>
      <c r="B6399" s="74">
        <v>46267</v>
      </c>
      <c r="C6399" s="30" t="s">
        <v>449</v>
      </c>
      <c r="D6399" s="30" t="s">
        <v>450</v>
      </c>
      <c r="E6399" s="75">
        <v>9</v>
      </c>
      <c r="F6399" s="30" t="s">
        <v>53</v>
      </c>
      <c r="G6399" s="30" t="s">
        <v>54</v>
      </c>
      <c r="H6399" s="75">
        <v>1</v>
      </c>
    </row>
    <row r="6400" spans="1:8">
      <c r="A6400" s="43">
        <v>1942</v>
      </c>
      <c r="B6400" s="74">
        <v>46267</v>
      </c>
      <c r="C6400" s="30" t="s">
        <v>467</v>
      </c>
      <c r="D6400" s="30" t="s">
        <v>468</v>
      </c>
      <c r="E6400" s="75">
        <v>84</v>
      </c>
      <c r="F6400" s="30" t="s">
        <v>68</v>
      </c>
      <c r="G6400" s="30" t="s">
        <v>69</v>
      </c>
      <c r="H6400" s="75">
        <v>1</v>
      </c>
    </row>
    <row r="6401" spans="1:8">
      <c r="A6401" s="43">
        <v>1942</v>
      </c>
      <c r="B6401" s="74">
        <v>46267</v>
      </c>
      <c r="C6401" s="30" t="s">
        <v>527</v>
      </c>
      <c r="D6401" s="30" t="s">
        <v>528</v>
      </c>
      <c r="E6401" s="75">
        <v>29</v>
      </c>
      <c r="F6401" s="30" t="s">
        <v>53</v>
      </c>
      <c r="G6401" s="30" t="s">
        <v>54</v>
      </c>
      <c r="H6401" s="75">
        <v>1</v>
      </c>
    </row>
    <row r="6402" spans="1:8">
      <c r="A6402" s="43">
        <v>1942</v>
      </c>
      <c r="B6402" s="74">
        <v>46267</v>
      </c>
      <c r="C6402" s="30" t="s">
        <v>473</v>
      </c>
      <c r="D6402" s="30" t="s">
        <v>474</v>
      </c>
      <c r="E6402" s="75">
        <v>84</v>
      </c>
      <c r="F6402" s="30" t="s">
        <v>53</v>
      </c>
      <c r="G6402" s="30" t="s">
        <v>54</v>
      </c>
      <c r="H6402" s="75">
        <v>1</v>
      </c>
    </row>
    <row r="6403" spans="1:8">
      <c r="A6403" s="43">
        <v>1942</v>
      </c>
      <c r="B6403" s="74">
        <v>46267</v>
      </c>
      <c r="C6403" s="30" t="s">
        <v>459</v>
      </c>
      <c r="D6403" s="30" t="s">
        <v>460</v>
      </c>
      <c r="E6403" s="75">
        <v>15</v>
      </c>
      <c r="F6403" s="30" t="s">
        <v>53</v>
      </c>
      <c r="G6403" s="30" t="s">
        <v>54</v>
      </c>
      <c r="H6403" s="75">
        <v>1</v>
      </c>
    </row>
    <row r="6404" spans="1:8">
      <c r="A6404" s="43">
        <v>1942</v>
      </c>
      <c r="B6404" s="74">
        <v>46267</v>
      </c>
      <c r="C6404" s="30" t="s">
        <v>1714</v>
      </c>
      <c r="D6404" s="30" t="s">
        <v>1715</v>
      </c>
      <c r="E6404" s="75">
        <v>3</v>
      </c>
      <c r="F6404" s="30" t="s">
        <v>68</v>
      </c>
      <c r="G6404" s="30" t="s">
        <v>69</v>
      </c>
      <c r="H6404" s="75">
        <v>1</v>
      </c>
    </row>
    <row r="6405" spans="1:8">
      <c r="A6405" s="43">
        <v>1942</v>
      </c>
      <c r="B6405" s="74">
        <v>46267</v>
      </c>
      <c r="C6405" s="30" t="s">
        <v>435</v>
      </c>
      <c r="D6405" s="30" t="s">
        <v>436</v>
      </c>
      <c r="E6405" s="75">
        <v>71</v>
      </c>
      <c r="F6405" s="30" t="s">
        <v>53</v>
      </c>
      <c r="G6405" s="30" t="s">
        <v>54</v>
      </c>
      <c r="H6405" s="75">
        <v>1</v>
      </c>
    </row>
    <row r="6406" spans="1:8">
      <c r="A6406" s="43">
        <v>1942</v>
      </c>
      <c r="B6406" s="74">
        <v>46267</v>
      </c>
      <c r="C6406" s="30" t="s">
        <v>481</v>
      </c>
      <c r="D6406" s="30" t="s">
        <v>482</v>
      </c>
      <c r="E6406" s="75">
        <v>3</v>
      </c>
      <c r="F6406" s="30" t="s">
        <v>68</v>
      </c>
      <c r="G6406" s="30" t="s">
        <v>69</v>
      </c>
      <c r="H6406" s="75">
        <v>1</v>
      </c>
    </row>
    <row r="6407" spans="1:8">
      <c r="A6407" s="43">
        <v>1942</v>
      </c>
      <c r="B6407" s="74">
        <v>46267</v>
      </c>
      <c r="C6407" s="30" t="s">
        <v>487</v>
      </c>
      <c r="D6407" s="30" t="s">
        <v>488</v>
      </c>
      <c r="E6407" s="75">
        <v>99</v>
      </c>
      <c r="F6407" s="30" t="s">
        <v>76</v>
      </c>
      <c r="G6407" s="30" t="s">
        <v>77</v>
      </c>
      <c r="H6407" s="75">
        <v>1</v>
      </c>
    </row>
    <row r="6408" spans="1:8">
      <c r="A6408" s="43">
        <v>1942</v>
      </c>
      <c r="B6408" s="74">
        <v>46267</v>
      </c>
      <c r="C6408" s="30" t="s">
        <v>495</v>
      </c>
      <c r="D6408" s="30" t="s">
        <v>496</v>
      </c>
      <c r="E6408" s="75">
        <v>25</v>
      </c>
      <c r="F6408" s="30" t="s">
        <v>53</v>
      </c>
      <c r="G6408" s="30" t="s">
        <v>54</v>
      </c>
      <c r="H6408" s="75">
        <v>1</v>
      </c>
    </row>
    <row r="6409" spans="1:8">
      <c r="A6409" s="43">
        <v>1942</v>
      </c>
      <c r="B6409" s="74">
        <v>46267</v>
      </c>
      <c r="C6409" s="30" t="s">
        <v>497</v>
      </c>
      <c r="D6409" s="30" t="s">
        <v>498</v>
      </c>
      <c r="E6409" s="75">
        <v>10</v>
      </c>
      <c r="F6409" s="30" t="s">
        <v>70</v>
      </c>
      <c r="G6409" s="30" t="s">
        <v>71</v>
      </c>
      <c r="H6409" s="75">
        <v>2</v>
      </c>
    </row>
    <row r="6410" spans="1:8">
      <c r="A6410" s="43">
        <v>1942</v>
      </c>
      <c r="B6410" s="74">
        <v>46267</v>
      </c>
      <c r="C6410" s="30" t="s">
        <v>499</v>
      </c>
      <c r="D6410" s="30" t="s">
        <v>500</v>
      </c>
      <c r="E6410" s="75">
        <v>78</v>
      </c>
      <c r="F6410" s="30" t="s">
        <v>76</v>
      </c>
      <c r="G6410" s="30" t="s">
        <v>77</v>
      </c>
      <c r="H6410" s="75">
        <v>1</v>
      </c>
    </row>
    <row r="6411" spans="1:8">
      <c r="A6411" s="43">
        <v>1942</v>
      </c>
      <c r="B6411" s="74">
        <v>46267</v>
      </c>
      <c r="C6411" s="30" t="s">
        <v>501</v>
      </c>
      <c r="D6411" s="30" t="s">
        <v>502</v>
      </c>
      <c r="E6411" s="75">
        <v>72</v>
      </c>
      <c r="F6411" s="30" t="s">
        <v>70</v>
      </c>
      <c r="G6411" s="30" t="s">
        <v>71</v>
      </c>
      <c r="H6411" s="75">
        <v>2</v>
      </c>
    </row>
    <row r="6412" spans="1:8">
      <c r="A6412" s="43">
        <v>1942</v>
      </c>
      <c r="B6412" s="74">
        <v>46267</v>
      </c>
      <c r="C6412" s="30" t="s">
        <v>491</v>
      </c>
      <c r="D6412" s="30" t="s">
        <v>492</v>
      </c>
      <c r="E6412" s="75">
        <v>47</v>
      </c>
      <c r="F6412" s="30" t="s">
        <v>53</v>
      </c>
      <c r="G6412" s="30" t="s">
        <v>54</v>
      </c>
      <c r="H6412" s="75">
        <v>1</v>
      </c>
    </row>
    <row r="6413" spans="1:8">
      <c r="A6413" s="43">
        <v>1942</v>
      </c>
      <c r="B6413" s="74">
        <v>46267</v>
      </c>
      <c r="C6413" s="30" t="s">
        <v>475</v>
      </c>
      <c r="D6413" s="30" t="s">
        <v>476</v>
      </c>
      <c r="E6413" s="75">
        <v>113</v>
      </c>
      <c r="F6413" s="30" t="s">
        <v>53</v>
      </c>
      <c r="G6413" s="30" t="s">
        <v>54</v>
      </c>
      <c r="H6413" s="75">
        <v>1</v>
      </c>
    </row>
    <row r="6414" spans="1:8">
      <c r="A6414" s="43">
        <v>1942</v>
      </c>
      <c r="B6414" s="74">
        <v>46267</v>
      </c>
      <c r="C6414" s="30" t="s">
        <v>509</v>
      </c>
      <c r="D6414" s="30" t="s">
        <v>510</v>
      </c>
      <c r="E6414" s="75">
        <v>93</v>
      </c>
      <c r="F6414" s="30" t="s">
        <v>68</v>
      </c>
      <c r="G6414" s="30" t="s">
        <v>69</v>
      </c>
      <c r="H6414" s="75">
        <v>1</v>
      </c>
    </row>
    <row r="6415" spans="1:8">
      <c r="A6415" s="43">
        <v>1942</v>
      </c>
      <c r="B6415" s="74">
        <v>46267</v>
      </c>
      <c r="C6415" s="30" t="s">
        <v>511</v>
      </c>
      <c r="D6415" s="30" t="s">
        <v>512</v>
      </c>
      <c r="E6415" s="75">
        <v>134</v>
      </c>
      <c r="F6415" s="30" t="s">
        <v>70</v>
      </c>
      <c r="G6415" s="30" t="s">
        <v>71</v>
      </c>
      <c r="H6415" s="75">
        <v>2</v>
      </c>
    </row>
    <row r="6416" spans="1:8">
      <c r="A6416" s="43">
        <v>1942</v>
      </c>
      <c r="B6416" s="74">
        <v>46267</v>
      </c>
      <c r="C6416" s="30" t="s">
        <v>513</v>
      </c>
      <c r="D6416" s="30" t="s">
        <v>514</v>
      </c>
      <c r="E6416" s="75">
        <v>87</v>
      </c>
      <c r="F6416" s="30" t="s">
        <v>68</v>
      </c>
      <c r="G6416" s="30" t="s">
        <v>69</v>
      </c>
      <c r="H6416" s="75">
        <v>1</v>
      </c>
    </row>
    <row r="6417" spans="1:8">
      <c r="A6417" s="43">
        <v>1942</v>
      </c>
      <c r="B6417" s="74">
        <v>46267</v>
      </c>
      <c r="C6417" s="30" t="s">
        <v>545</v>
      </c>
      <c r="D6417" s="30" t="s">
        <v>546</v>
      </c>
      <c r="E6417" s="75">
        <v>50</v>
      </c>
      <c r="F6417" s="30" t="s">
        <v>53</v>
      </c>
      <c r="G6417" s="30" t="s">
        <v>54</v>
      </c>
      <c r="H6417" s="75">
        <v>1</v>
      </c>
    </row>
    <row r="6418" spans="1:8">
      <c r="A6418" s="43">
        <v>1942</v>
      </c>
      <c r="B6418" s="74">
        <v>46267</v>
      </c>
      <c r="C6418" s="30" t="s">
        <v>519</v>
      </c>
      <c r="D6418" s="30" t="s">
        <v>520</v>
      </c>
      <c r="E6418" s="75">
        <v>32</v>
      </c>
      <c r="F6418" s="30" t="s">
        <v>68</v>
      </c>
      <c r="G6418" s="30" t="s">
        <v>69</v>
      </c>
      <c r="H6418" s="75">
        <v>1</v>
      </c>
    </row>
    <row r="6419" spans="1:8">
      <c r="A6419" s="43">
        <v>1942</v>
      </c>
      <c r="B6419" s="74">
        <v>46267</v>
      </c>
      <c r="C6419" s="30" t="s">
        <v>517</v>
      </c>
      <c r="D6419" s="30" t="s">
        <v>518</v>
      </c>
      <c r="E6419" s="75">
        <v>56</v>
      </c>
      <c r="F6419" s="30" t="s">
        <v>53</v>
      </c>
      <c r="G6419" s="30" t="s">
        <v>54</v>
      </c>
      <c r="H6419" s="75">
        <v>1</v>
      </c>
    </row>
    <row r="6420" spans="1:8">
      <c r="A6420" s="43">
        <v>1942</v>
      </c>
      <c r="B6420" s="74">
        <v>46267</v>
      </c>
      <c r="C6420" s="30" t="s">
        <v>469</v>
      </c>
      <c r="D6420" s="30" t="s">
        <v>470</v>
      </c>
      <c r="E6420" s="75">
        <v>66</v>
      </c>
      <c r="F6420" s="30" t="s">
        <v>53</v>
      </c>
      <c r="G6420" s="30" t="s">
        <v>54</v>
      </c>
      <c r="H6420" s="75">
        <v>1</v>
      </c>
    </row>
    <row r="6421" spans="1:8">
      <c r="A6421" s="43">
        <v>1942</v>
      </c>
      <c r="B6421" s="74">
        <v>46267</v>
      </c>
      <c r="C6421" s="30" t="s">
        <v>1716</v>
      </c>
      <c r="D6421" s="30" t="s">
        <v>1717</v>
      </c>
      <c r="E6421" s="75">
        <v>103</v>
      </c>
      <c r="F6421" s="30" t="s">
        <v>68</v>
      </c>
      <c r="G6421" s="30" t="s">
        <v>69</v>
      </c>
      <c r="H6421" s="75">
        <v>1</v>
      </c>
    </row>
    <row r="6422" spans="1:8">
      <c r="A6422" s="43">
        <v>1942</v>
      </c>
      <c r="B6422" s="74">
        <v>46267</v>
      </c>
      <c r="C6422" s="30" t="s">
        <v>529</v>
      </c>
      <c r="D6422" s="30" t="s">
        <v>530</v>
      </c>
      <c r="E6422" s="75">
        <v>177</v>
      </c>
      <c r="F6422" s="30" t="s">
        <v>70</v>
      </c>
      <c r="G6422" s="30" t="s">
        <v>71</v>
      </c>
      <c r="H6422" s="75">
        <v>2</v>
      </c>
    </row>
    <row r="6423" spans="1:8">
      <c r="A6423" s="43">
        <v>1942</v>
      </c>
      <c r="B6423" s="74">
        <v>46267</v>
      </c>
      <c r="C6423" s="30" t="s">
        <v>1718</v>
      </c>
      <c r="D6423" s="30" t="s">
        <v>1719</v>
      </c>
      <c r="E6423" s="75">
        <v>114</v>
      </c>
      <c r="F6423" s="30" t="s">
        <v>68</v>
      </c>
      <c r="G6423" s="30" t="s">
        <v>69</v>
      </c>
      <c r="H6423" s="75">
        <v>1</v>
      </c>
    </row>
    <row r="6424" spans="1:8">
      <c r="A6424" s="43">
        <v>1942</v>
      </c>
      <c r="B6424" s="74">
        <v>46267</v>
      </c>
      <c r="C6424" s="30" t="s">
        <v>539</v>
      </c>
      <c r="D6424" s="30" t="s">
        <v>540</v>
      </c>
      <c r="E6424" s="75">
        <v>48</v>
      </c>
      <c r="F6424" s="30" t="s">
        <v>76</v>
      </c>
      <c r="G6424" s="30" t="s">
        <v>77</v>
      </c>
      <c r="H6424" s="75">
        <v>1</v>
      </c>
    </row>
    <row r="6425" spans="1:8">
      <c r="A6425" s="43">
        <v>1942</v>
      </c>
      <c r="B6425" s="74">
        <v>46267</v>
      </c>
      <c r="C6425" s="30" t="s">
        <v>541</v>
      </c>
      <c r="D6425" s="30" t="s">
        <v>542</v>
      </c>
      <c r="E6425" s="75">
        <v>9</v>
      </c>
      <c r="F6425" s="30" t="s">
        <v>80</v>
      </c>
      <c r="G6425" s="30" t="s">
        <v>81</v>
      </c>
      <c r="H6425" s="75">
        <v>1</v>
      </c>
    </row>
    <row r="6426" spans="1:8">
      <c r="A6426" s="43">
        <v>1942</v>
      </c>
      <c r="B6426" s="74">
        <v>46267</v>
      </c>
      <c r="C6426" s="30" t="s">
        <v>543</v>
      </c>
      <c r="D6426" s="30" t="s">
        <v>544</v>
      </c>
      <c r="E6426" s="75">
        <v>94</v>
      </c>
      <c r="F6426" s="30" t="s">
        <v>68</v>
      </c>
      <c r="G6426" s="30" t="s">
        <v>69</v>
      </c>
      <c r="H6426" s="75">
        <v>1</v>
      </c>
    </row>
    <row r="6427" spans="1:8">
      <c r="A6427" s="43">
        <v>1942</v>
      </c>
      <c r="B6427" s="74">
        <v>46267</v>
      </c>
      <c r="C6427" s="30" t="s">
        <v>507</v>
      </c>
      <c r="D6427" s="30" t="s">
        <v>508</v>
      </c>
      <c r="E6427" s="75">
        <v>79</v>
      </c>
      <c r="F6427" s="30" t="s">
        <v>53</v>
      </c>
      <c r="G6427" s="30" t="s">
        <v>54</v>
      </c>
      <c r="H6427" s="75">
        <v>1</v>
      </c>
    </row>
    <row r="6428" spans="1:8">
      <c r="A6428" s="43">
        <v>1942</v>
      </c>
      <c r="B6428" s="74">
        <v>46267</v>
      </c>
      <c r="C6428" s="30" t="s">
        <v>549</v>
      </c>
      <c r="D6428" s="30" t="s">
        <v>550</v>
      </c>
      <c r="E6428" s="75">
        <v>164</v>
      </c>
      <c r="F6428" s="30" t="s">
        <v>80</v>
      </c>
      <c r="G6428" s="30" t="s">
        <v>81</v>
      </c>
      <c r="H6428" s="75">
        <v>1</v>
      </c>
    </row>
    <row r="6429" spans="1:8">
      <c r="A6429" s="43">
        <v>1942</v>
      </c>
      <c r="B6429" s="74">
        <v>46267</v>
      </c>
      <c r="C6429" s="30" t="s">
        <v>553</v>
      </c>
      <c r="D6429" s="30" t="s">
        <v>554</v>
      </c>
      <c r="E6429" s="75">
        <v>4</v>
      </c>
      <c r="F6429" s="30" t="s">
        <v>72</v>
      </c>
      <c r="G6429" s="30" t="s">
        <v>73</v>
      </c>
      <c r="H6429" s="75">
        <v>3</v>
      </c>
    </row>
    <row r="6430" spans="1:8">
      <c r="A6430" s="43">
        <v>1942</v>
      </c>
      <c r="B6430" s="74">
        <v>46267</v>
      </c>
      <c r="C6430" s="30" t="s">
        <v>557</v>
      </c>
      <c r="D6430" s="30" t="s">
        <v>558</v>
      </c>
      <c r="E6430" s="75">
        <v>74</v>
      </c>
      <c r="F6430" s="30" t="s">
        <v>70</v>
      </c>
      <c r="G6430" s="30" t="s">
        <v>71</v>
      </c>
      <c r="H6430" s="75">
        <v>2</v>
      </c>
    </row>
    <row r="6431" spans="1:8">
      <c r="A6431" s="43">
        <v>1942</v>
      </c>
      <c r="B6431" s="74">
        <v>46267</v>
      </c>
      <c r="C6431" s="30" t="s">
        <v>559</v>
      </c>
      <c r="D6431" s="30" t="s">
        <v>560</v>
      </c>
      <c r="E6431" s="75">
        <v>78</v>
      </c>
      <c r="F6431" s="30" t="s">
        <v>68</v>
      </c>
      <c r="G6431" s="30" t="s">
        <v>69</v>
      </c>
      <c r="H6431" s="75">
        <v>1</v>
      </c>
    </row>
    <row r="6432" spans="1:8">
      <c r="A6432" s="43">
        <v>1942</v>
      </c>
      <c r="B6432" s="74">
        <v>46267</v>
      </c>
      <c r="C6432" s="30" t="s">
        <v>1724</v>
      </c>
      <c r="D6432" s="30" t="s">
        <v>1725</v>
      </c>
      <c r="E6432" s="75">
        <v>45</v>
      </c>
      <c r="F6432" s="30" t="s">
        <v>53</v>
      </c>
      <c r="G6432" s="30" t="s">
        <v>54</v>
      </c>
      <c r="H6432" s="75">
        <v>1</v>
      </c>
    </row>
    <row r="6433" spans="1:8">
      <c r="A6433" s="43">
        <v>1942</v>
      </c>
      <c r="B6433" s="74">
        <v>46267</v>
      </c>
      <c r="C6433" s="30" t="s">
        <v>5012</v>
      </c>
      <c r="D6433" s="30" t="s">
        <v>5013</v>
      </c>
      <c r="E6433" s="75">
        <v>76</v>
      </c>
      <c r="F6433" s="30" t="s">
        <v>70</v>
      </c>
      <c r="G6433" s="30" t="s">
        <v>71</v>
      </c>
      <c r="H6433" s="75">
        <v>2</v>
      </c>
    </row>
    <row r="6434" spans="1:8">
      <c r="A6434" s="43">
        <v>1942</v>
      </c>
      <c r="B6434" s="74">
        <v>46267</v>
      </c>
      <c r="C6434" s="30" t="s">
        <v>461</v>
      </c>
      <c r="D6434" s="30" t="s">
        <v>462</v>
      </c>
      <c r="E6434" s="75">
        <v>42</v>
      </c>
      <c r="F6434" s="30" t="s">
        <v>53</v>
      </c>
      <c r="G6434" s="30" t="s">
        <v>54</v>
      </c>
      <c r="H6434" s="75">
        <v>1</v>
      </c>
    </row>
    <row r="6435" spans="1:8">
      <c r="A6435" s="43">
        <v>1942</v>
      </c>
      <c r="B6435" s="74">
        <v>46267</v>
      </c>
      <c r="C6435" s="30" t="s">
        <v>561</v>
      </c>
      <c r="D6435" s="30" t="s">
        <v>562</v>
      </c>
      <c r="E6435" s="75">
        <v>66</v>
      </c>
      <c r="F6435" s="30" t="s">
        <v>53</v>
      </c>
      <c r="G6435" s="30" t="s">
        <v>54</v>
      </c>
      <c r="H6435" s="75">
        <v>1</v>
      </c>
    </row>
    <row r="6436" spans="1:8">
      <c r="A6436" s="43">
        <v>1942</v>
      </c>
      <c r="B6436" s="74">
        <v>46267</v>
      </c>
      <c r="C6436" s="30" t="s">
        <v>563</v>
      </c>
      <c r="D6436" s="30" t="s">
        <v>564</v>
      </c>
      <c r="E6436" s="75">
        <v>148</v>
      </c>
      <c r="F6436" s="30" t="s">
        <v>80</v>
      </c>
      <c r="G6436" s="30" t="s">
        <v>81</v>
      </c>
      <c r="H6436" s="75">
        <v>1</v>
      </c>
    </row>
    <row r="6437" spans="1:8">
      <c r="A6437" s="43">
        <v>1942</v>
      </c>
      <c r="B6437" s="74">
        <v>46267</v>
      </c>
      <c r="C6437" s="30" t="s">
        <v>565</v>
      </c>
      <c r="D6437" s="30" t="s">
        <v>566</v>
      </c>
      <c r="E6437" s="75">
        <v>127</v>
      </c>
      <c r="F6437" s="30" t="s">
        <v>68</v>
      </c>
      <c r="G6437" s="30" t="s">
        <v>69</v>
      </c>
      <c r="H6437" s="75">
        <v>1</v>
      </c>
    </row>
    <row r="6438" spans="1:8">
      <c r="A6438" s="43">
        <v>1942</v>
      </c>
      <c r="B6438" s="74">
        <v>46267</v>
      </c>
      <c r="C6438" s="30" t="s">
        <v>567</v>
      </c>
      <c r="D6438" s="30" t="s">
        <v>568</v>
      </c>
      <c r="E6438" s="75">
        <v>52</v>
      </c>
      <c r="F6438" s="30" t="s">
        <v>68</v>
      </c>
      <c r="G6438" s="30" t="s">
        <v>69</v>
      </c>
      <c r="H6438" s="75">
        <v>1</v>
      </c>
    </row>
    <row r="6439" spans="1:8">
      <c r="A6439" s="43">
        <v>1942</v>
      </c>
      <c r="B6439" s="74">
        <v>46266</v>
      </c>
      <c r="C6439" s="30" t="s">
        <v>423</v>
      </c>
      <c r="D6439" s="30" t="s">
        <v>424</v>
      </c>
      <c r="E6439" s="75">
        <v>96</v>
      </c>
      <c r="F6439" s="30" t="s">
        <v>68</v>
      </c>
      <c r="G6439" s="30" t="s">
        <v>69</v>
      </c>
      <c r="H6439" s="75">
        <v>1</v>
      </c>
    </row>
    <row r="6440" spans="1:8">
      <c r="A6440" s="43">
        <v>1942</v>
      </c>
      <c r="B6440" s="74">
        <v>46266</v>
      </c>
      <c r="C6440" s="30" t="s">
        <v>425</v>
      </c>
      <c r="D6440" s="30" t="s">
        <v>426</v>
      </c>
      <c r="E6440" s="75">
        <v>97</v>
      </c>
      <c r="F6440" s="30" t="s">
        <v>68</v>
      </c>
      <c r="G6440" s="30" t="s">
        <v>69</v>
      </c>
      <c r="H6440" s="75">
        <v>1</v>
      </c>
    </row>
    <row r="6441" spans="1:8">
      <c r="A6441" s="43">
        <v>1942</v>
      </c>
      <c r="B6441" s="74">
        <v>46266</v>
      </c>
      <c r="C6441" s="30" t="s">
        <v>1706</v>
      </c>
      <c r="D6441" s="30" t="s">
        <v>1707</v>
      </c>
      <c r="E6441" s="75">
        <v>79</v>
      </c>
      <c r="F6441" s="30" t="s">
        <v>68</v>
      </c>
      <c r="G6441" s="30" t="s">
        <v>69</v>
      </c>
      <c r="H6441" s="75">
        <v>1</v>
      </c>
    </row>
    <row r="6442" spans="1:8">
      <c r="A6442" s="43">
        <v>1942</v>
      </c>
      <c r="B6442" s="74">
        <v>46266</v>
      </c>
      <c r="C6442" s="30" t="s">
        <v>433</v>
      </c>
      <c r="D6442" s="30" t="s">
        <v>434</v>
      </c>
      <c r="E6442" s="75">
        <v>80</v>
      </c>
      <c r="F6442" s="30" t="s">
        <v>68</v>
      </c>
      <c r="G6442" s="30" t="s">
        <v>69</v>
      </c>
      <c r="H6442" s="75">
        <v>1</v>
      </c>
    </row>
    <row r="6443" spans="1:8">
      <c r="A6443" s="43">
        <v>1942</v>
      </c>
      <c r="B6443" s="74">
        <v>46266</v>
      </c>
      <c r="C6443" s="30" t="s">
        <v>453</v>
      </c>
      <c r="D6443" s="30" t="s">
        <v>454</v>
      </c>
      <c r="E6443" s="75">
        <v>80</v>
      </c>
      <c r="F6443" s="30" t="s">
        <v>53</v>
      </c>
      <c r="G6443" s="30" t="s">
        <v>54</v>
      </c>
      <c r="H6443" s="75">
        <v>1</v>
      </c>
    </row>
    <row r="6444" spans="1:8">
      <c r="A6444" s="43">
        <v>1942</v>
      </c>
      <c r="B6444" s="74">
        <v>46266</v>
      </c>
      <c r="C6444" s="30" t="s">
        <v>1708</v>
      </c>
      <c r="D6444" s="30" t="s">
        <v>1709</v>
      </c>
      <c r="E6444" s="75">
        <v>15</v>
      </c>
      <c r="F6444" s="30" t="s">
        <v>70</v>
      </c>
      <c r="G6444" s="30" t="s">
        <v>71</v>
      </c>
      <c r="H6444" s="75">
        <v>2</v>
      </c>
    </row>
    <row r="6445" spans="1:8">
      <c r="A6445" s="43">
        <v>1942</v>
      </c>
      <c r="B6445" s="74">
        <v>46266</v>
      </c>
      <c r="C6445" s="30" t="s">
        <v>1710</v>
      </c>
      <c r="D6445" s="30" t="s">
        <v>1711</v>
      </c>
      <c r="E6445" s="75">
        <v>103</v>
      </c>
      <c r="F6445" s="30" t="s">
        <v>68</v>
      </c>
      <c r="G6445" s="30" t="s">
        <v>69</v>
      </c>
      <c r="H6445" s="75">
        <v>1</v>
      </c>
    </row>
    <row r="6446" spans="1:8">
      <c r="A6446" s="43">
        <v>1942</v>
      </c>
      <c r="B6446" s="74">
        <v>46266</v>
      </c>
      <c r="C6446" s="30" t="s">
        <v>439</v>
      </c>
      <c r="D6446" s="30" t="s">
        <v>440</v>
      </c>
      <c r="E6446" s="75">
        <v>113</v>
      </c>
      <c r="F6446" s="30" t="s">
        <v>68</v>
      </c>
      <c r="G6446" s="30" t="s">
        <v>69</v>
      </c>
      <c r="H6446" s="75">
        <v>1</v>
      </c>
    </row>
    <row r="6447" spans="1:8">
      <c r="A6447" s="43">
        <v>1942</v>
      </c>
      <c r="B6447" s="74">
        <v>46266</v>
      </c>
      <c r="C6447" s="30" t="s">
        <v>441</v>
      </c>
      <c r="D6447" s="30" t="s">
        <v>442</v>
      </c>
      <c r="E6447" s="75">
        <v>107</v>
      </c>
      <c r="F6447" s="30" t="s">
        <v>68</v>
      </c>
      <c r="G6447" s="30" t="s">
        <v>69</v>
      </c>
      <c r="H6447" s="75">
        <v>1</v>
      </c>
    </row>
    <row r="6448" spans="1:8">
      <c r="A6448" s="43">
        <v>1942</v>
      </c>
      <c r="B6448" s="74">
        <v>46266</v>
      </c>
      <c r="C6448" s="30" t="s">
        <v>443</v>
      </c>
      <c r="D6448" s="30" t="s">
        <v>444</v>
      </c>
      <c r="E6448" s="75">
        <v>142</v>
      </c>
      <c r="F6448" s="30" t="s">
        <v>80</v>
      </c>
      <c r="G6448" s="30" t="s">
        <v>81</v>
      </c>
      <c r="H6448" s="75">
        <v>1</v>
      </c>
    </row>
    <row r="6449" spans="1:8">
      <c r="A6449" s="43">
        <v>1942</v>
      </c>
      <c r="B6449" s="74">
        <v>46266</v>
      </c>
      <c r="C6449" s="30" t="s">
        <v>445</v>
      </c>
      <c r="D6449" s="30" t="s">
        <v>446</v>
      </c>
      <c r="E6449" s="75">
        <v>109</v>
      </c>
      <c r="F6449" s="30" t="s">
        <v>68</v>
      </c>
      <c r="G6449" s="30" t="s">
        <v>69</v>
      </c>
      <c r="H6449" s="75">
        <v>1</v>
      </c>
    </row>
    <row r="6450" spans="1:8">
      <c r="A6450" s="43">
        <v>1942</v>
      </c>
      <c r="B6450" s="74">
        <v>46266</v>
      </c>
      <c r="C6450" s="30" t="s">
        <v>447</v>
      </c>
      <c r="D6450" s="30" t="s">
        <v>448</v>
      </c>
      <c r="E6450" s="75">
        <v>90</v>
      </c>
      <c r="F6450" s="30" t="s">
        <v>68</v>
      </c>
      <c r="G6450" s="30" t="s">
        <v>69</v>
      </c>
      <c r="H6450" s="75">
        <v>1</v>
      </c>
    </row>
    <row r="6451" spans="1:8">
      <c r="A6451" s="43">
        <v>1942</v>
      </c>
      <c r="B6451" s="74">
        <v>46266</v>
      </c>
      <c r="C6451" s="30" t="s">
        <v>451</v>
      </c>
      <c r="D6451" s="30" t="s">
        <v>452</v>
      </c>
      <c r="E6451" s="75">
        <v>89</v>
      </c>
      <c r="F6451" s="30" t="s">
        <v>68</v>
      </c>
      <c r="G6451" s="30" t="s">
        <v>69</v>
      </c>
      <c r="H6451" s="75">
        <v>1</v>
      </c>
    </row>
    <row r="6452" spans="1:8">
      <c r="A6452" s="43">
        <v>1942</v>
      </c>
      <c r="B6452" s="74">
        <v>46266</v>
      </c>
      <c r="C6452" s="30" t="s">
        <v>551</v>
      </c>
      <c r="D6452" s="30" t="s">
        <v>552</v>
      </c>
      <c r="E6452" s="75">
        <v>47</v>
      </c>
      <c r="F6452" s="30" t="s">
        <v>53</v>
      </c>
      <c r="G6452" s="30" t="s">
        <v>54</v>
      </c>
      <c r="H6452" s="75">
        <v>1</v>
      </c>
    </row>
    <row r="6453" spans="1:8">
      <c r="A6453" s="43">
        <v>1942</v>
      </c>
      <c r="B6453" s="74">
        <v>46266</v>
      </c>
      <c r="C6453" s="30" t="s">
        <v>455</v>
      </c>
      <c r="D6453" s="30" t="s">
        <v>456</v>
      </c>
      <c r="E6453" s="75">
        <v>354</v>
      </c>
      <c r="F6453" s="30" t="s">
        <v>80</v>
      </c>
      <c r="G6453" s="30" t="s">
        <v>81</v>
      </c>
      <c r="H6453" s="75">
        <v>1</v>
      </c>
    </row>
    <row r="6454" spans="1:8">
      <c r="A6454" s="43">
        <v>1942</v>
      </c>
      <c r="B6454" s="74">
        <v>46266</v>
      </c>
      <c r="C6454" s="30" t="s">
        <v>457</v>
      </c>
      <c r="D6454" s="30" t="s">
        <v>458</v>
      </c>
      <c r="E6454" s="75">
        <v>7</v>
      </c>
      <c r="F6454" s="30" t="s">
        <v>53</v>
      </c>
      <c r="G6454" s="30" t="s">
        <v>54</v>
      </c>
      <c r="H6454" s="75">
        <v>1</v>
      </c>
    </row>
    <row r="6455" spans="1:8">
      <c r="A6455" s="43">
        <v>1942</v>
      </c>
      <c r="B6455" s="74">
        <v>46266</v>
      </c>
      <c r="C6455" s="30" t="s">
        <v>1712</v>
      </c>
      <c r="D6455" s="30" t="s">
        <v>1713</v>
      </c>
      <c r="E6455" s="75">
        <v>2</v>
      </c>
      <c r="F6455" s="30" t="s">
        <v>68</v>
      </c>
      <c r="G6455" s="30" t="s">
        <v>69</v>
      </c>
      <c r="H6455" s="75">
        <v>1</v>
      </c>
    </row>
    <row r="6456" spans="1:8">
      <c r="A6456" s="43">
        <v>1942</v>
      </c>
      <c r="B6456" s="74">
        <v>46266</v>
      </c>
      <c r="C6456" s="30" t="s">
        <v>449</v>
      </c>
      <c r="D6456" s="30" t="s">
        <v>450</v>
      </c>
      <c r="E6456" s="75">
        <v>12</v>
      </c>
      <c r="F6456" s="30" t="s">
        <v>53</v>
      </c>
      <c r="G6456" s="30" t="s">
        <v>54</v>
      </c>
      <c r="H6456" s="75">
        <v>1</v>
      </c>
    </row>
    <row r="6457" spans="1:8">
      <c r="A6457" s="43">
        <v>1942</v>
      </c>
      <c r="B6457" s="74">
        <v>46266</v>
      </c>
      <c r="C6457" s="30" t="s">
        <v>467</v>
      </c>
      <c r="D6457" s="30" t="s">
        <v>468</v>
      </c>
      <c r="E6457" s="75">
        <v>120</v>
      </c>
      <c r="F6457" s="30" t="s">
        <v>68</v>
      </c>
      <c r="G6457" s="30" t="s">
        <v>69</v>
      </c>
      <c r="H6457" s="75">
        <v>1</v>
      </c>
    </row>
    <row r="6458" spans="1:8">
      <c r="A6458" s="43">
        <v>1942</v>
      </c>
      <c r="B6458" s="74">
        <v>46266</v>
      </c>
      <c r="C6458" s="30" t="s">
        <v>527</v>
      </c>
      <c r="D6458" s="30" t="s">
        <v>528</v>
      </c>
      <c r="E6458" s="75">
        <v>47</v>
      </c>
      <c r="F6458" s="30" t="s">
        <v>53</v>
      </c>
      <c r="G6458" s="30" t="s">
        <v>54</v>
      </c>
      <c r="H6458" s="75">
        <v>1</v>
      </c>
    </row>
    <row r="6459" spans="1:8">
      <c r="A6459" s="43">
        <v>1942</v>
      </c>
      <c r="B6459" s="74">
        <v>46266</v>
      </c>
      <c r="C6459" s="30" t="s">
        <v>473</v>
      </c>
      <c r="D6459" s="30" t="s">
        <v>474</v>
      </c>
      <c r="E6459" s="75">
        <v>98</v>
      </c>
      <c r="F6459" s="30" t="s">
        <v>53</v>
      </c>
      <c r="G6459" s="30" t="s">
        <v>54</v>
      </c>
      <c r="H6459" s="75">
        <v>1</v>
      </c>
    </row>
    <row r="6460" spans="1:8">
      <c r="A6460" s="43">
        <v>1942</v>
      </c>
      <c r="B6460" s="74">
        <v>46266</v>
      </c>
      <c r="C6460" s="30" t="s">
        <v>459</v>
      </c>
      <c r="D6460" s="30" t="s">
        <v>460</v>
      </c>
      <c r="E6460" s="75">
        <v>65</v>
      </c>
      <c r="F6460" s="30" t="s">
        <v>53</v>
      </c>
      <c r="G6460" s="30" t="s">
        <v>54</v>
      </c>
      <c r="H6460" s="75">
        <v>1</v>
      </c>
    </row>
    <row r="6461" spans="1:8">
      <c r="A6461" s="43">
        <v>1942</v>
      </c>
      <c r="B6461" s="74">
        <v>46266</v>
      </c>
      <c r="C6461" s="30" t="s">
        <v>1714</v>
      </c>
      <c r="D6461" s="30" t="s">
        <v>1715</v>
      </c>
      <c r="E6461" s="75">
        <v>3</v>
      </c>
      <c r="F6461" s="30" t="s">
        <v>68</v>
      </c>
      <c r="G6461" s="30" t="s">
        <v>69</v>
      </c>
      <c r="H6461" s="75">
        <v>1</v>
      </c>
    </row>
    <row r="6462" spans="1:8">
      <c r="A6462" s="43">
        <v>1942</v>
      </c>
      <c r="B6462" s="74">
        <v>46266</v>
      </c>
      <c r="C6462" s="30" t="s">
        <v>435</v>
      </c>
      <c r="D6462" s="30" t="s">
        <v>436</v>
      </c>
      <c r="E6462" s="75">
        <v>58</v>
      </c>
      <c r="F6462" s="30" t="s">
        <v>53</v>
      </c>
      <c r="G6462" s="30" t="s">
        <v>54</v>
      </c>
      <c r="H6462" s="75">
        <v>1</v>
      </c>
    </row>
    <row r="6463" spans="1:8">
      <c r="A6463" s="43">
        <v>1942</v>
      </c>
      <c r="B6463" s="74">
        <v>46266</v>
      </c>
      <c r="C6463" s="30" t="s">
        <v>481</v>
      </c>
      <c r="D6463" s="30" t="s">
        <v>482</v>
      </c>
      <c r="E6463" s="75">
        <v>61</v>
      </c>
      <c r="F6463" s="30" t="s">
        <v>68</v>
      </c>
      <c r="G6463" s="30" t="s">
        <v>69</v>
      </c>
      <c r="H6463" s="75">
        <v>1</v>
      </c>
    </row>
    <row r="6464" spans="1:8">
      <c r="A6464" s="43">
        <v>1942</v>
      </c>
      <c r="B6464" s="74">
        <v>46266</v>
      </c>
      <c r="C6464" s="30" t="s">
        <v>483</v>
      </c>
      <c r="D6464" s="30" t="s">
        <v>484</v>
      </c>
      <c r="E6464" s="75">
        <v>28</v>
      </c>
      <c r="F6464" s="30" t="s">
        <v>70</v>
      </c>
      <c r="G6464" s="30" t="s">
        <v>71</v>
      </c>
      <c r="H6464" s="75">
        <v>2</v>
      </c>
    </row>
    <row r="6465" spans="1:8">
      <c r="A6465" s="43">
        <v>1942</v>
      </c>
      <c r="B6465" s="74">
        <v>46266</v>
      </c>
      <c r="C6465" s="30" t="s">
        <v>487</v>
      </c>
      <c r="D6465" s="30" t="s">
        <v>488</v>
      </c>
      <c r="E6465" s="75">
        <v>101</v>
      </c>
      <c r="F6465" s="30" t="s">
        <v>70</v>
      </c>
      <c r="G6465" s="30" t="s">
        <v>71</v>
      </c>
      <c r="H6465" s="75">
        <v>2</v>
      </c>
    </row>
    <row r="6466" spans="1:8">
      <c r="A6466" s="43">
        <v>1942</v>
      </c>
      <c r="B6466" s="74">
        <v>46266</v>
      </c>
      <c r="C6466" s="30" t="s">
        <v>495</v>
      </c>
      <c r="D6466" s="30" t="s">
        <v>496</v>
      </c>
      <c r="E6466" s="75">
        <v>68</v>
      </c>
      <c r="F6466" s="30" t="s">
        <v>53</v>
      </c>
      <c r="G6466" s="30" t="s">
        <v>54</v>
      </c>
      <c r="H6466" s="75">
        <v>1</v>
      </c>
    </row>
    <row r="6467" spans="1:8">
      <c r="A6467" s="43">
        <v>1942</v>
      </c>
      <c r="B6467" s="74">
        <v>46266</v>
      </c>
      <c r="C6467" s="30" t="s">
        <v>499</v>
      </c>
      <c r="D6467" s="30" t="s">
        <v>500</v>
      </c>
      <c r="E6467" s="75">
        <v>34</v>
      </c>
      <c r="F6467" s="30" t="s">
        <v>76</v>
      </c>
      <c r="G6467" s="30" t="s">
        <v>77</v>
      </c>
      <c r="H6467" s="75">
        <v>1</v>
      </c>
    </row>
    <row r="6468" spans="1:8">
      <c r="A6468" s="43">
        <v>1942</v>
      </c>
      <c r="B6468" s="74">
        <v>46266</v>
      </c>
      <c r="C6468" s="30" t="s">
        <v>501</v>
      </c>
      <c r="D6468" s="30" t="s">
        <v>502</v>
      </c>
      <c r="E6468" s="75">
        <v>67</v>
      </c>
      <c r="F6468" s="30" t="s">
        <v>68</v>
      </c>
      <c r="G6468" s="30" t="s">
        <v>69</v>
      </c>
      <c r="H6468" s="75">
        <v>1</v>
      </c>
    </row>
    <row r="6469" spans="1:8">
      <c r="A6469" s="43">
        <v>1942</v>
      </c>
      <c r="B6469" s="74">
        <v>46266</v>
      </c>
      <c r="C6469" s="30" t="s">
        <v>491</v>
      </c>
      <c r="D6469" s="30" t="s">
        <v>492</v>
      </c>
      <c r="E6469" s="75">
        <v>95</v>
      </c>
      <c r="F6469" s="30" t="s">
        <v>53</v>
      </c>
      <c r="G6469" s="30" t="s">
        <v>54</v>
      </c>
      <c r="H6469" s="75">
        <v>1</v>
      </c>
    </row>
    <row r="6470" spans="1:8">
      <c r="A6470" s="43">
        <v>1942</v>
      </c>
      <c r="B6470" s="74">
        <v>46266</v>
      </c>
      <c r="C6470" s="30" t="s">
        <v>475</v>
      </c>
      <c r="D6470" s="30" t="s">
        <v>476</v>
      </c>
      <c r="E6470" s="75">
        <v>42</v>
      </c>
      <c r="F6470" s="30" t="s">
        <v>53</v>
      </c>
      <c r="G6470" s="30" t="s">
        <v>54</v>
      </c>
      <c r="H6470" s="75">
        <v>1</v>
      </c>
    </row>
    <row r="6471" spans="1:8">
      <c r="A6471" s="43">
        <v>1942</v>
      </c>
      <c r="B6471" s="74">
        <v>46266</v>
      </c>
      <c r="C6471" s="30" t="s">
        <v>479</v>
      </c>
      <c r="D6471" s="30" t="s">
        <v>480</v>
      </c>
      <c r="E6471" s="75">
        <v>109</v>
      </c>
      <c r="F6471" s="30" t="s">
        <v>53</v>
      </c>
      <c r="G6471" s="30" t="s">
        <v>54</v>
      </c>
      <c r="H6471" s="75">
        <v>1</v>
      </c>
    </row>
    <row r="6472" spans="1:8">
      <c r="A6472" s="43">
        <v>1942</v>
      </c>
      <c r="B6472" s="74">
        <v>46266</v>
      </c>
      <c r="C6472" s="30" t="s">
        <v>509</v>
      </c>
      <c r="D6472" s="30" t="s">
        <v>510</v>
      </c>
      <c r="E6472" s="75">
        <v>84</v>
      </c>
      <c r="F6472" s="30" t="s">
        <v>68</v>
      </c>
      <c r="G6472" s="30" t="s">
        <v>69</v>
      </c>
      <c r="H6472" s="75">
        <v>1</v>
      </c>
    </row>
    <row r="6473" spans="1:8">
      <c r="A6473" s="43">
        <v>1942</v>
      </c>
      <c r="B6473" s="74">
        <v>46266</v>
      </c>
      <c r="C6473" s="30" t="s">
        <v>511</v>
      </c>
      <c r="D6473" s="30" t="s">
        <v>512</v>
      </c>
      <c r="E6473" s="75">
        <v>138</v>
      </c>
      <c r="F6473" s="30" t="s">
        <v>70</v>
      </c>
      <c r="G6473" s="30" t="s">
        <v>71</v>
      </c>
      <c r="H6473" s="75">
        <v>2</v>
      </c>
    </row>
    <row r="6474" spans="1:8">
      <c r="A6474" s="43">
        <v>1942</v>
      </c>
      <c r="B6474" s="74">
        <v>46266</v>
      </c>
      <c r="C6474" s="30" t="s">
        <v>513</v>
      </c>
      <c r="D6474" s="30" t="s">
        <v>514</v>
      </c>
      <c r="E6474" s="75">
        <v>82</v>
      </c>
      <c r="F6474" s="30" t="s">
        <v>70</v>
      </c>
      <c r="G6474" s="30" t="s">
        <v>71</v>
      </c>
      <c r="H6474" s="75">
        <v>2</v>
      </c>
    </row>
    <row r="6475" spans="1:8">
      <c r="A6475" s="43">
        <v>1942</v>
      </c>
      <c r="B6475" s="74">
        <v>46266</v>
      </c>
      <c r="C6475" s="30" t="s">
        <v>545</v>
      </c>
      <c r="D6475" s="30" t="s">
        <v>546</v>
      </c>
      <c r="E6475" s="75">
        <v>49</v>
      </c>
      <c r="F6475" s="30" t="s">
        <v>53</v>
      </c>
      <c r="G6475" s="30" t="s">
        <v>54</v>
      </c>
      <c r="H6475" s="75">
        <v>1</v>
      </c>
    </row>
    <row r="6476" spans="1:8">
      <c r="A6476" s="43">
        <v>1942</v>
      </c>
      <c r="B6476" s="74">
        <v>46266</v>
      </c>
      <c r="C6476" s="30" t="s">
        <v>519</v>
      </c>
      <c r="D6476" s="30" t="s">
        <v>520</v>
      </c>
      <c r="E6476" s="75">
        <v>1</v>
      </c>
      <c r="F6476" s="30" t="s">
        <v>80</v>
      </c>
      <c r="G6476" s="30" t="s">
        <v>81</v>
      </c>
      <c r="H6476" s="75">
        <v>1</v>
      </c>
    </row>
    <row r="6477" spans="1:8">
      <c r="A6477" s="43">
        <v>1942</v>
      </c>
      <c r="B6477" s="74">
        <v>46266</v>
      </c>
      <c r="C6477" s="30" t="s">
        <v>517</v>
      </c>
      <c r="D6477" s="30" t="s">
        <v>518</v>
      </c>
      <c r="E6477" s="75">
        <v>100</v>
      </c>
      <c r="F6477" s="30" t="s">
        <v>53</v>
      </c>
      <c r="G6477" s="30" t="s">
        <v>54</v>
      </c>
      <c r="H6477" s="75">
        <v>1</v>
      </c>
    </row>
    <row r="6478" spans="1:8">
      <c r="A6478" s="43">
        <v>1942</v>
      </c>
      <c r="B6478" s="74">
        <v>46266</v>
      </c>
      <c r="C6478" s="30" t="s">
        <v>469</v>
      </c>
      <c r="D6478" s="30" t="s">
        <v>470</v>
      </c>
      <c r="E6478" s="75">
        <v>92</v>
      </c>
      <c r="F6478" s="30" t="s">
        <v>53</v>
      </c>
      <c r="G6478" s="30" t="s">
        <v>54</v>
      </c>
      <c r="H6478" s="75">
        <v>1</v>
      </c>
    </row>
    <row r="6479" spans="1:8">
      <c r="A6479" s="43">
        <v>1942</v>
      </c>
      <c r="B6479" s="74">
        <v>46266</v>
      </c>
      <c r="C6479" s="30" t="s">
        <v>1716</v>
      </c>
      <c r="D6479" s="30" t="s">
        <v>1717</v>
      </c>
      <c r="E6479" s="75">
        <v>90</v>
      </c>
      <c r="F6479" s="30" t="s">
        <v>68</v>
      </c>
      <c r="G6479" s="30" t="s">
        <v>69</v>
      </c>
      <c r="H6479" s="75">
        <v>1</v>
      </c>
    </row>
    <row r="6480" spans="1:8">
      <c r="A6480" s="43">
        <v>1942</v>
      </c>
      <c r="B6480" s="74">
        <v>46266</v>
      </c>
      <c r="C6480" s="30" t="s">
        <v>529</v>
      </c>
      <c r="D6480" s="30" t="s">
        <v>530</v>
      </c>
      <c r="E6480" s="75">
        <v>182</v>
      </c>
      <c r="F6480" s="30" t="s">
        <v>76</v>
      </c>
      <c r="G6480" s="30" t="s">
        <v>77</v>
      </c>
      <c r="H6480" s="75">
        <v>1</v>
      </c>
    </row>
    <row r="6481" spans="1:8">
      <c r="A6481" s="43">
        <v>1942</v>
      </c>
      <c r="B6481" s="74">
        <v>46266</v>
      </c>
      <c r="C6481" s="30" t="s">
        <v>1718</v>
      </c>
      <c r="D6481" s="30" t="s">
        <v>1719</v>
      </c>
      <c r="E6481" s="75">
        <v>96</v>
      </c>
      <c r="F6481" s="30" t="s">
        <v>68</v>
      </c>
      <c r="G6481" s="30" t="s">
        <v>69</v>
      </c>
      <c r="H6481" s="75">
        <v>1</v>
      </c>
    </row>
    <row r="6482" spans="1:8">
      <c r="A6482" s="43">
        <v>1942</v>
      </c>
      <c r="B6482" s="74">
        <v>46266</v>
      </c>
      <c r="C6482" s="30" t="s">
        <v>537</v>
      </c>
      <c r="D6482" s="30" t="s">
        <v>538</v>
      </c>
      <c r="E6482" s="75">
        <v>65</v>
      </c>
      <c r="F6482" s="30" t="s">
        <v>68</v>
      </c>
      <c r="G6482" s="30" t="s">
        <v>69</v>
      </c>
      <c r="H6482" s="75">
        <v>1</v>
      </c>
    </row>
    <row r="6483" spans="1:8">
      <c r="A6483" s="43">
        <v>1942</v>
      </c>
      <c r="B6483" s="74">
        <v>46266</v>
      </c>
      <c r="C6483" s="30" t="s">
        <v>543</v>
      </c>
      <c r="D6483" s="30" t="s">
        <v>544</v>
      </c>
      <c r="E6483" s="75">
        <v>83</v>
      </c>
      <c r="F6483" s="30" t="s">
        <v>68</v>
      </c>
      <c r="G6483" s="30" t="s">
        <v>69</v>
      </c>
      <c r="H6483" s="75">
        <v>1</v>
      </c>
    </row>
    <row r="6484" spans="1:8">
      <c r="A6484" s="43">
        <v>1942</v>
      </c>
      <c r="B6484" s="74">
        <v>46266</v>
      </c>
      <c r="C6484" s="30" t="s">
        <v>547</v>
      </c>
      <c r="D6484" s="30" t="s">
        <v>548</v>
      </c>
      <c r="E6484" s="75">
        <v>65</v>
      </c>
      <c r="F6484" s="30" t="s">
        <v>53</v>
      </c>
      <c r="G6484" s="30" t="s">
        <v>54</v>
      </c>
      <c r="H6484" s="75">
        <v>1</v>
      </c>
    </row>
    <row r="6485" spans="1:8">
      <c r="A6485" s="43">
        <v>1942</v>
      </c>
      <c r="B6485" s="74">
        <v>46266</v>
      </c>
      <c r="C6485" s="30" t="s">
        <v>549</v>
      </c>
      <c r="D6485" s="30" t="s">
        <v>550</v>
      </c>
      <c r="E6485" s="75">
        <v>110</v>
      </c>
      <c r="F6485" s="30" t="s">
        <v>80</v>
      </c>
      <c r="G6485" s="30" t="s">
        <v>81</v>
      </c>
      <c r="H6485" s="75">
        <v>1</v>
      </c>
    </row>
    <row r="6486" spans="1:8">
      <c r="A6486" s="43">
        <v>1942</v>
      </c>
      <c r="B6486" s="74">
        <v>46266</v>
      </c>
      <c r="C6486" s="30" t="s">
        <v>1722</v>
      </c>
      <c r="D6486" s="30" t="s">
        <v>1723</v>
      </c>
      <c r="E6486" s="75">
        <v>20</v>
      </c>
      <c r="F6486" s="30" t="s">
        <v>76</v>
      </c>
      <c r="G6486" s="30" t="s">
        <v>77</v>
      </c>
      <c r="H6486" s="75">
        <v>1</v>
      </c>
    </row>
    <row r="6487" spans="1:8">
      <c r="A6487" s="43">
        <v>1942</v>
      </c>
      <c r="B6487" s="74">
        <v>46266</v>
      </c>
      <c r="C6487" s="30" t="s">
        <v>553</v>
      </c>
      <c r="D6487" s="30" t="s">
        <v>554</v>
      </c>
      <c r="E6487" s="75">
        <v>3</v>
      </c>
      <c r="F6487" s="30" t="s">
        <v>70</v>
      </c>
      <c r="G6487" s="30" t="s">
        <v>71</v>
      </c>
      <c r="H6487" s="75">
        <v>2</v>
      </c>
    </row>
    <row r="6488" spans="1:8">
      <c r="A6488" s="43">
        <v>1942</v>
      </c>
      <c r="B6488" s="74">
        <v>46266</v>
      </c>
      <c r="C6488" s="30" t="s">
        <v>557</v>
      </c>
      <c r="D6488" s="30" t="s">
        <v>558</v>
      </c>
      <c r="E6488" s="75">
        <v>169</v>
      </c>
      <c r="F6488" s="30" t="s">
        <v>70</v>
      </c>
      <c r="G6488" s="30" t="s">
        <v>71</v>
      </c>
      <c r="H6488" s="75">
        <v>2</v>
      </c>
    </row>
    <row r="6489" spans="1:8">
      <c r="A6489" s="43">
        <v>1942</v>
      </c>
      <c r="B6489" s="74">
        <v>46266</v>
      </c>
      <c r="C6489" s="30" t="s">
        <v>559</v>
      </c>
      <c r="D6489" s="30" t="s">
        <v>560</v>
      </c>
      <c r="E6489" s="75">
        <v>56</v>
      </c>
      <c r="F6489" s="30" t="s">
        <v>68</v>
      </c>
      <c r="G6489" s="30" t="s">
        <v>69</v>
      </c>
      <c r="H6489" s="75">
        <v>1</v>
      </c>
    </row>
    <row r="6490" spans="1:8">
      <c r="A6490" s="43">
        <v>1942</v>
      </c>
      <c r="B6490" s="74">
        <v>46266</v>
      </c>
      <c r="C6490" s="30" t="s">
        <v>1724</v>
      </c>
      <c r="D6490" s="30" t="s">
        <v>1725</v>
      </c>
      <c r="E6490" s="75">
        <v>44</v>
      </c>
      <c r="F6490" s="30" t="s">
        <v>53</v>
      </c>
      <c r="G6490" s="30" t="s">
        <v>54</v>
      </c>
      <c r="H6490" s="75">
        <v>1</v>
      </c>
    </row>
    <row r="6491" spans="1:8">
      <c r="A6491" s="43">
        <v>1942</v>
      </c>
      <c r="B6491" s="74">
        <v>46266</v>
      </c>
      <c r="C6491" s="30" t="s">
        <v>461</v>
      </c>
      <c r="D6491" s="30" t="s">
        <v>462</v>
      </c>
      <c r="E6491" s="75">
        <v>113</v>
      </c>
      <c r="F6491" s="30" t="s">
        <v>53</v>
      </c>
      <c r="G6491" s="30" t="s">
        <v>54</v>
      </c>
      <c r="H6491" s="75">
        <v>1</v>
      </c>
    </row>
    <row r="6492" spans="1:8">
      <c r="A6492" s="43">
        <v>1942</v>
      </c>
      <c r="B6492" s="74">
        <v>46266</v>
      </c>
      <c r="C6492" s="30" t="s">
        <v>561</v>
      </c>
      <c r="D6492" s="30" t="s">
        <v>562</v>
      </c>
      <c r="E6492" s="75">
        <v>46</v>
      </c>
      <c r="F6492" s="30" t="s">
        <v>53</v>
      </c>
      <c r="G6492" s="30" t="s">
        <v>54</v>
      </c>
      <c r="H6492" s="75">
        <v>1</v>
      </c>
    </row>
    <row r="6493" spans="1:8">
      <c r="A6493" s="43">
        <v>1942</v>
      </c>
      <c r="B6493" s="74">
        <v>46266</v>
      </c>
      <c r="C6493" s="30" t="s">
        <v>563</v>
      </c>
      <c r="D6493" s="30" t="s">
        <v>564</v>
      </c>
      <c r="E6493" s="75">
        <v>175</v>
      </c>
      <c r="F6493" s="30" t="s">
        <v>80</v>
      </c>
      <c r="G6493" s="30" t="s">
        <v>81</v>
      </c>
      <c r="H6493" s="75">
        <v>1</v>
      </c>
    </row>
    <row r="6494" spans="1:8">
      <c r="A6494" s="43">
        <v>1942</v>
      </c>
      <c r="B6494" s="74">
        <v>46266</v>
      </c>
      <c r="C6494" s="30" t="s">
        <v>565</v>
      </c>
      <c r="D6494" s="30" t="s">
        <v>566</v>
      </c>
      <c r="E6494" s="75">
        <v>103</v>
      </c>
      <c r="F6494" s="30" t="s">
        <v>68</v>
      </c>
      <c r="G6494" s="30" t="s">
        <v>69</v>
      </c>
      <c r="H6494" s="75">
        <v>1</v>
      </c>
    </row>
    <row r="6495" spans="1:8">
      <c r="A6495" s="43">
        <v>1942</v>
      </c>
      <c r="B6495" s="74">
        <v>46266</v>
      </c>
      <c r="C6495" s="30" t="s">
        <v>567</v>
      </c>
      <c r="D6495" s="30" t="s">
        <v>568</v>
      </c>
      <c r="E6495" s="75">
        <v>53</v>
      </c>
      <c r="F6495" s="30" t="s">
        <v>68</v>
      </c>
      <c r="G6495" s="30" t="s">
        <v>69</v>
      </c>
      <c r="H6495" s="75">
        <v>1</v>
      </c>
    </row>
    <row r="6496" spans="1:8">
      <c r="A6496" s="43">
        <v>1942</v>
      </c>
      <c r="B6496" s="74">
        <v>46265</v>
      </c>
      <c r="C6496" s="30" t="s">
        <v>423</v>
      </c>
      <c r="D6496" s="30" t="s">
        <v>424</v>
      </c>
      <c r="E6496" s="75">
        <v>99</v>
      </c>
      <c r="F6496" s="30" t="s">
        <v>68</v>
      </c>
      <c r="G6496" s="30" t="s">
        <v>69</v>
      </c>
      <c r="H6496" s="75">
        <v>1</v>
      </c>
    </row>
    <row r="6497" spans="1:8">
      <c r="A6497" s="43">
        <v>1942</v>
      </c>
      <c r="B6497" s="74">
        <v>46265</v>
      </c>
      <c r="C6497" s="30" t="s">
        <v>425</v>
      </c>
      <c r="D6497" s="30" t="s">
        <v>426</v>
      </c>
      <c r="E6497" s="75">
        <v>97</v>
      </c>
      <c r="F6497" s="30" t="s">
        <v>68</v>
      </c>
      <c r="G6497" s="30" t="s">
        <v>69</v>
      </c>
      <c r="H6497" s="75">
        <v>1</v>
      </c>
    </row>
    <row r="6498" spans="1:8">
      <c r="A6498" s="43">
        <v>1942</v>
      </c>
      <c r="B6498" s="74">
        <v>46265</v>
      </c>
      <c r="C6498" s="30" t="s">
        <v>453</v>
      </c>
      <c r="D6498" s="30" t="s">
        <v>454</v>
      </c>
      <c r="E6498" s="75">
        <v>67</v>
      </c>
      <c r="F6498" s="30" t="s">
        <v>53</v>
      </c>
      <c r="G6498" s="30" t="s">
        <v>54</v>
      </c>
      <c r="H6498" s="75">
        <v>1</v>
      </c>
    </row>
    <row r="6499" spans="1:8">
      <c r="A6499" s="43">
        <v>1942</v>
      </c>
      <c r="B6499" s="74">
        <v>46265</v>
      </c>
      <c r="C6499" s="30" t="s">
        <v>1708</v>
      </c>
      <c r="D6499" s="30" t="s">
        <v>1709</v>
      </c>
      <c r="E6499" s="75">
        <v>2</v>
      </c>
      <c r="F6499" s="30" t="s">
        <v>70</v>
      </c>
      <c r="G6499" s="30" t="s">
        <v>71</v>
      </c>
      <c r="H6499" s="75">
        <v>2</v>
      </c>
    </row>
    <row r="6500" spans="1:8">
      <c r="A6500" s="43">
        <v>1942</v>
      </c>
      <c r="B6500" s="74">
        <v>46265</v>
      </c>
      <c r="C6500" s="30" t="s">
        <v>1710</v>
      </c>
      <c r="D6500" s="30" t="s">
        <v>1711</v>
      </c>
      <c r="E6500" s="75">
        <v>62</v>
      </c>
      <c r="F6500" s="30" t="s">
        <v>68</v>
      </c>
      <c r="G6500" s="30" t="s">
        <v>69</v>
      </c>
      <c r="H6500" s="75">
        <v>1</v>
      </c>
    </row>
    <row r="6501" spans="1:8">
      <c r="A6501" s="43">
        <v>1942</v>
      </c>
      <c r="B6501" s="74">
        <v>46265</v>
      </c>
      <c r="C6501" s="30" t="s">
        <v>437</v>
      </c>
      <c r="D6501" s="30" t="s">
        <v>438</v>
      </c>
      <c r="E6501" s="75">
        <v>57</v>
      </c>
      <c r="F6501" s="30" t="s">
        <v>68</v>
      </c>
      <c r="G6501" s="30" t="s">
        <v>69</v>
      </c>
      <c r="H6501" s="75">
        <v>1</v>
      </c>
    </row>
    <row r="6502" spans="1:8">
      <c r="A6502" s="43">
        <v>1942</v>
      </c>
      <c r="B6502" s="74">
        <v>46265</v>
      </c>
      <c r="C6502" s="30" t="s">
        <v>439</v>
      </c>
      <c r="D6502" s="30" t="s">
        <v>440</v>
      </c>
      <c r="E6502" s="75">
        <v>99</v>
      </c>
      <c r="F6502" s="30" t="s">
        <v>68</v>
      </c>
      <c r="G6502" s="30" t="s">
        <v>69</v>
      </c>
      <c r="H6502" s="75">
        <v>1</v>
      </c>
    </row>
    <row r="6503" spans="1:8">
      <c r="A6503" s="43">
        <v>1942</v>
      </c>
      <c r="B6503" s="74">
        <v>46265</v>
      </c>
      <c r="C6503" s="30" t="s">
        <v>441</v>
      </c>
      <c r="D6503" s="30" t="s">
        <v>442</v>
      </c>
      <c r="E6503" s="75">
        <v>110</v>
      </c>
      <c r="F6503" s="30" t="s">
        <v>68</v>
      </c>
      <c r="G6503" s="30" t="s">
        <v>69</v>
      </c>
      <c r="H6503" s="75">
        <v>1</v>
      </c>
    </row>
    <row r="6504" spans="1:8">
      <c r="A6504" s="43">
        <v>1942</v>
      </c>
      <c r="B6504" s="74">
        <v>46265</v>
      </c>
      <c r="C6504" s="30" t="s">
        <v>443</v>
      </c>
      <c r="D6504" s="30" t="s">
        <v>444</v>
      </c>
      <c r="E6504" s="75">
        <v>77</v>
      </c>
      <c r="F6504" s="30" t="s">
        <v>80</v>
      </c>
      <c r="G6504" s="30" t="s">
        <v>81</v>
      </c>
      <c r="H6504" s="75">
        <v>1</v>
      </c>
    </row>
    <row r="6505" spans="1:8">
      <c r="A6505" s="43">
        <v>1942</v>
      </c>
      <c r="B6505" s="74">
        <v>46265</v>
      </c>
      <c r="C6505" s="30" t="s">
        <v>445</v>
      </c>
      <c r="D6505" s="30" t="s">
        <v>446</v>
      </c>
      <c r="E6505" s="75">
        <v>93</v>
      </c>
      <c r="F6505" s="30" t="s">
        <v>68</v>
      </c>
      <c r="G6505" s="30" t="s">
        <v>69</v>
      </c>
      <c r="H6505" s="75">
        <v>1</v>
      </c>
    </row>
    <row r="6506" spans="1:8">
      <c r="A6506" s="43">
        <v>1942</v>
      </c>
      <c r="B6506" s="74">
        <v>46265</v>
      </c>
      <c r="C6506" s="30" t="s">
        <v>447</v>
      </c>
      <c r="D6506" s="30" t="s">
        <v>448</v>
      </c>
      <c r="E6506" s="75">
        <v>91</v>
      </c>
      <c r="F6506" s="30" t="s">
        <v>68</v>
      </c>
      <c r="G6506" s="30" t="s">
        <v>69</v>
      </c>
      <c r="H6506" s="75">
        <v>1</v>
      </c>
    </row>
    <row r="6507" spans="1:8">
      <c r="A6507" s="43">
        <v>1942</v>
      </c>
      <c r="B6507" s="74">
        <v>46265</v>
      </c>
      <c r="C6507" s="30" t="s">
        <v>451</v>
      </c>
      <c r="D6507" s="30" t="s">
        <v>452</v>
      </c>
      <c r="E6507" s="75">
        <v>123</v>
      </c>
      <c r="F6507" s="30" t="s">
        <v>68</v>
      </c>
      <c r="G6507" s="30" t="s">
        <v>69</v>
      </c>
      <c r="H6507" s="75">
        <v>1</v>
      </c>
    </row>
    <row r="6508" spans="1:8">
      <c r="A6508" s="43">
        <v>1942</v>
      </c>
      <c r="B6508" s="74">
        <v>46265</v>
      </c>
      <c r="C6508" s="30" t="s">
        <v>551</v>
      </c>
      <c r="D6508" s="30" t="s">
        <v>552</v>
      </c>
      <c r="E6508" s="75">
        <v>28</v>
      </c>
      <c r="F6508" s="30" t="s">
        <v>53</v>
      </c>
      <c r="G6508" s="30" t="s">
        <v>54</v>
      </c>
      <c r="H6508" s="75">
        <v>1</v>
      </c>
    </row>
    <row r="6509" spans="1:8">
      <c r="A6509" s="43">
        <v>1942</v>
      </c>
      <c r="B6509" s="74">
        <v>46265</v>
      </c>
      <c r="C6509" s="30" t="s">
        <v>455</v>
      </c>
      <c r="D6509" s="30" t="s">
        <v>456</v>
      </c>
      <c r="E6509" s="75">
        <v>379</v>
      </c>
      <c r="F6509" s="30" t="s">
        <v>80</v>
      </c>
      <c r="G6509" s="30" t="s">
        <v>81</v>
      </c>
      <c r="H6509" s="75">
        <v>1</v>
      </c>
    </row>
    <row r="6510" spans="1:8">
      <c r="A6510" s="43">
        <v>1942</v>
      </c>
      <c r="B6510" s="74">
        <v>46265</v>
      </c>
      <c r="C6510" s="30" t="s">
        <v>457</v>
      </c>
      <c r="D6510" s="30" t="s">
        <v>458</v>
      </c>
      <c r="E6510" s="75">
        <v>109</v>
      </c>
      <c r="F6510" s="30" t="s">
        <v>68</v>
      </c>
      <c r="G6510" s="30" t="s">
        <v>69</v>
      </c>
      <c r="H6510" s="75">
        <v>1</v>
      </c>
    </row>
    <row r="6511" spans="1:8">
      <c r="A6511" s="43">
        <v>1942</v>
      </c>
      <c r="B6511" s="74">
        <v>46265</v>
      </c>
      <c r="C6511" s="30" t="s">
        <v>449</v>
      </c>
      <c r="D6511" s="30" t="s">
        <v>450</v>
      </c>
      <c r="E6511" s="75">
        <v>67</v>
      </c>
      <c r="F6511" s="30" t="s">
        <v>53</v>
      </c>
      <c r="G6511" s="30" t="s">
        <v>54</v>
      </c>
      <c r="H6511" s="75">
        <v>1</v>
      </c>
    </row>
    <row r="6512" spans="1:8">
      <c r="A6512" s="43">
        <v>1942</v>
      </c>
      <c r="B6512" s="74">
        <v>46265</v>
      </c>
      <c r="C6512" s="30" t="s">
        <v>467</v>
      </c>
      <c r="D6512" s="30" t="s">
        <v>468</v>
      </c>
      <c r="E6512" s="75">
        <v>116</v>
      </c>
      <c r="F6512" s="30" t="s">
        <v>68</v>
      </c>
      <c r="G6512" s="30" t="s">
        <v>69</v>
      </c>
      <c r="H6512" s="75">
        <v>1</v>
      </c>
    </row>
    <row r="6513" spans="1:8">
      <c r="A6513" s="43">
        <v>1942</v>
      </c>
      <c r="B6513" s="74">
        <v>46265</v>
      </c>
      <c r="C6513" s="30" t="s">
        <v>473</v>
      </c>
      <c r="D6513" s="30" t="s">
        <v>474</v>
      </c>
      <c r="E6513" s="75">
        <v>90</v>
      </c>
      <c r="F6513" s="30" t="s">
        <v>53</v>
      </c>
      <c r="G6513" s="30" t="s">
        <v>54</v>
      </c>
      <c r="H6513" s="75">
        <v>1</v>
      </c>
    </row>
    <row r="6514" spans="1:8">
      <c r="A6514" s="43">
        <v>1942</v>
      </c>
      <c r="B6514" s="74">
        <v>46265</v>
      </c>
      <c r="C6514" s="30" t="s">
        <v>523</v>
      </c>
      <c r="D6514" s="30" t="s">
        <v>524</v>
      </c>
      <c r="E6514" s="75">
        <v>19</v>
      </c>
      <c r="F6514" s="30" t="s">
        <v>53</v>
      </c>
      <c r="G6514" s="30" t="s">
        <v>54</v>
      </c>
      <c r="H6514" s="75">
        <v>1</v>
      </c>
    </row>
    <row r="6515" spans="1:8">
      <c r="A6515" s="43">
        <v>1942</v>
      </c>
      <c r="B6515" s="74">
        <v>46265</v>
      </c>
      <c r="C6515" s="30" t="s">
        <v>459</v>
      </c>
      <c r="D6515" s="30" t="s">
        <v>460</v>
      </c>
      <c r="E6515" s="75">
        <v>33</v>
      </c>
      <c r="F6515" s="30" t="s">
        <v>53</v>
      </c>
      <c r="G6515" s="30" t="s">
        <v>54</v>
      </c>
      <c r="H6515" s="75">
        <v>1</v>
      </c>
    </row>
    <row r="6516" spans="1:8">
      <c r="A6516" s="43">
        <v>1942</v>
      </c>
      <c r="B6516" s="74">
        <v>46265</v>
      </c>
      <c r="C6516" s="30" t="s">
        <v>1714</v>
      </c>
      <c r="D6516" s="30" t="s">
        <v>1715</v>
      </c>
      <c r="E6516" s="75">
        <v>2</v>
      </c>
      <c r="F6516" s="30" t="s">
        <v>68</v>
      </c>
      <c r="G6516" s="30" t="s">
        <v>69</v>
      </c>
      <c r="H6516" s="75">
        <v>1</v>
      </c>
    </row>
    <row r="6517" spans="1:8">
      <c r="A6517" s="43">
        <v>1942</v>
      </c>
      <c r="B6517" s="74">
        <v>46265</v>
      </c>
      <c r="C6517" s="30" t="s">
        <v>481</v>
      </c>
      <c r="D6517" s="30" t="s">
        <v>482</v>
      </c>
      <c r="E6517" s="75">
        <v>76</v>
      </c>
      <c r="F6517" s="30" t="s">
        <v>68</v>
      </c>
      <c r="G6517" s="30" t="s">
        <v>69</v>
      </c>
      <c r="H6517" s="75">
        <v>1</v>
      </c>
    </row>
    <row r="6518" spans="1:8">
      <c r="A6518" s="43">
        <v>1942</v>
      </c>
      <c r="B6518" s="74">
        <v>46265</v>
      </c>
      <c r="C6518" s="30" t="s">
        <v>487</v>
      </c>
      <c r="D6518" s="30" t="s">
        <v>488</v>
      </c>
      <c r="E6518" s="75">
        <v>123</v>
      </c>
      <c r="F6518" s="30" t="s">
        <v>76</v>
      </c>
      <c r="G6518" s="30" t="s">
        <v>77</v>
      </c>
      <c r="H6518" s="75">
        <v>1</v>
      </c>
    </row>
    <row r="6519" spans="1:8">
      <c r="A6519" s="43">
        <v>1942</v>
      </c>
      <c r="B6519" s="74">
        <v>46265</v>
      </c>
      <c r="C6519" s="30" t="s">
        <v>499</v>
      </c>
      <c r="D6519" s="30" t="s">
        <v>500</v>
      </c>
      <c r="E6519" s="75">
        <v>19</v>
      </c>
      <c r="F6519" s="30" t="s">
        <v>76</v>
      </c>
      <c r="G6519" s="30" t="s">
        <v>77</v>
      </c>
      <c r="H6519" s="75">
        <v>1</v>
      </c>
    </row>
    <row r="6520" spans="1:8">
      <c r="A6520" s="43">
        <v>1942</v>
      </c>
      <c r="B6520" s="74">
        <v>46265</v>
      </c>
      <c r="C6520" s="30" t="s">
        <v>501</v>
      </c>
      <c r="D6520" s="30" t="s">
        <v>502</v>
      </c>
      <c r="E6520" s="75">
        <v>58</v>
      </c>
      <c r="F6520" s="30" t="s">
        <v>68</v>
      </c>
      <c r="G6520" s="30" t="s">
        <v>69</v>
      </c>
      <c r="H6520" s="75">
        <v>1</v>
      </c>
    </row>
    <row r="6521" spans="1:8">
      <c r="A6521" s="43">
        <v>1942</v>
      </c>
      <c r="B6521" s="74">
        <v>46265</v>
      </c>
      <c r="C6521" s="30" t="s">
        <v>491</v>
      </c>
      <c r="D6521" s="30" t="s">
        <v>492</v>
      </c>
      <c r="E6521" s="75">
        <v>23</v>
      </c>
      <c r="F6521" s="30" t="s">
        <v>53</v>
      </c>
      <c r="G6521" s="30" t="s">
        <v>54</v>
      </c>
      <c r="H6521" s="75">
        <v>1</v>
      </c>
    </row>
    <row r="6522" spans="1:8">
      <c r="A6522" s="43">
        <v>1942</v>
      </c>
      <c r="B6522" s="74">
        <v>46265</v>
      </c>
      <c r="C6522" s="30" t="s">
        <v>475</v>
      </c>
      <c r="D6522" s="30" t="s">
        <v>476</v>
      </c>
      <c r="E6522" s="75">
        <v>133</v>
      </c>
      <c r="F6522" s="30" t="s">
        <v>53</v>
      </c>
      <c r="G6522" s="30" t="s">
        <v>54</v>
      </c>
      <c r="H6522" s="75">
        <v>1</v>
      </c>
    </row>
    <row r="6523" spans="1:8">
      <c r="A6523" s="43">
        <v>1942</v>
      </c>
      <c r="B6523" s="74">
        <v>46265</v>
      </c>
      <c r="C6523" s="30" t="s">
        <v>479</v>
      </c>
      <c r="D6523" s="30" t="s">
        <v>480</v>
      </c>
      <c r="E6523" s="75">
        <v>85</v>
      </c>
      <c r="F6523" s="30" t="s">
        <v>53</v>
      </c>
      <c r="G6523" s="30" t="s">
        <v>54</v>
      </c>
      <c r="H6523" s="75">
        <v>1</v>
      </c>
    </row>
    <row r="6524" spans="1:8">
      <c r="A6524" s="43">
        <v>1942</v>
      </c>
      <c r="B6524" s="74">
        <v>46265</v>
      </c>
      <c r="C6524" s="30" t="s">
        <v>509</v>
      </c>
      <c r="D6524" s="30" t="s">
        <v>510</v>
      </c>
      <c r="E6524" s="75">
        <v>66</v>
      </c>
      <c r="F6524" s="30" t="s">
        <v>68</v>
      </c>
      <c r="G6524" s="30" t="s">
        <v>69</v>
      </c>
      <c r="H6524" s="75">
        <v>1</v>
      </c>
    </row>
    <row r="6525" spans="1:8">
      <c r="A6525" s="43">
        <v>1942</v>
      </c>
      <c r="B6525" s="74">
        <v>46265</v>
      </c>
      <c r="C6525" s="30" t="s">
        <v>511</v>
      </c>
      <c r="D6525" s="30" t="s">
        <v>512</v>
      </c>
      <c r="E6525" s="75">
        <v>119</v>
      </c>
      <c r="F6525" s="30" t="s">
        <v>68</v>
      </c>
      <c r="G6525" s="30" t="s">
        <v>69</v>
      </c>
      <c r="H6525" s="75">
        <v>1</v>
      </c>
    </row>
    <row r="6526" spans="1:8">
      <c r="A6526" s="43">
        <v>1942</v>
      </c>
      <c r="B6526" s="74">
        <v>46265</v>
      </c>
      <c r="C6526" s="30" t="s">
        <v>513</v>
      </c>
      <c r="D6526" s="30" t="s">
        <v>514</v>
      </c>
      <c r="E6526" s="75">
        <v>85</v>
      </c>
      <c r="F6526" s="30" t="s">
        <v>68</v>
      </c>
      <c r="G6526" s="30" t="s">
        <v>69</v>
      </c>
      <c r="H6526" s="75">
        <v>1</v>
      </c>
    </row>
    <row r="6527" spans="1:8">
      <c r="A6527" s="43">
        <v>1942</v>
      </c>
      <c r="B6527" s="74">
        <v>46265</v>
      </c>
      <c r="C6527" s="30" t="s">
        <v>519</v>
      </c>
      <c r="D6527" s="30" t="s">
        <v>520</v>
      </c>
      <c r="E6527" s="75">
        <v>58</v>
      </c>
      <c r="F6527" s="30" t="s">
        <v>68</v>
      </c>
      <c r="G6527" s="30" t="s">
        <v>69</v>
      </c>
      <c r="H6527" s="75">
        <v>1</v>
      </c>
    </row>
    <row r="6528" spans="1:8">
      <c r="A6528" s="43">
        <v>1942</v>
      </c>
      <c r="B6528" s="74">
        <v>46265</v>
      </c>
      <c r="C6528" s="30" t="s">
        <v>517</v>
      </c>
      <c r="D6528" s="30" t="s">
        <v>518</v>
      </c>
      <c r="E6528" s="75">
        <v>109</v>
      </c>
      <c r="F6528" s="30" t="s">
        <v>53</v>
      </c>
      <c r="G6528" s="30" t="s">
        <v>54</v>
      </c>
      <c r="H6528" s="75">
        <v>1</v>
      </c>
    </row>
    <row r="6529" spans="1:8">
      <c r="A6529" s="43">
        <v>1942</v>
      </c>
      <c r="B6529" s="74">
        <v>46265</v>
      </c>
      <c r="C6529" s="30" t="s">
        <v>469</v>
      </c>
      <c r="D6529" s="30" t="s">
        <v>470</v>
      </c>
      <c r="E6529" s="75">
        <v>53</v>
      </c>
      <c r="F6529" s="30" t="s">
        <v>53</v>
      </c>
      <c r="G6529" s="30" t="s">
        <v>54</v>
      </c>
      <c r="H6529" s="75">
        <v>1</v>
      </c>
    </row>
    <row r="6530" spans="1:8">
      <c r="A6530" s="43">
        <v>1942</v>
      </c>
      <c r="B6530" s="74">
        <v>46265</v>
      </c>
      <c r="C6530" s="30" t="s">
        <v>1716</v>
      </c>
      <c r="D6530" s="30" t="s">
        <v>1717</v>
      </c>
      <c r="E6530" s="75">
        <v>93</v>
      </c>
      <c r="F6530" s="30" t="s">
        <v>68</v>
      </c>
      <c r="G6530" s="30" t="s">
        <v>69</v>
      </c>
      <c r="H6530" s="75">
        <v>1</v>
      </c>
    </row>
    <row r="6531" spans="1:8">
      <c r="A6531" s="43">
        <v>1942</v>
      </c>
      <c r="B6531" s="74">
        <v>46265</v>
      </c>
      <c r="C6531" s="30" t="s">
        <v>529</v>
      </c>
      <c r="D6531" s="30" t="s">
        <v>530</v>
      </c>
      <c r="E6531" s="75">
        <v>158</v>
      </c>
      <c r="F6531" s="30" t="s">
        <v>76</v>
      </c>
      <c r="G6531" s="30" t="s">
        <v>77</v>
      </c>
      <c r="H6531" s="75">
        <v>1</v>
      </c>
    </row>
    <row r="6532" spans="1:8">
      <c r="A6532" s="43">
        <v>1942</v>
      </c>
      <c r="B6532" s="74">
        <v>46265</v>
      </c>
      <c r="C6532" s="30" t="s">
        <v>1718</v>
      </c>
      <c r="D6532" s="30" t="s">
        <v>1719</v>
      </c>
      <c r="E6532" s="75">
        <v>115</v>
      </c>
      <c r="F6532" s="30" t="s">
        <v>68</v>
      </c>
      <c r="G6532" s="30" t="s">
        <v>69</v>
      </c>
      <c r="H6532" s="75">
        <v>1</v>
      </c>
    </row>
    <row r="6533" spans="1:8">
      <c r="A6533" s="43">
        <v>1942</v>
      </c>
      <c r="B6533" s="74">
        <v>46265</v>
      </c>
      <c r="C6533" s="30" t="s">
        <v>535</v>
      </c>
      <c r="D6533" s="30" t="s">
        <v>536</v>
      </c>
      <c r="E6533" s="75">
        <v>36</v>
      </c>
      <c r="F6533" s="30" t="s">
        <v>76</v>
      </c>
      <c r="G6533" s="30" t="s">
        <v>77</v>
      </c>
      <c r="H6533" s="75">
        <v>1</v>
      </c>
    </row>
    <row r="6534" spans="1:8">
      <c r="A6534" s="43">
        <v>1942</v>
      </c>
      <c r="B6534" s="74">
        <v>46265</v>
      </c>
      <c r="C6534" s="30" t="s">
        <v>537</v>
      </c>
      <c r="D6534" s="30" t="s">
        <v>538</v>
      </c>
      <c r="E6534" s="75">
        <v>74</v>
      </c>
      <c r="F6534" s="30" t="s">
        <v>68</v>
      </c>
      <c r="G6534" s="30" t="s">
        <v>69</v>
      </c>
      <c r="H6534" s="75">
        <v>1</v>
      </c>
    </row>
    <row r="6535" spans="1:8">
      <c r="A6535" s="43">
        <v>1942</v>
      </c>
      <c r="B6535" s="74">
        <v>46265</v>
      </c>
      <c r="C6535" s="30" t="s">
        <v>541</v>
      </c>
      <c r="D6535" s="30" t="s">
        <v>542</v>
      </c>
      <c r="E6535" s="75">
        <v>28</v>
      </c>
      <c r="F6535" s="30" t="s">
        <v>80</v>
      </c>
      <c r="G6535" s="30" t="s">
        <v>81</v>
      </c>
      <c r="H6535" s="75">
        <v>1</v>
      </c>
    </row>
    <row r="6536" spans="1:8">
      <c r="A6536" s="43">
        <v>1942</v>
      </c>
      <c r="B6536" s="74">
        <v>46265</v>
      </c>
      <c r="C6536" s="30" t="s">
        <v>543</v>
      </c>
      <c r="D6536" s="30" t="s">
        <v>544</v>
      </c>
      <c r="E6536" s="75">
        <v>108</v>
      </c>
      <c r="F6536" s="30" t="s">
        <v>68</v>
      </c>
      <c r="G6536" s="30" t="s">
        <v>69</v>
      </c>
      <c r="H6536" s="75">
        <v>1</v>
      </c>
    </row>
    <row r="6537" spans="1:8">
      <c r="A6537" s="43">
        <v>1942</v>
      </c>
      <c r="B6537" s="74">
        <v>46265</v>
      </c>
      <c r="C6537" s="30" t="s">
        <v>507</v>
      </c>
      <c r="D6537" s="30" t="s">
        <v>508</v>
      </c>
      <c r="E6537" s="75">
        <v>47</v>
      </c>
      <c r="F6537" s="30" t="s">
        <v>53</v>
      </c>
      <c r="G6537" s="30" t="s">
        <v>54</v>
      </c>
      <c r="H6537" s="75">
        <v>1</v>
      </c>
    </row>
    <row r="6538" spans="1:8">
      <c r="A6538" s="43">
        <v>1942</v>
      </c>
      <c r="B6538" s="74">
        <v>46265</v>
      </c>
      <c r="C6538" s="30" t="s">
        <v>549</v>
      </c>
      <c r="D6538" s="30" t="s">
        <v>550</v>
      </c>
      <c r="E6538" s="75">
        <v>203</v>
      </c>
      <c r="F6538" s="30" t="s">
        <v>80</v>
      </c>
      <c r="G6538" s="30" t="s">
        <v>81</v>
      </c>
      <c r="H6538" s="75">
        <v>1</v>
      </c>
    </row>
    <row r="6539" spans="1:8">
      <c r="A6539" s="43">
        <v>1942</v>
      </c>
      <c r="B6539" s="74">
        <v>46265</v>
      </c>
      <c r="C6539" s="30" t="s">
        <v>1722</v>
      </c>
      <c r="D6539" s="30" t="s">
        <v>1723</v>
      </c>
      <c r="E6539" s="75">
        <v>55</v>
      </c>
      <c r="F6539" s="30" t="s">
        <v>70</v>
      </c>
      <c r="G6539" s="30" t="s">
        <v>71</v>
      </c>
      <c r="H6539" s="75">
        <v>2</v>
      </c>
    </row>
    <row r="6540" spans="1:8">
      <c r="A6540" s="43">
        <v>1942</v>
      </c>
      <c r="B6540" s="74">
        <v>46265</v>
      </c>
      <c r="C6540" s="30" t="s">
        <v>557</v>
      </c>
      <c r="D6540" s="30" t="s">
        <v>558</v>
      </c>
      <c r="E6540" s="75">
        <v>142</v>
      </c>
      <c r="F6540" s="30" t="s">
        <v>70</v>
      </c>
      <c r="G6540" s="30" t="s">
        <v>71</v>
      </c>
      <c r="H6540" s="75">
        <v>2</v>
      </c>
    </row>
    <row r="6541" spans="1:8">
      <c r="A6541" s="43">
        <v>1942</v>
      </c>
      <c r="B6541" s="74">
        <v>46265</v>
      </c>
      <c r="C6541" s="30" t="s">
        <v>559</v>
      </c>
      <c r="D6541" s="30" t="s">
        <v>560</v>
      </c>
      <c r="E6541" s="75">
        <v>109</v>
      </c>
      <c r="F6541" s="30" t="s">
        <v>68</v>
      </c>
      <c r="G6541" s="30" t="s">
        <v>69</v>
      </c>
      <c r="H6541" s="75">
        <v>1</v>
      </c>
    </row>
    <row r="6542" spans="1:8">
      <c r="A6542" s="43">
        <v>1942</v>
      </c>
      <c r="B6542" s="74">
        <v>46265</v>
      </c>
      <c r="C6542" s="30" t="s">
        <v>1724</v>
      </c>
      <c r="D6542" s="30" t="s">
        <v>1725</v>
      </c>
      <c r="E6542" s="75">
        <v>54</v>
      </c>
      <c r="F6542" s="30" t="s">
        <v>53</v>
      </c>
      <c r="G6542" s="30" t="s">
        <v>54</v>
      </c>
      <c r="H6542" s="75">
        <v>1</v>
      </c>
    </row>
    <row r="6543" spans="1:8">
      <c r="A6543" s="43">
        <v>1942</v>
      </c>
      <c r="B6543" s="74">
        <v>46265</v>
      </c>
      <c r="C6543" s="30" t="s">
        <v>461</v>
      </c>
      <c r="D6543" s="30" t="s">
        <v>462</v>
      </c>
      <c r="E6543" s="75">
        <v>73</v>
      </c>
      <c r="F6543" s="30" t="s">
        <v>53</v>
      </c>
      <c r="G6543" s="30" t="s">
        <v>54</v>
      </c>
      <c r="H6543" s="75">
        <v>1</v>
      </c>
    </row>
    <row r="6544" spans="1:8">
      <c r="A6544" s="43">
        <v>1942</v>
      </c>
      <c r="B6544" s="74">
        <v>46265</v>
      </c>
      <c r="C6544" s="30" t="s">
        <v>561</v>
      </c>
      <c r="D6544" s="30" t="s">
        <v>562</v>
      </c>
      <c r="E6544" s="75">
        <v>22</v>
      </c>
      <c r="F6544" s="30" t="s">
        <v>53</v>
      </c>
      <c r="G6544" s="30" t="s">
        <v>54</v>
      </c>
      <c r="H6544" s="75">
        <v>1</v>
      </c>
    </row>
    <row r="6545" spans="1:8">
      <c r="A6545" s="43">
        <v>1942</v>
      </c>
      <c r="B6545" s="74">
        <v>46265</v>
      </c>
      <c r="C6545" s="30" t="s">
        <v>563</v>
      </c>
      <c r="D6545" s="30" t="s">
        <v>564</v>
      </c>
      <c r="E6545" s="75">
        <v>144</v>
      </c>
      <c r="F6545" s="30" t="s">
        <v>80</v>
      </c>
      <c r="G6545" s="30" t="s">
        <v>81</v>
      </c>
      <c r="H6545" s="75">
        <v>1</v>
      </c>
    </row>
    <row r="6546" spans="1:8">
      <c r="A6546" s="43">
        <v>1942</v>
      </c>
      <c r="B6546" s="74">
        <v>46265</v>
      </c>
      <c r="C6546" s="30" t="s">
        <v>565</v>
      </c>
      <c r="D6546" s="30" t="s">
        <v>566</v>
      </c>
      <c r="E6546" s="75">
        <v>87</v>
      </c>
      <c r="F6546" s="30" t="s">
        <v>68</v>
      </c>
      <c r="G6546" s="30" t="s">
        <v>69</v>
      </c>
      <c r="H6546" s="75">
        <v>1</v>
      </c>
    </row>
    <row r="6547" spans="1:8">
      <c r="A6547" s="43">
        <v>1942</v>
      </c>
      <c r="B6547" s="74">
        <v>46265</v>
      </c>
      <c r="C6547" s="30" t="s">
        <v>567</v>
      </c>
      <c r="D6547" s="30" t="s">
        <v>568</v>
      </c>
      <c r="E6547" s="75">
        <v>55</v>
      </c>
      <c r="F6547" s="30" t="s">
        <v>68</v>
      </c>
      <c r="G6547" s="30" t="s">
        <v>69</v>
      </c>
      <c r="H6547" s="75">
        <v>1</v>
      </c>
    </row>
    <row r="6548" spans="1:8">
      <c r="A6548" s="43">
        <v>1942</v>
      </c>
      <c r="B6548" s="74">
        <v>46263</v>
      </c>
      <c r="C6548" s="30" t="s">
        <v>431</v>
      </c>
      <c r="D6548" s="30" t="s">
        <v>432</v>
      </c>
      <c r="E6548" s="75">
        <v>14</v>
      </c>
      <c r="F6548" s="30" t="s">
        <v>72</v>
      </c>
      <c r="G6548" s="30" t="s">
        <v>73</v>
      </c>
      <c r="H6548" s="75">
        <v>3</v>
      </c>
    </row>
    <row r="6549" spans="1:8">
      <c r="A6549" s="43">
        <v>1942</v>
      </c>
      <c r="B6549" s="74">
        <v>46263</v>
      </c>
      <c r="C6549" s="30" t="s">
        <v>1706</v>
      </c>
      <c r="D6549" s="30" t="s">
        <v>1707</v>
      </c>
      <c r="E6549" s="75">
        <v>58</v>
      </c>
      <c r="F6549" s="30" t="s">
        <v>68</v>
      </c>
      <c r="G6549" s="30" t="s">
        <v>69</v>
      </c>
      <c r="H6549" s="75">
        <v>1</v>
      </c>
    </row>
    <row r="6550" spans="1:8">
      <c r="A6550" s="43">
        <v>1942</v>
      </c>
      <c r="B6550" s="74">
        <v>46263</v>
      </c>
      <c r="C6550" s="30" t="s">
        <v>1710</v>
      </c>
      <c r="D6550" s="30" t="s">
        <v>1711</v>
      </c>
      <c r="E6550" s="75">
        <v>79</v>
      </c>
      <c r="F6550" s="30" t="s">
        <v>68</v>
      </c>
      <c r="G6550" s="30" t="s">
        <v>69</v>
      </c>
      <c r="H6550" s="75">
        <v>1</v>
      </c>
    </row>
    <row r="6551" spans="1:8">
      <c r="A6551" s="43">
        <v>1942</v>
      </c>
      <c r="B6551" s="74">
        <v>46263</v>
      </c>
      <c r="C6551" s="30" t="s">
        <v>445</v>
      </c>
      <c r="D6551" s="30" t="s">
        <v>446</v>
      </c>
      <c r="E6551" s="75">
        <v>108</v>
      </c>
      <c r="F6551" s="30" t="s">
        <v>68</v>
      </c>
      <c r="G6551" s="30" t="s">
        <v>69</v>
      </c>
      <c r="H6551" s="75">
        <v>1</v>
      </c>
    </row>
    <row r="6552" spans="1:8">
      <c r="A6552" s="43">
        <v>1942</v>
      </c>
      <c r="B6552" s="74">
        <v>46263</v>
      </c>
      <c r="C6552" s="30" t="s">
        <v>451</v>
      </c>
      <c r="D6552" s="30" t="s">
        <v>452</v>
      </c>
      <c r="E6552" s="75">
        <v>102</v>
      </c>
      <c r="F6552" s="30" t="s">
        <v>68</v>
      </c>
      <c r="G6552" s="30" t="s">
        <v>69</v>
      </c>
      <c r="H6552" s="75">
        <v>1</v>
      </c>
    </row>
    <row r="6553" spans="1:8">
      <c r="A6553" s="43">
        <v>1942</v>
      </c>
      <c r="B6553" s="74">
        <v>46263</v>
      </c>
      <c r="C6553" s="30" t="s">
        <v>455</v>
      </c>
      <c r="D6553" s="30" t="s">
        <v>456</v>
      </c>
      <c r="E6553" s="75">
        <v>261</v>
      </c>
      <c r="F6553" s="30" t="s">
        <v>80</v>
      </c>
      <c r="G6553" s="30" t="s">
        <v>81</v>
      </c>
      <c r="H6553" s="75">
        <v>1</v>
      </c>
    </row>
    <row r="6554" spans="1:8">
      <c r="A6554" s="43">
        <v>1942</v>
      </c>
      <c r="B6554" s="74">
        <v>46263</v>
      </c>
      <c r="C6554" s="30" t="s">
        <v>1712</v>
      </c>
      <c r="D6554" s="30" t="s">
        <v>1713</v>
      </c>
      <c r="E6554" s="75">
        <v>5</v>
      </c>
      <c r="F6554" s="30" t="s">
        <v>68</v>
      </c>
      <c r="G6554" s="30" t="s">
        <v>69</v>
      </c>
      <c r="H6554" s="75">
        <v>1</v>
      </c>
    </row>
    <row r="6555" spans="1:8">
      <c r="A6555" s="43">
        <v>1942</v>
      </c>
      <c r="B6555" s="74">
        <v>46263</v>
      </c>
      <c r="C6555" s="30" t="s">
        <v>473</v>
      </c>
      <c r="D6555" s="30" t="s">
        <v>474</v>
      </c>
      <c r="E6555" s="75">
        <v>84</v>
      </c>
      <c r="F6555" s="30" t="s">
        <v>53</v>
      </c>
      <c r="G6555" s="30" t="s">
        <v>54</v>
      </c>
      <c r="H6555" s="75">
        <v>1</v>
      </c>
    </row>
    <row r="6556" spans="1:8">
      <c r="A6556" s="43">
        <v>1942</v>
      </c>
      <c r="B6556" s="74">
        <v>46263</v>
      </c>
      <c r="C6556" s="30" t="s">
        <v>1714</v>
      </c>
      <c r="D6556" s="30" t="s">
        <v>1715</v>
      </c>
      <c r="E6556" s="75">
        <v>43</v>
      </c>
      <c r="F6556" s="30" t="s">
        <v>68</v>
      </c>
      <c r="G6556" s="30" t="s">
        <v>69</v>
      </c>
      <c r="H6556" s="75">
        <v>1</v>
      </c>
    </row>
    <row r="6557" spans="1:8">
      <c r="A6557" s="43">
        <v>1942</v>
      </c>
      <c r="B6557" s="74">
        <v>46263</v>
      </c>
      <c r="C6557" s="30" t="s">
        <v>435</v>
      </c>
      <c r="D6557" s="30" t="s">
        <v>436</v>
      </c>
      <c r="E6557" s="75">
        <v>42</v>
      </c>
      <c r="F6557" s="30" t="s">
        <v>53</v>
      </c>
      <c r="G6557" s="30" t="s">
        <v>54</v>
      </c>
      <c r="H6557" s="75">
        <v>1</v>
      </c>
    </row>
    <row r="6558" spans="1:8">
      <c r="A6558" s="43">
        <v>1942</v>
      </c>
      <c r="B6558" s="74">
        <v>46263</v>
      </c>
      <c r="C6558" s="30" t="s">
        <v>501</v>
      </c>
      <c r="D6558" s="30" t="s">
        <v>502</v>
      </c>
      <c r="E6558" s="75">
        <v>102</v>
      </c>
      <c r="F6558" s="30" t="s">
        <v>68</v>
      </c>
      <c r="G6558" s="30" t="s">
        <v>69</v>
      </c>
      <c r="H6558" s="75">
        <v>1</v>
      </c>
    </row>
    <row r="6559" spans="1:8">
      <c r="A6559" s="43">
        <v>1942</v>
      </c>
      <c r="B6559" s="74">
        <v>46263</v>
      </c>
      <c r="C6559" s="30" t="s">
        <v>519</v>
      </c>
      <c r="D6559" s="30" t="s">
        <v>520</v>
      </c>
      <c r="E6559" s="75">
        <v>45</v>
      </c>
      <c r="F6559" s="30" t="s">
        <v>68</v>
      </c>
      <c r="G6559" s="30" t="s">
        <v>69</v>
      </c>
      <c r="H6559" s="75">
        <v>1</v>
      </c>
    </row>
    <row r="6560" spans="1:8">
      <c r="A6560" s="43">
        <v>1942</v>
      </c>
      <c r="B6560" s="74">
        <v>46263</v>
      </c>
      <c r="C6560" s="30" t="s">
        <v>469</v>
      </c>
      <c r="D6560" s="30" t="s">
        <v>470</v>
      </c>
      <c r="E6560" s="75">
        <v>65</v>
      </c>
      <c r="F6560" s="30" t="s">
        <v>53</v>
      </c>
      <c r="G6560" s="30" t="s">
        <v>54</v>
      </c>
      <c r="H6560" s="75">
        <v>1</v>
      </c>
    </row>
    <row r="6561" spans="1:8">
      <c r="A6561" s="43">
        <v>1942</v>
      </c>
      <c r="B6561" s="74">
        <v>46263</v>
      </c>
      <c r="C6561" s="30" t="s">
        <v>529</v>
      </c>
      <c r="D6561" s="30" t="s">
        <v>530</v>
      </c>
      <c r="E6561" s="75">
        <v>160</v>
      </c>
      <c r="F6561" s="30" t="s">
        <v>70</v>
      </c>
      <c r="G6561" s="30" t="s">
        <v>71</v>
      </c>
      <c r="H6561" s="75">
        <v>2</v>
      </c>
    </row>
    <row r="6562" spans="1:8">
      <c r="A6562" s="43">
        <v>1942</v>
      </c>
      <c r="B6562" s="74">
        <v>46263</v>
      </c>
      <c r="C6562" s="30" t="s">
        <v>535</v>
      </c>
      <c r="D6562" s="30" t="s">
        <v>536</v>
      </c>
      <c r="E6562" s="75">
        <v>149</v>
      </c>
      <c r="F6562" s="30" t="s">
        <v>60</v>
      </c>
      <c r="G6562" s="30" t="s">
        <v>61</v>
      </c>
      <c r="H6562" s="75">
        <v>4</v>
      </c>
    </row>
    <row r="6563" spans="1:8">
      <c r="A6563" s="43">
        <v>1942</v>
      </c>
      <c r="B6563" s="74">
        <v>46263</v>
      </c>
      <c r="C6563" s="30" t="s">
        <v>537</v>
      </c>
      <c r="D6563" s="30" t="s">
        <v>538</v>
      </c>
      <c r="E6563" s="75">
        <v>80</v>
      </c>
      <c r="F6563" s="30" t="s">
        <v>68</v>
      </c>
      <c r="G6563" s="30" t="s">
        <v>69</v>
      </c>
      <c r="H6563" s="75">
        <v>1</v>
      </c>
    </row>
    <row r="6564" spans="1:8">
      <c r="A6564" s="43">
        <v>1942</v>
      </c>
      <c r="B6564" s="74">
        <v>46263</v>
      </c>
      <c r="C6564" s="30" t="s">
        <v>547</v>
      </c>
      <c r="D6564" s="30" t="s">
        <v>548</v>
      </c>
      <c r="E6564" s="75">
        <v>26</v>
      </c>
      <c r="F6564" s="30" t="s">
        <v>53</v>
      </c>
      <c r="G6564" s="30" t="s">
        <v>54</v>
      </c>
      <c r="H6564" s="75">
        <v>1</v>
      </c>
    </row>
    <row r="6565" spans="1:8">
      <c r="A6565" s="43">
        <v>1942</v>
      </c>
      <c r="B6565" s="74">
        <v>46263</v>
      </c>
      <c r="C6565" s="30" t="s">
        <v>507</v>
      </c>
      <c r="D6565" s="30" t="s">
        <v>508</v>
      </c>
      <c r="E6565" s="75">
        <v>99</v>
      </c>
      <c r="F6565" s="30" t="s">
        <v>53</v>
      </c>
      <c r="G6565" s="30" t="s">
        <v>54</v>
      </c>
      <c r="H6565" s="75">
        <v>1</v>
      </c>
    </row>
    <row r="6566" spans="1:8">
      <c r="A6566" s="43">
        <v>1942</v>
      </c>
      <c r="B6566" s="74">
        <v>46263</v>
      </c>
      <c r="C6566" s="30" t="s">
        <v>1722</v>
      </c>
      <c r="D6566" s="30" t="s">
        <v>1723</v>
      </c>
      <c r="E6566" s="75">
        <v>48</v>
      </c>
      <c r="F6566" s="30" t="s">
        <v>70</v>
      </c>
      <c r="G6566" s="30" t="s">
        <v>71</v>
      </c>
      <c r="H6566" s="75">
        <v>2</v>
      </c>
    </row>
    <row r="6567" spans="1:8">
      <c r="A6567" s="43">
        <v>1942</v>
      </c>
      <c r="B6567" s="74">
        <v>46263</v>
      </c>
      <c r="C6567" s="30" t="s">
        <v>553</v>
      </c>
      <c r="D6567" s="30" t="s">
        <v>554</v>
      </c>
      <c r="E6567" s="75">
        <v>6</v>
      </c>
      <c r="F6567" s="30" t="s">
        <v>74</v>
      </c>
      <c r="G6567" s="30" t="s">
        <v>75</v>
      </c>
      <c r="H6567" s="75">
        <v>2</v>
      </c>
    </row>
    <row r="6568" spans="1:8">
      <c r="A6568" s="43">
        <v>1942</v>
      </c>
      <c r="B6568" s="74">
        <v>46263</v>
      </c>
      <c r="C6568" s="30" t="s">
        <v>555</v>
      </c>
      <c r="D6568" s="30" t="s">
        <v>556</v>
      </c>
      <c r="E6568" s="75">
        <v>15</v>
      </c>
      <c r="F6568" s="30" t="s">
        <v>53</v>
      </c>
      <c r="G6568" s="30" t="s">
        <v>54</v>
      </c>
      <c r="H6568" s="75">
        <v>1</v>
      </c>
    </row>
    <row r="6569" spans="1:8">
      <c r="A6569" s="43">
        <v>1942</v>
      </c>
      <c r="B6569" s="74">
        <v>46263</v>
      </c>
      <c r="C6569" s="30" t="s">
        <v>1724</v>
      </c>
      <c r="D6569" s="30" t="s">
        <v>1725</v>
      </c>
      <c r="E6569" s="75">
        <v>75</v>
      </c>
      <c r="F6569" s="30" t="s">
        <v>53</v>
      </c>
      <c r="G6569" s="30" t="s">
        <v>54</v>
      </c>
      <c r="H6569" s="75">
        <v>1</v>
      </c>
    </row>
    <row r="6570" spans="1:8">
      <c r="A6570" s="43">
        <v>1942</v>
      </c>
      <c r="B6570" s="74">
        <v>46263</v>
      </c>
      <c r="C6570" s="30" t="s">
        <v>563</v>
      </c>
      <c r="D6570" s="30" t="s">
        <v>564</v>
      </c>
      <c r="E6570" s="75">
        <v>98</v>
      </c>
      <c r="F6570" s="30" t="s">
        <v>80</v>
      </c>
      <c r="G6570" s="30" t="s">
        <v>81</v>
      </c>
      <c r="H6570" s="75">
        <v>1</v>
      </c>
    </row>
    <row r="6571" spans="1:8">
      <c r="A6571" s="43">
        <v>1942</v>
      </c>
      <c r="B6571" s="74">
        <v>46262</v>
      </c>
      <c r="C6571" s="30" t="s">
        <v>423</v>
      </c>
      <c r="D6571" s="30" t="s">
        <v>424</v>
      </c>
      <c r="E6571" s="75">
        <v>68</v>
      </c>
      <c r="F6571" s="30" t="s">
        <v>68</v>
      </c>
      <c r="G6571" s="30" t="s">
        <v>69</v>
      </c>
      <c r="H6571" s="75">
        <v>1</v>
      </c>
    </row>
    <row r="6572" spans="1:8">
      <c r="A6572" s="43">
        <v>1942</v>
      </c>
      <c r="B6572" s="74">
        <v>46262</v>
      </c>
      <c r="C6572" s="30" t="s">
        <v>425</v>
      </c>
      <c r="D6572" s="30" t="s">
        <v>426</v>
      </c>
      <c r="E6572" s="75">
        <v>65</v>
      </c>
      <c r="F6572" s="30" t="s">
        <v>68</v>
      </c>
      <c r="G6572" s="30" t="s">
        <v>69</v>
      </c>
      <c r="H6572" s="75">
        <v>1</v>
      </c>
    </row>
    <row r="6573" spans="1:8">
      <c r="A6573" s="43">
        <v>1942</v>
      </c>
      <c r="B6573" s="74">
        <v>46262</v>
      </c>
      <c r="C6573" s="30" t="s">
        <v>1706</v>
      </c>
      <c r="D6573" s="30" t="s">
        <v>1707</v>
      </c>
      <c r="E6573" s="75">
        <v>6</v>
      </c>
      <c r="F6573" s="30" t="s">
        <v>68</v>
      </c>
      <c r="G6573" s="30" t="s">
        <v>69</v>
      </c>
      <c r="H6573" s="75">
        <v>1</v>
      </c>
    </row>
    <row r="6574" spans="1:8">
      <c r="A6574" s="43">
        <v>1942</v>
      </c>
      <c r="B6574" s="74">
        <v>46262</v>
      </c>
      <c r="C6574" s="30" t="s">
        <v>453</v>
      </c>
      <c r="D6574" s="30" t="s">
        <v>454</v>
      </c>
      <c r="E6574" s="75">
        <v>124</v>
      </c>
      <c r="F6574" s="30" t="s">
        <v>53</v>
      </c>
      <c r="G6574" s="30" t="s">
        <v>54</v>
      </c>
      <c r="H6574" s="75">
        <v>1</v>
      </c>
    </row>
    <row r="6575" spans="1:8">
      <c r="A6575" s="43">
        <v>1942</v>
      </c>
      <c r="B6575" s="74">
        <v>46262</v>
      </c>
      <c r="C6575" s="30" t="s">
        <v>1708</v>
      </c>
      <c r="D6575" s="30" t="s">
        <v>1709</v>
      </c>
      <c r="E6575" s="75">
        <v>6</v>
      </c>
      <c r="F6575" s="30" t="s">
        <v>70</v>
      </c>
      <c r="G6575" s="30" t="s">
        <v>71</v>
      </c>
      <c r="H6575" s="75">
        <v>2</v>
      </c>
    </row>
    <row r="6576" spans="1:8">
      <c r="A6576" s="43">
        <v>1942</v>
      </c>
      <c r="B6576" s="74">
        <v>46262</v>
      </c>
      <c r="C6576" s="30" t="s">
        <v>1710</v>
      </c>
      <c r="D6576" s="30" t="s">
        <v>1711</v>
      </c>
      <c r="E6576" s="75">
        <v>44</v>
      </c>
      <c r="F6576" s="30" t="s">
        <v>68</v>
      </c>
      <c r="G6576" s="30" t="s">
        <v>69</v>
      </c>
      <c r="H6576" s="75">
        <v>1</v>
      </c>
    </row>
    <row r="6577" spans="1:8">
      <c r="A6577" s="43">
        <v>1942</v>
      </c>
      <c r="B6577" s="74">
        <v>46262</v>
      </c>
      <c r="C6577" s="30" t="s">
        <v>437</v>
      </c>
      <c r="D6577" s="30" t="s">
        <v>438</v>
      </c>
      <c r="E6577" s="75">
        <v>50</v>
      </c>
      <c r="F6577" s="30" t="s">
        <v>68</v>
      </c>
      <c r="G6577" s="30" t="s">
        <v>69</v>
      </c>
      <c r="H6577" s="75">
        <v>1</v>
      </c>
    </row>
    <row r="6578" spans="1:8">
      <c r="A6578" s="43">
        <v>1942</v>
      </c>
      <c r="B6578" s="74">
        <v>46262</v>
      </c>
      <c r="C6578" s="30" t="s">
        <v>439</v>
      </c>
      <c r="D6578" s="30" t="s">
        <v>440</v>
      </c>
      <c r="E6578" s="75">
        <v>76</v>
      </c>
      <c r="F6578" s="30" t="s">
        <v>68</v>
      </c>
      <c r="G6578" s="30" t="s">
        <v>69</v>
      </c>
      <c r="H6578" s="75">
        <v>1</v>
      </c>
    </row>
    <row r="6579" spans="1:8">
      <c r="A6579" s="43">
        <v>1942</v>
      </c>
      <c r="B6579" s="74">
        <v>46262</v>
      </c>
      <c r="C6579" s="30" t="s">
        <v>441</v>
      </c>
      <c r="D6579" s="30" t="s">
        <v>442</v>
      </c>
      <c r="E6579" s="75">
        <v>58</v>
      </c>
      <c r="F6579" s="30" t="s">
        <v>68</v>
      </c>
      <c r="G6579" s="30" t="s">
        <v>69</v>
      </c>
      <c r="H6579" s="75">
        <v>1</v>
      </c>
    </row>
    <row r="6580" spans="1:8">
      <c r="A6580" s="43">
        <v>1942</v>
      </c>
      <c r="B6580" s="74">
        <v>46262</v>
      </c>
      <c r="C6580" s="30" t="s">
        <v>443</v>
      </c>
      <c r="D6580" s="30" t="s">
        <v>444</v>
      </c>
      <c r="E6580" s="75">
        <v>143</v>
      </c>
      <c r="F6580" s="30" t="s">
        <v>80</v>
      </c>
      <c r="G6580" s="30" t="s">
        <v>81</v>
      </c>
      <c r="H6580" s="75">
        <v>1</v>
      </c>
    </row>
    <row r="6581" spans="1:8">
      <c r="A6581" s="43">
        <v>1942</v>
      </c>
      <c r="B6581" s="74">
        <v>46262</v>
      </c>
      <c r="C6581" s="30" t="s">
        <v>445</v>
      </c>
      <c r="D6581" s="30" t="s">
        <v>446</v>
      </c>
      <c r="E6581" s="75">
        <v>122</v>
      </c>
      <c r="F6581" s="30" t="s">
        <v>68</v>
      </c>
      <c r="G6581" s="30" t="s">
        <v>69</v>
      </c>
      <c r="H6581" s="75">
        <v>1</v>
      </c>
    </row>
    <row r="6582" spans="1:8">
      <c r="A6582" s="43">
        <v>1942</v>
      </c>
      <c r="B6582" s="74">
        <v>46262</v>
      </c>
      <c r="C6582" s="30" t="s">
        <v>447</v>
      </c>
      <c r="D6582" s="30" t="s">
        <v>448</v>
      </c>
      <c r="E6582" s="75">
        <v>109</v>
      </c>
      <c r="F6582" s="30" t="s">
        <v>68</v>
      </c>
      <c r="G6582" s="30" t="s">
        <v>69</v>
      </c>
      <c r="H6582" s="75">
        <v>1</v>
      </c>
    </row>
    <row r="6583" spans="1:8">
      <c r="A6583" s="43">
        <v>1942</v>
      </c>
      <c r="B6583" s="74">
        <v>46262</v>
      </c>
      <c r="C6583" s="30" t="s">
        <v>451</v>
      </c>
      <c r="D6583" s="30" t="s">
        <v>452</v>
      </c>
      <c r="E6583" s="75">
        <v>53</v>
      </c>
      <c r="F6583" s="30" t="s">
        <v>68</v>
      </c>
      <c r="G6583" s="30" t="s">
        <v>69</v>
      </c>
      <c r="H6583" s="75">
        <v>1</v>
      </c>
    </row>
    <row r="6584" spans="1:8">
      <c r="A6584" s="43">
        <v>1942</v>
      </c>
      <c r="B6584" s="74">
        <v>46262</v>
      </c>
      <c r="C6584" s="30" t="s">
        <v>551</v>
      </c>
      <c r="D6584" s="30" t="s">
        <v>552</v>
      </c>
      <c r="E6584" s="75">
        <v>39</v>
      </c>
      <c r="F6584" s="30" t="s">
        <v>53</v>
      </c>
      <c r="G6584" s="30" t="s">
        <v>54</v>
      </c>
      <c r="H6584" s="75">
        <v>1</v>
      </c>
    </row>
    <row r="6585" spans="1:8">
      <c r="A6585" s="43">
        <v>1942</v>
      </c>
      <c r="B6585" s="74">
        <v>46262</v>
      </c>
      <c r="C6585" s="30" t="s">
        <v>455</v>
      </c>
      <c r="D6585" s="30" t="s">
        <v>456</v>
      </c>
      <c r="E6585" s="75">
        <v>244</v>
      </c>
      <c r="F6585" s="30" t="s">
        <v>80</v>
      </c>
      <c r="G6585" s="30" t="s">
        <v>81</v>
      </c>
      <c r="H6585" s="75">
        <v>1</v>
      </c>
    </row>
    <row r="6586" spans="1:8">
      <c r="A6586" s="43">
        <v>1942</v>
      </c>
      <c r="B6586" s="74">
        <v>46262</v>
      </c>
      <c r="C6586" s="30" t="s">
        <v>457</v>
      </c>
      <c r="D6586" s="30" t="s">
        <v>458</v>
      </c>
      <c r="E6586" s="75">
        <v>93</v>
      </c>
      <c r="F6586" s="30" t="s">
        <v>68</v>
      </c>
      <c r="G6586" s="30" t="s">
        <v>69</v>
      </c>
      <c r="H6586" s="75">
        <v>1</v>
      </c>
    </row>
    <row r="6587" spans="1:8">
      <c r="A6587" s="43">
        <v>1942</v>
      </c>
      <c r="B6587" s="74">
        <v>46262</v>
      </c>
      <c r="C6587" s="30" t="s">
        <v>521</v>
      </c>
      <c r="D6587" s="30" t="s">
        <v>522</v>
      </c>
      <c r="E6587" s="75">
        <v>91</v>
      </c>
      <c r="F6587" s="30" t="s">
        <v>53</v>
      </c>
      <c r="G6587" s="30" t="s">
        <v>54</v>
      </c>
      <c r="H6587" s="75">
        <v>1</v>
      </c>
    </row>
    <row r="6588" spans="1:8">
      <c r="A6588" s="43">
        <v>1942</v>
      </c>
      <c r="B6588" s="74">
        <v>46262</v>
      </c>
      <c r="C6588" s="30" t="s">
        <v>505</v>
      </c>
      <c r="D6588" s="30" t="s">
        <v>506</v>
      </c>
      <c r="E6588" s="75">
        <v>91</v>
      </c>
      <c r="F6588" s="30" t="s">
        <v>53</v>
      </c>
      <c r="G6588" s="30" t="s">
        <v>54</v>
      </c>
      <c r="H6588" s="75">
        <v>1</v>
      </c>
    </row>
    <row r="6589" spans="1:8">
      <c r="A6589" s="43">
        <v>1942</v>
      </c>
      <c r="B6589" s="74">
        <v>46262</v>
      </c>
      <c r="C6589" s="30" t="s">
        <v>1712</v>
      </c>
      <c r="D6589" s="30" t="s">
        <v>1713</v>
      </c>
      <c r="E6589" s="75">
        <v>20</v>
      </c>
      <c r="F6589" s="30" t="s">
        <v>70</v>
      </c>
      <c r="G6589" s="30" t="s">
        <v>71</v>
      </c>
      <c r="H6589" s="75">
        <v>2</v>
      </c>
    </row>
    <row r="6590" spans="1:8">
      <c r="A6590" s="43">
        <v>1942</v>
      </c>
      <c r="B6590" s="74">
        <v>46262</v>
      </c>
      <c r="C6590" s="30" t="s">
        <v>449</v>
      </c>
      <c r="D6590" s="30" t="s">
        <v>450</v>
      </c>
      <c r="E6590" s="75">
        <v>175</v>
      </c>
      <c r="F6590" s="30" t="s">
        <v>53</v>
      </c>
      <c r="G6590" s="30" t="s">
        <v>54</v>
      </c>
      <c r="H6590" s="75">
        <v>1</v>
      </c>
    </row>
    <row r="6591" spans="1:8">
      <c r="A6591" s="43">
        <v>1942</v>
      </c>
      <c r="B6591" s="74">
        <v>46262</v>
      </c>
      <c r="C6591" s="30" t="s">
        <v>467</v>
      </c>
      <c r="D6591" s="30" t="s">
        <v>468</v>
      </c>
      <c r="E6591" s="75">
        <v>130</v>
      </c>
      <c r="F6591" s="30" t="s">
        <v>68</v>
      </c>
      <c r="G6591" s="30" t="s">
        <v>69</v>
      </c>
      <c r="H6591" s="75">
        <v>1</v>
      </c>
    </row>
    <row r="6592" spans="1:8">
      <c r="A6592" s="43">
        <v>1942</v>
      </c>
      <c r="B6592" s="74">
        <v>46262</v>
      </c>
      <c r="C6592" s="30" t="s">
        <v>527</v>
      </c>
      <c r="D6592" s="30" t="s">
        <v>528</v>
      </c>
      <c r="E6592" s="75">
        <v>149</v>
      </c>
      <c r="F6592" s="30" t="s">
        <v>53</v>
      </c>
      <c r="G6592" s="30" t="s">
        <v>54</v>
      </c>
      <c r="H6592" s="75">
        <v>1</v>
      </c>
    </row>
    <row r="6593" spans="1:8">
      <c r="A6593" s="43">
        <v>1942</v>
      </c>
      <c r="B6593" s="74">
        <v>46262</v>
      </c>
      <c r="C6593" s="30" t="s">
        <v>473</v>
      </c>
      <c r="D6593" s="30" t="s">
        <v>474</v>
      </c>
      <c r="E6593" s="75">
        <v>136</v>
      </c>
      <c r="F6593" s="30" t="s">
        <v>53</v>
      </c>
      <c r="G6593" s="30" t="s">
        <v>54</v>
      </c>
      <c r="H6593" s="75">
        <v>1</v>
      </c>
    </row>
    <row r="6594" spans="1:8">
      <c r="A6594" s="43">
        <v>1942</v>
      </c>
      <c r="B6594" s="74">
        <v>46262</v>
      </c>
      <c r="C6594" s="30" t="s">
        <v>523</v>
      </c>
      <c r="D6594" s="30" t="s">
        <v>524</v>
      </c>
      <c r="E6594" s="75">
        <v>11</v>
      </c>
      <c r="F6594" s="30" t="s">
        <v>53</v>
      </c>
      <c r="G6594" s="30" t="s">
        <v>54</v>
      </c>
      <c r="H6594" s="75">
        <v>1</v>
      </c>
    </row>
    <row r="6595" spans="1:8">
      <c r="A6595" s="43">
        <v>1942</v>
      </c>
      <c r="B6595" s="74">
        <v>46262</v>
      </c>
      <c r="C6595" s="30" t="s">
        <v>459</v>
      </c>
      <c r="D6595" s="30" t="s">
        <v>460</v>
      </c>
      <c r="E6595" s="75">
        <v>12</v>
      </c>
      <c r="F6595" s="30" t="s">
        <v>53</v>
      </c>
      <c r="G6595" s="30" t="s">
        <v>54</v>
      </c>
      <c r="H6595" s="75">
        <v>1</v>
      </c>
    </row>
    <row r="6596" spans="1:8">
      <c r="A6596" s="43">
        <v>1942</v>
      </c>
      <c r="B6596" s="74">
        <v>46262</v>
      </c>
      <c r="C6596" s="30" t="s">
        <v>1714</v>
      </c>
      <c r="D6596" s="30" t="s">
        <v>1715</v>
      </c>
      <c r="E6596" s="75">
        <v>9</v>
      </c>
      <c r="F6596" s="30" t="s">
        <v>68</v>
      </c>
      <c r="G6596" s="30" t="s">
        <v>69</v>
      </c>
      <c r="H6596" s="75">
        <v>1</v>
      </c>
    </row>
    <row r="6597" spans="1:8">
      <c r="A6597" s="43">
        <v>1942</v>
      </c>
      <c r="B6597" s="74">
        <v>46262</v>
      </c>
      <c r="C6597" s="30" t="s">
        <v>435</v>
      </c>
      <c r="D6597" s="30" t="s">
        <v>436</v>
      </c>
      <c r="E6597" s="75">
        <v>54</v>
      </c>
      <c r="F6597" s="30" t="s">
        <v>53</v>
      </c>
      <c r="G6597" s="30" t="s">
        <v>54</v>
      </c>
      <c r="H6597" s="75">
        <v>1</v>
      </c>
    </row>
    <row r="6598" spans="1:8">
      <c r="A6598" s="43">
        <v>1942</v>
      </c>
      <c r="B6598" s="74">
        <v>46262</v>
      </c>
      <c r="C6598" s="30" t="s">
        <v>481</v>
      </c>
      <c r="D6598" s="30" t="s">
        <v>482</v>
      </c>
      <c r="E6598" s="75">
        <v>132</v>
      </c>
      <c r="F6598" s="30" t="s">
        <v>68</v>
      </c>
      <c r="G6598" s="30" t="s">
        <v>69</v>
      </c>
      <c r="H6598" s="75">
        <v>1</v>
      </c>
    </row>
    <row r="6599" spans="1:8">
      <c r="A6599" s="43">
        <v>1942</v>
      </c>
      <c r="B6599" s="74">
        <v>46262</v>
      </c>
      <c r="C6599" s="30" t="s">
        <v>485</v>
      </c>
      <c r="D6599" s="30" t="s">
        <v>486</v>
      </c>
      <c r="E6599" s="75">
        <v>80</v>
      </c>
      <c r="F6599" s="30" t="s">
        <v>68</v>
      </c>
      <c r="G6599" s="30" t="s">
        <v>69</v>
      </c>
      <c r="H6599" s="75">
        <v>1</v>
      </c>
    </row>
    <row r="6600" spans="1:8">
      <c r="A6600" s="43">
        <v>1942</v>
      </c>
      <c r="B6600" s="74">
        <v>46262</v>
      </c>
      <c r="C6600" s="30" t="s">
        <v>489</v>
      </c>
      <c r="D6600" s="30" t="s">
        <v>490</v>
      </c>
      <c r="E6600" s="75">
        <v>9</v>
      </c>
      <c r="F6600" s="30" t="s">
        <v>70</v>
      </c>
      <c r="G6600" s="30" t="s">
        <v>71</v>
      </c>
      <c r="H6600" s="75">
        <v>2</v>
      </c>
    </row>
    <row r="6601" spans="1:8">
      <c r="A6601" s="43">
        <v>1942</v>
      </c>
      <c r="B6601" s="74">
        <v>46262</v>
      </c>
      <c r="C6601" s="30" t="s">
        <v>499</v>
      </c>
      <c r="D6601" s="30" t="s">
        <v>500</v>
      </c>
      <c r="E6601" s="75">
        <v>38</v>
      </c>
      <c r="F6601" s="30" t="s">
        <v>76</v>
      </c>
      <c r="G6601" s="30" t="s">
        <v>77</v>
      </c>
      <c r="H6601" s="75">
        <v>1</v>
      </c>
    </row>
    <row r="6602" spans="1:8">
      <c r="A6602" s="43">
        <v>1942</v>
      </c>
      <c r="B6602" s="74">
        <v>46262</v>
      </c>
      <c r="C6602" s="30" t="s">
        <v>501</v>
      </c>
      <c r="D6602" s="30" t="s">
        <v>502</v>
      </c>
      <c r="E6602" s="75">
        <v>109</v>
      </c>
      <c r="F6602" s="30" t="s">
        <v>68</v>
      </c>
      <c r="G6602" s="30" t="s">
        <v>69</v>
      </c>
      <c r="H6602" s="75">
        <v>1</v>
      </c>
    </row>
    <row r="6603" spans="1:8">
      <c r="A6603" s="43">
        <v>1942</v>
      </c>
      <c r="B6603" s="74">
        <v>46262</v>
      </c>
      <c r="C6603" s="30" t="s">
        <v>491</v>
      </c>
      <c r="D6603" s="30" t="s">
        <v>492</v>
      </c>
      <c r="E6603" s="75">
        <v>41</v>
      </c>
      <c r="F6603" s="30" t="s">
        <v>53</v>
      </c>
      <c r="G6603" s="30" t="s">
        <v>54</v>
      </c>
      <c r="H6603" s="75">
        <v>1</v>
      </c>
    </row>
    <row r="6604" spans="1:8">
      <c r="A6604" s="43">
        <v>1942</v>
      </c>
      <c r="B6604" s="74">
        <v>46262</v>
      </c>
      <c r="C6604" s="30" t="s">
        <v>475</v>
      </c>
      <c r="D6604" s="30" t="s">
        <v>476</v>
      </c>
      <c r="E6604" s="75">
        <v>52</v>
      </c>
      <c r="F6604" s="30" t="s">
        <v>53</v>
      </c>
      <c r="G6604" s="30" t="s">
        <v>54</v>
      </c>
      <c r="H6604" s="75">
        <v>1</v>
      </c>
    </row>
    <row r="6605" spans="1:8">
      <c r="A6605" s="43">
        <v>1942</v>
      </c>
      <c r="B6605" s="74">
        <v>46262</v>
      </c>
      <c r="C6605" s="30" t="s">
        <v>479</v>
      </c>
      <c r="D6605" s="30" t="s">
        <v>480</v>
      </c>
      <c r="E6605" s="75">
        <v>63</v>
      </c>
      <c r="F6605" s="30" t="s">
        <v>53</v>
      </c>
      <c r="G6605" s="30" t="s">
        <v>54</v>
      </c>
      <c r="H6605" s="75">
        <v>1</v>
      </c>
    </row>
    <row r="6606" spans="1:8">
      <c r="A6606" s="43">
        <v>1942</v>
      </c>
      <c r="B6606" s="74">
        <v>46262</v>
      </c>
      <c r="C6606" s="30" t="s">
        <v>509</v>
      </c>
      <c r="D6606" s="30" t="s">
        <v>510</v>
      </c>
      <c r="E6606" s="75">
        <v>60</v>
      </c>
      <c r="F6606" s="30" t="s">
        <v>68</v>
      </c>
      <c r="G6606" s="30" t="s">
        <v>69</v>
      </c>
      <c r="H6606" s="75">
        <v>1</v>
      </c>
    </row>
    <row r="6607" spans="1:8">
      <c r="A6607" s="43">
        <v>1942</v>
      </c>
      <c r="B6607" s="74">
        <v>46262</v>
      </c>
      <c r="C6607" s="30" t="s">
        <v>511</v>
      </c>
      <c r="D6607" s="30" t="s">
        <v>512</v>
      </c>
      <c r="E6607" s="75">
        <v>42</v>
      </c>
      <c r="F6607" s="30" t="s">
        <v>70</v>
      </c>
      <c r="G6607" s="30" t="s">
        <v>71</v>
      </c>
      <c r="H6607" s="75">
        <v>2</v>
      </c>
    </row>
    <row r="6608" spans="1:8">
      <c r="A6608" s="43">
        <v>1942</v>
      </c>
      <c r="B6608" s="74">
        <v>46262</v>
      </c>
      <c r="C6608" s="30" t="s">
        <v>513</v>
      </c>
      <c r="D6608" s="30" t="s">
        <v>514</v>
      </c>
      <c r="E6608" s="75">
        <v>74</v>
      </c>
      <c r="F6608" s="30" t="s">
        <v>68</v>
      </c>
      <c r="G6608" s="30" t="s">
        <v>69</v>
      </c>
      <c r="H6608" s="75">
        <v>1</v>
      </c>
    </row>
    <row r="6609" spans="1:8">
      <c r="A6609" s="43">
        <v>1942</v>
      </c>
      <c r="B6609" s="74">
        <v>46262</v>
      </c>
      <c r="C6609" s="30" t="s">
        <v>545</v>
      </c>
      <c r="D6609" s="30" t="s">
        <v>546</v>
      </c>
      <c r="E6609" s="75">
        <v>53</v>
      </c>
      <c r="F6609" s="30" t="s">
        <v>53</v>
      </c>
      <c r="G6609" s="30" t="s">
        <v>54</v>
      </c>
      <c r="H6609" s="75">
        <v>1</v>
      </c>
    </row>
    <row r="6610" spans="1:8">
      <c r="A6610" s="43">
        <v>1942</v>
      </c>
      <c r="B6610" s="74">
        <v>46262</v>
      </c>
      <c r="C6610" s="30" t="s">
        <v>519</v>
      </c>
      <c r="D6610" s="30" t="s">
        <v>520</v>
      </c>
      <c r="E6610" s="75">
        <v>31</v>
      </c>
      <c r="F6610" s="30" t="s">
        <v>68</v>
      </c>
      <c r="G6610" s="30" t="s">
        <v>69</v>
      </c>
      <c r="H6610" s="75">
        <v>1</v>
      </c>
    </row>
    <row r="6611" spans="1:8">
      <c r="A6611" s="43">
        <v>1942</v>
      </c>
      <c r="B6611" s="74">
        <v>46262</v>
      </c>
      <c r="C6611" s="30" t="s">
        <v>517</v>
      </c>
      <c r="D6611" s="30" t="s">
        <v>518</v>
      </c>
      <c r="E6611" s="75">
        <v>66</v>
      </c>
      <c r="F6611" s="30" t="s">
        <v>53</v>
      </c>
      <c r="G6611" s="30" t="s">
        <v>54</v>
      </c>
      <c r="H6611" s="75">
        <v>1</v>
      </c>
    </row>
    <row r="6612" spans="1:8">
      <c r="A6612" s="43">
        <v>1942</v>
      </c>
      <c r="B6612" s="74">
        <v>46262</v>
      </c>
      <c r="C6612" s="30" t="s">
        <v>469</v>
      </c>
      <c r="D6612" s="30" t="s">
        <v>470</v>
      </c>
      <c r="E6612" s="75">
        <v>34</v>
      </c>
      <c r="F6612" s="30" t="s">
        <v>53</v>
      </c>
      <c r="G6612" s="30" t="s">
        <v>54</v>
      </c>
      <c r="H6612" s="75">
        <v>1</v>
      </c>
    </row>
    <row r="6613" spans="1:8">
      <c r="A6613" s="43">
        <v>1942</v>
      </c>
      <c r="B6613" s="74">
        <v>46262</v>
      </c>
      <c r="C6613" s="30" t="s">
        <v>1716</v>
      </c>
      <c r="D6613" s="30" t="s">
        <v>1717</v>
      </c>
      <c r="E6613" s="75">
        <v>93</v>
      </c>
      <c r="F6613" s="30" t="s">
        <v>68</v>
      </c>
      <c r="G6613" s="30" t="s">
        <v>69</v>
      </c>
      <c r="H6613" s="75">
        <v>1</v>
      </c>
    </row>
    <row r="6614" spans="1:8">
      <c r="A6614" s="43">
        <v>1942</v>
      </c>
      <c r="B6614" s="74">
        <v>46262</v>
      </c>
      <c r="C6614" s="30" t="s">
        <v>533</v>
      </c>
      <c r="D6614" s="30" t="s">
        <v>534</v>
      </c>
      <c r="E6614" s="75">
        <v>58</v>
      </c>
      <c r="F6614" s="30" t="s">
        <v>53</v>
      </c>
      <c r="G6614" s="30" t="s">
        <v>54</v>
      </c>
      <c r="H6614" s="75">
        <v>1</v>
      </c>
    </row>
    <row r="6615" spans="1:8">
      <c r="A6615" s="43">
        <v>1942</v>
      </c>
      <c r="B6615" s="74">
        <v>46262</v>
      </c>
      <c r="C6615" s="30" t="s">
        <v>529</v>
      </c>
      <c r="D6615" s="30" t="s">
        <v>530</v>
      </c>
      <c r="E6615" s="75">
        <v>197</v>
      </c>
      <c r="F6615" s="30" t="s">
        <v>76</v>
      </c>
      <c r="G6615" s="30" t="s">
        <v>77</v>
      </c>
      <c r="H6615" s="75">
        <v>1</v>
      </c>
    </row>
    <row r="6616" spans="1:8">
      <c r="A6616" s="43">
        <v>1942</v>
      </c>
      <c r="B6616" s="74">
        <v>46262</v>
      </c>
      <c r="C6616" s="30" t="s">
        <v>1718</v>
      </c>
      <c r="D6616" s="30" t="s">
        <v>1719</v>
      </c>
      <c r="E6616" s="75">
        <v>91</v>
      </c>
      <c r="F6616" s="30" t="s">
        <v>68</v>
      </c>
      <c r="G6616" s="30" t="s">
        <v>69</v>
      </c>
      <c r="H6616" s="75">
        <v>1</v>
      </c>
    </row>
    <row r="6617" spans="1:8">
      <c r="A6617" s="43">
        <v>1942</v>
      </c>
      <c r="B6617" s="74">
        <v>46262</v>
      </c>
      <c r="C6617" s="30" t="s">
        <v>535</v>
      </c>
      <c r="D6617" s="30" t="s">
        <v>536</v>
      </c>
      <c r="E6617" s="75">
        <v>119</v>
      </c>
      <c r="F6617" s="30" t="s">
        <v>80</v>
      </c>
      <c r="G6617" s="30" t="s">
        <v>81</v>
      </c>
      <c r="H6617" s="75">
        <v>1</v>
      </c>
    </row>
    <row r="6618" spans="1:8">
      <c r="A6618" s="43">
        <v>1942</v>
      </c>
      <c r="B6618" s="74">
        <v>46262</v>
      </c>
      <c r="C6618" s="30" t="s">
        <v>537</v>
      </c>
      <c r="D6618" s="30" t="s">
        <v>538</v>
      </c>
      <c r="E6618" s="75">
        <v>93</v>
      </c>
      <c r="F6618" s="30" t="s">
        <v>68</v>
      </c>
      <c r="G6618" s="30" t="s">
        <v>69</v>
      </c>
      <c r="H6618" s="75">
        <v>1</v>
      </c>
    </row>
    <row r="6619" spans="1:8">
      <c r="A6619" s="43">
        <v>1942</v>
      </c>
      <c r="B6619" s="74">
        <v>46262</v>
      </c>
      <c r="C6619" s="30" t="s">
        <v>541</v>
      </c>
      <c r="D6619" s="30" t="s">
        <v>542</v>
      </c>
      <c r="E6619" s="75">
        <v>8</v>
      </c>
      <c r="F6619" s="30" t="s">
        <v>68</v>
      </c>
      <c r="G6619" s="30" t="s">
        <v>69</v>
      </c>
      <c r="H6619" s="75">
        <v>1</v>
      </c>
    </row>
    <row r="6620" spans="1:8">
      <c r="A6620" s="43">
        <v>1942</v>
      </c>
      <c r="B6620" s="74">
        <v>46262</v>
      </c>
      <c r="C6620" s="30" t="s">
        <v>543</v>
      </c>
      <c r="D6620" s="30" t="s">
        <v>544</v>
      </c>
      <c r="E6620" s="75">
        <v>24</v>
      </c>
      <c r="F6620" s="30" t="s">
        <v>68</v>
      </c>
      <c r="G6620" s="30" t="s">
        <v>69</v>
      </c>
      <c r="H6620" s="75">
        <v>1</v>
      </c>
    </row>
    <row r="6621" spans="1:8">
      <c r="A6621" s="43">
        <v>1942</v>
      </c>
      <c r="B6621" s="74">
        <v>46262</v>
      </c>
      <c r="C6621" s="30" t="s">
        <v>547</v>
      </c>
      <c r="D6621" s="30" t="s">
        <v>548</v>
      </c>
      <c r="E6621" s="75">
        <v>23</v>
      </c>
      <c r="F6621" s="30" t="s">
        <v>53</v>
      </c>
      <c r="G6621" s="30" t="s">
        <v>54</v>
      </c>
      <c r="H6621" s="75">
        <v>1</v>
      </c>
    </row>
    <row r="6622" spans="1:8">
      <c r="A6622" s="43">
        <v>1942</v>
      </c>
      <c r="B6622" s="74">
        <v>46262</v>
      </c>
      <c r="C6622" s="30" t="s">
        <v>507</v>
      </c>
      <c r="D6622" s="30" t="s">
        <v>508</v>
      </c>
      <c r="E6622" s="75">
        <v>37</v>
      </c>
      <c r="F6622" s="30" t="s">
        <v>53</v>
      </c>
      <c r="G6622" s="30" t="s">
        <v>54</v>
      </c>
      <c r="H6622" s="75">
        <v>1</v>
      </c>
    </row>
    <row r="6623" spans="1:8">
      <c r="A6623" s="43">
        <v>1942</v>
      </c>
      <c r="B6623" s="74">
        <v>46262</v>
      </c>
      <c r="C6623" s="30" t="s">
        <v>549</v>
      </c>
      <c r="D6623" s="30" t="s">
        <v>550</v>
      </c>
      <c r="E6623" s="75">
        <v>189</v>
      </c>
      <c r="F6623" s="30" t="s">
        <v>80</v>
      </c>
      <c r="G6623" s="30" t="s">
        <v>81</v>
      </c>
      <c r="H6623" s="75">
        <v>1</v>
      </c>
    </row>
    <row r="6624" spans="1:8">
      <c r="A6624" s="43">
        <v>1942</v>
      </c>
      <c r="B6624" s="74">
        <v>46262</v>
      </c>
      <c r="C6624" s="30" t="s">
        <v>1722</v>
      </c>
      <c r="D6624" s="30" t="s">
        <v>1723</v>
      </c>
      <c r="E6624" s="75">
        <v>51</v>
      </c>
      <c r="F6624" s="30" t="s">
        <v>70</v>
      </c>
      <c r="G6624" s="30" t="s">
        <v>71</v>
      </c>
      <c r="H6624" s="75">
        <v>2</v>
      </c>
    </row>
    <row r="6625" spans="1:8">
      <c r="A6625" s="43">
        <v>1942</v>
      </c>
      <c r="B6625" s="74">
        <v>46262</v>
      </c>
      <c r="C6625" s="30" t="s">
        <v>553</v>
      </c>
      <c r="D6625" s="30" t="s">
        <v>554</v>
      </c>
      <c r="E6625" s="75">
        <v>37</v>
      </c>
      <c r="F6625" s="30" t="s">
        <v>74</v>
      </c>
      <c r="G6625" s="30" t="s">
        <v>75</v>
      </c>
      <c r="H6625" s="75">
        <v>2</v>
      </c>
    </row>
    <row r="6626" spans="1:8">
      <c r="A6626" s="43">
        <v>1942</v>
      </c>
      <c r="B6626" s="74">
        <v>46262</v>
      </c>
      <c r="C6626" s="30" t="s">
        <v>555</v>
      </c>
      <c r="D6626" s="30" t="s">
        <v>556</v>
      </c>
      <c r="E6626" s="75">
        <v>29</v>
      </c>
      <c r="F6626" s="30" t="s">
        <v>53</v>
      </c>
      <c r="G6626" s="30" t="s">
        <v>54</v>
      </c>
      <c r="H6626" s="75">
        <v>1</v>
      </c>
    </row>
    <row r="6627" spans="1:8">
      <c r="A6627" s="43">
        <v>1942</v>
      </c>
      <c r="B6627" s="74">
        <v>46262</v>
      </c>
      <c r="C6627" s="30" t="s">
        <v>5014</v>
      </c>
      <c r="D6627" s="30" t="s">
        <v>5015</v>
      </c>
      <c r="E6627" s="75">
        <v>1</v>
      </c>
      <c r="F6627" s="30" t="s">
        <v>68</v>
      </c>
      <c r="G6627" s="30" t="s">
        <v>69</v>
      </c>
      <c r="H6627" s="75">
        <v>1</v>
      </c>
    </row>
    <row r="6628" spans="1:8">
      <c r="A6628" s="43">
        <v>1942</v>
      </c>
      <c r="B6628" s="74">
        <v>46262</v>
      </c>
      <c r="C6628" s="30" t="s">
        <v>557</v>
      </c>
      <c r="D6628" s="30" t="s">
        <v>558</v>
      </c>
      <c r="E6628" s="75">
        <v>217</v>
      </c>
      <c r="F6628" s="30" t="s">
        <v>70</v>
      </c>
      <c r="G6628" s="30" t="s">
        <v>71</v>
      </c>
      <c r="H6628" s="75">
        <v>2</v>
      </c>
    </row>
    <row r="6629" spans="1:8">
      <c r="A6629" s="43">
        <v>1942</v>
      </c>
      <c r="B6629" s="74">
        <v>46262</v>
      </c>
      <c r="C6629" s="30" t="s">
        <v>559</v>
      </c>
      <c r="D6629" s="30" t="s">
        <v>560</v>
      </c>
      <c r="E6629" s="75">
        <v>137</v>
      </c>
      <c r="F6629" s="30" t="s">
        <v>68</v>
      </c>
      <c r="G6629" s="30" t="s">
        <v>69</v>
      </c>
      <c r="H6629" s="75">
        <v>1</v>
      </c>
    </row>
    <row r="6630" spans="1:8">
      <c r="A6630" s="43">
        <v>1942</v>
      </c>
      <c r="B6630" s="74">
        <v>46262</v>
      </c>
      <c r="C6630" s="30" t="s">
        <v>1724</v>
      </c>
      <c r="D6630" s="30" t="s">
        <v>1725</v>
      </c>
      <c r="E6630" s="75">
        <v>81</v>
      </c>
      <c r="F6630" s="30" t="s">
        <v>53</v>
      </c>
      <c r="G6630" s="30" t="s">
        <v>54</v>
      </c>
      <c r="H6630" s="75">
        <v>1</v>
      </c>
    </row>
    <row r="6631" spans="1:8">
      <c r="A6631" s="43">
        <v>1942</v>
      </c>
      <c r="B6631" s="74">
        <v>46262</v>
      </c>
      <c r="C6631" s="30" t="s">
        <v>461</v>
      </c>
      <c r="D6631" s="30" t="s">
        <v>462</v>
      </c>
      <c r="E6631" s="75">
        <v>20</v>
      </c>
      <c r="F6631" s="30" t="s">
        <v>53</v>
      </c>
      <c r="G6631" s="30" t="s">
        <v>54</v>
      </c>
      <c r="H6631" s="75">
        <v>1</v>
      </c>
    </row>
    <row r="6632" spans="1:8">
      <c r="A6632" s="43">
        <v>1942</v>
      </c>
      <c r="B6632" s="74">
        <v>46262</v>
      </c>
      <c r="C6632" s="30" t="s">
        <v>561</v>
      </c>
      <c r="D6632" s="30" t="s">
        <v>562</v>
      </c>
      <c r="E6632" s="75">
        <v>118</v>
      </c>
      <c r="F6632" s="30" t="s">
        <v>53</v>
      </c>
      <c r="G6632" s="30" t="s">
        <v>54</v>
      </c>
      <c r="H6632" s="75">
        <v>1</v>
      </c>
    </row>
    <row r="6633" spans="1:8">
      <c r="A6633" s="43">
        <v>1942</v>
      </c>
      <c r="B6633" s="74">
        <v>46262</v>
      </c>
      <c r="C6633" s="30" t="s">
        <v>565</v>
      </c>
      <c r="D6633" s="30" t="s">
        <v>566</v>
      </c>
      <c r="E6633" s="75">
        <v>77</v>
      </c>
      <c r="F6633" s="30" t="s">
        <v>68</v>
      </c>
      <c r="G6633" s="30" t="s">
        <v>69</v>
      </c>
      <c r="H6633" s="75">
        <v>1</v>
      </c>
    </row>
    <row r="6634" spans="1:8">
      <c r="A6634" s="43">
        <v>1942</v>
      </c>
      <c r="B6634" s="74">
        <v>46262</v>
      </c>
      <c r="C6634" s="30" t="s">
        <v>567</v>
      </c>
      <c r="D6634" s="30" t="s">
        <v>568</v>
      </c>
      <c r="E6634" s="75">
        <v>64</v>
      </c>
      <c r="F6634" s="30" t="s">
        <v>68</v>
      </c>
      <c r="G6634" s="30" t="s">
        <v>69</v>
      </c>
      <c r="H6634" s="75">
        <v>1</v>
      </c>
    </row>
    <row r="6635" spans="1:8">
      <c r="A6635" s="43">
        <v>1942</v>
      </c>
      <c r="B6635" s="74">
        <v>46261</v>
      </c>
      <c r="C6635" s="30" t="s">
        <v>2314</v>
      </c>
      <c r="D6635" s="30" t="s">
        <v>2315</v>
      </c>
      <c r="E6635" s="75">
        <v>2</v>
      </c>
      <c r="F6635" s="30" t="s">
        <v>68</v>
      </c>
      <c r="G6635" s="30" t="s">
        <v>69</v>
      </c>
      <c r="H6635" s="75">
        <v>1</v>
      </c>
    </row>
    <row r="6636" spans="1:8">
      <c r="A6636" s="43">
        <v>1942</v>
      </c>
      <c r="B6636" s="74">
        <v>46261</v>
      </c>
      <c r="C6636" s="30" t="s">
        <v>423</v>
      </c>
      <c r="D6636" s="30" t="s">
        <v>424</v>
      </c>
      <c r="E6636" s="75">
        <v>62</v>
      </c>
      <c r="F6636" s="30" t="s">
        <v>68</v>
      </c>
      <c r="G6636" s="30" t="s">
        <v>69</v>
      </c>
      <c r="H6636" s="75">
        <v>1</v>
      </c>
    </row>
    <row r="6637" spans="1:8">
      <c r="A6637" s="43">
        <v>1942</v>
      </c>
      <c r="B6637" s="74">
        <v>46261</v>
      </c>
      <c r="C6637" s="30" t="s">
        <v>425</v>
      </c>
      <c r="D6637" s="30" t="s">
        <v>426</v>
      </c>
      <c r="E6637" s="75">
        <v>82</v>
      </c>
      <c r="F6637" s="30" t="s">
        <v>68</v>
      </c>
      <c r="G6637" s="30" t="s">
        <v>69</v>
      </c>
      <c r="H6637" s="75">
        <v>1</v>
      </c>
    </row>
    <row r="6638" spans="1:8">
      <c r="A6638" s="43">
        <v>1942</v>
      </c>
      <c r="B6638" s="74">
        <v>46261</v>
      </c>
      <c r="C6638" s="30" t="s">
        <v>427</v>
      </c>
      <c r="D6638" s="30" t="s">
        <v>428</v>
      </c>
      <c r="E6638" s="75">
        <v>57</v>
      </c>
      <c r="F6638" s="30" t="s">
        <v>68</v>
      </c>
      <c r="G6638" s="30" t="s">
        <v>69</v>
      </c>
      <c r="H6638" s="75">
        <v>1</v>
      </c>
    </row>
    <row r="6639" spans="1:8">
      <c r="A6639" s="43">
        <v>1942</v>
      </c>
      <c r="B6639" s="74">
        <v>46261</v>
      </c>
      <c r="C6639" s="30" t="s">
        <v>453</v>
      </c>
      <c r="D6639" s="30" t="s">
        <v>454</v>
      </c>
      <c r="E6639" s="75">
        <v>60</v>
      </c>
      <c r="F6639" s="30" t="s">
        <v>53</v>
      </c>
      <c r="G6639" s="30" t="s">
        <v>54</v>
      </c>
      <c r="H6639" s="75">
        <v>1</v>
      </c>
    </row>
    <row r="6640" spans="1:8">
      <c r="A6640" s="43">
        <v>1942</v>
      </c>
      <c r="B6640" s="74">
        <v>46261</v>
      </c>
      <c r="C6640" s="30" t="s">
        <v>1708</v>
      </c>
      <c r="D6640" s="30" t="s">
        <v>1709</v>
      </c>
      <c r="E6640" s="75">
        <v>10</v>
      </c>
      <c r="F6640" s="30" t="s">
        <v>70</v>
      </c>
      <c r="G6640" s="30" t="s">
        <v>71</v>
      </c>
      <c r="H6640" s="75">
        <v>2</v>
      </c>
    </row>
    <row r="6641" spans="1:8">
      <c r="A6641" s="43">
        <v>1942</v>
      </c>
      <c r="B6641" s="74">
        <v>46261</v>
      </c>
      <c r="C6641" s="30" t="s">
        <v>1710</v>
      </c>
      <c r="D6641" s="30" t="s">
        <v>1711</v>
      </c>
      <c r="E6641" s="75">
        <v>56</v>
      </c>
      <c r="F6641" s="30" t="s">
        <v>68</v>
      </c>
      <c r="G6641" s="30" t="s">
        <v>69</v>
      </c>
      <c r="H6641" s="75">
        <v>1</v>
      </c>
    </row>
    <row r="6642" spans="1:8">
      <c r="A6642" s="43">
        <v>1942</v>
      </c>
      <c r="B6642" s="74">
        <v>46261</v>
      </c>
      <c r="C6642" s="30" t="s">
        <v>437</v>
      </c>
      <c r="D6642" s="30" t="s">
        <v>438</v>
      </c>
      <c r="E6642" s="75">
        <v>12</v>
      </c>
      <c r="F6642" s="30" t="s">
        <v>68</v>
      </c>
      <c r="G6642" s="30" t="s">
        <v>69</v>
      </c>
      <c r="H6642" s="75">
        <v>1</v>
      </c>
    </row>
    <row r="6643" spans="1:8">
      <c r="A6643" s="43">
        <v>1942</v>
      </c>
      <c r="B6643" s="74">
        <v>46261</v>
      </c>
      <c r="C6643" s="30" t="s">
        <v>439</v>
      </c>
      <c r="D6643" s="30" t="s">
        <v>440</v>
      </c>
      <c r="E6643" s="75">
        <v>108</v>
      </c>
      <c r="F6643" s="30" t="s">
        <v>68</v>
      </c>
      <c r="G6643" s="30" t="s">
        <v>69</v>
      </c>
      <c r="H6643" s="75">
        <v>1</v>
      </c>
    </row>
    <row r="6644" spans="1:8">
      <c r="A6644" s="43">
        <v>1942</v>
      </c>
      <c r="B6644" s="74">
        <v>46261</v>
      </c>
      <c r="C6644" s="30" t="s">
        <v>441</v>
      </c>
      <c r="D6644" s="30" t="s">
        <v>442</v>
      </c>
      <c r="E6644" s="75">
        <v>41</v>
      </c>
      <c r="F6644" s="30" t="s">
        <v>68</v>
      </c>
      <c r="G6644" s="30" t="s">
        <v>69</v>
      </c>
      <c r="H6644" s="75">
        <v>1</v>
      </c>
    </row>
    <row r="6645" spans="1:8">
      <c r="A6645" s="43">
        <v>1942</v>
      </c>
      <c r="B6645" s="74">
        <v>46261</v>
      </c>
      <c r="C6645" s="30" t="s">
        <v>443</v>
      </c>
      <c r="D6645" s="30" t="s">
        <v>444</v>
      </c>
      <c r="E6645" s="75">
        <v>151</v>
      </c>
      <c r="F6645" s="30" t="s">
        <v>80</v>
      </c>
      <c r="G6645" s="30" t="s">
        <v>81</v>
      </c>
      <c r="H6645" s="75">
        <v>1</v>
      </c>
    </row>
    <row r="6646" spans="1:8">
      <c r="A6646" s="43">
        <v>1942</v>
      </c>
      <c r="B6646" s="74">
        <v>46261</v>
      </c>
      <c r="C6646" s="30" t="s">
        <v>445</v>
      </c>
      <c r="D6646" s="30" t="s">
        <v>446</v>
      </c>
      <c r="E6646" s="75">
        <v>56</v>
      </c>
      <c r="F6646" s="30" t="s">
        <v>68</v>
      </c>
      <c r="G6646" s="30" t="s">
        <v>69</v>
      </c>
      <c r="H6646" s="75">
        <v>1</v>
      </c>
    </row>
    <row r="6647" spans="1:8">
      <c r="A6647" s="43">
        <v>1942</v>
      </c>
      <c r="B6647" s="74">
        <v>46261</v>
      </c>
      <c r="C6647" s="30" t="s">
        <v>447</v>
      </c>
      <c r="D6647" s="30" t="s">
        <v>448</v>
      </c>
      <c r="E6647" s="75">
        <v>80</v>
      </c>
      <c r="F6647" s="30" t="s">
        <v>68</v>
      </c>
      <c r="G6647" s="30" t="s">
        <v>69</v>
      </c>
      <c r="H6647" s="75">
        <v>1</v>
      </c>
    </row>
    <row r="6648" spans="1:8">
      <c r="A6648" s="43">
        <v>1942</v>
      </c>
      <c r="B6648" s="74">
        <v>46261</v>
      </c>
      <c r="C6648" s="30" t="s">
        <v>451</v>
      </c>
      <c r="D6648" s="30" t="s">
        <v>452</v>
      </c>
      <c r="E6648" s="75">
        <v>13</v>
      </c>
      <c r="F6648" s="30" t="s">
        <v>68</v>
      </c>
      <c r="G6648" s="30" t="s">
        <v>69</v>
      </c>
      <c r="H6648" s="75">
        <v>1</v>
      </c>
    </row>
    <row r="6649" spans="1:8">
      <c r="A6649" s="43">
        <v>1942</v>
      </c>
      <c r="B6649" s="74">
        <v>46261</v>
      </c>
      <c r="C6649" s="30" t="s">
        <v>455</v>
      </c>
      <c r="D6649" s="30" t="s">
        <v>456</v>
      </c>
      <c r="E6649" s="75">
        <v>198</v>
      </c>
      <c r="F6649" s="30" t="s">
        <v>80</v>
      </c>
      <c r="G6649" s="30" t="s">
        <v>81</v>
      </c>
      <c r="H6649" s="75">
        <v>1</v>
      </c>
    </row>
    <row r="6650" spans="1:8">
      <c r="A6650" s="43">
        <v>1942</v>
      </c>
      <c r="B6650" s="74">
        <v>46261</v>
      </c>
      <c r="C6650" s="30" t="s">
        <v>457</v>
      </c>
      <c r="D6650" s="30" t="s">
        <v>458</v>
      </c>
      <c r="E6650" s="75">
        <v>84</v>
      </c>
      <c r="F6650" s="30" t="s">
        <v>68</v>
      </c>
      <c r="G6650" s="30" t="s">
        <v>69</v>
      </c>
      <c r="H6650" s="75">
        <v>1</v>
      </c>
    </row>
    <row r="6651" spans="1:8">
      <c r="A6651" s="43">
        <v>1942</v>
      </c>
      <c r="B6651" s="74">
        <v>46261</v>
      </c>
      <c r="C6651" s="30" t="s">
        <v>521</v>
      </c>
      <c r="D6651" s="30" t="s">
        <v>522</v>
      </c>
      <c r="E6651" s="75">
        <v>89</v>
      </c>
      <c r="F6651" s="30" t="s">
        <v>53</v>
      </c>
      <c r="G6651" s="30" t="s">
        <v>54</v>
      </c>
      <c r="H6651" s="75">
        <v>1</v>
      </c>
    </row>
    <row r="6652" spans="1:8">
      <c r="A6652" s="43">
        <v>1942</v>
      </c>
      <c r="B6652" s="74">
        <v>46261</v>
      </c>
      <c r="C6652" s="30" t="s">
        <v>1712</v>
      </c>
      <c r="D6652" s="30" t="s">
        <v>1713</v>
      </c>
      <c r="E6652" s="75">
        <v>1</v>
      </c>
      <c r="F6652" s="30" t="s">
        <v>68</v>
      </c>
      <c r="G6652" s="30" t="s">
        <v>69</v>
      </c>
      <c r="H6652" s="75">
        <v>1</v>
      </c>
    </row>
    <row r="6653" spans="1:8">
      <c r="A6653" s="43">
        <v>1942</v>
      </c>
      <c r="B6653" s="74">
        <v>46261</v>
      </c>
      <c r="C6653" s="30" t="s">
        <v>467</v>
      </c>
      <c r="D6653" s="30" t="s">
        <v>468</v>
      </c>
      <c r="E6653" s="75">
        <v>129</v>
      </c>
      <c r="F6653" s="30" t="s">
        <v>68</v>
      </c>
      <c r="G6653" s="30" t="s">
        <v>69</v>
      </c>
      <c r="H6653" s="75">
        <v>1</v>
      </c>
    </row>
    <row r="6654" spans="1:8">
      <c r="A6654" s="43">
        <v>1942</v>
      </c>
      <c r="B6654" s="74">
        <v>46261</v>
      </c>
      <c r="C6654" s="30" t="s">
        <v>527</v>
      </c>
      <c r="D6654" s="30" t="s">
        <v>528</v>
      </c>
      <c r="E6654" s="75">
        <v>28</v>
      </c>
      <c r="F6654" s="30" t="s">
        <v>53</v>
      </c>
      <c r="G6654" s="30" t="s">
        <v>54</v>
      </c>
      <c r="H6654" s="75">
        <v>1</v>
      </c>
    </row>
    <row r="6655" spans="1:8">
      <c r="A6655" s="43">
        <v>1942</v>
      </c>
      <c r="B6655" s="74">
        <v>46261</v>
      </c>
      <c r="C6655" s="30" t="s">
        <v>473</v>
      </c>
      <c r="D6655" s="30" t="s">
        <v>474</v>
      </c>
      <c r="E6655" s="75">
        <v>187</v>
      </c>
      <c r="F6655" s="30" t="s">
        <v>53</v>
      </c>
      <c r="G6655" s="30" t="s">
        <v>54</v>
      </c>
      <c r="H6655" s="75">
        <v>1</v>
      </c>
    </row>
    <row r="6656" spans="1:8">
      <c r="A6656" s="43">
        <v>1942</v>
      </c>
      <c r="B6656" s="74">
        <v>46261</v>
      </c>
      <c r="C6656" s="30" t="s">
        <v>523</v>
      </c>
      <c r="D6656" s="30" t="s">
        <v>524</v>
      </c>
      <c r="E6656" s="75">
        <v>20</v>
      </c>
      <c r="F6656" s="30" t="s">
        <v>53</v>
      </c>
      <c r="G6656" s="30" t="s">
        <v>54</v>
      </c>
      <c r="H6656" s="75">
        <v>1</v>
      </c>
    </row>
    <row r="6657" spans="1:8">
      <c r="A6657" s="43">
        <v>1942</v>
      </c>
      <c r="B6657" s="74">
        <v>46261</v>
      </c>
      <c r="C6657" s="30" t="s">
        <v>459</v>
      </c>
      <c r="D6657" s="30" t="s">
        <v>460</v>
      </c>
      <c r="E6657" s="75">
        <v>36</v>
      </c>
      <c r="F6657" s="30" t="s">
        <v>53</v>
      </c>
      <c r="G6657" s="30" t="s">
        <v>54</v>
      </c>
      <c r="H6657" s="75">
        <v>1</v>
      </c>
    </row>
    <row r="6658" spans="1:8">
      <c r="A6658" s="43">
        <v>1942</v>
      </c>
      <c r="B6658" s="74">
        <v>46261</v>
      </c>
      <c r="C6658" s="30" t="s">
        <v>1714</v>
      </c>
      <c r="D6658" s="30" t="s">
        <v>1715</v>
      </c>
      <c r="E6658" s="75">
        <v>30</v>
      </c>
      <c r="F6658" s="30" t="s">
        <v>70</v>
      </c>
      <c r="G6658" s="30" t="s">
        <v>71</v>
      </c>
      <c r="H6658" s="75">
        <v>2</v>
      </c>
    </row>
    <row r="6659" spans="1:8">
      <c r="A6659" s="43">
        <v>1942</v>
      </c>
      <c r="B6659" s="74">
        <v>46261</v>
      </c>
      <c r="C6659" s="30" t="s">
        <v>435</v>
      </c>
      <c r="D6659" s="30" t="s">
        <v>436</v>
      </c>
      <c r="E6659" s="75">
        <v>84</v>
      </c>
      <c r="F6659" s="30" t="s">
        <v>53</v>
      </c>
      <c r="G6659" s="30" t="s">
        <v>54</v>
      </c>
      <c r="H6659" s="75">
        <v>1</v>
      </c>
    </row>
    <row r="6660" spans="1:8">
      <c r="A6660" s="43">
        <v>1942</v>
      </c>
      <c r="B6660" s="74">
        <v>46261</v>
      </c>
      <c r="C6660" s="30" t="s">
        <v>481</v>
      </c>
      <c r="D6660" s="30" t="s">
        <v>482</v>
      </c>
      <c r="E6660" s="75">
        <v>119</v>
      </c>
      <c r="F6660" s="30" t="s">
        <v>68</v>
      </c>
      <c r="G6660" s="30" t="s">
        <v>69</v>
      </c>
      <c r="H6660" s="75">
        <v>1</v>
      </c>
    </row>
    <row r="6661" spans="1:8">
      <c r="A6661" s="43">
        <v>1942</v>
      </c>
      <c r="B6661" s="74">
        <v>46261</v>
      </c>
      <c r="C6661" s="30" t="s">
        <v>485</v>
      </c>
      <c r="D6661" s="30" t="s">
        <v>486</v>
      </c>
      <c r="E6661" s="75">
        <v>55</v>
      </c>
      <c r="F6661" s="30" t="s">
        <v>68</v>
      </c>
      <c r="G6661" s="30" t="s">
        <v>69</v>
      </c>
      <c r="H6661" s="75">
        <v>1</v>
      </c>
    </row>
    <row r="6662" spans="1:8">
      <c r="A6662" s="43">
        <v>1942</v>
      </c>
      <c r="B6662" s="74">
        <v>46261</v>
      </c>
      <c r="C6662" s="30" t="s">
        <v>487</v>
      </c>
      <c r="D6662" s="30" t="s">
        <v>488</v>
      </c>
      <c r="E6662" s="75">
        <v>74</v>
      </c>
      <c r="F6662" s="30" t="s">
        <v>70</v>
      </c>
      <c r="G6662" s="30" t="s">
        <v>71</v>
      </c>
      <c r="H6662" s="75">
        <v>2</v>
      </c>
    </row>
    <row r="6663" spans="1:8">
      <c r="A6663" s="43">
        <v>1942</v>
      </c>
      <c r="B6663" s="74">
        <v>46261</v>
      </c>
      <c r="C6663" s="30" t="s">
        <v>501</v>
      </c>
      <c r="D6663" s="30" t="s">
        <v>502</v>
      </c>
      <c r="E6663" s="75">
        <v>90</v>
      </c>
      <c r="F6663" s="30" t="s">
        <v>70</v>
      </c>
      <c r="G6663" s="30" t="s">
        <v>71</v>
      </c>
      <c r="H6663" s="75">
        <v>2</v>
      </c>
    </row>
    <row r="6664" spans="1:8">
      <c r="A6664" s="43">
        <v>1942</v>
      </c>
      <c r="B6664" s="74">
        <v>46261</v>
      </c>
      <c r="C6664" s="30" t="s">
        <v>491</v>
      </c>
      <c r="D6664" s="30" t="s">
        <v>492</v>
      </c>
      <c r="E6664" s="75">
        <v>18</v>
      </c>
      <c r="F6664" s="30" t="s">
        <v>53</v>
      </c>
      <c r="G6664" s="30" t="s">
        <v>54</v>
      </c>
      <c r="H6664" s="75">
        <v>1</v>
      </c>
    </row>
    <row r="6665" spans="1:8">
      <c r="A6665" s="43">
        <v>1942</v>
      </c>
      <c r="B6665" s="74">
        <v>46261</v>
      </c>
      <c r="C6665" s="30" t="s">
        <v>475</v>
      </c>
      <c r="D6665" s="30" t="s">
        <v>476</v>
      </c>
      <c r="E6665" s="75">
        <v>54</v>
      </c>
      <c r="F6665" s="30" t="s">
        <v>53</v>
      </c>
      <c r="G6665" s="30" t="s">
        <v>54</v>
      </c>
      <c r="H6665" s="75">
        <v>1</v>
      </c>
    </row>
    <row r="6666" spans="1:8">
      <c r="A6666" s="43">
        <v>1942</v>
      </c>
      <c r="B6666" s="74">
        <v>46261</v>
      </c>
      <c r="C6666" s="30" t="s">
        <v>479</v>
      </c>
      <c r="D6666" s="30" t="s">
        <v>480</v>
      </c>
      <c r="E6666" s="75">
        <v>65</v>
      </c>
      <c r="F6666" s="30" t="s">
        <v>53</v>
      </c>
      <c r="G6666" s="30" t="s">
        <v>54</v>
      </c>
      <c r="H6666" s="75">
        <v>1</v>
      </c>
    </row>
    <row r="6667" spans="1:8">
      <c r="A6667" s="43">
        <v>1942</v>
      </c>
      <c r="B6667" s="74">
        <v>46261</v>
      </c>
      <c r="C6667" s="30" t="s">
        <v>509</v>
      </c>
      <c r="D6667" s="30" t="s">
        <v>510</v>
      </c>
      <c r="E6667" s="75">
        <v>42</v>
      </c>
      <c r="F6667" s="30" t="s">
        <v>68</v>
      </c>
      <c r="G6667" s="30" t="s">
        <v>69</v>
      </c>
      <c r="H6667" s="75">
        <v>1</v>
      </c>
    </row>
    <row r="6668" spans="1:8">
      <c r="A6668" s="43">
        <v>1942</v>
      </c>
      <c r="B6668" s="74">
        <v>46261</v>
      </c>
      <c r="C6668" s="30" t="s">
        <v>511</v>
      </c>
      <c r="D6668" s="30" t="s">
        <v>512</v>
      </c>
      <c r="E6668" s="75">
        <v>14</v>
      </c>
      <c r="F6668" s="30" t="s">
        <v>70</v>
      </c>
      <c r="G6668" s="30" t="s">
        <v>71</v>
      </c>
      <c r="H6668" s="75">
        <v>2</v>
      </c>
    </row>
    <row r="6669" spans="1:8">
      <c r="A6669" s="43">
        <v>1942</v>
      </c>
      <c r="B6669" s="74">
        <v>46261</v>
      </c>
      <c r="C6669" s="30" t="s">
        <v>513</v>
      </c>
      <c r="D6669" s="30" t="s">
        <v>514</v>
      </c>
      <c r="E6669" s="75">
        <v>55</v>
      </c>
      <c r="F6669" s="30" t="s">
        <v>68</v>
      </c>
      <c r="G6669" s="30" t="s">
        <v>69</v>
      </c>
      <c r="H6669" s="75">
        <v>1</v>
      </c>
    </row>
    <row r="6670" spans="1:8">
      <c r="A6670" s="43">
        <v>1942</v>
      </c>
      <c r="B6670" s="74">
        <v>46261</v>
      </c>
      <c r="C6670" s="30" t="s">
        <v>545</v>
      </c>
      <c r="D6670" s="30" t="s">
        <v>546</v>
      </c>
      <c r="E6670" s="75">
        <v>52</v>
      </c>
      <c r="F6670" s="30" t="s">
        <v>53</v>
      </c>
      <c r="G6670" s="30" t="s">
        <v>54</v>
      </c>
      <c r="H6670" s="75">
        <v>1</v>
      </c>
    </row>
    <row r="6671" spans="1:8">
      <c r="A6671" s="43">
        <v>1942</v>
      </c>
      <c r="B6671" s="74">
        <v>46261</v>
      </c>
      <c r="C6671" s="30" t="s">
        <v>519</v>
      </c>
      <c r="D6671" s="30" t="s">
        <v>520</v>
      </c>
      <c r="E6671" s="75">
        <v>33</v>
      </c>
      <c r="F6671" s="30" t="s">
        <v>68</v>
      </c>
      <c r="G6671" s="30" t="s">
        <v>69</v>
      </c>
      <c r="H6671" s="75">
        <v>1</v>
      </c>
    </row>
    <row r="6672" spans="1:8">
      <c r="A6672" s="43">
        <v>1942</v>
      </c>
      <c r="B6672" s="74">
        <v>46261</v>
      </c>
      <c r="C6672" s="30" t="s">
        <v>517</v>
      </c>
      <c r="D6672" s="30" t="s">
        <v>518</v>
      </c>
      <c r="E6672" s="75">
        <v>45</v>
      </c>
      <c r="F6672" s="30" t="s">
        <v>53</v>
      </c>
      <c r="G6672" s="30" t="s">
        <v>54</v>
      </c>
      <c r="H6672" s="75">
        <v>1</v>
      </c>
    </row>
    <row r="6673" spans="1:8">
      <c r="A6673" s="43">
        <v>1942</v>
      </c>
      <c r="B6673" s="74">
        <v>46261</v>
      </c>
      <c r="C6673" s="30" t="s">
        <v>469</v>
      </c>
      <c r="D6673" s="30" t="s">
        <v>470</v>
      </c>
      <c r="E6673" s="75">
        <v>82</v>
      </c>
      <c r="F6673" s="30" t="s">
        <v>53</v>
      </c>
      <c r="G6673" s="30" t="s">
        <v>54</v>
      </c>
      <c r="H6673" s="75">
        <v>1</v>
      </c>
    </row>
    <row r="6674" spans="1:8">
      <c r="A6674" s="43">
        <v>1942</v>
      </c>
      <c r="B6674" s="74">
        <v>46261</v>
      </c>
      <c r="C6674" s="30" t="s">
        <v>1716</v>
      </c>
      <c r="D6674" s="30" t="s">
        <v>1717</v>
      </c>
      <c r="E6674" s="75">
        <v>59</v>
      </c>
      <c r="F6674" s="30" t="s">
        <v>68</v>
      </c>
      <c r="G6674" s="30" t="s">
        <v>69</v>
      </c>
      <c r="H6674" s="75">
        <v>1</v>
      </c>
    </row>
    <row r="6675" spans="1:8">
      <c r="A6675" s="43">
        <v>1942</v>
      </c>
      <c r="B6675" s="74">
        <v>46261</v>
      </c>
      <c r="C6675" s="30" t="s">
        <v>529</v>
      </c>
      <c r="D6675" s="30" t="s">
        <v>530</v>
      </c>
      <c r="E6675" s="75">
        <v>53</v>
      </c>
      <c r="F6675" s="30" t="s">
        <v>70</v>
      </c>
      <c r="G6675" s="30" t="s">
        <v>71</v>
      </c>
      <c r="H6675" s="75">
        <v>2</v>
      </c>
    </row>
    <row r="6676" spans="1:8">
      <c r="A6676" s="43">
        <v>1942</v>
      </c>
      <c r="B6676" s="74">
        <v>46261</v>
      </c>
      <c r="C6676" s="30" t="s">
        <v>1718</v>
      </c>
      <c r="D6676" s="30" t="s">
        <v>1719</v>
      </c>
      <c r="E6676" s="75">
        <v>121</v>
      </c>
      <c r="F6676" s="30" t="s">
        <v>68</v>
      </c>
      <c r="G6676" s="30" t="s">
        <v>69</v>
      </c>
      <c r="H6676" s="75">
        <v>1</v>
      </c>
    </row>
    <row r="6677" spans="1:8">
      <c r="A6677" s="43">
        <v>1942</v>
      </c>
      <c r="B6677" s="74">
        <v>46261</v>
      </c>
      <c r="C6677" s="30" t="s">
        <v>535</v>
      </c>
      <c r="D6677" s="30" t="s">
        <v>536</v>
      </c>
      <c r="E6677" s="75">
        <v>39</v>
      </c>
      <c r="F6677" s="30" t="s">
        <v>70</v>
      </c>
      <c r="G6677" s="30" t="s">
        <v>71</v>
      </c>
      <c r="H6677" s="75">
        <v>2</v>
      </c>
    </row>
    <row r="6678" spans="1:8">
      <c r="A6678" s="43">
        <v>1942</v>
      </c>
      <c r="B6678" s="74">
        <v>46261</v>
      </c>
      <c r="C6678" s="30" t="s">
        <v>537</v>
      </c>
      <c r="D6678" s="30" t="s">
        <v>538</v>
      </c>
      <c r="E6678" s="75">
        <v>59</v>
      </c>
      <c r="F6678" s="30" t="s">
        <v>68</v>
      </c>
      <c r="G6678" s="30" t="s">
        <v>69</v>
      </c>
      <c r="H6678" s="75">
        <v>1</v>
      </c>
    </row>
    <row r="6679" spans="1:8">
      <c r="A6679" s="43">
        <v>1942</v>
      </c>
      <c r="B6679" s="74">
        <v>46261</v>
      </c>
      <c r="C6679" s="30" t="s">
        <v>543</v>
      </c>
      <c r="D6679" s="30" t="s">
        <v>544</v>
      </c>
      <c r="E6679" s="75">
        <v>45</v>
      </c>
      <c r="F6679" s="30" t="s">
        <v>68</v>
      </c>
      <c r="G6679" s="30" t="s">
        <v>69</v>
      </c>
      <c r="H6679" s="75">
        <v>1</v>
      </c>
    </row>
    <row r="6680" spans="1:8">
      <c r="A6680" s="43">
        <v>1942</v>
      </c>
      <c r="B6680" s="74">
        <v>46261</v>
      </c>
      <c r="C6680" s="30" t="s">
        <v>507</v>
      </c>
      <c r="D6680" s="30" t="s">
        <v>508</v>
      </c>
      <c r="E6680" s="75">
        <v>28</v>
      </c>
      <c r="F6680" s="30" t="s">
        <v>53</v>
      </c>
      <c r="G6680" s="30" t="s">
        <v>54</v>
      </c>
      <c r="H6680" s="75">
        <v>1</v>
      </c>
    </row>
    <row r="6681" spans="1:8">
      <c r="A6681" s="43">
        <v>1942</v>
      </c>
      <c r="B6681" s="74">
        <v>46261</v>
      </c>
      <c r="C6681" s="30" t="s">
        <v>549</v>
      </c>
      <c r="D6681" s="30" t="s">
        <v>550</v>
      </c>
      <c r="E6681" s="75">
        <v>128</v>
      </c>
      <c r="F6681" s="30" t="s">
        <v>80</v>
      </c>
      <c r="G6681" s="30" t="s">
        <v>81</v>
      </c>
      <c r="H6681" s="75">
        <v>1</v>
      </c>
    </row>
    <row r="6682" spans="1:8">
      <c r="A6682" s="43">
        <v>1942</v>
      </c>
      <c r="B6682" s="74">
        <v>46261</v>
      </c>
      <c r="C6682" s="30" t="s">
        <v>1722</v>
      </c>
      <c r="D6682" s="30" t="s">
        <v>1723</v>
      </c>
      <c r="E6682" s="75">
        <v>13</v>
      </c>
      <c r="F6682" s="30" t="s">
        <v>76</v>
      </c>
      <c r="G6682" s="30" t="s">
        <v>77</v>
      </c>
      <c r="H6682" s="75">
        <v>1</v>
      </c>
    </row>
    <row r="6683" spans="1:8">
      <c r="A6683" s="43">
        <v>1942</v>
      </c>
      <c r="B6683" s="74">
        <v>46261</v>
      </c>
      <c r="C6683" s="30" t="s">
        <v>477</v>
      </c>
      <c r="D6683" s="30" t="s">
        <v>478</v>
      </c>
      <c r="E6683" s="75">
        <v>33</v>
      </c>
      <c r="F6683" s="30" t="s">
        <v>53</v>
      </c>
      <c r="G6683" s="30" t="s">
        <v>54</v>
      </c>
      <c r="H6683" s="75">
        <v>1</v>
      </c>
    </row>
    <row r="6684" spans="1:8">
      <c r="A6684" s="43">
        <v>1942</v>
      </c>
      <c r="B6684" s="74">
        <v>46261</v>
      </c>
      <c r="C6684" s="30" t="s">
        <v>557</v>
      </c>
      <c r="D6684" s="30" t="s">
        <v>558</v>
      </c>
      <c r="E6684" s="75">
        <v>198</v>
      </c>
      <c r="F6684" s="30" t="s">
        <v>70</v>
      </c>
      <c r="G6684" s="30" t="s">
        <v>71</v>
      </c>
      <c r="H6684" s="75">
        <v>2</v>
      </c>
    </row>
    <row r="6685" spans="1:8">
      <c r="A6685" s="43">
        <v>1942</v>
      </c>
      <c r="B6685" s="74">
        <v>46261</v>
      </c>
      <c r="C6685" s="30" t="s">
        <v>559</v>
      </c>
      <c r="D6685" s="30" t="s">
        <v>560</v>
      </c>
      <c r="E6685" s="75">
        <v>142</v>
      </c>
      <c r="F6685" s="30" t="s">
        <v>68</v>
      </c>
      <c r="G6685" s="30" t="s">
        <v>69</v>
      </c>
      <c r="H6685" s="75">
        <v>1</v>
      </c>
    </row>
    <row r="6686" spans="1:8">
      <c r="A6686" s="43">
        <v>1942</v>
      </c>
      <c r="B6686" s="74">
        <v>46261</v>
      </c>
      <c r="C6686" s="30" t="s">
        <v>1724</v>
      </c>
      <c r="D6686" s="30" t="s">
        <v>1725</v>
      </c>
      <c r="E6686" s="75">
        <v>33</v>
      </c>
      <c r="F6686" s="30" t="s">
        <v>53</v>
      </c>
      <c r="G6686" s="30" t="s">
        <v>54</v>
      </c>
      <c r="H6686" s="75">
        <v>1</v>
      </c>
    </row>
    <row r="6687" spans="1:8">
      <c r="A6687" s="43">
        <v>1942</v>
      </c>
      <c r="B6687" s="74">
        <v>46261</v>
      </c>
      <c r="C6687" s="30" t="s">
        <v>461</v>
      </c>
      <c r="D6687" s="30" t="s">
        <v>462</v>
      </c>
      <c r="E6687" s="75">
        <v>56</v>
      </c>
      <c r="F6687" s="30" t="s">
        <v>53</v>
      </c>
      <c r="G6687" s="30" t="s">
        <v>54</v>
      </c>
      <c r="H6687" s="75">
        <v>1</v>
      </c>
    </row>
    <row r="6688" spans="1:8">
      <c r="A6688" s="43">
        <v>1942</v>
      </c>
      <c r="B6688" s="74">
        <v>46261</v>
      </c>
      <c r="C6688" s="30" t="s">
        <v>561</v>
      </c>
      <c r="D6688" s="30" t="s">
        <v>562</v>
      </c>
      <c r="E6688" s="75">
        <v>18</v>
      </c>
      <c r="F6688" s="30" t="s">
        <v>53</v>
      </c>
      <c r="G6688" s="30" t="s">
        <v>54</v>
      </c>
      <c r="H6688" s="75">
        <v>1</v>
      </c>
    </row>
    <row r="6689" spans="1:8">
      <c r="A6689" s="43">
        <v>1942</v>
      </c>
      <c r="B6689" s="74">
        <v>46261</v>
      </c>
      <c r="C6689" s="30" t="s">
        <v>563</v>
      </c>
      <c r="D6689" s="30" t="s">
        <v>564</v>
      </c>
      <c r="E6689" s="75">
        <v>134</v>
      </c>
      <c r="F6689" s="30" t="s">
        <v>80</v>
      </c>
      <c r="G6689" s="30" t="s">
        <v>81</v>
      </c>
      <c r="H6689" s="75">
        <v>1</v>
      </c>
    </row>
    <row r="6690" spans="1:8">
      <c r="A6690" s="43">
        <v>1942</v>
      </c>
      <c r="B6690" s="74">
        <v>46261</v>
      </c>
      <c r="C6690" s="30" t="s">
        <v>565</v>
      </c>
      <c r="D6690" s="30" t="s">
        <v>566</v>
      </c>
      <c r="E6690" s="75">
        <v>54</v>
      </c>
      <c r="F6690" s="30" t="s">
        <v>68</v>
      </c>
      <c r="G6690" s="30" t="s">
        <v>69</v>
      </c>
      <c r="H6690" s="75">
        <v>1</v>
      </c>
    </row>
    <row r="6691" spans="1:8">
      <c r="A6691" s="43">
        <v>1942</v>
      </c>
      <c r="B6691" s="74">
        <v>46261</v>
      </c>
      <c r="C6691" s="30" t="s">
        <v>567</v>
      </c>
      <c r="D6691" s="30" t="s">
        <v>568</v>
      </c>
      <c r="E6691" s="75">
        <v>49</v>
      </c>
      <c r="F6691" s="30" t="s">
        <v>68</v>
      </c>
      <c r="G6691" s="30" t="s">
        <v>69</v>
      </c>
      <c r="H6691" s="75">
        <v>1</v>
      </c>
    </row>
    <row r="6692" spans="1:8">
      <c r="A6692" s="43">
        <v>1942</v>
      </c>
      <c r="B6692" s="74">
        <v>46260</v>
      </c>
      <c r="C6692" s="30" t="s">
        <v>421</v>
      </c>
      <c r="D6692" s="30" t="s">
        <v>422</v>
      </c>
      <c r="E6692" s="75">
        <v>25</v>
      </c>
      <c r="F6692" s="30" t="s">
        <v>80</v>
      </c>
      <c r="G6692" s="30" t="s">
        <v>81</v>
      </c>
      <c r="H6692" s="75">
        <v>1</v>
      </c>
    </row>
    <row r="6693" spans="1:8">
      <c r="A6693" s="43">
        <v>1942</v>
      </c>
      <c r="B6693" s="74">
        <v>46260</v>
      </c>
      <c r="C6693" s="30" t="s">
        <v>423</v>
      </c>
      <c r="D6693" s="30" t="s">
        <v>424</v>
      </c>
      <c r="E6693" s="75">
        <v>89</v>
      </c>
      <c r="F6693" s="30" t="s">
        <v>68</v>
      </c>
      <c r="G6693" s="30" t="s">
        <v>69</v>
      </c>
      <c r="H6693" s="75">
        <v>1</v>
      </c>
    </row>
    <row r="6694" spans="1:8">
      <c r="A6694" s="43">
        <v>1942</v>
      </c>
      <c r="B6694" s="74">
        <v>46260</v>
      </c>
      <c r="C6694" s="30" t="s">
        <v>425</v>
      </c>
      <c r="D6694" s="30" t="s">
        <v>426</v>
      </c>
      <c r="E6694" s="75">
        <v>88</v>
      </c>
      <c r="F6694" s="30" t="s">
        <v>68</v>
      </c>
      <c r="G6694" s="30" t="s">
        <v>69</v>
      </c>
      <c r="H6694" s="75">
        <v>1</v>
      </c>
    </row>
    <row r="6695" spans="1:8">
      <c r="A6695" s="43">
        <v>1942</v>
      </c>
      <c r="B6695" s="74">
        <v>46260</v>
      </c>
      <c r="C6695" s="30" t="s">
        <v>427</v>
      </c>
      <c r="D6695" s="30" t="s">
        <v>428</v>
      </c>
      <c r="E6695" s="75">
        <v>82</v>
      </c>
      <c r="F6695" s="30" t="s">
        <v>68</v>
      </c>
      <c r="G6695" s="30" t="s">
        <v>69</v>
      </c>
      <c r="H6695" s="75">
        <v>1</v>
      </c>
    </row>
    <row r="6696" spans="1:8">
      <c r="A6696" s="43">
        <v>1942</v>
      </c>
      <c r="B6696" s="74">
        <v>46260</v>
      </c>
      <c r="C6696" s="30" t="s">
        <v>1706</v>
      </c>
      <c r="D6696" s="30" t="s">
        <v>1707</v>
      </c>
      <c r="E6696" s="75">
        <v>2</v>
      </c>
      <c r="F6696" s="30" t="s">
        <v>68</v>
      </c>
      <c r="G6696" s="30" t="s">
        <v>69</v>
      </c>
      <c r="H6696" s="75">
        <v>1</v>
      </c>
    </row>
    <row r="6697" spans="1:8">
      <c r="A6697" s="43">
        <v>1942</v>
      </c>
      <c r="B6697" s="74">
        <v>46260</v>
      </c>
      <c r="C6697" s="30" t="s">
        <v>453</v>
      </c>
      <c r="D6697" s="30" t="s">
        <v>454</v>
      </c>
      <c r="E6697" s="75">
        <v>63</v>
      </c>
      <c r="F6697" s="30" t="s">
        <v>53</v>
      </c>
      <c r="G6697" s="30" t="s">
        <v>54</v>
      </c>
      <c r="H6697" s="75">
        <v>1</v>
      </c>
    </row>
    <row r="6698" spans="1:8">
      <c r="A6698" s="43">
        <v>1942</v>
      </c>
      <c r="B6698" s="74">
        <v>46260</v>
      </c>
      <c r="C6698" s="30" t="s">
        <v>1708</v>
      </c>
      <c r="D6698" s="30" t="s">
        <v>1709</v>
      </c>
      <c r="E6698" s="75">
        <v>5</v>
      </c>
      <c r="F6698" s="30" t="s">
        <v>70</v>
      </c>
      <c r="G6698" s="30" t="s">
        <v>71</v>
      </c>
      <c r="H6698" s="75">
        <v>2</v>
      </c>
    </row>
    <row r="6699" spans="1:8">
      <c r="A6699" s="43">
        <v>1942</v>
      </c>
      <c r="B6699" s="74">
        <v>46260</v>
      </c>
      <c r="C6699" s="30" t="s">
        <v>1710</v>
      </c>
      <c r="D6699" s="30" t="s">
        <v>1711</v>
      </c>
      <c r="E6699" s="75">
        <v>66</v>
      </c>
      <c r="F6699" s="30" t="s">
        <v>68</v>
      </c>
      <c r="G6699" s="30" t="s">
        <v>69</v>
      </c>
      <c r="H6699" s="75">
        <v>1</v>
      </c>
    </row>
    <row r="6700" spans="1:8">
      <c r="A6700" s="43">
        <v>1942</v>
      </c>
      <c r="B6700" s="74">
        <v>46260</v>
      </c>
      <c r="C6700" s="30" t="s">
        <v>437</v>
      </c>
      <c r="D6700" s="30" t="s">
        <v>438</v>
      </c>
      <c r="E6700" s="75">
        <v>38</v>
      </c>
      <c r="F6700" s="30" t="s">
        <v>68</v>
      </c>
      <c r="G6700" s="30" t="s">
        <v>69</v>
      </c>
      <c r="H6700" s="75">
        <v>1</v>
      </c>
    </row>
    <row r="6701" spans="1:8">
      <c r="A6701" s="43">
        <v>1942</v>
      </c>
      <c r="B6701" s="74">
        <v>46260</v>
      </c>
      <c r="C6701" s="30" t="s">
        <v>439</v>
      </c>
      <c r="D6701" s="30" t="s">
        <v>440</v>
      </c>
      <c r="E6701" s="75">
        <v>84</v>
      </c>
      <c r="F6701" s="30" t="s">
        <v>68</v>
      </c>
      <c r="G6701" s="30" t="s">
        <v>69</v>
      </c>
      <c r="H6701" s="75">
        <v>1</v>
      </c>
    </row>
    <row r="6702" spans="1:8">
      <c r="A6702" s="43">
        <v>1942</v>
      </c>
      <c r="B6702" s="74">
        <v>46260</v>
      </c>
      <c r="C6702" s="30" t="s">
        <v>441</v>
      </c>
      <c r="D6702" s="30" t="s">
        <v>442</v>
      </c>
      <c r="E6702" s="75">
        <v>55</v>
      </c>
      <c r="F6702" s="30" t="s">
        <v>68</v>
      </c>
      <c r="G6702" s="30" t="s">
        <v>69</v>
      </c>
      <c r="H6702" s="75">
        <v>1</v>
      </c>
    </row>
    <row r="6703" spans="1:8">
      <c r="A6703" s="43">
        <v>1942</v>
      </c>
      <c r="B6703" s="74">
        <v>46260</v>
      </c>
      <c r="C6703" s="30" t="s">
        <v>443</v>
      </c>
      <c r="D6703" s="30" t="s">
        <v>444</v>
      </c>
      <c r="E6703" s="75">
        <v>137</v>
      </c>
      <c r="F6703" s="30" t="s">
        <v>80</v>
      </c>
      <c r="G6703" s="30" t="s">
        <v>81</v>
      </c>
      <c r="H6703" s="75">
        <v>1</v>
      </c>
    </row>
    <row r="6704" spans="1:8">
      <c r="A6704" s="43">
        <v>1942</v>
      </c>
      <c r="B6704" s="74">
        <v>46260</v>
      </c>
      <c r="C6704" s="30" t="s">
        <v>445</v>
      </c>
      <c r="D6704" s="30" t="s">
        <v>446</v>
      </c>
      <c r="E6704" s="75">
        <v>144</v>
      </c>
      <c r="F6704" s="30" t="s">
        <v>68</v>
      </c>
      <c r="G6704" s="30" t="s">
        <v>69</v>
      </c>
      <c r="H6704" s="75">
        <v>1</v>
      </c>
    </row>
    <row r="6705" spans="1:8">
      <c r="A6705" s="43">
        <v>1942</v>
      </c>
      <c r="B6705" s="74">
        <v>46260</v>
      </c>
      <c r="C6705" s="30" t="s">
        <v>447</v>
      </c>
      <c r="D6705" s="30" t="s">
        <v>448</v>
      </c>
      <c r="E6705" s="75">
        <v>102</v>
      </c>
      <c r="F6705" s="30" t="s">
        <v>68</v>
      </c>
      <c r="G6705" s="30" t="s">
        <v>69</v>
      </c>
      <c r="H6705" s="75">
        <v>1</v>
      </c>
    </row>
    <row r="6706" spans="1:8">
      <c r="A6706" s="43">
        <v>1942</v>
      </c>
      <c r="B6706" s="74">
        <v>46260</v>
      </c>
      <c r="C6706" s="30" t="s">
        <v>451</v>
      </c>
      <c r="D6706" s="30" t="s">
        <v>452</v>
      </c>
      <c r="E6706" s="75">
        <v>41</v>
      </c>
      <c r="F6706" s="30" t="s">
        <v>68</v>
      </c>
      <c r="G6706" s="30" t="s">
        <v>69</v>
      </c>
      <c r="H6706" s="75">
        <v>1</v>
      </c>
    </row>
    <row r="6707" spans="1:8">
      <c r="A6707" s="43">
        <v>1942</v>
      </c>
      <c r="B6707" s="74">
        <v>46260</v>
      </c>
      <c r="C6707" s="30" t="s">
        <v>551</v>
      </c>
      <c r="D6707" s="30" t="s">
        <v>552</v>
      </c>
      <c r="E6707" s="75">
        <v>72</v>
      </c>
      <c r="F6707" s="30" t="s">
        <v>53</v>
      </c>
      <c r="G6707" s="30" t="s">
        <v>54</v>
      </c>
      <c r="H6707" s="75">
        <v>1</v>
      </c>
    </row>
    <row r="6708" spans="1:8">
      <c r="A6708" s="43">
        <v>1942</v>
      </c>
      <c r="B6708" s="74">
        <v>46260</v>
      </c>
      <c r="C6708" s="30" t="s">
        <v>455</v>
      </c>
      <c r="D6708" s="30" t="s">
        <v>456</v>
      </c>
      <c r="E6708" s="75">
        <v>267</v>
      </c>
      <c r="F6708" s="30" t="s">
        <v>80</v>
      </c>
      <c r="G6708" s="30" t="s">
        <v>81</v>
      </c>
      <c r="H6708" s="75">
        <v>1</v>
      </c>
    </row>
    <row r="6709" spans="1:8">
      <c r="A6709" s="43">
        <v>1942</v>
      </c>
      <c r="B6709" s="74">
        <v>46260</v>
      </c>
      <c r="C6709" s="30" t="s">
        <v>457</v>
      </c>
      <c r="D6709" s="30" t="s">
        <v>458</v>
      </c>
      <c r="E6709" s="75">
        <v>16</v>
      </c>
      <c r="F6709" s="30" t="s">
        <v>68</v>
      </c>
      <c r="G6709" s="30" t="s">
        <v>69</v>
      </c>
      <c r="H6709" s="75">
        <v>1</v>
      </c>
    </row>
    <row r="6710" spans="1:8">
      <c r="A6710" s="43">
        <v>1942</v>
      </c>
      <c r="B6710" s="74">
        <v>46260</v>
      </c>
      <c r="C6710" s="30" t="s">
        <v>521</v>
      </c>
      <c r="D6710" s="30" t="s">
        <v>522</v>
      </c>
      <c r="E6710" s="75">
        <v>64</v>
      </c>
      <c r="F6710" s="30" t="s">
        <v>53</v>
      </c>
      <c r="G6710" s="30" t="s">
        <v>54</v>
      </c>
      <c r="H6710" s="75">
        <v>1</v>
      </c>
    </row>
    <row r="6711" spans="1:8">
      <c r="A6711" s="43">
        <v>1942</v>
      </c>
      <c r="B6711" s="74">
        <v>46260</v>
      </c>
      <c r="C6711" s="30" t="s">
        <v>505</v>
      </c>
      <c r="D6711" s="30" t="s">
        <v>506</v>
      </c>
      <c r="E6711" s="75">
        <v>40</v>
      </c>
      <c r="F6711" s="30" t="s">
        <v>53</v>
      </c>
      <c r="G6711" s="30" t="s">
        <v>54</v>
      </c>
      <c r="H6711" s="75">
        <v>1</v>
      </c>
    </row>
    <row r="6712" spans="1:8">
      <c r="A6712" s="43">
        <v>1942</v>
      </c>
      <c r="B6712" s="74">
        <v>46260</v>
      </c>
      <c r="C6712" s="30" t="s">
        <v>1712</v>
      </c>
      <c r="D6712" s="30" t="s">
        <v>1713</v>
      </c>
      <c r="E6712" s="75">
        <v>4</v>
      </c>
      <c r="F6712" s="30" t="s">
        <v>70</v>
      </c>
      <c r="G6712" s="30" t="s">
        <v>71</v>
      </c>
      <c r="H6712" s="75">
        <v>2</v>
      </c>
    </row>
    <row r="6713" spans="1:8">
      <c r="A6713" s="43">
        <v>1942</v>
      </c>
      <c r="B6713" s="74">
        <v>46260</v>
      </c>
      <c r="C6713" s="30" t="s">
        <v>467</v>
      </c>
      <c r="D6713" s="30" t="s">
        <v>468</v>
      </c>
      <c r="E6713" s="75">
        <v>106</v>
      </c>
      <c r="F6713" s="30" t="s">
        <v>68</v>
      </c>
      <c r="G6713" s="30" t="s">
        <v>69</v>
      </c>
      <c r="H6713" s="75">
        <v>1</v>
      </c>
    </row>
    <row r="6714" spans="1:8">
      <c r="A6714" s="43">
        <v>1942</v>
      </c>
      <c r="B6714" s="74">
        <v>46260</v>
      </c>
      <c r="C6714" s="30" t="s">
        <v>473</v>
      </c>
      <c r="D6714" s="30" t="s">
        <v>474</v>
      </c>
      <c r="E6714" s="75">
        <v>95</v>
      </c>
      <c r="F6714" s="30" t="s">
        <v>53</v>
      </c>
      <c r="G6714" s="30" t="s">
        <v>54</v>
      </c>
      <c r="H6714" s="75">
        <v>1</v>
      </c>
    </row>
    <row r="6715" spans="1:8">
      <c r="A6715" s="43">
        <v>1942</v>
      </c>
      <c r="B6715" s="74">
        <v>46260</v>
      </c>
      <c r="C6715" s="30" t="s">
        <v>459</v>
      </c>
      <c r="D6715" s="30" t="s">
        <v>460</v>
      </c>
      <c r="E6715" s="75">
        <v>23</v>
      </c>
      <c r="F6715" s="30" t="s">
        <v>53</v>
      </c>
      <c r="G6715" s="30" t="s">
        <v>54</v>
      </c>
      <c r="H6715" s="75">
        <v>1</v>
      </c>
    </row>
    <row r="6716" spans="1:8">
      <c r="A6716" s="43">
        <v>1942</v>
      </c>
      <c r="B6716" s="74">
        <v>46260</v>
      </c>
      <c r="C6716" s="30" t="s">
        <v>1714</v>
      </c>
      <c r="D6716" s="30" t="s">
        <v>1715</v>
      </c>
      <c r="E6716" s="75">
        <v>6</v>
      </c>
      <c r="F6716" s="30" t="s">
        <v>72</v>
      </c>
      <c r="G6716" s="30" t="s">
        <v>73</v>
      </c>
      <c r="H6716" s="75">
        <v>3</v>
      </c>
    </row>
    <row r="6717" spans="1:8">
      <c r="A6717" s="43">
        <v>1942</v>
      </c>
      <c r="B6717" s="74">
        <v>46260</v>
      </c>
      <c r="C6717" s="30" t="s">
        <v>435</v>
      </c>
      <c r="D6717" s="30" t="s">
        <v>436</v>
      </c>
      <c r="E6717" s="75">
        <v>78</v>
      </c>
      <c r="F6717" s="30" t="s">
        <v>53</v>
      </c>
      <c r="G6717" s="30" t="s">
        <v>54</v>
      </c>
      <c r="H6717" s="75">
        <v>1</v>
      </c>
    </row>
    <row r="6718" spans="1:8">
      <c r="A6718" s="43">
        <v>1942</v>
      </c>
      <c r="B6718" s="74">
        <v>46260</v>
      </c>
      <c r="C6718" s="30" t="s">
        <v>481</v>
      </c>
      <c r="D6718" s="30" t="s">
        <v>482</v>
      </c>
      <c r="E6718" s="75">
        <v>104</v>
      </c>
      <c r="F6718" s="30" t="s">
        <v>68</v>
      </c>
      <c r="G6718" s="30" t="s">
        <v>69</v>
      </c>
      <c r="H6718" s="75">
        <v>1</v>
      </c>
    </row>
    <row r="6719" spans="1:8">
      <c r="A6719" s="43">
        <v>1942</v>
      </c>
      <c r="B6719" s="74">
        <v>46260</v>
      </c>
      <c r="C6719" s="30" t="s">
        <v>485</v>
      </c>
      <c r="D6719" s="30" t="s">
        <v>486</v>
      </c>
      <c r="E6719" s="75">
        <v>63</v>
      </c>
      <c r="F6719" s="30" t="s">
        <v>68</v>
      </c>
      <c r="G6719" s="30" t="s">
        <v>69</v>
      </c>
      <c r="H6719" s="75">
        <v>1</v>
      </c>
    </row>
    <row r="6720" spans="1:8">
      <c r="A6720" s="43">
        <v>1942</v>
      </c>
      <c r="B6720" s="74">
        <v>46260</v>
      </c>
      <c r="C6720" s="30" t="s">
        <v>487</v>
      </c>
      <c r="D6720" s="30" t="s">
        <v>488</v>
      </c>
      <c r="E6720" s="75">
        <v>69</v>
      </c>
      <c r="F6720" s="30" t="s">
        <v>70</v>
      </c>
      <c r="G6720" s="30" t="s">
        <v>71</v>
      </c>
      <c r="H6720" s="75">
        <v>2</v>
      </c>
    </row>
    <row r="6721" spans="1:8">
      <c r="A6721" s="43">
        <v>1942</v>
      </c>
      <c r="B6721" s="74">
        <v>46260</v>
      </c>
      <c r="C6721" s="30" t="s">
        <v>499</v>
      </c>
      <c r="D6721" s="30" t="s">
        <v>500</v>
      </c>
      <c r="E6721" s="75">
        <v>37</v>
      </c>
      <c r="F6721" s="30" t="s">
        <v>76</v>
      </c>
      <c r="G6721" s="30" t="s">
        <v>77</v>
      </c>
      <c r="H6721" s="75">
        <v>1</v>
      </c>
    </row>
    <row r="6722" spans="1:8">
      <c r="A6722" s="43">
        <v>1942</v>
      </c>
      <c r="B6722" s="74">
        <v>46260</v>
      </c>
      <c r="C6722" s="30" t="s">
        <v>501</v>
      </c>
      <c r="D6722" s="30" t="s">
        <v>502</v>
      </c>
      <c r="E6722" s="75">
        <v>86</v>
      </c>
      <c r="F6722" s="30" t="s">
        <v>68</v>
      </c>
      <c r="G6722" s="30" t="s">
        <v>69</v>
      </c>
      <c r="H6722" s="75">
        <v>1</v>
      </c>
    </row>
    <row r="6723" spans="1:8">
      <c r="A6723" s="43">
        <v>1942</v>
      </c>
      <c r="B6723" s="74">
        <v>46260</v>
      </c>
      <c r="C6723" s="30" t="s">
        <v>491</v>
      </c>
      <c r="D6723" s="30" t="s">
        <v>492</v>
      </c>
      <c r="E6723" s="75">
        <v>23</v>
      </c>
      <c r="F6723" s="30" t="s">
        <v>53</v>
      </c>
      <c r="G6723" s="30" t="s">
        <v>54</v>
      </c>
      <c r="H6723" s="75">
        <v>1</v>
      </c>
    </row>
    <row r="6724" spans="1:8">
      <c r="A6724" s="43">
        <v>1942</v>
      </c>
      <c r="B6724" s="74">
        <v>46260</v>
      </c>
      <c r="C6724" s="30" t="s">
        <v>475</v>
      </c>
      <c r="D6724" s="30" t="s">
        <v>476</v>
      </c>
      <c r="E6724" s="75">
        <v>43</v>
      </c>
      <c r="F6724" s="30" t="s">
        <v>53</v>
      </c>
      <c r="G6724" s="30" t="s">
        <v>54</v>
      </c>
      <c r="H6724" s="75">
        <v>1</v>
      </c>
    </row>
    <row r="6725" spans="1:8">
      <c r="A6725" s="43">
        <v>1942</v>
      </c>
      <c r="B6725" s="74">
        <v>46260</v>
      </c>
      <c r="C6725" s="30" t="s">
        <v>479</v>
      </c>
      <c r="D6725" s="30" t="s">
        <v>480</v>
      </c>
      <c r="E6725" s="75">
        <v>11</v>
      </c>
      <c r="F6725" s="30" t="s">
        <v>53</v>
      </c>
      <c r="G6725" s="30" t="s">
        <v>54</v>
      </c>
      <c r="H6725" s="75">
        <v>1</v>
      </c>
    </row>
    <row r="6726" spans="1:8">
      <c r="A6726" s="43">
        <v>1942</v>
      </c>
      <c r="B6726" s="74">
        <v>46260</v>
      </c>
      <c r="C6726" s="30" t="s">
        <v>509</v>
      </c>
      <c r="D6726" s="30" t="s">
        <v>510</v>
      </c>
      <c r="E6726" s="75">
        <v>53</v>
      </c>
      <c r="F6726" s="30" t="s">
        <v>68</v>
      </c>
      <c r="G6726" s="30" t="s">
        <v>69</v>
      </c>
      <c r="H6726" s="75">
        <v>1</v>
      </c>
    </row>
    <row r="6727" spans="1:8">
      <c r="A6727" s="43">
        <v>1942</v>
      </c>
      <c r="B6727" s="74">
        <v>46260</v>
      </c>
      <c r="C6727" s="30" t="s">
        <v>511</v>
      </c>
      <c r="D6727" s="30" t="s">
        <v>512</v>
      </c>
      <c r="E6727" s="75">
        <v>38</v>
      </c>
      <c r="F6727" s="30" t="s">
        <v>70</v>
      </c>
      <c r="G6727" s="30" t="s">
        <v>71</v>
      </c>
      <c r="H6727" s="75">
        <v>2</v>
      </c>
    </row>
    <row r="6728" spans="1:8">
      <c r="A6728" s="43">
        <v>1942</v>
      </c>
      <c r="B6728" s="74">
        <v>46260</v>
      </c>
      <c r="C6728" s="30" t="s">
        <v>513</v>
      </c>
      <c r="D6728" s="30" t="s">
        <v>514</v>
      </c>
      <c r="E6728" s="75">
        <v>66</v>
      </c>
      <c r="F6728" s="30" t="s">
        <v>68</v>
      </c>
      <c r="G6728" s="30" t="s">
        <v>69</v>
      </c>
      <c r="H6728" s="75">
        <v>1</v>
      </c>
    </row>
    <row r="6729" spans="1:8">
      <c r="A6729" s="43">
        <v>1942</v>
      </c>
      <c r="B6729" s="74">
        <v>46260</v>
      </c>
      <c r="C6729" s="30" t="s">
        <v>545</v>
      </c>
      <c r="D6729" s="30" t="s">
        <v>546</v>
      </c>
      <c r="E6729" s="75">
        <v>48</v>
      </c>
      <c r="F6729" s="30" t="s">
        <v>53</v>
      </c>
      <c r="G6729" s="30" t="s">
        <v>54</v>
      </c>
      <c r="H6729" s="75">
        <v>1</v>
      </c>
    </row>
    <row r="6730" spans="1:8">
      <c r="A6730" s="43">
        <v>1942</v>
      </c>
      <c r="B6730" s="74">
        <v>46260</v>
      </c>
      <c r="C6730" s="30" t="s">
        <v>519</v>
      </c>
      <c r="D6730" s="30" t="s">
        <v>520</v>
      </c>
      <c r="E6730" s="75">
        <v>32</v>
      </c>
      <c r="F6730" s="30" t="s">
        <v>68</v>
      </c>
      <c r="G6730" s="30" t="s">
        <v>69</v>
      </c>
      <c r="H6730" s="75">
        <v>1</v>
      </c>
    </row>
    <row r="6731" spans="1:8">
      <c r="A6731" s="43">
        <v>1942</v>
      </c>
      <c r="B6731" s="74">
        <v>46260</v>
      </c>
      <c r="C6731" s="30" t="s">
        <v>517</v>
      </c>
      <c r="D6731" s="30" t="s">
        <v>518</v>
      </c>
      <c r="E6731" s="75">
        <v>67</v>
      </c>
      <c r="F6731" s="30" t="s">
        <v>53</v>
      </c>
      <c r="G6731" s="30" t="s">
        <v>54</v>
      </c>
      <c r="H6731" s="75">
        <v>1</v>
      </c>
    </row>
    <row r="6732" spans="1:8">
      <c r="A6732" s="43">
        <v>1942</v>
      </c>
      <c r="B6732" s="74">
        <v>46260</v>
      </c>
      <c r="C6732" s="30" t="s">
        <v>469</v>
      </c>
      <c r="D6732" s="30" t="s">
        <v>470</v>
      </c>
      <c r="E6732" s="75">
        <v>69</v>
      </c>
      <c r="F6732" s="30" t="s">
        <v>53</v>
      </c>
      <c r="G6732" s="30" t="s">
        <v>54</v>
      </c>
      <c r="H6732" s="75">
        <v>1</v>
      </c>
    </row>
    <row r="6733" spans="1:8">
      <c r="A6733" s="43">
        <v>1942</v>
      </c>
      <c r="B6733" s="74">
        <v>46260</v>
      </c>
      <c r="C6733" s="30" t="s">
        <v>1716</v>
      </c>
      <c r="D6733" s="30" t="s">
        <v>1717</v>
      </c>
      <c r="E6733" s="75">
        <v>91</v>
      </c>
      <c r="F6733" s="30" t="s">
        <v>68</v>
      </c>
      <c r="G6733" s="30" t="s">
        <v>69</v>
      </c>
      <c r="H6733" s="75">
        <v>1</v>
      </c>
    </row>
    <row r="6734" spans="1:8">
      <c r="A6734" s="43">
        <v>1942</v>
      </c>
      <c r="B6734" s="74">
        <v>46260</v>
      </c>
      <c r="C6734" s="30" t="s">
        <v>529</v>
      </c>
      <c r="D6734" s="30" t="s">
        <v>530</v>
      </c>
      <c r="E6734" s="75">
        <v>106</v>
      </c>
      <c r="F6734" s="30" t="s">
        <v>76</v>
      </c>
      <c r="G6734" s="30" t="s">
        <v>77</v>
      </c>
      <c r="H6734" s="75">
        <v>1</v>
      </c>
    </row>
    <row r="6735" spans="1:8">
      <c r="A6735" s="43">
        <v>1942</v>
      </c>
      <c r="B6735" s="74">
        <v>46260</v>
      </c>
      <c r="C6735" s="30" t="s">
        <v>1718</v>
      </c>
      <c r="D6735" s="30" t="s">
        <v>1719</v>
      </c>
      <c r="E6735" s="75">
        <v>97</v>
      </c>
      <c r="F6735" s="30" t="s">
        <v>68</v>
      </c>
      <c r="G6735" s="30" t="s">
        <v>69</v>
      </c>
      <c r="H6735" s="75">
        <v>1</v>
      </c>
    </row>
    <row r="6736" spans="1:8">
      <c r="A6736" s="43">
        <v>1942</v>
      </c>
      <c r="B6736" s="74">
        <v>46260</v>
      </c>
      <c r="C6736" s="30" t="s">
        <v>535</v>
      </c>
      <c r="D6736" s="30" t="s">
        <v>536</v>
      </c>
      <c r="E6736" s="75">
        <v>30</v>
      </c>
      <c r="F6736" s="30" t="s">
        <v>70</v>
      </c>
      <c r="G6736" s="30" t="s">
        <v>71</v>
      </c>
      <c r="H6736" s="75">
        <v>2</v>
      </c>
    </row>
    <row r="6737" spans="1:8">
      <c r="A6737" s="43">
        <v>1942</v>
      </c>
      <c r="B6737" s="74">
        <v>46260</v>
      </c>
      <c r="C6737" s="30" t="s">
        <v>537</v>
      </c>
      <c r="D6737" s="30" t="s">
        <v>538</v>
      </c>
      <c r="E6737" s="75">
        <v>92</v>
      </c>
      <c r="F6737" s="30" t="s">
        <v>68</v>
      </c>
      <c r="G6737" s="30" t="s">
        <v>69</v>
      </c>
      <c r="H6737" s="75">
        <v>1</v>
      </c>
    </row>
    <row r="6738" spans="1:8">
      <c r="A6738" s="43">
        <v>1942</v>
      </c>
      <c r="B6738" s="74">
        <v>46260</v>
      </c>
      <c r="C6738" s="30" t="s">
        <v>543</v>
      </c>
      <c r="D6738" s="30" t="s">
        <v>544</v>
      </c>
      <c r="E6738" s="75">
        <v>82</v>
      </c>
      <c r="F6738" s="30" t="s">
        <v>68</v>
      </c>
      <c r="G6738" s="30" t="s">
        <v>69</v>
      </c>
      <c r="H6738" s="75">
        <v>1</v>
      </c>
    </row>
    <row r="6739" spans="1:8">
      <c r="A6739" s="43">
        <v>1942</v>
      </c>
      <c r="B6739" s="74">
        <v>46260</v>
      </c>
      <c r="C6739" s="30" t="s">
        <v>547</v>
      </c>
      <c r="D6739" s="30" t="s">
        <v>548</v>
      </c>
      <c r="E6739" s="75">
        <v>39</v>
      </c>
      <c r="F6739" s="30" t="s">
        <v>53</v>
      </c>
      <c r="G6739" s="30" t="s">
        <v>54</v>
      </c>
      <c r="H6739" s="75">
        <v>1</v>
      </c>
    </row>
    <row r="6740" spans="1:8">
      <c r="A6740" s="43">
        <v>1942</v>
      </c>
      <c r="B6740" s="74">
        <v>46260</v>
      </c>
      <c r="C6740" s="30" t="s">
        <v>507</v>
      </c>
      <c r="D6740" s="30" t="s">
        <v>508</v>
      </c>
      <c r="E6740" s="75">
        <v>40</v>
      </c>
      <c r="F6740" s="30" t="s">
        <v>53</v>
      </c>
      <c r="G6740" s="30" t="s">
        <v>54</v>
      </c>
      <c r="H6740" s="75">
        <v>1</v>
      </c>
    </row>
    <row r="6741" spans="1:8">
      <c r="A6741" s="43">
        <v>1942</v>
      </c>
      <c r="B6741" s="74">
        <v>46260</v>
      </c>
      <c r="C6741" s="30" t="s">
        <v>549</v>
      </c>
      <c r="D6741" s="30" t="s">
        <v>550</v>
      </c>
      <c r="E6741" s="75">
        <v>155</v>
      </c>
      <c r="F6741" s="30" t="s">
        <v>80</v>
      </c>
      <c r="G6741" s="30" t="s">
        <v>81</v>
      </c>
      <c r="H6741" s="75">
        <v>1</v>
      </c>
    </row>
    <row r="6742" spans="1:8">
      <c r="A6742" s="43">
        <v>1942</v>
      </c>
      <c r="B6742" s="74">
        <v>46260</v>
      </c>
      <c r="C6742" s="30" t="s">
        <v>1722</v>
      </c>
      <c r="D6742" s="30" t="s">
        <v>1723</v>
      </c>
      <c r="E6742" s="75">
        <v>35</v>
      </c>
      <c r="F6742" s="30" t="s">
        <v>76</v>
      </c>
      <c r="G6742" s="30" t="s">
        <v>77</v>
      </c>
      <c r="H6742" s="75">
        <v>1</v>
      </c>
    </row>
    <row r="6743" spans="1:8">
      <c r="A6743" s="43">
        <v>1942</v>
      </c>
      <c r="B6743" s="74">
        <v>46260</v>
      </c>
      <c r="C6743" s="30" t="s">
        <v>553</v>
      </c>
      <c r="D6743" s="30" t="s">
        <v>554</v>
      </c>
      <c r="E6743" s="75">
        <v>45</v>
      </c>
      <c r="F6743" s="30" t="s">
        <v>74</v>
      </c>
      <c r="G6743" s="30" t="s">
        <v>75</v>
      </c>
      <c r="H6743" s="75">
        <v>2</v>
      </c>
    </row>
    <row r="6744" spans="1:8">
      <c r="A6744" s="43">
        <v>1942</v>
      </c>
      <c r="B6744" s="74">
        <v>46260</v>
      </c>
      <c r="C6744" s="30" t="s">
        <v>477</v>
      </c>
      <c r="D6744" s="30" t="s">
        <v>478</v>
      </c>
      <c r="E6744" s="75">
        <v>99</v>
      </c>
      <c r="F6744" s="30" t="s">
        <v>53</v>
      </c>
      <c r="G6744" s="30" t="s">
        <v>54</v>
      </c>
      <c r="H6744" s="75">
        <v>1</v>
      </c>
    </row>
    <row r="6745" spans="1:8">
      <c r="A6745" s="43">
        <v>1942</v>
      </c>
      <c r="B6745" s="74">
        <v>46260</v>
      </c>
      <c r="C6745" s="30" t="s">
        <v>557</v>
      </c>
      <c r="D6745" s="30" t="s">
        <v>558</v>
      </c>
      <c r="E6745" s="75">
        <v>196</v>
      </c>
      <c r="F6745" s="30" t="s">
        <v>70</v>
      </c>
      <c r="G6745" s="30" t="s">
        <v>71</v>
      </c>
      <c r="H6745" s="75">
        <v>2</v>
      </c>
    </row>
    <row r="6746" spans="1:8">
      <c r="A6746" s="43">
        <v>1942</v>
      </c>
      <c r="B6746" s="74">
        <v>46260</v>
      </c>
      <c r="C6746" s="30" t="s">
        <v>559</v>
      </c>
      <c r="D6746" s="30" t="s">
        <v>560</v>
      </c>
      <c r="E6746" s="75">
        <v>133</v>
      </c>
      <c r="F6746" s="30" t="s">
        <v>68</v>
      </c>
      <c r="G6746" s="30" t="s">
        <v>69</v>
      </c>
      <c r="H6746" s="75">
        <v>1</v>
      </c>
    </row>
    <row r="6747" spans="1:8">
      <c r="A6747" s="43">
        <v>1942</v>
      </c>
      <c r="B6747" s="74">
        <v>46260</v>
      </c>
      <c r="C6747" s="30" t="s">
        <v>1724</v>
      </c>
      <c r="D6747" s="30" t="s">
        <v>1725</v>
      </c>
      <c r="E6747" s="75">
        <v>51</v>
      </c>
      <c r="F6747" s="30" t="s">
        <v>53</v>
      </c>
      <c r="G6747" s="30" t="s">
        <v>54</v>
      </c>
      <c r="H6747" s="75">
        <v>1</v>
      </c>
    </row>
    <row r="6748" spans="1:8">
      <c r="A6748" s="43">
        <v>1942</v>
      </c>
      <c r="B6748" s="74">
        <v>46260</v>
      </c>
      <c r="C6748" s="30" t="s">
        <v>461</v>
      </c>
      <c r="D6748" s="30" t="s">
        <v>462</v>
      </c>
      <c r="E6748" s="75">
        <v>37</v>
      </c>
      <c r="F6748" s="30" t="s">
        <v>53</v>
      </c>
      <c r="G6748" s="30" t="s">
        <v>54</v>
      </c>
      <c r="H6748" s="75">
        <v>1</v>
      </c>
    </row>
    <row r="6749" spans="1:8">
      <c r="A6749" s="43">
        <v>1942</v>
      </c>
      <c r="B6749" s="74">
        <v>46260</v>
      </c>
      <c r="C6749" s="30" t="s">
        <v>561</v>
      </c>
      <c r="D6749" s="30" t="s">
        <v>562</v>
      </c>
      <c r="E6749" s="75">
        <v>78</v>
      </c>
      <c r="F6749" s="30" t="s">
        <v>53</v>
      </c>
      <c r="G6749" s="30" t="s">
        <v>54</v>
      </c>
      <c r="H6749" s="75">
        <v>1</v>
      </c>
    </row>
    <row r="6750" spans="1:8">
      <c r="A6750" s="43">
        <v>1942</v>
      </c>
      <c r="B6750" s="74">
        <v>46260</v>
      </c>
      <c r="C6750" s="30" t="s">
        <v>563</v>
      </c>
      <c r="D6750" s="30" t="s">
        <v>564</v>
      </c>
      <c r="E6750" s="75">
        <v>155</v>
      </c>
      <c r="F6750" s="30" t="s">
        <v>80</v>
      </c>
      <c r="G6750" s="30" t="s">
        <v>81</v>
      </c>
      <c r="H6750" s="75">
        <v>1</v>
      </c>
    </row>
    <row r="6751" spans="1:8">
      <c r="A6751" s="43">
        <v>1942</v>
      </c>
      <c r="B6751" s="74">
        <v>46260</v>
      </c>
      <c r="C6751" s="30" t="s">
        <v>565</v>
      </c>
      <c r="D6751" s="30" t="s">
        <v>566</v>
      </c>
      <c r="E6751" s="75">
        <v>80</v>
      </c>
      <c r="F6751" s="30" t="s">
        <v>68</v>
      </c>
      <c r="G6751" s="30" t="s">
        <v>69</v>
      </c>
      <c r="H6751" s="75">
        <v>1</v>
      </c>
    </row>
    <row r="6752" spans="1:8">
      <c r="A6752" s="43">
        <v>1942</v>
      </c>
      <c r="B6752" s="74">
        <v>46260</v>
      </c>
      <c r="C6752" s="30" t="s">
        <v>567</v>
      </c>
      <c r="D6752" s="30" t="s">
        <v>568</v>
      </c>
      <c r="E6752" s="75">
        <v>51</v>
      </c>
      <c r="F6752" s="30" t="s">
        <v>68</v>
      </c>
      <c r="G6752" s="30" t="s">
        <v>69</v>
      </c>
      <c r="H6752" s="75">
        <v>1</v>
      </c>
    </row>
    <row r="6753" spans="1:8">
      <c r="A6753" s="43">
        <v>1942</v>
      </c>
      <c r="B6753" s="74">
        <v>46259</v>
      </c>
      <c r="C6753" s="30" t="s">
        <v>421</v>
      </c>
      <c r="D6753" s="30" t="s">
        <v>422</v>
      </c>
      <c r="E6753" s="75">
        <v>87</v>
      </c>
      <c r="F6753" s="30" t="s">
        <v>80</v>
      </c>
      <c r="G6753" s="30" t="s">
        <v>81</v>
      </c>
      <c r="H6753" s="75">
        <v>1</v>
      </c>
    </row>
    <row r="6754" spans="1:8">
      <c r="A6754" s="43">
        <v>1942</v>
      </c>
      <c r="B6754" s="74">
        <v>46259</v>
      </c>
      <c r="C6754" s="30" t="s">
        <v>423</v>
      </c>
      <c r="D6754" s="30" t="s">
        <v>424</v>
      </c>
      <c r="E6754" s="75">
        <v>59</v>
      </c>
      <c r="F6754" s="30" t="s">
        <v>68</v>
      </c>
      <c r="G6754" s="30" t="s">
        <v>69</v>
      </c>
      <c r="H6754" s="75">
        <v>1</v>
      </c>
    </row>
    <row r="6755" spans="1:8">
      <c r="A6755" s="43">
        <v>1942</v>
      </c>
      <c r="B6755" s="74">
        <v>46259</v>
      </c>
      <c r="C6755" s="30" t="s">
        <v>425</v>
      </c>
      <c r="D6755" s="30" t="s">
        <v>426</v>
      </c>
      <c r="E6755" s="75">
        <v>75</v>
      </c>
      <c r="F6755" s="30" t="s">
        <v>68</v>
      </c>
      <c r="G6755" s="30" t="s">
        <v>69</v>
      </c>
      <c r="H6755" s="75">
        <v>1</v>
      </c>
    </row>
    <row r="6756" spans="1:8">
      <c r="A6756" s="43">
        <v>1942</v>
      </c>
      <c r="B6756" s="74">
        <v>46259</v>
      </c>
      <c r="C6756" s="30" t="s">
        <v>427</v>
      </c>
      <c r="D6756" s="30" t="s">
        <v>428</v>
      </c>
      <c r="E6756" s="75">
        <v>68</v>
      </c>
      <c r="F6756" s="30" t="s">
        <v>68</v>
      </c>
      <c r="G6756" s="30" t="s">
        <v>69</v>
      </c>
      <c r="H6756" s="75">
        <v>1</v>
      </c>
    </row>
    <row r="6757" spans="1:8">
      <c r="A6757" s="43">
        <v>1942</v>
      </c>
      <c r="B6757" s="74">
        <v>46259</v>
      </c>
      <c r="C6757" s="30" t="s">
        <v>453</v>
      </c>
      <c r="D6757" s="30" t="s">
        <v>454</v>
      </c>
      <c r="E6757" s="75">
        <v>72</v>
      </c>
      <c r="F6757" s="30" t="s">
        <v>53</v>
      </c>
      <c r="G6757" s="30" t="s">
        <v>54</v>
      </c>
      <c r="H6757" s="75">
        <v>1</v>
      </c>
    </row>
    <row r="6758" spans="1:8">
      <c r="A6758" s="43">
        <v>1942</v>
      </c>
      <c r="B6758" s="74">
        <v>46259</v>
      </c>
      <c r="C6758" s="30" t="s">
        <v>1708</v>
      </c>
      <c r="D6758" s="30" t="s">
        <v>1709</v>
      </c>
      <c r="E6758" s="75">
        <v>9</v>
      </c>
      <c r="F6758" s="30" t="s">
        <v>70</v>
      </c>
      <c r="G6758" s="30" t="s">
        <v>71</v>
      </c>
      <c r="H6758" s="75">
        <v>2</v>
      </c>
    </row>
    <row r="6759" spans="1:8">
      <c r="A6759" s="43">
        <v>1942</v>
      </c>
      <c r="B6759" s="74">
        <v>46259</v>
      </c>
      <c r="C6759" s="30" t="s">
        <v>1710</v>
      </c>
      <c r="D6759" s="30" t="s">
        <v>1711</v>
      </c>
      <c r="E6759" s="75">
        <v>54</v>
      </c>
      <c r="F6759" s="30" t="s">
        <v>68</v>
      </c>
      <c r="G6759" s="30" t="s">
        <v>69</v>
      </c>
      <c r="H6759" s="75">
        <v>1</v>
      </c>
    </row>
    <row r="6760" spans="1:8">
      <c r="A6760" s="43">
        <v>1942</v>
      </c>
      <c r="B6760" s="74">
        <v>46259</v>
      </c>
      <c r="C6760" s="30" t="s">
        <v>437</v>
      </c>
      <c r="D6760" s="30" t="s">
        <v>438</v>
      </c>
      <c r="E6760" s="75">
        <v>43</v>
      </c>
      <c r="F6760" s="30" t="s">
        <v>68</v>
      </c>
      <c r="G6760" s="30" t="s">
        <v>69</v>
      </c>
      <c r="H6760" s="75">
        <v>1</v>
      </c>
    </row>
    <row r="6761" spans="1:8">
      <c r="A6761" s="43">
        <v>1942</v>
      </c>
      <c r="B6761" s="74">
        <v>46259</v>
      </c>
      <c r="C6761" s="30" t="s">
        <v>439</v>
      </c>
      <c r="D6761" s="30" t="s">
        <v>440</v>
      </c>
      <c r="E6761" s="75">
        <v>69</v>
      </c>
      <c r="F6761" s="30" t="s">
        <v>68</v>
      </c>
      <c r="G6761" s="30" t="s">
        <v>69</v>
      </c>
      <c r="H6761" s="75">
        <v>1</v>
      </c>
    </row>
    <row r="6762" spans="1:8">
      <c r="A6762" s="43">
        <v>1942</v>
      </c>
      <c r="B6762" s="74">
        <v>46259</v>
      </c>
      <c r="C6762" s="30" t="s">
        <v>441</v>
      </c>
      <c r="D6762" s="30" t="s">
        <v>442</v>
      </c>
      <c r="E6762" s="75">
        <v>50</v>
      </c>
      <c r="F6762" s="30" t="s">
        <v>68</v>
      </c>
      <c r="G6762" s="30" t="s">
        <v>69</v>
      </c>
      <c r="H6762" s="75">
        <v>1</v>
      </c>
    </row>
    <row r="6763" spans="1:8">
      <c r="A6763" s="43">
        <v>1942</v>
      </c>
      <c r="B6763" s="74">
        <v>46259</v>
      </c>
      <c r="C6763" s="30" t="s">
        <v>443</v>
      </c>
      <c r="D6763" s="30" t="s">
        <v>444</v>
      </c>
      <c r="E6763" s="75">
        <v>143</v>
      </c>
      <c r="F6763" s="30" t="s">
        <v>80</v>
      </c>
      <c r="G6763" s="30" t="s">
        <v>81</v>
      </c>
      <c r="H6763" s="75">
        <v>1</v>
      </c>
    </row>
    <row r="6764" spans="1:8">
      <c r="A6764" s="43">
        <v>1942</v>
      </c>
      <c r="B6764" s="74">
        <v>46259</v>
      </c>
      <c r="C6764" s="30" t="s">
        <v>445</v>
      </c>
      <c r="D6764" s="30" t="s">
        <v>446</v>
      </c>
      <c r="E6764" s="75">
        <v>131</v>
      </c>
      <c r="F6764" s="30" t="s">
        <v>68</v>
      </c>
      <c r="G6764" s="30" t="s">
        <v>69</v>
      </c>
      <c r="H6764" s="75">
        <v>1</v>
      </c>
    </row>
    <row r="6765" spans="1:8">
      <c r="A6765" s="43">
        <v>1942</v>
      </c>
      <c r="B6765" s="74">
        <v>46259</v>
      </c>
      <c r="C6765" s="30" t="s">
        <v>447</v>
      </c>
      <c r="D6765" s="30" t="s">
        <v>448</v>
      </c>
      <c r="E6765" s="75">
        <v>61</v>
      </c>
      <c r="F6765" s="30" t="s">
        <v>68</v>
      </c>
      <c r="G6765" s="30" t="s">
        <v>69</v>
      </c>
      <c r="H6765" s="75">
        <v>1</v>
      </c>
    </row>
    <row r="6766" spans="1:8">
      <c r="A6766" s="43">
        <v>1942</v>
      </c>
      <c r="B6766" s="74">
        <v>46259</v>
      </c>
      <c r="C6766" s="30" t="s">
        <v>451</v>
      </c>
      <c r="D6766" s="30" t="s">
        <v>452</v>
      </c>
      <c r="E6766" s="75">
        <v>66</v>
      </c>
      <c r="F6766" s="30" t="s">
        <v>68</v>
      </c>
      <c r="G6766" s="30" t="s">
        <v>69</v>
      </c>
      <c r="H6766" s="75">
        <v>1</v>
      </c>
    </row>
    <row r="6767" spans="1:8">
      <c r="A6767" s="43">
        <v>1942</v>
      </c>
      <c r="B6767" s="74">
        <v>46259</v>
      </c>
      <c r="C6767" s="30" t="s">
        <v>551</v>
      </c>
      <c r="D6767" s="30" t="s">
        <v>552</v>
      </c>
      <c r="E6767" s="75">
        <v>32</v>
      </c>
      <c r="F6767" s="30" t="s">
        <v>53</v>
      </c>
      <c r="G6767" s="30" t="s">
        <v>54</v>
      </c>
      <c r="H6767" s="75">
        <v>1</v>
      </c>
    </row>
    <row r="6768" spans="1:8">
      <c r="A6768" s="43">
        <v>1942</v>
      </c>
      <c r="B6768" s="74">
        <v>46259</v>
      </c>
      <c r="C6768" s="30" t="s">
        <v>455</v>
      </c>
      <c r="D6768" s="30" t="s">
        <v>456</v>
      </c>
      <c r="E6768" s="75">
        <v>139</v>
      </c>
      <c r="F6768" s="30" t="s">
        <v>80</v>
      </c>
      <c r="G6768" s="30" t="s">
        <v>81</v>
      </c>
      <c r="H6768" s="75">
        <v>1</v>
      </c>
    </row>
    <row r="6769" spans="1:8">
      <c r="A6769" s="43">
        <v>1942</v>
      </c>
      <c r="B6769" s="74">
        <v>46259</v>
      </c>
      <c r="C6769" s="30" t="s">
        <v>457</v>
      </c>
      <c r="D6769" s="30" t="s">
        <v>458</v>
      </c>
      <c r="E6769" s="75">
        <v>85</v>
      </c>
      <c r="F6769" s="30" t="s">
        <v>68</v>
      </c>
      <c r="G6769" s="30" t="s">
        <v>69</v>
      </c>
      <c r="H6769" s="75">
        <v>1</v>
      </c>
    </row>
    <row r="6770" spans="1:8">
      <c r="A6770" s="43">
        <v>1942</v>
      </c>
      <c r="B6770" s="74">
        <v>46259</v>
      </c>
      <c r="C6770" s="30" t="s">
        <v>521</v>
      </c>
      <c r="D6770" s="30" t="s">
        <v>522</v>
      </c>
      <c r="E6770" s="75">
        <v>42</v>
      </c>
      <c r="F6770" s="30" t="s">
        <v>53</v>
      </c>
      <c r="G6770" s="30" t="s">
        <v>54</v>
      </c>
      <c r="H6770" s="75">
        <v>1</v>
      </c>
    </row>
    <row r="6771" spans="1:8">
      <c r="A6771" s="43">
        <v>1942</v>
      </c>
      <c r="B6771" s="74">
        <v>46259</v>
      </c>
      <c r="C6771" s="30" t="s">
        <v>505</v>
      </c>
      <c r="D6771" s="30" t="s">
        <v>506</v>
      </c>
      <c r="E6771" s="75">
        <v>22</v>
      </c>
      <c r="F6771" s="30" t="s">
        <v>53</v>
      </c>
      <c r="G6771" s="30" t="s">
        <v>54</v>
      </c>
      <c r="H6771" s="75">
        <v>1</v>
      </c>
    </row>
    <row r="6772" spans="1:8">
      <c r="A6772" s="43">
        <v>1942</v>
      </c>
      <c r="B6772" s="74">
        <v>46259</v>
      </c>
      <c r="C6772" s="30" t="s">
        <v>449</v>
      </c>
      <c r="D6772" s="30" t="s">
        <v>450</v>
      </c>
      <c r="E6772" s="75">
        <v>45</v>
      </c>
      <c r="F6772" s="30" t="s">
        <v>53</v>
      </c>
      <c r="G6772" s="30" t="s">
        <v>54</v>
      </c>
      <c r="H6772" s="75">
        <v>1</v>
      </c>
    </row>
    <row r="6773" spans="1:8">
      <c r="A6773" s="43">
        <v>1942</v>
      </c>
      <c r="B6773" s="74">
        <v>46259</v>
      </c>
      <c r="C6773" s="30" t="s">
        <v>467</v>
      </c>
      <c r="D6773" s="30" t="s">
        <v>468</v>
      </c>
      <c r="E6773" s="75">
        <v>109</v>
      </c>
      <c r="F6773" s="30" t="s">
        <v>68</v>
      </c>
      <c r="G6773" s="30" t="s">
        <v>69</v>
      </c>
      <c r="H6773" s="75">
        <v>1</v>
      </c>
    </row>
    <row r="6774" spans="1:8">
      <c r="A6774" s="43">
        <v>1942</v>
      </c>
      <c r="B6774" s="74">
        <v>46259</v>
      </c>
      <c r="C6774" s="30" t="s">
        <v>527</v>
      </c>
      <c r="D6774" s="30" t="s">
        <v>528</v>
      </c>
      <c r="E6774" s="75">
        <v>45</v>
      </c>
      <c r="F6774" s="30" t="s">
        <v>53</v>
      </c>
      <c r="G6774" s="30" t="s">
        <v>54</v>
      </c>
      <c r="H6774" s="75">
        <v>1</v>
      </c>
    </row>
    <row r="6775" spans="1:8">
      <c r="A6775" s="43">
        <v>1942</v>
      </c>
      <c r="B6775" s="74">
        <v>46259</v>
      </c>
      <c r="C6775" s="30" t="s">
        <v>473</v>
      </c>
      <c r="D6775" s="30" t="s">
        <v>474</v>
      </c>
      <c r="E6775" s="75">
        <v>159</v>
      </c>
      <c r="F6775" s="30" t="s">
        <v>53</v>
      </c>
      <c r="G6775" s="30" t="s">
        <v>54</v>
      </c>
      <c r="H6775" s="75">
        <v>1</v>
      </c>
    </row>
    <row r="6776" spans="1:8">
      <c r="A6776" s="43">
        <v>1942</v>
      </c>
      <c r="B6776" s="74">
        <v>46259</v>
      </c>
      <c r="C6776" s="30" t="s">
        <v>523</v>
      </c>
      <c r="D6776" s="30" t="s">
        <v>524</v>
      </c>
      <c r="E6776" s="75">
        <v>19</v>
      </c>
      <c r="F6776" s="30" t="s">
        <v>53</v>
      </c>
      <c r="G6776" s="30" t="s">
        <v>54</v>
      </c>
      <c r="H6776" s="75">
        <v>1</v>
      </c>
    </row>
    <row r="6777" spans="1:8">
      <c r="A6777" s="43">
        <v>1942</v>
      </c>
      <c r="B6777" s="74">
        <v>46259</v>
      </c>
      <c r="C6777" s="30" t="s">
        <v>1714</v>
      </c>
      <c r="D6777" s="30" t="s">
        <v>1715</v>
      </c>
      <c r="E6777" s="75">
        <v>61</v>
      </c>
      <c r="F6777" s="30" t="s">
        <v>68</v>
      </c>
      <c r="G6777" s="30" t="s">
        <v>69</v>
      </c>
      <c r="H6777" s="75">
        <v>1</v>
      </c>
    </row>
    <row r="6778" spans="1:8">
      <c r="A6778" s="43">
        <v>1942</v>
      </c>
      <c r="B6778" s="74">
        <v>46259</v>
      </c>
      <c r="C6778" s="30" t="s">
        <v>435</v>
      </c>
      <c r="D6778" s="30" t="s">
        <v>436</v>
      </c>
      <c r="E6778" s="75">
        <v>70</v>
      </c>
      <c r="F6778" s="30" t="s">
        <v>53</v>
      </c>
      <c r="G6778" s="30" t="s">
        <v>54</v>
      </c>
      <c r="H6778" s="75">
        <v>1</v>
      </c>
    </row>
    <row r="6779" spans="1:8">
      <c r="A6779" s="43">
        <v>1942</v>
      </c>
      <c r="B6779" s="74">
        <v>46259</v>
      </c>
      <c r="C6779" s="30" t="s">
        <v>481</v>
      </c>
      <c r="D6779" s="30" t="s">
        <v>482</v>
      </c>
      <c r="E6779" s="75">
        <v>100</v>
      </c>
      <c r="F6779" s="30" t="s">
        <v>70</v>
      </c>
      <c r="G6779" s="30" t="s">
        <v>71</v>
      </c>
      <c r="H6779" s="75">
        <v>2</v>
      </c>
    </row>
    <row r="6780" spans="1:8">
      <c r="A6780" s="43">
        <v>1942</v>
      </c>
      <c r="B6780" s="74">
        <v>46259</v>
      </c>
      <c r="C6780" s="30" t="s">
        <v>485</v>
      </c>
      <c r="D6780" s="30" t="s">
        <v>486</v>
      </c>
      <c r="E6780" s="75">
        <v>83</v>
      </c>
      <c r="F6780" s="30" t="s">
        <v>68</v>
      </c>
      <c r="G6780" s="30" t="s">
        <v>69</v>
      </c>
      <c r="H6780" s="75">
        <v>1</v>
      </c>
    </row>
    <row r="6781" spans="1:8">
      <c r="A6781" s="43">
        <v>1942</v>
      </c>
      <c r="B6781" s="74">
        <v>46259</v>
      </c>
      <c r="C6781" s="30" t="s">
        <v>487</v>
      </c>
      <c r="D6781" s="30" t="s">
        <v>488</v>
      </c>
      <c r="E6781" s="75">
        <v>74</v>
      </c>
      <c r="F6781" s="30" t="s">
        <v>76</v>
      </c>
      <c r="G6781" s="30" t="s">
        <v>77</v>
      </c>
      <c r="H6781" s="75">
        <v>1</v>
      </c>
    </row>
    <row r="6782" spans="1:8">
      <c r="A6782" s="43">
        <v>1942</v>
      </c>
      <c r="B6782" s="74">
        <v>46259</v>
      </c>
      <c r="C6782" s="30" t="s">
        <v>499</v>
      </c>
      <c r="D6782" s="30" t="s">
        <v>500</v>
      </c>
      <c r="E6782" s="75">
        <v>1</v>
      </c>
      <c r="F6782" s="30" t="s">
        <v>76</v>
      </c>
      <c r="G6782" s="30" t="s">
        <v>77</v>
      </c>
      <c r="H6782" s="75">
        <v>1</v>
      </c>
    </row>
    <row r="6783" spans="1:8">
      <c r="A6783" s="43">
        <v>1942</v>
      </c>
      <c r="B6783" s="74">
        <v>46259</v>
      </c>
      <c r="C6783" s="30" t="s">
        <v>501</v>
      </c>
      <c r="D6783" s="30" t="s">
        <v>502</v>
      </c>
      <c r="E6783" s="75">
        <v>121</v>
      </c>
      <c r="F6783" s="30" t="s">
        <v>70</v>
      </c>
      <c r="G6783" s="30" t="s">
        <v>71</v>
      </c>
      <c r="H6783" s="75">
        <v>2</v>
      </c>
    </row>
    <row r="6784" spans="1:8">
      <c r="A6784" s="43">
        <v>1942</v>
      </c>
      <c r="B6784" s="74">
        <v>46259</v>
      </c>
      <c r="C6784" s="30" t="s">
        <v>475</v>
      </c>
      <c r="D6784" s="30" t="s">
        <v>476</v>
      </c>
      <c r="E6784" s="75">
        <v>24</v>
      </c>
      <c r="F6784" s="30" t="s">
        <v>53</v>
      </c>
      <c r="G6784" s="30" t="s">
        <v>54</v>
      </c>
      <c r="H6784" s="75">
        <v>1</v>
      </c>
    </row>
    <row r="6785" spans="1:8">
      <c r="A6785" s="43">
        <v>1942</v>
      </c>
      <c r="B6785" s="74">
        <v>46259</v>
      </c>
      <c r="C6785" s="30" t="s">
        <v>479</v>
      </c>
      <c r="D6785" s="30" t="s">
        <v>480</v>
      </c>
      <c r="E6785" s="75">
        <v>131</v>
      </c>
      <c r="F6785" s="30" t="s">
        <v>53</v>
      </c>
      <c r="G6785" s="30" t="s">
        <v>54</v>
      </c>
      <c r="H6785" s="75">
        <v>1</v>
      </c>
    </row>
    <row r="6786" spans="1:8">
      <c r="A6786" s="43">
        <v>1942</v>
      </c>
      <c r="B6786" s="74">
        <v>46259</v>
      </c>
      <c r="C6786" s="30" t="s">
        <v>509</v>
      </c>
      <c r="D6786" s="30" t="s">
        <v>510</v>
      </c>
      <c r="E6786" s="75">
        <v>35</v>
      </c>
      <c r="F6786" s="30" t="s">
        <v>68</v>
      </c>
      <c r="G6786" s="30" t="s">
        <v>69</v>
      </c>
      <c r="H6786" s="75">
        <v>1</v>
      </c>
    </row>
    <row r="6787" spans="1:8">
      <c r="A6787" s="43">
        <v>1942</v>
      </c>
      <c r="B6787" s="74">
        <v>46259</v>
      </c>
      <c r="C6787" s="30" t="s">
        <v>511</v>
      </c>
      <c r="D6787" s="30" t="s">
        <v>512</v>
      </c>
      <c r="E6787" s="75">
        <v>29</v>
      </c>
      <c r="F6787" s="30" t="s">
        <v>70</v>
      </c>
      <c r="G6787" s="30" t="s">
        <v>71</v>
      </c>
      <c r="H6787" s="75">
        <v>2</v>
      </c>
    </row>
    <row r="6788" spans="1:8">
      <c r="A6788" s="43">
        <v>1942</v>
      </c>
      <c r="B6788" s="74">
        <v>46259</v>
      </c>
      <c r="C6788" s="30" t="s">
        <v>513</v>
      </c>
      <c r="D6788" s="30" t="s">
        <v>514</v>
      </c>
      <c r="E6788" s="75">
        <v>70</v>
      </c>
      <c r="F6788" s="30" t="s">
        <v>68</v>
      </c>
      <c r="G6788" s="30" t="s">
        <v>69</v>
      </c>
      <c r="H6788" s="75">
        <v>1</v>
      </c>
    </row>
    <row r="6789" spans="1:8">
      <c r="A6789" s="43">
        <v>1942</v>
      </c>
      <c r="B6789" s="74">
        <v>46259</v>
      </c>
      <c r="C6789" s="30" t="s">
        <v>545</v>
      </c>
      <c r="D6789" s="30" t="s">
        <v>546</v>
      </c>
      <c r="E6789" s="75">
        <v>51</v>
      </c>
      <c r="F6789" s="30" t="s">
        <v>53</v>
      </c>
      <c r="G6789" s="30" t="s">
        <v>54</v>
      </c>
      <c r="H6789" s="75">
        <v>1</v>
      </c>
    </row>
    <row r="6790" spans="1:8">
      <c r="A6790" s="43">
        <v>1942</v>
      </c>
      <c r="B6790" s="74">
        <v>46259</v>
      </c>
      <c r="C6790" s="30" t="s">
        <v>519</v>
      </c>
      <c r="D6790" s="30" t="s">
        <v>520</v>
      </c>
      <c r="E6790" s="75">
        <v>33</v>
      </c>
      <c r="F6790" s="30" t="s">
        <v>68</v>
      </c>
      <c r="G6790" s="30" t="s">
        <v>69</v>
      </c>
      <c r="H6790" s="75">
        <v>1</v>
      </c>
    </row>
    <row r="6791" spans="1:8">
      <c r="A6791" s="43">
        <v>1942</v>
      </c>
      <c r="B6791" s="74">
        <v>46259</v>
      </c>
      <c r="C6791" s="30" t="s">
        <v>517</v>
      </c>
      <c r="D6791" s="30" t="s">
        <v>518</v>
      </c>
      <c r="E6791" s="75">
        <v>17</v>
      </c>
      <c r="F6791" s="30" t="s">
        <v>53</v>
      </c>
      <c r="G6791" s="30" t="s">
        <v>54</v>
      </c>
      <c r="H6791" s="75">
        <v>1</v>
      </c>
    </row>
    <row r="6792" spans="1:8">
      <c r="A6792" s="43">
        <v>1942</v>
      </c>
      <c r="B6792" s="74">
        <v>46259</v>
      </c>
      <c r="C6792" s="30" t="s">
        <v>469</v>
      </c>
      <c r="D6792" s="30" t="s">
        <v>470</v>
      </c>
      <c r="E6792" s="75">
        <v>78</v>
      </c>
      <c r="F6792" s="30" t="s">
        <v>53</v>
      </c>
      <c r="G6792" s="30" t="s">
        <v>54</v>
      </c>
      <c r="H6792" s="75">
        <v>1</v>
      </c>
    </row>
    <row r="6793" spans="1:8">
      <c r="A6793" s="43">
        <v>1942</v>
      </c>
      <c r="B6793" s="74">
        <v>46259</v>
      </c>
      <c r="C6793" s="30" t="s">
        <v>1716</v>
      </c>
      <c r="D6793" s="30" t="s">
        <v>1717</v>
      </c>
      <c r="E6793" s="75">
        <v>38</v>
      </c>
      <c r="F6793" s="30" t="s">
        <v>68</v>
      </c>
      <c r="G6793" s="30" t="s">
        <v>69</v>
      </c>
      <c r="H6793" s="75">
        <v>1</v>
      </c>
    </row>
    <row r="6794" spans="1:8">
      <c r="A6794" s="43">
        <v>1942</v>
      </c>
      <c r="B6794" s="74">
        <v>46259</v>
      </c>
      <c r="C6794" s="30" t="s">
        <v>533</v>
      </c>
      <c r="D6794" s="30" t="s">
        <v>534</v>
      </c>
      <c r="E6794" s="75">
        <v>11</v>
      </c>
      <c r="F6794" s="30" t="s">
        <v>53</v>
      </c>
      <c r="G6794" s="30" t="s">
        <v>54</v>
      </c>
      <c r="H6794" s="75">
        <v>1</v>
      </c>
    </row>
    <row r="6795" spans="1:8">
      <c r="A6795" s="43">
        <v>1942</v>
      </c>
      <c r="B6795" s="74">
        <v>46259</v>
      </c>
      <c r="C6795" s="30" t="s">
        <v>529</v>
      </c>
      <c r="D6795" s="30" t="s">
        <v>530</v>
      </c>
      <c r="E6795" s="75">
        <v>164</v>
      </c>
      <c r="F6795" s="30" t="s">
        <v>70</v>
      </c>
      <c r="G6795" s="30" t="s">
        <v>71</v>
      </c>
      <c r="H6795" s="75">
        <v>2</v>
      </c>
    </row>
    <row r="6796" spans="1:8">
      <c r="A6796" s="43">
        <v>1942</v>
      </c>
      <c r="B6796" s="74">
        <v>46259</v>
      </c>
      <c r="C6796" s="30" t="s">
        <v>1718</v>
      </c>
      <c r="D6796" s="30" t="s">
        <v>1719</v>
      </c>
      <c r="E6796" s="75">
        <v>97</v>
      </c>
      <c r="F6796" s="30" t="s">
        <v>68</v>
      </c>
      <c r="G6796" s="30" t="s">
        <v>69</v>
      </c>
      <c r="H6796" s="75">
        <v>1</v>
      </c>
    </row>
    <row r="6797" spans="1:8">
      <c r="A6797" s="43">
        <v>1942</v>
      </c>
      <c r="B6797" s="74">
        <v>46259</v>
      </c>
      <c r="C6797" s="30" t="s">
        <v>535</v>
      </c>
      <c r="D6797" s="30" t="s">
        <v>536</v>
      </c>
      <c r="E6797" s="75">
        <v>18</v>
      </c>
      <c r="F6797" s="30" t="s">
        <v>76</v>
      </c>
      <c r="G6797" s="30" t="s">
        <v>77</v>
      </c>
      <c r="H6797" s="75">
        <v>1</v>
      </c>
    </row>
    <row r="6798" spans="1:8">
      <c r="A6798" s="43">
        <v>1942</v>
      </c>
      <c r="B6798" s="74">
        <v>46259</v>
      </c>
      <c r="C6798" s="30" t="s">
        <v>537</v>
      </c>
      <c r="D6798" s="30" t="s">
        <v>538</v>
      </c>
      <c r="E6798" s="75">
        <v>109</v>
      </c>
      <c r="F6798" s="30" t="s">
        <v>68</v>
      </c>
      <c r="G6798" s="30" t="s">
        <v>69</v>
      </c>
      <c r="H6798" s="75">
        <v>1</v>
      </c>
    </row>
    <row r="6799" spans="1:8">
      <c r="A6799" s="43">
        <v>1942</v>
      </c>
      <c r="B6799" s="74">
        <v>46259</v>
      </c>
      <c r="C6799" s="30" t="s">
        <v>543</v>
      </c>
      <c r="D6799" s="30" t="s">
        <v>544</v>
      </c>
      <c r="E6799" s="75">
        <v>60</v>
      </c>
      <c r="F6799" s="30" t="s">
        <v>68</v>
      </c>
      <c r="G6799" s="30" t="s">
        <v>69</v>
      </c>
      <c r="H6799" s="75">
        <v>1</v>
      </c>
    </row>
    <row r="6800" spans="1:8">
      <c r="A6800" s="43">
        <v>1942</v>
      </c>
      <c r="B6800" s="74">
        <v>46259</v>
      </c>
      <c r="C6800" s="30" t="s">
        <v>507</v>
      </c>
      <c r="D6800" s="30" t="s">
        <v>508</v>
      </c>
      <c r="E6800" s="75">
        <v>25</v>
      </c>
      <c r="F6800" s="30" t="s">
        <v>53</v>
      </c>
      <c r="G6800" s="30" t="s">
        <v>54</v>
      </c>
      <c r="H6800" s="75">
        <v>1</v>
      </c>
    </row>
    <row r="6801" spans="1:8">
      <c r="A6801" s="43">
        <v>1942</v>
      </c>
      <c r="B6801" s="74">
        <v>46259</v>
      </c>
      <c r="C6801" s="30" t="s">
        <v>549</v>
      </c>
      <c r="D6801" s="30" t="s">
        <v>550</v>
      </c>
      <c r="E6801" s="75">
        <v>102</v>
      </c>
      <c r="F6801" s="30" t="s">
        <v>80</v>
      </c>
      <c r="G6801" s="30" t="s">
        <v>81</v>
      </c>
      <c r="H6801" s="75">
        <v>1</v>
      </c>
    </row>
    <row r="6802" spans="1:8">
      <c r="A6802" s="43">
        <v>1942</v>
      </c>
      <c r="B6802" s="74">
        <v>46259</v>
      </c>
      <c r="C6802" s="30" t="s">
        <v>1722</v>
      </c>
      <c r="D6802" s="30" t="s">
        <v>1723</v>
      </c>
      <c r="E6802" s="75">
        <v>45</v>
      </c>
      <c r="F6802" s="30" t="s">
        <v>76</v>
      </c>
      <c r="G6802" s="30" t="s">
        <v>77</v>
      </c>
      <c r="H6802" s="75">
        <v>1</v>
      </c>
    </row>
    <row r="6803" spans="1:8">
      <c r="A6803" s="43">
        <v>1942</v>
      </c>
      <c r="B6803" s="74">
        <v>46259</v>
      </c>
      <c r="C6803" s="30" t="s">
        <v>553</v>
      </c>
      <c r="D6803" s="30" t="s">
        <v>554</v>
      </c>
      <c r="E6803" s="75">
        <v>1</v>
      </c>
      <c r="F6803" s="30" t="s">
        <v>68</v>
      </c>
      <c r="G6803" s="30" t="s">
        <v>69</v>
      </c>
      <c r="H6803" s="75">
        <v>1</v>
      </c>
    </row>
    <row r="6804" spans="1:8">
      <c r="A6804" s="43">
        <v>1942</v>
      </c>
      <c r="B6804" s="74">
        <v>46259</v>
      </c>
      <c r="C6804" s="30" t="s">
        <v>477</v>
      </c>
      <c r="D6804" s="30" t="s">
        <v>478</v>
      </c>
      <c r="E6804" s="75">
        <v>108</v>
      </c>
      <c r="F6804" s="30" t="s">
        <v>53</v>
      </c>
      <c r="G6804" s="30" t="s">
        <v>54</v>
      </c>
      <c r="H6804" s="75">
        <v>1</v>
      </c>
    </row>
    <row r="6805" spans="1:8">
      <c r="A6805" s="43">
        <v>1942</v>
      </c>
      <c r="B6805" s="74">
        <v>46259</v>
      </c>
      <c r="C6805" s="30" t="s">
        <v>5014</v>
      </c>
      <c r="D6805" s="30" t="s">
        <v>5015</v>
      </c>
      <c r="E6805" s="75">
        <v>1</v>
      </c>
      <c r="F6805" s="30" t="s">
        <v>68</v>
      </c>
      <c r="G6805" s="30" t="s">
        <v>69</v>
      </c>
      <c r="H6805" s="75">
        <v>1</v>
      </c>
    </row>
    <row r="6806" spans="1:8">
      <c r="A6806" s="43">
        <v>1942</v>
      </c>
      <c r="B6806" s="74">
        <v>46259</v>
      </c>
      <c r="C6806" s="30" t="s">
        <v>557</v>
      </c>
      <c r="D6806" s="30" t="s">
        <v>558</v>
      </c>
      <c r="E6806" s="75">
        <v>106</v>
      </c>
      <c r="F6806" s="30" t="s">
        <v>70</v>
      </c>
      <c r="G6806" s="30" t="s">
        <v>71</v>
      </c>
      <c r="H6806" s="75">
        <v>2</v>
      </c>
    </row>
    <row r="6807" spans="1:8">
      <c r="A6807" s="43">
        <v>1942</v>
      </c>
      <c r="B6807" s="74">
        <v>46259</v>
      </c>
      <c r="C6807" s="30" t="s">
        <v>559</v>
      </c>
      <c r="D6807" s="30" t="s">
        <v>560</v>
      </c>
      <c r="E6807" s="75">
        <v>156</v>
      </c>
      <c r="F6807" s="30" t="s">
        <v>68</v>
      </c>
      <c r="G6807" s="30" t="s">
        <v>69</v>
      </c>
      <c r="H6807" s="75">
        <v>1</v>
      </c>
    </row>
    <row r="6808" spans="1:8">
      <c r="A6808" s="43">
        <v>1942</v>
      </c>
      <c r="B6808" s="74">
        <v>46259</v>
      </c>
      <c r="C6808" s="30" t="s">
        <v>1724</v>
      </c>
      <c r="D6808" s="30" t="s">
        <v>1725</v>
      </c>
      <c r="E6808" s="75">
        <v>29</v>
      </c>
      <c r="F6808" s="30" t="s">
        <v>53</v>
      </c>
      <c r="G6808" s="30" t="s">
        <v>54</v>
      </c>
      <c r="H6808" s="75">
        <v>1</v>
      </c>
    </row>
    <row r="6809" spans="1:8">
      <c r="A6809" s="43">
        <v>1942</v>
      </c>
      <c r="B6809" s="74">
        <v>46259</v>
      </c>
      <c r="C6809" s="30" t="s">
        <v>461</v>
      </c>
      <c r="D6809" s="30" t="s">
        <v>462</v>
      </c>
      <c r="E6809" s="75">
        <v>89</v>
      </c>
      <c r="F6809" s="30" t="s">
        <v>53</v>
      </c>
      <c r="G6809" s="30" t="s">
        <v>54</v>
      </c>
      <c r="H6809" s="75">
        <v>1</v>
      </c>
    </row>
    <row r="6810" spans="1:8">
      <c r="A6810" s="43">
        <v>1942</v>
      </c>
      <c r="B6810" s="74">
        <v>46259</v>
      </c>
      <c r="C6810" s="30" t="s">
        <v>561</v>
      </c>
      <c r="D6810" s="30" t="s">
        <v>562</v>
      </c>
      <c r="E6810" s="75">
        <v>34</v>
      </c>
      <c r="F6810" s="30" t="s">
        <v>53</v>
      </c>
      <c r="G6810" s="30" t="s">
        <v>54</v>
      </c>
      <c r="H6810" s="75">
        <v>1</v>
      </c>
    </row>
    <row r="6811" spans="1:8">
      <c r="A6811" s="43">
        <v>1942</v>
      </c>
      <c r="B6811" s="74">
        <v>46259</v>
      </c>
      <c r="C6811" s="30" t="s">
        <v>563</v>
      </c>
      <c r="D6811" s="30" t="s">
        <v>564</v>
      </c>
      <c r="E6811" s="75">
        <v>184</v>
      </c>
      <c r="F6811" s="30" t="s">
        <v>80</v>
      </c>
      <c r="G6811" s="30" t="s">
        <v>81</v>
      </c>
      <c r="H6811" s="75">
        <v>1</v>
      </c>
    </row>
    <row r="6812" spans="1:8">
      <c r="A6812" s="43">
        <v>1942</v>
      </c>
      <c r="B6812" s="74">
        <v>46259</v>
      </c>
      <c r="C6812" s="30" t="s">
        <v>565</v>
      </c>
      <c r="D6812" s="30" t="s">
        <v>566</v>
      </c>
      <c r="E6812" s="75">
        <v>72</v>
      </c>
      <c r="F6812" s="30" t="s">
        <v>68</v>
      </c>
      <c r="G6812" s="30" t="s">
        <v>69</v>
      </c>
      <c r="H6812" s="75">
        <v>1</v>
      </c>
    </row>
    <row r="6813" spans="1:8">
      <c r="A6813" s="43">
        <v>1942</v>
      </c>
      <c r="B6813" s="74">
        <v>46259</v>
      </c>
      <c r="C6813" s="30" t="s">
        <v>567</v>
      </c>
      <c r="D6813" s="30" t="s">
        <v>568</v>
      </c>
      <c r="E6813" s="75">
        <v>40</v>
      </c>
      <c r="F6813" s="30" t="s">
        <v>68</v>
      </c>
      <c r="G6813" s="30" t="s">
        <v>69</v>
      </c>
      <c r="H6813" s="75">
        <v>1</v>
      </c>
    </row>
    <row r="6814" spans="1:8">
      <c r="A6814" s="43">
        <v>1942</v>
      </c>
      <c r="B6814" s="74">
        <v>46258</v>
      </c>
      <c r="C6814" s="30" t="s">
        <v>421</v>
      </c>
      <c r="D6814" s="30" t="s">
        <v>422</v>
      </c>
      <c r="E6814" s="75">
        <v>122</v>
      </c>
      <c r="F6814" s="30" t="s">
        <v>80</v>
      </c>
      <c r="G6814" s="30" t="s">
        <v>81</v>
      </c>
      <c r="H6814" s="75">
        <v>1</v>
      </c>
    </row>
    <row r="6815" spans="1:8">
      <c r="A6815" s="43">
        <v>1942</v>
      </c>
      <c r="B6815" s="74">
        <v>46258</v>
      </c>
      <c r="C6815" s="30" t="s">
        <v>423</v>
      </c>
      <c r="D6815" s="30" t="s">
        <v>424</v>
      </c>
      <c r="E6815" s="75">
        <v>72</v>
      </c>
      <c r="F6815" s="30" t="s">
        <v>68</v>
      </c>
      <c r="G6815" s="30" t="s">
        <v>69</v>
      </c>
      <c r="H6815" s="75">
        <v>1</v>
      </c>
    </row>
    <row r="6816" spans="1:8">
      <c r="A6816" s="43">
        <v>1942</v>
      </c>
      <c r="B6816" s="74">
        <v>46258</v>
      </c>
      <c r="C6816" s="30" t="s">
        <v>427</v>
      </c>
      <c r="D6816" s="30" t="s">
        <v>428</v>
      </c>
      <c r="E6816" s="75">
        <v>87</v>
      </c>
      <c r="F6816" s="30" t="s">
        <v>68</v>
      </c>
      <c r="G6816" s="30" t="s">
        <v>69</v>
      </c>
      <c r="H6816" s="75">
        <v>1</v>
      </c>
    </row>
    <row r="6817" spans="1:8">
      <c r="A6817" s="43">
        <v>1942</v>
      </c>
      <c r="B6817" s="74">
        <v>46258</v>
      </c>
      <c r="C6817" s="30" t="s">
        <v>1706</v>
      </c>
      <c r="D6817" s="30" t="s">
        <v>1707</v>
      </c>
      <c r="E6817" s="75">
        <v>68</v>
      </c>
      <c r="F6817" s="30" t="s">
        <v>68</v>
      </c>
      <c r="G6817" s="30" t="s">
        <v>69</v>
      </c>
      <c r="H6817" s="75">
        <v>1</v>
      </c>
    </row>
    <row r="6818" spans="1:8">
      <c r="A6818" s="43">
        <v>1942</v>
      </c>
      <c r="B6818" s="74">
        <v>46258</v>
      </c>
      <c r="C6818" s="30" t="s">
        <v>453</v>
      </c>
      <c r="D6818" s="30" t="s">
        <v>454</v>
      </c>
      <c r="E6818" s="75">
        <v>47</v>
      </c>
      <c r="F6818" s="30" t="s">
        <v>53</v>
      </c>
      <c r="G6818" s="30" t="s">
        <v>54</v>
      </c>
      <c r="H6818" s="75">
        <v>1</v>
      </c>
    </row>
    <row r="6819" spans="1:8">
      <c r="A6819" s="43">
        <v>1942</v>
      </c>
      <c r="B6819" s="74">
        <v>46258</v>
      </c>
      <c r="C6819" s="30" t="s">
        <v>1708</v>
      </c>
      <c r="D6819" s="30" t="s">
        <v>1709</v>
      </c>
      <c r="E6819" s="75">
        <v>12</v>
      </c>
      <c r="F6819" s="30" t="s">
        <v>70</v>
      </c>
      <c r="G6819" s="30" t="s">
        <v>71</v>
      </c>
      <c r="H6819" s="75">
        <v>2</v>
      </c>
    </row>
    <row r="6820" spans="1:8">
      <c r="A6820" s="43">
        <v>1942</v>
      </c>
      <c r="B6820" s="74">
        <v>46258</v>
      </c>
      <c r="C6820" s="30" t="s">
        <v>1710</v>
      </c>
      <c r="D6820" s="30" t="s">
        <v>1711</v>
      </c>
      <c r="E6820" s="75">
        <v>94</v>
      </c>
      <c r="F6820" s="30" t="s">
        <v>68</v>
      </c>
      <c r="G6820" s="30" t="s">
        <v>69</v>
      </c>
      <c r="H6820" s="75">
        <v>1</v>
      </c>
    </row>
    <row r="6821" spans="1:8">
      <c r="A6821" s="43">
        <v>1942</v>
      </c>
      <c r="B6821" s="74">
        <v>46258</v>
      </c>
      <c r="C6821" s="30" t="s">
        <v>437</v>
      </c>
      <c r="D6821" s="30" t="s">
        <v>438</v>
      </c>
      <c r="E6821" s="75">
        <v>41</v>
      </c>
      <c r="F6821" s="30" t="s">
        <v>68</v>
      </c>
      <c r="G6821" s="30" t="s">
        <v>69</v>
      </c>
      <c r="H6821" s="75">
        <v>1</v>
      </c>
    </row>
    <row r="6822" spans="1:8">
      <c r="A6822" s="43">
        <v>1942</v>
      </c>
      <c r="B6822" s="74">
        <v>46258</v>
      </c>
      <c r="C6822" s="30" t="s">
        <v>439</v>
      </c>
      <c r="D6822" s="30" t="s">
        <v>440</v>
      </c>
      <c r="E6822" s="75">
        <v>59</v>
      </c>
      <c r="F6822" s="30" t="s">
        <v>68</v>
      </c>
      <c r="G6822" s="30" t="s">
        <v>69</v>
      </c>
      <c r="H6822" s="75">
        <v>1</v>
      </c>
    </row>
    <row r="6823" spans="1:8">
      <c r="A6823" s="43">
        <v>1942</v>
      </c>
      <c r="B6823" s="74">
        <v>46258</v>
      </c>
      <c r="C6823" s="30" t="s">
        <v>441</v>
      </c>
      <c r="D6823" s="30" t="s">
        <v>442</v>
      </c>
      <c r="E6823" s="75">
        <v>51</v>
      </c>
      <c r="F6823" s="30" t="s">
        <v>68</v>
      </c>
      <c r="G6823" s="30" t="s">
        <v>69</v>
      </c>
      <c r="H6823" s="75">
        <v>1</v>
      </c>
    </row>
    <row r="6824" spans="1:8">
      <c r="A6824" s="43">
        <v>1942</v>
      </c>
      <c r="B6824" s="74">
        <v>46258</v>
      </c>
      <c r="C6824" s="30" t="s">
        <v>443</v>
      </c>
      <c r="D6824" s="30" t="s">
        <v>444</v>
      </c>
      <c r="E6824" s="75">
        <v>125</v>
      </c>
      <c r="F6824" s="30" t="s">
        <v>80</v>
      </c>
      <c r="G6824" s="30" t="s">
        <v>81</v>
      </c>
      <c r="H6824" s="75">
        <v>1</v>
      </c>
    </row>
    <row r="6825" spans="1:8">
      <c r="A6825" s="43">
        <v>1942</v>
      </c>
      <c r="B6825" s="74">
        <v>46258</v>
      </c>
      <c r="C6825" s="30" t="s">
        <v>445</v>
      </c>
      <c r="D6825" s="30" t="s">
        <v>446</v>
      </c>
      <c r="E6825" s="75">
        <v>156</v>
      </c>
      <c r="F6825" s="30" t="s">
        <v>68</v>
      </c>
      <c r="G6825" s="30" t="s">
        <v>69</v>
      </c>
      <c r="H6825" s="75">
        <v>1</v>
      </c>
    </row>
    <row r="6826" spans="1:8">
      <c r="A6826" s="43">
        <v>1942</v>
      </c>
      <c r="B6826" s="74">
        <v>46258</v>
      </c>
      <c r="C6826" s="30" t="s">
        <v>447</v>
      </c>
      <c r="D6826" s="30" t="s">
        <v>448</v>
      </c>
      <c r="E6826" s="75">
        <v>98</v>
      </c>
      <c r="F6826" s="30" t="s">
        <v>68</v>
      </c>
      <c r="G6826" s="30" t="s">
        <v>69</v>
      </c>
      <c r="H6826" s="75">
        <v>1</v>
      </c>
    </row>
    <row r="6827" spans="1:8">
      <c r="A6827" s="43">
        <v>1942</v>
      </c>
      <c r="B6827" s="74">
        <v>46258</v>
      </c>
      <c r="C6827" s="30" t="s">
        <v>451</v>
      </c>
      <c r="D6827" s="30" t="s">
        <v>452</v>
      </c>
      <c r="E6827" s="75">
        <v>65</v>
      </c>
      <c r="F6827" s="30" t="s">
        <v>68</v>
      </c>
      <c r="G6827" s="30" t="s">
        <v>69</v>
      </c>
      <c r="H6827" s="75">
        <v>1</v>
      </c>
    </row>
    <row r="6828" spans="1:8">
      <c r="A6828" s="43">
        <v>1942</v>
      </c>
      <c r="B6828" s="74">
        <v>46258</v>
      </c>
      <c r="C6828" s="30" t="s">
        <v>551</v>
      </c>
      <c r="D6828" s="30" t="s">
        <v>552</v>
      </c>
      <c r="E6828" s="75">
        <v>46</v>
      </c>
      <c r="F6828" s="30" t="s">
        <v>53</v>
      </c>
      <c r="G6828" s="30" t="s">
        <v>54</v>
      </c>
      <c r="H6828" s="75">
        <v>1</v>
      </c>
    </row>
    <row r="6829" spans="1:8">
      <c r="A6829" s="43">
        <v>1942</v>
      </c>
      <c r="B6829" s="74">
        <v>46258</v>
      </c>
      <c r="C6829" s="30" t="s">
        <v>455</v>
      </c>
      <c r="D6829" s="30" t="s">
        <v>456</v>
      </c>
      <c r="E6829" s="75">
        <v>112</v>
      </c>
      <c r="F6829" s="30" t="s">
        <v>80</v>
      </c>
      <c r="G6829" s="30" t="s">
        <v>81</v>
      </c>
      <c r="H6829" s="75">
        <v>1</v>
      </c>
    </row>
    <row r="6830" spans="1:8">
      <c r="A6830" s="43">
        <v>1942</v>
      </c>
      <c r="B6830" s="74">
        <v>46258</v>
      </c>
      <c r="C6830" s="30" t="s">
        <v>457</v>
      </c>
      <c r="D6830" s="30" t="s">
        <v>458</v>
      </c>
      <c r="E6830" s="75">
        <v>72</v>
      </c>
      <c r="F6830" s="30" t="s">
        <v>68</v>
      </c>
      <c r="G6830" s="30" t="s">
        <v>69</v>
      </c>
      <c r="H6830" s="75">
        <v>1</v>
      </c>
    </row>
    <row r="6831" spans="1:8">
      <c r="A6831" s="43">
        <v>1942</v>
      </c>
      <c r="B6831" s="74">
        <v>46258</v>
      </c>
      <c r="C6831" s="30" t="s">
        <v>521</v>
      </c>
      <c r="D6831" s="30" t="s">
        <v>522</v>
      </c>
      <c r="E6831" s="75">
        <v>67</v>
      </c>
      <c r="F6831" s="30" t="s">
        <v>53</v>
      </c>
      <c r="G6831" s="30" t="s">
        <v>54</v>
      </c>
      <c r="H6831" s="75">
        <v>1</v>
      </c>
    </row>
    <row r="6832" spans="1:8">
      <c r="A6832" s="43">
        <v>1942</v>
      </c>
      <c r="B6832" s="74">
        <v>46258</v>
      </c>
      <c r="C6832" s="30" t="s">
        <v>505</v>
      </c>
      <c r="D6832" s="30" t="s">
        <v>506</v>
      </c>
      <c r="E6832" s="75">
        <v>17</v>
      </c>
      <c r="F6832" s="30" t="s">
        <v>53</v>
      </c>
      <c r="G6832" s="30" t="s">
        <v>54</v>
      </c>
      <c r="H6832" s="75">
        <v>1</v>
      </c>
    </row>
    <row r="6833" spans="1:8">
      <c r="A6833" s="43">
        <v>1942</v>
      </c>
      <c r="B6833" s="74">
        <v>46258</v>
      </c>
      <c r="C6833" s="30" t="s">
        <v>449</v>
      </c>
      <c r="D6833" s="30" t="s">
        <v>450</v>
      </c>
      <c r="E6833" s="75">
        <v>7</v>
      </c>
      <c r="F6833" s="30" t="s">
        <v>53</v>
      </c>
      <c r="G6833" s="30" t="s">
        <v>54</v>
      </c>
      <c r="H6833" s="75">
        <v>1</v>
      </c>
    </row>
    <row r="6834" spans="1:8">
      <c r="A6834" s="43">
        <v>1942</v>
      </c>
      <c r="B6834" s="74">
        <v>46258</v>
      </c>
      <c r="C6834" s="30" t="s">
        <v>467</v>
      </c>
      <c r="D6834" s="30" t="s">
        <v>468</v>
      </c>
      <c r="E6834" s="75">
        <v>110</v>
      </c>
      <c r="F6834" s="30" t="s">
        <v>68</v>
      </c>
      <c r="G6834" s="30" t="s">
        <v>69</v>
      </c>
      <c r="H6834" s="75">
        <v>1</v>
      </c>
    </row>
    <row r="6835" spans="1:8">
      <c r="A6835" s="43">
        <v>1942</v>
      </c>
      <c r="B6835" s="74">
        <v>46258</v>
      </c>
      <c r="C6835" s="30" t="s">
        <v>527</v>
      </c>
      <c r="D6835" s="30" t="s">
        <v>528</v>
      </c>
      <c r="E6835" s="75">
        <v>11</v>
      </c>
      <c r="F6835" s="30" t="s">
        <v>53</v>
      </c>
      <c r="G6835" s="30" t="s">
        <v>54</v>
      </c>
      <c r="H6835" s="75">
        <v>1</v>
      </c>
    </row>
    <row r="6836" spans="1:8">
      <c r="A6836" s="43">
        <v>1942</v>
      </c>
      <c r="B6836" s="74">
        <v>46258</v>
      </c>
      <c r="C6836" s="30" t="s">
        <v>473</v>
      </c>
      <c r="D6836" s="30" t="s">
        <v>474</v>
      </c>
      <c r="E6836" s="75">
        <v>120</v>
      </c>
      <c r="F6836" s="30" t="s">
        <v>53</v>
      </c>
      <c r="G6836" s="30" t="s">
        <v>54</v>
      </c>
      <c r="H6836" s="75">
        <v>1</v>
      </c>
    </row>
    <row r="6837" spans="1:8">
      <c r="A6837" s="43">
        <v>1942</v>
      </c>
      <c r="B6837" s="74">
        <v>46258</v>
      </c>
      <c r="C6837" s="30" t="s">
        <v>459</v>
      </c>
      <c r="D6837" s="30" t="s">
        <v>460</v>
      </c>
      <c r="E6837" s="75">
        <v>43</v>
      </c>
      <c r="F6837" s="30" t="s">
        <v>53</v>
      </c>
      <c r="G6837" s="30" t="s">
        <v>54</v>
      </c>
      <c r="H6837" s="75">
        <v>1</v>
      </c>
    </row>
    <row r="6838" spans="1:8">
      <c r="A6838" s="43">
        <v>1942</v>
      </c>
      <c r="B6838" s="74">
        <v>46258</v>
      </c>
      <c r="C6838" s="30" t="s">
        <v>1714</v>
      </c>
      <c r="D6838" s="30" t="s">
        <v>1715</v>
      </c>
      <c r="E6838" s="75">
        <v>1</v>
      </c>
      <c r="F6838" s="30" t="s">
        <v>68</v>
      </c>
      <c r="G6838" s="30" t="s">
        <v>69</v>
      </c>
      <c r="H6838" s="75">
        <v>1</v>
      </c>
    </row>
    <row r="6839" spans="1:8">
      <c r="A6839" s="43">
        <v>1942</v>
      </c>
      <c r="B6839" s="74">
        <v>46258</v>
      </c>
      <c r="C6839" s="30" t="s">
        <v>435</v>
      </c>
      <c r="D6839" s="30" t="s">
        <v>436</v>
      </c>
      <c r="E6839" s="75">
        <v>89</v>
      </c>
      <c r="F6839" s="30" t="s">
        <v>53</v>
      </c>
      <c r="G6839" s="30" t="s">
        <v>54</v>
      </c>
      <c r="H6839" s="75">
        <v>1</v>
      </c>
    </row>
    <row r="6840" spans="1:8">
      <c r="A6840" s="43">
        <v>1942</v>
      </c>
      <c r="B6840" s="74">
        <v>46258</v>
      </c>
      <c r="C6840" s="30" t="s">
        <v>481</v>
      </c>
      <c r="D6840" s="30" t="s">
        <v>482</v>
      </c>
      <c r="E6840" s="75">
        <v>162</v>
      </c>
      <c r="F6840" s="30" t="s">
        <v>68</v>
      </c>
      <c r="G6840" s="30" t="s">
        <v>69</v>
      </c>
      <c r="H6840" s="75">
        <v>1</v>
      </c>
    </row>
    <row r="6841" spans="1:8">
      <c r="A6841" s="43">
        <v>1942</v>
      </c>
      <c r="B6841" s="74">
        <v>46258</v>
      </c>
      <c r="C6841" s="30" t="s">
        <v>485</v>
      </c>
      <c r="D6841" s="30" t="s">
        <v>486</v>
      </c>
      <c r="E6841" s="75">
        <v>68</v>
      </c>
      <c r="F6841" s="30" t="s">
        <v>68</v>
      </c>
      <c r="G6841" s="30" t="s">
        <v>69</v>
      </c>
      <c r="H6841" s="75">
        <v>1</v>
      </c>
    </row>
    <row r="6842" spans="1:8">
      <c r="A6842" s="43">
        <v>1942</v>
      </c>
      <c r="B6842" s="74">
        <v>46258</v>
      </c>
      <c r="C6842" s="30" t="s">
        <v>487</v>
      </c>
      <c r="D6842" s="30" t="s">
        <v>488</v>
      </c>
      <c r="E6842" s="75">
        <v>88</v>
      </c>
      <c r="F6842" s="30" t="s">
        <v>70</v>
      </c>
      <c r="G6842" s="30" t="s">
        <v>71</v>
      </c>
      <c r="H6842" s="75">
        <v>2</v>
      </c>
    </row>
    <row r="6843" spans="1:8">
      <c r="A6843" s="43">
        <v>1942</v>
      </c>
      <c r="B6843" s="74">
        <v>46258</v>
      </c>
      <c r="C6843" s="30" t="s">
        <v>499</v>
      </c>
      <c r="D6843" s="30" t="s">
        <v>500</v>
      </c>
      <c r="E6843" s="75">
        <v>5</v>
      </c>
      <c r="F6843" s="30" t="s">
        <v>76</v>
      </c>
      <c r="G6843" s="30" t="s">
        <v>77</v>
      </c>
      <c r="H6843" s="75">
        <v>1</v>
      </c>
    </row>
    <row r="6844" spans="1:8">
      <c r="A6844" s="43">
        <v>1942</v>
      </c>
      <c r="B6844" s="74">
        <v>46258</v>
      </c>
      <c r="C6844" s="30" t="s">
        <v>501</v>
      </c>
      <c r="D6844" s="30" t="s">
        <v>502</v>
      </c>
      <c r="E6844" s="75">
        <v>76</v>
      </c>
      <c r="F6844" s="30" t="s">
        <v>70</v>
      </c>
      <c r="G6844" s="30" t="s">
        <v>71</v>
      </c>
      <c r="H6844" s="75">
        <v>2</v>
      </c>
    </row>
    <row r="6845" spans="1:8">
      <c r="A6845" s="43">
        <v>1942</v>
      </c>
      <c r="B6845" s="74">
        <v>46258</v>
      </c>
      <c r="C6845" s="30" t="s">
        <v>491</v>
      </c>
      <c r="D6845" s="30" t="s">
        <v>492</v>
      </c>
      <c r="E6845" s="75">
        <v>46</v>
      </c>
      <c r="F6845" s="30" t="s">
        <v>53</v>
      </c>
      <c r="G6845" s="30" t="s">
        <v>54</v>
      </c>
      <c r="H6845" s="75">
        <v>1</v>
      </c>
    </row>
    <row r="6846" spans="1:8">
      <c r="A6846" s="43">
        <v>1942</v>
      </c>
      <c r="B6846" s="74">
        <v>46258</v>
      </c>
      <c r="C6846" s="30" t="s">
        <v>475</v>
      </c>
      <c r="D6846" s="30" t="s">
        <v>476</v>
      </c>
      <c r="E6846" s="75">
        <v>89</v>
      </c>
      <c r="F6846" s="30" t="s">
        <v>53</v>
      </c>
      <c r="G6846" s="30" t="s">
        <v>54</v>
      </c>
      <c r="H6846" s="75">
        <v>1</v>
      </c>
    </row>
    <row r="6847" spans="1:8">
      <c r="A6847" s="43">
        <v>1942</v>
      </c>
      <c r="B6847" s="74">
        <v>46258</v>
      </c>
      <c r="C6847" s="30" t="s">
        <v>479</v>
      </c>
      <c r="D6847" s="30" t="s">
        <v>480</v>
      </c>
      <c r="E6847" s="75">
        <v>50</v>
      </c>
      <c r="F6847" s="30" t="s">
        <v>53</v>
      </c>
      <c r="G6847" s="30" t="s">
        <v>54</v>
      </c>
      <c r="H6847" s="75">
        <v>1</v>
      </c>
    </row>
    <row r="6848" spans="1:8">
      <c r="A6848" s="43">
        <v>1942</v>
      </c>
      <c r="B6848" s="74">
        <v>46258</v>
      </c>
      <c r="C6848" s="30" t="s">
        <v>509</v>
      </c>
      <c r="D6848" s="30" t="s">
        <v>510</v>
      </c>
      <c r="E6848" s="75">
        <v>44</v>
      </c>
      <c r="F6848" s="30" t="s">
        <v>68</v>
      </c>
      <c r="G6848" s="30" t="s">
        <v>69</v>
      </c>
      <c r="H6848" s="75">
        <v>1</v>
      </c>
    </row>
    <row r="6849" spans="1:8">
      <c r="A6849" s="43">
        <v>1942</v>
      </c>
      <c r="B6849" s="74">
        <v>46258</v>
      </c>
      <c r="C6849" s="30" t="s">
        <v>511</v>
      </c>
      <c r="D6849" s="30" t="s">
        <v>512</v>
      </c>
      <c r="E6849" s="75">
        <v>70</v>
      </c>
      <c r="F6849" s="30" t="s">
        <v>70</v>
      </c>
      <c r="G6849" s="30" t="s">
        <v>71</v>
      </c>
      <c r="H6849" s="75">
        <v>2</v>
      </c>
    </row>
    <row r="6850" spans="1:8">
      <c r="A6850" s="43">
        <v>1942</v>
      </c>
      <c r="B6850" s="74">
        <v>46258</v>
      </c>
      <c r="C6850" s="30" t="s">
        <v>513</v>
      </c>
      <c r="D6850" s="30" t="s">
        <v>514</v>
      </c>
      <c r="E6850" s="75">
        <v>55</v>
      </c>
      <c r="F6850" s="30" t="s">
        <v>68</v>
      </c>
      <c r="G6850" s="30" t="s">
        <v>69</v>
      </c>
      <c r="H6850" s="75">
        <v>1</v>
      </c>
    </row>
    <row r="6851" spans="1:8">
      <c r="A6851" s="43">
        <v>1942</v>
      </c>
      <c r="B6851" s="74">
        <v>46258</v>
      </c>
      <c r="C6851" s="30" t="s">
        <v>545</v>
      </c>
      <c r="D6851" s="30" t="s">
        <v>546</v>
      </c>
      <c r="E6851" s="75">
        <v>10</v>
      </c>
      <c r="F6851" s="30" t="s">
        <v>53</v>
      </c>
      <c r="G6851" s="30" t="s">
        <v>54</v>
      </c>
      <c r="H6851" s="75">
        <v>1</v>
      </c>
    </row>
    <row r="6852" spans="1:8">
      <c r="A6852" s="43">
        <v>1942</v>
      </c>
      <c r="B6852" s="74">
        <v>46258</v>
      </c>
      <c r="C6852" s="30" t="s">
        <v>519</v>
      </c>
      <c r="D6852" s="30" t="s">
        <v>520</v>
      </c>
      <c r="E6852" s="75">
        <v>21</v>
      </c>
      <c r="F6852" s="30" t="s">
        <v>68</v>
      </c>
      <c r="G6852" s="30" t="s">
        <v>69</v>
      </c>
      <c r="H6852" s="75">
        <v>1</v>
      </c>
    </row>
    <row r="6853" spans="1:8">
      <c r="A6853" s="43">
        <v>1942</v>
      </c>
      <c r="B6853" s="74">
        <v>46258</v>
      </c>
      <c r="C6853" s="30" t="s">
        <v>517</v>
      </c>
      <c r="D6853" s="30" t="s">
        <v>518</v>
      </c>
      <c r="E6853" s="75">
        <v>58</v>
      </c>
      <c r="F6853" s="30" t="s">
        <v>53</v>
      </c>
      <c r="G6853" s="30" t="s">
        <v>54</v>
      </c>
      <c r="H6853" s="75">
        <v>1</v>
      </c>
    </row>
    <row r="6854" spans="1:8">
      <c r="A6854" s="43">
        <v>1942</v>
      </c>
      <c r="B6854" s="74">
        <v>46258</v>
      </c>
      <c r="C6854" s="30" t="s">
        <v>1716</v>
      </c>
      <c r="D6854" s="30" t="s">
        <v>1717</v>
      </c>
      <c r="E6854" s="75">
        <v>107</v>
      </c>
      <c r="F6854" s="30" t="s">
        <v>68</v>
      </c>
      <c r="G6854" s="30" t="s">
        <v>69</v>
      </c>
      <c r="H6854" s="75">
        <v>1</v>
      </c>
    </row>
    <row r="6855" spans="1:8">
      <c r="A6855" s="43">
        <v>1942</v>
      </c>
      <c r="B6855" s="74">
        <v>46258</v>
      </c>
      <c r="C6855" s="30" t="s">
        <v>533</v>
      </c>
      <c r="D6855" s="30" t="s">
        <v>534</v>
      </c>
      <c r="E6855" s="75">
        <v>21</v>
      </c>
      <c r="F6855" s="30" t="s">
        <v>53</v>
      </c>
      <c r="G6855" s="30" t="s">
        <v>54</v>
      </c>
      <c r="H6855" s="75">
        <v>1</v>
      </c>
    </row>
    <row r="6856" spans="1:8">
      <c r="A6856" s="43">
        <v>1942</v>
      </c>
      <c r="B6856" s="74">
        <v>46258</v>
      </c>
      <c r="C6856" s="30" t="s">
        <v>529</v>
      </c>
      <c r="D6856" s="30" t="s">
        <v>530</v>
      </c>
      <c r="E6856" s="75">
        <v>181</v>
      </c>
      <c r="F6856" s="30" t="s">
        <v>76</v>
      </c>
      <c r="G6856" s="30" t="s">
        <v>77</v>
      </c>
      <c r="H6856" s="75">
        <v>1</v>
      </c>
    </row>
    <row r="6857" spans="1:8">
      <c r="A6857" s="43">
        <v>1942</v>
      </c>
      <c r="B6857" s="74">
        <v>46258</v>
      </c>
      <c r="C6857" s="30" t="s">
        <v>1718</v>
      </c>
      <c r="D6857" s="30" t="s">
        <v>1719</v>
      </c>
      <c r="E6857" s="75">
        <v>108</v>
      </c>
      <c r="F6857" s="30" t="s">
        <v>68</v>
      </c>
      <c r="G6857" s="30" t="s">
        <v>69</v>
      </c>
      <c r="H6857" s="75">
        <v>1</v>
      </c>
    </row>
    <row r="6858" spans="1:8">
      <c r="A6858" s="43">
        <v>1942</v>
      </c>
      <c r="B6858" s="74">
        <v>46258</v>
      </c>
      <c r="C6858" s="30" t="s">
        <v>535</v>
      </c>
      <c r="D6858" s="30" t="s">
        <v>536</v>
      </c>
      <c r="E6858" s="75">
        <v>6</v>
      </c>
      <c r="F6858" s="30" t="s">
        <v>76</v>
      </c>
      <c r="G6858" s="30" t="s">
        <v>77</v>
      </c>
      <c r="H6858" s="75">
        <v>1</v>
      </c>
    </row>
    <row r="6859" spans="1:8">
      <c r="A6859" s="43">
        <v>1942</v>
      </c>
      <c r="B6859" s="74">
        <v>46258</v>
      </c>
      <c r="C6859" s="30" t="s">
        <v>537</v>
      </c>
      <c r="D6859" s="30" t="s">
        <v>538</v>
      </c>
      <c r="E6859" s="75">
        <v>64</v>
      </c>
      <c r="F6859" s="30" t="s">
        <v>68</v>
      </c>
      <c r="G6859" s="30" t="s">
        <v>69</v>
      </c>
      <c r="H6859" s="75">
        <v>1</v>
      </c>
    </row>
    <row r="6860" spans="1:8">
      <c r="A6860" s="43">
        <v>1942</v>
      </c>
      <c r="B6860" s="74">
        <v>46258</v>
      </c>
      <c r="C6860" s="30" t="s">
        <v>543</v>
      </c>
      <c r="D6860" s="30" t="s">
        <v>544</v>
      </c>
      <c r="E6860" s="75">
        <v>43</v>
      </c>
      <c r="F6860" s="30" t="s">
        <v>68</v>
      </c>
      <c r="G6860" s="30" t="s">
        <v>69</v>
      </c>
      <c r="H6860" s="75">
        <v>1</v>
      </c>
    </row>
    <row r="6861" spans="1:8">
      <c r="A6861" s="43">
        <v>1942</v>
      </c>
      <c r="B6861" s="74">
        <v>46258</v>
      </c>
      <c r="C6861" s="30" t="s">
        <v>507</v>
      </c>
      <c r="D6861" s="30" t="s">
        <v>508</v>
      </c>
      <c r="E6861" s="75">
        <v>43</v>
      </c>
      <c r="F6861" s="30" t="s">
        <v>53</v>
      </c>
      <c r="G6861" s="30" t="s">
        <v>54</v>
      </c>
      <c r="H6861" s="75">
        <v>1</v>
      </c>
    </row>
    <row r="6862" spans="1:8">
      <c r="A6862" s="43">
        <v>1942</v>
      </c>
      <c r="B6862" s="74">
        <v>46258</v>
      </c>
      <c r="C6862" s="30" t="s">
        <v>549</v>
      </c>
      <c r="D6862" s="30" t="s">
        <v>550</v>
      </c>
      <c r="E6862" s="75">
        <v>214</v>
      </c>
      <c r="F6862" s="30" t="s">
        <v>80</v>
      </c>
      <c r="G6862" s="30" t="s">
        <v>81</v>
      </c>
      <c r="H6862" s="75">
        <v>1</v>
      </c>
    </row>
    <row r="6863" spans="1:8">
      <c r="A6863" s="43">
        <v>1942</v>
      </c>
      <c r="B6863" s="74">
        <v>46258</v>
      </c>
      <c r="C6863" s="30" t="s">
        <v>1722</v>
      </c>
      <c r="D6863" s="30" t="s">
        <v>1723</v>
      </c>
      <c r="E6863" s="75">
        <v>46</v>
      </c>
      <c r="F6863" s="30" t="s">
        <v>76</v>
      </c>
      <c r="G6863" s="30" t="s">
        <v>77</v>
      </c>
      <c r="H6863" s="75">
        <v>1</v>
      </c>
    </row>
    <row r="6864" spans="1:8">
      <c r="A6864" s="43">
        <v>1942</v>
      </c>
      <c r="B6864" s="74">
        <v>46258</v>
      </c>
      <c r="C6864" s="30" t="s">
        <v>553</v>
      </c>
      <c r="D6864" s="30" t="s">
        <v>554</v>
      </c>
      <c r="E6864" s="75">
        <v>2</v>
      </c>
      <c r="F6864" s="30" t="s">
        <v>68</v>
      </c>
      <c r="G6864" s="30" t="s">
        <v>69</v>
      </c>
      <c r="H6864" s="75">
        <v>1</v>
      </c>
    </row>
    <row r="6865" spans="1:8">
      <c r="A6865" s="43">
        <v>1942</v>
      </c>
      <c r="B6865" s="74">
        <v>46258</v>
      </c>
      <c r="C6865" s="30" t="s">
        <v>477</v>
      </c>
      <c r="D6865" s="30" t="s">
        <v>478</v>
      </c>
      <c r="E6865" s="75">
        <v>73</v>
      </c>
      <c r="F6865" s="30" t="s">
        <v>53</v>
      </c>
      <c r="G6865" s="30" t="s">
        <v>54</v>
      </c>
      <c r="H6865" s="75">
        <v>1</v>
      </c>
    </row>
    <row r="6866" spans="1:8">
      <c r="A6866" s="43">
        <v>1942</v>
      </c>
      <c r="B6866" s="74">
        <v>46258</v>
      </c>
      <c r="C6866" s="30" t="s">
        <v>557</v>
      </c>
      <c r="D6866" s="30" t="s">
        <v>558</v>
      </c>
      <c r="E6866" s="75">
        <v>153</v>
      </c>
      <c r="F6866" s="30" t="s">
        <v>70</v>
      </c>
      <c r="G6866" s="30" t="s">
        <v>71</v>
      </c>
      <c r="H6866" s="75">
        <v>2</v>
      </c>
    </row>
    <row r="6867" spans="1:8">
      <c r="A6867" s="43">
        <v>1942</v>
      </c>
      <c r="B6867" s="74">
        <v>46258</v>
      </c>
      <c r="C6867" s="30" t="s">
        <v>559</v>
      </c>
      <c r="D6867" s="30" t="s">
        <v>560</v>
      </c>
      <c r="E6867" s="75">
        <v>160</v>
      </c>
      <c r="F6867" s="30" t="s">
        <v>68</v>
      </c>
      <c r="G6867" s="30" t="s">
        <v>69</v>
      </c>
      <c r="H6867" s="75">
        <v>1</v>
      </c>
    </row>
    <row r="6868" spans="1:8">
      <c r="A6868" s="43">
        <v>1942</v>
      </c>
      <c r="B6868" s="74">
        <v>46258</v>
      </c>
      <c r="C6868" s="30" t="s">
        <v>461</v>
      </c>
      <c r="D6868" s="30" t="s">
        <v>462</v>
      </c>
      <c r="E6868" s="75">
        <v>44</v>
      </c>
      <c r="F6868" s="30" t="s">
        <v>53</v>
      </c>
      <c r="G6868" s="30" t="s">
        <v>54</v>
      </c>
      <c r="H6868" s="75">
        <v>1</v>
      </c>
    </row>
    <row r="6869" spans="1:8">
      <c r="A6869" s="43">
        <v>1942</v>
      </c>
      <c r="B6869" s="74">
        <v>46258</v>
      </c>
      <c r="C6869" s="30" t="s">
        <v>561</v>
      </c>
      <c r="D6869" s="30" t="s">
        <v>562</v>
      </c>
      <c r="E6869" s="75">
        <v>51</v>
      </c>
      <c r="F6869" s="30" t="s">
        <v>53</v>
      </c>
      <c r="G6869" s="30" t="s">
        <v>54</v>
      </c>
      <c r="H6869" s="75">
        <v>1</v>
      </c>
    </row>
    <row r="6870" spans="1:8">
      <c r="A6870" s="43">
        <v>1942</v>
      </c>
      <c r="B6870" s="74">
        <v>46258</v>
      </c>
      <c r="C6870" s="30" t="s">
        <v>563</v>
      </c>
      <c r="D6870" s="30" t="s">
        <v>564</v>
      </c>
      <c r="E6870" s="75">
        <v>145</v>
      </c>
      <c r="F6870" s="30" t="s">
        <v>80</v>
      </c>
      <c r="G6870" s="30" t="s">
        <v>81</v>
      </c>
      <c r="H6870" s="75">
        <v>1</v>
      </c>
    </row>
    <row r="6871" spans="1:8">
      <c r="A6871" s="43">
        <v>1942</v>
      </c>
      <c r="B6871" s="74">
        <v>46258</v>
      </c>
      <c r="C6871" s="30" t="s">
        <v>565</v>
      </c>
      <c r="D6871" s="30" t="s">
        <v>566</v>
      </c>
      <c r="E6871" s="75">
        <v>69</v>
      </c>
      <c r="F6871" s="30" t="s">
        <v>68</v>
      </c>
      <c r="G6871" s="30" t="s">
        <v>69</v>
      </c>
      <c r="H6871" s="75">
        <v>1</v>
      </c>
    </row>
    <row r="6872" spans="1:8">
      <c r="A6872" s="43">
        <v>1942</v>
      </c>
      <c r="B6872" s="74">
        <v>46258</v>
      </c>
      <c r="C6872" s="30" t="s">
        <v>567</v>
      </c>
      <c r="D6872" s="30" t="s">
        <v>568</v>
      </c>
      <c r="E6872" s="75">
        <v>45</v>
      </c>
      <c r="F6872" s="30" t="s">
        <v>68</v>
      </c>
      <c r="G6872" s="30" t="s">
        <v>69</v>
      </c>
      <c r="H6872" s="75">
        <v>1</v>
      </c>
    </row>
    <row r="6873" spans="1:8">
      <c r="A6873" s="43">
        <v>1942</v>
      </c>
      <c r="B6873" s="74">
        <v>46256</v>
      </c>
      <c r="C6873" s="30" t="s">
        <v>429</v>
      </c>
      <c r="D6873" s="30" t="s">
        <v>430</v>
      </c>
      <c r="E6873" s="75">
        <v>61</v>
      </c>
      <c r="F6873" s="30" t="s">
        <v>68</v>
      </c>
      <c r="G6873" s="30" t="s">
        <v>69</v>
      </c>
      <c r="H6873" s="75">
        <v>1</v>
      </c>
    </row>
    <row r="6874" spans="1:8">
      <c r="A6874" s="43">
        <v>1942</v>
      </c>
      <c r="B6874" s="74">
        <v>46256</v>
      </c>
      <c r="C6874" s="30" t="s">
        <v>1706</v>
      </c>
      <c r="D6874" s="30" t="s">
        <v>1707</v>
      </c>
      <c r="E6874" s="75">
        <v>60</v>
      </c>
      <c r="F6874" s="30" t="s">
        <v>68</v>
      </c>
      <c r="G6874" s="30" t="s">
        <v>69</v>
      </c>
      <c r="H6874" s="75">
        <v>1</v>
      </c>
    </row>
    <row r="6875" spans="1:8">
      <c r="A6875" s="43">
        <v>1942</v>
      </c>
      <c r="B6875" s="74">
        <v>46256</v>
      </c>
      <c r="C6875" s="30" t="s">
        <v>1710</v>
      </c>
      <c r="D6875" s="30" t="s">
        <v>1711</v>
      </c>
      <c r="E6875" s="75">
        <v>80</v>
      </c>
      <c r="F6875" s="30" t="s">
        <v>68</v>
      </c>
      <c r="G6875" s="30" t="s">
        <v>69</v>
      </c>
      <c r="H6875" s="75">
        <v>1</v>
      </c>
    </row>
    <row r="6876" spans="1:8">
      <c r="A6876" s="43">
        <v>1942</v>
      </c>
      <c r="B6876" s="74">
        <v>46256</v>
      </c>
      <c r="C6876" s="30" t="s">
        <v>445</v>
      </c>
      <c r="D6876" s="30" t="s">
        <v>446</v>
      </c>
      <c r="E6876" s="75">
        <v>58</v>
      </c>
      <c r="F6876" s="30" t="s">
        <v>68</v>
      </c>
      <c r="G6876" s="30" t="s">
        <v>69</v>
      </c>
      <c r="H6876" s="75">
        <v>1</v>
      </c>
    </row>
    <row r="6877" spans="1:8">
      <c r="A6877" s="43">
        <v>1942</v>
      </c>
      <c r="B6877" s="74">
        <v>46256</v>
      </c>
      <c r="C6877" s="30" t="s">
        <v>473</v>
      </c>
      <c r="D6877" s="30" t="s">
        <v>474</v>
      </c>
      <c r="E6877" s="75">
        <v>95</v>
      </c>
      <c r="F6877" s="30" t="s">
        <v>53</v>
      </c>
      <c r="G6877" s="30" t="s">
        <v>54</v>
      </c>
      <c r="H6877" s="75">
        <v>1</v>
      </c>
    </row>
    <row r="6878" spans="1:8">
      <c r="A6878" s="43">
        <v>1942</v>
      </c>
      <c r="B6878" s="74">
        <v>46256</v>
      </c>
      <c r="C6878" s="30" t="s">
        <v>435</v>
      </c>
      <c r="D6878" s="30" t="s">
        <v>436</v>
      </c>
      <c r="E6878" s="75">
        <v>36</v>
      </c>
      <c r="F6878" s="30" t="s">
        <v>53</v>
      </c>
      <c r="G6878" s="30" t="s">
        <v>54</v>
      </c>
      <c r="H6878" s="75">
        <v>1</v>
      </c>
    </row>
    <row r="6879" spans="1:8">
      <c r="A6879" s="43">
        <v>1942</v>
      </c>
      <c r="B6879" s="74">
        <v>46256</v>
      </c>
      <c r="C6879" s="30" t="s">
        <v>501</v>
      </c>
      <c r="D6879" s="30" t="s">
        <v>502</v>
      </c>
      <c r="E6879" s="75">
        <v>56</v>
      </c>
      <c r="F6879" s="30" t="s">
        <v>70</v>
      </c>
      <c r="G6879" s="30" t="s">
        <v>71</v>
      </c>
      <c r="H6879" s="75">
        <v>2</v>
      </c>
    </row>
    <row r="6880" spans="1:8">
      <c r="A6880" s="43">
        <v>1942</v>
      </c>
      <c r="B6880" s="74">
        <v>46256</v>
      </c>
      <c r="C6880" s="30" t="s">
        <v>513</v>
      </c>
      <c r="D6880" s="30" t="s">
        <v>514</v>
      </c>
      <c r="E6880" s="75">
        <v>57</v>
      </c>
      <c r="F6880" s="30" t="s">
        <v>70</v>
      </c>
      <c r="G6880" s="30" t="s">
        <v>71</v>
      </c>
      <c r="H6880" s="75">
        <v>2</v>
      </c>
    </row>
    <row r="6881" spans="1:8">
      <c r="A6881" s="43">
        <v>1942</v>
      </c>
      <c r="B6881" s="74">
        <v>46256</v>
      </c>
      <c r="C6881" s="30" t="s">
        <v>469</v>
      </c>
      <c r="D6881" s="30" t="s">
        <v>470</v>
      </c>
      <c r="E6881" s="75">
        <v>80</v>
      </c>
      <c r="F6881" s="30" t="s">
        <v>53</v>
      </c>
      <c r="G6881" s="30" t="s">
        <v>54</v>
      </c>
      <c r="H6881" s="75">
        <v>1</v>
      </c>
    </row>
    <row r="6882" spans="1:8">
      <c r="A6882" s="43">
        <v>1942</v>
      </c>
      <c r="B6882" s="74">
        <v>46256</v>
      </c>
      <c r="C6882" s="30" t="s">
        <v>535</v>
      </c>
      <c r="D6882" s="30" t="s">
        <v>536</v>
      </c>
      <c r="E6882" s="75">
        <v>28</v>
      </c>
      <c r="F6882" s="30" t="s">
        <v>70</v>
      </c>
      <c r="G6882" s="30" t="s">
        <v>71</v>
      </c>
      <c r="H6882" s="75">
        <v>2</v>
      </c>
    </row>
    <row r="6883" spans="1:8">
      <c r="A6883" s="43">
        <v>1942</v>
      </c>
      <c r="B6883" s="74">
        <v>46256</v>
      </c>
      <c r="C6883" s="30" t="s">
        <v>537</v>
      </c>
      <c r="D6883" s="30" t="s">
        <v>538</v>
      </c>
      <c r="E6883" s="75">
        <v>2</v>
      </c>
      <c r="F6883" s="30" t="s">
        <v>68</v>
      </c>
      <c r="G6883" s="30" t="s">
        <v>69</v>
      </c>
      <c r="H6883" s="75">
        <v>1</v>
      </c>
    </row>
    <row r="6884" spans="1:8">
      <c r="A6884" s="43">
        <v>1942</v>
      </c>
      <c r="B6884" s="74">
        <v>46256</v>
      </c>
      <c r="C6884" s="30" t="s">
        <v>547</v>
      </c>
      <c r="D6884" s="30" t="s">
        <v>548</v>
      </c>
      <c r="E6884" s="75">
        <v>46</v>
      </c>
      <c r="F6884" s="30" t="s">
        <v>53</v>
      </c>
      <c r="G6884" s="30" t="s">
        <v>54</v>
      </c>
      <c r="H6884" s="75">
        <v>1</v>
      </c>
    </row>
    <row r="6885" spans="1:8">
      <c r="A6885" s="43">
        <v>1942</v>
      </c>
      <c r="B6885" s="74">
        <v>46256</v>
      </c>
      <c r="C6885" s="30" t="s">
        <v>507</v>
      </c>
      <c r="D6885" s="30" t="s">
        <v>508</v>
      </c>
      <c r="E6885" s="75">
        <v>68</v>
      </c>
      <c r="F6885" s="30" t="s">
        <v>53</v>
      </c>
      <c r="G6885" s="30" t="s">
        <v>54</v>
      </c>
      <c r="H6885" s="75">
        <v>1</v>
      </c>
    </row>
    <row r="6886" spans="1:8">
      <c r="A6886" s="43">
        <v>1942</v>
      </c>
      <c r="B6886" s="74">
        <v>46256</v>
      </c>
      <c r="C6886" s="30" t="s">
        <v>1722</v>
      </c>
      <c r="D6886" s="30" t="s">
        <v>1723</v>
      </c>
      <c r="E6886" s="75">
        <v>68</v>
      </c>
      <c r="F6886" s="30" t="s">
        <v>76</v>
      </c>
      <c r="G6886" s="30" t="s">
        <v>77</v>
      </c>
      <c r="H6886" s="75">
        <v>1</v>
      </c>
    </row>
    <row r="6887" spans="1:8">
      <c r="A6887" s="43">
        <v>1942</v>
      </c>
      <c r="B6887" s="74">
        <v>46256</v>
      </c>
      <c r="C6887" s="30" t="s">
        <v>553</v>
      </c>
      <c r="D6887" s="30" t="s">
        <v>554</v>
      </c>
      <c r="E6887" s="75">
        <v>5</v>
      </c>
      <c r="F6887" s="30" t="s">
        <v>70</v>
      </c>
      <c r="G6887" s="30" t="s">
        <v>71</v>
      </c>
      <c r="H6887" s="75">
        <v>2</v>
      </c>
    </row>
    <row r="6888" spans="1:8">
      <c r="A6888" s="43">
        <v>1942</v>
      </c>
      <c r="B6888" s="74">
        <v>46256</v>
      </c>
      <c r="C6888" s="30" t="s">
        <v>477</v>
      </c>
      <c r="D6888" s="30" t="s">
        <v>478</v>
      </c>
      <c r="E6888" s="75">
        <v>66</v>
      </c>
      <c r="F6888" s="30" t="s">
        <v>53</v>
      </c>
      <c r="G6888" s="30" t="s">
        <v>54</v>
      </c>
      <c r="H6888" s="75">
        <v>1</v>
      </c>
    </row>
    <row r="6889" spans="1:8">
      <c r="A6889" s="43">
        <v>1942</v>
      </c>
      <c r="B6889" s="74">
        <v>46256</v>
      </c>
      <c r="C6889" s="30" t="s">
        <v>563</v>
      </c>
      <c r="D6889" s="30" t="s">
        <v>564</v>
      </c>
      <c r="E6889" s="75">
        <v>139</v>
      </c>
      <c r="F6889" s="30" t="s">
        <v>80</v>
      </c>
      <c r="G6889" s="30" t="s">
        <v>81</v>
      </c>
      <c r="H6889" s="75">
        <v>1</v>
      </c>
    </row>
    <row r="6890" spans="1:8">
      <c r="A6890" s="43">
        <v>1942</v>
      </c>
      <c r="B6890" s="74">
        <v>46255</v>
      </c>
      <c r="C6890" s="30" t="s">
        <v>421</v>
      </c>
      <c r="D6890" s="30" t="s">
        <v>422</v>
      </c>
      <c r="E6890" s="75">
        <v>203</v>
      </c>
      <c r="F6890" s="30" t="s">
        <v>80</v>
      </c>
      <c r="G6890" s="30" t="s">
        <v>81</v>
      </c>
      <c r="H6890" s="75">
        <v>1</v>
      </c>
    </row>
    <row r="6891" spans="1:8">
      <c r="A6891" s="43">
        <v>1942</v>
      </c>
      <c r="B6891" s="74">
        <v>46255</v>
      </c>
      <c r="C6891" s="30" t="s">
        <v>423</v>
      </c>
      <c r="D6891" s="30" t="s">
        <v>424</v>
      </c>
      <c r="E6891" s="75">
        <v>169</v>
      </c>
      <c r="F6891" s="30" t="s">
        <v>68</v>
      </c>
      <c r="G6891" s="30" t="s">
        <v>69</v>
      </c>
      <c r="H6891" s="75">
        <v>1</v>
      </c>
    </row>
    <row r="6892" spans="1:8">
      <c r="A6892" s="43">
        <v>1942</v>
      </c>
      <c r="B6892" s="74">
        <v>46255</v>
      </c>
      <c r="C6892" s="30" t="s">
        <v>425</v>
      </c>
      <c r="D6892" s="30" t="s">
        <v>426</v>
      </c>
      <c r="E6892" s="75">
        <v>116</v>
      </c>
      <c r="F6892" s="30" t="s">
        <v>68</v>
      </c>
      <c r="G6892" s="30" t="s">
        <v>69</v>
      </c>
      <c r="H6892" s="75">
        <v>1</v>
      </c>
    </row>
    <row r="6893" spans="1:8">
      <c r="A6893" s="43">
        <v>1942</v>
      </c>
      <c r="B6893" s="74">
        <v>46255</v>
      </c>
      <c r="C6893" s="30" t="s">
        <v>427</v>
      </c>
      <c r="D6893" s="30" t="s">
        <v>428</v>
      </c>
      <c r="E6893" s="75">
        <v>52</v>
      </c>
      <c r="F6893" s="30" t="s">
        <v>68</v>
      </c>
      <c r="G6893" s="30" t="s">
        <v>69</v>
      </c>
      <c r="H6893" s="75">
        <v>1</v>
      </c>
    </row>
    <row r="6894" spans="1:8">
      <c r="A6894" s="43">
        <v>1942</v>
      </c>
      <c r="B6894" s="74">
        <v>46255</v>
      </c>
      <c r="C6894" s="30" t="s">
        <v>429</v>
      </c>
      <c r="D6894" s="30" t="s">
        <v>430</v>
      </c>
      <c r="E6894" s="75">
        <v>92</v>
      </c>
      <c r="F6894" s="30" t="s">
        <v>68</v>
      </c>
      <c r="G6894" s="30" t="s">
        <v>69</v>
      </c>
      <c r="H6894" s="75">
        <v>1</v>
      </c>
    </row>
    <row r="6895" spans="1:8">
      <c r="A6895" s="43">
        <v>1942</v>
      </c>
      <c r="B6895" s="74">
        <v>46255</v>
      </c>
      <c r="C6895" s="30" t="s">
        <v>1706</v>
      </c>
      <c r="D6895" s="30" t="s">
        <v>1707</v>
      </c>
      <c r="E6895" s="75">
        <v>67</v>
      </c>
      <c r="F6895" s="30" t="s">
        <v>68</v>
      </c>
      <c r="G6895" s="30" t="s">
        <v>69</v>
      </c>
      <c r="H6895" s="75">
        <v>1</v>
      </c>
    </row>
    <row r="6896" spans="1:8">
      <c r="A6896" s="43">
        <v>1942</v>
      </c>
      <c r="B6896" s="74">
        <v>46255</v>
      </c>
      <c r="C6896" s="30" t="s">
        <v>433</v>
      </c>
      <c r="D6896" s="30" t="s">
        <v>434</v>
      </c>
      <c r="E6896" s="75">
        <v>47</v>
      </c>
      <c r="F6896" s="30" t="s">
        <v>68</v>
      </c>
      <c r="G6896" s="30" t="s">
        <v>69</v>
      </c>
      <c r="H6896" s="75">
        <v>1</v>
      </c>
    </row>
    <row r="6897" spans="1:8">
      <c r="A6897" s="43">
        <v>1942</v>
      </c>
      <c r="B6897" s="74">
        <v>46255</v>
      </c>
      <c r="C6897" s="30" t="s">
        <v>453</v>
      </c>
      <c r="D6897" s="30" t="s">
        <v>454</v>
      </c>
      <c r="E6897" s="75">
        <v>29</v>
      </c>
      <c r="F6897" s="30" t="s">
        <v>53</v>
      </c>
      <c r="G6897" s="30" t="s">
        <v>54</v>
      </c>
      <c r="H6897" s="75">
        <v>1</v>
      </c>
    </row>
    <row r="6898" spans="1:8">
      <c r="A6898" s="43">
        <v>1942</v>
      </c>
      <c r="B6898" s="74">
        <v>46255</v>
      </c>
      <c r="C6898" s="30" t="s">
        <v>1708</v>
      </c>
      <c r="D6898" s="30" t="s">
        <v>1709</v>
      </c>
      <c r="E6898" s="75">
        <v>4</v>
      </c>
      <c r="F6898" s="30" t="s">
        <v>70</v>
      </c>
      <c r="G6898" s="30" t="s">
        <v>71</v>
      </c>
      <c r="H6898" s="75">
        <v>2</v>
      </c>
    </row>
    <row r="6899" spans="1:8">
      <c r="A6899" s="43">
        <v>1942</v>
      </c>
      <c r="B6899" s="74">
        <v>46255</v>
      </c>
      <c r="C6899" s="30" t="s">
        <v>1710</v>
      </c>
      <c r="D6899" s="30" t="s">
        <v>1711</v>
      </c>
      <c r="E6899" s="75">
        <v>55</v>
      </c>
      <c r="F6899" s="30" t="s">
        <v>68</v>
      </c>
      <c r="G6899" s="30" t="s">
        <v>69</v>
      </c>
      <c r="H6899" s="75">
        <v>1</v>
      </c>
    </row>
    <row r="6900" spans="1:8">
      <c r="A6900" s="43">
        <v>1942</v>
      </c>
      <c r="B6900" s="74">
        <v>46255</v>
      </c>
      <c r="C6900" s="30" t="s">
        <v>437</v>
      </c>
      <c r="D6900" s="30" t="s">
        <v>438</v>
      </c>
      <c r="E6900" s="75">
        <v>92</v>
      </c>
      <c r="F6900" s="30" t="s">
        <v>68</v>
      </c>
      <c r="G6900" s="30" t="s">
        <v>69</v>
      </c>
      <c r="H6900" s="75">
        <v>1</v>
      </c>
    </row>
    <row r="6901" spans="1:8">
      <c r="A6901" s="43">
        <v>1942</v>
      </c>
      <c r="B6901" s="74">
        <v>46255</v>
      </c>
      <c r="C6901" s="30" t="s">
        <v>439</v>
      </c>
      <c r="D6901" s="30" t="s">
        <v>440</v>
      </c>
      <c r="E6901" s="75">
        <v>50</v>
      </c>
      <c r="F6901" s="30" t="s">
        <v>68</v>
      </c>
      <c r="G6901" s="30" t="s">
        <v>69</v>
      </c>
      <c r="H6901" s="75">
        <v>1</v>
      </c>
    </row>
    <row r="6902" spans="1:8">
      <c r="A6902" s="43">
        <v>1942</v>
      </c>
      <c r="B6902" s="74">
        <v>46255</v>
      </c>
      <c r="C6902" s="30" t="s">
        <v>441</v>
      </c>
      <c r="D6902" s="30" t="s">
        <v>442</v>
      </c>
      <c r="E6902" s="75">
        <v>45</v>
      </c>
      <c r="F6902" s="30" t="s">
        <v>74</v>
      </c>
      <c r="G6902" s="30" t="s">
        <v>75</v>
      </c>
      <c r="H6902" s="75">
        <v>2</v>
      </c>
    </row>
    <row r="6903" spans="1:8">
      <c r="A6903" s="43">
        <v>1942</v>
      </c>
      <c r="B6903" s="74">
        <v>46255</v>
      </c>
      <c r="C6903" s="30" t="s">
        <v>443</v>
      </c>
      <c r="D6903" s="30" t="s">
        <v>444</v>
      </c>
      <c r="E6903" s="75">
        <v>163</v>
      </c>
      <c r="F6903" s="30" t="s">
        <v>80</v>
      </c>
      <c r="G6903" s="30" t="s">
        <v>81</v>
      </c>
      <c r="H6903" s="75">
        <v>1</v>
      </c>
    </row>
    <row r="6904" spans="1:8">
      <c r="A6904" s="43">
        <v>1942</v>
      </c>
      <c r="B6904" s="74">
        <v>46255</v>
      </c>
      <c r="C6904" s="30" t="s">
        <v>445</v>
      </c>
      <c r="D6904" s="30" t="s">
        <v>446</v>
      </c>
      <c r="E6904" s="75">
        <v>68</v>
      </c>
      <c r="F6904" s="30" t="s">
        <v>68</v>
      </c>
      <c r="G6904" s="30" t="s">
        <v>69</v>
      </c>
      <c r="H6904" s="75">
        <v>1</v>
      </c>
    </row>
    <row r="6905" spans="1:8">
      <c r="A6905" s="43">
        <v>1942</v>
      </c>
      <c r="B6905" s="74">
        <v>46255</v>
      </c>
      <c r="C6905" s="30" t="s">
        <v>447</v>
      </c>
      <c r="D6905" s="30" t="s">
        <v>448</v>
      </c>
      <c r="E6905" s="75">
        <v>121</v>
      </c>
      <c r="F6905" s="30" t="s">
        <v>68</v>
      </c>
      <c r="G6905" s="30" t="s">
        <v>69</v>
      </c>
      <c r="H6905" s="75">
        <v>1</v>
      </c>
    </row>
    <row r="6906" spans="1:8">
      <c r="A6906" s="43">
        <v>1942</v>
      </c>
      <c r="B6906" s="74">
        <v>46255</v>
      </c>
      <c r="C6906" s="30" t="s">
        <v>451</v>
      </c>
      <c r="D6906" s="30" t="s">
        <v>452</v>
      </c>
      <c r="E6906" s="75">
        <v>68</v>
      </c>
      <c r="F6906" s="30" t="s">
        <v>68</v>
      </c>
      <c r="G6906" s="30" t="s">
        <v>69</v>
      </c>
      <c r="H6906" s="75">
        <v>1</v>
      </c>
    </row>
    <row r="6907" spans="1:8">
      <c r="A6907" s="43">
        <v>1942</v>
      </c>
      <c r="B6907" s="74">
        <v>46255</v>
      </c>
      <c r="C6907" s="30" t="s">
        <v>551</v>
      </c>
      <c r="D6907" s="30" t="s">
        <v>552</v>
      </c>
      <c r="E6907" s="75">
        <v>98</v>
      </c>
      <c r="F6907" s="30" t="s">
        <v>53</v>
      </c>
      <c r="G6907" s="30" t="s">
        <v>54</v>
      </c>
      <c r="H6907" s="75">
        <v>1</v>
      </c>
    </row>
    <row r="6908" spans="1:8">
      <c r="A6908" s="43">
        <v>1942</v>
      </c>
      <c r="B6908" s="74">
        <v>46255</v>
      </c>
      <c r="C6908" s="30" t="s">
        <v>457</v>
      </c>
      <c r="D6908" s="30" t="s">
        <v>458</v>
      </c>
      <c r="E6908" s="75">
        <v>59</v>
      </c>
      <c r="F6908" s="30" t="s">
        <v>68</v>
      </c>
      <c r="G6908" s="30" t="s">
        <v>69</v>
      </c>
      <c r="H6908" s="75">
        <v>1</v>
      </c>
    </row>
    <row r="6909" spans="1:8">
      <c r="A6909" s="43">
        <v>1942</v>
      </c>
      <c r="B6909" s="74">
        <v>46255</v>
      </c>
      <c r="C6909" s="30" t="s">
        <v>521</v>
      </c>
      <c r="D6909" s="30" t="s">
        <v>522</v>
      </c>
      <c r="E6909" s="75">
        <v>32</v>
      </c>
      <c r="F6909" s="30" t="s">
        <v>53</v>
      </c>
      <c r="G6909" s="30" t="s">
        <v>54</v>
      </c>
      <c r="H6909" s="75">
        <v>1</v>
      </c>
    </row>
    <row r="6910" spans="1:8">
      <c r="A6910" s="43">
        <v>1942</v>
      </c>
      <c r="B6910" s="74">
        <v>46255</v>
      </c>
      <c r="C6910" s="30" t="s">
        <v>505</v>
      </c>
      <c r="D6910" s="30" t="s">
        <v>506</v>
      </c>
      <c r="E6910" s="75">
        <v>82</v>
      </c>
      <c r="F6910" s="30" t="s">
        <v>53</v>
      </c>
      <c r="G6910" s="30" t="s">
        <v>54</v>
      </c>
      <c r="H6910" s="75">
        <v>1</v>
      </c>
    </row>
    <row r="6911" spans="1:8">
      <c r="A6911" s="43">
        <v>1942</v>
      </c>
      <c r="B6911" s="74">
        <v>46255</v>
      </c>
      <c r="C6911" s="30" t="s">
        <v>449</v>
      </c>
      <c r="D6911" s="30" t="s">
        <v>450</v>
      </c>
      <c r="E6911" s="75">
        <v>74</v>
      </c>
      <c r="F6911" s="30" t="s">
        <v>53</v>
      </c>
      <c r="G6911" s="30" t="s">
        <v>54</v>
      </c>
      <c r="H6911" s="75">
        <v>1</v>
      </c>
    </row>
    <row r="6912" spans="1:8">
      <c r="A6912" s="43">
        <v>1942</v>
      </c>
      <c r="B6912" s="74">
        <v>46255</v>
      </c>
      <c r="C6912" s="30" t="s">
        <v>467</v>
      </c>
      <c r="D6912" s="30" t="s">
        <v>468</v>
      </c>
      <c r="E6912" s="75">
        <v>48</v>
      </c>
      <c r="F6912" s="30" t="s">
        <v>68</v>
      </c>
      <c r="G6912" s="30" t="s">
        <v>69</v>
      </c>
      <c r="H6912" s="75">
        <v>1</v>
      </c>
    </row>
    <row r="6913" spans="1:8">
      <c r="A6913" s="43">
        <v>1942</v>
      </c>
      <c r="B6913" s="74">
        <v>46255</v>
      </c>
      <c r="C6913" s="30" t="s">
        <v>527</v>
      </c>
      <c r="D6913" s="30" t="s">
        <v>528</v>
      </c>
      <c r="E6913" s="75">
        <v>31</v>
      </c>
      <c r="F6913" s="30" t="s">
        <v>53</v>
      </c>
      <c r="G6913" s="30" t="s">
        <v>54</v>
      </c>
      <c r="H6913" s="75">
        <v>1</v>
      </c>
    </row>
    <row r="6914" spans="1:8">
      <c r="A6914" s="43">
        <v>1942</v>
      </c>
      <c r="B6914" s="74">
        <v>46255</v>
      </c>
      <c r="C6914" s="30" t="s">
        <v>473</v>
      </c>
      <c r="D6914" s="30" t="s">
        <v>474</v>
      </c>
      <c r="E6914" s="75">
        <v>138</v>
      </c>
      <c r="F6914" s="30" t="s">
        <v>53</v>
      </c>
      <c r="G6914" s="30" t="s">
        <v>54</v>
      </c>
      <c r="H6914" s="75">
        <v>1</v>
      </c>
    </row>
    <row r="6915" spans="1:8">
      <c r="A6915" s="43">
        <v>1942</v>
      </c>
      <c r="B6915" s="74">
        <v>46255</v>
      </c>
      <c r="C6915" s="30" t="s">
        <v>459</v>
      </c>
      <c r="D6915" s="30" t="s">
        <v>460</v>
      </c>
      <c r="E6915" s="75">
        <v>14</v>
      </c>
      <c r="F6915" s="30" t="s">
        <v>53</v>
      </c>
      <c r="G6915" s="30" t="s">
        <v>54</v>
      </c>
      <c r="H6915" s="75">
        <v>1</v>
      </c>
    </row>
    <row r="6916" spans="1:8">
      <c r="A6916" s="43">
        <v>1942</v>
      </c>
      <c r="B6916" s="74">
        <v>46255</v>
      </c>
      <c r="C6916" s="30" t="s">
        <v>1714</v>
      </c>
      <c r="D6916" s="30" t="s">
        <v>1715</v>
      </c>
      <c r="E6916" s="75">
        <v>3</v>
      </c>
      <c r="F6916" s="30" t="s">
        <v>68</v>
      </c>
      <c r="G6916" s="30" t="s">
        <v>69</v>
      </c>
      <c r="H6916" s="75">
        <v>1</v>
      </c>
    </row>
    <row r="6917" spans="1:8">
      <c r="A6917" s="43">
        <v>1942</v>
      </c>
      <c r="B6917" s="74">
        <v>46255</v>
      </c>
      <c r="C6917" s="30" t="s">
        <v>435</v>
      </c>
      <c r="D6917" s="30" t="s">
        <v>436</v>
      </c>
      <c r="E6917" s="75">
        <v>70</v>
      </c>
      <c r="F6917" s="30" t="s">
        <v>53</v>
      </c>
      <c r="G6917" s="30" t="s">
        <v>54</v>
      </c>
      <c r="H6917" s="75">
        <v>1</v>
      </c>
    </row>
    <row r="6918" spans="1:8">
      <c r="A6918" s="43">
        <v>1942</v>
      </c>
      <c r="B6918" s="74">
        <v>46255</v>
      </c>
      <c r="C6918" s="30" t="s">
        <v>481</v>
      </c>
      <c r="D6918" s="30" t="s">
        <v>482</v>
      </c>
      <c r="E6918" s="75">
        <v>47</v>
      </c>
      <c r="F6918" s="30" t="s">
        <v>58</v>
      </c>
      <c r="G6918" s="30" t="s">
        <v>59</v>
      </c>
      <c r="H6918" s="75">
        <v>3</v>
      </c>
    </row>
    <row r="6919" spans="1:8">
      <c r="A6919" s="43">
        <v>1942</v>
      </c>
      <c r="B6919" s="74">
        <v>46255</v>
      </c>
      <c r="C6919" s="30" t="s">
        <v>483</v>
      </c>
      <c r="D6919" s="30" t="s">
        <v>484</v>
      </c>
      <c r="E6919" s="75">
        <v>21</v>
      </c>
      <c r="F6919" s="30" t="s">
        <v>76</v>
      </c>
      <c r="G6919" s="30" t="s">
        <v>77</v>
      </c>
      <c r="H6919" s="75">
        <v>1</v>
      </c>
    </row>
    <row r="6920" spans="1:8">
      <c r="A6920" s="43">
        <v>1942</v>
      </c>
      <c r="B6920" s="74">
        <v>46255</v>
      </c>
      <c r="C6920" s="30" t="s">
        <v>485</v>
      </c>
      <c r="D6920" s="30" t="s">
        <v>486</v>
      </c>
      <c r="E6920" s="75">
        <v>54</v>
      </c>
      <c r="F6920" s="30" t="s">
        <v>68</v>
      </c>
      <c r="G6920" s="30" t="s">
        <v>69</v>
      </c>
      <c r="H6920" s="75">
        <v>1</v>
      </c>
    </row>
    <row r="6921" spans="1:8">
      <c r="A6921" s="43">
        <v>1942</v>
      </c>
      <c r="B6921" s="74">
        <v>46255</v>
      </c>
      <c r="C6921" s="30" t="s">
        <v>487</v>
      </c>
      <c r="D6921" s="30" t="s">
        <v>488</v>
      </c>
      <c r="E6921" s="75">
        <v>58</v>
      </c>
      <c r="F6921" s="30" t="s">
        <v>76</v>
      </c>
      <c r="G6921" s="30" t="s">
        <v>77</v>
      </c>
      <c r="H6921" s="75">
        <v>1</v>
      </c>
    </row>
    <row r="6922" spans="1:8">
      <c r="A6922" s="43">
        <v>1942</v>
      </c>
      <c r="B6922" s="74">
        <v>46255</v>
      </c>
      <c r="C6922" s="30" t="s">
        <v>499</v>
      </c>
      <c r="D6922" s="30" t="s">
        <v>500</v>
      </c>
      <c r="E6922" s="75">
        <v>38</v>
      </c>
      <c r="F6922" s="30" t="s">
        <v>76</v>
      </c>
      <c r="G6922" s="30" t="s">
        <v>77</v>
      </c>
      <c r="H6922" s="75">
        <v>1</v>
      </c>
    </row>
    <row r="6923" spans="1:8">
      <c r="A6923" s="43">
        <v>1942</v>
      </c>
      <c r="B6923" s="74">
        <v>46255</v>
      </c>
      <c r="C6923" s="30" t="s">
        <v>501</v>
      </c>
      <c r="D6923" s="30" t="s">
        <v>502</v>
      </c>
      <c r="E6923" s="75">
        <v>92</v>
      </c>
      <c r="F6923" s="30" t="s">
        <v>68</v>
      </c>
      <c r="G6923" s="30" t="s">
        <v>69</v>
      </c>
      <c r="H6923" s="75">
        <v>1</v>
      </c>
    </row>
    <row r="6924" spans="1:8">
      <c r="A6924" s="43">
        <v>1942</v>
      </c>
      <c r="B6924" s="74">
        <v>46255</v>
      </c>
      <c r="C6924" s="30" t="s">
        <v>491</v>
      </c>
      <c r="D6924" s="30" t="s">
        <v>492</v>
      </c>
      <c r="E6924" s="75">
        <v>44</v>
      </c>
      <c r="F6924" s="30" t="s">
        <v>53</v>
      </c>
      <c r="G6924" s="30" t="s">
        <v>54</v>
      </c>
      <c r="H6924" s="75">
        <v>1</v>
      </c>
    </row>
    <row r="6925" spans="1:8">
      <c r="A6925" s="43">
        <v>1942</v>
      </c>
      <c r="B6925" s="74">
        <v>46255</v>
      </c>
      <c r="C6925" s="30" t="s">
        <v>475</v>
      </c>
      <c r="D6925" s="30" t="s">
        <v>476</v>
      </c>
      <c r="E6925" s="75">
        <v>79</v>
      </c>
      <c r="F6925" s="30" t="s">
        <v>53</v>
      </c>
      <c r="G6925" s="30" t="s">
        <v>54</v>
      </c>
      <c r="H6925" s="75">
        <v>1</v>
      </c>
    </row>
    <row r="6926" spans="1:8">
      <c r="A6926" s="43">
        <v>1942</v>
      </c>
      <c r="B6926" s="74">
        <v>46255</v>
      </c>
      <c r="C6926" s="30" t="s">
        <v>479</v>
      </c>
      <c r="D6926" s="30" t="s">
        <v>480</v>
      </c>
      <c r="E6926" s="75">
        <v>144</v>
      </c>
      <c r="F6926" s="30" t="s">
        <v>53</v>
      </c>
      <c r="G6926" s="30" t="s">
        <v>54</v>
      </c>
      <c r="H6926" s="75">
        <v>1</v>
      </c>
    </row>
    <row r="6927" spans="1:8">
      <c r="A6927" s="43">
        <v>1942</v>
      </c>
      <c r="B6927" s="74">
        <v>46255</v>
      </c>
      <c r="C6927" s="30" t="s">
        <v>509</v>
      </c>
      <c r="D6927" s="30" t="s">
        <v>510</v>
      </c>
      <c r="E6927" s="75">
        <v>46</v>
      </c>
      <c r="F6927" s="30" t="s">
        <v>68</v>
      </c>
      <c r="G6927" s="30" t="s">
        <v>69</v>
      </c>
      <c r="H6927" s="75">
        <v>1</v>
      </c>
    </row>
    <row r="6928" spans="1:8">
      <c r="A6928" s="43">
        <v>1942</v>
      </c>
      <c r="B6928" s="74">
        <v>46255</v>
      </c>
      <c r="C6928" s="30" t="s">
        <v>511</v>
      </c>
      <c r="D6928" s="30" t="s">
        <v>512</v>
      </c>
      <c r="E6928" s="75">
        <v>62</v>
      </c>
      <c r="F6928" s="30" t="s">
        <v>70</v>
      </c>
      <c r="G6928" s="30" t="s">
        <v>71</v>
      </c>
      <c r="H6928" s="75">
        <v>2</v>
      </c>
    </row>
    <row r="6929" spans="1:8">
      <c r="A6929" s="43">
        <v>1942</v>
      </c>
      <c r="B6929" s="74">
        <v>46255</v>
      </c>
      <c r="C6929" s="30" t="s">
        <v>513</v>
      </c>
      <c r="D6929" s="30" t="s">
        <v>514</v>
      </c>
      <c r="E6929" s="75">
        <v>53</v>
      </c>
      <c r="F6929" s="30" t="s">
        <v>68</v>
      </c>
      <c r="G6929" s="30" t="s">
        <v>69</v>
      </c>
      <c r="H6929" s="75">
        <v>1</v>
      </c>
    </row>
    <row r="6930" spans="1:8">
      <c r="A6930" s="43">
        <v>1942</v>
      </c>
      <c r="B6930" s="74">
        <v>46255</v>
      </c>
      <c r="C6930" s="30" t="s">
        <v>545</v>
      </c>
      <c r="D6930" s="30" t="s">
        <v>546</v>
      </c>
      <c r="E6930" s="75">
        <v>51</v>
      </c>
      <c r="F6930" s="30" t="s">
        <v>53</v>
      </c>
      <c r="G6930" s="30" t="s">
        <v>54</v>
      </c>
      <c r="H6930" s="75">
        <v>1</v>
      </c>
    </row>
    <row r="6931" spans="1:8">
      <c r="A6931" s="43">
        <v>1942</v>
      </c>
      <c r="B6931" s="74">
        <v>46255</v>
      </c>
      <c r="C6931" s="30" t="s">
        <v>519</v>
      </c>
      <c r="D6931" s="30" t="s">
        <v>520</v>
      </c>
      <c r="E6931" s="75">
        <v>11</v>
      </c>
      <c r="F6931" s="30" t="s">
        <v>68</v>
      </c>
      <c r="G6931" s="30" t="s">
        <v>69</v>
      </c>
      <c r="H6931" s="75">
        <v>1</v>
      </c>
    </row>
    <row r="6932" spans="1:8">
      <c r="A6932" s="43">
        <v>1942</v>
      </c>
      <c r="B6932" s="74">
        <v>46255</v>
      </c>
      <c r="C6932" s="30" t="s">
        <v>517</v>
      </c>
      <c r="D6932" s="30" t="s">
        <v>518</v>
      </c>
      <c r="E6932" s="75">
        <v>55</v>
      </c>
      <c r="F6932" s="30" t="s">
        <v>53</v>
      </c>
      <c r="G6932" s="30" t="s">
        <v>54</v>
      </c>
      <c r="H6932" s="75">
        <v>1</v>
      </c>
    </row>
    <row r="6933" spans="1:8">
      <c r="A6933" s="43">
        <v>1942</v>
      </c>
      <c r="B6933" s="74">
        <v>46255</v>
      </c>
      <c r="C6933" s="30" t="s">
        <v>469</v>
      </c>
      <c r="D6933" s="30" t="s">
        <v>470</v>
      </c>
      <c r="E6933" s="75">
        <v>115</v>
      </c>
      <c r="F6933" s="30" t="s">
        <v>53</v>
      </c>
      <c r="G6933" s="30" t="s">
        <v>54</v>
      </c>
      <c r="H6933" s="75">
        <v>1</v>
      </c>
    </row>
    <row r="6934" spans="1:8">
      <c r="A6934" s="43">
        <v>1942</v>
      </c>
      <c r="B6934" s="74">
        <v>46255</v>
      </c>
      <c r="C6934" s="30" t="s">
        <v>1716</v>
      </c>
      <c r="D6934" s="30" t="s">
        <v>1717</v>
      </c>
      <c r="E6934" s="75">
        <v>80</v>
      </c>
      <c r="F6934" s="30" t="s">
        <v>68</v>
      </c>
      <c r="G6934" s="30" t="s">
        <v>69</v>
      </c>
      <c r="H6934" s="75">
        <v>1</v>
      </c>
    </row>
    <row r="6935" spans="1:8">
      <c r="A6935" s="43">
        <v>1942</v>
      </c>
      <c r="B6935" s="74">
        <v>46255</v>
      </c>
      <c r="C6935" s="30" t="s">
        <v>529</v>
      </c>
      <c r="D6935" s="30" t="s">
        <v>530</v>
      </c>
      <c r="E6935" s="75">
        <v>218</v>
      </c>
      <c r="F6935" s="30" t="s">
        <v>76</v>
      </c>
      <c r="G6935" s="30" t="s">
        <v>77</v>
      </c>
      <c r="H6935" s="75">
        <v>1</v>
      </c>
    </row>
    <row r="6936" spans="1:8">
      <c r="A6936" s="43">
        <v>1942</v>
      </c>
      <c r="B6936" s="74">
        <v>46255</v>
      </c>
      <c r="C6936" s="30" t="s">
        <v>1718</v>
      </c>
      <c r="D6936" s="30" t="s">
        <v>1719</v>
      </c>
      <c r="E6936" s="75">
        <v>78</v>
      </c>
      <c r="F6936" s="30" t="s">
        <v>68</v>
      </c>
      <c r="G6936" s="30" t="s">
        <v>69</v>
      </c>
      <c r="H6936" s="75">
        <v>1</v>
      </c>
    </row>
    <row r="6937" spans="1:8">
      <c r="A6937" s="43">
        <v>1942</v>
      </c>
      <c r="B6937" s="74">
        <v>46255</v>
      </c>
      <c r="C6937" s="30" t="s">
        <v>535</v>
      </c>
      <c r="D6937" s="30" t="s">
        <v>536</v>
      </c>
      <c r="E6937" s="75">
        <v>3</v>
      </c>
      <c r="F6937" s="30" t="s">
        <v>76</v>
      </c>
      <c r="G6937" s="30" t="s">
        <v>77</v>
      </c>
      <c r="H6937" s="75">
        <v>1</v>
      </c>
    </row>
    <row r="6938" spans="1:8">
      <c r="A6938" s="43">
        <v>1942</v>
      </c>
      <c r="B6938" s="74">
        <v>46255</v>
      </c>
      <c r="C6938" s="30" t="s">
        <v>541</v>
      </c>
      <c r="D6938" s="30" t="s">
        <v>542</v>
      </c>
      <c r="E6938" s="75">
        <v>4</v>
      </c>
      <c r="F6938" s="30" t="s">
        <v>80</v>
      </c>
      <c r="G6938" s="30" t="s">
        <v>81</v>
      </c>
      <c r="H6938" s="75">
        <v>1</v>
      </c>
    </row>
    <row r="6939" spans="1:8">
      <c r="A6939" s="43">
        <v>1942</v>
      </c>
      <c r="B6939" s="74">
        <v>46255</v>
      </c>
      <c r="C6939" s="30" t="s">
        <v>543</v>
      </c>
      <c r="D6939" s="30" t="s">
        <v>544</v>
      </c>
      <c r="E6939" s="75">
        <v>104</v>
      </c>
      <c r="F6939" s="30" t="s">
        <v>68</v>
      </c>
      <c r="G6939" s="30" t="s">
        <v>69</v>
      </c>
      <c r="H6939" s="75">
        <v>1</v>
      </c>
    </row>
    <row r="6940" spans="1:8">
      <c r="A6940" s="43">
        <v>1942</v>
      </c>
      <c r="B6940" s="74">
        <v>46255</v>
      </c>
      <c r="C6940" s="30" t="s">
        <v>547</v>
      </c>
      <c r="D6940" s="30" t="s">
        <v>548</v>
      </c>
      <c r="E6940" s="75">
        <v>46</v>
      </c>
      <c r="F6940" s="30" t="s">
        <v>53</v>
      </c>
      <c r="G6940" s="30" t="s">
        <v>54</v>
      </c>
      <c r="H6940" s="75">
        <v>1</v>
      </c>
    </row>
    <row r="6941" spans="1:8">
      <c r="A6941" s="43">
        <v>1942</v>
      </c>
      <c r="B6941" s="74">
        <v>46255</v>
      </c>
      <c r="C6941" s="30" t="s">
        <v>507</v>
      </c>
      <c r="D6941" s="30" t="s">
        <v>508</v>
      </c>
      <c r="E6941" s="75">
        <v>33</v>
      </c>
      <c r="F6941" s="30" t="s">
        <v>53</v>
      </c>
      <c r="G6941" s="30" t="s">
        <v>54</v>
      </c>
      <c r="H6941" s="75">
        <v>1</v>
      </c>
    </row>
    <row r="6942" spans="1:8">
      <c r="A6942" s="43">
        <v>1942</v>
      </c>
      <c r="B6942" s="74">
        <v>46255</v>
      </c>
      <c r="C6942" s="30" t="s">
        <v>549</v>
      </c>
      <c r="D6942" s="30" t="s">
        <v>550</v>
      </c>
      <c r="E6942" s="75">
        <v>146</v>
      </c>
      <c r="F6942" s="30" t="s">
        <v>80</v>
      </c>
      <c r="G6942" s="30" t="s">
        <v>81</v>
      </c>
      <c r="H6942" s="75">
        <v>1</v>
      </c>
    </row>
    <row r="6943" spans="1:8">
      <c r="A6943" s="43">
        <v>1942</v>
      </c>
      <c r="B6943" s="74">
        <v>46255</v>
      </c>
      <c r="C6943" s="30" t="s">
        <v>1722</v>
      </c>
      <c r="D6943" s="30" t="s">
        <v>1723</v>
      </c>
      <c r="E6943" s="75">
        <v>9</v>
      </c>
      <c r="F6943" s="30" t="s">
        <v>76</v>
      </c>
      <c r="G6943" s="30" t="s">
        <v>77</v>
      </c>
      <c r="H6943" s="75">
        <v>1</v>
      </c>
    </row>
    <row r="6944" spans="1:8">
      <c r="A6944" s="43">
        <v>1942</v>
      </c>
      <c r="B6944" s="74">
        <v>46255</v>
      </c>
      <c r="C6944" s="30" t="s">
        <v>553</v>
      </c>
      <c r="D6944" s="30" t="s">
        <v>554</v>
      </c>
      <c r="E6944" s="75">
        <v>2</v>
      </c>
      <c r="F6944" s="30" t="s">
        <v>76</v>
      </c>
      <c r="G6944" s="30" t="s">
        <v>77</v>
      </c>
      <c r="H6944" s="75">
        <v>1</v>
      </c>
    </row>
    <row r="6945" spans="1:8">
      <c r="A6945" s="43">
        <v>1942</v>
      </c>
      <c r="B6945" s="74">
        <v>46255</v>
      </c>
      <c r="C6945" s="30" t="s">
        <v>477</v>
      </c>
      <c r="D6945" s="30" t="s">
        <v>478</v>
      </c>
      <c r="E6945" s="75">
        <v>47</v>
      </c>
      <c r="F6945" s="30" t="s">
        <v>53</v>
      </c>
      <c r="G6945" s="30" t="s">
        <v>54</v>
      </c>
      <c r="H6945" s="75">
        <v>1</v>
      </c>
    </row>
    <row r="6946" spans="1:8">
      <c r="A6946" s="43">
        <v>1942</v>
      </c>
      <c r="B6946" s="74">
        <v>46255</v>
      </c>
      <c r="C6946" s="30" t="s">
        <v>5014</v>
      </c>
      <c r="D6946" s="30" t="s">
        <v>5015</v>
      </c>
      <c r="E6946" s="75">
        <v>8</v>
      </c>
      <c r="F6946" s="30" t="s">
        <v>68</v>
      </c>
      <c r="G6946" s="30" t="s">
        <v>69</v>
      </c>
      <c r="H6946" s="75">
        <v>1</v>
      </c>
    </row>
    <row r="6947" spans="1:8">
      <c r="A6947" s="43">
        <v>1942</v>
      </c>
      <c r="B6947" s="74">
        <v>46255</v>
      </c>
      <c r="C6947" s="30" t="s">
        <v>557</v>
      </c>
      <c r="D6947" s="30" t="s">
        <v>558</v>
      </c>
      <c r="E6947" s="75">
        <v>169</v>
      </c>
      <c r="F6947" s="30" t="s">
        <v>76</v>
      </c>
      <c r="G6947" s="30" t="s">
        <v>77</v>
      </c>
      <c r="H6947" s="75">
        <v>1</v>
      </c>
    </row>
    <row r="6948" spans="1:8">
      <c r="A6948" s="43">
        <v>1942</v>
      </c>
      <c r="B6948" s="74">
        <v>46255</v>
      </c>
      <c r="C6948" s="30" t="s">
        <v>559</v>
      </c>
      <c r="D6948" s="30" t="s">
        <v>560</v>
      </c>
      <c r="E6948" s="75">
        <v>75</v>
      </c>
      <c r="F6948" s="30" t="s">
        <v>68</v>
      </c>
      <c r="G6948" s="30" t="s">
        <v>69</v>
      </c>
      <c r="H6948" s="75">
        <v>1</v>
      </c>
    </row>
    <row r="6949" spans="1:8">
      <c r="A6949" s="43">
        <v>1942</v>
      </c>
      <c r="B6949" s="74">
        <v>46255</v>
      </c>
      <c r="C6949" s="30" t="s">
        <v>461</v>
      </c>
      <c r="D6949" s="30" t="s">
        <v>462</v>
      </c>
      <c r="E6949" s="75">
        <v>56</v>
      </c>
      <c r="F6949" s="30" t="s">
        <v>53</v>
      </c>
      <c r="G6949" s="30" t="s">
        <v>54</v>
      </c>
      <c r="H6949" s="75">
        <v>1</v>
      </c>
    </row>
    <row r="6950" spans="1:8">
      <c r="A6950" s="43">
        <v>1942</v>
      </c>
      <c r="B6950" s="74">
        <v>46255</v>
      </c>
      <c r="C6950" s="30" t="s">
        <v>561</v>
      </c>
      <c r="D6950" s="30" t="s">
        <v>562</v>
      </c>
      <c r="E6950" s="75">
        <v>121</v>
      </c>
      <c r="F6950" s="30" t="s">
        <v>53</v>
      </c>
      <c r="G6950" s="30" t="s">
        <v>54</v>
      </c>
      <c r="H6950" s="75">
        <v>1</v>
      </c>
    </row>
    <row r="6951" spans="1:8">
      <c r="A6951" s="43">
        <v>1942</v>
      </c>
      <c r="B6951" s="74">
        <v>46255</v>
      </c>
      <c r="C6951" s="30" t="s">
        <v>563</v>
      </c>
      <c r="D6951" s="30" t="s">
        <v>564</v>
      </c>
      <c r="E6951" s="75">
        <v>199</v>
      </c>
      <c r="F6951" s="30" t="s">
        <v>80</v>
      </c>
      <c r="G6951" s="30" t="s">
        <v>81</v>
      </c>
      <c r="H6951" s="75">
        <v>1</v>
      </c>
    </row>
    <row r="6952" spans="1:8">
      <c r="A6952" s="43">
        <v>1942</v>
      </c>
      <c r="B6952" s="74">
        <v>46255</v>
      </c>
      <c r="C6952" s="30" t="s">
        <v>565</v>
      </c>
      <c r="D6952" s="30" t="s">
        <v>566</v>
      </c>
      <c r="E6952" s="75">
        <v>112</v>
      </c>
      <c r="F6952" s="30" t="s">
        <v>68</v>
      </c>
      <c r="G6952" s="30" t="s">
        <v>69</v>
      </c>
      <c r="H6952" s="75">
        <v>1</v>
      </c>
    </row>
    <row r="6953" spans="1:8">
      <c r="A6953" s="43">
        <v>1942</v>
      </c>
      <c r="B6953" s="74">
        <v>46255</v>
      </c>
      <c r="C6953" s="30" t="s">
        <v>567</v>
      </c>
      <c r="D6953" s="30" t="s">
        <v>568</v>
      </c>
      <c r="E6953" s="75">
        <v>71</v>
      </c>
      <c r="F6953" s="30" t="s">
        <v>68</v>
      </c>
      <c r="G6953" s="30" t="s">
        <v>69</v>
      </c>
      <c r="H6953" s="75">
        <v>1</v>
      </c>
    </row>
    <row r="6954" spans="1:8">
      <c r="A6954" s="43">
        <v>1942</v>
      </c>
      <c r="B6954" s="74">
        <v>46254</v>
      </c>
      <c r="C6954" s="30" t="s">
        <v>421</v>
      </c>
      <c r="D6954" s="30" t="s">
        <v>422</v>
      </c>
      <c r="E6954" s="75">
        <v>88</v>
      </c>
      <c r="F6954" s="30" t="s">
        <v>80</v>
      </c>
      <c r="G6954" s="30" t="s">
        <v>81</v>
      </c>
      <c r="H6954" s="75">
        <v>1</v>
      </c>
    </row>
    <row r="6955" spans="1:8">
      <c r="A6955" s="43">
        <v>1942</v>
      </c>
      <c r="B6955" s="74">
        <v>46254</v>
      </c>
      <c r="C6955" s="30" t="s">
        <v>423</v>
      </c>
      <c r="D6955" s="30" t="s">
        <v>424</v>
      </c>
      <c r="E6955" s="75">
        <v>176</v>
      </c>
      <c r="F6955" s="30" t="s">
        <v>68</v>
      </c>
      <c r="G6955" s="30" t="s">
        <v>69</v>
      </c>
      <c r="H6955" s="75">
        <v>1</v>
      </c>
    </row>
    <row r="6956" spans="1:8">
      <c r="A6956" s="43">
        <v>1942</v>
      </c>
      <c r="B6956" s="74">
        <v>46254</v>
      </c>
      <c r="C6956" s="30" t="s">
        <v>425</v>
      </c>
      <c r="D6956" s="30" t="s">
        <v>426</v>
      </c>
      <c r="E6956" s="75">
        <v>76</v>
      </c>
      <c r="F6956" s="30" t="s">
        <v>68</v>
      </c>
      <c r="G6956" s="30" t="s">
        <v>69</v>
      </c>
      <c r="H6956" s="75">
        <v>1</v>
      </c>
    </row>
    <row r="6957" spans="1:8">
      <c r="A6957" s="43">
        <v>1942</v>
      </c>
      <c r="B6957" s="74">
        <v>46254</v>
      </c>
      <c r="C6957" s="30" t="s">
        <v>427</v>
      </c>
      <c r="D6957" s="30" t="s">
        <v>428</v>
      </c>
      <c r="E6957" s="75">
        <v>50</v>
      </c>
      <c r="F6957" s="30" t="s">
        <v>68</v>
      </c>
      <c r="G6957" s="30" t="s">
        <v>69</v>
      </c>
      <c r="H6957" s="75">
        <v>1</v>
      </c>
    </row>
    <row r="6958" spans="1:8">
      <c r="A6958" s="43">
        <v>1942</v>
      </c>
      <c r="B6958" s="74">
        <v>46254</v>
      </c>
      <c r="C6958" s="30" t="s">
        <v>1706</v>
      </c>
      <c r="D6958" s="30" t="s">
        <v>1707</v>
      </c>
      <c r="E6958" s="75">
        <v>56</v>
      </c>
      <c r="F6958" s="30" t="s">
        <v>68</v>
      </c>
      <c r="G6958" s="30" t="s">
        <v>69</v>
      </c>
      <c r="H6958" s="75">
        <v>1</v>
      </c>
    </row>
    <row r="6959" spans="1:8">
      <c r="A6959" s="43">
        <v>1942</v>
      </c>
      <c r="B6959" s="74">
        <v>46254</v>
      </c>
      <c r="C6959" s="30" t="s">
        <v>433</v>
      </c>
      <c r="D6959" s="30" t="s">
        <v>434</v>
      </c>
      <c r="E6959" s="75">
        <v>74</v>
      </c>
      <c r="F6959" s="30" t="s">
        <v>68</v>
      </c>
      <c r="G6959" s="30" t="s">
        <v>69</v>
      </c>
      <c r="H6959" s="75">
        <v>1</v>
      </c>
    </row>
    <row r="6960" spans="1:8">
      <c r="A6960" s="43">
        <v>1942</v>
      </c>
      <c r="B6960" s="74">
        <v>46254</v>
      </c>
      <c r="C6960" s="30" t="s">
        <v>453</v>
      </c>
      <c r="D6960" s="30" t="s">
        <v>454</v>
      </c>
      <c r="E6960" s="75">
        <v>21</v>
      </c>
      <c r="F6960" s="30" t="s">
        <v>53</v>
      </c>
      <c r="G6960" s="30" t="s">
        <v>54</v>
      </c>
      <c r="H6960" s="75">
        <v>1</v>
      </c>
    </row>
    <row r="6961" spans="1:8">
      <c r="A6961" s="43">
        <v>1942</v>
      </c>
      <c r="B6961" s="74">
        <v>46254</v>
      </c>
      <c r="C6961" s="30" t="s">
        <v>1708</v>
      </c>
      <c r="D6961" s="30" t="s">
        <v>1709</v>
      </c>
      <c r="E6961" s="75">
        <v>16</v>
      </c>
      <c r="F6961" s="30" t="s">
        <v>70</v>
      </c>
      <c r="G6961" s="30" t="s">
        <v>71</v>
      </c>
      <c r="H6961" s="75">
        <v>2</v>
      </c>
    </row>
    <row r="6962" spans="1:8">
      <c r="A6962" s="43">
        <v>1942</v>
      </c>
      <c r="B6962" s="74">
        <v>46254</v>
      </c>
      <c r="C6962" s="30" t="s">
        <v>1710</v>
      </c>
      <c r="D6962" s="30" t="s">
        <v>1711</v>
      </c>
      <c r="E6962" s="75">
        <v>80</v>
      </c>
      <c r="F6962" s="30" t="s">
        <v>68</v>
      </c>
      <c r="G6962" s="30" t="s">
        <v>69</v>
      </c>
      <c r="H6962" s="75">
        <v>1</v>
      </c>
    </row>
    <row r="6963" spans="1:8">
      <c r="A6963" s="43">
        <v>1942</v>
      </c>
      <c r="B6963" s="74">
        <v>46254</v>
      </c>
      <c r="C6963" s="30" t="s">
        <v>437</v>
      </c>
      <c r="D6963" s="30" t="s">
        <v>438</v>
      </c>
      <c r="E6963" s="75">
        <v>37</v>
      </c>
      <c r="F6963" s="30" t="s">
        <v>68</v>
      </c>
      <c r="G6963" s="30" t="s">
        <v>69</v>
      </c>
      <c r="H6963" s="75">
        <v>1</v>
      </c>
    </row>
    <row r="6964" spans="1:8">
      <c r="A6964" s="43">
        <v>1942</v>
      </c>
      <c r="B6964" s="74">
        <v>46254</v>
      </c>
      <c r="C6964" s="30" t="s">
        <v>439</v>
      </c>
      <c r="D6964" s="30" t="s">
        <v>440</v>
      </c>
      <c r="E6964" s="75">
        <v>58</v>
      </c>
      <c r="F6964" s="30" t="s">
        <v>68</v>
      </c>
      <c r="G6964" s="30" t="s">
        <v>69</v>
      </c>
      <c r="H6964" s="75">
        <v>1</v>
      </c>
    </row>
    <row r="6965" spans="1:8">
      <c r="A6965" s="43">
        <v>1942</v>
      </c>
      <c r="B6965" s="74">
        <v>46254</v>
      </c>
      <c r="C6965" s="30" t="s">
        <v>441</v>
      </c>
      <c r="D6965" s="30" t="s">
        <v>442</v>
      </c>
      <c r="E6965" s="75">
        <v>80</v>
      </c>
      <c r="F6965" s="30" t="s">
        <v>68</v>
      </c>
      <c r="G6965" s="30" t="s">
        <v>69</v>
      </c>
      <c r="H6965" s="75">
        <v>1</v>
      </c>
    </row>
    <row r="6966" spans="1:8">
      <c r="A6966" s="43">
        <v>1942</v>
      </c>
      <c r="B6966" s="74">
        <v>46254</v>
      </c>
      <c r="C6966" s="30" t="s">
        <v>443</v>
      </c>
      <c r="D6966" s="30" t="s">
        <v>444</v>
      </c>
      <c r="E6966" s="75">
        <v>101</v>
      </c>
      <c r="F6966" s="30" t="s">
        <v>80</v>
      </c>
      <c r="G6966" s="30" t="s">
        <v>81</v>
      </c>
      <c r="H6966" s="75">
        <v>1</v>
      </c>
    </row>
    <row r="6967" spans="1:8">
      <c r="A6967" s="43">
        <v>1942</v>
      </c>
      <c r="B6967" s="74">
        <v>46254</v>
      </c>
      <c r="C6967" s="30" t="s">
        <v>445</v>
      </c>
      <c r="D6967" s="30" t="s">
        <v>446</v>
      </c>
      <c r="E6967" s="75">
        <v>87</v>
      </c>
      <c r="F6967" s="30" t="s">
        <v>68</v>
      </c>
      <c r="G6967" s="30" t="s">
        <v>69</v>
      </c>
      <c r="H6967" s="75">
        <v>1</v>
      </c>
    </row>
    <row r="6968" spans="1:8">
      <c r="A6968" s="43">
        <v>1942</v>
      </c>
      <c r="B6968" s="74">
        <v>46254</v>
      </c>
      <c r="C6968" s="30" t="s">
        <v>447</v>
      </c>
      <c r="D6968" s="30" t="s">
        <v>448</v>
      </c>
      <c r="E6968" s="75">
        <v>85</v>
      </c>
      <c r="F6968" s="30" t="s">
        <v>68</v>
      </c>
      <c r="G6968" s="30" t="s">
        <v>69</v>
      </c>
      <c r="H6968" s="75">
        <v>1</v>
      </c>
    </row>
    <row r="6969" spans="1:8">
      <c r="A6969" s="43">
        <v>1942</v>
      </c>
      <c r="B6969" s="74">
        <v>46254</v>
      </c>
      <c r="C6969" s="30" t="s">
        <v>451</v>
      </c>
      <c r="D6969" s="30" t="s">
        <v>452</v>
      </c>
      <c r="E6969" s="75">
        <v>108</v>
      </c>
      <c r="F6969" s="30" t="s">
        <v>68</v>
      </c>
      <c r="G6969" s="30" t="s">
        <v>69</v>
      </c>
      <c r="H6969" s="75">
        <v>1</v>
      </c>
    </row>
    <row r="6970" spans="1:8">
      <c r="A6970" s="43">
        <v>1942</v>
      </c>
      <c r="B6970" s="74">
        <v>46254</v>
      </c>
      <c r="C6970" s="30" t="s">
        <v>551</v>
      </c>
      <c r="D6970" s="30" t="s">
        <v>552</v>
      </c>
      <c r="E6970" s="75">
        <v>46</v>
      </c>
      <c r="F6970" s="30" t="s">
        <v>53</v>
      </c>
      <c r="G6970" s="30" t="s">
        <v>54</v>
      </c>
      <c r="H6970" s="75">
        <v>1</v>
      </c>
    </row>
    <row r="6971" spans="1:8">
      <c r="A6971" s="43">
        <v>1942</v>
      </c>
      <c r="B6971" s="74">
        <v>46254</v>
      </c>
      <c r="C6971" s="30" t="s">
        <v>455</v>
      </c>
      <c r="D6971" s="30" t="s">
        <v>456</v>
      </c>
      <c r="E6971" s="75">
        <v>111</v>
      </c>
      <c r="F6971" s="30" t="s">
        <v>80</v>
      </c>
      <c r="G6971" s="30" t="s">
        <v>81</v>
      </c>
      <c r="H6971" s="75">
        <v>1</v>
      </c>
    </row>
    <row r="6972" spans="1:8">
      <c r="A6972" s="43">
        <v>1942</v>
      </c>
      <c r="B6972" s="74">
        <v>46254</v>
      </c>
      <c r="C6972" s="30" t="s">
        <v>457</v>
      </c>
      <c r="D6972" s="30" t="s">
        <v>458</v>
      </c>
      <c r="E6972" s="75">
        <v>8</v>
      </c>
      <c r="F6972" s="30" t="s">
        <v>68</v>
      </c>
      <c r="G6972" s="30" t="s">
        <v>69</v>
      </c>
      <c r="H6972" s="75">
        <v>1</v>
      </c>
    </row>
    <row r="6973" spans="1:8">
      <c r="A6973" s="43">
        <v>1942</v>
      </c>
      <c r="B6973" s="74">
        <v>46254</v>
      </c>
      <c r="C6973" s="30" t="s">
        <v>521</v>
      </c>
      <c r="D6973" s="30" t="s">
        <v>522</v>
      </c>
      <c r="E6973" s="75">
        <v>82</v>
      </c>
      <c r="F6973" s="30" t="s">
        <v>53</v>
      </c>
      <c r="G6973" s="30" t="s">
        <v>54</v>
      </c>
      <c r="H6973" s="75">
        <v>1</v>
      </c>
    </row>
    <row r="6974" spans="1:8">
      <c r="A6974" s="43">
        <v>1942</v>
      </c>
      <c r="B6974" s="74">
        <v>46254</v>
      </c>
      <c r="C6974" s="30" t="s">
        <v>505</v>
      </c>
      <c r="D6974" s="30" t="s">
        <v>506</v>
      </c>
      <c r="E6974" s="75">
        <v>86</v>
      </c>
      <c r="F6974" s="30" t="s">
        <v>53</v>
      </c>
      <c r="G6974" s="30" t="s">
        <v>54</v>
      </c>
      <c r="H6974" s="75">
        <v>1</v>
      </c>
    </row>
    <row r="6975" spans="1:8">
      <c r="A6975" s="43">
        <v>1942</v>
      </c>
      <c r="B6975" s="74">
        <v>46254</v>
      </c>
      <c r="C6975" s="30" t="s">
        <v>1712</v>
      </c>
      <c r="D6975" s="30" t="s">
        <v>1713</v>
      </c>
      <c r="E6975" s="75">
        <v>28</v>
      </c>
      <c r="F6975" s="30" t="s">
        <v>68</v>
      </c>
      <c r="G6975" s="30" t="s">
        <v>69</v>
      </c>
      <c r="H6975" s="75">
        <v>1</v>
      </c>
    </row>
    <row r="6976" spans="1:8">
      <c r="A6976" s="43">
        <v>1942</v>
      </c>
      <c r="B6976" s="74">
        <v>46254</v>
      </c>
      <c r="C6976" s="30" t="s">
        <v>467</v>
      </c>
      <c r="D6976" s="30" t="s">
        <v>468</v>
      </c>
      <c r="E6976" s="75">
        <v>65</v>
      </c>
      <c r="F6976" s="30" t="s">
        <v>68</v>
      </c>
      <c r="G6976" s="30" t="s">
        <v>69</v>
      </c>
      <c r="H6976" s="75">
        <v>1</v>
      </c>
    </row>
    <row r="6977" spans="1:8">
      <c r="A6977" s="43">
        <v>1942</v>
      </c>
      <c r="B6977" s="74">
        <v>46254</v>
      </c>
      <c r="C6977" s="30" t="s">
        <v>527</v>
      </c>
      <c r="D6977" s="30" t="s">
        <v>528</v>
      </c>
      <c r="E6977" s="75">
        <v>10</v>
      </c>
      <c r="F6977" s="30" t="s">
        <v>53</v>
      </c>
      <c r="G6977" s="30" t="s">
        <v>54</v>
      </c>
      <c r="H6977" s="75">
        <v>1</v>
      </c>
    </row>
    <row r="6978" spans="1:8">
      <c r="A6978" s="43">
        <v>1942</v>
      </c>
      <c r="B6978" s="74">
        <v>46254</v>
      </c>
      <c r="C6978" s="30" t="s">
        <v>473</v>
      </c>
      <c r="D6978" s="30" t="s">
        <v>474</v>
      </c>
      <c r="E6978" s="75">
        <v>80</v>
      </c>
      <c r="F6978" s="30" t="s">
        <v>53</v>
      </c>
      <c r="G6978" s="30" t="s">
        <v>54</v>
      </c>
      <c r="H6978" s="75">
        <v>1</v>
      </c>
    </row>
    <row r="6979" spans="1:8">
      <c r="A6979" s="43">
        <v>1942</v>
      </c>
      <c r="B6979" s="74">
        <v>46254</v>
      </c>
      <c r="C6979" s="30" t="s">
        <v>459</v>
      </c>
      <c r="D6979" s="30" t="s">
        <v>460</v>
      </c>
      <c r="E6979" s="75">
        <v>63</v>
      </c>
      <c r="F6979" s="30" t="s">
        <v>53</v>
      </c>
      <c r="G6979" s="30" t="s">
        <v>54</v>
      </c>
      <c r="H6979" s="75">
        <v>1</v>
      </c>
    </row>
    <row r="6980" spans="1:8">
      <c r="A6980" s="43">
        <v>1942</v>
      </c>
      <c r="B6980" s="74">
        <v>46254</v>
      </c>
      <c r="C6980" s="30" t="s">
        <v>1714</v>
      </c>
      <c r="D6980" s="30" t="s">
        <v>1715</v>
      </c>
      <c r="E6980" s="75">
        <v>8</v>
      </c>
      <c r="F6980" s="30" t="s">
        <v>68</v>
      </c>
      <c r="G6980" s="30" t="s">
        <v>69</v>
      </c>
      <c r="H6980" s="75">
        <v>1</v>
      </c>
    </row>
    <row r="6981" spans="1:8">
      <c r="A6981" s="43">
        <v>1942</v>
      </c>
      <c r="B6981" s="74">
        <v>46254</v>
      </c>
      <c r="C6981" s="30" t="s">
        <v>435</v>
      </c>
      <c r="D6981" s="30" t="s">
        <v>436</v>
      </c>
      <c r="E6981" s="75">
        <v>58</v>
      </c>
      <c r="F6981" s="30" t="s">
        <v>53</v>
      </c>
      <c r="G6981" s="30" t="s">
        <v>54</v>
      </c>
      <c r="H6981" s="75">
        <v>1</v>
      </c>
    </row>
    <row r="6982" spans="1:8">
      <c r="A6982" s="43">
        <v>1942</v>
      </c>
      <c r="B6982" s="74">
        <v>46254</v>
      </c>
      <c r="C6982" s="30" t="s">
        <v>481</v>
      </c>
      <c r="D6982" s="30" t="s">
        <v>482</v>
      </c>
      <c r="E6982" s="75">
        <v>60</v>
      </c>
      <c r="F6982" s="30" t="s">
        <v>68</v>
      </c>
      <c r="G6982" s="30" t="s">
        <v>69</v>
      </c>
      <c r="H6982" s="75">
        <v>1</v>
      </c>
    </row>
    <row r="6983" spans="1:8">
      <c r="A6983" s="43">
        <v>1942</v>
      </c>
      <c r="B6983" s="74">
        <v>46254</v>
      </c>
      <c r="C6983" s="30" t="s">
        <v>483</v>
      </c>
      <c r="D6983" s="30" t="s">
        <v>484</v>
      </c>
      <c r="E6983" s="75">
        <v>15</v>
      </c>
      <c r="F6983" s="30" t="s">
        <v>76</v>
      </c>
      <c r="G6983" s="30" t="s">
        <v>77</v>
      </c>
      <c r="H6983" s="75">
        <v>1</v>
      </c>
    </row>
    <row r="6984" spans="1:8">
      <c r="A6984" s="43">
        <v>1942</v>
      </c>
      <c r="B6984" s="74">
        <v>46254</v>
      </c>
      <c r="C6984" s="30" t="s">
        <v>485</v>
      </c>
      <c r="D6984" s="30" t="s">
        <v>486</v>
      </c>
      <c r="E6984" s="75">
        <v>44</v>
      </c>
      <c r="F6984" s="30" t="s">
        <v>68</v>
      </c>
      <c r="G6984" s="30" t="s">
        <v>69</v>
      </c>
      <c r="H6984" s="75">
        <v>1</v>
      </c>
    </row>
    <row r="6985" spans="1:8">
      <c r="A6985" s="43">
        <v>1942</v>
      </c>
      <c r="B6985" s="74">
        <v>46254</v>
      </c>
      <c r="C6985" s="30" t="s">
        <v>487</v>
      </c>
      <c r="D6985" s="30" t="s">
        <v>488</v>
      </c>
      <c r="E6985" s="75">
        <v>107</v>
      </c>
      <c r="F6985" s="30" t="s">
        <v>76</v>
      </c>
      <c r="G6985" s="30" t="s">
        <v>77</v>
      </c>
      <c r="H6985" s="75">
        <v>1</v>
      </c>
    </row>
    <row r="6986" spans="1:8">
      <c r="A6986" s="43">
        <v>1942</v>
      </c>
      <c r="B6986" s="74">
        <v>46254</v>
      </c>
      <c r="C6986" s="30" t="s">
        <v>499</v>
      </c>
      <c r="D6986" s="30" t="s">
        <v>500</v>
      </c>
      <c r="E6986" s="75">
        <v>20</v>
      </c>
      <c r="F6986" s="30" t="s">
        <v>76</v>
      </c>
      <c r="G6986" s="30" t="s">
        <v>77</v>
      </c>
      <c r="H6986" s="75">
        <v>1</v>
      </c>
    </row>
    <row r="6987" spans="1:8">
      <c r="A6987" s="43">
        <v>1942</v>
      </c>
      <c r="B6987" s="74">
        <v>46254</v>
      </c>
      <c r="C6987" s="30" t="s">
        <v>491</v>
      </c>
      <c r="D6987" s="30" t="s">
        <v>492</v>
      </c>
      <c r="E6987" s="75">
        <v>68</v>
      </c>
      <c r="F6987" s="30" t="s">
        <v>53</v>
      </c>
      <c r="G6987" s="30" t="s">
        <v>54</v>
      </c>
      <c r="H6987" s="75">
        <v>1</v>
      </c>
    </row>
    <row r="6988" spans="1:8">
      <c r="A6988" s="43">
        <v>1942</v>
      </c>
      <c r="B6988" s="74">
        <v>46254</v>
      </c>
      <c r="C6988" s="30" t="s">
        <v>475</v>
      </c>
      <c r="D6988" s="30" t="s">
        <v>476</v>
      </c>
      <c r="E6988" s="75">
        <v>112</v>
      </c>
      <c r="F6988" s="30" t="s">
        <v>53</v>
      </c>
      <c r="G6988" s="30" t="s">
        <v>54</v>
      </c>
      <c r="H6988" s="75">
        <v>1</v>
      </c>
    </row>
    <row r="6989" spans="1:8">
      <c r="A6989" s="43">
        <v>1942</v>
      </c>
      <c r="B6989" s="74">
        <v>46254</v>
      </c>
      <c r="C6989" s="30" t="s">
        <v>479</v>
      </c>
      <c r="D6989" s="30" t="s">
        <v>480</v>
      </c>
      <c r="E6989" s="75">
        <v>40</v>
      </c>
      <c r="F6989" s="30" t="s">
        <v>53</v>
      </c>
      <c r="G6989" s="30" t="s">
        <v>54</v>
      </c>
      <c r="H6989" s="75">
        <v>1</v>
      </c>
    </row>
    <row r="6990" spans="1:8">
      <c r="A6990" s="43">
        <v>1942</v>
      </c>
      <c r="B6990" s="74">
        <v>46254</v>
      </c>
      <c r="C6990" s="30" t="s">
        <v>509</v>
      </c>
      <c r="D6990" s="30" t="s">
        <v>510</v>
      </c>
      <c r="E6990" s="75">
        <v>47</v>
      </c>
      <c r="F6990" s="30" t="s">
        <v>68</v>
      </c>
      <c r="G6990" s="30" t="s">
        <v>69</v>
      </c>
      <c r="H6990" s="75">
        <v>1</v>
      </c>
    </row>
    <row r="6991" spans="1:8">
      <c r="A6991" s="43">
        <v>1942</v>
      </c>
      <c r="B6991" s="74">
        <v>46254</v>
      </c>
      <c r="C6991" s="30" t="s">
        <v>511</v>
      </c>
      <c r="D6991" s="30" t="s">
        <v>512</v>
      </c>
      <c r="E6991" s="75">
        <v>111</v>
      </c>
      <c r="F6991" s="30" t="s">
        <v>70</v>
      </c>
      <c r="G6991" s="30" t="s">
        <v>71</v>
      </c>
      <c r="H6991" s="75">
        <v>2</v>
      </c>
    </row>
    <row r="6992" spans="1:8">
      <c r="A6992" s="43">
        <v>1942</v>
      </c>
      <c r="B6992" s="74">
        <v>46254</v>
      </c>
      <c r="C6992" s="30" t="s">
        <v>513</v>
      </c>
      <c r="D6992" s="30" t="s">
        <v>514</v>
      </c>
      <c r="E6992" s="75">
        <v>49</v>
      </c>
      <c r="F6992" s="30" t="s">
        <v>68</v>
      </c>
      <c r="G6992" s="30" t="s">
        <v>69</v>
      </c>
      <c r="H6992" s="75">
        <v>1</v>
      </c>
    </row>
    <row r="6993" spans="1:8">
      <c r="A6993" s="43">
        <v>1942</v>
      </c>
      <c r="B6993" s="74">
        <v>46254</v>
      </c>
      <c r="C6993" s="30" t="s">
        <v>545</v>
      </c>
      <c r="D6993" s="30" t="s">
        <v>546</v>
      </c>
      <c r="E6993" s="75">
        <v>15</v>
      </c>
      <c r="F6993" s="30" t="s">
        <v>53</v>
      </c>
      <c r="G6993" s="30" t="s">
        <v>54</v>
      </c>
      <c r="H6993" s="75">
        <v>1</v>
      </c>
    </row>
    <row r="6994" spans="1:8">
      <c r="A6994" s="43">
        <v>1942</v>
      </c>
      <c r="B6994" s="74">
        <v>46254</v>
      </c>
      <c r="C6994" s="30" t="s">
        <v>519</v>
      </c>
      <c r="D6994" s="30" t="s">
        <v>520</v>
      </c>
      <c r="E6994" s="75">
        <v>49</v>
      </c>
      <c r="F6994" s="30" t="s">
        <v>70</v>
      </c>
      <c r="G6994" s="30" t="s">
        <v>71</v>
      </c>
      <c r="H6994" s="75">
        <v>2</v>
      </c>
    </row>
    <row r="6995" spans="1:8">
      <c r="A6995" s="43">
        <v>1942</v>
      </c>
      <c r="B6995" s="74">
        <v>46254</v>
      </c>
      <c r="C6995" s="30" t="s">
        <v>517</v>
      </c>
      <c r="D6995" s="30" t="s">
        <v>518</v>
      </c>
      <c r="E6995" s="75">
        <v>128</v>
      </c>
      <c r="F6995" s="30" t="s">
        <v>53</v>
      </c>
      <c r="G6995" s="30" t="s">
        <v>54</v>
      </c>
      <c r="H6995" s="75">
        <v>1</v>
      </c>
    </row>
    <row r="6996" spans="1:8">
      <c r="A6996" s="43">
        <v>1942</v>
      </c>
      <c r="B6996" s="74">
        <v>46254</v>
      </c>
      <c r="C6996" s="30" t="s">
        <v>469</v>
      </c>
      <c r="D6996" s="30" t="s">
        <v>470</v>
      </c>
      <c r="E6996" s="75">
        <v>106</v>
      </c>
      <c r="F6996" s="30" t="s">
        <v>53</v>
      </c>
      <c r="G6996" s="30" t="s">
        <v>54</v>
      </c>
      <c r="H6996" s="75">
        <v>1</v>
      </c>
    </row>
    <row r="6997" spans="1:8">
      <c r="A6997" s="43">
        <v>1942</v>
      </c>
      <c r="B6997" s="74">
        <v>46254</v>
      </c>
      <c r="C6997" s="30" t="s">
        <v>533</v>
      </c>
      <c r="D6997" s="30" t="s">
        <v>534</v>
      </c>
      <c r="E6997" s="75">
        <v>38</v>
      </c>
      <c r="F6997" s="30" t="s">
        <v>53</v>
      </c>
      <c r="G6997" s="30" t="s">
        <v>54</v>
      </c>
      <c r="H6997" s="75">
        <v>1</v>
      </c>
    </row>
    <row r="6998" spans="1:8">
      <c r="A6998" s="43">
        <v>1942</v>
      </c>
      <c r="B6998" s="74">
        <v>46254</v>
      </c>
      <c r="C6998" s="30" t="s">
        <v>529</v>
      </c>
      <c r="D6998" s="30" t="s">
        <v>530</v>
      </c>
      <c r="E6998" s="75">
        <v>113</v>
      </c>
      <c r="F6998" s="30" t="s">
        <v>76</v>
      </c>
      <c r="G6998" s="30" t="s">
        <v>77</v>
      </c>
      <c r="H6998" s="75">
        <v>1</v>
      </c>
    </row>
    <row r="6999" spans="1:8">
      <c r="A6999" s="43">
        <v>1942</v>
      </c>
      <c r="B6999" s="74">
        <v>46254</v>
      </c>
      <c r="C6999" s="30" t="s">
        <v>1718</v>
      </c>
      <c r="D6999" s="30" t="s">
        <v>1719</v>
      </c>
      <c r="E6999" s="75">
        <v>80</v>
      </c>
      <c r="F6999" s="30" t="s">
        <v>68</v>
      </c>
      <c r="G6999" s="30" t="s">
        <v>69</v>
      </c>
      <c r="H6999" s="75">
        <v>1</v>
      </c>
    </row>
    <row r="7000" spans="1:8">
      <c r="A7000" s="43">
        <v>1942</v>
      </c>
      <c r="B7000" s="74">
        <v>46254</v>
      </c>
      <c r="C7000" s="30" t="s">
        <v>535</v>
      </c>
      <c r="D7000" s="30" t="s">
        <v>536</v>
      </c>
      <c r="E7000" s="75">
        <v>11</v>
      </c>
      <c r="F7000" s="30" t="s">
        <v>76</v>
      </c>
      <c r="G7000" s="30" t="s">
        <v>77</v>
      </c>
      <c r="H7000" s="75">
        <v>1</v>
      </c>
    </row>
    <row r="7001" spans="1:8">
      <c r="A7001" s="43">
        <v>1942</v>
      </c>
      <c r="B7001" s="74">
        <v>46254</v>
      </c>
      <c r="C7001" s="30" t="s">
        <v>541</v>
      </c>
      <c r="D7001" s="30" t="s">
        <v>542</v>
      </c>
      <c r="E7001" s="75">
        <v>5</v>
      </c>
      <c r="F7001" s="30" t="s">
        <v>80</v>
      </c>
      <c r="G7001" s="30" t="s">
        <v>81</v>
      </c>
      <c r="H7001" s="75">
        <v>1</v>
      </c>
    </row>
    <row r="7002" spans="1:8">
      <c r="A7002" s="43">
        <v>1942</v>
      </c>
      <c r="B7002" s="74">
        <v>46254</v>
      </c>
      <c r="C7002" s="30" t="s">
        <v>543</v>
      </c>
      <c r="D7002" s="30" t="s">
        <v>544</v>
      </c>
      <c r="E7002" s="75">
        <v>48</v>
      </c>
      <c r="F7002" s="30" t="s">
        <v>68</v>
      </c>
      <c r="G7002" s="30" t="s">
        <v>69</v>
      </c>
      <c r="H7002" s="75">
        <v>1</v>
      </c>
    </row>
    <row r="7003" spans="1:8">
      <c r="A7003" s="43">
        <v>1942</v>
      </c>
      <c r="B7003" s="74">
        <v>46254</v>
      </c>
      <c r="C7003" s="30" t="s">
        <v>547</v>
      </c>
      <c r="D7003" s="30" t="s">
        <v>548</v>
      </c>
      <c r="E7003" s="75">
        <v>8</v>
      </c>
      <c r="F7003" s="30" t="s">
        <v>53</v>
      </c>
      <c r="G7003" s="30" t="s">
        <v>54</v>
      </c>
      <c r="H7003" s="75">
        <v>1</v>
      </c>
    </row>
    <row r="7004" spans="1:8">
      <c r="A7004" s="43">
        <v>1942</v>
      </c>
      <c r="B7004" s="74">
        <v>46254</v>
      </c>
      <c r="C7004" s="30" t="s">
        <v>507</v>
      </c>
      <c r="D7004" s="30" t="s">
        <v>508</v>
      </c>
      <c r="E7004" s="75">
        <v>27</v>
      </c>
      <c r="F7004" s="30" t="s">
        <v>53</v>
      </c>
      <c r="G7004" s="30" t="s">
        <v>54</v>
      </c>
      <c r="H7004" s="75">
        <v>1</v>
      </c>
    </row>
    <row r="7005" spans="1:8">
      <c r="A7005" s="43">
        <v>1942</v>
      </c>
      <c r="B7005" s="74">
        <v>46254</v>
      </c>
      <c r="C7005" s="30" t="s">
        <v>549</v>
      </c>
      <c r="D7005" s="30" t="s">
        <v>550</v>
      </c>
      <c r="E7005" s="75">
        <v>83</v>
      </c>
      <c r="F7005" s="30" t="s">
        <v>80</v>
      </c>
      <c r="G7005" s="30" t="s">
        <v>81</v>
      </c>
      <c r="H7005" s="75">
        <v>1</v>
      </c>
    </row>
    <row r="7006" spans="1:8">
      <c r="A7006" s="43">
        <v>1942</v>
      </c>
      <c r="B7006" s="74">
        <v>46254</v>
      </c>
      <c r="C7006" s="30" t="s">
        <v>553</v>
      </c>
      <c r="D7006" s="30" t="s">
        <v>554</v>
      </c>
      <c r="E7006" s="75">
        <v>1</v>
      </c>
      <c r="F7006" s="30" t="s">
        <v>68</v>
      </c>
      <c r="G7006" s="30" t="s">
        <v>69</v>
      </c>
      <c r="H7006" s="75">
        <v>1</v>
      </c>
    </row>
    <row r="7007" spans="1:8">
      <c r="A7007" s="43">
        <v>1942</v>
      </c>
      <c r="B7007" s="74">
        <v>46254</v>
      </c>
      <c r="C7007" s="30" t="s">
        <v>477</v>
      </c>
      <c r="D7007" s="30" t="s">
        <v>478</v>
      </c>
      <c r="E7007" s="75">
        <v>13</v>
      </c>
      <c r="F7007" s="30" t="s">
        <v>53</v>
      </c>
      <c r="G7007" s="30" t="s">
        <v>54</v>
      </c>
      <c r="H7007" s="75">
        <v>1</v>
      </c>
    </row>
    <row r="7008" spans="1:8">
      <c r="A7008" s="43">
        <v>1942</v>
      </c>
      <c r="B7008" s="74">
        <v>46254</v>
      </c>
      <c r="C7008" s="30" t="s">
        <v>557</v>
      </c>
      <c r="D7008" s="30" t="s">
        <v>558</v>
      </c>
      <c r="E7008" s="75">
        <v>121</v>
      </c>
      <c r="F7008" s="30" t="s">
        <v>76</v>
      </c>
      <c r="G7008" s="30" t="s">
        <v>77</v>
      </c>
      <c r="H7008" s="75">
        <v>1</v>
      </c>
    </row>
    <row r="7009" spans="1:8">
      <c r="A7009" s="43">
        <v>1942</v>
      </c>
      <c r="B7009" s="74">
        <v>46254</v>
      </c>
      <c r="C7009" s="30" t="s">
        <v>559</v>
      </c>
      <c r="D7009" s="30" t="s">
        <v>560</v>
      </c>
      <c r="E7009" s="75">
        <v>58</v>
      </c>
      <c r="F7009" s="30" t="s">
        <v>68</v>
      </c>
      <c r="G7009" s="30" t="s">
        <v>69</v>
      </c>
      <c r="H7009" s="75">
        <v>1</v>
      </c>
    </row>
    <row r="7010" spans="1:8">
      <c r="A7010" s="43">
        <v>1942</v>
      </c>
      <c r="B7010" s="74">
        <v>46254</v>
      </c>
      <c r="C7010" s="30" t="s">
        <v>461</v>
      </c>
      <c r="D7010" s="30" t="s">
        <v>462</v>
      </c>
      <c r="E7010" s="75">
        <v>43</v>
      </c>
      <c r="F7010" s="30" t="s">
        <v>53</v>
      </c>
      <c r="G7010" s="30" t="s">
        <v>54</v>
      </c>
      <c r="H7010" s="75">
        <v>1</v>
      </c>
    </row>
    <row r="7011" spans="1:8">
      <c r="A7011" s="43">
        <v>1942</v>
      </c>
      <c r="B7011" s="74">
        <v>46254</v>
      </c>
      <c r="C7011" s="30" t="s">
        <v>561</v>
      </c>
      <c r="D7011" s="30" t="s">
        <v>562</v>
      </c>
      <c r="E7011" s="75">
        <v>28</v>
      </c>
      <c r="F7011" s="30" t="s">
        <v>53</v>
      </c>
      <c r="G7011" s="30" t="s">
        <v>54</v>
      </c>
      <c r="H7011" s="75">
        <v>1</v>
      </c>
    </row>
    <row r="7012" spans="1:8">
      <c r="A7012" s="43">
        <v>1942</v>
      </c>
      <c r="B7012" s="74">
        <v>46254</v>
      </c>
      <c r="C7012" s="30" t="s">
        <v>563</v>
      </c>
      <c r="D7012" s="30" t="s">
        <v>564</v>
      </c>
      <c r="E7012" s="75">
        <v>234</v>
      </c>
      <c r="F7012" s="30" t="s">
        <v>80</v>
      </c>
      <c r="G7012" s="30" t="s">
        <v>81</v>
      </c>
      <c r="H7012" s="75">
        <v>1</v>
      </c>
    </row>
    <row r="7013" spans="1:8">
      <c r="A7013" s="43">
        <v>1942</v>
      </c>
      <c r="B7013" s="74">
        <v>46254</v>
      </c>
      <c r="C7013" s="30" t="s">
        <v>565</v>
      </c>
      <c r="D7013" s="30" t="s">
        <v>566</v>
      </c>
      <c r="E7013" s="75">
        <v>80</v>
      </c>
      <c r="F7013" s="30" t="s">
        <v>68</v>
      </c>
      <c r="G7013" s="30" t="s">
        <v>69</v>
      </c>
      <c r="H7013" s="75">
        <v>1</v>
      </c>
    </row>
    <row r="7014" spans="1:8">
      <c r="A7014" s="43">
        <v>1942</v>
      </c>
      <c r="B7014" s="74">
        <v>46254</v>
      </c>
      <c r="C7014" s="30" t="s">
        <v>567</v>
      </c>
      <c r="D7014" s="30" t="s">
        <v>568</v>
      </c>
      <c r="E7014" s="75">
        <v>63</v>
      </c>
      <c r="F7014" s="30" t="s">
        <v>68</v>
      </c>
      <c r="G7014" s="30" t="s">
        <v>69</v>
      </c>
      <c r="H7014" s="75">
        <v>1</v>
      </c>
    </row>
    <row r="7015" spans="1:8">
      <c r="A7015" s="43">
        <v>1942</v>
      </c>
      <c r="B7015" s="74">
        <v>46253</v>
      </c>
      <c r="C7015" s="30" t="s">
        <v>421</v>
      </c>
      <c r="D7015" s="30" t="s">
        <v>422</v>
      </c>
      <c r="E7015" s="75">
        <v>133</v>
      </c>
      <c r="F7015" s="30" t="s">
        <v>80</v>
      </c>
      <c r="G7015" s="30" t="s">
        <v>81</v>
      </c>
      <c r="H7015" s="75">
        <v>1</v>
      </c>
    </row>
    <row r="7016" spans="1:8">
      <c r="A7016" s="43">
        <v>1942</v>
      </c>
      <c r="B7016" s="74">
        <v>46253</v>
      </c>
      <c r="C7016" s="30" t="s">
        <v>423</v>
      </c>
      <c r="D7016" s="30" t="s">
        <v>424</v>
      </c>
      <c r="E7016" s="75">
        <v>155</v>
      </c>
      <c r="F7016" s="30" t="s">
        <v>68</v>
      </c>
      <c r="G7016" s="30" t="s">
        <v>69</v>
      </c>
      <c r="H7016" s="75">
        <v>1</v>
      </c>
    </row>
    <row r="7017" spans="1:8">
      <c r="A7017" s="43">
        <v>1942</v>
      </c>
      <c r="B7017" s="74">
        <v>46253</v>
      </c>
      <c r="C7017" s="30" t="s">
        <v>425</v>
      </c>
      <c r="D7017" s="30" t="s">
        <v>426</v>
      </c>
      <c r="E7017" s="75">
        <v>88</v>
      </c>
      <c r="F7017" s="30" t="s">
        <v>70</v>
      </c>
      <c r="G7017" s="30" t="s">
        <v>71</v>
      </c>
      <c r="H7017" s="75">
        <v>2</v>
      </c>
    </row>
    <row r="7018" spans="1:8">
      <c r="A7018" s="43">
        <v>1942</v>
      </c>
      <c r="B7018" s="74">
        <v>46253</v>
      </c>
      <c r="C7018" s="30" t="s">
        <v>427</v>
      </c>
      <c r="D7018" s="30" t="s">
        <v>428</v>
      </c>
      <c r="E7018" s="75">
        <v>70</v>
      </c>
      <c r="F7018" s="30" t="s">
        <v>68</v>
      </c>
      <c r="G7018" s="30" t="s">
        <v>69</v>
      </c>
      <c r="H7018" s="75">
        <v>1</v>
      </c>
    </row>
    <row r="7019" spans="1:8">
      <c r="A7019" s="43">
        <v>1942</v>
      </c>
      <c r="B7019" s="74">
        <v>46253</v>
      </c>
      <c r="C7019" s="30" t="s">
        <v>429</v>
      </c>
      <c r="D7019" s="30" t="s">
        <v>430</v>
      </c>
      <c r="E7019" s="75">
        <v>95</v>
      </c>
      <c r="F7019" s="30" t="s">
        <v>68</v>
      </c>
      <c r="G7019" s="30" t="s">
        <v>69</v>
      </c>
      <c r="H7019" s="75">
        <v>1</v>
      </c>
    </row>
    <row r="7020" spans="1:8">
      <c r="A7020" s="43">
        <v>1942</v>
      </c>
      <c r="B7020" s="74">
        <v>46253</v>
      </c>
      <c r="C7020" s="30" t="s">
        <v>1706</v>
      </c>
      <c r="D7020" s="30" t="s">
        <v>1707</v>
      </c>
      <c r="E7020" s="75">
        <v>70</v>
      </c>
      <c r="F7020" s="30" t="s">
        <v>68</v>
      </c>
      <c r="G7020" s="30" t="s">
        <v>69</v>
      </c>
      <c r="H7020" s="75">
        <v>1</v>
      </c>
    </row>
    <row r="7021" spans="1:8">
      <c r="A7021" s="43">
        <v>1942</v>
      </c>
      <c r="B7021" s="74">
        <v>46253</v>
      </c>
      <c r="C7021" s="30" t="s">
        <v>433</v>
      </c>
      <c r="D7021" s="30" t="s">
        <v>434</v>
      </c>
      <c r="E7021" s="75">
        <v>96</v>
      </c>
      <c r="F7021" s="30" t="s">
        <v>68</v>
      </c>
      <c r="G7021" s="30" t="s">
        <v>69</v>
      </c>
      <c r="H7021" s="75">
        <v>1</v>
      </c>
    </row>
    <row r="7022" spans="1:8">
      <c r="A7022" s="43">
        <v>1942</v>
      </c>
      <c r="B7022" s="74">
        <v>46253</v>
      </c>
      <c r="C7022" s="30" t="s">
        <v>453</v>
      </c>
      <c r="D7022" s="30" t="s">
        <v>454</v>
      </c>
      <c r="E7022" s="75">
        <v>24</v>
      </c>
      <c r="F7022" s="30" t="s">
        <v>53</v>
      </c>
      <c r="G7022" s="30" t="s">
        <v>54</v>
      </c>
      <c r="H7022" s="75">
        <v>1</v>
      </c>
    </row>
    <row r="7023" spans="1:8">
      <c r="A7023" s="43">
        <v>1942</v>
      </c>
      <c r="B7023" s="74">
        <v>46253</v>
      </c>
      <c r="C7023" s="30" t="s">
        <v>1708</v>
      </c>
      <c r="D7023" s="30" t="s">
        <v>1709</v>
      </c>
      <c r="E7023" s="75">
        <v>5</v>
      </c>
      <c r="F7023" s="30" t="s">
        <v>70</v>
      </c>
      <c r="G7023" s="30" t="s">
        <v>71</v>
      </c>
      <c r="H7023" s="75">
        <v>2</v>
      </c>
    </row>
    <row r="7024" spans="1:8">
      <c r="A7024" s="43">
        <v>1942</v>
      </c>
      <c r="B7024" s="74">
        <v>46253</v>
      </c>
      <c r="C7024" s="30" t="s">
        <v>1710</v>
      </c>
      <c r="D7024" s="30" t="s">
        <v>1711</v>
      </c>
      <c r="E7024" s="75">
        <v>83</v>
      </c>
      <c r="F7024" s="30" t="s">
        <v>68</v>
      </c>
      <c r="G7024" s="30" t="s">
        <v>69</v>
      </c>
      <c r="H7024" s="75">
        <v>1</v>
      </c>
    </row>
    <row r="7025" spans="1:8">
      <c r="A7025" s="43">
        <v>1942</v>
      </c>
      <c r="B7025" s="74">
        <v>46253</v>
      </c>
      <c r="C7025" s="30" t="s">
        <v>437</v>
      </c>
      <c r="D7025" s="30" t="s">
        <v>438</v>
      </c>
      <c r="E7025" s="75">
        <v>88</v>
      </c>
      <c r="F7025" s="30" t="s">
        <v>68</v>
      </c>
      <c r="G7025" s="30" t="s">
        <v>69</v>
      </c>
      <c r="H7025" s="75">
        <v>1</v>
      </c>
    </row>
    <row r="7026" spans="1:8">
      <c r="A7026" s="43">
        <v>1942</v>
      </c>
      <c r="B7026" s="74">
        <v>46253</v>
      </c>
      <c r="C7026" s="30" t="s">
        <v>439</v>
      </c>
      <c r="D7026" s="30" t="s">
        <v>440</v>
      </c>
      <c r="E7026" s="75">
        <v>34</v>
      </c>
      <c r="F7026" s="30" t="s">
        <v>68</v>
      </c>
      <c r="G7026" s="30" t="s">
        <v>69</v>
      </c>
      <c r="H7026" s="75">
        <v>1</v>
      </c>
    </row>
    <row r="7027" spans="1:8">
      <c r="A7027" s="43">
        <v>1942</v>
      </c>
      <c r="B7027" s="74">
        <v>46253</v>
      </c>
      <c r="C7027" s="30" t="s">
        <v>441</v>
      </c>
      <c r="D7027" s="30" t="s">
        <v>442</v>
      </c>
      <c r="E7027" s="75">
        <v>56</v>
      </c>
      <c r="F7027" s="30" t="s">
        <v>68</v>
      </c>
      <c r="G7027" s="30" t="s">
        <v>69</v>
      </c>
      <c r="H7027" s="75">
        <v>1</v>
      </c>
    </row>
    <row r="7028" spans="1:8">
      <c r="A7028" s="43">
        <v>1942</v>
      </c>
      <c r="B7028" s="74">
        <v>46253</v>
      </c>
      <c r="C7028" s="30" t="s">
        <v>443</v>
      </c>
      <c r="D7028" s="30" t="s">
        <v>444</v>
      </c>
      <c r="E7028" s="75">
        <v>104</v>
      </c>
      <c r="F7028" s="30" t="s">
        <v>80</v>
      </c>
      <c r="G7028" s="30" t="s">
        <v>81</v>
      </c>
      <c r="H7028" s="75">
        <v>1</v>
      </c>
    </row>
    <row r="7029" spans="1:8">
      <c r="A7029" s="43">
        <v>1942</v>
      </c>
      <c r="B7029" s="74">
        <v>46253</v>
      </c>
      <c r="C7029" s="30" t="s">
        <v>445</v>
      </c>
      <c r="D7029" s="30" t="s">
        <v>446</v>
      </c>
      <c r="E7029" s="75">
        <v>91</v>
      </c>
      <c r="F7029" s="30" t="s">
        <v>68</v>
      </c>
      <c r="G7029" s="30" t="s">
        <v>69</v>
      </c>
      <c r="H7029" s="75">
        <v>1</v>
      </c>
    </row>
    <row r="7030" spans="1:8">
      <c r="A7030" s="43">
        <v>1942</v>
      </c>
      <c r="B7030" s="74">
        <v>46253</v>
      </c>
      <c r="C7030" s="30" t="s">
        <v>447</v>
      </c>
      <c r="D7030" s="30" t="s">
        <v>448</v>
      </c>
      <c r="E7030" s="75">
        <v>110</v>
      </c>
      <c r="F7030" s="30" t="s">
        <v>68</v>
      </c>
      <c r="G7030" s="30" t="s">
        <v>69</v>
      </c>
      <c r="H7030" s="75">
        <v>1</v>
      </c>
    </row>
    <row r="7031" spans="1:8">
      <c r="A7031" s="43">
        <v>1942</v>
      </c>
      <c r="B7031" s="74">
        <v>46253</v>
      </c>
      <c r="C7031" s="30" t="s">
        <v>451</v>
      </c>
      <c r="D7031" s="30" t="s">
        <v>452</v>
      </c>
      <c r="E7031" s="75">
        <v>69</v>
      </c>
      <c r="F7031" s="30" t="s">
        <v>68</v>
      </c>
      <c r="G7031" s="30" t="s">
        <v>69</v>
      </c>
      <c r="H7031" s="75">
        <v>1</v>
      </c>
    </row>
    <row r="7032" spans="1:8">
      <c r="A7032" s="43">
        <v>1942</v>
      </c>
      <c r="B7032" s="74">
        <v>46253</v>
      </c>
      <c r="C7032" s="30" t="s">
        <v>551</v>
      </c>
      <c r="D7032" s="30" t="s">
        <v>552</v>
      </c>
      <c r="E7032" s="75">
        <v>60</v>
      </c>
      <c r="F7032" s="30" t="s">
        <v>53</v>
      </c>
      <c r="G7032" s="30" t="s">
        <v>54</v>
      </c>
      <c r="H7032" s="75">
        <v>1</v>
      </c>
    </row>
    <row r="7033" spans="1:8">
      <c r="A7033" s="43">
        <v>1942</v>
      </c>
      <c r="B7033" s="74">
        <v>46253</v>
      </c>
      <c r="C7033" s="30" t="s">
        <v>455</v>
      </c>
      <c r="D7033" s="30" t="s">
        <v>456</v>
      </c>
      <c r="E7033" s="75">
        <v>170</v>
      </c>
      <c r="F7033" s="30" t="s">
        <v>80</v>
      </c>
      <c r="G7033" s="30" t="s">
        <v>81</v>
      </c>
      <c r="H7033" s="75">
        <v>1</v>
      </c>
    </row>
    <row r="7034" spans="1:8">
      <c r="A7034" s="43">
        <v>1942</v>
      </c>
      <c r="B7034" s="74">
        <v>46253</v>
      </c>
      <c r="C7034" s="30" t="s">
        <v>457</v>
      </c>
      <c r="D7034" s="30" t="s">
        <v>458</v>
      </c>
      <c r="E7034" s="75">
        <v>59</v>
      </c>
      <c r="F7034" s="30" t="s">
        <v>68</v>
      </c>
      <c r="G7034" s="30" t="s">
        <v>69</v>
      </c>
      <c r="H7034" s="75">
        <v>1</v>
      </c>
    </row>
    <row r="7035" spans="1:8">
      <c r="A7035" s="43">
        <v>1942</v>
      </c>
      <c r="B7035" s="74">
        <v>46253</v>
      </c>
      <c r="C7035" s="30" t="s">
        <v>521</v>
      </c>
      <c r="D7035" s="30" t="s">
        <v>522</v>
      </c>
      <c r="E7035" s="75">
        <v>27</v>
      </c>
      <c r="F7035" s="30" t="s">
        <v>53</v>
      </c>
      <c r="G7035" s="30" t="s">
        <v>54</v>
      </c>
      <c r="H7035" s="75">
        <v>1</v>
      </c>
    </row>
    <row r="7036" spans="1:8">
      <c r="A7036" s="43">
        <v>1942</v>
      </c>
      <c r="B7036" s="74">
        <v>46253</v>
      </c>
      <c r="C7036" s="30" t="s">
        <v>505</v>
      </c>
      <c r="D7036" s="30" t="s">
        <v>506</v>
      </c>
      <c r="E7036" s="75">
        <v>95</v>
      </c>
      <c r="F7036" s="30" t="s">
        <v>53</v>
      </c>
      <c r="G7036" s="30" t="s">
        <v>54</v>
      </c>
      <c r="H7036" s="75">
        <v>1</v>
      </c>
    </row>
    <row r="7037" spans="1:8">
      <c r="A7037" s="43">
        <v>1942</v>
      </c>
      <c r="B7037" s="74">
        <v>46253</v>
      </c>
      <c r="C7037" s="30" t="s">
        <v>449</v>
      </c>
      <c r="D7037" s="30" t="s">
        <v>450</v>
      </c>
      <c r="E7037" s="75">
        <v>50</v>
      </c>
      <c r="F7037" s="30" t="s">
        <v>53</v>
      </c>
      <c r="G7037" s="30" t="s">
        <v>54</v>
      </c>
      <c r="H7037" s="75">
        <v>1</v>
      </c>
    </row>
    <row r="7038" spans="1:8">
      <c r="A7038" s="43">
        <v>1942</v>
      </c>
      <c r="B7038" s="74">
        <v>46253</v>
      </c>
      <c r="C7038" s="30" t="s">
        <v>467</v>
      </c>
      <c r="D7038" s="30" t="s">
        <v>468</v>
      </c>
      <c r="E7038" s="75">
        <v>16</v>
      </c>
      <c r="F7038" s="30" t="s">
        <v>68</v>
      </c>
      <c r="G7038" s="30" t="s">
        <v>69</v>
      </c>
      <c r="H7038" s="75">
        <v>1</v>
      </c>
    </row>
    <row r="7039" spans="1:8">
      <c r="A7039" s="43">
        <v>1942</v>
      </c>
      <c r="B7039" s="74">
        <v>46253</v>
      </c>
      <c r="C7039" s="30" t="s">
        <v>527</v>
      </c>
      <c r="D7039" s="30" t="s">
        <v>528</v>
      </c>
      <c r="E7039" s="75">
        <v>25</v>
      </c>
      <c r="F7039" s="30" t="s">
        <v>53</v>
      </c>
      <c r="G7039" s="30" t="s">
        <v>54</v>
      </c>
      <c r="H7039" s="75">
        <v>1</v>
      </c>
    </row>
    <row r="7040" spans="1:8">
      <c r="A7040" s="43">
        <v>1942</v>
      </c>
      <c r="B7040" s="74">
        <v>46253</v>
      </c>
      <c r="C7040" s="30" t="s">
        <v>473</v>
      </c>
      <c r="D7040" s="30" t="s">
        <v>474</v>
      </c>
      <c r="E7040" s="75">
        <v>53</v>
      </c>
      <c r="F7040" s="30" t="s">
        <v>53</v>
      </c>
      <c r="G7040" s="30" t="s">
        <v>54</v>
      </c>
      <c r="H7040" s="75">
        <v>1</v>
      </c>
    </row>
    <row r="7041" spans="1:8">
      <c r="A7041" s="43">
        <v>1942</v>
      </c>
      <c r="B7041" s="74">
        <v>46253</v>
      </c>
      <c r="C7041" s="30" t="s">
        <v>459</v>
      </c>
      <c r="D7041" s="30" t="s">
        <v>460</v>
      </c>
      <c r="E7041" s="75">
        <v>14</v>
      </c>
      <c r="F7041" s="30" t="s">
        <v>53</v>
      </c>
      <c r="G7041" s="30" t="s">
        <v>54</v>
      </c>
      <c r="H7041" s="75">
        <v>1</v>
      </c>
    </row>
    <row r="7042" spans="1:8">
      <c r="A7042" s="43">
        <v>1942</v>
      </c>
      <c r="B7042" s="74">
        <v>46253</v>
      </c>
      <c r="C7042" s="30" t="s">
        <v>1714</v>
      </c>
      <c r="D7042" s="30" t="s">
        <v>1715</v>
      </c>
      <c r="E7042" s="75">
        <v>2</v>
      </c>
      <c r="F7042" s="30" t="s">
        <v>68</v>
      </c>
      <c r="G7042" s="30" t="s">
        <v>69</v>
      </c>
      <c r="H7042" s="75">
        <v>1</v>
      </c>
    </row>
    <row r="7043" spans="1:8">
      <c r="A7043" s="43">
        <v>1942</v>
      </c>
      <c r="B7043" s="74">
        <v>46253</v>
      </c>
      <c r="C7043" s="30" t="s">
        <v>435</v>
      </c>
      <c r="D7043" s="30" t="s">
        <v>436</v>
      </c>
      <c r="E7043" s="75">
        <v>54</v>
      </c>
      <c r="F7043" s="30" t="s">
        <v>53</v>
      </c>
      <c r="G7043" s="30" t="s">
        <v>54</v>
      </c>
      <c r="H7043" s="75">
        <v>1</v>
      </c>
    </row>
    <row r="7044" spans="1:8">
      <c r="A7044" s="43">
        <v>1942</v>
      </c>
      <c r="B7044" s="74">
        <v>46253</v>
      </c>
      <c r="C7044" s="30" t="s">
        <v>481</v>
      </c>
      <c r="D7044" s="30" t="s">
        <v>482</v>
      </c>
      <c r="E7044" s="75">
        <v>70</v>
      </c>
      <c r="F7044" s="30" t="s">
        <v>68</v>
      </c>
      <c r="G7044" s="30" t="s">
        <v>69</v>
      </c>
      <c r="H7044" s="75">
        <v>1</v>
      </c>
    </row>
    <row r="7045" spans="1:8">
      <c r="A7045" s="43">
        <v>1942</v>
      </c>
      <c r="B7045" s="74">
        <v>46253</v>
      </c>
      <c r="C7045" s="30" t="s">
        <v>485</v>
      </c>
      <c r="D7045" s="30" t="s">
        <v>486</v>
      </c>
      <c r="E7045" s="75">
        <v>101</v>
      </c>
      <c r="F7045" s="30" t="s">
        <v>70</v>
      </c>
      <c r="G7045" s="30" t="s">
        <v>71</v>
      </c>
      <c r="H7045" s="75">
        <v>2</v>
      </c>
    </row>
    <row r="7046" spans="1:8">
      <c r="A7046" s="43">
        <v>1942</v>
      </c>
      <c r="B7046" s="74">
        <v>46253</v>
      </c>
      <c r="C7046" s="30" t="s">
        <v>487</v>
      </c>
      <c r="D7046" s="30" t="s">
        <v>488</v>
      </c>
      <c r="E7046" s="75">
        <v>67</v>
      </c>
      <c r="F7046" s="30" t="s">
        <v>76</v>
      </c>
      <c r="G7046" s="30" t="s">
        <v>77</v>
      </c>
      <c r="H7046" s="75">
        <v>1</v>
      </c>
    </row>
    <row r="7047" spans="1:8">
      <c r="A7047" s="43">
        <v>1942</v>
      </c>
      <c r="B7047" s="74">
        <v>46253</v>
      </c>
      <c r="C7047" s="30" t="s">
        <v>491</v>
      </c>
      <c r="D7047" s="30" t="s">
        <v>492</v>
      </c>
      <c r="E7047" s="75">
        <v>50</v>
      </c>
      <c r="F7047" s="30" t="s">
        <v>53</v>
      </c>
      <c r="G7047" s="30" t="s">
        <v>54</v>
      </c>
      <c r="H7047" s="75">
        <v>1</v>
      </c>
    </row>
    <row r="7048" spans="1:8">
      <c r="A7048" s="43">
        <v>1942</v>
      </c>
      <c r="B7048" s="74">
        <v>46253</v>
      </c>
      <c r="C7048" s="30" t="s">
        <v>475</v>
      </c>
      <c r="D7048" s="30" t="s">
        <v>476</v>
      </c>
      <c r="E7048" s="75">
        <v>53</v>
      </c>
      <c r="F7048" s="30" t="s">
        <v>53</v>
      </c>
      <c r="G7048" s="30" t="s">
        <v>54</v>
      </c>
      <c r="H7048" s="75">
        <v>1</v>
      </c>
    </row>
    <row r="7049" spans="1:8">
      <c r="A7049" s="43">
        <v>1942</v>
      </c>
      <c r="B7049" s="74">
        <v>46253</v>
      </c>
      <c r="C7049" s="30" t="s">
        <v>479</v>
      </c>
      <c r="D7049" s="30" t="s">
        <v>480</v>
      </c>
      <c r="E7049" s="75">
        <v>21</v>
      </c>
      <c r="F7049" s="30" t="s">
        <v>53</v>
      </c>
      <c r="G7049" s="30" t="s">
        <v>54</v>
      </c>
      <c r="H7049" s="75">
        <v>1</v>
      </c>
    </row>
    <row r="7050" spans="1:8">
      <c r="A7050" s="43">
        <v>1942</v>
      </c>
      <c r="B7050" s="74">
        <v>46253</v>
      </c>
      <c r="C7050" s="30" t="s">
        <v>509</v>
      </c>
      <c r="D7050" s="30" t="s">
        <v>510</v>
      </c>
      <c r="E7050" s="75">
        <v>47</v>
      </c>
      <c r="F7050" s="30" t="s">
        <v>68</v>
      </c>
      <c r="G7050" s="30" t="s">
        <v>69</v>
      </c>
      <c r="H7050" s="75">
        <v>1</v>
      </c>
    </row>
    <row r="7051" spans="1:8">
      <c r="A7051" s="43">
        <v>1942</v>
      </c>
      <c r="B7051" s="74">
        <v>46253</v>
      </c>
      <c r="C7051" s="30" t="s">
        <v>511</v>
      </c>
      <c r="D7051" s="30" t="s">
        <v>512</v>
      </c>
      <c r="E7051" s="75">
        <v>82</v>
      </c>
      <c r="F7051" s="30" t="s">
        <v>70</v>
      </c>
      <c r="G7051" s="30" t="s">
        <v>71</v>
      </c>
      <c r="H7051" s="75">
        <v>2</v>
      </c>
    </row>
    <row r="7052" spans="1:8">
      <c r="A7052" s="43">
        <v>1942</v>
      </c>
      <c r="B7052" s="74">
        <v>46253</v>
      </c>
      <c r="C7052" s="30" t="s">
        <v>513</v>
      </c>
      <c r="D7052" s="30" t="s">
        <v>514</v>
      </c>
      <c r="E7052" s="75">
        <v>52</v>
      </c>
      <c r="F7052" s="30" t="s">
        <v>68</v>
      </c>
      <c r="G7052" s="30" t="s">
        <v>69</v>
      </c>
      <c r="H7052" s="75">
        <v>1</v>
      </c>
    </row>
    <row r="7053" spans="1:8">
      <c r="A7053" s="43">
        <v>1942</v>
      </c>
      <c r="B7053" s="74">
        <v>46253</v>
      </c>
      <c r="C7053" s="30" t="s">
        <v>545</v>
      </c>
      <c r="D7053" s="30" t="s">
        <v>546</v>
      </c>
      <c r="E7053" s="75">
        <v>40</v>
      </c>
      <c r="F7053" s="30" t="s">
        <v>53</v>
      </c>
      <c r="G7053" s="30" t="s">
        <v>54</v>
      </c>
      <c r="H7053" s="75">
        <v>1</v>
      </c>
    </row>
    <row r="7054" spans="1:8">
      <c r="A7054" s="43">
        <v>1942</v>
      </c>
      <c r="B7054" s="74">
        <v>46253</v>
      </c>
      <c r="C7054" s="30" t="s">
        <v>519</v>
      </c>
      <c r="D7054" s="30" t="s">
        <v>520</v>
      </c>
      <c r="E7054" s="75">
        <v>68</v>
      </c>
      <c r="F7054" s="30" t="s">
        <v>70</v>
      </c>
      <c r="G7054" s="30" t="s">
        <v>71</v>
      </c>
      <c r="H7054" s="75">
        <v>2</v>
      </c>
    </row>
    <row r="7055" spans="1:8">
      <c r="A7055" s="43">
        <v>1942</v>
      </c>
      <c r="B7055" s="74">
        <v>46253</v>
      </c>
      <c r="C7055" s="30" t="s">
        <v>517</v>
      </c>
      <c r="D7055" s="30" t="s">
        <v>518</v>
      </c>
      <c r="E7055" s="75">
        <v>50</v>
      </c>
      <c r="F7055" s="30" t="s">
        <v>53</v>
      </c>
      <c r="G7055" s="30" t="s">
        <v>54</v>
      </c>
      <c r="H7055" s="75">
        <v>1</v>
      </c>
    </row>
    <row r="7056" spans="1:8">
      <c r="A7056" s="43">
        <v>1942</v>
      </c>
      <c r="B7056" s="74">
        <v>46253</v>
      </c>
      <c r="C7056" s="30" t="s">
        <v>469</v>
      </c>
      <c r="D7056" s="30" t="s">
        <v>470</v>
      </c>
      <c r="E7056" s="75">
        <v>81</v>
      </c>
      <c r="F7056" s="30" t="s">
        <v>53</v>
      </c>
      <c r="G7056" s="30" t="s">
        <v>54</v>
      </c>
      <c r="H7056" s="75">
        <v>1</v>
      </c>
    </row>
    <row r="7057" spans="1:8">
      <c r="A7057" s="43">
        <v>1942</v>
      </c>
      <c r="B7057" s="74">
        <v>46253</v>
      </c>
      <c r="C7057" s="30" t="s">
        <v>529</v>
      </c>
      <c r="D7057" s="30" t="s">
        <v>530</v>
      </c>
      <c r="E7057" s="75">
        <v>203</v>
      </c>
      <c r="F7057" s="30" t="s">
        <v>76</v>
      </c>
      <c r="G7057" s="30" t="s">
        <v>77</v>
      </c>
      <c r="H7057" s="75">
        <v>1</v>
      </c>
    </row>
    <row r="7058" spans="1:8">
      <c r="A7058" s="43">
        <v>1942</v>
      </c>
      <c r="B7058" s="74">
        <v>46253</v>
      </c>
      <c r="C7058" s="30" t="s">
        <v>1718</v>
      </c>
      <c r="D7058" s="30" t="s">
        <v>1719</v>
      </c>
      <c r="E7058" s="75">
        <v>79</v>
      </c>
      <c r="F7058" s="30" t="s">
        <v>68</v>
      </c>
      <c r="G7058" s="30" t="s">
        <v>69</v>
      </c>
      <c r="H7058" s="75">
        <v>1</v>
      </c>
    </row>
    <row r="7059" spans="1:8">
      <c r="A7059" s="43">
        <v>1942</v>
      </c>
      <c r="B7059" s="74">
        <v>46253</v>
      </c>
      <c r="C7059" s="30" t="s">
        <v>535</v>
      </c>
      <c r="D7059" s="30" t="s">
        <v>536</v>
      </c>
      <c r="E7059" s="75">
        <v>19</v>
      </c>
      <c r="F7059" s="30" t="s">
        <v>76</v>
      </c>
      <c r="G7059" s="30" t="s">
        <v>77</v>
      </c>
      <c r="H7059" s="75">
        <v>1</v>
      </c>
    </row>
    <row r="7060" spans="1:8">
      <c r="A7060" s="43">
        <v>1942</v>
      </c>
      <c r="B7060" s="74">
        <v>46253</v>
      </c>
      <c r="C7060" s="30" t="s">
        <v>537</v>
      </c>
      <c r="D7060" s="30" t="s">
        <v>538</v>
      </c>
      <c r="E7060" s="75">
        <v>8</v>
      </c>
      <c r="F7060" s="30" t="s">
        <v>68</v>
      </c>
      <c r="G7060" s="30" t="s">
        <v>69</v>
      </c>
      <c r="H7060" s="75">
        <v>1</v>
      </c>
    </row>
    <row r="7061" spans="1:8">
      <c r="A7061" s="43">
        <v>1942</v>
      </c>
      <c r="B7061" s="74">
        <v>46253</v>
      </c>
      <c r="C7061" s="30" t="s">
        <v>543</v>
      </c>
      <c r="D7061" s="30" t="s">
        <v>544</v>
      </c>
      <c r="E7061" s="75">
        <v>105</v>
      </c>
      <c r="F7061" s="30" t="s">
        <v>68</v>
      </c>
      <c r="G7061" s="30" t="s">
        <v>69</v>
      </c>
      <c r="H7061" s="75">
        <v>1</v>
      </c>
    </row>
    <row r="7062" spans="1:8">
      <c r="A7062" s="43">
        <v>1942</v>
      </c>
      <c r="B7062" s="74">
        <v>46253</v>
      </c>
      <c r="C7062" s="30" t="s">
        <v>547</v>
      </c>
      <c r="D7062" s="30" t="s">
        <v>548</v>
      </c>
      <c r="E7062" s="75">
        <v>91</v>
      </c>
      <c r="F7062" s="30" t="s">
        <v>53</v>
      </c>
      <c r="G7062" s="30" t="s">
        <v>54</v>
      </c>
      <c r="H7062" s="75">
        <v>1</v>
      </c>
    </row>
    <row r="7063" spans="1:8">
      <c r="A7063" s="43">
        <v>1942</v>
      </c>
      <c r="B7063" s="74">
        <v>46253</v>
      </c>
      <c r="C7063" s="30" t="s">
        <v>507</v>
      </c>
      <c r="D7063" s="30" t="s">
        <v>508</v>
      </c>
      <c r="E7063" s="75">
        <v>40</v>
      </c>
      <c r="F7063" s="30" t="s">
        <v>53</v>
      </c>
      <c r="G7063" s="30" t="s">
        <v>54</v>
      </c>
      <c r="H7063" s="75">
        <v>1</v>
      </c>
    </row>
    <row r="7064" spans="1:8">
      <c r="A7064" s="43">
        <v>1942</v>
      </c>
      <c r="B7064" s="74">
        <v>46253</v>
      </c>
      <c r="C7064" s="30" t="s">
        <v>549</v>
      </c>
      <c r="D7064" s="30" t="s">
        <v>550</v>
      </c>
      <c r="E7064" s="75">
        <v>83</v>
      </c>
      <c r="F7064" s="30" t="s">
        <v>80</v>
      </c>
      <c r="G7064" s="30" t="s">
        <v>81</v>
      </c>
      <c r="H7064" s="75">
        <v>1</v>
      </c>
    </row>
    <row r="7065" spans="1:8">
      <c r="A7065" s="43">
        <v>1942</v>
      </c>
      <c r="B7065" s="74">
        <v>46253</v>
      </c>
      <c r="C7065" s="30" t="s">
        <v>477</v>
      </c>
      <c r="D7065" s="30" t="s">
        <v>478</v>
      </c>
      <c r="E7065" s="75">
        <v>58</v>
      </c>
      <c r="F7065" s="30" t="s">
        <v>53</v>
      </c>
      <c r="G7065" s="30" t="s">
        <v>54</v>
      </c>
      <c r="H7065" s="75">
        <v>1</v>
      </c>
    </row>
    <row r="7066" spans="1:8">
      <c r="A7066" s="43">
        <v>1942</v>
      </c>
      <c r="B7066" s="74">
        <v>46253</v>
      </c>
      <c r="C7066" s="30" t="s">
        <v>557</v>
      </c>
      <c r="D7066" s="30" t="s">
        <v>558</v>
      </c>
      <c r="E7066" s="75">
        <v>143</v>
      </c>
      <c r="F7066" s="30" t="s">
        <v>76</v>
      </c>
      <c r="G7066" s="30" t="s">
        <v>77</v>
      </c>
      <c r="H7066" s="75">
        <v>1</v>
      </c>
    </row>
    <row r="7067" spans="1:8">
      <c r="A7067" s="43">
        <v>1942</v>
      </c>
      <c r="B7067" s="74">
        <v>46253</v>
      </c>
      <c r="C7067" s="30" t="s">
        <v>559</v>
      </c>
      <c r="D7067" s="30" t="s">
        <v>560</v>
      </c>
      <c r="E7067" s="75">
        <v>69</v>
      </c>
      <c r="F7067" s="30" t="s">
        <v>68</v>
      </c>
      <c r="G7067" s="30" t="s">
        <v>69</v>
      </c>
      <c r="H7067" s="75">
        <v>1</v>
      </c>
    </row>
    <row r="7068" spans="1:8">
      <c r="A7068" s="43">
        <v>1942</v>
      </c>
      <c r="B7068" s="74">
        <v>46253</v>
      </c>
      <c r="C7068" s="30" t="s">
        <v>461</v>
      </c>
      <c r="D7068" s="30" t="s">
        <v>462</v>
      </c>
      <c r="E7068" s="75">
        <v>51</v>
      </c>
      <c r="F7068" s="30" t="s">
        <v>53</v>
      </c>
      <c r="G7068" s="30" t="s">
        <v>54</v>
      </c>
      <c r="H7068" s="75">
        <v>1</v>
      </c>
    </row>
    <row r="7069" spans="1:8">
      <c r="A7069" s="43">
        <v>1942</v>
      </c>
      <c r="B7069" s="74">
        <v>46253</v>
      </c>
      <c r="C7069" s="30" t="s">
        <v>561</v>
      </c>
      <c r="D7069" s="30" t="s">
        <v>562</v>
      </c>
      <c r="E7069" s="75">
        <v>7</v>
      </c>
      <c r="F7069" s="30" t="s">
        <v>53</v>
      </c>
      <c r="G7069" s="30" t="s">
        <v>54</v>
      </c>
      <c r="H7069" s="75">
        <v>1</v>
      </c>
    </row>
    <row r="7070" spans="1:8">
      <c r="A7070" s="43">
        <v>1942</v>
      </c>
      <c r="B7070" s="74">
        <v>46253</v>
      </c>
      <c r="C7070" s="30" t="s">
        <v>563</v>
      </c>
      <c r="D7070" s="30" t="s">
        <v>564</v>
      </c>
      <c r="E7070" s="75">
        <v>156</v>
      </c>
      <c r="F7070" s="30" t="s">
        <v>80</v>
      </c>
      <c r="G7070" s="30" t="s">
        <v>81</v>
      </c>
      <c r="H7070" s="75">
        <v>1</v>
      </c>
    </row>
    <row r="7071" spans="1:8">
      <c r="A7071" s="43">
        <v>1942</v>
      </c>
      <c r="B7071" s="74">
        <v>46253</v>
      </c>
      <c r="C7071" s="30" t="s">
        <v>567</v>
      </c>
      <c r="D7071" s="30" t="s">
        <v>568</v>
      </c>
      <c r="E7071" s="75">
        <v>78</v>
      </c>
      <c r="F7071" s="30" t="s">
        <v>68</v>
      </c>
      <c r="G7071" s="30" t="s">
        <v>69</v>
      </c>
      <c r="H7071" s="75">
        <v>1</v>
      </c>
    </row>
    <row r="7072" spans="1:8">
      <c r="A7072" s="43">
        <v>1942</v>
      </c>
      <c r="B7072" s="74">
        <v>46252</v>
      </c>
      <c r="C7072" s="30" t="s">
        <v>421</v>
      </c>
      <c r="D7072" s="30" t="s">
        <v>422</v>
      </c>
      <c r="E7072" s="75">
        <v>135</v>
      </c>
      <c r="F7072" s="30" t="s">
        <v>80</v>
      </c>
      <c r="G7072" s="30" t="s">
        <v>81</v>
      </c>
      <c r="H7072" s="75">
        <v>1</v>
      </c>
    </row>
    <row r="7073" spans="1:8">
      <c r="A7073" s="43">
        <v>1942</v>
      </c>
      <c r="B7073" s="74">
        <v>46252</v>
      </c>
      <c r="C7073" s="30" t="s">
        <v>423</v>
      </c>
      <c r="D7073" s="30" t="s">
        <v>424</v>
      </c>
      <c r="E7073" s="75">
        <v>160</v>
      </c>
      <c r="F7073" s="30" t="s">
        <v>68</v>
      </c>
      <c r="G7073" s="30" t="s">
        <v>69</v>
      </c>
      <c r="H7073" s="75">
        <v>1</v>
      </c>
    </row>
    <row r="7074" spans="1:8">
      <c r="A7074" s="43">
        <v>1942</v>
      </c>
      <c r="B7074" s="74">
        <v>46252</v>
      </c>
      <c r="C7074" s="30" t="s">
        <v>425</v>
      </c>
      <c r="D7074" s="30" t="s">
        <v>426</v>
      </c>
      <c r="E7074" s="75">
        <v>72</v>
      </c>
      <c r="F7074" s="30" t="s">
        <v>68</v>
      </c>
      <c r="G7074" s="30" t="s">
        <v>69</v>
      </c>
      <c r="H7074" s="75">
        <v>1</v>
      </c>
    </row>
    <row r="7075" spans="1:8">
      <c r="A7075" s="43">
        <v>1942</v>
      </c>
      <c r="B7075" s="74">
        <v>46252</v>
      </c>
      <c r="C7075" s="30" t="s">
        <v>427</v>
      </c>
      <c r="D7075" s="30" t="s">
        <v>428</v>
      </c>
      <c r="E7075" s="75">
        <v>38</v>
      </c>
      <c r="F7075" s="30" t="s">
        <v>68</v>
      </c>
      <c r="G7075" s="30" t="s">
        <v>69</v>
      </c>
      <c r="H7075" s="75">
        <v>1</v>
      </c>
    </row>
    <row r="7076" spans="1:8">
      <c r="A7076" s="43">
        <v>1942</v>
      </c>
      <c r="B7076" s="74">
        <v>46252</v>
      </c>
      <c r="C7076" s="30" t="s">
        <v>429</v>
      </c>
      <c r="D7076" s="30" t="s">
        <v>430</v>
      </c>
      <c r="E7076" s="75">
        <v>77</v>
      </c>
      <c r="F7076" s="30" t="s">
        <v>68</v>
      </c>
      <c r="G7076" s="30" t="s">
        <v>69</v>
      </c>
      <c r="H7076" s="75">
        <v>1</v>
      </c>
    </row>
    <row r="7077" spans="1:8">
      <c r="A7077" s="43">
        <v>1942</v>
      </c>
      <c r="B7077" s="74">
        <v>46252</v>
      </c>
      <c r="C7077" s="30" t="s">
        <v>433</v>
      </c>
      <c r="D7077" s="30" t="s">
        <v>434</v>
      </c>
      <c r="E7077" s="75">
        <v>114</v>
      </c>
      <c r="F7077" s="30" t="s">
        <v>68</v>
      </c>
      <c r="G7077" s="30" t="s">
        <v>69</v>
      </c>
      <c r="H7077" s="75">
        <v>1</v>
      </c>
    </row>
    <row r="7078" spans="1:8">
      <c r="A7078" s="43">
        <v>1942</v>
      </c>
      <c r="B7078" s="74">
        <v>46252</v>
      </c>
      <c r="C7078" s="30" t="s">
        <v>453</v>
      </c>
      <c r="D7078" s="30" t="s">
        <v>454</v>
      </c>
      <c r="E7078" s="75">
        <v>109</v>
      </c>
      <c r="F7078" s="30" t="s">
        <v>53</v>
      </c>
      <c r="G7078" s="30" t="s">
        <v>54</v>
      </c>
      <c r="H7078" s="75">
        <v>1</v>
      </c>
    </row>
    <row r="7079" spans="1:8">
      <c r="A7079" s="43">
        <v>1942</v>
      </c>
      <c r="B7079" s="74">
        <v>46252</v>
      </c>
      <c r="C7079" s="30" t="s">
        <v>1708</v>
      </c>
      <c r="D7079" s="30" t="s">
        <v>1709</v>
      </c>
      <c r="E7079" s="75">
        <v>16</v>
      </c>
      <c r="F7079" s="30" t="s">
        <v>70</v>
      </c>
      <c r="G7079" s="30" t="s">
        <v>71</v>
      </c>
      <c r="H7079" s="75">
        <v>2</v>
      </c>
    </row>
    <row r="7080" spans="1:8">
      <c r="A7080" s="43">
        <v>1942</v>
      </c>
      <c r="B7080" s="74">
        <v>46252</v>
      </c>
      <c r="C7080" s="30" t="s">
        <v>1710</v>
      </c>
      <c r="D7080" s="30" t="s">
        <v>1711</v>
      </c>
      <c r="E7080" s="75">
        <v>82</v>
      </c>
      <c r="F7080" s="30" t="s">
        <v>68</v>
      </c>
      <c r="G7080" s="30" t="s">
        <v>69</v>
      </c>
      <c r="H7080" s="75">
        <v>1</v>
      </c>
    </row>
    <row r="7081" spans="1:8">
      <c r="A7081" s="43">
        <v>1942</v>
      </c>
      <c r="B7081" s="74">
        <v>46252</v>
      </c>
      <c r="C7081" s="30" t="s">
        <v>437</v>
      </c>
      <c r="D7081" s="30" t="s">
        <v>438</v>
      </c>
      <c r="E7081" s="75">
        <v>86</v>
      </c>
      <c r="F7081" s="30" t="s">
        <v>68</v>
      </c>
      <c r="G7081" s="30" t="s">
        <v>69</v>
      </c>
      <c r="H7081" s="75">
        <v>1</v>
      </c>
    </row>
    <row r="7082" spans="1:8">
      <c r="A7082" s="43">
        <v>1942</v>
      </c>
      <c r="B7082" s="74">
        <v>46252</v>
      </c>
      <c r="C7082" s="30" t="s">
        <v>439</v>
      </c>
      <c r="D7082" s="30" t="s">
        <v>440</v>
      </c>
      <c r="E7082" s="75">
        <v>51</v>
      </c>
      <c r="F7082" s="30" t="s">
        <v>68</v>
      </c>
      <c r="G7082" s="30" t="s">
        <v>69</v>
      </c>
      <c r="H7082" s="75">
        <v>1</v>
      </c>
    </row>
    <row r="7083" spans="1:8">
      <c r="A7083" s="43">
        <v>1942</v>
      </c>
      <c r="B7083" s="74">
        <v>46252</v>
      </c>
      <c r="C7083" s="30" t="s">
        <v>441</v>
      </c>
      <c r="D7083" s="30" t="s">
        <v>442</v>
      </c>
      <c r="E7083" s="75">
        <v>61</v>
      </c>
      <c r="F7083" s="30" t="s">
        <v>68</v>
      </c>
      <c r="G7083" s="30" t="s">
        <v>69</v>
      </c>
      <c r="H7083" s="75">
        <v>1</v>
      </c>
    </row>
    <row r="7084" spans="1:8">
      <c r="A7084" s="43">
        <v>1942</v>
      </c>
      <c r="B7084" s="74">
        <v>46252</v>
      </c>
      <c r="C7084" s="30" t="s">
        <v>443</v>
      </c>
      <c r="D7084" s="30" t="s">
        <v>444</v>
      </c>
      <c r="E7084" s="75">
        <v>140</v>
      </c>
      <c r="F7084" s="30" t="s">
        <v>80</v>
      </c>
      <c r="G7084" s="30" t="s">
        <v>81</v>
      </c>
      <c r="H7084" s="75">
        <v>1</v>
      </c>
    </row>
    <row r="7085" spans="1:8">
      <c r="A7085" s="43">
        <v>1942</v>
      </c>
      <c r="B7085" s="74">
        <v>46252</v>
      </c>
      <c r="C7085" s="30" t="s">
        <v>445</v>
      </c>
      <c r="D7085" s="30" t="s">
        <v>446</v>
      </c>
      <c r="E7085" s="75">
        <v>79</v>
      </c>
      <c r="F7085" s="30" t="s">
        <v>68</v>
      </c>
      <c r="G7085" s="30" t="s">
        <v>69</v>
      </c>
      <c r="H7085" s="75">
        <v>1</v>
      </c>
    </row>
    <row r="7086" spans="1:8">
      <c r="A7086" s="43">
        <v>1942</v>
      </c>
      <c r="B7086" s="74">
        <v>46252</v>
      </c>
      <c r="C7086" s="30" t="s">
        <v>447</v>
      </c>
      <c r="D7086" s="30" t="s">
        <v>448</v>
      </c>
      <c r="E7086" s="75">
        <v>91</v>
      </c>
      <c r="F7086" s="30" t="s">
        <v>68</v>
      </c>
      <c r="G7086" s="30" t="s">
        <v>69</v>
      </c>
      <c r="H7086" s="75">
        <v>1</v>
      </c>
    </row>
    <row r="7087" spans="1:8">
      <c r="A7087" s="43">
        <v>1942</v>
      </c>
      <c r="B7087" s="74">
        <v>46252</v>
      </c>
      <c r="C7087" s="30" t="s">
        <v>451</v>
      </c>
      <c r="D7087" s="30" t="s">
        <v>452</v>
      </c>
      <c r="E7087" s="75">
        <v>100</v>
      </c>
      <c r="F7087" s="30" t="s">
        <v>70</v>
      </c>
      <c r="G7087" s="30" t="s">
        <v>71</v>
      </c>
      <c r="H7087" s="75">
        <v>2</v>
      </c>
    </row>
    <row r="7088" spans="1:8">
      <c r="A7088" s="43">
        <v>1942</v>
      </c>
      <c r="B7088" s="74">
        <v>46252</v>
      </c>
      <c r="C7088" s="30" t="s">
        <v>551</v>
      </c>
      <c r="D7088" s="30" t="s">
        <v>552</v>
      </c>
      <c r="E7088" s="75">
        <v>106</v>
      </c>
      <c r="F7088" s="30" t="s">
        <v>53</v>
      </c>
      <c r="G7088" s="30" t="s">
        <v>54</v>
      </c>
      <c r="H7088" s="75">
        <v>1</v>
      </c>
    </row>
    <row r="7089" spans="1:8">
      <c r="A7089" s="43">
        <v>1942</v>
      </c>
      <c r="B7089" s="74">
        <v>46252</v>
      </c>
      <c r="C7089" s="30" t="s">
        <v>455</v>
      </c>
      <c r="D7089" s="30" t="s">
        <v>456</v>
      </c>
      <c r="E7089" s="75">
        <v>127</v>
      </c>
      <c r="F7089" s="30" t="s">
        <v>80</v>
      </c>
      <c r="G7089" s="30" t="s">
        <v>81</v>
      </c>
      <c r="H7089" s="75">
        <v>1</v>
      </c>
    </row>
    <row r="7090" spans="1:8">
      <c r="A7090" s="43">
        <v>1942</v>
      </c>
      <c r="B7090" s="74">
        <v>46252</v>
      </c>
      <c r="C7090" s="30" t="s">
        <v>457</v>
      </c>
      <c r="D7090" s="30" t="s">
        <v>458</v>
      </c>
      <c r="E7090" s="75">
        <v>58</v>
      </c>
      <c r="F7090" s="30" t="s">
        <v>68</v>
      </c>
      <c r="G7090" s="30" t="s">
        <v>69</v>
      </c>
      <c r="H7090" s="75">
        <v>1</v>
      </c>
    </row>
    <row r="7091" spans="1:8">
      <c r="A7091" s="43">
        <v>1942</v>
      </c>
      <c r="B7091" s="74">
        <v>46252</v>
      </c>
      <c r="C7091" s="30" t="s">
        <v>521</v>
      </c>
      <c r="D7091" s="30" t="s">
        <v>522</v>
      </c>
      <c r="E7091" s="75">
        <v>59</v>
      </c>
      <c r="F7091" s="30" t="s">
        <v>53</v>
      </c>
      <c r="G7091" s="30" t="s">
        <v>54</v>
      </c>
      <c r="H7091" s="75">
        <v>1</v>
      </c>
    </row>
    <row r="7092" spans="1:8">
      <c r="A7092" s="43">
        <v>1942</v>
      </c>
      <c r="B7092" s="74">
        <v>46252</v>
      </c>
      <c r="C7092" s="30" t="s">
        <v>505</v>
      </c>
      <c r="D7092" s="30" t="s">
        <v>506</v>
      </c>
      <c r="E7092" s="75">
        <v>20</v>
      </c>
      <c r="F7092" s="30" t="s">
        <v>53</v>
      </c>
      <c r="G7092" s="30" t="s">
        <v>54</v>
      </c>
      <c r="H7092" s="75">
        <v>1</v>
      </c>
    </row>
    <row r="7093" spans="1:8">
      <c r="A7093" s="43">
        <v>1942</v>
      </c>
      <c r="B7093" s="74">
        <v>46252</v>
      </c>
      <c r="C7093" s="30" t="s">
        <v>1712</v>
      </c>
      <c r="D7093" s="30" t="s">
        <v>1713</v>
      </c>
      <c r="E7093" s="75">
        <v>20</v>
      </c>
      <c r="F7093" s="30" t="s">
        <v>68</v>
      </c>
      <c r="G7093" s="30" t="s">
        <v>69</v>
      </c>
      <c r="H7093" s="75">
        <v>1</v>
      </c>
    </row>
    <row r="7094" spans="1:8">
      <c r="A7094" s="43">
        <v>1942</v>
      </c>
      <c r="B7094" s="74">
        <v>46252</v>
      </c>
      <c r="C7094" s="30" t="s">
        <v>449</v>
      </c>
      <c r="D7094" s="30" t="s">
        <v>450</v>
      </c>
      <c r="E7094" s="75">
        <v>141</v>
      </c>
      <c r="F7094" s="30" t="s">
        <v>53</v>
      </c>
      <c r="G7094" s="30" t="s">
        <v>54</v>
      </c>
      <c r="H7094" s="75">
        <v>1</v>
      </c>
    </row>
    <row r="7095" spans="1:8">
      <c r="A7095" s="43">
        <v>1942</v>
      </c>
      <c r="B7095" s="74">
        <v>46252</v>
      </c>
      <c r="C7095" s="30" t="s">
        <v>467</v>
      </c>
      <c r="D7095" s="30" t="s">
        <v>468</v>
      </c>
      <c r="E7095" s="75">
        <v>13</v>
      </c>
      <c r="F7095" s="30" t="s">
        <v>68</v>
      </c>
      <c r="G7095" s="30" t="s">
        <v>69</v>
      </c>
      <c r="H7095" s="75">
        <v>1</v>
      </c>
    </row>
    <row r="7096" spans="1:8">
      <c r="A7096" s="43">
        <v>1942</v>
      </c>
      <c r="B7096" s="74">
        <v>46252</v>
      </c>
      <c r="C7096" s="30" t="s">
        <v>527</v>
      </c>
      <c r="D7096" s="30" t="s">
        <v>528</v>
      </c>
      <c r="E7096" s="75">
        <v>50</v>
      </c>
      <c r="F7096" s="30" t="s">
        <v>53</v>
      </c>
      <c r="G7096" s="30" t="s">
        <v>54</v>
      </c>
      <c r="H7096" s="75">
        <v>1</v>
      </c>
    </row>
    <row r="7097" spans="1:8">
      <c r="A7097" s="43">
        <v>1942</v>
      </c>
      <c r="B7097" s="74">
        <v>46252</v>
      </c>
      <c r="C7097" s="30" t="s">
        <v>473</v>
      </c>
      <c r="D7097" s="30" t="s">
        <v>474</v>
      </c>
      <c r="E7097" s="75">
        <v>46</v>
      </c>
      <c r="F7097" s="30" t="s">
        <v>53</v>
      </c>
      <c r="G7097" s="30" t="s">
        <v>54</v>
      </c>
      <c r="H7097" s="75">
        <v>1</v>
      </c>
    </row>
    <row r="7098" spans="1:8">
      <c r="A7098" s="43">
        <v>1942</v>
      </c>
      <c r="B7098" s="74">
        <v>46252</v>
      </c>
      <c r="C7098" s="30" t="s">
        <v>5016</v>
      </c>
      <c r="D7098" s="30" t="s">
        <v>5017</v>
      </c>
      <c r="E7098" s="75">
        <v>1</v>
      </c>
      <c r="F7098" s="30" t="s">
        <v>68</v>
      </c>
      <c r="G7098" s="30" t="s">
        <v>69</v>
      </c>
      <c r="H7098" s="75">
        <v>1</v>
      </c>
    </row>
    <row r="7099" spans="1:8">
      <c r="A7099" s="43">
        <v>1942</v>
      </c>
      <c r="B7099" s="74">
        <v>46252</v>
      </c>
      <c r="C7099" s="30" t="s">
        <v>459</v>
      </c>
      <c r="D7099" s="30" t="s">
        <v>460</v>
      </c>
      <c r="E7099" s="75">
        <v>96</v>
      </c>
      <c r="F7099" s="30" t="s">
        <v>53</v>
      </c>
      <c r="G7099" s="30" t="s">
        <v>54</v>
      </c>
      <c r="H7099" s="75">
        <v>1</v>
      </c>
    </row>
    <row r="7100" spans="1:8">
      <c r="A7100" s="43">
        <v>1942</v>
      </c>
      <c r="B7100" s="74">
        <v>46252</v>
      </c>
      <c r="C7100" s="30" t="s">
        <v>435</v>
      </c>
      <c r="D7100" s="30" t="s">
        <v>436</v>
      </c>
      <c r="E7100" s="75">
        <v>47</v>
      </c>
      <c r="F7100" s="30" t="s">
        <v>53</v>
      </c>
      <c r="G7100" s="30" t="s">
        <v>54</v>
      </c>
      <c r="H7100" s="75">
        <v>1</v>
      </c>
    </row>
    <row r="7101" spans="1:8">
      <c r="A7101" s="43">
        <v>1942</v>
      </c>
      <c r="B7101" s="74">
        <v>46252</v>
      </c>
      <c r="C7101" s="30" t="s">
        <v>481</v>
      </c>
      <c r="D7101" s="30" t="s">
        <v>482</v>
      </c>
      <c r="E7101" s="75">
        <v>50</v>
      </c>
      <c r="F7101" s="30" t="s">
        <v>58</v>
      </c>
      <c r="G7101" s="30" t="s">
        <v>59</v>
      </c>
      <c r="H7101" s="75">
        <v>3</v>
      </c>
    </row>
    <row r="7102" spans="1:8">
      <c r="A7102" s="43">
        <v>1942</v>
      </c>
      <c r="B7102" s="74">
        <v>46252</v>
      </c>
      <c r="C7102" s="30" t="s">
        <v>483</v>
      </c>
      <c r="D7102" s="30" t="s">
        <v>484</v>
      </c>
      <c r="E7102" s="75">
        <v>14</v>
      </c>
      <c r="F7102" s="30" t="s">
        <v>76</v>
      </c>
      <c r="G7102" s="30" t="s">
        <v>77</v>
      </c>
      <c r="H7102" s="75">
        <v>1</v>
      </c>
    </row>
    <row r="7103" spans="1:8">
      <c r="A7103" s="43">
        <v>1942</v>
      </c>
      <c r="B7103" s="74">
        <v>46252</v>
      </c>
      <c r="C7103" s="30" t="s">
        <v>485</v>
      </c>
      <c r="D7103" s="30" t="s">
        <v>486</v>
      </c>
      <c r="E7103" s="75">
        <v>67</v>
      </c>
      <c r="F7103" s="30" t="s">
        <v>68</v>
      </c>
      <c r="G7103" s="30" t="s">
        <v>69</v>
      </c>
      <c r="H7103" s="75">
        <v>1</v>
      </c>
    </row>
    <row r="7104" spans="1:8">
      <c r="A7104" s="43">
        <v>1942</v>
      </c>
      <c r="B7104" s="74">
        <v>46252</v>
      </c>
      <c r="C7104" s="30" t="s">
        <v>501</v>
      </c>
      <c r="D7104" s="30" t="s">
        <v>502</v>
      </c>
      <c r="E7104" s="75">
        <v>11</v>
      </c>
      <c r="F7104" s="30" t="s">
        <v>68</v>
      </c>
      <c r="G7104" s="30" t="s">
        <v>69</v>
      </c>
      <c r="H7104" s="75">
        <v>1</v>
      </c>
    </row>
    <row r="7105" spans="1:8">
      <c r="A7105" s="43">
        <v>1942</v>
      </c>
      <c r="B7105" s="74">
        <v>46252</v>
      </c>
      <c r="C7105" s="30" t="s">
        <v>491</v>
      </c>
      <c r="D7105" s="30" t="s">
        <v>492</v>
      </c>
      <c r="E7105" s="75">
        <v>17</v>
      </c>
      <c r="F7105" s="30" t="s">
        <v>53</v>
      </c>
      <c r="G7105" s="30" t="s">
        <v>54</v>
      </c>
      <c r="H7105" s="75">
        <v>1</v>
      </c>
    </row>
    <row r="7106" spans="1:8">
      <c r="A7106" s="43">
        <v>1942</v>
      </c>
      <c r="B7106" s="74">
        <v>46252</v>
      </c>
      <c r="C7106" s="30" t="s">
        <v>475</v>
      </c>
      <c r="D7106" s="30" t="s">
        <v>476</v>
      </c>
      <c r="E7106" s="75">
        <v>55</v>
      </c>
      <c r="F7106" s="30" t="s">
        <v>53</v>
      </c>
      <c r="G7106" s="30" t="s">
        <v>54</v>
      </c>
      <c r="H7106" s="75">
        <v>1</v>
      </c>
    </row>
    <row r="7107" spans="1:8">
      <c r="A7107" s="43">
        <v>1942</v>
      </c>
      <c r="B7107" s="74">
        <v>46252</v>
      </c>
      <c r="C7107" s="30" t="s">
        <v>479</v>
      </c>
      <c r="D7107" s="30" t="s">
        <v>480</v>
      </c>
      <c r="E7107" s="75">
        <v>108</v>
      </c>
      <c r="F7107" s="30" t="s">
        <v>53</v>
      </c>
      <c r="G7107" s="30" t="s">
        <v>54</v>
      </c>
      <c r="H7107" s="75">
        <v>1</v>
      </c>
    </row>
    <row r="7108" spans="1:8">
      <c r="A7108" s="43">
        <v>1942</v>
      </c>
      <c r="B7108" s="74">
        <v>46252</v>
      </c>
      <c r="C7108" s="30" t="s">
        <v>509</v>
      </c>
      <c r="D7108" s="30" t="s">
        <v>510</v>
      </c>
      <c r="E7108" s="75">
        <v>45</v>
      </c>
      <c r="F7108" s="30" t="s">
        <v>68</v>
      </c>
      <c r="G7108" s="30" t="s">
        <v>69</v>
      </c>
      <c r="H7108" s="75">
        <v>1</v>
      </c>
    </row>
    <row r="7109" spans="1:8">
      <c r="A7109" s="43">
        <v>1942</v>
      </c>
      <c r="B7109" s="74">
        <v>46252</v>
      </c>
      <c r="C7109" s="30" t="s">
        <v>511</v>
      </c>
      <c r="D7109" s="30" t="s">
        <v>512</v>
      </c>
      <c r="E7109" s="75">
        <v>98</v>
      </c>
      <c r="F7109" s="30" t="s">
        <v>70</v>
      </c>
      <c r="G7109" s="30" t="s">
        <v>71</v>
      </c>
      <c r="H7109" s="75">
        <v>2</v>
      </c>
    </row>
    <row r="7110" spans="1:8">
      <c r="A7110" s="43">
        <v>1942</v>
      </c>
      <c r="B7110" s="74">
        <v>46252</v>
      </c>
      <c r="C7110" s="30" t="s">
        <v>513</v>
      </c>
      <c r="D7110" s="30" t="s">
        <v>514</v>
      </c>
      <c r="E7110" s="75">
        <v>72</v>
      </c>
      <c r="F7110" s="30" t="s">
        <v>68</v>
      </c>
      <c r="G7110" s="30" t="s">
        <v>69</v>
      </c>
      <c r="H7110" s="75">
        <v>1</v>
      </c>
    </row>
    <row r="7111" spans="1:8">
      <c r="A7111" s="43">
        <v>1942</v>
      </c>
      <c r="B7111" s="74">
        <v>46252</v>
      </c>
      <c r="C7111" s="30" t="s">
        <v>545</v>
      </c>
      <c r="D7111" s="30" t="s">
        <v>546</v>
      </c>
      <c r="E7111" s="75">
        <v>60</v>
      </c>
      <c r="F7111" s="30" t="s">
        <v>53</v>
      </c>
      <c r="G7111" s="30" t="s">
        <v>54</v>
      </c>
      <c r="H7111" s="75">
        <v>1</v>
      </c>
    </row>
    <row r="7112" spans="1:8">
      <c r="A7112" s="43">
        <v>1942</v>
      </c>
      <c r="B7112" s="74">
        <v>46252</v>
      </c>
      <c r="C7112" s="30" t="s">
        <v>519</v>
      </c>
      <c r="D7112" s="30" t="s">
        <v>520</v>
      </c>
      <c r="E7112" s="75">
        <v>143</v>
      </c>
      <c r="F7112" s="30" t="s">
        <v>70</v>
      </c>
      <c r="G7112" s="30" t="s">
        <v>71</v>
      </c>
      <c r="H7112" s="75">
        <v>2</v>
      </c>
    </row>
    <row r="7113" spans="1:8">
      <c r="A7113" s="43">
        <v>1942</v>
      </c>
      <c r="B7113" s="74">
        <v>46252</v>
      </c>
      <c r="C7113" s="30" t="s">
        <v>517</v>
      </c>
      <c r="D7113" s="30" t="s">
        <v>518</v>
      </c>
      <c r="E7113" s="75">
        <v>49</v>
      </c>
      <c r="F7113" s="30" t="s">
        <v>53</v>
      </c>
      <c r="G7113" s="30" t="s">
        <v>54</v>
      </c>
      <c r="H7113" s="75">
        <v>1</v>
      </c>
    </row>
    <row r="7114" spans="1:8">
      <c r="A7114" s="43">
        <v>1942</v>
      </c>
      <c r="B7114" s="74">
        <v>46252</v>
      </c>
      <c r="C7114" s="30" t="s">
        <v>469</v>
      </c>
      <c r="D7114" s="30" t="s">
        <v>470</v>
      </c>
      <c r="E7114" s="75">
        <v>38</v>
      </c>
      <c r="F7114" s="30" t="s">
        <v>53</v>
      </c>
      <c r="G7114" s="30" t="s">
        <v>54</v>
      </c>
      <c r="H7114" s="75">
        <v>1</v>
      </c>
    </row>
    <row r="7115" spans="1:8">
      <c r="A7115" s="43">
        <v>1942</v>
      </c>
      <c r="B7115" s="74">
        <v>46252</v>
      </c>
      <c r="C7115" s="30" t="s">
        <v>529</v>
      </c>
      <c r="D7115" s="30" t="s">
        <v>530</v>
      </c>
      <c r="E7115" s="75">
        <v>77</v>
      </c>
      <c r="F7115" s="30" t="s">
        <v>76</v>
      </c>
      <c r="G7115" s="30" t="s">
        <v>77</v>
      </c>
      <c r="H7115" s="75">
        <v>1</v>
      </c>
    </row>
    <row r="7116" spans="1:8">
      <c r="A7116" s="43">
        <v>1942</v>
      </c>
      <c r="B7116" s="74">
        <v>46252</v>
      </c>
      <c r="C7116" s="30" t="s">
        <v>1718</v>
      </c>
      <c r="D7116" s="30" t="s">
        <v>1719</v>
      </c>
      <c r="E7116" s="75">
        <v>88</v>
      </c>
      <c r="F7116" s="30" t="s">
        <v>68</v>
      </c>
      <c r="G7116" s="30" t="s">
        <v>69</v>
      </c>
      <c r="H7116" s="75">
        <v>1</v>
      </c>
    </row>
    <row r="7117" spans="1:8">
      <c r="A7117" s="43">
        <v>1942</v>
      </c>
      <c r="B7117" s="74">
        <v>46252</v>
      </c>
      <c r="C7117" s="30" t="s">
        <v>535</v>
      </c>
      <c r="D7117" s="30" t="s">
        <v>536</v>
      </c>
      <c r="E7117" s="75">
        <v>65</v>
      </c>
      <c r="F7117" s="30" t="s">
        <v>76</v>
      </c>
      <c r="G7117" s="30" t="s">
        <v>77</v>
      </c>
      <c r="H7117" s="75">
        <v>1</v>
      </c>
    </row>
    <row r="7118" spans="1:8">
      <c r="A7118" s="43">
        <v>1942</v>
      </c>
      <c r="B7118" s="74">
        <v>46252</v>
      </c>
      <c r="C7118" s="30" t="s">
        <v>537</v>
      </c>
      <c r="D7118" s="30" t="s">
        <v>538</v>
      </c>
      <c r="E7118" s="75">
        <v>73</v>
      </c>
      <c r="F7118" s="30" t="s">
        <v>68</v>
      </c>
      <c r="G7118" s="30" t="s">
        <v>69</v>
      </c>
      <c r="H7118" s="75">
        <v>1</v>
      </c>
    </row>
    <row r="7119" spans="1:8">
      <c r="A7119" s="43">
        <v>1942</v>
      </c>
      <c r="B7119" s="74">
        <v>46252</v>
      </c>
      <c r="C7119" s="30" t="s">
        <v>543</v>
      </c>
      <c r="D7119" s="30" t="s">
        <v>544</v>
      </c>
      <c r="E7119" s="75">
        <v>99</v>
      </c>
      <c r="F7119" s="30" t="s">
        <v>70</v>
      </c>
      <c r="G7119" s="30" t="s">
        <v>71</v>
      </c>
      <c r="H7119" s="75">
        <v>2</v>
      </c>
    </row>
    <row r="7120" spans="1:8">
      <c r="A7120" s="43">
        <v>1942</v>
      </c>
      <c r="B7120" s="74">
        <v>46252</v>
      </c>
      <c r="C7120" s="30" t="s">
        <v>547</v>
      </c>
      <c r="D7120" s="30" t="s">
        <v>548</v>
      </c>
      <c r="E7120" s="75">
        <v>50</v>
      </c>
      <c r="F7120" s="30" t="s">
        <v>53</v>
      </c>
      <c r="G7120" s="30" t="s">
        <v>54</v>
      </c>
      <c r="H7120" s="75">
        <v>1</v>
      </c>
    </row>
    <row r="7121" spans="1:8">
      <c r="A7121" s="43">
        <v>1942</v>
      </c>
      <c r="B7121" s="74">
        <v>46252</v>
      </c>
      <c r="C7121" s="30" t="s">
        <v>507</v>
      </c>
      <c r="D7121" s="30" t="s">
        <v>508</v>
      </c>
      <c r="E7121" s="75">
        <v>30</v>
      </c>
      <c r="F7121" s="30" t="s">
        <v>53</v>
      </c>
      <c r="G7121" s="30" t="s">
        <v>54</v>
      </c>
      <c r="H7121" s="75">
        <v>1</v>
      </c>
    </row>
    <row r="7122" spans="1:8">
      <c r="A7122" s="43">
        <v>1942</v>
      </c>
      <c r="B7122" s="74">
        <v>46252</v>
      </c>
      <c r="C7122" s="30" t="s">
        <v>549</v>
      </c>
      <c r="D7122" s="30" t="s">
        <v>550</v>
      </c>
      <c r="E7122" s="75">
        <v>99</v>
      </c>
      <c r="F7122" s="30" t="s">
        <v>80</v>
      </c>
      <c r="G7122" s="30" t="s">
        <v>81</v>
      </c>
      <c r="H7122" s="75">
        <v>1</v>
      </c>
    </row>
    <row r="7123" spans="1:8">
      <c r="A7123" s="43">
        <v>1942</v>
      </c>
      <c r="B7123" s="74">
        <v>46252</v>
      </c>
      <c r="C7123" s="30" t="s">
        <v>477</v>
      </c>
      <c r="D7123" s="30" t="s">
        <v>478</v>
      </c>
      <c r="E7123" s="75">
        <v>24</v>
      </c>
      <c r="F7123" s="30" t="s">
        <v>53</v>
      </c>
      <c r="G7123" s="30" t="s">
        <v>54</v>
      </c>
      <c r="H7123" s="75">
        <v>1</v>
      </c>
    </row>
    <row r="7124" spans="1:8">
      <c r="A7124" s="43">
        <v>1942</v>
      </c>
      <c r="B7124" s="74">
        <v>46252</v>
      </c>
      <c r="C7124" s="30" t="s">
        <v>555</v>
      </c>
      <c r="D7124" s="30" t="s">
        <v>556</v>
      </c>
      <c r="E7124" s="75">
        <v>51</v>
      </c>
      <c r="F7124" s="30" t="s">
        <v>53</v>
      </c>
      <c r="G7124" s="30" t="s">
        <v>54</v>
      </c>
      <c r="H7124" s="75">
        <v>1</v>
      </c>
    </row>
    <row r="7125" spans="1:8">
      <c r="A7125" s="43">
        <v>1942</v>
      </c>
      <c r="B7125" s="74">
        <v>46252</v>
      </c>
      <c r="C7125" s="30" t="s">
        <v>557</v>
      </c>
      <c r="D7125" s="30" t="s">
        <v>558</v>
      </c>
      <c r="E7125" s="75">
        <v>121</v>
      </c>
      <c r="F7125" s="30" t="s">
        <v>76</v>
      </c>
      <c r="G7125" s="30" t="s">
        <v>77</v>
      </c>
      <c r="H7125" s="75">
        <v>1</v>
      </c>
    </row>
    <row r="7126" spans="1:8">
      <c r="A7126" s="43">
        <v>1942</v>
      </c>
      <c r="B7126" s="74">
        <v>46252</v>
      </c>
      <c r="C7126" s="30" t="s">
        <v>559</v>
      </c>
      <c r="D7126" s="30" t="s">
        <v>560</v>
      </c>
      <c r="E7126" s="75">
        <v>73</v>
      </c>
      <c r="F7126" s="30" t="s">
        <v>68</v>
      </c>
      <c r="G7126" s="30" t="s">
        <v>69</v>
      </c>
      <c r="H7126" s="75">
        <v>1</v>
      </c>
    </row>
    <row r="7127" spans="1:8">
      <c r="A7127" s="43">
        <v>1942</v>
      </c>
      <c r="B7127" s="74">
        <v>46252</v>
      </c>
      <c r="C7127" s="30" t="s">
        <v>461</v>
      </c>
      <c r="D7127" s="30" t="s">
        <v>462</v>
      </c>
      <c r="E7127" s="75">
        <v>61</v>
      </c>
      <c r="F7127" s="30" t="s">
        <v>53</v>
      </c>
      <c r="G7127" s="30" t="s">
        <v>54</v>
      </c>
      <c r="H7127" s="75">
        <v>1</v>
      </c>
    </row>
    <row r="7128" spans="1:8">
      <c r="A7128" s="43">
        <v>1942</v>
      </c>
      <c r="B7128" s="74">
        <v>46252</v>
      </c>
      <c r="C7128" s="30" t="s">
        <v>561</v>
      </c>
      <c r="D7128" s="30" t="s">
        <v>562</v>
      </c>
      <c r="E7128" s="75">
        <v>62</v>
      </c>
      <c r="F7128" s="30" t="s">
        <v>53</v>
      </c>
      <c r="G7128" s="30" t="s">
        <v>54</v>
      </c>
      <c r="H7128" s="75">
        <v>1</v>
      </c>
    </row>
    <row r="7129" spans="1:8">
      <c r="A7129" s="43">
        <v>1942</v>
      </c>
      <c r="B7129" s="74">
        <v>46252</v>
      </c>
      <c r="C7129" s="30" t="s">
        <v>563</v>
      </c>
      <c r="D7129" s="30" t="s">
        <v>564</v>
      </c>
      <c r="E7129" s="75">
        <v>123</v>
      </c>
      <c r="F7129" s="30" t="s">
        <v>80</v>
      </c>
      <c r="G7129" s="30" t="s">
        <v>81</v>
      </c>
      <c r="H7129" s="75">
        <v>1</v>
      </c>
    </row>
    <row r="7130" spans="1:8">
      <c r="A7130" s="43">
        <v>1942</v>
      </c>
      <c r="B7130" s="74">
        <v>46252</v>
      </c>
      <c r="C7130" s="30" t="s">
        <v>565</v>
      </c>
      <c r="D7130" s="30" t="s">
        <v>566</v>
      </c>
      <c r="E7130" s="75">
        <v>90</v>
      </c>
      <c r="F7130" s="30" t="s">
        <v>68</v>
      </c>
      <c r="G7130" s="30" t="s">
        <v>69</v>
      </c>
      <c r="H7130" s="75">
        <v>1</v>
      </c>
    </row>
    <row r="7131" spans="1:8">
      <c r="A7131" s="43">
        <v>1942</v>
      </c>
      <c r="B7131" s="74">
        <v>46252</v>
      </c>
      <c r="C7131" s="30" t="s">
        <v>567</v>
      </c>
      <c r="D7131" s="30" t="s">
        <v>568</v>
      </c>
      <c r="E7131" s="75">
        <v>77</v>
      </c>
      <c r="F7131" s="30" t="s">
        <v>68</v>
      </c>
      <c r="G7131" s="30" t="s">
        <v>69</v>
      </c>
      <c r="H7131" s="75">
        <v>1</v>
      </c>
    </row>
    <row r="7132" spans="1:8">
      <c r="A7132" s="43">
        <v>1942</v>
      </c>
      <c r="B7132" s="74">
        <v>46251</v>
      </c>
      <c r="C7132" s="30" t="s">
        <v>421</v>
      </c>
      <c r="D7132" s="30" t="s">
        <v>422</v>
      </c>
      <c r="E7132" s="75">
        <v>74</v>
      </c>
      <c r="F7132" s="30" t="s">
        <v>80</v>
      </c>
      <c r="G7132" s="30" t="s">
        <v>81</v>
      </c>
      <c r="H7132" s="75">
        <v>1</v>
      </c>
    </row>
    <row r="7133" spans="1:8">
      <c r="A7133" s="43">
        <v>1942</v>
      </c>
      <c r="B7133" s="74">
        <v>46251</v>
      </c>
      <c r="C7133" s="30" t="s">
        <v>423</v>
      </c>
      <c r="D7133" s="30" t="s">
        <v>424</v>
      </c>
      <c r="E7133" s="75">
        <v>137</v>
      </c>
      <c r="F7133" s="30" t="s">
        <v>68</v>
      </c>
      <c r="G7133" s="30" t="s">
        <v>69</v>
      </c>
      <c r="H7133" s="75">
        <v>1</v>
      </c>
    </row>
    <row r="7134" spans="1:8">
      <c r="A7134" s="43">
        <v>1942</v>
      </c>
      <c r="B7134" s="74">
        <v>46251</v>
      </c>
      <c r="C7134" s="30" t="s">
        <v>425</v>
      </c>
      <c r="D7134" s="30" t="s">
        <v>426</v>
      </c>
      <c r="E7134" s="75">
        <v>60</v>
      </c>
      <c r="F7134" s="30" t="s">
        <v>68</v>
      </c>
      <c r="G7134" s="30" t="s">
        <v>69</v>
      </c>
      <c r="H7134" s="75">
        <v>1</v>
      </c>
    </row>
    <row r="7135" spans="1:8">
      <c r="A7135" s="43">
        <v>1942</v>
      </c>
      <c r="B7135" s="74">
        <v>46251</v>
      </c>
      <c r="C7135" s="30" t="s">
        <v>429</v>
      </c>
      <c r="D7135" s="30" t="s">
        <v>430</v>
      </c>
      <c r="E7135" s="75">
        <v>64</v>
      </c>
      <c r="F7135" s="30" t="s">
        <v>68</v>
      </c>
      <c r="G7135" s="30" t="s">
        <v>69</v>
      </c>
      <c r="H7135" s="75">
        <v>1</v>
      </c>
    </row>
    <row r="7136" spans="1:8">
      <c r="A7136" s="43">
        <v>1942</v>
      </c>
      <c r="B7136" s="74">
        <v>46251</v>
      </c>
      <c r="C7136" s="30" t="s">
        <v>1706</v>
      </c>
      <c r="D7136" s="30" t="s">
        <v>1707</v>
      </c>
      <c r="E7136" s="75">
        <v>11</v>
      </c>
      <c r="F7136" s="30" t="s">
        <v>68</v>
      </c>
      <c r="G7136" s="30" t="s">
        <v>69</v>
      </c>
      <c r="H7136" s="75">
        <v>1</v>
      </c>
    </row>
    <row r="7137" spans="1:8">
      <c r="A7137" s="43">
        <v>1942</v>
      </c>
      <c r="B7137" s="74">
        <v>46251</v>
      </c>
      <c r="C7137" s="30" t="s">
        <v>433</v>
      </c>
      <c r="D7137" s="30" t="s">
        <v>434</v>
      </c>
      <c r="E7137" s="75">
        <v>71</v>
      </c>
      <c r="F7137" s="30" t="s">
        <v>68</v>
      </c>
      <c r="G7137" s="30" t="s">
        <v>69</v>
      </c>
      <c r="H7137" s="75">
        <v>1</v>
      </c>
    </row>
    <row r="7138" spans="1:8">
      <c r="A7138" s="43">
        <v>1942</v>
      </c>
      <c r="B7138" s="74">
        <v>46251</v>
      </c>
      <c r="C7138" s="30" t="s">
        <v>453</v>
      </c>
      <c r="D7138" s="30" t="s">
        <v>454</v>
      </c>
      <c r="E7138" s="75">
        <v>54</v>
      </c>
      <c r="F7138" s="30" t="s">
        <v>53</v>
      </c>
      <c r="G7138" s="30" t="s">
        <v>54</v>
      </c>
      <c r="H7138" s="75">
        <v>1</v>
      </c>
    </row>
    <row r="7139" spans="1:8">
      <c r="A7139" s="43">
        <v>1942</v>
      </c>
      <c r="B7139" s="74">
        <v>46251</v>
      </c>
      <c r="C7139" s="30" t="s">
        <v>1708</v>
      </c>
      <c r="D7139" s="30" t="s">
        <v>1709</v>
      </c>
      <c r="E7139" s="75">
        <v>7</v>
      </c>
      <c r="F7139" s="30" t="s">
        <v>70</v>
      </c>
      <c r="G7139" s="30" t="s">
        <v>71</v>
      </c>
      <c r="H7139" s="75">
        <v>2</v>
      </c>
    </row>
    <row r="7140" spans="1:8">
      <c r="A7140" s="43">
        <v>1942</v>
      </c>
      <c r="B7140" s="74">
        <v>46251</v>
      </c>
      <c r="C7140" s="30" t="s">
        <v>1710</v>
      </c>
      <c r="D7140" s="30" t="s">
        <v>1711</v>
      </c>
      <c r="E7140" s="75">
        <v>96</v>
      </c>
      <c r="F7140" s="30" t="s">
        <v>68</v>
      </c>
      <c r="G7140" s="30" t="s">
        <v>69</v>
      </c>
      <c r="H7140" s="75">
        <v>1</v>
      </c>
    </row>
    <row r="7141" spans="1:8">
      <c r="A7141" s="43">
        <v>1942</v>
      </c>
      <c r="B7141" s="74">
        <v>46251</v>
      </c>
      <c r="C7141" s="30" t="s">
        <v>437</v>
      </c>
      <c r="D7141" s="30" t="s">
        <v>438</v>
      </c>
      <c r="E7141" s="75">
        <v>81</v>
      </c>
      <c r="F7141" s="30" t="s">
        <v>68</v>
      </c>
      <c r="G7141" s="30" t="s">
        <v>69</v>
      </c>
      <c r="H7141" s="75">
        <v>1</v>
      </c>
    </row>
    <row r="7142" spans="1:8">
      <c r="A7142" s="43">
        <v>1942</v>
      </c>
      <c r="B7142" s="74">
        <v>46251</v>
      </c>
      <c r="C7142" s="30" t="s">
        <v>439</v>
      </c>
      <c r="D7142" s="30" t="s">
        <v>440</v>
      </c>
      <c r="E7142" s="75">
        <v>6</v>
      </c>
      <c r="F7142" s="30" t="s">
        <v>68</v>
      </c>
      <c r="G7142" s="30" t="s">
        <v>69</v>
      </c>
      <c r="H7142" s="75">
        <v>1</v>
      </c>
    </row>
    <row r="7143" spans="1:8">
      <c r="A7143" s="43">
        <v>1942</v>
      </c>
      <c r="B7143" s="74">
        <v>46251</v>
      </c>
      <c r="C7143" s="30" t="s">
        <v>441</v>
      </c>
      <c r="D7143" s="30" t="s">
        <v>442</v>
      </c>
      <c r="E7143" s="75">
        <v>78</v>
      </c>
      <c r="F7143" s="30" t="s">
        <v>68</v>
      </c>
      <c r="G7143" s="30" t="s">
        <v>69</v>
      </c>
      <c r="H7143" s="75">
        <v>1</v>
      </c>
    </row>
    <row r="7144" spans="1:8">
      <c r="A7144" s="43">
        <v>1942</v>
      </c>
      <c r="B7144" s="74">
        <v>46251</v>
      </c>
      <c r="C7144" s="30" t="s">
        <v>443</v>
      </c>
      <c r="D7144" s="30" t="s">
        <v>444</v>
      </c>
      <c r="E7144" s="75">
        <v>98</v>
      </c>
      <c r="F7144" s="30" t="s">
        <v>80</v>
      </c>
      <c r="G7144" s="30" t="s">
        <v>81</v>
      </c>
      <c r="H7144" s="75">
        <v>1</v>
      </c>
    </row>
    <row r="7145" spans="1:8">
      <c r="A7145" s="43">
        <v>1942</v>
      </c>
      <c r="B7145" s="74">
        <v>46251</v>
      </c>
      <c r="C7145" s="30" t="s">
        <v>445</v>
      </c>
      <c r="D7145" s="30" t="s">
        <v>446</v>
      </c>
      <c r="E7145" s="75">
        <v>70</v>
      </c>
      <c r="F7145" s="30" t="s">
        <v>68</v>
      </c>
      <c r="G7145" s="30" t="s">
        <v>69</v>
      </c>
      <c r="H7145" s="75">
        <v>1</v>
      </c>
    </row>
    <row r="7146" spans="1:8">
      <c r="A7146" s="43">
        <v>1942</v>
      </c>
      <c r="B7146" s="74">
        <v>46251</v>
      </c>
      <c r="C7146" s="30" t="s">
        <v>447</v>
      </c>
      <c r="D7146" s="30" t="s">
        <v>448</v>
      </c>
      <c r="E7146" s="75">
        <v>133</v>
      </c>
      <c r="F7146" s="30" t="s">
        <v>68</v>
      </c>
      <c r="G7146" s="30" t="s">
        <v>69</v>
      </c>
      <c r="H7146" s="75">
        <v>1</v>
      </c>
    </row>
    <row r="7147" spans="1:8">
      <c r="A7147" s="43">
        <v>1942</v>
      </c>
      <c r="B7147" s="74">
        <v>46251</v>
      </c>
      <c r="C7147" s="30" t="s">
        <v>451</v>
      </c>
      <c r="D7147" s="30" t="s">
        <v>452</v>
      </c>
      <c r="E7147" s="75">
        <v>80</v>
      </c>
      <c r="F7147" s="30" t="s">
        <v>68</v>
      </c>
      <c r="G7147" s="30" t="s">
        <v>69</v>
      </c>
      <c r="H7147" s="75">
        <v>1</v>
      </c>
    </row>
    <row r="7148" spans="1:8">
      <c r="A7148" s="43">
        <v>1942</v>
      </c>
      <c r="B7148" s="74">
        <v>46251</v>
      </c>
      <c r="C7148" s="30" t="s">
        <v>551</v>
      </c>
      <c r="D7148" s="30" t="s">
        <v>552</v>
      </c>
      <c r="E7148" s="75">
        <v>49</v>
      </c>
      <c r="F7148" s="30" t="s">
        <v>53</v>
      </c>
      <c r="G7148" s="30" t="s">
        <v>54</v>
      </c>
      <c r="H7148" s="75">
        <v>1</v>
      </c>
    </row>
    <row r="7149" spans="1:8">
      <c r="A7149" s="43">
        <v>1942</v>
      </c>
      <c r="B7149" s="74">
        <v>46251</v>
      </c>
      <c r="C7149" s="30" t="s">
        <v>455</v>
      </c>
      <c r="D7149" s="30" t="s">
        <v>456</v>
      </c>
      <c r="E7149" s="75">
        <v>191</v>
      </c>
      <c r="F7149" s="30" t="s">
        <v>80</v>
      </c>
      <c r="G7149" s="30" t="s">
        <v>81</v>
      </c>
      <c r="H7149" s="75">
        <v>1</v>
      </c>
    </row>
    <row r="7150" spans="1:8">
      <c r="A7150" s="43">
        <v>1942</v>
      </c>
      <c r="B7150" s="74">
        <v>46251</v>
      </c>
      <c r="C7150" s="30" t="s">
        <v>457</v>
      </c>
      <c r="D7150" s="30" t="s">
        <v>458</v>
      </c>
      <c r="E7150" s="75">
        <v>76</v>
      </c>
      <c r="F7150" s="30" t="s">
        <v>68</v>
      </c>
      <c r="G7150" s="30" t="s">
        <v>69</v>
      </c>
      <c r="H7150" s="75">
        <v>1</v>
      </c>
    </row>
    <row r="7151" spans="1:8">
      <c r="A7151" s="43">
        <v>1942</v>
      </c>
      <c r="B7151" s="74">
        <v>46251</v>
      </c>
      <c r="C7151" s="30" t="s">
        <v>521</v>
      </c>
      <c r="D7151" s="30" t="s">
        <v>522</v>
      </c>
      <c r="E7151" s="75">
        <v>31</v>
      </c>
      <c r="F7151" s="30" t="s">
        <v>53</v>
      </c>
      <c r="G7151" s="30" t="s">
        <v>54</v>
      </c>
      <c r="H7151" s="75">
        <v>1</v>
      </c>
    </row>
    <row r="7152" spans="1:8">
      <c r="A7152" s="43">
        <v>1942</v>
      </c>
      <c r="B7152" s="74">
        <v>46251</v>
      </c>
      <c r="C7152" s="30" t="s">
        <v>505</v>
      </c>
      <c r="D7152" s="30" t="s">
        <v>506</v>
      </c>
      <c r="E7152" s="75">
        <v>19</v>
      </c>
      <c r="F7152" s="30" t="s">
        <v>53</v>
      </c>
      <c r="G7152" s="30" t="s">
        <v>54</v>
      </c>
      <c r="H7152" s="75">
        <v>1</v>
      </c>
    </row>
    <row r="7153" spans="1:8">
      <c r="A7153" s="43">
        <v>1942</v>
      </c>
      <c r="B7153" s="74">
        <v>46251</v>
      </c>
      <c r="C7153" s="30" t="s">
        <v>1712</v>
      </c>
      <c r="D7153" s="30" t="s">
        <v>1713</v>
      </c>
      <c r="E7153" s="75">
        <v>2</v>
      </c>
      <c r="F7153" s="30" t="s">
        <v>68</v>
      </c>
      <c r="G7153" s="30" t="s">
        <v>69</v>
      </c>
      <c r="H7153" s="75">
        <v>1</v>
      </c>
    </row>
    <row r="7154" spans="1:8">
      <c r="A7154" s="43">
        <v>1942</v>
      </c>
      <c r="B7154" s="74">
        <v>46251</v>
      </c>
      <c r="C7154" s="30" t="s">
        <v>449</v>
      </c>
      <c r="D7154" s="30" t="s">
        <v>450</v>
      </c>
      <c r="E7154" s="75">
        <v>70</v>
      </c>
      <c r="F7154" s="30" t="s">
        <v>53</v>
      </c>
      <c r="G7154" s="30" t="s">
        <v>54</v>
      </c>
      <c r="H7154" s="75">
        <v>1</v>
      </c>
    </row>
    <row r="7155" spans="1:8">
      <c r="A7155" s="43">
        <v>1942</v>
      </c>
      <c r="B7155" s="74">
        <v>46251</v>
      </c>
      <c r="C7155" s="30" t="s">
        <v>473</v>
      </c>
      <c r="D7155" s="30" t="s">
        <v>474</v>
      </c>
      <c r="E7155" s="75">
        <v>139</v>
      </c>
      <c r="F7155" s="30" t="s">
        <v>53</v>
      </c>
      <c r="G7155" s="30" t="s">
        <v>54</v>
      </c>
      <c r="H7155" s="75">
        <v>1</v>
      </c>
    </row>
    <row r="7156" spans="1:8">
      <c r="A7156" s="43">
        <v>1942</v>
      </c>
      <c r="B7156" s="74">
        <v>46251</v>
      </c>
      <c r="C7156" s="30" t="s">
        <v>5018</v>
      </c>
      <c r="D7156" s="30" t="s">
        <v>5019</v>
      </c>
      <c r="E7156" s="75">
        <v>1</v>
      </c>
      <c r="F7156" s="30" t="s">
        <v>68</v>
      </c>
      <c r="G7156" s="30" t="s">
        <v>69</v>
      </c>
      <c r="H7156" s="75">
        <v>1</v>
      </c>
    </row>
    <row r="7157" spans="1:8">
      <c r="A7157" s="43">
        <v>1942</v>
      </c>
      <c r="B7157" s="74">
        <v>46251</v>
      </c>
      <c r="C7157" s="30" t="s">
        <v>459</v>
      </c>
      <c r="D7157" s="30" t="s">
        <v>460</v>
      </c>
      <c r="E7157" s="75">
        <v>25</v>
      </c>
      <c r="F7157" s="30" t="s">
        <v>53</v>
      </c>
      <c r="G7157" s="30" t="s">
        <v>54</v>
      </c>
      <c r="H7157" s="75">
        <v>1</v>
      </c>
    </row>
    <row r="7158" spans="1:8">
      <c r="A7158" s="43">
        <v>1942</v>
      </c>
      <c r="B7158" s="74">
        <v>46251</v>
      </c>
      <c r="C7158" s="30" t="s">
        <v>1714</v>
      </c>
      <c r="D7158" s="30" t="s">
        <v>1715</v>
      </c>
      <c r="E7158" s="75">
        <v>1</v>
      </c>
      <c r="F7158" s="30" t="s">
        <v>68</v>
      </c>
      <c r="G7158" s="30" t="s">
        <v>69</v>
      </c>
      <c r="H7158" s="75">
        <v>1</v>
      </c>
    </row>
    <row r="7159" spans="1:8">
      <c r="A7159" s="43">
        <v>1942</v>
      </c>
      <c r="B7159" s="74">
        <v>46251</v>
      </c>
      <c r="C7159" s="30" t="s">
        <v>435</v>
      </c>
      <c r="D7159" s="30" t="s">
        <v>436</v>
      </c>
      <c r="E7159" s="75">
        <v>76</v>
      </c>
      <c r="F7159" s="30" t="s">
        <v>53</v>
      </c>
      <c r="G7159" s="30" t="s">
        <v>54</v>
      </c>
      <c r="H7159" s="75">
        <v>1</v>
      </c>
    </row>
    <row r="7160" spans="1:8">
      <c r="A7160" s="43">
        <v>1942</v>
      </c>
      <c r="B7160" s="74">
        <v>46251</v>
      </c>
      <c r="C7160" s="30" t="s">
        <v>481</v>
      </c>
      <c r="D7160" s="30" t="s">
        <v>482</v>
      </c>
      <c r="E7160" s="75">
        <v>16</v>
      </c>
      <c r="F7160" s="30" t="s">
        <v>68</v>
      </c>
      <c r="G7160" s="30" t="s">
        <v>69</v>
      </c>
      <c r="H7160" s="75">
        <v>1</v>
      </c>
    </row>
    <row r="7161" spans="1:8">
      <c r="A7161" s="43">
        <v>1942</v>
      </c>
      <c r="B7161" s="74">
        <v>46251</v>
      </c>
      <c r="C7161" s="30" t="s">
        <v>483</v>
      </c>
      <c r="D7161" s="30" t="s">
        <v>484</v>
      </c>
      <c r="E7161" s="75">
        <v>4</v>
      </c>
      <c r="F7161" s="30" t="s">
        <v>76</v>
      </c>
      <c r="G7161" s="30" t="s">
        <v>77</v>
      </c>
      <c r="H7161" s="75">
        <v>1</v>
      </c>
    </row>
    <row r="7162" spans="1:8">
      <c r="A7162" s="43">
        <v>1942</v>
      </c>
      <c r="B7162" s="74">
        <v>46251</v>
      </c>
      <c r="C7162" s="30" t="s">
        <v>485</v>
      </c>
      <c r="D7162" s="30" t="s">
        <v>486</v>
      </c>
      <c r="E7162" s="75">
        <v>54</v>
      </c>
      <c r="F7162" s="30" t="s">
        <v>68</v>
      </c>
      <c r="G7162" s="30" t="s">
        <v>69</v>
      </c>
      <c r="H7162" s="75">
        <v>1</v>
      </c>
    </row>
    <row r="7163" spans="1:8">
      <c r="A7163" s="43">
        <v>1942</v>
      </c>
      <c r="B7163" s="74">
        <v>46251</v>
      </c>
      <c r="C7163" s="30" t="s">
        <v>487</v>
      </c>
      <c r="D7163" s="30" t="s">
        <v>488</v>
      </c>
      <c r="E7163" s="75">
        <v>143</v>
      </c>
      <c r="F7163" s="30" t="s">
        <v>76</v>
      </c>
      <c r="G7163" s="30" t="s">
        <v>77</v>
      </c>
      <c r="H7163" s="75">
        <v>1</v>
      </c>
    </row>
    <row r="7164" spans="1:8">
      <c r="A7164" s="43">
        <v>1942</v>
      </c>
      <c r="B7164" s="74">
        <v>46251</v>
      </c>
      <c r="C7164" s="30" t="s">
        <v>499</v>
      </c>
      <c r="D7164" s="30" t="s">
        <v>500</v>
      </c>
      <c r="E7164" s="75">
        <v>26</v>
      </c>
      <c r="F7164" s="30" t="s">
        <v>76</v>
      </c>
      <c r="G7164" s="30" t="s">
        <v>77</v>
      </c>
      <c r="H7164" s="75">
        <v>1</v>
      </c>
    </row>
    <row r="7165" spans="1:8">
      <c r="A7165" s="43">
        <v>1942</v>
      </c>
      <c r="B7165" s="74">
        <v>46251</v>
      </c>
      <c r="C7165" s="30" t="s">
        <v>501</v>
      </c>
      <c r="D7165" s="30" t="s">
        <v>502</v>
      </c>
      <c r="E7165" s="75">
        <v>48</v>
      </c>
      <c r="F7165" s="30" t="s">
        <v>68</v>
      </c>
      <c r="G7165" s="30" t="s">
        <v>69</v>
      </c>
      <c r="H7165" s="75">
        <v>1</v>
      </c>
    </row>
    <row r="7166" spans="1:8">
      <c r="A7166" s="43">
        <v>1942</v>
      </c>
      <c r="B7166" s="74">
        <v>46251</v>
      </c>
      <c r="C7166" s="30" t="s">
        <v>491</v>
      </c>
      <c r="D7166" s="30" t="s">
        <v>492</v>
      </c>
      <c r="E7166" s="75">
        <v>19</v>
      </c>
      <c r="F7166" s="30" t="s">
        <v>53</v>
      </c>
      <c r="G7166" s="30" t="s">
        <v>54</v>
      </c>
      <c r="H7166" s="75">
        <v>1</v>
      </c>
    </row>
    <row r="7167" spans="1:8">
      <c r="A7167" s="43">
        <v>1942</v>
      </c>
      <c r="B7167" s="74">
        <v>46251</v>
      </c>
      <c r="C7167" s="30" t="s">
        <v>475</v>
      </c>
      <c r="D7167" s="30" t="s">
        <v>476</v>
      </c>
      <c r="E7167" s="75">
        <v>117</v>
      </c>
      <c r="F7167" s="30" t="s">
        <v>53</v>
      </c>
      <c r="G7167" s="30" t="s">
        <v>54</v>
      </c>
      <c r="H7167" s="75">
        <v>1</v>
      </c>
    </row>
    <row r="7168" spans="1:8">
      <c r="A7168" s="43">
        <v>1942</v>
      </c>
      <c r="B7168" s="74">
        <v>46251</v>
      </c>
      <c r="C7168" s="30" t="s">
        <v>479</v>
      </c>
      <c r="D7168" s="30" t="s">
        <v>480</v>
      </c>
      <c r="E7168" s="75">
        <v>24</v>
      </c>
      <c r="F7168" s="30" t="s">
        <v>53</v>
      </c>
      <c r="G7168" s="30" t="s">
        <v>54</v>
      </c>
      <c r="H7168" s="75">
        <v>1</v>
      </c>
    </row>
    <row r="7169" spans="1:8">
      <c r="A7169" s="43">
        <v>1942</v>
      </c>
      <c r="B7169" s="74">
        <v>46251</v>
      </c>
      <c r="C7169" s="30" t="s">
        <v>509</v>
      </c>
      <c r="D7169" s="30" t="s">
        <v>510</v>
      </c>
      <c r="E7169" s="75">
        <v>53</v>
      </c>
      <c r="F7169" s="30" t="s">
        <v>68</v>
      </c>
      <c r="G7169" s="30" t="s">
        <v>69</v>
      </c>
      <c r="H7169" s="75">
        <v>1</v>
      </c>
    </row>
    <row r="7170" spans="1:8">
      <c r="A7170" s="43">
        <v>1942</v>
      </c>
      <c r="B7170" s="74">
        <v>46251</v>
      </c>
      <c r="C7170" s="30" t="s">
        <v>511</v>
      </c>
      <c r="D7170" s="30" t="s">
        <v>512</v>
      </c>
      <c r="E7170" s="75">
        <v>116</v>
      </c>
      <c r="F7170" s="30" t="s">
        <v>70</v>
      </c>
      <c r="G7170" s="30" t="s">
        <v>71</v>
      </c>
      <c r="H7170" s="75">
        <v>2</v>
      </c>
    </row>
    <row r="7171" spans="1:8">
      <c r="A7171" s="43">
        <v>1942</v>
      </c>
      <c r="B7171" s="74">
        <v>46251</v>
      </c>
      <c r="C7171" s="30" t="s">
        <v>513</v>
      </c>
      <c r="D7171" s="30" t="s">
        <v>514</v>
      </c>
      <c r="E7171" s="75">
        <v>92</v>
      </c>
      <c r="F7171" s="30" t="s">
        <v>68</v>
      </c>
      <c r="G7171" s="30" t="s">
        <v>69</v>
      </c>
      <c r="H7171" s="75">
        <v>1</v>
      </c>
    </row>
    <row r="7172" spans="1:8">
      <c r="A7172" s="43">
        <v>1942</v>
      </c>
      <c r="B7172" s="74">
        <v>46251</v>
      </c>
      <c r="C7172" s="30" t="s">
        <v>519</v>
      </c>
      <c r="D7172" s="30" t="s">
        <v>520</v>
      </c>
      <c r="E7172" s="75">
        <v>26</v>
      </c>
      <c r="F7172" s="30" t="s">
        <v>76</v>
      </c>
      <c r="G7172" s="30" t="s">
        <v>77</v>
      </c>
      <c r="H7172" s="75">
        <v>1</v>
      </c>
    </row>
    <row r="7173" spans="1:8">
      <c r="A7173" s="43">
        <v>1942</v>
      </c>
      <c r="B7173" s="74">
        <v>46251</v>
      </c>
      <c r="C7173" s="30" t="s">
        <v>517</v>
      </c>
      <c r="D7173" s="30" t="s">
        <v>518</v>
      </c>
      <c r="E7173" s="75">
        <v>62</v>
      </c>
      <c r="F7173" s="30" t="s">
        <v>53</v>
      </c>
      <c r="G7173" s="30" t="s">
        <v>54</v>
      </c>
      <c r="H7173" s="75">
        <v>1</v>
      </c>
    </row>
    <row r="7174" spans="1:8">
      <c r="A7174" s="43">
        <v>1942</v>
      </c>
      <c r="B7174" s="74">
        <v>46251</v>
      </c>
      <c r="C7174" s="30" t="s">
        <v>533</v>
      </c>
      <c r="D7174" s="30" t="s">
        <v>534</v>
      </c>
      <c r="E7174" s="75">
        <v>97</v>
      </c>
      <c r="F7174" s="30" t="s">
        <v>53</v>
      </c>
      <c r="G7174" s="30" t="s">
        <v>54</v>
      </c>
      <c r="H7174" s="75">
        <v>1</v>
      </c>
    </row>
    <row r="7175" spans="1:8">
      <c r="A7175" s="43">
        <v>1942</v>
      </c>
      <c r="B7175" s="74">
        <v>46251</v>
      </c>
      <c r="C7175" s="30" t="s">
        <v>529</v>
      </c>
      <c r="D7175" s="30" t="s">
        <v>530</v>
      </c>
      <c r="E7175" s="75">
        <v>78</v>
      </c>
      <c r="F7175" s="30" t="s">
        <v>76</v>
      </c>
      <c r="G7175" s="30" t="s">
        <v>77</v>
      </c>
      <c r="H7175" s="75">
        <v>1</v>
      </c>
    </row>
    <row r="7176" spans="1:8">
      <c r="A7176" s="43">
        <v>1942</v>
      </c>
      <c r="B7176" s="74">
        <v>46251</v>
      </c>
      <c r="C7176" s="30" t="s">
        <v>1718</v>
      </c>
      <c r="D7176" s="30" t="s">
        <v>1719</v>
      </c>
      <c r="E7176" s="75">
        <v>92</v>
      </c>
      <c r="F7176" s="30" t="s">
        <v>68</v>
      </c>
      <c r="G7176" s="30" t="s">
        <v>69</v>
      </c>
      <c r="H7176" s="75">
        <v>1</v>
      </c>
    </row>
    <row r="7177" spans="1:8">
      <c r="A7177" s="43">
        <v>1942</v>
      </c>
      <c r="B7177" s="74">
        <v>46251</v>
      </c>
      <c r="C7177" s="30" t="s">
        <v>535</v>
      </c>
      <c r="D7177" s="30" t="s">
        <v>536</v>
      </c>
      <c r="E7177" s="75">
        <v>66</v>
      </c>
      <c r="F7177" s="30" t="s">
        <v>76</v>
      </c>
      <c r="G7177" s="30" t="s">
        <v>77</v>
      </c>
      <c r="H7177" s="75">
        <v>1</v>
      </c>
    </row>
    <row r="7178" spans="1:8">
      <c r="A7178" s="43">
        <v>1942</v>
      </c>
      <c r="B7178" s="74">
        <v>46251</v>
      </c>
      <c r="C7178" s="30" t="s">
        <v>537</v>
      </c>
      <c r="D7178" s="30" t="s">
        <v>538</v>
      </c>
      <c r="E7178" s="75">
        <v>158</v>
      </c>
      <c r="F7178" s="30" t="s">
        <v>70</v>
      </c>
      <c r="G7178" s="30" t="s">
        <v>71</v>
      </c>
      <c r="H7178" s="75">
        <v>2</v>
      </c>
    </row>
    <row r="7179" spans="1:8">
      <c r="A7179" s="43">
        <v>1942</v>
      </c>
      <c r="B7179" s="74">
        <v>46251</v>
      </c>
      <c r="C7179" s="30" t="s">
        <v>543</v>
      </c>
      <c r="D7179" s="30" t="s">
        <v>544</v>
      </c>
      <c r="E7179" s="75">
        <v>98</v>
      </c>
      <c r="F7179" s="30" t="s">
        <v>68</v>
      </c>
      <c r="G7179" s="30" t="s">
        <v>69</v>
      </c>
      <c r="H7179" s="75">
        <v>1</v>
      </c>
    </row>
    <row r="7180" spans="1:8">
      <c r="A7180" s="43">
        <v>1942</v>
      </c>
      <c r="B7180" s="74">
        <v>46251</v>
      </c>
      <c r="C7180" s="30" t="s">
        <v>507</v>
      </c>
      <c r="D7180" s="30" t="s">
        <v>508</v>
      </c>
      <c r="E7180" s="75">
        <v>66</v>
      </c>
      <c r="F7180" s="30" t="s">
        <v>53</v>
      </c>
      <c r="G7180" s="30" t="s">
        <v>54</v>
      </c>
      <c r="H7180" s="75">
        <v>1</v>
      </c>
    </row>
    <row r="7181" spans="1:8">
      <c r="A7181" s="43">
        <v>1942</v>
      </c>
      <c r="B7181" s="74">
        <v>46251</v>
      </c>
      <c r="C7181" s="30" t="s">
        <v>549</v>
      </c>
      <c r="D7181" s="30" t="s">
        <v>550</v>
      </c>
      <c r="E7181" s="75">
        <v>133</v>
      </c>
      <c r="F7181" s="30" t="s">
        <v>80</v>
      </c>
      <c r="G7181" s="30" t="s">
        <v>81</v>
      </c>
      <c r="H7181" s="75">
        <v>1</v>
      </c>
    </row>
    <row r="7182" spans="1:8">
      <c r="A7182" s="43">
        <v>1942</v>
      </c>
      <c r="B7182" s="74">
        <v>46251</v>
      </c>
      <c r="C7182" s="30" t="s">
        <v>5014</v>
      </c>
      <c r="D7182" s="30" t="s">
        <v>5015</v>
      </c>
      <c r="E7182" s="75">
        <v>1</v>
      </c>
      <c r="F7182" s="30" t="s">
        <v>68</v>
      </c>
      <c r="G7182" s="30" t="s">
        <v>69</v>
      </c>
      <c r="H7182" s="75">
        <v>1</v>
      </c>
    </row>
    <row r="7183" spans="1:8">
      <c r="A7183" s="43">
        <v>1942</v>
      </c>
      <c r="B7183" s="74">
        <v>46251</v>
      </c>
      <c r="C7183" s="30" t="s">
        <v>557</v>
      </c>
      <c r="D7183" s="30" t="s">
        <v>558</v>
      </c>
      <c r="E7183" s="75">
        <v>125</v>
      </c>
      <c r="F7183" s="30" t="s">
        <v>76</v>
      </c>
      <c r="G7183" s="30" t="s">
        <v>77</v>
      </c>
      <c r="H7183" s="75">
        <v>1</v>
      </c>
    </row>
    <row r="7184" spans="1:8">
      <c r="A7184" s="43">
        <v>1942</v>
      </c>
      <c r="B7184" s="74">
        <v>46251</v>
      </c>
      <c r="C7184" s="30" t="s">
        <v>559</v>
      </c>
      <c r="D7184" s="30" t="s">
        <v>560</v>
      </c>
      <c r="E7184" s="75">
        <v>77</v>
      </c>
      <c r="F7184" s="30" t="s">
        <v>68</v>
      </c>
      <c r="G7184" s="30" t="s">
        <v>69</v>
      </c>
      <c r="H7184" s="75">
        <v>1</v>
      </c>
    </row>
    <row r="7185" spans="1:8">
      <c r="A7185" s="43">
        <v>1942</v>
      </c>
      <c r="B7185" s="74">
        <v>46251</v>
      </c>
      <c r="C7185" s="30" t="s">
        <v>461</v>
      </c>
      <c r="D7185" s="30" t="s">
        <v>462</v>
      </c>
      <c r="E7185" s="75">
        <v>56</v>
      </c>
      <c r="F7185" s="30" t="s">
        <v>53</v>
      </c>
      <c r="G7185" s="30" t="s">
        <v>54</v>
      </c>
      <c r="H7185" s="75">
        <v>1</v>
      </c>
    </row>
    <row r="7186" spans="1:8">
      <c r="A7186" s="43">
        <v>1942</v>
      </c>
      <c r="B7186" s="74">
        <v>46251</v>
      </c>
      <c r="C7186" s="30" t="s">
        <v>561</v>
      </c>
      <c r="D7186" s="30" t="s">
        <v>562</v>
      </c>
      <c r="E7186" s="75">
        <v>56</v>
      </c>
      <c r="F7186" s="30" t="s">
        <v>53</v>
      </c>
      <c r="G7186" s="30" t="s">
        <v>54</v>
      </c>
      <c r="H7186" s="75">
        <v>1</v>
      </c>
    </row>
    <row r="7187" spans="1:8">
      <c r="A7187" s="43">
        <v>1942</v>
      </c>
      <c r="B7187" s="74">
        <v>46251</v>
      </c>
      <c r="C7187" s="30" t="s">
        <v>563</v>
      </c>
      <c r="D7187" s="30" t="s">
        <v>564</v>
      </c>
      <c r="E7187" s="75">
        <v>180</v>
      </c>
      <c r="F7187" s="30" t="s">
        <v>80</v>
      </c>
      <c r="G7187" s="30" t="s">
        <v>81</v>
      </c>
      <c r="H7187" s="75">
        <v>1</v>
      </c>
    </row>
    <row r="7188" spans="1:8">
      <c r="A7188" s="43">
        <v>1942</v>
      </c>
      <c r="B7188" s="74">
        <v>46251</v>
      </c>
      <c r="C7188" s="30" t="s">
        <v>565</v>
      </c>
      <c r="D7188" s="30" t="s">
        <v>566</v>
      </c>
      <c r="E7188" s="75">
        <v>109</v>
      </c>
      <c r="F7188" s="30" t="s">
        <v>68</v>
      </c>
      <c r="G7188" s="30" t="s">
        <v>69</v>
      </c>
      <c r="H7188" s="75">
        <v>1</v>
      </c>
    </row>
    <row r="7189" spans="1:8">
      <c r="A7189" s="43">
        <v>1942</v>
      </c>
      <c r="B7189" s="74">
        <v>46249</v>
      </c>
      <c r="C7189" s="30" t="s">
        <v>429</v>
      </c>
      <c r="D7189" s="30" t="s">
        <v>430</v>
      </c>
      <c r="E7189" s="75">
        <v>67</v>
      </c>
      <c r="F7189" s="30" t="s">
        <v>68</v>
      </c>
      <c r="G7189" s="30" t="s">
        <v>69</v>
      </c>
      <c r="H7189" s="75">
        <v>1</v>
      </c>
    </row>
    <row r="7190" spans="1:8">
      <c r="A7190" s="43">
        <v>1942</v>
      </c>
      <c r="B7190" s="74">
        <v>46249</v>
      </c>
      <c r="C7190" s="30" t="s">
        <v>1706</v>
      </c>
      <c r="D7190" s="30" t="s">
        <v>1707</v>
      </c>
      <c r="E7190" s="75">
        <v>31</v>
      </c>
      <c r="F7190" s="30" t="s">
        <v>68</v>
      </c>
      <c r="G7190" s="30" t="s">
        <v>69</v>
      </c>
      <c r="H7190" s="75">
        <v>1</v>
      </c>
    </row>
    <row r="7191" spans="1:8">
      <c r="A7191" s="43">
        <v>1942</v>
      </c>
      <c r="B7191" s="74">
        <v>46249</v>
      </c>
      <c r="C7191" s="30" t="s">
        <v>433</v>
      </c>
      <c r="D7191" s="30" t="s">
        <v>434</v>
      </c>
      <c r="E7191" s="75">
        <v>58</v>
      </c>
      <c r="F7191" s="30" t="s">
        <v>68</v>
      </c>
      <c r="G7191" s="30" t="s">
        <v>69</v>
      </c>
      <c r="H7191" s="75">
        <v>1</v>
      </c>
    </row>
    <row r="7192" spans="1:8">
      <c r="A7192" s="43">
        <v>1942</v>
      </c>
      <c r="B7192" s="74">
        <v>46249</v>
      </c>
      <c r="C7192" s="30" t="s">
        <v>445</v>
      </c>
      <c r="D7192" s="30" t="s">
        <v>446</v>
      </c>
      <c r="E7192" s="75">
        <v>91</v>
      </c>
      <c r="F7192" s="30" t="s">
        <v>68</v>
      </c>
      <c r="G7192" s="30" t="s">
        <v>69</v>
      </c>
      <c r="H7192" s="75">
        <v>1</v>
      </c>
    </row>
    <row r="7193" spans="1:8">
      <c r="A7193" s="43">
        <v>1942</v>
      </c>
      <c r="B7193" s="74">
        <v>46249</v>
      </c>
      <c r="C7193" s="30" t="s">
        <v>451</v>
      </c>
      <c r="D7193" s="30" t="s">
        <v>452</v>
      </c>
      <c r="E7193" s="75">
        <v>79</v>
      </c>
      <c r="F7193" s="30" t="s">
        <v>68</v>
      </c>
      <c r="G7193" s="30" t="s">
        <v>69</v>
      </c>
      <c r="H7193" s="75">
        <v>1</v>
      </c>
    </row>
    <row r="7194" spans="1:8">
      <c r="A7194" s="43">
        <v>1942</v>
      </c>
      <c r="B7194" s="74">
        <v>46249</v>
      </c>
      <c r="C7194" s="30" t="s">
        <v>473</v>
      </c>
      <c r="D7194" s="30" t="s">
        <v>474</v>
      </c>
      <c r="E7194" s="75">
        <v>94</v>
      </c>
      <c r="F7194" s="30" t="s">
        <v>53</v>
      </c>
      <c r="G7194" s="30" t="s">
        <v>54</v>
      </c>
      <c r="H7194" s="75">
        <v>1</v>
      </c>
    </row>
    <row r="7195" spans="1:8">
      <c r="A7195" s="43">
        <v>1942</v>
      </c>
      <c r="B7195" s="74">
        <v>46249</v>
      </c>
      <c r="C7195" s="30" t="s">
        <v>435</v>
      </c>
      <c r="D7195" s="30" t="s">
        <v>436</v>
      </c>
      <c r="E7195" s="75">
        <v>83</v>
      </c>
      <c r="F7195" s="30" t="s">
        <v>53</v>
      </c>
      <c r="G7195" s="30" t="s">
        <v>54</v>
      </c>
      <c r="H7195" s="75">
        <v>1</v>
      </c>
    </row>
    <row r="7196" spans="1:8">
      <c r="A7196" s="43">
        <v>1942</v>
      </c>
      <c r="B7196" s="74">
        <v>46249</v>
      </c>
      <c r="C7196" s="30" t="s">
        <v>499</v>
      </c>
      <c r="D7196" s="30" t="s">
        <v>500</v>
      </c>
      <c r="E7196" s="75">
        <v>33</v>
      </c>
      <c r="F7196" s="30" t="s">
        <v>76</v>
      </c>
      <c r="G7196" s="30" t="s">
        <v>77</v>
      </c>
      <c r="H7196" s="75">
        <v>1</v>
      </c>
    </row>
    <row r="7197" spans="1:8">
      <c r="A7197" s="43">
        <v>1942</v>
      </c>
      <c r="B7197" s="74">
        <v>46249</v>
      </c>
      <c r="C7197" s="30" t="s">
        <v>501</v>
      </c>
      <c r="D7197" s="30" t="s">
        <v>502</v>
      </c>
      <c r="E7197" s="75">
        <v>29</v>
      </c>
      <c r="F7197" s="30" t="s">
        <v>70</v>
      </c>
      <c r="G7197" s="30" t="s">
        <v>71</v>
      </c>
      <c r="H7197" s="75">
        <v>2</v>
      </c>
    </row>
    <row r="7198" spans="1:8">
      <c r="A7198" s="43">
        <v>1942</v>
      </c>
      <c r="B7198" s="74">
        <v>46249</v>
      </c>
      <c r="C7198" s="30" t="s">
        <v>513</v>
      </c>
      <c r="D7198" s="30" t="s">
        <v>514</v>
      </c>
      <c r="E7198" s="75">
        <v>63</v>
      </c>
      <c r="F7198" s="30" t="s">
        <v>70</v>
      </c>
      <c r="G7198" s="30" t="s">
        <v>71</v>
      </c>
      <c r="H7198" s="75">
        <v>2</v>
      </c>
    </row>
    <row r="7199" spans="1:8">
      <c r="A7199" s="43">
        <v>1942</v>
      </c>
      <c r="B7199" s="74">
        <v>46249</v>
      </c>
      <c r="C7199" s="30" t="s">
        <v>519</v>
      </c>
      <c r="D7199" s="30" t="s">
        <v>520</v>
      </c>
      <c r="E7199" s="75">
        <v>95</v>
      </c>
      <c r="F7199" s="30" t="s">
        <v>63</v>
      </c>
      <c r="G7199" s="30" t="s">
        <v>64</v>
      </c>
      <c r="H7199" s="75">
        <v>2</v>
      </c>
    </row>
    <row r="7200" spans="1:8">
      <c r="A7200" s="43">
        <v>1942</v>
      </c>
      <c r="B7200" s="74">
        <v>46249</v>
      </c>
      <c r="C7200" s="30" t="s">
        <v>469</v>
      </c>
      <c r="D7200" s="30" t="s">
        <v>470</v>
      </c>
      <c r="E7200" s="75">
        <v>75</v>
      </c>
      <c r="F7200" s="30" t="s">
        <v>53</v>
      </c>
      <c r="G7200" s="30" t="s">
        <v>54</v>
      </c>
      <c r="H7200" s="75">
        <v>1</v>
      </c>
    </row>
    <row r="7201" spans="1:8">
      <c r="A7201" s="43">
        <v>1942</v>
      </c>
      <c r="B7201" s="74">
        <v>46249</v>
      </c>
      <c r="C7201" s="30" t="s">
        <v>535</v>
      </c>
      <c r="D7201" s="30" t="s">
        <v>536</v>
      </c>
      <c r="E7201" s="75">
        <v>68</v>
      </c>
      <c r="F7201" s="30" t="s">
        <v>53</v>
      </c>
      <c r="G7201" s="30" t="s">
        <v>54</v>
      </c>
      <c r="H7201" s="75">
        <v>1</v>
      </c>
    </row>
    <row r="7202" spans="1:8">
      <c r="A7202" s="43">
        <v>1942</v>
      </c>
      <c r="B7202" s="74">
        <v>46249</v>
      </c>
      <c r="C7202" s="30" t="s">
        <v>537</v>
      </c>
      <c r="D7202" s="30" t="s">
        <v>538</v>
      </c>
      <c r="E7202" s="75">
        <v>75</v>
      </c>
      <c r="F7202" s="30" t="s">
        <v>68</v>
      </c>
      <c r="G7202" s="30" t="s">
        <v>69</v>
      </c>
      <c r="H7202" s="75">
        <v>1</v>
      </c>
    </row>
    <row r="7203" spans="1:8">
      <c r="A7203" s="43">
        <v>1942</v>
      </c>
      <c r="B7203" s="74">
        <v>46249</v>
      </c>
      <c r="C7203" s="30" t="s">
        <v>547</v>
      </c>
      <c r="D7203" s="30" t="s">
        <v>548</v>
      </c>
      <c r="E7203" s="75">
        <v>27</v>
      </c>
      <c r="F7203" s="30" t="s">
        <v>53</v>
      </c>
      <c r="G7203" s="30" t="s">
        <v>54</v>
      </c>
      <c r="H7203" s="75">
        <v>1</v>
      </c>
    </row>
    <row r="7204" spans="1:8">
      <c r="A7204" s="43">
        <v>1942</v>
      </c>
      <c r="B7204" s="74">
        <v>46249</v>
      </c>
      <c r="C7204" s="30" t="s">
        <v>507</v>
      </c>
      <c r="D7204" s="30" t="s">
        <v>508</v>
      </c>
      <c r="E7204" s="75">
        <v>4</v>
      </c>
      <c r="F7204" s="30" t="s">
        <v>53</v>
      </c>
      <c r="G7204" s="30" t="s">
        <v>54</v>
      </c>
      <c r="H7204" s="75">
        <v>1</v>
      </c>
    </row>
    <row r="7205" spans="1:8">
      <c r="A7205" s="43">
        <v>1942</v>
      </c>
      <c r="B7205" s="74">
        <v>46249</v>
      </c>
      <c r="C7205" s="30" t="s">
        <v>553</v>
      </c>
      <c r="D7205" s="30" t="s">
        <v>554</v>
      </c>
      <c r="E7205" s="75">
        <v>7</v>
      </c>
      <c r="F7205" s="30" t="s">
        <v>70</v>
      </c>
      <c r="G7205" s="30" t="s">
        <v>71</v>
      </c>
      <c r="H7205" s="75">
        <v>2</v>
      </c>
    </row>
    <row r="7206" spans="1:8">
      <c r="A7206" s="43">
        <v>1942</v>
      </c>
      <c r="B7206" s="74">
        <v>46249</v>
      </c>
      <c r="C7206" s="30" t="s">
        <v>477</v>
      </c>
      <c r="D7206" s="30" t="s">
        <v>478</v>
      </c>
      <c r="E7206" s="75">
        <v>30</v>
      </c>
      <c r="F7206" s="30" t="s">
        <v>53</v>
      </c>
      <c r="G7206" s="30" t="s">
        <v>54</v>
      </c>
      <c r="H7206" s="75">
        <v>1</v>
      </c>
    </row>
    <row r="7207" spans="1:8">
      <c r="A7207" s="43">
        <v>1942</v>
      </c>
      <c r="B7207" s="74">
        <v>46249</v>
      </c>
      <c r="C7207" s="30" t="s">
        <v>563</v>
      </c>
      <c r="D7207" s="30" t="s">
        <v>564</v>
      </c>
      <c r="E7207" s="75">
        <v>73</v>
      </c>
      <c r="F7207" s="30" t="s">
        <v>80</v>
      </c>
      <c r="G7207" s="30" t="s">
        <v>81</v>
      </c>
      <c r="H7207" s="75">
        <v>1</v>
      </c>
    </row>
    <row r="7208" spans="1:8">
      <c r="A7208" s="43">
        <v>1942</v>
      </c>
      <c r="B7208" s="74">
        <v>46248</v>
      </c>
      <c r="C7208" s="30" t="s">
        <v>421</v>
      </c>
      <c r="D7208" s="30" t="s">
        <v>422</v>
      </c>
      <c r="E7208" s="75">
        <v>39</v>
      </c>
      <c r="F7208" s="30" t="s">
        <v>80</v>
      </c>
      <c r="G7208" s="30" t="s">
        <v>81</v>
      </c>
      <c r="H7208" s="75">
        <v>1</v>
      </c>
    </row>
    <row r="7209" spans="1:8">
      <c r="A7209" s="43">
        <v>1942</v>
      </c>
      <c r="B7209" s="74">
        <v>46248</v>
      </c>
      <c r="C7209" s="30" t="s">
        <v>423</v>
      </c>
      <c r="D7209" s="30" t="s">
        <v>424</v>
      </c>
      <c r="E7209" s="75">
        <v>108</v>
      </c>
      <c r="F7209" s="30" t="s">
        <v>68</v>
      </c>
      <c r="G7209" s="30" t="s">
        <v>69</v>
      </c>
      <c r="H7209" s="75">
        <v>1</v>
      </c>
    </row>
    <row r="7210" spans="1:8">
      <c r="A7210" s="43">
        <v>1942</v>
      </c>
      <c r="B7210" s="74">
        <v>46248</v>
      </c>
      <c r="C7210" s="30" t="s">
        <v>425</v>
      </c>
      <c r="D7210" s="30" t="s">
        <v>426</v>
      </c>
      <c r="E7210" s="75">
        <v>113</v>
      </c>
      <c r="F7210" s="30" t="s">
        <v>68</v>
      </c>
      <c r="G7210" s="30" t="s">
        <v>69</v>
      </c>
      <c r="H7210" s="75">
        <v>1</v>
      </c>
    </row>
    <row r="7211" spans="1:8">
      <c r="A7211" s="43">
        <v>1942</v>
      </c>
      <c r="B7211" s="74">
        <v>46248</v>
      </c>
      <c r="C7211" s="30" t="s">
        <v>427</v>
      </c>
      <c r="D7211" s="30" t="s">
        <v>428</v>
      </c>
      <c r="E7211" s="75">
        <v>41</v>
      </c>
      <c r="F7211" s="30" t="s">
        <v>68</v>
      </c>
      <c r="G7211" s="30" t="s">
        <v>69</v>
      </c>
      <c r="H7211" s="75">
        <v>1</v>
      </c>
    </row>
    <row r="7212" spans="1:8">
      <c r="A7212" s="43">
        <v>1942</v>
      </c>
      <c r="B7212" s="74">
        <v>46248</v>
      </c>
      <c r="C7212" s="30" t="s">
        <v>429</v>
      </c>
      <c r="D7212" s="30" t="s">
        <v>430</v>
      </c>
      <c r="E7212" s="75">
        <v>105</v>
      </c>
      <c r="F7212" s="30" t="s">
        <v>68</v>
      </c>
      <c r="G7212" s="30" t="s">
        <v>69</v>
      </c>
      <c r="H7212" s="75">
        <v>1</v>
      </c>
    </row>
    <row r="7213" spans="1:8">
      <c r="A7213" s="43">
        <v>1942</v>
      </c>
      <c r="B7213" s="74">
        <v>46248</v>
      </c>
      <c r="C7213" s="30" t="s">
        <v>1706</v>
      </c>
      <c r="D7213" s="30" t="s">
        <v>1707</v>
      </c>
      <c r="E7213" s="75">
        <v>5</v>
      </c>
      <c r="F7213" s="30" t="s">
        <v>68</v>
      </c>
      <c r="G7213" s="30" t="s">
        <v>69</v>
      </c>
      <c r="H7213" s="75">
        <v>1</v>
      </c>
    </row>
    <row r="7214" spans="1:8">
      <c r="A7214" s="43">
        <v>1942</v>
      </c>
      <c r="B7214" s="74">
        <v>46248</v>
      </c>
      <c r="C7214" s="30" t="s">
        <v>433</v>
      </c>
      <c r="D7214" s="30" t="s">
        <v>434</v>
      </c>
      <c r="E7214" s="75">
        <v>69</v>
      </c>
      <c r="F7214" s="30" t="s">
        <v>68</v>
      </c>
      <c r="G7214" s="30" t="s">
        <v>69</v>
      </c>
      <c r="H7214" s="75">
        <v>1</v>
      </c>
    </row>
    <row r="7215" spans="1:8">
      <c r="A7215" s="43">
        <v>1942</v>
      </c>
      <c r="B7215" s="74">
        <v>46248</v>
      </c>
      <c r="C7215" s="30" t="s">
        <v>453</v>
      </c>
      <c r="D7215" s="30" t="s">
        <v>454</v>
      </c>
      <c r="E7215" s="75">
        <v>79</v>
      </c>
      <c r="F7215" s="30" t="s">
        <v>53</v>
      </c>
      <c r="G7215" s="30" t="s">
        <v>54</v>
      </c>
      <c r="H7215" s="75">
        <v>1</v>
      </c>
    </row>
    <row r="7216" spans="1:8">
      <c r="A7216" s="43">
        <v>1942</v>
      </c>
      <c r="B7216" s="74">
        <v>46248</v>
      </c>
      <c r="C7216" s="30" t="s">
        <v>1708</v>
      </c>
      <c r="D7216" s="30" t="s">
        <v>1709</v>
      </c>
      <c r="E7216" s="75">
        <v>10</v>
      </c>
      <c r="F7216" s="30" t="s">
        <v>70</v>
      </c>
      <c r="G7216" s="30" t="s">
        <v>71</v>
      </c>
      <c r="H7216" s="75">
        <v>2</v>
      </c>
    </row>
    <row r="7217" spans="1:8">
      <c r="A7217" s="43">
        <v>1942</v>
      </c>
      <c r="B7217" s="74">
        <v>46248</v>
      </c>
      <c r="C7217" s="30" t="s">
        <v>1710</v>
      </c>
      <c r="D7217" s="30" t="s">
        <v>1711</v>
      </c>
      <c r="E7217" s="75">
        <v>102</v>
      </c>
      <c r="F7217" s="30" t="s">
        <v>68</v>
      </c>
      <c r="G7217" s="30" t="s">
        <v>69</v>
      </c>
      <c r="H7217" s="75">
        <v>1</v>
      </c>
    </row>
    <row r="7218" spans="1:8">
      <c r="A7218" s="43">
        <v>1942</v>
      </c>
      <c r="B7218" s="74">
        <v>46248</v>
      </c>
      <c r="C7218" s="30" t="s">
        <v>439</v>
      </c>
      <c r="D7218" s="30" t="s">
        <v>440</v>
      </c>
      <c r="E7218" s="75">
        <v>95</v>
      </c>
      <c r="F7218" s="30" t="s">
        <v>68</v>
      </c>
      <c r="G7218" s="30" t="s">
        <v>69</v>
      </c>
      <c r="H7218" s="75">
        <v>1</v>
      </c>
    </row>
    <row r="7219" spans="1:8">
      <c r="A7219" s="43">
        <v>1942</v>
      </c>
      <c r="B7219" s="74">
        <v>46248</v>
      </c>
      <c r="C7219" s="30" t="s">
        <v>443</v>
      </c>
      <c r="D7219" s="30" t="s">
        <v>444</v>
      </c>
      <c r="E7219" s="75">
        <v>143</v>
      </c>
      <c r="F7219" s="30" t="s">
        <v>80</v>
      </c>
      <c r="G7219" s="30" t="s">
        <v>81</v>
      </c>
      <c r="H7219" s="75">
        <v>1</v>
      </c>
    </row>
    <row r="7220" spans="1:8">
      <c r="A7220" s="43">
        <v>1942</v>
      </c>
      <c r="B7220" s="74">
        <v>46248</v>
      </c>
      <c r="C7220" s="30" t="s">
        <v>445</v>
      </c>
      <c r="D7220" s="30" t="s">
        <v>446</v>
      </c>
      <c r="E7220" s="75">
        <v>92</v>
      </c>
      <c r="F7220" s="30" t="s">
        <v>68</v>
      </c>
      <c r="G7220" s="30" t="s">
        <v>69</v>
      </c>
      <c r="H7220" s="75">
        <v>1</v>
      </c>
    </row>
    <row r="7221" spans="1:8">
      <c r="A7221" s="43">
        <v>1942</v>
      </c>
      <c r="B7221" s="74">
        <v>46248</v>
      </c>
      <c r="C7221" s="30" t="s">
        <v>447</v>
      </c>
      <c r="D7221" s="30" t="s">
        <v>448</v>
      </c>
      <c r="E7221" s="75">
        <v>68</v>
      </c>
      <c r="F7221" s="30" t="s">
        <v>68</v>
      </c>
      <c r="G7221" s="30" t="s">
        <v>69</v>
      </c>
      <c r="H7221" s="75">
        <v>1</v>
      </c>
    </row>
    <row r="7222" spans="1:8">
      <c r="A7222" s="43">
        <v>1942</v>
      </c>
      <c r="B7222" s="74">
        <v>46248</v>
      </c>
      <c r="C7222" s="30" t="s">
        <v>451</v>
      </c>
      <c r="D7222" s="30" t="s">
        <v>452</v>
      </c>
      <c r="E7222" s="75">
        <v>86</v>
      </c>
      <c r="F7222" s="30" t="s">
        <v>68</v>
      </c>
      <c r="G7222" s="30" t="s">
        <v>69</v>
      </c>
      <c r="H7222" s="75">
        <v>1</v>
      </c>
    </row>
    <row r="7223" spans="1:8">
      <c r="A7223" s="43">
        <v>1942</v>
      </c>
      <c r="B7223" s="74">
        <v>46248</v>
      </c>
      <c r="C7223" s="30" t="s">
        <v>551</v>
      </c>
      <c r="D7223" s="30" t="s">
        <v>552</v>
      </c>
      <c r="E7223" s="75">
        <v>21</v>
      </c>
      <c r="F7223" s="30" t="s">
        <v>53</v>
      </c>
      <c r="G7223" s="30" t="s">
        <v>54</v>
      </c>
      <c r="H7223" s="75">
        <v>1</v>
      </c>
    </row>
    <row r="7224" spans="1:8">
      <c r="A7224" s="43">
        <v>1942</v>
      </c>
      <c r="B7224" s="74">
        <v>46248</v>
      </c>
      <c r="C7224" s="30" t="s">
        <v>455</v>
      </c>
      <c r="D7224" s="30" t="s">
        <v>456</v>
      </c>
      <c r="E7224" s="75">
        <v>183</v>
      </c>
      <c r="F7224" s="30" t="s">
        <v>80</v>
      </c>
      <c r="G7224" s="30" t="s">
        <v>81</v>
      </c>
      <c r="H7224" s="75">
        <v>1</v>
      </c>
    </row>
    <row r="7225" spans="1:8">
      <c r="A7225" s="43">
        <v>1942</v>
      </c>
      <c r="B7225" s="74">
        <v>46248</v>
      </c>
      <c r="C7225" s="30" t="s">
        <v>457</v>
      </c>
      <c r="D7225" s="30" t="s">
        <v>458</v>
      </c>
      <c r="E7225" s="75">
        <v>85</v>
      </c>
      <c r="F7225" s="30" t="s">
        <v>68</v>
      </c>
      <c r="G7225" s="30" t="s">
        <v>69</v>
      </c>
      <c r="H7225" s="75">
        <v>1</v>
      </c>
    </row>
    <row r="7226" spans="1:8">
      <c r="A7226" s="43">
        <v>1942</v>
      </c>
      <c r="B7226" s="74">
        <v>46248</v>
      </c>
      <c r="C7226" s="30" t="s">
        <v>521</v>
      </c>
      <c r="D7226" s="30" t="s">
        <v>522</v>
      </c>
      <c r="E7226" s="75">
        <v>22</v>
      </c>
      <c r="F7226" s="30" t="s">
        <v>53</v>
      </c>
      <c r="G7226" s="30" t="s">
        <v>54</v>
      </c>
      <c r="H7226" s="75">
        <v>1</v>
      </c>
    </row>
    <row r="7227" spans="1:8">
      <c r="A7227" s="43">
        <v>1942</v>
      </c>
      <c r="B7227" s="74">
        <v>46248</v>
      </c>
      <c r="C7227" s="30" t="s">
        <v>505</v>
      </c>
      <c r="D7227" s="30" t="s">
        <v>506</v>
      </c>
      <c r="E7227" s="75">
        <v>66</v>
      </c>
      <c r="F7227" s="30" t="s">
        <v>53</v>
      </c>
      <c r="G7227" s="30" t="s">
        <v>54</v>
      </c>
      <c r="H7227" s="75">
        <v>1</v>
      </c>
    </row>
    <row r="7228" spans="1:8">
      <c r="A7228" s="43">
        <v>1942</v>
      </c>
      <c r="B7228" s="74">
        <v>46248</v>
      </c>
      <c r="C7228" s="30" t="s">
        <v>449</v>
      </c>
      <c r="D7228" s="30" t="s">
        <v>450</v>
      </c>
      <c r="E7228" s="75">
        <v>110</v>
      </c>
      <c r="F7228" s="30" t="s">
        <v>53</v>
      </c>
      <c r="G7228" s="30" t="s">
        <v>54</v>
      </c>
      <c r="H7228" s="75">
        <v>1</v>
      </c>
    </row>
    <row r="7229" spans="1:8">
      <c r="A7229" s="43">
        <v>1942</v>
      </c>
      <c r="B7229" s="74">
        <v>46248</v>
      </c>
      <c r="C7229" s="30" t="s">
        <v>527</v>
      </c>
      <c r="D7229" s="30" t="s">
        <v>528</v>
      </c>
      <c r="E7229" s="75">
        <v>108</v>
      </c>
      <c r="F7229" s="30" t="s">
        <v>53</v>
      </c>
      <c r="G7229" s="30" t="s">
        <v>54</v>
      </c>
      <c r="H7229" s="75">
        <v>1</v>
      </c>
    </row>
    <row r="7230" spans="1:8">
      <c r="A7230" s="43">
        <v>1942</v>
      </c>
      <c r="B7230" s="74">
        <v>46248</v>
      </c>
      <c r="C7230" s="30" t="s">
        <v>473</v>
      </c>
      <c r="D7230" s="30" t="s">
        <v>474</v>
      </c>
      <c r="E7230" s="75">
        <v>120</v>
      </c>
      <c r="F7230" s="30" t="s">
        <v>53</v>
      </c>
      <c r="G7230" s="30" t="s">
        <v>54</v>
      </c>
      <c r="H7230" s="75">
        <v>1</v>
      </c>
    </row>
    <row r="7231" spans="1:8">
      <c r="A7231" s="43">
        <v>1942</v>
      </c>
      <c r="B7231" s="74">
        <v>46248</v>
      </c>
      <c r="C7231" s="30" t="s">
        <v>459</v>
      </c>
      <c r="D7231" s="30" t="s">
        <v>460</v>
      </c>
      <c r="E7231" s="75">
        <v>25</v>
      </c>
      <c r="F7231" s="30" t="s">
        <v>53</v>
      </c>
      <c r="G7231" s="30" t="s">
        <v>54</v>
      </c>
      <c r="H7231" s="75">
        <v>1</v>
      </c>
    </row>
    <row r="7232" spans="1:8">
      <c r="A7232" s="43">
        <v>1942</v>
      </c>
      <c r="B7232" s="74">
        <v>46248</v>
      </c>
      <c r="C7232" s="30" t="s">
        <v>1714</v>
      </c>
      <c r="D7232" s="30" t="s">
        <v>1715</v>
      </c>
      <c r="E7232" s="75">
        <v>1</v>
      </c>
      <c r="F7232" s="30" t="s">
        <v>68</v>
      </c>
      <c r="G7232" s="30" t="s">
        <v>69</v>
      </c>
      <c r="H7232" s="75">
        <v>1</v>
      </c>
    </row>
    <row r="7233" spans="1:8">
      <c r="A7233" s="43">
        <v>1942</v>
      </c>
      <c r="B7233" s="74">
        <v>46248</v>
      </c>
      <c r="C7233" s="30" t="s">
        <v>435</v>
      </c>
      <c r="D7233" s="30" t="s">
        <v>436</v>
      </c>
      <c r="E7233" s="75">
        <v>73</v>
      </c>
      <c r="F7233" s="30" t="s">
        <v>53</v>
      </c>
      <c r="G7233" s="30" t="s">
        <v>54</v>
      </c>
      <c r="H7233" s="75">
        <v>1</v>
      </c>
    </row>
    <row r="7234" spans="1:8">
      <c r="A7234" s="43">
        <v>1942</v>
      </c>
      <c r="B7234" s="74">
        <v>46248</v>
      </c>
      <c r="C7234" s="30" t="s">
        <v>481</v>
      </c>
      <c r="D7234" s="30" t="s">
        <v>482</v>
      </c>
      <c r="E7234" s="75">
        <v>120</v>
      </c>
      <c r="F7234" s="30" t="s">
        <v>68</v>
      </c>
      <c r="G7234" s="30" t="s">
        <v>69</v>
      </c>
      <c r="H7234" s="75">
        <v>1</v>
      </c>
    </row>
    <row r="7235" spans="1:8">
      <c r="A7235" s="43">
        <v>1942</v>
      </c>
      <c r="B7235" s="74">
        <v>46248</v>
      </c>
      <c r="C7235" s="30" t="s">
        <v>2127</v>
      </c>
      <c r="D7235" s="30" t="s">
        <v>2128</v>
      </c>
      <c r="E7235" s="75">
        <v>3</v>
      </c>
      <c r="F7235" s="30" t="s">
        <v>68</v>
      </c>
      <c r="G7235" s="30" t="s">
        <v>69</v>
      </c>
      <c r="H7235" s="75">
        <v>1</v>
      </c>
    </row>
    <row r="7236" spans="1:8">
      <c r="A7236" s="43">
        <v>1942</v>
      </c>
      <c r="B7236" s="74">
        <v>46248</v>
      </c>
      <c r="C7236" s="30" t="s">
        <v>485</v>
      </c>
      <c r="D7236" s="30" t="s">
        <v>486</v>
      </c>
      <c r="E7236" s="75">
        <v>85</v>
      </c>
      <c r="F7236" s="30" t="s">
        <v>70</v>
      </c>
      <c r="G7236" s="30" t="s">
        <v>71</v>
      </c>
      <c r="H7236" s="75">
        <v>2</v>
      </c>
    </row>
    <row r="7237" spans="1:8">
      <c r="A7237" s="43">
        <v>1942</v>
      </c>
      <c r="B7237" s="74">
        <v>46248</v>
      </c>
      <c r="C7237" s="30" t="s">
        <v>487</v>
      </c>
      <c r="D7237" s="30" t="s">
        <v>488</v>
      </c>
      <c r="E7237" s="75">
        <v>110</v>
      </c>
      <c r="F7237" s="30" t="s">
        <v>76</v>
      </c>
      <c r="G7237" s="30" t="s">
        <v>77</v>
      </c>
      <c r="H7237" s="75">
        <v>1</v>
      </c>
    </row>
    <row r="7238" spans="1:8">
      <c r="A7238" s="43">
        <v>1942</v>
      </c>
      <c r="B7238" s="74">
        <v>46248</v>
      </c>
      <c r="C7238" s="30" t="s">
        <v>499</v>
      </c>
      <c r="D7238" s="30" t="s">
        <v>500</v>
      </c>
      <c r="E7238" s="75">
        <v>9</v>
      </c>
      <c r="F7238" s="30" t="s">
        <v>76</v>
      </c>
      <c r="G7238" s="30" t="s">
        <v>77</v>
      </c>
      <c r="H7238" s="75">
        <v>1</v>
      </c>
    </row>
    <row r="7239" spans="1:8">
      <c r="A7239" s="43">
        <v>1942</v>
      </c>
      <c r="B7239" s="74">
        <v>46248</v>
      </c>
      <c r="C7239" s="30" t="s">
        <v>501</v>
      </c>
      <c r="D7239" s="30" t="s">
        <v>502</v>
      </c>
      <c r="E7239" s="75">
        <v>28</v>
      </c>
      <c r="F7239" s="30" t="s">
        <v>68</v>
      </c>
      <c r="G7239" s="30" t="s">
        <v>69</v>
      </c>
      <c r="H7239" s="75">
        <v>1</v>
      </c>
    </row>
    <row r="7240" spans="1:8">
      <c r="A7240" s="43">
        <v>1942</v>
      </c>
      <c r="B7240" s="74">
        <v>46248</v>
      </c>
      <c r="C7240" s="30" t="s">
        <v>491</v>
      </c>
      <c r="D7240" s="30" t="s">
        <v>492</v>
      </c>
      <c r="E7240" s="75">
        <v>85</v>
      </c>
      <c r="F7240" s="30" t="s">
        <v>53</v>
      </c>
      <c r="G7240" s="30" t="s">
        <v>54</v>
      </c>
      <c r="H7240" s="75">
        <v>1</v>
      </c>
    </row>
    <row r="7241" spans="1:8">
      <c r="A7241" s="43">
        <v>1942</v>
      </c>
      <c r="B7241" s="74">
        <v>46248</v>
      </c>
      <c r="C7241" s="30" t="s">
        <v>475</v>
      </c>
      <c r="D7241" s="30" t="s">
        <v>476</v>
      </c>
      <c r="E7241" s="75">
        <v>106</v>
      </c>
      <c r="F7241" s="30" t="s">
        <v>53</v>
      </c>
      <c r="G7241" s="30" t="s">
        <v>54</v>
      </c>
      <c r="H7241" s="75">
        <v>1</v>
      </c>
    </row>
    <row r="7242" spans="1:8">
      <c r="A7242" s="43">
        <v>1942</v>
      </c>
      <c r="B7242" s="74">
        <v>46248</v>
      </c>
      <c r="C7242" s="30" t="s">
        <v>479</v>
      </c>
      <c r="D7242" s="30" t="s">
        <v>480</v>
      </c>
      <c r="E7242" s="75">
        <v>115</v>
      </c>
      <c r="F7242" s="30" t="s">
        <v>53</v>
      </c>
      <c r="G7242" s="30" t="s">
        <v>54</v>
      </c>
      <c r="H7242" s="75">
        <v>1</v>
      </c>
    </row>
    <row r="7243" spans="1:8">
      <c r="A7243" s="43">
        <v>1942</v>
      </c>
      <c r="B7243" s="74">
        <v>46248</v>
      </c>
      <c r="C7243" s="30" t="s">
        <v>509</v>
      </c>
      <c r="D7243" s="30" t="s">
        <v>510</v>
      </c>
      <c r="E7243" s="75">
        <v>81</v>
      </c>
      <c r="F7243" s="30" t="s">
        <v>68</v>
      </c>
      <c r="G7243" s="30" t="s">
        <v>69</v>
      </c>
      <c r="H7243" s="75">
        <v>1</v>
      </c>
    </row>
    <row r="7244" spans="1:8">
      <c r="A7244" s="43">
        <v>1942</v>
      </c>
      <c r="B7244" s="74">
        <v>46248</v>
      </c>
      <c r="C7244" s="30" t="s">
        <v>511</v>
      </c>
      <c r="D7244" s="30" t="s">
        <v>512</v>
      </c>
      <c r="E7244" s="75">
        <v>53</v>
      </c>
      <c r="F7244" s="30" t="s">
        <v>70</v>
      </c>
      <c r="G7244" s="30" t="s">
        <v>71</v>
      </c>
      <c r="H7244" s="75">
        <v>2</v>
      </c>
    </row>
    <row r="7245" spans="1:8">
      <c r="A7245" s="43">
        <v>1942</v>
      </c>
      <c r="B7245" s="74">
        <v>46248</v>
      </c>
      <c r="C7245" s="30" t="s">
        <v>513</v>
      </c>
      <c r="D7245" s="30" t="s">
        <v>514</v>
      </c>
      <c r="E7245" s="75">
        <v>72</v>
      </c>
      <c r="F7245" s="30" t="s">
        <v>68</v>
      </c>
      <c r="G7245" s="30" t="s">
        <v>69</v>
      </c>
      <c r="H7245" s="75">
        <v>1</v>
      </c>
    </row>
    <row r="7246" spans="1:8">
      <c r="A7246" s="43">
        <v>1942</v>
      </c>
      <c r="B7246" s="74">
        <v>46248</v>
      </c>
      <c r="C7246" s="30" t="s">
        <v>545</v>
      </c>
      <c r="D7246" s="30" t="s">
        <v>546</v>
      </c>
      <c r="E7246" s="75">
        <v>3</v>
      </c>
      <c r="F7246" s="30" t="s">
        <v>53</v>
      </c>
      <c r="G7246" s="30" t="s">
        <v>54</v>
      </c>
      <c r="H7246" s="75">
        <v>1</v>
      </c>
    </row>
    <row r="7247" spans="1:8">
      <c r="A7247" s="43">
        <v>1942</v>
      </c>
      <c r="B7247" s="74">
        <v>46248</v>
      </c>
      <c r="C7247" s="30" t="s">
        <v>519</v>
      </c>
      <c r="D7247" s="30" t="s">
        <v>520</v>
      </c>
      <c r="E7247" s="75">
        <v>60</v>
      </c>
      <c r="F7247" s="30" t="s">
        <v>76</v>
      </c>
      <c r="G7247" s="30" t="s">
        <v>77</v>
      </c>
      <c r="H7247" s="75">
        <v>1</v>
      </c>
    </row>
    <row r="7248" spans="1:8">
      <c r="A7248" s="43">
        <v>1942</v>
      </c>
      <c r="B7248" s="74">
        <v>46248</v>
      </c>
      <c r="C7248" s="30" t="s">
        <v>517</v>
      </c>
      <c r="D7248" s="30" t="s">
        <v>518</v>
      </c>
      <c r="E7248" s="75">
        <v>43</v>
      </c>
      <c r="F7248" s="30" t="s">
        <v>53</v>
      </c>
      <c r="G7248" s="30" t="s">
        <v>54</v>
      </c>
      <c r="H7248" s="75">
        <v>1</v>
      </c>
    </row>
    <row r="7249" spans="1:8">
      <c r="A7249" s="43">
        <v>1942</v>
      </c>
      <c r="B7249" s="74">
        <v>46248</v>
      </c>
      <c r="C7249" s="30" t="s">
        <v>469</v>
      </c>
      <c r="D7249" s="30" t="s">
        <v>470</v>
      </c>
      <c r="E7249" s="75">
        <v>47</v>
      </c>
      <c r="F7249" s="30" t="s">
        <v>53</v>
      </c>
      <c r="G7249" s="30" t="s">
        <v>54</v>
      </c>
      <c r="H7249" s="75">
        <v>1</v>
      </c>
    </row>
    <row r="7250" spans="1:8">
      <c r="A7250" s="43">
        <v>1942</v>
      </c>
      <c r="B7250" s="74">
        <v>46248</v>
      </c>
      <c r="C7250" s="30" t="s">
        <v>1716</v>
      </c>
      <c r="D7250" s="30" t="s">
        <v>1717</v>
      </c>
      <c r="E7250" s="75">
        <v>71</v>
      </c>
      <c r="F7250" s="30" t="s">
        <v>68</v>
      </c>
      <c r="G7250" s="30" t="s">
        <v>69</v>
      </c>
      <c r="H7250" s="75">
        <v>1</v>
      </c>
    </row>
    <row r="7251" spans="1:8">
      <c r="A7251" s="43">
        <v>1942</v>
      </c>
      <c r="B7251" s="74">
        <v>46248</v>
      </c>
      <c r="C7251" s="30" t="s">
        <v>533</v>
      </c>
      <c r="D7251" s="30" t="s">
        <v>534</v>
      </c>
      <c r="E7251" s="75">
        <v>137</v>
      </c>
      <c r="F7251" s="30" t="s">
        <v>53</v>
      </c>
      <c r="G7251" s="30" t="s">
        <v>54</v>
      </c>
      <c r="H7251" s="75">
        <v>1</v>
      </c>
    </row>
    <row r="7252" spans="1:8">
      <c r="A7252" s="43">
        <v>1942</v>
      </c>
      <c r="B7252" s="74">
        <v>46248</v>
      </c>
      <c r="C7252" s="30" t="s">
        <v>529</v>
      </c>
      <c r="D7252" s="30" t="s">
        <v>530</v>
      </c>
      <c r="E7252" s="75">
        <v>149</v>
      </c>
      <c r="F7252" s="30" t="s">
        <v>76</v>
      </c>
      <c r="G7252" s="30" t="s">
        <v>77</v>
      </c>
      <c r="H7252" s="75">
        <v>1</v>
      </c>
    </row>
    <row r="7253" spans="1:8">
      <c r="A7253" s="43">
        <v>1942</v>
      </c>
      <c r="B7253" s="74">
        <v>46248</v>
      </c>
      <c r="C7253" s="30" t="s">
        <v>1718</v>
      </c>
      <c r="D7253" s="30" t="s">
        <v>1719</v>
      </c>
      <c r="E7253" s="75">
        <v>144</v>
      </c>
      <c r="F7253" s="30" t="s">
        <v>68</v>
      </c>
      <c r="G7253" s="30" t="s">
        <v>69</v>
      </c>
      <c r="H7253" s="75">
        <v>1</v>
      </c>
    </row>
    <row r="7254" spans="1:8">
      <c r="A7254" s="43">
        <v>1942</v>
      </c>
      <c r="B7254" s="74">
        <v>46248</v>
      </c>
      <c r="C7254" s="30" t="s">
        <v>535</v>
      </c>
      <c r="D7254" s="30" t="s">
        <v>536</v>
      </c>
      <c r="E7254" s="75">
        <v>85</v>
      </c>
      <c r="F7254" s="30" t="s">
        <v>76</v>
      </c>
      <c r="G7254" s="30" t="s">
        <v>77</v>
      </c>
      <c r="H7254" s="75">
        <v>1</v>
      </c>
    </row>
    <row r="7255" spans="1:8">
      <c r="A7255" s="43">
        <v>1942</v>
      </c>
      <c r="B7255" s="74">
        <v>46248</v>
      </c>
      <c r="C7255" s="30" t="s">
        <v>537</v>
      </c>
      <c r="D7255" s="30" t="s">
        <v>538</v>
      </c>
      <c r="E7255" s="75">
        <v>66</v>
      </c>
      <c r="F7255" s="30" t="s">
        <v>68</v>
      </c>
      <c r="G7255" s="30" t="s">
        <v>69</v>
      </c>
      <c r="H7255" s="75">
        <v>1</v>
      </c>
    </row>
    <row r="7256" spans="1:8">
      <c r="A7256" s="43">
        <v>1942</v>
      </c>
      <c r="B7256" s="74">
        <v>46248</v>
      </c>
      <c r="C7256" s="30" t="s">
        <v>541</v>
      </c>
      <c r="D7256" s="30" t="s">
        <v>542</v>
      </c>
      <c r="E7256" s="75">
        <v>1</v>
      </c>
      <c r="F7256" s="30" t="s">
        <v>80</v>
      </c>
      <c r="G7256" s="30" t="s">
        <v>81</v>
      </c>
      <c r="H7256" s="75">
        <v>1</v>
      </c>
    </row>
    <row r="7257" spans="1:8">
      <c r="A7257" s="43">
        <v>1942</v>
      </c>
      <c r="B7257" s="74">
        <v>46248</v>
      </c>
      <c r="C7257" s="30" t="s">
        <v>543</v>
      </c>
      <c r="D7257" s="30" t="s">
        <v>544</v>
      </c>
      <c r="E7257" s="75">
        <v>49</v>
      </c>
      <c r="F7257" s="30" t="s">
        <v>68</v>
      </c>
      <c r="G7257" s="30" t="s">
        <v>69</v>
      </c>
      <c r="H7257" s="75">
        <v>1</v>
      </c>
    </row>
    <row r="7258" spans="1:8">
      <c r="A7258" s="43">
        <v>1942</v>
      </c>
      <c r="B7258" s="74">
        <v>46248</v>
      </c>
      <c r="C7258" s="30" t="s">
        <v>547</v>
      </c>
      <c r="D7258" s="30" t="s">
        <v>548</v>
      </c>
      <c r="E7258" s="75">
        <v>3</v>
      </c>
      <c r="F7258" s="30" t="s">
        <v>53</v>
      </c>
      <c r="G7258" s="30" t="s">
        <v>54</v>
      </c>
      <c r="H7258" s="75">
        <v>1</v>
      </c>
    </row>
    <row r="7259" spans="1:8">
      <c r="A7259" s="43">
        <v>1942</v>
      </c>
      <c r="B7259" s="74">
        <v>46248</v>
      </c>
      <c r="C7259" s="30" t="s">
        <v>507</v>
      </c>
      <c r="D7259" s="30" t="s">
        <v>508</v>
      </c>
      <c r="E7259" s="75">
        <v>23</v>
      </c>
      <c r="F7259" s="30" t="s">
        <v>53</v>
      </c>
      <c r="G7259" s="30" t="s">
        <v>54</v>
      </c>
      <c r="H7259" s="75">
        <v>1</v>
      </c>
    </row>
    <row r="7260" spans="1:8">
      <c r="A7260" s="43">
        <v>1942</v>
      </c>
      <c r="B7260" s="74">
        <v>46248</v>
      </c>
      <c r="C7260" s="30" t="s">
        <v>549</v>
      </c>
      <c r="D7260" s="30" t="s">
        <v>550</v>
      </c>
      <c r="E7260" s="75">
        <v>145</v>
      </c>
      <c r="F7260" s="30" t="s">
        <v>80</v>
      </c>
      <c r="G7260" s="30" t="s">
        <v>81</v>
      </c>
      <c r="H7260" s="75">
        <v>1</v>
      </c>
    </row>
    <row r="7261" spans="1:8">
      <c r="A7261" s="43">
        <v>1942</v>
      </c>
      <c r="B7261" s="74">
        <v>46248</v>
      </c>
      <c r="C7261" s="30" t="s">
        <v>553</v>
      </c>
      <c r="D7261" s="30" t="s">
        <v>554</v>
      </c>
      <c r="E7261" s="75">
        <v>2</v>
      </c>
      <c r="F7261" s="30" t="s">
        <v>70</v>
      </c>
      <c r="G7261" s="30" t="s">
        <v>71</v>
      </c>
      <c r="H7261" s="75">
        <v>2</v>
      </c>
    </row>
    <row r="7262" spans="1:8">
      <c r="A7262" s="43">
        <v>1942</v>
      </c>
      <c r="B7262" s="74">
        <v>46248</v>
      </c>
      <c r="C7262" s="30" t="s">
        <v>477</v>
      </c>
      <c r="D7262" s="30" t="s">
        <v>478</v>
      </c>
      <c r="E7262" s="75">
        <v>72</v>
      </c>
      <c r="F7262" s="30" t="s">
        <v>53</v>
      </c>
      <c r="G7262" s="30" t="s">
        <v>54</v>
      </c>
      <c r="H7262" s="75">
        <v>1</v>
      </c>
    </row>
    <row r="7263" spans="1:8">
      <c r="A7263" s="43">
        <v>1942</v>
      </c>
      <c r="B7263" s="74">
        <v>46248</v>
      </c>
      <c r="C7263" s="30" t="s">
        <v>5014</v>
      </c>
      <c r="D7263" s="30" t="s">
        <v>5015</v>
      </c>
      <c r="E7263" s="75">
        <v>1</v>
      </c>
      <c r="F7263" s="30" t="s">
        <v>68</v>
      </c>
      <c r="G7263" s="30" t="s">
        <v>69</v>
      </c>
      <c r="H7263" s="75">
        <v>1</v>
      </c>
    </row>
    <row r="7264" spans="1:8">
      <c r="A7264" s="43">
        <v>1942</v>
      </c>
      <c r="B7264" s="74">
        <v>46248</v>
      </c>
      <c r="C7264" s="30" t="s">
        <v>557</v>
      </c>
      <c r="D7264" s="30" t="s">
        <v>558</v>
      </c>
      <c r="E7264" s="75">
        <v>109</v>
      </c>
      <c r="F7264" s="30" t="s">
        <v>76</v>
      </c>
      <c r="G7264" s="30" t="s">
        <v>77</v>
      </c>
      <c r="H7264" s="75">
        <v>1</v>
      </c>
    </row>
    <row r="7265" spans="1:8">
      <c r="A7265" s="43">
        <v>1942</v>
      </c>
      <c r="B7265" s="74">
        <v>46248</v>
      </c>
      <c r="C7265" s="30" t="s">
        <v>559</v>
      </c>
      <c r="D7265" s="30" t="s">
        <v>560</v>
      </c>
      <c r="E7265" s="75">
        <v>108</v>
      </c>
      <c r="F7265" s="30" t="s">
        <v>68</v>
      </c>
      <c r="G7265" s="30" t="s">
        <v>69</v>
      </c>
      <c r="H7265" s="75">
        <v>1</v>
      </c>
    </row>
    <row r="7266" spans="1:8">
      <c r="A7266" s="43">
        <v>1942</v>
      </c>
      <c r="B7266" s="74">
        <v>46248</v>
      </c>
      <c r="C7266" s="30" t="s">
        <v>1724</v>
      </c>
      <c r="D7266" s="30" t="s">
        <v>1725</v>
      </c>
      <c r="E7266" s="75">
        <v>8</v>
      </c>
      <c r="F7266" s="30" t="s">
        <v>53</v>
      </c>
      <c r="G7266" s="30" t="s">
        <v>54</v>
      </c>
      <c r="H7266" s="75">
        <v>1</v>
      </c>
    </row>
    <row r="7267" spans="1:8">
      <c r="A7267" s="43">
        <v>1942</v>
      </c>
      <c r="B7267" s="74">
        <v>46248</v>
      </c>
      <c r="C7267" s="30" t="s">
        <v>461</v>
      </c>
      <c r="D7267" s="30" t="s">
        <v>462</v>
      </c>
      <c r="E7267" s="75">
        <v>65</v>
      </c>
      <c r="F7267" s="30" t="s">
        <v>53</v>
      </c>
      <c r="G7267" s="30" t="s">
        <v>54</v>
      </c>
      <c r="H7267" s="75">
        <v>1</v>
      </c>
    </row>
    <row r="7268" spans="1:8">
      <c r="A7268" s="43">
        <v>1942</v>
      </c>
      <c r="B7268" s="74">
        <v>46248</v>
      </c>
      <c r="C7268" s="30" t="s">
        <v>561</v>
      </c>
      <c r="D7268" s="30" t="s">
        <v>562</v>
      </c>
      <c r="E7268" s="75">
        <v>51</v>
      </c>
      <c r="F7268" s="30" t="s">
        <v>53</v>
      </c>
      <c r="G7268" s="30" t="s">
        <v>54</v>
      </c>
      <c r="H7268" s="75">
        <v>1</v>
      </c>
    </row>
    <row r="7269" spans="1:8">
      <c r="A7269" s="43">
        <v>1942</v>
      </c>
      <c r="B7269" s="74">
        <v>46248</v>
      </c>
      <c r="C7269" s="30" t="s">
        <v>563</v>
      </c>
      <c r="D7269" s="30" t="s">
        <v>564</v>
      </c>
      <c r="E7269" s="75">
        <v>193</v>
      </c>
      <c r="F7269" s="30" t="s">
        <v>80</v>
      </c>
      <c r="G7269" s="30" t="s">
        <v>81</v>
      </c>
      <c r="H7269" s="75">
        <v>1</v>
      </c>
    </row>
    <row r="7270" spans="1:8">
      <c r="A7270" s="43">
        <v>1942</v>
      </c>
      <c r="B7270" s="74">
        <v>46248</v>
      </c>
      <c r="C7270" s="30" t="s">
        <v>565</v>
      </c>
      <c r="D7270" s="30" t="s">
        <v>566</v>
      </c>
      <c r="E7270" s="75">
        <v>68</v>
      </c>
      <c r="F7270" s="30" t="s">
        <v>68</v>
      </c>
      <c r="G7270" s="30" t="s">
        <v>69</v>
      </c>
      <c r="H7270" s="75">
        <v>1</v>
      </c>
    </row>
    <row r="7271" spans="1:8">
      <c r="A7271" s="43">
        <v>1942</v>
      </c>
      <c r="B7271" s="74">
        <v>46247</v>
      </c>
      <c r="C7271" s="30" t="s">
        <v>421</v>
      </c>
      <c r="D7271" s="30" t="s">
        <v>422</v>
      </c>
      <c r="E7271" s="75">
        <v>178</v>
      </c>
      <c r="F7271" s="30" t="s">
        <v>80</v>
      </c>
      <c r="G7271" s="30" t="s">
        <v>81</v>
      </c>
      <c r="H7271" s="75">
        <v>1</v>
      </c>
    </row>
    <row r="7272" spans="1:8">
      <c r="A7272" s="43">
        <v>1942</v>
      </c>
      <c r="B7272" s="74">
        <v>46247</v>
      </c>
      <c r="C7272" s="30" t="s">
        <v>423</v>
      </c>
      <c r="D7272" s="30" t="s">
        <v>424</v>
      </c>
      <c r="E7272" s="75">
        <v>82</v>
      </c>
      <c r="F7272" s="30" t="s">
        <v>68</v>
      </c>
      <c r="G7272" s="30" t="s">
        <v>69</v>
      </c>
      <c r="H7272" s="75">
        <v>1</v>
      </c>
    </row>
    <row r="7273" spans="1:8">
      <c r="A7273" s="43">
        <v>1942</v>
      </c>
      <c r="B7273" s="74">
        <v>46247</v>
      </c>
      <c r="C7273" s="30" t="s">
        <v>425</v>
      </c>
      <c r="D7273" s="30" t="s">
        <v>426</v>
      </c>
      <c r="E7273" s="75">
        <v>87</v>
      </c>
      <c r="F7273" s="30" t="s">
        <v>68</v>
      </c>
      <c r="G7273" s="30" t="s">
        <v>69</v>
      </c>
      <c r="H7273" s="75">
        <v>1</v>
      </c>
    </row>
    <row r="7274" spans="1:8">
      <c r="A7274" s="43">
        <v>1942</v>
      </c>
      <c r="B7274" s="74">
        <v>46247</v>
      </c>
      <c r="C7274" s="30" t="s">
        <v>427</v>
      </c>
      <c r="D7274" s="30" t="s">
        <v>428</v>
      </c>
      <c r="E7274" s="75">
        <v>61</v>
      </c>
      <c r="F7274" s="30" t="s">
        <v>68</v>
      </c>
      <c r="G7274" s="30" t="s">
        <v>69</v>
      </c>
      <c r="H7274" s="75">
        <v>1</v>
      </c>
    </row>
    <row r="7275" spans="1:8">
      <c r="A7275" s="43">
        <v>1942</v>
      </c>
      <c r="B7275" s="74">
        <v>46247</v>
      </c>
      <c r="C7275" s="30" t="s">
        <v>429</v>
      </c>
      <c r="D7275" s="30" t="s">
        <v>430</v>
      </c>
      <c r="E7275" s="75">
        <v>97</v>
      </c>
      <c r="F7275" s="30" t="s">
        <v>68</v>
      </c>
      <c r="G7275" s="30" t="s">
        <v>69</v>
      </c>
      <c r="H7275" s="75">
        <v>1</v>
      </c>
    </row>
    <row r="7276" spans="1:8">
      <c r="A7276" s="43">
        <v>1942</v>
      </c>
      <c r="B7276" s="74">
        <v>46247</v>
      </c>
      <c r="C7276" s="30" t="s">
        <v>1706</v>
      </c>
      <c r="D7276" s="30" t="s">
        <v>1707</v>
      </c>
      <c r="E7276" s="75">
        <v>1</v>
      </c>
      <c r="F7276" s="30" t="s">
        <v>68</v>
      </c>
      <c r="G7276" s="30" t="s">
        <v>69</v>
      </c>
      <c r="H7276" s="75">
        <v>1</v>
      </c>
    </row>
    <row r="7277" spans="1:8">
      <c r="A7277" s="43">
        <v>1942</v>
      </c>
      <c r="B7277" s="74">
        <v>46247</v>
      </c>
      <c r="C7277" s="30" t="s">
        <v>433</v>
      </c>
      <c r="D7277" s="30" t="s">
        <v>434</v>
      </c>
      <c r="E7277" s="75">
        <v>76</v>
      </c>
      <c r="F7277" s="30" t="s">
        <v>70</v>
      </c>
      <c r="G7277" s="30" t="s">
        <v>71</v>
      </c>
      <c r="H7277" s="75">
        <v>2</v>
      </c>
    </row>
    <row r="7278" spans="1:8">
      <c r="A7278" s="43">
        <v>1942</v>
      </c>
      <c r="B7278" s="74">
        <v>46247</v>
      </c>
      <c r="C7278" s="30" t="s">
        <v>453</v>
      </c>
      <c r="D7278" s="30" t="s">
        <v>454</v>
      </c>
      <c r="E7278" s="75">
        <v>68</v>
      </c>
      <c r="F7278" s="30" t="s">
        <v>53</v>
      </c>
      <c r="G7278" s="30" t="s">
        <v>54</v>
      </c>
      <c r="H7278" s="75">
        <v>1</v>
      </c>
    </row>
    <row r="7279" spans="1:8">
      <c r="A7279" s="43">
        <v>1942</v>
      </c>
      <c r="B7279" s="74">
        <v>46247</v>
      </c>
      <c r="C7279" s="30" t="s">
        <v>1708</v>
      </c>
      <c r="D7279" s="30" t="s">
        <v>1709</v>
      </c>
      <c r="E7279" s="75">
        <v>7</v>
      </c>
      <c r="F7279" s="30" t="s">
        <v>70</v>
      </c>
      <c r="G7279" s="30" t="s">
        <v>71</v>
      </c>
      <c r="H7279" s="75">
        <v>2</v>
      </c>
    </row>
    <row r="7280" spans="1:8">
      <c r="A7280" s="43">
        <v>1942</v>
      </c>
      <c r="B7280" s="74">
        <v>46247</v>
      </c>
      <c r="C7280" s="30" t="s">
        <v>1710</v>
      </c>
      <c r="D7280" s="30" t="s">
        <v>1711</v>
      </c>
      <c r="E7280" s="75">
        <v>50</v>
      </c>
      <c r="F7280" s="30" t="s">
        <v>68</v>
      </c>
      <c r="G7280" s="30" t="s">
        <v>69</v>
      </c>
      <c r="H7280" s="75">
        <v>1</v>
      </c>
    </row>
    <row r="7281" spans="1:8">
      <c r="A7281" s="43">
        <v>1942</v>
      </c>
      <c r="B7281" s="74">
        <v>46247</v>
      </c>
      <c r="C7281" s="30" t="s">
        <v>437</v>
      </c>
      <c r="D7281" s="30" t="s">
        <v>438</v>
      </c>
      <c r="E7281" s="75">
        <v>97</v>
      </c>
      <c r="F7281" s="30" t="s">
        <v>68</v>
      </c>
      <c r="G7281" s="30" t="s">
        <v>69</v>
      </c>
      <c r="H7281" s="75">
        <v>1</v>
      </c>
    </row>
    <row r="7282" spans="1:8">
      <c r="A7282" s="43">
        <v>1942</v>
      </c>
      <c r="B7282" s="74">
        <v>46247</v>
      </c>
      <c r="C7282" s="30" t="s">
        <v>439</v>
      </c>
      <c r="D7282" s="30" t="s">
        <v>440</v>
      </c>
      <c r="E7282" s="75">
        <v>99</v>
      </c>
      <c r="F7282" s="30" t="s">
        <v>68</v>
      </c>
      <c r="G7282" s="30" t="s">
        <v>69</v>
      </c>
      <c r="H7282" s="75">
        <v>1</v>
      </c>
    </row>
    <row r="7283" spans="1:8">
      <c r="A7283" s="43">
        <v>1942</v>
      </c>
      <c r="B7283" s="74">
        <v>46247</v>
      </c>
      <c r="C7283" s="30" t="s">
        <v>441</v>
      </c>
      <c r="D7283" s="30" t="s">
        <v>442</v>
      </c>
      <c r="E7283" s="75">
        <v>22</v>
      </c>
      <c r="F7283" s="30" t="s">
        <v>68</v>
      </c>
      <c r="G7283" s="30" t="s">
        <v>69</v>
      </c>
      <c r="H7283" s="75">
        <v>1</v>
      </c>
    </row>
    <row r="7284" spans="1:8">
      <c r="A7284" s="43">
        <v>1942</v>
      </c>
      <c r="B7284" s="74">
        <v>46247</v>
      </c>
      <c r="C7284" s="30" t="s">
        <v>443</v>
      </c>
      <c r="D7284" s="30" t="s">
        <v>444</v>
      </c>
      <c r="E7284" s="75">
        <v>50</v>
      </c>
      <c r="F7284" s="30" t="s">
        <v>80</v>
      </c>
      <c r="G7284" s="30" t="s">
        <v>81</v>
      </c>
      <c r="H7284" s="75">
        <v>1</v>
      </c>
    </row>
    <row r="7285" spans="1:8">
      <c r="A7285" s="43">
        <v>1942</v>
      </c>
      <c r="B7285" s="74">
        <v>46247</v>
      </c>
      <c r="C7285" s="30" t="s">
        <v>445</v>
      </c>
      <c r="D7285" s="30" t="s">
        <v>446</v>
      </c>
      <c r="E7285" s="75">
        <v>90</v>
      </c>
      <c r="F7285" s="30" t="s">
        <v>68</v>
      </c>
      <c r="G7285" s="30" t="s">
        <v>69</v>
      </c>
      <c r="H7285" s="75">
        <v>1</v>
      </c>
    </row>
    <row r="7286" spans="1:8">
      <c r="A7286" s="43">
        <v>1942</v>
      </c>
      <c r="B7286" s="74">
        <v>46247</v>
      </c>
      <c r="C7286" s="30" t="s">
        <v>447</v>
      </c>
      <c r="D7286" s="30" t="s">
        <v>448</v>
      </c>
      <c r="E7286" s="75">
        <v>82</v>
      </c>
      <c r="F7286" s="30" t="s">
        <v>68</v>
      </c>
      <c r="G7286" s="30" t="s">
        <v>69</v>
      </c>
      <c r="H7286" s="75">
        <v>1</v>
      </c>
    </row>
    <row r="7287" spans="1:8">
      <c r="A7287" s="43">
        <v>1942</v>
      </c>
      <c r="B7287" s="74">
        <v>46247</v>
      </c>
      <c r="C7287" s="30" t="s">
        <v>451</v>
      </c>
      <c r="D7287" s="30" t="s">
        <v>452</v>
      </c>
      <c r="E7287" s="75">
        <v>78</v>
      </c>
      <c r="F7287" s="30" t="s">
        <v>70</v>
      </c>
      <c r="G7287" s="30" t="s">
        <v>71</v>
      </c>
      <c r="H7287" s="75">
        <v>2</v>
      </c>
    </row>
    <row r="7288" spans="1:8">
      <c r="A7288" s="43">
        <v>1942</v>
      </c>
      <c r="B7288" s="74">
        <v>46247</v>
      </c>
      <c r="C7288" s="30" t="s">
        <v>551</v>
      </c>
      <c r="D7288" s="30" t="s">
        <v>552</v>
      </c>
      <c r="E7288" s="75">
        <v>56</v>
      </c>
      <c r="F7288" s="30" t="s">
        <v>53</v>
      </c>
      <c r="G7288" s="30" t="s">
        <v>54</v>
      </c>
      <c r="H7288" s="75">
        <v>1</v>
      </c>
    </row>
    <row r="7289" spans="1:8">
      <c r="A7289" s="43">
        <v>1942</v>
      </c>
      <c r="B7289" s="74">
        <v>46247</v>
      </c>
      <c r="C7289" s="30" t="s">
        <v>455</v>
      </c>
      <c r="D7289" s="30" t="s">
        <v>456</v>
      </c>
      <c r="E7289" s="75">
        <v>169</v>
      </c>
      <c r="F7289" s="30" t="s">
        <v>80</v>
      </c>
      <c r="G7289" s="30" t="s">
        <v>81</v>
      </c>
      <c r="H7289" s="75">
        <v>1</v>
      </c>
    </row>
    <row r="7290" spans="1:8">
      <c r="A7290" s="43">
        <v>1942</v>
      </c>
      <c r="B7290" s="74">
        <v>46247</v>
      </c>
      <c r="C7290" s="30" t="s">
        <v>457</v>
      </c>
      <c r="D7290" s="30" t="s">
        <v>458</v>
      </c>
      <c r="E7290" s="75">
        <v>93</v>
      </c>
      <c r="F7290" s="30" t="s">
        <v>68</v>
      </c>
      <c r="G7290" s="30" t="s">
        <v>69</v>
      </c>
      <c r="H7290" s="75">
        <v>1</v>
      </c>
    </row>
    <row r="7291" spans="1:8">
      <c r="A7291" s="43">
        <v>1942</v>
      </c>
      <c r="B7291" s="74">
        <v>46247</v>
      </c>
      <c r="C7291" s="30" t="s">
        <v>521</v>
      </c>
      <c r="D7291" s="30" t="s">
        <v>522</v>
      </c>
      <c r="E7291" s="75">
        <v>37</v>
      </c>
      <c r="F7291" s="30" t="s">
        <v>53</v>
      </c>
      <c r="G7291" s="30" t="s">
        <v>54</v>
      </c>
      <c r="H7291" s="75">
        <v>1</v>
      </c>
    </row>
    <row r="7292" spans="1:8">
      <c r="A7292" s="43">
        <v>1942</v>
      </c>
      <c r="B7292" s="74">
        <v>46247</v>
      </c>
      <c r="C7292" s="30" t="s">
        <v>505</v>
      </c>
      <c r="D7292" s="30" t="s">
        <v>506</v>
      </c>
      <c r="E7292" s="75">
        <v>97</v>
      </c>
      <c r="F7292" s="30" t="s">
        <v>53</v>
      </c>
      <c r="G7292" s="30" t="s">
        <v>54</v>
      </c>
      <c r="H7292" s="75">
        <v>1</v>
      </c>
    </row>
    <row r="7293" spans="1:8">
      <c r="A7293" s="43">
        <v>1942</v>
      </c>
      <c r="B7293" s="74">
        <v>46247</v>
      </c>
      <c r="C7293" s="30" t="s">
        <v>1712</v>
      </c>
      <c r="D7293" s="30" t="s">
        <v>1713</v>
      </c>
      <c r="E7293" s="75">
        <v>25</v>
      </c>
      <c r="F7293" s="30" t="s">
        <v>68</v>
      </c>
      <c r="G7293" s="30" t="s">
        <v>69</v>
      </c>
      <c r="H7293" s="75">
        <v>1</v>
      </c>
    </row>
    <row r="7294" spans="1:8">
      <c r="A7294" s="43">
        <v>1942</v>
      </c>
      <c r="B7294" s="74">
        <v>46247</v>
      </c>
      <c r="C7294" s="30" t="s">
        <v>449</v>
      </c>
      <c r="D7294" s="30" t="s">
        <v>450</v>
      </c>
      <c r="E7294" s="75">
        <v>89</v>
      </c>
      <c r="F7294" s="30" t="s">
        <v>53</v>
      </c>
      <c r="G7294" s="30" t="s">
        <v>54</v>
      </c>
      <c r="H7294" s="75">
        <v>1</v>
      </c>
    </row>
    <row r="7295" spans="1:8">
      <c r="A7295" s="43">
        <v>1942</v>
      </c>
      <c r="B7295" s="74">
        <v>46247</v>
      </c>
      <c r="C7295" s="30" t="s">
        <v>467</v>
      </c>
      <c r="D7295" s="30" t="s">
        <v>468</v>
      </c>
      <c r="E7295" s="75">
        <v>91</v>
      </c>
      <c r="F7295" s="30" t="s">
        <v>68</v>
      </c>
      <c r="G7295" s="30" t="s">
        <v>69</v>
      </c>
      <c r="H7295" s="75">
        <v>1</v>
      </c>
    </row>
    <row r="7296" spans="1:8">
      <c r="A7296" s="43">
        <v>1942</v>
      </c>
      <c r="B7296" s="74">
        <v>46247</v>
      </c>
      <c r="C7296" s="30" t="s">
        <v>473</v>
      </c>
      <c r="D7296" s="30" t="s">
        <v>474</v>
      </c>
      <c r="E7296" s="75">
        <v>93</v>
      </c>
      <c r="F7296" s="30" t="s">
        <v>53</v>
      </c>
      <c r="G7296" s="30" t="s">
        <v>54</v>
      </c>
      <c r="H7296" s="75">
        <v>1</v>
      </c>
    </row>
    <row r="7297" spans="1:8">
      <c r="A7297" s="43">
        <v>1942</v>
      </c>
      <c r="B7297" s="74">
        <v>46247</v>
      </c>
      <c r="C7297" s="30" t="s">
        <v>459</v>
      </c>
      <c r="D7297" s="30" t="s">
        <v>460</v>
      </c>
      <c r="E7297" s="75">
        <v>53</v>
      </c>
      <c r="F7297" s="30" t="s">
        <v>53</v>
      </c>
      <c r="G7297" s="30" t="s">
        <v>54</v>
      </c>
      <c r="H7297" s="75">
        <v>1</v>
      </c>
    </row>
    <row r="7298" spans="1:8">
      <c r="A7298" s="43">
        <v>1942</v>
      </c>
      <c r="B7298" s="74">
        <v>46247</v>
      </c>
      <c r="C7298" s="30" t="s">
        <v>1714</v>
      </c>
      <c r="D7298" s="30" t="s">
        <v>1715</v>
      </c>
      <c r="E7298" s="75">
        <v>5</v>
      </c>
      <c r="F7298" s="30" t="s">
        <v>68</v>
      </c>
      <c r="G7298" s="30" t="s">
        <v>69</v>
      </c>
      <c r="H7298" s="75">
        <v>1</v>
      </c>
    </row>
    <row r="7299" spans="1:8">
      <c r="A7299" s="43">
        <v>1942</v>
      </c>
      <c r="B7299" s="74">
        <v>46247</v>
      </c>
      <c r="C7299" s="30" t="s">
        <v>435</v>
      </c>
      <c r="D7299" s="30" t="s">
        <v>436</v>
      </c>
      <c r="E7299" s="75">
        <v>40</v>
      </c>
      <c r="F7299" s="30" t="s">
        <v>53</v>
      </c>
      <c r="G7299" s="30" t="s">
        <v>54</v>
      </c>
      <c r="H7299" s="75">
        <v>1</v>
      </c>
    </row>
    <row r="7300" spans="1:8">
      <c r="A7300" s="43">
        <v>1942</v>
      </c>
      <c r="B7300" s="74">
        <v>46247</v>
      </c>
      <c r="C7300" s="30" t="s">
        <v>481</v>
      </c>
      <c r="D7300" s="30" t="s">
        <v>482</v>
      </c>
      <c r="E7300" s="75">
        <v>136</v>
      </c>
      <c r="F7300" s="30" t="s">
        <v>68</v>
      </c>
      <c r="G7300" s="30" t="s">
        <v>69</v>
      </c>
      <c r="H7300" s="75">
        <v>1</v>
      </c>
    </row>
    <row r="7301" spans="1:8">
      <c r="A7301" s="43">
        <v>1942</v>
      </c>
      <c r="B7301" s="74">
        <v>46247</v>
      </c>
      <c r="C7301" s="30" t="s">
        <v>2127</v>
      </c>
      <c r="D7301" s="30" t="s">
        <v>2128</v>
      </c>
      <c r="E7301" s="75">
        <v>1</v>
      </c>
      <c r="F7301" s="30" t="s">
        <v>68</v>
      </c>
      <c r="G7301" s="30" t="s">
        <v>69</v>
      </c>
      <c r="H7301" s="75">
        <v>1</v>
      </c>
    </row>
    <row r="7302" spans="1:8">
      <c r="A7302" s="43">
        <v>1942</v>
      </c>
      <c r="B7302" s="74">
        <v>46247</v>
      </c>
      <c r="C7302" s="30" t="s">
        <v>485</v>
      </c>
      <c r="D7302" s="30" t="s">
        <v>486</v>
      </c>
      <c r="E7302" s="75">
        <v>65</v>
      </c>
      <c r="F7302" s="30" t="s">
        <v>68</v>
      </c>
      <c r="G7302" s="30" t="s">
        <v>69</v>
      </c>
      <c r="H7302" s="75">
        <v>1</v>
      </c>
    </row>
    <row r="7303" spans="1:8">
      <c r="A7303" s="43">
        <v>1942</v>
      </c>
      <c r="B7303" s="74">
        <v>46247</v>
      </c>
      <c r="C7303" s="30" t="s">
        <v>487</v>
      </c>
      <c r="D7303" s="30" t="s">
        <v>488</v>
      </c>
      <c r="E7303" s="75">
        <v>88</v>
      </c>
      <c r="F7303" s="30" t="s">
        <v>76</v>
      </c>
      <c r="G7303" s="30" t="s">
        <v>77</v>
      </c>
      <c r="H7303" s="75">
        <v>1</v>
      </c>
    </row>
    <row r="7304" spans="1:8">
      <c r="A7304" s="43">
        <v>1942</v>
      </c>
      <c r="B7304" s="74">
        <v>46247</v>
      </c>
      <c r="C7304" s="30" t="s">
        <v>489</v>
      </c>
      <c r="D7304" s="30" t="s">
        <v>490</v>
      </c>
      <c r="E7304" s="75">
        <v>4</v>
      </c>
      <c r="F7304" s="30" t="s">
        <v>70</v>
      </c>
      <c r="G7304" s="30" t="s">
        <v>71</v>
      </c>
      <c r="H7304" s="75">
        <v>2</v>
      </c>
    </row>
    <row r="7305" spans="1:8">
      <c r="A7305" s="43">
        <v>1942</v>
      </c>
      <c r="B7305" s="74">
        <v>46247</v>
      </c>
      <c r="C7305" s="30" t="s">
        <v>499</v>
      </c>
      <c r="D7305" s="30" t="s">
        <v>500</v>
      </c>
      <c r="E7305" s="75">
        <v>96</v>
      </c>
      <c r="F7305" s="30" t="s">
        <v>76</v>
      </c>
      <c r="G7305" s="30" t="s">
        <v>77</v>
      </c>
      <c r="H7305" s="75">
        <v>1</v>
      </c>
    </row>
    <row r="7306" spans="1:8">
      <c r="A7306" s="43">
        <v>1942</v>
      </c>
      <c r="B7306" s="74">
        <v>46247</v>
      </c>
      <c r="C7306" s="30" t="s">
        <v>501</v>
      </c>
      <c r="D7306" s="30" t="s">
        <v>502</v>
      </c>
      <c r="E7306" s="75">
        <v>50</v>
      </c>
      <c r="F7306" s="30" t="s">
        <v>68</v>
      </c>
      <c r="G7306" s="30" t="s">
        <v>69</v>
      </c>
      <c r="H7306" s="75">
        <v>1</v>
      </c>
    </row>
    <row r="7307" spans="1:8">
      <c r="A7307" s="43">
        <v>1942</v>
      </c>
      <c r="B7307" s="74">
        <v>46247</v>
      </c>
      <c r="C7307" s="30" t="s">
        <v>491</v>
      </c>
      <c r="D7307" s="30" t="s">
        <v>492</v>
      </c>
      <c r="E7307" s="75">
        <v>26</v>
      </c>
      <c r="F7307" s="30" t="s">
        <v>53</v>
      </c>
      <c r="G7307" s="30" t="s">
        <v>54</v>
      </c>
      <c r="H7307" s="75">
        <v>1</v>
      </c>
    </row>
    <row r="7308" spans="1:8">
      <c r="A7308" s="43">
        <v>1942</v>
      </c>
      <c r="B7308" s="74">
        <v>46247</v>
      </c>
      <c r="C7308" s="30" t="s">
        <v>475</v>
      </c>
      <c r="D7308" s="30" t="s">
        <v>476</v>
      </c>
      <c r="E7308" s="75">
        <v>76</v>
      </c>
      <c r="F7308" s="30" t="s">
        <v>53</v>
      </c>
      <c r="G7308" s="30" t="s">
        <v>54</v>
      </c>
      <c r="H7308" s="75">
        <v>1</v>
      </c>
    </row>
    <row r="7309" spans="1:8">
      <c r="A7309" s="43">
        <v>1942</v>
      </c>
      <c r="B7309" s="74">
        <v>46247</v>
      </c>
      <c r="C7309" s="30" t="s">
        <v>479</v>
      </c>
      <c r="D7309" s="30" t="s">
        <v>480</v>
      </c>
      <c r="E7309" s="75">
        <v>45</v>
      </c>
      <c r="F7309" s="30" t="s">
        <v>53</v>
      </c>
      <c r="G7309" s="30" t="s">
        <v>54</v>
      </c>
      <c r="H7309" s="75">
        <v>1</v>
      </c>
    </row>
    <row r="7310" spans="1:8">
      <c r="A7310" s="43">
        <v>1942</v>
      </c>
      <c r="B7310" s="74">
        <v>46247</v>
      </c>
      <c r="C7310" s="30" t="s">
        <v>509</v>
      </c>
      <c r="D7310" s="30" t="s">
        <v>510</v>
      </c>
      <c r="E7310" s="75">
        <v>57</v>
      </c>
      <c r="F7310" s="30" t="s">
        <v>68</v>
      </c>
      <c r="G7310" s="30" t="s">
        <v>69</v>
      </c>
      <c r="H7310" s="75">
        <v>1</v>
      </c>
    </row>
    <row r="7311" spans="1:8">
      <c r="A7311" s="43">
        <v>1942</v>
      </c>
      <c r="B7311" s="74">
        <v>46247</v>
      </c>
      <c r="C7311" s="30" t="s">
        <v>511</v>
      </c>
      <c r="D7311" s="30" t="s">
        <v>512</v>
      </c>
      <c r="E7311" s="75">
        <v>1</v>
      </c>
      <c r="F7311" s="30" t="s">
        <v>76</v>
      </c>
      <c r="G7311" s="30" t="s">
        <v>77</v>
      </c>
      <c r="H7311" s="75">
        <v>1</v>
      </c>
    </row>
    <row r="7312" spans="1:8">
      <c r="A7312" s="43">
        <v>1942</v>
      </c>
      <c r="B7312" s="74">
        <v>46247</v>
      </c>
      <c r="C7312" s="30" t="s">
        <v>513</v>
      </c>
      <c r="D7312" s="30" t="s">
        <v>514</v>
      </c>
      <c r="E7312" s="75">
        <v>64</v>
      </c>
      <c r="F7312" s="30" t="s">
        <v>68</v>
      </c>
      <c r="G7312" s="30" t="s">
        <v>69</v>
      </c>
      <c r="H7312" s="75">
        <v>1</v>
      </c>
    </row>
    <row r="7313" spans="1:8">
      <c r="A7313" s="43">
        <v>1942</v>
      </c>
      <c r="B7313" s="74">
        <v>46247</v>
      </c>
      <c r="C7313" s="30" t="s">
        <v>545</v>
      </c>
      <c r="D7313" s="30" t="s">
        <v>546</v>
      </c>
      <c r="E7313" s="75">
        <v>41</v>
      </c>
      <c r="F7313" s="30" t="s">
        <v>53</v>
      </c>
      <c r="G7313" s="30" t="s">
        <v>54</v>
      </c>
      <c r="H7313" s="75">
        <v>1</v>
      </c>
    </row>
    <row r="7314" spans="1:8">
      <c r="A7314" s="43">
        <v>1942</v>
      </c>
      <c r="B7314" s="74">
        <v>46247</v>
      </c>
      <c r="C7314" s="30" t="s">
        <v>519</v>
      </c>
      <c r="D7314" s="30" t="s">
        <v>520</v>
      </c>
      <c r="E7314" s="75">
        <v>39</v>
      </c>
      <c r="F7314" s="30" t="s">
        <v>76</v>
      </c>
      <c r="G7314" s="30" t="s">
        <v>77</v>
      </c>
      <c r="H7314" s="75">
        <v>1</v>
      </c>
    </row>
    <row r="7315" spans="1:8">
      <c r="A7315" s="43">
        <v>1942</v>
      </c>
      <c r="B7315" s="74">
        <v>46247</v>
      </c>
      <c r="C7315" s="30" t="s">
        <v>517</v>
      </c>
      <c r="D7315" s="30" t="s">
        <v>518</v>
      </c>
      <c r="E7315" s="75">
        <v>42</v>
      </c>
      <c r="F7315" s="30" t="s">
        <v>53</v>
      </c>
      <c r="G7315" s="30" t="s">
        <v>54</v>
      </c>
      <c r="H7315" s="75">
        <v>1</v>
      </c>
    </row>
    <row r="7316" spans="1:8">
      <c r="A7316" s="43">
        <v>1942</v>
      </c>
      <c r="B7316" s="74">
        <v>46247</v>
      </c>
      <c r="C7316" s="30" t="s">
        <v>469</v>
      </c>
      <c r="D7316" s="30" t="s">
        <v>470</v>
      </c>
      <c r="E7316" s="75">
        <v>26</v>
      </c>
      <c r="F7316" s="30" t="s">
        <v>53</v>
      </c>
      <c r="G7316" s="30" t="s">
        <v>54</v>
      </c>
      <c r="H7316" s="75">
        <v>1</v>
      </c>
    </row>
    <row r="7317" spans="1:8">
      <c r="A7317" s="43">
        <v>1942</v>
      </c>
      <c r="B7317" s="74">
        <v>46247</v>
      </c>
      <c r="C7317" s="30" t="s">
        <v>1716</v>
      </c>
      <c r="D7317" s="30" t="s">
        <v>1717</v>
      </c>
      <c r="E7317" s="75">
        <v>1</v>
      </c>
      <c r="F7317" s="30" t="s">
        <v>68</v>
      </c>
      <c r="G7317" s="30" t="s">
        <v>69</v>
      </c>
      <c r="H7317" s="75">
        <v>1</v>
      </c>
    </row>
    <row r="7318" spans="1:8">
      <c r="A7318" s="43">
        <v>1942</v>
      </c>
      <c r="B7318" s="74">
        <v>46247</v>
      </c>
      <c r="C7318" s="30" t="s">
        <v>529</v>
      </c>
      <c r="D7318" s="30" t="s">
        <v>530</v>
      </c>
      <c r="E7318" s="75">
        <v>152</v>
      </c>
      <c r="F7318" s="30" t="s">
        <v>76</v>
      </c>
      <c r="G7318" s="30" t="s">
        <v>77</v>
      </c>
      <c r="H7318" s="75">
        <v>1</v>
      </c>
    </row>
    <row r="7319" spans="1:8">
      <c r="A7319" s="43">
        <v>1942</v>
      </c>
      <c r="B7319" s="74">
        <v>46247</v>
      </c>
      <c r="C7319" s="30" t="s">
        <v>1718</v>
      </c>
      <c r="D7319" s="30" t="s">
        <v>1719</v>
      </c>
      <c r="E7319" s="75">
        <v>126</v>
      </c>
      <c r="F7319" s="30" t="s">
        <v>68</v>
      </c>
      <c r="G7319" s="30" t="s">
        <v>69</v>
      </c>
      <c r="H7319" s="75">
        <v>1</v>
      </c>
    </row>
    <row r="7320" spans="1:8">
      <c r="A7320" s="43">
        <v>1942</v>
      </c>
      <c r="B7320" s="74">
        <v>46247</v>
      </c>
      <c r="C7320" s="30" t="s">
        <v>535</v>
      </c>
      <c r="D7320" s="30" t="s">
        <v>536</v>
      </c>
      <c r="E7320" s="75">
        <v>19</v>
      </c>
      <c r="F7320" s="30" t="s">
        <v>76</v>
      </c>
      <c r="G7320" s="30" t="s">
        <v>77</v>
      </c>
      <c r="H7320" s="75">
        <v>1</v>
      </c>
    </row>
    <row r="7321" spans="1:8">
      <c r="A7321" s="43">
        <v>1942</v>
      </c>
      <c r="B7321" s="74">
        <v>46247</v>
      </c>
      <c r="C7321" s="30" t="s">
        <v>537</v>
      </c>
      <c r="D7321" s="30" t="s">
        <v>538</v>
      </c>
      <c r="E7321" s="75">
        <v>45</v>
      </c>
      <c r="F7321" s="30" t="s">
        <v>68</v>
      </c>
      <c r="G7321" s="30" t="s">
        <v>69</v>
      </c>
      <c r="H7321" s="75">
        <v>1</v>
      </c>
    </row>
    <row r="7322" spans="1:8">
      <c r="A7322" s="43">
        <v>1942</v>
      </c>
      <c r="B7322" s="74">
        <v>46247</v>
      </c>
      <c r="C7322" s="30" t="s">
        <v>543</v>
      </c>
      <c r="D7322" s="30" t="s">
        <v>544</v>
      </c>
      <c r="E7322" s="75">
        <v>79</v>
      </c>
      <c r="F7322" s="30" t="s">
        <v>68</v>
      </c>
      <c r="G7322" s="30" t="s">
        <v>69</v>
      </c>
      <c r="H7322" s="75">
        <v>1</v>
      </c>
    </row>
    <row r="7323" spans="1:8">
      <c r="A7323" s="43">
        <v>1942</v>
      </c>
      <c r="B7323" s="74">
        <v>46247</v>
      </c>
      <c r="C7323" s="30" t="s">
        <v>507</v>
      </c>
      <c r="D7323" s="30" t="s">
        <v>508</v>
      </c>
      <c r="E7323" s="75">
        <v>76</v>
      </c>
      <c r="F7323" s="30" t="s">
        <v>53</v>
      </c>
      <c r="G7323" s="30" t="s">
        <v>54</v>
      </c>
      <c r="H7323" s="75">
        <v>1</v>
      </c>
    </row>
    <row r="7324" spans="1:8">
      <c r="A7324" s="43">
        <v>1942</v>
      </c>
      <c r="B7324" s="74">
        <v>46247</v>
      </c>
      <c r="C7324" s="30" t="s">
        <v>549</v>
      </c>
      <c r="D7324" s="30" t="s">
        <v>550</v>
      </c>
      <c r="E7324" s="75">
        <v>166</v>
      </c>
      <c r="F7324" s="30" t="s">
        <v>80</v>
      </c>
      <c r="G7324" s="30" t="s">
        <v>81</v>
      </c>
      <c r="H7324" s="75">
        <v>1</v>
      </c>
    </row>
    <row r="7325" spans="1:8">
      <c r="A7325" s="43">
        <v>1942</v>
      </c>
      <c r="B7325" s="74">
        <v>46247</v>
      </c>
      <c r="C7325" s="30" t="s">
        <v>553</v>
      </c>
      <c r="D7325" s="30" t="s">
        <v>554</v>
      </c>
      <c r="E7325" s="75">
        <v>1</v>
      </c>
      <c r="F7325" s="30" t="s">
        <v>76</v>
      </c>
      <c r="G7325" s="30" t="s">
        <v>77</v>
      </c>
      <c r="H7325" s="75">
        <v>1</v>
      </c>
    </row>
    <row r="7326" spans="1:8">
      <c r="A7326" s="43">
        <v>1942</v>
      </c>
      <c r="B7326" s="74">
        <v>46247</v>
      </c>
      <c r="C7326" s="30" t="s">
        <v>477</v>
      </c>
      <c r="D7326" s="30" t="s">
        <v>478</v>
      </c>
      <c r="E7326" s="75">
        <v>60</v>
      </c>
      <c r="F7326" s="30" t="s">
        <v>53</v>
      </c>
      <c r="G7326" s="30" t="s">
        <v>54</v>
      </c>
      <c r="H7326" s="75">
        <v>1</v>
      </c>
    </row>
    <row r="7327" spans="1:8">
      <c r="A7327" s="43">
        <v>1942</v>
      </c>
      <c r="B7327" s="74">
        <v>46247</v>
      </c>
      <c r="C7327" s="30" t="s">
        <v>557</v>
      </c>
      <c r="D7327" s="30" t="s">
        <v>558</v>
      </c>
      <c r="E7327" s="75">
        <v>157</v>
      </c>
      <c r="F7327" s="30" t="s">
        <v>76</v>
      </c>
      <c r="G7327" s="30" t="s">
        <v>77</v>
      </c>
      <c r="H7327" s="75">
        <v>1</v>
      </c>
    </row>
    <row r="7328" spans="1:8">
      <c r="A7328" s="43">
        <v>1942</v>
      </c>
      <c r="B7328" s="74">
        <v>46247</v>
      </c>
      <c r="C7328" s="30" t="s">
        <v>559</v>
      </c>
      <c r="D7328" s="30" t="s">
        <v>560</v>
      </c>
      <c r="E7328" s="75">
        <v>67</v>
      </c>
      <c r="F7328" s="30" t="s">
        <v>68</v>
      </c>
      <c r="G7328" s="30" t="s">
        <v>69</v>
      </c>
      <c r="H7328" s="75">
        <v>1</v>
      </c>
    </row>
    <row r="7329" spans="1:8">
      <c r="A7329" s="43">
        <v>1942</v>
      </c>
      <c r="B7329" s="74">
        <v>46247</v>
      </c>
      <c r="C7329" s="30" t="s">
        <v>461</v>
      </c>
      <c r="D7329" s="30" t="s">
        <v>462</v>
      </c>
      <c r="E7329" s="75">
        <v>73</v>
      </c>
      <c r="F7329" s="30" t="s">
        <v>53</v>
      </c>
      <c r="G7329" s="30" t="s">
        <v>54</v>
      </c>
      <c r="H7329" s="75">
        <v>1</v>
      </c>
    </row>
    <row r="7330" spans="1:8">
      <c r="A7330" s="43">
        <v>1942</v>
      </c>
      <c r="B7330" s="74">
        <v>46247</v>
      </c>
      <c r="C7330" s="30" t="s">
        <v>561</v>
      </c>
      <c r="D7330" s="30" t="s">
        <v>562</v>
      </c>
      <c r="E7330" s="75">
        <v>52</v>
      </c>
      <c r="F7330" s="30" t="s">
        <v>53</v>
      </c>
      <c r="G7330" s="30" t="s">
        <v>54</v>
      </c>
      <c r="H7330" s="75">
        <v>1</v>
      </c>
    </row>
    <row r="7331" spans="1:8">
      <c r="A7331" s="43">
        <v>1942</v>
      </c>
      <c r="B7331" s="74">
        <v>46247</v>
      </c>
      <c r="C7331" s="30" t="s">
        <v>563</v>
      </c>
      <c r="D7331" s="30" t="s">
        <v>564</v>
      </c>
      <c r="E7331" s="75">
        <v>185</v>
      </c>
      <c r="F7331" s="30" t="s">
        <v>80</v>
      </c>
      <c r="G7331" s="30" t="s">
        <v>81</v>
      </c>
      <c r="H7331" s="75">
        <v>1</v>
      </c>
    </row>
    <row r="7332" spans="1:8">
      <c r="A7332" s="43">
        <v>1942</v>
      </c>
      <c r="B7332" s="74">
        <v>46247</v>
      </c>
      <c r="C7332" s="30" t="s">
        <v>565</v>
      </c>
      <c r="D7332" s="30" t="s">
        <v>566</v>
      </c>
      <c r="E7332" s="75">
        <v>75</v>
      </c>
      <c r="F7332" s="30" t="s">
        <v>68</v>
      </c>
      <c r="G7332" s="30" t="s">
        <v>69</v>
      </c>
      <c r="H7332" s="75">
        <v>1</v>
      </c>
    </row>
    <row r="7333" spans="1:8">
      <c r="A7333" s="43">
        <v>1942</v>
      </c>
      <c r="B7333" s="74">
        <v>46247</v>
      </c>
      <c r="C7333" s="30" t="s">
        <v>567</v>
      </c>
      <c r="D7333" s="30" t="s">
        <v>568</v>
      </c>
      <c r="E7333" s="75">
        <v>34</v>
      </c>
      <c r="F7333" s="30" t="s">
        <v>68</v>
      </c>
      <c r="G7333" s="30" t="s">
        <v>69</v>
      </c>
      <c r="H7333" s="75">
        <v>1</v>
      </c>
    </row>
    <row r="7334" spans="1:8">
      <c r="A7334" s="43">
        <v>1942</v>
      </c>
      <c r="B7334" s="74">
        <v>46246</v>
      </c>
      <c r="C7334" s="30" t="s">
        <v>421</v>
      </c>
      <c r="D7334" s="30" t="s">
        <v>422</v>
      </c>
      <c r="E7334" s="75">
        <v>105</v>
      </c>
      <c r="F7334" s="30" t="s">
        <v>80</v>
      </c>
      <c r="G7334" s="30" t="s">
        <v>81</v>
      </c>
      <c r="H7334" s="75">
        <v>1</v>
      </c>
    </row>
    <row r="7335" spans="1:8">
      <c r="A7335" s="43">
        <v>1942</v>
      </c>
      <c r="B7335" s="74">
        <v>46246</v>
      </c>
      <c r="C7335" s="30" t="s">
        <v>423</v>
      </c>
      <c r="D7335" s="30" t="s">
        <v>424</v>
      </c>
      <c r="E7335" s="75">
        <v>81</v>
      </c>
      <c r="F7335" s="30" t="s">
        <v>68</v>
      </c>
      <c r="G7335" s="30" t="s">
        <v>69</v>
      </c>
      <c r="H7335" s="75">
        <v>1</v>
      </c>
    </row>
    <row r="7336" spans="1:8">
      <c r="A7336" s="43">
        <v>1942</v>
      </c>
      <c r="B7336" s="74">
        <v>46246</v>
      </c>
      <c r="C7336" s="30" t="s">
        <v>425</v>
      </c>
      <c r="D7336" s="30" t="s">
        <v>426</v>
      </c>
      <c r="E7336" s="75">
        <v>96</v>
      </c>
      <c r="F7336" s="30" t="s">
        <v>68</v>
      </c>
      <c r="G7336" s="30" t="s">
        <v>69</v>
      </c>
      <c r="H7336" s="75">
        <v>1</v>
      </c>
    </row>
    <row r="7337" spans="1:8">
      <c r="A7337" s="43">
        <v>1942</v>
      </c>
      <c r="B7337" s="74">
        <v>46246</v>
      </c>
      <c r="C7337" s="30" t="s">
        <v>427</v>
      </c>
      <c r="D7337" s="30" t="s">
        <v>428</v>
      </c>
      <c r="E7337" s="75">
        <v>86</v>
      </c>
      <c r="F7337" s="30" t="s">
        <v>68</v>
      </c>
      <c r="G7337" s="30" t="s">
        <v>69</v>
      </c>
      <c r="H7337" s="75">
        <v>1</v>
      </c>
    </row>
    <row r="7338" spans="1:8">
      <c r="A7338" s="43">
        <v>1942</v>
      </c>
      <c r="B7338" s="74">
        <v>46246</v>
      </c>
      <c r="C7338" s="30" t="s">
        <v>429</v>
      </c>
      <c r="D7338" s="30" t="s">
        <v>430</v>
      </c>
      <c r="E7338" s="75">
        <v>101</v>
      </c>
      <c r="F7338" s="30" t="s">
        <v>68</v>
      </c>
      <c r="G7338" s="30" t="s">
        <v>69</v>
      </c>
      <c r="H7338" s="75">
        <v>1</v>
      </c>
    </row>
    <row r="7339" spans="1:8">
      <c r="A7339" s="43">
        <v>1942</v>
      </c>
      <c r="B7339" s="74">
        <v>46246</v>
      </c>
      <c r="C7339" s="30" t="s">
        <v>1704</v>
      </c>
      <c r="D7339" s="30" t="s">
        <v>1705</v>
      </c>
      <c r="E7339" s="75">
        <v>1</v>
      </c>
      <c r="F7339" s="30" t="s">
        <v>76</v>
      </c>
      <c r="G7339" s="30" t="s">
        <v>77</v>
      </c>
      <c r="H7339" s="75">
        <v>1</v>
      </c>
    </row>
    <row r="7340" spans="1:8">
      <c r="A7340" s="43">
        <v>1942</v>
      </c>
      <c r="B7340" s="74">
        <v>46246</v>
      </c>
      <c r="C7340" s="30" t="s">
        <v>433</v>
      </c>
      <c r="D7340" s="30" t="s">
        <v>434</v>
      </c>
      <c r="E7340" s="75">
        <v>51</v>
      </c>
      <c r="F7340" s="30" t="s">
        <v>68</v>
      </c>
      <c r="G7340" s="30" t="s">
        <v>69</v>
      </c>
      <c r="H7340" s="75">
        <v>1</v>
      </c>
    </row>
    <row r="7341" spans="1:8">
      <c r="A7341" s="43">
        <v>1942</v>
      </c>
      <c r="B7341" s="74">
        <v>46246</v>
      </c>
      <c r="C7341" s="30" t="s">
        <v>453</v>
      </c>
      <c r="D7341" s="30" t="s">
        <v>454</v>
      </c>
      <c r="E7341" s="75">
        <v>32</v>
      </c>
      <c r="F7341" s="30" t="s">
        <v>53</v>
      </c>
      <c r="G7341" s="30" t="s">
        <v>54</v>
      </c>
      <c r="H7341" s="75">
        <v>1</v>
      </c>
    </row>
    <row r="7342" spans="1:8">
      <c r="A7342" s="43">
        <v>1942</v>
      </c>
      <c r="B7342" s="74">
        <v>46246</v>
      </c>
      <c r="C7342" s="30" t="s">
        <v>1708</v>
      </c>
      <c r="D7342" s="30" t="s">
        <v>1709</v>
      </c>
      <c r="E7342" s="75">
        <v>5</v>
      </c>
      <c r="F7342" s="30" t="s">
        <v>70</v>
      </c>
      <c r="G7342" s="30" t="s">
        <v>71</v>
      </c>
      <c r="H7342" s="75">
        <v>2</v>
      </c>
    </row>
    <row r="7343" spans="1:8">
      <c r="A7343" s="43">
        <v>1942</v>
      </c>
      <c r="B7343" s="74">
        <v>46246</v>
      </c>
      <c r="C7343" s="30" t="s">
        <v>1710</v>
      </c>
      <c r="D7343" s="30" t="s">
        <v>1711</v>
      </c>
      <c r="E7343" s="75">
        <v>67</v>
      </c>
      <c r="F7343" s="30" t="s">
        <v>68</v>
      </c>
      <c r="G7343" s="30" t="s">
        <v>69</v>
      </c>
      <c r="H7343" s="75">
        <v>1</v>
      </c>
    </row>
    <row r="7344" spans="1:8">
      <c r="A7344" s="43">
        <v>1942</v>
      </c>
      <c r="B7344" s="74">
        <v>46246</v>
      </c>
      <c r="C7344" s="30" t="s">
        <v>437</v>
      </c>
      <c r="D7344" s="30" t="s">
        <v>438</v>
      </c>
      <c r="E7344" s="75">
        <v>110</v>
      </c>
      <c r="F7344" s="30" t="s">
        <v>68</v>
      </c>
      <c r="G7344" s="30" t="s">
        <v>69</v>
      </c>
      <c r="H7344" s="75">
        <v>1</v>
      </c>
    </row>
    <row r="7345" spans="1:8">
      <c r="A7345" s="43">
        <v>1942</v>
      </c>
      <c r="B7345" s="74">
        <v>46246</v>
      </c>
      <c r="C7345" s="30" t="s">
        <v>439</v>
      </c>
      <c r="D7345" s="30" t="s">
        <v>440</v>
      </c>
      <c r="E7345" s="75">
        <v>84</v>
      </c>
      <c r="F7345" s="30" t="s">
        <v>68</v>
      </c>
      <c r="G7345" s="30" t="s">
        <v>69</v>
      </c>
      <c r="H7345" s="75">
        <v>1</v>
      </c>
    </row>
    <row r="7346" spans="1:8">
      <c r="A7346" s="43">
        <v>1942</v>
      </c>
      <c r="B7346" s="74">
        <v>46246</v>
      </c>
      <c r="C7346" s="30" t="s">
        <v>441</v>
      </c>
      <c r="D7346" s="30" t="s">
        <v>442</v>
      </c>
      <c r="E7346" s="75">
        <v>29</v>
      </c>
      <c r="F7346" s="30" t="s">
        <v>68</v>
      </c>
      <c r="G7346" s="30" t="s">
        <v>69</v>
      </c>
      <c r="H7346" s="75">
        <v>1</v>
      </c>
    </row>
    <row r="7347" spans="1:8">
      <c r="A7347" s="43">
        <v>1942</v>
      </c>
      <c r="B7347" s="74">
        <v>46246</v>
      </c>
      <c r="C7347" s="30" t="s">
        <v>443</v>
      </c>
      <c r="D7347" s="30" t="s">
        <v>444</v>
      </c>
      <c r="E7347" s="75">
        <v>169</v>
      </c>
      <c r="F7347" s="30" t="s">
        <v>80</v>
      </c>
      <c r="G7347" s="30" t="s">
        <v>81</v>
      </c>
      <c r="H7347" s="75">
        <v>1</v>
      </c>
    </row>
    <row r="7348" spans="1:8">
      <c r="A7348" s="43">
        <v>1942</v>
      </c>
      <c r="B7348" s="74">
        <v>46246</v>
      </c>
      <c r="C7348" s="30" t="s">
        <v>445</v>
      </c>
      <c r="D7348" s="30" t="s">
        <v>446</v>
      </c>
      <c r="E7348" s="75">
        <v>80</v>
      </c>
      <c r="F7348" s="30" t="s">
        <v>68</v>
      </c>
      <c r="G7348" s="30" t="s">
        <v>69</v>
      </c>
      <c r="H7348" s="75">
        <v>1</v>
      </c>
    </row>
    <row r="7349" spans="1:8">
      <c r="A7349" s="43">
        <v>1942</v>
      </c>
      <c r="B7349" s="74">
        <v>46246</v>
      </c>
      <c r="C7349" s="30" t="s">
        <v>447</v>
      </c>
      <c r="D7349" s="30" t="s">
        <v>448</v>
      </c>
      <c r="E7349" s="75">
        <v>96</v>
      </c>
      <c r="F7349" s="30" t="s">
        <v>68</v>
      </c>
      <c r="G7349" s="30" t="s">
        <v>69</v>
      </c>
      <c r="H7349" s="75">
        <v>1</v>
      </c>
    </row>
    <row r="7350" spans="1:8">
      <c r="A7350" s="43">
        <v>1942</v>
      </c>
      <c r="B7350" s="74">
        <v>46246</v>
      </c>
      <c r="C7350" s="30" t="s">
        <v>451</v>
      </c>
      <c r="D7350" s="30" t="s">
        <v>452</v>
      </c>
      <c r="E7350" s="75">
        <v>89</v>
      </c>
      <c r="F7350" s="30" t="s">
        <v>68</v>
      </c>
      <c r="G7350" s="30" t="s">
        <v>69</v>
      </c>
      <c r="H7350" s="75">
        <v>1</v>
      </c>
    </row>
    <row r="7351" spans="1:8">
      <c r="A7351" s="43">
        <v>1942</v>
      </c>
      <c r="B7351" s="74">
        <v>46246</v>
      </c>
      <c r="C7351" s="30" t="s">
        <v>551</v>
      </c>
      <c r="D7351" s="30" t="s">
        <v>552</v>
      </c>
      <c r="E7351" s="75">
        <v>39</v>
      </c>
      <c r="F7351" s="30" t="s">
        <v>53</v>
      </c>
      <c r="G7351" s="30" t="s">
        <v>54</v>
      </c>
      <c r="H7351" s="75">
        <v>1</v>
      </c>
    </row>
    <row r="7352" spans="1:8">
      <c r="A7352" s="43">
        <v>1942</v>
      </c>
      <c r="B7352" s="74">
        <v>46246</v>
      </c>
      <c r="C7352" s="30" t="s">
        <v>455</v>
      </c>
      <c r="D7352" s="30" t="s">
        <v>456</v>
      </c>
      <c r="E7352" s="75">
        <v>131</v>
      </c>
      <c r="F7352" s="30" t="s">
        <v>80</v>
      </c>
      <c r="G7352" s="30" t="s">
        <v>81</v>
      </c>
      <c r="H7352" s="75">
        <v>1</v>
      </c>
    </row>
    <row r="7353" spans="1:8">
      <c r="A7353" s="43">
        <v>1942</v>
      </c>
      <c r="B7353" s="74">
        <v>46246</v>
      </c>
      <c r="C7353" s="30" t="s">
        <v>521</v>
      </c>
      <c r="D7353" s="30" t="s">
        <v>522</v>
      </c>
      <c r="E7353" s="75">
        <v>53</v>
      </c>
      <c r="F7353" s="30" t="s">
        <v>53</v>
      </c>
      <c r="G7353" s="30" t="s">
        <v>54</v>
      </c>
      <c r="H7353" s="75">
        <v>1</v>
      </c>
    </row>
    <row r="7354" spans="1:8">
      <c r="A7354" s="43">
        <v>1942</v>
      </c>
      <c r="B7354" s="74">
        <v>46246</v>
      </c>
      <c r="C7354" s="30" t="s">
        <v>505</v>
      </c>
      <c r="D7354" s="30" t="s">
        <v>506</v>
      </c>
      <c r="E7354" s="75">
        <v>7</v>
      </c>
      <c r="F7354" s="30" t="s">
        <v>53</v>
      </c>
      <c r="G7354" s="30" t="s">
        <v>54</v>
      </c>
      <c r="H7354" s="75">
        <v>1</v>
      </c>
    </row>
    <row r="7355" spans="1:8">
      <c r="A7355" s="43">
        <v>1942</v>
      </c>
      <c r="B7355" s="74">
        <v>46246</v>
      </c>
      <c r="C7355" s="30" t="s">
        <v>449</v>
      </c>
      <c r="D7355" s="30" t="s">
        <v>450</v>
      </c>
      <c r="E7355" s="75">
        <v>51</v>
      </c>
      <c r="F7355" s="30" t="s">
        <v>53</v>
      </c>
      <c r="G7355" s="30" t="s">
        <v>54</v>
      </c>
      <c r="H7355" s="75">
        <v>1</v>
      </c>
    </row>
    <row r="7356" spans="1:8">
      <c r="A7356" s="43">
        <v>1942</v>
      </c>
      <c r="B7356" s="74">
        <v>46246</v>
      </c>
      <c r="C7356" s="30" t="s">
        <v>467</v>
      </c>
      <c r="D7356" s="30" t="s">
        <v>468</v>
      </c>
      <c r="E7356" s="75">
        <v>16</v>
      </c>
      <c r="F7356" s="30" t="s">
        <v>68</v>
      </c>
      <c r="G7356" s="30" t="s">
        <v>69</v>
      </c>
      <c r="H7356" s="75">
        <v>1</v>
      </c>
    </row>
    <row r="7357" spans="1:8">
      <c r="A7357" s="43">
        <v>1942</v>
      </c>
      <c r="B7357" s="74">
        <v>46246</v>
      </c>
      <c r="C7357" s="30" t="s">
        <v>527</v>
      </c>
      <c r="D7357" s="30" t="s">
        <v>528</v>
      </c>
      <c r="E7357" s="75">
        <v>74</v>
      </c>
      <c r="F7357" s="30" t="s">
        <v>53</v>
      </c>
      <c r="G7357" s="30" t="s">
        <v>54</v>
      </c>
      <c r="H7357" s="75">
        <v>1</v>
      </c>
    </row>
    <row r="7358" spans="1:8">
      <c r="A7358" s="43">
        <v>1942</v>
      </c>
      <c r="B7358" s="74">
        <v>46246</v>
      </c>
      <c r="C7358" s="30" t="s">
        <v>473</v>
      </c>
      <c r="D7358" s="30" t="s">
        <v>474</v>
      </c>
      <c r="E7358" s="75">
        <v>52</v>
      </c>
      <c r="F7358" s="30" t="s">
        <v>53</v>
      </c>
      <c r="G7358" s="30" t="s">
        <v>54</v>
      </c>
      <c r="H7358" s="75">
        <v>1</v>
      </c>
    </row>
    <row r="7359" spans="1:8">
      <c r="A7359" s="43">
        <v>1942</v>
      </c>
      <c r="B7359" s="74">
        <v>46246</v>
      </c>
      <c r="C7359" s="30" t="s">
        <v>459</v>
      </c>
      <c r="D7359" s="30" t="s">
        <v>460</v>
      </c>
      <c r="E7359" s="75">
        <v>23</v>
      </c>
      <c r="F7359" s="30" t="s">
        <v>53</v>
      </c>
      <c r="G7359" s="30" t="s">
        <v>54</v>
      </c>
      <c r="H7359" s="75">
        <v>1</v>
      </c>
    </row>
    <row r="7360" spans="1:8">
      <c r="A7360" s="43">
        <v>1942</v>
      </c>
      <c r="B7360" s="74">
        <v>46246</v>
      </c>
      <c r="C7360" s="30" t="s">
        <v>1714</v>
      </c>
      <c r="D7360" s="30" t="s">
        <v>1715</v>
      </c>
      <c r="E7360" s="75">
        <v>1</v>
      </c>
      <c r="F7360" s="30" t="s">
        <v>68</v>
      </c>
      <c r="G7360" s="30" t="s">
        <v>69</v>
      </c>
      <c r="H7360" s="75">
        <v>1</v>
      </c>
    </row>
    <row r="7361" spans="1:8">
      <c r="A7361" s="43">
        <v>1942</v>
      </c>
      <c r="B7361" s="74">
        <v>46246</v>
      </c>
      <c r="C7361" s="30" t="s">
        <v>435</v>
      </c>
      <c r="D7361" s="30" t="s">
        <v>436</v>
      </c>
      <c r="E7361" s="75">
        <v>43</v>
      </c>
      <c r="F7361" s="30" t="s">
        <v>53</v>
      </c>
      <c r="G7361" s="30" t="s">
        <v>54</v>
      </c>
      <c r="H7361" s="75">
        <v>1</v>
      </c>
    </row>
    <row r="7362" spans="1:8">
      <c r="A7362" s="43">
        <v>1942</v>
      </c>
      <c r="B7362" s="74">
        <v>46246</v>
      </c>
      <c r="C7362" s="30" t="s">
        <v>481</v>
      </c>
      <c r="D7362" s="30" t="s">
        <v>482</v>
      </c>
      <c r="E7362" s="75">
        <v>218</v>
      </c>
      <c r="F7362" s="30" t="s">
        <v>68</v>
      </c>
      <c r="G7362" s="30" t="s">
        <v>69</v>
      </c>
      <c r="H7362" s="75">
        <v>1</v>
      </c>
    </row>
    <row r="7363" spans="1:8">
      <c r="A7363" s="43">
        <v>1942</v>
      </c>
      <c r="B7363" s="74">
        <v>46246</v>
      </c>
      <c r="C7363" s="30" t="s">
        <v>483</v>
      </c>
      <c r="D7363" s="30" t="s">
        <v>484</v>
      </c>
      <c r="E7363" s="75">
        <v>8</v>
      </c>
      <c r="F7363" s="30" t="s">
        <v>76</v>
      </c>
      <c r="G7363" s="30" t="s">
        <v>77</v>
      </c>
      <c r="H7363" s="75">
        <v>1</v>
      </c>
    </row>
    <row r="7364" spans="1:8">
      <c r="A7364" s="43">
        <v>1942</v>
      </c>
      <c r="B7364" s="74">
        <v>46246</v>
      </c>
      <c r="C7364" s="30" t="s">
        <v>485</v>
      </c>
      <c r="D7364" s="30" t="s">
        <v>486</v>
      </c>
      <c r="E7364" s="75">
        <v>71</v>
      </c>
      <c r="F7364" s="30" t="s">
        <v>68</v>
      </c>
      <c r="G7364" s="30" t="s">
        <v>69</v>
      </c>
      <c r="H7364" s="75">
        <v>1</v>
      </c>
    </row>
    <row r="7365" spans="1:8">
      <c r="A7365" s="43">
        <v>1942</v>
      </c>
      <c r="B7365" s="74">
        <v>46246</v>
      </c>
      <c r="C7365" s="30" t="s">
        <v>487</v>
      </c>
      <c r="D7365" s="30" t="s">
        <v>488</v>
      </c>
      <c r="E7365" s="75">
        <v>96</v>
      </c>
      <c r="F7365" s="30" t="s">
        <v>76</v>
      </c>
      <c r="G7365" s="30" t="s">
        <v>77</v>
      </c>
      <c r="H7365" s="75">
        <v>1</v>
      </c>
    </row>
    <row r="7366" spans="1:8">
      <c r="A7366" s="43">
        <v>1942</v>
      </c>
      <c r="B7366" s="74">
        <v>46246</v>
      </c>
      <c r="C7366" s="30" t="s">
        <v>489</v>
      </c>
      <c r="D7366" s="30" t="s">
        <v>490</v>
      </c>
      <c r="E7366" s="75">
        <v>10</v>
      </c>
      <c r="F7366" s="30" t="s">
        <v>76</v>
      </c>
      <c r="G7366" s="30" t="s">
        <v>77</v>
      </c>
      <c r="H7366" s="75">
        <v>1</v>
      </c>
    </row>
    <row r="7367" spans="1:8">
      <c r="A7367" s="43">
        <v>1942</v>
      </c>
      <c r="B7367" s="74">
        <v>46246</v>
      </c>
      <c r="C7367" s="30" t="s">
        <v>499</v>
      </c>
      <c r="D7367" s="30" t="s">
        <v>500</v>
      </c>
      <c r="E7367" s="75">
        <v>19</v>
      </c>
      <c r="F7367" s="30" t="s">
        <v>76</v>
      </c>
      <c r="G7367" s="30" t="s">
        <v>77</v>
      </c>
      <c r="H7367" s="75">
        <v>1</v>
      </c>
    </row>
    <row r="7368" spans="1:8">
      <c r="A7368" s="43">
        <v>1942</v>
      </c>
      <c r="B7368" s="74">
        <v>46246</v>
      </c>
      <c r="C7368" s="30" t="s">
        <v>501</v>
      </c>
      <c r="D7368" s="30" t="s">
        <v>502</v>
      </c>
      <c r="E7368" s="75">
        <v>47</v>
      </c>
      <c r="F7368" s="30" t="s">
        <v>68</v>
      </c>
      <c r="G7368" s="30" t="s">
        <v>69</v>
      </c>
      <c r="H7368" s="75">
        <v>1</v>
      </c>
    </row>
    <row r="7369" spans="1:8">
      <c r="A7369" s="43">
        <v>1942</v>
      </c>
      <c r="B7369" s="74">
        <v>46246</v>
      </c>
      <c r="C7369" s="30" t="s">
        <v>491</v>
      </c>
      <c r="D7369" s="30" t="s">
        <v>492</v>
      </c>
      <c r="E7369" s="75">
        <v>18</v>
      </c>
      <c r="F7369" s="30" t="s">
        <v>53</v>
      </c>
      <c r="G7369" s="30" t="s">
        <v>54</v>
      </c>
      <c r="H7369" s="75">
        <v>1</v>
      </c>
    </row>
    <row r="7370" spans="1:8">
      <c r="A7370" s="43">
        <v>1942</v>
      </c>
      <c r="B7370" s="74">
        <v>46246</v>
      </c>
      <c r="C7370" s="30" t="s">
        <v>475</v>
      </c>
      <c r="D7370" s="30" t="s">
        <v>476</v>
      </c>
      <c r="E7370" s="75">
        <v>80</v>
      </c>
      <c r="F7370" s="30" t="s">
        <v>53</v>
      </c>
      <c r="G7370" s="30" t="s">
        <v>54</v>
      </c>
      <c r="H7370" s="75">
        <v>1</v>
      </c>
    </row>
    <row r="7371" spans="1:8">
      <c r="A7371" s="43">
        <v>1942</v>
      </c>
      <c r="B7371" s="74">
        <v>46246</v>
      </c>
      <c r="C7371" s="30" t="s">
        <v>479</v>
      </c>
      <c r="D7371" s="30" t="s">
        <v>480</v>
      </c>
      <c r="E7371" s="75">
        <v>80</v>
      </c>
      <c r="F7371" s="30" t="s">
        <v>53</v>
      </c>
      <c r="G7371" s="30" t="s">
        <v>54</v>
      </c>
      <c r="H7371" s="75">
        <v>1</v>
      </c>
    </row>
    <row r="7372" spans="1:8">
      <c r="A7372" s="43">
        <v>1942</v>
      </c>
      <c r="B7372" s="74">
        <v>46246</v>
      </c>
      <c r="C7372" s="30" t="s">
        <v>509</v>
      </c>
      <c r="D7372" s="30" t="s">
        <v>510</v>
      </c>
      <c r="E7372" s="75">
        <v>82</v>
      </c>
      <c r="F7372" s="30" t="s">
        <v>68</v>
      </c>
      <c r="G7372" s="30" t="s">
        <v>69</v>
      </c>
      <c r="H7372" s="75">
        <v>1</v>
      </c>
    </row>
    <row r="7373" spans="1:8">
      <c r="A7373" s="43">
        <v>1942</v>
      </c>
      <c r="B7373" s="74">
        <v>46246</v>
      </c>
      <c r="C7373" s="30" t="s">
        <v>511</v>
      </c>
      <c r="D7373" s="30" t="s">
        <v>512</v>
      </c>
      <c r="E7373" s="75">
        <v>49</v>
      </c>
      <c r="F7373" s="30" t="s">
        <v>70</v>
      </c>
      <c r="G7373" s="30" t="s">
        <v>71</v>
      </c>
      <c r="H7373" s="75">
        <v>2</v>
      </c>
    </row>
    <row r="7374" spans="1:8">
      <c r="A7374" s="43">
        <v>1942</v>
      </c>
      <c r="B7374" s="74">
        <v>46246</v>
      </c>
      <c r="C7374" s="30" t="s">
        <v>513</v>
      </c>
      <c r="D7374" s="30" t="s">
        <v>514</v>
      </c>
      <c r="E7374" s="75">
        <v>46</v>
      </c>
      <c r="F7374" s="30" t="s">
        <v>68</v>
      </c>
      <c r="G7374" s="30" t="s">
        <v>69</v>
      </c>
      <c r="H7374" s="75">
        <v>1</v>
      </c>
    </row>
    <row r="7375" spans="1:8">
      <c r="A7375" s="43">
        <v>1942</v>
      </c>
      <c r="B7375" s="74">
        <v>46246</v>
      </c>
      <c r="C7375" s="30" t="s">
        <v>545</v>
      </c>
      <c r="D7375" s="30" t="s">
        <v>546</v>
      </c>
      <c r="E7375" s="75">
        <v>31</v>
      </c>
      <c r="F7375" s="30" t="s">
        <v>53</v>
      </c>
      <c r="G7375" s="30" t="s">
        <v>54</v>
      </c>
      <c r="H7375" s="75">
        <v>1</v>
      </c>
    </row>
    <row r="7376" spans="1:8">
      <c r="A7376" s="43">
        <v>1942</v>
      </c>
      <c r="B7376" s="74">
        <v>46246</v>
      </c>
      <c r="C7376" s="30" t="s">
        <v>519</v>
      </c>
      <c r="D7376" s="30" t="s">
        <v>520</v>
      </c>
      <c r="E7376" s="75">
        <v>37</v>
      </c>
      <c r="F7376" s="30" t="s">
        <v>63</v>
      </c>
      <c r="G7376" s="30" t="s">
        <v>64</v>
      </c>
      <c r="H7376" s="75">
        <v>2</v>
      </c>
    </row>
    <row r="7377" spans="1:8">
      <c r="A7377" s="43">
        <v>1942</v>
      </c>
      <c r="B7377" s="74">
        <v>46246</v>
      </c>
      <c r="C7377" s="30" t="s">
        <v>517</v>
      </c>
      <c r="D7377" s="30" t="s">
        <v>518</v>
      </c>
      <c r="E7377" s="75">
        <v>7</v>
      </c>
      <c r="F7377" s="30" t="s">
        <v>53</v>
      </c>
      <c r="G7377" s="30" t="s">
        <v>54</v>
      </c>
      <c r="H7377" s="75">
        <v>1</v>
      </c>
    </row>
    <row r="7378" spans="1:8">
      <c r="A7378" s="43">
        <v>1942</v>
      </c>
      <c r="B7378" s="74">
        <v>46246</v>
      </c>
      <c r="C7378" s="30" t="s">
        <v>469</v>
      </c>
      <c r="D7378" s="30" t="s">
        <v>470</v>
      </c>
      <c r="E7378" s="75">
        <v>93</v>
      </c>
      <c r="F7378" s="30" t="s">
        <v>53</v>
      </c>
      <c r="G7378" s="30" t="s">
        <v>54</v>
      </c>
      <c r="H7378" s="75">
        <v>1</v>
      </c>
    </row>
    <row r="7379" spans="1:8">
      <c r="A7379" s="43">
        <v>1942</v>
      </c>
      <c r="B7379" s="74">
        <v>46246</v>
      </c>
      <c r="C7379" s="30" t="s">
        <v>1716</v>
      </c>
      <c r="D7379" s="30" t="s">
        <v>1717</v>
      </c>
      <c r="E7379" s="75">
        <v>4</v>
      </c>
      <c r="F7379" s="30" t="s">
        <v>68</v>
      </c>
      <c r="G7379" s="30" t="s">
        <v>69</v>
      </c>
      <c r="H7379" s="75">
        <v>1</v>
      </c>
    </row>
    <row r="7380" spans="1:8">
      <c r="A7380" s="43">
        <v>1942</v>
      </c>
      <c r="B7380" s="74">
        <v>46246</v>
      </c>
      <c r="C7380" s="30" t="s">
        <v>529</v>
      </c>
      <c r="D7380" s="30" t="s">
        <v>530</v>
      </c>
      <c r="E7380" s="75">
        <v>158</v>
      </c>
      <c r="F7380" s="30" t="s">
        <v>76</v>
      </c>
      <c r="G7380" s="30" t="s">
        <v>77</v>
      </c>
      <c r="H7380" s="75">
        <v>1</v>
      </c>
    </row>
    <row r="7381" spans="1:8">
      <c r="A7381" s="43">
        <v>1942</v>
      </c>
      <c r="B7381" s="74">
        <v>46246</v>
      </c>
      <c r="C7381" s="30" t="s">
        <v>1718</v>
      </c>
      <c r="D7381" s="30" t="s">
        <v>1719</v>
      </c>
      <c r="E7381" s="75">
        <v>93</v>
      </c>
      <c r="F7381" s="30" t="s">
        <v>68</v>
      </c>
      <c r="G7381" s="30" t="s">
        <v>69</v>
      </c>
      <c r="H7381" s="75">
        <v>1</v>
      </c>
    </row>
    <row r="7382" spans="1:8">
      <c r="A7382" s="43">
        <v>1942</v>
      </c>
      <c r="B7382" s="74">
        <v>46246</v>
      </c>
      <c r="C7382" s="30" t="s">
        <v>535</v>
      </c>
      <c r="D7382" s="30" t="s">
        <v>536</v>
      </c>
      <c r="E7382" s="75">
        <v>38</v>
      </c>
      <c r="F7382" s="30" t="s">
        <v>76</v>
      </c>
      <c r="G7382" s="30" t="s">
        <v>77</v>
      </c>
      <c r="H7382" s="75">
        <v>1</v>
      </c>
    </row>
    <row r="7383" spans="1:8">
      <c r="A7383" s="43">
        <v>1942</v>
      </c>
      <c r="B7383" s="74">
        <v>46246</v>
      </c>
      <c r="C7383" s="30" t="s">
        <v>543</v>
      </c>
      <c r="D7383" s="30" t="s">
        <v>544</v>
      </c>
      <c r="E7383" s="75">
        <v>78</v>
      </c>
      <c r="F7383" s="30" t="s">
        <v>68</v>
      </c>
      <c r="G7383" s="30" t="s">
        <v>69</v>
      </c>
      <c r="H7383" s="75">
        <v>1</v>
      </c>
    </row>
    <row r="7384" spans="1:8">
      <c r="A7384" s="43">
        <v>1942</v>
      </c>
      <c r="B7384" s="74">
        <v>46246</v>
      </c>
      <c r="C7384" s="30" t="s">
        <v>507</v>
      </c>
      <c r="D7384" s="30" t="s">
        <v>508</v>
      </c>
      <c r="E7384" s="75">
        <v>69</v>
      </c>
      <c r="F7384" s="30" t="s">
        <v>53</v>
      </c>
      <c r="G7384" s="30" t="s">
        <v>54</v>
      </c>
      <c r="H7384" s="75">
        <v>1</v>
      </c>
    </row>
    <row r="7385" spans="1:8">
      <c r="A7385" s="43">
        <v>1942</v>
      </c>
      <c r="B7385" s="74">
        <v>46246</v>
      </c>
      <c r="C7385" s="30" t="s">
        <v>549</v>
      </c>
      <c r="D7385" s="30" t="s">
        <v>550</v>
      </c>
      <c r="E7385" s="75">
        <v>123</v>
      </c>
      <c r="F7385" s="30" t="s">
        <v>80</v>
      </c>
      <c r="G7385" s="30" t="s">
        <v>81</v>
      </c>
      <c r="H7385" s="75">
        <v>1</v>
      </c>
    </row>
    <row r="7386" spans="1:8">
      <c r="A7386" s="43">
        <v>1942</v>
      </c>
      <c r="B7386" s="74">
        <v>46246</v>
      </c>
      <c r="C7386" s="30" t="s">
        <v>553</v>
      </c>
      <c r="D7386" s="30" t="s">
        <v>554</v>
      </c>
      <c r="E7386" s="75">
        <v>3</v>
      </c>
      <c r="F7386" s="30" t="s">
        <v>70</v>
      </c>
      <c r="G7386" s="30" t="s">
        <v>71</v>
      </c>
      <c r="H7386" s="75">
        <v>2</v>
      </c>
    </row>
    <row r="7387" spans="1:8">
      <c r="A7387" s="43">
        <v>1942</v>
      </c>
      <c r="B7387" s="74">
        <v>46246</v>
      </c>
      <c r="C7387" s="30" t="s">
        <v>477</v>
      </c>
      <c r="D7387" s="30" t="s">
        <v>478</v>
      </c>
      <c r="E7387" s="75">
        <v>54</v>
      </c>
      <c r="F7387" s="30" t="s">
        <v>53</v>
      </c>
      <c r="G7387" s="30" t="s">
        <v>54</v>
      </c>
      <c r="H7387" s="75">
        <v>1</v>
      </c>
    </row>
    <row r="7388" spans="1:8">
      <c r="A7388" s="43">
        <v>1942</v>
      </c>
      <c r="B7388" s="74">
        <v>46246</v>
      </c>
      <c r="C7388" s="30" t="s">
        <v>557</v>
      </c>
      <c r="D7388" s="30" t="s">
        <v>558</v>
      </c>
      <c r="E7388" s="75">
        <v>92</v>
      </c>
      <c r="F7388" s="30" t="s">
        <v>76</v>
      </c>
      <c r="G7388" s="30" t="s">
        <v>77</v>
      </c>
      <c r="H7388" s="75">
        <v>1</v>
      </c>
    </row>
    <row r="7389" spans="1:8">
      <c r="A7389" s="43">
        <v>1942</v>
      </c>
      <c r="B7389" s="74">
        <v>46246</v>
      </c>
      <c r="C7389" s="30" t="s">
        <v>559</v>
      </c>
      <c r="D7389" s="30" t="s">
        <v>560</v>
      </c>
      <c r="E7389" s="75">
        <v>99</v>
      </c>
      <c r="F7389" s="30" t="s">
        <v>68</v>
      </c>
      <c r="G7389" s="30" t="s">
        <v>69</v>
      </c>
      <c r="H7389" s="75">
        <v>1</v>
      </c>
    </row>
    <row r="7390" spans="1:8">
      <c r="A7390" s="43">
        <v>1942</v>
      </c>
      <c r="B7390" s="74">
        <v>46246</v>
      </c>
      <c r="C7390" s="30" t="s">
        <v>461</v>
      </c>
      <c r="D7390" s="30" t="s">
        <v>462</v>
      </c>
      <c r="E7390" s="75">
        <v>52</v>
      </c>
      <c r="F7390" s="30" t="s">
        <v>53</v>
      </c>
      <c r="G7390" s="30" t="s">
        <v>54</v>
      </c>
      <c r="H7390" s="75">
        <v>1</v>
      </c>
    </row>
    <row r="7391" spans="1:8">
      <c r="A7391" s="43">
        <v>1942</v>
      </c>
      <c r="B7391" s="74">
        <v>46246</v>
      </c>
      <c r="C7391" s="30" t="s">
        <v>561</v>
      </c>
      <c r="D7391" s="30" t="s">
        <v>562</v>
      </c>
      <c r="E7391" s="75">
        <v>52</v>
      </c>
      <c r="F7391" s="30" t="s">
        <v>53</v>
      </c>
      <c r="G7391" s="30" t="s">
        <v>54</v>
      </c>
      <c r="H7391" s="75">
        <v>1</v>
      </c>
    </row>
    <row r="7392" spans="1:8">
      <c r="A7392" s="43">
        <v>1942</v>
      </c>
      <c r="B7392" s="74">
        <v>46246</v>
      </c>
      <c r="C7392" s="30" t="s">
        <v>563</v>
      </c>
      <c r="D7392" s="30" t="s">
        <v>564</v>
      </c>
      <c r="E7392" s="75">
        <v>144</v>
      </c>
      <c r="F7392" s="30" t="s">
        <v>80</v>
      </c>
      <c r="G7392" s="30" t="s">
        <v>81</v>
      </c>
      <c r="H7392" s="75">
        <v>1</v>
      </c>
    </row>
    <row r="7393" spans="1:8">
      <c r="A7393" s="43">
        <v>1942</v>
      </c>
      <c r="B7393" s="74">
        <v>46246</v>
      </c>
      <c r="C7393" s="30" t="s">
        <v>565</v>
      </c>
      <c r="D7393" s="30" t="s">
        <v>566</v>
      </c>
      <c r="E7393" s="75">
        <v>68</v>
      </c>
      <c r="F7393" s="30" t="s">
        <v>68</v>
      </c>
      <c r="G7393" s="30" t="s">
        <v>69</v>
      </c>
      <c r="H7393" s="75">
        <v>1</v>
      </c>
    </row>
    <row r="7394" spans="1:8">
      <c r="A7394" s="43">
        <v>1942</v>
      </c>
      <c r="B7394" s="74">
        <v>46246</v>
      </c>
      <c r="C7394" s="30" t="s">
        <v>567</v>
      </c>
      <c r="D7394" s="30" t="s">
        <v>568</v>
      </c>
      <c r="E7394" s="75">
        <v>60</v>
      </c>
      <c r="F7394" s="30" t="s">
        <v>68</v>
      </c>
      <c r="G7394" s="30" t="s">
        <v>69</v>
      </c>
      <c r="H7394" s="75">
        <v>1</v>
      </c>
    </row>
    <row r="7395" spans="1:8">
      <c r="A7395" s="43">
        <v>1942</v>
      </c>
      <c r="B7395" s="74">
        <v>46245</v>
      </c>
      <c r="C7395" s="30" t="s">
        <v>421</v>
      </c>
      <c r="D7395" s="30" t="s">
        <v>422</v>
      </c>
      <c r="E7395" s="75">
        <v>113</v>
      </c>
      <c r="F7395" s="30" t="s">
        <v>80</v>
      </c>
      <c r="G7395" s="30" t="s">
        <v>81</v>
      </c>
      <c r="H7395" s="75">
        <v>1</v>
      </c>
    </row>
    <row r="7396" spans="1:8">
      <c r="A7396" s="43">
        <v>1942</v>
      </c>
      <c r="B7396" s="74">
        <v>46245</v>
      </c>
      <c r="C7396" s="30" t="s">
        <v>423</v>
      </c>
      <c r="D7396" s="30" t="s">
        <v>424</v>
      </c>
      <c r="E7396" s="75">
        <v>67</v>
      </c>
      <c r="F7396" s="30" t="s">
        <v>68</v>
      </c>
      <c r="G7396" s="30" t="s">
        <v>69</v>
      </c>
      <c r="H7396" s="75">
        <v>1</v>
      </c>
    </row>
    <row r="7397" spans="1:8">
      <c r="A7397" s="43">
        <v>1942</v>
      </c>
      <c r="B7397" s="74">
        <v>46245</v>
      </c>
      <c r="C7397" s="30" t="s">
        <v>425</v>
      </c>
      <c r="D7397" s="30" t="s">
        <v>426</v>
      </c>
      <c r="E7397" s="75">
        <v>56</v>
      </c>
      <c r="F7397" s="30" t="s">
        <v>68</v>
      </c>
      <c r="G7397" s="30" t="s">
        <v>69</v>
      </c>
      <c r="H7397" s="75">
        <v>1</v>
      </c>
    </row>
    <row r="7398" spans="1:8">
      <c r="A7398" s="43">
        <v>1942</v>
      </c>
      <c r="B7398" s="74">
        <v>46245</v>
      </c>
      <c r="C7398" s="30" t="s">
        <v>427</v>
      </c>
      <c r="D7398" s="30" t="s">
        <v>428</v>
      </c>
      <c r="E7398" s="75">
        <v>85</v>
      </c>
      <c r="F7398" s="30" t="s">
        <v>68</v>
      </c>
      <c r="G7398" s="30" t="s">
        <v>69</v>
      </c>
      <c r="H7398" s="75">
        <v>1</v>
      </c>
    </row>
    <row r="7399" spans="1:8">
      <c r="A7399" s="43">
        <v>1942</v>
      </c>
      <c r="B7399" s="74">
        <v>46245</v>
      </c>
      <c r="C7399" s="30" t="s">
        <v>429</v>
      </c>
      <c r="D7399" s="30" t="s">
        <v>430</v>
      </c>
      <c r="E7399" s="75">
        <v>82</v>
      </c>
      <c r="F7399" s="30" t="s">
        <v>68</v>
      </c>
      <c r="G7399" s="30" t="s">
        <v>69</v>
      </c>
      <c r="H7399" s="75">
        <v>1</v>
      </c>
    </row>
    <row r="7400" spans="1:8">
      <c r="A7400" s="43">
        <v>1942</v>
      </c>
      <c r="B7400" s="74">
        <v>46245</v>
      </c>
      <c r="C7400" s="30" t="s">
        <v>1706</v>
      </c>
      <c r="D7400" s="30" t="s">
        <v>1707</v>
      </c>
      <c r="E7400" s="75">
        <v>65</v>
      </c>
      <c r="F7400" s="30" t="s">
        <v>68</v>
      </c>
      <c r="G7400" s="30" t="s">
        <v>69</v>
      </c>
      <c r="H7400" s="75">
        <v>1</v>
      </c>
    </row>
    <row r="7401" spans="1:8">
      <c r="A7401" s="43">
        <v>1942</v>
      </c>
      <c r="B7401" s="74">
        <v>46245</v>
      </c>
      <c r="C7401" s="30" t="s">
        <v>433</v>
      </c>
      <c r="D7401" s="30" t="s">
        <v>434</v>
      </c>
      <c r="E7401" s="75">
        <v>54</v>
      </c>
      <c r="F7401" s="30" t="s">
        <v>68</v>
      </c>
      <c r="G7401" s="30" t="s">
        <v>69</v>
      </c>
      <c r="H7401" s="75">
        <v>1</v>
      </c>
    </row>
    <row r="7402" spans="1:8">
      <c r="A7402" s="43">
        <v>1942</v>
      </c>
      <c r="B7402" s="74">
        <v>46245</v>
      </c>
      <c r="C7402" s="30" t="s">
        <v>453</v>
      </c>
      <c r="D7402" s="30" t="s">
        <v>454</v>
      </c>
      <c r="E7402" s="75">
        <v>79</v>
      </c>
      <c r="F7402" s="30" t="s">
        <v>53</v>
      </c>
      <c r="G7402" s="30" t="s">
        <v>54</v>
      </c>
      <c r="H7402" s="75">
        <v>1</v>
      </c>
    </row>
    <row r="7403" spans="1:8">
      <c r="A7403" s="43">
        <v>1942</v>
      </c>
      <c r="B7403" s="74">
        <v>46245</v>
      </c>
      <c r="C7403" s="30" t="s">
        <v>1708</v>
      </c>
      <c r="D7403" s="30" t="s">
        <v>1709</v>
      </c>
      <c r="E7403" s="75">
        <v>13</v>
      </c>
      <c r="F7403" s="30" t="s">
        <v>70</v>
      </c>
      <c r="G7403" s="30" t="s">
        <v>71</v>
      </c>
      <c r="H7403" s="75">
        <v>2</v>
      </c>
    </row>
    <row r="7404" spans="1:8">
      <c r="A7404" s="43">
        <v>1942</v>
      </c>
      <c r="B7404" s="74">
        <v>46245</v>
      </c>
      <c r="C7404" s="30" t="s">
        <v>1710</v>
      </c>
      <c r="D7404" s="30" t="s">
        <v>1711</v>
      </c>
      <c r="E7404" s="75">
        <v>103</v>
      </c>
      <c r="F7404" s="30" t="s">
        <v>68</v>
      </c>
      <c r="G7404" s="30" t="s">
        <v>69</v>
      </c>
      <c r="H7404" s="75">
        <v>1</v>
      </c>
    </row>
    <row r="7405" spans="1:8">
      <c r="A7405" s="43">
        <v>1942</v>
      </c>
      <c r="B7405" s="74">
        <v>46245</v>
      </c>
      <c r="C7405" s="30" t="s">
        <v>437</v>
      </c>
      <c r="D7405" s="30" t="s">
        <v>438</v>
      </c>
      <c r="E7405" s="75">
        <v>78</v>
      </c>
      <c r="F7405" s="30" t="s">
        <v>68</v>
      </c>
      <c r="G7405" s="30" t="s">
        <v>69</v>
      </c>
      <c r="H7405" s="75">
        <v>1</v>
      </c>
    </row>
    <row r="7406" spans="1:8">
      <c r="A7406" s="43">
        <v>1942</v>
      </c>
      <c r="B7406" s="74">
        <v>46245</v>
      </c>
      <c r="C7406" s="30" t="s">
        <v>439</v>
      </c>
      <c r="D7406" s="30" t="s">
        <v>440</v>
      </c>
      <c r="E7406" s="75">
        <v>66</v>
      </c>
      <c r="F7406" s="30" t="s">
        <v>68</v>
      </c>
      <c r="G7406" s="30" t="s">
        <v>69</v>
      </c>
      <c r="H7406" s="75">
        <v>1</v>
      </c>
    </row>
    <row r="7407" spans="1:8">
      <c r="A7407" s="43">
        <v>1942</v>
      </c>
      <c r="B7407" s="74">
        <v>46245</v>
      </c>
      <c r="C7407" s="30" t="s">
        <v>441</v>
      </c>
      <c r="D7407" s="30" t="s">
        <v>442</v>
      </c>
      <c r="E7407" s="75">
        <v>69</v>
      </c>
      <c r="F7407" s="30" t="s">
        <v>70</v>
      </c>
      <c r="G7407" s="30" t="s">
        <v>71</v>
      </c>
      <c r="H7407" s="75">
        <v>2</v>
      </c>
    </row>
    <row r="7408" spans="1:8">
      <c r="A7408" s="43">
        <v>1942</v>
      </c>
      <c r="B7408" s="74">
        <v>46245</v>
      </c>
      <c r="C7408" s="30" t="s">
        <v>443</v>
      </c>
      <c r="D7408" s="30" t="s">
        <v>444</v>
      </c>
      <c r="E7408" s="75">
        <v>170</v>
      </c>
      <c r="F7408" s="30" t="s">
        <v>80</v>
      </c>
      <c r="G7408" s="30" t="s">
        <v>81</v>
      </c>
      <c r="H7408" s="75">
        <v>1</v>
      </c>
    </row>
    <row r="7409" spans="1:8">
      <c r="A7409" s="43">
        <v>1942</v>
      </c>
      <c r="B7409" s="74">
        <v>46245</v>
      </c>
      <c r="C7409" s="30" t="s">
        <v>445</v>
      </c>
      <c r="D7409" s="30" t="s">
        <v>446</v>
      </c>
      <c r="E7409" s="75">
        <v>70</v>
      </c>
      <c r="F7409" s="30" t="s">
        <v>68</v>
      </c>
      <c r="G7409" s="30" t="s">
        <v>69</v>
      </c>
      <c r="H7409" s="75">
        <v>1</v>
      </c>
    </row>
    <row r="7410" spans="1:8">
      <c r="A7410" s="43">
        <v>1942</v>
      </c>
      <c r="B7410" s="74">
        <v>46245</v>
      </c>
      <c r="C7410" s="30" t="s">
        <v>447</v>
      </c>
      <c r="D7410" s="30" t="s">
        <v>448</v>
      </c>
      <c r="E7410" s="75">
        <v>23</v>
      </c>
      <c r="F7410" s="30" t="s">
        <v>68</v>
      </c>
      <c r="G7410" s="30" t="s">
        <v>69</v>
      </c>
      <c r="H7410" s="75">
        <v>1</v>
      </c>
    </row>
    <row r="7411" spans="1:8">
      <c r="A7411" s="43">
        <v>1942</v>
      </c>
      <c r="B7411" s="74">
        <v>46245</v>
      </c>
      <c r="C7411" s="30" t="s">
        <v>451</v>
      </c>
      <c r="D7411" s="30" t="s">
        <v>452</v>
      </c>
      <c r="E7411" s="75">
        <v>91</v>
      </c>
      <c r="F7411" s="30" t="s">
        <v>68</v>
      </c>
      <c r="G7411" s="30" t="s">
        <v>69</v>
      </c>
      <c r="H7411" s="75">
        <v>1</v>
      </c>
    </row>
    <row r="7412" spans="1:8">
      <c r="A7412" s="43">
        <v>1942</v>
      </c>
      <c r="B7412" s="74">
        <v>46245</v>
      </c>
      <c r="C7412" s="30" t="s">
        <v>551</v>
      </c>
      <c r="D7412" s="30" t="s">
        <v>552</v>
      </c>
      <c r="E7412" s="75">
        <v>100</v>
      </c>
      <c r="F7412" s="30" t="s">
        <v>53</v>
      </c>
      <c r="G7412" s="30" t="s">
        <v>54</v>
      </c>
      <c r="H7412" s="75">
        <v>1</v>
      </c>
    </row>
    <row r="7413" spans="1:8">
      <c r="A7413" s="43">
        <v>1942</v>
      </c>
      <c r="B7413" s="74">
        <v>46245</v>
      </c>
      <c r="C7413" s="30" t="s">
        <v>455</v>
      </c>
      <c r="D7413" s="30" t="s">
        <v>456</v>
      </c>
      <c r="E7413" s="75">
        <v>118</v>
      </c>
      <c r="F7413" s="30" t="s">
        <v>80</v>
      </c>
      <c r="G7413" s="30" t="s">
        <v>81</v>
      </c>
      <c r="H7413" s="75">
        <v>1</v>
      </c>
    </row>
    <row r="7414" spans="1:8">
      <c r="A7414" s="43">
        <v>1942</v>
      </c>
      <c r="B7414" s="74">
        <v>46245</v>
      </c>
      <c r="C7414" s="30" t="s">
        <v>457</v>
      </c>
      <c r="D7414" s="30" t="s">
        <v>458</v>
      </c>
      <c r="E7414" s="75">
        <v>67</v>
      </c>
      <c r="F7414" s="30" t="s">
        <v>68</v>
      </c>
      <c r="G7414" s="30" t="s">
        <v>69</v>
      </c>
      <c r="H7414" s="75">
        <v>1</v>
      </c>
    </row>
    <row r="7415" spans="1:8">
      <c r="A7415" s="43">
        <v>1942</v>
      </c>
      <c r="B7415" s="74">
        <v>46245</v>
      </c>
      <c r="C7415" s="30" t="s">
        <v>521</v>
      </c>
      <c r="D7415" s="30" t="s">
        <v>522</v>
      </c>
      <c r="E7415" s="75">
        <v>74</v>
      </c>
      <c r="F7415" s="30" t="s">
        <v>53</v>
      </c>
      <c r="G7415" s="30" t="s">
        <v>54</v>
      </c>
      <c r="H7415" s="75">
        <v>1</v>
      </c>
    </row>
    <row r="7416" spans="1:8">
      <c r="A7416" s="43">
        <v>1942</v>
      </c>
      <c r="B7416" s="74">
        <v>46245</v>
      </c>
      <c r="C7416" s="30" t="s">
        <v>505</v>
      </c>
      <c r="D7416" s="30" t="s">
        <v>506</v>
      </c>
      <c r="E7416" s="75">
        <v>71</v>
      </c>
      <c r="F7416" s="30" t="s">
        <v>53</v>
      </c>
      <c r="G7416" s="30" t="s">
        <v>54</v>
      </c>
      <c r="H7416" s="75">
        <v>1</v>
      </c>
    </row>
    <row r="7417" spans="1:8">
      <c r="A7417" s="43">
        <v>1942</v>
      </c>
      <c r="B7417" s="74">
        <v>46245</v>
      </c>
      <c r="C7417" s="30" t="s">
        <v>1712</v>
      </c>
      <c r="D7417" s="30" t="s">
        <v>1713</v>
      </c>
      <c r="E7417" s="75">
        <v>83</v>
      </c>
      <c r="F7417" s="30" t="s">
        <v>70</v>
      </c>
      <c r="G7417" s="30" t="s">
        <v>71</v>
      </c>
      <c r="H7417" s="75">
        <v>2</v>
      </c>
    </row>
    <row r="7418" spans="1:8">
      <c r="A7418" s="43">
        <v>1942</v>
      </c>
      <c r="B7418" s="74">
        <v>46245</v>
      </c>
      <c r="C7418" s="30" t="s">
        <v>449</v>
      </c>
      <c r="D7418" s="30" t="s">
        <v>450</v>
      </c>
      <c r="E7418" s="75">
        <v>54</v>
      </c>
      <c r="F7418" s="30" t="s">
        <v>53</v>
      </c>
      <c r="G7418" s="30" t="s">
        <v>54</v>
      </c>
      <c r="H7418" s="75">
        <v>1</v>
      </c>
    </row>
    <row r="7419" spans="1:8">
      <c r="A7419" s="43">
        <v>1942</v>
      </c>
      <c r="B7419" s="74">
        <v>46245</v>
      </c>
      <c r="C7419" s="30" t="s">
        <v>467</v>
      </c>
      <c r="D7419" s="30" t="s">
        <v>468</v>
      </c>
      <c r="E7419" s="75">
        <v>86</v>
      </c>
      <c r="F7419" s="30" t="s">
        <v>68</v>
      </c>
      <c r="G7419" s="30" t="s">
        <v>69</v>
      </c>
      <c r="H7419" s="75">
        <v>1</v>
      </c>
    </row>
    <row r="7420" spans="1:8">
      <c r="A7420" s="43">
        <v>1942</v>
      </c>
      <c r="B7420" s="74">
        <v>46245</v>
      </c>
      <c r="C7420" s="30" t="s">
        <v>527</v>
      </c>
      <c r="D7420" s="30" t="s">
        <v>528</v>
      </c>
      <c r="E7420" s="75">
        <v>57</v>
      </c>
      <c r="F7420" s="30" t="s">
        <v>53</v>
      </c>
      <c r="G7420" s="30" t="s">
        <v>54</v>
      </c>
      <c r="H7420" s="75">
        <v>1</v>
      </c>
    </row>
    <row r="7421" spans="1:8">
      <c r="A7421" s="43">
        <v>1942</v>
      </c>
      <c r="B7421" s="74">
        <v>46245</v>
      </c>
      <c r="C7421" s="30" t="s">
        <v>473</v>
      </c>
      <c r="D7421" s="30" t="s">
        <v>474</v>
      </c>
      <c r="E7421" s="75">
        <v>50</v>
      </c>
      <c r="F7421" s="30" t="s">
        <v>53</v>
      </c>
      <c r="G7421" s="30" t="s">
        <v>54</v>
      </c>
      <c r="H7421" s="75">
        <v>1</v>
      </c>
    </row>
    <row r="7422" spans="1:8">
      <c r="A7422" s="43">
        <v>1942</v>
      </c>
      <c r="B7422" s="74">
        <v>46245</v>
      </c>
      <c r="C7422" s="30" t="s">
        <v>523</v>
      </c>
      <c r="D7422" s="30" t="s">
        <v>524</v>
      </c>
      <c r="E7422" s="75">
        <v>11</v>
      </c>
      <c r="F7422" s="30" t="s">
        <v>53</v>
      </c>
      <c r="G7422" s="30" t="s">
        <v>54</v>
      </c>
      <c r="H7422" s="75">
        <v>1</v>
      </c>
    </row>
    <row r="7423" spans="1:8">
      <c r="A7423" s="43">
        <v>1942</v>
      </c>
      <c r="B7423" s="74">
        <v>46245</v>
      </c>
      <c r="C7423" s="30" t="s">
        <v>459</v>
      </c>
      <c r="D7423" s="30" t="s">
        <v>460</v>
      </c>
      <c r="E7423" s="75">
        <v>14</v>
      </c>
      <c r="F7423" s="30" t="s">
        <v>53</v>
      </c>
      <c r="G7423" s="30" t="s">
        <v>54</v>
      </c>
      <c r="H7423" s="75">
        <v>1</v>
      </c>
    </row>
    <row r="7424" spans="1:8">
      <c r="A7424" s="43">
        <v>1942</v>
      </c>
      <c r="B7424" s="74">
        <v>46245</v>
      </c>
      <c r="C7424" s="30" t="s">
        <v>435</v>
      </c>
      <c r="D7424" s="30" t="s">
        <v>436</v>
      </c>
      <c r="E7424" s="75">
        <v>63</v>
      </c>
      <c r="F7424" s="30" t="s">
        <v>53</v>
      </c>
      <c r="G7424" s="30" t="s">
        <v>54</v>
      </c>
      <c r="H7424" s="75">
        <v>1</v>
      </c>
    </row>
    <row r="7425" spans="1:8">
      <c r="A7425" s="43">
        <v>1942</v>
      </c>
      <c r="B7425" s="74">
        <v>46245</v>
      </c>
      <c r="C7425" s="30" t="s">
        <v>481</v>
      </c>
      <c r="D7425" s="30" t="s">
        <v>482</v>
      </c>
      <c r="E7425" s="75">
        <v>184</v>
      </c>
      <c r="F7425" s="30" t="s">
        <v>68</v>
      </c>
      <c r="G7425" s="30" t="s">
        <v>69</v>
      </c>
      <c r="H7425" s="75">
        <v>1</v>
      </c>
    </row>
    <row r="7426" spans="1:8">
      <c r="A7426" s="43">
        <v>1942</v>
      </c>
      <c r="B7426" s="74">
        <v>46245</v>
      </c>
      <c r="C7426" s="30" t="s">
        <v>485</v>
      </c>
      <c r="D7426" s="30" t="s">
        <v>486</v>
      </c>
      <c r="E7426" s="75">
        <v>67</v>
      </c>
      <c r="F7426" s="30" t="s">
        <v>68</v>
      </c>
      <c r="G7426" s="30" t="s">
        <v>69</v>
      </c>
      <c r="H7426" s="75">
        <v>1</v>
      </c>
    </row>
    <row r="7427" spans="1:8">
      <c r="A7427" s="43">
        <v>1942</v>
      </c>
      <c r="B7427" s="74">
        <v>46245</v>
      </c>
      <c r="C7427" s="30" t="s">
        <v>487</v>
      </c>
      <c r="D7427" s="30" t="s">
        <v>488</v>
      </c>
      <c r="E7427" s="75">
        <v>103</v>
      </c>
      <c r="F7427" s="30" t="s">
        <v>76</v>
      </c>
      <c r="G7427" s="30" t="s">
        <v>77</v>
      </c>
      <c r="H7427" s="75">
        <v>1</v>
      </c>
    </row>
    <row r="7428" spans="1:8">
      <c r="A7428" s="43">
        <v>1942</v>
      </c>
      <c r="B7428" s="74">
        <v>46245</v>
      </c>
      <c r="C7428" s="30" t="s">
        <v>499</v>
      </c>
      <c r="D7428" s="30" t="s">
        <v>500</v>
      </c>
      <c r="E7428" s="75">
        <v>40</v>
      </c>
      <c r="F7428" s="30" t="s">
        <v>76</v>
      </c>
      <c r="G7428" s="30" t="s">
        <v>77</v>
      </c>
      <c r="H7428" s="75">
        <v>1</v>
      </c>
    </row>
    <row r="7429" spans="1:8">
      <c r="A7429" s="43">
        <v>1942</v>
      </c>
      <c r="B7429" s="74">
        <v>46245</v>
      </c>
      <c r="C7429" s="30" t="s">
        <v>501</v>
      </c>
      <c r="D7429" s="30" t="s">
        <v>502</v>
      </c>
      <c r="E7429" s="75">
        <v>54</v>
      </c>
      <c r="F7429" s="30" t="s">
        <v>68</v>
      </c>
      <c r="G7429" s="30" t="s">
        <v>69</v>
      </c>
      <c r="H7429" s="75">
        <v>1</v>
      </c>
    </row>
    <row r="7430" spans="1:8">
      <c r="A7430" s="43">
        <v>1942</v>
      </c>
      <c r="B7430" s="74">
        <v>46245</v>
      </c>
      <c r="C7430" s="30" t="s">
        <v>491</v>
      </c>
      <c r="D7430" s="30" t="s">
        <v>492</v>
      </c>
      <c r="E7430" s="75">
        <v>94</v>
      </c>
      <c r="F7430" s="30" t="s">
        <v>53</v>
      </c>
      <c r="G7430" s="30" t="s">
        <v>54</v>
      </c>
      <c r="H7430" s="75">
        <v>1</v>
      </c>
    </row>
    <row r="7431" spans="1:8">
      <c r="A7431" s="43">
        <v>1942</v>
      </c>
      <c r="B7431" s="74">
        <v>46245</v>
      </c>
      <c r="C7431" s="30" t="s">
        <v>475</v>
      </c>
      <c r="D7431" s="30" t="s">
        <v>476</v>
      </c>
      <c r="E7431" s="75">
        <v>68</v>
      </c>
      <c r="F7431" s="30" t="s">
        <v>53</v>
      </c>
      <c r="G7431" s="30" t="s">
        <v>54</v>
      </c>
      <c r="H7431" s="75">
        <v>1</v>
      </c>
    </row>
    <row r="7432" spans="1:8">
      <c r="A7432" s="43">
        <v>1942</v>
      </c>
      <c r="B7432" s="74">
        <v>46245</v>
      </c>
      <c r="C7432" s="30" t="s">
        <v>479</v>
      </c>
      <c r="D7432" s="30" t="s">
        <v>480</v>
      </c>
      <c r="E7432" s="75">
        <v>90</v>
      </c>
      <c r="F7432" s="30" t="s">
        <v>53</v>
      </c>
      <c r="G7432" s="30" t="s">
        <v>54</v>
      </c>
      <c r="H7432" s="75">
        <v>1</v>
      </c>
    </row>
    <row r="7433" spans="1:8">
      <c r="A7433" s="43">
        <v>1942</v>
      </c>
      <c r="B7433" s="74">
        <v>46245</v>
      </c>
      <c r="C7433" s="30" t="s">
        <v>509</v>
      </c>
      <c r="D7433" s="30" t="s">
        <v>510</v>
      </c>
      <c r="E7433" s="75">
        <v>79</v>
      </c>
      <c r="F7433" s="30" t="s">
        <v>68</v>
      </c>
      <c r="G7433" s="30" t="s">
        <v>69</v>
      </c>
      <c r="H7433" s="75">
        <v>1</v>
      </c>
    </row>
    <row r="7434" spans="1:8">
      <c r="A7434" s="43">
        <v>1942</v>
      </c>
      <c r="B7434" s="74">
        <v>46245</v>
      </c>
      <c r="C7434" s="30" t="s">
        <v>511</v>
      </c>
      <c r="D7434" s="30" t="s">
        <v>512</v>
      </c>
      <c r="E7434" s="75">
        <v>31</v>
      </c>
      <c r="F7434" s="30" t="s">
        <v>68</v>
      </c>
      <c r="G7434" s="30" t="s">
        <v>69</v>
      </c>
      <c r="H7434" s="75">
        <v>1</v>
      </c>
    </row>
    <row r="7435" spans="1:8">
      <c r="A7435" s="43">
        <v>1942</v>
      </c>
      <c r="B7435" s="74">
        <v>46245</v>
      </c>
      <c r="C7435" s="30" t="s">
        <v>513</v>
      </c>
      <c r="D7435" s="30" t="s">
        <v>514</v>
      </c>
      <c r="E7435" s="75">
        <v>69</v>
      </c>
      <c r="F7435" s="30" t="s">
        <v>68</v>
      </c>
      <c r="G7435" s="30" t="s">
        <v>69</v>
      </c>
      <c r="H7435" s="75">
        <v>1</v>
      </c>
    </row>
    <row r="7436" spans="1:8">
      <c r="A7436" s="43">
        <v>1942</v>
      </c>
      <c r="B7436" s="74">
        <v>46245</v>
      </c>
      <c r="C7436" s="30" t="s">
        <v>545</v>
      </c>
      <c r="D7436" s="30" t="s">
        <v>546</v>
      </c>
      <c r="E7436" s="75">
        <v>62</v>
      </c>
      <c r="F7436" s="30" t="s">
        <v>53</v>
      </c>
      <c r="G7436" s="30" t="s">
        <v>54</v>
      </c>
      <c r="H7436" s="75">
        <v>1</v>
      </c>
    </row>
    <row r="7437" spans="1:8">
      <c r="A7437" s="43">
        <v>1942</v>
      </c>
      <c r="B7437" s="74">
        <v>46245</v>
      </c>
      <c r="C7437" s="30" t="s">
        <v>519</v>
      </c>
      <c r="D7437" s="30" t="s">
        <v>520</v>
      </c>
      <c r="E7437" s="75">
        <v>26</v>
      </c>
      <c r="F7437" s="30" t="s">
        <v>76</v>
      </c>
      <c r="G7437" s="30" t="s">
        <v>77</v>
      </c>
      <c r="H7437" s="75">
        <v>1</v>
      </c>
    </row>
    <row r="7438" spans="1:8">
      <c r="A7438" s="43">
        <v>1942</v>
      </c>
      <c r="B7438" s="74">
        <v>46245</v>
      </c>
      <c r="C7438" s="30" t="s">
        <v>517</v>
      </c>
      <c r="D7438" s="30" t="s">
        <v>518</v>
      </c>
      <c r="E7438" s="75">
        <v>59</v>
      </c>
      <c r="F7438" s="30" t="s">
        <v>53</v>
      </c>
      <c r="G7438" s="30" t="s">
        <v>54</v>
      </c>
      <c r="H7438" s="75">
        <v>1</v>
      </c>
    </row>
    <row r="7439" spans="1:8">
      <c r="A7439" s="43">
        <v>1942</v>
      </c>
      <c r="B7439" s="74">
        <v>46245</v>
      </c>
      <c r="C7439" s="30" t="s">
        <v>469</v>
      </c>
      <c r="D7439" s="30" t="s">
        <v>470</v>
      </c>
      <c r="E7439" s="75">
        <v>60</v>
      </c>
      <c r="F7439" s="30" t="s">
        <v>53</v>
      </c>
      <c r="G7439" s="30" t="s">
        <v>54</v>
      </c>
      <c r="H7439" s="75">
        <v>1</v>
      </c>
    </row>
    <row r="7440" spans="1:8">
      <c r="A7440" s="43">
        <v>1942</v>
      </c>
      <c r="B7440" s="74">
        <v>46245</v>
      </c>
      <c r="C7440" s="30" t="s">
        <v>1716</v>
      </c>
      <c r="D7440" s="30" t="s">
        <v>1717</v>
      </c>
      <c r="E7440" s="75">
        <v>43</v>
      </c>
      <c r="F7440" s="30" t="s">
        <v>68</v>
      </c>
      <c r="G7440" s="30" t="s">
        <v>69</v>
      </c>
      <c r="H7440" s="75">
        <v>1</v>
      </c>
    </row>
    <row r="7441" spans="1:8">
      <c r="A7441" s="43">
        <v>1942</v>
      </c>
      <c r="B7441" s="74">
        <v>46245</v>
      </c>
      <c r="C7441" s="30" t="s">
        <v>533</v>
      </c>
      <c r="D7441" s="30" t="s">
        <v>534</v>
      </c>
      <c r="E7441" s="75">
        <v>97</v>
      </c>
      <c r="F7441" s="30" t="s">
        <v>53</v>
      </c>
      <c r="G7441" s="30" t="s">
        <v>54</v>
      </c>
      <c r="H7441" s="75">
        <v>1</v>
      </c>
    </row>
    <row r="7442" spans="1:8">
      <c r="A7442" s="43">
        <v>1942</v>
      </c>
      <c r="B7442" s="74">
        <v>46245</v>
      </c>
      <c r="C7442" s="30" t="s">
        <v>529</v>
      </c>
      <c r="D7442" s="30" t="s">
        <v>530</v>
      </c>
      <c r="E7442" s="75">
        <v>207</v>
      </c>
      <c r="F7442" s="30" t="s">
        <v>76</v>
      </c>
      <c r="G7442" s="30" t="s">
        <v>77</v>
      </c>
      <c r="H7442" s="75">
        <v>1</v>
      </c>
    </row>
    <row r="7443" spans="1:8">
      <c r="A7443" s="43">
        <v>1942</v>
      </c>
      <c r="B7443" s="74">
        <v>46245</v>
      </c>
      <c r="C7443" s="30" t="s">
        <v>1718</v>
      </c>
      <c r="D7443" s="30" t="s">
        <v>1719</v>
      </c>
      <c r="E7443" s="75">
        <v>96</v>
      </c>
      <c r="F7443" s="30" t="s">
        <v>68</v>
      </c>
      <c r="G7443" s="30" t="s">
        <v>69</v>
      </c>
      <c r="H7443" s="75">
        <v>1</v>
      </c>
    </row>
    <row r="7444" spans="1:8">
      <c r="A7444" s="43">
        <v>1942</v>
      </c>
      <c r="B7444" s="74">
        <v>46245</v>
      </c>
      <c r="C7444" s="30" t="s">
        <v>535</v>
      </c>
      <c r="D7444" s="30" t="s">
        <v>536</v>
      </c>
      <c r="E7444" s="75">
        <v>11</v>
      </c>
      <c r="F7444" s="30" t="s">
        <v>76</v>
      </c>
      <c r="G7444" s="30" t="s">
        <v>77</v>
      </c>
      <c r="H7444" s="75">
        <v>1</v>
      </c>
    </row>
    <row r="7445" spans="1:8">
      <c r="A7445" s="43">
        <v>1942</v>
      </c>
      <c r="B7445" s="74">
        <v>46245</v>
      </c>
      <c r="C7445" s="30" t="s">
        <v>537</v>
      </c>
      <c r="D7445" s="30" t="s">
        <v>538</v>
      </c>
      <c r="E7445" s="75">
        <v>46</v>
      </c>
      <c r="F7445" s="30" t="s">
        <v>68</v>
      </c>
      <c r="G7445" s="30" t="s">
        <v>69</v>
      </c>
      <c r="H7445" s="75">
        <v>1</v>
      </c>
    </row>
    <row r="7446" spans="1:8">
      <c r="A7446" s="43">
        <v>1942</v>
      </c>
      <c r="B7446" s="74">
        <v>46245</v>
      </c>
      <c r="C7446" s="30" t="s">
        <v>539</v>
      </c>
      <c r="D7446" s="30" t="s">
        <v>540</v>
      </c>
      <c r="E7446" s="75">
        <v>4</v>
      </c>
      <c r="F7446" s="30" t="s">
        <v>68</v>
      </c>
      <c r="G7446" s="30" t="s">
        <v>69</v>
      </c>
      <c r="H7446" s="75">
        <v>1</v>
      </c>
    </row>
    <row r="7447" spans="1:8">
      <c r="A7447" s="43">
        <v>1942</v>
      </c>
      <c r="B7447" s="74">
        <v>46245</v>
      </c>
      <c r="C7447" s="30" t="s">
        <v>543</v>
      </c>
      <c r="D7447" s="30" t="s">
        <v>544</v>
      </c>
      <c r="E7447" s="75">
        <v>32</v>
      </c>
      <c r="F7447" s="30" t="s">
        <v>68</v>
      </c>
      <c r="G7447" s="30" t="s">
        <v>69</v>
      </c>
      <c r="H7447" s="75">
        <v>1</v>
      </c>
    </row>
    <row r="7448" spans="1:8">
      <c r="A7448" s="43">
        <v>1942</v>
      </c>
      <c r="B7448" s="74">
        <v>46245</v>
      </c>
      <c r="C7448" s="30" t="s">
        <v>507</v>
      </c>
      <c r="D7448" s="30" t="s">
        <v>508</v>
      </c>
      <c r="E7448" s="75">
        <v>40</v>
      </c>
      <c r="F7448" s="30" t="s">
        <v>53</v>
      </c>
      <c r="G7448" s="30" t="s">
        <v>54</v>
      </c>
      <c r="H7448" s="75">
        <v>1</v>
      </c>
    </row>
    <row r="7449" spans="1:8">
      <c r="A7449" s="43">
        <v>1942</v>
      </c>
      <c r="B7449" s="74">
        <v>46245</v>
      </c>
      <c r="C7449" s="30" t="s">
        <v>549</v>
      </c>
      <c r="D7449" s="30" t="s">
        <v>550</v>
      </c>
      <c r="E7449" s="75">
        <v>140</v>
      </c>
      <c r="F7449" s="30" t="s">
        <v>80</v>
      </c>
      <c r="G7449" s="30" t="s">
        <v>81</v>
      </c>
      <c r="H7449" s="75">
        <v>1</v>
      </c>
    </row>
    <row r="7450" spans="1:8">
      <c r="A7450" s="43">
        <v>1942</v>
      </c>
      <c r="B7450" s="74">
        <v>46245</v>
      </c>
      <c r="C7450" s="30" t="s">
        <v>553</v>
      </c>
      <c r="D7450" s="30" t="s">
        <v>554</v>
      </c>
      <c r="E7450" s="75">
        <v>3</v>
      </c>
      <c r="F7450" s="30" t="s">
        <v>70</v>
      </c>
      <c r="G7450" s="30" t="s">
        <v>71</v>
      </c>
      <c r="H7450" s="75">
        <v>2</v>
      </c>
    </row>
    <row r="7451" spans="1:8">
      <c r="A7451" s="43">
        <v>1942</v>
      </c>
      <c r="B7451" s="74">
        <v>46245</v>
      </c>
      <c r="C7451" s="30" t="s">
        <v>477</v>
      </c>
      <c r="D7451" s="30" t="s">
        <v>478</v>
      </c>
      <c r="E7451" s="75">
        <v>34</v>
      </c>
      <c r="F7451" s="30" t="s">
        <v>53</v>
      </c>
      <c r="G7451" s="30" t="s">
        <v>54</v>
      </c>
      <c r="H7451" s="75">
        <v>1</v>
      </c>
    </row>
    <row r="7452" spans="1:8">
      <c r="A7452" s="43">
        <v>1942</v>
      </c>
      <c r="B7452" s="74">
        <v>46245</v>
      </c>
      <c r="C7452" s="30" t="s">
        <v>5014</v>
      </c>
      <c r="D7452" s="30" t="s">
        <v>5015</v>
      </c>
      <c r="E7452" s="75">
        <v>1</v>
      </c>
      <c r="F7452" s="30" t="s">
        <v>68</v>
      </c>
      <c r="G7452" s="30" t="s">
        <v>69</v>
      </c>
      <c r="H7452" s="75">
        <v>1</v>
      </c>
    </row>
    <row r="7453" spans="1:8">
      <c r="A7453" s="43">
        <v>1942</v>
      </c>
      <c r="B7453" s="74">
        <v>46245</v>
      </c>
      <c r="C7453" s="30" t="s">
        <v>557</v>
      </c>
      <c r="D7453" s="30" t="s">
        <v>558</v>
      </c>
      <c r="E7453" s="75">
        <v>97</v>
      </c>
      <c r="F7453" s="30" t="s">
        <v>76</v>
      </c>
      <c r="G7453" s="30" t="s">
        <v>77</v>
      </c>
      <c r="H7453" s="75">
        <v>1</v>
      </c>
    </row>
    <row r="7454" spans="1:8">
      <c r="A7454" s="43">
        <v>1942</v>
      </c>
      <c r="B7454" s="74">
        <v>46245</v>
      </c>
      <c r="C7454" s="30" t="s">
        <v>559</v>
      </c>
      <c r="D7454" s="30" t="s">
        <v>560</v>
      </c>
      <c r="E7454" s="75">
        <v>70</v>
      </c>
      <c r="F7454" s="30" t="s">
        <v>68</v>
      </c>
      <c r="G7454" s="30" t="s">
        <v>69</v>
      </c>
      <c r="H7454" s="75">
        <v>1</v>
      </c>
    </row>
    <row r="7455" spans="1:8">
      <c r="A7455" s="43">
        <v>1942</v>
      </c>
      <c r="B7455" s="74">
        <v>46245</v>
      </c>
      <c r="C7455" s="30" t="s">
        <v>463</v>
      </c>
      <c r="D7455" s="30" t="s">
        <v>464</v>
      </c>
      <c r="E7455" s="75">
        <v>41</v>
      </c>
      <c r="F7455" s="30" t="s">
        <v>53</v>
      </c>
      <c r="G7455" s="30" t="s">
        <v>54</v>
      </c>
      <c r="H7455" s="75">
        <v>1</v>
      </c>
    </row>
    <row r="7456" spans="1:8">
      <c r="A7456" s="43">
        <v>1942</v>
      </c>
      <c r="B7456" s="74">
        <v>46245</v>
      </c>
      <c r="C7456" s="30" t="s">
        <v>461</v>
      </c>
      <c r="D7456" s="30" t="s">
        <v>462</v>
      </c>
      <c r="E7456" s="75">
        <v>30</v>
      </c>
      <c r="F7456" s="30" t="s">
        <v>53</v>
      </c>
      <c r="G7456" s="30" t="s">
        <v>54</v>
      </c>
      <c r="H7456" s="75">
        <v>1</v>
      </c>
    </row>
    <row r="7457" spans="1:8">
      <c r="A7457" s="43">
        <v>1942</v>
      </c>
      <c r="B7457" s="74">
        <v>46245</v>
      </c>
      <c r="C7457" s="30" t="s">
        <v>561</v>
      </c>
      <c r="D7457" s="30" t="s">
        <v>562</v>
      </c>
      <c r="E7457" s="75">
        <v>43</v>
      </c>
      <c r="F7457" s="30" t="s">
        <v>53</v>
      </c>
      <c r="G7457" s="30" t="s">
        <v>54</v>
      </c>
      <c r="H7457" s="75">
        <v>1</v>
      </c>
    </row>
    <row r="7458" spans="1:8">
      <c r="A7458" s="43">
        <v>1942</v>
      </c>
      <c r="B7458" s="74">
        <v>46245</v>
      </c>
      <c r="C7458" s="30" t="s">
        <v>563</v>
      </c>
      <c r="D7458" s="30" t="s">
        <v>564</v>
      </c>
      <c r="E7458" s="75">
        <v>166</v>
      </c>
      <c r="F7458" s="30" t="s">
        <v>80</v>
      </c>
      <c r="G7458" s="30" t="s">
        <v>81</v>
      </c>
      <c r="H7458" s="75">
        <v>1</v>
      </c>
    </row>
    <row r="7459" spans="1:8">
      <c r="A7459" s="43">
        <v>1942</v>
      </c>
      <c r="B7459" s="74">
        <v>46245</v>
      </c>
      <c r="C7459" s="30" t="s">
        <v>565</v>
      </c>
      <c r="D7459" s="30" t="s">
        <v>566</v>
      </c>
      <c r="E7459" s="75">
        <v>59</v>
      </c>
      <c r="F7459" s="30" t="s">
        <v>68</v>
      </c>
      <c r="G7459" s="30" t="s">
        <v>69</v>
      </c>
      <c r="H7459" s="75">
        <v>1</v>
      </c>
    </row>
    <row r="7460" spans="1:8">
      <c r="A7460" s="43">
        <v>1942</v>
      </c>
      <c r="B7460" s="74">
        <v>46245</v>
      </c>
      <c r="C7460" s="30" t="s">
        <v>567</v>
      </c>
      <c r="D7460" s="30" t="s">
        <v>568</v>
      </c>
      <c r="E7460" s="75">
        <v>67</v>
      </c>
      <c r="F7460" s="30" t="s">
        <v>68</v>
      </c>
      <c r="G7460" s="30" t="s">
        <v>69</v>
      </c>
      <c r="H7460" s="75">
        <v>1</v>
      </c>
    </row>
    <row r="7461" spans="1:8">
      <c r="A7461" s="43">
        <v>1942</v>
      </c>
      <c r="B7461" s="74">
        <v>46244</v>
      </c>
      <c r="C7461" s="30" t="s">
        <v>421</v>
      </c>
      <c r="D7461" s="30" t="s">
        <v>422</v>
      </c>
      <c r="E7461" s="75">
        <v>59</v>
      </c>
      <c r="F7461" s="30" t="s">
        <v>80</v>
      </c>
      <c r="G7461" s="30" t="s">
        <v>81</v>
      </c>
      <c r="H7461" s="75">
        <v>1</v>
      </c>
    </row>
    <row r="7462" spans="1:8">
      <c r="A7462" s="43">
        <v>1942</v>
      </c>
      <c r="B7462" s="74">
        <v>46244</v>
      </c>
      <c r="C7462" s="30" t="s">
        <v>423</v>
      </c>
      <c r="D7462" s="30" t="s">
        <v>424</v>
      </c>
      <c r="E7462" s="75">
        <v>66</v>
      </c>
      <c r="F7462" s="30" t="s">
        <v>70</v>
      </c>
      <c r="G7462" s="30" t="s">
        <v>71</v>
      </c>
      <c r="H7462" s="75">
        <v>2</v>
      </c>
    </row>
    <row r="7463" spans="1:8">
      <c r="A7463" s="43">
        <v>1942</v>
      </c>
      <c r="B7463" s="74">
        <v>46244</v>
      </c>
      <c r="C7463" s="30" t="s">
        <v>425</v>
      </c>
      <c r="D7463" s="30" t="s">
        <v>426</v>
      </c>
      <c r="E7463" s="75">
        <v>91</v>
      </c>
      <c r="F7463" s="30" t="s">
        <v>68</v>
      </c>
      <c r="G7463" s="30" t="s">
        <v>69</v>
      </c>
      <c r="H7463" s="75">
        <v>1</v>
      </c>
    </row>
    <row r="7464" spans="1:8">
      <c r="A7464" s="43">
        <v>1942</v>
      </c>
      <c r="B7464" s="74">
        <v>46244</v>
      </c>
      <c r="C7464" s="30" t="s">
        <v>427</v>
      </c>
      <c r="D7464" s="30" t="s">
        <v>428</v>
      </c>
      <c r="E7464" s="75">
        <v>40</v>
      </c>
      <c r="F7464" s="30" t="s">
        <v>68</v>
      </c>
      <c r="G7464" s="30" t="s">
        <v>69</v>
      </c>
      <c r="H7464" s="75">
        <v>1</v>
      </c>
    </row>
    <row r="7465" spans="1:8">
      <c r="A7465" s="43">
        <v>1942</v>
      </c>
      <c r="B7465" s="74">
        <v>46244</v>
      </c>
      <c r="C7465" s="30" t="s">
        <v>429</v>
      </c>
      <c r="D7465" s="30" t="s">
        <v>430</v>
      </c>
      <c r="E7465" s="75">
        <v>72</v>
      </c>
      <c r="F7465" s="30" t="s">
        <v>68</v>
      </c>
      <c r="G7465" s="30" t="s">
        <v>69</v>
      </c>
      <c r="H7465" s="75">
        <v>1</v>
      </c>
    </row>
    <row r="7466" spans="1:8">
      <c r="A7466" s="43">
        <v>1942</v>
      </c>
      <c r="B7466" s="74">
        <v>46244</v>
      </c>
      <c r="C7466" s="30" t="s">
        <v>1706</v>
      </c>
      <c r="D7466" s="30" t="s">
        <v>1707</v>
      </c>
      <c r="E7466" s="75">
        <v>53</v>
      </c>
      <c r="F7466" s="30" t="s">
        <v>68</v>
      </c>
      <c r="G7466" s="30" t="s">
        <v>69</v>
      </c>
      <c r="H7466" s="75">
        <v>1</v>
      </c>
    </row>
    <row r="7467" spans="1:8">
      <c r="A7467" s="43">
        <v>1942</v>
      </c>
      <c r="B7467" s="74">
        <v>46244</v>
      </c>
      <c r="C7467" s="30" t="s">
        <v>433</v>
      </c>
      <c r="D7467" s="30" t="s">
        <v>434</v>
      </c>
      <c r="E7467" s="75">
        <v>61</v>
      </c>
      <c r="F7467" s="30" t="s">
        <v>68</v>
      </c>
      <c r="G7467" s="30" t="s">
        <v>69</v>
      </c>
      <c r="H7467" s="75">
        <v>1</v>
      </c>
    </row>
    <row r="7468" spans="1:8">
      <c r="A7468" s="43">
        <v>1942</v>
      </c>
      <c r="B7468" s="74">
        <v>46244</v>
      </c>
      <c r="C7468" s="30" t="s">
        <v>1708</v>
      </c>
      <c r="D7468" s="30" t="s">
        <v>1709</v>
      </c>
      <c r="E7468" s="75">
        <v>9</v>
      </c>
      <c r="F7468" s="30" t="s">
        <v>70</v>
      </c>
      <c r="G7468" s="30" t="s">
        <v>71</v>
      </c>
      <c r="H7468" s="75">
        <v>2</v>
      </c>
    </row>
    <row r="7469" spans="1:8">
      <c r="A7469" s="43">
        <v>1942</v>
      </c>
      <c r="B7469" s="74">
        <v>46244</v>
      </c>
      <c r="C7469" s="30" t="s">
        <v>1710</v>
      </c>
      <c r="D7469" s="30" t="s">
        <v>1711</v>
      </c>
      <c r="E7469" s="75">
        <v>73</v>
      </c>
      <c r="F7469" s="30" t="s">
        <v>68</v>
      </c>
      <c r="G7469" s="30" t="s">
        <v>69</v>
      </c>
      <c r="H7469" s="75">
        <v>1</v>
      </c>
    </row>
    <row r="7470" spans="1:8">
      <c r="A7470" s="43">
        <v>1942</v>
      </c>
      <c r="B7470" s="74">
        <v>46244</v>
      </c>
      <c r="C7470" s="30" t="s">
        <v>437</v>
      </c>
      <c r="D7470" s="30" t="s">
        <v>438</v>
      </c>
      <c r="E7470" s="75">
        <v>102</v>
      </c>
      <c r="F7470" s="30" t="s">
        <v>68</v>
      </c>
      <c r="G7470" s="30" t="s">
        <v>69</v>
      </c>
      <c r="H7470" s="75">
        <v>1</v>
      </c>
    </row>
    <row r="7471" spans="1:8">
      <c r="A7471" s="43">
        <v>1942</v>
      </c>
      <c r="B7471" s="74">
        <v>46244</v>
      </c>
      <c r="C7471" s="30" t="s">
        <v>439</v>
      </c>
      <c r="D7471" s="30" t="s">
        <v>440</v>
      </c>
      <c r="E7471" s="75">
        <v>62</v>
      </c>
      <c r="F7471" s="30" t="s">
        <v>68</v>
      </c>
      <c r="G7471" s="30" t="s">
        <v>69</v>
      </c>
      <c r="H7471" s="75">
        <v>1</v>
      </c>
    </row>
    <row r="7472" spans="1:8">
      <c r="A7472" s="43">
        <v>1942</v>
      </c>
      <c r="B7472" s="74">
        <v>46244</v>
      </c>
      <c r="C7472" s="30" t="s">
        <v>441</v>
      </c>
      <c r="D7472" s="30" t="s">
        <v>442</v>
      </c>
      <c r="E7472" s="75">
        <v>62</v>
      </c>
      <c r="F7472" s="30" t="s">
        <v>74</v>
      </c>
      <c r="G7472" s="30" t="s">
        <v>75</v>
      </c>
      <c r="H7472" s="75">
        <v>2</v>
      </c>
    </row>
    <row r="7473" spans="1:8">
      <c r="A7473" s="43">
        <v>1942</v>
      </c>
      <c r="B7473" s="74">
        <v>46244</v>
      </c>
      <c r="C7473" s="30" t="s">
        <v>443</v>
      </c>
      <c r="D7473" s="30" t="s">
        <v>444</v>
      </c>
      <c r="E7473" s="75">
        <v>126</v>
      </c>
      <c r="F7473" s="30" t="s">
        <v>80</v>
      </c>
      <c r="G7473" s="30" t="s">
        <v>81</v>
      </c>
      <c r="H7473" s="75">
        <v>1</v>
      </c>
    </row>
    <row r="7474" spans="1:8">
      <c r="A7474" s="43">
        <v>1942</v>
      </c>
      <c r="B7474" s="74">
        <v>46244</v>
      </c>
      <c r="C7474" s="30" t="s">
        <v>445</v>
      </c>
      <c r="D7474" s="30" t="s">
        <v>446</v>
      </c>
      <c r="E7474" s="75">
        <v>66</v>
      </c>
      <c r="F7474" s="30" t="s">
        <v>68</v>
      </c>
      <c r="G7474" s="30" t="s">
        <v>69</v>
      </c>
      <c r="H7474" s="75">
        <v>1</v>
      </c>
    </row>
    <row r="7475" spans="1:8">
      <c r="A7475" s="43">
        <v>1942</v>
      </c>
      <c r="B7475" s="74">
        <v>46244</v>
      </c>
      <c r="C7475" s="30" t="s">
        <v>447</v>
      </c>
      <c r="D7475" s="30" t="s">
        <v>448</v>
      </c>
      <c r="E7475" s="75">
        <v>47</v>
      </c>
      <c r="F7475" s="30" t="s">
        <v>68</v>
      </c>
      <c r="G7475" s="30" t="s">
        <v>69</v>
      </c>
      <c r="H7475" s="75">
        <v>1</v>
      </c>
    </row>
    <row r="7476" spans="1:8">
      <c r="A7476" s="43">
        <v>1942</v>
      </c>
      <c r="B7476" s="74">
        <v>46244</v>
      </c>
      <c r="C7476" s="30" t="s">
        <v>551</v>
      </c>
      <c r="D7476" s="30" t="s">
        <v>552</v>
      </c>
      <c r="E7476" s="75">
        <v>35</v>
      </c>
      <c r="F7476" s="30" t="s">
        <v>53</v>
      </c>
      <c r="G7476" s="30" t="s">
        <v>54</v>
      </c>
      <c r="H7476" s="75">
        <v>1</v>
      </c>
    </row>
    <row r="7477" spans="1:8">
      <c r="A7477" s="43">
        <v>1942</v>
      </c>
      <c r="B7477" s="74">
        <v>46244</v>
      </c>
      <c r="C7477" s="30" t="s">
        <v>455</v>
      </c>
      <c r="D7477" s="30" t="s">
        <v>456</v>
      </c>
      <c r="E7477" s="75">
        <v>154</v>
      </c>
      <c r="F7477" s="30" t="s">
        <v>80</v>
      </c>
      <c r="G7477" s="30" t="s">
        <v>81</v>
      </c>
      <c r="H7477" s="75">
        <v>1</v>
      </c>
    </row>
    <row r="7478" spans="1:8">
      <c r="A7478" s="43">
        <v>1942</v>
      </c>
      <c r="B7478" s="74">
        <v>46244</v>
      </c>
      <c r="C7478" s="30" t="s">
        <v>457</v>
      </c>
      <c r="D7478" s="30" t="s">
        <v>458</v>
      </c>
      <c r="E7478" s="75">
        <v>15</v>
      </c>
      <c r="F7478" s="30" t="s">
        <v>68</v>
      </c>
      <c r="G7478" s="30" t="s">
        <v>69</v>
      </c>
      <c r="H7478" s="75">
        <v>1</v>
      </c>
    </row>
    <row r="7479" spans="1:8">
      <c r="A7479" s="43">
        <v>1942</v>
      </c>
      <c r="B7479" s="74">
        <v>46244</v>
      </c>
      <c r="C7479" s="30" t="s">
        <v>521</v>
      </c>
      <c r="D7479" s="30" t="s">
        <v>522</v>
      </c>
      <c r="E7479" s="75">
        <v>25</v>
      </c>
      <c r="F7479" s="30" t="s">
        <v>53</v>
      </c>
      <c r="G7479" s="30" t="s">
        <v>54</v>
      </c>
      <c r="H7479" s="75">
        <v>1</v>
      </c>
    </row>
    <row r="7480" spans="1:8">
      <c r="A7480" s="43">
        <v>1942</v>
      </c>
      <c r="B7480" s="74">
        <v>46244</v>
      </c>
      <c r="C7480" s="30" t="s">
        <v>505</v>
      </c>
      <c r="D7480" s="30" t="s">
        <v>506</v>
      </c>
      <c r="E7480" s="75">
        <v>105</v>
      </c>
      <c r="F7480" s="30" t="s">
        <v>53</v>
      </c>
      <c r="G7480" s="30" t="s">
        <v>54</v>
      </c>
      <c r="H7480" s="75">
        <v>1</v>
      </c>
    </row>
    <row r="7481" spans="1:8">
      <c r="A7481" s="43">
        <v>1942</v>
      </c>
      <c r="B7481" s="74">
        <v>46244</v>
      </c>
      <c r="C7481" s="30" t="s">
        <v>449</v>
      </c>
      <c r="D7481" s="30" t="s">
        <v>450</v>
      </c>
      <c r="E7481" s="75">
        <v>21</v>
      </c>
      <c r="F7481" s="30" t="s">
        <v>53</v>
      </c>
      <c r="G7481" s="30" t="s">
        <v>54</v>
      </c>
      <c r="H7481" s="75">
        <v>1</v>
      </c>
    </row>
    <row r="7482" spans="1:8">
      <c r="A7482" s="43">
        <v>1942</v>
      </c>
      <c r="B7482" s="74">
        <v>46244</v>
      </c>
      <c r="C7482" s="30" t="s">
        <v>467</v>
      </c>
      <c r="D7482" s="30" t="s">
        <v>468</v>
      </c>
      <c r="E7482" s="75">
        <v>46</v>
      </c>
      <c r="F7482" s="30" t="s">
        <v>68</v>
      </c>
      <c r="G7482" s="30" t="s">
        <v>69</v>
      </c>
      <c r="H7482" s="75">
        <v>1</v>
      </c>
    </row>
    <row r="7483" spans="1:8">
      <c r="A7483" s="43">
        <v>1942</v>
      </c>
      <c r="B7483" s="74">
        <v>46244</v>
      </c>
      <c r="C7483" s="30" t="s">
        <v>527</v>
      </c>
      <c r="D7483" s="30" t="s">
        <v>528</v>
      </c>
      <c r="E7483" s="75">
        <v>49</v>
      </c>
      <c r="F7483" s="30" t="s">
        <v>53</v>
      </c>
      <c r="G7483" s="30" t="s">
        <v>54</v>
      </c>
      <c r="H7483" s="75">
        <v>1</v>
      </c>
    </row>
    <row r="7484" spans="1:8">
      <c r="A7484" s="43">
        <v>1942</v>
      </c>
      <c r="B7484" s="74">
        <v>46244</v>
      </c>
      <c r="C7484" s="30" t="s">
        <v>473</v>
      </c>
      <c r="D7484" s="30" t="s">
        <v>474</v>
      </c>
      <c r="E7484" s="75">
        <v>56</v>
      </c>
      <c r="F7484" s="30" t="s">
        <v>53</v>
      </c>
      <c r="G7484" s="30" t="s">
        <v>54</v>
      </c>
      <c r="H7484" s="75">
        <v>1</v>
      </c>
    </row>
    <row r="7485" spans="1:8">
      <c r="A7485" s="43">
        <v>1942</v>
      </c>
      <c r="B7485" s="74">
        <v>46244</v>
      </c>
      <c r="C7485" s="30" t="s">
        <v>459</v>
      </c>
      <c r="D7485" s="30" t="s">
        <v>460</v>
      </c>
      <c r="E7485" s="75">
        <v>29</v>
      </c>
      <c r="F7485" s="30" t="s">
        <v>53</v>
      </c>
      <c r="G7485" s="30" t="s">
        <v>54</v>
      </c>
      <c r="H7485" s="75">
        <v>1</v>
      </c>
    </row>
    <row r="7486" spans="1:8">
      <c r="A7486" s="43">
        <v>1942</v>
      </c>
      <c r="B7486" s="74">
        <v>46244</v>
      </c>
      <c r="C7486" s="30" t="s">
        <v>1714</v>
      </c>
      <c r="D7486" s="30" t="s">
        <v>1715</v>
      </c>
      <c r="E7486" s="75">
        <v>6</v>
      </c>
      <c r="F7486" s="30" t="s">
        <v>68</v>
      </c>
      <c r="G7486" s="30" t="s">
        <v>69</v>
      </c>
      <c r="H7486" s="75">
        <v>1</v>
      </c>
    </row>
    <row r="7487" spans="1:8">
      <c r="A7487" s="43">
        <v>1942</v>
      </c>
      <c r="B7487" s="74">
        <v>46244</v>
      </c>
      <c r="C7487" s="30" t="s">
        <v>481</v>
      </c>
      <c r="D7487" s="30" t="s">
        <v>482</v>
      </c>
      <c r="E7487" s="75">
        <v>201</v>
      </c>
      <c r="F7487" s="30" t="s">
        <v>68</v>
      </c>
      <c r="G7487" s="30" t="s">
        <v>69</v>
      </c>
      <c r="H7487" s="75">
        <v>1</v>
      </c>
    </row>
    <row r="7488" spans="1:8">
      <c r="A7488" s="43">
        <v>1942</v>
      </c>
      <c r="B7488" s="74">
        <v>46244</v>
      </c>
      <c r="C7488" s="30" t="s">
        <v>485</v>
      </c>
      <c r="D7488" s="30" t="s">
        <v>486</v>
      </c>
      <c r="E7488" s="75">
        <v>53</v>
      </c>
      <c r="F7488" s="30" t="s">
        <v>68</v>
      </c>
      <c r="G7488" s="30" t="s">
        <v>69</v>
      </c>
      <c r="H7488" s="75">
        <v>1</v>
      </c>
    </row>
    <row r="7489" spans="1:8">
      <c r="A7489" s="43">
        <v>1942</v>
      </c>
      <c r="B7489" s="74">
        <v>46244</v>
      </c>
      <c r="C7489" s="30" t="s">
        <v>487</v>
      </c>
      <c r="D7489" s="30" t="s">
        <v>488</v>
      </c>
      <c r="E7489" s="75">
        <v>90</v>
      </c>
      <c r="F7489" s="30" t="s">
        <v>76</v>
      </c>
      <c r="G7489" s="30" t="s">
        <v>77</v>
      </c>
      <c r="H7489" s="75">
        <v>1</v>
      </c>
    </row>
    <row r="7490" spans="1:8">
      <c r="A7490" s="43">
        <v>1942</v>
      </c>
      <c r="B7490" s="74">
        <v>46244</v>
      </c>
      <c r="C7490" s="30" t="s">
        <v>499</v>
      </c>
      <c r="D7490" s="30" t="s">
        <v>500</v>
      </c>
      <c r="E7490" s="75">
        <v>83</v>
      </c>
      <c r="F7490" s="30" t="s">
        <v>76</v>
      </c>
      <c r="G7490" s="30" t="s">
        <v>77</v>
      </c>
      <c r="H7490" s="75">
        <v>1</v>
      </c>
    </row>
    <row r="7491" spans="1:8">
      <c r="A7491" s="43">
        <v>1942</v>
      </c>
      <c r="B7491" s="74">
        <v>46244</v>
      </c>
      <c r="C7491" s="30" t="s">
        <v>501</v>
      </c>
      <c r="D7491" s="30" t="s">
        <v>502</v>
      </c>
      <c r="E7491" s="75">
        <v>32</v>
      </c>
      <c r="F7491" s="30" t="s">
        <v>70</v>
      </c>
      <c r="G7491" s="30" t="s">
        <v>71</v>
      </c>
      <c r="H7491" s="75">
        <v>2</v>
      </c>
    </row>
    <row r="7492" spans="1:8">
      <c r="A7492" s="43">
        <v>1942</v>
      </c>
      <c r="B7492" s="74">
        <v>46244</v>
      </c>
      <c r="C7492" s="30" t="s">
        <v>491</v>
      </c>
      <c r="D7492" s="30" t="s">
        <v>492</v>
      </c>
      <c r="E7492" s="75">
        <v>46</v>
      </c>
      <c r="F7492" s="30" t="s">
        <v>53</v>
      </c>
      <c r="G7492" s="30" t="s">
        <v>54</v>
      </c>
      <c r="H7492" s="75">
        <v>1</v>
      </c>
    </row>
    <row r="7493" spans="1:8">
      <c r="A7493" s="43">
        <v>1942</v>
      </c>
      <c r="B7493" s="74">
        <v>46244</v>
      </c>
      <c r="C7493" s="30" t="s">
        <v>475</v>
      </c>
      <c r="D7493" s="30" t="s">
        <v>476</v>
      </c>
      <c r="E7493" s="75">
        <v>64</v>
      </c>
      <c r="F7493" s="30" t="s">
        <v>53</v>
      </c>
      <c r="G7493" s="30" t="s">
        <v>54</v>
      </c>
      <c r="H7493" s="75">
        <v>1</v>
      </c>
    </row>
    <row r="7494" spans="1:8">
      <c r="A7494" s="43">
        <v>1942</v>
      </c>
      <c r="B7494" s="74">
        <v>46244</v>
      </c>
      <c r="C7494" s="30" t="s">
        <v>479</v>
      </c>
      <c r="D7494" s="30" t="s">
        <v>480</v>
      </c>
      <c r="E7494" s="75">
        <v>109</v>
      </c>
      <c r="F7494" s="30" t="s">
        <v>53</v>
      </c>
      <c r="G7494" s="30" t="s">
        <v>54</v>
      </c>
      <c r="H7494" s="75">
        <v>1</v>
      </c>
    </row>
    <row r="7495" spans="1:8">
      <c r="A7495" s="43">
        <v>1942</v>
      </c>
      <c r="B7495" s="74">
        <v>46244</v>
      </c>
      <c r="C7495" s="30" t="s">
        <v>509</v>
      </c>
      <c r="D7495" s="30" t="s">
        <v>510</v>
      </c>
      <c r="E7495" s="75">
        <v>54</v>
      </c>
      <c r="F7495" s="30" t="s">
        <v>68</v>
      </c>
      <c r="G7495" s="30" t="s">
        <v>69</v>
      </c>
      <c r="H7495" s="75">
        <v>1</v>
      </c>
    </row>
    <row r="7496" spans="1:8">
      <c r="A7496" s="43">
        <v>1942</v>
      </c>
      <c r="B7496" s="74">
        <v>46244</v>
      </c>
      <c r="C7496" s="30" t="s">
        <v>511</v>
      </c>
      <c r="D7496" s="30" t="s">
        <v>512</v>
      </c>
      <c r="E7496" s="75">
        <v>17</v>
      </c>
      <c r="F7496" s="30" t="s">
        <v>68</v>
      </c>
      <c r="G7496" s="30" t="s">
        <v>69</v>
      </c>
      <c r="H7496" s="75">
        <v>1</v>
      </c>
    </row>
    <row r="7497" spans="1:8">
      <c r="A7497" s="43">
        <v>1942</v>
      </c>
      <c r="B7497" s="74">
        <v>46244</v>
      </c>
      <c r="C7497" s="30" t="s">
        <v>513</v>
      </c>
      <c r="D7497" s="30" t="s">
        <v>514</v>
      </c>
      <c r="E7497" s="75">
        <v>111</v>
      </c>
      <c r="F7497" s="30" t="s">
        <v>68</v>
      </c>
      <c r="G7497" s="30" t="s">
        <v>69</v>
      </c>
      <c r="H7497" s="75">
        <v>1</v>
      </c>
    </row>
    <row r="7498" spans="1:8">
      <c r="A7498" s="43">
        <v>1942</v>
      </c>
      <c r="B7498" s="74">
        <v>46244</v>
      </c>
      <c r="C7498" s="30" t="s">
        <v>545</v>
      </c>
      <c r="D7498" s="30" t="s">
        <v>546</v>
      </c>
      <c r="E7498" s="75">
        <v>48</v>
      </c>
      <c r="F7498" s="30" t="s">
        <v>53</v>
      </c>
      <c r="G7498" s="30" t="s">
        <v>54</v>
      </c>
      <c r="H7498" s="75">
        <v>1</v>
      </c>
    </row>
    <row r="7499" spans="1:8">
      <c r="A7499" s="43">
        <v>1942</v>
      </c>
      <c r="B7499" s="74">
        <v>46244</v>
      </c>
      <c r="C7499" s="30" t="s">
        <v>519</v>
      </c>
      <c r="D7499" s="30" t="s">
        <v>520</v>
      </c>
      <c r="E7499" s="75">
        <v>38</v>
      </c>
      <c r="F7499" s="30" t="s">
        <v>76</v>
      </c>
      <c r="G7499" s="30" t="s">
        <v>77</v>
      </c>
      <c r="H7499" s="75">
        <v>1</v>
      </c>
    </row>
    <row r="7500" spans="1:8">
      <c r="A7500" s="43">
        <v>1942</v>
      </c>
      <c r="B7500" s="74">
        <v>46244</v>
      </c>
      <c r="C7500" s="30" t="s">
        <v>517</v>
      </c>
      <c r="D7500" s="30" t="s">
        <v>518</v>
      </c>
      <c r="E7500" s="75">
        <v>35</v>
      </c>
      <c r="F7500" s="30" t="s">
        <v>53</v>
      </c>
      <c r="G7500" s="30" t="s">
        <v>54</v>
      </c>
      <c r="H7500" s="75">
        <v>1</v>
      </c>
    </row>
    <row r="7501" spans="1:8">
      <c r="A7501" s="43">
        <v>1942</v>
      </c>
      <c r="B7501" s="74">
        <v>46244</v>
      </c>
      <c r="C7501" s="30" t="s">
        <v>469</v>
      </c>
      <c r="D7501" s="30" t="s">
        <v>470</v>
      </c>
      <c r="E7501" s="75">
        <v>4</v>
      </c>
      <c r="F7501" s="30" t="s">
        <v>53</v>
      </c>
      <c r="G7501" s="30" t="s">
        <v>54</v>
      </c>
      <c r="H7501" s="75">
        <v>1</v>
      </c>
    </row>
    <row r="7502" spans="1:8">
      <c r="A7502" s="43">
        <v>1942</v>
      </c>
      <c r="B7502" s="74">
        <v>46244</v>
      </c>
      <c r="C7502" s="30" t="s">
        <v>1716</v>
      </c>
      <c r="D7502" s="30" t="s">
        <v>1717</v>
      </c>
      <c r="E7502" s="75">
        <v>49</v>
      </c>
      <c r="F7502" s="30" t="s">
        <v>68</v>
      </c>
      <c r="G7502" s="30" t="s">
        <v>69</v>
      </c>
      <c r="H7502" s="75">
        <v>1</v>
      </c>
    </row>
    <row r="7503" spans="1:8">
      <c r="A7503" s="43">
        <v>1942</v>
      </c>
      <c r="B7503" s="74">
        <v>46244</v>
      </c>
      <c r="C7503" s="30" t="s">
        <v>533</v>
      </c>
      <c r="D7503" s="30" t="s">
        <v>534</v>
      </c>
      <c r="E7503" s="75">
        <v>20</v>
      </c>
      <c r="F7503" s="30" t="s">
        <v>63</v>
      </c>
      <c r="G7503" s="30" t="s">
        <v>64</v>
      </c>
      <c r="H7503" s="75">
        <v>2</v>
      </c>
    </row>
    <row r="7504" spans="1:8">
      <c r="A7504" s="43">
        <v>1942</v>
      </c>
      <c r="B7504" s="74">
        <v>46244</v>
      </c>
      <c r="C7504" s="30" t="s">
        <v>529</v>
      </c>
      <c r="D7504" s="30" t="s">
        <v>530</v>
      </c>
      <c r="E7504" s="75">
        <v>223</v>
      </c>
      <c r="F7504" s="30" t="s">
        <v>76</v>
      </c>
      <c r="G7504" s="30" t="s">
        <v>77</v>
      </c>
      <c r="H7504" s="75">
        <v>1</v>
      </c>
    </row>
    <row r="7505" spans="1:8">
      <c r="A7505" s="43">
        <v>1942</v>
      </c>
      <c r="B7505" s="74">
        <v>46244</v>
      </c>
      <c r="C7505" s="30" t="s">
        <v>1718</v>
      </c>
      <c r="D7505" s="30" t="s">
        <v>1719</v>
      </c>
      <c r="E7505" s="75">
        <v>118</v>
      </c>
      <c r="F7505" s="30" t="s">
        <v>68</v>
      </c>
      <c r="G7505" s="30" t="s">
        <v>69</v>
      </c>
      <c r="H7505" s="75">
        <v>1</v>
      </c>
    </row>
    <row r="7506" spans="1:8">
      <c r="A7506" s="43">
        <v>1942</v>
      </c>
      <c r="B7506" s="74">
        <v>46244</v>
      </c>
      <c r="C7506" s="30" t="s">
        <v>537</v>
      </c>
      <c r="D7506" s="30" t="s">
        <v>538</v>
      </c>
      <c r="E7506" s="75">
        <v>54</v>
      </c>
      <c r="F7506" s="30" t="s">
        <v>68</v>
      </c>
      <c r="G7506" s="30" t="s">
        <v>69</v>
      </c>
      <c r="H7506" s="75">
        <v>1</v>
      </c>
    </row>
    <row r="7507" spans="1:8">
      <c r="A7507" s="43">
        <v>1942</v>
      </c>
      <c r="B7507" s="74">
        <v>46244</v>
      </c>
      <c r="C7507" s="30" t="s">
        <v>541</v>
      </c>
      <c r="D7507" s="30" t="s">
        <v>542</v>
      </c>
      <c r="E7507" s="75">
        <v>12</v>
      </c>
      <c r="F7507" s="30" t="s">
        <v>78</v>
      </c>
      <c r="G7507" s="30" t="s">
        <v>79</v>
      </c>
      <c r="H7507" s="75">
        <v>2</v>
      </c>
    </row>
    <row r="7508" spans="1:8">
      <c r="A7508" s="43">
        <v>1942</v>
      </c>
      <c r="B7508" s="74">
        <v>46244</v>
      </c>
      <c r="C7508" s="30" t="s">
        <v>543</v>
      </c>
      <c r="D7508" s="30" t="s">
        <v>544</v>
      </c>
      <c r="E7508" s="75">
        <v>42</v>
      </c>
      <c r="F7508" s="30" t="s">
        <v>68</v>
      </c>
      <c r="G7508" s="30" t="s">
        <v>69</v>
      </c>
      <c r="H7508" s="75">
        <v>1</v>
      </c>
    </row>
    <row r="7509" spans="1:8">
      <c r="A7509" s="43">
        <v>1942</v>
      </c>
      <c r="B7509" s="74">
        <v>46244</v>
      </c>
      <c r="C7509" s="30" t="s">
        <v>507</v>
      </c>
      <c r="D7509" s="30" t="s">
        <v>508</v>
      </c>
      <c r="E7509" s="75">
        <v>121</v>
      </c>
      <c r="F7509" s="30" t="s">
        <v>53</v>
      </c>
      <c r="G7509" s="30" t="s">
        <v>54</v>
      </c>
      <c r="H7509" s="75">
        <v>1</v>
      </c>
    </row>
    <row r="7510" spans="1:8">
      <c r="A7510" s="43">
        <v>1942</v>
      </c>
      <c r="B7510" s="74">
        <v>46244</v>
      </c>
      <c r="C7510" s="30" t="s">
        <v>549</v>
      </c>
      <c r="D7510" s="30" t="s">
        <v>550</v>
      </c>
      <c r="E7510" s="75">
        <v>174</v>
      </c>
      <c r="F7510" s="30" t="s">
        <v>80</v>
      </c>
      <c r="G7510" s="30" t="s">
        <v>81</v>
      </c>
      <c r="H7510" s="75">
        <v>1</v>
      </c>
    </row>
    <row r="7511" spans="1:8">
      <c r="A7511" s="43">
        <v>1942</v>
      </c>
      <c r="B7511" s="74">
        <v>46244</v>
      </c>
      <c r="C7511" s="30" t="s">
        <v>553</v>
      </c>
      <c r="D7511" s="30" t="s">
        <v>554</v>
      </c>
      <c r="E7511" s="75">
        <v>1</v>
      </c>
      <c r="F7511" s="30" t="s">
        <v>76</v>
      </c>
      <c r="G7511" s="30" t="s">
        <v>77</v>
      </c>
      <c r="H7511" s="75">
        <v>1</v>
      </c>
    </row>
    <row r="7512" spans="1:8">
      <c r="A7512" s="43">
        <v>1942</v>
      </c>
      <c r="B7512" s="74">
        <v>46244</v>
      </c>
      <c r="C7512" s="30" t="s">
        <v>557</v>
      </c>
      <c r="D7512" s="30" t="s">
        <v>558</v>
      </c>
      <c r="E7512" s="75">
        <v>89</v>
      </c>
      <c r="F7512" s="30" t="s">
        <v>76</v>
      </c>
      <c r="G7512" s="30" t="s">
        <v>77</v>
      </c>
      <c r="H7512" s="75">
        <v>1</v>
      </c>
    </row>
    <row r="7513" spans="1:8">
      <c r="A7513" s="43">
        <v>1942</v>
      </c>
      <c r="B7513" s="74">
        <v>46244</v>
      </c>
      <c r="C7513" s="30" t="s">
        <v>559</v>
      </c>
      <c r="D7513" s="30" t="s">
        <v>560</v>
      </c>
      <c r="E7513" s="75">
        <v>123</v>
      </c>
      <c r="F7513" s="30" t="s">
        <v>68</v>
      </c>
      <c r="G7513" s="30" t="s">
        <v>69</v>
      </c>
      <c r="H7513" s="75">
        <v>1</v>
      </c>
    </row>
    <row r="7514" spans="1:8">
      <c r="A7514" s="43">
        <v>1942</v>
      </c>
      <c r="B7514" s="74">
        <v>46244</v>
      </c>
      <c r="C7514" s="30" t="s">
        <v>461</v>
      </c>
      <c r="D7514" s="30" t="s">
        <v>462</v>
      </c>
      <c r="E7514" s="75">
        <v>61</v>
      </c>
      <c r="F7514" s="30" t="s">
        <v>53</v>
      </c>
      <c r="G7514" s="30" t="s">
        <v>54</v>
      </c>
      <c r="H7514" s="75">
        <v>1</v>
      </c>
    </row>
    <row r="7515" spans="1:8">
      <c r="A7515" s="43">
        <v>1942</v>
      </c>
      <c r="B7515" s="74">
        <v>46244</v>
      </c>
      <c r="C7515" s="30" t="s">
        <v>561</v>
      </c>
      <c r="D7515" s="30" t="s">
        <v>562</v>
      </c>
      <c r="E7515" s="75">
        <v>79</v>
      </c>
      <c r="F7515" s="30" t="s">
        <v>53</v>
      </c>
      <c r="G7515" s="30" t="s">
        <v>54</v>
      </c>
      <c r="H7515" s="75">
        <v>1</v>
      </c>
    </row>
    <row r="7516" spans="1:8">
      <c r="A7516" s="43">
        <v>1942</v>
      </c>
      <c r="B7516" s="74">
        <v>46244</v>
      </c>
      <c r="C7516" s="30" t="s">
        <v>563</v>
      </c>
      <c r="D7516" s="30" t="s">
        <v>564</v>
      </c>
      <c r="E7516" s="75">
        <v>217</v>
      </c>
      <c r="F7516" s="30" t="s">
        <v>80</v>
      </c>
      <c r="G7516" s="30" t="s">
        <v>81</v>
      </c>
      <c r="H7516" s="75">
        <v>1</v>
      </c>
    </row>
    <row r="7517" spans="1:8">
      <c r="A7517" s="43">
        <v>1942</v>
      </c>
      <c r="B7517" s="74">
        <v>46244</v>
      </c>
      <c r="C7517" s="30" t="s">
        <v>565</v>
      </c>
      <c r="D7517" s="30" t="s">
        <v>566</v>
      </c>
      <c r="E7517" s="75">
        <v>59</v>
      </c>
      <c r="F7517" s="30" t="s">
        <v>68</v>
      </c>
      <c r="G7517" s="30" t="s">
        <v>69</v>
      </c>
      <c r="H7517" s="75">
        <v>1</v>
      </c>
    </row>
    <row r="7518" spans="1:8">
      <c r="A7518" s="43">
        <v>1942</v>
      </c>
      <c r="B7518" s="74">
        <v>46244</v>
      </c>
      <c r="C7518" s="30" t="s">
        <v>567</v>
      </c>
      <c r="D7518" s="30" t="s">
        <v>568</v>
      </c>
      <c r="E7518" s="75">
        <v>80</v>
      </c>
      <c r="F7518" s="30" t="s">
        <v>68</v>
      </c>
      <c r="G7518" s="30" t="s">
        <v>69</v>
      </c>
      <c r="H7518" s="75">
        <v>1</v>
      </c>
    </row>
    <row r="7519" spans="1:8">
      <c r="A7519" s="43">
        <v>1942</v>
      </c>
      <c r="B7519" s="74">
        <v>46242</v>
      </c>
      <c r="C7519" s="30" t="s">
        <v>429</v>
      </c>
      <c r="D7519" s="30" t="s">
        <v>430</v>
      </c>
      <c r="E7519" s="75">
        <v>85</v>
      </c>
      <c r="F7519" s="30" t="s">
        <v>68</v>
      </c>
      <c r="G7519" s="30" t="s">
        <v>69</v>
      </c>
      <c r="H7519" s="75">
        <v>1</v>
      </c>
    </row>
    <row r="7520" spans="1:8">
      <c r="A7520" s="43">
        <v>1942</v>
      </c>
      <c r="B7520" s="74">
        <v>46242</v>
      </c>
      <c r="C7520" s="30" t="s">
        <v>1706</v>
      </c>
      <c r="D7520" s="30" t="s">
        <v>1707</v>
      </c>
      <c r="E7520" s="75">
        <v>17</v>
      </c>
      <c r="F7520" s="30" t="s">
        <v>68</v>
      </c>
      <c r="G7520" s="30" t="s">
        <v>69</v>
      </c>
      <c r="H7520" s="75">
        <v>1</v>
      </c>
    </row>
    <row r="7521" spans="1:8">
      <c r="A7521" s="43">
        <v>1942</v>
      </c>
      <c r="B7521" s="74">
        <v>46242</v>
      </c>
      <c r="C7521" s="30" t="s">
        <v>433</v>
      </c>
      <c r="D7521" s="30" t="s">
        <v>434</v>
      </c>
      <c r="E7521" s="75">
        <v>40</v>
      </c>
      <c r="F7521" s="30" t="s">
        <v>70</v>
      </c>
      <c r="G7521" s="30" t="s">
        <v>71</v>
      </c>
      <c r="H7521" s="75">
        <v>2</v>
      </c>
    </row>
    <row r="7522" spans="1:8">
      <c r="A7522" s="43">
        <v>1942</v>
      </c>
      <c r="B7522" s="74">
        <v>46242</v>
      </c>
      <c r="C7522" s="30" t="s">
        <v>1710</v>
      </c>
      <c r="D7522" s="30" t="s">
        <v>1711</v>
      </c>
      <c r="E7522" s="75">
        <v>58</v>
      </c>
      <c r="F7522" s="30" t="s">
        <v>68</v>
      </c>
      <c r="G7522" s="30" t="s">
        <v>69</v>
      </c>
      <c r="H7522" s="75">
        <v>1</v>
      </c>
    </row>
    <row r="7523" spans="1:8">
      <c r="A7523" s="43">
        <v>1942</v>
      </c>
      <c r="B7523" s="74">
        <v>46242</v>
      </c>
      <c r="C7523" s="30" t="s">
        <v>445</v>
      </c>
      <c r="D7523" s="30" t="s">
        <v>446</v>
      </c>
      <c r="E7523" s="75">
        <v>71</v>
      </c>
      <c r="F7523" s="30" t="s">
        <v>56</v>
      </c>
      <c r="G7523" s="30" t="s">
        <v>57</v>
      </c>
      <c r="H7523" s="75">
        <v>2</v>
      </c>
    </row>
    <row r="7524" spans="1:8">
      <c r="A7524" s="43">
        <v>1942</v>
      </c>
      <c r="B7524" s="74">
        <v>46242</v>
      </c>
      <c r="C7524" s="30" t="s">
        <v>451</v>
      </c>
      <c r="D7524" s="30" t="s">
        <v>452</v>
      </c>
      <c r="E7524" s="75">
        <v>77</v>
      </c>
      <c r="F7524" s="30" t="s">
        <v>68</v>
      </c>
      <c r="G7524" s="30" t="s">
        <v>69</v>
      </c>
      <c r="H7524" s="75">
        <v>1</v>
      </c>
    </row>
    <row r="7525" spans="1:8">
      <c r="A7525" s="43">
        <v>1942</v>
      </c>
      <c r="B7525" s="74">
        <v>46242</v>
      </c>
      <c r="C7525" s="30" t="s">
        <v>473</v>
      </c>
      <c r="D7525" s="30" t="s">
        <v>474</v>
      </c>
      <c r="E7525" s="75">
        <v>62</v>
      </c>
      <c r="F7525" s="30" t="s">
        <v>53</v>
      </c>
      <c r="G7525" s="30" t="s">
        <v>54</v>
      </c>
      <c r="H7525" s="75">
        <v>1</v>
      </c>
    </row>
    <row r="7526" spans="1:8">
      <c r="A7526" s="43">
        <v>1942</v>
      </c>
      <c r="B7526" s="74">
        <v>46242</v>
      </c>
      <c r="C7526" s="30" t="s">
        <v>499</v>
      </c>
      <c r="D7526" s="30" t="s">
        <v>500</v>
      </c>
      <c r="E7526" s="75">
        <v>38</v>
      </c>
      <c r="F7526" s="30" t="s">
        <v>76</v>
      </c>
      <c r="G7526" s="30" t="s">
        <v>77</v>
      </c>
      <c r="H7526" s="75">
        <v>1</v>
      </c>
    </row>
    <row r="7527" spans="1:8">
      <c r="A7527" s="43">
        <v>1942</v>
      </c>
      <c r="B7527" s="74">
        <v>46242</v>
      </c>
      <c r="C7527" s="30" t="s">
        <v>501</v>
      </c>
      <c r="D7527" s="30" t="s">
        <v>502</v>
      </c>
      <c r="E7527" s="75">
        <v>41</v>
      </c>
      <c r="F7527" s="30" t="s">
        <v>70</v>
      </c>
      <c r="G7527" s="30" t="s">
        <v>71</v>
      </c>
      <c r="H7527" s="75">
        <v>2</v>
      </c>
    </row>
    <row r="7528" spans="1:8">
      <c r="A7528" s="43">
        <v>1942</v>
      </c>
      <c r="B7528" s="74">
        <v>46242</v>
      </c>
      <c r="C7528" s="30" t="s">
        <v>513</v>
      </c>
      <c r="D7528" s="30" t="s">
        <v>514</v>
      </c>
      <c r="E7528" s="75">
        <v>49</v>
      </c>
      <c r="F7528" s="30" t="s">
        <v>56</v>
      </c>
      <c r="G7528" s="30" t="s">
        <v>57</v>
      </c>
      <c r="H7528" s="75">
        <v>2</v>
      </c>
    </row>
    <row r="7529" spans="1:8">
      <c r="A7529" s="43">
        <v>1942</v>
      </c>
      <c r="B7529" s="74">
        <v>46242</v>
      </c>
      <c r="C7529" s="30" t="s">
        <v>545</v>
      </c>
      <c r="D7529" s="30" t="s">
        <v>546</v>
      </c>
      <c r="E7529" s="75">
        <v>17</v>
      </c>
      <c r="F7529" s="30" t="s">
        <v>53</v>
      </c>
      <c r="G7529" s="30" t="s">
        <v>54</v>
      </c>
      <c r="H7529" s="75">
        <v>1</v>
      </c>
    </row>
    <row r="7530" spans="1:8">
      <c r="A7530" s="43">
        <v>1942</v>
      </c>
      <c r="B7530" s="74">
        <v>46242</v>
      </c>
      <c r="C7530" s="30" t="s">
        <v>469</v>
      </c>
      <c r="D7530" s="30" t="s">
        <v>470</v>
      </c>
      <c r="E7530" s="75">
        <v>60</v>
      </c>
      <c r="F7530" s="30" t="s">
        <v>53</v>
      </c>
      <c r="G7530" s="30" t="s">
        <v>54</v>
      </c>
      <c r="H7530" s="75">
        <v>1</v>
      </c>
    </row>
    <row r="7531" spans="1:8">
      <c r="A7531" s="43">
        <v>1942</v>
      </c>
      <c r="B7531" s="74">
        <v>46242</v>
      </c>
      <c r="C7531" s="30" t="s">
        <v>537</v>
      </c>
      <c r="D7531" s="30" t="s">
        <v>538</v>
      </c>
      <c r="E7531" s="75">
        <v>53</v>
      </c>
      <c r="F7531" s="30" t="s">
        <v>68</v>
      </c>
      <c r="G7531" s="30" t="s">
        <v>69</v>
      </c>
      <c r="H7531" s="75">
        <v>1</v>
      </c>
    </row>
    <row r="7532" spans="1:8">
      <c r="A7532" s="43">
        <v>1942</v>
      </c>
      <c r="B7532" s="74">
        <v>46242</v>
      </c>
      <c r="C7532" s="30" t="s">
        <v>547</v>
      </c>
      <c r="D7532" s="30" t="s">
        <v>548</v>
      </c>
      <c r="E7532" s="75">
        <v>88</v>
      </c>
      <c r="F7532" s="30" t="s">
        <v>53</v>
      </c>
      <c r="G7532" s="30" t="s">
        <v>54</v>
      </c>
      <c r="H7532" s="75">
        <v>1</v>
      </c>
    </row>
    <row r="7533" spans="1:8">
      <c r="A7533" s="43">
        <v>1942</v>
      </c>
      <c r="B7533" s="74">
        <v>46242</v>
      </c>
      <c r="C7533" s="30" t="s">
        <v>477</v>
      </c>
      <c r="D7533" s="30" t="s">
        <v>478</v>
      </c>
      <c r="E7533" s="75">
        <v>125</v>
      </c>
      <c r="F7533" s="30" t="s">
        <v>53</v>
      </c>
      <c r="G7533" s="30" t="s">
        <v>54</v>
      </c>
      <c r="H7533" s="75">
        <v>1</v>
      </c>
    </row>
    <row r="7534" spans="1:8">
      <c r="A7534" s="43">
        <v>1942</v>
      </c>
      <c r="B7534" s="74">
        <v>46242</v>
      </c>
      <c r="C7534" s="30" t="s">
        <v>555</v>
      </c>
      <c r="D7534" s="30" t="s">
        <v>556</v>
      </c>
      <c r="E7534" s="75">
        <v>51</v>
      </c>
      <c r="F7534" s="30" t="s">
        <v>53</v>
      </c>
      <c r="G7534" s="30" t="s">
        <v>54</v>
      </c>
      <c r="H7534" s="75">
        <v>1</v>
      </c>
    </row>
    <row r="7535" spans="1:8">
      <c r="A7535" s="43">
        <v>1942</v>
      </c>
      <c r="B7535" s="74">
        <v>46242</v>
      </c>
      <c r="C7535" s="30" t="s">
        <v>463</v>
      </c>
      <c r="D7535" s="30" t="s">
        <v>464</v>
      </c>
      <c r="E7535" s="75">
        <v>57</v>
      </c>
      <c r="F7535" s="30" t="s">
        <v>53</v>
      </c>
      <c r="G7535" s="30" t="s">
        <v>54</v>
      </c>
      <c r="H7535" s="75">
        <v>1</v>
      </c>
    </row>
    <row r="7536" spans="1:8">
      <c r="A7536" s="43">
        <v>1942</v>
      </c>
      <c r="B7536" s="74">
        <v>46242</v>
      </c>
      <c r="C7536" s="30" t="s">
        <v>461</v>
      </c>
      <c r="D7536" s="30" t="s">
        <v>462</v>
      </c>
      <c r="E7536" s="75">
        <v>20</v>
      </c>
      <c r="F7536" s="30" t="s">
        <v>53</v>
      </c>
      <c r="G7536" s="30" t="s">
        <v>54</v>
      </c>
      <c r="H7536" s="75">
        <v>1</v>
      </c>
    </row>
    <row r="7537" spans="1:8">
      <c r="A7537" s="43">
        <v>1942</v>
      </c>
      <c r="B7537" s="74">
        <v>46242</v>
      </c>
      <c r="C7537" s="30" t="s">
        <v>563</v>
      </c>
      <c r="D7537" s="30" t="s">
        <v>564</v>
      </c>
      <c r="E7537" s="75">
        <v>71</v>
      </c>
      <c r="F7537" s="30" t="s">
        <v>80</v>
      </c>
      <c r="G7537" s="30" t="s">
        <v>81</v>
      </c>
      <c r="H7537" s="75">
        <v>1</v>
      </c>
    </row>
    <row r="7538" spans="1:8">
      <c r="A7538" s="43">
        <v>1942</v>
      </c>
      <c r="B7538" s="74">
        <v>46241</v>
      </c>
      <c r="C7538" s="30" t="s">
        <v>421</v>
      </c>
      <c r="D7538" s="30" t="s">
        <v>422</v>
      </c>
      <c r="E7538" s="75">
        <v>122</v>
      </c>
      <c r="F7538" s="30" t="s">
        <v>80</v>
      </c>
      <c r="G7538" s="30" t="s">
        <v>81</v>
      </c>
      <c r="H7538" s="75">
        <v>1</v>
      </c>
    </row>
    <row r="7539" spans="1:8">
      <c r="A7539" s="43">
        <v>1942</v>
      </c>
      <c r="B7539" s="74">
        <v>46241</v>
      </c>
      <c r="C7539" s="30" t="s">
        <v>425</v>
      </c>
      <c r="D7539" s="30" t="s">
        <v>426</v>
      </c>
      <c r="E7539" s="75">
        <v>101</v>
      </c>
      <c r="F7539" s="30" t="s">
        <v>68</v>
      </c>
      <c r="G7539" s="30" t="s">
        <v>69</v>
      </c>
      <c r="H7539" s="75">
        <v>1</v>
      </c>
    </row>
    <row r="7540" spans="1:8">
      <c r="A7540" s="43">
        <v>1942</v>
      </c>
      <c r="B7540" s="74">
        <v>46241</v>
      </c>
      <c r="C7540" s="30" t="s">
        <v>427</v>
      </c>
      <c r="D7540" s="30" t="s">
        <v>428</v>
      </c>
      <c r="E7540" s="75">
        <v>104</v>
      </c>
      <c r="F7540" s="30" t="s">
        <v>68</v>
      </c>
      <c r="G7540" s="30" t="s">
        <v>69</v>
      </c>
      <c r="H7540" s="75">
        <v>1</v>
      </c>
    </row>
    <row r="7541" spans="1:8">
      <c r="A7541" s="43">
        <v>1942</v>
      </c>
      <c r="B7541" s="74">
        <v>46241</v>
      </c>
      <c r="C7541" s="30" t="s">
        <v>429</v>
      </c>
      <c r="D7541" s="30" t="s">
        <v>430</v>
      </c>
      <c r="E7541" s="75">
        <v>147</v>
      </c>
      <c r="F7541" s="30" t="s">
        <v>68</v>
      </c>
      <c r="G7541" s="30" t="s">
        <v>69</v>
      </c>
      <c r="H7541" s="75">
        <v>1</v>
      </c>
    </row>
    <row r="7542" spans="1:8">
      <c r="A7542" s="43">
        <v>1942</v>
      </c>
      <c r="B7542" s="74">
        <v>46241</v>
      </c>
      <c r="C7542" s="30" t="s">
        <v>1706</v>
      </c>
      <c r="D7542" s="30" t="s">
        <v>1707</v>
      </c>
      <c r="E7542" s="75">
        <v>9</v>
      </c>
      <c r="F7542" s="30" t="s">
        <v>68</v>
      </c>
      <c r="G7542" s="30" t="s">
        <v>69</v>
      </c>
      <c r="H7542" s="75">
        <v>1</v>
      </c>
    </row>
    <row r="7543" spans="1:8">
      <c r="A7543" s="43">
        <v>1942</v>
      </c>
      <c r="B7543" s="74">
        <v>46241</v>
      </c>
      <c r="C7543" s="30" t="s">
        <v>433</v>
      </c>
      <c r="D7543" s="30" t="s">
        <v>434</v>
      </c>
      <c r="E7543" s="75">
        <v>77</v>
      </c>
      <c r="F7543" s="30" t="s">
        <v>68</v>
      </c>
      <c r="G7543" s="30" t="s">
        <v>69</v>
      </c>
      <c r="H7543" s="75">
        <v>1</v>
      </c>
    </row>
    <row r="7544" spans="1:8">
      <c r="A7544" s="43">
        <v>1942</v>
      </c>
      <c r="B7544" s="74">
        <v>46241</v>
      </c>
      <c r="C7544" s="30" t="s">
        <v>453</v>
      </c>
      <c r="D7544" s="30" t="s">
        <v>454</v>
      </c>
      <c r="E7544" s="75">
        <v>43</v>
      </c>
      <c r="F7544" s="30" t="s">
        <v>53</v>
      </c>
      <c r="G7544" s="30" t="s">
        <v>54</v>
      </c>
      <c r="H7544" s="75">
        <v>1</v>
      </c>
    </row>
    <row r="7545" spans="1:8">
      <c r="A7545" s="43">
        <v>1942</v>
      </c>
      <c r="B7545" s="74">
        <v>46241</v>
      </c>
      <c r="C7545" s="30" t="s">
        <v>1708</v>
      </c>
      <c r="D7545" s="30" t="s">
        <v>1709</v>
      </c>
      <c r="E7545" s="75">
        <v>7</v>
      </c>
      <c r="F7545" s="30" t="s">
        <v>70</v>
      </c>
      <c r="G7545" s="30" t="s">
        <v>71</v>
      </c>
      <c r="H7545" s="75">
        <v>2</v>
      </c>
    </row>
    <row r="7546" spans="1:8">
      <c r="A7546" s="43">
        <v>1942</v>
      </c>
      <c r="B7546" s="74">
        <v>46241</v>
      </c>
      <c r="C7546" s="30" t="s">
        <v>1710</v>
      </c>
      <c r="D7546" s="30" t="s">
        <v>1711</v>
      </c>
      <c r="E7546" s="75">
        <v>56</v>
      </c>
      <c r="F7546" s="30" t="s">
        <v>68</v>
      </c>
      <c r="G7546" s="30" t="s">
        <v>69</v>
      </c>
      <c r="H7546" s="75">
        <v>1</v>
      </c>
    </row>
    <row r="7547" spans="1:8">
      <c r="A7547" s="43">
        <v>1942</v>
      </c>
      <c r="B7547" s="74">
        <v>46241</v>
      </c>
      <c r="C7547" s="30" t="s">
        <v>437</v>
      </c>
      <c r="D7547" s="30" t="s">
        <v>438</v>
      </c>
      <c r="E7547" s="75">
        <v>79</v>
      </c>
      <c r="F7547" s="30" t="s">
        <v>68</v>
      </c>
      <c r="G7547" s="30" t="s">
        <v>69</v>
      </c>
      <c r="H7547" s="75">
        <v>1</v>
      </c>
    </row>
    <row r="7548" spans="1:8">
      <c r="A7548" s="43">
        <v>1942</v>
      </c>
      <c r="B7548" s="74">
        <v>46241</v>
      </c>
      <c r="C7548" s="30" t="s">
        <v>439</v>
      </c>
      <c r="D7548" s="30" t="s">
        <v>440</v>
      </c>
      <c r="E7548" s="75">
        <v>95</v>
      </c>
      <c r="F7548" s="30" t="s">
        <v>68</v>
      </c>
      <c r="G7548" s="30" t="s">
        <v>69</v>
      </c>
      <c r="H7548" s="75">
        <v>1</v>
      </c>
    </row>
    <row r="7549" spans="1:8">
      <c r="A7549" s="43">
        <v>1942</v>
      </c>
      <c r="B7549" s="74">
        <v>46241</v>
      </c>
      <c r="C7549" s="30" t="s">
        <v>441</v>
      </c>
      <c r="D7549" s="30" t="s">
        <v>442</v>
      </c>
      <c r="E7549" s="75">
        <v>99</v>
      </c>
      <c r="F7549" s="30" t="s">
        <v>68</v>
      </c>
      <c r="G7549" s="30" t="s">
        <v>69</v>
      </c>
      <c r="H7549" s="75">
        <v>1</v>
      </c>
    </row>
    <row r="7550" spans="1:8">
      <c r="A7550" s="43">
        <v>1942</v>
      </c>
      <c r="B7550" s="74">
        <v>46241</v>
      </c>
      <c r="C7550" s="30" t="s">
        <v>443</v>
      </c>
      <c r="D7550" s="30" t="s">
        <v>444</v>
      </c>
      <c r="E7550" s="75">
        <v>114</v>
      </c>
      <c r="F7550" s="30" t="s">
        <v>80</v>
      </c>
      <c r="G7550" s="30" t="s">
        <v>81</v>
      </c>
      <c r="H7550" s="75">
        <v>1</v>
      </c>
    </row>
    <row r="7551" spans="1:8">
      <c r="A7551" s="43">
        <v>1942</v>
      </c>
      <c r="B7551" s="74">
        <v>46241</v>
      </c>
      <c r="C7551" s="30" t="s">
        <v>445</v>
      </c>
      <c r="D7551" s="30" t="s">
        <v>446</v>
      </c>
      <c r="E7551" s="75">
        <v>145</v>
      </c>
      <c r="F7551" s="30" t="s">
        <v>70</v>
      </c>
      <c r="G7551" s="30" t="s">
        <v>71</v>
      </c>
      <c r="H7551" s="75">
        <v>2</v>
      </c>
    </row>
    <row r="7552" spans="1:8">
      <c r="A7552" s="43">
        <v>1942</v>
      </c>
      <c r="B7552" s="74">
        <v>46241</v>
      </c>
      <c r="C7552" s="30" t="s">
        <v>447</v>
      </c>
      <c r="D7552" s="30" t="s">
        <v>448</v>
      </c>
      <c r="E7552" s="75">
        <v>127</v>
      </c>
      <c r="F7552" s="30" t="s">
        <v>56</v>
      </c>
      <c r="G7552" s="30" t="s">
        <v>57</v>
      </c>
      <c r="H7552" s="75">
        <v>2</v>
      </c>
    </row>
    <row r="7553" spans="1:8">
      <c r="A7553" s="43">
        <v>1942</v>
      </c>
      <c r="B7553" s="74">
        <v>46241</v>
      </c>
      <c r="C7553" s="30" t="s">
        <v>451</v>
      </c>
      <c r="D7553" s="30" t="s">
        <v>452</v>
      </c>
      <c r="E7553" s="75">
        <v>84</v>
      </c>
      <c r="F7553" s="30" t="s">
        <v>68</v>
      </c>
      <c r="G7553" s="30" t="s">
        <v>69</v>
      </c>
      <c r="H7553" s="75">
        <v>1</v>
      </c>
    </row>
    <row r="7554" spans="1:8">
      <c r="A7554" s="43">
        <v>1942</v>
      </c>
      <c r="B7554" s="74">
        <v>46241</v>
      </c>
      <c r="C7554" s="30" t="s">
        <v>455</v>
      </c>
      <c r="D7554" s="30" t="s">
        <v>456</v>
      </c>
      <c r="E7554" s="75">
        <v>186</v>
      </c>
      <c r="F7554" s="30" t="s">
        <v>80</v>
      </c>
      <c r="G7554" s="30" t="s">
        <v>81</v>
      </c>
      <c r="H7554" s="75">
        <v>1</v>
      </c>
    </row>
    <row r="7555" spans="1:8">
      <c r="A7555" s="43">
        <v>1942</v>
      </c>
      <c r="B7555" s="74">
        <v>46241</v>
      </c>
      <c r="C7555" s="30" t="s">
        <v>457</v>
      </c>
      <c r="D7555" s="30" t="s">
        <v>458</v>
      </c>
      <c r="E7555" s="75">
        <v>77</v>
      </c>
      <c r="F7555" s="30" t="s">
        <v>68</v>
      </c>
      <c r="G7555" s="30" t="s">
        <v>69</v>
      </c>
      <c r="H7555" s="75">
        <v>1</v>
      </c>
    </row>
    <row r="7556" spans="1:8">
      <c r="A7556" s="43">
        <v>1942</v>
      </c>
      <c r="B7556" s="74">
        <v>46241</v>
      </c>
      <c r="C7556" s="30" t="s">
        <v>521</v>
      </c>
      <c r="D7556" s="30" t="s">
        <v>522</v>
      </c>
      <c r="E7556" s="75">
        <v>78</v>
      </c>
      <c r="F7556" s="30" t="s">
        <v>53</v>
      </c>
      <c r="G7556" s="30" t="s">
        <v>54</v>
      </c>
      <c r="H7556" s="75">
        <v>1</v>
      </c>
    </row>
    <row r="7557" spans="1:8">
      <c r="A7557" s="43">
        <v>1942</v>
      </c>
      <c r="B7557" s="74">
        <v>46241</v>
      </c>
      <c r="C7557" s="30" t="s">
        <v>505</v>
      </c>
      <c r="D7557" s="30" t="s">
        <v>506</v>
      </c>
      <c r="E7557" s="75">
        <v>175</v>
      </c>
      <c r="F7557" s="30" t="s">
        <v>53</v>
      </c>
      <c r="G7557" s="30" t="s">
        <v>54</v>
      </c>
      <c r="H7557" s="75">
        <v>1</v>
      </c>
    </row>
    <row r="7558" spans="1:8">
      <c r="A7558" s="43">
        <v>1942</v>
      </c>
      <c r="B7558" s="74">
        <v>46241</v>
      </c>
      <c r="C7558" s="30" t="s">
        <v>1712</v>
      </c>
      <c r="D7558" s="30" t="s">
        <v>1713</v>
      </c>
      <c r="E7558" s="75">
        <v>10</v>
      </c>
      <c r="F7558" s="30" t="s">
        <v>76</v>
      </c>
      <c r="G7558" s="30" t="s">
        <v>77</v>
      </c>
      <c r="H7558" s="75">
        <v>1</v>
      </c>
    </row>
    <row r="7559" spans="1:8">
      <c r="A7559" s="43">
        <v>1942</v>
      </c>
      <c r="B7559" s="74">
        <v>46241</v>
      </c>
      <c r="C7559" s="30" t="s">
        <v>467</v>
      </c>
      <c r="D7559" s="30" t="s">
        <v>468</v>
      </c>
      <c r="E7559" s="75">
        <v>62</v>
      </c>
      <c r="F7559" s="30" t="s">
        <v>68</v>
      </c>
      <c r="G7559" s="30" t="s">
        <v>69</v>
      </c>
      <c r="H7559" s="75">
        <v>1</v>
      </c>
    </row>
    <row r="7560" spans="1:8">
      <c r="A7560" s="43">
        <v>1942</v>
      </c>
      <c r="B7560" s="74">
        <v>46241</v>
      </c>
      <c r="C7560" s="30" t="s">
        <v>527</v>
      </c>
      <c r="D7560" s="30" t="s">
        <v>528</v>
      </c>
      <c r="E7560" s="75">
        <v>22</v>
      </c>
      <c r="F7560" s="30" t="s">
        <v>53</v>
      </c>
      <c r="G7560" s="30" t="s">
        <v>54</v>
      </c>
      <c r="H7560" s="75">
        <v>1</v>
      </c>
    </row>
    <row r="7561" spans="1:8">
      <c r="A7561" s="43">
        <v>1942</v>
      </c>
      <c r="B7561" s="74">
        <v>46241</v>
      </c>
      <c r="C7561" s="30" t="s">
        <v>473</v>
      </c>
      <c r="D7561" s="30" t="s">
        <v>474</v>
      </c>
      <c r="E7561" s="75">
        <v>54</v>
      </c>
      <c r="F7561" s="30" t="s">
        <v>53</v>
      </c>
      <c r="G7561" s="30" t="s">
        <v>54</v>
      </c>
      <c r="H7561" s="75">
        <v>1</v>
      </c>
    </row>
    <row r="7562" spans="1:8">
      <c r="A7562" s="43">
        <v>1942</v>
      </c>
      <c r="B7562" s="74">
        <v>46241</v>
      </c>
      <c r="C7562" s="30" t="s">
        <v>459</v>
      </c>
      <c r="D7562" s="30" t="s">
        <v>460</v>
      </c>
      <c r="E7562" s="75">
        <v>29</v>
      </c>
      <c r="F7562" s="30" t="s">
        <v>53</v>
      </c>
      <c r="G7562" s="30" t="s">
        <v>54</v>
      </c>
      <c r="H7562" s="75">
        <v>1</v>
      </c>
    </row>
    <row r="7563" spans="1:8">
      <c r="A7563" s="43">
        <v>1942</v>
      </c>
      <c r="B7563" s="74">
        <v>46241</v>
      </c>
      <c r="C7563" s="30" t="s">
        <v>1714</v>
      </c>
      <c r="D7563" s="30" t="s">
        <v>1715</v>
      </c>
      <c r="E7563" s="75">
        <v>12</v>
      </c>
      <c r="F7563" s="30" t="s">
        <v>68</v>
      </c>
      <c r="G7563" s="30" t="s">
        <v>69</v>
      </c>
      <c r="H7563" s="75">
        <v>1</v>
      </c>
    </row>
    <row r="7564" spans="1:8">
      <c r="A7564" s="43">
        <v>1942</v>
      </c>
      <c r="B7564" s="74">
        <v>46241</v>
      </c>
      <c r="C7564" s="30" t="s">
        <v>435</v>
      </c>
      <c r="D7564" s="30" t="s">
        <v>436</v>
      </c>
      <c r="E7564" s="75">
        <v>71</v>
      </c>
      <c r="F7564" s="30" t="s">
        <v>53</v>
      </c>
      <c r="G7564" s="30" t="s">
        <v>54</v>
      </c>
      <c r="H7564" s="75">
        <v>1</v>
      </c>
    </row>
    <row r="7565" spans="1:8">
      <c r="A7565" s="43">
        <v>1942</v>
      </c>
      <c r="B7565" s="74">
        <v>46241</v>
      </c>
      <c r="C7565" s="30" t="s">
        <v>481</v>
      </c>
      <c r="D7565" s="30" t="s">
        <v>482</v>
      </c>
      <c r="E7565" s="75">
        <v>55</v>
      </c>
      <c r="F7565" s="30" t="s">
        <v>70</v>
      </c>
      <c r="G7565" s="30" t="s">
        <v>71</v>
      </c>
      <c r="H7565" s="75">
        <v>2</v>
      </c>
    </row>
    <row r="7566" spans="1:8">
      <c r="A7566" s="43">
        <v>1942</v>
      </c>
      <c r="B7566" s="74">
        <v>46241</v>
      </c>
      <c r="C7566" s="30" t="s">
        <v>483</v>
      </c>
      <c r="D7566" s="30" t="s">
        <v>484</v>
      </c>
      <c r="E7566" s="75">
        <v>21</v>
      </c>
      <c r="F7566" s="30" t="s">
        <v>76</v>
      </c>
      <c r="G7566" s="30" t="s">
        <v>77</v>
      </c>
      <c r="H7566" s="75">
        <v>1</v>
      </c>
    </row>
    <row r="7567" spans="1:8">
      <c r="A7567" s="43">
        <v>1942</v>
      </c>
      <c r="B7567" s="74">
        <v>46241</v>
      </c>
      <c r="C7567" s="30" t="s">
        <v>487</v>
      </c>
      <c r="D7567" s="30" t="s">
        <v>488</v>
      </c>
      <c r="E7567" s="75">
        <v>169</v>
      </c>
      <c r="F7567" s="30" t="s">
        <v>76</v>
      </c>
      <c r="G7567" s="30" t="s">
        <v>77</v>
      </c>
      <c r="H7567" s="75">
        <v>1</v>
      </c>
    </row>
    <row r="7568" spans="1:8">
      <c r="A7568" s="43">
        <v>1942</v>
      </c>
      <c r="B7568" s="74">
        <v>46241</v>
      </c>
      <c r="C7568" s="30" t="s">
        <v>489</v>
      </c>
      <c r="D7568" s="30" t="s">
        <v>490</v>
      </c>
      <c r="E7568" s="75">
        <v>6</v>
      </c>
      <c r="F7568" s="30" t="s">
        <v>76</v>
      </c>
      <c r="G7568" s="30" t="s">
        <v>77</v>
      </c>
      <c r="H7568" s="75">
        <v>1</v>
      </c>
    </row>
    <row r="7569" spans="1:8">
      <c r="A7569" s="43">
        <v>1942</v>
      </c>
      <c r="B7569" s="74">
        <v>46241</v>
      </c>
      <c r="C7569" s="30" t="s">
        <v>499</v>
      </c>
      <c r="D7569" s="30" t="s">
        <v>500</v>
      </c>
      <c r="E7569" s="75">
        <v>21</v>
      </c>
      <c r="F7569" s="30" t="s">
        <v>76</v>
      </c>
      <c r="G7569" s="30" t="s">
        <v>77</v>
      </c>
      <c r="H7569" s="75">
        <v>1</v>
      </c>
    </row>
    <row r="7570" spans="1:8">
      <c r="A7570" s="43">
        <v>1942</v>
      </c>
      <c r="B7570" s="74">
        <v>46241</v>
      </c>
      <c r="C7570" s="30" t="s">
        <v>501</v>
      </c>
      <c r="D7570" s="30" t="s">
        <v>502</v>
      </c>
      <c r="E7570" s="75">
        <v>55</v>
      </c>
      <c r="F7570" s="30" t="s">
        <v>68</v>
      </c>
      <c r="G7570" s="30" t="s">
        <v>69</v>
      </c>
      <c r="H7570" s="75">
        <v>1</v>
      </c>
    </row>
    <row r="7571" spans="1:8">
      <c r="A7571" s="43">
        <v>1942</v>
      </c>
      <c r="B7571" s="74">
        <v>46241</v>
      </c>
      <c r="C7571" s="30" t="s">
        <v>491</v>
      </c>
      <c r="D7571" s="30" t="s">
        <v>492</v>
      </c>
      <c r="E7571" s="75">
        <v>41</v>
      </c>
      <c r="F7571" s="30" t="s">
        <v>53</v>
      </c>
      <c r="G7571" s="30" t="s">
        <v>54</v>
      </c>
      <c r="H7571" s="75">
        <v>1</v>
      </c>
    </row>
    <row r="7572" spans="1:8">
      <c r="A7572" s="43">
        <v>1942</v>
      </c>
      <c r="B7572" s="74">
        <v>46241</v>
      </c>
      <c r="C7572" s="30" t="s">
        <v>475</v>
      </c>
      <c r="D7572" s="30" t="s">
        <v>476</v>
      </c>
      <c r="E7572" s="75">
        <v>154</v>
      </c>
      <c r="F7572" s="30" t="s">
        <v>53</v>
      </c>
      <c r="G7572" s="30" t="s">
        <v>54</v>
      </c>
      <c r="H7572" s="75">
        <v>1</v>
      </c>
    </row>
    <row r="7573" spans="1:8">
      <c r="A7573" s="43">
        <v>1942</v>
      </c>
      <c r="B7573" s="74">
        <v>46241</v>
      </c>
      <c r="C7573" s="30" t="s">
        <v>479</v>
      </c>
      <c r="D7573" s="30" t="s">
        <v>480</v>
      </c>
      <c r="E7573" s="75">
        <v>156</v>
      </c>
      <c r="F7573" s="30" t="s">
        <v>53</v>
      </c>
      <c r="G7573" s="30" t="s">
        <v>54</v>
      </c>
      <c r="H7573" s="75">
        <v>1</v>
      </c>
    </row>
    <row r="7574" spans="1:8">
      <c r="A7574" s="43">
        <v>1942</v>
      </c>
      <c r="B7574" s="74">
        <v>46241</v>
      </c>
      <c r="C7574" s="30" t="s">
        <v>509</v>
      </c>
      <c r="D7574" s="30" t="s">
        <v>510</v>
      </c>
      <c r="E7574" s="75">
        <v>130</v>
      </c>
      <c r="F7574" s="30" t="s">
        <v>68</v>
      </c>
      <c r="G7574" s="30" t="s">
        <v>69</v>
      </c>
      <c r="H7574" s="75">
        <v>1</v>
      </c>
    </row>
    <row r="7575" spans="1:8">
      <c r="A7575" s="43">
        <v>1942</v>
      </c>
      <c r="B7575" s="74">
        <v>46241</v>
      </c>
      <c r="C7575" s="30" t="s">
        <v>513</v>
      </c>
      <c r="D7575" s="30" t="s">
        <v>514</v>
      </c>
      <c r="E7575" s="75">
        <v>35</v>
      </c>
      <c r="F7575" s="30" t="s">
        <v>68</v>
      </c>
      <c r="G7575" s="30" t="s">
        <v>69</v>
      </c>
      <c r="H7575" s="75">
        <v>1</v>
      </c>
    </row>
    <row r="7576" spans="1:8">
      <c r="A7576" s="43">
        <v>1942</v>
      </c>
      <c r="B7576" s="74">
        <v>46241</v>
      </c>
      <c r="C7576" s="30" t="s">
        <v>545</v>
      </c>
      <c r="D7576" s="30" t="s">
        <v>546</v>
      </c>
      <c r="E7576" s="75">
        <v>55</v>
      </c>
      <c r="F7576" s="30" t="s">
        <v>53</v>
      </c>
      <c r="G7576" s="30" t="s">
        <v>54</v>
      </c>
      <c r="H7576" s="75">
        <v>1</v>
      </c>
    </row>
    <row r="7577" spans="1:8">
      <c r="A7577" s="43">
        <v>1942</v>
      </c>
      <c r="B7577" s="74">
        <v>46241</v>
      </c>
      <c r="C7577" s="30" t="s">
        <v>519</v>
      </c>
      <c r="D7577" s="30" t="s">
        <v>520</v>
      </c>
      <c r="E7577" s="75">
        <v>4</v>
      </c>
      <c r="F7577" s="30" t="s">
        <v>76</v>
      </c>
      <c r="G7577" s="30" t="s">
        <v>77</v>
      </c>
      <c r="H7577" s="75">
        <v>1</v>
      </c>
    </row>
    <row r="7578" spans="1:8">
      <c r="A7578" s="43">
        <v>1942</v>
      </c>
      <c r="B7578" s="74">
        <v>46241</v>
      </c>
      <c r="C7578" s="30" t="s">
        <v>517</v>
      </c>
      <c r="D7578" s="30" t="s">
        <v>518</v>
      </c>
      <c r="E7578" s="75">
        <v>97</v>
      </c>
      <c r="F7578" s="30" t="s">
        <v>53</v>
      </c>
      <c r="G7578" s="30" t="s">
        <v>54</v>
      </c>
      <c r="H7578" s="75">
        <v>1</v>
      </c>
    </row>
    <row r="7579" spans="1:8">
      <c r="A7579" s="43">
        <v>1942</v>
      </c>
      <c r="B7579" s="74">
        <v>46241</v>
      </c>
      <c r="C7579" s="30" t="s">
        <v>469</v>
      </c>
      <c r="D7579" s="30" t="s">
        <v>470</v>
      </c>
      <c r="E7579" s="75">
        <v>118</v>
      </c>
      <c r="F7579" s="30" t="s">
        <v>53</v>
      </c>
      <c r="G7579" s="30" t="s">
        <v>54</v>
      </c>
      <c r="H7579" s="75">
        <v>1</v>
      </c>
    </row>
    <row r="7580" spans="1:8">
      <c r="A7580" s="43">
        <v>1942</v>
      </c>
      <c r="B7580" s="74">
        <v>46241</v>
      </c>
      <c r="C7580" s="30" t="s">
        <v>1716</v>
      </c>
      <c r="D7580" s="30" t="s">
        <v>1717</v>
      </c>
      <c r="E7580" s="75">
        <v>3</v>
      </c>
      <c r="F7580" s="30" t="s">
        <v>68</v>
      </c>
      <c r="G7580" s="30" t="s">
        <v>69</v>
      </c>
      <c r="H7580" s="75">
        <v>1</v>
      </c>
    </row>
    <row r="7581" spans="1:8">
      <c r="A7581" s="43">
        <v>1942</v>
      </c>
      <c r="B7581" s="74">
        <v>46241</v>
      </c>
      <c r="C7581" s="30" t="s">
        <v>533</v>
      </c>
      <c r="D7581" s="30" t="s">
        <v>534</v>
      </c>
      <c r="E7581" s="75">
        <v>55</v>
      </c>
      <c r="F7581" s="30" t="s">
        <v>53</v>
      </c>
      <c r="G7581" s="30" t="s">
        <v>54</v>
      </c>
      <c r="H7581" s="75">
        <v>1</v>
      </c>
    </row>
    <row r="7582" spans="1:8">
      <c r="A7582" s="43">
        <v>1942</v>
      </c>
      <c r="B7582" s="74">
        <v>46241</v>
      </c>
      <c r="C7582" s="30" t="s">
        <v>529</v>
      </c>
      <c r="D7582" s="30" t="s">
        <v>530</v>
      </c>
      <c r="E7582" s="75">
        <v>232</v>
      </c>
      <c r="F7582" s="30" t="s">
        <v>76</v>
      </c>
      <c r="G7582" s="30" t="s">
        <v>77</v>
      </c>
      <c r="H7582" s="75">
        <v>1</v>
      </c>
    </row>
    <row r="7583" spans="1:8">
      <c r="A7583" s="43">
        <v>1942</v>
      </c>
      <c r="B7583" s="74">
        <v>46241</v>
      </c>
      <c r="C7583" s="30" t="s">
        <v>1718</v>
      </c>
      <c r="D7583" s="30" t="s">
        <v>1719</v>
      </c>
      <c r="E7583" s="75">
        <v>109</v>
      </c>
      <c r="F7583" s="30" t="s">
        <v>68</v>
      </c>
      <c r="G7583" s="30" t="s">
        <v>69</v>
      </c>
      <c r="H7583" s="75">
        <v>1</v>
      </c>
    </row>
    <row r="7584" spans="1:8">
      <c r="A7584" s="43">
        <v>1942</v>
      </c>
      <c r="B7584" s="74">
        <v>46241</v>
      </c>
      <c r="C7584" s="30" t="s">
        <v>537</v>
      </c>
      <c r="D7584" s="30" t="s">
        <v>538</v>
      </c>
      <c r="E7584" s="75">
        <v>95</v>
      </c>
      <c r="F7584" s="30" t="s">
        <v>68</v>
      </c>
      <c r="G7584" s="30" t="s">
        <v>69</v>
      </c>
      <c r="H7584" s="75">
        <v>1</v>
      </c>
    </row>
    <row r="7585" spans="1:8">
      <c r="A7585" s="43">
        <v>1942</v>
      </c>
      <c r="B7585" s="74">
        <v>46241</v>
      </c>
      <c r="C7585" s="30" t="s">
        <v>541</v>
      </c>
      <c r="D7585" s="30" t="s">
        <v>542</v>
      </c>
      <c r="E7585" s="75">
        <v>1</v>
      </c>
      <c r="F7585" s="30" t="s">
        <v>80</v>
      </c>
      <c r="G7585" s="30" t="s">
        <v>81</v>
      </c>
      <c r="H7585" s="75">
        <v>1</v>
      </c>
    </row>
    <row r="7586" spans="1:8">
      <c r="A7586" s="43">
        <v>1942</v>
      </c>
      <c r="B7586" s="74">
        <v>46241</v>
      </c>
      <c r="C7586" s="30" t="s">
        <v>543</v>
      </c>
      <c r="D7586" s="30" t="s">
        <v>544</v>
      </c>
      <c r="E7586" s="75">
        <v>114</v>
      </c>
      <c r="F7586" s="30" t="s">
        <v>68</v>
      </c>
      <c r="G7586" s="30" t="s">
        <v>69</v>
      </c>
      <c r="H7586" s="75">
        <v>1</v>
      </c>
    </row>
    <row r="7587" spans="1:8">
      <c r="A7587" s="43">
        <v>1942</v>
      </c>
      <c r="B7587" s="74">
        <v>46241</v>
      </c>
      <c r="C7587" s="30" t="s">
        <v>507</v>
      </c>
      <c r="D7587" s="30" t="s">
        <v>508</v>
      </c>
      <c r="E7587" s="75">
        <v>66</v>
      </c>
      <c r="F7587" s="30" t="s">
        <v>53</v>
      </c>
      <c r="G7587" s="30" t="s">
        <v>54</v>
      </c>
      <c r="H7587" s="75">
        <v>1</v>
      </c>
    </row>
    <row r="7588" spans="1:8">
      <c r="A7588" s="43">
        <v>1942</v>
      </c>
      <c r="B7588" s="74">
        <v>46241</v>
      </c>
      <c r="C7588" s="30" t="s">
        <v>549</v>
      </c>
      <c r="D7588" s="30" t="s">
        <v>550</v>
      </c>
      <c r="E7588" s="75">
        <v>124</v>
      </c>
      <c r="F7588" s="30" t="s">
        <v>80</v>
      </c>
      <c r="G7588" s="30" t="s">
        <v>81</v>
      </c>
      <c r="H7588" s="75">
        <v>1</v>
      </c>
    </row>
    <row r="7589" spans="1:8">
      <c r="A7589" s="43">
        <v>1942</v>
      </c>
      <c r="B7589" s="74">
        <v>46241</v>
      </c>
      <c r="C7589" s="30" t="s">
        <v>553</v>
      </c>
      <c r="D7589" s="30" t="s">
        <v>554</v>
      </c>
      <c r="E7589" s="75">
        <v>3</v>
      </c>
      <c r="F7589" s="30" t="s">
        <v>68</v>
      </c>
      <c r="G7589" s="30" t="s">
        <v>69</v>
      </c>
      <c r="H7589" s="75">
        <v>1</v>
      </c>
    </row>
    <row r="7590" spans="1:8">
      <c r="A7590" s="43">
        <v>1942</v>
      </c>
      <c r="B7590" s="74">
        <v>46241</v>
      </c>
      <c r="C7590" s="30" t="s">
        <v>559</v>
      </c>
      <c r="D7590" s="30" t="s">
        <v>560</v>
      </c>
      <c r="E7590" s="75">
        <v>74</v>
      </c>
      <c r="F7590" s="30" t="s">
        <v>68</v>
      </c>
      <c r="G7590" s="30" t="s">
        <v>69</v>
      </c>
      <c r="H7590" s="75">
        <v>1</v>
      </c>
    </row>
    <row r="7591" spans="1:8">
      <c r="A7591" s="43">
        <v>1942</v>
      </c>
      <c r="B7591" s="74">
        <v>46241</v>
      </c>
      <c r="C7591" s="30" t="s">
        <v>463</v>
      </c>
      <c r="D7591" s="30" t="s">
        <v>464</v>
      </c>
      <c r="E7591" s="75">
        <v>14</v>
      </c>
      <c r="F7591" s="30" t="s">
        <v>53</v>
      </c>
      <c r="G7591" s="30" t="s">
        <v>54</v>
      </c>
      <c r="H7591" s="75">
        <v>1</v>
      </c>
    </row>
    <row r="7592" spans="1:8">
      <c r="A7592" s="43">
        <v>1942</v>
      </c>
      <c r="B7592" s="74">
        <v>46241</v>
      </c>
      <c r="C7592" s="30" t="s">
        <v>461</v>
      </c>
      <c r="D7592" s="30" t="s">
        <v>462</v>
      </c>
      <c r="E7592" s="75">
        <v>34</v>
      </c>
      <c r="F7592" s="30" t="s">
        <v>53</v>
      </c>
      <c r="G7592" s="30" t="s">
        <v>54</v>
      </c>
      <c r="H7592" s="75">
        <v>1</v>
      </c>
    </row>
    <row r="7593" spans="1:8">
      <c r="A7593" s="43">
        <v>1942</v>
      </c>
      <c r="B7593" s="74">
        <v>46241</v>
      </c>
      <c r="C7593" s="30" t="s">
        <v>561</v>
      </c>
      <c r="D7593" s="30" t="s">
        <v>562</v>
      </c>
      <c r="E7593" s="75">
        <v>111</v>
      </c>
      <c r="F7593" s="30" t="s">
        <v>53</v>
      </c>
      <c r="G7593" s="30" t="s">
        <v>54</v>
      </c>
      <c r="H7593" s="75">
        <v>1</v>
      </c>
    </row>
    <row r="7594" spans="1:8">
      <c r="A7594" s="43">
        <v>1942</v>
      </c>
      <c r="B7594" s="74">
        <v>46241</v>
      </c>
      <c r="C7594" s="30" t="s">
        <v>563</v>
      </c>
      <c r="D7594" s="30" t="s">
        <v>564</v>
      </c>
      <c r="E7594" s="75">
        <v>194</v>
      </c>
      <c r="F7594" s="30" t="s">
        <v>80</v>
      </c>
      <c r="G7594" s="30" t="s">
        <v>81</v>
      </c>
      <c r="H7594" s="75">
        <v>1</v>
      </c>
    </row>
    <row r="7595" spans="1:8">
      <c r="A7595" s="43">
        <v>1942</v>
      </c>
      <c r="B7595" s="74">
        <v>46241</v>
      </c>
      <c r="C7595" s="30" t="s">
        <v>567</v>
      </c>
      <c r="D7595" s="30" t="s">
        <v>568</v>
      </c>
      <c r="E7595" s="75">
        <v>84</v>
      </c>
      <c r="F7595" s="30" t="s">
        <v>68</v>
      </c>
      <c r="G7595" s="30" t="s">
        <v>69</v>
      </c>
      <c r="H7595" s="75">
        <v>1</v>
      </c>
    </row>
    <row r="7596" spans="1:8">
      <c r="A7596" s="43">
        <v>1942</v>
      </c>
      <c r="B7596" s="74">
        <v>46240</v>
      </c>
      <c r="C7596" s="30" t="s">
        <v>421</v>
      </c>
      <c r="D7596" s="30" t="s">
        <v>422</v>
      </c>
      <c r="E7596" s="75">
        <v>137</v>
      </c>
      <c r="F7596" s="30" t="s">
        <v>80</v>
      </c>
      <c r="G7596" s="30" t="s">
        <v>81</v>
      </c>
      <c r="H7596" s="75">
        <v>1</v>
      </c>
    </row>
    <row r="7597" spans="1:8">
      <c r="A7597" s="43">
        <v>1942</v>
      </c>
      <c r="B7597" s="74">
        <v>46240</v>
      </c>
      <c r="C7597" s="30" t="s">
        <v>425</v>
      </c>
      <c r="D7597" s="30" t="s">
        <v>426</v>
      </c>
      <c r="E7597" s="75">
        <v>127</v>
      </c>
      <c r="F7597" s="30" t="s">
        <v>70</v>
      </c>
      <c r="G7597" s="30" t="s">
        <v>71</v>
      </c>
      <c r="H7597" s="75">
        <v>2</v>
      </c>
    </row>
    <row r="7598" spans="1:8">
      <c r="A7598" s="43">
        <v>1942</v>
      </c>
      <c r="B7598" s="74">
        <v>46240</v>
      </c>
      <c r="C7598" s="30" t="s">
        <v>427</v>
      </c>
      <c r="D7598" s="30" t="s">
        <v>428</v>
      </c>
      <c r="E7598" s="75">
        <v>80</v>
      </c>
      <c r="F7598" s="30" t="s">
        <v>68</v>
      </c>
      <c r="G7598" s="30" t="s">
        <v>69</v>
      </c>
      <c r="H7598" s="75">
        <v>1</v>
      </c>
    </row>
    <row r="7599" spans="1:8">
      <c r="A7599" s="43">
        <v>1942</v>
      </c>
      <c r="B7599" s="74">
        <v>46240</v>
      </c>
      <c r="C7599" s="30" t="s">
        <v>429</v>
      </c>
      <c r="D7599" s="30" t="s">
        <v>430</v>
      </c>
      <c r="E7599" s="75">
        <v>107</v>
      </c>
      <c r="F7599" s="30" t="s">
        <v>68</v>
      </c>
      <c r="G7599" s="30" t="s">
        <v>69</v>
      </c>
      <c r="H7599" s="75">
        <v>1</v>
      </c>
    </row>
    <row r="7600" spans="1:8">
      <c r="A7600" s="43">
        <v>1942</v>
      </c>
      <c r="B7600" s="74">
        <v>46240</v>
      </c>
      <c r="C7600" s="30" t="s">
        <v>433</v>
      </c>
      <c r="D7600" s="30" t="s">
        <v>434</v>
      </c>
      <c r="E7600" s="75">
        <v>70</v>
      </c>
      <c r="F7600" s="30" t="s">
        <v>68</v>
      </c>
      <c r="G7600" s="30" t="s">
        <v>69</v>
      </c>
      <c r="H7600" s="75">
        <v>1</v>
      </c>
    </row>
    <row r="7601" spans="1:8">
      <c r="A7601" s="43">
        <v>1942</v>
      </c>
      <c r="B7601" s="74">
        <v>46240</v>
      </c>
      <c r="C7601" s="30" t="s">
        <v>453</v>
      </c>
      <c r="D7601" s="30" t="s">
        <v>454</v>
      </c>
      <c r="E7601" s="75">
        <v>37</v>
      </c>
      <c r="F7601" s="30" t="s">
        <v>53</v>
      </c>
      <c r="G7601" s="30" t="s">
        <v>54</v>
      </c>
      <c r="H7601" s="75">
        <v>1</v>
      </c>
    </row>
    <row r="7602" spans="1:8">
      <c r="A7602" s="43">
        <v>1942</v>
      </c>
      <c r="B7602" s="74">
        <v>46240</v>
      </c>
      <c r="C7602" s="30" t="s">
        <v>1708</v>
      </c>
      <c r="D7602" s="30" t="s">
        <v>1709</v>
      </c>
      <c r="E7602" s="75">
        <v>8</v>
      </c>
      <c r="F7602" s="30" t="s">
        <v>70</v>
      </c>
      <c r="G7602" s="30" t="s">
        <v>71</v>
      </c>
      <c r="H7602" s="75">
        <v>2</v>
      </c>
    </row>
    <row r="7603" spans="1:8">
      <c r="A7603" s="43">
        <v>1942</v>
      </c>
      <c r="B7603" s="74">
        <v>46240</v>
      </c>
      <c r="C7603" s="30" t="s">
        <v>1710</v>
      </c>
      <c r="D7603" s="30" t="s">
        <v>1711</v>
      </c>
      <c r="E7603" s="75">
        <v>73</v>
      </c>
      <c r="F7603" s="30" t="s">
        <v>68</v>
      </c>
      <c r="G7603" s="30" t="s">
        <v>69</v>
      </c>
      <c r="H7603" s="75">
        <v>1</v>
      </c>
    </row>
    <row r="7604" spans="1:8">
      <c r="A7604" s="43">
        <v>1942</v>
      </c>
      <c r="B7604" s="74">
        <v>46240</v>
      </c>
      <c r="C7604" s="30" t="s">
        <v>437</v>
      </c>
      <c r="D7604" s="30" t="s">
        <v>438</v>
      </c>
      <c r="E7604" s="75">
        <v>77</v>
      </c>
      <c r="F7604" s="30" t="s">
        <v>68</v>
      </c>
      <c r="G7604" s="30" t="s">
        <v>69</v>
      </c>
      <c r="H7604" s="75">
        <v>1</v>
      </c>
    </row>
    <row r="7605" spans="1:8">
      <c r="A7605" s="43">
        <v>1942</v>
      </c>
      <c r="B7605" s="74">
        <v>46240</v>
      </c>
      <c r="C7605" s="30" t="s">
        <v>439</v>
      </c>
      <c r="D7605" s="30" t="s">
        <v>440</v>
      </c>
      <c r="E7605" s="75">
        <v>77</v>
      </c>
      <c r="F7605" s="30" t="s">
        <v>68</v>
      </c>
      <c r="G7605" s="30" t="s">
        <v>69</v>
      </c>
      <c r="H7605" s="75">
        <v>1</v>
      </c>
    </row>
    <row r="7606" spans="1:8">
      <c r="A7606" s="43">
        <v>1942</v>
      </c>
      <c r="B7606" s="74">
        <v>46240</v>
      </c>
      <c r="C7606" s="30" t="s">
        <v>441</v>
      </c>
      <c r="D7606" s="30" t="s">
        <v>442</v>
      </c>
      <c r="E7606" s="75">
        <v>148</v>
      </c>
      <c r="F7606" s="30" t="s">
        <v>68</v>
      </c>
      <c r="G7606" s="30" t="s">
        <v>69</v>
      </c>
      <c r="H7606" s="75">
        <v>1</v>
      </c>
    </row>
    <row r="7607" spans="1:8">
      <c r="A7607" s="43">
        <v>1942</v>
      </c>
      <c r="B7607" s="74">
        <v>46240</v>
      </c>
      <c r="C7607" s="30" t="s">
        <v>443</v>
      </c>
      <c r="D7607" s="30" t="s">
        <v>444</v>
      </c>
      <c r="E7607" s="75">
        <v>157</v>
      </c>
      <c r="F7607" s="30" t="s">
        <v>80</v>
      </c>
      <c r="G7607" s="30" t="s">
        <v>81</v>
      </c>
      <c r="H7607" s="75">
        <v>1</v>
      </c>
    </row>
    <row r="7608" spans="1:8">
      <c r="A7608" s="43">
        <v>1942</v>
      </c>
      <c r="B7608" s="74">
        <v>46240</v>
      </c>
      <c r="C7608" s="30" t="s">
        <v>445</v>
      </c>
      <c r="D7608" s="30" t="s">
        <v>446</v>
      </c>
      <c r="E7608" s="75">
        <v>64</v>
      </c>
      <c r="F7608" s="30" t="s">
        <v>68</v>
      </c>
      <c r="G7608" s="30" t="s">
        <v>69</v>
      </c>
      <c r="H7608" s="75">
        <v>1</v>
      </c>
    </row>
    <row r="7609" spans="1:8">
      <c r="A7609" s="43">
        <v>1942</v>
      </c>
      <c r="B7609" s="74">
        <v>46240</v>
      </c>
      <c r="C7609" s="30" t="s">
        <v>447</v>
      </c>
      <c r="D7609" s="30" t="s">
        <v>448</v>
      </c>
      <c r="E7609" s="75">
        <v>82</v>
      </c>
      <c r="F7609" s="30" t="s">
        <v>68</v>
      </c>
      <c r="G7609" s="30" t="s">
        <v>69</v>
      </c>
      <c r="H7609" s="75">
        <v>1</v>
      </c>
    </row>
    <row r="7610" spans="1:8">
      <c r="A7610" s="43">
        <v>1942</v>
      </c>
      <c r="B7610" s="74">
        <v>46240</v>
      </c>
      <c r="C7610" s="30" t="s">
        <v>451</v>
      </c>
      <c r="D7610" s="30" t="s">
        <v>452</v>
      </c>
      <c r="E7610" s="75">
        <v>69</v>
      </c>
      <c r="F7610" s="30" t="s">
        <v>68</v>
      </c>
      <c r="G7610" s="30" t="s">
        <v>69</v>
      </c>
      <c r="H7610" s="75">
        <v>1</v>
      </c>
    </row>
    <row r="7611" spans="1:8">
      <c r="A7611" s="43">
        <v>1942</v>
      </c>
      <c r="B7611" s="74">
        <v>46240</v>
      </c>
      <c r="C7611" s="30" t="s">
        <v>455</v>
      </c>
      <c r="D7611" s="30" t="s">
        <v>456</v>
      </c>
      <c r="E7611" s="75">
        <v>80</v>
      </c>
      <c r="F7611" s="30" t="s">
        <v>80</v>
      </c>
      <c r="G7611" s="30" t="s">
        <v>81</v>
      </c>
      <c r="H7611" s="75">
        <v>1</v>
      </c>
    </row>
    <row r="7612" spans="1:8">
      <c r="A7612" s="43">
        <v>1942</v>
      </c>
      <c r="B7612" s="74">
        <v>46240</v>
      </c>
      <c r="C7612" s="30" t="s">
        <v>457</v>
      </c>
      <c r="D7612" s="30" t="s">
        <v>458</v>
      </c>
      <c r="E7612" s="75">
        <v>34</v>
      </c>
      <c r="F7612" s="30" t="s">
        <v>68</v>
      </c>
      <c r="G7612" s="30" t="s">
        <v>69</v>
      </c>
      <c r="H7612" s="75">
        <v>1</v>
      </c>
    </row>
    <row r="7613" spans="1:8">
      <c r="A7613" s="43">
        <v>1942</v>
      </c>
      <c r="B7613" s="74">
        <v>46240</v>
      </c>
      <c r="C7613" s="30" t="s">
        <v>521</v>
      </c>
      <c r="D7613" s="30" t="s">
        <v>522</v>
      </c>
      <c r="E7613" s="75">
        <v>87</v>
      </c>
      <c r="F7613" s="30" t="s">
        <v>53</v>
      </c>
      <c r="G7613" s="30" t="s">
        <v>54</v>
      </c>
      <c r="H7613" s="75">
        <v>1</v>
      </c>
    </row>
    <row r="7614" spans="1:8">
      <c r="A7614" s="43">
        <v>1942</v>
      </c>
      <c r="B7614" s="74">
        <v>46240</v>
      </c>
      <c r="C7614" s="30" t="s">
        <v>505</v>
      </c>
      <c r="D7614" s="30" t="s">
        <v>506</v>
      </c>
      <c r="E7614" s="75">
        <v>58</v>
      </c>
      <c r="F7614" s="30" t="s">
        <v>53</v>
      </c>
      <c r="G7614" s="30" t="s">
        <v>54</v>
      </c>
      <c r="H7614" s="75">
        <v>1</v>
      </c>
    </row>
    <row r="7615" spans="1:8">
      <c r="A7615" s="43">
        <v>1942</v>
      </c>
      <c r="B7615" s="74">
        <v>46240</v>
      </c>
      <c r="C7615" s="30" t="s">
        <v>1712</v>
      </c>
      <c r="D7615" s="30" t="s">
        <v>1713</v>
      </c>
      <c r="E7615" s="75">
        <v>59</v>
      </c>
      <c r="F7615" s="30" t="s">
        <v>76</v>
      </c>
      <c r="G7615" s="30" t="s">
        <v>77</v>
      </c>
      <c r="H7615" s="75">
        <v>1</v>
      </c>
    </row>
    <row r="7616" spans="1:8">
      <c r="A7616" s="43">
        <v>1942</v>
      </c>
      <c r="B7616" s="74">
        <v>46240</v>
      </c>
      <c r="C7616" s="30" t="s">
        <v>449</v>
      </c>
      <c r="D7616" s="30" t="s">
        <v>450</v>
      </c>
      <c r="E7616" s="75">
        <v>56</v>
      </c>
      <c r="F7616" s="30" t="s">
        <v>53</v>
      </c>
      <c r="G7616" s="30" t="s">
        <v>54</v>
      </c>
      <c r="H7616" s="75">
        <v>1</v>
      </c>
    </row>
    <row r="7617" spans="1:8">
      <c r="A7617" s="43">
        <v>1942</v>
      </c>
      <c r="B7617" s="74">
        <v>46240</v>
      </c>
      <c r="C7617" s="30" t="s">
        <v>467</v>
      </c>
      <c r="D7617" s="30" t="s">
        <v>468</v>
      </c>
      <c r="E7617" s="75">
        <v>2</v>
      </c>
      <c r="F7617" s="30" t="s">
        <v>68</v>
      </c>
      <c r="G7617" s="30" t="s">
        <v>69</v>
      </c>
      <c r="H7617" s="75">
        <v>1</v>
      </c>
    </row>
    <row r="7618" spans="1:8">
      <c r="A7618" s="43">
        <v>1942</v>
      </c>
      <c r="B7618" s="74">
        <v>46240</v>
      </c>
      <c r="C7618" s="30" t="s">
        <v>527</v>
      </c>
      <c r="D7618" s="30" t="s">
        <v>528</v>
      </c>
      <c r="E7618" s="75">
        <v>87</v>
      </c>
      <c r="F7618" s="30" t="s">
        <v>53</v>
      </c>
      <c r="G7618" s="30" t="s">
        <v>54</v>
      </c>
      <c r="H7618" s="75">
        <v>1</v>
      </c>
    </row>
    <row r="7619" spans="1:8">
      <c r="A7619" s="43">
        <v>1942</v>
      </c>
      <c r="B7619" s="74">
        <v>46240</v>
      </c>
      <c r="C7619" s="30" t="s">
        <v>473</v>
      </c>
      <c r="D7619" s="30" t="s">
        <v>474</v>
      </c>
      <c r="E7619" s="75">
        <v>36</v>
      </c>
      <c r="F7619" s="30" t="s">
        <v>53</v>
      </c>
      <c r="G7619" s="30" t="s">
        <v>54</v>
      </c>
      <c r="H7619" s="75">
        <v>1</v>
      </c>
    </row>
    <row r="7620" spans="1:8">
      <c r="A7620" s="43">
        <v>1942</v>
      </c>
      <c r="B7620" s="74">
        <v>46240</v>
      </c>
      <c r="C7620" s="30" t="s">
        <v>459</v>
      </c>
      <c r="D7620" s="30" t="s">
        <v>460</v>
      </c>
      <c r="E7620" s="75">
        <v>15</v>
      </c>
      <c r="F7620" s="30" t="s">
        <v>53</v>
      </c>
      <c r="G7620" s="30" t="s">
        <v>54</v>
      </c>
      <c r="H7620" s="75">
        <v>1</v>
      </c>
    </row>
    <row r="7621" spans="1:8">
      <c r="A7621" s="43">
        <v>1942</v>
      </c>
      <c r="B7621" s="74">
        <v>46240</v>
      </c>
      <c r="C7621" s="30" t="s">
        <v>1714</v>
      </c>
      <c r="D7621" s="30" t="s">
        <v>1715</v>
      </c>
      <c r="E7621" s="75">
        <v>7</v>
      </c>
      <c r="F7621" s="30" t="s">
        <v>68</v>
      </c>
      <c r="G7621" s="30" t="s">
        <v>69</v>
      </c>
      <c r="H7621" s="75">
        <v>1</v>
      </c>
    </row>
    <row r="7622" spans="1:8">
      <c r="A7622" s="43">
        <v>1942</v>
      </c>
      <c r="B7622" s="74">
        <v>46240</v>
      </c>
      <c r="C7622" s="30" t="s">
        <v>435</v>
      </c>
      <c r="D7622" s="30" t="s">
        <v>436</v>
      </c>
      <c r="E7622" s="75">
        <v>100</v>
      </c>
      <c r="F7622" s="30" t="s">
        <v>53</v>
      </c>
      <c r="G7622" s="30" t="s">
        <v>54</v>
      </c>
      <c r="H7622" s="75">
        <v>1</v>
      </c>
    </row>
    <row r="7623" spans="1:8">
      <c r="A7623" s="43">
        <v>1942</v>
      </c>
      <c r="B7623" s="74">
        <v>46240</v>
      </c>
      <c r="C7623" s="30" t="s">
        <v>481</v>
      </c>
      <c r="D7623" s="30" t="s">
        <v>482</v>
      </c>
      <c r="E7623" s="75">
        <v>1</v>
      </c>
      <c r="F7623" s="30" t="s">
        <v>68</v>
      </c>
      <c r="G7623" s="30" t="s">
        <v>69</v>
      </c>
      <c r="H7623" s="75">
        <v>1</v>
      </c>
    </row>
    <row r="7624" spans="1:8">
      <c r="A7624" s="43">
        <v>1942</v>
      </c>
      <c r="B7624" s="74">
        <v>46240</v>
      </c>
      <c r="C7624" s="30" t="s">
        <v>483</v>
      </c>
      <c r="D7624" s="30" t="s">
        <v>484</v>
      </c>
      <c r="E7624" s="75">
        <v>39</v>
      </c>
      <c r="F7624" s="30" t="s">
        <v>76</v>
      </c>
      <c r="G7624" s="30" t="s">
        <v>77</v>
      </c>
      <c r="H7624" s="75">
        <v>1</v>
      </c>
    </row>
    <row r="7625" spans="1:8">
      <c r="A7625" s="43">
        <v>1942</v>
      </c>
      <c r="B7625" s="74">
        <v>46240</v>
      </c>
      <c r="C7625" s="30" t="s">
        <v>485</v>
      </c>
      <c r="D7625" s="30" t="s">
        <v>486</v>
      </c>
      <c r="E7625" s="75">
        <v>22</v>
      </c>
      <c r="F7625" s="30" t="s">
        <v>76</v>
      </c>
      <c r="G7625" s="30" t="s">
        <v>77</v>
      </c>
      <c r="H7625" s="75">
        <v>1</v>
      </c>
    </row>
    <row r="7626" spans="1:8">
      <c r="A7626" s="43">
        <v>1942</v>
      </c>
      <c r="B7626" s="74">
        <v>46240</v>
      </c>
      <c r="C7626" s="30" t="s">
        <v>487</v>
      </c>
      <c r="D7626" s="30" t="s">
        <v>488</v>
      </c>
      <c r="E7626" s="75">
        <v>119</v>
      </c>
      <c r="F7626" s="30" t="s">
        <v>76</v>
      </c>
      <c r="G7626" s="30" t="s">
        <v>77</v>
      </c>
      <c r="H7626" s="75">
        <v>1</v>
      </c>
    </row>
    <row r="7627" spans="1:8">
      <c r="A7627" s="43">
        <v>1942</v>
      </c>
      <c r="B7627" s="74">
        <v>46240</v>
      </c>
      <c r="C7627" s="30" t="s">
        <v>499</v>
      </c>
      <c r="D7627" s="30" t="s">
        <v>500</v>
      </c>
      <c r="E7627" s="75">
        <v>147</v>
      </c>
      <c r="F7627" s="30" t="s">
        <v>76</v>
      </c>
      <c r="G7627" s="30" t="s">
        <v>77</v>
      </c>
      <c r="H7627" s="75">
        <v>1</v>
      </c>
    </row>
    <row r="7628" spans="1:8">
      <c r="A7628" s="43">
        <v>1942</v>
      </c>
      <c r="B7628" s="74">
        <v>46240</v>
      </c>
      <c r="C7628" s="30" t="s">
        <v>501</v>
      </c>
      <c r="D7628" s="30" t="s">
        <v>502</v>
      </c>
      <c r="E7628" s="75">
        <v>49</v>
      </c>
      <c r="F7628" s="30" t="s">
        <v>68</v>
      </c>
      <c r="G7628" s="30" t="s">
        <v>69</v>
      </c>
      <c r="H7628" s="75">
        <v>1</v>
      </c>
    </row>
    <row r="7629" spans="1:8">
      <c r="A7629" s="43">
        <v>1942</v>
      </c>
      <c r="B7629" s="74">
        <v>46240</v>
      </c>
      <c r="C7629" s="30" t="s">
        <v>491</v>
      </c>
      <c r="D7629" s="30" t="s">
        <v>492</v>
      </c>
      <c r="E7629" s="75">
        <v>55</v>
      </c>
      <c r="F7629" s="30" t="s">
        <v>53</v>
      </c>
      <c r="G7629" s="30" t="s">
        <v>54</v>
      </c>
      <c r="H7629" s="75">
        <v>1</v>
      </c>
    </row>
    <row r="7630" spans="1:8">
      <c r="A7630" s="43">
        <v>1942</v>
      </c>
      <c r="B7630" s="74">
        <v>46240</v>
      </c>
      <c r="C7630" s="30" t="s">
        <v>475</v>
      </c>
      <c r="D7630" s="30" t="s">
        <v>476</v>
      </c>
      <c r="E7630" s="75">
        <v>28</v>
      </c>
      <c r="F7630" s="30" t="s">
        <v>53</v>
      </c>
      <c r="G7630" s="30" t="s">
        <v>54</v>
      </c>
      <c r="H7630" s="75">
        <v>1</v>
      </c>
    </row>
    <row r="7631" spans="1:8">
      <c r="A7631" s="43">
        <v>1942</v>
      </c>
      <c r="B7631" s="74">
        <v>46240</v>
      </c>
      <c r="C7631" s="30" t="s">
        <v>509</v>
      </c>
      <c r="D7631" s="30" t="s">
        <v>510</v>
      </c>
      <c r="E7631" s="75">
        <v>50</v>
      </c>
      <c r="F7631" s="30" t="s">
        <v>68</v>
      </c>
      <c r="G7631" s="30" t="s">
        <v>69</v>
      </c>
      <c r="H7631" s="75">
        <v>1</v>
      </c>
    </row>
    <row r="7632" spans="1:8">
      <c r="A7632" s="43">
        <v>1942</v>
      </c>
      <c r="B7632" s="74">
        <v>46240</v>
      </c>
      <c r="C7632" s="30" t="s">
        <v>511</v>
      </c>
      <c r="D7632" s="30" t="s">
        <v>512</v>
      </c>
      <c r="E7632" s="75">
        <v>97</v>
      </c>
      <c r="F7632" s="30" t="s">
        <v>68</v>
      </c>
      <c r="G7632" s="30" t="s">
        <v>69</v>
      </c>
      <c r="H7632" s="75">
        <v>1</v>
      </c>
    </row>
    <row r="7633" spans="1:8">
      <c r="A7633" s="43">
        <v>1942</v>
      </c>
      <c r="B7633" s="74">
        <v>46240</v>
      </c>
      <c r="C7633" s="30" t="s">
        <v>513</v>
      </c>
      <c r="D7633" s="30" t="s">
        <v>514</v>
      </c>
      <c r="E7633" s="75">
        <v>60</v>
      </c>
      <c r="F7633" s="30" t="s">
        <v>68</v>
      </c>
      <c r="G7633" s="30" t="s">
        <v>69</v>
      </c>
      <c r="H7633" s="75">
        <v>1</v>
      </c>
    </row>
    <row r="7634" spans="1:8">
      <c r="A7634" s="43">
        <v>1942</v>
      </c>
      <c r="B7634" s="74">
        <v>46240</v>
      </c>
      <c r="C7634" s="30" t="s">
        <v>545</v>
      </c>
      <c r="D7634" s="30" t="s">
        <v>546</v>
      </c>
      <c r="E7634" s="75">
        <v>71</v>
      </c>
      <c r="F7634" s="30" t="s">
        <v>53</v>
      </c>
      <c r="G7634" s="30" t="s">
        <v>54</v>
      </c>
      <c r="H7634" s="75">
        <v>1</v>
      </c>
    </row>
    <row r="7635" spans="1:8">
      <c r="A7635" s="43">
        <v>1942</v>
      </c>
      <c r="B7635" s="74">
        <v>46240</v>
      </c>
      <c r="C7635" s="30" t="s">
        <v>519</v>
      </c>
      <c r="D7635" s="30" t="s">
        <v>520</v>
      </c>
      <c r="E7635" s="75">
        <v>10</v>
      </c>
      <c r="F7635" s="30" t="s">
        <v>76</v>
      </c>
      <c r="G7635" s="30" t="s">
        <v>77</v>
      </c>
      <c r="H7635" s="75">
        <v>1</v>
      </c>
    </row>
    <row r="7636" spans="1:8">
      <c r="A7636" s="43">
        <v>1942</v>
      </c>
      <c r="B7636" s="74">
        <v>46240</v>
      </c>
      <c r="C7636" s="30" t="s">
        <v>517</v>
      </c>
      <c r="D7636" s="30" t="s">
        <v>518</v>
      </c>
      <c r="E7636" s="75">
        <v>101</v>
      </c>
      <c r="F7636" s="30" t="s">
        <v>53</v>
      </c>
      <c r="G7636" s="30" t="s">
        <v>54</v>
      </c>
      <c r="H7636" s="75">
        <v>1</v>
      </c>
    </row>
    <row r="7637" spans="1:8">
      <c r="A7637" s="43">
        <v>1942</v>
      </c>
      <c r="B7637" s="74">
        <v>46240</v>
      </c>
      <c r="C7637" s="30" t="s">
        <v>469</v>
      </c>
      <c r="D7637" s="30" t="s">
        <v>470</v>
      </c>
      <c r="E7637" s="75">
        <v>146</v>
      </c>
      <c r="F7637" s="30" t="s">
        <v>53</v>
      </c>
      <c r="G7637" s="30" t="s">
        <v>54</v>
      </c>
      <c r="H7637" s="75">
        <v>1</v>
      </c>
    </row>
    <row r="7638" spans="1:8">
      <c r="A7638" s="43">
        <v>1942</v>
      </c>
      <c r="B7638" s="74">
        <v>46240</v>
      </c>
      <c r="C7638" s="30" t="s">
        <v>1716</v>
      </c>
      <c r="D7638" s="30" t="s">
        <v>1717</v>
      </c>
      <c r="E7638" s="75">
        <v>16</v>
      </c>
      <c r="F7638" s="30" t="s">
        <v>68</v>
      </c>
      <c r="G7638" s="30" t="s">
        <v>69</v>
      </c>
      <c r="H7638" s="75">
        <v>1</v>
      </c>
    </row>
    <row r="7639" spans="1:8">
      <c r="A7639" s="43">
        <v>1942</v>
      </c>
      <c r="B7639" s="74">
        <v>46240</v>
      </c>
      <c r="C7639" s="30" t="s">
        <v>533</v>
      </c>
      <c r="D7639" s="30" t="s">
        <v>534</v>
      </c>
      <c r="E7639" s="75">
        <v>56</v>
      </c>
      <c r="F7639" s="30" t="s">
        <v>63</v>
      </c>
      <c r="G7639" s="30" t="s">
        <v>64</v>
      </c>
      <c r="H7639" s="75">
        <v>2</v>
      </c>
    </row>
    <row r="7640" spans="1:8">
      <c r="A7640" s="43">
        <v>1942</v>
      </c>
      <c r="B7640" s="74">
        <v>46240</v>
      </c>
      <c r="C7640" s="30" t="s">
        <v>529</v>
      </c>
      <c r="D7640" s="30" t="s">
        <v>530</v>
      </c>
      <c r="E7640" s="75">
        <v>162</v>
      </c>
      <c r="F7640" s="30" t="s">
        <v>76</v>
      </c>
      <c r="G7640" s="30" t="s">
        <v>77</v>
      </c>
      <c r="H7640" s="75">
        <v>1</v>
      </c>
    </row>
    <row r="7641" spans="1:8">
      <c r="A7641" s="43">
        <v>1942</v>
      </c>
      <c r="B7641" s="74">
        <v>46240</v>
      </c>
      <c r="C7641" s="30" t="s">
        <v>1718</v>
      </c>
      <c r="D7641" s="30" t="s">
        <v>1719</v>
      </c>
      <c r="E7641" s="75">
        <v>107</v>
      </c>
      <c r="F7641" s="30" t="s">
        <v>68</v>
      </c>
      <c r="G7641" s="30" t="s">
        <v>69</v>
      </c>
      <c r="H7641" s="75">
        <v>1</v>
      </c>
    </row>
    <row r="7642" spans="1:8">
      <c r="A7642" s="43">
        <v>1942</v>
      </c>
      <c r="B7642" s="74">
        <v>46240</v>
      </c>
      <c r="C7642" s="30" t="s">
        <v>537</v>
      </c>
      <c r="D7642" s="30" t="s">
        <v>538</v>
      </c>
      <c r="E7642" s="75">
        <v>79</v>
      </c>
      <c r="F7642" s="30" t="s">
        <v>68</v>
      </c>
      <c r="G7642" s="30" t="s">
        <v>69</v>
      </c>
      <c r="H7642" s="75">
        <v>1</v>
      </c>
    </row>
    <row r="7643" spans="1:8">
      <c r="A7643" s="43">
        <v>1942</v>
      </c>
      <c r="B7643" s="74">
        <v>46240</v>
      </c>
      <c r="C7643" s="30" t="s">
        <v>539</v>
      </c>
      <c r="D7643" s="30" t="s">
        <v>540</v>
      </c>
      <c r="E7643" s="75">
        <v>3</v>
      </c>
      <c r="F7643" s="30" t="s">
        <v>70</v>
      </c>
      <c r="G7643" s="30" t="s">
        <v>71</v>
      </c>
      <c r="H7643" s="75">
        <v>2</v>
      </c>
    </row>
    <row r="7644" spans="1:8">
      <c r="A7644" s="43">
        <v>1942</v>
      </c>
      <c r="B7644" s="74">
        <v>46240</v>
      </c>
      <c r="C7644" s="30" t="s">
        <v>541</v>
      </c>
      <c r="D7644" s="30" t="s">
        <v>542</v>
      </c>
      <c r="E7644" s="75">
        <v>10</v>
      </c>
      <c r="F7644" s="30" t="s">
        <v>78</v>
      </c>
      <c r="G7644" s="30" t="s">
        <v>79</v>
      </c>
      <c r="H7644" s="75">
        <v>2</v>
      </c>
    </row>
    <row r="7645" spans="1:8">
      <c r="A7645" s="43">
        <v>1942</v>
      </c>
      <c r="B7645" s="74">
        <v>46240</v>
      </c>
      <c r="C7645" s="30" t="s">
        <v>543</v>
      </c>
      <c r="D7645" s="30" t="s">
        <v>544</v>
      </c>
      <c r="E7645" s="75">
        <v>111</v>
      </c>
      <c r="F7645" s="30" t="s">
        <v>68</v>
      </c>
      <c r="G7645" s="30" t="s">
        <v>69</v>
      </c>
      <c r="H7645" s="75">
        <v>1</v>
      </c>
    </row>
    <row r="7646" spans="1:8">
      <c r="A7646" s="43">
        <v>1942</v>
      </c>
      <c r="B7646" s="74">
        <v>46240</v>
      </c>
      <c r="C7646" s="30" t="s">
        <v>549</v>
      </c>
      <c r="D7646" s="30" t="s">
        <v>550</v>
      </c>
      <c r="E7646" s="75">
        <v>151</v>
      </c>
      <c r="F7646" s="30" t="s">
        <v>80</v>
      </c>
      <c r="G7646" s="30" t="s">
        <v>81</v>
      </c>
      <c r="H7646" s="75">
        <v>1</v>
      </c>
    </row>
    <row r="7647" spans="1:8">
      <c r="A7647" s="43">
        <v>1942</v>
      </c>
      <c r="B7647" s="74">
        <v>46240</v>
      </c>
      <c r="C7647" s="30" t="s">
        <v>477</v>
      </c>
      <c r="D7647" s="30" t="s">
        <v>478</v>
      </c>
      <c r="E7647" s="75">
        <v>73</v>
      </c>
      <c r="F7647" s="30" t="s">
        <v>53</v>
      </c>
      <c r="G7647" s="30" t="s">
        <v>54</v>
      </c>
      <c r="H7647" s="75">
        <v>1</v>
      </c>
    </row>
    <row r="7648" spans="1:8">
      <c r="A7648" s="43">
        <v>1942</v>
      </c>
      <c r="B7648" s="74">
        <v>46240</v>
      </c>
      <c r="C7648" s="30" t="s">
        <v>559</v>
      </c>
      <c r="D7648" s="30" t="s">
        <v>560</v>
      </c>
      <c r="E7648" s="75">
        <v>73</v>
      </c>
      <c r="F7648" s="30" t="s">
        <v>68</v>
      </c>
      <c r="G7648" s="30" t="s">
        <v>69</v>
      </c>
      <c r="H7648" s="75">
        <v>1</v>
      </c>
    </row>
    <row r="7649" spans="1:8">
      <c r="A7649" s="43">
        <v>1942</v>
      </c>
      <c r="B7649" s="74">
        <v>46240</v>
      </c>
      <c r="C7649" s="30" t="s">
        <v>463</v>
      </c>
      <c r="D7649" s="30" t="s">
        <v>464</v>
      </c>
      <c r="E7649" s="75">
        <v>48</v>
      </c>
      <c r="F7649" s="30" t="s">
        <v>53</v>
      </c>
      <c r="G7649" s="30" t="s">
        <v>54</v>
      </c>
      <c r="H7649" s="75">
        <v>1</v>
      </c>
    </row>
    <row r="7650" spans="1:8">
      <c r="A7650" s="43">
        <v>1942</v>
      </c>
      <c r="B7650" s="74">
        <v>46240</v>
      </c>
      <c r="C7650" s="30" t="s">
        <v>461</v>
      </c>
      <c r="D7650" s="30" t="s">
        <v>462</v>
      </c>
      <c r="E7650" s="75">
        <v>55</v>
      </c>
      <c r="F7650" s="30" t="s">
        <v>53</v>
      </c>
      <c r="G7650" s="30" t="s">
        <v>54</v>
      </c>
      <c r="H7650" s="75">
        <v>1</v>
      </c>
    </row>
    <row r="7651" spans="1:8">
      <c r="A7651" s="43">
        <v>1942</v>
      </c>
      <c r="B7651" s="74">
        <v>46240</v>
      </c>
      <c r="C7651" s="30" t="s">
        <v>561</v>
      </c>
      <c r="D7651" s="30" t="s">
        <v>562</v>
      </c>
      <c r="E7651" s="75">
        <v>70</v>
      </c>
      <c r="F7651" s="30" t="s">
        <v>53</v>
      </c>
      <c r="G7651" s="30" t="s">
        <v>54</v>
      </c>
      <c r="H7651" s="75">
        <v>1</v>
      </c>
    </row>
    <row r="7652" spans="1:8">
      <c r="A7652" s="43">
        <v>1942</v>
      </c>
      <c r="B7652" s="74">
        <v>46240</v>
      </c>
      <c r="C7652" s="30" t="s">
        <v>563</v>
      </c>
      <c r="D7652" s="30" t="s">
        <v>564</v>
      </c>
      <c r="E7652" s="75">
        <v>181</v>
      </c>
      <c r="F7652" s="30" t="s">
        <v>80</v>
      </c>
      <c r="G7652" s="30" t="s">
        <v>81</v>
      </c>
      <c r="H7652" s="75">
        <v>1</v>
      </c>
    </row>
    <row r="7653" spans="1:8">
      <c r="A7653" s="43">
        <v>1942</v>
      </c>
      <c r="B7653" s="74">
        <v>46240</v>
      </c>
      <c r="C7653" s="30" t="s">
        <v>565</v>
      </c>
      <c r="D7653" s="30" t="s">
        <v>566</v>
      </c>
      <c r="E7653" s="75">
        <v>84</v>
      </c>
      <c r="F7653" s="30" t="s">
        <v>70</v>
      </c>
      <c r="G7653" s="30" t="s">
        <v>71</v>
      </c>
      <c r="H7653" s="75">
        <v>2</v>
      </c>
    </row>
    <row r="7654" spans="1:8">
      <c r="A7654" s="43">
        <v>1942</v>
      </c>
      <c r="B7654" s="74">
        <v>46240</v>
      </c>
      <c r="C7654" s="30" t="s">
        <v>567</v>
      </c>
      <c r="D7654" s="30" t="s">
        <v>568</v>
      </c>
      <c r="E7654" s="75">
        <v>75</v>
      </c>
      <c r="F7654" s="30" t="s">
        <v>68</v>
      </c>
      <c r="G7654" s="30" t="s">
        <v>69</v>
      </c>
      <c r="H7654" s="75">
        <v>1</v>
      </c>
    </row>
    <row r="7655" spans="1:8">
      <c r="A7655" s="43">
        <v>1942</v>
      </c>
      <c r="B7655" s="74">
        <v>46239</v>
      </c>
      <c r="C7655" s="30" t="s">
        <v>421</v>
      </c>
      <c r="D7655" s="30" t="s">
        <v>422</v>
      </c>
      <c r="E7655" s="75">
        <v>83</v>
      </c>
      <c r="F7655" s="30" t="s">
        <v>80</v>
      </c>
      <c r="G7655" s="30" t="s">
        <v>81</v>
      </c>
      <c r="H7655" s="75">
        <v>1</v>
      </c>
    </row>
    <row r="7656" spans="1:8">
      <c r="A7656" s="43">
        <v>1942</v>
      </c>
      <c r="B7656" s="74">
        <v>46239</v>
      </c>
      <c r="C7656" s="30" t="s">
        <v>425</v>
      </c>
      <c r="D7656" s="30" t="s">
        <v>426</v>
      </c>
      <c r="E7656" s="75">
        <v>94</v>
      </c>
      <c r="F7656" s="30" t="s">
        <v>68</v>
      </c>
      <c r="G7656" s="30" t="s">
        <v>69</v>
      </c>
      <c r="H7656" s="75">
        <v>1</v>
      </c>
    </row>
    <row r="7657" spans="1:8">
      <c r="A7657" s="43">
        <v>1942</v>
      </c>
      <c r="B7657" s="74">
        <v>46239</v>
      </c>
      <c r="C7657" s="30" t="s">
        <v>427</v>
      </c>
      <c r="D7657" s="30" t="s">
        <v>428</v>
      </c>
      <c r="E7657" s="75">
        <v>75</v>
      </c>
      <c r="F7657" s="30" t="s">
        <v>68</v>
      </c>
      <c r="G7657" s="30" t="s">
        <v>69</v>
      </c>
      <c r="H7657" s="75">
        <v>1</v>
      </c>
    </row>
    <row r="7658" spans="1:8">
      <c r="A7658" s="43">
        <v>1942</v>
      </c>
      <c r="B7658" s="74">
        <v>46239</v>
      </c>
      <c r="C7658" s="30" t="s">
        <v>429</v>
      </c>
      <c r="D7658" s="30" t="s">
        <v>430</v>
      </c>
      <c r="E7658" s="75">
        <v>110</v>
      </c>
      <c r="F7658" s="30" t="s">
        <v>68</v>
      </c>
      <c r="G7658" s="30" t="s">
        <v>69</v>
      </c>
      <c r="H7658" s="75">
        <v>1</v>
      </c>
    </row>
    <row r="7659" spans="1:8">
      <c r="A7659" s="43">
        <v>1942</v>
      </c>
      <c r="B7659" s="74">
        <v>46239</v>
      </c>
      <c r="C7659" s="30" t="s">
        <v>1706</v>
      </c>
      <c r="D7659" s="30" t="s">
        <v>1707</v>
      </c>
      <c r="E7659" s="75">
        <v>13</v>
      </c>
      <c r="F7659" s="30" t="s">
        <v>68</v>
      </c>
      <c r="G7659" s="30" t="s">
        <v>69</v>
      </c>
      <c r="H7659" s="75">
        <v>1</v>
      </c>
    </row>
    <row r="7660" spans="1:8">
      <c r="A7660" s="43">
        <v>1942</v>
      </c>
      <c r="B7660" s="74">
        <v>46239</v>
      </c>
      <c r="C7660" s="30" t="s">
        <v>433</v>
      </c>
      <c r="D7660" s="30" t="s">
        <v>434</v>
      </c>
      <c r="E7660" s="75">
        <v>68</v>
      </c>
      <c r="F7660" s="30" t="s">
        <v>68</v>
      </c>
      <c r="G7660" s="30" t="s">
        <v>69</v>
      </c>
      <c r="H7660" s="75">
        <v>1</v>
      </c>
    </row>
    <row r="7661" spans="1:8">
      <c r="A7661" s="43">
        <v>1942</v>
      </c>
      <c r="B7661" s="74">
        <v>46239</v>
      </c>
      <c r="C7661" s="30" t="s">
        <v>453</v>
      </c>
      <c r="D7661" s="30" t="s">
        <v>454</v>
      </c>
      <c r="E7661" s="75">
        <v>30</v>
      </c>
      <c r="F7661" s="30" t="s">
        <v>53</v>
      </c>
      <c r="G7661" s="30" t="s">
        <v>54</v>
      </c>
      <c r="H7661" s="75">
        <v>1</v>
      </c>
    </row>
    <row r="7662" spans="1:8">
      <c r="A7662" s="43">
        <v>1942</v>
      </c>
      <c r="B7662" s="74">
        <v>46239</v>
      </c>
      <c r="C7662" s="30" t="s">
        <v>1708</v>
      </c>
      <c r="D7662" s="30" t="s">
        <v>1709</v>
      </c>
      <c r="E7662" s="75">
        <v>5</v>
      </c>
      <c r="F7662" s="30" t="s">
        <v>70</v>
      </c>
      <c r="G7662" s="30" t="s">
        <v>71</v>
      </c>
      <c r="H7662" s="75">
        <v>2</v>
      </c>
    </row>
    <row r="7663" spans="1:8">
      <c r="A7663" s="43">
        <v>1942</v>
      </c>
      <c r="B7663" s="74">
        <v>46239</v>
      </c>
      <c r="C7663" s="30" t="s">
        <v>1710</v>
      </c>
      <c r="D7663" s="30" t="s">
        <v>1711</v>
      </c>
      <c r="E7663" s="75">
        <v>44</v>
      </c>
      <c r="F7663" s="30" t="s">
        <v>68</v>
      </c>
      <c r="G7663" s="30" t="s">
        <v>69</v>
      </c>
      <c r="H7663" s="75">
        <v>1</v>
      </c>
    </row>
    <row r="7664" spans="1:8">
      <c r="A7664" s="43">
        <v>1942</v>
      </c>
      <c r="B7664" s="74">
        <v>46239</v>
      </c>
      <c r="C7664" s="30" t="s">
        <v>437</v>
      </c>
      <c r="D7664" s="30" t="s">
        <v>438</v>
      </c>
      <c r="E7664" s="75">
        <v>79</v>
      </c>
      <c r="F7664" s="30" t="s">
        <v>68</v>
      </c>
      <c r="G7664" s="30" t="s">
        <v>69</v>
      </c>
      <c r="H7664" s="75">
        <v>1</v>
      </c>
    </row>
    <row r="7665" spans="1:8">
      <c r="A7665" s="43">
        <v>1942</v>
      </c>
      <c r="B7665" s="74">
        <v>46239</v>
      </c>
      <c r="C7665" s="30" t="s">
        <v>439</v>
      </c>
      <c r="D7665" s="30" t="s">
        <v>440</v>
      </c>
      <c r="E7665" s="75">
        <v>111</v>
      </c>
      <c r="F7665" s="30" t="s">
        <v>68</v>
      </c>
      <c r="G7665" s="30" t="s">
        <v>69</v>
      </c>
      <c r="H7665" s="75">
        <v>1</v>
      </c>
    </row>
    <row r="7666" spans="1:8">
      <c r="A7666" s="43">
        <v>1942</v>
      </c>
      <c r="B7666" s="74">
        <v>46239</v>
      </c>
      <c r="C7666" s="30" t="s">
        <v>441</v>
      </c>
      <c r="D7666" s="30" t="s">
        <v>442</v>
      </c>
      <c r="E7666" s="75">
        <v>158</v>
      </c>
      <c r="F7666" s="30" t="s">
        <v>68</v>
      </c>
      <c r="G7666" s="30" t="s">
        <v>69</v>
      </c>
      <c r="H7666" s="75">
        <v>1</v>
      </c>
    </row>
    <row r="7667" spans="1:8">
      <c r="A7667" s="43">
        <v>1942</v>
      </c>
      <c r="B7667" s="74">
        <v>46239</v>
      </c>
      <c r="C7667" s="30" t="s">
        <v>443</v>
      </c>
      <c r="D7667" s="30" t="s">
        <v>444</v>
      </c>
      <c r="E7667" s="75">
        <v>118</v>
      </c>
      <c r="F7667" s="30" t="s">
        <v>80</v>
      </c>
      <c r="G7667" s="30" t="s">
        <v>81</v>
      </c>
      <c r="H7667" s="75">
        <v>1</v>
      </c>
    </row>
    <row r="7668" spans="1:8">
      <c r="A7668" s="43">
        <v>1942</v>
      </c>
      <c r="B7668" s="74">
        <v>46239</v>
      </c>
      <c r="C7668" s="30" t="s">
        <v>445</v>
      </c>
      <c r="D7668" s="30" t="s">
        <v>446</v>
      </c>
      <c r="E7668" s="75">
        <v>178</v>
      </c>
      <c r="F7668" s="30" t="s">
        <v>68</v>
      </c>
      <c r="G7668" s="30" t="s">
        <v>69</v>
      </c>
      <c r="H7668" s="75">
        <v>1</v>
      </c>
    </row>
    <row r="7669" spans="1:8">
      <c r="A7669" s="43">
        <v>1942</v>
      </c>
      <c r="B7669" s="74">
        <v>46239</v>
      </c>
      <c r="C7669" s="30" t="s">
        <v>447</v>
      </c>
      <c r="D7669" s="30" t="s">
        <v>448</v>
      </c>
      <c r="E7669" s="75">
        <v>112</v>
      </c>
      <c r="F7669" s="30" t="s">
        <v>68</v>
      </c>
      <c r="G7669" s="30" t="s">
        <v>69</v>
      </c>
      <c r="H7669" s="75">
        <v>1</v>
      </c>
    </row>
    <row r="7670" spans="1:8">
      <c r="A7670" s="43">
        <v>1942</v>
      </c>
      <c r="B7670" s="74">
        <v>46239</v>
      </c>
      <c r="C7670" s="30" t="s">
        <v>451</v>
      </c>
      <c r="D7670" s="30" t="s">
        <v>452</v>
      </c>
      <c r="E7670" s="75">
        <v>102</v>
      </c>
      <c r="F7670" s="30" t="s">
        <v>70</v>
      </c>
      <c r="G7670" s="30" t="s">
        <v>71</v>
      </c>
      <c r="H7670" s="75">
        <v>2</v>
      </c>
    </row>
    <row r="7671" spans="1:8">
      <c r="A7671" s="43">
        <v>1942</v>
      </c>
      <c r="B7671" s="74">
        <v>46239</v>
      </c>
      <c r="C7671" s="30" t="s">
        <v>455</v>
      </c>
      <c r="D7671" s="30" t="s">
        <v>456</v>
      </c>
      <c r="E7671" s="75">
        <v>186</v>
      </c>
      <c r="F7671" s="30" t="s">
        <v>80</v>
      </c>
      <c r="G7671" s="30" t="s">
        <v>81</v>
      </c>
      <c r="H7671" s="75">
        <v>1</v>
      </c>
    </row>
    <row r="7672" spans="1:8">
      <c r="A7672" s="43">
        <v>1942</v>
      </c>
      <c r="B7672" s="74">
        <v>46239</v>
      </c>
      <c r="C7672" s="30" t="s">
        <v>521</v>
      </c>
      <c r="D7672" s="30" t="s">
        <v>522</v>
      </c>
      <c r="E7672" s="75">
        <v>29</v>
      </c>
      <c r="F7672" s="30" t="s">
        <v>53</v>
      </c>
      <c r="G7672" s="30" t="s">
        <v>54</v>
      </c>
      <c r="H7672" s="75">
        <v>1</v>
      </c>
    </row>
    <row r="7673" spans="1:8">
      <c r="A7673" s="43">
        <v>1942</v>
      </c>
      <c r="B7673" s="74">
        <v>46239</v>
      </c>
      <c r="C7673" s="30" t="s">
        <v>505</v>
      </c>
      <c r="D7673" s="30" t="s">
        <v>506</v>
      </c>
      <c r="E7673" s="75">
        <v>51</v>
      </c>
      <c r="F7673" s="30" t="s">
        <v>53</v>
      </c>
      <c r="G7673" s="30" t="s">
        <v>54</v>
      </c>
      <c r="H7673" s="75">
        <v>1</v>
      </c>
    </row>
    <row r="7674" spans="1:8">
      <c r="A7674" s="43">
        <v>1942</v>
      </c>
      <c r="B7674" s="74">
        <v>46239</v>
      </c>
      <c r="C7674" s="30" t="s">
        <v>1712</v>
      </c>
      <c r="D7674" s="30" t="s">
        <v>1713</v>
      </c>
      <c r="E7674" s="75">
        <v>27</v>
      </c>
      <c r="F7674" s="30" t="s">
        <v>72</v>
      </c>
      <c r="G7674" s="30" t="s">
        <v>73</v>
      </c>
      <c r="H7674" s="75">
        <v>3</v>
      </c>
    </row>
    <row r="7675" spans="1:8">
      <c r="A7675" s="43">
        <v>1942</v>
      </c>
      <c r="B7675" s="74">
        <v>46239</v>
      </c>
      <c r="C7675" s="30" t="s">
        <v>449</v>
      </c>
      <c r="D7675" s="30" t="s">
        <v>450</v>
      </c>
      <c r="E7675" s="75">
        <v>70</v>
      </c>
      <c r="F7675" s="30" t="s">
        <v>53</v>
      </c>
      <c r="G7675" s="30" t="s">
        <v>54</v>
      </c>
      <c r="H7675" s="75">
        <v>1</v>
      </c>
    </row>
    <row r="7676" spans="1:8">
      <c r="A7676" s="43">
        <v>1942</v>
      </c>
      <c r="B7676" s="74">
        <v>46239</v>
      </c>
      <c r="C7676" s="30" t="s">
        <v>467</v>
      </c>
      <c r="D7676" s="30" t="s">
        <v>468</v>
      </c>
      <c r="E7676" s="75">
        <v>55</v>
      </c>
      <c r="F7676" s="30" t="s">
        <v>68</v>
      </c>
      <c r="G7676" s="30" t="s">
        <v>69</v>
      </c>
      <c r="H7676" s="75">
        <v>1</v>
      </c>
    </row>
    <row r="7677" spans="1:8">
      <c r="A7677" s="43">
        <v>1942</v>
      </c>
      <c r="B7677" s="74">
        <v>46239</v>
      </c>
      <c r="C7677" s="30" t="s">
        <v>527</v>
      </c>
      <c r="D7677" s="30" t="s">
        <v>528</v>
      </c>
      <c r="E7677" s="75">
        <v>67</v>
      </c>
      <c r="F7677" s="30" t="s">
        <v>53</v>
      </c>
      <c r="G7677" s="30" t="s">
        <v>54</v>
      </c>
      <c r="H7677" s="75">
        <v>1</v>
      </c>
    </row>
    <row r="7678" spans="1:8">
      <c r="A7678" s="43">
        <v>1942</v>
      </c>
      <c r="B7678" s="74">
        <v>46239</v>
      </c>
      <c r="C7678" s="30" t="s">
        <v>473</v>
      </c>
      <c r="D7678" s="30" t="s">
        <v>474</v>
      </c>
      <c r="E7678" s="75">
        <v>25</v>
      </c>
      <c r="F7678" s="30" t="s">
        <v>53</v>
      </c>
      <c r="G7678" s="30" t="s">
        <v>54</v>
      </c>
      <c r="H7678" s="75">
        <v>1</v>
      </c>
    </row>
    <row r="7679" spans="1:8">
      <c r="A7679" s="43">
        <v>1942</v>
      </c>
      <c r="B7679" s="74">
        <v>46239</v>
      </c>
      <c r="C7679" s="30" t="s">
        <v>523</v>
      </c>
      <c r="D7679" s="30" t="s">
        <v>524</v>
      </c>
      <c r="E7679" s="75">
        <v>13</v>
      </c>
      <c r="F7679" s="30" t="s">
        <v>53</v>
      </c>
      <c r="G7679" s="30" t="s">
        <v>54</v>
      </c>
      <c r="H7679" s="75">
        <v>1</v>
      </c>
    </row>
    <row r="7680" spans="1:8">
      <c r="A7680" s="43">
        <v>1942</v>
      </c>
      <c r="B7680" s="74">
        <v>46239</v>
      </c>
      <c r="C7680" s="30" t="s">
        <v>459</v>
      </c>
      <c r="D7680" s="30" t="s">
        <v>460</v>
      </c>
      <c r="E7680" s="75">
        <v>43</v>
      </c>
      <c r="F7680" s="30" t="s">
        <v>53</v>
      </c>
      <c r="G7680" s="30" t="s">
        <v>54</v>
      </c>
      <c r="H7680" s="75">
        <v>1</v>
      </c>
    </row>
    <row r="7681" spans="1:8">
      <c r="A7681" s="43">
        <v>1942</v>
      </c>
      <c r="B7681" s="74">
        <v>46239</v>
      </c>
      <c r="C7681" s="30" t="s">
        <v>1714</v>
      </c>
      <c r="D7681" s="30" t="s">
        <v>1715</v>
      </c>
      <c r="E7681" s="75">
        <v>8</v>
      </c>
      <c r="F7681" s="30" t="s">
        <v>68</v>
      </c>
      <c r="G7681" s="30" t="s">
        <v>69</v>
      </c>
      <c r="H7681" s="75">
        <v>1</v>
      </c>
    </row>
    <row r="7682" spans="1:8">
      <c r="A7682" s="43">
        <v>1942</v>
      </c>
      <c r="B7682" s="74">
        <v>46239</v>
      </c>
      <c r="C7682" s="30" t="s">
        <v>435</v>
      </c>
      <c r="D7682" s="30" t="s">
        <v>436</v>
      </c>
      <c r="E7682" s="75">
        <v>33</v>
      </c>
      <c r="F7682" s="30" t="s">
        <v>53</v>
      </c>
      <c r="G7682" s="30" t="s">
        <v>54</v>
      </c>
      <c r="H7682" s="75">
        <v>1</v>
      </c>
    </row>
    <row r="7683" spans="1:8">
      <c r="A7683" s="43">
        <v>1942</v>
      </c>
      <c r="B7683" s="74">
        <v>46239</v>
      </c>
      <c r="C7683" s="30" t="s">
        <v>481</v>
      </c>
      <c r="D7683" s="30" t="s">
        <v>482</v>
      </c>
      <c r="E7683" s="75">
        <v>16</v>
      </c>
      <c r="F7683" s="30" t="s">
        <v>70</v>
      </c>
      <c r="G7683" s="30" t="s">
        <v>71</v>
      </c>
      <c r="H7683" s="75">
        <v>2</v>
      </c>
    </row>
    <row r="7684" spans="1:8">
      <c r="A7684" s="43">
        <v>1942</v>
      </c>
      <c r="B7684" s="74">
        <v>46239</v>
      </c>
      <c r="C7684" s="30" t="s">
        <v>485</v>
      </c>
      <c r="D7684" s="30" t="s">
        <v>486</v>
      </c>
      <c r="E7684" s="75">
        <v>36</v>
      </c>
      <c r="F7684" s="30" t="s">
        <v>70</v>
      </c>
      <c r="G7684" s="30" t="s">
        <v>71</v>
      </c>
      <c r="H7684" s="75">
        <v>2</v>
      </c>
    </row>
    <row r="7685" spans="1:8">
      <c r="A7685" s="43">
        <v>1942</v>
      </c>
      <c r="B7685" s="74">
        <v>46239</v>
      </c>
      <c r="C7685" s="30" t="s">
        <v>487</v>
      </c>
      <c r="D7685" s="30" t="s">
        <v>488</v>
      </c>
      <c r="E7685" s="75">
        <v>114</v>
      </c>
      <c r="F7685" s="30" t="s">
        <v>76</v>
      </c>
      <c r="G7685" s="30" t="s">
        <v>77</v>
      </c>
      <c r="H7685" s="75">
        <v>1</v>
      </c>
    </row>
    <row r="7686" spans="1:8">
      <c r="A7686" s="43">
        <v>1942</v>
      </c>
      <c r="B7686" s="74">
        <v>46239</v>
      </c>
      <c r="C7686" s="30" t="s">
        <v>489</v>
      </c>
      <c r="D7686" s="30" t="s">
        <v>490</v>
      </c>
      <c r="E7686" s="75">
        <v>10</v>
      </c>
      <c r="F7686" s="30" t="s">
        <v>76</v>
      </c>
      <c r="G7686" s="30" t="s">
        <v>77</v>
      </c>
      <c r="H7686" s="75">
        <v>1</v>
      </c>
    </row>
    <row r="7687" spans="1:8">
      <c r="A7687" s="43">
        <v>1942</v>
      </c>
      <c r="B7687" s="74">
        <v>46239</v>
      </c>
      <c r="C7687" s="30" t="s">
        <v>499</v>
      </c>
      <c r="D7687" s="30" t="s">
        <v>500</v>
      </c>
      <c r="E7687" s="75">
        <v>115</v>
      </c>
      <c r="F7687" s="30" t="s">
        <v>76</v>
      </c>
      <c r="G7687" s="30" t="s">
        <v>77</v>
      </c>
      <c r="H7687" s="75">
        <v>1</v>
      </c>
    </row>
    <row r="7688" spans="1:8">
      <c r="A7688" s="43">
        <v>1942</v>
      </c>
      <c r="B7688" s="74">
        <v>46239</v>
      </c>
      <c r="C7688" s="30" t="s">
        <v>501</v>
      </c>
      <c r="D7688" s="30" t="s">
        <v>502</v>
      </c>
      <c r="E7688" s="75">
        <v>30</v>
      </c>
      <c r="F7688" s="30" t="s">
        <v>68</v>
      </c>
      <c r="G7688" s="30" t="s">
        <v>69</v>
      </c>
      <c r="H7688" s="75">
        <v>1</v>
      </c>
    </row>
    <row r="7689" spans="1:8">
      <c r="A7689" s="43">
        <v>1942</v>
      </c>
      <c r="B7689" s="74">
        <v>46239</v>
      </c>
      <c r="C7689" s="30" t="s">
        <v>491</v>
      </c>
      <c r="D7689" s="30" t="s">
        <v>492</v>
      </c>
      <c r="E7689" s="75">
        <v>55</v>
      </c>
      <c r="F7689" s="30" t="s">
        <v>53</v>
      </c>
      <c r="G7689" s="30" t="s">
        <v>54</v>
      </c>
      <c r="H7689" s="75">
        <v>1</v>
      </c>
    </row>
    <row r="7690" spans="1:8">
      <c r="A7690" s="43">
        <v>1942</v>
      </c>
      <c r="B7690" s="74">
        <v>46239</v>
      </c>
      <c r="C7690" s="30" t="s">
        <v>475</v>
      </c>
      <c r="D7690" s="30" t="s">
        <v>476</v>
      </c>
      <c r="E7690" s="75">
        <v>73</v>
      </c>
      <c r="F7690" s="30" t="s">
        <v>53</v>
      </c>
      <c r="G7690" s="30" t="s">
        <v>54</v>
      </c>
      <c r="H7690" s="75">
        <v>1</v>
      </c>
    </row>
    <row r="7691" spans="1:8">
      <c r="A7691" s="43">
        <v>1942</v>
      </c>
      <c r="B7691" s="74">
        <v>46239</v>
      </c>
      <c r="C7691" s="30" t="s">
        <v>479</v>
      </c>
      <c r="D7691" s="30" t="s">
        <v>480</v>
      </c>
      <c r="E7691" s="75">
        <v>7</v>
      </c>
      <c r="F7691" s="30" t="s">
        <v>76</v>
      </c>
      <c r="G7691" s="30" t="s">
        <v>77</v>
      </c>
      <c r="H7691" s="75">
        <v>1</v>
      </c>
    </row>
    <row r="7692" spans="1:8">
      <c r="A7692" s="43">
        <v>1942</v>
      </c>
      <c r="B7692" s="74">
        <v>46239</v>
      </c>
      <c r="C7692" s="30" t="s">
        <v>509</v>
      </c>
      <c r="D7692" s="30" t="s">
        <v>510</v>
      </c>
      <c r="E7692" s="75">
        <v>56</v>
      </c>
      <c r="F7692" s="30" t="s">
        <v>70</v>
      </c>
      <c r="G7692" s="30" t="s">
        <v>71</v>
      </c>
      <c r="H7692" s="75">
        <v>2</v>
      </c>
    </row>
    <row r="7693" spans="1:8">
      <c r="A7693" s="43">
        <v>1942</v>
      </c>
      <c r="B7693" s="74">
        <v>46239</v>
      </c>
      <c r="C7693" s="30" t="s">
        <v>511</v>
      </c>
      <c r="D7693" s="30" t="s">
        <v>512</v>
      </c>
      <c r="E7693" s="75">
        <v>77</v>
      </c>
      <c r="F7693" s="30" t="s">
        <v>70</v>
      </c>
      <c r="G7693" s="30" t="s">
        <v>71</v>
      </c>
      <c r="H7693" s="75">
        <v>2</v>
      </c>
    </row>
    <row r="7694" spans="1:8">
      <c r="A7694" s="43">
        <v>1942</v>
      </c>
      <c r="B7694" s="74">
        <v>46239</v>
      </c>
      <c r="C7694" s="30" t="s">
        <v>519</v>
      </c>
      <c r="D7694" s="30" t="s">
        <v>520</v>
      </c>
      <c r="E7694" s="75">
        <v>113</v>
      </c>
      <c r="F7694" s="30" t="s">
        <v>78</v>
      </c>
      <c r="G7694" s="30" t="s">
        <v>79</v>
      </c>
      <c r="H7694" s="75">
        <v>2</v>
      </c>
    </row>
    <row r="7695" spans="1:8">
      <c r="A7695" s="43">
        <v>1942</v>
      </c>
      <c r="B7695" s="74">
        <v>46239</v>
      </c>
      <c r="C7695" s="30" t="s">
        <v>517</v>
      </c>
      <c r="D7695" s="30" t="s">
        <v>518</v>
      </c>
      <c r="E7695" s="75">
        <v>19</v>
      </c>
      <c r="F7695" s="30" t="s">
        <v>53</v>
      </c>
      <c r="G7695" s="30" t="s">
        <v>54</v>
      </c>
      <c r="H7695" s="75">
        <v>1</v>
      </c>
    </row>
    <row r="7696" spans="1:8">
      <c r="A7696" s="43">
        <v>1942</v>
      </c>
      <c r="B7696" s="74">
        <v>46239</v>
      </c>
      <c r="C7696" s="30" t="s">
        <v>469</v>
      </c>
      <c r="D7696" s="30" t="s">
        <v>470</v>
      </c>
      <c r="E7696" s="75">
        <v>132</v>
      </c>
      <c r="F7696" s="30" t="s">
        <v>53</v>
      </c>
      <c r="G7696" s="30" t="s">
        <v>54</v>
      </c>
      <c r="H7696" s="75">
        <v>1</v>
      </c>
    </row>
    <row r="7697" spans="1:8">
      <c r="A7697" s="43">
        <v>1942</v>
      </c>
      <c r="B7697" s="74">
        <v>46239</v>
      </c>
      <c r="C7697" s="30" t="s">
        <v>529</v>
      </c>
      <c r="D7697" s="30" t="s">
        <v>530</v>
      </c>
      <c r="E7697" s="75">
        <v>109</v>
      </c>
      <c r="F7697" s="30" t="s">
        <v>76</v>
      </c>
      <c r="G7697" s="30" t="s">
        <v>77</v>
      </c>
      <c r="H7697" s="75">
        <v>1</v>
      </c>
    </row>
    <row r="7698" spans="1:8">
      <c r="A7698" s="43">
        <v>1942</v>
      </c>
      <c r="B7698" s="74">
        <v>46239</v>
      </c>
      <c r="C7698" s="30" t="s">
        <v>1718</v>
      </c>
      <c r="D7698" s="30" t="s">
        <v>1719</v>
      </c>
      <c r="E7698" s="75">
        <v>93</v>
      </c>
      <c r="F7698" s="30" t="s">
        <v>68</v>
      </c>
      <c r="G7698" s="30" t="s">
        <v>69</v>
      </c>
      <c r="H7698" s="75">
        <v>1</v>
      </c>
    </row>
    <row r="7699" spans="1:8">
      <c r="A7699" s="43">
        <v>1942</v>
      </c>
      <c r="B7699" s="74">
        <v>46239</v>
      </c>
      <c r="C7699" s="30" t="s">
        <v>537</v>
      </c>
      <c r="D7699" s="30" t="s">
        <v>538</v>
      </c>
      <c r="E7699" s="75">
        <v>81</v>
      </c>
      <c r="F7699" s="30" t="s">
        <v>68</v>
      </c>
      <c r="G7699" s="30" t="s">
        <v>69</v>
      </c>
      <c r="H7699" s="75">
        <v>1</v>
      </c>
    </row>
    <row r="7700" spans="1:8">
      <c r="A7700" s="43">
        <v>1942</v>
      </c>
      <c r="B7700" s="74">
        <v>46239</v>
      </c>
      <c r="C7700" s="30" t="s">
        <v>541</v>
      </c>
      <c r="D7700" s="30" t="s">
        <v>542</v>
      </c>
      <c r="E7700" s="75">
        <v>1</v>
      </c>
      <c r="F7700" s="30" t="s">
        <v>80</v>
      </c>
      <c r="G7700" s="30" t="s">
        <v>81</v>
      </c>
      <c r="H7700" s="75">
        <v>1</v>
      </c>
    </row>
    <row r="7701" spans="1:8">
      <c r="A7701" s="43">
        <v>1942</v>
      </c>
      <c r="B7701" s="74">
        <v>46239</v>
      </c>
      <c r="C7701" s="30" t="s">
        <v>543</v>
      </c>
      <c r="D7701" s="30" t="s">
        <v>544</v>
      </c>
      <c r="E7701" s="75">
        <v>104</v>
      </c>
      <c r="F7701" s="30" t="s">
        <v>68</v>
      </c>
      <c r="G7701" s="30" t="s">
        <v>69</v>
      </c>
      <c r="H7701" s="75">
        <v>1</v>
      </c>
    </row>
    <row r="7702" spans="1:8">
      <c r="A7702" s="43">
        <v>1942</v>
      </c>
      <c r="B7702" s="74">
        <v>46239</v>
      </c>
      <c r="C7702" s="30" t="s">
        <v>507</v>
      </c>
      <c r="D7702" s="30" t="s">
        <v>508</v>
      </c>
      <c r="E7702" s="75">
        <v>73</v>
      </c>
      <c r="F7702" s="30" t="s">
        <v>53</v>
      </c>
      <c r="G7702" s="30" t="s">
        <v>54</v>
      </c>
      <c r="H7702" s="75">
        <v>1</v>
      </c>
    </row>
    <row r="7703" spans="1:8">
      <c r="A7703" s="43">
        <v>1942</v>
      </c>
      <c r="B7703" s="74">
        <v>46239</v>
      </c>
      <c r="C7703" s="30" t="s">
        <v>549</v>
      </c>
      <c r="D7703" s="30" t="s">
        <v>550</v>
      </c>
      <c r="E7703" s="75">
        <v>140</v>
      </c>
      <c r="F7703" s="30" t="s">
        <v>80</v>
      </c>
      <c r="G7703" s="30" t="s">
        <v>81</v>
      </c>
      <c r="H7703" s="75">
        <v>1</v>
      </c>
    </row>
    <row r="7704" spans="1:8">
      <c r="A7704" s="43">
        <v>1942</v>
      </c>
      <c r="B7704" s="74">
        <v>46239</v>
      </c>
      <c r="C7704" s="30" t="s">
        <v>477</v>
      </c>
      <c r="D7704" s="30" t="s">
        <v>478</v>
      </c>
      <c r="E7704" s="75">
        <v>86</v>
      </c>
      <c r="F7704" s="30" t="s">
        <v>53</v>
      </c>
      <c r="G7704" s="30" t="s">
        <v>54</v>
      </c>
      <c r="H7704" s="75">
        <v>1</v>
      </c>
    </row>
    <row r="7705" spans="1:8">
      <c r="A7705" s="43">
        <v>1942</v>
      </c>
      <c r="B7705" s="74">
        <v>46239</v>
      </c>
      <c r="C7705" s="30" t="s">
        <v>5014</v>
      </c>
      <c r="D7705" s="30" t="s">
        <v>5015</v>
      </c>
      <c r="E7705" s="75">
        <v>1</v>
      </c>
      <c r="F7705" s="30" t="s">
        <v>68</v>
      </c>
      <c r="G7705" s="30" t="s">
        <v>69</v>
      </c>
      <c r="H7705" s="75">
        <v>1</v>
      </c>
    </row>
    <row r="7706" spans="1:8">
      <c r="A7706" s="43">
        <v>1942</v>
      </c>
      <c r="B7706" s="74">
        <v>46239</v>
      </c>
      <c r="C7706" s="30" t="s">
        <v>557</v>
      </c>
      <c r="D7706" s="30" t="s">
        <v>558</v>
      </c>
      <c r="E7706" s="75">
        <v>185</v>
      </c>
      <c r="F7706" s="30" t="s">
        <v>76</v>
      </c>
      <c r="G7706" s="30" t="s">
        <v>77</v>
      </c>
      <c r="H7706" s="75">
        <v>1</v>
      </c>
    </row>
    <row r="7707" spans="1:8">
      <c r="A7707" s="43">
        <v>1942</v>
      </c>
      <c r="B7707" s="74">
        <v>46239</v>
      </c>
      <c r="C7707" s="30" t="s">
        <v>559</v>
      </c>
      <c r="D7707" s="30" t="s">
        <v>560</v>
      </c>
      <c r="E7707" s="75">
        <v>108</v>
      </c>
      <c r="F7707" s="30" t="s">
        <v>68</v>
      </c>
      <c r="G7707" s="30" t="s">
        <v>69</v>
      </c>
      <c r="H7707" s="75">
        <v>1</v>
      </c>
    </row>
    <row r="7708" spans="1:8">
      <c r="A7708" s="43">
        <v>1942</v>
      </c>
      <c r="B7708" s="74">
        <v>46239</v>
      </c>
      <c r="C7708" s="30" t="s">
        <v>463</v>
      </c>
      <c r="D7708" s="30" t="s">
        <v>464</v>
      </c>
      <c r="E7708" s="75">
        <v>29</v>
      </c>
      <c r="F7708" s="30" t="s">
        <v>53</v>
      </c>
      <c r="G7708" s="30" t="s">
        <v>54</v>
      </c>
      <c r="H7708" s="75">
        <v>1</v>
      </c>
    </row>
    <row r="7709" spans="1:8">
      <c r="A7709" s="43">
        <v>1942</v>
      </c>
      <c r="B7709" s="74">
        <v>46239</v>
      </c>
      <c r="C7709" s="30" t="s">
        <v>461</v>
      </c>
      <c r="D7709" s="30" t="s">
        <v>462</v>
      </c>
      <c r="E7709" s="75">
        <v>41</v>
      </c>
      <c r="F7709" s="30" t="s">
        <v>53</v>
      </c>
      <c r="G7709" s="30" t="s">
        <v>54</v>
      </c>
      <c r="H7709" s="75">
        <v>1</v>
      </c>
    </row>
    <row r="7710" spans="1:8">
      <c r="A7710" s="43">
        <v>1942</v>
      </c>
      <c r="B7710" s="74">
        <v>46239</v>
      </c>
      <c r="C7710" s="30" t="s">
        <v>561</v>
      </c>
      <c r="D7710" s="30" t="s">
        <v>562</v>
      </c>
      <c r="E7710" s="75">
        <v>60</v>
      </c>
      <c r="F7710" s="30" t="s">
        <v>53</v>
      </c>
      <c r="G7710" s="30" t="s">
        <v>54</v>
      </c>
      <c r="H7710" s="75">
        <v>1</v>
      </c>
    </row>
    <row r="7711" spans="1:8">
      <c r="A7711" s="43">
        <v>1942</v>
      </c>
      <c r="B7711" s="74">
        <v>46239</v>
      </c>
      <c r="C7711" s="30" t="s">
        <v>563</v>
      </c>
      <c r="D7711" s="30" t="s">
        <v>564</v>
      </c>
      <c r="E7711" s="75">
        <v>167</v>
      </c>
      <c r="F7711" s="30" t="s">
        <v>80</v>
      </c>
      <c r="G7711" s="30" t="s">
        <v>81</v>
      </c>
      <c r="H7711" s="75">
        <v>1</v>
      </c>
    </row>
    <row r="7712" spans="1:8">
      <c r="A7712" s="43">
        <v>1942</v>
      </c>
      <c r="B7712" s="74">
        <v>46239</v>
      </c>
      <c r="C7712" s="30" t="s">
        <v>565</v>
      </c>
      <c r="D7712" s="30" t="s">
        <v>566</v>
      </c>
      <c r="E7712" s="75">
        <v>81</v>
      </c>
      <c r="F7712" s="30" t="s">
        <v>68</v>
      </c>
      <c r="G7712" s="30" t="s">
        <v>69</v>
      </c>
      <c r="H7712" s="75">
        <v>1</v>
      </c>
    </row>
    <row r="7713" spans="1:8">
      <c r="A7713" s="43">
        <v>1942</v>
      </c>
      <c r="B7713" s="74">
        <v>46239</v>
      </c>
      <c r="C7713" s="30" t="s">
        <v>567</v>
      </c>
      <c r="D7713" s="30" t="s">
        <v>568</v>
      </c>
      <c r="E7713" s="75">
        <v>71</v>
      </c>
      <c r="F7713" s="30" t="s">
        <v>68</v>
      </c>
      <c r="G7713" s="30" t="s">
        <v>69</v>
      </c>
      <c r="H7713" s="75">
        <v>1</v>
      </c>
    </row>
    <row r="7714" spans="1:8">
      <c r="A7714" s="43">
        <v>1942</v>
      </c>
      <c r="B7714" s="74">
        <v>46238</v>
      </c>
      <c r="C7714" s="30" t="s">
        <v>421</v>
      </c>
      <c r="D7714" s="30" t="s">
        <v>422</v>
      </c>
      <c r="E7714" s="75">
        <v>142</v>
      </c>
      <c r="F7714" s="30" t="s">
        <v>80</v>
      </c>
      <c r="G7714" s="30" t="s">
        <v>81</v>
      </c>
      <c r="H7714" s="75">
        <v>1</v>
      </c>
    </row>
    <row r="7715" spans="1:8">
      <c r="A7715" s="43">
        <v>1942</v>
      </c>
      <c r="B7715" s="74">
        <v>46238</v>
      </c>
      <c r="C7715" s="30" t="s">
        <v>425</v>
      </c>
      <c r="D7715" s="30" t="s">
        <v>426</v>
      </c>
      <c r="E7715" s="75">
        <v>81</v>
      </c>
      <c r="F7715" s="30" t="s">
        <v>68</v>
      </c>
      <c r="G7715" s="30" t="s">
        <v>69</v>
      </c>
      <c r="H7715" s="75">
        <v>1</v>
      </c>
    </row>
    <row r="7716" spans="1:8">
      <c r="A7716" s="43">
        <v>1942</v>
      </c>
      <c r="B7716" s="74">
        <v>46238</v>
      </c>
      <c r="C7716" s="30" t="s">
        <v>427</v>
      </c>
      <c r="D7716" s="30" t="s">
        <v>428</v>
      </c>
      <c r="E7716" s="75">
        <v>72</v>
      </c>
      <c r="F7716" s="30" t="s">
        <v>68</v>
      </c>
      <c r="G7716" s="30" t="s">
        <v>69</v>
      </c>
      <c r="H7716" s="75">
        <v>1</v>
      </c>
    </row>
    <row r="7717" spans="1:8">
      <c r="A7717" s="43">
        <v>1942</v>
      </c>
      <c r="B7717" s="74">
        <v>46238</v>
      </c>
      <c r="C7717" s="30" t="s">
        <v>429</v>
      </c>
      <c r="D7717" s="30" t="s">
        <v>430</v>
      </c>
      <c r="E7717" s="75">
        <v>113</v>
      </c>
      <c r="F7717" s="30" t="s">
        <v>68</v>
      </c>
      <c r="G7717" s="30" t="s">
        <v>69</v>
      </c>
      <c r="H7717" s="75">
        <v>1</v>
      </c>
    </row>
    <row r="7718" spans="1:8">
      <c r="A7718" s="43">
        <v>1942</v>
      </c>
      <c r="B7718" s="74">
        <v>46238</v>
      </c>
      <c r="C7718" s="30" t="s">
        <v>1706</v>
      </c>
      <c r="D7718" s="30" t="s">
        <v>1707</v>
      </c>
      <c r="E7718" s="75">
        <v>30</v>
      </c>
      <c r="F7718" s="30" t="s">
        <v>68</v>
      </c>
      <c r="G7718" s="30" t="s">
        <v>69</v>
      </c>
      <c r="H7718" s="75">
        <v>1</v>
      </c>
    </row>
    <row r="7719" spans="1:8">
      <c r="A7719" s="43">
        <v>1942</v>
      </c>
      <c r="B7719" s="74">
        <v>46238</v>
      </c>
      <c r="C7719" s="30" t="s">
        <v>433</v>
      </c>
      <c r="D7719" s="30" t="s">
        <v>434</v>
      </c>
      <c r="E7719" s="75">
        <v>72</v>
      </c>
      <c r="F7719" s="30" t="s">
        <v>68</v>
      </c>
      <c r="G7719" s="30" t="s">
        <v>69</v>
      </c>
      <c r="H7719" s="75">
        <v>1</v>
      </c>
    </row>
    <row r="7720" spans="1:8">
      <c r="A7720" s="43">
        <v>1942</v>
      </c>
      <c r="B7720" s="74">
        <v>46238</v>
      </c>
      <c r="C7720" s="30" t="s">
        <v>453</v>
      </c>
      <c r="D7720" s="30" t="s">
        <v>454</v>
      </c>
      <c r="E7720" s="75">
        <v>46</v>
      </c>
      <c r="F7720" s="30" t="s">
        <v>53</v>
      </c>
      <c r="G7720" s="30" t="s">
        <v>54</v>
      </c>
      <c r="H7720" s="75">
        <v>1</v>
      </c>
    </row>
    <row r="7721" spans="1:8">
      <c r="A7721" s="43">
        <v>1942</v>
      </c>
      <c r="B7721" s="74">
        <v>46238</v>
      </c>
      <c r="C7721" s="30" t="s">
        <v>1708</v>
      </c>
      <c r="D7721" s="30" t="s">
        <v>1709</v>
      </c>
      <c r="E7721" s="75">
        <v>21</v>
      </c>
      <c r="F7721" s="30" t="s">
        <v>70</v>
      </c>
      <c r="G7721" s="30" t="s">
        <v>71</v>
      </c>
      <c r="H7721" s="75">
        <v>2</v>
      </c>
    </row>
    <row r="7722" spans="1:8">
      <c r="A7722" s="43">
        <v>1942</v>
      </c>
      <c r="B7722" s="74">
        <v>46238</v>
      </c>
      <c r="C7722" s="30" t="s">
        <v>1710</v>
      </c>
      <c r="D7722" s="30" t="s">
        <v>1711</v>
      </c>
      <c r="E7722" s="75">
        <v>62</v>
      </c>
      <c r="F7722" s="30" t="s">
        <v>68</v>
      </c>
      <c r="G7722" s="30" t="s">
        <v>69</v>
      </c>
      <c r="H7722" s="75">
        <v>1</v>
      </c>
    </row>
    <row r="7723" spans="1:8">
      <c r="A7723" s="43">
        <v>1942</v>
      </c>
      <c r="B7723" s="74">
        <v>46238</v>
      </c>
      <c r="C7723" s="30" t="s">
        <v>437</v>
      </c>
      <c r="D7723" s="30" t="s">
        <v>438</v>
      </c>
      <c r="E7723" s="75">
        <v>56</v>
      </c>
      <c r="F7723" s="30" t="s">
        <v>68</v>
      </c>
      <c r="G7723" s="30" t="s">
        <v>69</v>
      </c>
      <c r="H7723" s="75">
        <v>1</v>
      </c>
    </row>
    <row r="7724" spans="1:8">
      <c r="A7724" s="43">
        <v>1942</v>
      </c>
      <c r="B7724" s="74">
        <v>46238</v>
      </c>
      <c r="C7724" s="30" t="s">
        <v>439</v>
      </c>
      <c r="D7724" s="30" t="s">
        <v>440</v>
      </c>
      <c r="E7724" s="75">
        <v>70</v>
      </c>
      <c r="F7724" s="30" t="s">
        <v>68</v>
      </c>
      <c r="G7724" s="30" t="s">
        <v>69</v>
      </c>
      <c r="H7724" s="75">
        <v>1</v>
      </c>
    </row>
    <row r="7725" spans="1:8">
      <c r="A7725" s="43">
        <v>1942</v>
      </c>
      <c r="B7725" s="74">
        <v>46238</v>
      </c>
      <c r="C7725" s="30" t="s">
        <v>441</v>
      </c>
      <c r="D7725" s="30" t="s">
        <v>442</v>
      </c>
      <c r="E7725" s="75">
        <v>202</v>
      </c>
      <c r="F7725" s="30" t="s">
        <v>68</v>
      </c>
      <c r="G7725" s="30" t="s">
        <v>69</v>
      </c>
      <c r="H7725" s="75">
        <v>1</v>
      </c>
    </row>
    <row r="7726" spans="1:8">
      <c r="A7726" s="43">
        <v>1942</v>
      </c>
      <c r="B7726" s="74">
        <v>46238</v>
      </c>
      <c r="C7726" s="30" t="s">
        <v>443</v>
      </c>
      <c r="D7726" s="30" t="s">
        <v>444</v>
      </c>
      <c r="E7726" s="75">
        <v>146</v>
      </c>
      <c r="F7726" s="30" t="s">
        <v>80</v>
      </c>
      <c r="G7726" s="30" t="s">
        <v>81</v>
      </c>
      <c r="H7726" s="75">
        <v>1</v>
      </c>
    </row>
    <row r="7727" spans="1:8">
      <c r="A7727" s="43">
        <v>1942</v>
      </c>
      <c r="B7727" s="74">
        <v>46238</v>
      </c>
      <c r="C7727" s="30" t="s">
        <v>445</v>
      </c>
      <c r="D7727" s="30" t="s">
        <v>446</v>
      </c>
      <c r="E7727" s="75">
        <v>150</v>
      </c>
      <c r="F7727" s="30" t="s">
        <v>68</v>
      </c>
      <c r="G7727" s="30" t="s">
        <v>69</v>
      </c>
      <c r="H7727" s="75">
        <v>1</v>
      </c>
    </row>
    <row r="7728" spans="1:8">
      <c r="A7728" s="43">
        <v>1942</v>
      </c>
      <c r="B7728" s="74">
        <v>46238</v>
      </c>
      <c r="C7728" s="30" t="s">
        <v>447</v>
      </c>
      <c r="D7728" s="30" t="s">
        <v>448</v>
      </c>
      <c r="E7728" s="75">
        <v>84</v>
      </c>
      <c r="F7728" s="30" t="s">
        <v>56</v>
      </c>
      <c r="G7728" s="30" t="s">
        <v>57</v>
      </c>
      <c r="H7728" s="75">
        <v>2</v>
      </c>
    </row>
    <row r="7729" spans="1:8">
      <c r="A7729" s="43">
        <v>1942</v>
      </c>
      <c r="B7729" s="74">
        <v>46238</v>
      </c>
      <c r="C7729" s="30" t="s">
        <v>451</v>
      </c>
      <c r="D7729" s="30" t="s">
        <v>452</v>
      </c>
      <c r="E7729" s="75">
        <v>96</v>
      </c>
      <c r="F7729" s="30" t="s">
        <v>68</v>
      </c>
      <c r="G7729" s="30" t="s">
        <v>69</v>
      </c>
      <c r="H7729" s="75">
        <v>1</v>
      </c>
    </row>
    <row r="7730" spans="1:8">
      <c r="A7730" s="43">
        <v>1942</v>
      </c>
      <c r="B7730" s="74">
        <v>46238</v>
      </c>
      <c r="C7730" s="30" t="s">
        <v>455</v>
      </c>
      <c r="D7730" s="30" t="s">
        <v>456</v>
      </c>
      <c r="E7730" s="75">
        <v>216</v>
      </c>
      <c r="F7730" s="30" t="s">
        <v>80</v>
      </c>
      <c r="G7730" s="30" t="s">
        <v>81</v>
      </c>
      <c r="H7730" s="75">
        <v>1</v>
      </c>
    </row>
    <row r="7731" spans="1:8">
      <c r="A7731" s="43">
        <v>1942</v>
      </c>
      <c r="B7731" s="74">
        <v>46238</v>
      </c>
      <c r="C7731" s="30" t="s">
        <v>521</v>
      </c>
      <c r="D7731" s="30" t="s">
        <v>522</v>
      </c>
      <c r="E7731" s="75">
        <v>92</v>
      </c>
      <c r="F7731" s="30" t="s">
        <v>53</v>
      </c>
      <c r="G7731" s="30" t="s">
        <v>54</v>
      </c>
      <c r="H7731" s="75">
        <v>1</v>
      </c>
    </row>
    <row r="7732" spans="1:8">
      <c r="A7732" s="43">
        <v>1942</v>
      </c>
      <c r="B7732" s="74">
        <v>46238</v>
      </c>
      <c r="C7732" s="30" t="s">
        <v>505</v>
      </c>
      <c r="D7732" s="30" t="s">
        <v>506</v>
      </c>
      <c r="E7732" s="75">
        <v>146</v>
      </c>
      <c r="F7732" s="30" t="s">
        <v>53</v>
      </c>
      <c r="G7732" s="30" t="s">
        <v>54</v>
      </c>
      <c r="H7732" s="75">
        <v>1</v>
      </c>
    </row>
    <row r="7733" spans="1:8">
      <c r="A7733" s="43">
        <v>1942</v>
      </c>
      <c r="B7733" s="74">
        <v>46238</v>
      </c>
      <c r="C7733" s="30" t="s">
        <v>449</v>
      </c>
      <c r="D7733" s="30" t="s">
        <v>450</v>
      </c>
      <c r="E7733" s="75">
        <v>99</v>
      </c>
      <c r="F7733" s="30" t="s">
        <v>53</v>
      </c>
      <c r="G7733" s="30" t="s">
        <v>54</v>
      </c>
      <c r="H7733" s="75">
        <v>1</v>
      </c>
    </row>
    <row r="7734" spans="1:8">
      <c r="A7734" s="43">
        <v>1942</v>
      </c>
      <c r="B7734" s="74">
        <v>46238</v>
      </c>
      <c r="C7734" s="30" t="s">
        <v>467</v>
      </c>
      <c r="D7734" s="30" t="s">
        <v>468</v>
      </c>
      <c r="E7734" s="75">
        <v>60</v>
      </c>
      <c r="F7734" s="30" t="s">
        <v>68</v>
      </c>
      <c r="G7734" s="30" t="s">
        <v>69</v>
      </c>
      <c r="H7734" s="75">
        <v>1</v>
      </c>
    </row>
    <row r="7735" spans="1:8">
      <c r="A7735" s="43">
        <v>1942</v>
      </c>
      <c r="B7735" s="74">
        <v>46238</v>
      </c>
      <c r="C7735" s="30" t="s">
        <v>527</v>
      </c>
      <c r="D7735" s="30" t="s">
        <v>528</v>
      </c>
      <c r="E7735" s="75">
        <v>10</v>
      </c>
      <c r="F7735" s="30" t="s">
        <v>53</v>
      </c>
      <c r="G7735" s="30" t="s">
        <v>54</v>
      </c>
      <c r="H7735" s="75">
        <v>1</v>
      </c>
    </row>
    <row r="7736" spans="1:8">
      <c r="A7736" s="43">
        <v>1942</v>
      </c>
      <c r="B7736" s="74">
        <v>46238</v>
      </c>
      <c r="C7736" s="30" t="s">
        <v>473</v>
      </c>
      <c r="D7736" s="30" t="s">
        <v>474</v>
      </c>
      <c r="E7736" s="75">
        <v>47</v>
      </c>
      <c r="F7736" s="30" t="s">
        <v>53</v>
      </c>
      <c r="G7736" s="30" t="s">
        <v>54</v>
      </c>
      <c r="H7736" s="75">
        <v>1</v>
      </c>
    </row>
    <row r="7737" spans="1:8">
      <c r="A7737" s="43">
        <v>1942</v>
      </c>
      <c r="B7737" s="74">
        <v>46238</v>
      </c>
      <c r="C7737" s="30" t="s">
        <v>523</v>
      </c>
      <c r="D7737" s="30" t="s">
        <v>524</v>
      </c>
      <c r="E7737" s="75">
        <v>21</v>
      </c>
      <c r="F7737" s="30" t="s">
        <v>53</v>
      </c>
      <c r="G7737" s="30" t="s">
        <v>54</v>
      </c>
      <c r="H7737" s="75">
        <v>1</v>
      </c>
    </row>
    <row r="7738" spans="1:8">
      <c r="A7738" s="43">
        <v>1942</v>
      </c>
      <c r="B7738" s="74">
        <v>46238</v>
      </c>
      <c r="C7738" s="30" t="s">
        <v>459</v>
      </c>
      <c r="D7738" s="30" t="s">
        <v>460</v>
      </c>
      <c r="E7738" s="75">
        <v>102</v>
      </c>
      <c r="F7738" s="30" t="s">
        <v>53</v>
      </c>
      <c r="G7738" s="30" t="s">
        <v>54</v>
      </c>
      <c r="H7738" s="75">
        <v>1</v>
      </c>
    </row>
    <row r="7739" spans="1:8">
      <c r="A7739" s="43">
        <v>1942</v>
      </c>
      <c r="B7739" s="74">
        <v>46238</v>
      </c>
      <c r="C7739" s="30" t="s">
        <v>1714</v>
      </c>
      <c r="D7739" s="30" t="s">
        <v>1715</v>
      </c>
      <c r="E7739" s="75">
        <v>8</v>
      </c>
      <c r="F7739" s="30" t="s">
        <v>68</v>
      </c>
      <c r="G7739" s="30" t="s">
        <v>69</v>
      </c>
      <c r="H7739" s="75">
        <v>1</v>
      </c>
    </row>
    <row r="7740" spans="1:8">
      <c r="A7740" s="43">
        <v>1942</v>
      </c>
      <c r="B7740" s="74">
        <v>46238</v>
      </c>
      <c r="C7740" s="30" t="s">
        <v>435</v>
      </c>
      <c r="D7740" s="30" t="s">
        <v>436</v>
      </c>
      <c r="E7740" s="75">
        <v>85</v>
      </c>
      <c r="F7740" s="30" t="s">
        <v>53</v>
      </c>
      <c r="G7740" s="30" t="s">
        <v>54</v>
      </c>
      <c r="H7740" s="75">
        <v>1</v>
      </c>
    </row>
    <row r="7741" spans="1:8">
      <c r="A7741" s="43">
        <v>1942</v>
      </c>
      <c r="B7741" s="74">
        <v>46238</v>
      </c>
      <c r="C7741" s="30" t="s">
        <v>481</v>
      </c>
      <c r="D7741" s="30" t="s">
        <v>482</v>
      </c>
      <c r="E7741" s="75">
        <v>16</v>
      </c>
      <c r="F7741" s="30" t="s">
        <v>68</v>
      </c>
      <c r="G7741" s="30" t="s">
        <v>69</v>
      </c>
      <c r="H7741" s="75">
        <v>1</v>
      </c>
    </row>
    <row r="7742" spans="1:8">
      <c r="A7742" s="43">
        <v>1942</v>
      </c>
      <c r="B7742" s="74">
        <v>46238</v>
      </c>
      <c r="C7742" s="30" t="s">
        <v>483</v>
      </c>
      <c r="D7742" s="30" t="s">
        <v>484</v>
      </c>
      <c r="E7742" s="75">
        <v>14</v>
      </c>
      <c r="F7742" s="30" t="s">
        <v>76</v>
      </c>
      <c r="G7742" s="30" t="s">
        <v>77</v>
      </c>
      <c r="H7742" s="75">
        <v>1</v>
      </c>
    </row>
    <row r="7743" spans="1:8">
      <c r="A7743" s="43">
        <v>1942</v>
      </c>
      <c r="B7743" s="74">
        <v>46238</v>
      </c>
      <c r="C7743" s="30" t="s">
        <v>485</v>
      </c>
      <c r="D7743" s="30" t="s">
        <v>486</v>
      </c>
      <c r="E7743" s="75">
        <v>86</v>
      </c>
      <c r="F7743" s="30" t="s">
        <v>68</v>
      </c>
      <c r="G7743" s="30" t="s">
        <v>69</v>
      </c>
      <c r="H7743" s="75">
        <v>1</v>
      </c>
    </row>
    <row r="7744" spans="1:8">
      <c r="A7744" s="43">
        <v>1942</v>
      </c>
      <c r="B7744" s="74">
        <v>46238</v>
      </c>
      <c r="C7744" s="30" t="s">
        <v>487</v>
      </c>
      <c r="D7744" s="30" t="s">
        <v>488</v>
      </c>
      <c r="E7744" s="75">
        <v>124</v>
      </c>
      <c r="F7744" s="30" t="s">
        <v>76</v>
      </c>
      <c r="G7744" s="30" t="s">
        <v>77</v>
      </c>
      <c r="H7744" s="75">
        <v>1</v>
      </c>
    </row>
    <row r="7745" spans="1:8">
      <c r="A7745" s="43">
        <v>1942</v>
      </c>
      <c r="B7745" s="74">
        <v>46238</v>
      </c>
      <c r="C7745" s="30" t="s">
        <v>489</v>
      </c>
      <c r="D7745" s="30" t="s">
        <v>490</v>
      </c>
      <c r="E7745" s="75">
        <v>7</v>
      </c>
      <c r="F7745" s="30" t="s">
        <v>76</v>
      </c>
      <c r="G7745" s="30" t="s">
        <v>77</v>
      </c>
      <c r="H7745" s="75">
        <v>1</v>
      </c>
    </row>
    <row r="7746" spans="1:8">
      <c r="A7746" s="43">
        <v>1942</v>
      </c>
      <c r="B7746" s="74">
        <v>46238</v>
      </c>
      <c r="C7746" s="30" t="s">
        <v>499</v>
      </c>
      <c r="D7746" s="30" t="s">
        <v>500</v>
      </c>
      <c r="E7746" s="75">
        <v>25</v>
      </c>
      <c r="F7746" s="30" t="s">
        <v>76</v>
      </c>
      <c r="G7746" s="30" t="s">
        <v>77</v>
      </c>
      <c r="H7746" s="75">
        <v>1</v>
      </c>
    </row>
    <row r="7747" spans="1:8">
      <c r="A7747" s="43">
        <v>1942</v>
      </c>
      <c r="B7747" s="74">
        <v>46238</v>
      </c>
      <c r="C7747" s="30" t="s">
        <v>501</v>
      </c>
      <c r="D7747" s="30" t="s">
        <v>502</v>
      </c>
      <c r="E7747" s="75">
        <v>53</v>
      </c>
      <c r="F7747" s="30" t="s">
        <v>70</v>
      </c>
      <c r="G7747" s="30" t="s">
        <v>71</v>
      </c>
      <c r="H7747" s="75">
        <v>2</v>
      </c>
    </row>
    <row r="7748" spans="1:8">
      <c r="A7748" s="43">
        <v>1942</v>
      </c>
      <c r="B7748" s="74">
        <v>46238</v>
      </c>
      <c r="C7748" s="30" t="s">
        <v>491</v>
      </c>
      <c r="D7748" s="30" t="s">
        <v>492</v>
      </c>
      <c r="E7748" s="75">
        <v>40</v>
      </c>
      <c r="F7748" s="30" t="s">
        <v>53</v>
      </c>
      <c r="G7748" s="30" t="s">
        <v>54</v>
      </c>
      <c r="H7748" s="75">
        <v>1</v>
      </c>
    </row>
    <row r="7749" spans="1:8">
      <c r="A7749" s="43">
        <v>1942</v>
      </c>
      <c r="B7749" s="74">
        <v>46238</v>
      </c>
      <c r="C7749" s="30" t="s">
        <v>475</v>
      </c>
      <c r="D7749" s="30" t="s">
        <v>476</v>
      </c>
      <c r="E7749" s="75">
        <v>50</v>
      </c>
      <c r="F7749" s="30" t="s">
        <v>53</v>
      </c>
      <c r="G7749" s="30" t="s">
        <v>54</v>
      </c>
      <c r="H7749" s="75">
        <v>1</v>
      </c>
    </row>
    <row r="7750" spans="1:8">
      <c r="A7750" s="43">
        <v>1942</v>
      </c>
      <c r="B7750" s="74">
        <v>46238</v>
      </c>
      <c r="C7750" s="30" t="s">
        <v>479</v>
      </c>
      <c r="D7750" s="30" t="s">
        <v>480</v>
      </c>
      <c r="E7750" s="75">
        <v>8</v>
      </c>
      <c r="F7750" s="30" t="s">
        <v>53</v>
      </c>
      <c r="G7750" s="30" t="s">
        <v>54</v>
      </c>
      <c r="H7750" s="75">
        <v>1</v>
      </c>
    </row>
    <row r="7751" spans="1:8">
      <c r="A7751" s="43">
        <v>1942</v>
      </c>
      <c r="B7751" s="74">
        <v>46238</v>
      </c>
      <c r="C7751" s="30" t="s">
        <v>509</v>
      </c>
      <c r="D7751" s="30" t="s">
        <v>510</v>
      </c>
      <c r="E7751" s="75">
        <v>47</v>
      </c>
      <c r="F7751" s="30" t="s">
        <v>68</v>
      </c>
      <c r="G7751" s="30" t="s">
        <v>69</v>
      </c>
      <c r="H7751" s="75">
        <v>1</v>
      </c>
    </row>
    <row r="7752" spans="1:8">
      <c r="A7752" s="43">
        <v>1942</v>
      </c>
      <c r="B7752" s="74">
        <v>46238</v>
      </c>
      <c r="C7752" s="30" t="s">
        <v>511</v>
      </c>
      <c r="D7752" s="30" t="s">
        <v>512</v>
      </c>
      <c r="E7752" s="75">
        <v>92</v>
      </c>
      <c r="F7752" s="30" t="s">
        <v>70</v>
      </c>
      <c r="G7752" s="30" t="s">
        <v>71</v>
      </c>
      <c r="H7752" s="75">
        <v>2</v>
      </c>
    </row>
    <row r="7753" spans="1:8">
      <c r="A7753" s="43">
        <v>1942</v>
      </c>
      <c r="B7753" s="74">
        <v>46238</v>
      </c>
      <c r="C7753" s="30" t="s">
        <v>519</v>
      </c>
      <c r="D7753" s="30" t="s">
        <v>520</v>
      </c>
      <c r="E7753" s="75">
        <v>153</v>
      </c>
      <c r="F7753" s="30" t="s">
        <v>78</v>
      </c>
      <c r="G7753" s="30" t="s">
        <v>79</v>
      </c>
      <c r="H7753" s="75">
        <v>2</v>
      </c>
    </row>
    <row r="7754" spans="1:8">
      <c r="A7754" s="43">
        <v>1942</v>
      </c>
      <c r="B7754" s="74">
        <v>46238</v>
      </c>
      <c r="C7754" s="30" t="s">
        <v>517</v>
      </c>
      <c r="D7754" s="30" t="s">
        <v>518</v>
      </c>
      <c r="E7754" s="75">
        <v>144</v>
      </c>
      <c r="F7754" s="30" t="s">
        <v>53</v>
      </c>
      <c r="G7754" s="30" t="s">
        <v>54</v>
      </c>
      <c r="H7754" s="75">
        <v>1</v>
      </c>
    </row>
    <row r="7755" spans="1:8">
      <c r="A7755" s="43">
        <v>1942</v>
      </c>
      <c r="B7755" s="74">
        <v>46238</v>
      </c>
      <c r="C7755" s="30" t="s">
        <v>469</v>
      </c>
      <c r="D7755" s="30" t="s">
        <v>470</v>
      </c>
      <c r="E7755" s="75">
        <v>103</v>
      </c>
      <c r="F7755" s="30" t="s">
        <v>53</v>
      </c>
      <c r="G7755" s="30" t="s">
        <v>54</v>
      </c>
      <c r="H7755" s="75">
        <v>1</v>
      </c>
    </row>
    <row r="7756" spans="1:8">
      <c r="A7756" s="43">
        <v>1942</v>
      </c>
      <c r="B7756" s="74">
        <v>46238</v>
      </c>
      <c r="C7756" s="30" t="s">
        <v>1716</v>
      </c>
      <c r="D7756" s="30" t="s">
        <v>1717</v>
      </c>
      <c r="E7756" s="75">
        <v>24</v>
      </c>
      <c r="F7756" s="30" t="s">
        <v>68</v>
      </c>
      <c r="G7756" s="30" t="s">
        <v>69</v>
      </c>
      <c r="H7756" s="75">
        <v>1</v>
      </c>
    </row>
    <row r="7757" spans="1:8">
      <c r="A7757" s="43">
        <v>1942</v>
      </c>
      <c r="B7757" s="74">
        <v>46238</v>
      </c>
      <c r="C7757" s="30" t="s">
        <v>533</v>
      </c>
      <c r="D7757" s="30" t="s">
        <v>534</v>
      </c>
      <c r="E7757" s="75">
        <v>100</v>
      </c>
      <c r="F7757" s="30" t="s">
        <v>53</v>
      </c>
      <c r="G7757" s="30" t="s">
        <v>54</v>
      </c>
      <c r="H7757" s="75">
        <v>1</v>
      </c>
    </row>
    <row r="7758" spans="1:8">
      <c r="A7758" s="43">
        <v>1942</v>
      </c>
      <c r="B7758" s="74">
        <v>46238</v>
      </c>
      <c r="C7758" s="30" t="s">
        <v>529</v>
      </c>
      <c r="D7758" s="30" t="s">
        <v>530</v>
      </c>
      <c r="E7758" s="75">
        <v>82</v>
      </c>
      <c r="F7758" s="30" t="s">
        <v>76</v>
      </c>
      <c r="G7758" s="30" t="s">
        <v>77</v>
      </c>
      <c r="H7758" s="75">
        <v>1</v>
      </c>
    </row>
    <row r="7759" spans="1:8">
      <c r="A7759" s="43">
        <v>1942</v>
      </c>
      <c r="B7759" s="74">
        <v>46238</v>
      </c>
      <c r="C7759" s="30" t="s">
        <v>1718</v>
      </c>
      <c r="D7759" s="30" t="s">
        <v>1719</v>
      </c>
      <c r="E7759" s="75">
        <v>31</v>
      </c>
      <c r="F7759" s="30" t="s">
        <v>68</v>
      </c>
      <c r="G7759" s="30" t="s">
        <v>69</v>
      </c>
      <c r="H7759" s="75">
        <v>1</v>
      </c>
    </row>
    <row r="7760" spans="1:8">
      <c r="A7760" s="43">
        <v>1942</v>
      </c>
      <c r="B7760" s="74">
        <v>46238</v>
      </c>
      <c r="C7760" s="30" t="s">
        <v>537</v>
      </c>
      <c r="D7760" s="30" t="s">
        <v>538</v>
      </c>
      <c r="E7760" s="75">
        <v>74</v>
      </c>
      <c r="F7760" s="30" t="s">
        <v>68</v>
      </c>
      <c r="G7760" s="30" t="s">
        <v>69</v>
      </c>
      <c r="H7760" s="75">
        <v>1</v>
      </c>
    </row>
    <row r="7761" spans="1:8">
      <c r="A7761" s="43">
        <v>1942</v>
      </c>
      <c r="B7761" s="74">
        <v>46238</v>
      </c>
      <c r="C7761" s="30" t="s">
        <v>539</v>
      </c>
      <c r="D7761" s="30" t="s">
        <v>540</v>
      </c>
      <c r="E7761" s="75">
        <v>2</v>
      </c>
      <c r="F7761" s="30" t="s">
        <v>68</v>
      </c>
      <c r="G7761" s="30" t="s">
        <v>69</v>
      </c>
      <c r="H7761" s="75">
        <v>1</v>
      </c>
    </row>
    <row r="7762" spans="1:8">
      <c r="A7762" s="43">
        <v>1942</v>
      </c>
      <c r="B7762" s="74">
        <v>46238</v>
      </c>
      <c r="C7762" s="30" t="s">
        <v>541</v>
      </c>
      <c r="D7762" s="30" t="s">
        <v>542</v>
      </c>
      <c r="E7762" s="75">
        <v>19</v>
      </c>
      <c r="F7762" s="30" t="s">
        <v>80</v>
      </c>
      <c r="G7762" s="30" t="s">
        <v>81</v>
      </c>
      <c r="H7762" s="75">
        <v>1</v>
      </c>
    </row>
    <row r="7763" spans="1:8">
      <c r="A7763" s="43">
        <v>1942</v>
      </c>
      <c r="B7763" s="74">
        <v>46238</v>
      </c>
      <c r="C7763" s="30" t="s">
        <v>543</v>
      </c>
      <c r="D7763" s="30" t="s">
        <v>544</v>
      </c>
      <c r="E7763" s="75">
        <v>93</v>
      </c>
      <c r="F7763" s="30" t="s">
        <v>68</v>
      </c>
      <c r="G7763" s="30" t="s">
        <v>69</v>
      </c>
      <c r="H7763" s="75">
        <v>1</v>
      </c>
    </row>
    <row r="7764" spans="1:8">
      <c r="A7764" s="43">
        <v>1942</v>
      </c>
      <c r="B7764" s="74">
        <v>46238</v>
      </c>
      <c r="C7764" s="30" t="s">
        <v>547</v>
      </c>
      <c r="D7764" s="30" t="s">
        <v>548</v>
      </c>
      <c r="E7764" s="75">
        <v>3</v>
      </c>
      <c r="F7764" s="30" t="s">
        <v>53</v>
      </c>
      <c r="G7764" s="30" t="s">
        <v>54</v>
      </c>
      <c r="H7764" s="75">
        <v>1</v>
      </c>
    </row>
    <row r="7765" spans="1:8">
      <c r="A7765" s="43">
        <v>1942</v>
      </c>
      <c r="B7765" s="74">
        <v>46238</v>
      </c>
      <c r="C7765" s="30" t="s">
        <v>507</v>
      </c>
      <c r="D7765" s="30" t="s">
        <v>508</v>
      </c>
      <c r="E7765" s="75">
        <v>37</v>
      </c>
      <c r="F7765" s="30" t="s">
        <v>53</v>
      </c>
      <c r="G7765" s="30" t="s">
        <v>54</v>
      </c>
      <c r="H7765" s="75">
        <v>1</v>
      </c>
    </row>
    <row r="7766" spans="1:8">
      <c r="A7766" s="43">
        <v>1942</v>
      </c>
      <c r="B7766" s="74">
        <v>46238</v>
      </c>
      <c r="C7766" s="30" t="s">
        <v>553</v>
      </c>
      <c r="D7766" s="30" t="s">
        <v>554</v>
      </c>
      <c r="E7766" s="75">
        <v>3</v>
      </c>
      <c r="F7766" s="30" t="s">
        <v>76</v>
      </c>
      <c r="G7766" s="30" t="s">
        <v>77</v>
      </c>
      <c r="H7766" s="75">
        <v>1</v>
      </c>
    </row>
    <row r="7767" spans="1:8">
      <c r="A7767" s="43">
        <v>1942</v>
      </c>
      <c r="B7767" s="74">
        <v>46238</v>
      </c>
      <c r="C7767" s="30" t="s">
        <v>477</v>
      </c>
      <c r="D7767" s="30" t="s">
        <v>478</v>
      </c>
      <c r="E7767" s="75">
        <v>46</v>
      </c>
      <c r="F7767" s="30" t="s">
        <v>53</v>
      </c>
      <c r="G7767" s="30" t="s">
        <v>54</v>
      </c>
      <c r="H7767" s="75">
        <v>1</v>
      </c>
    </row>
    <row r="7768" spans="1:8">
      <c r="A7768" s="43">
        <v>1942</v>
      </c>
      <c r="B7768" s="74">
        <v>46238</v>
      </c>
      <c r="C7768" s="30" t="s">
        <v>557</v>
      </c>
      <c r="D7768" s="30" t="s">
        <v>558</v>
      </c>
      <c r="E7768" s="75">
        <v>137</v>
      </c>
      <c r="F7768" s="30" t="s">
        <v>76</v>
      </c>
      <c r="G7768" s="30" t="s">
        <v>77</v>
      </c>
      <c r="H7768" s="75">
        <v>1</v>
      </c>
    </row>
    <row r="7769" spans="1:8">
      <c r="A7769" s="43">
        <v>1942</v>
      </c>
      <c r="B7769" s="74">
        <v>46238</v>
      </c>
      <c r="C7769" s="30" t="s">
        <v>559</v>
      </c>
      <c r="D7769" s="30" t="s">
        <v>560</v>
      </c>
      <c r="E7769" s="75">
        <v>59</v>
      </c>
      <c r="F7769" s="30" t="s">
        <v>68</v>
      </c>
      <c r="G7769" s="30" t="s">
        <v>69</v>
      </c>
      <c r="H7769" s="75">
        <v>1</v>
      </c>
    </row>
    <row r="7770" spans="1:8">
      <c r="A7770" s="43">
        <v>1942</v>
      </c>
      <c r="B7770" s="74">
        <v>46238</v>
      </c>
      <c r="C7770" s="30" t="s">
        <v>461</v>
      </c>
      <c r="D7770" s="30" t="s">
        <v>462</v>
      </c>
      <c r="E7770" s="75">
        <v>71</v>
      </c>
      <c r="F7770" s="30" t="s">
        <v>53</v>
      </c>
      <c r="G7770" s="30" t="s">
        <v>54</v>
      </c>
      <c r="H7770" s="75">
        <v>1</v>
      </c>
    </row>
    <row r="7771" spans="1:8">
      <c r="A7771" s="43">
        <v>1942</v>
      </c>
      <c r="B7771" s="74">
        <v>46238</v>
      </c>
      <c r="C7771" s="30" t="s">
        <v>561</v>
      </c>
      <c r="D7771" s="30" t="s">
        <v>562</v>
      </c>
      <c r="E7771" s="75">
        <v>82</v>
      </c>
      <c r="F7771" s="30" t="s">
        <v>53</v>
      </c>
      <c r="G7771" s="30" t="s">
        <v>54</v>
      </c>
      <c r="H7771" s="75">
        <v>1</v>
      </c>
    </row>
    <row r="7772" spans="1:8">
      <c r="A7772" s="43">
        <v>1942</v>
      </c>
      <c r="B7772" s="74">
        <v>46238</v>
      </c>
      <c r="C7772" s="30" t="s">
        <v>565</v>
      </c>
      <c r="D7772" s="30" t="s">
        <v>566</v>
      </c>
      <c r="E7772" s="75">
        <v>61</v>
      </c>
      <c r="F7772" s="30" t="s">
        <v>68</v>
      </c>
      <c r="G7772" s="30" t="s">
        <v>69</v>
      </c>
      <c r="H7772" s="75">
        <v>1</v>
      </c>
    </row>
    <row r="7773" spans="1:8">
      <c r="A7773" s="43">
        <v>1942</v>
      </c>
      <c r="B7773" s="74">
        <v>46238</v>
      </c>
      <c r="C7773" s="30" t="s">
        <v>567</v>
      </c>
      <c r="D7773" s="30" t="s">
        <v>568</v>
      </c>
      <c r="E7773" s="75">
        <v>58</v>
      </c>
      <c r="F7773" s="30" t="s">
        <v>68</v>
      </c>
      <c r="G7773" s="30" t="s">
        <v>69</v>
      </c>
      <c r="H7773" s="75">
        <v>1</v>
      </c>
    </row>
    <row r="7774" spans="1:8">
      <c r="A7774" s="43">
        <v>1942</v>
      </c>
      <c r="B7774" s="74">
        <v>46237</v>
      </c>
      <c r="C7774" s="30" t="s">
        <v>421</v>
      </c>
      <c r="D7774" s="30" t="s">
        <v>422</v>
      </c>
      <c r="E7774" s="75">
        <v>185</v>
      </c>
      <c r="F7774" s="30" t="s">
        <v>80</v>
      </c>
      <c r="G7774" s="30" t="s">
        <v>81</v>
      </c>
      <c r="H7774" s="75">
        <v>1</v>
      </c>
    </row>
    <row r="7775" spans="1:8">
      <c r="A7775" s="43">
        <v>1942</v>
      </c>
      <c r="B7775" s="74">
        <v>46237</v>
      </c>
      <c r="C7775" s="30" t="s">
        <v>425</v>
      </c>
      <c r="D7775" s="30" t="s">
        <v>426</v>
      </c>
      <c r="E7775" s="75">
        <v>93</v>
      </c>
      <c r="F7775" s="30" t="s">
        <v>68</v>
      </c>
      <c r="G7775" s="30" t="s">
        <v>69</v>
      </c>
      <c r="H7775" s="75">
        <v>1</v>
      </c>
    </row>
    <row r="7776" spans="1:8">
      <c r="A7776" s="43">
        <v>1942</v>
      </c>
      <c r="B7776" s="74">
        <v>46237</v>
      </c>
      <c r="C7776" s="30" t="s">
        <v>429</v>
      </c>
      <c r="D7776" s="30" t="s">
        <v>430</v>
      </c>
      <c r="E7776" s="75">
        <v>100</v>
      </c>
      <c r="F7776" s="30" t="s">
        <v>68</v>
      </c>
      <c r="G7776" s="30" t="s">
        <v>69</v>
      </c>
      <c r="H7776" s="75">
        <v>1</v>
      </c>
    </row>
    <row r="7777" spans="1:8">
      <c r="A7777" s="43">
        <v>1942</v>
      </c>
      <c r="B7777" s="74">
        <v>46237</v>
      </c>
      <c r="C7777" s="30" t="s">
        <v>433</v>
      </c>
      <c r="D7777" s="30" t="s">
        <v>434</v>
      </c>
      <c r="E7777" s="75">
        <v>57</v>
      </c>
      <c r="F7777" s="30" t="s">
        <v>68</v>
      </c>
      <c r="G7777" s="30" t="s">
        <v>69</v>
      </c>
      <c r="H7777" s="75">
        <v>1</v>
      </c>
    </row>
    <row r="7778" spans="1:8">
      <c r="A7778" s="43">
        <v>1942</v>
      </c>
      <c r="B7778" s="74">
        <v>46237</v>
      </c>
      <c r="C7778" s="30" t="s">
        <v>453</v>
      </c>
      <c r="D7778" s="30" t="s">
        <v>454</v>
      </c>
      <c r="E7778" s="75">
        <v>50</v>
      </c>
      <c r="F7778" s="30" t="s">
        <v>53</v>
      </c>
      <c r="G7778" s="30" t="s">
        <v>54</v>
      </c>
      <c r="H7778" s="75">
        <v>1</v>
      </c>
    </row>
    <row r="7779" spans="1:8">
      <c r="A7779" s="43">
        <v>1942</v>
      </c>
      <c r="B7779" s="74">
        <v>46237</v>
      </c>
      <c r="C7779" s="30" t="s">
        <v>1710</v>
      </c>
      <c r="D7779" s="30" t="s">
        <v>1711</v>
      </c>
      <c r="E7779" s="75">
        <v>89</v>
      </c>
      <c r="F7779" s="30" t="s">
        <v>68</v>
      </c>
      <c r="G7779" s="30" t="s">
        <v>69</v>
      </c>
      <c r="H7779" s="75">
        <v>1</v>
      </c>
    </row>
    <row r="7780" spans="1:8">
      <c r="A7780" s="43">
        <v>1942</v>
      </c>
      <c r="B7780" s="74">
        <v>46237</v>
      </c>
      <c r="C7780" s="30" t="s">
        <v>437</v>
      </c>
      <c r="D7780" s="30" t="s">
        <v>438</v>
      </c>
      <c r="E7780" s="75">
        <v>70</v>
      </c>
      <c r="F7780" s="30" t="s">
        <v>68</v>
      </c>
      <c r="G7780" s="30" t="s">
        <v>69</v>
      </c>
      <c r="H7780" s="75">
        <v>1</v>
      </c>
    </row>
    <row r="7781" spans="1:8">
      <c r="A7781" s="43">
        <v>1942</v>
      </c>
      <c r="B7781" s="74">
        <v>46237</v>
      </c>
      <c r="C7781" s="30" t="s">
        <v>439</v>
      </c>
      <c r="D7781" s="30" t="s">
        <v>440</v>
      </c>
      <c r="E7781" s="75">
        <v>121</v>
      </c>
      <c r="F7781" s="30" t="s">
        <v>68</v>
      </c>
      <c r="G7781" s="30" t="s">
        <v>69</v>
      </c>
      <c r="H7781" s="75">
        <v>1</v>
      </c>
    </row>
    <row r="7782" spans="1:8">
      <c r="A7782" s="43">
        <v>1942</v>
      </c>
      <c r="B7782" s="74">
        <v>46237</v>
      </c>
      <c r="C7782" s="30" t="s">
        <v>441</v>
      </c>
      <c r="D7782" s="30" t="s">
        <v>442</v>
      </c>
      <c r="E7782" s="75">
        <v>145</v>
      </c>
      <c r="F7782" s="30" t="s">
        <v>68</v>
      </c>
      <c r="G7782" s="30" t="s">
        <v>69</v>
      </c>
      <c r="H7782" s="75">
        <v>1</v>
      </c>
    </row>
    <row r="7783" spans="1:8">
      <c r="A7783" s="43">
        <v>1942</v>
      </c>
      <c r="B7783" s="74">
        <v>46237</v>
      </c>
      <c r="C7783" s="30" t="s">
        <v>443</v>
      </c>
      <c r="D7783" s="30" t="s">
        <v>444</v>
      </c>
      <c r="E7783" s="75">
        <v>198</v>
      </c>
      <c r="F7783" s="30" t="s">
        <v>80</v>
      </c>
      <c r="G7783" s="30" t="s">
        <v>81</v>
      </c>
      <c r="H7783" s="75">
        <v>1</v>
      </c>
    </row>
    <row r="7784" spans="1:8">
      <c r="A7784" s="43">
        <v>1942</v>
      </c>
      <c r="B7784" s="74">
        <v>46237</v>
      </c>
      <c r="C7784" s="30" t="s">
        <v>445</v>
      </c>
      <c r="D7784" s="30" t="s">
        <v>446</v>
      </c>
      <c r="E7784" s="75">
        <v>140</v>
      </c>
      <c r="F7784" s="30" t="s">
        <v>68</v>
      </c>
      <c r="G7784" s="30" t="s">
        <v>69</v>
      </c>
      <c r="H7784" s="75">
        <v>1</v>
      </c>
    </row>
    <row r="7785" spans="1:8">
      <c r="A7785" s="43">
        <v>1942</v>
      </c>
      <c r="B7785" s="74">
        <v>46237</v>
      </c>
      <c r="C7785" s="30" t="s">
        <v>447</v>
      </c>
      <c r="D7785" s="30" t="s">
        <v>448</v>
      </c>
      <c r="E7785" s="75">
        <v>78</v>
      </c>
      <c r="F7785" s="30" t="s">
        <v>68</v>
      </c>
      <c r="G7785" s="30" t="s">
        <v>69</v>
      </c>
      <c r="H7785" s="75">
        <v>1</v>
      </c>
    </row>
    <row r="7786" spans="1:8">
      <c r="A7786" s="43">
        <v>1942</v>
      </c>
      <c r="B7786" s="74">
        <v>46237</v>
      </c>
      <c r="C7786" s="30" t="s">
        <v>451</v>
      </c>
      <c r="D7786" s="30" t="s">
        <v>452</v>
      </c>
      <c r="E7786" s="75">
        <v>91</v>
      </c>
      <c r="F7786" s="30" t="s">
        <v>68</v>
      </c>
      <c r="G7786" s="30" t="s">
        <v>69</v>
      </c>
      <c r="H7786" s="75">
        <v>1</v>
      </c>
    </row>
    <row r="7787" spans="1:8">
      <c r="A7787" s="43">
        <v>1942</v>
      </c>
      <c r="B7787" s="74">
        <v>46237</v>
      </c>
      <c r="C7787" s="30" t="s">
        <v>455</v>
      </c>
      <c r="D7787" s="30" t="s">
        <v>456</v>
      </c>
      <c r="E7787" s="75">
        <v>236</v>
      </c>
      <c r="F7787" s="30" t="s">
        <v>80</v>
      </c>
      <c r="G7787" s="30" t="s">
        <v>81</v>
      </c>
      <c r="H7787" s="75">
        <v>1</v>
      </c>
    </row>
    <row r="7788" spans="1:8">
      <c r="A7788" s="43">
        <v>1942</v>
      </c>
      <c r="B7788" s="74">
        <v>46237</v>
      </c>
      <c r="C7788" s="30" t="s">
        <v>457</v>
      </c>
      <c r="D7788" s="30" t="s">
        <v>458</v>
      </c>
      <c r="E7788" s="75">
        <v>71</v>
      </c>
      <c r="F7788" s="30" t="s">
        <v>68</v>
      </c>
      <c r="G7788" s="30" t="s">
        <v>69</v>
      </c>
      <c r="H7788" s="75">
        <v>1</v>
      </c>
    </row>
    <row r="7789" spans="1:8">
      <c r="A7789" s="43">
        <v>1942</v>
      </c>
      <c r="B7789" s="74">
        <v>46237</v>
      </c>
      <c r="C7789" s="30" t="s">
        <v>521</v>
      </c>
      <c r="D7789" s="30" t="s">
        <v>522</v>
      </c>
      <c r="E7789" s="75">
        <v>41</v>
      </c>
      <c r="F7789" s="30" t="s">
        <v>53</v>
      </c>
      <c r="G7789" s="30" t="s">
        <v>54</v>
      </c>
      <c r="H7789" s="75">
        <v>1</v>
      </c>
    </row>
    <row r="7790" spans="1:8">
      <c r="A7790" s="43">
        <v>1942</v>
      </c>
      <c r="B7790" s="74">
        <v>46237</v>
      </c>
      <c r="C7790" s="30" t="s">
        <v>505</v>
      </c>
      <c r="D7790" s="30" t="s">
        <v>506</v>
      </c>
      <c r="E7790" s="75">
        <v>112</v>
      </c>
      <c r="F7790" s="30" t="s">
        <v>53</v>
      </c>
      <c r="G7790" s="30" t="s">
        <v>54</v>
      </c>
      <c r="H7790" s="75">
        <v>1</v>
      </c>
    </row>
    <row r="7791" spans="1:8">
      <c r="A7791" s="43">
        <v>1942</v>
      </c>
      <c r="B7791" s="74">
        <v>46237</v>
      </c>
      <c r="C7791" s="30" t="s">
        <v>1712</v>
      </c>
      <c r="D7791" s="30" t="s">
        <v>1713</v>
      </c>
      <c r="E7791" s="75">
        <v>2</v>
      </c>
      <c r="F7791" s="30" t="s">
        <v>68</v>
      </c>
      <c r="G7791" s="30" t="s">
        <v>69</v>
      </c>
      <c r="H7791" s="75">
        <v>1</v>
      </c>
    </row>
    <row r="7792" spans="1:8">
      <c r="A7792" s="43">
        <v>1942</v>
      </c>
      <c r="B7792" s="74">
        <v>46237</v>
      </c>
      <c r="C7792" s="30" t="s">
        <v>449</v>
      </c>
      <c r="D7792" s="30" t="s">
        <v>450</v>
      </c>
      <c r="E7792" s="75">
        <v>31</v>
      </c>
      <c r="F7792" s="30" t="s">
        <v>53</v>
      </c>
      <c r="G7792" s="30" t="s">
        <v>54</v>
      </c>
      <c r="H7792" s="75">
        <v>1</v>
      </c>
    </row>
    <row r="7793" spans="1:8">
      <c r="A7793" s="43">
        <v>1942</v>
      </c>
      <c r="B7793" s="74">
        <v>46237</v>
      </c>
      <c r="C7793" s="30" t="s">
        <v>467</v>
      </c>
      <c r="D7793" s="30" t="s">
        <v>468</v>
      </c>
      <c r="E7793" s="75">
        <v>32</v>
      </c>
      <c r="F7793" s="30" t="s">
        <v>68</v>
      </c>
      <c r="G7793" s="30" t="s">
        <v>69</v>
      </c>
      <c r="H7793" s="75">
        <v>1</v>
      </c>
    </row>
    <row r="7794" spans="1:8">
      <c r="A7794" s="43">
        <v>1942</v>
      </c>
      <c r="B7794" s="74">
        <v>46237</v>
      </c>
      <c r="C7794" s="30" t="s">
        <v>473</v>
      </c>
      <c r="D7794" s="30" t="s">
        <v>474</v>
      </c>
      <c r="E7794" s="75">
        <v>96</v>
      </c>
      <c r="F7794" s="30" t="s">
        <v>53</v>
      </c>
      <c r="G7794" s="30" t="s">
        <v>54</v>
      </c>
      <c r="H7794" s="75">
        <v>1</v>
      </c>
    </row>
    <row r="7795" spans="1:8">
      <c r="A7795" s="43">
        <v>1942</v>
      </c>
      <c r="B7795" s="74">
        <v>46237</v>
      </c>
      <c r="C7795" s="30" t="s">
        <v>523</v>
      </c>
      <c r="D7795" s="30" t="s">
        <v>524</v>
      </c>
      <c r="E7795" s="75">
        <v>17</v>
      </c>
      <c r="F7795" s="30" t="s">
        <v>53</v>
      </c>
      <c r="G7795" s="30" t="s">
        <v>54</v>
      </c>
      <c r="H7795" s="75">
        <v>1</v>
      </c>
    </row>
    <row r="7796" spans="1:8">
      <c r="A7796" s="43">
        <v>1942</v>
      </c>
      <c r="B7796" s="74">
        <v>46237</v>
      </c>
      <c r="C7796" s="30" t="s">
        <v>459</v>
      </c>
      <c r="D7796" s="30" t="s">
        <v>460</v>
      </c>
      <c r="E7796" s="75">
        <v>24</v>
      </c>
      <c r="F7796" s="30" t="s">
        <v>53</v>
      </c>
      <c r="G7796" s="30" t="s">
        <v>54</v>
      </c>
      <c r="H7796" s="75">
        <v>1</v>
      </c>
    </row>
    <row r="7797" spans="1:8">
      <c r="A7797" s="43">
        <v>1942</v>
      </c>
      <c r="B7797" s="74">
        <v>46237</v>
      </c>
      <c r="C7797" s="30" t="s">
        <v>1714</v>
      </c>
      <c r="D7797" s="30" t="s">
        <v>1715</v>
      </c>
      <c r="E7797" s="75">
        <v>94</v>
      </c>
      <c r="F7797" s="30" t="s">
        <v>68</v>
      </c>
      <c r="G7797" s="30" t="s">
        <v>69</v>
      </c>
      <c r="H7797" s="75">
        <v>1</v>
      </c>
    </row>
    <row r="7798" spans="1:8">
      <c r="A7798" s="43">
        <v>1942</v>
      </c>
      <c r="B7798" s="74">
        <v>46237</v>
      </c>
      <c r="C7798" s="30" t="s">
        <v>435</v>
      </c>
      <c r="D7798" s="30" t="s">
        <v>436</v>
      </c>
      <c r="E7798" s="75">
        <v>45</v>
      </c>
      <c r="F7798" s="30" t="s">
        <v>53</v>
      </c>
      <c r="G7798" s="30" t="s">
        <v>54</v>
      </c>
      <c r="H7798" s="75">
        <v>1</v>
      </c>
    </row>
    <row r="7799" spans="1:8">
      <c r="A7799" s="43">
        <v>1942</v>
      </c>
      <c r="B7799" s="74">
        <v>46237</v>
      </c>
      <c r="C7799" s="30" t="s">
        <v>481</v>
      </c>
      <c r="D7799" s="30" t="s">
        <v>482</v>
      </c>
      <c r="E7799" s="75">
        <v>19</v>
      </c>
      <c r="F7799" s="30" t="s">
        <v>68</v>
      </c>
      <c r="G7799" s="30" t="s">
        <v>69</v>
      </c>
      <c r="H7799" s="75">
        <v>1</v>
      </c>
    </row>
    <row r="7800" spans="1:8">
      <c r="A7800" s="43">
        <v>1942</v>
      </c>
      <c r="B7800" s="74">
        <v>46237</v>
      </c>
      <c r="C7800" s="30" t="s">
        <v>483</v>
      </c>
      <c r="D7800" s="30" t="s">
        <v>484</v>
      </c>
      <c r="E7800" s="75">
        <v>18</v>
      </c>
      <c r="F7800" s="30" t="s">
        <v>76</v>
      </c>
      <c r="G7800" s="30" t="s">
        <v>77</v>
      </c>
      <c r="H7800" s="75">
        <v>1</v>
      </c>
    </row>
    <row r="7801" spans="1:8">
      <c r="A7801" s="43">
        <v>1942</v>
      </c>
      <c r="B7801" s="74">
        <v>46237</v>
      </c>
      <c r="C7801" s="30" t="s">
        <v>485</v>
      </c>
      <c r="D7801" s="30" t="s">
        <v>486</v>
      </c>
      <c r="E7801" s="75">
        <v>41</v>
      </c>
      <c r="F7801" s="30" t="s">
        <v>68</v>
      </c>
      <c r="G7801" s="30" t="s">
        <v>69</v>
      </c>
      <c r="H7801" s="75">
        <v>1</v>
      </c>
    </row>
    <row r="7802" spans="1:8">
      <c r="A7802" s="43">
        <v>1942</v>
      </c>
      <c r="B7802" s="74">
        <v>46237</v>
      </c>
      <c r="C7802" s="30" t="s">
        <v>487</v>
      </c>
      <c r="D7802" s="30" t="s">
        <v>488</v>
      </c>
      <c r="E7802" s="75">
        <v>83</v>
      </c>
      <c r="F7802" s="30" t="s">
        <v>76</v>
      </c>
      <c r="G7802" s="30" t="s">
        <v>77</v>
      </c>
      <c r="H7802" s="75">
        <v>1</v>
      </c>
    </row>
    <row r="7803" spans="1:8">
      <c r="A7803" s="43">
        <v>1942</v>
      </c>
      <c r="B7803" s="74">
        <v>46237</v>
      </c>
      <c r="C7803" s="30" t="s">
        <v>489</v>
      </c>
      <c r="D7803" s="30" t="s">
        <v>490</v>
      </c>
      <c r="E7803" s="75">
        <v>16</v>
      </c>
      <c r="F7803" s="30" t="s">
        <v>76</v>
      </c>
      <c r="G7803" s="30" t="s">
        <v>77</v>
      </c>
      <c r="H7803" s="75">
        <v>1</v>
      </c>
    </row>
    <row r="7804" spans="1:8">
      <c r="A7804" s="43">
        <v>1942</v>
      </c>
      <c r="B7804" s="74">
        <v>46237</v>
      </c>
      <c r="C7804" s="30" t="s">
        <v>499</v>
      </c>
      <c r="D7804" s="30" t="s">
        <v>500</v>
      </c>
      <c r="E7804" s="75">
        <v>135</v>
      </c>
      <c r="F7804" s="30" t="s">
        <v>76</v>
      </c>
      <c r="G7804" s="30" t="s">
        <v>77</v>
      </c>
      <c r="H7804" s="75">
        <v>1</v>
      </c>
    </row>
    <row r="7805" spans="1:8">
      <c r="A7805" s="43">
        <v>1942</v>
      </c>
      <c r="B7805" s="74">
        <v>46237</v>
      </c>
      <c r="C7805" s="30" t="s">
        <v>501</v>
      </c>
      <c r="D7805" s="30" t="s">
        <v>502</v>
      </c>
      <c r="E7805" s="75">
        <v>45</v>
      </c>
      <c r="F7805" s="30" t="s">
        <v>68</v>
      </c>
      <c r="G7805" s="30" t="s">
        <v>69</v>
      </c>
      <c r="H7805" s="75">
        <v>1</v>
      </c>
    </row>
    <row r="7806" spans="1:8">
      <c r="A7806" s="43">
        <v>1942</v>
      </c>
      <c r="B7806" s="74">
        <v>46237</v>
      </c>
      <c r="C7806" s="30" t="s">
        <v>491</v>
      </c>
      <c r="D7806" s="30" t="s">
        <v>492</v>
      </c>
      <c r="E7806" s="75">
        <v>63</v>
      </c>
      <c r="F7806" s="30" t="s">
        <v>53</v>
      </c>
      <c r="G7806" s="30" t="s">
        <v>54</v>
      </c>
      <c r="H7806" s="75">
        <v>1</v>
      </c>
    </row>
    <row r="7807" spans="1:8">
      <c r="A7807" s="43">
        <v>1942</v>
      </c>
      <c r="B7807" s="74">
        <v>46237</v>
      </c>
      <c r="C7807" s="30" t="s">
        <v>475</v>
      </c>
      <c r="D7807" s="30" t="s">
        <v>476</v>
      </c>
      <c r="E7807" s="75">
        <v>66</v>
      </c>
      <c r="F7807" s="30" t="s">
        <v>53</v>
      </c>
      <c r="G7807" s="30" t="s">
        <v>54</v>
      </c>
      <c r="H7807" s="75">
        <v>1</v>
      </c>
    </row>
    <row r="7808" spans="1:8">
      <c r="A7808" s="43">
        <v>1942</v>
      </c>
      <c r="B7808" s="74">
        <v>46237</v>
      </c>
      <c r="C7808" s="30" t="s">
        <v>479</v>
      </c>
      <c r="D7808" s="30" t="s">
        <v>480</v>
      </c>
      <c r="E7808" s="75">
        <v>7</v>
      </c>
      <c r="F7808" s="30" t="s">
        <v>53</v>
      </c>
      <c r="G7808" s="30" t="s">
        <v>54</v>
      </c>
      <c r="H7808" s="75">
        <v>1</v>
      </c>
    </row>
    <row r="7809" spans="1:8">
      <c r="A7809" s="43">
        <v>1942</v>
      </c>
      <c r="B7809" s="74">
        <v>46237</v>
      </c>
      <c r="C7809" s="30" t="s">
        <v>509</v>
      </c>
      <c r="D7809" s="30" t="s">
        <v>510</v>
      </c>
      <c r="E7809" s="75">
        <v>57</v>
      </c>
      <c r="F7809" s="30" t="s">
        <v>68</v>
      </c>
      <c r="G7809" s="30" t="s">
        <v>69</v>
      </c>
      <c r="H7809" s="75">
        <v>1</v>
      </c>
    </row>
    <row r="7810" spans="1:8">
      <c r="A7810" s="43">
        <v>1942</v>
      </c>
      <c r="B7810" s="74">
        <v>46237</v>
      </c>
      <c r="C7810" s="30" t="s">
        <v>511</v>
      </c>
      <c r="D7810" s="30" t="s">
        <v>512</v>
      </c>
      <c r="E7810" s="75">
        <v>76</v>
      </c>
      <c r="F7810" s="30" t="s">
        <v>68</v>
      </c>
      <c r="G7810" s="30" t="s">
        <v>69</v>
      </c>
      <c r="H7810" s="75">
        <v>1</v>
      </c>
    </row>
    <row r="7811" spans="1:8">
      <c r="A7811" s="43">
        <v>1942</v>
      </c>
      <c r="B7811" s="74">
        <v>46237</v>
      </c>
      <c r="C7811" s="30" t="s">
        <v>545</v>
      </c>
      <c r="D7811" s="30" t="s">
        <v>546</v>
      </c>
      <c r="E7811" s="75">
        <v>79</v>
      </c>
      <c r="F7811" s="30" t="s">
        <v>53</v>
      </c>
      <c r="G7811" s="30" t="s">
        <v>54</v>
      </c>
      <c r="H7811" s="75">
        <v>1</v>
      </c>
    </row>
    <row r="7812" spans="1:8">
      <c r="A7812" s="43">
        <v>1942</v>
      </c>
      <c r="B7812" s="74">
        <v>46237</v>
      </c>
      <c r="C7812" s="30" t="s">
        <v>519</v>
      </c>
      <c r="D7812" s="30" t="s">
        <v>520</v>
      </c>
      <c r="E7812" s="75">
        <v>18</v>
      </c>
      <c r="F7812" s="30" t="s">
        <v>80</v>
      </c>
      <c r="G7812" s="30" t="s">
        <v>81</v>
      </c>
      <c r="H7812" s="75">
        <v>1</v>
      </c>
    </row>
    <row r="7813" spans="1:8">
      <c r="A7813" s="43">
        <v>1942</v>
      </c>
      <c r="B7813" s="74">
        <v>46237</v>
      </c>
      <c r="C7813" s="30" t="s">
        <v>517</v>
      </c>
      <c r="D7813" s="30" t="s">
        <v>518</v>
      </c>
      <c r="E7813" s="75">
        <v>59</v>
      </c>
      <c r="F7813" s="30" t="s">
        <v>53</v>
      </c>
      <c r="G7813" s="30" t="s">
        <v>54</v>
      </c>
      <c r="H7813" s="75">
        <v>1</v>
      </c>
    </row>
    <row r="7814" spans="1:8">
      <c r="A7814" s="43">
        <v>1942</v>
      </c>
      <c r="B7814" s="74">
        <v>46237</v>
      </c>
      <c r="C7814" s="30" t="s">
        <v>469</v>
      </c>
      <c r="D7814" s="30" t="s">
        <v>470</v>
      </c>
      <c r="E7814" s="75">
        <v>80</v>
      </c>
      <c r="F7814" s="30" t="s">
        <v>53</v>
      </c>
      <c r="G7814" s="30" t="s">
        <v>54</v>
      </c>
      <c r="H7814" s="75">
        <v>1</v>
      </c>
    </row>
    <row r="7815" spans="1:8">
      <c r="A7815" s="43">
        <v>1942</v>
      </c>
      <c r="B7815" s="74">
        <v>46237</v>
      </c>
      <c r="C7815" s="30" t="s">
        <v>1716</v>
      </c>
      <c r="D7815" s="30" t="s">
        <v>1717</v>
      </c>
      <c r="E7815" s="75">
        <v>114</v>
      </c>
      <c r="F7815" s="30" t="s">
        <v>68</v>
      </c>
      <c r="G7815" s="30" t="s">
        <v>69</v>
      </c>
      <c r="H7815" s="75">
        <v>1</v>
      </c>
    </row>
    <row r="7816" spans="1:8">
      <c r="A7816" s="43">
        <v>1942</v>
      </c>
      <c r="B7816" s="74">
        <v>46237</v>
      </c>
      <c r="C7816" s="30" t="s">
        <v>533</v>
      </c>
      <c r="D7816" s="30" t="s">
        <v>534</v>
      </c>
      <c r="E7816" s="75">
        <v>57</v>
      </c>
      <c r="F7816" s="30" t="s">
        <v>53</v>
      </c>
      <c r="G7816" s="30" t="s">
        <v>54</v>
      </c>
      <c r="H7816" s="75">
        <v>1</v>
      </c>
    </row>
    <row r="7817" spans="1:8">
      <c r="A7817" s="43">
        <v>1942</v>
      </c>
      <c r="B7817" s="74">
        <v>46237</v>
      </c>
      <c r="C7817" s="30" t="s">
        <v>529</v>
      </c>
      <c r="D7817" s="30" t="s">
        <v>530</v>
      </c>
      <c r="E7817" s="75">
        <v>114</v>
      </c>
      <c r="F7817" s="30" t="s">
        <v>76</v>
      </c>
      <c r="G7817" s="30" t="s">
        <v>77</v>
      </c>
      <c r="H7817" s="75">
        <v>1</v>
      </c>
    </row>
    <row r="7818" spans="1:8">
      <c r="A7818" s="43">
        <v>1942</v>
      </c>
      <c r="B7818" s="74">
        <v>46237</v>
      </c>
      <c r="C7818" s="30" t="s">
        <v>531</v>
      </c>
      <c r="D7818" s="30" t="s">
        <v>532</v>
      </c>
      <c r="E7818" s="75">
        <v>14</v>
      </c>
      <c r="F7818" s="30" t="s">
        <v>68</v>
      </c>
      <c r="G7818" s="30" t="s">
        <v>69</v>
      </c>
      <c r="H7818" s="75">
        <v>1</v>
      </c>
    </row>
    <row r="7819" spans="1:8">
      <c r="A7819" s="43">
        <v>1942</v>
      </c>
      <c r="B7819" s="74">
        <v>46237</v>
      </c>
      <c r="C7819" s="30" t="s">
        <v>1718</v>
      </c>
      <c r="D7819" s="30" t="s">
        <v>1719</v>
      </c>
      <c r="E7819" s="75">
        <v>85</v>
      </c>
      <c r="F7819" s="30" t="s">
        <v>68</v>
      </c>
      <c r="G7819" s="30" t="s">
        <v>69</v>
      </c>
      <c r="H7819" s="75">
        <v>1</v>
      </c>
    </row>
    <row r="7820" spans="1:8">
      <c r="A7820" s="43">
        <v>1942</v>
      </c>
      <c r="B7820" s="74">
        <v>46237</v>
      </c>
      <c r="C7820" s="30" t="s">
        <v>537</v>
      </c>
      <c r="D7820" s="30" t="s">
        <v>538</v>
      </c>
      <c r="E7820" s="75">
        <v>62</v>
      </c>
      <c r="F7820" s="30" t="s">
        <v>68</v>
      </c>
      <c r="G7820" s="30" t="s">
        <v>69</v>
      </c>
      <c r="H7820" s="75">
        <v>1</v>
      </c>
    </row>
    <row r="7821" spans="1:8">
      <c r="A7821" s="43">
        <v>1942</v>
      </c>
      <c r="B7821" s="74">
        <v>46237</v>
      </c>
      <c r="C7821" s="30" t="s">
        <v>543</v>
      </c>
      <c r="D7821" s="30" t="s">
        <v>544</v>
      </c>
      <c r="E7821" s="75">
        <v>76</v>
      </c>
      <c r="F7821" s="30" t="s">
        <v>68</v>
      </c>
      <c r="G7821" s="30" t="s">
        <v>69</v>
      </c>
      <c r="H7821" s="75">
        <v>1</v>
      </c>
    </row>
    <row r="7822" spans="1:8">
      <c r="A7822" s="43">
        <v>1942</v>
      </c>
      <c r="B7822" s="74">
        <v>46237</v>
      </c>
      <c r="C7822" s="30" t="s">
        <v>557</v>
      </c>
      <c r="D7822" s="30" t="s">
        <v>558</v>
      </c>
      <c r="E7822" s="75">
        <v>173</v>
      </c>
      <c r="F7822" s="30" t="s">
        <v>76</v>
      </c>
      <c r="G7822" s="30" t="s">
        <v>77</v>
      </c>
      <c r="H7822" s="75">
        <v>1</v>
      </c>
    </row>
    <row r="7823" spans="1:8">
      <c r="A7823" s="43">
        <v>1942</v>
      </c>
      <c r="B7823" s="74">
        <v>46237</v>
      </c>
      <c r="C7823" s="30" t="s">
        <v>559</v>
      </c>
      <c r="D7823" s="30" t="s">
        <v>560</v>
      </c>
      <c r="E7823" s="75">
        <v>54</v>
      </c>
      <c r="F7823" s="30" t="s">
        <v>68</v>
      </c>
      <c r="G7823" s="30" t="s">
        <v>69</v>
      </c>
      <c r="H7823" s="75">
        <v>1</v>
      </c>
    </row>
    <row r="7824" spans="1:8">
      <c r="A7824" s="43">
        <v>1942</v>
      </c>
      <c r="B7824" s="74">
        <v>46237</v>
      </c>
      <c r="C7824" s="30" t="s">
        <v>461</v>
      </c>
      <c r="D7824" s="30" t="s">
        <v>462</v>
      </c>
      <c r="E7824" s="75">
        <v>89</v>
      </c>
      <c r="F7824" s="30" t="s">
        <v>53</v>
      </c>
      <c r="G7824" s="30" t="s">
        <v>54</v>
      </c>
      <c r="H7824" s="75">
        <v>1</v>
      </c>
    </row>
    <row r="7825" spans="1:8">
      <c r="A7825" s="43">
        <v>1942</v>
      </c>
      <c r="B7825" s="74">
        <v>46237</v>
      </c>
      <c r="C7825" s="30" t="s">
        <v>561</v>
      </c>
      <c r="D7825" s="30" t="s">
        <v>562</v>
      </c>
      <c r="E7825" s="75">
        <v>29</v>
      </c>
      <c r="F7825" s="30" t="s">
        <v>53</v>
      </c>
      <c r="G7825" s="30" t="s">
        <v>54</v>
      </c>
      <c r="H7825" s="75">
        <v>1</v>
      </c>
    </row>
    <row r="7826" spans="1:8">
      <c r="A7826" s="43">
        <v>1942</v>
      </c>
      <c r="B7826" s="74">
        <v>46237</v>
      </c>
      <c r="C7826" s="30" t="s">
        <v>563</v>
      </c>
      <c r="D7826" s="30" t="s">
        <v>564</v>
      </c>
      <c r="E7826" s="75">
        <v>220</v>
      </c>
      <c r="F7826" s="30" t="s">
        <v>80</v>
      </c>
      <c r="G7826" s="30" t="s">
        <v>81</v>
      </c>
      <c r="H7826" s="75">
        <v>1</v>
      </c>
    </row>
    <row r="7827" spans="1:8">
      <c r="A7827" s="43">
        <v>1942</v>
      </c>
      <c r="B7827" s="74">
        <v>46237</v>
      </c>
      <c r="C7827" s="30" t="s">
        <v>565</v>
      </c>
      <c r="D7827" s="30" t="s">
        <v>566</v>
      </c>
      <c r="E7827" s="75">
        <v>72</v>
      </c>
      <c r="F7827" s="30" t="s">
        <v>68</v>
      </c>
      <c r="G7827" s="30" t="s">
        <v>69</v>
      </c>
      <c r="H7827" s="75">
        <v>1</v>
      </c>
    </row>
    <row r="7828" spans="1:8">
      <c r="A7828" s="43">
        <v>1942</v>
      </c>
      <c r="B7828" s="74">
        <v>46237</v>
      </c>
      <c r="C7828" s="30" t="s">
        <v>567</v>
      </c>
      <c r="D7828" s="30" t="s">
        <v>568</v>
      </c>
      <c r="E7828" s="75">
        <v>64</v>
      </c>
      <c r="F7828" s="30" t="s">
        <v>68</v>
      </c>
      <c r="G7828" s="30" t="s">
        <v>69</v>
      </c>
      <c r="H7828" s="75">
        <v>1</v>
      </c>
    </row>
    <row r="7829" spans="1:8">
      <c r="A7829" s="43">
        <v>1942</v>
      </c>
      <c r="B7829" s="74">
        <v>46235</v>
      </c>
      <c r="C7829" s="30" t="s">
        <v>421</v>
      </c>
      <c r="D7829" s="30" t="s">
        <v>422</v>
      </c>
      <c r="E7829" s="75">
        <v>202</v>
      </c>
      <c r="F7829" s="30" t="s">
        <v>80</v>
      </c>
      <c r="G7829" s="30" t="s">
        <v>81</v>
      </c>
      <c r="H7829" s="75">
        <v>1</v>
      </c>
    </row>
    <row r="7830" spans="1:8">
      <c r="A7830" s="43">
        <v>1942</v>
      </c>
      <c r="B7830" s="74">
        <v>46235</v>
      </c>
      <c r="C7830" s="30" t="s">
        <v>427</v>
      </c>
      <c r="D7830" s="30" t="s">
        <v>428</v>
      </c>
      <c r="E7830" s="75">
        <v>12</v>
      </c>
      <c r="F7830" s="30" t="s">
        <v>68</v>
      </c>
      <c r="G7830" s="30" t="s">
        <v>69</v>
      </c>
      <c r="H7830" s="75">
        <v>1</v>
      </c>
    </row>
    <row r="7831" spans="1:8">
      <c r="A7831" s="43">
        <v>1942</v>
      </c>
      <c r="B7831" s="74">
        <v>46235</v>
      </c>
      <c r="C7831" s="30" t="s">
        <v>429</v>
      </c>
      <c r="D7831" s="30" t="s">
        <v>430</v>
      </c>
      <c r="E7831" s="75">
        <v>93</v>
      </c>
      <c r="F7831" s="30" t="s">
        <v>68</v>
      </c>
      <c r="G7831" s="30" t="s">
        <v>69</v>
      </c>
      <c r="H7831" s="75">
        <v>1</v>
      </c>
    </row>
    <row r="7832" spans="1:8">
      <c r="A7832" s="43">
        <v>1942</v>
      </c>
      <c r="B7832" s="74">
        <v>46235</v>
      </c>
      <c r="C7832" s="30" t="s">
        <v>433</v>
      </c>
      <c r="D7832" s="30" t="s">
        <v>434</v>
      </c>
      <c r="E7832" s="75">
        <v>99</v>
      </c>
      <c r="F7832" s="30" t="s">
        <v>68</v>
      </c>
      <c r="G7832" s="30" t="s">
        <v>69</v>
      </c>
      <c r="H7832" s="75">
        <v>1</v>
      </c>
    </row>
    <row r="7833" spans="1:8">
      <c r="A7833" s="43">
        <v>1942</v>
      </c>
      <c r="B7833" s="74">
        <v>46235</v>
      </c>
      <c r="C7833" s="30" t="s">
        <v>445</v>
      </c>
      <c r="D7833" s="30" t="s">
        <v>446</v>
      </c>
      <c r="E7833" s="75">
        <v>103</v>
      </c>
      <c r="F7833" s="30" t="s">
        <v>68</v>
      </c>
      <c r="G7833" s="30" t="s">
        <v>69</v>
      </c>
      <c r="H7833" s="75">
        <v>1</v>
      </c>
    </row>
    <row r="7834" spans="1:8">
      <c r="A7834" s="43">
        <v>1942</v>
      </c>
      <c r="B7834" s="74">
        <v>46235</v>
      </c>
      <c r="C7834" s="30" t="s">
        <v>451</v>
      </c>
      <c r="D7834" s="30" t="s">
        <v>452</v>
      </c>
      <c r="E7834" s="75">
        <v>161</v>
      </c>
      <c r="F7834" s="30" t="s">
        <v>68</v>
      </c>
      <c r="G7834" s="30" t="s">
        <v>69</v>
      </c>
      <c r="H7834" s="75">
        <v>1</v>
      </c>
    </row>
    <row r="7835" spans="1:8">
      <c r="A7835" s="43">
        <v>1942</v>
      </c>
      <c r="B7835" s="74">
        <v>46235</v>
      </c>
      <c r="C7835" s="30" t="s">
        <v>465</v>
      </c>
      <c r="D7835" s="30" t="s">
        <v>466</v>
      </c>
      <c r="E7835" s="75">
        <v>41</v>
      </c>
      <c r="F7835" s="30" t="s">
        <v>70</v>
      </c>
      <c r="G7835" s="30" t="s">
        <v>71</v>
      </c>
      <c r="H7835" s="75">
        <v>2</v>
      </c>
    </row>
    <row r="7836" spans="1:8">
      <c r="A7836" s="43">
        <v>1942</v>
      </c>
      <c r="B7836" s="74">
        <v>46235</v>
      </c>
      <c r="C7836" s="30" t="s">
        <v>473</v>
      </c>
      <c r="D7836" s="30" t="s">
        <v>474</v>
      </c>
      <c r="E7836" s="75">
        <v>77</v>
      </c>
      <c r="F7836" s="30" t="s">
        <v>53</v>
      </c>
      <c r="G7836" s="30" t="s">
        <v>54</v>
      </c>
      <c r="H7836" s="75">
        <v>1</v>
      </c>
    </row>
    <row r="7837" spans="1:8">
      <c r="A7837" s="43">
        <v>1942</v>
      </c>
      <c r="B7837" s="74">
        <v>46235</v>
      </c>
      <c r="C7837" s="30" t="s">
        <v>435</v>
      </c>
      <c r="D7837" s="30" t="s">
        <v>436</v>
      </c>
      <c r="E7837" s="75">
        <v>79</v>
      </c>
      <c r="F7837" s="30" t="s">
        <v>53</v>
      </c>
      <c r="G7837" s="30" t="s">
        <v>54</v>
      </c>
      <c r="H7837" s="75">
        <v>1</v>
      </c>
    </row>
    <row r="7838" spans="1:8">
      <c r="A7838" s="43">
        <v>1942</v>
      </c>
      <c r="B7838" s="74">
        <v>46235</v>
      </c>
      <c r="C7838" s="30" t="s">
        <v>483</v>
      </c>
      <c r="D7838" s="30" t="s">
        <v>484</v>
      </c>
      <c r="E7838" s="75">
        <v>66</v>
      </c>
      <c r="F7838" s="30" t="s">
        <v>76</v>
      </c>
      <c r="G7838" s="30" t="s">
        <v>77</v>
      </c>
      <c r="H7838" s="75">
        <v>1</v>
      </c>
    </row>
    <row r="7839" spans="1:8">
      <c r="A7839" s="43">
        <v>1942</v>
      </c>
      <c r="B7839" s="74">
        <v>46235</v>
      </c>
      <c r="C7839" s="30" t="s">
        <v>499</v>
      </c>
      <c r="D7839" s="30" t="s">
        <v>500</v>
      </c>
      <c r="E7839" s="75">
        <v>179</v>
      </c>
      <c r="F7839" s="30" t="s">
        <v>76</v>
      </c>
      <c r="G7839" s="30" t="s">
        <v>77</v>
      </c>
      <c r="H7839" s="75">
        <v>1</v>
      </c>
    </row>
    <row r="7840" spans="1:8">
      <c r="A7840" s="43">
        <v>1942</v>
      </c>
      <c r="B7840" s="74">
        <v>46235</v>
      </c>
      <c r="C7840" s="30" t="s">
        <v>509</v>
      </c>
      <c r="D7840" s="30" t="s">
        <v>510</v>
      </c>
      <c r="E7840" s="75">
        <v>11</v>
      </c>
      <c r="F7840" s="30" t="s">
        <v>68</v>
      </c>
      <c r="G7840" s="30" t="s">
        <v>69</v>
      </c>
      <c r="H7840" s="75">
        <v>1</v>
      </c>
    </row>
    <row r="7841" spans="1:8">
      <c r="A7841" s="43">
        <v>1942</v>
      </c>
      <c r="B7841" s="74">
        <v>46235</v>
      </c>
      <c r="C7841" s="30" t="s">
        <v>513</v>
      </c>
      <c r="D7841" s="30" t="s">
        <v>514</v>
      </c>
      <c r="E7841" s="75">
        <v>73</v>
      </c>
      <c r="F7841" s="30" t="s">
        <v>68</v>
      </c>
      <c r="G7841" s="30" t="s">
        <v>69</v>
      </c>
      <c r="H7841" s="75">
        <v>1</v>
      </c>
    </row>
    <row r="7842" spans="1:8">
      <c r="A7842" s="43">
        <v>1942</v>
      </c>
      <c r="B7842" s="74">
        <v>46235</v>
      </c>
      <c r="C7842" s="30" t="s">
        <v>469</v>
      </c>
      <c r="D7842" s="30" t="s">
        <v>470</v>
      </c>
      <c r="E7842" s="75">
        <v>113</v>
      </c>
      <c r="F7842" s="30" t="s">
        <v>53</v>
      </c>
      <c r="G7842" s="30" t="s">
        <v>54</v>
      </c>
      <c r="H7842" s="75">
        <v>1</v>
      </c>
    </row>
    <row r="7843" spans="1:8">
      <c r="A7843" s="43">
        <v>1942</v>
      </c>
      <c r="B7843" s="74">
        <v>46235</v>
      </c>
      <c r="C7843" s="30" t="s">
        <v>533</v>
      </c>
      <c r="D7843" s="30" t="s">
        <v>534</v>
      </c>
      <c r="E7843" s="75">
        <v>11</v>
      </c>
      <c r="F7843" s="30" t="s">
        <v>53</v>
      </c>
      <c r="G7843" s="30" t="s">
        <v>54</v>
      </c>
      <c r="H7843" s="75">
        <v>1</v>
      </c>
    </row>
    <row r="7844" spans="1:8">
      <c r="A7844" s="43">
        <v>1942</v>
      </c>
      <c r="B7844" s="74">
        <v>46235</v>
      </c>
      <c r="C7844" s="30" t="s">
        <v>529</v>
      </c>
      <c r="D7844" s="30" t="s">
        <v>530</v>
      </c>
      <c r="E7844" s="75">
        <v>86</v>
      </c>
      <c r="F7844" s="30" t="s">
        <v>76</v>
      </c>
      <c r="G7844" s="30" t="s">
        <v>77</v>
      </c>
      <c r="H7844" s="75">
        <v>1</v>
      </c>
    </row>
    <row r="7845" spans="1:8">
      <c r="A7845" s="43">
        <v>1942</v>
      </c>
      <c r="B7845" s="74">
        <v>46235</v>
      </c>
      <c r="C7845" s="30" t="s">
        <v>531</v>
      </c>
      <c r="D7845" s="30" t="s">
        <v>532</v>
      </c>
      <c r="E7845" s="75">
        <v>30</v>
      </c>
      <c r="F7845" s="30" t="s">
        <v>68</v>
      </c>
      <c r="G7845" s="30" t="s">
        <v>69</v>
      </c>
      <c r="H7845" s="75">
        <v>1</v>
      </c>
    </row>
    <row r="7846" spans="1:8">
      <c r="A7846" s="43">
        <v>1942</v>
      </c>
      <c r="B7846" s="74">
        <v>46235</v>
      </c>
      <c r="C7846" s="30" t="s">
        <v>537</v>
      </c>
      <c r="D7846" s="30" t="s">
        <v>538</v>
      </c>
      <c r="E7846" s="75">
        <v>69</v>
      </c>
      <c r="F7846" s="30" t="s">
        <v>68</v>
      </c>
      <c r="G7846" s="30" t="s">
        <v>69</v>
      </c>
      <c r="H7846" s="75">
        <v>1</v>
      </c>
    </row>
    <row r="7847" spans="1:8">
      <c r="A7847" s="43">
        <v>1942</v>
      </c>
      <c r="B7847" s="74">
        <v>46235</v>
      </c>
      <c r="C7847" s="30" t="s">
        <v>547</v>
      </c>
      <c r="D7847" s="30" t="s">
        <v>548</v>
      </c>
      <c r="E7847" s="75">
        <v>5</v>
      </c>
      <c r="F7847" s="30" t="s">
        <v>53</v>
      </c>
      <c r="G7847" s="30" t="s">
        <v>54</v>
      </c>
      <c r="H7847" s="75">
        <v>1</v>
      </c>
    </row>
    <row r="7848" spans="1:8">
      <c r="A7848" s="43">
        <v>1942</v>
      </c>
      <c r="B7848" s="74">
        <v>46235</v>
      </c>
      <c r="C7848" s="30" t="s">
        <v>507</v>
      </c>
      <c r="D7848" s="30" t="s">
        <v>508</v>
      </c>
      <c r="E7848" s="75">
        <v>91</v>
      </c>
      <c r="F7848" s="30" t="s">
        <v>53</v>
      </c>
      <c r="G7848" s="30" t="s">
        <v>54</v>
      </c>
      <c r="H7848" s="75">
        <v>1</v>
      </c>
    </row>
    <row r="7849" spans="1:8">
      <c r="A7849" s="43">
        <v>1942</v>
      </c>
      <c r="B7849" s="74">
        <v>46235</v>
      </c>
      <c r="C7849" s="30" t="s">
        <v>1720</v>
      </c>
      <c r="D7849" s="30" t="s">
        <v>1721</v>
      </c>
      <c r="E7849" s="75">
        <v>48</v>
      </c>
      <c r="F7849" s="30" t="s">
        <v>53</v>
      </c>
      <c r="G7849" s="30" t="s">
        <v>54</v>
      </c>
      <c r="H7849" s="75">
        <v>1</v>
      </c>
    </row>
    <row r="7850" spans="1:8">
      <c r="A7850" s="43">
        <v>1942</v>
      </c>
      <c r="B7850" s="74">
        <v>46235</v>
      </c>
      <c r="C7850" s="30" t="s">
        <v>477</v>
      </c>
      <c r="D7850" s="30" t="s">
        <v>478</v>
      </c>
      <c r="E7850" s="75">
        <v>65</v>
      </c>
      <c r="F7850" s="30" t="s">
        <v>53</v>
      </c>
      <c r="G7850" s="30" t="s">
        <v>54</v>
      </c>
      <c r="H7850" s="75">
        <v>1</v>
      </c>
    </row>
    <row r="7851" spans="1:8">
      <c r="A7851" s="43">
        <v>1942</v>
      </c>
      <c r="B7851" s="74">
        <v>46235</v>
      </c>
      <c r="C7851" s="30" t="s">
        <v>463</v>
      </c>
      <c r="D7851" s="30" t="s">
        <v>464</v>
      </c>
      <c r="E7851" s="75">
        <v>36</v>
      </c>
      <c r="F7851" s="30" t="s">
        <v>53</v>
      </c>
      <c r="G7851" s="30" t="s">
        <v>54</v>
      </c>
      <c r="H7851" s="75">
        <v>1</v>
      </c>
    </row>
    <row r="7852" spans="1:8">
      <c r="A7852" s="43">
        <v>1942</v>
      </c>
      <c r="B7852" s="74">
        <v>46235</v>
      </c>
      <c r="C7852" s="30" t="s">
        <v>461</v>
      </c>
      <c r="D7852" s="30" t="s">
        <v>462</v>
      </c>
      <c r="E7852" s="75">
        <v>19</v>
      </c>
      <c r="F7852" s="30" t="s">
        <v>53</v>
      </c>
      <c r="G7852" s="30" t="s">
        <v>54</v>
      </c>
      <c r="H7852" s="75">
        <v>1</v>
      </c>
    </row>
    <row r="7853" spans="1:8">
      <c r="A7853" s="43">
        <v>1942</v>
      </c>
      <c r="B7853" s="74">
        <v>46235</v>
      </c>
      <c r="C7853" s="30" t="s">
        <v>563</v>
      </c>
      <c r="D7853" s="30" t="s">
        <v>564</v>
      </c>
      <c r="E7853" s="75">
        <v>222</v>
      </c>
      <c r="F7853" s="30" t="s">
        <v>80</v>
      </c>
      <c r="G7853" s="30" t="s">
        <v>81</v>
      </c>
      <c r="H7853" s="75">
        <v>1</v>
      </c>
    </row>
    <row r="7854" spans="1:8">
      <c r="A7854" s="43">
        <v>1942</v>
      </c>
      <c r="B7854" s="74">
        <v>46234</v>
      </c>
      <c r="C7854" s="30" t="s">
        <v>421</v>
      </c>
      <c r="D7854" s="30" t="s">
        <v>422</v>
      </c>
      <c r="E7854" s="75">
        <v>74</v>
      </c>
      <c r="F7854" s="30" t="s">
        <v>80</v>
      </c>
      <c r="G7854" s="30" t="s">
        <v>81</v>
      </c>
      <c r="H7854" s="75">
        <v>1</v>
      </c>
    </row>
    <row r="7855" spans="1:8">
      <c r="A7855" s="43">
        <v>1942</v>
      </c>
      <c r="B7855" s="74">
        <v>46234</v>
      </c>
      <c r="C7855" s="30" t="s">
        <v>425</v>
      </c>
      <c r="D7855" s="30" t="s">
        <v>426</v>
      </c>
      <c r="E7855" s="75">
        <v>98</v>
      </c>
      <c r="F7855" s="30" t="s">
        <v>68</v>
      </c>
      <c r="G7855" s="30" t="s">
        <v>69</v>
      </c>
      <c r="H7855" s="75">
        <v>1</v>
      </c>
    </row>
    <row r="7856" spans="1:8">
      <c r="A7856" s="43">
        <v>1942</v>
      </c>
      <c r="B7856" s="74">
        <v>46234</v>
      </c>
      <c r="C7856" s="30" t="s">
        <v>427</v>
      </c>
      <c r="D7856" s="30" t="s">
        <v>428</v>
      </c>
      <c r="E7856" s="75">
        <v>75</v>
      </c>
      <c r="F7856" s="30" t="s">
        <v>68</v>
      </c>
      <c r="G7856" s="30" t="s">
        <v>69</v>
      </c>
      <c r="H7856" s="75">
        <v>1</v>
      </c>
    </row>
    <row r="7857" spans="1:8">
      <c r="A7857" s="43">
        <v>1942</v>
      </c>
      <c r="B7857" s="74">
        <v>46234</v>
      </c>
      <c r="C7857" s="30" t="s">
        <v>429</v>
      </c>
      <c r="D7857" s="30" t="s">
        <v>430</v>
      </c>
      <c r="E7857" s="75">
        <v>11</v>
      </c>
      <c r="F7857" s="30" t="s">
        <v>68</v>
      </c>
      <c r="G7857" s="30" t="s">
        <v>69</v>
      </c>
      <c r="H7857" s="75">
        <v>1</v>
      </c>
    </row>
    <row r="7858" spans="1:8">
      <c r="A7858" s="43">
        <v>1942</v>
      </c>
      <c r="B7858" s="74">
        <v>46234</v>
      </c>
      <c r="C7858" s="30" t="s">
        <v>433</v>
      </c>
      <c r="D7858" s="30" t="s">
        <v>434</v>
      </c>
      <c r="E7858" s="75">
        <v>57</v>
      </c>
      <c r="F7858" s="30" t="s">
        <v>68</v>
      </c>
      <c r="G7858" s="30" t="s">
        <v>69</v>
      </c>
      <c r="H7858" s="75">
        <v>1</v>
      </c>
    </row>
    <row r="7859" spans="1:8">
      <c r="A7859" s="43">
        <v>1942</v>
      </c>
      <c r="B7859" s="74">
        <v>46234</v>
      </c>
      <c r="C7859" s="30" t="s">
        <v>453</v>
      </c>
      <c r="D7859" s="30" t="s">
        <v>454</v>
      </c>
      <c r="E7859" s="75">
        <v>26</v>
      </c>
      <c r="F7859" s="30" t="s">
        <v>53</v>
      </c>
      <c r="G7859" s="30" t="s">
        <v>54</v>
      </c>
      <c r="H7859" s="75">
        <v>1</v>
      </c>
    </row>
    <row r="7860" spans="1:8">
      <c r="A7860" s="43">
        <v>1942</v>
      </c>
      <c r="B7860" s="74">
        <v>46234</v>
      </c>
      <c r="C7860" s="30" t="s">
        <v>437</v>
      </c>
      <c r="D7860" s="30" t="s">
        <v>438</v>
      </c>
      <c r="E7860" s="75">
        <v>1</v>
      </c>
      <c r="F7860" s="30" t="s">
        <v>68</v>
      </c>
      <c r="G7860" s="30" t="s">
        <v>69</v>
      </c>
      <c r="H7860" s="75">
        <v>1</v>
      </c>
    </row>
    <row r="7861" spans="1:8">
      <c r="A7861" s="43">
        <v>1942</v>
      </c>
      <c r="B7861" s="74">
        <v>46234</v>
      </c>
      <c r="C7861" s="30" t="s">
        <v>439</v>
      </c>
      <c r="D7861" s="30" t="s">
        <v>440</v>
      </c>
      <c r="E7861" s="75">
        <v>78</v>
      </c>
      <c r="F7861" s="30" t="s">
        <v>68</v>
      </c>
      <c r="G7861" s="30" t="s">
        <v>69</v>
      </c>
      <c r="H7861" s="75">
        <v>1</v>
      </c>
    </row>
    <row r="7862" spans="1:8">
      <c r="A7862" s="43">
        <v>1942</v>
      </c>
      <c r="B7862" s="74">
        <v>46234</v>
      </c>
      <c r="C7862" s="30" t="s">
        <v>441</v>
      </c>
      <c r="D7862" s="30" t="s">
        <v>442</v>
      </c>
      <c r="E7862" s="75">
        <v>78</v>
      </c>
      <c r="F7862" s="30" t="s">
        <v>68</v>
      </c>
      <c r="G7862" s="30" t="s">
        <v>69</v>
      </c>
      <c r="H7862" s="75">
        <v>1</v>
      </c>
    </row>
    <row r="7863" spans="1:8">
      <c r="A7863" s="43">
        <v>1942</v>
      </c>
      <c r="B7863" s="74">
        <v>46234</v>
      </c>
      <c r="C7863" s="30" t="s">
        <v>443</v>
      </c>
      <c r="D7863" s="30" t="s">
        <v>444</v>
      </c>
      <c r="E7863" s="75">
        <v>75</v>
      </c>
      <c r="F7863" s="30" t="s">
        <v>80</v>
      </c>
      <c r="G7863" s="30" t="s">
        <v>81</v>
      </c>
      <c r="H7863" s="75">
        <v>1</v>
      </c>
    </row>
    <row r="7864" spans="1:8">
      <c r="A7864" s="43">
        <v>1942</v>
      </c>
      <c r="B7864" s="74">
        <v>46234</v>
      </c>
      <c r="C7864" s="30" t="s">
        <v>445</v>
      </c>
      <c r="D7864" s="30" t="s">
        <v>446</v>
      </c>
      <c r="E7864" s="75">
        <v>63</v>
      </c>
      <c r="F7864" s="30" t="s">
        <v>68</v>
      </c>
      <c r="G7864" s="30" t="s">
        <v>69</v>
      </c>
      <c r="H7864" s="75">
        <v>1</v>
      </c>
    </row>
    <row r="7865" spans="1:8">
      <c r="A7865" s="43">
        <v>1942</v>
      </c>
      <c r="B7865" s="74">
        <v>46234</v>
      </c>
      <c r="C7865" s="30" t="s">
        <v>447</v>
      </c>
      <c r="D7865" s="30" t="s">
        <v>448</v>
      </c>
      <c r="E7865" s="75">
        <v>77</v>
      </c>
      <c r="F7865" s="30" t="s">
        <v>56</v>
      </c>
      <c r="G7865" s="30" t="s">
        <v>57</v>
      </c>
      <c r="H7865" s="75">
        <v>2</v>
      </c>
    </row>
    <row r="7866" spans="1:8">
      <c r="A7866" s="43">
        <v>1942</v>
      </c>
      <c r="B7866" s="74">
        <v>46234</v>
      </c>
      <c r="C7866" s="30" t="s">
        <v>451</v>
      </c>
      <c r="D7866" s="30" t="s">
        <v>452</v>
      </c>
      <c r="E7866" s="75">
        <v>69</v>
      </c>
      <c r="F7866" s="30" t="s">
        <v>68</v>
      </c>
      <c r="G7866" s="30" t="s">
        <v>69</v>
      </c>
      <c r="H7866" s="75">
        <v>1</v>
      </c>
    </row>
    <row r="7867" spans="1:8">
      <c r="A7867" s="43">
        <v>1942</v>
      </c>
      <c r="B7867" s="74">
        <v>46234</v>
      </c>
      <c r="C7867" s="30" t="s">
        <v>455</v>
      </c>
      <c r="D7867" s="30" t="s">
        <v>456</v>
      </c>
      <c r="E7867" s="75">
        <v>169</v>
      </c>
      <c r="F7867" s="30" t="s">
        <v>80</v>
      </c>
      <c r="G7867" s="30" t="s">
        <v>81</v>
      </c>
      <c r="H7867" s="75">
        <v>1</v>
      </c>
    </row>
    <row r="7868" spans="1:8">
      <c r="A7868" s="43">
        <v>1942</v>
      </c>
      <c r="B7868" s="74">
        <v>46234</v>
      </c>
      <c r="C7868" s="30" t="s">
        <v>457</v>
      </c>
      <c r="D7868" s="30" t="s">
        <v>458</v>
      </c>
      <c r="E7868" s="75">
        <v>96</v>
      </c>
      <c r="F7868" s="30" t="s">
        <v>70</v>
      </c>
      <c r="G7868" s="30" t="s">
        <v>71</v>
      </c>
      <c r="H7868" s="75">
        <v>2</v>
      </c>
    </row>
    <row r="7869" spans="1:8">
      <c r="A7869" s="43">
        <v>1942</v>
      </c>
      <c r="B7869" s="74">
        <v>46234</v>
      </c>
      <c r="C7869" s="30" t="s">
        <v>521</v>
      </c>
      <c r="D7869" s="30" t="s">
        <v>522</v>
      </c>
      <c r="E7869" s="75">
        <v>132</v>
      </c>
      <c r="F7869" s="30" t="s">
        <v>53</v>
      </c>
      <c r="G7869" s="30" t="s">
        <v>54</v>
      </c>
      <c r="H7869" s="75">
        <v>1</v>
      </c>
    </row>
    <row r="7870" spans="1:8">
      <c r="A7870" s="43">
        <v>1942</v>
      </c>
      <c r="B7870" s="74">
        <v>46234</v>
      </c>
      <c r="C7870" s="30" t="s">
        <v>505</v>
      </c>
      <c r="D7870" s="30" t="s">
        <v>506</v>
      </c>
      <c r="E7870" s="75">
        <v>49</v>
      </c>
      <c r="F7870" s="30" t="s">
        <v>53</v>
      </c>
      <c r="G7870" s="30" t="s">
        <v>54</v>
      </c>
      <c r="H7870" s="75">
        <v>1</v>
      </c>
    </row>
    <row r="7871" spans="1:8">
      <c r="A7871" s="43">
        <v>1942</v>
      </c>
      <c r="B7871" s="74">
        <v>46234</v>
      </c>
      <c r="C7871" s="30" t="s">
        <v>449</v>
      </c>
      <c r="D7871" s="30" t="s">
        <v>450</v>
      </c>
      <c r="E7871" s="75">
        <v>66</v>
      </c>
      <c r="F7871" s="30" t="s">
        <v>53</v>
      </c>
      <c r="G7871" s="30" t="s">
        <v>54</v>
      </c>
      <c r="H7871" s="75">
        <v>1</v>
      </c>
    </row>
    <row r="7872" spans="1:8">
      <c r="A7872" s="43">
        <v>1942</v>
      </c>
      <c r="B7872" s="74">
        <v>46234</v>
      </c>
      <c r="C7872" s="30" t="s">
        <v>465</v>
      </c>
      <c r="D7872" s="30" t="s">
        <v>466</v>
      </c>
      <c r="E7872" s="75">
        <v>37</v>
      </c>
      <c r="F7872" s="30" t="s">
        <v>68</v>
      </c>
      <c r="G7872" s="30" t="s">
        <v>69</v>
      </c>
      <c r="H7872" s="75">
        <v>1</v>
      </c>
    </row>
    <row r="7873" spans="1:8">
      <c r="A7873" s="43">
        <v>1942</v>
      </c>
      <c r="B7873" s="74">
        <v>46234</v>
      </c>
      <c r="C7873" s="30" t="s">
        <v>467</v>
      </c>
      <c r="D7873" s="30" t="s">
        <v>468</v>
      </c>
      <c r="E7873" s="75">
        <v>31</v>
      </c>
      <c r="F7873" s="30" t="s">
        <v>68</v>
      </c>
      <c r="G7873" s="30" t="s">
        <v>69</v>
      </c>
      <c r="H7873" s="75">
        <v>1</v>
      </c>
    </row>
    <row r="7874" spans="1:8">
      <c r="A7874" s="43">
        <v>1942</v>
      </c>
      <c r="B7874" s="74">
        <v>46234</v>
      </c>
      <c r="C7874" s="30" t="s">
        <v>527</v>
      </c>
      <c r="D7874" s="30" t="s">
        <v>528</v>
      </c>
      <c r="E7874" s="75">
        <v>51</v>
      </c>
      <c r="F7874" s="30" t="s">
        <v>53</v>
      </c>
      <c r="G7874" s="30" t="s">
        <v>54</v>
      </c>
      <c r="H7874" s="75">
        <v>1</v>
      </c>
    </row>
    <row r="7875" spans="1:8">
      <c r="A7875" s="43">
        <v>1942</v>
      </c>
      <c r="B7875" s="74">
        <v>46234</v>
      </c>
      <c r="C7875" s="30" t="s">
        <v>473</v>
      </c>
      <c r="D7875" s="30" t="s">
        <v>474</v>
      </c>
      <c r="E7875" s="75">
        <v>60</v>
      </c>
      <c r="F7875" s="30" t="s">
        <v>53</v>
      </c>
      <c r="G7875" s="30" t="s">
        <v>54</v>
      </c>
      <c r="H7875" s="75">
        <v>1</v>
      </c>
    </row>
    <row r="7876" spans="1:8">
      <c r="A7876" s="43">
        <v>1942</v>
      </c>
      <c r="B7876" s="74">
        <v>46234</v>
      </c>
      <c r="C7876" s="30" t="s">
        <v>523</v>
      </c>
      <c r="D7876" s="30" t="s">
        <v>524</v>
      </c>
      <c r="E7876" s="75">
        <v>11</v>
      </c>
      <c r="F7876" s="30" t="s">
        <v>53</v>
      </c>
      <c r="G7876" s="30" t="s">
        <v>54</v>
      </c>
      <c r="H7876" s="75">
        <v>1</v>
      </c>
    </row>
    <row r="7877" spans="1:8">
      <c r="A7877" s="43">
        <v>1942</v>
      </c>
      <c r="B7877" s="74">
        <v>46234</v>
      </c>
      <c r="C7877" s="30" t="s">
        <v>459</v>
      </c>
      <c r="D7877" s="30" t="s">
        <v>460</v>
      </c>
      <c r="E7877" s="75">
        <v>19</v>
      </c>
      <c r="F7877" s="30" t="s">
        <v>53</v>
      </c>
      <c r="G7877" s="30" t="s">
        <v>54</v>
      </c>
      <c r="H7877" s="75">
        <v>1</v>
      </c>
    </row>
    <row r="7878" spans="1:8">
      <c r="A7878" s="43">
        <v>1942</v>
      </c>
      <c r="B7878" s="74">
        <v>46234</v>
      </c>
      <c r="C7878" s="30" t="s">
        <v>1714</v>
      </c>
      <c r="D7878" s="30" t="s">
        <v>1715</v>
      </c>
      <c r="E7878" s="75">
        <v>5</v>
      </c>
      <c r="F7878" s="30" t="s">
        <v>68</v>
      </c>
      <c r="G7878" s="30" t="s">
        <v>69</v>
      </c>
      <c r="H7878" s="75">
        <v>1</v>
      </c>
    </row>
    <row r="7879" spans="1:8">
      <c r="A7879" s="43">
        <v>1942</v>
      </c>
      <c r="B7879" s="74">
        <v>46234</v>
      </c>
      <c r="C7879" s="30" t="s">
        <v>435</v>
      </c>
      <c r="D7879" s="30" t="s">
        <v>436</v>
      </c>
      <c r="E7879" s="75">
        <v>79</v>
      </c>
      <c r="F7879" s="30" t="s">
        <v>53</v>
      </c>
      <c r="G7879" s="30" t="s">
        <v>54</v>
      </c>
      <c r="H7879" s="75">
        <v>1</v>
      </c>
    </row>
    <row r="7880" spans="1:8">
      <c r="A7880" s="43">
        <v>1942</v>
      </c>
      <c r="B7880" s="74">
        <v>46234</v>
      </c>
      <c r="C7880" s="30" t="s">
        <v>481</v>
      </c>
      <c r="D7880" s="30" t="s">
        <v>482</v>
      </c>
      <c r="E7880" s="75">
        <v>8</v>
      </c>
      <c r="F7880" s="30" t="s">
        <v>68</v>
      </c>
      <c r="G7880" s="30" t="s">
        <v>69</v>
      </c>
      <c r="H7880" s="75">
        <v>1</v>
      </c>
    </row>
    <row r="7881" spans="1:8">
      <c r="A7881" s="43">
        <v>1942</v>
      </c>
      <c r="B7881" s="74">
        <v>46234</v>
      </c>
      <c r="C7881" s="30" t="s">
        <v>483</v>
      </c>
      <c r="D7881" s="30" t="s">
        <v>484</v>
      </c>
      <c r="E7881" s="75">
        <v>90</v>
      </c>
      <c r="F7881" s="30" t="s">
        <v>76</v>
      </c>
      <c r="G7881" s="30" t="s">
        <v>77</v>
      </c>
      <c r="H7881" s="75">
        <v>1</v>
      </c>
    </row>
    <row r="7882" spans="1:8">
      <c r="A7882" s="43">
        <v>1942</v>
      </c>
      <c r="B7882" s="74">
        <v>46234</v>
      </c>
      <c r="C7882" s="30" t="s">
        <v>485</v>
      </c>
      <c r="D7882" s="30" t="s">
        <v>486</v>
      </c>
      <c r="E7882" s="75">
        <v>155</v>
      </c>
      <c r="F7882" s="30" t="s">
        <v>68</v>
      </c>
      <c r="G7882" s="30" t="s">
        <v>69</v>
      </c>
      <c r="H7882" s="75">
        <v>1</v>
      </c>
    </row>
    <row r="7883" spans="1:8">
      <c r="A7883" s="43">
        <v>1942</v>
      </c>
      <c r="B7883" s="74">
        <v>46234</v>
      </c>
      <c r="C7883" s="30" t="s">
        <v>487</v>
      </c>
      <c r="D7883" s="30" t="s">
        <v>488</v>
      </c>
      <c r="E7883" s="75">
        <v>15</v>
      </c>
      <c r="F7883" s="30" t="s">
        <v>76</v>
      </c>
      <c r="G7883" s="30" t="s">
        <v>77</v>
      </c>
      <c r="H7883" s="75">
        <v>1</v>
      </c>
    </row>
    <row r="7884" spans="1:8">
      <c r="A7884" s="43">
        <v>1942</v>
      </c>
      <c r="B7884" s="74">
        <v>46234</v>
      </c>
      <c r="C7884" s="30" t="s">
        <v>493</v>
      </c>
      <c r="D7884" s="30" t="s">
        <v>494</v>
      </c>
      <c r="E7884" s="75">
        <v>8</v>
      </c>
      <c r="F7884" s="30" t="s">
        <v>53</v>
      </c>
      <c r="G7884" s="30" t="s">
        <v>54</v>
      </c>
      <c r="H7884" s="75">
        <v>1</v>
      </c>
    </row>
    <row r="7885" spans="1:8">
      <c r="A7885" s="43">
        <v>1942</v>
      </c>
      <c r="B7885" s="74">
        <v>46234</v>
      </c>
      <c r="C7885" s="30" t="s">
        <v>499</v>
      </c>
      <c r="D7885" s="30" t="s">
        <v>500</v>
      </c>
      <c r="E7885" s="75">
        <v>55</v>
      </c>
      <c r="F7885" s="30" t="s">
        <v>76</v>
      </c>
      <c r="G7885" s="30" t="s">
        <v>77</v>
      </c>
      <c r="H7885" s="75">
        <v>1</v>
      </c>
    </row>
    <row r="7886" spans="1:8">
      <c r="A7886" s="43">
        <v>1942</v>
      </c>
      <c r="B7886" s="74">
        <v>46234</v>
      </c>
      <c r="C7886" s="30" t="s">
        <v>501</v>
      </c>
      <c r="D7886" s="30" t="s">
        <v>502</v>
      </c>
      <c r="E7886" s="75">
        <v>43</v>
      </c>
      <c r="F7886" s="30" t="s">
        <v>68</v>
      </c>
      <c r="G7886" s="30" t="s">
        <v>69</v>
      </c>
      <c r="H7886" s="75">
        <v>1</v>
      </c>
    </row>
    <row r="7887" spans="1:8">
      <c r="A7887" s="43">
        <v>1942</v>
      </c>
      <c r="B7887" s="74">
        <v>46234</v>
      </c>
      <c r="C7887" s="30" t="s">
        <v>491</v>
      </c>
      <c r="D7887" s="30" t="s">
        <v>492</v>
      </c>
      <c r="E7887" s="75">
        <v>29</v>
      </c>
      <c r="F7887" s="30" t="s">
        <v>53</v>
      </c>
      <c r="G7887" s="30" t="s">
        <v>54</v>
      </c>
      <c r="H7887" s="75">
        <v>1</v>
      </c>
    </row>
    <row r="7888" spans="1:8">
      <c r="A7888" s="43">
        <v>1942</v>
      </c>
      <c r="B7888" s="74">
        <v>46234</v>
      </c>
      <c r="C7888" s="30" t="s">
        <v>475</v>
      </c>
      <c r="D7888" s="30" t="s">
        <v>476</v>
      </c>
      <c r="E7888" s="75">
        <v>137</v>
      </c>
      <c r="F7888" s="30" t="s">
        <v>53</v>
      </c>
      <c r="G7888" s="30" t="s">
        <v>54</v>
      </c>
      <c r="H7888" s="75">
        <v>1</v>
      </c>
    </row>
    <row r="7889" spans="1:8">
      <c r="A7889" s="43">
        <v>1942</v>
      </c>
      <c r="B7889" s="74">
        <v>46234</v>
      </c>
      <c r="C7889" s="30" t="s">
        <v>479</v>
      </c>
      <c r="D7889" s="30" t="s">
        <v>480</v>
      </c>
      <c r="E7889" s="75">
        <v>157</v>
      </c>
      <c r="F7889" s="30" t="s">
        <v>53</v>
      </c>
      <c r="G7889" s="30" t="s">
        <v>54</v>
      </c>
      <c r="H7889" s="75">
        <v>1</v>
      </c>
    </row>
    <row r="7890" spans="1:8">
      <c r="A7890" s="43">
        <v>1942</v>
      </c>
      <c r="B7890" s="74">
        <v>46234</v>
      </c>
      <c r="C7890" s="30" t="s">
        <v>509</v>
      </c>
      <c r="D7890" s="30" t="s">
        <v>510</v>
      </c>
      <c r="E7890" s="75">
        <v>92</v>
      </c>
      <c r="F7890" s="30" t="s">
        <v>68</v>
      </c>
      <c r="G7890" s="30" t="s">
        <v>69</v>
      </c>
      <c r="H7890" s="75">
        <v>1</v>
      </c>
    </row>
    <row r="7891" spans="1:8">
      <c r="A7891" s="43">
        <v>1942</v>
      </c>
      <c r="B7891" s="74">
        <v>46234</v>
      </c>
      <c r="C7891" s="30" t="s">
        <v>511</v>
      </c>
      <c r="D7891" s="30" t="s">
        <v>512</v>
      </c>
      <c r="E7891" s="75">
        <v>62</v>
      </c>
      <c r="F7891" s="30" t="s">
        <v>68</v>
      </c>
      <c r="G7891" s="30" t="s">
        <v>69</v>
      </c>
      <c r="H7891" s="75">
        <v>1</v>
      </c>
    </row>
    <row r="7892" spans="1:8">
      <c r="A7892" s="43">
        <v>1942</v>
      </c>
      <c r="B7892" s="74">
        <v>46234</v>
      </c>
      <c r="C7892" s="30" t="s">
        <v>513</v>
      </c>
      <c r="D7892" s="30" t="s">
        <v>514</v>
      </c>
      <c r="E7892" s="75">
        <v>61</v>
      </c>
      <c r="F7892" s="30" t="s">
        <v>68</v>
      </c>
      <c r="G7892" s="30" t="s">
        <v>69</v>
      </c>
      <c r="H7892" s="75">
        <v>1</v>
      </c>
    </row>
    <row r="7893" spans="1:8">
      <c r="A7893" s="43">
        <v>1942</v>
      </c>
      <c r="B7893" s="74">
        <v>46234</v>
      </c>
      <c r="C7893" s="30" t="s">
        <v>545</v>
      </c>
      <c r="D7893" s="30" t="s">
        <v>546</v>
      </c>
      <c r="E7893" s="75">
        <v>139</v>
      </c>
      <c r="F7893" s="30" t="s">
        <v>53</v>
      </c>
      <c r="G7893" s="30" t="s">
        <v>54</v>
      </c>
      <c r="H7893" s="75">
        <v>1</v>
      </c>
    </row>
    <row r="7894" spans="1:8">
      <c r="A7894" s="43">
        <v>1942</v>
      </c>
      <c r="B7894" s="74">
        <v>46234</v>
      </c>
      <c r="C7894" s="30" t="s">
        <v>519</v>
      </c>
      <c r="D7894" s="30" t="s">
        <v>520</v>
      </c>
      <c r="E7894" s="75">
        <v>23</v>
      </c>
      <c r="F7894" s="30" t="s">
        <v>53</v>
      </c>
      <c r="G7894" s="30" t="s">
        <v>54</v>
      </c>
      <c r="H7894" s="75">
        <v>1</v>
      </c>
    </row>
    <row r="7895" spans="1:8">
      <c r="A7895" s="43">
        <v>1942</v>
      </c>
      <c r="B7895" s="74">
        <v>46234</v>
      </c>
      <c r="C7895" s="30" t="s">
        <v>469</v>
      </c>
      <c r="D7895" s="30" t="s">
        <v>470</v>
      </c>
      <c r="E7895" s="75">
        <v>95</v>
      </c>
      <c r="F7895" s="30" t="s">
        <v>53</v>
      </c>
      <c r="G7895" s="30" t="s">
        <v>54</v>
      </c>
      <c r="H7895" s="75">
        <v>1</v>
      </c>
    </row>
    <row r="7896" spans="1:8">
      <c r="A7896" s="43">
        <v>1942</v>
      </c>
      <c r="B7896" s="74">
        <v>46234</v>
      </c>
      <c r="C7896" s="30" t="s">
        <v>1716</v>
      </c>
      <c r="D7896" s="30" t="s">
        <v>1717</v>
      </c>
      <c r="E7896" s="75">
        <v>38</v>
      </c>
      <c r="F7896" s="30" t="s">
        <v>68</v>
      </c>
      <c r="G7896" s="30" t="s">
        <v>69</v>
      </c>
      <c r="H7896" s="75">
        <v>1</v>
      </c>
    </row>
    <row r="7897" spans="1:8">
      <c r="A7897" s="43">
        <v>1942</v>
      </c>
      <c r="B7897" s="74">
        <v>46234</v>
      </c>
      <c r="C7897" s="30" t="s">
        <v>533</v>
      </c>
      <c r="D7897" s="30" t="s">
        <v>534</v>
      </c>
      <c r="E7897" s="75">
        <v>18</v>
      </c>
      <c r="F7897" s="30" t="s">
        <v>53</v>
      </c>
      <c r="G7897" s="30" t="s">
        <v>54</v>
      </c>
      <c r="H7897" s="75">
        <v>1</v>
      </c>
    </row>
    <row r="7898" spans="1:8">
      <c r="A7898" s="43">
        <v>1942</v>
      </c>
      <c r="B7898" s="74">
        <v>46234</v>
      </c>
      <c r="C7898" s="30" t="s">
        <v>529</v>
      </c>
      <c r="D7898" s="30" t="s">
        <v>530</v>
      </c>
      <c r="E7898" s="75">
        <v>73</v>
      </c>
      <c r="F7898" s="30" t="s">
        <v>76</v>
      </c>
      <c r="G7898" s="30" t="s">
        <v>77</v>
      </c>
      <c r="H7898" s="75">
        <v>1</v>
      </c>
    </row>
    <row r="7899" spans="1:8">
      <c r="A7899" s="43">
        <v>1942</v>
      </c>
      <c r="B7899" s="74">
        <v>46234</v>
      </c>
      <c r="C7899" s="30" t="s">
        <v>531</v>
      </c>
      <c r="D7899" s="30" t="s">
        <v>532</v>
      </c>
      <c r="E7899" s="75">
        <v>65</v>
      </c>
      <c r="F7899" s="30" t="s">
        <v>68</v>
      </c>
      <c r="G7899" s="30" t="s">
        <v>69</v>
      </c>
      <c r="H7899" s="75">
        <v>1</v>
      </c>
    </row>
    <row r="7900" spans="1:8">
      <c r="A7900" s="43">
        <v>1942</v>
      </c>
      <c r="B7900" s="74">
        <v>46234</v>
      </c>
      <c r="C7900" s="30" t="s">
        <v>537</v>
      </c>
      <c r="D7900" s="30" t="s">
        <v>538</v>
      </c>
      <c r="E7900" s="75">
        <v>127</v>
      </c>
      <c r="F7900" s="30" t="s">
        <v>68</v>
      </c>
      <c r="G7900" s="30" t="s">
        <v>69</v>
      </c>
      <c r="H7900" s="75">
        <v>1</v>
      </c>
    </row>
    <row r="7901" spans="1:8">
      <c r="A7901" s="43">
        <v>1942</v>
      </c>
      <c r="B7901" s="74">
        <v>46234</v>
      </c>
      <c r="C7901" s="30" t="s">
        <v>541</v>
      </c>
      <c r="D7901" s="30" t="s">
        <v>542</v>
      </c>
      <c r="E7901" s="75">
        <v>9</v>
      </c>
      <c r="F7901" s="30" t="s">
        <v>80</v>
      </c>
      <c r="G7901" s="30" t="s">
        <v>81</v>
      </c>
      <c r="H7901" s="75">
        <v>1</v>
      </c>
    </row>
    <row r="7902" spans="1:8">
      <c r="A7902" s="43">
        <v>1942</v>
      </c>
      <c r="B7902" s="74">
        <v>46234</v>
      </c>
      <c r="C7902" s="30" t="s">
        <v>543</v>
      </c>
      <c r="D7902" s="30" t="s">
        <v>544</v>
      </c>
      <c r="E7902" s="75">
        <v>26</v>
      </c>
      <c r="F7902" s="30" t="s">
        <v>68</v>
      </c>
      <c r="G7902" s="30" t="s">
        <v>69</v>
      </c>
      <c r="H7902" s="75">
        <v>1</v>
      </c>
    </row>
    <row r="7903" spans="1:8">
      <c r="A7903" s="43">
        <v>1942</v>
      </c>
      <c r="B7903" s="74">
        <v>46234</v>
      </c>
      <c r="C7903" s="30" t="s">
        <v>547</v>
      </c>
      <c r="D7903" s="30" t="s">
        <v>548</v>
      </c>
      <c r="E7903" s="75">
        <v>16</v>
      </c>
      <c r="F7903" s="30" t="s">
        <v>53</v>
      </c>
      <c r="G7903" s="30" t="s">
        <v>54</v>
      </c>
      <c r="H7903" s="75">
        <v>1</v>
      </c>
    </row>
    <row r="7904" spans="1:8">
      <c r="A7904" s="43">
        <v>1942</v>
      </c>
      <c r="B7904" s="74">
        <v>46234</v>
      </c>
      <c r="C7904" s="30" t="s">
        <v>553</v>
      </c>
      <c r="D7904" s="30" t="s">
        <v>554</v>
      </c>
      <c r="E7904" s="75">
        <v>3</v>
      </c>
      <c r="F7904" s="30" t="s">
        <v>74</v>
      </c>
      <c r="G7904" s="30" t="s">
        <v>75</v>
      </c>
      <c r="H7904" s="75">
        <v>2</v>
      </c>
    </row>
    <row r="7905" spans="1:8">
      <c r="A7905" s="43">
        <v>1942</v>
      </c>
      <c r="B7905" s="74">
        <v>46234</v>
      </c>
      <c r="C7905" s="30" t="s">
        <v>477</v>
      </c>
      <c r="D7905" s="30" t="s">
        <v>478</v>
      </c>
      <c r="E7905" s="75">
        <v>73</v>
      </c>
      <c r="F7905" s="30" t="s">
        <v>53</v>
      </c>
      <c r="G7905" s="30" t="s">
        <v>54</v>
      </c>
      <c r="H7905" s="75">
        <v>1</v>
      </c>
    </row>
    <row r="7906" spans="1:8">
      <c r="A7906" s="43">
        <v>1942</v>
      </c>
      <c r="B7906" s="74">
        <v>46234</v>
      </c>
      <c r="C7906" s="30" t="s">
        <v>557</v>
      </c>
      <c r="D7906" s="30" t="s">
        <v>558</v>
      </c>
      <c r="E7906" s="75">
        <v>117</v>
      </c>
      <c r="F7906" s="30" t="s">
        <v>76</v>
      </c>
      <c r="G7906" s="30" t="s">
        <v>77</v>
      </c>
      <c r="H7906" s="75">
        <v>1</v>
      </c>
    </row>
    <row r="7907" spans="1:8">
      <c r="A7907" s="43">
        <v>1942</v>
      </c>
      <c r="B7907" s="74">
        <v>46234</v>
      </c>
      <c r="C7907" s="30" t="s">
        <v>559</v>
      </c>
      <c r="D7907" s="30" t="s">
        <v>560</v>
      </c>
      <c r="E7907" s="75">
        <v>109</v>
      </c>
      <c r="F7907" s="30" t="s">
        <v>68</v>
      </c>
      <c r="G7907" s="30" t="s">
        <v>69</v>
      </c>
      <c r="H7907" s="75">
        <v>1</v>
      </c>
    </row>
    <row r="7908" spans="1:8">
      <c r="A7908" s="43">
        <v>1942</v>
      </c>
      <c r="B7908" s="74">
        <v>46234</v>
      </c>
      <c r="C7908" s="30" t="s">
        <v>463</v>
      </c>
      <c r="D7908" s="30" t="s">
        <v>464</v>
      </c>
      <c r="E7908" s="75">
        <v>88</v>
      </c>
      <c r="F7908" s="30" t="s">
        <v>53</v>
      </c>
      <c r="G7908" s="30" t="s">
        <v>54</v>
      </c>
      <c r="H7908" s="75">
        <v>1</v>
      </c>
    </row>
    <row r="7909" spans="1:8">
      <c r="A7909" s="43">
        <v>1942</v>
      </c>
      <c r="B7909" s="74">
        <v>46234</v>
      </c>
      <c r="C7909" s="30" t="s">
        <v>461</v>
      </c>
      <c r="D7909" s="30" t="s">
        <v>462</v>
      </c>
      <c r="E7909" s="75">
        <v>83</v>
      </c>
      <c r="F7909" s="30" t="s">
        <v>53</v>
      </c>
      <c r="G7909" s="30" t="s">
        <v>54</v>
      </c>
      <c r="H7909" s="75">
        <v>1</v>
      </c>
    </row>
    <row r="7910" spans="1:8">
      <c r="A7910" s="43">
        <v>1942</v>
      </c>
      <c r="B7910" s="74">
        <v>46234</v>
      </c>
      <c r="C7910" s="30" t="s">
        <v>561</v>
      </c>
      <c r="D7910" s="30" t="s">
        <v>562</v>
      </c>
      <c r="E7910" s="75">
        <v>55</v>
      </c>
      <c r="F7910" s="30" t="s">
        <v>53</v>
      </c>
      <c r="G7910" s="30" t="s">
        <v>54</v>
      </c>
      <c r="H7910" s="75">
        <v>1</v>
      </c>
    </row>
    <row r="7911" spans="1:8">
      <c r="A7911" s="43">
        <v>1942</v>
      </c>
      <c r="B7911" s="74">
        <v>46234</v>
      </c>
      <c r="C7911" s="30" t="s">
        <v>563</v>
      </c>
      <c r="D7911" s="30" t="s">
        <v>564</v>
      </c>
      <c r="E7911" s="75">
        <v>186</v>
      </c>
      <c r="F7911" s="30" t="s">
        <v>80</v>
      </c>
      <c r="G7911" s="30" t="s">
        <v>81</v>
      </c>
      <c r="H7911" s="75">
        <v>1</v>
      </c>
    </row>
    <row r="7912" spans="1:8">
      <c r="A7912" s="43">
        <v>1942</v>
      </c>
      <c r="B7912" s="74">
        <v>46234</v>
      </c>
      <c r="C7912" s="30" t="s">
        <v>565</v>
      </c>
      <c r="D7912" s="30" t="s">
        <v>566</v>
      </c>
      <c r="E7912" s="75">
        <v>109</v>
      </c>
      <c r="F7912" s="30" t="s">
        <v>68</v>
      </c>
      <c r="G7912" s="30" t="s">
        <v>69</v>
      </c>
      <c r="H7912" s="75">
        <v>1</v>
      </c>
    </row>
    <row r="7913" spans="1:8">
      <c r="A7913" s="43">
        <v>1942</v>
      </c>
      <c r="B7913" s="74">
        <v>46234</v>
      </c>
      <c r="C7913" s="30" t="s">
        <v>567</v>
      </c>
      <c r="D7913" s="30" t="s">
        <v>568</v>
      </c>
      <c r="E7913" s="75">
        <v>68</v>
      </c>
      <c r="F7913" s="30" t="s">
        <v>68</v>
      </c>
      <c r="G7913" s="30" t="s">
        <v>69</v>
      </c>
      <c r="H7913" s="75">
        <v>1</v>
      </c>
    </row>
    <row r="7914" spans="1:8">
      <c r="A7914" s="43">
        <v>1942</v>
      </c>
      <c r="B7914" s="74">
        <v>46233</v>
      </c>
      <c r="C7914" s="30" t="s">
        <v>421</v>
      </c>
      <c r="D7914" s="30" t="s">
        <v>422</v>
      </c>
      <c r="E7914" s="75">
        <v>86</v>
      </c>
      <c r="F7914" s="30" t="s">
        <v>80</v>
      </c>
      <c r="G7914" s="30" t="s">
        <v>81</v>
      </c>
      <c r="H7914" s="75">
        <v>1</v>
      </c>
    </row>
    <row r="7915" spans="1:8">
      <c r="A7915" s="43">
        <v>1942</v>
      </c>
      <c r="B7915" s="74">
        <v>46233</v>
      </c>
      <c r="C7915" s="30" t="s">
        <v>427</v>
      </c>
      <c r="D7915" s="30" t="s">
        <v>428</v>
      </c>
      <c r="E7915" s="75">
        <v>60</v>
      </c>
      <c r="F7915" s="30" t="s">
        <v>68</v>
      </c>
      <c r="G7915" s="30" t="s">
        <v>69</v>
      </c>
      <c r="H7915" s="75">
        <v>1</v>
      </c>
    </row>
    <row r="7916" spans="1:8">
      <c r="A7916" s="43">
        <v>1942</v>
      </c>
      <c r="B7916" s="74">
        <v>46233</v>
      </c>
      <c r="C7916" s="30" t="s">
        <v>429</v>
      </c>
      <c r="D7916" s="30" t="s">
        <v>430</v>
      </c>
      <c r="E7916" s="75">
        <v>89</v>
      </c>
      <c r="F7916" s="30" t="s">
        <v>68</v>
      </c>
      <c r="G7916" s="30" t="s">
        <v>69</v>
      </c>
      <c r="H7916" s="75">
        <v>1</v>
      </c>
    </row>
    <row r="7917" spans="1:8">
      <c r="A7917" s="43">
        <v>1942</v>
      </c>
      <c r="B7917" s="74">
        <v>46233</v>
      </c>
      <c r="C7917" s="30" t="s">
        <v>431</v>
      </c>
      <c r="D7917" s="30" t="s">
        <v>432</v>
      </c>
      <c r="E7917" s="75">
        <v>3</v>
      </c>
      <c r="F7917" s="30" t="s">
        <v>68</v>
      </c>
      <c r="G7917" s="30" t="s">
        <v>69</v>
      </c>
      <c r="H7917" s="75">
        <v>1</v>
      </c>
    </row>
    <row r="7918" spans="1:8">
      <c r="A7918" s="43">
        <v>1942</v>
      </c>
      <c r="B7918" s="74">
        <v>46233</v>
      </c>
      <c r="C7918" s="30" t="s">
        <v>433</v>
      </c>
      <c r="D7918" s="30" t="s">
        <v>434</v>
      </c>
      <c r="E7918" s="75">
        <v>23</v>
      </c>
      <c r="F7918" s="30" t="s">
        <v>68</v>
      </c>
      <c r="G7918" s="30" t="s">
        <v>69</v>
      </c>
      <c r="H7918" s="75">
        <v>1</v>
      </c>
    </row>
    <row r="7919" spans="1:8">
      <c r="A7919" s="43">
        <v>1942</v>
      </c>
      <c r="B7919" s="74">
        <v>46233</v>
      </c>
      <c r="C7919" s="30" t="s">
        <v>453</v>
      </c>
      <c r="D7919" s="30" t="s">
        <v>454</v>
      </c>
      <c r="E7919" s="75">
        <v>105</v>
      </c>
      <c r="F7919" s="30" t="s">
        <v>53</v>
      </c>
      <c r="G7919" s="30" t="s">
        <v>54</v>
      </c>
      <c r="H7919" s="75">
        <v>1</v>
      </c>
    </row>
    <row r="7920" spans="1:8">
      <c r="A7920" s="43">
        <v>1942</v>
      </c>
      <c r="B7920" s="74">
        <v>46233</v>
      </c>
      <c r="C7920" s="30" t="s">
        <v>437</v>
      </c>
      <c r="D7920" s="30" t="s">
        <v>438</v>
      </c>
      <c r="E7920" s="75">
        <v>62</v>
      </c>
      <c r="F7920" s="30" t="s">
        <v>68</v>
      </c>
      <c r="G7920" s="30" t="s">
        <v>69</v>
      </c>
      <c r="H7920" s="75">
        <v>1</v>
      </c>
    </row>
    <row r="7921" spans="1:8">
      <c r="A7921" s="43">
        <v>1942</v>
      </c>
      <c r="B7921" s="74">
        <v>46233</v>
      </c>
      <c r="C7921" s="30" t="s">
        <v>439</v>
      </c>
      <c r="D7921" s="30" t="s">
        <v>440</v>
      </c>
      <c r="E7921" s="75">
        <v>78</v>
      </c>
      <c r="F7921" s="30" t="s">
        <v>70</v>
      </c>
      <c r="G7921" s="30" t="s">
        <v>71</v>
      </c>
      <c r="H7921" s="75">
        <v>2</v>
      </c>
    </row>
    <row r="7922" spans="1:8">
      <c r="A7922" s="43">
        <v>1942</v>
      </c>
      <c r="B7922" s="74">
        <v>46233</v>
      </c>
      <c r="C7922" s="30" t="s">
        <v>441</v>
      </c>
      <c r="D7922" s="30" t="s">
        <v>442</v>
      </c>
      <c r="E7922" s="75">
        <v>35</v>
      </c>
      <c r="F7922" s="30" t="s">
        <v>68</v>
      </c>
      <c r="G7922" s="30" t="s">
        <v>69</v>
      </c>
      <c r="H7922" s="75">
        <v>1</v>
      </c>
    </row>
    <row r="7923" spans="1:8">
      <c r="A7923" s="43">
        <v>1942</v>
      </c>
      <c r="B7923" s="74">
        <v>46233</v>
      </c>
      <c r="C7923" s="30" t="s">
        <v>443</v>
      </c>
      <c r="D7923" s="30" t="s">
        <v>444</v>
      </c>
      <c r="E7923" s="75">
        <v>109</v>
      </c>
      <c r="F7923" s="30" t="s">
        <v>80</v>
      </c>
      <c r="G7923" s="30" t="s">
        <v>81</v>
      </c>
      <c r="H7923" s="75">
        <v>1</v>
      </c>
    </row>
    <row r="7924" spans="1:8">
      <c r="A7924" s="43">
        <v>1942</v>
      </c>
      <c r="B7924" s="74">
        <v>46233</v>
      </c>
      <c r="C7924" s="30" t="s">
        <v>445</v>
      </c>
      <c r="D7924" s="30" t="s">
        <v>446</v>
      </c>
      <c r="E7924" s="75">
        <v>102</v>
      </c>
      <c r="F7924" s="30" t="s">
        <v>68</v>
      </c>
      <c r="G7924" s="30" t="s">
        <v>69</v>
      </c>
      <c r="H7924" s="75">
        <v>1</v>
      </c>
    </row>
    <row r="7925" spans="1:8">
      <c r="A7925" s="43">
        <v>1942</v>
      </c>
      <c r="B7925" s="74">
        <v>46233</v>
      </c>
      <c r="C7925" s="30" t="s">
        <v>447</v>
      </c>
      <c r="D7925" s="30" t="s">
        <v>448</v>
      </c>
      <c r="E7925" s="75">
        <v>66</v>
      </c>
      <c r="F7925" s="30" t="s">
        <v>68</v>
      </c>
      <c r="G7925" s="30" t="s">
        <v>69</v>
      </c>
      <c r="H7925" s="75">
        <v>1</v>
      </c>
    </row>
    <row r="7926" spans="1:8">
      <c r="A7926" s="43">
        <v>1942</v>
      </c>
      <c r="B7926" s="74">
        <v>46233</v>
      </c>
      <c r="C7926" s="30" t="s">
        <v>451</v>
      </c>
      <c r="D7926" s="30" t="s">
        <v>452</v>
      </c>
      <c r="E7926" s="75">
        <v>97</v>
      </c>
      <c r="F7926" s="30" t="s">
        <v>68</v>
      </c>
      <c r="G7926" s="30" t="s">
        <v>69</v>
      </c>
      <c r="H7926" s="75">
        <v>1</v>
      </c>
    </row>
    <row r="7927" spans="1:8">
      <c r="A7927" s="43">
        <v>1942</v>
      </c>
      <c r="B7927" s="74">
        <v>46233</v>
      </c>
      <c r="C7927" s="30" t="s">
        <v>455</v>
      </c>
      <c r="D7927" s="30" t="s">
        <v>456</v>
      </c>
      <c r="E7927" s="75">
        <v>80</v>
      </c>
      <c r="F7927" s="30" t="s">
        <v>80</v>
      </c>
      <c r="G7927" s="30" t="s">
        <v>81</v>
      </c>
      <c r="H7927" s="75">
        <v>1</v>
      </c>
    </row>
    <row r="7928" spans="1:8">
      <c r="A7928" s="43">
        <v>1942</v>
      </c>
      <c r="B7928" s="74">
        <v>46233</v>
      </c>
      <c r="C7928" s="30" t="s">
        <v>457</v>
      </c>
      <c r="D7928" s="30" t="s">
        <v>458</v>
      </c>
      <c r="E7928" s="75">
        <v>51</v>
      </c>
      <c r="F7928" s="30" t="s">
        <v>68</v>
      </c>
      <c r="G7928" s="30" t="s">
        <v>69</v>
      </c>
      <c r="H7928" s="75">
        <v>1</v>
      </c>
    </row>
    <row r="7929" spans="1:8">
      <c r="A7929" s="43">
        <v>1942</v>
      </c>
      <c r="B7929" s="74">
        <v>46233</v>
      </c>
      <c r="C7929" s="30" t="s">
        <v>521</v>
      </c>
      <c r="D7929" s="30" t="s">
        <v>522</v>
      </c>
      <c r="E7929" s="75">
        <v>32</v>
      </c>
      <c r="F7929" s="30" t="s">
        <v>53</v>
      </c>
      <c r="G7929" s="30" t="s">
        <v>54</v>
      </c>
      <c r="H7929" s="75">
        <v>1</v>
      </c>
    </row>
    <row r="7930" spans="1:8">
      <c r="A7930" s="43">
        <v>1942</v>
      </c>
      <c r="B7930" s="74">
        <v>46233</v>
      </c>
      <c r="C7930" s="30" t="s">
        <v>505</v>
      </c>
      <c r="D7930" s="30" t="s">
        <v>506</v>
      </c>
      <c r="E7930" s="75">
        <v>53</v>
      </c>
      <c r="F7930" s="30" t="s">
        <v>53</v>
      </c>
      <c r="G7930" s="30" t="s">
        <v>54</v>
      </c>
      <c r="H7930" s="75">
        <v>1</v>
      </c>
    </row>
    <row r="7931" spans="1:8">
      <c r="A7931" s="43">
        <v>1942</v>
      </c>
      <c r="B7931" s="74">
        <v>46233</v>
      </c>
      <c r="C7931" s="30" t="s">
        <v>449</v>
      </c>
      <c r="D7931" s="30" t="s">
        <v>450</v>
      </c>
      <c r="E7931" s="75">
        <v>67</v>
      </c>
      <c r="F7931" s="30" t="s">
        <v>53</v>
      </c>
      <c r="G7931" s="30" t="s">
        <v>54</v>
      </c>
      <c r="H7931" s="75">
        <v>1</v>
      </c>
    </row>
    <row r="7932" spans="1:8">
      <c r="A7932" s="43">
        <v>1942</v>
      </c>
      <c r="B7932" s="74">
        <v>46233</v>
      </c>
      <c r="C7932" s="30" t="s">
        <v>467</v>
      </c>
      <c r="D7932" s="30" t="s">
        <v>468</v>
      </c>
      <c r="E7932" s="75">
        <v>61</v>
      </c>
      <c r="F7932" s="30" t="s">
        <v>68</v>
      </c>
      <c r="G7932" s="30" t="s">
        <v>69</v>
      </c>
      <c r="H7932" s="75">
        <v>1</v>
      </c>
    </row>
    <row r="7933" spans="1:8">
      <c r="A7933" s="43">
        <v>1942</v>
      </c>
      <c r="B7933" s="74">
        <v>46233</v>
      </c>
      <c r="C7933" s="30" t="s">
        <v>473</v>
      </c>
      <c r="D7933" s="30" t="s">
        <v>474</v>
      </c>
      <c r="E7933" s="75">
        <v>93</v>
      </c>
      <c r="F7933" s="30" t="s">
        <v>53</v>
      </c>
      <c r="G7933" s="30" t="s">
        <v>54</v>
      </c>
      <c r="H7933" s="75">
        <v>1</v>
      </c>
    </row>
    <row r="7934" spans="1:8">
      <c r="A7934" s="43">
        <v>1942</v>
      </c>
      <c r="B7934" s="74">
        <v>46233</v>
      </c>
      <c r="C7934" s="30" t="s">
        <v>459</v>
      </c>
      <c r="D7934" s="30" t="s">
        <v>460</v>
      </c>
      <c r="E7934" s="75">
        <v>25</v>
      </c>
      <c r="F7934" s="30" t="s">
        <v>53</v>
      </c>
      <c r="G7934" s="30" t="s">
        <v>54</v>
      </c>
      <c r="H7934" s="75">
        <v>1</v>
      </c>
    </row>
    <row r="7935" spans="1:8">
      <c r="A7935" s="43">
        <v>1942</v>
      </c>
      <c r="B7935" s="74">
        <v>46233</v>
      </c>
      <c r="C7935" s="30" t="s">
        <v>1714</v>
      </c>
      <c r="D7935" s="30" t="s">
        <v>1715</v>
      </c>
      <c r="E7935" s="75">
        <v>17</v>
      </c>
      <c r="F7935" s="30" t="s">
        <v>68</v>
      </c>
      <c r="G7935" s="30" t="s">
        <v>69</v>
      </c>
      <c r="H7935" s="75">
        <v>1</v>
      </c>
    </row>
    <row r="7936" spans="1:8">
      <c r="A7936" s="43">
        <v>1942</v>
      </c>
      <c r="B7936" s="74">
        <v>46233</v>
      </c>
      <c r="C7936" s="30" t="s">
        <v>471</v>
      </c>
      <c r="D7936" s="30" t="s">
        <v>472</v>
      </c>
      <c r="E7936" s="75">
        <v>27</v>
      </c>
      <c r="F7936" s="30" t="s">
        <v>53</v>
      </c>
      <c r="G7936" s="30" t="s">
        <v>54</v>
      </c>
      <c r="H7936" s="75">
        <v>1</v>
      </c>
    </row>
    <row r="7937" spans="1:8">
      <c r="A7937" s="43">
        <v>1942</v>
      </c>
      <c r="B7937" s="74">
        <v>46233</v>
      </c>
      <c r="C7937" s="30" t="s">
        <v>435</v>
      </c>
      <c r="D7937" s="30" t="s">
        <v>436</v>
      </c>
      <c r="E7937" s="75">
        <v>74</v>
      </c>
      <c r="F7937" s="30" t="s">
        <v>53</v>
      </c>
      <c r="G7937" s="30" t="s">
        <v>54</v>
      </c>
      <c r="H7937" s="75">
        <v>1</v>
      </c>
    </row>
    <row r="7938" spans="1:8">
      <c r="A7938" s="43">
        <v>1942</v>
      </c>
      <c r="B7938" s="74">
        <v>46233</v>
      </c>
      <c r="C7938" s="30" t="s">
        <v>481</v>
      </c>
      <c r="D7938" s="30" t="s">
        <v>482</v>
      </c>
      <c r="E7938" s="75">
        <v>83</v>
      </c>
      <c r="F7938" s="30" t="s">
        <v>68</v>
      </c>
      <c r="G7938" s="30" t="s">
        <v>69</v>
      </c>
      <c r="H7938" s="75">
        <v>1</v>
      </c>
    </row>
    <row r="7939" spans="1:8">
      <c r="A7939" s="43">
        <v>1942</v>
      </c>
      <c r="B7939" s="74">
        <v>46233</v>
      </c>
      <c r="C7939" s="30" t="s">
        <v>483</v>
      </c>
      <c r="D7939" s="30" t="s">
        <v>484</v>
      </c>
      <c r="E7939" s="75">
        <v>24</v>
      </c>
      <c r="F7939" s="30" t="s">
        <v>76</v>
      </c>
      <c r="G7939" s="30" t="s">
        <v>77</v>
      </c>
      <c r="H7939" s="75">
        <v>1</v>
      </c>
    </row>
    <row r="7940" spans="1:8">
      <c r="A7940" s="43">
        <v>1942</v>
      </c>
      <c r="B7940" s="74">
        <v>46233</v>
      </c>
      <c r="C7940" s="30" t="s">
        <v>485</v>
      </c>
      <c r="D7940" s="30" t="s">
        <v>486</v>
      </c>
      <c r="E7940" s="75">
        <v>110</v>
      </c>
      <c r="F7940" s="30" t="s">
        <v>70</v>
      </c>
      <c r="G7940" s="30" t="s">
        <v>71</v>
      </c>
      <c r="H7940" s="75">
        <v>2</v>
      </c>
    </row>
    <row r="7941" spans="1:8">
      <c r="A7941" s="43">
        <v>1942</v>
      </c>
      <c r="B7941" s="74">
        <v>46233</v>
      </c>
      <c r="C7941" s="30" t="s">
        <v>487</v>
      </c>
      <c r="D7941" s="30" t="s">
        <v>488</v>
      </c>
      <c r="E7941" s="75">
        <v>80</v>
      </c>
      <c r="F7941" s="30" t="s">
        <v>76</v>
      </c>
      <c r="G7941" s="30" t="s">
        <v>77</v>
      </c>
      <c r="H7941" s="75">
        <v>1</v>
      </c>
    </row>
    <row r="7942" spans="1:8">
      <c r="A7942" s="43">
        <v>1942</v>
      </c>
      <c r="B7942" s="74">
        <v>46233</v>
      </c>
      <c r="C7942" s="30" t="s">
        <v>499</v>
      </c>
      <c r="D7942" s="30" t="s">
        <v>500</v>
      </c>
      <c r="E7942" s="75">
        <v>79</v>
      </c>
      <c r="F7942" s="30" t="s">
        <v>76</v>
      </c>
      <c r="G7942" s="30" t="s">
        <v>77</v>
      </c>
      <c r="H7942" s="75">
        <v>1</v>
      </c>
    </row>
    <row r="7943" spans="1:8">
      <c r="A7943" s="43">
        <v>1942</v>
      </c>
      <c r="B7943" s="74">
        <v>46233</v>
      </c>
      <c r="C7943" s="30" t="s">
        <v>501</v>
      </c>
      <c r="D7943" s="30" t="s">
        <v>502</v>
      </c>
      <c r="E7943" s="75">
        <v>28</v>
      </c>
      <c r="F7943" s="30" t="s">
        <v>68</v>
      </c>
      <c r="G7943" s="30" t="s">
        <v>69</v>
      </c>
      <c r="H7943" s="75">
        <v>1</v>
      </c>
    </row>
    <row r="7944" spans="1:8">
      <c r="A7944" s="43">
        <v>1942</v>
      </c>
      <c r="B7944" s="74">
        <v>46233</v>
      </c>
      <c r="C7944" s="30" t="s">
        <v>491</v>
      </c>
      <c r="D7944" s="30" t="s">
        <v>492</v>
      </c>
      <c r="E7944" s="75">
        <v>44</v>
      </c>
      <c r="F7944" s="30" t="s">
        <v>53</v>
      </c>
      <c r="G7944" s="30" t="s">
        <v>54</v>
      </c>
      <c r="H7944" s="75">
        <v>1</v>
      </c>
    </row>
    <row r="7945" spans="1:8">
      <c r="A7945" s="43">
        <v>1942</v>
      </c>
      <c r="B7945" s="74">
        <v>46233</v>
      </c>
      <c r="C7945" s="30" t="s">
        <v>479</v>
      </c>
      <c r="D7945" s="30" t="s">
        <v>480</v>
      </c>
      <c r="E7945" s="75">
        <v>55</v>
      </c>
      <c r="F7945" s="30" t="s">
        <v>53</v>
      </c>
      <c r="G7945" s="30" t="s">
        <v>54</v>
      </c>
      <c r="H7945" s="75">
        <v>1</v>
      </c>
    </row>
    <row r="7946" spans="1:8">
      <c r="A7946" s="43">
        <v>1942</v>
      </c>
      <c r="B7946" s="74">
        <v>46233</v>
      </c>
      <c r="C7946" s="30" t="s">
        <v>509</v>
      </c>
      <c r="D7946" s="30" t="s">
        <v>510</v>
      </c>
      <c r="E7946" s="75">
        <v>67</v>
      </c>
      <c r="F7946" s="30" t="s">
        <v>68</v>
      </c>
      <c r="G7946" s="30" t="s">
        <v>69</v>
      </c>
      <c r="H7946" s="75">
        <v>1</v>
      </c>
    </row>
    <row r="7947" spans="1:8">
      <c r="A7947" s="43">
        <v>1942</v>
      </c>
      <c r="B7947" s="74">
        <v>46233</v>
      </c>
      <c r="C7947" s="30" t="s">
        <v>511</v>
      </c>
      <c r="D7947" s="30" t="s">
        <v>512</v>
      </c>
      <c r="E7947" s="75">
        <v>1</v>
      </c>
      <c r="F7947" s="30" t="s">
        <v>68</v>
      </c>
      <c r="G7947" s="30" t="s">
        <v>69</v>
      </c>
      <c r="H7947" s="75">
        <v>1</v>
      </c>
    </row>
    <row r="7948" spans="1:8">
      <c r="A7948" s="43">
        <v>1942</v>
      </c>
      <c r="B7948" s="74">
        <v>46233</v>
      </c>
      <c r="C7948" s="30" t="s">
        <v>513</v>
      </c>
      <c r="D7948" s="30" t="s">
        <v>514</v>
      </c>
      <c r="E7948" s="75">
        <v>56</v>
      </c>
      <c r="F7948" s="30" t="s">
        <v>68</v>
      </c>
      <c r="G7948" s="30" t="s">
        <v>69</v>
      </c>
      <c r="H7948" s="75">
        <v>1</v>
      </c>
    </row>
    <row r="7949" spans="1:8">
      <c r="A7949" s="43">
        <v>1942</v>
      </c>
      <c r="B7949" s="74">
        <v>46233</v>
      </c>
      <c r="C7949" s="30" t="s">
        <v>519</v>
      </c>
      <c r="D7949" s="30" t="s">
        <v>520</v>
      </c>
      <c r="E7949" s="75">
        <v>12</v>
      </c>
      <c r="F7949" s="30" t="s">
        <v>53</v>
      </c>
      <c r="G7949" s="30" t="s">
        <v>54</v>
      </c>
      <c r="H7949" s="75">
        <v>1</v>
      </c>
    </row>
    <row r="7950" spans="1:8">
      <c r="A7950" s="43">
        <v>1942</v>
      </c>
      <c r="B7950" s="74">
        <v>46233</v>
      </c>
      <c r="C7950" s="30" t="s">
        <v>517</v>
      </c>
      <c r="D7950" s="30" t="s">
        <v>518</v>
      </c>
      <c r="E7950" s="75">
        <v>84</v>
      </c>
      <c r="F7950" s="30" t="s">
        <v>53</v>
      </c>
      <c r="G7950" s="30" t="s">
        <v>54</v>
      </c>
      <c r="H7950" s="75">
        <v>1</v>
      </c>
    </row>
    <row r="7951" spans="1:8">
      <c r="A7951" s="43">
        <v>1942</v>
      </c>
      <c r="B7951" s="74">
        <v>46233</v>
      </c>
      <c r="C7951" s="30" t="s">
        <v>469</v>
      </c>
      <c r="D7951" s="30" t="s">
        <v>470</v>
      </c>
      <c r="E7951" s="75">
        <v>95</v>
      </c>
      <c r="F7951" s="30" t="s">
        <v>53</v>
      </c>
      <c r="G7951" s="30" t="s">
        <v>54</v>
      </c>
      <c r="H7951" s="75">
        <v>1</v>
      </c>
    </row>
    <row r="7952" spans="1:8">
      <c r="A7952" s="43">
        <v>1942</v>
      </c>
      <c r="B7952" s="74">
        <v>46233</v>
      </c>
      <c r="C7952" s="30" t="s">
        <v>1716</v>
      </c>
      <c r="D7952" s="30" t="s">
        <v>1717</v>
      </c>
      <c r="E7952" s="75">
        <v>39</v>
      </c>
      <c r="F7952" s="30" t="s">
        <v>68</v>
      </c>
      <c r="G7952" s="30" t="s">
        <v>69</v>
      </c>
      <c r="H7952" s="75">
        <v>1</v>
      </c>
    </row>
    <row r="7953" spans="1:8">
      <c r="A7953" s="43">
        <v>1942</v>
      </c>
      <c r="B7953" s="74">
        <v>46233</v>
      </c>
      <c r="C7953" s="30" t="s">
        <v>533</v>
      </c>
      <c r="D7953" s="30" t="s">
        <v>534</v>
      </c>
      <c r="E7953" s="75">
        <v>5</v>
      </c>
      <c r="F7953" s="30" t="s">
        <v>53</v>
      </c>
      <c r="G7953" s="30" t="s">
        <v>54</v>
      </c>
      <c r="H7953" s="75">
        <v>1</v>
      </c>
    </row>
    <row r="7954" spans="1:8">
      <c r="A7954" s="43">
        <v>1942</v>
      </c>
      <c r="B7954" s="74">
        <v>46233</v>
      </c>
      <c r="C7954" s="30" t="s">
        <v>529</v>
      </c>
      <c r="D7954" s="30" t="s">
        <v>530</v>
      </c>
      <c r="E7954" s="75">
        <v>52</v>
      </c>
      <c r="F7954" s="30" t="s">
        <v>76</v>
      </c>
      <c r="G7954" s="30" t="s">
        <v>77</v>
      </c>
      <c r="H7954" s="75">
        <v>1</v>
      </c>
    </row>
    <row r="7955" spans="1:8">
      <c r="A7955" s="43">
        <v>1942</v>
      </c>
      <c r="B7955" s="74">
        <v>46233</v>
      </c>
      <c r="C7955" s="30" t="s">
        <v>531</v>
      </c>
      <c r="D7955" s="30" t="s">
        <v>532</v>
      </c>
      <c r="E7955" s="75">
        <v>69</v>
      </c>
      <c r="F7955" s="30" t="s">
        <v>68</v>
      </c>
      <c r="G7955" s="30" t="s">
        <v>69</v>
      </c>
      <c r="H7955" s="75">
        <v>1</v>
      </c>
    </row>
    <row r="7956" spans="1:8">
      <c r="A7956" s="43">
        <v>1942</v>
      </c>
      <c r="B7956" s="74">
        <v>46233</v>
      </c>
      <c r="C7956" s="30" t="s">
        <v>537</v>
      </c>
      <c r="D7956" s="30" t="s">
        <v>538</v>
      </c>
      <c r="E7956" s="75">
        <v>72</v>
      </c>
      <c r="F7956" s="30" t="s">
        <v>70</v>
      </c>
      <c r="G7956" s="30" t="s">
        <v>71</v>
      </c>
      <c r="H7956" s="75">
        <v>2</v>
      </c>
    </row>
    <row r="7957" spans="1:8">
      <c r="A7957" s="43">
        <v>1942</v>
      </c>
      <c r="B7957" s="74">
        <v>46233</v>
      </c>
      <c r="C7957" s="30" t="s">
        <v>539</v>
      </c>
      <c r="D7957" s="30" t="s">
        <v>540</v>
      </c>
      <c r="E7957" s="75">
        <v>1</v>
      </c>
      <c r="F7957" s="30" t="s">
        <v>76</v>
      </c>
      <c r="G7957" s="30" t="s">
        <v>77</v>
      </c>
      <c r="H7957" s="75">
        <v>1</v>
      </c>
    </row>
    <row r="7958" spans="1:8">
      <c r="A7958" s="43">
        <v>1942</v>
      </c>
      <c r="B7958" s="74">
        <v>46233</v>
      </c>
      <c r="C7958" s="30" t="s">
        <v>543</v>
      </c>
      <c r="D7958" s="30" t="s">
        <v>544</v>
      </c>
      <c r="E7958" s="75">
        <v>30</v>
      </c>
      <c r="F7958" s="30" t="s">
        <v>68</v>
      </c>
      <c r="G7958" s="30" t="s">
        <v>69</v>
      </c>
      <c r="H7958" s="75">
        <v>1</v>
      </c>
    </row>
    <row r="7959" spans="1:8">
      <c r="A7959" s="43">
        <v>1942</v>
      </c>
      <c r="B7959" s="74">
        <v>46233</v>
      </c>
      <c r="C7959" s="30" t="s">
        <v>553</v>
      </c>
      <c r="D7959" s="30" t="s">
        <v>554</v>
      </c>
      <c r="E7959" s="75">
        <v>3</v>
      </c>
      <c r="F7959" s="30" t="s">
        <v>74</v>
      </c>
      <c r="G7959" s="30" t="s">
        <v>75</v>
      </c>
      <c r="H7959" s="75">
        <v>2</v>
      </c>
    </row>
    <row r="7960" spans="1:8">
      <c r="A7960" s="43">
        <v>1942</v>
      </c>
      <c r="B7960" s="74">
        <v>46233</v>
      </c>
      <c r="C7960" s="30" t="s">
        <v>477</v>
      </c>
      <c r="D7960" s="30" t="s">
        <v>478</v>
      </c>
      <c r="E7960" s="75">
        <v>40</v>
      </c>
      <c r="F7960" s="30" t="s">
        <v>53</v>
      </c>
      <c r="G7960" s="30" t="s">
        <v>54</v>
      </c>
      <c r="H7960" s="75">
        <v>1</v>
      </c>
    </row>
    <row r="7961" spans="1:8">
      <c r="A7961" s="43">
        <v>1942</v>
      </c>
      <c r="B7961" s="74">
        <v>46233</v>
      </c>
      <c r="C7961" s="30" t="s">
        <v>557</v>
      </c>
      <c r="D7961" s="30" t="s">
        <v>558</v>
      </c>
      <c r="E7961" s="75">
        <v>63</v>
      </c>
      <c r="F7961" s="30" t="s">
        <v>76</v>
      </c>
      <c r="G7961" s="30" t="s">
        <v>77</v>
      </c>
      <c r="H7961" s="75">
        <v>1</v>
      </c>
    </row>
    <row r="7962" spans="1:8">
      <c r="A7962" s="43">
        <v>1942</v>
      </c>
      <c r="B7962" s="74">
        <v>46233</v>
      </c>
      <c r="C7962" s="30" t="s">
        <v>559</v>
      </c>
      <c r="D7962" s="30" t="s">
        <v>560</v>
      </c>
      <c r="E7962" s="75">
        <v>72</v>
      </c>
      <c r="F7962" s="30" t="s">
        <v>68</v>
      </c>
      <c r="G7962" s="30" t="s">
        <v>69</v>
      </c>
      <c r="H7962" s="75">
        <v>1</v>
      </c>
    </row>
    <row r="7963" spans="1:8">
      <c r="A7963" s="43">
        <v>1942</v>
      </c>
      <c r="B7963" s="74">
        <v>46233</v>
      </c>
      <c r="C7963" s="30" t="s">
        <v>463</v>
      </c>
      <c r="D7963" s="30" t="s">
        <v>464</v>
      </c>
      <c r="E7963" s="75">
        <v>109</v>
      </c>
      <c r="F7963" s="30" t="s">
        <v>53</v>
      </c>
      <c r="G7963" s="30" t="s">
        <v>54</v>
      </c>
      <c r="H7963" s="75">
        <v>1</v>
      </c>
    </row>
    <row r="7964" spans="1:8">
      <c r="A7964" s="43">
        <v>1942</v>
      </c>
      <c r="B7964" s="74">
        <v>46233</v>
      </c>
      <c r="C7964" s="30" t="s">
        <v>461</v>
      </c>
      <c r="D7964" s="30" t="s">
        <v>462</v>
      </c>
      <c r="E7964" s="75">
        <v>54</v>
      </c>
      <c r="F7964" s="30" t="s">
        <v>53</v>
      </c>
      <c r="G7964" s="30" t="s">
        <v>54</v>
      </c>
      <c r="H7964" s="75">
        <v>1</v>
      </c>
    </row>
    <row r="7965" spans="1:8">
      <c r="A7965" s="43">
        <v>1942</v>
      </c>
      <c r="B7965" s="74">
        <v>46233</v>
      </c>
      <c r="C7965" s="30" t="s">
        <v>561</v>
      </c>
      <c r="D7965" s="30" t="s">
        <v>562</v>
      </c>
      <c r="E7965" s="75">
        <v>21</v>
      </c>
      <c r="F7965" s="30" t="s">
        <v>53</v>
      </c>
      <c r="G7965" s="30" t="s">
        <v>54</v>
      </c>
      <c r="H7965" s="75">
        <v>1</v>
      </c>
    </row>
    <row r="7966" spans="1:8">
      <c r="A7966" s="43">
        <v>1942</v>
      </c>
      <c r="B7966" s="74">
        <v>46233</v>
      </c>
      <c r="C7966" s="30" t="s">
        <v>563</v>
      </c>
      <c r="D7966" s="30" t="s">
        <v>564</v>
      </c>
      <c r="E7966" s="75">
        <v>137</v>
      </c>
      <c r="F7966" s="30" t="s">
        <v>80</v>
      </c>
      <c r="G7966" s="30" t="s">
        <v>81</v>
      </c>
      <c r="H7966" s="75">
        <v>1</v>
      </c>
    </row>
    <row r="7967" spans="1:8">
      <c r="A7967" s="43">
        <v>1942</v>
      </c>
      <c r="B7967" s="74">
        <v>46233</v>
      </c>
      <c r="C7967" s="30" t="s">
        <v>565</v>
      </c>
      <c r="D7967" s="30" t="s">
        <v>566</v>
      </c>
      <c r="E7967" s="75">
        <v>68</v>
      </c>
      <c r="F7967" s="30" t="s">
        <v>68</v>
      </c>
      <c r="G7967" s="30" t="s">
        <v>69</v>
      </c>
      <c r="H7967" s="75">
        <v>1</v>
      </c>
    </row>
    <row r="7968" spans="1:8">
      <c r="A7968" s="43">
        <v>1942</v>
      </c>
      <c r="B7968" s="74">
        <v>46233</v>
      </c>
      <c r="C7968" s="30" t="s">
        <v>567</v>
      </c>
      <c r="D7968" s="30" t="s">
        <v>568</v>
      </c>
      <c r="E7968" s="75">
        <v>9</v>
      </c>
      <c r="F7968" s="30" t="s">
        <v>68</v>
      </c>
      <c r="G7968" s="30" t="s">
        <v>69</v>
      </c>
      <c r="H7968" s="75">
        <v>1</v>
      </c>
    </row>
    <row r="7969" spans="1:8">
      <c r="A7969" s="43">
        <v>1942</v>
      </c>
      <c r="B7969" s="74">
        <v>46232</v>
      </c>
      <c r="C7969" s="30" t="s">
        <v>421</v>
      </c>
      <c r="D7969" s="30" t="s">
        <v>422</v>
      </c>
      <c r="E7969" s="75">
        <v>103</v>
      </c>
      <c r="F7969" s="30" t="s">
        <v>80</v>
      </c>
      <c r="G7969" s="30" t="s">
        <v>81</v>
      </c>
      <c r="H7969" s="75">
        <v>1</v>
      </c>
    </row>
    <row r="7970" spans="1:8">
      <c r="A7970" s="43">
        <v>1942</v>
      </c>
      <c r="B7970" s="74">
        <v>46232</v>
      </c>
      <c r="C7970" s="30" t="s">
        <v>425</v>
      </c>
      <c r="D7970" s="30" t="s">
        <v>426</v>
      </c>
      <c r="E7970" s="75">
        <v>86</v>
      </c>
      <c r="F7970" s="30" t="s">
        <v>68</v>
      </c>
      <c r="G7970" s="30" t="s">
        <v>69</v>
      </c>
      <c r="H7970" s="75">
        <v>1</v>
      </c>
    </row>
    <row r="7971" spans="1:8">
      <c r="A7971" s="43">
        <v>1942</v>
      </c>
      <c r="B7971" s="74">
        <v>46232</v>
      </c>
      <c r="C7971" s="30" t="s">
        <v>427</v>
      </c>
      <c r="D7971" s="30" t="s">
        <v>428</v>
      </c>
      <c r="E7971" s="75">
        <v>58</v>
      </c>
      <c r="F7971" s="30" t="s">
        <v>68</v>
      </c>
      <c r="G7971" s="30" t="s">
        <v>69</v>
      </c>
      <c r="H7971" s="75">
        <v>1</v>
      </c>
    </row>
    <row r="7972" spans="1:8">
      <c r="A7972" s="43">
        <v>1942</v>
      </c>
      <c r="B7972" s="74">
        <v>46232</v>
      </c>
      <c r="C7972" s="30" t="s">
        <v>429</v>
      </c>
      <c r="D7972" s="30" t="s">
        <v>430</v>
      </c>
      <c r="E7972" s="75">
        <v>91</v>
      </c>
      <c r="F7972" s="30" t="s">
        <v>68</v>
      </c>
      <c r="G7972" s="30" t="s">
        <v>69</v>
      </c>
      <c r="H7972" s="75">
        <v>1</v>
      </c>
    </row>
    <row r="7973" spans="1:8">
      <c r="A7973" s="43">
        <v>1942</v>
      </c>
      <c r="B7973" s="74">
        <v>46232</v>
      </c>
      <c r="C7973" s="30" t="s">
        <v>433</v>
      </c>
      <c r="D7973" s="30" t="s">
        <v>434</v>
      </c>
      <c r="E7973" s="75">
        <v>68</v>
      </c>
      <c r="F7973" s="30" t="s">
        <v>70</v>
      </c>
      <c r="G7973" s="30" t="s">
        <v>71</v>
      </c>
      <c r="H7973" s="75">
        <v>2</v>
      </c>
    </row>
    <row r="7974" spans="1:8">
      <c r="A7974" s="43">
        <v>1942</v>
      </c>
      <c r="B7974" s="74">
        <v>46232</v>
      </c>
      <c r="C7974" s="30" t="s">
        <v>453</v>
      </c>
      <c r="D7974" s="30" t="s">
        <v>454</v>
      </c>
      <c r="E7974" s="75">
        <v>61</v>
      </c>
      <c r="F7974" s="30" t="s">
        <v>53</v>
      </c>
      <c r="G7974" s="30" t="s">
        <v>54</v>
      </c>
      <c r="H7974" s="75">
        <v>1</v>
      </c>
    </row>
    <row r="7975" spans="1:8">
      <c r="A7975" s="43">
        <v>1942</v>
      </c>
      <c r="B7975" s="74">
        <v>46232</v>
      </c>
      <c r="C7975" s="30" t="s">
        <v>437</v>
      </c>
      <c r="D7975" s="30" t="s">
        <v>438</v>
      </c>
      <c r="E7975" s="75">
        <v>77</v>
      </c>
      <c r="F7975" s="30" t="s">
        <v>68</v>
      </c>
      <c r="G7975" s="30" t="s">
        <v>69</v>
      </c>
      <c r="H7975" s="75">
        <v>1</v>
      </c>
    </row>
    <row r="7976" spans="1:8">
      <c r="A7976" s="43">
        <v>1942</v>
      </c>
      <c r="B7976" s="74">
        <v>46232</v>
      </c>
      <c r="C7976" s="30" t="s">
        <v>439</v>
      </c>
      <c r="D7976" s="30" t="s">
        <v>440</v>
      </c>
      <c r="E7976" s="75">
        <v>98</v>
      </c>
      <c r="F7976" s="30" t="s">
        <v>68</v>
      </c>
      <c r="G7976" s="30" t="s">
        <v>69</v>
      </c>
      <c r="H7976" s="75">
        <v>1</v>
      </c>
    </row>
    <row r="7977" spans="1:8">
      <c r="A7977" s="43">
        <v>1942</v>
      </c>
      <c r="B7977" s="74">
        <v>46232</v>
      </c>
      <c r="C7977" s="30" t="s">
        <v>441</v>
      </c>
      <c r="D7977" s="30" t="s">
        <v>442</v>
      </c>
      <c r="E7977" s="75">
        <v>54</v>
      </c>
      <c r="F7977" s="30" t="s">
        <v>68</v>
      </c>
      <c r="G7977" s="30" t="s">
        <v>69</v>
      </c>
      <c r="H7977" s="75">
        <v>1</v>
      </c>
    </row>
    <row r="7978" spans="1:8">
      <c r="A7978" s="43">
        <v>1942</v>
      </c>
      <c r="B7978" s="74">
        <v>46232</v>
      </c>
      <c r="C7978" s="30" t="s">
        <v>443</v>
      </c>
      <c r="D7978" s="30" t="s">
        <v>444</v>
      </c>
      <c r="E7978" s="75">
        <v>78</v>
      </c>
      <c r="F7978" s="30" t="s">
        <v>80</v>
      </c>
      <c r="G7978" s="30" t="s">
        <v>81</v>
      </c>
      <c r="H7978" s="75">
        <v>1</v>
      </c>
    </row>
    <row r="7979" spans="1:8">
      <c r="A7979" s="43">
        <v>1942</v>
      </c>
      <c r="B7979" s="74">
        <v>46232</v>
      </c>
      <c r="C7979" s="30" t="s">
        <v>445</v>
      </c>
      <c r="D7979" s="30" t="s">
        <v>446</v>
      </c>
      <c r="E7979" s="75">
        <v>103</v>
      </c>
      <c r="F7979" s="30" t="s">
        <v>68</v>
      </c>
      <c r="G7979" s="30" t="s">
        <v>69</v>
      </c>
      <c r="H7979" s="75">
        <v>1</v>
      </c>
    </row>
    <row r="7980" spans="1:8">
      <c r="A7980" s="43">
        <v>1942</v>
      </c>
      <c r="B7980" s="74">
        <v>46232</v>
      </c>
      <c r="C7980" s="30" t="s">
        <v>447</v>
      </c>
      <c r="D7980" s="30" t="s">
        <v>448</v>
      </c>
      <c r="E7980" s="75">
        <v>81</v>
      </c>
      <c r="F7980" s="30" t="s">
        <v>70</v>
      </c>
      <c r="G7980" s="30" t="s">
        <v>71</v>
      </c>
      <c r="H7980" s="75">
        <v>2</v>
      </c>
    </row>
    <row r="7981" spans="1:8">
      <c r="A7981" s="43">
        <v>1942</v>
      </c>
      <c r="B7981" s="74">
        <v>46232</v>
      </c>
      <c r="C7981" s="30" t="s">
        <v>451</v>
      </c>
      <c r="D7981" s="30" t="s">
        <v>452</v>
      </c>
      <c r="E7981" s="75">
        <v>90</v>
      </c>
      <c r="F7981" s="30" t="s">
        <v>68</v>
      </c>
      <c r="G7981" s="30" t="s">
        <v>69</v>
      </c>
      <c r="H7981" s="75">
        <v>1</v>
      </c>
    </row>
    <row r="7982" spans="1:8">
      <c r="A7982" s="43">
        <v>1942</v>
      </c>
      <c r="B7982" s="74">
        <v>46232</v>
      </c>
      <c r="C7982" s="30" t="s">
        <v>455</v>
      </c>
      <c r="D7982" s="30" t="s">
        <v>456</v>
      </c>
      <c r="E7982" s="75">
        <v>138</v>
      </c>
      <c r="F7982" s="30" t="s">
        <v>80</v>
      </c>
      <c r="G7982" s="30" t="s">
        <v>81</v>
      </c>
      <c r="H7982" s="75">
        <v>1</v>
      </c>
    </row>
    <row r="7983" spans="1:8">
      <c r="A7983" s="43">
        <v>1942</v>
      </c>
      <c r="B7983" s="74">
        <v>46232</v>
      </c>
      <c r="C7983" s="30" t="s">
        <v>457</v>
      </c>
      <c r="D7983" s="30" t="s">
        <v>458</v>
      </c>
      <c r="E7983" s="75">
        <v>89</v>
      </c>
      <c r="F7983" s="30" t="s">
        <v>68</v>
      </c>
      <c r="G7983" s="30" t="s">
        <v>69</v>
      </c>
      <c r="H7983" s="75">
        <v>1</v>
      </c>
    </row>
    <row r="7984" spans="1:8">
      <c r="A7984" s="43">
        <v>1942</v>
      </c>
      <c r="B7984" s="74">
        <v>46232</v>
      </c>
      <c r="C7984" s="30" t="s">
        <v>521</v>
      </c>
      <c r="D7984" s="30" t="s">
        <v>522</v>
      </c>
      <c r="E7984" s="75">
        <v>18</v>
      </c>
      <c r="F7984" s="30" t="s">
        <v>53</v>
      </c>
      <c r="G7984" s="30" t="s">
        <v>54</v>
      </c>
      <c r="H7984" s="75">
        <v>1</v>
      </c>
    </row>
    <row r="7985" spans="1:8">
      <c r="A7985" s="43">
        <v>1942</v>
      </c>
      <c r="B7985" s="74">
        <v>46232</v>
      </c>
      <c r="C7985" s="30" t="s">
        <v>505</v>
      </c>
      <c r="D7985" s="30" t="s">
        <v>506</v>
      </c>
      <c r="E7985" s="75">
        <v>48</v>
      </c>
      <c r="F7985" s="30" t="s">
        <v>53</v>
      </c>
      <c r="G7985" s="30" t="s">
        <v>54</v>
      </c>
      <c r="H7985" s="75">
        <v>1</v>
      </c>
    </row>
    <row r="7986" spans="1:8">
      <c r="A7986" s="43">
        <v>1942</v>
      </c>
      <c r="B7986" s="74">
        <v>46232</v>
      </c>
      <c r="C7986" s="30" t="s">
        <v>465</v>
      </c>
      <c r="D7986" s="30" t="s">
        <v>466</v>
      </c>
      <c r="E7986" s="75">
        <v>17</v>
      </c>
      <c r="F7986" s="30" t="s">
        <v>68</v>
      </c>
      <c r="G7986" s="30" t="s">
        <v>69</v>
      </c>
      <c r="H7986" s="75">
        <v>1</v>
      </c>
    </row>
    <row r="7987" spans="1:8">
      <c r="A7987" s="43">
        <v>1942</v>
      </c>
      <c r="B7987" s="74">
        <v>46232</v>
      </c>
      <c r="C7987" s="30" t="s">
        <v>467</v>
      </c>
      <c r="D7987" s="30" t="s">
        <v>468</v>
      </c>
      <c r="E7987" s="75">
        <v>53</v>
      </c>
      <c r="F7987" s="30" t="s">
        <v>68</v>
      </c>
      <c r="G7987" s="30" t="s">
        <v>69</v>
      </c>
      <c r="H7987" s="75">
        <v>1</v>
      </c>
    </row>
    <row r="7988" spans="1:8">
      <c r="A7988" s="43">
        <v>1942</v>
      </c>
      <c r="B7988" s="74">
        <v>46232</v>
      </c>
      <c r="C7988" s="30" t="s">
        <v>527</v>
      </c>
      <c r="D7988" s="30" t="s">
        <v>528</v>
      </c>
      <c r="E7988" s="75">
        <v>51</v>
      </c>
      <c r="F7988" s="30" t="s">
        <v>53</v>
      </c>
      <c r="G7988" s="30" t="s">
        <v>54</v>
      </c>
      <c r="H7988" s="75">
        <v>1</v>
      </c>
    </row>
    <row r="7989" spans="1:8">
      <c r="A7989" s="43">
        <v>1942</v>
      </c>
      <c r="B7989" s="74">
        <v>46232</v>
      </c>
      <c r="C7989" s="30" t="s">
        <v>473</v>
      </c>
      <c r="D7989" s="30" t="s">
        <v>474</v>
      </c>
      <c r="E7989" s="75">
        <v>48</v>
      </c>
      <c r="F7989" s="30" t="s">
        <v>53</v>
      </c>
      <c r="G7989" s="30" t="s">
        <v>54</v>
      </c>
      <c r="H7989" s="75">
        <v>1</v>
      </c>
    </row>
    <row r="7990" spans="1:8">
      <c r="A7990" s="43">
        <v>1942</v>
      </c>
      <c r="B7990" s="74">
        <v>46232</v>
      </c>
      <c r="C7990" s="30" t="s">
        <v>459</v>
      </c>
      <c r="D7990" s="30" t="s">
        <v>460</v>
      </c>
      <c r="E7990" s="75">
        <v>40</v>
      </c>
      <c r="F7990" s="30" t="s">
        <v>53</v>
      </c>
      <c r="G7990" s="30" t="s">
        <v>54</v>
      </c>
      <c r="H7990" s="75">
        <v>1</v>
      </c>
    </row>
    <row r="7991" spans="1:8">
      <c r="A7991" s="43">
        <v>1942</v>
      </c>
      <c r="B7991" s="74">
        <v>46232</v>
      </c>
      <c r="C7991" s="30" t="s">
        <v>1714</v>
      </c>
      <c r="D7991" s="30" t="s">
        <v>1715</v>
      </c>
      <c r="E7991" s="75">
        <v>76</v>
      </c>
      <c r="F7991" s="30" t="s">
        <v>68</v>
      </c>
      <c r="G7991" s="30" t="s">
        <v>69</v>
      </c>
      <c r="H7991" s="75">
        <v>1</v>
      </c>
    </row>
    <row r="7992" spans="1:8">
      <c r="A7992" s="43">
        <v>1942</v>
      </c>
      <c r="B7992" s="74">
        <v>46232</v>
      </c>
      <c r="C7992" s="30" t="s">
        <v>471</v>
      </c>
      <c r="D7992" s="30" t="s">
        <v>472</v>
      </c>
      <c r="E7992" s="75">
        <v>36</v>
      </c>
      <c r="F7992" s="30" t="s">
        <v>53</v>
      </c>
      <c r="G7992" s="30" t="s">
        <v>54</v>
      </c>
      <c r="H7992" s="75">
        <v>1</v>
      </c>
    </row>
    <row r="7993" spans="1:8">
      <c r="A7993" s="43">
        <v>1942</v>
      </c>
      <c r="B7993" s="74">
        <v>46232</v>
      </c>
      <c r="C7993" s="30" t="s">
        <v>435</v>
      </c>
      <c r="D7993" s="30" t="s">
        <v>436</v>
      </c>
      <c r="E7993" s="75">
        <v>125</v>
      </c>
      <c r="F7993" s="30" t="s">
        <v>53</v>
      </c>
      <c r="G7993" s="30" t="s">
        <v>54</v>
      </c>
      <c r="H7993" s="75">
        <v>1</v>
      </c>
    </row>
    <row r="7994" spans="1:8">
      <c r="A7994" s="43">
        <v>1942</v>
      </c>
      <c r="B7994" s="74">
        <v>46232</v>
      </c>
      <c r="C7994" s="30" t="s">
        <v>481</v>
      </c>
      <c r="D7994" s="30" t="s">
        <v>482</v>
      </c>
      <c r="E7994" s="75">
        <v>112</v>
      </c>
      <c r="F7994" s="30" t="s">
        <v>68</v>
      </c>
      <c r="G7994" s="30" t="s">
        <v>69</v>
      </c>
      <c r="H7994" s="75">
        <v>1</v>
      </c>
    </row>
    <row r="7995" spans="1:8">
      <c r="A7995" s="43">
        <v>1942</v>
      </c>
      <c r="B7995" s="74">
        <v>46232</v>
      </c>
      <c r="C7995" s="30" t="s">
        <v>483</v>
      </c>
      <c r="D7995" s="30" t="s">
        <v>484</v>
      </c>
      <c r="E7995" s="75">
        <v>13</v>
      </c>
      <c r="F7995" s="30" t="s">
        <v>76</v>
      </c>
      <c r="G7995" s="30" t="s">
        <v>77</v>
      </c>
      <c r="H7995" s="75">
        <v>1</v>
      </c>
    </row>
    <row r="7996" spans="1:8">
      <c r="A7996" s="43">
        <v>1942</v>
      </c>
      <c r="B7996" s="74">
        <v>46232</v>
      </c>
      <c r="C7996" s="30" t="s">
        <v>485</v>
      </c>
      <c r="D7996" s="30" t="s">
        <v>486</v>
      </c>
      <c r="E7996" s="75">
        <v>95</v>
      </c>
      <c r="F7996" s="30" t="s">
        <v>70</v>
      </c>
      <c r="G7996" s="30" t="s">
        <v>71</v>
      </c>
      <c r="H7996" s="75">
        <v>2</v>
      </c>
    </row>
    <row r="7997" spans="1:8">
      <c r="A7997" s="43">
        <v>1942</v>
      </c>
      <c r="B7997" s="74">
        <v>46232</v>
      </c>
      <c r="C7997" s="30" t="s">
        <v>487</v>
      </c>
      <c r="D7997" s="30" t="s">
        <v>488</v>
      </c>
      <c r="E7997" s="75">
        <v>110</v>
      </c>
      <c r="F7997" s="30" t="s">
        <v>76</v>
      </c>
      <c r="G7997" s="30" t="s">
        <v>77</v>
      </c>
      <c r="H7997" s="75">
        <v>1</v>
      </c>
    </row>
    <row r="7998" spans="1:8">
      <c r="A7998" s="43">
        <v>1942</v>
      </c>
      <c r="B7998" s="74">
        <v>46232</v>
      </c>
      <c r="C7998" s="30" t="s">
        <v>499</v>
      </c>
      <c r="D7998" s="30" t="s">
        <v>500</v>
      </c>
      <c r="E7998" s="75">
        <v>71</v>
      </c>
      <c r="F7998" s="30" t="s">
        <v>76</v>
      </c>
      <c r="G7998" s="30" t="s">
        <v>77</v>
      </c>
      <c r="H7998" s="75">
        <v>1</v>
      </c>
    </row>
    <row r="7999" spans="1:8">
      <c r="A7999" s="43">
        <v>1942</v>
      </c>
      <c r="B7999" s="74">
        <v>46232</v>
      </c>
      <c r="C7999" s="30" t="s">
        <v>501</v>
      </c>
      <c r="D7999" s="30" t="s">
        <v>502</v>
      </c>
      <c r="E7999" s="75">
        <v>76</v>
      </c>
      <c r="F7999" s="30" t="s">
        <v>68</v>
      </c>
      <c r="G7999" s="30" t="s">
        <v>69</v>
      </c>
      <c r="H7999" s="75">
        <v>1</v>
      </c>
    </row>
    <row r="8000" spans="1:8">
      <c r="A8000" s="43">
        <v>1942</v>
      </c>
      <c r="B8000" s="74">
        <v>46232</v>
      </c>
      <c r="C8000" s="30" t="s">
        <v>491</v>
      </c>
      <c r="D8000" s="30" t="s">
        <v>492</v>
      </c>
      <c r="E8000" s="75">
        <v>63</v>
      </c>
      <c r="F8000" s="30" t="s">
        <v>53</v>
      </c>
      <c r="G8000" s="30" t="s">
        <v>54</v>
      </c>
      <c r="H8000" s="75">
        <v>1</v>
      </c>
    </row>
    <row r="8001" spans="1:8">
      <c r="A8001" s="43">
        <v>1942</v>
      </c>
      <c r="B8001" s="74">
        <v>46232</v>
      </c>
      <c r="C8001" s="30" t="s">
        <v>475</v>
      </c>
      <c r="D8001" s="30" t="s">
        <v>476</v>
      </c>
      <c r="E8001" s="75">
        <v>28</v>
      </c>
      <c r="F8001" s="30" t="s">
        <v>53</v>
      </c>
      <c r="G8001" s="30" t="s">
        <v>54</v>
      </c>
      <c r="H8001" s="75">
        <v>1</v>
      </c>
    </row>
    <row r="8002" spans="1:8">
      <c r="A8002" s="43">
        <v>1942</v>
      </c>
      <c r="B8002" s="74">
        <v>46232</v>
      </c>
      <c r="C8002" s="30" t="s">
        <v>479</v>
      </c>
      <c r="D8002" s="30" t="s">
        <v>480</v>
      </c>
      <c r="E8002" s="75">
        <v>130</v>
      </c>
      <c r="F8002" s="30" t="s">
        <v>63</v>
      </c>
      <c r="G8002" s="30" t="s">
        <v>64</v>
      </c>
      <c r="H8002" s="75">
        <v>2</v>
      </c>
    </row>
    <row r="8003" spans="1:8">
      <c r="A8003" s="43">
        <v>1942</v>
      </c>
      <c r="B8003" s="74">
        <v>46232</v>
      </c>
      <c r="C8003" s="30" t="s">
        <v>509</v>
      </c>
      <c r="D8003" s="30" t="s">
        <v>510</v>
      </c>
      <c r="E8003" s="75">
        <v>81</v>
      </c>
      <c r="F8003" s="30" t="s">
        <v>68</v>
      </c>
      <c r="G8003" s="30" t="s">
        <v>69</v>
      </c>
      <c r="H8003" s="75">
        <v>1</v>
      </c>
    </row>
    <row r="8004" spans="1:8">
      <c r="A8004" s="43">
        <v>1942</v>
      </c>
      <c r="B8004" s="74">
        <v>46232</v>
      </c>
      <c r="C8004" s="30" t="s">
        <v>511</v>
      </c>
      <c r="D8004" s="30" t="s">
        <v>512</v>
      </c>
      <c r="E8004" s="75">
        <v>74</v>
      </c>
      <c r="F8004" s="30" t="s">
        <v>70</v>
      </c>
      <c r="G8004" s="30" t="s">
        <v>71</v>
      </c>
      <c r="H8004" s="75">
        <v>2</v>
      </c>
    </row>
    <row r="8005" spans="1:8">
      <c r="A8005" s="43">
        <v>1942</v>
      </c>
      <c r="B8005" s="74">
        <v>46232</v>
      </c>
      <c r="C8005" s="30" t="s">
        <v>513</v>
      </c>
      <c r="D8005" s="30" t="s">
        <v>514</v>
      </c>
      <c r="E8005" s="75">
        <v>70</v>
      </c>
      <c r="F8005" s="30" t="s">
        <v>70</v>
      </c>
      <c r="G8005" s="30" t="s">
        <v>71</v>
      </c>
      <c r="H8005" s="75">
        <v>2</v>
      </c>
    </row>
    <row r="8006" spans="1:8">
      <c r="A8006" s="43">
        <v>1942</v>
      </c>
      <c r="B8006" s="74">
        <v>46232</v>
      </c>
      <c r="C8006" s="30" t="s">
        <v>517</v>
      </c>
      <c r="D8006" s="30" t="s">
        <v>518</v>
      </c>
      <c r="E8006" s="75">
        <v>16</v>
      </c>
      <c r="F8006" s="30" t="s">
        <v>53</v>
      </c>
      <c r="G8006" s="30" t="s">
        <v>54</v>
      </c>
      <c r="H8006" s="75">
        <v>1</v>
      </c>
    </row>
    <row r="8007" spans="1:8">
      <c r="A8007" s="43">
        <v>1942</v>
      </c>
      <c r="B8007" s="74">
        <v>46232</v>
      </c>
      <c r="C8007" s="30" t="s">
        <v>469</v>
      </c>
      <c r="D8007" s="30" t="s">
        <v>470</v>
      </c>
      <c r="E8007" s="75">
        <v>79</v>
      </c>
      <c r="F8007" s="30" t="s">
        <v>53</v>
      </c>
      <c r="G8007" s="30" t="s">
        <v>54</v>
      </c>
      <c r="H8007" s="75">
        <v>1</v>
      </c>
    </row>
    <row r="8008" spans="1:8">
      <c r="A8008" s="43">
        <v>1942</v>
      </c>
      <c r="B8008" s="74">
        <v>46232</v>
      </c>
      <c r="C8008" s="30" t="s">
        <v>1716</v>
      </c>
      <c r="D8008" s="30" t="s">
        <v>1717</v>
      </c>
      <c r="E8008" s="75">
        <v>3</v>
      </c>
      <c r="F8008" s="30" t="s">
        <v>68</v>
      </c>
      <c r="G8008" s="30" t="s">
        <v>69</v>
      </c>
      <c r="H8008" s="75">
        <v>1</v>
      </c>
    </row>
    <row r="8009" spans="1:8">
      <c r="A8009" s="43">
        <v>1942</v>
      </c>
      <c r="B8009" s="74">
        <v>46232</v>
      </c>
      <c r="C8009" s="30" t="s">
        <v>533</v>
      </c>
      <c r="D8009" s="30" t="s">
        <v>534</v>
      </c>
      <c r="E8009" s="75">
        <v>10</v>
      </c>
      <c r="F8009" s="30" t="s">
        <v>53</v>
      </c>
      <c r="G8009" s="30" t="s">
        <v>54</v>
      </c>
      <c r="H8009" s="75">
        <v>1</v>
      </c>
    </row>
    <row r="8010" spans="1:8">
      <c r="A8010" s="43">
        <v>1942</v>
      </c>
      <c r="B8010" s="74">
        <v>46232</v>
      </c>
      <c r="C8010" s="30" t="s">
        <v>529</v>
      </c>
      <c r="D8010" s="30" t="s">
        <v>530</v>
      </c>
      <c r="E8010" s="75">
        <v>92</v>
      </c>
      <c r="F8010" s="30" t="s">
        <v>76</v>
      </c>
      <c r="G8010" s="30" t="s">
        <v>77</v>
      </c>
      <c r="H8010" s="75">
        <v>1</v>
      </c>
    </row>
    <row r="8011" spans="1:8">
      <c r="A8011" s="43">
        <v>1942</v>
      </c>
      <c r="B8011" s="74">
        <v>46232</v>
      </c>
      <c r="C8011" s="30" t="s">
        <v>531</v>
      </c>
      <c r="D8011" s="30" t="s">
        <v>532</v>
      </c>
      <c r="E8011" s="75">
        <v>33</v>
      </c>
      <c r="F8011" s="30" t="s">
        <v>68</v>
      </c>
      <c r="G8011" s="30" t="s">
        <v>69</v>
      </c>
      <c r="H8011" s="75">
        <v>1</v>
      </c>
    </row>
    <row r="8012" spans="1:8">
      <c r="A8012" s="43">
        <v>1942</v>
      </c>
      <c r="B8012" s="74">
        <v>46232</v>
      </c>
      <c r="C8012" s="30" t="s">
        <v>539</v>
      </c>
      <c r="D8012" s="30" t="s">
        <v>540</v>
      </c>
      <c r="E8012" s="75">
        <v>2</v>
      </c>
      <c r="F8012" s="30" t="s">
        <v>68</v>
      </c>
      <c r="G8012" s="30" t="s">
        <v>69</v>
      </c>
      <c r="H8012" s="75">
        <v>1</v>
      </c>
    </row>
    <row r="8013" spans="1:8">
      <c r="A8013" s="43">
        <v>1942</v>
      </c>
      <c r="B8013" s="74">
        <v>46232</v>
      </c>
      <c r="C8013" s="30" t="s">
        <v>543</v>
      </c>
      <c r="D8013" s="30" t="s">
        <v>544</v>
      </c>
      <c r="E8013" s="75">
        <v>92</v>
      </c>
      <c r="F8013" s="30" t="s">
        <v>68</v>
      </c>
      <c r="G8013" s="30" t="s">
        <v>69</v>
      </c>
      <c r="H8013" s="75">
        <v>1</v>
      </c>
    </row>
    <row r="8014" spans="1:8">
      <c r="A8014" s="43">
        <v>1942</v>
      </c>
      <c r="B8014" s="74">
        <v>46232</v>
      </c>
      <c r="C8014" s="30" t="s">
        <v>553</v>
      </c>
      <c r="D8014" s="30" t="s">
        <v>554</v>
      </c>
      <c r="E8014" s="75">
        <v>2</v>
      </c>
      <c r="F8014" s="30" t="s">
        <v>74</v>
      </c>
      <c r="G8014" s="30" t="s">
        <v>75</v>
      </c>
      <c r="H8014" s="75">
        <v>2</v>
      </c>
    </row>
    <row r="8015" spans="1:8">
      <c r="A8015" s="43">
        <v>1942</v>
      </c>
      <c r="B8015" s="74">
        <v>46232</v>
      </c>
      <c r="C8015" s="30" t="s">
        <v>477</v>
      </c>
      <c r="D8015" s="30" t="s">
        <v>478</v>
      </c>
      <c r="E8015" s="75">
        <v>59</v>
      </c>
      <c r="F8015" s="30" t="s">
        <v>53</v>
      </c>
      <c r="G8015" s="30" t="s">
        <v>54</v>
      </c>
      <c r="H8015" s="75">
        <v>1</v>
      </c>
    </row>
    <row r="8016" spans="1:8">
      <c r="A8016" s="43">
        <v>1942</v>
      </c>
      <c r="B8016" s="74">
        <v>46232</v>
      </c>
      <c r="C8016" s="30" t="s">
        <v>557</v>
      </c>
      <c r="D8016" s="30" t="s">
        <v>558</v>
      </c>
      <c r="E8016" s="75">
        <v>58</v>
      </c>
      <c r="F8016" s="30" t="s">
        <v>76</v>
      </c>
      <c r="G8016" s="30" t="s">
        <v>77</v>
      </c>
      <c r="H8016" s="75">
        <v>1</v>
      </c>
    </row>
    <row r="8017" spans="1:8">
      <c r="A8017" s="43">
        <v>1942</v>
      </c>
      <c r="B8017" s="74">
        <v>46232</v>
      </c>
      <c r="C8017" s="30" t="s">
        <v>559</v>
      </c>
      <c r="D8017" s="30" t="s">
        <v>560</v>
      </c>
      <c r="E8017" s="75">
        <v>79</v>
      </c>
      <c r="F8017" s="30" t="s">
        <v>68</v>
      </c>
      <c r="G8017" s="30" t="s">
        <v>69</v>
      </c>
      <c r="H8017" s="75">
        <v>1</v>
      </c>
    </row>
    <row r="8018" spans="1:8">
      <c r="A8018" s="43">
        <v>1942</v>
      </c>
      <c r="B8018" s="74">
        <v>46232</v>
      </c>
      <c r="C8018" s="30" t="s">
        <v>463</v>
      </c>
      <c r="D8018" s="30" t="s">
        <v>464</v>
      </c>
      <c r="E8018" s="75">
        <v>24</v>
      </c>
      <c r="F8018" s="30" t="s">
        <v>53</v>
      </c>
      <c r="G8018" s="30" t="s">
        <v>54</v>
      </c>
      <c r="H8018" s="75">
        <v>1</v>
      </c>
    </row>
    <row r="8019" spans="1:8">
      <c r="A8019" s="43">
        <v>1942</v>
      </c>
      <c r="B8019" s="74">
        <v>46232</v>
      </c>
      <c r="C8019" s="30" t="s">
        <v>461</v>
      </c>
      <c r="D8019" s="30" t="s">
        <v>462</v>
      </c>
      <c r="E8019" s="75">
        <v>109</v>
      </c>
      <c r="F8019" s="30" t="s">
        <v>53</v>
      </c>
      <c r="G8019" s="30" t="s">
        <v>54</v>
      </c>
      <c r="H8019" s="75">
        <v>1</v>
      </c>
    </row>
    <row r="8020" spans="1:8">
      <c r="A8020" s="43">
        <v>1942</v>
      </c>
      <c r="B8020" s="74">
        <v>46232</v>
      </c>
      <c r="C8020" s="30" t="s">
        <v>561</v>
      </c>
      <c r="D8020" s="30" t="s">
        <v>562</v>
      </c>
      <c r="E8020" s="75">
        <v>60</v>
      </c>
      <c r="F8020" s="30" t="s">
        <v>53</v>
      </c>
      <c r="G8020" s="30" t="s">
        <v>54</v>
      </c>
      <c r="H8020" s="75">
        <v>1</v>
      </c>
    </row>
    <row r="8021" spans="1:8">
      <c r="A8021" s="43">
        <v>1942</v>
      </c>
      <c r="B8021" s="74">
        <v>46232</v>
      </c>
      <c r="C8021" s="30" t="s">
        <v>563</v>
      </c>
      <c r="D8021" s="30" t="s">
        <v>564</v>
      </c>
      <c r="E8021" s="75">
        <v>214</v>
      </c>
      <c r="F8021" s="30" t="s">
        <v>80</v>
      </c>
      <c r="G8021" s="30" t="s">
        <v>81</v>
      </c>
      <c r="H8021" s="75">
        <v>1</v>
      </c>
    </row>
    <row r="8022" spans="1:8">
      <c r="A8022" s="43">
        <v>1942</v>
      </c>
      <c r="B8022" s="74">
        <v>46232</v>
      </c>
      <c r="C8022" s="30" t="s">
        <v>565</v>
      </c>
      <c r="D8022" s="30" t="s">
        <v>566</v>
      </c>
      <c r="E8022" s="75">
        <v>107</v>
      </c>
      <c r="F8022" s="30" t="s">
        <v>68</v>
      </c>
      <c r="G8022" s="30" t="s">
        <v>69</v>
      </c>
      <c r="H8022" s="75">
        <v>1</v>
      </c>
    </row>
    <row r="8023" spans="1:8">
      <c r="A8023" s="43">
        <v>1942</v>
      </c>
      <c r="B8023" s="74">
        <v>46232</v>
      </c>
      <c r="C8023" s="30" t="s">
        <v>567</v>
      </c>
      <c r="D8023" s="30" t="s">
        <v>568</v>
      </c>
      <c r="E8023" s="75">
        <v>60</v>
      </c>
      <c r="F8023" s="30" t="s">
        <v>68</v>
      </c>
      <c r="G8023" s="30" t="s">
        <v>69</v>
      </c>
      <c r="H8023" s="75">
        <v>1</v>
      </c>
    </row>
    <row r="8024" spans="1:8">
      <c r="A8024" s="43">
        <v>1942</v>
      </c>
      <c r="B8024" s="74">
        <v>46231</v>
      </c>
      <c r="C8024" s="30" t="s">
        <v>421</v>
      </c>
      <c r="D8024" s="30" t="s">
        <v>422</v>
      </c>
      <c r="E8024" s="75">
        <v>208</v>
      </c>
      <c r="F8024" s="30" t="s">
        <v>80</v>
      </c>
      <c r="G8024" s="30" t="s">
        <v>81</v>
      </c>
      <c r="H8024" s="75">
        <v>1</v>
      </c>
    </row>
    <row r="8025" spans="1:8">
      <c r="A8025" s="43">
        <v>1942</v>
      </c>
      <c r="B8025" s="74">
        <v>46231</v>
      </c>
      <c r="C8025" s="30" t="s">
        <v>425</v>
      </c>
      <c r="D8025" s="30" t="s">
        <v>426</v>
      </c>
      <c r="E8025" s="75">
        <v>65</v>
      </c>
      <c r="F8025" s="30" t="s">
        <v>68</v>
      </c>
      <c r="G8025" s="30" t="s">
        <v>69</v>
      </c>
      <c r="H8025" s="75">
        <v>1</v>
      </c>
    </row>
    <row r="8026" spans="1:8">
      <c r="A8026" s="43">
        <v>1942</v>
      </c>
      <c r="B8026" s="74">
        <v>46231</v>
      </c>
      <c r="C8026" s="30" t="s">
        <v>427</v>
      </c>
      <c r="D8026" s="30" t="s">
        <v>428</v>
      </c>
      <c r="E8026" s="75">
        <v>78</v>
      </c>
      <c r="F8026" s="30" t="s">
        <v>68</v>
      </c>
      <c r="G8026" s="30" t="s">
        <v>69</v>
      </c>
      <c r="H8026" s="75">
        <v>1</v>
      </c>
    </row>
    <row r="8027" spans="1:8">
      <c r="A8027" s="43">
        <v>1942</v>
      </c>
      <c r="B8027" s="74">
        <v>46231</v>
      </c>
      <c r="C8027" s="30" t="s">
        <v>429</v>
      </c>
      <c r="D8027" s="30" t="s">
        <v>430</v>
      </c>
      <c r="E8027" s="75">
        <v>83</v>
      </c>
      <c r="F8027" s="30" t="s">
        <v>68</v>
      </c>
      <c r="G8027" s="30" t="s">
        <v>69</v>
      </c>
      <c r="H8027" s="75">
        <v>1</v>
      </c>
    </row>
    <row r="8028" spans="1:8">
      <c r="A8028" s="43">
        <v>1942</v>
      </c>
      <c r="B8028" s="74">
        <v>46231</v>
      </c>
      <c r="C8028" s="30" t="s">
        <v>433</v>
      </c>
      <c r="D8028" s="30" t="s">
        <v>434</v>
      </c>
      <c r="E8028" s="75">
        <v>8</v>
      </c>
      <c r="F8028" s="30" t="s">
        <v>68</v>
      </c>
      <c r="G8028" s="30" t="s">
        <v>69</v>
      </c>
      <c r="H8028" s="75">
        <v>1</v>
      </c>
    </row>
    <row r="8029" spans="1:8">
      <c r="A8029" s="43">
        <v>1942</v>
      </c>
      <c r="B8029" s="74">
        <v>46231</v>
      </c>
      <c r="C8029" s="30" t="s">
        <v>453</v>
      </c>
      <c r="D8029" s="30" t="s">
        <v>454</v>
      </c>
      <c r="E8029" s="75">
        <v>61</v>
      </c>
      <c r="F8029" s="30" t="s">
        <v>53</v>
      </c>
      <c r="G8029" s="30" t="s">
        <v>54</v>
      </c>
      <c r="H8029" s="75">
        <v>1</v>
      </c>
    </row>
    <row r="8030" spans="1:8">
      <c r="A8030" s="43">
        <v>1942</v>
      </c>
      <c r="B8030" s="74">
        <v>46231</v>
      </c>
      <c r="C8030" s="30" t="s">
        <v>437</v>
      </c>
      <c r="D8030" s="30" t="s">
        <v>438</v>
      </c>
      <c r="E8030" s="75">
        <v>120</v>
      </c>
      <c r="F8030" s="30" t="s">
        <v>68</v>
      </c>
      <c r="G8030" s="30" t="s">
        <v>69</v>
      </c>
      <c r="H8030" s="75">
        <v>1</v>
      </c>
    </row>
    <row r="8031" spans="1:8">
      <c r="A8031" s="43">
        <v>1942</v>
      </c>
      <c r="B8031" s="74">
        <v>46231</v>
      </c>
      <c r="C8031" s="30" t="s">
        <v>439</v>
      </c>
      <c r="D8031" s="30" t="s">
        <v>440</v>
      </c>
      <c r="E8031" s="75">
        <v>86</v>
      </c>
      <c r="F8031" s="30" t="s">
        <v>68</v>
      </c>
      <c r="G8031" s="30" t="s">
        <v>69</v>
      </c>
      <c r="H8031" s="75">
        <v>1</v>
      </c>
    </row>
    <row r="8032" spans="1:8">
      <c r="A8032" s="43">
        <v>1942</v>
      </c>
      <c r="B8032" s="74">
        <v>46231</v>
      </c>
      <c r="C8032" s="30" t="s">
        <v>441</v>
      </c>
      <c r="D8032" s="30" t="s">
        <v>442</v>
      </c>
      <c r="E8032" s="75">
        <v>52</v>
      </c>
      <c r="F8032" s="30" t="s">
        <v>68</v>
      </c>
      <c r="G8032" s="30" t="s">
        <v>69</v>
      </c>
      <c r="H8032" s="75">
        <v>1</v>
      </c>
    </row>
    <row r="8033" spans="1:8">
      <c r="A8033" s="43">
        <v>1942</v>
      </c>
      <c r="B8033" s="74">
        <v>46231</v>
      </c>
      <c r="C8033" s="30" t="s">
        <v>443</v>
      </c>
      <c r="D8033" s="30" t="s">
        <v>444</v>
      </c>
      <c r="E8033" s="75">
        <v>71</v>
      </c>
      <c r="F8033" s="30" t="s">
        <v>80</v>
      </c>
      <c r="G8033" s="30" t="s">
        <v>81</v>
      </c>
      <c r="H8033" s="75">
        <v>1</v>
      </c>
    </row>
    <row r="8034" spans="1:8">
      <c r="A8034" s="43">
        <v>1942</v>
      </c>
      <c r="B8034" s="74">
        <v>46231</v>
      </c>
      <c r="C8034" s="30" t="s">
        <v>445</v>
      </c>
      <c r="D8034" s="30" t="s">
        <v>446</v>
      </c>
      <c r="E8034" s="75">
        <v>79</v>
      </c>
      <c r="F8034" s="30" t="s">
        <v>68</v>
      </c>
      <c r="G8034" s="30" t="s">
        <v>69</v>
      </c>
      <c r="H8034" s="75">
        <v>1</v>
      </c>
    </row>
    <row r="8035" spans="1:8">
      <c r="A8035" s="43">
        <v>1942</v>
      </c>
      <c r="B8035" s="74">
        <v>46231</v>
      </c>
      <c r="C8035" s="30" t="s">
        <v>447</v>
      </c>
      <c r="D8035" s="30" t="s">
        <v>448</v>
      </c>
      <c r="E8035" s="75">
        <v>11</v>
      </c>
      <c r="F8035" s="30" t="s">
        <v>68</v>
      </c>
      <c r="G8035" s="30" t="s">
        <v>69</v>
      </c>
      <c r="H8035" s="75">
        <v>1</v>
      </c>
    </row>
    <row r="8036" spans="1:8">
      <c r="A8036" s="43">
        <v>1942</v>
      </c>
      <c r="B8036" s="74">
        <v>46231</v>
      </c>
      <c r="C8036" s="30" t="s">
        <v>451</v>
      </c>
      <c r="D8036" s="30" t="s">
        <v>452</v>
      </c>
      <c r="E8036" s="75">
        <v>89</v>
      </c>
      <c r="F8036" s="30" t="s">
        <v>68</v>
      </c>
      <c r="G8036" s="30" t="s">
        <v>69</v>
      </c>
      <c r="H8036" s="75">
        <v>1</v>
      </c>
    </row>
    <row r="8037" spans="1:8">
      <c r="A8037" s="43">
        <v>1942</v>
      </c>
      <c r="B8037" s="74">
        <v>46231</v>
      </c>
      <c r="C8037" s="30" t="s">
        <v>455</v>
      </c>
      <c r="D8037" s="30" t="s">
        <v>456</v>
      </c>
      <c r="E8037" s="75">
        <v>193</v>
      </c>
      <c r="F8037" s="30" t="s">
        <v>80</v>
      </c>
      <c r="G8037" s="30" t="s">
        <v>81</v>
      </c>
      <c r="H8037" s="75">
        <v>1</v>
      </c>
    </row>
    <row r="8038" spans="1:8">
      <c r="A8038" s="43">
        <v>1942</v>
      </c>
      <c r="B8038" s="74">
        <v>46231</v>
      </c>
      <c r="C8038" s="30" t="s">
        <v>457</v>
      </c>
      <c r="D8038" s="30" t="s">
        <v>458</v>
      </c>
      <c r="E8038" s="75">
        <v>72</v>
      </c>
      <c r="F8038" s="30" t="s">
        <v>68</v>
      </c>
      <c r="G8038" s="30" t="s">
        <v>69</v>
      </c>
      <c r="H8038" s="75">
        <v>1</v>
      </c>
    </row>
    <row r="8039" spans="1:8">
      <c r="A8039" s="43">
        <v>1942</v>
      </c>
      <c r="B8039" s="74">
        <v>46231</v>
      </c>
      <c r="C8039" s="30" t="s">
        <v>505</v>
      </c>
      <c r="D8039" s="30" t="s">
        <v>506</v>
      </c>
      <c r="E8039" s="75">
        <v>96</v>
      </c>
      <c r="F8039" s="30" t="s">
        <v>53</v>
      </c>
      <c r="G8039" s="30" t="s">
        <v>54</v>
      </c>
      <c r="H8039" s="75">
        <v>1</v>
      </c>
    </row>
    <row r="8040" spans="1:8">
      <c r="A8040" s="43">
        <v>1942</v>
      </c>
      <c r="B8040" s="74">
        <v>46231</v>
      </c>
      <c r="C8040" s="30" t="s">
        <v>449</v>
      </c>
      <c r="D8040" s="30" t="s">
        <v>450</v>
      </c>
      <c r="E8040" s="75">
        <v>8</v>
      </c>
      <c r="F8040" s="30" t="s">
        <v>53</v>
      </c>
      <c r="G8040" s="30" t="s">
        <v>54</v>
      </c>
      <c r="H8040" s="75">
        <v>1</v>
      </c>
    </row>
    <row r="8041" spans="1:8">
      <c r="A8041" s="43">
        <v>1942</v>
      </c>
      <c r="B8041" s="74">
        <v>46231</v>
      </c>
      <c r="C8041" s="30" t="s">
        <v>465</v>
      </c>
      <c r="D8041" s="30" t="s">
        <v>466</v>
      </c>
      <c r="E8041" s="75">
        <v>74</v>
      </c>
      <c r="F8041" s="30" t="s">
        <v>68</v>
      </c>
      <c r="G8041" s="30" t="s">
        <v>69</v>
      </c>
      <c r="H8041" s="75">
        <v>1</v>
      </c>
    </row>
    <row r="8042" spans="1:8">
      <c r="A8042" s="43">
        <v>1942</v>
      </c>
      <c r="B8042" s="74">
        <v>46231</v>
      </c>
      <c r="C8042" s="30" t="s">
        <v>467</v>
      </c>
      <c r="D8042" s="30" t="s">
        <v>468</v>
      </c>
      <c r="E8042" s="75">
        <v>97</v>
      </c>
      <c r="F8042" s="30" t="s">
        <v>68</v>
      </c>
      <c r="G8042" s="30" t="s">
        <v>69</v>
      </c>
      <c r="H8042" s="75">
        <v>1</v>
      </c>
    </row>
    <row r="8043" spans="1:8">
      <c r="A8043" s="43">
        <v>1942</v>
      </c>
      <c r="B8043" s="74">
        <v>46231</v>
      </c>
      <c r="C8043" s="30" t="s">
        <v>527</v>
      </c>
      <c r="D8043" s="30" t="s">
        <v>528</v>
      </c>
      <c r="E8043" s="75">
        <v>45</v>
      </c>
      <c r="F8043" s="30" t="s">
        <v>53</v>
      </c>
      <c r="G8043" s="30" t="s">
        <v>54</v>
      </c>
      <c r="H8043" s="75">
        <v>1</v>
      </c>
    </row>
    <row r="8044" spans="1:8">
      <c r="A8044" s="43">
        <v>1942</v>
      </c>
      <c r="B8044" s="74">
        <v>46231</v>
      </c>
      <c r="C8044" s="30" t="s">
        <v>473</v>
      </c>
      <c r="D8044" s="30" t="s">
        <v>474</v>
      </c>
      <c r="E8044" s="75">
        <v>45</v>
      </c>
      <c r="F8044" s="30" t="s">
        <v>53</v>
      </c>
      <c r="G8044" s="30" t="s">
        <v>54</v>
      </c>
      <c r="H8044" s="75">
        <v>1</v>
      </c>
    </row>
    <row r="8045" spans="1:8">
      <c r="A8045" s="43">
        <v>1942</v>
      </c>
      <c r="B8045" s="74">
        <v>46231</v>
      </c>
      <c r="C8045" s="30" t="s">
        <v>523</v>
      </c>
      <c r="D8045" s="30" t="s">
        <v>524</v>
      </c>
      <c r="E8045" s="75">
        <v>8</v>
      </c>
      <c r="F8045" s="30" t="s">
        <v>53</v>
      </c>
      <c r="G8045" s="30" t="s">
        <v>54</v>
      </c>
      <c r="H8045" s="75">
        <v>1</v>
      </c>
    </row>
    <row r="8046" spans="1:8">
      <c r="A8046" s="43">
        <v>1942</v>
      </c>
      <c r="B8046" s="74">
        <v>46231</v>
      </c>
      <c r="C8046" s="30" t="s">
        <v>459</v>
      </c>
      <c r="D8046" s="30" t="s">
        <v>460</v>
      </c>
      <c r="E8046" s="75">
        <v>66</v>
      </c>
      <c r="F8046" s="30" t="s">
        <v>53</v>
      </c>
      <c r="G8046" s="30" t="s">
        <v>54</v>
      </c>
      <c r="H8046" s="75">
        <v>1</v>
      </c>
    </row>
    <row r="8047" spans="1:8">
      <c r="A8047" s="43">
        <v>1942</v>
      </c>
      <c r="B8047" s="74">
        <v>46231</v>
      </c>
      <c r="C8047" s="30" t="s">
        <v>1714</v>
      </c>
      <c r="D8047" s="30" t="s">
        <v>1715</v>
      </c>
      <c r="E8047" s="75">
        <v>33</v>
      </c>
      <c r="F8047" s="30" t="s">
        <v>68</v>
      </c>
      <c r="G8047" s="30" t="s">
        <v>69</v>
      </c>
      <c r="H8047" s="75">
        <v>1</v>
      </c>
    </row>
    <row r="8048" spans="1:8">
      <c r="A8048" s="43">
        <v>1942</v>
      </c>
      <c r="B8048" s="74">
        <v>46231</v>
      </c>
      <c r="C8048" s="30" t="s">
        <v>471</v>
      </c>
      <c r="D8048" s="30" t="s">
        <v>472</v>
      </c>
      <c r="E8048" s="75">
        <v>45</v>
      </c>
      <c r="F8048" s="30" t="s">
        <v>53</v>
      </c>
      <c r="G8048" s="30" t="s">
        <v>54</v>
      </c>
      <c r="H8048" s="75">
        <v>1</v>
      </c>
    </row>
    <row r="8049" spans="1:8">
      <c r="A8049" s="43">
        <v>1942</v>
      </c>
      <c r="B8049" s="74">
        <v>46231</v>
      </c>
      <c r="C8049" s="30" t="s">
        <v>435</v>
      </c>
      <c r="D8049" s="30" t="s">
        <v>436</v>
      </c>
      <c r="E8049" s="75">
        <v>96</v>
      </c>
      <c r="F8049" s="30" t="s">
        <v>53</v>
      </c>
      <c r="G8049" s="30" t="s">
        <v>54</v>
      </c>
      <c r="H8049" s="75">
        <v>1</v>
      </c>
    </row>
    <row r="8050" spans="1:8">
      <c r="A8050" s="43">
        <v>1942</v>
      </c>
      <c r="B8050" s="74">
        <v>46231</v>
      </c>
      <c r="C8050" s="30" t="s">
        <v>481</v>
      </c>
      <c r="D8050" s="30" t="s">
        <v>482</v>
      </c>
      <c r="E8050" s="75">
        <v>137</v>
      </c>
      <c r="F8050" s="30" t="s">
        <v>68</v>
      </c>
      <c r="G8050" s="30" t="s">
        <v>69</v>
      </c>
      <c r="H8050" s="75">
        <v>1</v>
      </c>
    </row>
    <row r="8051" spans="1:8">
      <c r="A8051" s="43">
        <v>1942</v>
      </c>
      <c r="B8051" s="74">
        <v>46231</v>
      </c>
      <c r="C8051" s="30" t="s">
        <v>483</v>
      </c>
      <c r="D8051" s="30" t="s">
        <v>484</v>
      </c>
      <c r="E8051" s="75">
        <v>24</v>
      </c>
      <c r="F8051" s="30" t="s">
        <v>76</v>
      </c>
      <c r="G8051" s="30" t="s">
        <v>77</v>
      </c>
      <c r="H8051" s="75">
        <v>1</v>
      </c>
    </row>
    <row r="8052" spans="1:8">
      <c r="A8052" s="43">
        <v>1942</v>
      </c>
      <c r="B8052" s="74">
        <v>46231</v>
      </c>
      <c r="C8052" s="30" t="s">
        <v>485</v>
      </c>
      <c r="D8052" s="30" t="s">
        <v>486</v>
      </c>
      <c r="E8052" s="75">
        <v>96</v>
      </c>
      <c r="F8052" s="30" t="s">
        <v>68</v>
      </c>
      <c r="G8052" s="30" t="s">
        <v>69</v>
      </c>
      <c r="H8052" s="75">
        <v>1</v>
      </c>
    </row>
    <row r="8053" spans="1:8">
      <c r="A8053" s="43">
        <v>1942</v>
      </c>
      <c r="B8053" s="74">
        <v>46231</v>
      </c>
      <c r="C8053" s="30" t="s">
        <v>487</v>
      </c>
      <c r="D8053" s="30" t="s">
        <v>488</v>
      </c>
      <c r="E8053" s="75">
        <v>104</v>
      </c>
      <c r="F8053" s="30" t="s">
        <v>76</v>
      </c>
      <c r="G8053" s="30" t="s">
        <v>77</v>
      </c>
      <c r="H8053" s="75">
        <v>1</v>
      </c>
    </row>
    <row r="8054" spans="1:8">
      <c r="A8054" s="43">
        <v>1942</v>
      </c>
      <c r="B8054" s="74">
        <v>46231</v>
      </c>
      <c r="C8054" s="30" t="s">
        <v>489</v>
      </c>
      <c r="D8054" s="30" t="s">
        <v>490</v>
      </c>
      <c r="E8054" s="75">
        <v>18</v>
      </c>
      <c r="F8054" s="30" t="s">
        <v>76</v>
      </c>
      <c r="G8054" s="30" t="s">
        <v>77</v>
      </c>
      <c r="H8054" s="75">
        <v>1</v>
      </c>
    </row>
    <row r="8055" spans="1:8">
      <c r="A8055" s="43">
        <v>1942</v>
      </c>
      <c r="B8055" s="74">
        <v>46231</v>
      </c>
      <c r="C8055" s="30" t="s">
        <v>499</v>
      </c>
      <c r="D8055" s="30" t="s">
        <v>500</v>
      </c>
      <c r="E8055" s="75">
        <v>48</v>
      </c>
      <c r="F8055" s="30" t="s">
        <v>76</v>
      </c>
      <c r="G8055" s="30" t="s">
        <v>77</v>
      </c>
      <c r="H8055" s="75">
        <v>1</v>
      </c>
    </row>
    <row r="8056" spans="1:8">
      <c r="A8056" s="43">
        <v>1942</v>
      </c>
      <c r="B8056" s="74">
        <v>46231</v>
      </c>
      <c r="C8056" s="30" t="s">
        <v>501</v>
      </c>
      <c r="D8056" s="30" t="s">
        <v>502</v>
      </c>
      <c r="E8056" s="75">
        <v>46</v>
      </c>
      <c r="F8056" s="30" t="s">
        <v>68</v>
      </c>
      <c r="G8056" s="30" t="s">
        <v>69</v>
      </c>
      <c r="H8056" s="75">
        <v>1</v>
      </c>
    </row>
    <row r="8057" spans="1:8">
      <c r="A8057" s="43">
        <v>1942</v>
      </c>
      <c r="B8057" s="74">
        <v>46231</v>
      </c>
      <c r="C8057" s="30" t="s">
        <v>491</v>
      </c>
      <c r="D8057" s="30" t="s">
        <v>492</v>
      </c>
      <c r="E8057" s="75">
        <v>47</v>
      </c>
      <c r="F8057" s="30" t="s">
        <v>53</v>
      </c>
      <c r="G8057" s="30" t="s">
        <v>54</v>
      </c>
      <c r="H8057" s="75">
        <v>1</v>
      </c>
    </row>
    <row r="8058" spans="1:8">
      <c r="A8058" s="43">
        <v>1942</v>
      </c>
      <c r="B8058" s="74">
        <v>46231</v>
      </c>
      <c r="C8058" s="30" t="s">
        <v>475</v>
      </c>
      <c r="D8058" s="30" t="s">
        <v>476</v>
      </c>
      <c r="E8058" s="75">
        <v>103</v>
      </c>
      <c r="F8058" s="30" t="s">
        <v>53</v>
      </c>
      <c r="G8058" s="30" t="s">
        <v>54</v>
      </c>
      <c r="H8058" s="75">
        <v>1</v>
      </c>
    </row>
    <row r="8059" spans="1:8">
      <c r="A8059" s="43">
        <v>1942</v>
      </c>
      <c r="B8059" s="74">
        <v>46231</v>
      </c>
      <c r="C8059" s="30" t="s">
        <v>479</v>
      </c>
      <c r="D8059" s="30" t="s">
        <v>480</v>
      </c>
      <c r="E8059" s="75">
        <v>7</v>
      </c>
      <c r="F8059" s="30" t="s">
        <v>53</v>
      </c>
      <c r="G8059" s="30" t="s">
        <v>54</v>
      </c>
      <c r="H8059" s="75">
        <v>1</v>
      </c>
    </row>
    <row r="8060" spans="1:8">
      <c r="A8060" s="43">
        <v>1942</v>
      </c>
      <c r="B8060" s="74">
        <v>46231</v>
      </c>
      <c r="C8060" s="30" t="s">
        <v>509</v>
      </c>
      <c r="D8060" s="30" t="s">
        <v>510</v>
      </c>
      <c r="E8060" s="75">
        <v>95</v>
      </c>
      <c r="F8060" s="30" t="s">
        <v>68</v>
      </c>
      <c r="G8060" s="30" t="s">
        <v>69</v>
      </c>
      <c r="H8060" s="75">
        <v>1</v>
      </c>
    </row>
    <row r="8061" spans="1:8">
      <c r="A8061" s="43">
        <v>1942</v>
      </c>
      <c r="B8061" s="74">
        <v>46231</v>
      </c>
      <c r="C8061" s="30" t="s">
        <v>511</v>
      </c>
      <c r="D8061" s="30" t="s">
        <v>512</v>
      </c>
      <c r="E8061" s="75">
        <v>73</v>
      </c>
      <c r="F8061" s="30" t="s">
        <v>70</v>
      </c>
      <c r="G8061" s="30" t="s">
        <v>71</v>
      </c>
      <c r="H8061" s="75">
        <v>2</v>
      </c>
    </row>
    <row r="8062" spans="1:8">
      <c r="A8062" s="43">
        <v>1942</v>
      </c>
      <c r="B8062" s="74">
        <v>46231</v>
      </c>
      <c r="C8062" s="30" t="s">
        <v>513</v>
      </c>
      <c r="D8062" s="30" t="s">
        <v>514</v>
      </c>
      <c r="E8062" s="75">
        <v>71</v>
      </c>
      <c r="F8062" s="30" t="s">
        <v>68</v>
      </c>
      <c r="G8062" s="30" t="s">
        <v>69</v>
      </c>
      <c r="H8062" s="75">
        <v>1</v>
      </c>
    </row>
    <row r="8063" spans="1:8">
      <c r="A8063" s="43">
        <v>1942</v>
      </c>
      <c r="B8063" s="74">
        <v>46231</v>
      </c>
      <c r="C8063" s="30" t="s">
        <v>545</v>
      </c>
      <c r="D8063" s="30" t="s">
        <v>546</v>
      </c>
      <c r="E8063" s="75">
        <v>93</v>
      </c>
      <c r="F8063" s="30" t="s">
        <v>53</v>
      </c>
      <c r="G8063" s="30" t="s">
        <v>54</v>
      </c>
      <c r="H8063" s="75">
        <v>1</v>
      </c>
    </row>
    <row r="8064" spans="1:8">
      <c r="A8064" s="43">
        <v>1942</v>
      </c>
      <c r="B8064" s="74">
        <v>46231</v>
      </c>
      <c r="C8064" s="30" t="s">
        <v>519</v>
      </c>
      <c r="D8064" s="30" t="s">
        <v>520</v>
      </c>
      <c r="E8064" s="75">
        <v>24</v>
      </c>
      <c r="F8064" s="30" t="s">
        <v>80</v>
      </c>
      <c r="G8064" s="30" t="s">
        <v>81</v>
      </c>
      <c r="H8064" s="75">
        <v>1</v>
      </c>
    </row>
    <row r="8065" spans="1:8">
      <c r="A8065" s="43">
        <v>1942</v>
      </c>
      <c r="B8065" s="74">
        <v>46231</v>
      </c>
      <c r="C8065" s="30" t="s">
        <v>517</v>
      </c>
      <c r="D8065" s="30" t="s">
        <v>518</v>
      </c>
      <c r="E8065" s="75">
        <v>138</v>
      </c>
      <c r="F8065" s="30" t="s">
        <v>53</v>
      </c>
      <c r="G8065" s="30" t="s">
        <v>54</v>
      </c>
      <c r="H8065" s="75">
        <v>1</v>
      </c>
    </row>
    <row r="8066" spans="1:8">
      <c r="A8066" s="43">
        <v>1942</v>
      </c>
      <c r="B8066" s="74">
        <v>46231</v>
      </c>
      <c r="C8066" s="30" t="s">
        <v>469</v>
      </c>
      <c r="D8066" s="30" t="s">
        <v>470</v>
      </c>
      <c r="E8066" s="75">
        <v>59</v>
      </c>
      <c r="F8066" s="30" t="s">
        <v>53</v>
      </c>
      <c r="G8066" s="30" t="s">
        <v>54</v>
      </c>
      <c r="H8066" s="75">
        <v>1</v>
      </c>
    </row>
    <row r="8067" spans="1:8">
      <c r="A8067" s="43">
        <v>1942</v>
      </c>
      <c r="B8067" s="74">
        <v>46231</v>
      </c>
      <c r="C8067" s="30" t="s">
        <v>533</v>
      </c>
      <c r="D8067" s="30" t="s">
        <v>534</v>
      </c>
      <c r="E8067" s="75">
        <v>66</v>
      </c>
      <c r="F8067" s="30" t="s">
        <v>53</v>
      </c>
      <c r="G8067" s="30" t="s">
        <v>54</v>
      </c>
      <c r="H8067" s="75">
        <v>1</v>
      </c>
    </row>
    <row r="8068" spans="1:8">
      <c r="A8068" s="43">
        <v>1942</v>
      </c>
      <c r="B8068" s="74">
        <v>46231</v>
      </c>
      <c r="C8068" s="30" t="s">
        <v>529</v>
      </c>
      <c r="D8068" s="30" t="s">
        <v>530</v>
      </c>
      <c r="E8068" s="75">
        <v>77</v>
      </c>
      <c r="F8068" s="30" t="s">
        <v>76</v>
      </c>
      <c r="G8068" s="30" t="s">
        <v>77</v>
      </c>
      <c r="H8068" s="75">
        <v>1</v>
      </c>
    </row>
    <row r="8069" spans="1:8">
      <c r="A8069" s="43">
        <v>1942</v>
      </c>
      <c r="B8069" s="74">
        <v>46231</v>
      </c>
      <c r="C8069" s="30" t="s">
        <v>531</v>
      </c>
      <c r="D8069" s="30" t="s">
        <v>532</v>
      </c>
      <c r="E8069" s="75">
        <v>44</v>
      </c>
      <c r="F8069" s="30" t="s">
        <v>68</v>
      </c>
      <c r="G8069" s="30" t="s">
        <v>69</v>
      </c>
      <c r="H8069" s="75">
        <v>1</v>
      </c>
    </row>
    <row r="8070" spans="1:8">
      <c r="A8070" s="43">
        <v>1942</v>
      </c>
      <c r="B8070" s="74">
        <v>46231</v>
      </c>
      <c r="C8070" s="30" t="s">
        <v>537</v>
      </c>
      <c r="D8070" s="30" t="s">
        <v>538</v>
      </c>
      <c r="E8070" s="75">
        <v>118</v>
      </c>
      <c r="F8070" s="30" t="s">
        <v>70</v>
      </c>
      <c r="G8070" s="30" t="s">
        <v>71</v>
      </c>
      <c r="H8070" s="75">
        <v>2</v>
      </c>
    </row>
    <row r="8071" spans="1:8">
      <c r="A8071" s="43">
        <v>1942</v>
      </c>
      <c r="B8071" s="74">
        <v>46231</v>
      </c>
      <c r="C8071" s="30" t="s">
        <v>543</v>
      </c>
      <c r="D8071" s="30" t="s">
        <v>544</v>
      </c>
      <c r="E8071" s="75">
        <v>76</v>
      </c>
      <c r="F8071" s="30" t="s">
        <v>68</v>
      </c>
      <c r="G8071" s="30" t="s">
        <v>69</v>
      </c>
      <c r="H8071" s="75">
        <v>1</v>
      </c>
    </row>
    <row r="8072" spans="1:8">
      <c r="A8072" s="43">
        <v>1942</v>
      </c>
      <c r="B8072" s="74">
        <v>46231</v>
      </c>
      <c r="C8072" s="30" t="s">
        <v>553</v>
      </c>
      <c r="D8072" s="30" t="s">
        <v>554</v>
      </c>
      <c r="E8072" s="75">
        <v>14</v>
      </c>
      <c r="F8072" s="30" t="s">
        <v>72</v>
      </c>
      <c r="G8072" s="30" t="s">
        <v>73</v>
      </c>
      <c r="H8072" s="75">
        <v>3</v>
      </c>
    </row>
    <row r="8073" spans="1:8">
      <c r="A8073" s="43">
        <v>1942</v>
      </c>
      <c r="B8073" s="74">
        <v>46231</v>
      </c>
      <c r="C8073" s="30" t="s">
        <v>477</v>
      </c>
      <c r="D8073" s="30" t="s">
        <v>478</v>
      </c>
      <c r="E8073" s="75">
        <v>52</v>
      </c>
      <c r="F8073" s="30" t="s">
        <v>53</v>
      </c>
      <c r="G8073" s="30" t="s">
        <v>54</v>
      </c>
      <c r="H8073" s="75">
        <v>1</v>
      </c>
    </row>
    <row r="8074" spans="1:8">
      <c r="A8074" s="43">
        <v>1942</v>
      </c>
      <c r="B8074" s="74">
        <v>46231</v>
      </c>
      <c r="C8074" s="30" t="s">
        <v>555</v>
      </c>
      <c r="D8074" s="30" t="s">
        <v>556</v>
      </c>
      <c r="E8074" s="75">
        <v>14</v>
      </c>
      <c r="F8074" s="30" t="s">
        <v>53</v>
      </c>
      <c r="G8074" s="30" t="s">
        <v>54</v>
      </c>
      <c r="H8074" s="75">
        <v>1</v>
      </c>
    </row>
    <row r="8075" spans="1:8">
      <c r="A8075" s="43">
        <v>1942</v>
      </c>
      <c r="B8075" s="74">
        <v>46231</v>
      </c>
      <c r="C8075" s="30" t="s">
        <v>5014</v>
      </c>
      <c r="D8075" s="30" t="s">
        <v>5015</v>
      </c>
      <c r="E8075" s="75">
        <v>1</v>
      </c>
      <c r="F8075" s="30" t="s">
        <v>68</v>
      </c>
      <c r="G8075" s="30" t="s">
        <v>69</v>
      </c>
      <c r="H8075" s="75">
        <v>1</v>
      </c>
    </row>
    <row r="8076" spans="1:8">
      <c r="A8076" s="43">
        <v>1942</v>
      </c>
      <c r="B8076" s="74">
        <v>46231</v>
      </c>
      <c r="C8076" s="30" t="s">
        <v>557</v>
      </c>
      <c r="D8076" s="30" t="s">
        <v>558</v>
      </c>
      <c r="E8076" s="75">
        <v>105</v>
      </c>
      <c r="F8076" s="30" t="s">
        <v>76</v>
      </c>
      <c r="G8076" s="30" t="s">
        <v>77</v>
      </c>
      <c r="H8076" s="75">
        <v>1</v>
      </c>
    </row>
    <row r="8077" spans="1:8">
      <c r="A8077" s="43">
        <v>1942</v>
      </c>
      <c r="B8077" s="74">
        <v>46231</v>
      </c>
      <c r="C8077" s="30" t="s">
        <v>559</v>
      </c>
      <c r="D8077" s="30" t="s">
        <v>560</v>
      </c>
      <c r="E8077" s="75">
        <v>56</v>
      </c>
      <c r="F8077" s="30" t="s">
        <v>68</v>
      </c>
      <c r="G8077" s="30" t="s">
        <v>69</v>
      </c>
      <c r="H8077" s="75">
        <v>1</v>
      </c>
    </row>
    <row r="8078" spans="1:8">
      <c r="A8078" s="43">
        <v>1942</v>
      </c>
      <c r="B8078" s="74">
        <v>46231</v>
      </c>
      <c r="C8078" s="30" t="s">
        <v>463</v>
      </c>
      <c r="D8078" s="30" t="s">
        <v>464</v>
      </c>
      <c r="E8078" s="75">
        <v>48</v>
      </c>
      <c r="F8078" s="30" t="s">
        <v>53</v>
      </c>
      <c r="G8078" s="30" t="s">
        <v>54</v>
      </c>
      <c r="H8078" s="75">
        <v>1</v>
      </c>
    </row>
    <row r="8079" spans="1:8">
      <c r="A8079" s="43">
        <v>1942</v>
      </c>
      <c r="B8079" s="74">
        <v>46231</v>
      </c>
      <c r="C8079" s="30" t="s">
        <v>461</v>
      </c>
      <c r="D8079" s="30" t="s">
        <v>462</v>
      </c>
      <c r="E8079" s="75">
        <v>127</v>
      </c>
      <c r="F8079" s="30" t="s">
        <v>53</v>
      </c>
      <c r="G8079" s="30" t="s">
        <v>54</v>
      </c>
      <c r="H8079" s="75">
        <v>1</v>
      </c>
    </row>
    <row r="8080" spans="1:8">
      <c r="A8080" s="43">
        <v>1942</v>
      </c>
      <c r="B8080" s="74">
        <v>46231</v>
      </c>
      <c r="C8080" s="30" t="s">
        <v>561</v>
      </c>
      <c r="D8080" s="30" t="s">
        <v>562</v>
      </c>
      <c r="E8080" s="75">
        <v>24</v>
      </c>
      <c r="F8080" s="30" t="s">
        <v>53</v>
      </c>
      <c r="G8080" s="30" t="s">
        <v>54</v>
      </c>
      <c r="H8080" s="75">
        <v>1</v>
      </c>
    </row>
    <row r="8081" spans="1:8">
      <c r="A8081" s="43">
        <v>1942</v>
      </c>
      <c r="B8081" s="74">
        <v>46231</v>
      </c>
      <c r="C8081" s="30" t="s">
        <v>563</v>
      </c>
      <c r="D8081" s="30" t="s">
        <v>564</v>
      </c>
      <c r="E8081" s="75">
        <v>123</v>
      </c>
      <c r="F8081" s="30" t="s">
        <v>80</v>
      </c>
      <c r="G8081" s="30" t="s">
        <v>81</v>
      </c>
      <c r="H8081" s="75">
        <v>1</v>
      </c>
    </row>
    <row r="8082" spans="1:8">
      <c r="A8082" s="43">
        <v>1942</v>
      </c>
      <c r="B8082" s="74">
        <v>46231</v>
      </c>
      <c r="C8082" s="30" t="s">
        <v>565</v>
      </c>
      <c r="D8082" s="30" t="s">
        <v>566</v>
      </c>
      <c r="E8082" s="75">
        <v>94</v>
      </c>
      <c r="F8082" s="30" t="s">
        <v>68</v>
      </c>
      <c r="G8082" s="30" t="s">
        <v>69</v>
      </c>
      <c r="H8082" s="75">
        <v>1</v>
      </c>
    </row>
    <row r="8083" spans="1:8">
      <c r="A8083" s="43">
        <v>1942</v>
      </c>
      <c r="B8083" s="74">
        <v>46231</v>
      </c>
      <c r="C8083" s="30" t="s">
        <v>567</v>
      </c>
      <c r="D8083" s="30" t="s">
        <v>568</v>
      </c>
      <c r="E8083" s="75">
        <v>44</v>
      </c>
      <c r="F8083" s="30" t="s">
        <v>68</v>
      </c>
      <c r="G8083" s="30" t="s">
        <v>69</v>
      </c>
      <c r="H8083" s="75">
        <v>1</v>
      </c>
    </row>
    <row r="8084" spans="1:8">
      <c r="A8084" s="43">
        <v>1942</v>
      </c>
      <c r="B8084" s="74">
        <v>46230</v>
      </c>
      <c r="C8084" s="30" t="s">
        <v>421</v>
      </c>
      <c r="D8084" s="30" t="s">
        <v>422</v>
      </c>
      <c r="E8084" s="75">
        <v>224</v>
      </c>
      <c r="F8084" s="30" t="s">
        <v>80</v>
      </c>
      <c r="G8084" s="30" t="s">
        <v>81</v>
      </c>
      <c r="H8084" s="75">
        <v>1</v>
      </c>
    </row>
    <row r="8085" spans="1:8">
      <c r="A8085" s="43">
        <v>1942</v>
      </c>
      <c r="B8085" s="74">
        <v>46230</v>
      </c>
      <c r="C8085" s="30" t="s">
        <v>425</v>
      </c>
      <c r="D8085" s="30" t="s">
        <v>426</v>
      </c>
      <c r="E8085" s="75">
        <v>94</v>
      </c>
      <c r="F8085" s="30" t="s">
        <v>68</v>
      </c>
      <c r="G8085" s="30" t="s">
        <v>69</v>
      </c>
      <c r="H8085" s="75">
        <v>1</v>
      </c>
    </row>
    <row r="8086" spans="1:8">
      <c r="A8086" s="43">
        <v>1942</v>
      </c>
      <c r="B8086" s="74">
        <v>46230</v>
      </c>
      <c r="C8086" s="30" t="s">
        <v>427</v>
      </c>
      <c r="D8086" s="30" t="s">
        <v>428</v>
      </c>
      <c r="E8086" s="75">
        <v>79</v>
      </c>
      <c r="F8086" s="30" t="s">
        <v>68</v>
      </c>
      <c r="G8086" s="30" t="s">
        <v>69</v>
      </c>
      <c r="H8086" s="75">
        <v>1</v>
      </c>
    </row>
    <row r="8087" spans="1:8">
      <c r="A8087" s="43">
        <v>1942</v>
      </c>
      <c r="B8087" s="74">
        <v>46230</v>
      </c>
      <c r="C8087" s="30" t="s">
        <v>429</v>
      </c>
      <c r="D8087" s="30" t="s">
        <v>430</v>
      </c>
      <c r="E8087" s="75">
        <v>80</v>
      </c>
      <c r="F8087" s="30" t="s">
        <v>68</v>
      </c>
      <c r="G8087" s="30" t="s">
        <v>69</v>
      </c>
      <c r="H8087" s="75">
        <v>1</v>
      </c>
    </row>
    <row r="8088" spans="1:8">
      <c r="A8088" s="43">
        <v>1942</v>
      </c>
      <c r="B8088" s="74">
        <v>46230</v>
      </c>
      <c r="C8088" s="30" t="s">
        <v>433</v>
      </c>
      <c r="D8088" s="30" t="s">
        <v>434</v>
      </c>
      <c r="E8088" s="75">
        <v>12</v>
      </c>
      <c r="F8088" s="30" t="s">
        <v>68</v>
      </c>
      <c r="G8088" s="30" t="s">
        <v>69</v>
      </c>
      <c r="H8088" s="75">
        <v>1</v>
      </c>
    </row>
    <row r="8089" spans="1:8">
      <c r="A8089" s="43">
        <v>1942</v>
      </c>
      <c r="B8089" s="74">
        <v>46230</v>
      </c>
      <c r="C8089" s="30" t="s">
        <v>453</v>
      </c>
      <c r="D8089" s="30" t="s">
        <v>454</v>
      </c>
      <c r="E8089" s="75">
        <v>71</v>
      </c>
      <c r="F8089" s="30" t="s">
        <v>53</v>
      </c>
      <c r="G8089" s="30" t="s">
        <v>54</v>
      </c>
      <c r="H8089" s="75">
        <v>1</v>
      </c>
    </row>
    <row r="8090" spans="1:8">
      <c r="A8090" s="43">
        <v>1942</v>
      </c>
      <c r="B8090" s="74">
        <v>46230</v>
      </c>
      <c r="C8090" s="30" t="s">
        <v>437</v>
      </c>
      <c r="D8090" s="30" t="s">
        <v>438</v>
      </c>
      <c r="E8090" s="75">
        <v>89</v>
      </c>
      <c r="F8090" s="30" t="s">
        <v>68</v>
      </c>
      <c r="G8090" s="30" t="s">
        <v>69</v>
      </c>
      <c r="H8090" s="75">
        <v>1</v>
      </c>
    </row>
    <row r="8091" spans="1:8">
      <c r="A8091" s="43">
        <v>1942</v>
      </c>
      <c r="B8091" s="74">
        <v>46230</v>
      </c>
      <c r="C8091" s="30" t="s">
        <v>439</v>
      </c>
      <c r="D8091" s="30" t="s">
        <v>440</v>
      </c>
      <c r="E8091" s="75">
        <v>101</v>
      </c>
      <c r="F8091" s="30" t="s">
        <v>70</v>
      </c>
      <c r="G8091" s="30" t="s">
        <v>71</v>
      </c>
      <c r="H8091" s="75">
        <v>2</v>
      </c>
    </row>
    <row r="8092" spans="1:8">
      <c r="A8092" s="43">
        <v>1942</v>
      </c>
      <c r="B8092" s="74">
        <v>46230</v>
      </c>
      <c r="C8092" s="30" t="s">
        <v>441</v>
      </c>
      <c r="D8092" s="30" t="s">
        <v>442</v>
      </c>
      <c r="E8092" s="75">
        <v>88</v>
      </c>
      <c r="F8092" s="30" t="s">
        <v>68</v>
      </c>
      <c r="G8092" s="30" t="s">
        <v>69</v>
      </c>
      <c r="H8092" s="75">
        <v>1</v>
      </c>
    </row>
    <row r="8093" spans="1:8">
      <c r="A8093" s="43">
        <v>1942</v>
      </c>
      <c r="B8093" s="74">
        <v>46230</v>
      </c>
      <c r="C8093" s="30" t="s">
        <v>443</v>
      </c>
      <c r="D8093" s="30" t="s">
        <v>444</v>
      </c>
      <c r="E8093" s="75">
        <v>162</v>
      </c>
      <c r="F8093" s="30" t="s">
        <v>80</v>
      </c>
      <c r="G8093" s="30" t="s">
        <v>81</v>
      </c>
      <c r="H8093" s="75">
        <v>1</v>
      </c>
    </row>
    <row r="8094" spans="1:8">
      <c r="A8094" s="43">
        <v>1942</v>
      </c>
      <c r="B8094" s="74">
        <v>46230</v>
      </c>
      <c r="C8094" s="30" t="s">
        <v>445</v>
      </c>
      <c r="D8094" s="30" t="s">
        <v>446</v>
      </c>
      <c r="E8094" s="75">
        <v>91</v>
      </c>
      <c r="F8094" s="30" t="s">
        <v>68</v>
      </c>
      <c r="G8094" s="30" t="s">
        <v>69</v>
      </c>
      <c r="H8094" s="75">
        <v>1</v>
      </c>
    </row>
    <row r="8095" spans="1:8">
      <c r="A8095" s="43">
        <v>1942</v>
      </c>
      <c r="B8095" s="74">
        <v>46230</v>
      </c>
      <c r="C8095" s="30" t="s">
        <v>447</v>
      </c>
      <c r="D8095" s="30" t="s">
        <v>448</v>
      </c>
      <c r="E8095" s="75">
        <v>69</v>
      </c>
      <c r="F8095" s="30" t="s">
        <v>68</v>
      </c>
      <c r="G8095" s="30" t="s">
        <v>69</v>
      </c>
      <c r="H8095" s="75">
        <v>1</v>
      </c>
    </row>
    <row r="8096" spans="1:8">
      <c r="A8096" s="43">
        <v>1942</v>
      </c>
      <c r="B8096" s="74">
        <v>46230</v>
      </c>
      <c r="C8096" s="30" t="s">
        <v>451</v>
      </c>
      <c r="D8096" s="30" t="s">
        <v>452</v>
      </c>
      <c r="E8096" s="75">
        <v>70</v>
      </c>
      <c r="F8096" s="30" t="s">
        <v>68</v>
      </c>
      <c r="G8096" s="30" t="s">
        <v>69</v>
      </c>
      <c r="H8096" s="75">
        <v>1</v>
      </c>
    </row>
    <row r="8097" spans="1:8">
      <c r="A8097" s="43">
        <v>1942</v>
      </c>
      <c r="B8097" s="74">
        <v>46230</v>
      </c>
      <c r="C8097" s="30" t="s">
        <v>455</v>
      </c>
      <c r="D8097" s="30" t="s">
        <v>456</v>
      </c>
      <c r="E8097" s="75">
        <v>197</v>
      </c>
      <c r="F8097" s="30" t="s">
        <v>80</v>
      </c>
      <c r="G8097" s="30" t="s">
        <v>81</v>
      </c>
      <c r="H8097" s="75">
        <v>1</v>
      </c>
    </row>
    <row r="8098" spans="1:8">
      <c r="A8098" s="43">
        <v>1942</v>
      </c>
      <c r="B8098" s="74">
        <v>46230</v>
      </c>
      <c r="C8098" s="30" t="s">
        <v>457</v>
      </c>
      <c r="D8098" s="30" t="s">
        <v>458</v>
      </c>
      <c r="E8098" s="75">
        <v>105</v>
      </c>
      <c r="F8098" s="30" t="s">
        <v>68</v>
      </c>
      <c r="G8098" s="30" t="s">
        <v>69</v>
      </c>
      <c r="H8098" s="75">
        <v>1</v>
      </c>
    </row>
    <row r="8099" spans="1:8">
      <c r="A8099" s="43">
        <v>1942</v>
      </c>
      <c r="B8099" s="74">
        <v>46230</v>
      </c>
      <c r="C8099" s="30" t="s">
        <v>521</v>
      </c>
      <c r="D8099" s="30" t="s">
        <v>522</v>
      </c>
      <c r="E8099" s="75">
        <v>41</v>
      </c>
      <c r="F8099" s="30" t="s">
        <v>53</v>
      </c>
      <c r="G8099" s="30" t="s">
        <v>54</v>
      </c>
      <c r="H8099" s="75">
        <v>1</v>
      </c>
    </row>
    <row r="8100" spans="1:8">
      <c r="A8100" s="43">
        <v>1942</v>
      </c>
      <c r="B8100" s="74">
        <v>46230</v>
      </c>
      <c r="C8100" s="30" t="s">
        <v>449</v>
      </c>
      <c r="D8100" s="30" t="s">
        <v>450</v>
      </c>
      <c r="E8100" s="75">
        <v>19</v>
      </c>
      <c r="F8100" s="30" t="s">
        <v>53</v>
      </c>
      <c r="G8100" s="30" t="s">
        <v>54</v>
      </c>
      <c r="H8100" s="75">
        <v>1</v>
      </c>
    </row>
    <row r="8101" spans="1:8">
      <c r="A8101" s="43">
        <v>1942</v>
      </c>
      <c r="B8101" s="74">
        <v>46230</v>
      </c>
      <c r="C8101" s="30" t="s">
        <v>465</v>
      </c>
      <c r="D8101" s="30" t="s">
        <v>466</v>
      </c>
      <c r="E8101" s="75">
        <v>27</v>
      </c>
      <c r="F8101" s="30" t="s">
        <v>68</v>
      </c>
      <c r="G8101" s="30" t="s">
        <v>69</v>
      </c>
      <c r="H8101" s="75">
        <v>1</v>
      </c>
    </row>
    <row r="8102" spans="1:8">
      <c r="A8102" s="43">
        <v>1942</v>
      </c>
      <c r="B8102" s="74">
        <v>46230</v>
      </c>
      <c r="C8102" s="30" t="s">
        <v>527</v>
      </c>
      <c r="D8102" s="30" t="s">
        <v>528</v>
      </c>
      <c r="E8102" s="75">
        <v>97</v>
      </c>
      <c r="F8102" s="30" t="s">
        <v>53</v>
      </c>
      <c r="G8102" s="30" t="s">
        <v>54</v>
      </c>
      <c r="H8102" s="75">
        <v>1</v>
      </c>
    </row>
    <row r="8103" spans="1:8">
      <c r="A8103" s="43">
        <v>1942</v>
      </c>
      <c r="B8103" s="74">
        <v>46230</v>
      </c>
      <c r="C8103" s="30" t="s">
        <v>473</v>
      </c>
      <c r="D8103" s="30" t="s">
        <v>474</v>
      </c>
      <c r="E8103" s="75">
        <v>30</v>
      </c>
      <c r="F8103" s="30" t="s">
        <v>53</v>
      </c>
      <c r="G8103" s="30" t="s">
        <v>54</v>
      </c>
      <c r="H8103" s="75">
        <v>1</v>
      </c>
    </row>
    <row r="8104" spans="1:8">
      <c r="A8104" s="43">
        <v>1942</v>
      </c>
      <c r="B8104" s="74">
        <v>46230</v>
      </c>
      <c r="C8104" s="30" t="s">
        <v>523</v>
      </c>
      <c r="D8104" s="30" t="s">
        <v>524</v>
      </c>
      <c r="E8104" s="75">
        <v>23</v>
      </c>
      <c r="F8104" s="30" t="s">
        <v>53</v>
      </c>
      <c r="G8104" s="30" t="s">
        <v>54</v>
      </c>
      <c r="H8104" s="75">
        <v>1</v>
      </c>
    </row>
    <row r="8105" spans="1:8">
      <c r="A8105" s="43">
        <v>1942</v>
      </c>
      <c r="B8105" s="74">
        <v>46230</v>
      </c>
      <c r="C8105" s="30" t="s">
        <v>459</v>
      </c>
      <c r="D8105" s="30" t="s">
        <v>460</v>
      </c>
      <c r="E8105" s="75">
        <v>91</v>
      </c>
      <c r="F8105" s="30" t="s">
        <v>53</v>
      </c>
      <c r="G8105" s="30" t="s">
        <v>54</v>
      </c>
      <c r="H8105" s="75">
        <v>1</v>
      </c>
    </row>
    <row r="8106" spans="1:8">
      <c r="A8106" s="43">
        <v>1942</v>
      </c>
      <c r="B8106" s="74">
        <v>46230</v>
      </c>
      <c r="C8106" s="30" t="s">
        <v>1714</v>
      </c>
      <c r="D8106" s="30" t="s">
        <v>1715</v>
      </c>
      <c r="E8106" s="75">
        <v>6</v>
      </c>
      <c r="F8106" s="30" t="s">
        <v>68</v>
      </c>
      <c r="G8106" s="30" t="s">
        <v>69</v>
      </c>
      <c r="H8106" s="75">
        <v>1</v>
      </c>
    </row>
    <row r="8107" spans="1:8">
      <c r="A8107" s="43">
        <v>1942</v>
      </c>
      <c r="B8107" s="74">
        <v>46230</v>
      </c>
      <c r="C8107" s="30" t="s">
        <v>435</v>
      </c>
      <c r="D8107" s="30" t="s">
        <v>436</v>
      </c>
      <c r="E8107" s="75">
        <v>151</v>
      </c>
      <c r="F8107" s="30" t="s">
        <v>53</v>
      </c>
      <c r="G8107" s="30" t="s">
        <v>54</v>
      </c>
      <c r="H8107" s="75">
        <v>1</v>
      </c>
    </row>
    <row r="8108" spans="1:8">
      <c r="A8108" s="43">
        <v>1942</v>
      </c>
      <c r="B8108" s="74">
        <v>46230</v>
      </c>
      <c r="C8108" s="30" t="s">
        <v>481</v>
      </c>
      <c r="D8108" s="30" t="s">
        <v>482</v>
      </c>
      <c r="E8108" s="75">
        <v>124</v>
      </c>
      <c r="F8108" s="30" t="s">
        <v>68</v>
      </c>
      <c r="G8108" s="30" t="s">
        <v>69</v>
      </c>
      <c r="H8108" s="75">
        <v>1</v>
      </c>
    </row>
    <row r="8109" spans="1:8">
      <c r="A8109" s="43">
        <v>1942</v>
      </c>
      <c r="B8109" s="74">
        <v>46230</v>
      </c>
      <c r="C8109" s="30" t="s">
        <v>485</v>
      </c>
      <c r="D8109" s="30" t="s">
        <v>486</v>
      </c>
      <c r="E8109" s="75">
        <v>165</v>
      </c>
      <c r="F8109" s="30" t="s">
        <v>68</v>
      </c>
      <c r="G8109" s="30" t="s">
        <v>69</v>
      </c>
      <c r="H8109" s="75">
        <v>1</v>
      </c>
    </row>
    <row r="8110" spans="1:8">
      <c r="A8110" s="43">
        <v>1942</v>
      </c>
      <c r="B8110" s="74">
        <v>46230</v>
      </c>
      <c r="C8110" s="30" t="s">
        <v>487</v>
      </c>
      <c r="D8110" s="30" t="s">
        <v>488</v>
      </c>
      <c r="E8110" s="75">
        <v>144</v>
      </c>
      <c r="F8110" s="30" t="s">
        <v>76</v>
      </c>
      <c r="G8110" s="30" t="s">
        <v>77</v>
      </c>
      <c r="H8110" s="75">
        <v>1</v>
      </c>
    </row>
    <row r="8111" spans="1:8">
      <c r="A8111" s="43">
        <v>1942</v>
      </c>
      <c r="B8111" s="74">
        <v>46230</v>
      </c>
      <c r="C8111" s="30" t="s">
        <v>489</v>
      </c>
      <c r="D8111" s="30" t="s">
        <v>490</v>
      </c>
      <c r="E8111" s="75">
        <v>8</v>
      </c>
      <c r="F8111" s="30" t="s">
        <v>76</v>
      </c>
      <c r="G8111" s="30" t="s">
        <v>77</v>
      </c>
      <c r="H8111" s="75">
        <v>1</v>
      </c>
    </row>
    <row r="8112" spans="1:8">
      <c r="A8112" s="43">
        <v>1942</v>
      </c>
      <c r="B8112" s="74">
        <v>46230</v>
      </c>
      <c r="C8112" s="30" t="s">
        <v>497</v>
      </c>
      <c r="D8112" s="30" t="s">
        <v>498</v>
      </c>
      <c r="E8112" s="75">
        <v>59</v>
      </c>
      <c r="F8112" s="30" t="s">
        <v>76</v>
      </c>
      <c r="G8112" s="30" t="s">
        <v>77</v>
      </c>
      <c r="H8112" s="75">
        <v>1</v>
      </c>
    </row>
    <row r="8113" spans="1:8">
      <c r="A8113" s="43">
        <v>1942</v>
      </c>
      <c r="B8113" s="74">
        <v>46230</v>
      </c>
      <c r="C8113" s="30" t="s">
        <v>499</v>
      </c>
      <c r="D8113" s="30" t="s">
        <v>500</v>
      </c>
      <c r="E8113" s="75">
        <v>27</v>
      </c>
      <c r="F8113" s="30" t="s">
        <v>76</v>
      </c>
      <c r="G8113" s="30" t="s">
        <v>77</v>
      </c>
      <c r="H8113" s="75">
        <v>1</v>
      </c>
    </row>
    <row r="8114" spans="1:8">
      <c r="A8114" s="43">
        <v>1942</v>
      </c>
      <c r="B8114" s="74">
        <v>46230</v>
      </c>
      <c r="C8114" s="30" t="s">
        <v>501</v>
      </c>
      <c r="D8114" s="30" t="s">
        <v>502</v>
      </c>
      <c r="E8114" s="75">
        <v>68</v>
      </c>
      <c r="F8114" s="30" t="s">
        <v>68</v>
      </c>
      <c r="G8114" s="30" t="s">
        <v>69</v>
      </c>
      <c r="H8114" s="75">
        <v>1</v>
      </c>
    </row>
    <row r="8115" spans="1:8">
      <c r="A8115" s="43">
        <v>1942</v>
      </c>
      <c r="B8115" s="74">
        <v>46230</v>
      </c>
      <c r="C8115" s="30" t="s">
        <v>491</v>
      </c>
      <c r="D8115" s="30" t="s">
        <v>492</v>
      </c>
      <c r="E8115" s="75">
        <v>32</v>
      </c>
      <c r="F8115" s="30" t="s">
        <v>53</v>
      </c>
      <c r="G8115" s="30" t="s">
        <v>54</v>
      </c>
      <c r="H8115" s="75">
        <v>1</v>
      </c>
    </row>
    <row r="8116" spans="1:8">
      <c r="A8116" s="43">
        <v>1942</v>
      </c>
      <c r="B8116" s="74">
        <v>46230</v>
      </c>
      <c r="C8116" s="30" t="s">
        <v>479</v>
      </c>
      <c r="D8116" s="30" t="s">
        <v>480</v>
      </c>
      <c r="E8116" s="75">
        <v>132</v>
      </c>
      <c r="F8116" s="30" t="s">
        <v>53</v>
      </c>
      <c r="G8116" s="30" t="s">
        <v>54</v>
      </c>
      <c r="H8116" s="75">
        <v>1</v>
      </c>
    </row>
    <row r="8117" spans="1:8">
      <c r="A8117" s="43">
        <v>1942</v>
      </c>
      <c r="B8117" s="74">
        <v>46230</v>
      </c>
      <c r="C8117" s="30" t="s">
        <v>509</v>
      </c>
      <c r="D8117" s="30" t="s">
        <v>510</v>
      </c>
      <c r="E8117" s="75">
        <v>72</v>
      </c>
      <c r="F8117" s="30" t="s">
        <v>68</v>
      </c>
      <c r="G8117" s="30" t="s">
        <v>69</v>
      </c>
      <c r="H8117" s="75">
        <v>1</v>
      </c>
    </row>
    <row r="8118" spans="1:8">
      <c r="A8118" s="43">
        <v>1942</v>
      </c>
      <c r="B8118" s="74">
        <v>46230</v>
      </c>
      <c r="C8118" s="30" t="s">
        <v>511</v>
      </c>
      <c r="D8118" s="30" t="s">
        <v>512</v>
      </c>
      <c r="E8118" s="75">
        <v>49</v>
      </c>
      <c r="F8118" s="30" t="s">
        <v>68</v>
      </c>
      <c r="G8118" s="30" t="s">
        <v>69</v>
      </c>
      <c r="H8118" s="75">
        <v>1</v>
      </c>
    </row>
    <row r="8119" spans="1:8">
      <c r="A8119" s="43">
        <v>1942</v>
      </c>
      <c r="B8119" s="74">
        <v>46230</v>
      </c>
      <c r="C8119" s="30" t="s">
        <v>513</v>
      </c>
      <c r="D8119" s="30" t="s">
        <v>514</v>
      </c>
      <c r="E8119" s="75">
        <v>36</v>
      </c>
      <c r="F8119" s="30" t="s">
        <v>68</v>
      </c>
      <c r="G8119" s="30" t="s">
        <v>69</v>
      </c>
      <c r="H8119" s="75">
        <v>1</v>
      </c>
    </row>
    <row r="8120" spans="1:8">
      <c r="A8120" s="43">
        <v>1942</v>
      </c>
      <c r="B8120" s="74">
        <v>46230</v>
      </c>
      <c r="C8120" s="30" t="s">
        <v>517</v>
      </c>
      <c r="D8120" s="30" t="s">
        <v>518</v>
      </c>
      <c r="E8120" s="75">
        <v>48</v>
      </c>
      <c r="F8120" s="30" t="s">
        <v>53</v>
      </c>
      <c r="G8120" s="30" t="s">
        <v>54</v>
      </c>
      <c r="H8120" s="75">
        <v>1</v>
      </c>
    </row>
    <row r="8121" spans="1:8">
      <c r="A8121" s="43">
        <v>1942</v>
      </c>
      <c r="B8121" s="74">
        <v>46230</v>
      </c>
      <c r="C8121" s="30" t="s">
        <v>533</v>
      </c>
      <c r="D8121" s="30" t="s">
        <v>534</v>
      </c>
      <c r="E8121" s="75">
        <v>56</v>
      </c>
      <c r="F8121" s="30" t="s">
        <v>53</v>
      </c>
      <c r="G8121" s="30" t="s">
        <v>54</v>
      </c>
      <c r="H8121" s="75">
        <v>1</v>
      </c>
    </row>
    <row r="8122" spans="1:8">
      <c r="A8122" s="43">
        <v>1942</v>
      </c>
      <c r="B8122" s="74">
        <v>46230</v>
      </c>
      <c r="C8122" s="30" t="s">
        <v>529</v>
      </c>
      <c r="D8122" s="30" t="s">
        <v>530</v>
      </c>
      <c r="E8122" s="75">
        <v>121</v>
      </c>
      <c r="F8122" s="30" t="s">
        <v>70</v>
      </c>
      <c r="G8122" s="30" t="s">
        <v>71</v>
      </c>
      <c r="H8122" s="75">
        <v>2</v>
      </c>
    </row>
    <row r="8123" spans="1:8">
      <c r="A8123" s="43">
        <v>1942</v>
      </c>
      <c r="B8123" s="74">
        <v>46230</v>
      </c>
      <c r="C8123" s="30" t="s">
        <v>531</v>
      </c>
      <c r="D8123" s="30" t="s">
        <v>532</v>
      </c>
      <c r="E8123" s="75">
        <v>25</v>
      </c>
      <c r="F8123" s="30" t="s">
        <v>68</v>
      </c>
      <c r="G8123" s="30" t="s">
        <v>69</v>
      </c>
      <c r="H8123" s="75">
        <v>1</v>
      </c>
    </row>
    <row r="8124" spans="1:8">
      <c r="A8124" s="43">
        <v>1942</v>
      </c>
      <c r="B8124" s="74">
        <v>46230</v>
      </c>
      <c r="C8124" s="30" t="s">
        <v>537</v>
      </c>
      <c r="D8124" s="30" t="s">
        <v>538</v>
      </c>
      <c r="E8124" s="75">
        <v>73</v>
      </c>
      <c r="F8124" s="30" t="s">
        <v>68</v>
      </c>
      <c r="G8124" s="30" t="s">
        <v>69</v>
      </c>
      <c r="H8124" s="75">
        <v>1</v>
      </c>
    </row>
    <row r="8125" spans="1:8">
      <c r="A8125" s="43">
        <v>1942</v>
      </c>
      <c r="B8125" s="74">
        <v>46230</v>
      </c>
      <c r="C8125" s="30" t="s">
        <v>539</v>
      </c>
      <c r="D8125" s="30" t="s">
        <v>540</v>
      </c>
      <c r="E8125" s="75">
        <v>2</v>
      </c>
      <c r="F8125" s="30" t="s">
        <v>68</v>
      </c>
      <c r="G8125" s="30" t="s">
        <v>69</v>
      </c>
      <c r="H8125" s="75">
        <v>1</v>
      </c>
    </row>
    <row r="8126" spans="1:8">
      <c r="A8126" s="43">
        <v>1942</v>
      </c>
      <c r="B8126" s="74">
        <v>46230</v>
      </c>
      <c r="C8126" s="30" t="s">
        <v>541</v>
      </c>
      <c r="D8126" s="30" t="s">
        <v>542</v>
      </c>
      <c r="E8126" s="75">
        <v>37</v>
      </c>
      <c r="F8126" s="30" t="s">
        <v>78</v>
      </c>
      <c r="G8126" s="30" t="s">
        <v>79</v>
      </c>
      <c r="H8126" s="75">
        <v>2</v>
      </c>
    </row>
    <row r="8127" spans="1:8">
      <c r="A8127" s="43">
        <v>1942</v>
      </c>
      <c r="B8127" s="74">
        <v>46230</v>
      </c>
      <c r="C8127" s="30" t="s">
        <v>543</v>
      </c>
      <c r="D8127" s="30" t="s">
        <v>544</v>
      </c>
      <c r="E8127" s="75">
        <v>120</v>
      </c>
      <c r="F8127" s="30" t="s">
        <v>68</v>
      </c>
      <c r="G8127" s="30" t="s">
        <v>69</v>
      </c>
      <c r="H8127" s="75">
        <v>1</v>
      </c>
    </row>
    <row r="8128" spans="1:8">
      <c r="A8128" s="43">
        <v>1942</v>
      </c>
      <c r="B8128" s="74">
        <v>46230</v>
      </c>
      <c r="C8128" s="30" t="s">
        <v>553</v>
      </c>
      <c r="D8128" s="30" t="s">
        <v>554</v>
      </c>
      <c r="E8128" s="75">
        <v>11</v>
      </c>
      <c r="F8128" s="30" t="s">
        <v>78</v>
      </c>
      <c r="G8128" s="30" t="s">
        <v>79</v>
      </c>
      <c r="H8128" s="75">
        <v>2</v>
      </c>
    </row>
    <row r="8129" spans="1:8">
      <c r="A8129" s="43">
        <v>1942</v>
      </c>
      <c r="B8129" s="74">
        <v>46230</v>
      </c>
      <c r="C8129" s="30" t="s">
        <v>477</v>
      </c>
      <c r="D8129" s="30" t="s">
        <v>478</v>
      </c>
      <c r="E8129" s="75">
        <v>50</v>
      </c>
      <c r="F8129" s="30" t="s">
        <v>53</v>
      </c>
      <c r="G8129" s="30" t="s">
        <v>54</v>
      </c>
      <c r="H8129" s="75">
        <v>1</v>
      </c>
    </row>
    <row r="8130" spans="1:8">
      <c r="A8130" s="43">
        <v>1942</v>
      </c>
      <c r="B8130" s="74">
        <v>46230</v>
      </c>
      <c r="C8130" s="30" t="s">
        <v>557</v>
      </c>
      <c r="D8130" s="30" t="s">
        <v>558</v>
      </c>
      <c r="E8130" s="75">
        <v>116</v>
      </c>
      <c r="F8130" s="30" t="s">
        <v>76</v>
      </c>
      <c r="G8130" s="30" t="s">
        <v>77</v>
      </c>
      <c r="H8130" s="75">
        <v>1</v>
      </c>
    </row>
    <row r="8131" spans="1:8">
      <c r="A8131" s="43">
        <v>1942</v>
      </c>
      <c r="B8131" s="74">
        <v>46230</v>
      </c>
      <c r="C8131" s="30" t="s">
        <v>559</v>
      </c>
      <c r="D8131" s="30" t="s">
        <v>560</v>
      </c>
      <c r="E8131" s="75">
        <v>109</v>
      </c>
      <c r="F8131" s="30" t="s">
        <v>68</v>
      </c>
      <c r="G8131" s="30" t="s">
        <v>69</v>
      </c>
      <c r="H8131" s="75">
        <v>1</v>
      </c>
    </row>
    <row r="8132" spans="1:8">
      <c r="A8132" s="43">
        <v>1942</v>
      </c>
      <c r="B8132" s="74">
        <v>46230</v>
      </c>
      <c r="C8132" s="30" t="s">
        <v>461</v>
      </c>
      <c r="D8132" s="30" t="s">
        <v>462</v>
      </c>
      <c r="E8132" s="75">
        <v>83</v>
      </c>
      <c r="F8132" s="30" t="s">
        <v>53</v>
      </c>
      <c r="G8132" s="30" t="s">
        <v>54</v>
      </c>
      <c r="H8132" s="75">
        <v>1</v>
      </c>
    </row>
    <row r="8133" spans="1:8">
      <c r="A8133" s="43">
        <v>1942</v>
      </c>
      <c r="B8133" s="74">
        <v>46230</v>
      </c>
      <c r="C8133" s="30" t="s">
        <v>561</v>
      </c>
      <c r="D8133" s="30" t="s">
        <v>562</v>
      </c>
      <c r="E8133" s="75">
        <v>50</v>
      </c>
      <c r="F8133" s="30" t="s">
        <v>53</v>
      </c>
      <c r="G8133" s="30" t="s">
        <v>54</v>
      </c>
      <c r="H8133" s="75">
        <v>1</v>
      </c>
    </row>
    <row r="8134" spans="1:8">
      <c r="A8134" s="43">
        <v>1942</v>
      </c>
      <c r="B8134" s="74">
        <v>46230</v>
      </c>
      <c r="C8134" s="30" t="s">
        <v>563</v>
      </c>
      <c r="D8134" s="30" t="s">
        <v>564</v>
      </c>
      <c r="E8134" s="75">
        <v>145</v>
      </c>
      <c r="F8134" s="30" t="s">
        <v>80</v>
      </c>
      <c r="G8134" s="30" t="s">
        <v>81</v>
      </c>
      <c r="H8134" s="75">
        <v>1</v>
      </c>
    </row>
    <row r="8135" spans="1:8">
      <c r="A8135" s="43">
        <v>1942</v>
      </c>
      <c r="B8135" s="74">
        <v>46230</v>
      </c>
      <c r="C8135" s="30" t="s">
        <v>565</v>
      </c>
      <c r="D8135" s="30" t="s">
        <v>566</v>
      </c>
      <c r="E8135" s="75">
        <v>103</v>
      </c>
      <c r="F8135" s="30" t="s">
        <v>68</v>
      </c>
      <c r="G8135" s="30" t="s">
        <v>69</v>
      </c>
      <c r="H8135" s="75">
        <v>1</v>
      </c>
    </row>
    <row r="8136" spans="1:8">
      <c r="A8136" s="43">
        <v>1942</v>
      </c>
      <c r="B8136" s="74">
        <v>46230</v>
      </c>
      <c r="C8136" s="30" t="s">
        <v>567</v>
      </c>
      <c r="D8136" s="30" t="s">
        <v>568</v>
      </c>
      <c r="E8136" s="75">
        <v>50</v>
      </c>
      <c r="F8136" s="30" t="s">
        <v>68</v>
      </c>
      <c r="G8136" s="30" t="s">
        <v>69</v>
      </c>
      <c r="H8136" s="75">
        <v>1</v>
      </c>
    </row>
    <row r="8137" spans="1:8">
      <c r="A8137" s="43">
        <v>1942</v>
      </c>
      <c r="B8137" s="74">
        <v>46228</v>
      </c>
      <c r="C8137" s="30" t="s">
        <v>429</v>
      </c>
      <c r="D8137" s="30" t="s">
        <v>430</v>
      </c>
      <c r="E8137" s="75">
        <v>69</v>
      </c>
      <c r="F8137" s="30" t="s">
        <v>68</v>
      </c>
      <c r="G8137" s="30" t="s">
        <v>69</v>
      </c>
      <c r="H8137" s="75">
        <v>1</v>
      </c>
    </row>
    <row r="8138" spans="1:8">
      <c r="A8138" s="43">
        <v>1942</v>
      </c>
      <c r="B8138" s="74">
        <v>46228</v>
      </c>
      <c r="C8138" s="30" t="s">
        <v>433</v>
      </c>
      <c r="D8138" s="30" t="s">
        <v>434</v>
      </c>
      <c r="E8138" s="75">
        <v>33</v>
      </c>
      <c r="F8138" s="30" t="s">
        <v>68</v>
      </c>
      <c r="G8138" s="30" t="s">
        <v>69</v>
      </c>
      <c r="H8138" s="75">
        <v>1</v>
      </c>
    </row>
    <row r="8139" spans="1:8">
      <c r="A8139" s="43">
        <v>1942</v>
      </c>
      <c r="B8139" s="74">
        <v>46228</v>
      </c>
      <c r="C8139" s="30" t="s">
        <v>445</v>
      </c>
      <c r="D8139" s="30" t="s">
        <v>446</v>
      </c>
      <c r="E8139" s="75">
        <v>74</v>
      </c>
      <c r="F8139" s="30" t="s">
        <v>68</v>
      </c>
      <c r="G8139" s="30" t="s">
        <v>69</v>
      </c>
      <c r="H8139" s="75">
        <v>1</v>
      </c>
    </row>
    <row r="8140" spans="1:8">
      <c r="A8140" s="43">
        <v>1942</v>
      </c>
      <c r="B8140" s="74">
        <v>46228</v>
      </c>
      <c r="C8140" s="30" t="s">
        <v>451</v>
      </c>
      <c r="D8140" s="30" t="s">
        <v>452</v>
      </c>
      <c r="E8140" s="75">
        <v>84</v>
      </c>
      <c r="F8140" s="30" t="s">
        <v>68</v>
      </c>
      <c r="G8140" s="30" t="s">
        <v>69</v>
      </c>
      <c r="H8140" s="75">
        <v>1</v>
      </c>
    </row>
    <row r="8141" spans="1:8">
      <c r="A8141" s="43">
        <v>1942</v>
      </c>
      <c r="B8141" s="74">
        <v>46228</v>
      </c>
      <c r="C8141" s="30" t="s">
        <v>473</v>
      </c>
      <c r="D8141" s="30" t="s">
        <v>474</v>
      </c>
      <c r="E8141" s="75">
        <v>24</v>
      </c>
      <c r="F8141" s="30" t="s">
        <v>53</v>
      </c>
      <c r="G8141" s="30" t="s">
        <v>54</v>
      </c>
      <c r="H8141" s="75">
        <v>1</v>
      </c>
    </row>
    <row r="8142" spans="1:8">
      <c r="A8142" s="43">
        <v>1942</v>
      </c>
      <c r="B8142" s="74">
        <v>46228</v>
      </c>
      <c r="C8142" s="30" t="s">
        <v>471</v>
      </c>
      <c r="D8142" s="30" t="s">
        <v>472</v>
      </c>
      <c r="E8142" s="75">
        <v>54</v>
      </c>
      <c r="F8142" s="30" t="s">
        <v>53</v>
      </c>
      <c r="G8142" s="30" t="s">
        <v>54</v>
      </c>
      <c r="H8142" s="75">
        <v>1</v>
      </c>
    </row>
    <row r="8143" spans="1:8">
      <c r="A8143" s="43">
        <v>1942</v>
      </c>
      <c r="B8143" s="74">
        <v>46228</v>
      </c>
      <c r="C8143" s="30" t="s">
        <v>435</v>
      </c>
      <c r="D8143" s="30" t="s">
        <v>436</v>
      </c>
      <c r="E8143" s="75">
        <v>51</v>
      </c>
      <c r="F8143" s="30" t="s">
        <v>53</v>
      </c>
      <c r="G8143" s="30" t="s">
        <v>54</v>
      </c>
      <c r="H8143" s="75">
        <v>1</v>
      </c>
    </row>
    <row r="8144" spans="1:8">
      <c r="A8144" s="43">
        <v>1942</v>
      </c>
      <c r="B8144" s="74">
        <v>46228</v>
      </c>
      <c r="C8144" s="30" t="s">
        <v>499</v>
      </c>
      <c r="D8144" s="30" t="s">
        <v>500</v>
      </c>
      <c r="E8144" s="75">
        <v>62</v>
      </c>
      <c r="F8144" s="30" t="s">
        <v>76</v>
      </c>
      <c r="G8144" s="30" t="s">
        <v>77</v>
      </c>
      <c r="H8144" s="75">
        <v>1</v>
      </c>
    </row>
    <row r="8145" spans="1:8">
      <c r="A8145" s="43">
        <v>1942</v>
      </c>
      <c r="B8145" s="74">
        <v>46228</v>
      </c>
      <c r="C8145" s="30" t="s">
        <v>501</v>
      </c>
      <c r="D8145" s="30" t="s">
        <v>502</v>
      </c>
      <c r="E8145" s="75">
        <v>29</v>
      </c>
      <c r="F8145" s="30" t="s">
        <v>70</v>
      </c>
      <c r="G8145" s="30" t="s">
        <v>71</v>
      </c>
      <c r="H8145" s="75">
        <v>2</v>
      </c>
    </row>
    <row r="8146" spans="1:8">
      <c r="A8146" s="43">
        <v>1942</v>
      </c>
      <c r="B8146" s="74">
        <v>46228</v>
      </c>
      <c r="C8146" s="30" t="s">
        <v>513</v>
      </c>
      <c r="D8146" s="30" t="s">
        <v>514</v>
      </c>
      <c r="E8146" s="75">
        <v>49</v>
      </c>
      <c r="F8146" s="30" t="s">
        <v>70</v>
      </c>
      <c r="G8146" s="30" t="s">
        <v>71</v>
      </c>
      <c r="H8146" s="75">
        <v>2</v>
      </c>
    </row>
    <row r="8147" spans="1:8">
      <c r="A8147" s="43">
        <v>1942</v>
      </c>
      <c r="B8147" s="74">
        <v>46228</v>
      </c>
      <c r="C8147" s="30" t="s">
        <v>517</v>
      </c>
      <c r="D8147" s="30" t="s">
        <v>518</v>
      </c>
      <c r="E8147" s="75">
        <v>81</v>
      </c>
      <c r="F8147" s="30" t="s">
        <v>53</v>
      </c>
      <c r="G8147" s="30" t="s">
        <v>54</v>
      </c>
      <c r="H8147" s="75">
        <v>1</v>
      </c>
    </row>
    <row r="8148" spans="1:8">
      <c r="A8148" s="43">
        <v>1942</v>
      </c>
      <c r="B8148" s="74">
        <v>46228</v>
      </c>
      <c r="C8148" s="30" t="s">
        <v>469</v>
      </c>
      <c r="D8148" s="30" t="s">
        <v>470</v>
      </c>
      <c r="E8148" s="75">
        <v>54</v>
      </c>
      <c r="F8148" s="30" t="s">
        <v>53</v>
      </c>
      <c r="G8148" s="30" t="s">
        <v>54</v>
      </c>
      <c r="H8148" s="75">
        <v>1</v>
      </c>
    </row>
    <row r="8149" spans="1:8">
      <c r="A8149" s="43">
        <v>1942</v>
      </c>
      <c r="B8149" s="74">
        <v>46228</v>
      </c>
      <c r="C8149" s="30" t="s">
        <v>515</v>
      </c>
      <c r="D8149" s="30" t="s">
        <v>516</v>
      </c>
      <c r="E8149" s="75">
        <v>75</v>
      </c>
      <c r="F8149" s="30" t="s">
        <v>53</v>
      </c>
      <c r="G8149" s="30" t="s">
        <v>54</v>
      </c>
      <c r="H8149" s="75">
        <v>1</v>
      </c>
    </row>
    <row r="8150" spans="1:8">
      <c r="A8150" s="43">
        <v>1942</v>
      </c>
      <c r="B8150" s="74">
        <v>46228</v>
      </c>
      <c r="C8150" s="30" t="s">
        <v>529</v>
      </c>
      <c r="D8150" s="30" t="s">
        <v>530</v>
      </c>
      <c r="E8150" s="75">
        <v>3</v>
      </c>
      <c r="F8150" s="30" t="s">
        <v>76</v>
      </c>
      <c r="G8150" s="30" t="s">
        <v>77</v>
      </c>
      <c r="H8150" s="75">
        <v>1</v>
      </c>
    </row>
    <row r="8151" spans="1:8">
      <c r="A8151" s="43">
        <v>1942</v>
      </c>
      <c r="B8151" s="74">
        <v>46228</v>
      </c>
      <c r="C8151" s="30" t="s">
        <v>531</v>
      </c>
      <c r="D8151" s="30" t="s">
        <v>532</v>
      </c>
      <c r="E8151" s="75">
        <v>11</v>
      </c>
      <c r="F8151" s="30" t="s">
        <v>68</v>
      </c>
      <c r="G8151" s="30" t="s">
        <v>69</v>
      </c>
      <c r="H8151" s="75">
        <v>1</v>
      </c>
    </row>
    <row r="8152" spans="1:8">
      <c r="A8152" s="43">
        <v>1942</v>
      </c>
      <c r="B8152" s="74">
        <v>46228</v>
      </c>
      <c r="C8152" s="30" t="s">
        <v>537</v>
      </c>
      <c r="D8152" s="30" t="s">
        <v>538</v>
      </c>
      <c r="E8152" s="75">
        <v>56</v>
      </c>
      <c r="F8152" s="30" t="s">
        <v>68</v>
      </c>
      <c r="G8152" s="30" t="s">
        <v>69</v>
      </c>
      <c r="H8152" s="75">
        <v>1</v>
      </c>
    </row>
    <row r="8153" spans="1:8">
      <c r="A8153" s="43">
        <v>1942</v>
      </c>
      <c r="B8153" s="74">
        <v>46228</v>
      </c>
      <c r="C8153" s="30" t="s">
        <v>547</v>
      </c>
      <c r="D8153" s="30" t="s">
        <v>548</v>
      </c>
      <c r="E8153" s="75">
        <v>13</v>
      </c>
      <c r="F8153" s="30" t="s">
        <v>53</v>
      </c>
      <c r="G8153" s="30" t="s">
        <v>54</v>
      </c>
      <c r="H8153" s="75">
        <v>1</v>
      </c>
    </row>
    <row r="8154" spans="1:8">
      <c r="A8154" s="43">
        <v>1942</v>
      </c>
      <c r="B8154" s="74">
        <v>46228</v>
      </c>
      <c r="C8154" s="30" t="s">
        <v>507</v>
      </c>
      <c r="D8154" s="30" t="s">
        <v>508</v>
      </c>
      <c r="E8154" s="75">
        <v>23</v>
      </c>
      <c r="F8154" s="30" t="s">
        <v>53</v>
      </c>
      <c r="G8154" s="30" t="s">
        <v>54</v>
      </c>
      <c r="H8154" s="75">
        <v>1</v>
      </c>
    </row>
    <row r="8155" spans="1:8">
      <c r="A8155" s="43">
        <v>1942</v>
      </c>
      <c r="B8155" s="74">
        <v>46228</v>
      </c>
      <c r="C8155" s="30" t="s">
        <v>477</v>
      </c>
      <c r="D8155" s="30" t="s">
        <v>478</v>
      </c>
      <c r="E8155" s="75">
        <v>36</v>
      </c>
      <c r="F8155" s="30" t="s">
        <v>53</v>
      </c>
      <c r="G8155" s="30" t="s">
        <v>54</v>
      </c>
      <c r="H8155" s="75">
        <v>1</v>
      </c>
    </row>
    <row r="8156" spans="1:8">
      <c r="A8156" s="43">
        <v>1942</v>
      </c>
      <c r="B8156" s="74">
        <v>46228</v>
      </c>
      <c r="C8156" s="30" t="s">
        <v>463</v>
      </c>
      <c r="D8156" s="30" t="s">
        <v>464</v>
      </c>
      <c r="E8156" s="75">
        <v>24</v>
      </c>
      <c r="F8156" s="30" t="s">
        <v>53</v>
      </c>
      <c r="G8156" s="30" t="s">
        <v>54</v>
      </c>
      <c r="H8156" s="75">
        <v>1</v>
      </c>
    </row>
    <row r="8157" spans="1:8">
      <c r="A8157" s="43">
        <v>1942</v>
      </c>
      <c r="B8157" s="74">
        <v>46228</v>
      </c>
      <c r="C8157" s="30" t="s">
        <v>563</v>
      </c>
      <c r="D8157" s="30" t="s">
        <v>564</v>
      </c>
      <c r="E8157" s="75">
        <v>76</v>
      </c>
      <c r="F8157" s="30" t="s">
        <v>80</v>
      </c>
      <c r="G8157" s="30" t="s">
        <v>81</v>
      </c>
      <c r="H8157" s="75">
        <v>1</v>
      </c>
    </row>
    <row r="8158" spans="1:8">
      <c r="A8158" s="43">
        <v>1942</v>
      </c>
      <c r="B8158" s="74">
        <v>46227</v>
      </c>
      <c r="C8158" s="30" t="s">
        <v>421</v>
      </c>
      <c r="D8158" s="30" t="s">
        <v>422</v>
      </c>
      <c r="E8158" s="75">
        <v>204</v>
      </c>
      <c r="F8158" s="30" t="s">
        <v>80</v>
      </c>
      <c r="G8158" s="30" t="s">
        <v>81</v>
      </c>
      <c r="H8158" s="75">
        <v>1</v>
      </c>
    </row>
    <row r="8159" spans="1:8">
      <c r="A8159" s="43">
        <v>1942</v>
      </c>
      <c r="B8159" s="74">
        <v>46227</v>
      </c>
      <c r="C8159" s="30" t="s">
        <v>425</v>
      </c>
      <c r="D8159" s="30" t="s">
        <v>426</v>
      </c>
      <c r="E8159" s="75">
        <v>71</v>
      </c>
      <c r="F8159" s="30" t="s">
        <v>68</v>
      </c>
      <c r="G8159" s="30" t="s">
        <v>69</v>
      </c>
      <c r="H8159" s="75">
        <v>1</v>
      </c>
    </row>
    <row r="8160" spans="1:8">
      <c r="A8160" s="43">
        <v>1942</v>
      </c>
      <c r="B8160" s="74">
        <v>46227</v>
      </c>
      <c r="C8160" s="30" t="s">
        <v>427</v>
      </c>
      <c r="D8160" s="30" t="s">
        <v>428</v>
      </c>
      <c r="E8160" s="75">
        <v>90</v>
      </c>
      <c r="F8160" s="30" t="s">
        <v>68</v>
      </c>
      <c r="G8160" s="30" t="s">
        <v>69</v>
      </c>
      <c r="H8160" s="75">
        <v>1</v>
      </c>
    </row>
    <row r="8161" spans="1:8">
      <c r="A8161" s="43">
        <v>1942</v>
      </c>
      <c r="B8161" s="74">
        <v>46227</v>
      </c>
      <c r="C8161" s="30" t="s">
        <v>429</v>
      </c>
      <c r="D8161" s="30" t="s">
        <v>430</v>
      </c>
      <c r="E8161" s="75">
        <v>98</v>
      </c>
      <c r="F8161" s="30" t="s">
        <v>68</v>
      </c>
      <c r="G8161" s="30" t="s">
        <v>69</v>
      </c>
      <c r="H8161" s="75">
        <v>1</v>
      </c>
    </row>
    <row r="8162" spans="1:8">
      <c r="A8162" s="43">
        <v>1942</v>
      </c>
      <c r="B8162" s="74">
        <v>46227</v>
      </c>
      <c r="C8162" s="30" t="s">
        <v>433</v>
      </c>
      <c r="D8162" s="30" t="s">
        <v>434</v>
      </c>
      <c r="E8162" s="75">
        <v>3</v>
      </c>
      <c r="F8162" s="30" t="s">
        <v>68</v>
      </c>
      <c r="G8162" s="30" t="s">
        <v>69</v>
      </c>
      <c r="H8162" s="75">
        <v>1</v>
      </c>
    </row>
    <row r="8163" spans="1:8">
      <c r="A8163" s="43">
        <v>1942</v>
      </c>
      <c r="B8163" s="74">
        <v>46227</v>
      </c>
      <c r="C8163" s="30" t="s">
        <v>453</v>
      </c>
      <c r="D8163" s="30" t="s">
        <v>454</v>
      </c>
      <c r="E8163" s="75">
        <v>122</v>
      </c>
      <c r="F8163" s="30" t="s">
        <v>53</v>
      </c>
      <c r="G8163" s="30" t="s">
        <v>54</v>
      </c>
      <c r="H8163" s="75">
        <v>1</v>
      </c>
    </row>
    <row r="8164" spans="1:8">
      <c r="A8164" s="43">
        <v>1942</v>
      </c>
      <c r="B8164" s="74">
        <v>46227</v>
      </c>
      <c r="C8164" s="30" t="s">
        <v>437</v>
      </c>
      <c r="D8164" s="30" t="s">
        <v>438</v>
      </c>
      <c r="E8164" s="75">
        <v>138</v>
      </c>
      <c r="F8164" s="30" t="s">
        <v>68</v>
      </c>
      <c r="G8164" s="30" t="s">
        <v>69</v>
      </c>
      <c r="H8164" s="75">
        <v>1</v>
      </c>
    </row>
    <row r="8165" spans="1:8">
      <c r="A8165" s="43">
        <v>1942</v>
      </c>
      <c r="B8165" s="74">
        <v>46227</v>
      </c>
      <c r="C8165" s="30" t="s">
        <v>439</v>
      </c>
      <c r="D8165" s="30" t="s">
        <v>440</v>
      </c>
      <c r="E8165" s="75">
        <v>89</v>
      </c>
      <c r="F8165" s="30" t="s">
        <v>68</v>
      </c>
      <c r="G8165" s="30" t="s">
        <v>69</v>
      </c>
      <c r="H8165" s="75">
        <v>1</v>
      </c>
    </row>
    <row r="8166" spans="1:8">
      <c r="A8166" s="43">
        <v>1942</v>
      </c>
      <c r="B8166" s="74">
        <v>46227</v>
      </c>
      <c r="C8166" s="30" t="s">
        <v>441</v>
      </c>
      <c r="D8166" s="30" t="s">
        <v>442</v>
      </c>
      <c r="E8166" s="75">
        <v>85</v>
      </c>
      <c r="F8166" s="30" t="s">
        <v>68</v>
      </c>
      <c r="G8166" s="30" t="s">
        <v>69</v>
      </c>
      <c r="H8166" s="75">
        <v>1</v>
      </c>
    </row>
    <row r="8167" spans="1:8">
      <c r="A8167" s="43">
        <v>1942</v>
      </c>
      <c r="B8167" s="74">
        <v>46227</v>
      </c>
      <c r="C8167" s="30" t="s">
        <v>443</v>
      </c>
      <c r="D8167" s="30" t="s">
        <v>444</v>
      </c>
      <c r="E8167" s="75">
        <v>95</v>
      </c>
      <c r="F8167" s="30" t="s">
        <v>80</v>
      </c>
      <c r="G8167" s="30" t="s">
        <v>81</v>
      </c>
      <c r="H8167" s="75">
        <v>1</v>
      </c>
    </row>
    <row r="8168" spans="1:8">
      <c r="A8168" s="43">
        <v>1942</v>
      </c>
      <c r="B8168" s="74">
        <v>46227</v>
      </c>
      <c r="C8168" s="30" t="s">
        <v>445</v>
      </c>
      <c r="D8168" s="30" t="s">
        <v>446</v>
      </c>
      <c r="E8168" s="75">
        <v>77</v>
      </c>
      <c r="F8168" s="30" t="s">
        <v>68</v>
      </c>
      <c r="G8168" s="30" t="s">
        <v>69</v>
      </c>
      <c r="H8168" s="75">
        <v>1</v>
      </c>
    </row>
    <row r="8169" spans="1:8">
      <c r="A8169" s="43">
        <v>1942</v>
      </c>
      <c r="B8169" s="74">
        <v>46227</v>
      </c>
      <c r="C8169" s="30" t="s">
        <v>447</v>
      </c>
      <c r="D8169" s="30" t="s">
        <v>448</v>
      </c>
      <c r="E8169" s="75">
        <v>112</v>
      </c>
      <c r="F8169" s="30" t="s">
        <v>68</v>
      </c>
      <c r="G8169" s="30" t="s">
        <v>69</v>
      </c>
      <c r="H8169" s="75">
        <v>1</v>
      </c>
    </row>
    <row r="8170" spans="1:8">
      <c r="A8170" s="43">
        <v>1942</v>
      </c>
      <c r="B8170" s="74">
        <v>46227</v>
      </c>
      <c r="C8170" s="30" t="s">
        <v>451</v>
      </c>
      <c r="D8170" s="30" t="s">
        <v>452</v>
      </c>
      <c r="E8170" s="75">
        <v>99</v>
      </c>
      <c r="F8170" s="30" t="s">
        <v>68</v>
      </c>
      <c r="G8170" s="30" t="s">
        <v>69</v>
      </c>
      <c r="H8170" s="75">
        <v>1</v>
      </c>
    </row>
    <row r="8171" spans="1:8">
      <c r="A8171" s="43">
        <v>1942</v>
      </c>
      <c r="B8171" s="74">
        <v>46227</v>
      </c>
      <c r="C8171" s="30" t="s">
        <v>457</v>
      </c>
      <c r="D8171" s="30" t="s">
        <v>458</v>
      </c>
      <c r="E8171" s="75">
        <v>83</v>
      </c>
      <c r="F8171" s="30" t="s">
        <v>68</v>
      </c>
      <c r="G8171" s="30" t="s">
        <v>69</v>
      </c>
      <c r="H8171" s="75">
        <v>1</v>
      </c>
    </row>
    <row r="8172" spans="1:8">
      <c r="A8172" s="43">
        <v>1942</v>
      </c>
      <c r="B8172" s="74">
        <v>46227</v>
      </c>
      <c r="C8172" s="30" t="s">
        <v>521</v>
      </c>
      <c r="D8172" s="30" t="s">
        <v>522</v>
      </c>
      <c r="E8172" s="75">
        <v>82</v>
      </c>
      <c r="F8172" s="30" t="s">
        <v>53</v>
      </c>
      <c r="G8172" s="30" t="s">
        <v>54</v>
      </c>
      <c r="H8172" s="75">
        <v>1</v>
      </c>
    </row>
    <row r="8173" spans="1:8">
      <c r="A8173" s="43">
        <v>1942</v>
      </c>
      <c r="B8173" s="74">
        <v>46227</v>
      </c>
      <c r="C8173" s="30" t="s">
        <v>505</v>
      </c>
      <c r="D8173" s="30" t="s">
        <v>506</v>
      </c>
      <c r="E8173" s="75">
        <v>80</v>
      </c>
      <c r="F8173" s="30" t="s">
        <v>53</v>
      </c>
      <c r="G8173" s="30" t="s">
        <v>54</v>
      </c>
      <c r="H8173" s="75">
        <v>1</v>
      </c>
    </row>
    <row r="8174" spans="1:8">
      <c r="A8174" s="43">
        <v>1942</v>
      </c>
      <c r="B8174" s="74">
        <v>46227</v>
      </c>
      <c r="C8174" s="30" t="s">
        <v>449</v>
      </c>
      <c r="D8174" s="30" t="s">
        <v>450</v>
      </c>
      <c r="E8174" s="75">
        <v>60</v>
      </c>
      <c r="F8174" s="30" t="s">
        <v>53</v>
      </c>
      <c r="G8174" s="30" t="s">
        <v>54</v>
      </c>
      <c r="H8174" s="75">
        <v>1</v>
      </c>
    </row>
    <row r="8175" spans="1:8">
      <c r="A8175" s="43">
        <v>1942</v>
      </c>
      <c r="B8175" s="74">
        <v>46227</v>
      </c>
      <c r="C8175" s="30" t="s">
        <v>465</v>
      </c>
      <c r="D8175" s="30" t="s">
        <v>466</v>
      </c>
      <c r="E8175" s="75">
        <v>55</v>
      </c>
      <c r="F8175" s="30" t="s">
        <v>68</v>
      </c>
      <c r="G8175" s="30" t="s">
        <v>69</v>
      </c>
      <c r="H8175" s="75">
        <v>1</v>
      </c>
    </row>
    <row r="8176" spans="1:8">
      <c r="A8176" s="43">
        <v>1942</v>
      </c>
      <c r="B8176" s="74">
        <v>46227</v>
      </c>
      <c r="C8176" s="30" t="s">
        <v>467</v>
      </c>
      <c r="D8176" s="30" t="s">
        <v>468</v>
      </c>
      <c r="E8176" s="75">
        <v>28</v>
      </c>
      <c r="F8176" s="30" t="s">
        <v>68</v>
      </c>
      <c r="G8176" s="30" t="s">
        <v>69</v>
      </c>
      <c r="H8176" s="75">
        <v>1</v>
      </c>
    </row>
    <row r="8177" spans="1:8">
      <c r="A8177" s="43">
        <v>1942</v>
      </c>
      <c r="B8177" s="74">
        <v>46227</v>
      </c>
      <c r="C8177" s="30" t="s">
        <v>527</v>
      </c>
      <c r="D8177" s="30" t="s">
        <v>528</v>
      </c>
      <c r="E8177" s="75">
        <v>8</v>
      </c>
      <c r="F8177" s="30" t="s">
        <v>53</v>
      </c>
      <c r="G8177" s="30" t="s">
        <v>54</v>
      </c>
      <c r="H8177" s="75">
        <v>1</v>
      </c>
    </row>
    <row r="8178" spans="1:8">
      <c r="A8178" s="43">
        <v>1942</v>
      </c>
      <c r="B8178" s="74">
        <v>46227</v>
      </c>
      <c r="C8178" s="30" t="s">
        <v>473</v>
      </c>
      <c r="D8178" s="30" t="s">
        <v>474</v>
      </c>
      <c r="E8178" s="75">
        <v>71</v>
      </c>
      <c r="F8178" s="30" t="s">
        <v>53</v>
      </c>
      <c r="G8178" s="30" t="s">
        <v>54</v>
      </c>
      <c r="H8178" s="75">
        <v>1</v>
      </c>
    </row>
    <row r="8179" spans="1:8">
      <c r="A8179" s="43">
        <v>1942</v>
      </c>
      <c r="B8179" s="74">
        <v>46227</v>
      </c>
      <c r="C8179" s="30" t="s">
        <v>523</v>
      </c>
      <c r="D8179" s="30" t="s">
        <v>524</v>
      </c>
      <c r="E8179" s="75">
        <v>13</v>
      </c>
      <c r="F8179" s="30" t="s">
        <v>53</v>
      </c>
      <c r="G8179" s="30" t="s">
        <v>54</v>
      </c>
      <c r="H8179" s="75">
        <v>1</v>
      </c>
    </row>
    <row r="8180" spans="1:8">
      <c r="A8180" s="43">
        <v>1942</v>
      </c>
      <c r="B8180" s="74">
        <v>46227</v>
      </c>
      <c r="C8180" s="30" t="s">
        <v>1714</v>
      </c>
      <c r="D8180" s="30" t="s">
        <v>1715</v>
      </c>
      <c r="E8180" s="75">
        <v>1</v>
      </c>
      <c r="F8180" s="30" t="s">
        <v>68</v>
      </c>
      <c r="G8180" s="30" t="s">
        <v>69</v>
      </c>
      <c r="H8180" s="75">
        <v>1</v>
      </c>
    </row>
    <row r="8181" spans="1:8">
      <c r="A8181" s="43">
        <v>1942</v>
      </c>
      <c r="B8181" s="74">
        <v>46227</v>
      </c>
      <c r="C8181" s="30" t="s">
        <v>471</v>
      </c>
      <c r="D8181" s="30" t="s">
        <v>472</v>
      </c>
      <c r="E8181" s="75">
        <v>23</v>
      </c>
      <c r="F8181" s="30" t="s">
        <v>53</v>
      </c>
      <c r="G8181" s="30" t="s">
        <v>54</v>
      </c>
      <c r="H8181" s="75">
        <v>1</v>
      </c>
    </row>
    <row r="8182" spans="1:8">
      <c r="A8182" s="43">
        <v>1942</v>
      </c>
      <c r="B8182" s="74">
        <v>46227</v>
      </c>
      <c r="C8182" s="30" t="s">
        <v>435</v>
      </c>
      <c r="D8182" s="30" t="s">
        <v>436</v>
      </c>
      <c r="E8182" s="75">
        <v>61</v>
      </c>
      <c r="F8182" s="30" t="s">
        <v>53</v>
      </c>
      <c r="G8182" s="30" t="s">
        <v>54</v>
      </c>
      <c r="H8182" s="75">
        <v>1</v>
      </c>
    </row>
    <row r="8183" spans="1:8">
      <c r="A8183" s="43">
        <v>1942</v>
      </c>
      <c r="B8183" s="74">
        <v>46227</v>
      </c>
      <c r="C8183" s="30" t="s">
        <v>481</v>
      </c>
      <c r="D8183" s="30" t="s">
        <v>482</v>
      </c>
      <c r="E8183" s="75">
        <v>56</v>
      </c>
      <c r="F8183" s="30" t="s">
        <v>68</v>
      </c>
      <c r="G8183" s="30" t="s">
        <v>69</v>
      </c>
      <c r="H8183" s="75">
        <v>1</v>
      </c>
    </row>
    <row r="8184" spans="1:8">
      <c r="A8184" s="43">
        <v>1942</v>
      </c>
      <c r="B8184" s="74">
        <v>46227</v>
      </c>
      <c r="C8184" s="30" t="s">
        <v>485</v>
      </c>
      <c r="D8184" s="30" t="s">
        <v>486</v>
      </c>
      <c r="E8184" s="75">
        <v>101</v>
      </c>
      <c r="F8184" s="30" t="s">
        <v>70</v>
      </c>
      <c r="G8184" s="30" t="s">
        <v>71</v>
      </c>
      <c r="H8184" s="75">
        <v>2</v>
      </c>
    </row>
    <row r="8185" spans="1:8">
      <c r="A8185" s="43">
        <v>1942</v>
      </c>
      <c r="B8185" s="74">
        <v>46227</v>
      </c>
      <c r="C8185" s="30" t="s">
        <v>487</v>
      </c>
      <c r="D8185" s="30" t="s">
        <v>488</v>
      </c>
      <c r="E8185" s="75">
        <v>61</v>
      </c>
      <c r="F8185" s="30" t="s">
        <v>76</v>
      </c>
      <c r="G8185" s="30" t="s">
        <v>77</v>
      </c>
      <c r="H8185" s="75">
        <v>1</v>
      </c>
    </row>
    <row r="8186" spans="1:8">
      <c r="A8186" s="43">
        <v>1942</v>
      </c>
      <c r="B8186" s="74">
        <v>46227</v>
      </c>
      <c r="C8186" s="30" t="s">
        <v>489</v>
      </c>
      <c r="D8186" s="30" t="s">
        <v>490</v>
      </c>
      <c r="E8186" s="75">
        <v>22</v>
      </c>
      <c r="F8186" s="30" t="s">
        <v>76</v>
      </c>
      <c r="G8186" s="30" t="s">
        <v>77</v>
      </c>
      <c r="H8186" s="75">
        <v>1</v>
      </c>
    </row>
    <row r="8187" spans="1:8">
      <c r="A8187" s="43">
        <v>1942</v>
      </c>
      <c r="B8187" s="74">
        <v>46227</v>
      </c>
      <c r="C8187" s="30" t="s">
        <v>493</v>
      </c>
      <c r="D8187" s="30" t="s">
        <v>494</v>
      </c>
      <c r="E8187" s="75">
        <v>18</v>
      </c>
      <c r="F8187" s="30" t="s">
        <v>53</v>
      </c>
      <c r="G8187" s="30" t="s">
        <v>54</v>
      </c>
      <c r="H8187" s="75">
        <v>1</v>
      </c>
    </row>
    <row r="8188" spans="1:8">
      <c r="A8188" s="43">
        <v>1942</v>
      </c>
      <c r="B8188" s="74">
        <v>46227</v>
      </c>
      <c r="C8188" s="30" t="s">
        <v>499</v>
      </c>
      <c r="D8188" s="30" t="s">
        <v>500</v>
      </c>
      <c r="E8188" s="75">
        <v>96</v>
      </c>
      <c r="F8188" s="30" t="s">
        <v>76</v>
      </c>
      <c r="G8188" s="30" t="s">
        <v>77</v>
      </c>
      <c r="H8188" s="75">
        <v>1</v>
      </c>
    </row>
    <row r="8189" spans="1:8">
      <c r="A8189" s="43">
        <v>1942</v>
      </c>
      <c r="B8189" s="74">
        <v>46227</v>
      </c>
      <c r="C8189" s="30" t="s">
        <v>501</v>
      </c>
      <c r="D8189" s="30" t="s">
        <v>502</v>
      </c>
      <c r="E8189" s="75">
        <v>33</v>
      </c>
      <c r="F8189" s="30" t="s">
        <v>68</v>
      </c>
      <c r="G8189" s="30" t="s">
        <v>69</v>
      </c>
      <c r="H8189" s="75">
        <v>1</v>
      </c>
    </row>
    <row r="8190" spans="1:8">
      <c r="A8190" s="43">
        <v>1942</v>
      </c>
      <c r="B8190" s="74">
        <v>46227</v>
      </c>
      <c r="C8190" s="30" t="s">
        <v>491</v>
      </c>
      <c r="D8190" s="30" t="s">
        <v>492</v>
      </c>
      <c r="E8190" s="75">
        <v>74</v>
      </c>
      <c r="F8190" s="30" t="s">
        <v>53</v>
      </c>
      <c r="G8190" s="30" t="s">
        <v>54</v>
      </c>
      <c r="H8190" s="75">
        <v>1</v>
      </c>
    </row>
    <row r="8191" spans="1:8">
      <c r="A8191" s="43">
        <v>1942</v>
      </c>
      <c r="B8191" s="74">
        <v>46227</v>
      </c>
      <c r="C8191" s="30" t="s">
        <v>475</v>
      </c>
      <c r="D8191" s="30" t="s">
        <v>476</v>
      </c>
      <c r="E8191" s="75">
        <v>3</v>
      </c>
      <c r="F8191" s="30" t="s">
        <v>53</v>
      </c>
      <c r="G8191" s="30" t="s">
        <v>54</v>
      </c>
      <c r="H8191" s="75">
        <v>1</v>
      </c>
    </row>
    <row r="8192" spans="1:8">
      <c r="A8192" s="43">
        <v>1942</v>
      </c>
      <c r="B8192" s="74">
        <v>46227</v>
      </c>
      <c r="C8192" s="30" t="s">
        <v>479</v>
      </c>
      <c r="D8192" s="30" t="s">
        <v>480</v>
      </c>
      <c r="E8192" s="75">
        <v>97</v>
      </c>
      <c r="F8192" s="30" t="s">
        <v>53</v>
      </c>
      <c r="G8192" s="30" t="s">
        <v>54</v>
      </c>
      <c r="H8192" s="75">
        <v>1</v>
      </c>
    </row>
    <row r="8193" spans="1:8">
      <c r="A8193" s="43">
        <v>1942</v>
      </c>
      <c r="B8193" s="74">
        <v>46227</v>
      </c>
      <c r="C8193" s="30" t="s">
        <v>509</v>
      </c>
      <c r="D8193" s="30" t="s">
        <v>510</v>
      </c>
      <c r="E8193" s="75">
        <v>56</v>
      </c>
      <c r="F8193" s="30" t="s">
        <v>68</v>
      </c>
      <c r="G8193" s="30" t="s">
        <v>69</v>
      </c>
      <c r="H8193" s="75">
        <v>1</v>
      </c>
    </row>
    <row r="8194" spans="1:8">
      <c r="A8194" s="43">
        <v>1942</v>
      </c>
      <c r="B8194" s="74">
        <v>46227</v>
      </c>
      <c r="C8194" s="30" t="s">
        <v>511</v>
      </c>
      <c r="D8194" s="30" t="s">
        <v>512</v>
      </c>
      <c r="E8194" s="75">
        <v>153</v>
      </c>
      <c r="F8194" s="30" t="s">
        <v>70</v>
      </c>
      <c r="G8194" s="30" t="s">
        <v>71</v>
      </c>
      <c r="H8194" s="75">
        <v>2</v>
      </c>
    </row>
    <row r="8195" spans="1:8">
      <c r="A8195" s="43">
        <v>1942</v>
      </c>
      <c r="B8195" s="74">
        <v>46227</v>
      </c>
      <c r="C8195" s="30" t="s">
        <v>513</v>
      </c>
      <c r="D8195" s="30" t="s">
        <v>514</v>
      </c>
      <c r="E8195" s="75">
        <v>104</v>
      </c>
      <c r="F8195" s="30" t="s">
        <v>68</v>
      </c>
      <c r="G8195" s="30" t="s">
        <v>69</v>
      </c>
      <c r="H8195" s="75">
        <v>1</v>
      </c>
    </row>
    <row r="8196" spans="1:8">
      <c r="A8196" s="43">
        <v>1942</v>
      </c>
      <c r="B8196" s="74">
        <v>46227</v>
      </c>
      <c r="C8196" s="30" t="s">
        <v>519</v>
      </c>
      <c r="D8196" s="30" t="s">
        <v>520</v>
      </c>
      <c r="E8196" s="75">
        <v>2</v>
      </c>
      <c r="F8196" s="30" t="s">
        <v>68</v>
      </c>
      <c r="G8196" s="30" t="s">
        <v>69</v>
      </c>
      <c r="H8196" s="75">
        <v>1</v>
      </c>
    </row>
    <row r="8197" spans="1:8">
      <c r="A8197" s="43">
        <v>1942</v>
      </c>
      <c r="B8197" s="74">
        <v>46227</v>
      </c>
      <c r="C8197" s="30" t="s">
        <v>517</v>
      </c>
      <c r="D8197" s="30" t="s">
        <v>518</v>
      </c>
      <c r="E8197" s="75">
        <v>101</v>
      </c>
      <c r="F8197" s="30" t="s">
        <v>53</v>
      </c>
      <c r="G8197" s="30" t="s">
        <v>54</v>
      </c>
      <c r="H8197" s="75">
        <v>1</v>
      </c>
    </row>
    <row r="8198" spans="1:8">
      <c r="A8198" s="43">
        <v>1942</v>
      </c>
      <c r="B8198" s="74">
        <v>46227</v>
      </c>
      <c r="C8198" s="30" t="s">
        <v>469</v>
      </c>
      <c r="D8198" s="30" t="s">
        <v>470</v>
      </c>
      <c r="E8198" s="75">
        <v>58</v>
      </c>
      <c r="F8198" s="30" t="s">
        <v>53</v>
      </c>
      <c r="G8198" s="30" t="s">
        <v>54</v>
      </c>
      <c r="H8198" s="75">
        <v>1</v>
      </c>
    </row>
    <row r="8199" spans="1:8">
      <c r="A8199" s="43">
        <v>1942</v>
      </c>
      <c r="B8199" s="74">
        <v>46227</v>
      </c>
      <c r="C8199" s="30" t="s">
        <v>1716</v>
      </c>
      <c r="D8199" s="30" t="s">
        <v>1717</v>
      </c>
      <c r="E8199" s="75">
        <v>65</v>
      </c>
      <c r="F8199" s="30" t="s">
        <v>68</v>
      </c>
      <c r="G8199" s="30" t="s">
        <v>69</v>
      </c>
      <c r="H8199" s="75">
        <v>1</v>
      </c>
    </row>
    <row r="8200" spans="1:8">
      <c r="A8200" s="43">
        <v>1942</v>
      </c>
      <c r="B8200" s="74">
        <v>46227</v>
      </c>
      <c r="C8200" s="30" t="s">
        <v>529</v>
      </c>
      <c r="D8200" s="30" t="s">
        <v>530</v>
      </c>
      <c r="E8200" s="75">
        <v>67</v>
      </c>
      <c r="F8200" s="30" t="s">
        <v>76</v>
      </c>
      <c r="G8200" s="30" t="s">
        <v>77</v>
      </c>
      <c r="H8200" s="75">
        <v>1</v>
      </c>
    </row>
    <row r="8201" spans="1:8">
      <c r="A8201" s="43">
        <v>1942</v>
      </c>
      <c r="B8201" s="74">
        <v>46227</v>
      </c>
      <c r="C8201" s="30" t="s">
        <v>531</v>
      </c>
      <c r="D8201" s="30" t="s">
        <v>532</v>
      </c>
      <c r="E8201" s="75">
        <v>55</v>
      </c>
      <c r="F8201" s="30" t="s">
        <v>68</v>
      </c>
      <c r="G8201" s="30" t="s">
        <v>69</v>
      </c>
      <c r="H8201" s="75">
        <v>1</v>
      </c>
    </row>
    <row r="8202" spans="1:8">
      <c r="A8202" s="43">
        <v>1942</v>
      </c>
      <c r="B8202" s="74">
        <v>46227</v>
      </c>
      <c r="C8202" s="30" t="s">
        <v>539</v>
      </c>
      <c r="D8202" s="30" t="s">
        <v>540</v>
      </c>
      <c r="E8202" s="75">
        <v>2</v>
      </c>
      <c r="F8202" s="30" t="s">
        <v>76</v>
      </c>
      <c r="G8202" s="30" t="s">
        <v>77</v>
      </c>
      <c r="H8202" s="75">
        <v>1</v>
      </c>
    </row>
    <row r="8203" spans="1:8">
      <c r="A8203" s="43">
        <v>1942</v>
      </c>
      <c r="B8203" s="74">
        <v>46227</v>
      </c>
      <c r="C8203" s="30" t="s">
        <v>541</v>
      </c>
      <c r="D8203" s="30" t="s">
        <v>542</v>
      </c>
      <c r="E8203" s="75">
        <v>36</v>
      </c>
      <c r="F8203" s="30" t="s">
        <v>78</v>
      </c>
      <c r="G8203" s="30" t="s">
        <v>79</v>
      </c>
      <c r="H8203" s="75">
        <v>2</v>
      </c>
    </row>
    <row r="8204" spans="1:8">
      <c r="A8204" s="43">
        <v>1942</v>
      </c>
      <c r="B8204" s="74">
        <v>46227</v>
      </c>
      <c r="C8204" s="30" t="s">
        <v>543</v>
      </c>
      <c r="D8204" s="30" t="s">
        <v>544</v>
      </c>
      <c r="E8204" s="75">
        <v>75</v>
      </c>
      <c r="F8204" s="30" t="s">
        <v>68</v>
      </c>
      <c r="G8204" s="30" t="s">
        <v>69</v>
      </c>
      <c r="H8204" s="75">
        <v>1</v>
      </c>
    </row>
    <row r="8205" spans="1:8">
      <c r="A8205" s="43">
        <v>1942</v>
      </c>
      <c r="B8205" s="74">
        <v>46227</v>
      </c>
      <c r="C8205" s="30" t="s">
        <v>547</v>
      </c>
      <c r="D8205" s="30" t="s">
        <v>548</v>
      </c>
      <c r="E8205" s="75">
        <v>24</v>
      </c>
      <c r="F8205" s="30" t="s">
        <v>53</v>
      </c>
      <c r="G8205" s="30" t="s">
        <v>54</v>
      </c>
      <c r="H8205" s="75">
        <v>1</v>
      </c>
    </row>
    <row r="8206" spans="1:8">
      <c r="A8206" s="43">
        <v>1942</v>
      </c>
      <c r="B8206" s="74">
        <v>46227</v>
      </c>
      <c r="C8206" s="30" t="s">
        <v>477</v>
      </c>
      <c r="D8206" s="30" t="s">
        <v>478</v>
      </c>
      <c r="E8206" s="75">
        <v>56</v>
      </c>
      <c r="F8206" s="30" t="s">
        <v>53</v>
      </c>
      <c r="G8206" s="30" t="s">
        <v>54</v>
      </c>
      <c r="H8206" s="75">
        <v>1</v>
      </c>
    </row>
    <row r="8207" spans="1:8">
      <c r="A8207" s="43">
        <v>1942</v>
      </c>
      <c r="B8207" s="74">
        <v>46227</v>
      </c>
      <c r="C8207" s="30" t="s">
        <v>557</v>
      </c>
      <c r="D8207" s="30" t="s">
        <v>558</v>
      </c>
      <c r="E8207" s="75">
        <v>133</v>
      </c>
      <c r="F8207" s="30" t="s">
        <v>76</v>
      </c>
      <c r="G8207" s="30" t="s">
        <v>77</v>
      </c>
      <c r="H8207" s="75">
        <v>1</v>
      </c>
    </row>
    <row r="8208" spans="1:8">
      <c r="A8208" s="43">
        <v>1942</v>
      </c>
      <c r="B8208" s="74">
        <v>46227</v>
      </c>
      <c r="C8208" s="30" t="s">
        <v>463</v>
      </c>
      <c r="D8208" s="30" t="s">
        <v>464</v>
      </c>
      <c r="E8208" s="75">
        <v>64</v>
      </c>
      <c r="F8208" s="30" t="s">
        <v>53</v>
      </c>
      <c r="G8208" s="30" t="s">
        <v>54</v>
      </c>
      <c r="H8208" s="75">
        <v>1</v>
      </c>
    </row>
    <row r="8209" spans="1:8">
      <c r="A8209" s="43">
        <v>1942</v>
      </c>
      <c r="B8209" s="74">
        <v>46227</v>
      </c>
      <c r="C8209" s="30" t="s">
        <v>461</v>
      </c>
      <c r="D8209" s="30" t="s">
        <v>462</v>
      </c>
      <c r="E8209" s="75">
        <v>141</v>
      </c>
      <c r="F8209" s="30" t="s">
        <v>53</v>
      </c>
      <c r="G8209" s="30" t="s">
        <v>54</v>
      </c>
      <c r="H8209" s="75">
        <v>1</v>
      </c>
    </row>
    <row r="8210" spans="1:8">
      <c r="A8210" s="43">
        <v>1942</v>
      </c>
      <c r="B8210" s="74">
        <v>46227</v>
      </c>
      <c r="C8210" s="30" t="s">
        <v>561</v>
      </c>
      <c r="D8210" s="30" t="s">
        <v>562</v>
      </c>
      <c r="E8210" s="75">
        <v>130</v>
      </c>
      <c r="F8210" s="30" t="s">
        <v>53</v>
      </c>
      <c r="G8210" s="30" t="s">
        <v>54</v>
      </c>
      <c r="H8210" s="75">
        <v>1</v>
      </c>
    </row>
    <row r="8211" spans="1:8">
      <c r="A8211" s="43">
        <v>1942</v>
      </c>
      <c r="B8211" s="74">
        <v>46227</v>
      </c>
      <c r="C8211" s="30" t="s">
        <v>563</v>
      </c>
      <c r="D8211" s="30" t="s">
        <v>564</v>
      </c>
      <c r="E8211" s="75">
        <v>193</v>
      </c>
      <c r="F8211" s="30" t="s">
        <v>80</v>
      </c>
      <c r="G8211" s="30" t="s">
        <v>81</v>
      </c>
      <c r="H8211" s="75">
        <v>1</v>
      </c>
    </row>
    <row r="8212" spans="1:8">
      <c r="A8212" s="43">
        <v>1942</v>
      </c>
      <c r="B8212" s="74">
        <v>46227</v>
      </c>
      <c r="C8212" s="30" t="s">
        <v>565</v>
      </c>
      <c r="D8212" s="30" t="s">
        <v>566</v>
      </c>
      <c r="E8212" s="75">
        <v>55</v>
      </c>
      <c r="F8212" s="30" t="s">
        <v>68</v>
      </c>
      <c r="G8212" s="30" t="s">
        <v>69</v>
      </c>
      <c r="H8212" s="75">
        <v>1</v>
      </c>
    </row>
    <row r="8213" spans="1:8">
      <c r="A8213" s="43">
        <v>1942</v>
      </c>
      <c r="B8213" s="74">
        <v>46227</v>
      </c>
      <c r="C8213" s="30" t="s">
        <v>567</v>
      </c>
      <c r="D8213" s="30" t="s">
        <v>568</v>
      </c>
      <c r="E8213" s="75">
        <v>74</v>
      </c>
      <c r="F8213" s="30" t="s">
        <v>68</v>
      </c>
      <c r="G8213" s="30" t="s">
        <v>69</v>
      </c>
      <c r="H8213" s="75">
        <v>1</v>
      </c>
    </row>
    <row r="8214" spans="1:8">
      <c r="A8214" s="43">
        <v>1942</v>
      </c>
      <c r="B8214" s="74">
        <v>46226</v>
      </c>
      <c r="C8214" s="30" t="s">
        <v>421</v>
      </c>
      <c r="D8214" s="30" t="s">
        <v>422</v>
      </c>
      <c r="E8214" s="75">
        <v>121</v>
      </c>
      <c r="F8214" s="30" t="s">
        <v>80</v>
      </c>
      <c r="G8214" s="30" t="s">
        <v>81</v>
      </c>
      <c r="H8214" s="75">
        <v>1</v>
      </c>
    </row>
    <row r="8215" spans="1:8">
      <c r="A8215" s="43">
        <v>1942</v>
      </c>
      <c r="B8215" s="74">
        <v>46226</v>
      </c>
      <c r="C8215" s="30" t="s">
        <v>425</v>
      </c>
      <c r="D8215" s="30" t="s">
        <v>426</v>
      </c>
      <c r="E8215" s="75">
        <v>87</v>
      </c>
      <c r="F8215" s="30" t="s">
        <v>70</v>
      </c>
      <c r="G8215" s="30" t="s">
        <v>71</v>
      </c>
      <c r="H8215" s="75">
        <v>2</v>
      </c>
    </row>
    <row r="8216" spans="1:8">
      <c r="A8216" s="43">
        <v>1942</v>
      </c>
      <c r="B8216" s="74">
        <v>46226</v>
      </c>
      <c r="C8216" s="30" t="s">
        <v>427</v>
      </c>
      <c r="D8216" s="30" t="s">
        <v>428</v>
      </c>
      <c r="E8216" s="75">
        <v>107</v>
      </c>
      <c r="F8216" s="30" t="s">
        <v>68</v>
      </c>
      <c r="G8216" s="30" t="s">
        <v>69</v>
      </c>
      <c r="H8216" s="75">
        <v>1</v>
      </c>
    </row>
    <row r="8217" spans="1:8">
      <c r="A8217" s="43">
        <v>1942</v>
      </c>
      <c r="B8217" s="74">
        <v>46226</v>
      </c>
      <c r="C8217" s="30" t="s">
        <v>429</v>
      </c>
      <c r="D8217" s="30" t="s">
        <v>430</v>
      </c>
      <c r="E8217" s="75">
        <v>88</v>
      </c>
      <c r="F8217" s="30" t="s">
        <v>68</v>
      </c>
      <c r="G8217" s="30" t="s">
        <v>69</v>
      </c>
      <c r="H8217" s="75">
        <v>1</v>
      </c>
    </row>
    <row r="8218" spans="1:8">
      <c r="A8218" s="43">
        <v>1942</v>
      </c>
      <c r="B8218" s="74">
        <v>46226</v>
      </c>
      <c r="C8218" s="30" t="s">
        <v>433</v>
      </c>
      <c r="D8218" s="30" t="s">
        <v>434</v>
      </c>
      <c r="E8218" s="75">
        <v>1</v>
      </c>
      <c r="F8218" s="30" t="s">
        <v>68</v>
      </c>
      <c r="G8218" s="30" t="s">
        <v>69</v>
      </c>
      <c r="H8218" s="75">
        <v>1</v>
      </c>
    </row>
    <row r="8219" spans="1:8">
      <c r="A8219" s="43">
        <v>1942</v>
      </c>
      <c r="B8219" s="74">
        <v>46226</v>
      </c>
      <c r="C8219" s="30" t="s">
        <v>453</v>
      </c>
      <c r="D8219" s="30" t="s">
        <v>454</v>
      </c>
      <c r="E8219" s="75">
        <v>36</v>
      </c>
      <c r="F8219" s="30" t="s">
        <v>53</v>
      </c>
      <c r="G8219" s="30" t="s">
        <v>54</v>
      </c>
      <c r="H8219" s="75">
        <v>1</v>
      </c>
    </row>
    <row r="8220" spans="1:8">
      <c r="A8220" s="43">
        <v>1942</v>
      </c>
      <c r="B8220" s="74">
        <v>46226</v>
      </c>
      <c r="C8220" s="30" t="s">
        <v>437</v>
      </c>
      <c r="D8220" s="30" t="s">
        <v>438</v>
      </c>
      <c r="E8220" s="75">
        <v>95</v>
      </c>
      <c r="F8220" s="30" t="s">
        <v>68</v>
      </c>
      <c r="G8220" s="30" t="s">
        <v>69</v>
      </c>
      <c r="H8220" s="75">
        <v>1</v>
      </c>
    </row>
    <row r="8221" spans="1:8">
      <c r="A8221" s="43">
        <v>1942</v>
      </c>
      <c r="B8221" s="74">
        <v>46226</v>
      </c>
      <c r="C8221" s="30" t="s">
        <v>439</v>
      </c>
      <c r="D8221" s="30" t="s">
        <v>440</v>
      </c>
      <c r="E8221" s="75">
        <v>68</v>
      </c>
      <c r="F8221" s="30" t="s">
        <v>70</v>
      </c>
      <c r="G8221" s="30" t="s">
        <v>71</v>
      </c>
      <c r="H8221" s="75">
        <v>2</v>
      </c>
    </row>
    <row r="8222" spans="1:8">
      <c r="A8222" s="43">
        <v>1942</v>
      </c>
      <c r="B8222" s="74">
        <v>46226</v>
      </c>
      <c r="C8222" s="30" t="s">
        <v>441</v>
      </c>
      <c r="D8222" s="30" t="s">
        <v>442</v>
      </c>
      <c r="E8222" s="75">
        <v>97</v>
      </c>
      <c r="F8222" s="30" t="s">
        <v>68</v>
      </c>
      <c r="G8222" s="30" t="s">
        <v>69</v>
      </c>
      <c r="H8222" s="75">
        <v>1</v>
      </c>
    </row>
    <row r="8223" spans="1:8">
      <c r="A8223" s="43">
        <v>1942</v>
      </c>
      <c r="B8223" s="74">
        <v>46226</v>
      </c>
      <c r="C8223" s="30" t="s">
        <v>443</v>
      </c>
      <c r="D8223" s="30" t="s">
        <v>444</v>
      </c>
      <c r="E8223" s="75">
        <v>110</v>
      </c>
      <c r="F8223" s="30" t="s">
        <v>80</v>
      </c>
      <c r="G8223" s="30" t="s">
        <v>81</v>
      </c>
      <c r="H8223" s="75">
        <v>1</v>
      </c>
    </row>
    <row r="8224" spans="1:8">
      <c r="A8224" s="43">
        <v>1942</v>
      </c>
      <c r="B8224" s="74">
        <v>46226</v>
      </c>
      <c r="C8224" s="30" t="s">
        <v>445</v>
      </c>
      <c r="D8224" s="30" t="s">
        <v>446</v>
      </c>
      <c r="E8224" s="75">
        <v>80</v>
      </c>
      <c r="F8224" s="30" t="s">
        <v>68</v>
      </c>
      <c r="G8224" s="30" t="s">
        <v>69</v>
      </c>
      <c r="H8224" s="75">
        <v>1</v>
      </c>
    </row>
    <row r="8225" spans="1:8">
      <c r="A8225" s="43">
        <v>1942</v>
      </c>
      <c r="B8225" s="74">
        <v>46226</v>
      </c>
      <c r="C8225" s="30" t="s">
        <v>447</v>
      </c>
      <c r="D8225" s="30" t="s">
        <v>448</v>
      </c>
      <c r="E8225" s="75">
        <v>82</v>
      </c>
      <c r="F8225" s="30" t="s">
        <v>68</v>
      </c>
      <c r="G8225" s="30" t="s">
        <v>69</v>
      </c>
      <c r="H8225" s="75">
        <v>1</v>
      </c>
    </row>
    <row r="8226" spans="1:8">
      <c r="A8226" s="43">
        <v>1942</v>
      </c>
      <c r="B8226" s="74">
        <v>46226</v>
      </c>
      <c r="C8226" s="30" t="s">
        <v>451</v>
      </c>
      <c r="D8226" s="30" t="s">
        <v>452</v>
      </c>
      <c r="E8226" s="75">
        <v>104</v>
      </c>
      <c r="F8226" s="30" t="s">
        <v>70</v>
      </c>
      <c r="G8226" s="30" t="s">
        <v>71</v>
      </c>
      <c r="H8226" s="75">
        <v>2</v>
      </c>
    </row>
    <row r="8227" spans="1:8">
      <c r="A8227" s="43">
        <v>1942</v>
      </c>
      <c r="B8227" s="74">
        <v>46226</v>
      </c>
      <c r="C8227" s="30" t="s">
        <v>455</v>
      </c>
      <c r="D8227" s="30" t="s">
        <v>456</v>
      </c>
      <c r="E8227" s="75">
        <v>147</v>
      </c>
      <c r="F8227" s="30" t="s">
        <v>80</v>
      </c>
      <c r="G8227" s="30" t="s">
        <v>81</v>
      </c>
      <c r="H8227" s="75">
        <v>1</v>
      </c>
    </row>
    <row r="8228" spans="1:8">
      <c r="A8228" s="43">
        <v>1942</v>
      </c>
      <c r="B8228" s="74">
        <v>46226</v>
      </c>
      <c r="C8228" s="30" t="s">
        <v>457</v>
      </c>
      <c r="D8228" s="30" t="s">
        <v>458</v>
      </c>
      <c r="E8228" s="75">
        <v>48</v>
      </c>
      <c r="F8228" s="30" t="s">
        <v>68</v>
      </c>
      <c r="G8228" s="30" t="s">
        <v>69</v>
      </c>
      <c r="H8228" s="75">
        <v>1</v>
      </c>
    </row>
    <row r="8229" spans="1:8">
      <c r="A8229" s="43">
        <v>1942</v>
      </c>
      <c r="B8229" s="74">
        <v>46226</v>
      </c>
      <c r="C8229" s="30" t="s">
        <v>521</v>
      </c>
      <c r="D8229" s="30" t="s">
        <v>522</v>
      </c>
      <c r="E8229" s="75">
        <v>52</v>
      </c>
      <c r="F8229" s="30" t="s">
        <v>53</v>
      </c>
      <c r="G8229" s="30" t="s">
        <v>54</v>
      </c>
      <c r="H8229" s="75">
        <v>1</v>
      </c>
    </row>
    <row r="8230" spans="1:8">
      <c r="A8230" s="43">
        <v>1942</v>
      </c>
      <c r="B8230" s="74">
        <v>46226</v>
      </c>
      <c r="C8230" s="30" t="s">
        <v>505</v>
      </c>
      <c r="D8230" s="30" t="s">
        <v>506</v>
      </c>
      <c r="E8230" s="75">
        <v>5</v>
      </c>
      <c r="F8230" s="30" t="s">
        <v>53</v>
      </c>
      <c r="G8230" s="30" t="s">
        <v>54</v>
      </c>
      <c r="H8230" s="75">
        <v>1</v>
      </c>
    </row>
    <row r="8231" spans="1:8">
      <c r="A8231" s="43">
        <v>1942</v>
      </c>
      <c r="B8231" s="74">
        <v>46226</v>
      </c>
      <c r="C8231" s="30" t="s">
        <v>449</v>
      </c>
      <c r="D8231" s="30" t="s">
        <v>450</v>
      </c>
      <c r="E8231" s="75">
        <v>59</v>
      </c>
      <c r="F8231" s="30" t="s">
        <v>53</v>
      </c>
      <c r="G8231" s="30" t="s">
        <v>54</v>
      </c>
      <c r="H8231" s="75">
        <v>1</v>
      </c>
    </row>
    <row r="8232" spans="1:8">
      <c r="A8232" s="43">
        <v>1942</v>
      </c>
      <c r="B8232" s="74">
        <v>46226</v>
      </c>
      <c r="C8232" s="30" t="s">
        <v>465</v>
      </c>
      <c r="D8232" s="30" t="s">
        <v>466</v>
      </c>
      <c r="E8232" s="75">
        <v>62</v>
      </c>
      <c r="F8232" s="30" t="s">
        <v>68</v>
      </c>
      <c r="G8232" s="30" t="s">
        <v>69</v>
      </c>
      <c r="H8232" s="75">
        <v>1</v>
      </c>
    </row>
    <row r="8233" spans="1:8">
      <c r="A8233" s="43">
        <v>1942</v>
      </c>
      <c r="B8233" s="74">
        <v>46226</v>
      </c>
      <c r="C8233" s="30" t="s">
        <v>467</v>
      </c>
      <c r="D8233" s="30" t="s">
        <v>468</v>
      </c>
      <c r="E8233" s="75">
        <v>60</v>
      </c>
      <c r="F8233" s="30" t="s">
        <v>68</v>
      </c>
      <c r="G8233" s="30" t="s">
        <v>69</v>
      </c>
      <c r="H8233" s="75">
        <v>1</v>
      </c>
    </row>
    <row r="8234" spans="1:8">
      <c r="A8234" s="43">
        <v>1942</v>
      </c>
      <c r="B8234" s="74">
        <v>46226</v>
      </c>
      <c r="C8234" s="30" t="s">
        <v>527</v>
      </c>
      <c r="D8234" s="30" t="s">
        <v>528</v>
      </c>
      <c r="E8234" s="75">
        <v>125</v>
      </c>
      <c r="F8234" s="30" t="s">
        <v>53</v>
      </c>
      <c r="G8234" s="30" t="s">
        <v>54</v>
      </c>
      <c r="H8234" s="75">
        <v>1</v>
      </c>
    </row>
    <row r="8235" spans="1:8">
      <c r="A8235" s="43">
        <v>1942</v>
      </c>
      <c r="B8235" s="74">
        <v>46226</v>
      </c>
      <c r="C8235" s="30" t="s">
        <v>473</v>
      </c>
      <c r="D8235" s="30" t="s">
        <v>474</v>
      </c>
      <c r="E8235" s="75">
        <v>6</v>
      </c>
      <c r="F8235" s="30" t="s">
        <v>53</v>
      </c>
      <c r="G8235" s="30" t="s">
        <v>54</v>
      </c>
      <c r="H8235" s="75">
        <v>1</v>
      </c>
    </row>
    <row r="8236" spans="1:8">
      <c r="A8236" s="43">
        <v>1942</v>
      </c>
      <c r="B8236" s="74">
        <v>46226</v>
      </c>
      <c r="C8236" s="30" t="s">
        <v>523</v>
      </c>
      <c r="D8236" s="30" t="s">
        <v>524</v>
      </c>
      <c r="E8236" s="75">
        <v>32</v>
      </c>
      <c r="F8236" s="30" t="s">
        <v>53</v>
      </c>
      <c r="G8236" s="30" t="s">
        <v>54</v>
      </c>
      <c r="H8236" s="75">
        <v>1</v>
      </c>
    </row>
    <row r="8237" spans="1:8">
      <c r="A8237" s="43">
        <v>1942</v>
      </c>
      <c r="B8237" s="74">
        <v>46226</v>
      </c>
      <c r="C8237" s="30" t="s">
        <v>1714</v>
      </c>
      <c r="D8237" s="30" t="s">
        <v>1715</v>
      </c>
      <c r="E8237" s="75">
        <v>3</v>
      </c>
      <c r="F8237" s="30" t="s">
        <v>68</v>
      </c>
      <c r="G8237" s="30" t="s">
        <v>69</v>
      </c>
      <c r="H8237" s="75">
        <v>1</v>
      </c>
    </row>
    <row r="8238" spans="1:8">
      <c r="A8238" s="43">
        <v>1942</v>
      </c>
      <c r="B8238" s="74">
        <v>46226</v>
      </c>
      <c r="C8238" s="30" t="s">
        <v>471</v>
      </c>
      <c r="D8238" s="30" t="s">
        <v>472</v>
      </c>
      <c r="E8238" s="75">
        <v>30</v>
      </c>
      <c r="F8238" s="30" t="s">
        <v>53</v>
      </c>
      <c r="G8238" s="30" t="s">
        <v>54</v>
      </c>
      <c r="H8238" s="75">
        <v>1</v>
      </c>
    </row>
    <row r="8239" spans="1:8">
      <c r="A8239" s="43">
        <v>1942</v>
      </c>
      <c r="B8239" s="74">
        <v>46226</v>
      </c>
      <c r="C8239" s="30" t="s">
        <v>435</v>
      </c>
      <c r="D8239" s="30" t="s">
        <v>436</v>
      </c>
      <c r="E8239" s="75">
        <v>74</v>
      </c>
      <c r="F8239" s="30" t="s">
        <v>53</v>
      </c>
      <c r="G8239" s="30" t="s">
        <v>54</v>
      </c>
      <c r="H8239" s="75">
        <v>1</v>
      </c>
    </row>
    <row r="8240" spans="1:8">
      <c r="A8240" s="43">
        <v>1942</v>
      </c>
      <c r="B8240" s="74">
        <v>46226</v>
      </c>
      <c r="C8240" s="30" t="s">
        <v>481</v>
      </c>
      <c r="D8240" s="30" t="s">
        <v>482</v>
      </c>
      <c r="E8240" s="75">
        <v>40</v>
      </c>
      <c r="F8240" s="30" t="s">
        <v>68</v>
      </c>
      <c r="G8240" s="30" t="s">
        <v>69</v>
      </c>
      <c r="H8240" s="75">
        <v>1</v>
      </c>
    </row>
    <row r="8241" spans="1:8">
      <c r="A8241" s="43">
        <v>1942</v>
      </c>
      <c r="B8241" s="74">
        <v>46226</v>
      </c>
      <c r="C8241" s="30" t="s">
        <v>485</v>
      </c>
      <c r="D8241" s="30" t="s">
        <v>486</v>
      </c>
      <c r="E8241" s="75">
        <v>91</v>
      </c>
      <c r="F8241" s="30" t="s">
        <v>68</v>
      </c>
      <c r="G8241" s="30" t="s">
        <v>69</v>
      </c>
      <c r="H8241" s="75">
        <v>1</v>
      </c>
    </row>
    <row r="8242" spans="1:8">
      <c r="A8242" s="43">
        <v>1942</v>
      </c>
      <c r="B8242" s="74">
        <v>46226</v>
      </c>
      <c r="C8242" s="30" t="s">
        <v>487</v>
      </c>
      <c r="D8242" s="30" t="s">
        <v>488</v>
      </c>
      <c r="E8242" s="75">
        <v>89</v>
      </c>
      <c r="F8242" s="30" t="s">
        <v>70</v>
      </c>
      <c r="G8242" s="30" t="s">
        <v>71</v>
      </c>
      <c r="H8242" s="75">
        <v>2</v>
      </c>
    </row>
    <row r="8243" spans="1:8">
      <c r="A8243" s="43">
        <v>1942</v>
      </c>
      <c r="B8243" s="74">
        <v>46226</v>
      </c>
      <c r="C8243" s="30" t="s">
        <v>489</v>
      </c>
      <c r="D8243" s="30" t="s">
        <v>490</v>
      </c>
      <c r="E8243" s="75">
        <v>5</v>
      </c>
      <c r="F8243" s="30" t="s">
        <v>76</v>
      </c>
      <c r="G8243" s="30" t="s">
        <v>77</v>
      </c>
      <c r="H8243" s="75">
        <v>1</v>
      </c>
    </row>
    <row r="8244" spans="1:8">
      <c r="A8244" s="43">
        <v>1942</v>
      </c>
      <c r="B8244" s="74">
        <v>46226</v>
      </c>
      <c r="C8244" s="30" t="s">
        <v>497</v>
      </c>
      <c r="D8244" s="30" t="s">
        <v>498</v>
      </c>
      <c r="E8244" s="75">
        <v>36</v>
      </c>
      <c r="F8244" s="30" t="s">
        <v>76</v>
      </c>
      <c r="G8244" s="30" t="s">
        <v>77</v>
      </c>
      <c r="H8244" s="75">
        <v>1</v>
      </c>
    </row>
    <row r="8245" spans="1:8">
      <c r="A8245" s="43">
        <v>1942</v>
      </c>
      <c r="B8245" s="74">
        <v>46226</v>
      </c>
      <c r="C8245" s="30" t="s">
        <v>499</v>
      </c>
      <c r="D8245" s="30" t="s">
        <v>500</v>
      </c>
      <c r="E8245" s="75">
        <v>76</v>
      </c>
      <c r="F8245" s="30" t="s">
        <v>76</v>
      </c>
      <c r="G8245" s="30" t="s">
        <v>77</v>
      </c>
      <c r="H8245" s="75">
        <v>1</v>
      </c>
    </row>
    <row r="8246" spans="1:8">
      <c r="A8246" s="43">
        <v>1942</v>
      </c>
      <c r="B8246" s="74">
        <v>46226</v>
      </c>
      <c r="C8246" s="30" t="s">
        <v>501</v>
      </c>
      <c r="D8246" s="30" t="s">
        <v>502</v>
      </c>
      <c r="E8246" s="75">
        <v>18</v>
      </c>
      <c r="F8246" s="30" t="s">
        <v>68</v>
      </c>
      <c r="G8246" s="30" t="s">
        <v>69</v>
      </c>
      <c r="H8246" s="75">
        <v>1</v>
      </c>
    </row>
    <row r="8247" spans="1:8">
      <c r="A8247" s="43">
        <v>1942</v>
      </c>
      <c r="B8247" s="74">
        <v>46226</v>
      </c>
      <c r="C8247" s="30" t="s">
        <v>491</v>
      </c>
      <c r="D8247" s="30" t="s">
        <v>492</v>
      </c>
      <c r="E8247" s="75">
        <v>73</v>
      </c>
      <c r="F8247" s="30" t="s">
        <v>53</v>
      </c>
      <c r="G8247" s="30" t="s">
        <v>54</v>
      </c>
      <c r="H8247" s="75">
        <v>1</v>
      </c>
    </row>
    <row r="8248" spans="1:8">
      <c r="A8248" s="43">
        <v>1942</v>
      </c>
      <c r="B8248" s="74">
        <v>46226</v>
      </c>
      <c r="C8248" s="30" t="s">
        <v>475</v>
      </c>
      <c r="D8248" s="30" t="s">
        <v>476</v>
      </c>
      <c r="E8248" s="75">
        <v>10</v>
      </c>
      <c r="F8248" s="30" t="s">
        <v>53</v>
      </c>
      <c r="G8248" s="30" t="s">
        <v>54</v>
      </c>
      <c r="H8248" s="75">
        <v>1</v>
      </c>
    </row>
    <row r="8249" spans="1:8">
      <c r="A8249" s="43">
        <v>1942</v>
      </c>
      <c r="B8249" s="74">
        <v>46226</v>
      </c>
      <c r="C8249" s="30" t="s">
        <v>479</v>
      </c>
      <c r="D8249" s="30" t="s">
        <v>480</v>
      </c>
      <c r="E8249" s="75">
        <v>204</v>
      </c>
      <c r="F8249" s="30" t="s">
        <v>53</v>
      </c>
      <c r="G8249" s="30" t="s">
        <v>54</v>
      </c>
      <c r="H8249" s="75">
        <v>1</v>
      </c>
    </row>
    <row r="8250" spans="1:8">
      <c r="A8250" s="43">
        <v>1942</v>
      </c>
      <c r="B8250" s="74">
        <v>46226</v>
      </c>
      <c r="C8250" s="30" t="s">
        <v>509</v>
      </c>
      <c r="D8250" s="30" t="s">
        <v>510</v>
      </c>
      <c r="E8250" s="75">
        <v>81</v>
      </c>
      <c r="F8250" s="30" t="s">
        <v>68</v>
      </c>
      <c r="G8250" s="30" t="s">
        <v>69</v>
      </c>
      <c r="H8250" s="75">
        <v>1</v>
      </c>
    </row>
    <row r="8251" spans="1:8">
      <c r="A8251" s="43">
        <v>1942</v>
      </c>
      <c r="B8251" s="74">
        <v>46226</v>
      </c>
      <c r="C8251" s="30" t="s">
        <v>511</v>
      </c>
      <c r="D8251" s="30" t="s">
        <v>512</v>
      </c>
      <c r="E8251" s="75">
        <v>108</v>
      </c>
      <c r="F8251" s="30" t="s">
        <v>70</v>
      </c>
      <c r="G8251" s="30" t="s">
        <v>71</v>
      </c>
      <c r="H8251" s="75">
        <v>2</v>
      </c>
    </row>
    <row r="8252" spans="1:8">
      <c r="A8252" s="43">
        <v>1942</v>
      </c>
      <c r="B8252" s="74">
        <v>46226</v>
      </c>
      <c r="C8252" s="30" t="s">
        <v>513</v>
      </c>
      <c r="D8252" s="30" t="s">
        <v>514</v>
      </c>
      <c r="E8252" s="75">
        <v>90</v>
      </c>
      <c r="F8252" s="30" t="s">
        <v>70</v>
      </c>
      <c r="G8252" s="30" t="s">
        <v>71</v>
      </c>
      <c r="H8252" s="75">
        <v>2</v>
      </c>
    </row>
    <row r="8253" spans="1:8">
      <c r="A8253" s="43">
        <v>1942</v>
      </c>
      <c r="B8253" s="74">
        <v>46226</v>
      </c>
      <c r="C8253" s="30" t="s">
        <v>519</v>
      </c>
      <c r="D8253" s="30" t="s">
        <v>520</v>
      </c>
      <c r="E8253" s="75">
        <v>7</v>
      </c>
      <c r="F8253" s="30" t="s">
        <v>68</v>
      </c>
      <c r="G8253" s="30" t="s">
        <v>69</v>
      </c>
      <c r="H8253" s="75">
        <v>1</v>
      </c>
    </row>
    <row r="8254" spans="1:8">
      <c r="A8254" s="43">
        <v>1942</v>
      </c>
      <c r="B8254" s="74">
        <v>46226</v>
      </c>
      <c r="C8254" s="30" t="s">
        <v>517</v>
      </c>
      <c r="D8254" s="30" t="s">
        <v>518</v>
      </c>
      <c r="E8254" s="75">
        <v>90</v>
      </c>
      <c r="F8254" s="30" t="s">
        <v>53</v>
      </c>
      <c r="G8254" s="30" t="s">
        <v>54</v>
      </c>
      <c r="H8254" s="75">
        <v>1</v>
      </c>
    </row>
    <row r="8255" spans="1:8">
      <c r="A8255" s="43">
        <v>1942</v>
      </c>
      <c r="B8255" s="74">
        <v>46226</v>
      </c>
      <c r="C8255" s="30" t="s">
        <v>469</v>
      </c>
      <c r="D8255" s="30" t="s">
        <v>470</v>
      </c>
      <c r="E8255" s="75">
        <v>39</v>
      </c>
      <c r="F8255" s="30" t="s">
        <v>53</v>
      </c>
      <c r="G8255" s="30" t="s">
        <v>54</v>
      </c>
      <c r="H8255" s="75">
        <v>1</v>
      </c>
    </row>
    <row r="8256" spans="1:8">
      <c r="A8256" s="43">
        <v>1942</v>
      </c>
      <c r="B8256" s="74">
        <v>46226</v>
      </c>
      <c r="C8256" s="30" t="s">
        <v>525</v>
      </c>
      <c r="D8256" s="30" t="s">
        <v>526</v>
      </c>
      <c r="E8256" s="75">
        <v>45</v>
      </c>
      <c r="F8256" s="30" t="s">
        <v>76</v>
      </c>
      <c r="G8256" s="30" t="s">
        <v>77</v>
      </c>
      <c r="H8256" s="75">
        <v>1</v>
      </c>
    </row>
    <row r="8257" spans="1:8">
      <c r="A8257" s="43">
        <v>1942</v>
      </c>
      <c r="B8257" s="74">
        <v>46226</v>
      </c>
      <c r="C8257" s="30" t="s">
        <v>1716</v>
      </c>
      <c r="D8257" s="30" t="s">
        <v>1717</v>
      </c>
      <c r="E8257" s="75">
        <v>1</v>
      </c>
      <c r="F8257" s="30" t="s">
        <v>68</v>
      </c>
      <c r="G8257" s="30" t="s">
        <v>69</v>
      </c>
      <c r="H8257" s="75">
        <v>1</v>
      </c>
    </row>
    <row r="8258" spans="1:8">
      <c r="A8258" s="43">
        <v>1942</v>
      </c>
      <c r="B8258" s="74">
        <v>46226</v>
      </c>
      <c r="C8258" s="30" t="s">
        <v>529</v>
      </c>
      <c r="D8258" s="30" t="s">
        <v>530</v>
      </c>
      <c r="E8258" s="75">
        <v>123</v>
      </c>
      <c r="F8258" s="30" t="s">
        <v>76</v>
      </c>
      <c r="G8258" s="30" t="s">
        <v>77</v>
      </c>
      <c r="H8258" s="75">
        <v>1</v>
      </c>
    </row>
    <row r="8259" spans="1:8">
      <c r="A8259" s="43">
        <v>1942</v>
      </c>
      <c r="B8259" s="74">
        <v>46226</v>
      </c>
      <c r="C8259" s="30" t="s">
        <v>531</v>
      </c>
      <c r="D8259" s="30" t="s">
        <v>532</v>
      </c>
      <c r="E8259" s="75">
        <v>80</v>
      </c>
      <c r="F8259" s="30" t="s">
        <v>68</v>
      </c>
      <c r="G8259" s="30" t="s">
        <v>69</v>
      </c>
      <c r="H8259" s="75">
        <v>1</v>
      </c>
    </row>
    <row r="8260" spans="1:8">
      <c r="A8260" s="43">
        <v>1942</v>
      </c>
      <c r="B8260" s="74">
        <v>46226</v>
      </c>
      <c r="C8260" s="30" t="s">
        <v>537</v>
      </c>
      <c r="D8260" s="30" t="s">
        <v>538</v>
      </c>
      <c r="E8260" s="75">
        <v>75</v>
      </c>
      <c r="F8260" s="30" t="s">
        <v>68</v>
      </c>
      <c r="G8260" s="30" t="s">
        <v>69</v>
      </c>
      <c r="H8260" s="75">
        <v>1</v>
      </c>
    </row>
    <row r="8261" spans="1:8">
      <c r="A8261" s="43">
        <v>1942</v>
      </c>
      <c r="B8261" s="74">
        <v>46226</v>
      </c>
      <c r="C8261" s="30" t="s">
        <v>539</v>
      </c>
      <c r="D8261" s="30" t="s">
        <v>540</v>
      </c>
      <c r="E8261" s="75">
        <v>1</v>
      </c>
      <c r="F8261" s="30" t="s">
        <v>76</v>
      </c>
      <c r="G8261" s="30" t="s">
        <v>77</v>
      </c>
      <c r="H8261" s="75">
        <v>1</v>
      </c>
    </row>
    <row r="8262" spans="1:8">
      <c r="A8262" s="43">
        <v>1942</v>
      </c>
      <c r="B8262" s="74">
        <v>46226</v>
      </c>
      <c r="C8262" s="30" t="s">
        <v>541</v>
      </c>
      <c r="D8262" s="30" t="s">
        <v>542</v>
      </c>
      <c r="E8262" s="75">
        <v>2</v>
      </c>
      <c r="F8262" s="30" t="s">
        <v>80</v>
      </c>
      <c r="G8262" s="30" t="s">
        <v>81</v>
      </c>
      <c r="H8262" s="75">
        <v>1</v>
      </c>
    </row>
    <row r="8263" spans="1:8">
      <c r="A8263" s="43">
        <v>1942</v>
      </c>
      <c r="B8263" s="74">
        <v>46226</v>
      </c>
      <c r="C8263" s="30" t="s">
        <v>543</v>
      </c>
      <c r="D8263" s="30" t="s">
        <v>544</v>
      </c>
      <c r="E8263" s="75">
        <v>77</v>
      </c>
      <c r="F8263" s="30" t="s">
        <v>68</v>
      </c>
      <c r="G8263" s="30" t="s">
        <v>69</v>
      </c>
      <c r="H8263" s="75">
        <v>1</v>
      </c>
    </row>
    <row r="8264" spans="1:8">
      <c r="A8264" s="43">
        <v>1942</v>
      </c>
      <c r="B8264" s="74">
        <v>46226</v>
      </c>
      <c r="C8264" s="30" t="s">
        <v>507</v>
      </c>
      <c r="D8264" s="30" t="s">
        <v>508</v>
      </c>
      <c r="E8264" s="75">
        <v>37</v>
      </c>
      <c r="F8264" s="30" t="s">
        <v>53</v>
      </c>
      <c r="G8264" s="30" t="s">
        <v>54</v>
      </c>
      <c r="H8264" s="75">
        <v>1</v>
      </c>
    </row>
    <row r="8265" spans="1:8">
      <c r="A8265" s="43">
        <v>1942</v>
      </c>
      <c r="B8265" s="74">
        <v>46226</v>
      </c>
      <c r="C8265" s="30" t="s">
        <v>553</v>
      </c>
      <c r="D8265" s="30" t="s">
        <v>554</v>
      </c>
      <c r="E8265" s="75">
        <v>2</v>
      </c>
      <c r="F8265" s="30" t="s">
        <v>68</v>
      </c>
      <c r="G8265" s="30" t="s">
        <v>69</v>
      </c>
      <c r="H8265" s="75">
        <v>1</v>
      </c>
    </row>
    <row r="8266" spans="1:8">
      <c r="A8266" s="43">
        <v>1942</v>
      </c>
      <c r="B8266" s="74">
        <v>46226</v>
      </c>
      <c r="C8266" s="30" t="s">
        <v>477</v>
      </c>
      <c r="D8266" s="30" t="s">
        <v>478</v>
      </c>
      <c r="E8266" s="75">
        <v>43</v>
      </c>
      <c r="F8266" s="30" t="s">
        <v>53</v>
      </c>
      <c r="G8266" s="30" t="s">
        <v>54</v>
      </c>
      <c r="H8266" s="75">
        <v>1</v>
      </c>
    </row>
    <row r="8267" spans="1:8">
      <c r="A8267" s="43">
        <v>1942</v>
      </c>
      <c r="B8267" s="74">
        <v>46226</v>
      </c>
      <c r="C8267" s="30" t="s">
        <v>5014</v>
      </c>
      <c r="D8267" s="30" t="s">
        <v>5015</v>
      </c>
      <c r="E8267" s="75">
        <v>1</v>
      </c>
      <c r="F8267" s="30" t="s">
        <v>68</v>
      </c>
      <c r="G8267" s="30" t="s">
        <v>69</v>
      </c>
      <c r="H8267" s="75">
        <v>1</v>
      </c>
    </row>
    <row r="8268" spans="1:8">
      <c r="A8268" s="43">
        <v>1942</v>
      </c>
      <c r="B8268" s="74">
        <v>46226</v>
      </c>
      <c r="C8268" s="30" t="s">
        <v>557</v>
      </c>
      <c r="D8268" s="30" t="s">
        <v>558</v>
      </c>
      <c r="E8268" s="75">
        <v>71</v>
      </c>
      <c r="F8268" s="30" t="s">
        <v>76</v>
      </c>
      <c r="G8268" s="30" t="s">
        <v>77</v>
      </c>
      <c r="H8268" s="75">
        <v>1</v>
      </c>
    </row>
    <row r="8269" spans="1:8">
      <c r="A8269" s="43">
        <v>1942</v>
      </c>
      <c r="B8269" s="74">
        <v>46226</v>
      </c>
      <c r="C8269" s="30" t="s">
        <v>559</v>
      </c>
      <c r="D8269" s="30" t="s">
        <v>560</v>
      </c>
      <c r="E8269" s="75">
        <v>92</v>
      </c>
      <c r="F8269" s="30" t="s">
        <v>68</v>
      </c>
      <c r="G8269" s="30" t="s">
        <v>69</v>
      </c>
      <c r="H8269" s="75">
        <v>1</v>
      </c>
    </row>
    <row r="8270" spans="1:8">
      <c r="A8270" s="43">
        <v>1942</v>
      </c>
      <c r="B8270" s="74">
        <v>46226</v>
      </c>
      <c r="C8270" s="30" t="s">
        <v>463</v>
      </c>
      <c r="D8270" s="30" t="s">
        <v>464</v>
      </c>
      <c r="E8270" s="75">
        <v>83</v>
      </c>
      <c r="F8270" s="30" t="s">
        <v>53</v>
      </c>
      <c r="G8270" s="30" t="s">
        <v>54</v>
      </c>
      <c r="H8270" s="75">
        <v>1</v>
      </c>
    </row>
    <row r="8271" spans="1:8">
      <c r="A8271" s="43">
        <v>1942</v>
      </c>
      <c r="B8271" s="74">
        <v>46226</v>
      </c>
      <c r="C8271" s="30" t="s">
        <v>461</v>
      </c>
      <c r="D8271" s="30" t="s">
        <v>462</v>
      </c>
      <c r="E8271" s="75">
        <v>88</v>
      </c>
      <c r="F8271" s="30" t="s">
        <v>53</v>
      </c>
      <c r="G8271" s="30" t="s">
        <v>54</v>
      </c>
      <c r="H8271" s="75">
        <v>1</v>
      </c>
    </row>
    <row r="8272" spans="1:8">
      <c r="A8272" s="43">
        <v>1942</v>
      </c>
      <c r="B8272" s="74">
        <v>46226</v>
      </c>
      <c r="C8272" s="30" t="s">
        <v>561</v>
      </c>
      <c r="D8272" s="30" t="s">
        <v>562</v>
      </c>
      <c r="E8272" s="75">
        <v>48</v>
      </c>
      <c r="F8272" s="30" t="s">
        <v>53</v>
      </c>
      <c r="G8272" s="30" t="s">
        <v>54</v>
      </c>
      <c r="H8272" s="75">
        <v>1</v>
      </c>
    </row>
    <row r="8273" spans="1:8">
      <c r="A8273" s="43">
        <v>1942</v>
      </c>
      <c r="B8273" s="74">
        <v>46226</v>
      </c>
      <c r="C8273" s="30" t="s">
        <v>563</v>
      </c>
      <c r="D8273" s="30" t="s">
        <v>564</v>
      </c>
      <c r="E8273" s="75">
        <v>255</v>
      </c>
      <c r="F8273" s="30" t="s">
        <v>80</v>
      </c>
      <c r="G8273" s="30" t="s">
        <v>81</v>
      </c>
      <c r="H8273" s="75">
        <v>1</v>
      </c>
    </row>
    <row r="8274" spans="1:8">
      <c r="A8274" s="43">
        <v>1942</v>
      </c>
      <c r="B8274" s="74">
        <v>46226</v>
      </c>
      <c r="C8274" s="30" t="s">
        <v>565</v>
      </c>
      <c r="D8274" s="30" t="s">
        <v>566</v>
      </c>
      <c r="E8274" s="75">
        <v>69</v>
      </c>
      <c r="F8274" s="30" t="s">
        <v>68</v>
      </c>
      <c r="G8274" s="30" t="s">
        <v>69</v>
      </c>
      <c r="H8274" s="75">
        <v>1</v>
      </c>
    </row>
    <row r="8275" spans="1:8">
      <c r="A8275" s="43">
        <v>1942</v>
      </c>
      <c r="B8275" s="74">
        <v>46226</v>
      </c>
      <c r="C8275" s="30" t="s">
        <v>567</v>
      </c>
      <c r="D8275" s="30" t="s">
        <v>568</v>
      </c>
      <c r="E8275" s="75">
        <v>54</v>
      </c>
      <c r="F8275" s="30" t="s">
        <v>68</v>
      </c>
      <c r="G8275" s="30" t="s">
        <v>69</v>
      </c>
      <c r="H8275" s="75">
        <v>1</v>
      </c>
    </row>
    <row r="8276" spans="1:8">
      <c r="A8276" s="43">
        <v>1942</v>
      </c>
      <c r="B8276" s="74">
        <v>46225</v>
      </c>
      <c r="C8276" s="30" t="s">
        <v>421</v>
      </c>
      <c r="D8276" s="30" t="s">
        <v>422</v>
      </c>
      <c r="E8276" s="75">
        <v>176</v>
      </c>
      <c r="F8276" s="30" t="s">
        <v>80</v>
      </c>
      <c r="G8276" s="30" t="s">
        <v>81</v>
      </c>
      <c r="H8276" s="75">
        <v>1</v>
      </c>
    </row>
    <row r="8277" spans="1:8">
      <c r="A8277" s="43">
        <v>1942</v>
      </c>
      <c r="B8277" s="74">
        <v>46225</v>
      </c>
      <c r="C8277" s="30" t="s">
        <v>425</v>
      </c>
      <c r="D8277" s="30" t="s">
        <v>426</v>
      </c>
      <c r="E8277" s="75">
        <v>78</v>
      </c>
      <c r="F8277" s="30" t="s">
        <v>68</v>
      </c>
      <c r="G8277" s="30" t="s">
        <v>69</v>
      </c>
      <c r="H8277" s="75">
        <v>1</v>
      </c>
    </row>
    <row r="8278" spans="1:8">
      <c r="A8278" s="43">
        <v>1942</v>
      </c>
      <c r="B8278" s="74">
        <v>46225</v>
      </c>
      <c r="C8278" s="30" t="s">
        <v>427</v>
      </c>
      <c r="D8278" s="30" t="s">
        <v>428</v>
      </c>
      <c r="E8278" s="75">
        <v>139</v>
      </c>
      <c r="F8278" s="30" t="s">
        <v>68</v>
      </c>
      <c r="G8278" s="30" t="s">
        <v>69</v>
      </c>
      <c r="H8278" s="75">
        <v>1</v>
      </c>
    </row>
    <row r="8279" spans="1:8">
      <c r="A8279" s="43">
        <v>1942</v>
      </c>
      <c r="B8279" s="74">
        <v>46225</v>
      </c>
      <c r="C8279" s="30" t="s">
        <v>429</v>
      </c>
      <c r="D8279" s="30" t="s">
        <v>430</v>
      </c>
      <c r="E8279" s="75">
        <v>79</v>
      </c>
      <c r="F8279" s="30" t="s">
        <v>68</v>
      </c>
      <c r="G8279" s="30" t="s">
        <v>69</v>
      </c>
      <c r="H8279" s="75">
        <v>1</v>
      </c>
    </row>
    <row r="8280" spans="1:8">
      <c r="A8280" s="43">
        <v>1942</v>
      </c>
      <c r="B8280" s="74">
        <v>46225</v>
      </c>
      <c r="C8280" s="30" t="s">
        <v>431</v>
      </c>
      <c r="D8280" s="30" t="s">
        <v>432</v>
      </c>
      <c r="E8280" s="75">
        <v>2</v>
      </c>
      <c r="F8280" s="30" t="s">
        <v>68</v>
      </c>
      <c r="G8280" s="30" t="s">
        <v>69</v>
      </c>
      <c r="H8280" s="75">
        <v>1</v>
      </c>
    </row>
    <row r="8281" spans="1:8">
      <c r="A8281" s="43">
        <v>1942</v>
      </c>
      <c r="B8281" s="74">
        <v>46225</v>
      </c>
      <c r="C8281" s="30" t="s">
        <v>433</v>
      </c>
      <c r="D8281" s="30" t="s">
        <v>434</v>
      </c>
      <c r="E8281" s="75">
        <v>2</v>
      </c>
      <c r="F8281" s="30" t="s">
        <v>68</v>
      </c>
      <c r="G8281" s="30" t="s">
        <v>69</v>
      </c>
      <c r="H8281" s="75">
        <v>1</v>
      </c>
    </row>
    <row r="8282" spans="1:8">
      <c r="A8282" s="43">
        <v>1942</v>
      </c>
      <c r="B8282" s="74">
        <v>46225</v>
      </c>
      <c r="C8282" s="30" t="s">
        <v>453</v>
      </c>
      <c r="D8282" s="30" t="s">
        <v>454</v>
      </c>
      <c r="E8282" s="75">
        <v>59</v>
      </c>
      <c r="F8282" s="30" t="s">
        <v>53</v>
      </c>
      <c r="G8282" s="30" t="s">
        <v>54</v>
      </c>
      <c r="H8282" s="75">
        <v>1</v>
      </c>
    </row>
    <row r="8283" spans="1:8">
      <c r="A8283" s="43">
        <v>1942</v>
      </c>
      <c r="B8283" s="74">
        <v>46225</v>
      </c>
      <c r="C8283" s="30" t="s">
        <v>437</v>
      </c>
      <c r="D8283" s="30" t="s">
        <v>438</v>
      </c>
      <c r="E8283" s="75">
        <v>55</v>
      </c>
      <c r="F8283" s="30" t="s">
        <v>68</v>
      </c>
      <c r="G8283" s="30" t="s">
        <v>69</v>
      </c>
      <c r="H8283" s="75">
        <v>1</v>
      </c>
    </row>
    <row r="8284" spans="1:8">
      <c r="A8284" s="43">
        <v>1942</v>
      </c>
      <c r="B8284" s="74">
        <v>46225</v>
      </c>
      <c r="C8284" s="30" t="s">
        <v>439</v>
      </c>
      <c r="D8284" s="30" t="s">
        <v>440</v>
      </c>
      <c r="E8284" s="75">
        <v>89</v>
      </c>
      <c r="F8284" s="30" t="s">
        <v>68</v>
      </c>
      <c r="G8284" s="30" t="s">
        <v>69</v>
      </c>
      <c r="H8284" s="75">
        <v>1</v>
      </c>
    </row>
    <row r="8285" spans="1:8">
      <c r="A8285" s="43">
        <v>1942</v>
      </c>
      <c r="B8285" s="74">
        <v>46225</v>
      </c>
      <c r="C8285" s="30" t="s">
        <v>441</v>
      </c>
      <c r="D8285" s="30" t="s">
        <v>442</v>
      </c>
      <c r="E8285" s="75">
        <v>124</v>
      </c>
      <c r="F8285" s="30" t="s">
        <v>68</v>
      </c>
      <c r="G8285" s="30" t="s">
        <v>69</v>
      </c>
      <c r="H8285" s="75">
        <v>1</v>
      </c>
    </row>
    <row r="8286" spans="1:8">
      <c r="A8286" s="43">
        <v>1942</v>
      </c>
      <c r="B8286" s="74">
        <v>46225</v>
      </c>
      <c r="C8286" s="30" t="s">
        <v>443</v>
      </c>
      <c r="D8286" s="30" t="s">
        <v>444</v>
      </c>
      <c r="E8286" s="75">
        <v>214</v>
      </c>
      <c r="F8286" s="30" t="s">
        <v>80</v>
      </c>
      <c r="G8286" s="30" t="s">
        <v>81</v>
      </c>
      <c r="H8286" s="75">
        <v>1</v>
      </c>
    </row>
    <row r="8287" spans="1:8">
      <c r="A8287" s="43">
        <v>1942</v>
      </c>
      <c r="B8287" s="74">
        <v>46225</v>
      </c>
      <c r="C8287" s="30" t="s">
        <v>445</v>
      </c>
      <c r="D8287" s="30" t="s">
        <v>446</v>
      </c>
      <c r="E8287" s="75">
        <v>87</v>
      </c>
      <c r="F8287" s="30" t="s">
        <v>68</v>
      </c>
      <c r="G8287" s="30" t="s">
        <v>69</v>
      </c>
      <c r="H8287" s="75">
        <v>1</v>
      </c>
    </row>
    <row r="8288" spans="1:8">
      <c r="A8288" s="43">
        <v>1942</v>
      </c>
      <c r="B8288" s="74">
        <v>46225</v>
      </c>
      <c r="C8288" s="30" t="s">
        <v>447</v>
      </c>
      <c r="D8288" s="30" t="s">
        <v>448</v>
      </c>
      <c r="E8288" s="75">
        <v>88</v>
      </c>
      <c r="F8288" s="30" t="s">
        <v>68</v>
      </c>
      <c r="G8288" s="30" t="s">
        <v>69</v>
      </c>
      <c r="H8288" s="75">
        <v>1</v>
      </c>
    </row>
    <row r="8289" spans="1:8">
      <c r="A8289" s="43">
        <v>1942</v>
      </c>
      <c r="B8289" s="74">
        <v>46225</v>
      </c>
      <c r="C8289" s="30" t="s">
        <v>455</v>
      </c>
      <c r="D8289" s="30" t="s">
        <v>456</v>
      </c>
      <c r="E8289" s="75">
        <v>170</v>
      </c>
      <c r="F8289" s="30" t="s">
        <v>80</v>
      </c>
      <c r="G8289" s="30" t="s">
        <v>81</v>
      </c>
      <c r="H8289" s="75">
        <v>1</v>
      </c>
    </row>
    <row r="8290" spans="1:8">
      <c r="A8290" s="43">
        <v>1942</v>
      </c>
      <c r="B8290" s="74">
        <v>46225</v>
      </c>
      <c r="C8290" s="30" t="s">
        <v>457</v>
      </c>
      <c r="D8290" s="30" t="s">
        <v>458</v>
      </c>
      <c r="E8290" s="75">
        <v>60</v>
      </c>
      <c r="F8290" s="30" t="s">
        <v>68</v>
      </c>
      <c r="G8290" s="30" t="s">
        <v>69</v>
      </c>
      <c r="H8290" s="75">
        <v>1</v>
      </c>
    </row>
    <row r="8291" spans="1:8">
      <c r="A8291" s="43">
        <v>1942</v>
      </c>
      <c r="B8291" s="74">
        <v>46225</v>
      </c>
      <c r="C8291" s="30" t="s">
        <v>521</v>
      </c>
      <c r="D8291" s="30" t="s">
        <v>522</v>
      </c>
      <c r="E8291" s="75">
        <v>77</v>
      </c>
      <c r="F8291" s="30" t="s">
        <v>53</v>
      </c>
      <c r="G8291" s="30" t="s">
        <v>54</v>
      </c>
      <c r="H8291" s="75">
        <v>1</v>
      </c>
    </row>
    <row r="8292" spans="1:8">
      <c r="A8292" s="43">
        <v>1942</v>
      </c>
      <c r="B8292" s="74">
        <v>46225</v>
      </c>
      <c r="C8292" s="30" t="s">
        <v>505</v>
      </c>
      <c r="D8292" s="30" t="s">
        <v>506</v>
      </c>
      <c r="E8292" s="75">
        <v>72</v>
      </c>
      <c r="F8292" s="30" t="s">
        <v>53</v>
      </c>
      <c r="G8292" s="30" t="s">
        <v>54</v>
      </c>
      <c r="H8292" s="75">
        <v>1</v>
      </c>
    </row>
    <row r="8293" spans="1:8">
      <c r="A8293" s="43">
        <v>1942</v>
      </c>
      <c r="B8293" s="74">
        <v>46225</v>
      </c>
      <c r="C8293" s="30" t="s">
        <v>449</v>
      </c>
      <c r="D8293" s="30" t="s">
        <v>450</v>
      </c>
      <c r="E8293" s="75">
        <v>15</v>
      </c>
      <c r="F8293" s="30" t="s">
        <v>53</v>
      </c>
      <c r="G8293" s="30" t="s">
        <v>54</v>
      </c>
      <c r="H8293" s="75">
        <v>1</v>
      </c>
    </row>
    <row r="8294" spans="1:8">
      <c r="A8294" s="43">
        <v>1942</v>
      </c>
      <c r="B8294" s="74">
        <v>46225</v>
      </c>
      <c r="C8294" s="30" t="s">
        <v>465</v>
      </c>
      <c r="D8294" s="30" t="s">
        <v>466</v>
      </c>
      <c r="E8294" s="75">
        <v>79</v>
      </c>
      <c r="F8294" s="30" t="s">
        <v>68</v>
      </c>
      <c r="G8294" s="30" t="s">
        <v>69</v>
      </c>
      <c r="H8294" s="75">
        <v>1</v>
      </c>
    </row>
    <row r="8295" spans="1:8">
      <c r="A8295" s="43">
        <v>1942</v>
      </c>
      <c r="B8295" s="74">
        <v>46225</v>
      </c>
      <c r="C8295" s="30" t="s">
        <v>467</v>
      </c>
      <c r="D8295" s="30" t="s">
        <v>468</v>
      </c>
      <c r="E8295" s="75">
        <v>69</v>
      </c>
      <c r="F8295" s="30" t="s">
        <v>68</v>
      </c>
      <c r="G8295" s="30" t="s">
        <v>69</v>
      </c>
      <c r="H8295" s="75">
        <v>1</v>
      </c>
    </row>
    <row r="8296" spans="1:8">
      <c r="A8296" s="43">
        <v>1942</v>
      </c>
      <c r="B8296" s="74">
        <v>46225</v>
      </c>
      <c r="C8296" s="30" t="s">
        <v>527</v>
      </c>
      <c r="D8296" s="30" t="s">
        <v>528</v>
      </c>
      <c r="E8296" s="75">
        <v>19</v>
      </c>
      <c r="F8296" s="30" t="s">
        <v>53</v>
      </c>
      <c r="G8296" s="30" t="s">
        <v>54</v>
      </c>
      <c r="H8296" s="75">
        <v>1</v>
      </c>
    </row>
    <row r="8297" spans="1:8">
      <c r="A8297" s="43">
        <v>1942</v>
      </c>
      <c r="B8297" s="74">
        <v>46225</v>
      </c>
      <c r="C8297" s="30" t="s">
        <v>473</v>
      </c>
      <c r="D8297" s="30" t="s">
        <v>474</v>
      </c>
      <c r="E8297" s="75">
        <v>51</v>
      </c>
      <c r="F8297" s="30" t="s">
        <v>53</v>
      </c>
      <c r="G8297" s="30" t="s">
        <v>54</v>
      </c>
      <c r="H8297" s="75">
        <v>1</v>
      </c>
    </row>
    <row r="8298" spans="1:8">
      <c r="A8298" s="43">
        <v>1942</v>
      </c>
      <c r="B8298" s="74">
        <v>46225</v>
      </c>
      <c r="C8298" s="30" t="s">
        <v>523</v>
      </c>
      <c r="D8298" s="30" t="s">
        <v>524</v>
      </c>
      <c r="E8298" s="75">
        <v>37</v>
      </c>
      <c r="F8298" s="30" t="s">
        <v>53</v>
      </c>
      <c r="G8298" s="30" t="s">
        <v>54</v>
      </c>
      <c r="H8298" s="75">
        <v>1</v>
      </c>
    </row>
    <row r="8299" spans="1:8">
      <c r="A8299" s="43">
        <v>1942</v>
      </c>
      <c r="B8299" s="74">
        <v>46225</v>
      </c>
      <c r="C8299" s="30" t="s">
        <v>459</v>
      </c>
      <c r="D8299" s="30" t="s">
        <v>460</v>
      </c>
      <c r="E8299" s="75">
        <v>5</v>
      </c>
      <c r="F8299" s="30" t="s">
        <v>53</v>
      </c>
      <c r="G8299" s="30" t="s">
        <v>54</v>
      </c>
      <c r="H8299" s="75">
        <v>1</v>
      </c>
    </row>
    <row r="8300" spans="1:8">
      <c r="A8300" s="43">
        <v>1942</v>
      </c>
      <c r="B8300" s="74">
        <v>46225</v>
      </c>
      <c r="C8300" s="30" t="s">
        <v>1714</v>
      </c>
      <c r="D8300" s="30" t="s">
        <v>1715</v>
      </c>
      <c r="E8300" s="75">
        <v>2</v>
      </c>
      <c r="F8300" s="30" t="s">
        <v>68</v>
      </c>
      <c r="G8300" s="30" t="s">
        <v>69</v>
      </c>
      <c r="H8300" s="75">
        <v>1</v>
      </c>
    </row>
    <row r="8301" spans="1:8">
      <c r="A8301" s="43">
        <v>1942</v>
      </c>
      <c r="B8301" s="74">
        <v>46225</v>
      </c>
      <c r="C8301" s="30" t="s">
        <v>471</v>
      </c>
      <c r="D8301" s="30" t="s">
        <v>472</v>
      </c>
      <c r="E8301" s="75">
        <v>29</v>
      </c>
      <c r="F8301" s="30" t="s">
        <v>53</v>
      </c>
      <c r="G8301" s="30" t="s">
        <v>54</v>
      </c>
      <c r="H8301" s="75">
        <v>1</v>
      </c>
    </row>
    <row r="8302" spans="1:8">
      <c r="A8302" s="43">
        <v>1942</v>
      </c>
      <c r="B8302" s="74">
        <v>46225</v>
      </c>
      <c r="C8302" s="30" t="s">
        <v>435</v>
      </c>
      <c r="D8302" s="30" t="s">
        <v>436</v>
      </c>
      <c r="E8302" s="75">
        <v>21</v>
      </c>
      <c r="F8302" s="30" t="s">
        <v>53</v>
      </c>
      <c r="G8302" s="30" t="s">
        <v>54</v>
      </c>
      <c r="H8302" s="75">
        <v>1</v>
      </c>
    </row>
    <row r="8303" spans="1:8">
      <c r="A8303" s="43">
        <v>1942</v>
      </c>
      <c r="B8303" s="74">
        <v>46225</v>
      </c>
      <c r="C8303" s="30" t="s">
        <v>485</v>
      </c>
      <c r="D8303" s="30" t="s">
        <v>486</v>
      </c>
      <c r="E8303" s="75">
        <v>139</v>
      </c>
      <c r="F8303" s="30" t="s">
        <v>68</v>
      </c>
      <c r="G8303" s="30" t="s">
        <v>69</v>
      </c>
      <c r="H8303" s="75">
        <v>1</v>
      </c>
    </row>
    <row r="8304" spans="1:8">
      <c r="A8304" s="43">
        <v>1942</v>
      </c>
      <c r="B8304" s="74">
        <v>46225</v>
      </c>
      <c r="C8304" s="30" t="s">
        <v>487</v>
      </c>
      <c r="D8304" s="30" t="s">
        <v>488</v>
      </c>
      <c r="E8304" s="75">
        <v>134</v>
      </c>
      <c r="F8304" s="30" t="s">
        <v>76</v>
      </c>
      <c r="G8304" s="30" t="s">
        <v>77</v>
      </c>
      <c r="H8304" s="75">
        <v>1</v>
      </c>
    </row>
    <row r="8305" spans="1:8">
      <c r="A8305" s="43">
        <v>1942</v>
      </c>
      <c r="B8305" s="74">
        <v>46225</v>
      </c>
      <c r="C8305" s="30" t="s">
        <v>489</v>
      </c>
      <c r="D8305" s="30" t="s">
        <v>490</v>
      </c>
      <c r="E8305" s="75">
        <v>10</v>
      </c>
      <c r="F8305" s="30" t="s">
        <v>76</v>
      </c>
      <c r="G8305" s="30" t="s">
        <v>77</v>
      </c>
      <c r="H8305" s="75">
        <v>1</v>
      </c>
    </row>
    <row r="8306" spans="1:8">
      <c r="A8306" s="43">
        <v>1942</v>
      </c>
      <c r="B8306" s="74">
        <v>46225</v>
      </c>
      <c r="C8306" s="30" t="s">
        <v>493</v>
      </c>
      <c r="D8306" s="30" t="s">
        <v>494</v>
      </c>
      <c r="E8306" s="75">
        <v>8</v>
      </c>
      <c r="F8306" s="30" t="s">
        <v>53</v>
      </c>
      <c r="G8306" s="30" t="s">
        <v>54</v>
      </c>
      <c r="H8306" s="75">
        <v>1</v>
      </c>
    </row>
    <row r="8307" spans="1:8">
      <c r="A8307" s="43">
        <v>1942</v>
      </c>
      <c r="B8307" s="74">
        <v>46225</v>
      </c>
      <c r="C8307" s="30" t="s">
        <v>499</v>
      </c>
      <c r="D8307" s="30" t="s">
        <v>500</v>
      </c>
      <c r="E8307" s="75">
        <v>160</v>
      </c>
      <c r="F8307" s="30" t="s">
        <v>70</v>
      </c>
      <c r="G8307" s="30" t="s">
        <v>71</v>
      </c>
      <c r="H8307" s="75">
        <v>2</v>
      </c>
    </row>
    <row r="8308" spans="1:8">
      <c r="A8308" s="43">
        <v>1942</v>
      </c>
      <c r="B8308" s="74">
        <v>46225</v>
      </c>
      <c r="C8308" s="30" t="s">
        <v>501</v>
      </c>
      <c r="D8308" s="30" t="s">
        <v>502</v>
      </c>
      <c r="E8308" s="75">
        <v>41</v>
      </c>
      <c r="F8308" s="30" t="s">
        <v>68</v>
      </c>
      <c r="G8308" s="30" t="s">
        <v>69</v>
      </c>
      <c r="H8308" s="75">
        <v>1</v>
      </c>
    </row>
    <row r="8309" spans="1:8">
      <c r="A8309" s="43">
        <v>1942</v>
      </c>
      <c r="B8309" s="74">
        <v>46225</v>
      </c>
      <c r="C8309" s="30" t="s">
        <v>491</v>
      </c>
      <c r="D8309" s="30" t="s">
        <v>492</v>
      </c>
      <c r="E8309" s="75">
        <v>20</v>
      </c>
      <c r="F8309" s="30" t="s">
        <v>53</v>
      </c>
      <c r="G8309" s="30" t="s">
        <v>54</v>
      </c>
      <c r="H8309" s="75">
        <v>1</v>
      </c>
    </row>
    <row r="8310" spans="1:8">
      <c r="A8310" s="43">
        <v>1942</v>
      </c>
      <c r="B8310" s="74">
        <v>46225</v>
      </c>
      <c r="C8310" s="30" t="s">
        <v>475</v>
      </c>
      <c r="D8310" s="30" t="s">
        <v>476</v>
      </c>
      <c r="E8310" s="75">
        <v>32</v>
      </c>
      <c r="F8310" s="30" t="s">
        <v>53</v>
      </c>
      <c r="G8310" s="30" t="s">
        <v>54</v>
      </c>
      <c r="H8310" s="75">
        <v>1</v>
      </c>
    </row>
    <row r="8311" spans="1:8">
      <c r="A8311" s="43">
        <v>1942</v>
      </c>
      <c r="B8311" s="74">
        <v>46225</v>
      </c>
      <c r="C8311" s="30" t="s">
        <v>479</v>
      </c>
      <c r="D8311" s="30" t="s">
        <v>480</v>
      </c>
      <c r="E8311" s="75">
        <v>89</v>
      </c>
      <c r="F8311" s="30" t="s">
        <v>53</v>
      </c>
      <c r="G8311" s="30" t="s">
        <v>54</v>
      </c>
      <c r="H8311" s="75">
        <v>1</v>
      </c>
    </row>
    <row r="8312" spans="1:8">
      <c r="A8312" s="43">
        <v>1942</v>
      </c>
      <c r="B8312" s="74">
        <v>46225</v>
      </c>
      <c r="C8312" s="30" t="s">
        <v>509</v>
      </c>
      <c r="D8312" s="30" t="s">
        <v>510</v>
      </c>
      <c r="E8312" s="75">
        <v>68</v>
      </c>
      <c r="F8312" s="30" t="s">
        <v>68</v>
      </c>
      <c r="G8312" s="30" t="s">
        <v>69</v>
      </c>
      <c r="H8312" s="75">
        <v>1</v>
      </c>
    </row>
    <row r="8313" spans="1:8">
      <c r="A8313" s="43">
        <v>1942</v>
      </c>
      <c r="B8313" s="74">
        <v>46225</v>
      </c>
      <c r="C8313" s="30" t="s">
        <v>511</v>
      </c>
      <c r="D8313" s="30" t="s">
        <v>512</v>
      </c>
      <c r="E8313" s="75">
        <v>151</v>
      </c>
      <c r="F8313" s="30" t="s">
        <v>70</v>
      </c>
      <c r="G8313" s="30" t="s">
        <v>71</v>
      </c>
      <c r="H8313" s="75">
        <v>2</v>
      </c>
    </row>
    <row r="8314" spans="1:8">
      <c r="A8314" s="43">
        <v>1942</v>
      </c>
      <c r="B8314" s="74">
        <v>46225</v>
      </c>
      <c r="C8314" s="30" t="s">
        <v>513</v>
      </c>
      <c r="D8314" s="30" t="s">
        <v>514</v>
      </c>
      <c r="E8314" s="75">
        <v>81</v>
      </c>
      <c r="F8314" s="30" t="s">
        <v>68</v>
      </c>
      <c r="G8314" s="30" t="s">
        <v>69</v>
      </c>
      <c r="H8314" s="75">
        <v>1</v>
      </c>
    </row>
    <row r="8315" spans="1:8">
      <c r="A8315" s="43">
        <v>1942</v>
      </c>
      <c r="B8315" s="74">
        <v>46225</v>
      </c>
      <c r="C8315" s="30" t="s">
        <v>545</v>
      </c>
      <c r="D8315" s="30" t="s">
        <v>546</v>
      </c>
      <c r="E8315" s="75">
        <v>35</v>
      </c>
      <c r="F8315" s="30" t="s">
        <v>53</v>
      </c>
      <c r="G8315" s="30" t="s">
        <v>54</v>
      </c>
      <c r="H8315" s="75">
        <v>1</v>
      </c>
    </row>
    <row r="8316" spans="1:8">
      <c r="A8316" s="43">
        <v>1942</v>
      </c>
      <c r="B8316" s="74">
        <v>46225</v>
      </c>
      <c r="C8316" s="30" t="s">
        <v>517</v>
      </c>
      <c r="D8316" s="30" t="s">
        <v>518</v>
      </c>
      <c r="E8316" s="75">
        <v>20</v>
      </c>
      <c r="F8316" s="30" t="s">
        <v>53</v>
      </c>
      <c r="G8316" s="30" t="s">
        <v>54</v>
      </c>
      <c r="H8316" s="75">
        <v>1</v>
      </c>
    </row>
    <row r="8317" spans="1:8">
      <c r="A8317" s="43">
        <v>1942</v>
      </c>
      <c r="B8317" s="74">
        <v>46225</v>
      </c>
      <c r="C8317" s="30" t="s">
        <v>469</v>
      </c>
      <c r="D8317" s="30" t="s">
        <v>470</v>
      </c>
      <c r="E8317" s="75">
        <v>95</v>
      </c>
      <c r="F8317" s="30" t="s">
        <v>53</v>
      </c>
      <c r="G8317" s="30" t="s">
        <v>54</v>
      </c>
      <c r="H8317" s="75">
        <v>1</v>
      </c>
    </row>
    <row r="8318" spans="1:8">
      <c r="A8318" s="43">
        <v>1942</v>
      </c>
      <c r="B8318" s="74">
        <v>46225</v>
      </c>
      <c r="C8318" s="30" t="s">
        <v>525</v>
      </c>
      <c r="D8318" s="30" t="s">
        <v>526</v>
      </c>
      <c r="E8318" s="75">
        <v>49</v>
      </c>
      <c r="F8318" s="30" t="s">
        <v>76</v>
      </c>
      <c r="G8318" s="30" t="s">
        <v>77</v>
      </c>
      <c r="H8318" s="75">
        <v>1</v>
      </c>
    </row>
    <row r="8319" spans="1:8">
      <c r="A8319" s="43">
        <v>1942</v>
      </c>
      <c r="B8319" s="74">
        <v>46225</v>
      </c>
      <c r="C8319" s="30" t="s">
        <v>533</v>
      </c>
      <c r="D8319" s="30" t="s">
        <v>534</v>
      </c>
      <c r="E8319" s="75">
        <v>60</v>
      </c>
      <c r="F8319" s="30" t="s">
        <v>53</v>
      </c>
      <c r="G8319" s="30" t="s">
        <v>54</v>
      </c>
      <c r="H8319" s="75">
        <v>1</v>
      </c>
    </row>
    <row r="8320" spans="1:8">
      <c r="A8320" s="43">
        <v>1942</v>
      </c>
      <c r="B8320" s="74">
        <v>46225</v>
      </c>
      <c r="C8320" s="30" t="s">
        <v>529</v>
      </c>
      <c r="D8320" s="30" t="s">
        <v>530</v>
      </c>
      <c r="E8320" s="75">
        <v>64</v>
      </c>
      <c r="F8320" s="30" t="s">
        <v>76</v>
      </c>
      <c r="G8320" s="30" t="s">
        <v>77</v>
      </c>
      <c r="H8320" s="75">
        <v>1</v>
      </c>
    </row>
    <row r="8321" spans="1:8">
      <c r="A8321" s="43">
        <v>1942</v>
      </c>
      <c r="B8321" s="74">
        <v>46225</v>
      </c>
      <c r="C8321" s="30" t="s">
        <v>531</v>
      </c>
      <c r="D8321" s="30" t="s">
        <v>532</v>
      </c>
      <c r="E8321" s="75">
        <v>57</v>
      </c>
      <c r="F8321" s="30" t="s">
        <v>68</v>
      </c>
      <c r="G8321" s="30" t="s">
        <v>69</v>
      </c>
      <c r="H8321" s="75">
        <v>1</v>
      </c>
    </row>
    <row r="8322" spans="1:8">
      <c r="A8322" s="43">
        <v>1942</v>
      </c>
      <c r="B8322" s="74">
        <v>46225</v>
      </c>
      <c r="C8322" s="30" t="s">
        <v>537</v>
      </c>
      <c r="D8322" s="30" t="s">
        <v>538</v>
      </c>
      <c r="E8322" s="75">
        <v>32</v>
      </c>
      <c r="F8322" s="30" t="s">
        <v>68</v>
      </c>
      <c r="G8322" s="30" t="s">
        <v>69</v>
      </c>
      <c r="H8322" s="75">
        <v>1</v>
      </c>
    </row>
    <row r="8323" spans="1:8">
      <c r="A8323" s="43">
        <v>1942</v>
      </c>
      <c r="B8323" s="74">
        <v>46225</v>
      </c>
      <c r="C8323" s="30" t="s">
        <v>541</v>
      </c>
      <c r="D8323" s="30" t="s">
        <v>542</v>
      </c>
      <c r="E8323" s="75">
        <v>3</v>
      </c>
      <c r="F8323" s="30" t="s">
        <v>80</v>
      </c>
      <c r="G8323" s="30" t="s">
        <v>81</v>
      </c>
      <c r="H8323" s="75">
        <v>1</v>
      </c>
    </row>
    <row r="8324" spans="1:8">
      <c r="A8324" s="43">
        <v>1942</v>
      </c>
      <c r="B8324" s="74">
        <v>46225</v>
      </c>
      <c r="C8324" s="30" t="s">
        <v>543</v>
      </c>
      <c r="D8324" s="30" t="s">
        <v>544</v>
      </c>
      <c r="E8324" s="75">
        <v>69</v>
      </c>
      <c r="F8324" s="30" t="s">
        <v>68</v>
      </c>
      <c r="G8324" s="30" t="s">
        <v>69</v>
      </c>
      <c r="H8324" s="75">
        <v>1</v>
      </c>
    </row>
    <row r="8325" spans="1:8">
      <c r="A8325" s="43">
        <v>1942</v>
      </c>
      <c r="B8325" s="74">
        <v>46225</v>
      </c>
      <c r="C8325" s="30" t="s">
        <v>507</v>
      </c>
      <c r="D8325" s="30" t="s">
        <v>508</v>
      </c>
      <c r="E8325" s="75">
        <v>37</v>
      </c>
      <c r="F8325" s="30" t="s">
        <v>53</v>
      </c>
      <c r="G8325" s="30" t="s">
        <v>54</v>
      </c>
      <c r="H8325" s="75">
        <v>1</v>
      </c>
    </row>
    <row r="8326" spans="1:8">
      <c r="A8326" s="43">
        <v>1942</v>
      </c>
      <c r="B8326" s="74">
        <v>46225</v>
      </c>
      <c r="C8326" s="30" t="s">
        <v>477</v>
      </c>
      <c r="D8326" s="30" t="s">
        <v>478</v>
      </c>
      <c r="E8326" s="75">
        <v>53</v>
      </c>
      <c r="F8326" s="30" t="s">
        <v>53</v>
      </c>
      <c r="G8326" s="30" t="s">
        <v>54</v>
      </c>
      <c r="H8326" s="75">
        <v>1</v>
      </c>
    </row>
    <row r="8327" spans="1:8">
      <c r="A8327" s="43">
        <v>1942</v>
      </c>
      <c r="B8327" s="74">
        <v>46225</v>
      </c>
      <c r="C8327" s="30" t="s">
        <v>5014</v>
      </c>
      <c r="D8327" s="30" t="s">
        <v>5015</v>
      </c>
      <c r="E8327" s="75">
        <v>1</v>
      </c>
      <c r="F8327" s="30" t="s">
        <v>68</v>
      </c>
      <c r="G8327" s="30" t="s">
        <v>69</v>
      </c>
      <c r="H8327" s="75">
        <v>1</v>
      </c>
    </row>
    <row r="8328" spans="1:8">
      <c r="A8328" s="43">
        <v>1942</v>
      </c>
      <c r="B8328" s="74">
        <v>46225</v>
      </c>
      <c r="C8328" s="30" t="s">
        <v>557</v>
      </c>
      <c r="D8328" s="30" t="s">
        <v>558</v>
      </c>
      <c r="E8328" s="75">
        <v>155</v>
      </c>
      <c r="F8328" s="30" t="s">
        <v>76</v>
      </c>
      <c r="G8328" s="30" t="s">
        <v>77</v>
      </c>
      <c r="H8328" s="75">
        <v>1</v>
      </c>
    </row>
    <row r="8329" spans="1:8">
      <c r="A8329" s="43">
        <v>1942</v>
      </c>
      <c r="B8329" s="74">
        <v>46225</v>
      </c>
      <c r="C8329" s="30" t="s">
        <v>559</v>
      </c>
      <c r="D8329" s="30" t="s">
        <v>560</v>
      </c>
      <c r="E8329" s="75">
        <v>74</v>
      </c>
      <c r="F8329" s="30" t="s">
        <v>68</v>
      </c>
      <c r="G8329" s="30" t="s">
        <v>69</v>
      </c>
      <c r="H8329" s="75">
        <v>1</v>
      </c>
    </row>
    <row r="8330" spans="1:8">
      <c r="A8330" s="43">
        <v>1942</v>
      </c>
      <c r="B8330" s="74">
        <v>46225</v>
      </c>
      <c r="C8330" s="30" t="s">
        <v>463</v>
      </c>
      <c r="D8330" s="30" t="s">
        <v>464</v>
      </c>
      <c r="E8330" s="75">
        <v>59</v>
      </c>
      <c r="F8330" s="30" t="s">
        <v>53</v>
      </c>
      <c r="G8330" s="30" t="s">
        <v>54</v>
      </c>
      <c r="H8330" s="75">
        <v>1</v>
      </c>
    </row>
    <row r="8331" spans="1:8">
      <c r="A8331" s="43">
        <v>1942</v>
      </c>
      <c r="B8331" s="74">
        <v>46225</v>
      </c>
      <c r="C8331" s="30" t="s">
        <v>461</v>
      </c>
      <c r="D8331" s="30" t="s">
        <v>462</v>
      </c>
      <c r="E8331" s="75">
        <v>58</v>
      </c>
      <c r="F8331" s="30" t="s">
        <v>53</v>
      </c>
      <c r="G8331" s="30" t="s">
        <v>54</v>
      </c>
      <c r="H8331" s="75">
        <v>1</v>
      </c>
    </row>
    <row r="8332" spans="1:8">
      <c r="A8332" s="43">
        <v>1942</v>
      </c>
      <c r="B8332" s="74">
        <v>46225</v>
      </c>
      <c r="C8332" s="30" t="s">
        <v>561</v>
      </c>
      <c r="D8332" s="30" t="s">
        <v>562</v>
      </c>
      <c r="E8332" s="75">
        <v>50</v>
      </c>
      <c r="F8332" s="30" t="s">
        <v>53</v>
      </c>
      <c r="G8332" s="30" t="s">
        <v>54</v>
      </c>
      <c r="H8332" s="75">
        <v>1</v>
      </c>
    </row>
    <row r="8333" spans="1:8">
      <c r="A8333" s="43">
        <v>1942</v>
      </c>
      <c r="B8333" s="74">
        <v>46225</v>
      </c>
      <c r="C8333" s="30" t="s">
        <v>563</v>
      </c>
      <c r="D8333" s="30" t="s">
        <v>564</v>
      </c>
      <c r="E8333" s="75">
        <v>232</v>
      </c>
      <c r="F8333" s="30" t="s">
        <v>80</v>
      </c>
      <c r="G8333" s="30" t="s">
        <v>81</v>
      </c>
      <c r="H8333" s="75">
        <v>1</v>
      </c>
    </row>
    <row r="8334" spans="1:8">
      <c r="A8334" s="43">
        <v>1942</v>
      </c>
      <c r="B8334" s="74">
        <v>46225</v>
      </c>
      <c r="C8334" s="30" t="s">
        <v>565</v>
      </c>
      <c r="D8334" s="30" t="s">
        <v>566</v>
      </c>
      <c r="E8334" s="75">
        <v>75</v>
      </c>
      <c r="F8334" s="30" t="s">
        <v>68</v>
      </c>
      <c r="G8334" s="30" t="s">
        <v>69</v>
      </c>
      <c r="H8334" s="75">
        <v>1</v>
      </c>
    </row>
    <row r="8335" spans="1:8">
      <c r="A8335" s="43">
        <v>1942</v>
      </c>
      <c r="B8335" s="74">
        <v>46225</v>
      </c>
      <c r="C8335" s="30" t="s">
        <v>567</v>
      </c>
      <c r="D8335" s="30" t="s">
        <v>568</v>
      </c>
      <c r="E8335" s="75">
        <v>72</v>
      </c>
      <c r="F8335" s="30" t="s">
        <v>68</v>
      </c>
      <c r="G8335" s="30" t="s">
        <v>69</v>
      </c>
      <c r="H8335" s="75">
        <v>1</v>
      </c>
    </row>
    <row r="8336" spans="1:8">
      <c r="A8336" s="43">
        <v>1942</v>
      </c>
      <c r="B8336" s="74">
        <v>46224</v>
      </c>
      <c r="C8336" s="30" t="s">
        <v>421</v>
      </c>
      <c r="D8336" s="30" t="s">
        <v>422</v>
      </c>
      <c r="E8336" s="75">
        <v>171</v>
      </c>
      <c r="F8336" s="30" t="s">
        <v>80</v>
      </c>
      <c r="G8336" s="30" t="s">
        <v>81</v>
      </c>
      <c r="H8336" s="75">
        <v>1</v>
      </c>
    </row>
    <row r="8337" spans="1:8">
      <c r="A8337" s="43">
        <v>1942</v>
      </c>
      <c r="B8337" s="74">
        <v>46224</v>
      </c>
      <c r="C8337" s="30" t="s">
        <v>2119</v>
      </c>
      <c r="D8337" s="30" t="s">
        <v>2120</v>
      </c>
      <c r="E8337" s="75">
        <v>73</v>
      </c>
      <c r="F8337" s="30" t="s">
        <v>68</v>
      </c>
      <c r="G8337" s="30" t="s">
        <v>69</v>
      </c>
      <c r="H8337" s="75">
        <v>1</v>
      </c>
    </row>
    <row r="8338" spans="1:8">
      <c r="A8338" s="43">
        <v>1942</v>
      </c>
      <c r="B8338" s="74">
        <v>46224</v>
      </c>
      <c r="C8338" s="30" t="s">
        <v>425</v>
      </c>
      <c r="D8338" s="30" t="s">
        <v>426</v>
      </c>
      <c r="E8338" s="75">
        <v>38</v>
      </c>
      <c r="F8338" s="30" t="s">
        <v>68</v>
      </c>
      <c r="G8338" s="30" t="s">
        <v>69</v>
      </c>
      <c r="H8338" s="75">
        <v>1</v>
      </c>
    </row>
    <row r="8339" spans="1:8">
      <c r="A8339" s="43">
        <v>1942</v>
      </c>
      <c r="B8339" s="74">
        <v>46224</v>
      </c>
      <c r="C8339" s="30" t="s">
        <v>427</v>
      </c>
      <c r="D8339" s="30" t="s">
        <v>428</v>
      </c>
      <c r="E8339" s="75">
        <v>126</v>
      </c>
      <c r="F8339" s="30" t="s">
        <v>68</v>
      </c>
      <c r="G8339" s="30" t="s">
        <v>69</v>
      </c>
      <c r="H8339" s="75">
        <v>1</v>
      </c>
    </row>
    <row r="8340" spans="1:8">
      <c r="A8340" s="43">
        <v>1942</v>
      </c>
      <c r="B8340" s="74">
        <v>46224</v>
      </c>
      <c r="C8340" s="30" t="s">
        <v>429</v>
      </c>
      <c r="D8340" s="30" t="s">
        <v>430</v>
      </c>
      <c r="E8340" s="75">
        <v>80</v>
      </c>
      <c r="F8340" s="30" t="s">
        <v>68</v>
      </c>
      <c r="G8340" s="30" t="s">
        <v>69</v>
      </c>
      <c r="H8340" s="75">
        <v>1</v>
      </c>
    </row>
    <row r="8341" spans="1:8">
      <c r="A8341" s="43">
        <v>1942</v>
      </c>
      <c r="B8341" s="74">
        <v>46224</v>
      </c>
      <c r="C8341" s="30" t="s">
        <v>453</v>
      </c>
      <c r="D8341" s="30" t="s">
        <v>454</v>
      </c>
      <c r="E8341" s="75">
        <v>143</v>
      </c>
      <c r="F8341" s="30" t="s">
        <v>53</v>
      </c>
      <c r="G8341" s="30" t="s">
        <v>54</v>
      </c>
      <c r="H8341" s="75">
        <v>1</v>
      </c>
    </row>
    <row r="8342" spans="1:8">
      <c r="A8342" s="43">
        <v>1942</v>
      </c>
      <c r="B8342" s="74">
        <v>46224</v>
      </c>
      <c r="C8342" s="30" t="s">
        <v>437</v>
      </c>
      <c r="D8342" s="30" t="s">
        <v>438</v>
      </c>
      <c r="E8342" s="75">
        <v>94</v>
      </c>
      <c r="F8342" s="30" t="s">
        <v>68</v>
      </c>
      <c r="G8342" s="30" t="s">
        <v>69</v>
      </c>
      <c r="H8342" s="75">
        <v>1</v>
      </c>
    </row>
    <row r="8343" spans="1:8">
      <c r="A8343" s="43">
        <v>1942</v>
      </c>
      <c r="B8343" s="74">
        <v>46224</v>
      </c>
      <c r="C8343" s="30" t="s">
        <v>439</v>
      </c>
      <c r="D8343" s="30" t="s">
        <v>440</v>
      </c>
      <c r="E8343" s="75">
        <v>99</v>
      </c>
      <c r="F8343" s="30" t="s">
        <v>68</v>
      </c>
      <c r="G8343" s="30" t="s">
        <v>69</v>
      </c>
      <c r="H8343" s="75">
        <v>1</v>
      </c>
    </row>
    <row r="8344" spans="1:8">
      <c r="A8344" s="43">
        <v>1942</v>
      </c>
      <c r="B8344" s="74">
        <v>46224</v>
      </c>
      <c r="C8344" s="30" t="s">
        <v>441</v>
      </c>
      <c r="D8344" s="30" t="s">
        <v>442</v>
      </c>
      <c r="E8344" s="75">
        <v>77</v>
      </c>
      <c r="F8344" s="30" t="s">
        <v>68</v>
      </c>
      <c r="G8344" s="30" t="s">
        <v>69</v>
      </c>
      <c r="H8344" s="75">
        <v>1</v>
      </c>
    </row>
    <row r="8345" spans="1:8">
      <c r="A8345" s="43">
        <v>1942</v>
      </c>
      <c r="B8345" s="74">
        <v>46224</v>
      </c>
      <c r="C8345" s="30" t="s">
        <v>443</v>
      </c>
      <c r="D8345" s="30" t="s">
        <v>444</v>
      </c>
      <c r="E8345" s="75">
        <v>140</v>
      </c>
      <c r="F8345" s="30" t="s">
        <v>80</v>
      </c>
      <c r="G8345" s="30" t="s">
        <v>81</v>
      </c>
      <c r="H8345" s="75">
        <v>1</v>
      </c>
    </row>
    <row r="8346" spans="1:8">
      <c r="A8346" s="43">
        <v>1942</v>
      </c>
      <c r="B8346" s="74">
        <v>46224</v>
      </c>
      <c r="C8346" s="30" t="s">
        <v>445</v>
      </c>
      <c r="D8346" s="30" t="s">
        <v>446</v>
      </c>
      <c r="E8346" s="75">
        <v>89</v>
      </c>
      <c r="F8346" s="30" t="s">
        <v>68</v>
      </c>
      <c r="G8346" s="30" t="s">
        <v>69</v>
      </c>
      <c r="H8346" s="75">
        <v>1</v>
      </c>
    </row>
    <row r="8347" spans="1:8">
      <c r="A8347" s="43">
        <v>1942</v>
      </c>
      <c r="B8347" s="74">
        <v>46224</v>
      </c>
      <c r="C8347" s="30" t="s">
        <v>447</v>
      </c>
      <c r="D8347" s="30" t="s">
        <v>448</v>
      </c>
      <c r="E8347" s="75">
        <v>86</v>
      </c>
      <c r="F8347" s="30" t="s">
        <v>68</v>
      </c>
      <c r="G8347" s="30" t="s">
        <v>69</v>
      </c>
      <c r="H8347" s="75">
        <v>1</v>
      </c>
    </row>
    <row r="8348" spans="1:8">
      <c r="A8348" s="43">
        <v>1942</v>
      </c>
      <c r="B8348" s="74">
        <v>46224</v>
      </c>
      <c r="C8348" s="30" t="s">
        <v>451</v>
      </c>
      <c r="D8348" s="30" t="s">
        <v>452</v>
      </c>
      <c r="E8348" s="75">
        <v>140</v>
      </c>
      <c r="F8348" s="30" t="s">
        <v>68</v>
      </c>
      <c r="G8348" s="30" t="s">
        <v>69</v>
      </c>
      <c r="H8348" s="75">
        <v>1</v>
      </c>
    </row>
    <row r="8349" spans="1:8">
      <c r="A8349" s="43">
        <v>1942</v>
      </c>
      <c r="B8349" s="74">
        <v>46224</v>
      </c>
      <c r="C8349" s="30" t="s">
        <v>455</v>
      </c>
      <c r="D8349" s="30" t="s">
        <v>456</v>
      </c>
      <c r="E8349" s="75">
        <v>141</v>
      </c>
      <c r="F8349" s="30" t="s">
        <v>80</v>
      </c>
      <c r="G8349" s="30" t="s">
        <v>81</v>
      </c>
      <c r="H8349" s="75">
        <v>1</v>
      </c>
    </row>
    <row r="8350" spans="1:8">
      <c r="A8350" s="43">
        <v>1942</v>
      </c>
      <c r="B8350" s="74">
        <v>46224</v>
      </c>
      <c r="C8350" s="30" t="s">
        <v>457</v>
      </c>
      <c r="D8350" s="30" t="s">
        <v>458</v>
      </c>
      <c r="E8350" s="75">
        <v>57</v>
      </c>
      <c r="F8350" s="30" t="s">
        <v>68</v>
      </c>
      <c r="G8350" s="30" t="s">
        <v>69</v>
      </c>
      <c r="H8350" s="75">
        <v>1</v>
      </c>
    </row>
    <row r="8351" spans="1:8">
      <c r="A8351" s="43">
        <v>1942</v>
      </c>
      <c r="B8351" s="74">
        <v>46224</v>
      </c>
      <c r="C8351" s="30" t="s">
        <v>521</v>
      </c>
      <c r="D8351" s="30" t="s">
        <v>522</v>
      </c>
      <c r="E8351" s="75">
        <v>91</v>
      </c>
      <c r="F8351" s="30" t="s">
        <v>53</v>
      </c>
      <c r="G8351" s="30" t="s">
        <v>54</v>
      </c>
      <c r="H8351" s="75">
        <v>1</v>
      </c>
    </row>
    <row r="8352" spans="1:8">
      <c r="A8352" s="43">
        <v>1942</v>
      </c>
      <c r="B8352" s="74">
        <v>46224</v>
      </c>
      <c r="C8352" s="30" t="s">
        <v>505</v>
      </c>
      <c r="D8352" s="30" t="s">
        <v>506</v>
      </c>
      <c r="E8352" s="75">
        <v>5</v>
      </c>
      <c r="F8352" s="30" t="s">
        <v>53</v>
      </c>
      <c r="G8352" s="30" t="s">
        <v>54</v>
      </c>
      <c r="H8352" s="75">
        <v>1</v>
      </c>
    </row>
    <row r="8353" spans="1:8">
      <c r="A8353" s="43">
        <v>1942</v>
      </c>
      <c r="B8353" s="74">
        <v>46224</v>
      </c>
      <c r="C8353" s="30" t="s">
        <v>1712</v>
      </c>
      <c r="D8353" s="30" t="s">
        <v>1713</v>
      </c>
      <c r="E8353" s="75">
        <v>3</v>
      </c>
      <c r="F8353" s="30" t="s">
        <v>68</v>
      </c>
      <c r="G8353" s="30" t="s">
        <v>69</v>
      </c>
      <c r="H8353" s="75">
        <v>1</v>
      </c>
    </row>
    <row r="8354" spans="1:8">
      <c r="A8354" s="43">
        <v>1942</v>
      </c>
      <c r="B8354" s="74">
        <v>46224</v>
      </c>
      <c r="C8354" s="30" t="s">
        <v>465</v>
      </c>
      <c r="D8354" s="30" t="s">
        <v>466</v>
      </c>
      <c r="E8354" s="75">
        <v>68</v>
      </c>
      <c r="F8354" s="30" t="s">
        <v>68</v>
      </c>
      <c r="G8354" s="30" t="s">
        <v>69</v>
      </c>
      <c r="H8354" s="75">
        <v>1</v>
      </c>
    </row>
    <row r="8355" spans="1:8">
      <c r="A8355" s="43">
        <v>1942</v>
      </c>
      <c r="B8355" s="74">
        <v>46224</v>
      </c>
      <c r="C8355" s="30" t="s">
        <v>467</v>
      </c>
      <c r="D8355" s="30" t="s">
        <v>468</v>
      </c>
      <c r="E8355" s="75">
        <v>76</v>
      </c>
      <c r="F8355" s="30" t="s">
        <v>68</v>
      </c>
      <c r="G8355" s="30" t="s">
        <v>69</v>
      </c>
      <c r="H8355" s="75">
        <v>1</v>
      </c>
    </row>
    <row r="8356" spans="1:8">
      <c r="A8356" s="43">
        <v>1942</v>
      </c>
      <c r="B8356" s="74">
        <v>46224</v>
      </c>
      <c r="C8356" s="30" t="s">
        <v>527</v>
      </c>
      <c r="D8356" s="30" t="s">
        <v>528</v>
      </c>
      <c r="E8356" s="75">
        <v>99</v>
      </c>
      <c r="F8356" s="30" t="s">
        <v>53</v>
      </c>
      <c r="G8356" s="30" t="s">
        <v>54</v>
      </c>
      <c r="H8356" s="75">
        <v>1</v>
      </c>
    </row>
    <row r="8357" spans="1:8">
      <c r="A8357" s="43">
        <v>1942</v>
      </c>
      <c r="B8357" s="74">
        <v>46224</v>
      </c>
      <c r="C8357" s="30" t="s">
        <v>473</v>
      </c>
      <c r="D8357" s="30" t="s">
        <v>474</v>
      </c>
      <c r="E8357" s="75">
        <v>63</v>
      </c>
      <c r="F8357" s="30" t="s">
        <v>53</v>
      </c>
      <c r="G8357" s="30" t="s">
        <v>54</v>
      </c>
      <c r="H8357" s="75">
        <v>1</v>
      </c>
    </row>
    <row r="8358" spans="1:8">
      <c r="A8358" s="43">
        <v>1942</v>
      </c>
      <c r="B8358" s="74">
        <v>46224</v>
      </c>
      <c r="C8358" s="30" t="s">
        <v>523</v>
      </c>
      <c r="D8358" s="30" t="s">
        <v>524</v>
      </c>
      <c r="E8358" s="75">
        <v>20</v>
      </c>
      <c r="F8358" s="30" t="s">
        <v>53</v>
      </c>
      <c r="G8358" s="30" t="s">
        <v>54</v>
      </c>
      <c r="H8358" s="75">
        <v>1</v>
      </c>
    </row>
    <row r="8359" spans="1:8">
      <c r="A8359" s="43">
        <v>1942</v>
      </c>
      <c r="B8359" s="74">
        <v>46224</v>
      </c>
      <c r="C8359" s="30" t="s">
        <v>1714</v>
      </c>
      <c r="D8359" s="30" t="s">
        <v>1715</v>
      </c>
      <c r="E8359" s="75">
        <v>20</v>
      </c>
      <c r="F8359" s="30" t="s">
        <v>68</v>
      </c>
      <c r="G8359" s="30" t="s">
        <v>69</v>
      </c>
      <c r="H8359" s="75">
        <v>1</v>
      </c>
    </row>
    <row r="8360" spans="1:8">
      <c r="A8360" s="43">
        <v>1942</v>
      </c>
      <c r="B8360" s="74">
        <v>46224</v>
      </c>
      <c r="C8360" s="30" t="s">
        <v>471</v>
      </c>
      <c r="D8360" s="30" t="s">
        <v>472</v>
      </c>
      <c r="E8360" s="75">
        <v>38</v>
      </c>
      <c r="F8360" s="30" t="s">
        <v>53</v>
      </c>
      <c r="G8360" s="30" t="s">
        <v>54</v>
      </c>
      <c r="H8360" s="75">
        <v>1</v>
      </c>
    </row>
    <row r="8361" spans="1:8">
      <c r="A8361" s="43">
        <v>1942</v>
      </c>
      <c r="B8361" s="74">
        <v>46224</v>
      </c>
      <c r="C8361" s="30" t="s">
        <v>435</v>
      </c>
      <c r="D8361" s="30" t="s">
        <v>436</v>
      </c>
      <c r="E8361" s="75">
        <v>57</v>
      </c>
      <c r="F8361" s="30" t="s">
        <v>53</v>
      </c>
      <c r="G8361" s="30" t="s">
        <v>54</v>
      </c>
      <c r="H8361" s="75">
        <v>1</v>
      </c>
    </row>
    <row r="8362" spans="1:8">
      <c r="A8362" s="43">
        <v>1942</v>
      </c>
      <c r="B8362" s="74">
        <v>46224</v>
      </c>
      <c r="C8362" s="30" t="s">
        <v>481</v>
      </c>
      <c r="D8362" s="30" t="s">
        <v>482</v>
      </c>
      <c r="E8362" s="75">
        <v>73</v>
      </c>
      <c r="F8362" s="30" t="s">
        <v>68</v>
      </c>
      <c r="G8362" s="30" t="s">
        <v>69</v>
      </c>
      <c r="H8362" s="75">
        <v>1</v>
      </c>
    </row>
    <row r="8363" spans="1:8">
      <c r="A8363" s="43">
        <v>1942</v>
      </c>
      <c r="B8363" s="74">
        <v>46224</v>
      </c>
      <c r="C8363" s="30" t="s">
        <v>485</v>
      </c>
      <c r="D8363" s="30" t="s">
        <v>486</v>
      </c>
      <c r="E8363" s="75">
        <v>63</v>
      </c>
      <c r="F8363" s="30" t="s">
        <v>68</v>
      </c>
      <c r="G8363" s="30" t="s">
        <v>69</v>
      </c>
      <c r="H8363" s="75">
        <v>1</v>
      </c>
    </row>
    <row r="8364" spans="1:8">
      <c r="A8364" s="43">
        <v>1942</v>
      </c>
      <c r="B8364" s="74">
        <v>46224</v>
      </c>
      <c r="C8364" s="30" t="s">
        <v>487</v>
      </c>
      <c r="D8364" s="30" t="s">
        <v>488</v>
      </c>
      <c r="E8364" s="75">
        <v>89</v>
      </c>
      <c r="F8364" s="30" t="s">
        <v>76</v>
      </c>
      <c r="G8364" s="30" t="s">
        <v>77</v>
      </c>
      <c r="H8364" s="75">
        <v>1</v>
      </c>
    </row>
    <row r="8365" spans="1:8">
      <c r="A8365" s="43">
        <v>1942</v>
      </c>
      <c r="B8365" s="74">
        <v>46224</v>
      </c>
      <c r="C8365" s="30" t="s">
        <v>489</v>
      </c>
      <c r="D8365" s="30" t="s">
        <v>490</v>
      </c>
      <c r="E8365" s="75">
        <v>18</v>
      </c>
      <c r="F8365" s="30" t="s">
        <v>76</v>
      </c>
      <c r="G8365" s="30" t="s">
        <v>77</v>
      </c>
      <c r="H8365" s="75">
        <v>1</v>
      </c>
    </row>
    <row r="8366" spans="1:8">
      <c r="A8366" s="43">
        <v>1942</v>
      </c>
      <c r="B8366" s="74">
        <v>46224</v>
      </c>
      <c r="C8366" s="30" t="s">
        <v>493</v>
      </c>
      <c r="D8366" s="30" t="s">
        <v>494</v>
      </c>
      <c r="E8366" s="75">
        <v>13</v>
      </c>
      <c r="F8366" s="30" t="s">
        <v>53</v>
      </c>
      <c r="G8366" s="30" t="s">
        <v>54</v>
      </c>
      <c r="H8366" s="75">
        <v>1</v>
      </c>
    </row>
    <row r="8367" spans="1:8">
      <c r="A8367" s="43">
        <v>1942</v>
      </c>
      <c r="B8367" s="74">
        <v>46224</v>
      </c>
      <c r="C8367" s="30" t="s">
        <v>499</v>
      </c>
      <c r="D8367" s="30" t="s">
        <v>500</v>
      </c>
      <c r="E8367" s="75">
        <v>94</v>
      </c>
      <c r="F8367" s="30" t="s">
        <v>76</v>
      </c>
      <c r="G8367" s="30" t="s">
        <v>77</v>
      </c>
      <c r="H8367" s="75">
        <v>1</v>
      </c>
    </row>
    <row r="8368" spans="1:8">
      <c r="A8368" s="43">
        <v>1942</v>
      </c>
      <c r="B8368" s="74">
        <v>46224</v>
      </c>
      <c r="C8368" s="30" t="s">
        <v>501</v>
      </c>
      <c r="D8368" s="30" t="s">
        <v>502</v>
      </c>
      <c r="E8368" s="75">
        <v>29</v>
      </c>
      <c r="F8368" s="30" t="s">
        <v>68</v>
      </c>
      <c r="G8368" s="30" t="s">
        <v>69</v>
      </c>
      <c r="H8368" s="75">
        <v>1</v>
      </c>
    </row>
    <row r="8369" spans="1:8">
      <c r="A8369" s="43">
        <v>1942</v>
      </c>
      <c r="B8369" s="74">
        <v>46224</v>
      </c>
      <c r="C8369" s="30" t="s">
        <v>491</v>
      </c>
      <c r="D8369" s="30" t="s">
        <v>492</v>
      </c>
      <c r="E8369" s="75">
        <v>72</v>
      </c>
      <c r="F8369" s="30" t="s">
        <v>53</v>
      </c>
      <c r="G8369" s="30" t="s">
        <v>54</v>
      </c>
      <c r="H8369" s="75">
        <v>1</v>
      </c>
    </row>
    <row r="8370" spans="1:8">
      <c r="A8370" s="43">
        <v>1942</v>
      </c>
      <c r="B8370" s="74">
        <v>46224</v>
      </c>
      <c r="C8370" s="30" t="s">
        <v>475</v>
      </c>
      <c r="D8370" s="30" t="s">
        <v>476</v>
      </c>
      <c r="E8370" s="75">
        <v>62</v>
      </c>
      <c r="F8370" s="30" t="s">
        <v>53</v>
      </c>
      <c r="G8370" s="30" t="s">
        <v>54</v>
      </c>
      <c r="H8370" s="75">
        <v>1</v>
      </c>
    </row>
    <row r="8371" spans="1:8">
      <c r="A8371" s="43">
        <v>1942</v>
      </c>
      <c r="B8371" s="74">
        <v>46224</v>
      </c>
      <c r="C8371" s="30" t="s">
        <v>479</v>
      </c>
      <c r="D8371" s="30" t="s">
        <v>480</v>
      </c>
      <c r="E8371" s="75">
        <v>19</v>
      </c>
      <c r="F8371" s="30" t="s">
        <v>53</v>
      </c>
      <c r="G8371" s="30" t="s">
        <v>54</v>
      </c>
      <c r="H8371" s="75">
        <v>1</v>
      </c>
    </row>
    <row r="8372" spans="1:8">
      <c r="A8372" s="43">
        <v>1942</v>
      </c>
      <c r="B8372" s="74">
        <v>46224</v>
      </c>
      <c r="C8372" s="30" t="s">
        <v>509</v>
      </c>
      <c r="D8372" s="30" t="s">
        <v>510</v>
      </c>
      <c r="E8372" s="75">
        <v>67</v>
      </c>
      <c r="F8372" s="30" t="s">
        <v>68</v>
      </c>
      <c r="G8372" s="30" t="s">
        <v>69</v>
      </c>
      <c r="H8372" s="75">
        <v>1</v>
      </c>
    </row>
    <row r="8373" spans="1:8">
      <c r="A8373" s="43">
        <v>1942</v>
      </c>
      <c r="B8373" s="74">
        <v>46224</v>
      </c>
      <c r="C8373" s="30" t="s">
        <v>511</v>
      </c>
      <c r="D8373" s="30" t="s">
        <v>512</v>
      </c>
      <c r="E8373" s="75">
        <v>136</v>
      </c>
      <c r="F8373" s="30" t="s">
        <v>70</v>
      </c>
      <c r="G8373" s="30" t="s">
        <v>71</v>
      </c>
      <c r="H8373" s="75">
        <v>2</v>
      </c>
    </row>
    <row r="8374" spans="1:8">
      <c r="A8374" s="43">
        <v>1942</v>
      </c>
      <c r="B8374" s="74">
        <v>46224</v>
      </c>
      <c r="C8374" s="30" t="s">
        <v>513</v>
      </c>
      <c r="D8374" s="30" t="s">
        <v>514</v>
      </c>
      <c r="E8374" s="75">
        <v>82</v>
      </c>
      <c r="F8374" s="30" t="s">
        <v>68</v>
      </c>
      <c r="G8374" s="30" t="s">
        <v>69</v>
      </c>
      <c r="H8374" s="75">
        <v>1</v>
      </c>
    </row>
    <row r="8375" spans="1:8">
      <c r="A8375" s="43">
        <v>1942</v>
      </c>
      <c r="B8375" s="74">
        <v>46224</v>
      </c>
      <c r="C8375" s="30" t="s">
        <v>545</v>
      </c>
      <c r="D8375" s="30" t="s">
        <v>546</v>
      </c>
      <c r="E8375" s="75">
        <v>6</v>
      </c>
      <c r="F8375" s="30" t="s">
        <v>53</v>
      </c>
      <c r="G8375" s="30" t="s">
        <v>54</v>
      </c>
      <c r="H8375" s="75">
        <v>1</v>
      </c>
    </row>
    <row r="8376" spans="1:8">
      <c r="A8376" s="43">
        <v>1942</v>
      </c>
      <c r="B8376" s="74">
        <v>46224</v>
      </c>
      <c r="C8376" s="30" t="s">
        <v>517</v>
      </c>
      <c r="D8376" s="30" t="s">
        <v>518</v>
      </c>
      <c r="E8376" s="75">
        <v>178</v>
      </c>
      <c r="F8376" s="30" t="s">
        <v>53</v>
      </c>
      <c r="G8376" s="30" t="s">
        <v>54</v>
      </c>
      <c r="H8376" s="75">
        <v>1</v>
      </c>
    </row>
    <row r="8377" spans="1:8">
      <c r="A8377" s="43">
        <v>1942</v>
      </c>
      <c r="B8377" s="74">
        <v>46224</v>
      </c>
      <c r="C8377" s="30" t="s">
        <v>469</v>
      </c>
      <c r="D8377" s="30" t="s">
        <v>470</v>
      </c>
      <c r="E8377" s="75">
        <v>51</v>
      </c>
      <c r="F8377" s="30" t="s">
        <v>53</v>
      </c>
      <c r="G8377" s="30" t="s">
        <v>54</v>
      </c>
      <c r="H8377" s="75">
        <v>1</v>
      </c>
    </row>
    <row r="8378" spans="1:8">
      <c r="A8378" s="43">
        <v>1942</v>
      </c>
      <c r="B8378" s="74">
        <v>46224</v>
      </c>
      <c r="C8378" s="30" t="s">
        <v>1716</v>
      </c>
      <c r="D8378" s="30" t="s">
        <v>1717</v>
      </c>
      <c r="E8378" s="75">
        <v>79</v>
      </c>
      <c r="F8378" s="30" t="s">
        <v>68</v>
      </c>
      <c r="G8378" s="30" t="s">
        <v>69</v>
      </c>
      <c r="H8378" s="75">
        <v>1</v>
      </c>
    </row>
    <row r="8379" spans="1:8">
      <c r="A8379" s="43">
        <v>1942</v>
      </c>
      <c r="B8379" s="74">
        <v>46224</v>
      </c>
      <c r="C8379" s="30" t="s">
        <v>533</v>
      </c>
      <c r="D8379" s="30" t="s">
        <v>534</v>
      </c>
      <c r="E8379" s="75">
        <v>49</v>
      </c>
      <c r="F8379" s="30" t="s">
        <v>53</v>
      </c>
      <c r="G8379" s="30" t="s">
        <v>54</v>
      </c>
      <c r="H8379" s="75">
        <v>1</v>
      </c>
    </row>
    <row r="8380" spans="1:8">
      <c r="A8380" s="43">
        <v>1942</v>
      </c>
      <c r="B8380" s="74">
        <v>46224</v>
      </c>
      <c r="C8380" s="30" t="s">
        <v>529</v>
      </c>
      <c r="D8380" s="30" t="s">
        <v>530</v>
      </c>
      <c r="E8380" s="75">
        <v>85</v>
      </c>
      <c r="F8380" s="30" t="s">
        <v>76</v>
      </c>
      <c r="G8380" s="30" t="s">
        <v>77</v>
      </c>
      <c r="H8380" s="75">
        <v>1</v>
      </c>
    </row>
    <row r="8381" spans="1:8">
      <c r="A8381" s="43">
        <v>1942</v>
      </c>
      <c r="B8381" s="74">
        <v>46224</v>
      </c>
      <c r="C8381" s="30" t="s">
        <v>531</v>
      </c>
      <c r="D8381" s="30" t="s">
        <v>532</v>
      </c>
      <c r="E8381" s="75">
        <v>84</v>
      </c>
      <c r="F8381" s="30" t="s">
        <v>68</v>
      </c>
      <c r="G8381" s="30" t="s">
        <v>69</v>
      </c>
      <c r="H8381" s="75">
        <v>1</v>
      </c>
    </row>
    <row r="8382" spans="1:8">
      <c r="A8382" s="43">
        <v>1942</v>
      </c>
      <c r="B8382" s="74">
        <v>46224</v>
      </c>
      <c r="C8382" s="30" t="s">
        <v>541</v>
      </c>
      <c r="D8382" s="30" t="s">
        <v>542</v>
      </c>
      <c r="E8382" s="75">
        <v>6</v>
      </c>
      <c r="F8382" s="30" t="s">
        <v>80</v>
      </c>
      <c r="G8382" s="30" t="s">
        <v>81</v>
      </c>
      <c r="H8382" s="75">
        <v>1</v>
      </c>
    </row>
    <row r="8383" spans="1:8">
      <c r="A8383" s="43">
        <v>1942</v>
      </c>
      <c r="B8383" s="74">
        <v>46224</v>
      </c>
      <c r="C8383" s="30" t="s">
        <v>543</v>
      </c>
      <c r="D8383" s="30" t="s">
        <v>544</v>
      </c>
      <c r="E8383" s="75">
        <v>80</v>
      </c>
      <c r="F8383" s="30" t="s">
        <v>68</v>
      </c>
      <c r="G8383" s="30" t="s">
        <v>69</v>
      </c>
      <c r="H8383" s="75">
        <v>1</v>
      </c>
    </row>
    <row r="8384" spans="1:8">
      <c r="A8384" s="43">
        <v>1942</v>
      </c>
      <c r="B8384" s="74">
        <v>46224</v>
      </c>
      <c r="C8384" s="30" t="s">
        <v>507</v>
      </c>
      <c r="D8384" s="30" t="s">
        <v>508</v>
      </c>
      <c r="E8384" s="75">
        <v>25</v>
      </c>
      <c r="F8384" s="30" t="s">
        <v>53</v>
      </c>
      <c r="G8384" s="30" t="s">
        <v>54</v>
      </c>
      <c r="H8384" s="75">
        <v>1</v>
      </c>
    </row>
    <row r="8385" spans="1:8">
      <c r="A8385" s="43">
        <v>1942</v>
      </c>
      <c r="B8385" s="74">
        <v>46224</v>
      </c>
      <c r="C8385" s="30" t="s">
        <v>553</v>
      </c>
      <c r="D8385" s="30" t="s">
        <v>554</v>
      </c>
      <c r="E8385" s="75">
        <v>4</v>
      </c>
      <c r="F8385" s="30" t="s">
        <v>72</v>
      </c>
      <c r="G8385" s="30" t="s">
        <v>73</v>
      </c>
      <c r="H8385" s="75">
        <v>3</v>
      </c>
    </row>
    <row r="8386" spans="1:8">
      <c r="A8386" s="43">
        <v>1942</v>
      </c>
      <c r="B8386" s="74">
        <v>46224</v>
      </c>
      <c r="C8386" s="30" t="s">
        <v>477</v>
      </c>
      <c r="D8386" s="30" t="s">
        <v>478</v>
      </c>
      <c r="E8386" s="75">
        <v>55</v>
      </c>
      <c r="F8386" s="30" t="s">
        <v>53</v>
      </c>
      <c r="G8386" s="30" t="s">
        <v>54</v>
      </c>
      <c r="H8386" s="75">
        <v>1</v>
      </c>
    </row>
    <row r="8387" spans="1:8">
      <c r="A8387" s="43">
        <v>1942</v>
      </c>
      <c r="B8387" s="74">
        <v>46224</v>
      </c>
      <c r="C8387" s="30" t="s">
        <v>557</v>
      </c>
      <c r="D8387" s="30" t="s">
        <v>558</v>
      </c>
      <c r="E8387" s="75">
        <v>170</v>
      </c>
      <c r="F8387" s="30" t="s">
        <v>76</v>
      </c>
      <c r="G8387" s="30" t="s">
        <v>77</v>
      </c>
      <c r="H8387" s="75">
        <v>1</v>
      </c>
    </row>
    <row r="8388" spans="1:8">
      <c r="A8388" s="43">
        <v>1942</v>
      </c>
      <c r="B8388" s="74">
        <v>46224</v>
      </c>
      <c r="C8388" s="30" t="s">
        <v>559</v>
      </c>
      <c r="D8388" s="30" t="s">
        <v>560</v>
      </c>
      <c r="E8388" s="75">
        <v>64</v>
      </c>
      <c r="F8388" s="30" t="s">
        <v>68</v>
      </c>
      <c r="G8388" s="30" t="s">
        <v>69</v>
      </c>
      <c r="H8388" s="75">
        <v>1</v>
      </c>
    </row>
    <row r="8389" spans="1:8">
      <c r="A8389" s="43">
        <v>1942</v>
      </c>
      <c r="B8389" s="74">
        <v>46224</v>
      </c>
      <c r="C8389" s="30" t="s">
        <v>463</v>
      </c>
      <c r="D8389" s="30" t="s">
        <v>464</v>
      </c>
      <c r="E8389" s="75">
        <v>95</v>
      </c>
      <c r="F8389" s="30" t="s">
        <v>53</v>
      </c>
      <c r="G8389" s="30" t="s">
        <v>54</v>
      </c>
      <c r="H8389" s="75">
        <v>1</v>
      </c>
    </row>
    <row r="8390" spans="1:8">
      <c r="A8390" s="43">
        <v>1942</v>
      </c>
      <c r="B8390" s="74">
        <v>46224</v>
      </c>
      <c r="C8390" s="30" t="s">
        <v>461</v>
      </c>
      <c r="D8390" s="30" t="s">
        <v>462</v>
      </c>
      <c r="E8390" s="75">
        <v>53</v>
      </c>
      <c r="F8390" s="30" t="s">
        <v>53</v>
      </c>
      <c r="G8390" s="30" t="s">
        <v>54</v>
      </c>
      <c r="H8390" s="75">
        <v>1</v>
      </c>
    </row>
    <row r="8391" spans="1:8">
      <c r="A8391" s="43">
        <v>1942</v>
      </c>
      <c r="B8391" s="74">
        <v>46224</v>
      </c>
      <c r="C8391" s="30" t="s">
        <v>561</v>
      </c>
      <c r="D8391" s="30" t="s">
        <v>562</v>
      </c>
      <c r="E8391" s="75">
        <v>52</v>
      </c>
      <c r="F8391" s="30" t="s">
        <v>53</v>
      </c>
      <c r="G8391" s="30" t="s">
        <v>54</v>
      </c>
      <c r="H8391" s="75">
        <v>1</v>
      </c>
    </row>
    <row r="8392" spans="1:8">
      <c r="A8392" s="43">
        <v>1942</v>
      </c>
      <c r="B8392" s="74">
        <v>46224</v>
      </c>
      <c r="C8392" s="30" t="s">
        <v>563</v>
      </c>
      <c r="D8392" s="30" t="s">
        <v>564</v>
      </c>
      <c r="E8392" s="75">
        <v>195</v>
      </c>
      <c r="F8392" s="30" t="s">
        <v>80</v>
      </c>
      <c r="G8392" s="30" t="s">
        <v>81</v>
      </c>
      <c r="H8392" s="75">
        <v>1</v>
      </c>
    </row>
    <row r="8393" spans="1:8">
      <c r="A8393" s="43">
        <v>1942</v>
      </c>
      <c r="B8393" s="74">
        <v>46224</v>
      </c>
      <c r="C8393" s="30" t="s">
        <v>565</v>
      </c>
      <c r="D8393" s="30" t="s">
        <v>566</v>
      </c>
      <c r="E8393" s="75">
        <v>51</v>
      </c>
      <c r="F8393" s="30" t="s">
        <v>68</v>
      </c>
      <c r="G8393" s="30" t="s">
        <v>69</v>
      </c>
      <c r="H8393" s="75">
        <v>1</v>
      </c>
    </row>
    <row r="8394" spans="1:8">
      <c r="A8394" s="43">
        <v>1942</v>
      </c>
      <c r="B8394" s="74">
        <v>46223</v>
      </c>
      <c r="C8394" s="30" t="s">
        <v>421</v>
      </c>
      <c r="D8394" s="30" t="s">
        <v>422</v>
      </c>
      <c r="E8394" s="75">
        <v>302</v>
      </c>
      <c r="F8394" s="30" t="s">
        <v>80</v>
      </c>
      <c r="G8394" s="30" t="s">
        <v>81</v>
      </c>
      <c r="H8394" s="75">
        <v>1</v>
      </c>
    </row>
    <row r="8395" spans="1:8">
      <c r="A8395" s="43">
        <v>1942</v>
      </c>
      <c r="B8395" s="74">
        <v>46223</v>
      </c>
      <c r="C8395" s="30" t="s">
        <v>2119</v>
      </c>
      <c r="D8395" s="30" t="s">
        <v>2120</v>
      </c>
      <c r="E8395" s="75">
        <v>10</v>
      </c>
      <c r="F8395" s="30" t="s">
        <v>68</v>
      </c>
      <c r="G8395" s="30" t="s">
        <v>69</v>
      </c>
      <c r="H8395" s="75">
        <v>1</v>
      </c>
    </row>
    <row r="8396" spans="1:8">
      <c r="A8396" s="43">
        <v>1942</v>
      </c>
      <c r="B8396" s="74">
        <v>46223</v>
      </c>
      <c r="C8396" s="30" t="s">
        <v>425</v>
      </c>
      <c r="D8396" s="30" t="s">
        <v>426</v>
      </c>
      <c r="E8396" s="75">
        <v>110</v>
      </c>
      <c r="F8396" s="30" t="s">
        <v>68</v>
      </c>
      <c r="G8396" s="30" t="s">
        <v>69</v>
      </c>
      <c r="H8396" s="75">
        <v>1</v>
      </c>
    </row>
    <row r="8397" spans="1:8">
      <c r="A8397" s="43">
        <v>1942</v>
      </c>
      <c r="B8397" s="74">
        <v>46223</v>
      </c>
      <c r="C8397" s="30" t="s">
        <v>427</v>
      </c>
      <c r="D8397" s="30" t="s">
        <v>428</v>
      </c>
      <c r="E8397" s="75">
        <v>80</v>
      </c>
      <c r="F8397" s="30" t="s">
        <v>68</v>
      </c>
      <c r="G8397" s="30" t="s">
        <v>69</v>
      </c>
      <c r="H8397" s="75">
        <v>1</v>
      </c>
    </row>
    <row r="8398" spans="1:8">
      <c r="A8398" s="43">
        <v>1942</v>
      </c>
      <c r="B8398" s="74">
        <v>46223</v>
      </c>
      <c r="C8398" s="30" t="s">
        <v>429</v>
      </c>
      <c r="D8398" s="30" t="s">
        <v>430</v>
      </c>
      <c r="E8398" s="75">
        <v>82</v>
      </c>
      <c r="F8398" s="30" t="s">
        <v>68</v>
      </c>
      <c r="G8398" s="30" t="s">
        <v>69</v>
      </c>
      <c r="H8398" s="75">
        <v>1</v>
      </c>
    </row>
    <row r="8399" spans="1:8">
      <c r="A8399" s="43">
        <v>1942</v>
      </c>
      <c r="B8399" s="74">
        <v>46223</v>
      </c>
      <c r="C8399" s="30" t="s">
        <v>433</v>
      </c>
      <c r="D8399" s="30" t="s">
        <v>434</v>
      </c>
      <c r="E8399" s="75">
        <v>22</v>
      </c>
      <c r="F8399" s="30" t="s">
        <v>68</v>
      </c>
      <c r="G8399" s="30" t="s">
        <v>69</v>
      </c>
      <c r="H8399" s="75">
        <v>1</v>
      </c>
    </row>
    <row r="8400" spans="1:8">
      <c r="A8400" s="43">
        <v>1942</v>
      </c>
      <c r="B8400" s="74">
        <v>46223</v>
      </c>
      <c r="C8400" s="30" t="s">
        <v>453</v>
      </c>
      <c r="D8400" s="30" t="s">
        <v>454</v>
      </c>
      <c r="E8400" s="75">
        <v>63</v>
      </c>
      <c r="F8400" s="30" t="s">
        <v>53</v>
      </c>
      <c r="G8400" s="30" t="s">
        <v>54</v>
      </c>
      <c r="H8400" s="75">
        <v>1</v>
      </c>
    </row>
    <row r="8401" spans="1:8">
      <c r="A8401" s="43">
        <v>1942</v>
      </c>
      <c r="B8401" s="74">
        <v>46223</v>
      </c>
      <c r="C8401" s="30" t="s">
        <v>437</v>
      </c>
      <c r="D8401" s="30" t="s">
        <v>438</v>
      </c>
      <c r="E8401" s="75">
        <v>116</v>
      </c>
      <c r="F8401" s="30" t="s">
        <v>68</v>
      </c>
      <c r="G8401" s="30" t="s">
        <v>69</v>
      </c>
      <c r="H8401" s="75">
        <v>1</v>
      </c>
    </row>
    <row r="8402" spans="1:8">
      <c r="A8402" s="43">
        <v>1942</v>
      </c>
      <c r="B8402" s="74">
        <v>46223</v>
      </c>
      <c r="C8402" s="30" t="s">
        <v>439</v>
      </c>
      <c r="D8402" s="30" t="s">
        <v>440</v>
      </c>
      <c r="E8402" s="75">
        <v>80</v>
      </c>
      <c r="F8402" s="30" t="s">
        <v>68</v>
      </c>
      <c r="G8402" s="30" t="s">
        <v>69</v>
      </c>
      <c r="H8402" s="75">
        <v>1</v>
      </c>
    </row>
    <row r="8403" spans="1:8">
      <c r="A8403" s="43">
        <v>1942</v>
      </c>
      <c r="B8403" s="74">
        <v>46223</v>
      </c>
      <c r="C8403" s="30" t="s">
        <v>441</v>
      </c>
      <c r="D8403" s="30" t="s">
        <v>442</v>
      </c>
      <c r="E8403" s="75">
        <v>108</v>
      </c>
      <c r="F8403" s="30" t="s">
        <v>68</v>
      </c>
      <c r="G8403" s="30" t="s">
        <v>69</v>
      </c>
      <c r="H8403" s="75">
        <v>1</v>
      </c>
    </row>
    <row r="8404" spans="1:8">
      <c r="A8404" s="43">
        <v>1942</v>
      </c>
      <c r="B8404" s="74">
        <v>46223</v>
      </c>
      <c r="C8404" s="30" t="s">
        <v>443</v>
      </c>
      <c r="D8404" s="30" t="s">
        <v>444</v>
      </c>
      <c r="E8404" s="75">
        <v>183</v>
      </c>
      <c r="F8404" s="30" t="s">
        <v>80</v>
      </c>
      <c r="G8404" s="30" t="s">
        <v>81</v>
      </c>
      <c r="H8404" s="75">
        <v>1</v>
      </c>
    </row>
    <row r="8405" spans="1:8">
      <c r="A8405" s="43">
        <v>1942</v>
      </c>
      <c r="B8405" s="74">
        <v>46223</v>
      </c>
      <c r="C8405" s="30" t="s">
        <v>445</v>
      </c>
      <c r="D8405" s="30" t="s">
        <v>446</v>
      </c>
      <c r="E8405" s="75">
        <v>68</v>
      </c>
      <c r="F8405" s="30" t="s">
        <v>68</v>
      </c>
      <c r="G8405" s="30" t="s">
        <v>69</v>
      </c>
      <c r="H8405" s="75">
        <v>1</v>
      </c>
    </row>
    <row r="8406" spans="1:8">
      <c r="A8406" s="43">
        <v>1942</v>
      </c>
      <c r="B8406" s="74">
        <v>46223</v>
      </c>
      <c r="C8406" s="30" t="s">
        <v>447</v>
      </c>
      <c r="D8406" s="30" t="s">
        <v>448</v>
      </c>
      <c r="E8406" s="75">
        <v>105</v>
      </c>
      <c r="F8406" s="30" t="s">
        <v>68</v>
      </c>
      <c r="G8406" s="30" t="s">
        <v>69</v>
      </c>
      <c r="H8406" s="75">
        <v>1</v>
      </c>
    </row>
    <row r="8407" spans="1:8">
      <c r="A8407" s="43">
        <v>1942</v>
      </c>
      <c r="B8407" s="74">
        <v>46223</v>
      </c>
      <c r="C8407" s="30" t="s">
        <v>451</v>
      </c>
      <c r="D8407" s="30" t="s">
        <v>452</v>
      </c>
      <c r="E8407" s="75">
        <v>69</v>
      </c>
      <c r="F8407" s="30" t="s">
        <v>68</v>
      </c>
      <c r="G8407" s="30" t="s">
        <v>69</v>
      </c>
      <c r="H8407" s="75">
        <v>1</v>
      </c>
    </row>
    <row r="8408" spans="1:8">
      <c r="A8408" s="43">
        <v>1942</v>
      </c>
      <c r="B8408" s="74">
        <v>46223</v>
      </c>
      <c r="C8408" s="30" t="s">
        <v>457</v>
      </c>
      <c r="D8408" s="30" t="s">
        <v>458</v>
      </c>
      <c r="E8408" s="75">
        <v>84</v>
      </c>
      <c r="F8408" s="30" t="s">
        <v>68</v>
      </c>
      <c r="G8408" s="30" t="s">
        <v>69</v>
      </c>
      <c r="H8408" s="75">
        <v>1</v>
      </c>
    </row>
    <row r="8409" spans="1:8">
      <c r="A8409" s="43">
        <v>1942</v>
      </c>
      <c r="B8409" s="74">
        <v>46223</v>
      </c>
      <c r="C8409" s="30" t="s">
        <v>521</v>
      </c>
      <c r="D8409" s="30" t="s">
        <v>522</v>
      </c>
      <c r="E8409" s="75">
        <v>78</v>
      </c>
      <c r="F8409" s="30" t="s">
        <v>53</v>
      </c>
      <c r="G8409" s="30" t="s">
        <v>54</v>
      </c>
      <c r="H8409" s="75">
        <v>1</v>
      </c>
    </row>
    <row r="8410" spans="1:8">
      <c r="A8410" s="43">
        <v>1942</v>
      </c>
      <c r="B8410" s="74">
        <v>46223</v>
      </c>
      <c r="C8410" s="30" t="s">
        <v>505</v>
      </c>
      <c r="D8410" s="30" t="s">
        <v>506</v>
      </c>
      <c r="E8410" s="75">
        <v>98</v>
      </c>
      <c r="F8410" s="30" t="s">
        <v>53</v>
      </c>
      <c r="G8410" s="30" t="s">
        <v>54</v>
      </c>
      <c r="H8410" s="75">
        <v>1</v>
      </c>
    </row>
    <row r="8411" spans="1:8">
      <c r="A8411" s="43">
        <v>1942</v>
      </c>
      <c r="B8411" s="74">
        <v>46223</v>
      </c>
      <c r="C8411" s="30" t="s">
        <v>449</v>
      </c>
      <c r="D8411" s="30" t="s">
        <v>450</v>
      </c>
      <c r="E8411" s="75">
        <v>9</v>
      </c>
      <c r="F8411" s="30" t="s">
        <v>53</v>
      </c>
      <c r="G8411" s="30" t="s">
        <v>54</v>
      </c>
      <c r="H8411" s="75">
        <v>1</v>
      </c>
    </row>
    <row r="8412" spans="1:8">
      <c r="A8412" s="43">
        <v>1942</v>
      </c>
      <c r="B8412" s="74">
        <v>46223</v>
      </c>
      <c r="C8412" s="30" t="s">
        <v>465</v>
      </c>
      <c r="D8412" s="30" t="s">
        <v>466</v>
      </c>
      <c r="E8412" s="75">
        <v>75</v>
      </c>
      <c r="F8412" s="30" t="s">
        <v>68</v>
      </c>
      <c r="G8412" s="30" t="s">
        <v>69</v>
      </c>
      <c r="H8412" s="75">
        <v>1</v>
      </c>
    </row>
    <row r="8413" spans="1:8">
      <c r="A8413" s="43">
        <v>1942</v>
      </c>
      <c r="B8413" s="74">
        <v>46223</v>
      </c>
      <c r="C8413" s="30" t="s">
        <v>467</v>
      </c>
      <c r="D8413" s="30" t="s">
        <v>468</v>
      </c>
      <c r="E8413" s="75">
        <v>97</v>
      </c>
      <c r="F8413" s="30" t="s">
        <v>68</v>
      </c>
      <c r="G8413" s="30" t="s">
        <v>69</v>
      </c>
      <c r="H8413" s="75">
        <v>1</v>
      </c>
    </row>
    <row r="8414" spans="1:8">
      <c r="A8414" s="43">
        <v>1942</v>
      </c>
      <c r="B8414" s="74">
        <v>46223</v>
      </c>
      <c r="C8414" s="30" t="s">
        <v>527</v>
      </c>
      <c r="D8414" s="30" t="s">
        <v>528</v>
      </c>
      <c r="E8414" s="75">
        <v>50</v>
      </c>
      <c r="F8414" s="30" t="s">
        <v>53</v>
      </c>
      <c r="G8414" s="30" t="s">
        <v>54</v>
      </c>
      <c r="H8414" s="75">
        <v>1</v>
      </c>
    </row>
    <row r="8415" spans="1:8">
      <c r="A8415" s="43">
        <v>1942</v>
      </c>
      <c r="B8415" s="74">
        <v>46223</v>
      </c>
      <c r="C8415" s="30" t="s">
        <v>473</v>
      </c>
      <c r="D8415" s="30" t="s">
        <v>474</v>
      </c>
      <c r="E8415" s="75">
        <v>110</v>
      </c>
      <c r="F8415" s="30" t="s">
        <v>53</v>
      </c>
      <c r="G8415" s="30" t="s">
        <v>54</v>
      </c>
      <c r="H8415" s="75">
        <v>1</v>
      </c>
    </row>
    <row r="8416" spans="1:8">
      <c r="A8416" s="43">
        <v>1942</v>
      </c>
      <c r="B8416" s="74">
        <v>46223</v>
      </c>
      <c r="C8416" s="30" t="s">
        <v>523</v>
      </c>
      <c r="D8416" s="30" t="s">
        <v>524</v>
      </c>
      <c r="E8416" s="75">
        <v>32</v>
      </c>
      <c r="F8416" s="30" t="s">
        <v>53</v>
      </c>
      <c r="G8416" s="30" t="s">
        <v>54</v>
      </c>
      <c r="H8416" s="75">
        <v>1</v>
      </c>
    </row>
    <row r="8417" spans="1:8">
      <c r="A8417" s="43">
        <v>1942</v>
      </c>
      <c r="B8417" s="74">
        <v>46223</v>
      </c>
      <c r="C8417" s="30" t="s">
        <v>1714</v>
      </c>
      <c r="D8417" s="30" t="s">
        <v>1715</v>
      </c>
      <c r="E8417" s="75">
        <v>6</v>
      </c>
      <c r="F8417" s="30" t="s">
        <v>68</v>
      </c>
      <c r="G8417" s="30" t="s">
        <v>69</v>
      </c>
      <c r="H8417" s="75">
        <v>1</v>
      </c>
    </row>
    <row r="8418" spans="1:8">
      <c r="A8418" s="43">
        <v>1942</v>
      </c>
      <c r="B8418" s="74">
        <v>46223</v>
      </c>
      <c r="C8418" s="30" t="s">
        <v>435</v>
      </c>
      <c r="D8418" s="30" t="s">
        <v>436</v>
      </c>
      <c r="E8418" s="75">
        <v>42</v>
      </c>
      <c r="F8418" s="30" t="s">
        <v>53</v>
      </c>
      <c r="G8418" s="30" t="s">
        <v>54</v>
      </c>
      <c r="H8418" s="75">
        <v>1</v>
      </c>
    </row>
    <row r="8419" spans="1:8">
      <c r="A8419" s="43">
        <v>1942</v>
      </c>
      <c r="B8419" s="74">
        <v>46223</v>
      </c>
      <c r="C8419" s="30" t="s">
        <v>481</v>
      </c>
      <c r="D8419" s="30" t="s">
        <v>482</v>
      </c>
      <c r="E8419" s="75">
        <v>88</v>
      </c>
      <c r="F8419" s="30" t="s">
        <v>68</v>
      </c>
      <c r="G8419" s="30" t="s">
        <v>69</v>
      </c>
      <c r="H8419" s="75">
        <v>1</v>
      </c>
    </row>
    <row r="8420" spans="1:8">
      <c r="A8420" s="43">
        <v>1942</v>
      </c>
      <c r="B8420" s="74">
        <v>46223</v>
      </c>
      <c r="C8420" s="30" t="s">
        <v>485</v>
      </c>
      <c r="D8420" s="30" t="s">
        <v>486</v>
      </c>
      <c r="E8420" s="75">
        <v>33</v>
      </c>
      <c r="F8420" s="30" t="s">
        <v>68</v>
      </c>
      <c r="G8420" s="30" t="s">
        <v>69</v>
      </c>
      <c r="H8420" s="75">
        <v>1</v>
      </c>
    </row>
    <row r="8421" spans="1:8">
      <c r="A8421" s="43">
        <v>1942</v>
      </c>
      <c r="B8421" s="74">
        <v>46223</v>
      </c>
      <c r="C8421" s="30" t="s">
        <v>487</v>
      </c>
      <c r="D8421" s="30" t="s">
        <v>488</v>
      </c>
      <c r="E8421" s="75">
        <v>103</v>
      </c>
      <c r="F8421" s="30" t="s">
        <v>76</v>
      </c>
      <c r="G8421" s="30" t="s">
        <v>77</v>
      </c>
      <c r="H8421" s="75">
        <v>1</v>
      </c>
    </row>
    <row r="8422" spans="1:8">
      <c r="A8422" s="43">
        <v>1942</v>
      </c>
      <c r="B8422" s="74">
        <v>46223</v>
      </c>
      <c r="C8422" s="30" t="s">
        <v>493</v>
      </c>
      <c r="D8422" s="30" t="s">
        <v>494</v>
      </c>
      <c r="E8422" s="75">
        <v>13</v>
      </c>
      <c r="F8422" s="30" t="s">
        <v>53</v>
      </c>
      <c r="G8422" s="30" t="s">
        <v>54</v>
      </c>
      <c r="H8422" s="75">
        <v>1</v>
      </c>
    </row>
    <row r="8423" spans="1:8">
      <c r="A8423" s="43">
        <v>1942</v>
      </c>
      <c r="B8423" s="74">
        <v>46223</v>
      </c>
      <c r="C8423" s="30" t="s">
        <v>495</v>
      </c>
      <c r="D8423" s="30" t="s">
        <v>496</v>
      </c>
      <c r="E8423" s="75">
        <v>39</v>
      </c>
      <c r="F8423" s="30" t="s">
        <v>76</v>
      </c>
      <c r="G8423" s="30" t="s">
        <v>77</v>
      </c>
      <c r="H8423" s="75">
        <v>1</v>
      </c>
    </row>
    <row r="8424" spans="1:8">
      <c r="A8424" s="43">
        <v>1942</v>
      </c>
      <c r="B8424" s="74">
        <v>46223</v>
      </c>
      <c r="C8424" s="30" t="s">
        <v>497</v>
      </c>
      <c r="D8424" s="30" t="s">
        <v>498</v>
      </c>
      <c r="E8424" s="75">
        <v>35</v>
      </c>
      <c r="F8424" s="30" t="s">
        <v>76</v>
      </c>
      <c r="G8424" s="30" t="s">
        <v>77</v>
      </c>
      <c r="H8424" s="75">
        <v>1</v>
      </c>
    </row>
    <row r="8425" spans="1:8">
      <c r="A8425" s="43">
        <v>1942</v>
      </c>
      <c r="B8425" s="74">
        <v>46223</v>
      </c>
      <c r="C8425" s="30" t="s">
        <v>499</v>
      </c>
      <c r="D8425" s="30" t="s">
        <v>500</v>
      </c>
      <c r="E8425" s="75">
        <v>83</v>
      </c>
      <c r="F8425" s="30" t="s">
        <v>76</v>
      </c>
      <c r="G8425" s="30" t="s">
        <v>77</v>
      </c>
      <c r="H8425" s="75">
        <v>1</v>
      </c>
    </row>
    <row r="8426" spans="1:8">
      <c r="A8426" s="43">
        <v>1942</v>
      </c>
      <c r="B8426" s="74">
        <v>46223</v>
      </c>
      <c r="C8426" s="30" t="s">
        <v>501</v>
      </c>
      <c r="D8426" s="30" t="s">
        <v>502</v>
      </c>
      <c r="E8426" s="75">
        <v>43</v>
      </c>
      <c r="F8426" s="30" t="s">
        <v>68</v>
      </c>
      <c r="G8426" s="30" t="s">
        <v>69</v>
      </c>
      <c r="H8426" s="75">
        <v>1</v>
      </c>
    </row>
    <row r="8427" spans="1:8">
      <c r="A8427" s="43">
        <v>1942</v>
      </c>
      <c r="B8427" s="74">
        <v>46223</v>
      </c>
      <c r="C8427" s="30" t="s">
        <v>491</v>
      </c>
      <c r="D8427" s="30" t="s">
        <v>492</v>
      </c>
      <c r="E8427" s="75">
        <v>23</v>
      </c>
      <c r="F8427" s="30" t="s">
        <v>53</v>
      </c>
      <c r="G8427" s="30" t="s">
        <v>54</v>
      </c>
      <c r="H8427" s="75">
        <v>1</v>
      </c>
    </row>
    <row r="8428" spans="1:8">
      <c r="A8428" s="43">
        <v>1942</v>
      </c>
      <c r="B8428" s="74">
        <v>46223</v>
      </c>
      <c r="C8428" s="30" t="s">
        <v>475</v>
      </c>
      <c r="D8428" s="30" t="s">
        <v>476</v>
      </c>
      <c r="E8428" s="75">
        <v>50</v>
      </c>
      <c r="F8428" s="30" t="s">
        <v>53</v>
      </c>
      <c r="G8428" s="30" t="s">
        <v>54</v>
      </c>
      <c r="H8428" s="75">
        <v>1</v>
      </c>
    </row>
    <row r="8429" spans="1:8">
      <c r="A8429" s="43">
        <v>1942</v>
      </c>
      <c r="B8429" s="74">
        <v>46223</v>
      </c>
      <c r="C8429" s="30" t="s">
        <v>479</v>
      </c>
      <c r="D8429" s="30" t="s">
        <v>480</v>
      </c>
      <c r="E8429" s="75">
        <v>48</v>
      </c>
      <c r="F8429" s="30" t="s">
        <v>53</v>
      </c>
      <c r="G8429" s="30" t="s">
        <v>54</v>
      </c>
      <c r="H8429" s="75">
        <v>1</v>
      </c>
    </row>
    <row r="8430" spans="1:8">
      <c r="A8430" s="43">
        <v>1942</v>
      </c>
      <c r="B8430" s="74">
        <v>46223</v>
      </c>
      <c r="C8430" s="30" t="s">
        <v>509</v>
      </c>
      <c r="D8430" s="30" t="s">
        <v>510</v>
      </c>
      <c r="E8430" s="75">
        <v>56</v>
      </c>
      <c r="F8430" s="30" t="s">
        <v>68</v>
      </c>
      <c r="G8430" s="30" t="s">
        <v>69</v>
      </c>
      <c r="H8430" s="75">
        <v>1</v>
      </c>
    </row>
    <row r="8431" spans="1:8">
      <c r="A8431" s="43">
        <v>1942</v>
      </c>
      <c r="B8431" s="74">
        <v>46223</v>
      </c>
      <c r="C8431" s="30" t="s">
        <v>511</v>
      </c>
      <c r="D8431" s="30" t="s">
        <v>512</v>
      </c>
      <c r="E8431" s="75">
        <v>181</v>
      </c>
      <c r="F8431" s="30" t="s">
        <v>70</v>
      </c>
      <c r="G8431" s="30" t="s">
        <v>71</v>
      </c>
      <c r="H8431" s="75">
        <v>2</v>
      </c>
    </row>
    <row r="8432" spans="1:8">
      <c r="A8432" s="43">
        <v>1942</v>
      </c>
      <c r="B8432" s="74">
        <v>46223</v>
      </c>
      <c r="C8432" s="30" t="s">
        <v>513</v>
      </c>
      <c r="D8432" s="30" t="s">
        <v>514</v>
      </c>
      <c r="E8432" s="75">
        <v>87</v>
      </c>
      <c r="F8432" s="30" t="s">
        <v>68</v>
      </c>
      <c r="G8432" s="30" t="s">
        <v>69</v>
      </c>
      <c r="H8432" s="75">
        <v>1</v>
      </c>
    </row>
    <row r="8433" spans="1:8">
      <c r="A8433" s="43">
        <v>1942</v>
      </c>
      <c r="B8433" s="74">
        <v>46223</v>
      </c>
      <c r="C8433" s="30" t="s">
        <v>545</v>
      </c>
      <c r="D8433" s="30" t="s">
        <v>546</v>
      </c>
      <c r="E8433" s="75">
        <v>50</v>
      </c>
      <c r="F8433" s="30" t="s">
        <v>53</v>
      </c>
      <c r="G8433" s="30" t="s">
        <v>54</v>
      </c>
      <c r="H8433" s="75">
        <v>1</v>
      </c>
    </row>
    <row r="8434" spans="1:8">
      <c r="A8434" s="43">
        <v>1942</v>
      </c>
      <c r="B8434" s="74">
        <v>46223</v>
      </c>
      <c r="C8434" s="30" t="s">
        <v>519</v>
      </c>
      <c r="D8434" s="30" t="s">
        <v>520</v>
      </c>
      <c r="E8434" s="75">
        <v>22</v>
      </c>
      <c r="F8434" s="30" t="s">
        <v>80</v>
      </c>
      <c r="G8434" s="30" t="s">
        <v>81</v>
      </c>
      <c r="H8434" s="75">
        <v>1</v>
      </c>
    </row>
    <row r="8435" spans="1:8">
      <c r="A8435" s="43">
        <v>1942</v>
      </c>
      <c r="B8435" s="74">
        <v>46223</v>
      </c>
      <c r="C8435" s="30" t="s">
        <v>517</v>
      </c>
      <c r="D8435" s="30" t="s">
        <v>518</v>
      </c>
      <c r="E8435" s="75">
        <v>65</v>
      </c>
      <c r="F8435" s="30" t="s">
        <v>53</v>
      </c>
      <c r="G8435" s="30" t="s">
        <v>54</v>
      </c>
      <c r="H8435" s="75">
        <v>1</v>
      </c>
    </row>
    <row r="8436" spans="1:8">
      <c r="A8436" s="43">
        <v>1942</v>
      </c>
      <c r="B8436" s="74">
        <v>46223</v>
      </c>
      <c r="C8436" s="30" t="s">
        <v>469</v>
      </c>
      <c r="D8436" s="30" t="s">
        <v>470</v>
      </c>
      <c r="E8436" s="75">
        <v>53</v>
      </c>
      <c r="F8436" s="30" t="s">
        <v>53</v>
      </c>
      <c r="G8436" s="30" t="s">
        <v>54</v>
      </c>
      <c r="H8436" s="75">
        <v>1</v>
      </c>
    </row>
    <row r="8437" spans="1:8">
      <c r="A8437" s="43">
        <v>1942</v>
      </c>
      <c r="B8437" s="74">
        <v>46223</v>
      </c>
      <c r="C8437" s="30" t="s">
        <v>1716</v>
      </c>
      <c r="D8437" s="30" t="s">
        <v>1717</v>
      </c>
      <c r="E8437" s="75">
        <v>78</v>
      </c>
      <c r="F8437" s="30" t="s">
        <v>68</v>
      </c>
      <c r="G8437" s="30" t="s">
        <v>69</v>
      </c>
      <c r="H8437" s="75">
        <v>1</v>
      </c>
    </row>
    <row r="8438" spans="1:8">
      <c r="A8438" s="43">
        <v>1942</v>
      </c>
      <c r="B8438" s="74">
        <v>46223</v>
      </c>
      <c r="C8438" s="30" t="s">
        <v>529</v>
      </c>
      <c r="D8438" s="30" t="s">
        <v>530</v>
      </c>
      <c r="E8438" s="75">
        <v>118</v>
      </c>
      <c r="F8438" s="30" t="s">
        <v>76</v>
      </c>
      <c r="G8438" s="30" t="s">
        <v>77</v>
      </c>
      <c r="H8438" s="75">
        <v>1</v>
      </c>
    </row>
    <row r="8439" spans="1:8">
      <c r="A8439" s="43">
        <v>1942</v>
      </c>
      <c r="B8439" s="74">
        <v>46223</v>
      </c>
      <c r="C8439" s="30" t="s">
        <v>531</v>
      </c>
      <c r="D8439" s="30" t="s">
        <v>532</v>
      </c>
      <c r="E8439" s="75">
        <v>46</v>
      </c>
      <c r="F8439" s="30" t="s">
        <v>68</v>
      </c>
      <c r="G8439" s="30" t="s">
        <v>69</v>
      </c>
      <c r="H8439" s="75">
        <v>1</v>
      </c>
    </row>
    <row r="8440" spans="1:8">
      <c r="A8440" s="43">
        <v>1942</v>
      </c>
      <c r="B8440" s="74">
        <v>46223</v>
      </c>
      <c r="C8440" s="30" t="s">
        <v>535</v>
      </c>
      <c r="D8440" s="30" t="s">
        <v>536</v>
      </c>
      <c r="E8440" s="75">
        <v>15</v>
      </c>
      <c r="F8440" s="30" t="s">
        <v>80</v>
      </c>
      <c r="G8440" s="30" t="s">
        <v>81</v>
      </c>
      <c r="H8440" s="75">
        <v>1</v>
      </c>
    </row>
    <row r="8441" spans="1:8">
      <c r="A8441" s="43">
        <v>1942</v>
      </c>
      <c r="B8441" s="74">
        <v>46223</v>
      </c>
      <c r="C8441" s="30" t="s">
        <v>537</v>
      </c>
      <c r="D8441" s="30" t="s">
        <v>538</v>
      </c>
      <c r="E8441" s="75">
        <v>56</v>
      </c>
      <c r="F8441" s="30" t="s">
        <v>68</v>
      </c>
      <c r="G8441" s="30" t="s">
        <v>69</v>
      </c>
      <c r="H8441" s="75">
        <v>1</v>
      </c>
    </row>
    <row r="8442" spans="1:8">
      <c r="A8442" s="43">
        <v>1942</v>
      </c>
      <c r="B8442" s="74">
        <v>46223</v>
      </c>
      <c r="C8442" s="30" t="s">
        <v>541</v>
      </c>
      <c r="D8442" s="30" t="s">
        <v>542</v>
      </c>
      <c r="E8442" s="75">
        <v>17</v>
      </c>
      <c r="F8442" s="30" t="s">
        <v>80</v>
      </c>
      <c r="G8442" s="30" t="s">
        <v>81</v>
      </c>
      <c r="H8442" s="75">
        <v>1</v>
      </c>
    </row>
    <row r="8443" spans="1:8">
      <c r="A8443" s="43">
        <v>1942</v>
      </c>
      <c r="B8443" s="74">
        <v>46223</v>
      </c>
      <c r="C8443" s="30" t="s">
        <v>543</v>
      </c>
      <c r="D8443" s="30" t="s">
        <v>544</v>
      </c>
      <c r="E8443" s="75">
        <v>82</v>
      </c>
      <c r="F8443" s="30" t="s">
        <v>68</v>
      </c>
      <c r="G8443" s="30" t="s">
        <v>69</v>
      </c>
      <c r="H8443" s="75">
        <v>1</v>
      </c>
    </row>
    <row r="8444" spans="1:8">
      <c r="A8444" s="43">
        <v>1942</v>
      </c>
      <c r="B8444" s="74">
        <v>46223</v>
      </c>
      <c r="C8444" s="30" t="s">
        <v>553</v>
      </c>
      <c r="D8444" s="30" t="s">
        <v>554</v>
      </c>
      <c r="E8444" s="75">
        <v>2</v>
      </c>
      <c r="F8444" s="30" t="s">
        <v>68</v>
      </c>
      <c r="G8444" s="30" t="s">
        <v>69</v>
      </c>
      <c r="H8444" s="75">
        <v>1</v>
      </c>
    </row>
    <row r="8445" spans="1:8">
      <c r="A8445" s="43">
        <v>1942</v>
      </c>
      <c r="B8445" s="74">
        <v>46223</v>
      </c>
      <c r="C8445" s="30" t="s">
        <v>477</v>
      </c>
      <c r="D8445" s="30" t="s">
        <v>478</v>
      </c>
      <c r="E8445" s="75">
        <v>47</v>
      </c>
      <c r="F8445" s="30" t="s">
        <v>53</v>
      </c>
      <c r="G8445" s="30" t="s">
        <v>54</v>
      </c>
      <c r="H8445" s="75">
        <v>1</v>
      </c>
    </row>
    <row r="8446" spans="1:8">
      <c r="A8446" s="43">
        <v>1942</v>
      </c>
      <c r="B8446" s="74">
        <v>46223</v>
      </c>
      <c r="C8446" s="30" t="s">
        <v>5014</v>
      </c>
      <c r="D8446" s="30" t="s">
        <v>5015</v>
      </c>
      <c r="E8446" s="75">
        <v>2</v>
      </c>
      <c r="F8446" s="30" t="s">
        <v>68</v>
      </c>
      <c r="G8446" s="30" t="s">
        <v>69</v>
      </c>
      <c r="H8446" s="75">
        <v>1</v>
      </c>
    </row>
    <row r="8447" spans="1:8">
      <c r="A8447" s="43">
        <v>1942</v>
      </c>
      <c r="B8447" s="74">
        <v>46223</v>
      </c>
      <c r="C8447" s="30" t="s">
        <v>557</v>
      </c>
      <c r="D8447" s="30" t="s">
        <v>558</v>
      </c>
      <c r="E8447" s="75">
        <v>104</v>
      </c>
      <c r="F8447" s="30" t="s">
        <v>76</v>
      </c>
      <c r="G8447" s="30" t="s">
        <v>77</v>
      </c>
      <c r="H8447" s="75">
        <v>1</v>
      </c>
    </row>
    <row r="8448" spans="1:8">
      <c r="A8448" s="43">
        <v>1942</v>
      </c>
      <c r="B8448" s="74">
        <v>46223</v>
      </c>
      <c r="C8448" s="30" t="s">
        <v>559</v>
      </c>
      <c r="D8448" s="30" t="s">
        <v>560</v>
      </c>
      <c r="E8448" s="75">
        <v>71</v>
      </c>
      <c r="F8448" s="30" t="s">
        <v>68</v>
      </c>
      <c r="G8448" s="30" t="s">
        <v>69</v>
      </c>
      <c r="H8448" s="75">
        <v>1</v>
      </c>
    </row>
    <row r="8449" spans="1:8">
      <c r="A8449" s="43">
        <v>1942</v>
      </c>
      <c r="B8449" s="74">
        <v>46223</v>
      </c>
      <c r="C8449" s="30" t="s">
        <v>463</v>
      </c>
      <c r="D8449" s="30" t="s">
        <v>464</v>
      </c>
      <c r="E8449" s="75">
        <v>50</v>
      </c>
      <c r="F8449" s="30" t="s">
        <v>53</v>
      </c>
      <c r="G8449" s="30" t="s">
        <v>54</v>
      </c>
      <c r="H8449" s="75">
        <v>1</v>
      </c>
    </row>
    <row r="8450" spans="1:8">
      <c r="A8450" s="43">
        <v>1942</v>
      </c>
      <c r="B8450" s="74">
        <v>46223</v>
      </c>
      <c r="C8450" s="30" t="s">
        <v>461</v>
      </c>
      <c r="D8450" s="30" t="s">
        <v>462</v>
      </c>
      <c r="E8450" s="75">
        <v>34</v>
      </c>
      <c r="F8450" s="30" t="s">
        <v>53</v>
      </c>
      <c r="G8450" s="30" t="s">
        <v>54</v>
      </c>
      <c r="H8450" s="75">
        <v>1</v>
      </c>
    </row>
    <row r="8451" spans="1:8">
      <c r="A8451" s="43">
        <v>1942</v>
      </c>
      <c r="B8451" s="74">
        <v>46223</v>
      </c>
      <c r="C8451" s="30" t="s">
        <v>561</v>
      </c>
      <c r="D8451" s="30" t="s">
        <v>562</v>
      </c>
      <c r="E8451" s="75">
        <v>81</v>
      </c>
      <c r="F8451" s="30" t="s">
        <v>53</v>
      </c>
      <c r="G8451" s="30" t="s">
        <v>54</v>
      </c>
      <c r="H8451" s="75">
        <v>1</v>
      </c>
    </row>
    <row r="8452" spans="1:8">
      <c r="A8452" s="43">
        <v>1942</v>
      </c>
      <c r="B8452" s="74">
        <v>46223</v>
      </c>
      <c r="C8452" s="30" t="s">
        <v>563</v>
      </c>
      <c r="D8452" s="30" t="s">
        <v>564</v>
      </c>
      <c r="E8452" s="75">
        <v>214</v>
      </c>
      <c r="F8452" s="30" t="s">
        <v>80</v>
      </c>
      <c r="G8452" s="30" t="s">
        <v>81</v>
      </c>
      <c r="H8452" s="75">
        <v>1</v>
      </c>
    </row>
    <row r="8453" spans="1:8">
      <c r="A8453" s="43">
        <v>1942</v>
      </c>
      <c r="B8453" s="74">
        <v>46223</v>
      </c>
      <c r="C8453" s="30" t="s">
        <v>565</v>
      </c>
      <c r="D8453" s="30" t="s">
        <v>566</v>
      </c>
      <c r="E8453" s="75">
        <v>45</v>
      </c>
      <c r="F8453" s="30" t="s">
        <v>68</v>
      </c>
      <c r="G8453" s="30" t="s">
        <v>69</v>
      </c>
      <c r="H8453" s="75">
        <v>1</v>
      </c>
    </row>
    <row r="8454" spans="1:8">
      <c r="A8454" s="43">
        <v>1942</v>
      </c>
      <c r="B8454" s="74">
        <v>46221</v>
      </c>
      <c r="C8454" s="30" t="s">
        <v>2119</v>
      </c>
      <c r="D8454" s="30" t="s">
        <v>2120</v>
      </c>
      <c r="E8454" s="75">
        <v>52</v>
      </c>
      <c r="F8454" s="30" t="s">
        <v>70</v>
      </c>
      <c r="G8454" s="30" t="s">
        <v>71</v>
      </c>
      <c r="H8454" s="75">
        <v>2</v>
      </c>
    </row>
    <row r="8455" spans="1:8">
      <c r="A8455" s="43">
        <v>1942</v>
      </c>
      <c r="B8455" s="74">
        <v>46221</v>
      </c>
      <c r="C8455" s="30" t="s">
        <v>427</v>
      </c>
      <c r="D8455" s="30" t="s">
        <v>428</v>
      </c>
      <c r="E8455" s="75">
        <v>4</v>
      </c>
      <c r="F8455" s="30" t="s">
        <v>68</v>
      </c>
      <c r="G8455" s="30" t="s">
        <v>69</v>
      </c>
      <c r="H8455" s="75">
        <v>1</v>
      </c>
    </row>
    <row r="8456" spans="1:8">
      <c r="A8456" s="43">
        <v>1942</v>
      </c>
      <c r="B8456" s="74">
        <v>46221</v>
      </c>
      <c r="C8456" s="30" t="s">
        <v>429</v>
      </c>
      <c r="D8456" s="30" t="s">
        <v>430</v>
      </c>
      <c r="E8456" s="75">
        <v>73</v>
      </c>
      <c r="F8456" s="30" t="s">
        <v>68</v>
      </c>
      <c r="G8456" s="30" t="s">
        <v>69</v>
      </c>
      <c r="H8456" s="75">
        <v>1</v>
      </c>
    </row>
    <row r="8457" spans="1:8">
      <c r="A8457" s="43">
        <v>1942</v>
      </c>
      <c r="B8457" s="74">
        <v>46221</v>
      </c>
      <c r="C8457" s="30" t="s">
        <v>431</v>
      </c>
      <c r="D8457" s="30" t="s">
        <v>432</v>
      </c>
      <c r="E8457" s="75">
        <v>5</v>
      </c>
      <c r="F8457" s="30" t="s">
        <v>72</v>
      </c>
      <c r="G8457" s="30" t="s">
        <v>73</v>
      </c>
      <c r="H8457" s="75">
        <v>3</v>
      </c>
    </row>
    <row r="8458" spans="1:8">
      <c r="A8458" s="43">
        <v>1942</v>
      </c>
      <c r="B8458" s="74">
        <v>46221</v>
      </c>
      <c r="C8458" s="30" t="s">
        <v>433</v>
      </c>
      <c r="D8458" s="30" t="s">
        <v>434</v>
      </c>
      <c r="E8458" s="75">
        <v>44</v>
      </c>
      <c r="F8458" s="30" t="s">
        <v>68</v>
      </c>
      <c r="G8458" s="30" t="s">
        <v>69</v>
      </c>
      <c r="H8458" s="75">
        <v>1</v>
      </c>
    </row>
    <row r="8459" spans="1:8">
      <c r="A8459" s="43">
        <v>1942</v>
      </c>
      <c r="B8459" s="74">
        <v>46221</v>
      </c>
      <c r="C8459" s="30" t="s">
        <v>437</v>
      </c>
      <c r="D8459" s="30" t="s">
        <v>438</v>
      </c>
      <c r="E8459" s="75">
        <v>4</v>
      </c>
      <c r="F8459" s="30" t="s">
        <v>68</v>
      </c>
      <c r="G8459" s="30" t="s">
        <v>69</v>
      </c>
      <c r="H8459" s="75">
        <v>1</v>
      </c>
    </row>
    <row r="8460" spans="1:8">
      <c r="A8460" s="43">
        <v>1942</v>
      </c>
      <c r="B8460" s="74">
        <v>46221</v>
      </c>
      <c r="C8460" s="30" t="s">
        <v>445</v>
      </c>
      <c r="D8460" s="30" t="s">
        <v>446</v>
      </c>
      <c r="E8460" s="75">
        <v>53</v>
      </c>
      <c r="F8460" s="30" t="s">
        <v>68</v>
      </c>
      <c r="G8460" s="30" t="s">
        <v>69</v>
      </c>
      <c r="H8460" s="75">
        <v>1</v>
      </c>
    </row>
    <row r="8461" spans="1:8">
      <c r="A8461" s="43">
        <v>1942</v>
      </c>
      <c r="B8461" s="74">
        <v>46221</v>
      </c>
      <c r="C8461" s="30" t="s">
        <v>451</v>
      </c>
      <c r="D8461" s="30" t="s">
        <v>452</v>
      </c>
      <c r="E8461" s="75">
        <v>61</v>
      </c>
      <c r="F8461" s="30" t="s">
        <v>70</v>
      </c>
      <c r="G8461" s="30" t="s">
        <v>71</v>
      </c>
      <c r="H8461" s="75">
        <v>2</v>
      </c>
    </row>
    <row r="8462" spans="1:8">
      <c r="A8462" s="43">
        <v>1942</v>
      </c>
      <c r="B8462" s="74">
        <v>46221</v>
      </c>
      <c r="C8462" s="30" t="s">
        <v>455</v>
      </c>
      <c r="D8462" s="30" t="s">
        <v>456</v>
      </c>
      <c r="E8462" s="75">
        <v>57</v>
      </c>
      <c r="F8462" s="30" t="s">
        <v>80</v>
      </c>
      <c r="G8462" s="30" t="s">
        <v>81</v>
      </c>
      <c r="H8462" s="75">
        <v>1</v>
      </c>
    </row>
    <row r="8463" spans="1:8">
      <c r="A8463" s="43">
        <v>1942</v>
      </c>
      <c r="B8463" s="74">
        <v>46221</v>
      </c>
      <c r="C8463" s="30" t="s">
        <v>1712</v>
      </c>
      <c r="D8463" s="30" t="s">
        <v>1713</v>
      </c>
      <c r="E8463" s="75">
        <v>1</v>
      </c>
      <c r="F8463" s="30" t="s">
        <v>68</v>
      </c>
      <c r="G8463" s="30" t="s">
        <v>69</v>
      </c>
      <c r="H8463" s="75">
        <v>1</v>
      </c>
    </row>
    <row r="8464" spans="1:8">
      <c r="A8464" s="43">
        <v>1942</v>
      </c>
      <c r="B8464" s="74">
        <v>46221</v>
      </c>
      <c r="C8464" s="30" t="s">
        <v>465</v>
      </c>
      <c r="D8464" s="30" t="s">
        <v>466</v>
      </c>
      <c r="E8464" s="75">
        <v>50</v>
      </c>
      <c r="F8464" s="30" t="s">
        <v>68</v>
      </c>
      <c r="G8464" s="30" t="s">
        <v>69</v>
      </c>
      <c r="H8464" s="75">
        <v>1</v>
      </c>
    </row>
    <row r="8465" spans="1:8">
      <c r="A8465" s="43">
        <v>1942</v>
      </c>
      <c r="B8465" s="74">
        <v>46221</v>
      </c>
      <c r="C8465" s="30" t="s">
        <v>473</v>
      </c>
      <c r="D8465" s="30" t="s">
        <v>474</v>
      </c>
      <c r="E8465" s="75">
        <v>166</v>
      </c>
      <c r="F8465" s="30" t="s">
        <v>53</v>
      </c>
      <c r="G8465" s="30" t="s">
        <v>54</v>
      </c>
      <c r="H8465" s="75">
        <v>1</v>
      </c>
    </row>
    <row r="8466" spans="1:8">
      <c r="A8466" s="43">
        <v>1942</v>
      </c>
      <c r="B8466" s="74">
        <v>46221</v>
      </c>
      <c r="C8466" s="30" t="s">
        <v>1714</v>
      </c>
      <c r="D8466" s="30" t="s">
        <v>1715</v>
      </c>
      <c r="E8466" s="75">
        <v>70</v>
      </c>
      <c r="F8466" s="30" t="s">
        <v>68</v>
      </c>
      <c r="G8466" s="30" t="s">
        <v>69</v>
      </c>
      <c r="H8466" s="75">
        <v>1</v>
      </c>
    </row>
    <row r="8467" spans="1:8">
      <c r="A8467" s="43">
        <v>1942</v>
      </c>
      <c r="B8467" s="74">
        <v>46221</v>
      </c>
      <c r="C8467" s="30" t="s">
        <v>471</v>
      </c>
      <c r="D8467" s="30" t="s">
        <v>472</v>
      </c>
      <c r="E8467" s="75">
        <v>43</v>
      </c>
      <c r="F8467" s="30" t="s">
        <v>53</v>
      </c>
      <c r="G8467" s="30" t="s">
        <v>54</v>
      </c>
      <c r="H8467" s="75">
        <v>1</v>
      </c>
    </row>
    <row r="8468" spans="1:8">
      <c r="A8468" s="43">
        <v>1942</v>
      </c>
      <c r="B8468" s="74">
        <v>46221</v>
      </c>
      <c r="C8468" s="30" t="s">
        <v>435</v>
      </c>
      <c r="D8468" s="30" t="s">
        <v>436</v>
      </c>
      <c r="E8468" s="75">
        <v>54</v>
      </c>
      <c r="F8468" s="30" t="s">
        <v>53</v>
      </c>
      <c r="G8468" s="30" t="s">
        <v>54</v>
      </c>
      <c r="H8468" s="75">
        <v>1</v>
      </c>
    </row>
    <row r="8469" spans="1:8">
      <c r="A8469" s="43">
        <v>1942</v>
      </c>
      <c r="B8469" s="74">
        <v>46221</v>
      </c>
      <c r="C8469" s="30" t="s">
        <v>2127</v>
      </c>
      <c r="D8469" s="30" t="s">
        <v>2128</v>
      </c>
      <c r="E8469" s="75">
        <v>1</v>
      </c>
      <c r="F8469" s="30" t="s">
        <v>76</v>
      </c>
      <c r="G8469" s="30" t="s">
        <v>77</v>
      </c>
      <c r="H8469" s="75">
        <v>1</v>
      </c>
    </row>
    <row r="8470" spans="1:8">
      <c r="A8470" s="43">
        <v>1942</v>
      </c>
      <c r="B8470" s="74">
        <v>46221</v>
      </c>
      <c r="C8470" s="30" t="s">
        <v>499</v>
      </c>
      <c r="D8470" s="30" t="s">
        <v>500</v>
      </c>
      <c r="E8470" s="75">
        <v>84</v>
      </c>
      <c r="F8470" s="30" t="s">
        <v>76</v>
      </c>
      <c r="G8470" s="30" t="s">
        <v>77</v>
      </c>
      <c r="H8470" s="75">
        <v>1</v>
      </c>
    </row>
    <row r="8471" spans="1:8">
      <c r="A8471" s="43">
        <v>1942</v>
      </c>
      <c r="B8471" s="74">
        <v>46221</v>
      </c>
      <c r="C8471" s="30" t="s">
        <v>501</v>
      </c>
      <c r="D8471" s="30" t="s">
        <v>502</v>
      </c>
      <c r="E8471" s="75">
        <v>17</v>
      </c>
      <c r="F8471" s="30" t="s">
        <v>68</v>
      </c>
      <c r="G8471" s="30" t="s">
        <v>69</v>
      </c>
      <c r="H8471" s="75">
        <v>1</v>
      </c>
    </row>
    <row r="8472" spans="1:8">
      <c r="A8472" s="43">
        <v>1942</v>
      </c>
      <c r="B8472" s="74">
        <v>46221</v>
      </c>
      <c r="C8472" s="30" t="s">
        <v>513</v>
      </c>
      <c r="D8472" s="30" t="s">
        <v>514</v>
      </c>
      <c r="E8472" s="75">
        <v>50</v>
      </c>
      <c r="F8472" s="30" t="s">
        <v>68</v>
      </c>
      <c r="G8472" s="30" t="s">
        <v>69</v>
      </c>
      <c r="H8472" s="75">
        <v>1</v>
      </c>
    </row>
    <row r="8473" spans="1:8">
      <c r="A8473" s="43">
        <v>1942</v>
      </c>
      <c r="B8473" s="74">
        <v>46221</v>
      </c>
      <c r="C8473" s="30" t="s">
        <v>519</v>
      </c>
      <c r="D8473" s="30" t="s">
        <v>520</v>
      </c>
      <c r="E8473" s="75">
        <v>28</v>
      </c>
      <c r="F8473" s="30" t="s">
        <v>53</v>
      </c>
      <c r="G8473" s="30" t="s">
        <v>54</v>
      </c>
      <c r="H8473" s="75">
        <v>1</v>
      </c>
    </row>
    <row r="8474" spans="1:8">
      <c r="A8474" s="43">
        <v>1942</v>
      </c>
      <c r="B8474" s="74">
        <v>46221</v>
      </c>
      <c r="C8474" s="30" t="s">
        <v>469</v>
      </c>
      <c r="D8474" s="30" t="s">
        <v>470</v>
      </c>
      <c r="E8474" s="75">
        <v>74</v>
      </c>
      <c r="F8474" s="30" t="s">
        <v>53</v>
      </c>
      <c r="G8474" s="30" t="s">
        <v>54</v>
      </c>
      <c r="H8474" s="75">
        <v>1</v>
      </c>
    </row>
    <row r="8475" spans="1:8">
      <c r="A8475" s="43">
        <v>1942</v>
      </c>
      <c r="B8475" s="74">
        <v>46221</v>
      </c>
      <c r="C8475" s="30" t="s">
        <v>515</v>
      </c>
      <c r="D8475" s="30" t="s">
        <v>516</v>
      </c>
      <c r="E8475" s="75">
        <v>23</v>
      </c>
      <c r="F8475" s="30" t="s">
        <v>53</v>
      </c>
      <c r="G8475" s="30" t="s">
        <v>54</v>
      </c>
      <c r="H8475" s="75">
        <v>1</v>
      </c>
    </row>
    <row r="8476" spans="1:8">
      <c r="A8476" s="43">
        <v>1942</v>
      </c>
      <c r="B8476" s="74">
        <v>46221</v>
      </c>
      <c r="C8476" s="30" t="s">
        <v>531</v>
      </c>
      <c r="D8476" s="30" t="s">
        <v>532</v>
      </c>
      <c r="E8476" s="75">
        <v>45</v>
      </c>
      <c r="F8476" s="30" t="s">
        <v>68</v>
      </c>
      <c r="G8476" s="30" t="s">
        <v>69</v>
      </c>
      <c r="H8476" s="75">
        <v>1</v>
      </c>
    </row>
    <row r="8477" spans="1:8">
      <c r="A8477" s="43">
        <v>1942</v>
      </c>
      <c r="B8477" s="74">
        <v>46221</v>
      </c>
      <c r="C8477" s="30" t="s">
        <v>507</v>
      </c>
      <c r="D8477" s="30" t="s">
        <v>508</v>
      </c>
      <c r="E8477" s="75">
        <v>102</v>
      </c>
      <c r="F8477" s="30" t="s">
        <v>53</v>
      </c>
      <c r="G8477" s="30" t="s">
        <v>54</v>
      </c>
      <c r="H8477" s="75">
        <v>1</v>
      </c>
    </row>
    <row r="8478" spans="1:8">
      <c r="A8478" s="43">
        <v>1942</v>
      </c>
      <c r="B8478" s="74">
        <v>46221</v>
      </c>
      <c r="C8478" s="30" t="s">
        <v>503</v>
      </c>
      <c r="D8478" s="30" t="s">
        <v>504</v>
      </c>
      <c r="E8478" s="75">
        <v>9</v>
      </c>
      <c r="F8478" s="30" t="s">
        <v>53</v>
      </c>
      <c r="G8478" s="30" t="s">
        <v>54</v>
      </c>
      <c r="H8478" s="75">
        <v>1</v>
      </c>
    </row>
    <row r="8479" spans="1:8">
      <c r="A8479" s="43">
        <v>1942</v>
      </c>
      <c r="B8479" s="74">
        <v>46221</v>
      </c>
      <c r="C8479" s="30" t="s">
        <v>477</v>
      </c>
      <c r="D8479" s="30" t="s">
        <v>478</v>
      </c>
      <c r="E8479" s="75">
        <v>55</v>
      </c>
      <c r="F8479" s="30" t="s">
        <v>53</v>
      </c>
      <c r="G8479" s="30" t="s">
        <v>54</v>
      </c>
      <c r="H8479" s="75">
        <v>1</v>
      </c>
    </row>
    <row r="8480" spans="1:8">
      <c r="A8480" s="43">
        <v>1942</v>
      </c>
      <c r="B8480" s="74">
        <v>46221</v>
      </c>
      <c r="C8480" s="30" t="s">
        <v>463</v>
      </c>
      <c r="D8480" s="30" t="s">
        <v>464</v>
      </c>
      <c r="E8480" s="75">
        <v>27</v>
      </c>
      <c r="F8480" s="30" t="s">
        <v>53</v>
      </c>
      <c r="G8480" s="30" t="s">
        <v>54</v>
      </c>
      <c r="H8480" s="75">
        <v>1</v>
      </c>
    </row>
    <row r="8481" spans="1:8">
      <c r="A8481" s="43">
        <v>1942</v>
      </c>
      <c r="B8481" s="74">
        <v>46221</v>
      </c>
      <c r="C8481" s="30" t="s">
        <v>461</v>
      </c>
      <c r="D8481" s="30" t="s">
        <v>462</v>
      </c>
      <c r="E8481" s="75">
        <v>22</v>
      </c>
      <c r="F8481" s="30" t="s">
        <v>53</v>
      </c>
      <c r="G8481" s="30" t="s">
        <v>54</v>
      </c>
      <c r="H8481" s="75">
        <v>1</v>
      </c>
    </row>
    <row r="8482" spans="1:8">
      <c r="A8482" s="43">
        <v>1942</v>
      </c>
      <c r="B8482" s="74">
        <v>46221</v>
      </c>
      <c r="C8482" s="30" t="s">
        <v>567</v>
      </c>
      <c r="D8482" s="30" t="s">
        <v>568</v>
      </c>
      <c r="E8482" s="75">
        <v>1</v>
      </c>
      <c r="F8482" s="30" t="s">
        <v>68</v>
      </c>
      <c r="G8482" s="30" t="s">
        <v>69</v>
      </c>
      <c r="H8482" s="75">
        <v>1</v>
      </c>
    </row>
    <row r="8483" spans="1:8">
      <c r="A8483" s="43">
        <v>1942</v>
      </c>
      <c r="B8483" s="74">
        <v>46220</v>
      </c>
      <c r="C8483" s="30" t="s">
        <v>421</v>
      </c>
      <c r="D8483" s="30" t="s">
        <v>422</v>
      </c>
      <c r="E8483" s="75">
        <v>216</v>
      </c>
      <c r="F8483" s="30" t="s">
        <v>80</v>
      </c>
      <c r="G8483" s="30" t="s">
        <v>81</v>
      </c>
      <c r="H8483" s="75">
        <v>1</v>
      </c>
    </row>
    <row r="8484" spans="1:8">
      <c r="A8484" s="43">
        <v>1942</v>
      </c>
      <c r="B8484" s="74">
        <v>46220</v>
      </c>
      <c r="C8484" s="30" t="s">
        <v>425</v>
      </c>
      <c r="D8484" s="30" t="s">
        <v>426</v>
      </c>
      <c r="E8484" s="75">
        <v>105</v>
      </c>
      <c r="F8484" s="30" t="s">
        <v>68</v>
      </c>
      <c r="G8484" s="30" t="s">
        <v>69</v>
      </c>
      <c r="H8484" s="75">
        <v>1</v>
      </c>
    </row>
    <row r="8485" spans="1:8">
      <c r="A8485" s="43">
        <v>1942</v>
      </c>
      <c r="B8485" s="74">
        <v>46220</v>
      </c>
      <c r="C8485" s="30" t="s">
        <v>427</v>
      </c>
      <c r="D8485" s="30" t="s">
        <v>428</v>
      </c>
      <c r="E8485" s="75">
        <v>43</v>
      </c>
      <c r="F8485" s="30" t="s">
        <v>68</v>
      </c>
      <c r="G8485" s="30" t="s">
        <v>69</v>
      </c>
      <c r="H8485" s="75">
        <v>1</v>
      </c>
    </row>
    <row r="8486" spans="1:8">
      <c r="A8486" s="43">
        <v>1942</v>
      </c>
      <c r="B8486" s="74">
        <v>46220</v>
      </c>
      <c r="C8486" s="30" t="s">
        <v>429</v>
      </c>
      <c r="D8486" s="30" t="s">
        <v>430</v>
      </c>
      <c r="E8486" s="75">
        <v>166</v>
      </c>
      <c r="F8486" s="30" t="s">
        <v>68</v>
      </c>
      <c r="G8486" s="30" t="s">
        <v>69</v>
      </c>
      <c r="H8486" s="75">
        <v>1</v>
      </c>
    </row>
    <row r="8487" spans="1:8">
      <c r="A8487" s="43">
        <v>1942</v>
      </c>
      <c r="B8487" s="74">
        <v>46220</v>
      </c>
      <c r="C8487" s="30" t="s">
        <v>431</v>
      </c>
      <c r="D8487" s="30" t="s">
        <v>432</v>
      </c>
      <c r="E8487" s="75">
        <v>12</v>
      </c>
      <c r="F8487" s="30" t="s">
        <v>70</v>
      </c>
      <c r="G8487" s="30" t="s">
        <v>71</v>
      </c>
      <c r="H8487" s="75">
        <v>2</v>
      </c>
    </row>
    <row r="8488" spans="1:8">
      <c r="A8488" s="43">
        <v>1942</v>
      </c>
      <c r="B8488" s="74">
        <v>46220</v>
      </c>
      <c r="C8488" s="30" t="s">
        <v>433</v>
      </c>
      <c r="D8488" s="30" t="s">
        <v>434</v>
      </c>
      <c r="E8488" s="75">
        <v>76</v>
      </c>
      <c r="F8488" s="30" t="s">
        <v>68</v>
      </c>
      <c r="G8488" s="30" t="s">
        <v>69</v>
      </c>
      <c r="H8488" s="75">
        <v>1</v>
      </c>
    </row>
    <row r="8489" spans="1:8">
      <c r="A8489" s="43">
        <v>1942</v>
      </c>
      <c r="B8489" s="74">
        <v>46220</v>
      </c>
      <c r="C8489" s="30" t="s">
        <v>437</v>
      </c>
      <c r="D8489" s="30" t="s">
        <v>438</v>
      </c>
      <c r="E8489" s="75">
        <v>117</v>
      </c>
      <c r="F8489" s="30" t="s">
        <v>68</v>
      </c>
      <c r="G8489" s="30" t="s">
        <v>69</v>
      </c>
      <c r="H8489" s="75">
        <v>1</v>
      </c>
    </row>
    <row r="8490" spans="1:8">
      <c r="A8490" s="43">
        <v>1942</v>
      </c>
      <c r="B8490" s="74">
        <v>46220</v>
      </c>
      <c r="C8490" s="30" t="s">
        <v>439</v>
      </c>
      <c r="D8490" s="30" t="s">
        <v>440</v>
      </c>
      <c r="E8490" s="75">
        <v>107</v>
      </c>
      <c r="F8490" s="30" t="s">
        <v>68</v>
      </c>
      <c r="G8490" s="30" t="s">
        <v>69</v>
      </c>
      <c r="H8490" s="75">
        <v>1</v>
      </c>
    </row>
    <row r="8491" spans="1:8">
      <c r="A8491" s="43">
        <v>1942</v>
      </c>
      <c r="B8491" s="74">
        <v>46220</v>
      </c>
      <c r="C8491" s="30" t="s">
        <v>441</v>
      </c>
      <c r="D8491" s="30" t="s">
        <v>442</v>
      </c>
      <c r="E8491" s="75">
        <v>151</v>
      </c>
      <c r="F8491" s="30" t="s">
        <v>68</v>
      </c>
      <c r="G8491" s="30" t="s">
        <v>69</v>
      </c>
      <c r="H8491" s="75">
        <v>1</v>
      </c>
    </row>
    <row r="8492" spans="1:8">
      <c r="A8492" s="43">
        <v>1942</v>
      </c>
      <c r="B8492" s="74">
        <v>46220</v>
      </c>
      <c r="C8492" s="30" t="s">
        <v>445</v>
      </c>
      <c r="D8492" s="30" t="s">
        <v>446</v>
      </c>
      <c r="E8492" s="75">
        <v>95</v>
      </c>
      <c r="F8492" s="30" t="s">
        <v>68</v>
      </c>
      <c r="G8492" s="30" t="s">
        <v>69</v>
      </c>
      <c r="H8492" s="75">
        <v>1</v>
      </c>
    </row>
    <row r="8493" spans="1:8">
      <c r="A8493" s="43">
        <v>1942</v>
      </c>
      <c r="B8493" s="74">
        <v>46220</v>
      </c>
      <c r="C8493" s="30" t="s">
        <v>451</v>
      </c>
      <c r="D8493" s="30" t="s">
        <v>452</v>
      </c>
      <c r="E8493" s="75">
        <v>88</v>
      </c>
      <c r="F8493" s="30" t="s">
        <v>68</v>
      </c>
      <c r="G8493" s="30" t="s">
        <v>69</v>
      </c>
      <c r="H8493" s="75">
        <v>1</v>
      </c>
    </row>
    <row r="8494" spans="1:8">
      <c r="A8494" s="43">
        <v>1942</v>
      </c>
      <c r="B8494" s="74">
        <v>46220</v>
      </c>
      <c r="C8494" s="30" t="s">
        <v>455</v>
      </c>
      <c r="D8494" s="30" t="s">
        <v>456</v>
      </c>
      <c r="E8494" s="75">
        <v>188</v>
      </c>
      <c r="F8494" s="30" t="s">
        <v>80</v>
      </c>
      <c r="G8494" s="30" t="s">
        <v>81</v>
      </c>
      <c r="H8494" s="75">
        <v>1</v>
      </c>
    </row>
    <row r="8495" spans="1:8">
      <c r="A8495" s="43">
        <v>1942</v>
      </c>
      <c r="B8495" s="74">
        <v>46220</v>
      </c>
      <c r="C8495" s="30" t="s">
        <v>457</v>
      </c>
      <c r="D8495" s="30" t="s">
        <v>458</v>
      </c>
      <c r="E8495" s="75">
        <v>103</v>
      </c>
      <c r="F8495" s="30" t="s">
        <v>68</v>
      </c>
      <c r="G8495" s="30" t="s">
        <v>69</v>
      </c>
      <c r="H8495" s="75">
        <v>1</v>
      </c>
    </row>
    <row r="8496" spans="1:8">
      <c r="A8496" s="43">
        <v>1942</v>
      </c>
      <c r="B8496" s="74">
        <v>46220</v>
      </c>
      <c r="C8496" s="30" t="s">
        <v>521</v>
      </c>
      <c r="D8496" s="30" t="s">
        <v>522</v>
      </c>
      <c r="E8496" s="75">
        <v>139</v>
      </c>
      <c r="F8496" s="30" t="s">
        <v>53</v>
      </c>
      <c r="G8496" s="30" t="s">
        <v>54</v>
      </c>
      <c r="H8496" s="75">
        <v>1</v>
      </c>
    </row>
    <row r="8497" spans="1:8">
      <c r="A8497" s="43">
        <v>1942</v>
      </c>
      <c r="B8497" s="74">
        <v>46220</v>
      </c>
      <c r="C8497" s="30" t="s">
        <v>505</v>
      </c>
      <c r="D8497" s="30" t="s">
        <v>506</v>
      </c>
      <c r="E8497" s="75">
        <v>51</v>
      </c>
      <c r="F8497" s="30" t="s">
        <v>53</v>
      </c>
      <c r="G8497" s="30" t="s">
        <v>54</v>
      </c>
      <c r="H8497" s="75">
        <v>1</v>
      </c>
    </row>
    <row r="8498" spans="1:8">
      <c r="A8498" s="43">
        <v>1942</v>
      </c>
      <c r="B8498" s="74">
        <v>46220</v>
      </c>
      <c r="C8498" s="30" t="s">
        <v>449</v>
      </c>
      <c r="D8498" s="30" t="s">
        <v>450</v>
      </c>
      <c r="E8498" s="75">
        <v>44</v>
      </c>
      <c r="F8498" s="30" t="s">
        <v>53</v>
      </c>
      <c r="G8498" s="30" t="s">
        <v>54</v>
      </c>
      <c r="H8498" s="75">
        <v>1</v>
      </c>
    </row>
    <row r="8499" spans="1:8">
      <c r="A8499" s="43">
        <v>1942</v>
      </c>
      <c r="B8499" s="74">
        <v>46220</v>
      </c>
      <c r="C8499" s="30" t="s">
        <v>465</v>
      </c>
      <c r="D8499" s="30" t="s">
        <v>466</v>
      </c>
      <c r="E8499" s="75">
        <v>35</v>
      </c>
      <c r="F8499" s="30" t="s">
        <v>68</v>
      </c>
      <c r="G8499" s="30" t="s">
        <v>69</v>
      </c>
      <c r="H8499" s="75">
        <v>1</v>
      </c>
    </row>
    <row r="8500" spans="1:8">
      <c r="A8500" s="43">
        <v>1942</v>
      </c>
      <c r="B8500" s="74">
        <v>46220</v>
      </c>
      <c r="C8500" s="30" t="s">
        <v>467</v>
      </c>
      <c r="D8500" s="30" t="s">
        <v>468</v>
      </c>
      <c r="E8500" s="75">
        <v>41</v>
      </c>
      <c r="F8500" s="30" t="s">
        <v>68</v>
      </c>
      <c r="G8500" s="30" t="s">
        <v>69</v>
      </c>
      <c r="H8500" s="75">
        <v>1</v>
      </c>
    </row>
    <row r="8501" spans="1:8">
      <c r="A8501" s="43">
        <v>1942</v>
      </c>
      <c r="B8501" s="74">
        <v>46220</v>
      </c>
      <c r="C8501" s="30" t="s">
        <v>527</v>
      </c>
      <c r="D8501" s="30" t="s">
        <v>528</v>
      </c>
      <c r="E8501" s="75">
        <v>168</v>
      </c>
      <c r="F8501" s="30" t="s">
        <v>53</v>
      </c>
      <c r="G8501" s="30" t="s">
        <v>54</v>
      </c>
      <c r="H8501" s="75">
        <v>1</v>
      </c>
    </row>
    <row r="8502" spans="1:8">
      <c r="A8502" s="43">
        <v>1942</v>
      </c>
      <c r="B8502" s="74">
        <v>46220</v>
      </c>
      <c r="C8502" s="30" t="s">
        <v>473</v>
      </c>
      <c r="D8502" s="30" t="s">
        <v>474</v>
      </c>
      <c r="E8502" s="75">
        <v>60</v>
      </c>
      <c r="F8502" s="30" t="s">
        <v>53</v>
      </c>
      <c r="G8502" s="30" t="s">
        <v>54</v>
      </c>
      <c r="H8502" s="75">
        <v>1</v>
      </c>
    </row>
    <row r="8503" spans="1:8">
      <c r="A8503" s="43">
        <v>1942</v>
      </c>
      <c r="B8503" s="74">
        <v>46220</v>
      </c>
      <c r="C8503" s="30" t="s">
        <v>523</v>
      </c>
      <c r="D8503" s="30" t="s">
        <v>524</v>
      </c>
      <c r="E8503" s="75">
        <v>26</v>
      </c>
      <c r="F8503" s="30" t="s">
        <v>53</v>
      </c>
      <c r="G8503" s="30" t="s">
        <v>54</v>
      </c>
      <c r="H8503" s="75">
        <v>1</v>
      </c>
    </row>
    <row r="8504" spans="1:8">
      <c r="A8504" s="43">
        <v>1942</v>
      </c>
      <c r="B8504" s="74">
        <v>46220</v>
      </c>
      <c r="C8504" s="30" t="s">
        <v>459</v>
      </c>
      <c r="D8504" s="30" t="s">
        <v>460</v>
      </c>
      <c r="E8504" s="75">
        <v>49</v>
      </c>
      <c r="F8504" s="30" t="s">
        <v>53</v>
      </c>
      <c r="G8504" s="30" t="s">
        <v>54</v>
      </c>
      <c r="H8504" s="75">
        <v>1</v>
      </c>
    </row>
    <row r="8505" spans="1:8">
      <c r="A8505" s="43">
        <v>1942</v>
      </c>
      <c r="B8505" s="74">
        <v>46220</v>
      </c>
      <c r="C8505" s="30" t="s">
        <v>1714</v>
      </c>
      <c r="D8505" s="30" t="s">
        <v>1715</v>
      </c>
      <c r="E8505" s="75">
        <v>53</v>
      </c>
      <c r="F8505" s="30" t="s">
        <v>68</v>
      </c>
      <c r="G8505" s="30" t="s">
        <v>69</v>
      </c>
      <c r="H8505" s="75">
        <v>1</v>
      </c>
    </row>
    <row r="8506" spans="1:8">
      <c r="A8506" s="43">
        <v>1942</v>
      </c>
      <c r="B8506" s="74">
        <v>46220</v>
      </c>
      <c r="C8506" s="30" t="s">
        <v>471</v>
      </c>
      <c r="D8506" s="30" t="s">
        <v>472</v>
      </c>
      <c r="E8506" s="75">
        <v>78</v>
      </c>
      <c r="F8506" s="30" t="s">
        <v>53</v>
      </c>
      <c r="G8506" s="30" t="s">
        <v>54</v>
      </c>
      <c r="H8506" s="75">
        <v>1</v>
      </c>
    </row>
    <row r="8507" spans="1:8">
      <c r="A8507" s="43">
        <v>1942</v>
      </c>
      <c r="B8507" s="74">
        <v>46220</v>
      </c>
      <c r="C8507" s="30" t="s">
        <v>435</v>
      </c>
      <c r="D8507" s="30" t="s">
        <v>436</v>
      </c>
      <c r="E8507" s="75">
        <v>71</v>
      </c>
      <c r="F8507" s="30" t="s">
        <v>53</v>
      </c>
      <c r="G8507" s="30" t="s">
        <v>54</v>
      </c>
      <c r="H8507" s="75">
        <v>1</v>
      </c>
    </row>
    <row r="8508" spans="1:8">
      <c r="A8508" s="43">
        <v>1942</v>
      </c>
      <c r="B8508" s="74">
        <v>46220</v>
      </c>
      <c r="C8508" s="30" t="s">
        <v>481</v>
      </c>
      <c r="D8508" s="30" t="s">
        <v>482</v>
      </c>
      <c r="E8508" s="75">
        <v>63</v>
      </c>
      <c r="F8508" s="30" t="s">
        <v>68</v>
      </c>
      <c r="G8508" s="30" t="s">
        <v>69</v>
      </c>
      <c r="H8508" s="75">
        <v>1</v>
      </c>
    </row>
    <row r="8509" spans="1:8">
      <c r="A8509" s="43">
        <v>1942</v>
      </c>
      <c r="B8509" s="74">
        <v>46220</v>
      </c>
      <c r="C8509" s="30" t="s">
        <v>483</v>
      </c>
      <c r="D8509" s="30" t="s">
        <v>484</v>
      </c>
      <c r="E8509" s="75">
        <v>20</v>
      </c>
      <c r="F8509" s="30" t="s">
        <v>76</v>
      </c>
      <c r="G8509" s="30" t="s">
        <v>77</v>
      </c>
      <c r="H8509" s="75">
        <v>1</v>
      </c>
    </row>
    <row r="8510" spans="1:8">
      <c r="A8510" s="43">
        <v>1942</v>
      </c>
      <c r="B8510" s="74">
        <v>46220</v>
      </c>
      <c r="C8510" s="30" t="s">
        <v>487</v>
      </c>
      <c r="D8510" s="30" t="s">
        <v>488</v>
      </c>
      <c r="E8510" s="75">
        <v>113</v>
      </c>
      <c r="F8510" s="30" t="s">
        <v>76</v>
      </c>
      <c r="G8510" s="30" t="s">
        <v>77</v>
      </c>
      <c r="H8510" s="75">
        <v>1</v>
      </c>
    </row>
    <row r="8511" spans="1:8">
      <c r="A8511" s="43">
        <v>1942</v>
      </c>
      <c r="B8511" s="74">
        <v>46220</v>
      </c>
      <c r="C8511" s="30" t="s">
        <v>489</v>
      </c>
      <c r="D8511" s="30" t="s">
        <v>490</v>
      </c>
      <c r="E8511" s="75">
        <v>8</v>
      </c>
      <c r="F8511" s="30" t="s">
        <v>76</v>
      </c>
      <c r="G8511" s="30" t="s">
        <v>77</v>
      </c>
      <c r="H8511" s="75">
        <v>1</v>
      </c>
    </row>
    <row r="8512" spans="1:8">
      <c r="A8512" s="43">
        <v>1942</v>
      </c>
      <c r="B8512" s="74">
        <v>46220</v>
      </c>
      <c r="C8512" s="30" t="s">
        <v>493</v>
      </c>
      <c r="D8512" s="30" t="s">
        <v>494</v>
      </c>
      <c r="E8512" s="75">
        <v>17</v>
      </c>
      <c r="F8512" s="30" t="s">
        <v>53</v>
      </c>
      <c r="G8512" s="30" t="s">
        <v>54</v>
      </c>
      <c r="H8512" s="75">
        <v>1</v>
      </c>
    </row>
    <row r="8513" spans="1:8">
      <c r="A8513" s="43">
        <v>1942</v>
      </c>
      <c r="B8513" s="74">
        <v>46220</v>
      </c>
      <c r="C8513" s="30" t="s">
        <v>495</v>
      </c>
      <c r="D8513" s="30" t="s">
        <v>496</v>
      </c>
      <c r="E8513" s="75">
        <v>89</v>
      </c>
      <c r="F8513" s="30" t="s">
        <v>70</v>
      </c>
      <c r="G8513" s="30" t="s">
        <v>71</v>
      </c>
      <c r="H8513" s="75">
        <v>2</v>
      </c>
    </row>
    <row r="8514" spans="1:8">
      <c r="A8514" s="43">
        <v>1942</v>
      </c>
      <c r="B8514" s="74">
        <v>46220</v>
      </c>
      <c r="C8514" s="30" t="s">
        <v>499</v>
      </c>
      <c r="D8514" s="30" t="s">
        <v>500</v>
      </c>
      <c r="E8514" s="75">
        <v>77</v>
      </c>
      <c r="F8514" s="30" t="s">
        <v>76</v>
      </c>
      <c r="G8514" s="30" t="s">
        <v>77</v>
      </c>
      <c r="H8514" s="75">
        <v>1</v>
      </c>
    </row>
    <row r="8515" spans="1:8">
      <c r="A8515" s="43">
        <v>1942</v>
      </c>
      <c r="B8515" s="74">
        <v>46220</v>
      </c>
      <c r="C8515" s="30" t="s">
        <v>491</v>
      </c>
      <c r="D8515" s="30" t="s">
        <v>492</v>
      </c>
      <c r="E8515" s="75">
        <v>40</v>
      </c>
      <c r="F8515" s="30" t="s">
        <v>53</v>
      </c>
      <c r="G8515" s="30" t="s">
        <v>54</v>
      </c>
      <c r="H8515" s="75">
        <v>1</v>
      </c>
    </row>
    <row r="8516" spans="1:8">
      <c r="A8516" s="43">
        <v>1942</v>
      </c>
      <c r="B8516" s="74">
        <v>46220</v>
      </c>
      <c r="C8516" s="30" t="s">
        <v>475</v>
      </c>
      <c r="D8516" s="30" t="s">
        <v>476</v>
      </c>
      <c r="E8516" s="75">
        <v>46</v>
      </c>
      <c r="F8516" s="30" t="s">
        <v>53</v>
      </c>
      <c r="G8516" s="30" t="s">
        <v>54</v>
      </c>
      <c r="H8516" s="75">
        <v>1</v>
      </c>
    </row>
    <row r="8517" spans="1:8">
      <c r="A8517" s="43">
        <v>1942</v>
      </c>
      <c r="B8517" s="74">
        <v>46220</v>
      </c>
      <c r="C8517" s="30" t="s">
        <v>479</v>
      </c>
      <c r="D8517" s="30" t="s">
        <v>480</v>
      </c>
      <c r="E8517" s="75">
        <v>121</v>
      </c>
      <c r="F8517" s="30" t="s">
        <v>53</v>
      </c>
      <c r="G8517" s="30" t="s">
        <v>54</v>
      </c>
      <c r="H8517" s="75">
        <v>1</v>
      </c>
    </row>
    <row r="8518" spans="1:8">
      <c r="A8518" s="43">
        <v>1942</v>
      </c>
      <c r="B8518" s="74">
        <v>46220</v>
      </c>
      <c r="C8518" s="30" t="s">
        <v>509</v>
      </c>
      <c r="D8518" s="30" t="s">
        <v>510</v>
      </c>
      <c r="E8518" s="75">
        <v>81</v>
      </c>
      <c r="F8518" s="30" t="s">
        <v>68</v>
      </c>
      <c r="G8518" s="30" t="s">
        <v>69</v>
      </c>
      <c r="H8518" s="75">
        <v>1</v>
      </c>
    </row>
    <row r="8519" spans="1:8">
      <c r="A8519" s="43">
        <v>1942</v>
      </c>
      <c r="B8519" s="74">
        <v>46220</v>
      </c>
      <c r="C8519" s="30" t="s">
        <v>511</v>
      </c>
      <c r="D8519" s="30" t="s">
        <v>512</v>
      </c>
      <c r="E8519" s="75">
        <v>73</v>
      </c>
      <c r="F8519" s="30" t="s">
        <v>70</v>
      </c>
      <c r="G8519" s="30" t="s">
        <v>71</v>
      </c>
      <c r="H8519" s="75">
        <v>2</v>
      </c>
    </row>
    <row r="8520" spans="1:8">
      <c r="A8520" s="43">
        <v>1942</v>
      </c>
      <c r="B8520" s="74">
        <v>46220</v>
      </c>
      <c r="C8520" s="30" t="s">
        <v>513</v>
      </c>
      <c r="D8520" s="30" t="s">
        <v>514</v>
      </c>
      <c r="E8520" s="75">
        <v>69</v>
      </c>
      <c r="F8520" s="30" t="s">
        <v>68</v>
      </c>
      <c r="G8520" s="30" t="s">
        <v>69</v>
      </c>
      <c r="H8520" s="75">
        <v>1</v>
      </c>
    </row>
    <row r="8521" spans="1:8">
      <c r="A8521" s="43">
        <v>1942</v>
      </c>
      <c r="B8521" s="74">
        <v>46220</v>
      </c>
      <c r="C8521" s="30" t="s">
        <v>469</v>
      </c>
      <c r="D8521" s="30" t="s">
        <v>470</v>
      </c>
      <c r="E8521" s="75">
        <v>78</v>
      </c>
      <c r="F8521" s="30" t="s">
        <v>53</v>
      </c>
      <c r="G8521" s="30" t="s">
        <v>54</v>
      </c>
      <c r="H8521" s="75">
        <v>1</v>
      </c>
    </row>
    <row r="8522" spans="1:8">
      <c r="A8522" s="43">
        <v>1942</v>
      </c>
      <c r="B8522" s="74">
        <v>46220</v>
      </c>
      <c r="C8522" s="30" t="s">
        <v>1716</v>
      </c>
      <c r="D8522" s="30" t="s">
        <v>1717</v>
      </c>
      <c r="E8522" s="75">
        <v>25</v>
      </c>
      <c r="F8522" s="30" t="s">
        <v>68</v>
      </c>
      <c r="G8522" s="30" t="s">
        <v>69</v>
      </c>
      <c r="H8522" s="75">
        <v>1</v>
      </c>
    </row>
    <row r="8523" spans="1:8">
      <c r="A8523" s="43">
        <v>1942</v>
      </c>
      <c r="B8523" s="74">
        <v>46220</v>
      </c>
      <c r="C8523" s="30" t="s">
        <v>533</v>
      </c>
      <c r="D8523" s="30" t="s">
        <v>534</v>
      </c>
      <c r="E8523" s="75">
        <v>148</v>
      </c>
      <c r="F8523" s="30" t="s">
        <v>53</v>
      </c>
      <c r="G8523" s="30" t="s">
        <v>54</v>
      </c>
      <c r="H8523" s="75">
        <v>1</v>
      </c>
    </row>
    <row r="8524" spans="1:8">
      <c r="A8524" s="43">
        <v>1942</v>
      </c>
      <c r="B8524" s="74">
        <v>46220</v>
      </c>
      <c r="C8524" s="30" t="s">
        <v>531</v>
      </c>
      <c r="D8524" s="30" t="s">
        <v>532</v>
      </c>
      <c r="E8524" s="75">
        <v>71</v>
      </c>
      <c r="F8524" s="30" t="s">
        <v>68</v>
      </c>
      <c r="G8524" s="30" t="s">
        <v>69</v>
      </c>
      <c r="H8524" s="75">
        <v>1</v>
      </c>
    </row>
    <row r="8525" spans="1:8">
      <c r="A8525" s="43">
        <v>1942</v>
      </c>
      <c r="B8525" s="74">
        <v>46220</v>
      </c>
      <c r="C8525" s="30" t="s">
        <v>537</v>
      </c>
      <c r="D8525" s="30" t="s">
        <v>538</v>
      </c>
      <c r="E8525" s="75">
        <v>81</v>
      </c>
      <c r="F8525" s="30" t="s">
        <v>68</v>
      </c>
      <c r="G8525" s="30" t="s">
        <v>69</v>
      </c>
      <c r="H8525" s="75">
        <v>1</v>
      </c>
    </row>
    <row r="8526" spans="1:8">
      <c r="A8526" s="43">
        <v>1942</v>
      </c>
      <c r="B8526" s="74">
        <v>46220</v>
      </c>
      <c r="C8526" s="30" t="s">
        <v>541</v>
      </c>
      <c r="D8526" s="30" t="s">
        <v>542</v>
      </c>
      <c r="E8526" s="75">
        <v>17</v>
      </c>
      <c r="F8526" s="30" t="s">
        <v>80</v>
      </c>
      <c r="G8526" s="30" t="s">
        <v>81</v>
      </c>
      <c r="H8526" s="75">
        <v>1</v>
      </c>
    </row>
    <row r="8527" spans="1:8">
      <c r="A8527" s="43">
        <v>1942</v>
      </c>
      <c r="B8527" s="74">
        <v>46220</v>
      </c>
      <c r="C8527" s="30" t="s">
        <v>543</v>
      </c>
      <c r="D8527" s="30" t="s">
        <v>544</v>
      </c>
      <c r="E8527" s="75">
        <v>52</v>
      </c>
      <c r="F8527" s="30" t="s">
        <v>68</v>
      </c>
      <c r="G8527" s="30" t="s">
        <v>69</v>
      </c>
      <c r="H8527" s="75">
        <v>1</v>
      </c>
    </row>
    <row r="8528" spans="1:8">
      <c r="A8528" s="43">
        <v>1942</v>
      </c>
      <c r="B8528" s="74">
        <v>46220</v>
      </c>
      <c r="C8528" s="30" t="s">
        <v>507</v>
      </c>
      <c r="D8528" s="30" t="s">
        <v>508</v>
      </c>
      <c r="E8528" s="75">
        <v>19</v>
      </c>
      <c r="F8528" s="30" t="s">
        <v>53</v>
      </c>
      <c r="G8528" s="30" t="s">
        <v>54</v>
      </c>
      <c r="H8528" s="75">
        <v>1</v>
      </c>
    </row>
    <row r="8529" spans="1:8">
      <c r="A8529" s="43">
        <v>1942</v>
      </c>
      <c r="B8529" s="74">
        <v>46220</v>
      </c>
      <c r="C8529" s="30" t="s">
        <v>553</v>
      </c>
      <c r="D8529" s="30" t="s">
        <v>554</v>
      </c>
      <c r="E8529" s="75">
        <v>1</v>
      </c>
      <c r="F8529" s="30" t="s">
        <v>76</v>
      </c>
      <c r="G8529" s="30" t="s">
        <v>77</v>
      </c>
      <c r="H8529" s="75">
        <v>1</v>
      </c>
    </row>
    <row r="8530" spans="1:8">
      <c r="A8530" s="43">
        <v>1942</v>
      </c>
      <c r="B8530" s="74">
        <v>46220</v>
      </c>
      <c r="C8530" s="30" t="s">
        <v>477</v>
      </c>
      <c r="D8530" s="30" t="s">
        <v>478</v>
      </c>
      <c r="E8530" s="75">
        <v>85</v>
      </c>
      <c r="F8530" s="30" t="s">
        <v>53</v>
      </c>
      <c r="G8530" s="30" t="s">
        <v>54</v>
      </c>
      <c r="H8530" s="75">
        <v>1</v>
      </c>
    </row>
    <row r="8531" spans="1:8">
      <c r="A8531" s="43">
        <v>1942</v>
      </c>
      <c r="B8531" s="74">
        <v>46220</v>
      </c>
      <c r="C8531" s="30" t="s">
        <v>555</v>
      </c>
      <c r="D8531" s="30" t="s">
        <v>556</v>
      </c>
      <c r="E8531" s="75">
        <v>13</v>
      </c>
      <c r="F8531" s="30" t="s">
        <v>53</v>
      </c>
      <c r="G8531" s="30" t="s">
        <v>54</v>
      </c>
      <c r="H8531" s="75">
        <v>1</v>
      </c>
    </row>
    <row r="8532" spans="1:8">
      <c r="A8532" s="43">
        <v>1942</v>
      </c>
      <c r="B8532" s="74">
        <v>46220</v>
      </c>
      <c r="C8532" s="30" t="s">
        <v>557</v>
      </c>
      <c r="D8532" s="30" t="s">
        <v>558</v>
      </c>
      <c r="E8532" s="75">
        <v>87</v>
      </c>
      <c r="F8532" s="30" t="s">
        <v>76</v>
      </c>
      <c r="G8532" s="30" t="s">
        <v>77</v>
      </c>
      <c r="H8532" s="75">
        <v>1</v>
      </c>
    </row>
    <row r="8533" spans="1:8">
      <c r="A8533" s="43">
        <v>1942</v>
      </c>
      <c r="B8533" s="74">
        <v>46220</v>
      </c>
      <c r="C8533" s="30" t="s">
        <v>559</v>
      </c>
      <c r="D8533" s="30" t="s">
        <v>560</v>
      </c>
      <c r="E8533" s="75">
        <v>93</v>
      </c>
      <c r="F8533" s="30" t="s">
        <v>70</v>
      </c>
      <c r="G8533" s="30" t="s">
        <v>71</v>
      </c>
      <c r="H8533" s="75">
        <v>2</v>
      </c>
    </row>
    <row r="8534" spans="1:8">
      <c r="A8534" s="43">
        <v>1942</v>
      </c>
      <c r="B8534" s="74">
        <v>46220</v>
      </c>
      <c r="C8534" s="30" t="s">
        <v>463</v>
      </c>
      <c r="D8534" s="30" t="s">
        <v>464</v>
      </c>
      <c r="E8534" s="75">
        <v>65</v>
      </c>
      <c r="F8534" s="30" t="s">
        <v>53</v>
      </c>
      <c r="G8534" s="30" t="s">
        <v>54</v>
      </c>
      <c r="H8534" s="75">
        <v>1</v>
      </c>
    </row>
    <row r="8535" spans="1:8">
      <c r="A8535" s="43">
        <v>1942</v>
      </c>
      <c r="B8535" s="74">
        <v>46220</v>
      </c>
      <c r="C8535" s="30" t="s">
        <v>461</v>
      </c>
      <c r="D8535" s="30" t="s">
        <v>462</v>
      </c>
      <c r="E8535" s="75">
        <v>87</v>
      </c>
      <c r="F8535" s="30" t="s">
        <v>53</v>
      </c>
      <c r="G8535" s="30" t="s">
        <v>54</v>
      </c>
      <c r="H8535" s="75">
        <v>1</v>
      </c>
    </row>
    <row r="8536" spans="1:8">
      <c r="A8536" s="43">
        <v>1942</v>
      </c>
      <c r="B8536" s="74">
        <v>46220</v>
      </c>
      <c r="C8536" s="30" t="s">
        <v>561</v>
      </c>
      <c r="D8536" s="30" t="s">
        <v>562</v>
      </c>
      <c r="E8536" s="75">
        <v>32</v>
      </c>
      <c r="F8536" s="30" t="s">
        <v>53</v>
      </c>
      <c r="G8536" s="30" t="s">
        <v>54</v>
      </c>
      <c r="H8536" s="75">
        <v>1</v>
      </c>
    </row>
    <row r="8537" spans="1:8">
      <c r="A8537" s="43">
        <v>1942</v>
      </c>
      <c r="B8537" s="74">
        <v>46220</v>
      </c>
      <c r="C8537" s="30" t="s">
        <v>563</v>
      </c>
      <c r="D8537" s="30" t="s">
        <v>564</v>
      </c>
      <c r="E8537" s="75">
        <v>232</v>
      </c>
      <c r="F8537" s="30" t="s">
        <v>80</v>
      </c>
      <c r="G8537" s="30" t="s">
        <v>81</v>
      </c>
      <c r="H8537" s="75">
        <v>1</v>
      </c>
    </row>
    <row r="8538" spans="1:8">
      <c r="A8538" s="43">
        <v>1942</v>
      </c>
      <c r="B8538" s="74">
        <v>46220</v>
      </c>
      <c r="C8538" s="30" t="s">
        <v>565</v>
      </c>
      <c r="D8538" s="30" t="s">
        <v>566</v>
      </c>
      <c r="E8538" s="75">
        <v>78</v>
      </c>
      <c r="F8538" s="30" t="s">
        <v>68</v>
      </c>
      <c r="G8538" s="30" t="s">
        <v>69</v>
      </c>
      <c r="H8538" s="75">
        <v>1</v>
      </c>
    </row>
    <row r="8539" spans="1:8">
      <c r="A8539" s="43">
        <v>1942</v>
      </c>
      <c r="B8539" s="74">
        <v>46220</v>
      </c>
      <c r="C8539" s="30" t="s">
        <v>567</v>
      </c>
      <c r="D8539" s="30" t="s">
        <v>568</v>
      </c>
      <c r="E8539" s="75">
        <v>75</v>
      </c>
      <c r="F8539" s="30" t="s">
        <v>68</v>
      </c>
      <c r="G8539" s="30" t="s">
        <v>69</v>
      </c>
      <c r="H8539" s="75">
        <v>1</v>
      </c>
    </row>
    <row r="8540" spans="1:8">
      <c r="A8540" s="43">
        <v>1942</v>
      </c>
      <c r="B8540" s="74">
        <v>46219</v>
      </c>
      <c r="C8540" s="30" t="s">
        <v>453</v>
      </c>
      <c r="D8540" s="30" t="s">
        <v>454</v>
      </c>
      <c r="E8540" s="75">
        <v>32</v>
      </c>
      <c r="F8540" s="30" t="s">
        <v>53</v>
      </c>
      <c r="G8540" s="30" t="s">
        <v>54</v>
      </c>
      <c r="H8540" s="75">
        <v>1</v>
      </c>
    </row>
    <row r="8541" spans="1:8">
      <c r="A8541" s="43">
        <v>1942</v>
      </c>
      <c r="B8541" s="74">
        <v>46219</v>
      </c>
      <c r="C8541" s="30" t="s">
        <v>521</v>
      </c>
      <c r="D8541" s="30" t="s">
        <v>522</v>
      </c>
      <c r="E8541" s="75">
        <v>28</v>
      </c>
      <c r="F8541" s="30" t="s">
        <v>53</v>
      </c>
      <c r="G8541" s="30" t="s">
        <v>54</v>
      </c>
      <c r="H8541" s="75">
        <v>1</v>
      </c>
    </row>
    <row r="8542" spans="1:8">
      <c r="A8542" s="43">
        <v>1942</v>
      </c>
      <c r="B8542" s="74">
        <v>46219</v>
      </c>
      <c r="C8542" s="30" t="s">
        <v>489</v>
      </c>
      <c r="D8542" s="30" t="s">
        <v>490</v>
      </c>
      <c r="E8542" s="75">
        <v>4</v>
      </c>
      <c r="F8542" s="30" t="s">
        <v>76</v>
      </c>
      <c r="G8542" s="30" t="s">
        <v>77</v>
      </c>
      <c r="H8542" s="75">
        <v>1</v>
      </c>
    </row>
    <row r="8543" spans="1:8">
      <c r="A8543" s="43">
        <v>1942</v>
      </c>
      <c r="B8543" s="74">
        <v>46219</v>
      </c>
      <c r="C8543" s="30" t="s">
        <v>491</v>
      </c>
      <c r="D8543" s="30" t="s">
        <v>492</v>
      </c>
      <c r="E8543" s="75">
        <v>38</v>
      </c>
      <c r="F8543" s="30" t="s">
        <v>53</v>
      </c>
      <c r="G8543" s="30" t="s">
        <v>54</v>
      </c>
      <c r="H8543" s="75">
        <v>1</v>
      </c>
    </row>
    <row r="8544" spans="1:8">
      <c r="A8544" s="43">
        <v>1942</v>
      </c>
      <c r="B8544" s="74">
        <v>46219</v>
      </c>
      <c r="C8544" s="30" t="s">
        <v>461</v>
      </c>
      <c r="D8544" s="30" t="s">
        <v>462</v>
      </c>
      <c r="E8544" s="75">
        <v>36</v>
      </c>
      <c r="F8544" s="30" t="s">
        <v>53</v>
      </c>
      <c r="G8544" s="30" t="s">
        <v>54</v>
      </c>
      <c r="H8544" s="75">
        <v>1</v>
      </c>
    </row>
    <row r="8545" spans="1:8">
      <c r="A8545" s="43">
        <v>1942</v>
      </c>
      <c r="B8545" s="74">
        <v>46219</v>
      </c>
      <c r="C8545" s="30" t="s">
        <v>561</v>
      </c>
      <c r="D8545" s="30" t="s">
        <v>562</v>
      </c>
      <c r="E8545" s="75">
        <v>38</v>
      </c>
      <c r="F8545" s="30" t="s">
        <v>53</v>
      </c>
      <c r="G8545" s="30" t="s">
        <v>54</v>
      </c>
      <c r="H8545" s="75">
        <v>1</v>
      </c>
    </row>
    <row r="8546" spans="1:8">
      <c r="A8546" s="43">
        <v>1953</v>
      </c>
      <c r="B8546" s="74">
        <v>46280</v>
      </c>
      <c r="C8546" s="30" t="s">
        <v>571</v>
      </c>
      <c r="D8546" s="30" t="s">
        <v>572</v>
      </c>
      <c r="E8546" s="75">
        <v>45</v>
      </c>
      <c r="F8546" s="30" t="s">
        <v>66</v>
      </c>
      <c r="G8546" s="30" t="s">
        <v>67</v>
      </c>
      <c r="H8546" s="75">
        <v>2</v>
      </c>
    </row>
    <row r="8547" spans="1:8">
      <c r="A8547" s="43">
        <v>1953</v>
      </c>
      <c r="B8547" s="74">
        <v>46280</v>
      </c>
      <c r="C8547" s="30" t="s">
        <v>573</v>
      </c>
      <c r="D8547" s="30" t="s">
        <v>574</v>
      </c>
      <c r="E8547" s="75">
        <v>58</v>
      </c>
      <c r="F8547" s="30" t="s">
        <v>68</v>
      </c>
      <c r="G8547" s="30" t="s">
        <v>69</v>
      </c>
      <c r="H8547" s="75">
        <v>1</v>
      </c>
    </row>
    <row r="8548" spans="1:8">
      <c r="A8548" s="43">
        <v>1953</v>
      </c>
      <c r="B8548" s="74">
        <v>46280</v>
      </c>
      <c r="C8548" s="30" t="s">
        <v>575</v>
      </c>
      <c r="D8548" s="30" t="s">
        <v>576</v>
      </c>
      <c r="E8548" s="75">
        <v>163</v>
      </c>
      <c r="F8548" s="30" t="s">
        <v>68</v>
      </c>
      <c r="G8548" s="30" t="s">
        <v>69</v>
      </c>
      <c r="H8548" s="75">
        <v>1</v>
      </c>
    </row>
    <row r="8549" spans="1:8">
      <c r="A8549" s="43">
        <v>1953</v>
      </c>
      <c r="B8549" s="74">
        <v>46280</v>
      </c>
      <c r="C8549" s="30" t="s">
        <v>577</v>
      </c>
      <c r="D8549" s="30" t="s">
        <v>578</v>
      </c>
      <c r="E8549" s="75">
        <v>143</v>
      </c>
      <c r="F8549" s="30" t="s">
        <v>68</v>
      </c>
      <c r="G8549" s="30" t="s">
        <v>69</v>
      </c>
      <c r="H8549" s="75">
        <v>1</v>
      </c>
    </row>
    <row r="8550" spans="1:8">
      <c r="A8550" s="43">
        <v>1953</v>
      </c>
      <c r="B8550" s="74">
        <v>46280</v>
      </c>
      <c r="C8550" s="30" t="s">
        <v>581</v>
      </c>
      <c r="D8550" s="30" t="s">
        <v>582</v>
      </c>
      <c r="E8550" s="75">
        <v>109</v>
      </c>
      <c r="F8550" s="30" t="s">
        <v>68</v>
      </c>
      <c r="G8550" s="30" t="s">
        <v>69</v>
      </c>
      <c r="H8550" s="75">
        <v>1</v>
      </c>
    </row>
    <row r="8551" spans="1:8">
      <c r="A8551" s="43">
        <v>1953</v>
      </c>
      <c r="B8551" s="74">
        <v>46280</v>
      </c>
      <c r="C8551" s="30" t="s">
        <v>585</v>
      </c>
      <c r="D8551" s="30" t="s">
        <v>586</v>
      </c>
      <c r="E8551" s="75">
        <v>90</v>
      </c>
      <c r="F8551" s="30" t="s">
        <v>80</v>
      </c>
      <c r="G8551" s="30" t="s">
        <v>81</v>
      </c>
      <c r="H8551" s="75">
        <v>1</v>
      </c>
    </row>
    <row r="8552" spans="1:8">
      <c r="A8552" s="43">
        <v>1953</v>
      </c>
      <c r="B8552" s="74">
        <v>46280</v>
      </c>
      <c r="C8552" s="30" t="s">
        <v>587</v>
      </c>
      <c r="D8552" s="30" t="s">
        <v>588</v>
      </c>
      <c r="E8552" s="75">
        <v>98</v>
      </c>
      <c r="F8552" s="30" t="s">
        <v>68</v>
      </c>
      <c r="G8552" s="30" t="s">
        <v>69</v>
      </c>
      <c r="H8552" s="75">
        <v>1</v>
      </c>
    </row>
    <row r="8553" spans="1:8">
      <c r="A8553" s="43">
        <v>1953</v>
      </c>
      <c r="B8553" s="74">
        <v>46280</v>
      </c>
      <c r="C8553" s="30" t="s">
        <v>589</v>
      </c>
      <c r="D8553" s="30" t="s">
        <v>590</v>
      </c>
      <c r="E8553" s="75">
        <v>127</v>
      </c>
      <c r="F8553" s="30" t="s">
        <v>70</v>
      </c>
      <c r="G8553" s="30" t="s">
        <v>71</v>
      </c>
      <c r="H8553" s="75">
        <v>2</v>
      </c>
    </row>
    <row r="8554" spans="1:8">
      <c r="A8554" s="43">
        <v>1953</v>
      </c>
      <c r="B8554" s="74">
        <v>46280</v>
      </c>
      <c r="C8554" s="30" t="s">
        <v>599</v>
      </c>
      <c r="D8554" s="30" t="s">
        <v>600</v>
      </c>
      <c r="E8554" s="75">
        <v>57</v>
      </c>
      <c r="F8554" s="30" t="s">
        <v>68</v>
      </c>
      <c r="G8554" s="30" t="s">
        <v>69</v>
      </c>
      <c r="H8554" s="75">
        <v>1</v>
      </c>
    </row>
    <row r="8555" spans="1:8">
      <c r="A8555" s="43">
        <v>1953</v>
      </c>
      <c r="B8555" s="74">
        <v>46280</v>
      </c>
      <c r="C8555" s="30" t="s">
        <v>601</v>
      </c>
      <c r="D8555" s="30" t="s">
        <v>602</v>
      </c>
      <c r="E8555" s="75">
        <v>58</v>
      </c>
      <c r="F8555" s="30" t="s">
        <v>70</v>
      </c>
      <c r="G8555" s="30" t="s">
        <v>71</v>
      </c>
      <c r="H8555" s="75">
        <v>2</v>
      </c>
    </row>
    <row r="8556" spans="1:8">
      <c r="A8556" s="43">
        <v>1953</v>
      </c>
      <c r="B8556" s="74">
        <v>46280</v>
      </c>
      <c r="C8556" s="30" t="s">
        <v>605</v>
      </c>
      <c r="D8556" s="30" t="s">
        <v>606</v>
      </c>
      <c r="E8556" s="75">
        <v>59</v>
      </c>
      <c r="F8556" s="30" t="s">
        <v>76</v>
      </c>
      <c r="G8556" s="30" t="s">
        <v>77</v>
      </c>
      <c r="H8556" s="75">
        <v>1</v>
      </c>
    </row>
    <row r="8557" spans="1:8">
      <c r="A8557" s="43">
        <v>1953</v>
      </c>
      <c r="B8557" s="74">
        <v>46280</v>
      </c>
      <c r="C8557" s="30" t="s">
        <v>609</v>
      </c>
      <c r="D8557" s="30" t="s">
        <v>610</v>
      </c>
      <c r="E8557" s="75">
        <v>90</v>
      </c>
      <c r="F8557" s="30" t="s">
        <v>78</v>
      </c>
      <c r="G8557" s="30" t="s">
        <v>79</v>
      </c>
      <c r="H8557" s="75">
        <v>2</v>
      </c>
    </row>
    <row r="8558" spans="1:8">
      <c r="A8558" s="43">
        <v>1953</v>
      </c>
      <c r="B8558" s="74">
        <v>46280</v>
      </c>
      <c r="C8558" s="30" t="s">
        <v>613</v>
      </c>
      <c r="D8558" s="30" t="s">
        <v>614</v>
      </c>
      <c r="E8558" s="75">
        <v>115</v>
      </c>
      <c r="F8558" s="30" t="s">
        <v>70</v>
      </c>
      <c r="G8558" s="30" t="s">
        <v>71</v>
      </c>
      <c r="H8558" s="75">
        <v>2</v>
      </c>
    </row>
    <row r="8559" spans="1:8">
      <c r="A8559" s="43">
        <v>1953</v>
      </c>
      <c r="B8559" s="74">
        <v>46280</v>
      </c>
      <c r="C8559" s="30" t="s">
        <v>615</v>
      </c>
      <c r="D8559" s="30" t="s">
        <v>616</v>
      </c>
      <c r="E8559" s="75">
        <v>113</v>
      </c>
      <c r="F8559" s="30" t="s">
        <v>80</v>
      </c>
      <c r="G8559" s="30" t="s">
        <v>81</v>
      </c>
      <c r="H8559" s="75">
        <v>1</v>
      </c>
    </row>
    <row r="8560" spans="1:8">
      <c r="A8560" s="43">
        <v>1953</v>
      </c>
      <c r="B8560" s="74">
        <v>46280</v>
      </c>
      <c r="C8560" s="30" t="s">
        <v>619</v>
      </c>
      <c r="D8560" s="30" t="s">
        <v>620</v>
      </c>
      <c r="E8560" s="75">
        <v>91</v>
      </c>
      <c r="F8560" s="30" t="s">
        <v>70</v>
      </c>
      <c r="G8560" s="30" t="s">
        <v>71</v>
      </c>
      <c r="H8560" s="75">
        <v>2</v>
      </c>
    </row>
    <row r="8561" spans="1:8">
      <c r="A8561" s="43">
        <v>1953</v>
      </c>
      <c r="B8561" s="74">
        <v>46280</v>
      </c>
      <c r="C8561" s="30" t="s">
        <v>621</v>
      </c>
      <c r="D8561" s="30" t="s">
        <v>622</v>
      </c>
      <c r="E8561" s="75">
        <v>106</v>
      </c>
      <c r="F8561" s="30" t="s">
        <v>80</v>
      </c>
      <c r="G8561" s="30" t="s">
        <v>81</v>
      </c>
      <c r="H8561" s="75">
        <v>1</v>
      </c>
    </row>
    <row r="8562" spans="1:8">
      <c r="A8562" s="43">
        <v>1953</v>
      </c>
      <c r="B8562" s="74">
        <v>46280</v>
      </c>
      <c r="C8562" s="30" t="s">
        <v>623</v>
      </c>
      <c r="D8562" s="30" t="s">
        <v>624</v>
      </c>
      <c r="E8562" s="75">
        <v>60</v>
      </c>
      <c r="F8562" s="30" t="s">
        <v>53</v>
      </c>
      <c r="G8562" s="30" t="s">
        <v>54</v>
      </c>
      <c r="H8562" s="75">
        <v>1</v>
      </c>
    </row>
    <row r="8563" spans="1:8">
      <c r="A8563" s="43">
        <v>1953</v>
      </c>
      <c r="B8563" s="74">
        <v>46280</v>
      </c>
      <c r="C8563" s="30" t="s">
        <v>1802</v>
      </c>
      <c r="D8563" s="30" t="s">
        <v>1803</v>
      </c>
      <c r="E8563" s="75">
        <v>76</v>
      </c>
      <c r="F8563" s="30" t="s">
        <v>53</v>
      </c>
      <c r="G8563" s="30" t="s">
        <v>54</v>
      </c>
      <c r="H8563" s="75">
        <v>1</v>
      </c>
    </row>
    <row r="8564" spans="1:8">
      <c r="A8564" s="43">
        <v>1953</v>
      </c>
      <c r="B8564" s="74">
        <v>46280</v>
      </c>
      <c r="C8564" s="30" t="s">
        <v>625</v>
      </c>
      <c r="D8564" s="30" t="s">
        <v>626</v>
      </c>
      <c r="E8564" s="75">
        <v>135</v>
      </c>
      <c r="F8564" s="30" t="s">
        <v>68</v>
      </c>
      <c r="G8564" s="30" t="s">
        <v>69</v>
      </c>
      <c r="H8564" s="75">
        <v>1</v>
      </c>
    </row>
    <row r="8565" spans="1:8">
      <c r="A8565" s="43">
        <v>1953</v>
      </c>
      <c r="B8565" s="74">
        <v>46280</v>
      </c>
      <c r="C8565" s="30" t="s">
        <v>629</v>
      </c>
      <c r="D8565" s="30" t="s">
        <v>630</v>
      </c>
      <c r="E8565" s="75">
        <v>125</v>
      </c>
      <c r="F8565" s="30" t="s">
        <v>68</v>
      </c>
      <c r="G8565" s="30" t="s">
        <v>69</v>
      </c>
      <c r="H8565" s="75">
        <v>1</v>
      </c>
    </row>
    <row r="8566" spans="1:8">
      <c r="A8566" s="43">
        <v>1953</v>
      </c>
      <c r="B8566" s="74">
        <v>46280</v>
      </c>
      <c r="C8566" s="30" t="s">
        <v>637</v>
      </c>
      <c r="D8566" s="30" t="s">
        <v>638</v>
      </c>
      <c r="E8566" s="75">
        <v>135</v>
      </c>
      <c r="F8566" s="30" t="s">
        <v>70</v>
      </c>
      <c r="G8566" s="30" t="s">
        <v>71</v>
      </c>
      <c r="H8566" s="75">
        <v>2</v>
      </c>
    </row>
    <row r="8567" spans="1:8">
      <c r="A8567" s="43">
        <v>1953</v>
      </c>
      <c r="B8567" s="74">
        <v>46280</v>
      </c>
      <c r="C8567" s="30" t="s">
        <v>641</v>
      </c>
      <c r="D8567" s="30" t="s">
        <v>642</v>
      </c>
      <c r="E8567" s="75">
        <v>15</v>
      </c>
      <c r="F8567" s="30" t="s">
        <v>68</v>
      </c>
      <c r="G8567" s="30" t="s">
        <v>69</v>
      </c>
      <c r="H8567" s="75">
        <v>1</v>
      </c>
    </row>
    <row r="8568" spans="1:8">
      <c r="A8568" s="43">
        <v>1953</v>
      </c>
      <c r="B8568" s="74">
        <v>46280</v>
      </c>
      <c r="C8568" s="30" t="s">
        <v>651</v>
      </c>
      <c r="D8568" s="30" t="s">
        <v>652</v>
      </c>
      <c r="E8568" s="75">
        <v>31</v>
      </c>
      <c r="F8568" s="30" t="s">
        <v>76</v>
      </c>
      <c r="G8568" s="30" t="s">
        <v>77</v>
      </c>
      <c r="H8568" s="75">
        <v>1</v>
      </c>
    </row>
    <row r="8569" spans="1:8">
      <c r="A8569" s="43">
        <v>1953</v>
      </c>
      <c r="B8569" s="74">
        <v>46280</v>
      </c>
      <c r="C8569" s="30" t="s">
        <v>1804</v>
      </c>
      <c r="D8569" s="30" t="s">
        <v>1805</v>
      </c>
      <c r="E8569" s="75">
        <v>134</v>
      </c>
      <c r="F8569" s="30" t="s">
        <v>76</v>
      </c>
      <c r="G8569" s="30" t="s">
        <v>77</v>
      </c>
      <c r="H8569" s="75">
        <v>1</v>
      </c>
    </row>
    <row r="8570" spans="1:8">
      <c r="A8570" s="43">
        <v>1953</v>
      </c>
      <c r="B8570" s="74">
        <v>46280</v>
      </c>
      <c r="C8570" s="30" t="s">
        <v>653</v>
      </c>
      <c r="D8570" s="30" t="s">
        <v>654</v>
      </c>
      <c r="E8570" s="75">
        <v>80</v>
      </c>
      <c r="F8570" s="30" t="s">
        <v>80</v>
      </c>
      <c r="G8570" s="30" t="s">
        <v>81</v>
      </c>
      <c r="H8570" s="75">
        <v>1</v>
      </c>
    </row>
    <row r="8571" spans="1:8">
      <c r="A8571" s="43">
        <v>1953</v>
      </c>
      <c r="B8571" s="74">
        <v>46280</v>
      </c>
      <c r="C8571" s="30" t="s">
        <v>655</v>
      </c>
      <c r="D8571" s="30" t="s">
        <v>656</v>
      </c>
      <c r="E8571" s="75">
        <v>123</v>
      </c>
      <c r="F8571" s="30" t="s">
        <v>80</v>
      </c>
      <c r="G8571" s="30" t="s">
        <v>81</v>
      </c>
      <c r="H8571" s="75">
        <v>1</v>
      </c>
    </row>
    <row r="8572" spans="1:8">
      <c r="A8572" s="43">
        <v>1953</v>
      </c>
      <c r="B8572" s="74">
        <v>46280</v>
      </c>
      <c r="C8572" s="30" t="s">
        <v>659</v>
      </c>
      <c r="D8572" s="30" t="s">
        <v>660</v>
      </c>
      <c r="E8572" s="75">
        <v>42</v>
      </c>
      <c r="F8572" s="30" t="s">
        <v>66</v>
      </c>
      <c r="G8572" s="30" t="s">
        <v>67</v>
      </c>
      <c r="H8572" s="75">
        <v>2</v>
      </c>
    </row>
    <row r="8573" spans="1:8">
      <c r="A8573" s="43">
        <v>1953</v>
      </c>
      <c r="B8573" s="74">
        <v>46280</v>
      </c>
      <c r="C8573" s="30" t="s">
        <v>661</v>
      </c>
      <c r="D8573" s="30" t="s">
        <v>662</v>
      </c>
      <c r="E8573" s="75">
        <v>27</v>
      </c>
      <c r="F8573" s="30" t="s">
        <v>53</v>
      </c>
      <c r="G8573" s="30" t="s">
        <v>54</v>
      </c>
      <c r="H8573" s="75">
        <v>1</v>
      </c>
    </row>
    <row r="8574" spans="1:8">
      <c r="A8574" s="43">
        <v>1953</v>
      </c>
      <c r="B8574" s="74">
        <v>46280</v>
      </c>
      <c r="C8574" s="30" t="s">
        <v>663</v>
      </c>
      <c r="D8574" s="30" t="s">
        <v>664</v>
      </c>
      <c r="E8574" s="75">
        <v>98</v>
      </c>
      <c r="F8574" s="30" t="s">
        <v>70</v>
      </c>
      <c r="G8574" s="30" t="s">
        <v>71</v>
      </c>
      <c r="H8574" s="75">
        <v>2</v>
      </c>
    </row>
    <row r="8575" spans="1:8">
      <c r="A8575" s="43">
        <v>1953</v>
      </c>
      <c r="B8575" s="74">
        <v>46280</v>
      </c>
      <c r="C8575" s="30" t="s">
        <v>665</v>
      </c>
      <c r="D8575" s="30" t="s">
        <v>666</v>
      </c>
      <c r="E8575" s="75">
        <v>117</v>
      </c>
      <c r="F8575" s="30" t="s">
        <v>63</v>
      </c>
      <c r="G8575" s="30" t="s">
        <v>64</v>
      </c>
      <c r="H8575" s="75">
        <v>2</v>
      </c>
    </row>
    <row r="8576" spans="1:8">
      <c r="A8576" s="43">
        <v>1953</v>
      </c>
      <c r="B8576" s="74">
        <v>46280</v>
      </c>
      <c r="C8576" s="30" t="s">
        <v>667</v>
      </c>
      <c r="D8576" s="30" t="s">
        <v>668</v>
      </c>
      <c r="E8576" s="75">
        <v>36</v>
      </c>
      <c r="F8576" s="30" t="s">
        <v>53</v>
      </c>
      <c r="G8576" s="30" t="s">
        <v>54</v>
      </c>
      <c r="H8576" s="75">
        <v>1</v>
      </c>
    </row>
    <row r="8577" spans="1:8">
      <c r="A8577" s="43">
        <v>1953</v>
      </c>
      <c r="B8577" s="74">
        <v>46280</v>
      </c>
      <c r="C8577" s="30" t="s">
        <v>669</v>
      </c>
      <c r="D8577" s="30" t="s">
        <v>670</v>
      </c>
      <c r="E8577" s="75">
        <v>7</v>
      </c>
      <c r="F8577" s="30" t="s">
        <v>68</v>
      </c>
      <c r="G8577" s="30" t="s">
        <v>69</v>
      </c>
      <c r="H8577" s="75">
        <v>1</v>
      </c>
    </row>
    <row r="8578" spans="1:8">
      <c r="A8578" s="43">
        <v>1953</v>
      </c>
      <c r="B8578" s="74">
        <v>46279</v>
      </c>
      <c r="C8578" s="30" t="s">
        <v>571</v>
      </c>
      <c r="D8578" s="30" t="s">
        <v>572</v>
      </c>
      <c r="E8578" s="75">
        <v>129</v>
      </c>
      <c r="F8578" s="30" t="s">
        <v>80</v>
      </c>
      <c r="G8578" s="30" t="s">
        <v>81</v>
      </c>
      <c r="H8578" s="75">
        <v>1</v>
      </c>
    </row>
    <row r="8579" spans="1:8">
      <c r="A8579" s="43">
        <v>1953</v>
      </c>
      <c r="B8579" s="74">
        <v>46279</v>
      </c>
      <c r="C8579" s="30" t="s">
        <v>573</v>
      </c>
      <c r="D8579" s="30" t="s">
        <v>574</v>
      </c>
      <c r="E8579" s="75">
        <v>123</v>
      </c>
      <c r="F8579" s="30" t="s">
        <v>68</v>
      </c>
      <c r="G8579" s="30" t="s">
        <v>69</v>
      </c>
      <c r="H8579" s="75">
        <v>1</v>
      </c>
    </row>
    <row r="8580" spans="1:8">
      <c r="A8580" s="43">
        <v>1953</v>
      </c>
      <c r="B8580" s="74">
        <v>46279</v>
      </c>
      <c r="C8580" s="30" t="s">
        <v>575</v>
      </c>
      <c r="D8580" s="30" t="s">
        <v>576</v>
      </c>
      <c r="E8580" s="75">
        <v>174</v>
      </c>
      <c r="F8580" s="30" t="s">
        <v>70</v>
      </c>
      <c r="G8580" s="30" t="s">
        <v>71</v>
      </c>
      <c r="H8580" s="75">
        <v>2</v>
      </c>
    </row>
    <row r="8581" spans="1:8">
      <c r="A8581" s="43">
        <v>1953</v>
      </c>
      <c r="B8581" s="74">
        <v>46279</v>
      </c>
      <c r="C8581" s="30" t="s">
        <v>577</v>
      </c>
      <c r="D8581" s="30" t="s">
        <v>578</v>
      </c>
      <c r="E8581" s="75">
        <v>103</v>
      </c>
      <c r="F8581" s="30" t="s">
        <v>68</v>
      </c>
      <c r="G8581" s="30" t="s">
        <v>69</v>
      </c>
      <c r="H8581" s="75">
        <v>1</v>
      </c>
    </row>
    <row r="8582" spans="1:8">
      <c r="A8582" s="43">
        <v>1953</v>
      </c>
      <c r="B8582" s="74">
        <v>46279</v>
      </c>
      <c r="C8582" s="30" t="s">
        <v>583</v>
      </c>
      <c r="D8582" s="30" t="s">
        <v>584</v>
      </c>
      <c r="E8582" s="75">
        <v>111</v>
      </c>
      <c r="F8582" s="30" t="s">
        <v>70</v>
      </c>
      <c r="G8582" s="30" t="s">
        <v>71</v>
      </c>
      <c r="H8582" s="75">
        <v>2</v>
      </c>
    </row>
    <row r="8583" spans="1:8">
      <c r="A8583" s="43">
        <v>1953</v>
      </c>
      <c r="B8583" s="74">
        <v>46279</v>
      </c>
      <c r="C8583" s="30" t="s">
        <v>585</v>
      </c>
      <c r="D8583" s="30" t="s">
        <v>586</v>
      </c>
      <c r="E8583" s="75">
        <v>147</v>
      </c>
      <c r="F8583" s="30" t="s">
        <v>80</v>
      </c>
      <c r="G8583" s="30" t="s">
        <v>81</v>
      </c>
      <c r="H8583" s="75">
        <v>1</v>
      </c>
    </row>
    <row r="8584" spans="1:8">
      <c r="A8584" s="43">
        <v>1953</v>
      </c>
      <c r="B8584" s="74">
        <v>46279</v>
      </c>
      <c r="C8584" s="30" t="s">
        <v>589</v>
      </c>
      <c r="D8584" s="30" t="s">
        <v>590</v>
      </c>
      <c r="E8584" s="75">
        <v>77</v>
      </c>
      <c r="F8584" s="30" t="s">
        <v>76</v>
      </c>
      <c r="G8584" s="30" t="s">
        <v>77</v>
      </c>
      <c r="H8584" s="75">
        <v>1</v>
      </c>
    </row>
    <row r="8585" spans="1:8">
      <c r="A8585" s="43">
        <v>1953</v>
      </c>
      <c r="B8585" s="74">
        <v>46279</v>
      </c>
      <c r="C8585" s="30" t="s">
        <v>599</v>
      </c>
      <c r="D8585" s="30" t="s">
        <v>600</v>
      </c>
      <c r="E8585" s="75">
        <v>58</v>
      </c>
      <c r="F8585" s="30" t="s">
        <v>68</v>
      </c>
      <c r="G8585" s="30" t="s">
        <v>69</v>
      </c>
      <c r="H8585" s="75">
        <v>1</v>
      </c>
    </row>
    <row r="8586" spans="1:8">
      <c r="A8586" s="43">
        <v>1953</v>
      </c>
      <c r="B8586" s="74">
        <v>46279</v>
      </c>
      <c r="C8586" s="30" t="s">
        <v>601</v>
      </c>
      <c r="D8586" s="30" t="s">
        <v>602</v>
      </c>
      <c r="E8586" s="75">
        <v>102</v>
      </c>
      <c r="F8586" s="30" t="s">
        <v>70</v>
      </c>
      <c r="G8586" s="30" t="s">
        <v>71</v>
      </c>
      <c r="H8586" s="75">
        <v>2</v>
      </c>
    </row>
    <row r="8587" spans="1:8">
      <c r="A8587" s="43">
        <v>1953</v>
      </c>
      <c r="B8587" s="74">
        <v>46279</v>
      </c>
      <c r="C8587" s="30" t="s">
        <v>605</v>
      </c>
      <c r="D8587" s="30" t="s">
        <v>606</v>
      </c>
      <c r="E8587" s="75">
        <v>43</v>
      </c>
      <c r="F8587" s="30" t="s">
        <v>76</v>
      </c>
      <c r="G8587" s="30" t="s">
        <v>77</v>
      </c>
      <c r="H8587" s="75">
        <v>1</v>
      </c>
    </row>
    <row r="8588" spans="1:8">
      <c r="A8588" s="43">
        <v>1953</v>
      </c>
      <c r="B8588" s="74">
        <v>46279</v>
      </c>
      <c r="C8588" s="30" t="s">
        <v>611</v>
      </c>
      <c r="D8588" s="30" t="s">
        <v>612</v>
      </c>
      <c r="E8588" s="75">
        <v>11</v>
      </c>
      <c r="F8588" s="30" t="s">
        <v>76</v>
      </c>
      <c r="G8588" s="30" t="s">
        <v>77</v>
      </c>
      <c r="H8588" s="75">
        <v>1</v>
      </c>
    </row>
    <row r="8589" spans="1:8">
      <c r="A8589" s="43">
        <v>1953</v>
      </c>
      <c r="B8589" s="74">
        <v>46279</v>
      </c>
      <c r="C8589" s="30" t="s">
        <v>615</v>
      </c>
      <c r="D8589" s="30" t="s">
        <v>616</v>
      </c>
      <c r="E8589" s="75">
        <v>225</v>
      </c>
      <c r="F8589" s="30" t="s">
        <v>80</v>
      </c>
      <c r="G8589" s="30" t="s">
        <v>81</v>
      </c>
      <c r="H8589" s="75">
        <v>1</v>
      </c>
    </row>
    <row r="8590" spans="1:8">
      <c r="A8590" s="43">
        <v>1953</v>
      </c>
      <c r="B8590" s="74">
        <v>46279</v>
      </c>
      <c r="C8590" s="30" t="s">
        <v>617</v>
      </c>
      <c r="D8590" s="30" t="s">
        <v>618</v>
      </c>
      <c r="E8590" s="75">
        <v>1</v>
      </c>
      <c r="F8590" s="30" t="s">
        <v>76</v>
      </c>
      <c r="G8590" s="30" t="s">
        <v>77</v>
      </c>
      <c r="H8590" s="75">
        <v>1</v>
      </c>
    </row>
    <row r="8591" spans="1:8">
      <c r="A8591" s="43">
        <v>1953</v>
      </c>
      <c r="B8591" s="74">
        <v>46279</v>
      </c>
      <c r="C8591" s="30" t="s">
        <v>619</v>
      </c>
      <c r="D8591" s="30" t="s">
        <v>620</v>
      </c>
      <c r="E8591" s="75">
        <v>96</v>
      </c>
      <c r="F8591" s="30" t="s">
        <v>68</v>
      </c>
      <c r="G8591" s="30" t="s">
        <v>69</v>
      </c>
      <c r="H8591" s="75">
        <v>1</v>
      </c>
    </row>
    <row r="8592" spans="1:8">
      <c r="A8592" s="43">
        <v>1953</v>
      </c>
      <c r="B8592" s="74">
        <v>46279</v>
      </c>
      <c r="C8592" s="30" t="s">
        <v>621</v>
      </c>
      <c r="D8592" s="30" t="s">
        <v>622</v>
      </c>
      <c r="E8592" s="75">
        <v>117</v>
      </c>
      <c r="F8592" s="30" t="s">
        <v>80</v>
      </c>
      <c r="G8592" s="30" t="s">
        <v>81</v>
      </c>
      <c r="H8592" s="75">
        <v>1</v>
      </c>
    </row>
    <row r="8593" spans="1:8">
      <c r="A8593" s="43">
        <v>1953</v>
      </c>
      <c r="B8593" s="74">
        <v>46279</v>
      </c>
      <c r="C8593" s="30" t="s">
        <v>623</v>
      </c>
      <c r="D8593" s="30" t="s">
        <v>624</v>
      </c>
      <c r="E8593" s="75">
        <v>31</v>
      </c>
      <c r="F8593" s="30" t="s">
        <v>53</v>
      </c>
      <c r="G8593" s="30" t="s">
        <v>54</v>
      </c>
      <c r="H8593" s="75">
        <v>1</v>
      </c>
    </row>
    <row r="8594" spans="1:8">
      <c r="A8594" s="43">
        <v>1953</v>
      </c>
      <c r="B8594" s="74">
        <v>46279</v>
      </c>
      <c r="C8594" s="30" t="s">
        <v>1802</v>
      </c>
      <c r="D8594" s="30" t="s">
        <v>1803</v>
      </c>
      <c r="E8594" s="75">
        <v>34</v>
      </c>
      <c r="F8594" s="30" t="s">
        <v>53</v>
      </c>
      <c r="G8594" s="30" t="s">
        <v>54</v>
      </c>
      <c r="H8594" s="75">
        <v>1</v>
      </c>
    </row>
    <row r="8595" spans="1:8">
      <c r="A8595" s="43">
        <v>1953</v>
      </c>
      <c r="B8595" s="74">
        <v>46279</v>
      </c>
      <c r="C8595" s="30" t="s">
        <v>625</v>
      </c>
      <c r="D8595" s="30" t="s">
        <v>626</v>
      </c>
      <c r="E8595" s="75">
        <v>111</v>
      </c>
      <c r="F8595" s="30" t="s">
        <v>68</v>
      </c>
      <c r="G8595" s="30" t="s">
        <v>69</v>
      </c>
      <c r="H8595" s="75">
        <v>1</v>
      </c>
    </row>
    <row r="8596" spans="1:8">
      <c r="A8596" s="43">
        <v>1953</v>
      </c>
      <c r="B8596" s="74">
        <v>46279</v>
      </c>
      <c r="C8596" s="30" t="s">
        <v>637</v>
      </c>
      <c r="D8596" s="30" t="s">
        <v>638</v>
      </c>
      <c r="E8596" s="75">
        <v>167</v>
      </c>
      <c r="F8596" s="30" t="s">
        <v>76</v>
      </c>
      <c r="G8596" s="30" t="s">
        <v>77</v>
      </c>
      <c r="H8596" s="75">
        <v>1</v>
      </c>
    </row>
    <row r="8597" spans="1:8">
      <c r="A8597" s="43">
        <v>1953</v>
      </c>
      <c r="B8597" s="74">
        <v>46279</v>
      </c>
      <c r="C8597" s="30" t="s">
        <v>647</v>
      </c>
      <c r="D8597" s="30" t="s">
        <v>648</v>
      </c>
      <c r="E8597" s="75">
        <v>5</v>
      </c>
      <c r="F8597" s="30" t="s">
        <v>80</v>
      </c>
      <c r="G8597" s="30" t="s">
        <v>81</v>
      </c>
      <c r="H8597" s="75">
        <v>1</v>
      </c>
    </row>
    <row r="8598" spans="1:8">
      <c r="A8598" s="43">
        <v>1953</v>
      </c>
      <c r="B8598" s="74">
        <v>46279</v>
      </c>
      <c r="C8598" s="30" t="s">
        <v>1804</v>
      </c>
      <c r="D8598" s="30" t="s">
        <v>1805</v>
      </c>
      <c r="E8598" s="75">
        <v>126</v>
      </c>
      <c r="F8598" s="30" t="s">
        <v>70</v>
      </c>
      <c r="G8598" s="30" t="s">
        <v>71</v>
      </c>
      <c r="H8598" s="75">
        <v>2</v>
      </c>
    </row>
    <row r="8599" spans="1:8">
      <c r="A8599" s="43">
        <v>1953</v>
      </c>
      <c r="B8599" s="74">
        <v>46279</v>
      </c>
      <c r="C8599" s="30" t="s">
        <v>1806</v>
      </c>
      <c r="D8599" s="30" t="s">
        <v>1807</v>
      </c>
      <c r="E8599" s="75">
        <v>98</v>
      </c>
      <c r="F8599" s="30" t="s">
        <v>80</v>
      </c>
      <c r="G8599" s="30" t="s">
        <v>81</v>
      </c>
      <c r="H8599" s="75">
        <v>1</v>
      </c>
    </row>
    <row r="8600" spans="1:8">
      <c r="A8600" s="43">
        <v>1953</v>
      </c>
      <c r="B8600" s="74">
        <v>46279</v>
      </c>
      <c r="C8600" s="30" t="s">
        <v>653</v>
      </c>
      <c r="D8600" s="30" t="s">
        <v>654</v>
      </c>
      <c r="E8600" s="75">
        <v>10</v>
      </c>
      <c r="F8600" s="30" t="s">
        <v>78</v>
      </c>
      <c r="G8600" s="30" t="s">
        <v>79</v>
      </c>
      <c r="H8600" s="75">
        <v>2</v>
      </c>
    </row>
    <row r="8601" spans="1:8">
      <c r="A8601" s="43">
        <v>1953</v>
      </c>
      <c r="B8601" s="74">
        <v>46279</v>
      </c>
      <c r="C8601" s="30" t="s">
        <v>1808</v>
      </c>
      <c r="D8601" s="30" t="s">
        <v>1809</v>
      </c>
      <c r="E8601" s="75">
        <v>30</v>
      </c>
      <c r="F8601" s="30" t="s">
        <v>53</v>
      </c>
      <c r="G8601" s="30" t="s">
        <v>54</v>
      </c>
      <c r="H8601" s="75">
        <v>1</v>
      </c>
    </row>
    <row r="8602" spans="1:8">
      <c r="A8602" s="43">
        <v>1953</v>
      </c>
      <c r="B8602" s="74">
        <v>46279</v>
      </c>
      <c r="C8602" s="30" t="s">
        <v>655</v>
      </c>
      <c r="D8602" s="30" t="s">
        <v>656</v>
      </c>
      <c r="E8602" s="75">
        <v>136</v>
      </c>
      <c r="F8602" s="30" t="s">
        <v>80</v>
      </c>
      <c r="G8602" s="30" t="s">
        <v>81</v>
      </c>
      <c r="H8602" s="75">
        <v>1</v>
      </c>
    </row>
    <row r="8603" spans="1:8">
      <c r="A8603" s="43">
        <v>1953</v>
      </c>
      <c r="B8603" s="74">
        <v>46279</v>
      </c>
      <c r="C8603" s="30" t="s">
        <v>659</v>
      </c>
      <c r="D8603" s="30" t="s">
        <v>660</v>
      </c>
      <c r="E8603" s="75">
        <v>132</v>
      </c>
      <c r="F8603" s="30" t="s">
        <v>66</v>
      </c>
      <c r="G8603" s="30" t="s">
        <v>67</v>
      </c>
      <c r="H8603" s="75">
        <v>2</v>
      </c>
    </row>
    <row r="8604" spans="1:8">
      <c r="A8604" s="43">
        <v>1953</v>
      </c>
      <c r="B8604" s="74">
        <v>46279</v>
      </c>
      <c r="C8604" s="30" t="s">
        <v>661</v>
      </c>
      <c r="D8604" s="30" t="s">
        <v>662</v>
      </c>
      <c r="E8604" s="75">
        <v>69</v>
      </c>
      <c r="F8604" s="30" t="s">
        <v>53</v>
      </c>
      <c r="G8604" s="30" t="s">
        <v>54</v>
      </c>
      <c r="H8604" s="75">
        <v>1</v>
      </c>
    </row>
    <row r="8605" spans="1:8">
      <c r="A8605" s="43">
        <v>1953</v>
      </c>
      <c r="B8605" s="74">
        <v>46279</v>
      </c>
      <c r="C8605" s="30" t="s">
        <v>663</v>
      </c>
      <c r="D8605" s="30" t="s">
        <v>664</v>
      </c>
      <c r="E8605" s="75">
        <v>78</v>
      </c>
      <c r="F8605" s="30" t="s">
        <v>68</v>
      </c>
      <c r="G8605" s="30" t="s">
        <v>69</v>
      </c>
      <c r="H8605" s="75">
        <v>1</v>
      </c>
    </row>
    <row r="8606" spans="1:8">
      <c r="A8606" s="43">
        <v>1953</v>
      </c>
      <c r="B8606" s="74">
        <v>46279</v>
      </c>
      <c r="C8606" s="30" t="s">
        <v>665</v>
      </c>
      <c r="D8606" s="30" t="s">
        <v>666</v>
      </c>
      <c r="E8606" s="75">
        <v>58</v>
      </c>
      <c r="F8606" s="30" t="s">
        <v>63</v>
      </c>
      <c r="G8606" s="30" t="s">
        <v>64</v>
      </c>
      <c r="H8606" s="75">
        <v>2</v>
      </c>
    </row>
    <row r="8607" spans="1:8">
      <c r="A8607" s="43">
        <v>1953</v>
      </c>
      <c r="B8607" s="74">
        <v>46279</v>
      </c>
      <c r="C8607" s="30" t="s">
        <v>667</v>
      </c>
      <c r="D8607" s="30" t="s">
        <v>668</v>
      </c>
      <c r="E8607" s="75">
        <v>104</v>
      </c>
      <c r="F8607" s="30" t="s">
        <v>53</v>
      </c>
      <c r="G8607" s="30" t="s">
        <v>54</v>
      </c>
      <c r="H8607" s="75">
        <v>1</v>
      </c>
    </row>
    <row r="8608" spans="1:8">
      <c r="A8608" s="43">
        <v>1953</v>
      </c>
      <c r="B8608" s="74">
        <v>46279</v>
      </c>
      <c r="C8608" s="30" t="s">
        <v>669</v>
      </c>
      <c r="D8608" s="30" t="s">
        <v>670</v>
      </c>
      <c r="E8608" s="75">
        <v>1</v>
      </c>
      <c r="F8608" s="30" t="s">
        <v>68</v>
      </c>
      <c r="G8608" s="30" t="s">
        <v>69</v>
      </c>
      <c r="H8608" s="75">
        <v>1</v>
      </c>
    </row>
    <row r="8609" spans="1:8">
      <c r="A8609" s="43">
        <v>1953</v>
      </c>
      <c r="B8609" s="74">
        <v>46277</v>
      </c>
      <c r="C8609" s="30" t="s">
        <v>571</v>
      </c>
      <c r="D8609" s="30" t="s">
        <v>572</v>
      </c>
      <c r="E8609" s="75">
        <v>2</v>
      </c>
      <c r="F8609" s="30" t="s">
        <v>53</v>
      </c>
      <c r="G8609" s="30" t="s">
        <v>54</v>
      </c>
      <c r="H8609" s="75">
        <v>1</v>
      </c>
    </row>
    <row r="8610" spans="1:8">
      <c r="A8610" s="43">
        <v>1953</v>
      </c>
      <c r="B8610" s="74">
        <v>46277</v>
      </c>
      <c r="C8610" s="30" t="s">
        <v>573</v>
      </c>
      <c r="D8610" s="30" t="s">
        <v>574</v>
      </c>
      <c r="E8610" s="75">
        <v>145</v>
      </c>
      <c r="F8610" s="30" t="s">
        <v>68</v>
      </c>
      <c r="G8610" s="30" t="s">
        <v>69</v>
      </c>
      <c r="H8610" s="75">
        <v>1</v>
      </c>
    </row>
    <row r="8611" spans="1:8">
      <c r="A8611" s="43">
        <v>1953</v>
      </c>
      <c r="B8611" s="74">
        <v>46277</v>
      </c>
      <c r="C8611" s="30" t="s">
        <v>575</v>
      </c>
      <c r="D8611" s="30" t="s">
        <v>576</v>
      </c>
      <c r="E8611" s="75">
        <v>48</v>
      </c>
      <c r="F8611" s="30" t="s">
        <v>68</v>
      </c>
      <c r="G8611" s="30" t="s">
        <v>69</v>
      </c>
      <c r="H8611" s="75">
        <v>1</v>
      </c>
    </row>
    <row r="8612" spans="1:8">
      <c r="A8612" s="43">
        <v>1953</v>
      </c>
      <c r="B8612" s="74">
        <v>46277</v>
      </c>
      <c r="C8612" s="30" t="s">
        <v>577</v>
      </c>
      <c r="D8612" s="30" t="s">
        <v>578</v>
      </c>
      <c r="E8612" s="75">
        <v>141</v>
      </c>
      <c r="F8612" s="30" t="s">
        <v>68</v>
      </c>
      <c r="G8612" s="30" t="s">
        <v>69</v>
      </c>
      <c r="H8612" s="75">
        <v>1</v>
      </c>
    </row>
    <row r="8613" spans="1:8">
      <c r="A8613" s="43">
        <v>1953</v>
      </c>
      <c r="B8613" s="74">
        <v>46277</v>
      </c>
      <c r="C8613" s="30" t="s">
        <v>581</v>
      </c>
      <c r="D8613" s="30" t="s">
        <v>582</v>
      </c>
      <c r="E8613" s="75">
        <v>69</v>
      </c>
      <c r="F8613" s="30" t="s">
        <v>68</v>
      </c>
      <c r="G8613" s="30" t="s">
        <v>69</v>
      </c>
      <c r="H8613" s="75">
        <v>1</v>
      </c>
    </row>
    <row r="8614" spans="1:8">
      <c r="A8614" s="43">
        <v>1953</v>
      </c>
      <c r="B8614" s="74">
        <v>46277</v>
      </c>
      <c r="C8614" s="30" t="s">
        <v>583</v>
      </c>
      <c r="D8614" s="30" t="s">
        <v>584</v>
      </c>
      <c r="E8614" s="75">
        <v>44</v>
      </c>
      <c r="F8614" s="30" t="s">
        <v>68</v>
      </c>
      <c r="G8614" s="30" t="s">
        <v>69</v>
      </c>
      <c r="H8614" s="75">
        <v>1</v>
      </c>
    </row>
    <row r="8615" spans="1:8">
      <c r="A8615" s="43">
        <v>1953</v>
      </c>
      <c r="B8615" s="74">
        <v>46277</v>
      </c>
      <c r="C8615" s="30" t="s">
        <v>585</v>
      </c>
      <c r="D8615" s="30" t="s">
        <v>586</v>
      </c>
      <c r="E8615" s="75">
        <v>60</v>
      </c>
      <c r="F8615" s="30" t="s">
        <v>53</v>
      </c>
      <c r="G8615" s="30" t="s">
        <v>54</v>
      </c>
      <c r="H8615" s="75">
        <v>1</v>
      </c>
    </row>
    <row r="8616" spans="1:8">
      <c r="A8616" s="43">
        <v>1953</v>
      </c>
      <c r="B8616" s="74">
        <v>46277</v>
      </c>
      <c r="C8616" s="30" t="s">
        <v>589</v>
      </c>
      <c r="D8616" s="30" t="s">
        <v>590</v>
      </c>
      <c r="E8616" s="75">
        <v>112</v>
      </c>
      <c r="F8616" s="30" t="s">
        <v>70</v>
      </c>
      <c r="G8616" s="30" t="s">
        <v>71</v>
      </c>
      <c r="H8616" s="75">
        <v>2</v>
      </c>
    </row>
    <row r="8617" spans="1:8">
      <c r="A8617" s="43">
        <v>1953</v>
      </c>
      <c r="B8617" s="74">
        <v>46277</v>
      </c>
      <c r="C8617" s="30" t="s">
        <v>599</v>
      </c>
      <c r="D8617" s="30" t="s">
        <v>600</v>
      </c>
      <c r="E8617" s="75">
        <v>63</v>
      </c>
      <c r="F8617" s="30" t="s">
        <v>68</v>
      </c>
      <c r="G8617" s="30" t="s">
        <v>69</v>
      </c>
      <c r="H8617" s="75">
        <v>1</v>
      </c>
    </row>
    <row r="8618" spans="1:8">
      <c r="A8618" s="43">
        <v>1953</v>
      </c>
      <c r="B8618" s="74">
        <v>46277</v>
      </c>
      <c r="C8618" s="30" t="s">
        <v>605</v>
      </c>
      <c r="D8618" s="30" t="s">
        <v>606</v>
      </c>
      <c r="E8618" s="75">
        <v>28</v>
      </c>
      <c r="F8618" s="30" t="s">
        <v>76</v>
      </c>
      <c r="G8618" s="30" t="s">
        <v>77</v>
      </c>
      <c r="H8618" s="75">
        <v>1</v>
      </c>
    </row>
    <row r="8619" spans="1:8">
      <c r="A8619" s="43">
        <v>1953</v>
      </c>
      <c r="B8619" s="74">
        <v>46277</v>
      </c>
      <c r="C8619" s="30" t="s">
        <v>609</v>
      </c>
      <c r="D8619" s="30" t="s">
        <v>610</v>
      </c>
      <c r="E8619" s="75">
        <v>25</v>
      </c>
      <c r="F8619" s="30" t="s">
        <v>80</v>
      </c>
      <c r="G8619" s="30" t="s">
        <v>81</v>
      </c>
      <c r="H8619" s="75">
        <v>1</v>
      </c>
    </row>
    <row r="8620" spans="1:8">
      <c r="A8620" s="43">
        <v>1953</v>
      </c>
      <c r="B8620" s="74">
        <v>46277</v>
      </c>
      <c r="C8620" s="30" t="s">
        <v>613</v>
      </c>
      <c r="D8620" s="30" t="s">
        <v>614</v>
      </c>
      <c r="E8620" s="75">
        <v>111</v>
      </c>
      <c r="F8620" s="30" t="s">
        <v>76</v>
      </c>
      <c r="G8620" s="30" t="s">
        <v>77</v>
      </c>
      <c r="H8620" s="75">
        <v>1</v>
      </c>
    </row>
    <row r="8621" spans="1:8">
      <c r="A8621" s="43">
        <v>1953</v>
      </c>
      <c r="B8621" s="74">
        <v>46277</v>
      </c>
      <c r="C8621" s="30" t="s">
        <v>619</v>
      </c>
      <c r="D8621" s="30" t="s">
        <v>620</v>
      </c>
      <c r="E8621" s="75">
        <v>133</v>
      </c>
      <c r="F8621" s="30" t="s">
        <v>68</v>
      </c>
      <c r="G8621" s="30" t="s">
        <v>69</v>
      </c>
      <c r="H8621" s="75">
        <v>1</v>
      </c>
    </row>
    <row r="8622" spans="1:8">
      <c r="A8622" s="43">
        <v>1953</v>
      </c>
      <c r="B8622" s="74">
        <v>46277</v>
      </c>
      <c r="C8622" s="30" t="s">
        <v>621</v>
      </c>
      <c r="D8622" s="30" t="s">
        <v>622</v>
      </c>
      <c r="E8622" s="75">
        <v>71</v>
      </c>
      <c r="F8622" s="30" t="s">
        <v>80</v>
      </c>
      <c r="G8622" s="30" t="s">
        <v>81</v>
      </c>
      <c r="H8622" s="75">
        <v>1</v>
      </c>
    </row>
    <row r="8623" spans="1:8">
      <c r="A8623" s="43">
        <v>1953</v>
      </c>
      <c r="B8623" s="74">
        <v>46277</v>
      </c>
      <c r="C8623" s="30" t="s">
        <v>623</v>
      </c>
      <c r="D8623" s="30" t="s">
        <v>624</v>
      </c>
      <c r="E8623" s="75">
        <v>194</v>
      </c>
      <c r="F8623" s="30" t="s">
        <v>53</v>
      </c>
      <c r="G8623" s="30" t="s">
        <v>54</v>
      </c>
      <c r="H8623" s="75">
        <v>1</v>
      </c>
    </row>
    <row r="8624" spans="1:8">
      <c r="A8624" s="43">
        <v>1953</v>
      </c>
      <c r="B8624" s="74">
        <v>46277</v>
      </c>
      <c r="C8624" s="30" t="s">
        <v>1802</v>
      </c>
      <c r="D8624" s="30" t="s">
        <v>1803</v>
      </c>
      <c r="E8624" s="75">
        <v>56</v>
      </c>
      <c r="F8624" s="30" t="s">
        <v>53</v>
      </c>
      <c r="G8624" s="30" t="s">
        <v>54</v>
      </c>
      <c r="H8624" s="75">
        <v>1</v>
      </c>
    </row>
    <row r="8625" spans="1:8">
      <c r="A8625" s="43">
        <v>1953</v>
      </c>
      <c r="B8625" s="74">
        <v>46277</v>
      </c>
      <c r="C8625" s="30" t="s">
        <v>629</v>
      </c>
      <c r="D8625" s="30" t="s">
        <v>630</v>
      </c>
      <c r="E8625" s="75">
        <v>94</v>
      </c>
      <c r="F8625" s="30" t="s">
        <v>68</v>
      </c>
      <c r="G8625" s="30" t="s">
        <v>69</v>
      </c>
      <c r="H8625" s="75">
        <v>1</v>
      </c>
    </row>
    <row r="8626" spans="1:8">
      <c r="A8626" s="43">
        <v>1953</v>
      </c>
      <c r="B8626" s="74">
        <v>46277</v>
      </c>
      <c r="C8626" s="30" t="s">
        <v>637</v>
      </c>
      <c r="D8626" s="30" t="s">
        <v>638</v>
      </c>
      <c r="E8626" s="75">
        <v>159</v>
      </c>
      <c r="F8626" s="30" t="s">
        <v>70</v>
      </c>
      <c r="G8626" s="30" t="s">
        <v>71</v>
      </c>
      <c r="H8626" s="75">
        <v>2</v>
      </c>
    </row>
    <row r="8627" spans="1:8">
      <c r="A8627" s="43">
        <v>1953</v>
      </c>
      <c r="B8627" s="74">
        <v>46277</v>
      </c>
      <c r="C8627" s="30" t="s">
        <v>641</v>
      </c>
      <c r="D8627" s="30" t="s">
        <v>642</v>
      </c>
      <c r="E8627" s="75">
        <v>2</v>
      </c>
      <c r="F8627" s="30" t="s">
        <v>68</v>
      </c>
      <c r="G8627" s="30" t="s">
        <v>69</v>
      </c>
      <c r="H8627" s="75">
        <v>1</v>
      </c>
    </row>
    <row r="8628" spans="1:8">
      <c r="A8628" s="43">
        <v>1953</v>
      </c>
      <c r="B8628" s="74">
        <v>46277</v>
      </c>
      <c r="C8628" s="30" t="s">
        <v>645</v>
      </c>
      <c r="D8628" s="30" t="s">
        <v>646</v>
      </c>
      <c r="E8628" s="75">
        <v>98</v>
      </c>
      <c r="F8628" s="30" t="s">
        <v>53</v>
      </c>
      <c r="G8628" s="30" t="s">
        <v>54</v>
      </c>
      <c r="H8628" s="75">
        <v>1</v>
      </c>
    </row>
    <row r="8629" spans="1:8">
      <c r="A8629" s="43">
        <v>1953</v>
      </c>
      <c r="B8629" s="74">
        <v>46277</v>
      </c>
      <c r="C8629" s="30" t="s">
        <v>647</v>
      </c>
      <c r="D8629" s="30" t="s">
        <v>648</v>
      </c>
      <c r="E8629" s="75">
        <v>112</v>
      </c>
      <c r="F8629" s="30" t="s">
        <v>80</v>
      </c>
      <c r="G8629" s="30" t="s">
        <v>81</v>
      </c>
      <c r="H8629" s="75">
        <v>1</v>
      </c>
    </row>
    <row r="8630" spans="1:8">
      <c r="A8630" s="43">
        <v>1953</v>
      </c>
      <c r="B8630" s="74">
        <v>46277</v>
      </c>
      <c r="C8630" s="30" t="s">
        <v>651</v>
      </c>
      <c r="D8630" s="30" t="s">
        <v>652</v>
      </c>
      <c r="E8630" s="75">
        <v>19</v>
      </c>
      <c r="F8630" s="30" t="s">
        <v>76</v>
      </c>
      <c r="G8630" s="30" t="s">
        <v>77</v>
      </c>
      <c r="H8630" s="75">
        <v>1</v>
      </c>
    </row>
    <row r="8631" spans="1:8">
      <c r="A8631" s="43">
        <v>1953</v>
      </c>
      <c r="B8631" s="74">
        <v>46277</v>
      </c>
      <c r="C8631" s="30" t="s">
        <v>1804</v>
      </c>
      <c r="D8631" s="30" t="s">
        <v>1805</v>
      </c>
      <c r="E8631" s="75">
        <v>78</v>
      </c>
      <c r="F8631" s="30" t="s">
        <v>76</v>
      </c>
      <c r="G8631" s="30" t="s">
        <v>77</v>
      </c>
      <c r="H8631" s="75">
        <v>1</v>
      </c>
    </row>
    <row r="8632" spans="1:8">
      <c r="A8632" s="43">
        <v>1953</v>
      </c>
      <c r="B8632" s="74">
        <v>46277</v>
      </c>
      <c r="C8632" s="30" t="s">
        <v>1806</v>
      </c>
      <c r="D8632" s="30" t="s">
        <v>1807</v>
      </c>
      <c r="E8632" s="75">
        <v>62</v>
      </c>
      <c r="F8632" s="30" t="s">
        <v>80</v>
      </c>
      <c r="G8632" s="30" t="s">
        <v>81</v>
      </c>
      <c r="H8632" s="75">
        <v>1</v>
      </c>
    </row>
    <row r="8633" spans="1:8">
      <c r="A8633" s="43">
        <v>1953</v>
      </c>
      <c r="B8633" s="74">
        <v>46277</v>
      </c>
      <c r="C8633" s="30" t="s">
        <v>655</v>
      </c>
      <c r="D8633" s="30" t="s">
        <v>656</v>
      </c>
      <c r="E8633" s="75">
        <v>177</v>
      </c>
      <c r="F8633" s="30" t="s">
        <v>80</v>
      </c>
      <c r="G8633" s="30" t="s">
        <v>81</v>
      </c>
      <c r="H8633" s="75">
        <v>1</v>
      </c>
    </row>
    <row r="8634" spans="1:8">
      <c r="A8634" s="43">
        <v>1953</v>
      </c>
      <c r="B8634" s="74">
        <v>46277</v>
      </c>
      <c r="C8634" s="30" t="s">
        <v>659</v>
      </c>
      <c r="D8634" s="30" t="s">
        <v>660</v>
      </c>
      <c r="E8634" s="75">
        <v>123</v>
      </c>
      <c r="F8634" s="30" t="s">
        <v>5020</v>
      </c>
      <c r="G8634" s="30" t="s">
        <v>5021</v>
      </c>
      <c r="H8634" s="75">
        <v>3</v>
      </c>
    </row>
    <row r="8635" spans="1:8">
      <c r="A8635" s="43">
        <v>1953</v>
      </c>
      <c r="B8635" s="74">
        <v>46277</v>
      </c>
      <c r="C8635" s="30" t="s">
        <v>663</v>
      </c>
      <c r="D8635" s="30" t="s">
        <v>664</v>
      </c>
      <c r="E8635" s="75">
        <v>52</v>
      </c>
      <c r="F8635" s="30" t="s">
        <v>68</v>
      </c>
      <c r="G8635" s="30" t="s">
        <v>69</v>
      </c>
      <c r="H8635" s="75">
        <v>1</v>
      </c>
    </row>
    <row r="8636" spans="1:8">
      <c r="A8636" s="43">
        <v>1953</v>
      </c>
      <c r="B8636" s="74">
        <v>46277</v>
      </c>
      <c r="C8636" s="30" t="s">
        <v>665</v>
      </c>
      <c r="D8636" s="30" t="s">
        <v>666</v>
      </c>
      <c r="E8636" s="75">
        <v>117</v>
      </c>
      <c r="F8636" s="30" t="s">
        <v>5020</v>
      </c>
      <c r="G8636" s="30" t="s">
        <v>5021</v>
      </c>
      <c r="H8636" s="75">
        <v>3</v>
      </c>
    </row>
    <row r="8637" spans="1:8">
      <c r="A8637" s="43">
        <v>1953</v>
      </c>
      <c r="B8637" s="74">
        <v>46277</v>
      </c>
      <c r="C8637" s="30" t="s">
        <v>667</v>
      </c>
      <c r="D8637" s="30" t="s">
        <v>668</v>
      </c>
      <c r="E8637" s="75">
        <v>49</v>
      </c>
      <c r="F8637" s="30" t="s">
        <v>53</v>
      </c>
      <c r="G8637" s="30" t="s">
        <v>54</v>
      </c>
      <c r="H8637" s="75">
        <v>1</v>
      </c>
    </row>
    <row r="8638" spans="1:8">
      <c r="A8638" s="43">
        <v>1953</v>
      </c>
      <c r="B8638" s="74">
        <v>46277</v>
      </c>
      <c r="C8638" s="30" t="s">
        <v>669</v>
      </c>
      <c r="D8638" s="30" t="s">
        <v>670</v>
      </c>
      <c r="E8638" s="75">
        <v>1</v>
      </c>
      <c r="F8638" s="30" t="s">
        <v>68</v>
      </c>
      <c r="G8638" s="30" t="s">
        <v>69</v>
      </c>
      <c r="H8638" s="75">
        <v>1</v>
      </c>
    </row>
    <row r="8639" spans="1:8">
      <c r="A8639" s="43">
        <v>1953</v>
      </c>
      <c r="B8639" s="74">
        <v>46276</v>
      </c>
      <c r="C8639" s="30" t="s">
        <v>571</v>
      </c>
      <c r="D8639" s="30" t="s">
        <v>572</v>
      </c>
      <c r="E8639" s="75">
        <v>51</v>
      </c>
      <c r="F8639" s="30" t="s">
        <v>53</v>
      </c>
      <c r="G8639" s="30" t="s">
        <v>54</v>
      </c>
      <c r="H8639" s="75">
        <v>1</v>
      </c>
    </row>
    <row r="8640" spans="1:8">
      <c r="A8640" s="43">
        <v>1953</v>
      </c>
      <c r="B8640" s="74">
        <v>46276</v>
      </c>
      <c r="C8640" s="30" t="s">
        <v>573</v>
      </c>
      <c r="D8640" s="30" t="s">
        <v>574</v>
      </c>
      <c r="E8640" s="75">
        <v>84</v>
      </c>
      <c r="F8640" s="30" t="s">
        <v>68</v>
      </c>
      <c r="G8640" s="30" t="s">
        <v>69</v>
      </c>
      <c r="H8640" s="75">
        <v>1</v>
      </c>
    </row>
    <row r="8641" spans="1:8">
      <c r="A8641" s="43">
        <v>1953</v>
      </c>
      <c r="B8641" s="74">
        <v>46276</v>
      </c>
      <c r="C8641" s="30" t="s">
        <v>575</v>
      </c>
      <c r="D8641" s="30" t="s">
        <v>576</v>
      </c>
      <c r="E8641" s="75">
        <v>134</v>
      </c>
      <c r="F8641" s="30" t="s">
        <v>68</v>
      </c>
      <c r="G8641" s="30" t="s">
        <v>69</v>
      </c>
      <c r="H8641" s="75">
        <v>1</v>
      </c>
    </row>
    <row r="8642" spans="1:8">
      <c r="A8642" s="43">
        <v>1953</v>
      </c>
      <c r="B8642" s="74">
        <v>46276</v>
      </c>
      <c r="C8642" s="30" t="s">
        <v>577</v>
      </c>
      <c r="D8642" s="30" t="s">
        <v>578</v>
      </c>
      <c r="E8642" s="75">
        <v>105</v>
      </c>
      <c r="F8642" s="30" t="s">
        <v>68</v>
      </c>
      <c r="G8642" s="30" t="s">
        <v>69</v>
      </c>
      <c r="H8642" s="75">
        <v>1</v>
      </c>
    </row>
    <row r="8643" spans="1:8">
      <c r="A8643" s="43">
        <v>1953</v>
      </c>
      <c r="B8643" s="74">
        <v>46276</v>
      </c>
      <c r="C8643" s="30" t="s">
        <v>581</v>
      </c>
      <c r="D8643" s="30" t="s">
        <v>582</v>
      </c>
      <c r="E8643" s="75">
        <v>77</v>
      </c>
      <c r="F8643" s="30" t="s">
        <v>68</v>
      </c>
      <c r="G8643" s="30" t="s">
        <v>69</v>
      </c>
      <c r="H8643" s="75">
        <v>1</v>
      </c>
    </row>
    <row r="8644" spans="1:8">
      <c r="A8644" s="43">
        <v>1953</v>
      </c>
      <c r="B8644" s="74">
        <v>46276</v>
      </c>
      <c r="C8644" s="30" t="s">
        <v>583</v>
      </c>
      <c r="D8644" s="30" t="s">
        <v>584</v>
      </c>
      <c r="E8644" s="75">
        <v>90</v>
      </c>
      <c r="F8644" s="30" t="s">
        <v>68</v>
      </c>
      <c r="G8644" s="30" t="s">
        <v>69</v>
      </c>
      <c r="H8644" s="75">
        <v>1</v>
      </c>
    </row>
    <row r="8645" spans="1:8">
      <c r="A8645" s="43">
        <v>1953</v>
      </c>
      <c r="B8645" s="74">
        <v>46276</v>
      </c>
      <c r="C8645" s="30" t="s">
        <v>585</v>
      </c>
      <c r="D8645" s="30" t="s">
        <v>586</v>
      </c>
      <c r="E8645" s="75">
        <v>114</v>
      </c>
      <c r="F8645" s="30" t="s">
        <v>80</v>
      </c>
      <c r="G8645" s="30" t="s">
        <v>81</v>
      </c>
      <c r="H8645" s="75">
        <v>1</v>
      </c>
    </row>
    <row r="8646" spans="1:8">
      <c r="A8646" s="43">
        <v>1953</v>
      </c>
      <c r="B8646" s="74">
        <v>46276</v>
      </c>
      <c r="C8646" s="30" t="s">
        <v>587</v>
      </c>
      <c r="D8646" s="30" t="s">
        <v>588</v>
      </c>
      <c r="E8646" s="75">
        <v>107</v>
      </c>
      <c r="F8646" s="30" t="s">
        <v>68</v>
      </c>
      <c r="G8646" s="30" t="s">
        <v>69</v>
      </c>
      <c r="H8646" s="75">
        <v>1</v>
      </c>
    </row>
    <row r="8647" spans="1:8">
      <c r="A8647" s="43">
        <v>1953</v>
      </c>
      <c r="B8647" s="74">
        <v>46276</v>
      </c>
      <c r="C8647" s="30" t="s">
        <v>589</v>
      </c>
      <c r="D8647" s="30" t="s">
        <v>590</v>
      </c>
      <c r="E8647" s="75">
        <v>127</v>
      </c>
      <c r="F8647" s="30" t="s">
        <v>76</v>
      </c>
      <c r="G8647" s="30" t="s">
        <v>77</v>
      </c>
      <c r="H8647" s="75">
        <v>1</v>
      </c>
    </row>
    <row r="8648" spans="1:8">
      <c r="A8648" s="43">
        <v>1953</v>
      </c>
      <c r="B8648" s="74">
        <v>46276</v>
      </c>
      <c r="C8648" s="30" t="s">
        <v>595</v>
      </c>
      <c r="D8648" s="30" t="s">
        <v>596</v>
      </c>
      <c r="E8648" s="75">
        <v>1</v>
      </c>
      <c r="F8648" s="30" t="s">
        <v>53</v>
      </c>
      <c r="G8648" s="30" t="s">
        <v>54</v>
      </c>
      <c r="H8648" s="75">
        <v>1</v>
      </c>
    </row>
    <row r="8649" spans="1:8">
      <c r="A8649" s="43">
        <v>1953</v>
      </c>
      <c r="B8649" s="74">
        <v>46276</v>
      </c>
      <c r="C8649" s="30" t="s">
        <v>599</v>
      </c>
      <c r="D8649" s="30" t="s">
        <v>600</v>
      </c>
      <c r="E8649" s="75">
        <v>50</v>
      </c>
      <c r="F8649" s="30" t="s">
        <v>68</v>
      </c>
      <c r="G8649" s="30" t="s">
        <v>69</v>
      </c>
      <c r="H8649" s="75">
        <v>1</v>
      </c>
    </row>
    <row r="8650" spans="1:8">
      <c r="A8650" s="43">
        <v>1953</v>
      </c>
      <c r="B8650" s="74">
        <v>46276</v>
      </c>
      <c r="C8650" s="30" t="s">
        <v>601</v>
      </c>
      <c r="D8650" s="30" t="s">
        <v>602</v>
      </c>
      <c r="E8650" s="75">
        <v>98</v>
      </c>
      <c r="F8650" s="30" t="s">
        <v>72</v>
      </c>
      <c r="G8650" s="30" t="s">
        <v>73</v>
      </c>
      <c r="H8650" s="75">
        <v>3</v>
      </c>
    </row>
    <row r="8651" spans="1:8">
      <c r="A8651" s="43">
        <v>1953</v>
      </c>
      <c r="B8651" s="74">
        <v>46276</v>
      </c>
      <c r="C8651" s="30" t="s">
        <v>605</v>
      </c>
      <c r="D8651" s="30" t="s">
        <v>606</v>
      </c>
      <c r="E8651" s="75">
        <v>59</v>
      </c>
      <c r="F8651" s="30" t="s">
        <v>76</v>
      </c>
      <c r="G8651" s="30" t="s">
        <v>77</v>
      </c>
      <c r="H8651" s="75">
        <v>1</v>
      </c>
    </row>
    <row r="8652" spans="1:8">
      <c r="A8652" s="43">
        <v>1953</v>
      </c>
      <c r="B8652" s="74">
        <v>46276</v>
      </c>
      <c r="C8652" s="30" t="s">
        <v>607</v>
      </c>
      <c r="D8652" s="30" t="s">
        <v>608</v>
      </c>
      <c r="E8652" s="75">
        <v>7</v>
      </c>
      <c r="F8652" s="30" t="s">
        <v>80</v>
      </c>
      <c r="G8652" s="30" t="s">
        <v>81</v>
      </c>
      <c r="H8652" s="75">
        <v>1</v>
      </c>
    </row>
    <row r="8653" spans="1:8">
      <c r="A8653" s="43">
        <v>1953</v>
      </c>
      <c r="B8653" s="74">
        <v>46276</v>
      </c>
      <c r="C8653" s="30" t="s">
        <v>609</v>
      </c>
      <c r="D8653" s="30" t="s">
        <v>610</v>
      </c>
      <c r="E8653" s="75">
        <v>78</v>
      </c>
      <c r="F8653" s="30" t="s">
        <v>66</v>
      </c>
      <c r="G8653" s="30" t="s">
        <v>67</v>
      </c>
      <c r="H8653" s="75">
        <v>2</v>
      </c>
    </row>
    <row r="8654" spans="1:8">
      <c r="A8654" s="43">
        <v>1953</v>
      </c>
      <c r="B8654" s="74">
        <v>46276</v>
      </c>
      <c r="C8654" s="30" t="s">
        <v>613</v>
      </c>
      <c r="D8654" s="30" t="s">
        <v>614</v>
      </c>
      <c r="E8654" s="75">
        <v>116</v>
      </c>
      <c r="F8654" s="30" t="s">
        <v>70</v>
      </c>
      <c r="G8654" s="30" t="s">
        <v>71</v>
      </c>
      <c r="H8654" s="75">
        <v>2</v>
      </c>
    </row>
    <row r="8655" spans="1:8">
      <c r="A8655" s="43">
        <v>1953</v>
      </c>
      <c r="B8655" s="74">
        <v>46276</v>
      </c>
      <c r="C8655" s="30" t="s">
        <v>615</v>
      </c>
      <c r="D8655" s="30" t="s">
        <v>616</v>
      </c>
      <c r="E8655" s="75">
        <v>329</v>
      </c>
      <c r="F8655" s="30" t="s">
        <v>80</v>
      </c>
      <c r="G8655" s="30" t="s">
        <v>81</v>
      </c>
      <c r="H8655" s="75">
        <v>1</v>
      </c>
    </row>
    <row r="8656" spans="1:8">
      <c r="A8656" s="43">
        <v>1953</v>
      </c>
      <c r="B8656" s="74">
        <v>46276</v>
      </c>
      <c r="C8656" s="30" t="s">
        <v>617</v>
      </c>
      <c r="D8656" s="30" t="s">
        <v>618</v>
      </c>
      <c r="E8656" s="75">
        <v>19</v>
      </c>
      <c r="F8656" s="30" t="s">
        <v>76</v>
      </c>
      <c r="G8656" s="30" t="s">
        <v>77</v>
      </c>
      <c r="H8656" s="75">
        <v>1</v>
      </c>
    </row>
    <row r="8657" spans="1:8">
      <c r="A8657" s="43">
        <v>1953</v>
      </c>
      <c r="B8657" s="74">
        <v>46276</v>
      </c>
      <c r="C8657" s="30" t="s">
        <v>619</v>
      </c>
      <c r="D8657" s="30" t="s">
        <v>620</v>
      </c>
      <c r="E8657" s="75">
        <v>87</v>
      </c>
      <c r="F8657" s="30" t="s">
        <v>68</v>
      </c>
      <c r="G8657" s="30" t="s">
        <v>69</v>
      </c>
      <c r="H8657" s="75">
        <v>1</v>
      </c>
    </row>
    <row r="8658" spans="1:8">
      <c r="A8658" s="43">
        <v>1953</v>
      </c>
      <c r="B8658" s="74">
        <v>46276</v>
      </c>
      <c r="C8658" s="30" t="s">
        <v>621</v>
      </c>
      <c r="D8658" s="30" t="s">
        <v>622</v>
      </c>
      <c r="E8658" s="75">
        <v>147</v>
      </c>
      <c r="F8658" s="30" t="s">
        <v>80</v>
      </c>
      <c r="G8658" s="30" t="s">
        <v>81</v>
      </c>
      <c r="H8658" s="75">
        <v>1</v>
      </c>
    </row>
    <row r="8659" spans="1:8">
      <c r="A8659" s="43">
        <v>1953</v>
      </c>
      <c r="B8659" s="74">
        <v>46276</v>
      </c>
      <c r="C8659" s="30" t="s">
        <v>623</v>
      </c>
      <c r="D8659" s="30" t="s">
        <v>624</v>
      </c>
      <c r="E8659" s="75">
        <v>102</v>
      </c>
      <c r="F8659" s="30" t="s">
        <v>53</v>
      </c>
      <c r="G8659" s="30" t="s">
        <v>54</v>
      </c>
      <c r="H8659" s="75">
        <v>1</v>
      </c>
    </row>
    <row r="8660" spans="1:8">
      <c r="A8660" s="43">
        <v>1953</v>
      </c>
      <c r="B8660" s="74">
        <v>46276</v>
      </c>
      <c r="C8660" s="30" t="s">
        <v>1802</v>
      </c>
      <c r="D8660" s="30" t="s">
        <v>1803</v>
      </c>
      <c r="E8660" s="75">
        <v>16</v>
      </c>
      <c r="F8660" s="30" t="s">
        <v>53</v>
      </c>
      <c r="G8660" s="30" t="s">
        <v>54</v>
      </c>
      <c r="H8660" s="75">
        <v>1</v>
      </c>
    </row>
    <row r="8661" spans="1:8">
      <c r="A8661" s="43">
        <v>1953</v>
      </c>
      <c r="B8661" s="74">
        <v>46276</v>
      </c>
      <c r="C8661" s="30" t="s">
        <v>625</v>
      </c>
      <c r="D8661" s="30" t="s">
        <v>626</v>
      </c>
      <c r="E8661" s="75">
        <v>106</v>
      </c>
      <c r="F8661" s="30" t="s">
        <v>68</v>
      </c>
      <c r="G8661" s="30" t="s">
        <v>69</v>
      </c>
      <c r="H8661" s="75">
        <v>1</v>
      </c>
    </row>
    <row r="8662" spans="1:8">
      <c r="A8662" s="43">
        <v>1953</v>
      </c>
      <c r="B8662" s="74">
        <v>46276</v>
      </c>
      <c r="C8662" s="30" t="s">
        <v>629</v>
      </c>
      <c r="D8662" s="30" t="s">
        <v>630</v>
      </c>
      <c r="E8662" s="75">
        <v>104</v>
      </c>
      <c r="F8662" s="30" t="s">
        <v>68</v>
      </c>
      <c r="G8662" s="30" t="s">
        <v>69</v>
      </c>
      <c r="H8662" s="75">
        <v>1</v>
      </c>
    </row>
    <row r="8663" spans="1:8">
      <c r="A8663" s="43">
        <v>1953</v>
      </c>
      <c r="B8663" s="74">
        <v>46276</v>
      </c>
      <c r="C8663" s="30" t="s">
        <v>637</v>
      </c>
      <c r="D8663" s="30" t="s">
        <v>638</v>
      </c>
      <c r="E8663" s="75">
        <v>194</v>
      </c>
      <c r="F8663" s="30" t="s">
        <v>70</v>
      </c>
      <c r="G8663" s="30" t="s">
        <v>71</v>
      </c>
      <c r="H8663" s="75">
        <v>2</v>
      </c>
    </row>
    <row r="8664" spans="1:8">
      <c r="A8664" s="43">
        <v>1953</v>
      </c>
      <c r="B8664" s="74">
        <v>46276</v>
      </c>
      <c r="C8664" s="30" t="s">
        <v>645</v>
      </c>
      <c r="D8664" s="30" t="s">
        <v>646</v>
      </c>
      <c r="E8664" s="75">
        <v>30</v>
      </c>
      <c r="F8664" s="30" t="s">
        <v>53</v>
      </c>
      <c r="G8664" s="30" t="s">
        <v>54</v>
      </c>
      <c r="H8664" s="75">
        <v>1</v>
      </c>
    </row>
    <row r="8665" spans="1:8">
      <c r="A8665" s="43">
        <v>1953</v>
      </c>
      <c r="B8665" s="74">
        <v>46276</v>
      </c>
      <c r="C8665" s="30" t="s">
        <v>647</v>
      </c>
      <c r="D8665" s="30" t="s">
        <v>648</v>
      </c>
      <c r="E8665" s="75">
        <v>40</v>
      </c>
      <c r="F8665" s="30" t="s">
        <v>80</v>
      </c>
      <c r="G8665" s="30" t="s">
        <v>81</v>
      </c>
      <c r="H8665" s="75">
        <v>1</v>
      </c>
    </row>
    <row r="8666" spans="1:8">
      <c r="A8666" s="43">
        <v>1953</v>
      </c>
      <c r="B8666" s="74">
        <v>46276</v>
      </c>
      <c r="C8666" s="30" t="s">
        <v>1804</v>
      </c>
      <c r="D8666" s="30" t="s">
        <v>1805</v>
      </c>
      <c r="E8666" s="75">
        <v>94</v>
      </c>
      <c r="F8666" s="30" t="s">
        <v>76</v>
      </c>
      <c r="G8666" s="30" t="s">
        <v>77</v>
      </c>
      <c r="H8666" s="75">
        <v>1</v>
      </c>
    </row>
    <row r="8667" spans="1:8">
      <c r="A8667" s="43">
        <v>1953</v>
      </c>
      <c r="B8667" s="74">
        <v>46276</v>
      </c>
      <c r="C8667" s="30" t="s">
        <v>1808</v>
      </c>
      <c r="D8667" s="30" t="s">
        <v>1809</v>
      </c>
      <c r="E8667" s="75">
        <v>24</v>
      </c>
      <c r="F8667" s="30" t="s">
        <v>53</v>
      </c>
      <c r="G8667" s="30" t="s">
        <v>54</v>
      </c>
      <c r="H8667" s="75">
        <v>1</v>
      </c>
    </row>
    <row r="8668" spans="1:8">
      <c r="A8668" s="43">
        <v>1953</v>
      </c>
      <c r="B8668" s="74">
        <v>46276</v>
      </c>
      <c r="C8668" s="30" t="s">
        <v>655</v>
      </c>
      <c r="D8668" s="30" t="s">
        <v>656</v>
      </c>
      <c r="E8668" s="75">
        <v>292</v>
      </c>
      <c r="F8668" s="30" t="s">
        <v>80</v>
      </c>
      <c r="G8668" s="30" t="s">
        <v>81</v>
      </c>
      <c r="H8668" s="75">
        <v>1</v>
      </c>
    </row>
    <row r="8669" spans="1:8">
      <c r="A8669" s="43">
        <v>1953</v>
      </c>
      <c r="B8669" s="74">
        <v>46276</v>
      </c>
      <c r="C8669" s="30" t="s">
        <v>659</v>
      </c>
      <c r="D8669" s="30" t="s">
        <v>660</v>
      </c>
      <c r="E8669" s="75">
        <v>86</v>
      </c>
      <c r="F8669" s="30" t="s">
        <v>66</v>
      </c>
      <c r="G8669" s="30" t="s">
        <v>67</v>
      </c>
      <c r="H8669" s="75">
        <v>2</v>
      </c>
    </row>
    <row r="8670" spans="1:8">
      <c r="A8670" s="43">
        <v>1953</v>
      </c>
      <c r="B8670" s="74">
        <v>46276</v>
      </c>
      <c r="C8670" s="30" t="s">
        <v>661</v>
      </c>
      <c r="D8670" s="30" t="s">
        <v>662</v>
      </c>
      <c r="E8670" s="75">
        <v>33</v>
      </c>
      <c r="F8670" s="30" t="s">
        <v>53</v>
      </c>
      <c r="G8670" s="30" t="s">
        <v>54</v>
      </c>
      <c r="H8670" s="75">
        <v>1</v>
      </c>
    </row>
    <row r="8671" spans="1:8">
      <c r="A8671" s="43">
        <v>1953</v>
      </c>
      <c r="B8671" s="74">
        <v>46276</v>
      </c>
      <c r="C8671" s="30" t="s">
        <v>663</v>
      </c>
      <c r="D8671" s="30" t="s">
        <v>664</v>
      </c>
      <c r="E8671" s="75">
        <v>83</v>
      </c>
      <c r="F8671" s="30" t="s">
        <v>70</v>
      </c>
      <c r="G8671" s="30" t="s">
        <v>71</v>
      </c>
      <c r="H8671" s="75">
        <v>2</v>
      </c>
    </row>
    <row r="8672" spans="1:8">
      <c r="A8672" s="43">
        <v>1953</v>
      </c>
      <c r="B8672" s="74">
        <v>46276</v>
      </c>
      <c r="C8672" s="30" t="s">
        <v>665</v>
      </c>
      <c r="D8672" s="30" t="s">
        <v>666</v>
      </c>
      <c r="E8672" s="75">
        <v>88</v>
      </c>
      <c r="F8672" s="30" t="s">
        <v>63</v>
      </c>
      <c r="G8672" s="30" t="s">
        <v>64</v>
      </c>
      <c r="H8672" s="75">
        <v>2</v>
      </c>
    </row>
    <row r="8673" spans="1:8">
      <c r="A8673" s="43">
        <v>1953</v>
      </c>
      <c r="B8673" s="74">
        <v>46276</v>
      </c>
      <c r="C8673" s="30" t="s">
        <v>667</v>
      </c>
      <c r="D8673" s="30" t="s">
        <v>668</v>
      </c>
      <c r="E8673" s="75">
        <v>55</v>
      </c>
      <c r="F8673" s="30" t="s">
        <v>53</v>
      </c>
      <c r="G8673" s="30" t="s">
        <v>54</v>
      </c>
      <c r="H8673" s="75">
        <v>1</v>
      </c>
    </row>
    <row r="8674" spans="1:8">
      <c r="A8674" s="43">
        <v>1953</v>
      </c>
      <c r="B8674" s="74">
        <v>46275</v>
      </c>
      <c r="C8674" s="30" t="s">
        <v>571</v>
      </c>
      <c r="D8674" s="30" t="s">
        <v>572</v>
      </c>
      <c r="E8674" s="75">
        <v>18</v>
      </c>
      <c r="F8674" s="30" t="s">
        <v>53</v>
      </c>
      <c r="G8674" s="30" t="s">
        <v>54</v>
      </c>
      <c r="H8674" s="75">
        <v>1</v>
      </c>
    </row>
    <row r="8675" spans="1:8">
      <c r="A8675" s="43">
        <v>1953</v>
      </c>
      <c r="B8675" s="74">
        <v>46275</v>
      </c>
      <c r="C8675" s="30" t="s">
        <v>573</v>
      </c>
      <c r="D8675" s="30" t="s">
        <v>574</v>
      </c>
      <c r="E8675" s="75">
        <v>115</v>
      </c>
      <c r="F8675" s="30" t="s">
        <v>68</v>
      </c>
      <c r="G8675" s="30" t="s">
        <v>69</v>
      </c>
      <c r="H8675" s="75">
        <v>1</v>
      </c>
    </row>
    <row r="8676" spans="1:8">
      <c r="A8676" s="43">
        <v>1953</v>
      </c>
      <c r="B8676" s="74">
        <v>46275</v>
      </c>
      <c r="C8676" s="30" t="s">
        <v>575</v>
      </c>
      <c r="D8676" s="30" t="s">
        <v>576</v>
      </c>
      <c r="E8676" s="75">
        <v>120</v>
      </c>
      <c r="F8676" s="30" t="s">
        <v>68</v>
      </c>
      <c r="G8676" s="30" t="s">
        <v>69</v>
      </c>
      <c r="H8676" s="75">
        <v>1</v>
      </c>
    </row>
    <row r="8677" spans="1:8">
      <c r="A8677" s="43">
        <v>1953</v>
      </c>
      <c r="B8677" s="74">
        <v>46275</v>
      </c>
      <c r="C8677" s="30" t="s">
        <v>577</v>
      </c>
      <c r="D8677" s="30" t="s">
        <v>578</v>
      </c>
      <c r="E8677" s="75">
        <v>96</v>
      </c>
      <c r="F8677" s="30" t="s">
        <v>70</v>
      </c>
      <c r="G8677" s="30" t="s">
        <v>71</v>
      </c>
      <c r="H8677" s="75">
        <v>2</v>
      </c>
    </row>
    <row r="8678" spans="1:8">
      <c r="A8678" s="43">
        <v>1953</v>
      </c>
      <c r="B8678" s="74">
        <v>46275</v>
      </c>
      <c r="C8678" s="30" t="s">
        <v>581</v>
      </c>
      <c r="D8678" s="30" t="s">
        <v>582</v>
      </c>
      <c r="E8678" s="75">
        <v>95</v>
      </c>
      <c r="F8678" s="30" t="s">
        <v>68</v>
      </c>
      <c r="G8678" s="30" t="s">
        <v>69</v>
      </c>
      <c r="H8678" s="75">
        <v>1</v>
      </c>
    </row>
    <row r="8679" spans="1:8">
      <c r="A8679" s="43">
        <v>1953</v>
      </c>
      <c r="B8679" s="74">
        <v>46275</v>
      </c>
      <c r="C8679" s="30" t="s">
        <v>583</v>
      </c>
      <c r="D8679" s="30" t="s">
        <v>584</v>
      </c>
      <c r="E8679" s="75">
        <v>101</v>
      </c>
      <c r="F8679" s="30" t="s">
        <v>68</v>
      </c>
      <c r="G8679" s="30" t="s">
        <v>69</v>
      </c>
      <c r="H8679" s="75">
        <v>1</v>
      </c>
    </row>
    <row r="8680" spans="1:8">
      <c r="A8680" s="43">
        <v>1953</v>
      </c>
      <c r="B8680" s="74">
        <v>46275</v>
      </c>
      <c r="C8680" s="30" t="s">
        <v>585</v>
      </c>
      <c r="D8680" s="30" t="s">
        <v>586</v>
      </c>
      <c r="E8680" s="75">
        <v>114</v>
      </c>
      <c r="F8680" s="30" t="s">
        <v>80</v>
      </c>
      <c r="G8680" s="30" t="s">
        <v>81</v>
      </c>
      <c r="H8680" s="75">
        <v>1</v>
      </c>
    </row>
    <row r="8681" spans="1:8">
      <c r="A8681" s="43">
        <v>1953</v>
      </c>
      <c r="B8681" s="74">
        <v>46275</v>
      </c>
      <c r="C8681" s="30" t="s">
        <v>587</v>
      </c>
      <c r="D8681" s="30" t="s">
        <v>588</v>
      </c>
      <c r="E8681" s="75">
        <v>85</v>
      </c>
      <c r="F8681" s="30" t="s">
        <v>68</v>
      </c>
      <c r="G8681" s="30" t="s">
        <v>69</v>
      </c>
      <c r="H8681" s="75">
        <v>1</v>
      </c>
    </row>
    <row r="8682" spans="1:8">
      <c r="A8682" s="43">
        <v>1953</v>
      </c>
      <c r="B8682" s="74">
        <v>46275</v>
      </c>
      <c r="C8682" s="30" t="s">
        <v>589</v>
      </c>
      <c r="D8682" s="30" t="s">
        <v>590</v>
      </c>
      <c r="E8682" s="75">
        <v>87</v>
      </c>
      <c r="F8682" s="30" t="s">
        <v>76</v>
      </c>
      <c r="G8682" s="30" t="s">
        <v>77</v>
      </c>
      <c r="H8682" s="75">
        <v>1</v>
      </c>
    </row>
    <row r="8683" spans="1:8">
      <c r="A8683" s="43">
        <v>1953</v>
      </c>
      <c r="B8683" s="74">
        <v>46275</v>
      </c>
      <c r="C8683" s="30" t="s">
        <v>591</v>
      </c>
      <c r="D8683" s="30" t="s">
        <v>592</v>
      </c>
      <c r="E8683" s="75">
        <v>2</v>
      </c>
      <c r="F8683" s="30" t="s">
        <v>68</v>
      </c>
      <c r="G8683" s="30" t="s">
        <v>69</v>
      </c>
      <c r="H8683" s="75">
        <v>1</v>
      </c>
    </row>
    <row r="8684" spans="1:8">
      <c r="A8684" s="43">
        <v>1953</v>
      </c>
      <c r="B8684" s="74">
        <v>46275</v>
      </c>
      <c r="C8684" s="30" t="s">
        <v>599</v>
      </c>
      <c r="D8684" s="30" t="s">
        <v>600</v>
      </c>
      <c r="E8684" s="75">
        <v>51</v>
      </c>
      <c r="F8684" s="30" t="s">
        <v>68</v>
      </c>
      <c r="G8684" s="30" t="s">
        <v>69</v>
      </c>
      <c r="H8684" s="75">
        <v>1</v>
      </c>
    </row>
    <row r="8685" spans="1:8">
      <c r="A8685" s="43">
        <v>1953</v>
      </c>
      <c r="B8685" s="74">
        <v>46275</v>
      </c>
      <c r="C8685" s="30" t="s">
        <v>601</v>
      </c>
      <c r="D8685" s="30" t="s">
        <v>602</v>
      </c>
      <c r="E8685" s="75">
        <v>160</v>
      </c>
      <c r="F8685" s="30" t="s">
        <v>72</v>
      </c>
      <c r="G8685" s="30" t="s">
        <v>73</v>
      </c>
      <c r="H8685" s="75">
        <v>3</v>
      </c>
    </row>
    <row r="8686" spans="1:8">
      <c r="A8686" s="43">
        <v>1953</v>
      </c>
      <c r="B8686" s="74">
        <v>46275</v>
      </c>
      <c r="C8686" s="30" t="s">
        <v>605</v>
      </c>
      <c r="D8686" s="30" t="s">
        <v>606</v>
      </c>
      <c r="E8686" s="75">
        <v>104</v>
      </c>
      <c r="F8686" s="30" t="s">
        <v>76</v>
      </c>
      <c r="G8686" s="30" t="s">
        <v>77</v>
      </c>
      <c r="H8686" s="75">
        <v>1</v>
      </c>
    </row>
    <row r="8687" spans="1:8">
      <c r="A8687" s="43">
        <v>1953</v>
      </c>
      <c r="B8687" s="74">
        <v>46275</v>
      </c>
      <c r="C8687" s="30" t="s">
        <v>609</v>
      </c>
      <c r="D8687" s="30" t="s">
        <v>610</v>
      </c>
      <c r="E8687" s="75">
        <v>52</v>
      </c>
      <c r="F8687" s="30" t="s">
        <v>66</v>
      </c>
      <c r="G8687" s="30" t="s">
        <v>67</v>
      </c>
      <c r="H8687" s="75">
        <v>2</v>
      </c>
    </row>
    <row r="8688" spans="1:8">
      <c r="A8688" s="43">
        <v>1953</v>
      </c>
      <c r="B8688" s="74">
        <v>46275</v>
      </c>
      <c r="C8688" s="30" t="s">
        <v>613</v>
      </c>
      <c r="D8688" s="30" t="s">
        <v>614</v>
      </c>
      <c r="E8688" s="75">
        <v>76</v>
      </c>
      <c r="F8688" s="30" t="s">
        <v>70</v>
      </c>
      <c r="G8688" s="30" t="s">
        <v>71</v>
      </c>
      <c r="H8688" s="75">
        <v>2</v>
      </c>
    </row>
    <row r="8689" spans="1:8">
      <c r="A8689" s="43">
        <v>1953</v>
      </c>
      <c r="B8689" s="74">
        <v>46275</v>
      </c>
      <c r="C8689" s="30" t="s">
        <v>615</v>
      </c>
      <c r="D8689" s="30" t="s">
        <v>616</v>
      </c>
      <c r="E8689" s="75">
        <v>106</v>
      </c>
      <c r="F8689" s="30" t="s">
        <v>80</v>
      </c>
      <c r="G8689" s="30" t="s">
        <v>81</v>
      </c>
      <c r="H8689" s="75">
        <v>1</v>
      </c>
    </row>
    <row r="8690" spans="1:8">
      <c r="A8690" s="43">
        <v>1953</v>
      </c>
      <c r="B8690" s="74">
        <v>46275</v>
      </c>
      <c r="C8690" s="30" t="s">
        <v>617</v>
      </c>
      <c r="D8690" s="30" t="s">
        <v>618</v>
      </c>
      <c r="E8690" s="75">
        <v>6</v>
      </c>
      <c r="F8690" s="30" t="s">
        <v>76</v>
      </c>
      <c r="G8690" s="30" t="s">
        <v>77</v>
      </c>
      <c r="H8690" s="75">
        <v>1</v>
      </c>
    </row>
    <row r="8691" spans="1:8">
      <c r="A8691" s="43">
        <v>1953</v>
      </c>
      <c r="B8691" s="74">
        <v>46275</v>
      </c>
      <c r="C8691" s="30" t="s">
        <v>619</v>
      </c>
      <c r="D8691" s="30" t="s">
        <v>620</v>
      </c>
      <c r="E8691" s="75">
        <v>92</v>
      </c>
      <c r="F8691" s="30" t="s">
        <v>68</v>
      </c>
      <c r="G8691" s="30" t="s">
        <v>69</v>
      </c>
      <c r="H8691" s="75">
        <v>1</v>
      </c>
    </row>
    <row r="8692" spans="1:8">
      <c r="A8692" s="43">
        <v>1953</v>
      </c>
      <c r="B8692" s="74">
        <v>46275</v>
      </c>
      <c r="C8692" s="30" t="s">
        <v>621</v>
      </c>
      <c r="D8692" s="30" t="s">
        <v>622</v>
      </c>
      <c r="E8692" s="75">
        <v>53</v>
      </c>
      <c r="F8692" s="30" t="s">
        <v>80</v>
      </c>
      <c r="G8692" s="30" t="s">
        <v>81</v>
      </c>
      <c r="H8692" s="75">
        <v>1</v>
      </c>
    </row>
    <row r="8693" spans="1:8">
      <c r="A8693" s="43">
        <v>1953</v>
      </c>
      <c r="B8693" s="74">
        <v>46275</v>
      </c>
      <c r="C8693" s="30" t="s">
        <v>623</v>
      </c>
      <c r="D8693" s="30" t="s">
        <v>624</v>
      </c>
      <c r="E8693" s="75">
        <v>103</v>
      </c>
      <c r="F8693" s="30" t="s">
        <v>53</v>
      </c>
      <c r="G8693" s="30" t="s">
        <v>54</v>
      </c>
      <c r="H8693" s="75">
        <v>1</v>
      </c>
    </row>
    <row r="8694" spans="1:8">
      <c r="A8694" s="43">
        <v>1953</v>
      </c>
      <c r="B8694" s="74">
        <v>46275</v>
      </c>
      <c r="C8694" s="30" t="s">
        <v>1802</v>
      </c>
      <c r="D8694" s="30" t="s">
        <v>1803</v>
      </c>
      <c r="E8694" s="75">
        <v>53</v>
      </c>
      <c r="F8694" s="30" t="s">
        <v>53</v>
      </c>
      <c r="G8694" s="30" t="s">
        <v>54</v>
      </c>
      <c r="H8694" s="75">
        <v>1</v>
      </c>
    </row>
    <row r="8695" spans="1:8">
      <c r="A8695" s="43">
        <v>1953</v>
      </c>
      <c r="B8695" s="74">
        <v>46275</v>
      </c>
      <c r="C8695" s="30" t="s">
        <v>625</v>
      </c>
      <c r="D8695" s="30" t="s">
        <v>626</v>
      </c>
      <c r="E8695" s="75">
        <v>66</v>
      </c>
      <c r="F8695" s="30" t="s">
        <v>68</v>
      </c>
      <c r="G8695" s="30" t="s">
        <v>69</v>
      </c>
      <c r="H8695" s="75">
        <v>1</v>
      </c>
    </row>
    <row r="8696" spans="1:8">
      <c r="A8696" s="43">
        <v>1953</v>
      </c>
      <c r="B8696" s="74">
        <v>46275</v>
      </c>
      <c r="C8696" s="30" t="s">
        <v>629</v>
      </c>
      <c r="D8696" s="30" t="s">
        <v>630</v>
      </c>
      <c r="E8696" s="75">
        <v>73</v>
      </c>
      <c r="F8696" s="30" t="s">
        <v>68</v>
      </c>
      <c r="G8696" s="30" t="s">
        <v>69</v>
      </c>
      <c r="H8696" s="75">
        <v>1</v>
      </c>
    </row>
    <row r="8697" spans="1:8">
      <c r="A8697" s="43">
        <v>1953</v>
      </c>
      <c r="B8697" s="74">
        <v>46275</v>
      </c>
      <c r="C8697" s="30" t="s">
        <v>637</v>
      </c>
      <c r="D8697" s="30" t="s">
        <v>638</v>
      </c>
      <c r="E8697" s="75">
        <v>147</v>
      </c>
      <c r="F8697" s="30" t="s">
        <v>70</v>
      </c>
      <c r="G8697" s="30" t="s">
        <v>71</v>
      </c>
      <c r="H8697" s="75">
        <v>2</v>
      </c>
    </row>
    <row r="8698" spans="1:8">
      <c r="A8698" s="43">
        <v>1953</v>
      </c>
      <c r="B8698" s="74">
        <v>46275</v>
      </c>
      <c r="C8698" s="30" t="s">
        <v>641</v>
      </c>
      <c r="D8698" s="30" t="s">
        <v>642</v>
      </c>
      <c r="E8698" s="75">
        <v>56</v>
      </c>
      <c r="F8698" s="30" t="s">
        <v>68</v>
      </c>
      <c r="G8698" s="30" t="s">
        <v>69</v>
      </c>
      <c r="H8698" s="75">
        <v>1</v>
      </c>
    </row>
    <row r="8699" spans="1:8">
      <c r="A8699" s="43">
        <v>1953</v>
      </c>
      <c r="B8699" s="74">
        <v>46275</v>
      </c>
      <c r="C8699" s="30" t="s">
        <v>645</v>
      </c>
      <c r="D8699" s="30" t="s">
        <v>646</v>
      </c>
      <c r="E8699" s="75">
        <v>111</v>
      </c>
      <c r="F8699" s="30" t="s">
        <v>66</v>
      </c>
      <c r="G8699" s="30" t="s">
        <v>67</v>
      </c>
      <c r="H8699" s="75">
        <v>2</v>
      </c>
    </row>
    <row r="8700" spans="1:8">
      <c r="A8700" s="43">
        <v>1953</v>
      </c>
      <c r="B8700" s="74">
        <v>46275</v>
      </c>
      <c r="C8700" s="30" t="s">
        <v>647</v>
      </c>
      <c r="D8700" s="30" t="s">
        <v>648</v>
      </c>
      <c r="E8700" s="75">
        <v>147</v>
      </c>
      <c r="F8700" s="30" t="s">
        <v>80</v>
      </c>
      <c r="G8700" s="30" t="s">
        <v>81</v>
      </c>
      <c r="H8700" s="75">
        <v>1</v>
      </c>
    </row>
    <row r="8701" spans="1:8">
      <c r="A8701" s="43">
        <v>1953</v>
      </c>
      <c r="B8701" s="74">
        <v>46275</v>
      </c>
      <c r="C8701" s="30" t="s">
        <v>2388</v>
      </c>
      <c r="D8701" s="30" t="s">
        <v>2389</v>
      </c>
      <c r="E8701" s="75">
        <v>26</v>
      </c>
      <c r="F8701" s="30" t="s">
        <v>76</v>
      </c>
      <c r="G8701" s="30" t="s">
        <v>77</v>
      </c>
      <c r="H8701" s="75">
        <v>1</v>
      </c>
    </row>
    <row r="8702" spans="1:8">
      <c r="A8702" s="43">
        <v>1953</v>
      </c>
      <c r="B8702" s="74">
        <v>46275</v>
      </c>
      <c r="C8702" s="30" t="s">
        <v>651</v>
      </c>
      <c r="D8702" s="30" t="s">
        <v>652</v>
      </c>
      <c r="E8702" s="75">
        <v>15</v>
      </c>
      <c r="F8702" s="30" t="s">
        <v>76</v>
      </c>
      <c r="G8702" s="30" t="s">
        <v>77</v>
      </c>
      <c r="H8702" s="75">
        <v>1</v>
      </c>
    </row>
    <row r="8703" spans="1:8">
      <c r="A8703" s="43">
        <v>1953</v>
      </c>
      <c r="B8703" s="74">
        <v>46275</v>
      </c>
      <c r="C8703" s="30" t="s">
        <v>1804</v>
      </c>
      <c r="D8703" s="30" t="s">
        <v>1805</v>
      </c>
      <c r="E8703" s="75">
        <v>82</v>
      </c>
      <c r="F8703" s="30" t="s">
        <v>76</v>
      </c>
      <c r="G8703" s="30" t="s">
        <v>77</v>
      </c>
      <c r="H8703" s="75">
        <v>1</v>
      </c>
    </row>
    <row r="8704" spans="1:8">
      <c r="A8704" s="43">
        <v>1953</v>
      </c>
      <c r="B8704" s="74">
        <v>46275</v>
      </c>
      <c r="C8704" s="30" t="s">
        <v>655</v>
      </c>
      <c r="D8704" s="30" t="s">
        <v>656</v>
      </c>
      <c r="E8704" s="75">
        <v>2</v>
      </c>
      <c r="F8704" s="30" t="s">
        <v>80</v>
      </c>
      <c r="G8704" s="30" t="s">
        <v>81</v>
      </c>
      <c r="H8704" s="75">
        <v>1</v>
      </c>
    </row>
    <row r="8705" spans="1:8">
      <c r="A8705" s="43">
        <v>1953</v>
      </c>
      <c r="B8705" s="74">
        <v>46275</v>
      </c>
      <c r="C8705" s="30" t="s">
        <v>659</v>
      </c>
      <c r="D8705" s="30" t="s">
        <v>660</v>
      </c>
      <c r="E8705" s="75">
        <v>92</v>
      </c>
      <c r="F8705" s="30" t="s">
        <v>5020</v>
      </c>
      <c r="G8705" s="30" t="s">
        <v>5021</v>
      </c>
      <c r="H8705" s="75">
        <v>3</v>
      </c>
    </row>
    <row r="8706" spans="1:8">
      <c r="A8706" s="43">
        <v>1953</v>
      </c>
      <c r="B8706" s="74">
        <v>46275</v>
      </c>
      <c r="C8706" s="30" t="s">
        <v>661</v>
      </c>
      <c r="D8706" s="30" t="s">
        <v>662</v>
      </c>
      <c r="E8706" s="75">
        <v>86</v>
      </c>
      <c r="F8706" s="30" t="s">
        <v>53</v>
      </c>
      <c r="G8706" s="30" t="s">
        <v>54</v>
      </c>
      <c r="H8706" s="75">
        <v>1</v>
      </c>
    </row>
    <row r="8707" spans="1:8">
      <c r="A8707" s="43">
        <v>1953</v>
      </c>
      <c r="B8707" s="74">
        <v>46275</v>
      </c>
      <c r="C8707" s="30" t="s">
        <v>663</v>
      </c>
      <c r="D8707" s="30" t="s">
        <v>664</v>
      </c>
      <c r="E8707" s="75">
        <v>32</v>
      </c>
      <c r="F8707" s="30" t="s">
        <v>68</v>
      </c>
      <c r="G8707" s="30" t="s">
        <v>69</v>
      </c>
      <c r="H8707" s="75">
        <v>1</v>
      </c>
    </row>
    <row r="8708" spans="1:8">
      <c r="A8708" s="43">
        <v>1953</v>
      </c>
      <c r="B8708" s="74">
        <v>46275</v>
      </c>
      <c r="C8708" s="30" t="s">
        <v>665</v>
      </c>
      <c r="D8708" s="30" t="s">
        <v>666</v>
      </c>
      <c r="E8708" s="75">
        <v>96</v>
      </c>
      <c r="F8708" s="30" t="s">
        <v>5020</v>
      </c>
      <c r="G8708" s="30" t="s">
        <v>5021</v>
      </c>
      <c r="H8708" s="75">
        <v>3</v>
      </c>
    </row>
    <row r="8709" spans="1:8">
      <c r="A8709" s="43">
        <v>1953</v>
      </c>
      <c r="B8709" s="74">
        <v>46275</v>
      </c>
      <c r="C8709" s="30" t="s">
        <v>669</v>
      </c>
      <c r="D8709" s="30" t="s">
        <v>670</v>
      </c>
      <c r="E8709" s="75">
        <v>11</v>
      </c>
      <c r="F8709" s="30" t="s">
        <v>5020</v>
      </c>
      <c r="G8709" s="30" t="s">
        <v>5021</v>
      </c>
      <c r="H8709" s="75">
        <v>3</v>
      </c>
    </row>
    <row r="8710" spans="1:8">
      <c r="A8710" s="43">
        <v>1953</v>
      </c>
      <c r="B8710" s="74">
        <v>46274</v>
      </c>
      <c r="C8710" s="30" t="s">
        <v>571</v>
      </c>
      <c r="D8710" s="30" t="s">
        <v>572</v>
      </c>
      <c r="E8710" s="75">
        <v>130</v>
      </c>
      <c r="F8710" s="30" t="s">
        <v>53</v>
      </c>
      <c r="G8710" s="30" t="s">
        <v>54</v>
      </c>
      <c r="H8710" s="75">
        <v>1</v>
      </c>
    </row>
    <row r="8711" spans="1:8">
      <c r="A8711" s="43">
        <v>1953</v>
      </c>
      <c r="B8711" s="74">
        <v>46274</v>
      </c>
      <c r="C8711" s="30" t="s">
        <v>573</v>
      </c>
      <c r="D8711" s="30" t="s">
        <v>574</v>
      </c>
      <c r="E8711" s="75">
        <v>75</v>
      </c>
      <c r="F8711" s="30" t="s">
        <v>68</v>
      </c>
      <c r="G8711" s="30" t="s">
        <v>69</v>
      </c>
      <c r="H8711" s="75">
        <v>1</v>
      </c>
    </row>
    <row r="8712" spans="1:8">
      <c r="A8712" s="43">
        <v>1953</v>
      </c>
      <c r="B8712" s="74">
        <v>46274</v>
      </c>
      <c r="C8712" s="30" t="s">
        <v>575</v>
      </c>
      <c r="D8712" s="30" t="s">
        <v>576</v>
      </c>
      <c r="E8712" s="75">
        <v>89</v>
      </c>
      <c r="F8712" s="30" t="s">
        <v>70</v>
      </c>
      <c r="G8712" s="30" t="s">
        <v>71</v>
      </c>
      <c r="H8712" s="75">
        <v>2</v>
      </c>
    </row>
    <row r="8713" spans="1:8">
      <c r="A8713" s="43">
        <v>1953</v>
      </c>
      <c r="B8713" s="74">
        <v>46274</v>
      </c>
      <c r="C8713" s="30" t="s">
        <v>577</v>
      </c>
      <c r="D8713" s="30" t="s">
        <v>578</v>
      </c>
      <c r="E8713" s="75">
        <v>107</v>
      </c>
      <c r="F8713" s="30" t="s">
        <v>70</v>
      </c>
      <c r="G8713" s="30" t="s">
        <v>71</v>
      </c>
      <c r="H8713" s="75">
        <v>2</v>
      </c>
    </row>
    <row r="8714" spans="1:8">
      <c r="A8714" s="43">
        <v>1953</v>
      </c>
      <c r="B8714" s="74">
        <v>46274</v>
      </c>
      <c r="C8714" s="30" t="s">
        <v>581</v>
      </c>
      <c r="D8714" s="30" t="s">
        <v>582</v>
      </c>
      <c r="E8714" s="75">
        <v>117</v>
      </c>
      <c r="F8714" s="30" t="s">
        <v>68</v>
      </c>
      <c r="G8714" s="30" t="s">
        <v>69</v>
      </c>
      <c r="H8714" s="75">
        <v>1</v>
      </c>
    </row>
    <row r="8715" spans="1:8">
      <c r="A8715" s="43">
        <v>1953</v>
      </c>
      <c r="B8715" s="74">
        <v>46274</v>
      </c>
      <c r="C8715" s="30" t="s">
        <v>583</v>
      </c>
      <c r="D8715" s="30" t="s">
        <v>584</v>
      </c>
      <c r="E8715" s="75">
        <v>76</v>
      </c>
      <c r="F8715" s="30" t="s">
        <v>70</v>
      </c>
      <c r="G8715" s="30" t="s">
        <v>71</v>
      </c>
      <c r="H8715" s="75">
        <v>2</v>
      </c>
    </row>
    <row r="8716" spans="1:8">
      <c r="A8716" s="43">
        <v>1953</v>
      </c>
      <c r="B8716" s="74">
        <v>46274</v>
      </c>
      <c r="C8716" s="30" t="s">
        <v>585</v>
      </c>
      <c r="D8716" s="30" t="s">
        <v>586</v>
      </c>
      <c r="E8716" s="75">
        <v>54</v>
      </c>
      <c r="F8716" s="30" t="s">
        <v>80</v>
      </c>
      <c r="G8716" s="30" t="s">
        <v>81</v>
      </c>
      <c r="H8716" s="75">
        <v>1</v>
      </c>
    </row>
    <row r="8717" spans="1:8">
      <c r="A8717" s="43">
        <v>1953</v>
      </c>
      <c r="B8717" s="74">
        <v>46274</v>
      </c>
      <c r="C8717" s="30" t="s">
        <v>587</v>
      </c>
      <c r="D8717" s="30" t="s">
        <v>588</v>
      </c>
      <c r="E8717" s="75">
        <v>79</v>
      </c>
      <c r="F8717" s="30" t="s">
        <v>68</v>
      </c>
      <c r="G8717" s="30" t="s">
        <v>69</v>
      </c>
      <c r="H8717" s="75">
        <v>1</v>
      </c>
    </row>
    <row r="8718" spans="1:8">
      <c r="A8718" s="43">
        <v>1953</v>
      </c>
      <c r="B8718" s="74">
        <v>46274</v>
      </c>
      <c r="C8718" s="30" t="s">
        <v>591</v>
      </c>
      <c r="D8718" s="30" t="s">
        <v>592</v>
      </c>
      <c r="E8718" s="75">
        <v>1</v>
      </c>
      <c r="F8718" s="30" t="s">
        <v>68</v>
      </c>
      <c r="G8718" s="30" t="s">
        <v>69</v>
      </c>
      <c r="H8718" s="75">
        <v>1</v>
      </c>
    </row>
    <row r="8719" spans="1:8">
      <c r="A8719" s="43">
        <v>1953</v>
      </c>
      <c r="B8719" s="74">
        <v>46274</v>
      </c>
      <c r="C8719" s="30" t="s">
        <v>599</v>
      </c>
      <c r="D8719" s="30" t="s">
        <v>600</v>
      </c>
      <c r="E8719" s="75">
        <v>69</v>
      </c>
      <c r="F8719" s="30" t="s">
        <v>68</v>
      </c>
      <c r="G8719" s="30" t="s">
        <v>69</v>
      </c>
      <c r="H8719" s="75">
        <v>1</v>
      </c>
    </row>
    <row r="8720" spans="1:8">
      <c r="A8720" s="43">
        <v>1953</v>
      </c>
      <c r="B8720" s="74">
        <v>46274</v>
      </c>
      <c r="C8720" s="30" t="s">
        <v>601</v>
      </c>
      <c r="D8720" s="30" t="s">
        <v>602</v>
      </c>
      <c r="E8720" s="75">
        <v>88</v>
      </c>
      <c r="F8720" s="30" t="s">
        <v>72</v>
      </c>
      <c r="G8720" s="30" t="s">
        <v>73</v>
      </c>
      <c r="H8720" s="75">
        <v>3</v>
      </c>
    </row>
    <row r="8721" spans="1:8">
      <c r="A8721" s="43">
        <v>1953</v>
      </c>
      <c r="B8721" s="74">
        <v>46274</v>
      </c>
      <c r="C8721" s="30" t="s">
        <v>605</v>
      </c>
      <c r="D8721" s="30" t="s">
        <v>606</v>
      </c>
      <c r="E8721" s="75">
        <v>72</v>
      </c>
      <c r="F8721" s="30" t="s">
        <v>70</v>
      </c>
      <c r="G8721" s="30" t="s">
        <v>71</v>
      </c>
      <c r="H8721" s="75">
        <v>2</v>
      </c>
    </row>
    <row r="8722" spans="1:8">
      <c r="A8722" s="43">
        <v>1953</v>
      </c>
      <c r="B8722" s="74">
        <v>46274</v>
      </c>
      <c r="C8722" s="30" t="s">
        <v>609</v>
      </c>
      <c r="D8722" s="30" t="s">
        <v>610</v>
      </c>
      <c r="E8722" s="75">
        <v>94</v>
      </c>
      <c r="F8722" s="30" t="s">
        <v>66</v>
      </c>
      <c r="G8722" s="30" t="s">
        <v>67</v>
      </c>
      <c r="H8722" s="75">
        <v>2</v>
      </c>
    </row>
    <row r="8723" spans="1:8">
      <c r="A8723" s="43">
        <v>1953</v>
      </c>
      <c r="B8723" s="74">
        <v>46274</v>
      </c>
      <c r="C8723" s="30" t="s">
        <v>613</v>
      </c>
      <c r="D8723" s="30" t="s">
        <v>614</v>
      </c>
      <c r="E8723" s="75">
        <v>192</v>
      </c>
      <c r="F8723" s="30" t="s">
        <v>70</v>
      </c>
      <c r="G8723" s="30" t="s">
        <v>71</v>
      </c>
      <c r="H8723" s="75">
        <v>2</v>
      </c>
    </row>
    <row r="8724" spans="1:8">
      <c r="A8724" s="43">
        <v>1953</v>
      </c>
      <c r="B8724" s="74">
        <v>46274</v>
      </c>
      <c r="C8724" s="30" t="s">
        <v>615</v>
      </c>
      <c r="D8724" s="30" t="s">
        <v>616</v>
      </c>
      <c r="E8724" s="75">
        <v>282</v>
      </c>
      <c r="F8724" s="30" t="s">
        <v>80</v>
      </c>
      <c r="G8724" s="30" t="s">
        <v>81</v>
      </c>
      <c r="H8724" s="75">
        <v>1</v>
      </c>
    </row>
    <row r="8725" spans="1:8">
      <c r="A8725" s="43">
        <v>1953</v>
      </c>
      <c r="B8725" s="74">
        <v>46274</v>
      </c>
      <c r="C8725" s="30" t="s">
        <v>617</v>
      </c>
      <c r="D8725" s="30" t="s">
        <v>618</v>
      </c>
      <c r="E8725" s="75">
        <v>51</v>
      </c>
      <c r="F8725" s="30" t="s">
        <v>76</v>
      </c>
      <c r="G8725" s="30" t="s">
        <v>77</v>
      </c>
      <c r="H8725" s="75">
        <v>1</v>
      </c>
    </row>
    <row r="8726" spans="1:8">
      <c r="A8726" s="43">
        <v>1953</v>
      </c>
      <c r="B8726" s="74">
        <v>46274</v>
      </c>
      <c r="C8726" s="30" t="s">
        <v>619</v>
      </c>
      <c r="D8726" s="30" t="s">
        <v>620</v>
      </c>
      <c r="E8726" s="75">
        <v>90</v>
      </c>
      <c r="F8726" s="30" t="s">
        <v>68</v>
      </c>
      <c r="G8726" s="30" t="s">
        <v>69</v>
      </c>
      <c r="H8726" s="75">
        <v>1</v>
      </c>
    </row>
    <row r="8727" spans="1:8">
      <c r="A8727" s="43">
        <v>1953</v>
      </c>
      <c r="B8727" s="74">
        <v>46274</v>
      </c>
      <c r="C8727" s="30" t="s">
        <v>621</v>
      </c>
      <c r="D8727" s="30" t="s">
        <v>622</v>
      </c>
      <c r="E8727" s="75">
        <v>53</v>
      </c>
      <c r="F8727" s="30" t="s">
        <v>80</v>
      </c>
      <c r="G8727" s="30" t="s">
        <v>81</v>
      </c>
      <c r="H8727" s="75">
        <v>1</v>
      </c>
    </row>
    <row r="8728" spans="1:8">
      <c r="A8728" s="43">
        <v>1953</v>
      </c>
      <c r="B8728" s="74">
        <v>46274</v>
      </c>
      <c r="C8728" s="30" t="s">
        <v>623</v>
      </c>
      <c r="D8728" s="30" t="s">
        <v>624</v>
      </c>
      <c r="E8728" s="75">
        <v>69</v>
      </c>
      <c r="F8728" s="30" t="s">
        <v>53</v>
      </c>
      <c r="G8728" s="30" t="s">
        <v>54</v>
      </c>
      <c r="H8728" s="75">
        <v>1</v>
      </c>
    </row>
    <row r="8729" spans="1:8">
      <c r="A8729" s="43">
        <v>1953</v>
      </c>
      <c r="B8729" s="74">
        <v>46274</v>
      </c>
      <c r="C8729" s="30" t="s">
        <v>625</v>
      </c>
      <c r="D8729" s="30" t="s">
        <v>626</v>
      </c>
      <c r="E8729" s="75">
        <v>98</v>
      </c>
      <c r="F8729" s="30" t="s">
        <v>68</v>
      </c>
      <c r="G8729" s="30" t="s">
        <v>69</v>
      </c>
      <c r="H8729" s="75">
        <v>1</v>
      </c>
    </row>
    <row r="8730" spans="1:8">
      <c r="A8730" s="43">
        <v>1953</v>
      </c>
      <c r="B8730" s="74">
        <v>46274</v>
      </c>
      <c r="C8730" s="30" t="s">
        <v>627</v>
      </c>
      <c r="D8730" s="30" t="s">
        <v>628</v>
      </c>
      <c r="E8730" s="75">
        <v>52</v>
      </c>
      <c r="F8730" s="30" t="s">
        <v>53</v>
      </c>
      <c r="G8730" s="30" t="s">
        <v>54</v>
      </c>
      <c r="H8730" s="75">
        <v>1</v>
      </c>
    </row>
    <row r="8731" spans="1:8">
      <c r="A8731" s="43">
        <v>1953</v>
      </c>
      <c r="B8731" s="74">
        <v>46274</v>
      </c>
      <c r="C8731" s="30" t="s">
        <v>629</v>
      </c>
      <c r="D8731" s="30" t="s">
        <v>630</v>
      </c>
      <c r="E8731" s="75">
        <v>112</v>
      </c>
      <c r="F8731" s="30" t="s">
        <v>68</v>
      </c>
      <c r="G8731" s="30" t="s">
        <v>69</v>
      </c>
      <c r="H8731" s="75">
        <v>1</v>
      </c>
    </row>
    <row r="8732" spans="1:8">
      <c r="A8732" s="43">
        <v>1953</v>
      </c>
      <c r="B8732" s="74">
        <v>46274</v>
      </c>
      <c r="C8732" s="30" t="s">
        <v>637</v>
      </c>
      <c r="D8732" s="30" t="s">
        <v>638</v>
      </c>
      <c r="E8732" s="75">
        <v>156</v>
      </c>
      <c r="F8732" s="30" t="s">
        <v>70</v>
      </c>
      <c r="G8732" s="30" t="s">
        <v>71</v>
      </c>
      <c r="H8732" s="75">
        <v>2</v>
      </c>
    </row>
    <row r="8733" spans="1:8">
      <c r="A8733" s="43">
        <v>1953</v>
      </c>
      <c r="B8733" s="74">
        <v>46274</v>
      </c>
      <c r="C8733" s="30" t="s">
        <v>641</v>
      </c>
      <c r="D8733" s="30" t="s">
        <v>642</v>
      </c>
      <c r="E8733" s="75">
        <v>59</v>
      </c>
      <c r="F8733" s="30" t="s">
        <v>70</v>
      </c>
      <c r="G8733" s="30" t="s">
        <v>71</v>
      </c>
      <c r="H8733" s="75">
        <v>2</v>
      </c>
    </row>
    <row r="8734" spans="1:8">
      <c r="A8734" s="43">
        <v>1953</v>
      </c>
      <c r="B8734" s="74">
        <v>46274</v>
      </c>
      <c r="C8734" s="30" t="s">
        <v>647</v>
      </c>
      <c r="D8734" s="30" t="s">
        <v>648</v>
      </c>
      <c r="E8734" s="75">
        <v>131</v>
      </c>
      <c r="F8734" s="30" t="s">
        <v>80</v>
      </c>
      <c r="G8734" s="30" t="s">
        <v>81</v>
      </c>
      <c r="H8734" s="75">
        <v>1</v>
      </c>
    </row>
    <row r="8735" spans="1:8">
      <c r="A8735" s="43">
        <v>1953</v>
      </c>
      <c r="B8735" s="74">
        <v>46274</v>
      </c>
      <c r="C8735" s="30" t="s">
        <v>651</v>
      </c>
      <c r="D8735" s="30" t="s">
        <v>652</v>
      </c>
      <c r="E8735" s="75">
        <v>141</v>
      </c>
      <c r="F8735" s="30" t="s">
        <v>72</v>
      </c>
      <c r="G8735" s="30" t="s">
        <v>73</v>
      </c>
      <c r="H8735" s="75">
        <v>3</v>
      </c>
    </row>
    <row r="8736" spans="1:8">
      <c r="A8736" s="43">
        <v>1953</v>
      </c>
      <c r="B8736" s="74">
        <v>46274</v>
      </c>
      <c r="C8736" s="30" t="s">
        <v>1804</v>
      </c>
      <c r="D8736" s="30" t="s">
        <v>1805</v>
      </c>
      <c r="E8736" s="75">
        <v>57</v>
      </c>
      <c r="F8736" s="30" t="s">
        <v>76</v>
      </c>
      <c r="G8736" s="30" t="s">
        <v>77</v>
      </c>
      <c r="H8736" s="75">
        <v>1</v>
      </c>
    </row>
    <row r="8737" spans="1:8">
      <c r="A8737" s="43">
        <v>1953</v>
      </c>
      <c r="B8737" s="74">
        <v>46274</v>
      </c>
      <c r="C8737" s="30" t="s">
        <v>1806</v>
      </c>
      <c r="D8737" s="30" t="s">
        <v>1807</v>
      </c>
      <c r="E8737" s="75">
        <v>2</v>
      </c>
      <c r="F8737" s="30" t="s">
        <v>76</v>
      </c>
      <c r="G8737" s="30" t="s">
        <v>77</v>
      </c>
      <c r="H8737" s="75">
        <v>1</v>
      </c>
    </row>
    <row r="8738" spans="1:8">
      <c r="A8738" s="43">
        <v>1953</v>
      </c>
      <c r="B8738" s="74">
        <v>46274</v>
      </c>
      <c r="C8738" s="30" t="s">
        <v>1808</v>
      </c>
      <c r="D8738" s="30" t="s">
        <v>1809</v>
      </c>
      <c r="E8738" s="75">
        <v>56</v>
      </c>
      <c r="F8738" s="30" t="s">
        <v>53</v>
      </c>
      <c r="G8738" s="30" t="s">
        <v>54</v>
      </c>
      <c r="H8738" s="75">
        <v>1</v>
      </c>
    </row>
    <row r="8739" spans="1:8">
      <c r="A8739" s="43">
        <v>1953</v>
      </c>
      <c r="B8739" s="74">
        <v>46274</v>
      </c>
      <c r="C8739" s="30" t="s">
        <v>659</v>
      </c>
      <c r="D8739" s="30" t="s">
        <v>660</v>
      </c>
      <c r="E8739" s="75">
        <v>86</v>
      </c>
      <c r="F8739" s="30" t="s">
        <v>5020</v>
      </c>
      <c r="G8739" s="30" t="s">
        <v>5021</v>
      </c>
      <c r="H8739" s="75">
        <v>3</v>
      </c>
    </row>
    <row r="8740" spans="1:8">
      <c r="A8740" s="43">
        <v>1953</v>
      </c>
      <c r="B8740" s="74">
        <v>46274</v>
      </c>
      <c r="C8740" s="30" t="s">
        <v>661</v>
      </c>
      <c r="D8740" s="30" t="s">
        <v>662</v>
      </c>
      <c r="E8740" s="75">
        <v>9</v>
      </c>
      <c r="F8740" s="30" t="s">
        <v>53</v>
      </c>
      <c r="G8740" s="30" t="s">
        <v>54</v>
      </c>
      <c r="H8740" s="75">
        <v>1</v>
      </c>
    </row>
    <row r="8741" spans="1:8">
      <c r="A8741" s="43">
        <v>1953</v>
      </c>
      <c r="B8741" s="74">
        <v>46274</v>
      </c>
      <c r="C8741" s="30" t="s">
        <v>663</v>
      </c>
      <c r="D8741" s="30" t="s">
        <v>664</v>
      </c>
      <c r="E8741" s="75">
        <v>101</v>
      </c>
      <c r="F8741" s="30" t="s">
        <v>70</v>
      </c>
      <c r="G8741" s="30" t="s">
        <v>71</v>
      </c>
      <c r="H8741" s="75">
        <v>2</v>
      </c>
    </row>
    <row r="8742" spans="1:8">
      <c r="A8742" s="43">
        <v>1953</v>
      </c>
      <c r="B8742" s="74">
        <v>46274</v>
      </c>
      <c r="C8742" s="30" t="s">
        <v>665</v>
      </c>
      <c r="D8742" s="30" t="s">
        <v>666</v>
      </c>
      <c r="E8742" s="75">
        <v>57</v>
      </c>
      <c r="F8742" s="30" t="s">
        <v>53</v>
      </c>
      <c r="G8742" s="30" t="s">
        <v>54</v>
      </c>
      <c r="H8742" s="75">
        <v>1</v>
      </c>
    </row>
    <row r="8743" spans="1:8">
      <c r="A8743" s="43">
        <v>1953</v>
      </c>
      <c r="B8743" s="74">
        <v>46274</v>
      </c>
      <c r="C8743" s="30" t="s">
        <v>667</v>
      </c>
      <c r="D8743" s="30" t="s">
        <v>668</v>
      </c>
      <c r="E8743" s="75">
        <v>69</v>
      </c>
      <c r="F8743" s="30" t="s">
        <v>53</v>
      </c>
      <c r="G8743" s="30" t="s">
        <v>54</v>
      </c>
      <c r="H8743" s="75">
        <v>1</v>
      </c>
    </row>
    <row r="8744" spans="1:8">
      <c r="A8744" s="43">
        <v>1953</v>
      </c>
      <c r="B8744" s="74">
        <v>46274</v>
      </c>
      <c r="C8744" s="30" t="s">
        <v>669</v>
      </c>
      <c r="D8744" s="30" t="s">
        <v>670</v>
      </c>
      <c r="E8744" s="75">
        <v>1</v>
      </c>
      <c r="F8744" s="30" t="s">
        <v>76</v>
      </c>
      <c r="G8744" s="30" t="s">
        <v>77</v>
      </c>
      <c r="H8744" s="75">
        <v>1</v>
      </c>
    </row>
    <row r="8745" spans="1:8">
      <c r="A8745" s="43">
        <v>1953</v>
      </c>
      <c r="B8745" s="74">
        <v>46273</v>
      </c>
      <c r="C8745" s="30" t="s">
        <v>571</v>
      </c>
      <c r="D8745" s="30" t="s">
        <v>572</v>
      </c>
      <c r="E8745" s="75">
        <v>62</v>
      </c>
      <c r="F8745" s="30" t="s">
        <v>53</v>
      </c>
      <c r="G8745" s="30" t="s">
        <v>54</v>
      </c>
      <c r="H8745" s="75">
        <v>1</v>
      </c>
    </row>
    <row r="8746" spans="1:8">
      <c r="A8746" s="43">
        <v>1953</v>
      </c>
      <c r="B8746" s="74">
        <v>46273</v>
      </c>
      <c r="C8746" s="30" t="s">
        <v>573</v>
      </c>
      <c r="D8746" s="30" t="s">
        <v>574</v>
      </c>
      <c r="E8746" s="75">
        <v>101</v>
      </c>
      <c r="F8746" s="30" t="s">
        <v>70</v>
      </c>
      <c r="G8746" s="30" t="s">
        <v>71</v>
      </c>
      <c r="H8746" s="75">
        <v>2</v>
      </c>
    </row>
    <row r="8747" spans="1:8">
      <c r="A8747" s="43">
        <v>1953</v>
      </c>
      <c r="B8747" s="74">
        <v>46273</v>
      </c>
      <c r="C8747" s="30" t="s">
        <v>575</v>
      </c>
      <c r="D8747" s="30" t="s">
        <v>576</v>
      </c>
      <c r="E8747" s="75">
        <v>88</v>
      </c>
      <c r="F8747" s="30" t="s">
        <v>68</v>
      </c>
      <c r="G8747" s="30" t="s">
        <v>69</v>
      </c>
      <c r="H8747" s="75">
        <v>1</v>
      </c>
    </row>
    <row r="8748" spans="1:8">
      <c r="A8748" s="43">
        <v>1953</v>
      </c>
      <c r="B8748" s="74">
        <v>46273</v>
      </c>
      <c r="C8748" s="30" t="s">
        <v>581</v>
      </c>
      <c r="D8748" s="30" t="s">
        <v>582</v>
      </c>
      <c r="E8748" s="75">
        <v>88</v>
      </c>
      <c r="F8748" s="30" t="s">
        <v>68</v>
      </c>
      <c r="G8748" s="30" t="s">
        <v>69</v>
      </c>
      <c r="H8748" s="75">
        <v>1</v>
      </c>
    </row>
    <row r="8749" spans="1:8">
      <c r="A8749" s="43">
        <v>1953</v>
      </c>
      <c r="B8749" s="74">
        <v>46273</v>
      </c>
      <c r="C8749" s="30" t="s">
        <v>583</v>
      </c>
      <c r="D8749" s="30" t="s">
        <v>584</v>
      </c>
      <c r="E8749" s="75">
        <v>117</v>
      </c>
      <c r="F8749" s="30" t="s">
        <v>68</v>
      </c>
      <c r="G8749" s="30" t="s">
        <v>69</v>
      </c>
      <c r="H8749" s="75">
        <v>1</v>
      </c>
    </row>
    <row r="8750" spans="1:8">
      <c r="A8750" s="43">
        <v>1953</v>
      </c>
      <c r="B8750" s="74">
        <v>46273</v>
      </c>
      <c r="C8750" s="30" t="s">
        <v>585</v>
      </c>
      <c r="D8750" s="30" t="s">
        <v>586</v>
      </c>
      <c r="E8750" s="75">
        <v>129</v>
      </c>
      <c r="F8750" s="30" t="s">
        <v>80</v>
      </c>
      <c r="G8750" s="30" t="s">
        <v>81</v>
      </c>
      <c r="H8750" s="75">
        <v>1</v>
      </c>
    </row>
    <row r="8751" spans="1:8">
      <c r="A8751" s="43">
        <v>1953</v>
      </c>
      <c r="B8751" s="74">
        <v>46273</v>
      </c>
      <c r="C8751" s="30" t="s">
        <v>587</v>
      </c>
      <c r="D8751" s="30" t="s">
        <v>588</v>
      </c>
      <c r="E8751" s="75">
        <v>99</v>
      </c>
      <c r="F8751" s="30" t="s">
        <v>68</v>
      </c>
      <c r="G8751" s="30" t="s">
        <v>69</v>
      </c>
      <c r="H8751" s="75">
        <v>1</v>
      </c>
    </row>
    <row r="8752" spans="1:8">
      <c r="A8752" s="43">
        <v>1953</v>
      </c>
      <c r="B8752" s="74">
        <v>46273</v>
      </c>
      <c r="C8752" s="30" t="s">
        <v>589</v>
      </c>
      <c r="D8752" s="30" t="s">
        <v>590</v>
      </c>
      <c r="E8752" s="75">
        <v>81</v>
      </c>
      <c r="F8752" s="30" t="s">
        <v>76</v>
      </c>
      <c r="G8752" s="30" t="s">
        <v>77</v>
      </c>
      <c r="H8752" s="75">
        <v>1</v>
      </c>
    </row>
    <row r="8753" spans="1:8">
      <c r="A8753" s="43">
        <v>1953</v>
      </c>
      <c r="B8753" s="74">
        <v>46273</v>
      </c>
      <c r="C8753" s="30" t="s">
        <v>593</v>
      </c>
      <c r="D8753" s="30" t="s">
        <v>594</v>
      </c>
      <c r="E8753" s="75">
        <v>6</v>
      </c>
      <c r="F8753" s="30" t="s">
        <v>80</v>
      </c>
      <c r="G8753" s="30" t="s">
        <v>81</v>
      </c>
      <c r="H8753" s="75">
        <v>1</v>
      </c>
    </row>
    <row r="8754" spans="1:8">
      <c r="A8754" s="43">
        <v>1953</v>
      </c>
      <c r="B8754" s="74">
        <v>46273</v>
      </c>
      <c r="C8754" s="30" t="s">
        <v>599</v>
      </c>
      <c r="D8754" s="30" t="s">
        <v>600</v>
      </c>
      <c r="E8754" s="75">
        <v>50</v>
      </c>
      <c r="F8754" s="30" t="s">
        <v>68</v>
      </c>
      <c r="G8754" s="30" t="s">
        <v>69</v>
      </c>
      <c r="H8754" s="75">
        <v>1</v>
      </c>
    </row>
    <row r="8755" spans="1:8">
      <c r="A8755" s="43">
        <v>1953</v>
      </c>
      <c r="B8755" s="74">
        <v>46273</v>
      </c>
      <c r="C8755" s="30" t="s">
        <v>601</v>
      </c>
      <c r="D8755" s="30" t="s">
        <v>602</v>
      </c>
      <c r="E8755" s="75">
        <v>178</v>
      </c>
      <c r="F8755" s="30" t="s">
        <v>80</v>
      </c>
      <c r="G8755" s="30" t="s">
        <v>81</v>
      </c>
      <c r="H8755" s="75">
        <v>1</v>
      </c>
    </row>
    <row r="8756" spans="1:8">
      <c r="A8756" s="43">
        <v>1953</v>
      </c>
      <c r="B8756" s="74">
        <v>46273</v>
      </c>
      <c r="C8756" s="30" t="s">
        <v>605</v>
      </c>
      <c r="D8756" s="30" t="s">
        <v>606</v>
      </c>
      <c r="E8756" s="75">
        <v>90</v>
      </c>
      <c r="F8756" s="30" t="s">
        <v>76</v>
      </c>
      <c r="G8756" s="30" t="s">
        <v>77</v>
      </c>
      <c r="H8756" s="75">
        <v>1</v>
      </c>
    </row>
    <row r="8757" spans="1:8">
      <c r="A8757" s="43">
        <v>1953</v>
      </c>
      <c r="B8757" s="74">
        <v>46273</v>
      </c>
      <c r="C8757" s="30" t="s">
        <v>609</v>
      </c>
      <c r="D8757" s="30" t="s">
        <v>610</v>
      </c>
      <c r="E8757" s="75">
        <v>45</v>
      </c>
      <c r="F8757" s="30" t="s">
        <v>66</v>
      </c>
      <c r="G8757" s="30" t="s">
        <v>67</v>
      </c>
      <c r="H8757" s="75">
        <v>2</v>
      </c>
    </row>
    <row r="8758" spans="1:8">
      <c r="A8758" s="43">
        <v>1953</v>
      </c>
      <c r="B8758" s="74">
        <v>46273</v>
      </c>
      <c r="C8758" s="30" t="s">
        <v>611</v>
      </c>
      <c r="D8758" s="30" t="s">
        <v>612</v>
      </c>
      <c r="E8758" s="75">
        <v>1</v>
      </c>
      <c r="F8758" s="30" t="s">
        <v>80</v>
      </c>
      <c r="G8758" s="30" t="s">
        <v>81</v>
      </c>
      <c r="H8758" s="75">
        <v>1</v>
      </c>
    </row>
    <row r="8759" spans="1:8">
      <c r="A8759" s="43">
        <v>1953</v>
      </c>
      <c r="B8759" s="74">
        <v>46273</v>
      </c>
      <c r="C8759" s="30" t="s">
        <v>613</v>
      </c>
      <c r="D8759" s="30" t="s">
        <v>614</v>
      </c>
      <c r="E8759" s="75">
        <v>130</v>
      </c>
      <c r="F8759" s="30" t="s">
        <v>76</v>
      </c>
      <c r="G8759" s="30" t="s">
        <v>77</v>
      </c>
      <c r="H8759" s="75">
        <v>1</v>
      </c>
    </row>
    <row r="8760" spans="1:8">
      <c r="A8760" s="43">
        <v>1953</v>
      </c>
      <c r="B8760" s="74">
        <v>46273</v>
      </c>
      <c r="C8760" s="30" t="s">
        <v>615</v>
      </c>
      <c r="D8760" s="30" t="s">
        <v>616</v>
      </c>
      <c r="E8760" s="75">
        <v>291</v>
      </c>
      <c r="F8760" s="30" t="s">
        <v>80</v>
      </c>
      <c r="G8760" s="30" t="s">
        <v>81</v>
      </c>
      <c r="H8760" s="75">
        <v>1</v>
      </c>
    </row>
    <row r="8761" spans="1:8">
      <c r="A8761" s="43">
        <v>1953</v>
      </c>
      <c r="B8761" s="74">
        <v>46273</v>
      </c>
      <c r="C8761" s="30" t="s">
        <v>617</v>
      </c>
      <c r="D8761" s="30" t="s">
        <v>618</v>
      </c>
      <c r="E8761" s="75">
        <v>18</v>
      </c>
      <c r="F8761" s="30" t="s">
        <v>76</v>
      </c>
      <c r="G8761" s="30" t="s">
        <v>77</v>
      </c>
      <c r="H8761" s="75">
        <v>1</v>
      </c>
    </row>
    <row r="8762" spans="1:8">
      <c r="A8762" s="43">
        <v>1953</v>
      </c>
      <c r="B8762" s="74">
        <v>46273</v>
      </c>
      <c r="C8762" s="30" t="s">
        <v>619</v>
      </c>
      <c r="D8762" s="30" t="s">
        <v>620</v>
      </c>
      <c r="E8762" s="75">
        <v>89</v>
      </c>
      <c r="F8762" s="30" t="s">
        <v>68</v>
      </c>
      <c r="G8762" s="30" t="s">
        <v>69</v>
      </c>
      <c r="H8762" s="75">
        <v>1</v>
      </c>
    </row>
    <row r="8763" spans="1:8">
      <c r="A8763" s="43">
        <v>1953</v>
      </c>
      <c r="B8763" s="74">
        <v>46273</v>
      </c>
      <c r="C8763" s="30" t="s">
        <v>623</v>
      </c>
      <c r="D8763" s="30" t="s">
        <v>624</v>
      </c>
      <c r="E8763" s="75">
        <v>124</v>
      </c>
      <c r="F8763" s="30" t="s">
        <v>53</v>
      </c>
      <c r="G8763" s="30" t="s">
        <v>54</v>
      </c>
      <c r="H8763" s="75">
        <v>1</v>
      </c>
    </row>
    <row r="8764" spans="1:8">
      <c r="A8764" s="43">
        <v>1953</v>
      </c>
      <c r="B8764" s="74">
        <v>46273</v>
      </c>
      <c r="C8764" s="30" t="s">
        <v>625</v>
      </c>
      <c r="D8764" s="30" t="s">
        <v>626</v>
      </c>
      <c r="E8764" s="75">
        <v>62</v>
      </c>
      <c r="F8764" s="30" t="s">
        <v>68</v>
      </c>
      <c r="G8764" s="30" t="s">
        <v>69</v>
      </c>
      <c r="H8764" s="75">
        <v>1</v>
      </c>
    </row>
    <row r="8765" spans="1:8">
      <c r="A8765" s="43">
        <v>1953</v>
      </c>
      <c r="B8765" s="74">
        <v>46273</v>
      </c>
      <c r="C8765" s="30" t="s">
        <v>629</v>
      </c>
      <c r="D8765" s="30" t="s">
        <v>630</v>
      </c>
      <c r="E8765" s="75">
        <v>156</v>
      </c>
      <c r="F8765" s="30" t="s">
        <v>68</v>
      </c>
      <c r="G8765" s="30" t="s">
        <v>69</v>
      </c>
      <c r="H8765" s="75">
        <v>1</v>
      </c>
    </row>
    <row r="8766" spans="1:8">
      <c r="A8766" s="43">
        <v>1953</v>
      </c>
      <c r="B8766" s="74">
        <v>46273</v>
      </c>
      <c r="C8766" s="30" t="s">
        <v>637</v>
      </c>
      <c r="D8766" s="30" t="s">
        <v>638</v>
      </c>
      <c r="E8766" s="75">
        <v>155</v>
      </c>
      <c r="F8766" s="30" t="s">
        <v>76</v>
      </c>
      <c r="G8766" s="30" t="s">
        <v>77</v>
      </c>
      <c r="H8766" s="75">
        <v>1</v>
      </c>
    </row>
    <row r="8767" spans="1:8">
      <c r="A8767" s="43">
        <v>1953</v>
      </c>
      <c r="B8767" s="74">
        <v>46273</v>
      </c>
      <c r="C8767" s="30" t="s">
        <v>641</v>
      </c>
      <c r="D8767" s="30" t="s">
        <v>642</v>
      </c>
      <c r="E8767" s="75">
        <v>76</v>
      </c>
      <c r="F8767" s="30" t="s">
        <v>68</v>
      </c>
      <c r="G8767" s="30" t="s">
        <v>69</v>
      </c>
      <c r="H8767" s="75">
        <v>1</v>
      </c>
    </row>
    <row r="8768" spans="1:8">
      <c r="A8768" s="43">
        <v>1953</v>
      </c>
      <c r="B8768" s="74">
        <v>46273</v>
      </c>
      <c r="C8768" s="30" t="s">
        <v>647</v>
      </c>
      <c r="D8768" s="30" t="s">
        <v>648</v>
      </c>
      <c r="E8768" s="75">
        <v>31</v>
      </c>
      <c r="F8768" s="30" t="s">
        <v>80</v>
      </c>
      <c r="G8768" s="30" t="s">
        <v>81</v>
      </c>
      <c r="H8768" s="75">
        <v>1</v>
      </c>
    </row>
    <row r="8769" spans="1:8">
      <c r="A8769" s="43">
        <v>1953</v>
      </c>
      <c r="B8769" s="74">
        <v>46273</v>
      </c>
      <c r="C8769" s="30" t="s">
        <v>651</v>
      </c>
      <c r="D8769" s="30" t="s">
        <v>652</v>
      </c>
      <c r="E8769" s="75">
        <v>45</v>
      </c>
      <c r="F8769" s="30" t="s">
        <v>70</v>
      </c>
      <c r="G8769" s="30" t="s">
        <v>71</v>
      </c>
      <c r="H8769" s="75">
        <v>2</v>
      </c>
    </row>
    <row r="8770" spans="1:8">
      <c r="A8770" s="43">
        <v>1953</v>
      </c>
      <c r="B8770" s="74">
        <v>46273</v>
      </c>
      <c r="C8770" s="30" t="s">
        <v>1804</v>
      </c>
      <c r="D8770" s="30" t="s">
        <v>1805</v>
      </c>
      <c r="E8770" s="75">
        <v>93</v>
      </c>
      <c r="F8770" s="30" t="s">
        <v>76</v>
      </c>
      <c r="G8770" s="30" t="s">
        <v>77</v>
      </c>
      <c r="H8770" s="75">
        <v>1</v>
      </c>
    </row>
    <row r="8771" spans="1:8">
      <c r="A8771" s="43">
        <v>1953</v>
      </c>
      <c r="B8771" s="74">
        <v>46273</v>
      </c>
      <c r="C8771" s="30" t="s">
        <v>653</v>
      </c>
      <c r="D8771" s="30" t="s">
        <v>654</v>
      </c>
      <c r="E8771" s="75">
        <v>12</v>
      </c>
      <c r="F8771" s="30" t="s">
        <v>80</v>
      </c>
      <c r="G8771" s="30" t="s">
        <v>81</v>
      </c>
      <c r="H8771" s="75">
        <v>1</v>
      </c>
    </row>
    <row r="8772" spans="1:8">
      <c r="A8772" s="43">
        <v>1953</v>
      </c>
      <c r="B8772" s="74">
        <v>46273</v>
      </c>
      <c r="C8772" s="30" t="s">
        <v>1808</v>
      </c>
      <c r="D8772" s="30" t="s">
        <v>1809</v>
      </c>
      <c r="E8772" s="75">
        <v>75</v>
      </c>
      <c r="F8772" s="30" t="s">
        <v>53</v>
      </c>
      <c r="G8772" s="30" t="s">
        <v>54</v>
      </c>
      <c r="H8772" s="75">
        <v>1</v>
      </c>
    </row>
    <row r="8773" spans="1:8">
      <c r="A8773" s="43">
        <v>1953</v>
      </c>
      <c r="B8773" s="74">
        <v>46273</v>
      </c>
      <c r="C8773" s="30" t="s">
        <v>655</v>
      </c>
      <c r="D8773" s="30" t="s">
        <v>656</v>
      </c>
      <c r="E8773" s="75">
        <v>207</v>
      </c>
      <c r="F8773" s="30" t="s">
        <v>80</v>
      </c>
      <c r="G8773" s="30" t="s">
        <v>81</v>
      </c>
      <c r="H8773" s="75">
        <v>1</v>
      </c>
    </row>
    <row r="8774" spans="1:8">
      <c r="A8774" s="43">
        <v>1953</v>
      </c>
      <c r="B8774" s="74">
        <v>46273</v>
      </c>
      <c r="C8774" s="30" t="s">
        <v>659</v>
      </c>
      <c r="D8774" s="30" t="s">
        <v>660</v>
      </c>
      <c r="E8774" s="75">
        <v>51</v>
      </c>
      <c r="F8774" s="30" t="s">
        <v>53</v>
      </c>
      <c r="G8774" s="30" t="s">
        <v>54</v>
      </c>
      <c r="H8774" s="75">
        <v>1</v>
      </c>
    </row>
    <row r="8775" spans="1:8">
      <c r="A8775" s="43">
        <v>1953</v>
      </c>
      <c r="B8775" s="74">
        <v>46273</v>
      </c>
      <c r="C8775" s="30" t="s">
        <v>661</v>
      </c>
      <c r="D8775" s="30" t="s">
        <v>662</v>
      </c>
      <c r="E8775" s="75">
        <v>47</v>
      </c>
      <c r="F8775" s="30" t="s">
        <v>53</v>
      </c>
      <c r="G8775" s="30" t="s">
        <v>54</v>
      </c>
      <c r="H8775" s="75">
        <v>1</v>
      </c>
    </row>
    <row r="8776" spans="1:8">
      <c r="A8776" s="43">
        <v>1953</v>
      </c>
      <c r="B8776" s="74">
        <v>46273</v>
      </c>
      <c r="C8776" s="30" t="s">
        <v>663</v>
      </c>
      <c r="D8776" s="30" t="s">
        <v>664</v>
      </c>
      <c r="E8776" s="75">
        <v>53</v>
      </c>
      <c r="F8776" s="30" t="s">
        <v>68</v>
      </c>
      <c r="G8776" s="30" t="s">
        <v>69</v>
      </c>
      <c r="H8776" s="75">
        <v>1</v>
      </c>
    </row>
    <row r="8777" spans="1:8">
      <c r="A8777" s="43">
        <v>1953</v>
      </c>
      <c r="B8777" s="74">
        <v>46273</v>
      </c>
      <c r="C8777" s="30" t="s">
        <v>665</v>
      </c>
      <c r="D8777" s="30" t="s">
        <v>666</v>
      </c>
      <c r="E8777" s="75">
        <v>74</v>
      </c>
      <c r="F8777" s="30" t="s">
        <v>66</v>
      </c>
      <c r="G8777" s="30" t="s">
        <v>67</v>
      </c>
      <c r="H8777" s="75">
        <v>2</v>
      </c>
    </row>
    <row r="8778" spans="1:8">
      <c r="A8778" s="43">
        <v>1953</v>
      </c>
      <c r="B8778" s="74">
        <v>46273</v>
      </c>
      <c r="C8778" s="30" t="s">
        <v>667</v>
      </c>
      <c r="D8778" s="30" t="s">
        <v>668</v>
      </c>
      <c r="E8778" s="75">
        <v>42</v>
      </c>
      <c r="F8778" s="30" t="s">
        <v>53</v>
      </c>
      <c r="G8778" s="30" t="s">
        <v>54</v>
      </c>
      <c r="H8778" s="75">
        <v>1</v>
      </c>
    </row>
    <row r="8779" spans="1:8">
      <c r="A8779" s="43">
        <v>1953</v>
      </c>
      <c r="B8779" s="74">
        <v>46272</v>
      </c>
      <c r="C8779" s="30" t="s">
        <v>575</v>
      </c>
      <c r="D8779" s="30" t="s">
        <v>576</v>
      </c>
      <c r="E8779" s="75">
        <v>67</v>
      </c>
      <c r="F8779" s="30" t="s">
        <v>68</v>
      </c>
      <c r="G8779" s="30" t="s">
        <v>69</v>
      </c>
      <c r="H8779" s="75">
        <v>1</v>
      </c>
    </row>
    <row r="8780" spans="1:8">
      <c r="A8780" s="43">
        <v>1953</v>
      </c>
      <c r="B8780" s="74">
        <v>46272</v>
      </c>
      <c r="C8780" s="30" t="s">
        <v>581</v>
      </c>
      <c r="D8780" s="30" t="s">
        <v>582</v>
      </c>
      <c r="E8780" s="75">
        <v>76</v>
      </c>
      <c r="F8780" s="30" t="s">
        <v>68</v>
      </c>
      <c r="G8780" s="30" t="s">
        <v>69</v>
      </c>
      <c r="H8780" s="75">
        <v>1</v>
      </c>
    </row>
    <row r="8781" spans="1:8">
      <c r="A8781" s="43">
        <v>1953</v>
      </c>
      <c r="B8781" s="74">
        <v>46272</v>
      </c>
      <c r="C8781" s="30" t="s">
        <v>1800</v>
      </c>
      <c r="D8781" s="30" t="s">
        <v>1801</v>
      </c>
      <c r="E8781" s="75">
        <v>2</v>
      </c>
      <c r="F8781" s="30" t="s">
        <v>68</v>
      </c>
      <c r="G8781" s="30" t="s">
        <v>69</v>
      </c>
      <c r="H8781" s="75">
        <v>1</v>
      </c>
    </row>
    <row r="8782" spans="1:8">
      <c r="A8782" s="43">
        <v>1953</v>
      </c>
      <c r="B8782" s="74">
        <v>46272</v>
      </c>
      <c r="C8782" s="30" t="s">
        <v>599</v>
      </c>
      <c r="D8782" s="30" t="s">
        <v>600</v>
      </c>
      <c r="E8782" s="75">
        <v>65</v>
      </c>
      <c r="F8782" s="30" t="s">
        <v>68</v>
      </c>
      <c r="G8782" s="30" t="s">
        <v>69</v>
      </c>
      <c r="H8782" s="75">
        <v>1</v>
      </c>
    </row>
    <row r="8783" spans="1:8">
      <c r="A8783" s="43">
        <v>1953</v>
      </c>
      <c r="B8783" s="74">
        <v>46272</v>
      </c>
      <c r="C8783" s="30" t="s">
        <v>607</v>
      </c>
      <c r="D8783" s="30" t="s">
        <v>608</v>
      </c>
      <c r="E8783" s="75">
        <v>35</v>
      </c>
      <c r="F8783" s="30" t="s">
        <v>53</v>
      </c>
      <c r="G8783" s="30" t="s">
        <v>54</v>
      </c>
      <c r="H8783" s="75">
        <v>1</v>
      </c>
    </row>
    <row r="8784" spans="1:8">
      <c r="A8784" s="43">
        <v>1953</v>
      </c>
      <c r="B8784" s="74">
        <v>46272</v>
      </c>
      <c r="C8784" s="30" t="s">
        <v>609</v>
      </c>
      <c r="D8784" s="30" t="s">
        <v>610</v>
      </c>
      <c r="E8784" s="75">
        <v>133</v>
      </c>
      <c r="F8784" s="30" t="s">
        <v>66</v>
      </c>
      <c r="G8784" s="30" t="s">
        <v>67</v>
      </c>
      <c r="H8784" s="75">
        <v>2</v>
      </c>
    </row>
    <row r="8785" spans="1:8">
      <c r="A8785" s="43">
        <v>1953</v>
      </c>
      <c r="B8785" s="74">
        <v>46272</v>
      </c>
      <c r="C8785" s="30" t="s">
        <v>615</v>
      </c>
      <c r="D8785" s="30" t="s">
        <v>616</v>
      </c>
      <c r="E8785" s="75">
        <v>134</v>
      </c>
      <c r="F8785" s="30" t="s">
        <v>58</v>
      </c>
      <c r="G8785" s="30" t="s">
        <v>59</v>
      </c>
      <c r="H8785" s="75">
        <v>3</v>
      </c>
    </row>
    <row r="8786" spans="1:8">
      <c r="A8786" s="43">
        <v>1953</v>
      </c>
      <c r="B8786" s="74">
        <v>46272</v>
      </c>
      <c r="C8786" s="30" t="s">
        <v>619</v>
      </c>
      <c r="D8786" s="30" t="s">
        <v>620</v>
      </c>
      <c r="E8786" s="75">
        <v>89</v>
      </c>
      <c r="F8786" s="30" t="s">
        <v>68</v>
      </c>
      <c r="G8786" s="30" t="s">
        <v>69</v>
      </c>
      <c r="H8786" s="75">
        <v>1</v>
      </c>
    </row>
    <row r="8787" spans="1:8">
      <c r="A8787" s="43">
        <v>1953</v>
      </c>
      <c r="B8787" s="74">
        <v>46272</v>
      </c>
      <c r="C8787" s="30" t="s">
        <v>623</v>
      </c>
      <c r="D8787" s="30" t="s">
        <v>624</v>
      </c>
      <c r="E8787" s="75">
        <v>131</v>
      </c>
      <c r="F8787" s="30" t="s">
        <v>53</v>
      </c>
      <c r="G8787" s="30" t="s">
        <v>54</v>
      </c>
      <c r="H8787" s="75">
        <v>1</v>
      </c>
    </row>
    <row r="8788" spans="1:8">
      <c r="A8788" s="43">
        <v>1953</v>
      </c>
      <c r="B8788" s="74">
        <v>46272</v>
      </c>
      <c r="C8788" s="30" t="s">
        <v>629</v>
      </c>
      <c r="D8788" s="30" t="s">
        <v>630</v>
      </c>
      <c r="E8788" s="75">
        <v>97</v>
      </c>
      <c r="F8788" s="30" t="s">
        <v>68</v>
      </c>
      <c r="G8788" s="30" t="s">
        <v>69</v>
      </c>
      <c r="H8788" s="75">
        <v>1</v>
      </c>
    </row>
    <row r="8789" spans="1:8">
      <c r="A8789" s="43">
        <v>1953</v>
      </c>
      <c r="B8789" s="74">
        <v>46272</v>
      </c>
      <c r="C8789" s="30" t="s">
        <v>641</v>
      </c>
      <c r="D8789" s="30" t="s">
        <v>642</v>
      </c>
      <c r="E8789" s="75">
        <v>86</v>
      </c>
      <c r="F8789" s="30" t="s">
        <v>68</v>
      </c>
      <c r="G8789" s="30" t="s">
        <v>69</v>
      </c>
      <c r="H8789" s="75">
        <v>1</v>
      </c>
    </row>
    <row r="8790" spans="1:8">
      <c r="A8790" s="43">
        <v>1953</v>
      </c>
      <c r="B8790" s="74">
        <v>46272</v>
      </c>
      <c r="C8790" s="30" t="s">
        <v>643</v>
      </c>
      <c r="D8790" s="30" t="s">
        <v>644</v>
      </c>
      <c r="E8790" s="75">
        <v>3</v>
      </c>
      <c r="F8790" s="30" t="s">
        <v>76</v>
      </c>
      <c r="G8790" s="30" t="s">
        <v>77</v>
      </c>
      <c r="H8790" s="75">
        <v>1</v>
      </c>
    </row>
    <row r="8791" spans="1:8">
      <c r="A8791" s="43">
        <v>1953</v>
      </c>
      <c r="B8791" s="74">
        <v>46272</v>
      </c>
      <c r="C8791" s="30" t="s">
        <v>653</v>
      </c>
      <c r="D8791" s="30" t="s">
        <v>654</v>
      </c>
      <c r="E8791" s="75">
        <v>2</v>
      </c>
      <c r="F8791" s="30" t="s">
        <v>76</v>
      </c>
      <c r="G8791" s="30" t="s">
        <v>77</v>
      </c>
      <c r="H8791" s="75">
        <v>1</v>
      </c>
    </row>
    <row r="8792" spans="1:8">
      <c r="A8792" s="43">
        <v>1953</v>
      </c>
      <c r="B8792" s="74">
        <v>46272</v>
      </c>
      <c r="C8792" s="30" t="s">
        <v>1808</v>
      </c>
      <c r="D8792" s="30" t="s">
        <v>1809</v>
      </c>
      <c r="E8792" s="75">
        <v>15</v>
      </c>
      <c r="F8792" s="30" t="s">
        <v>53</v>
      </c>
      <c r="G8792" s="30" t="s">
        <v>54</v>
      </c>
      <c r="H8792" s="75">
        <v>1</v>
      </c>
    </row>
    <row r="8793" spans="1:8">
      <c r="A8793" s="43">
        <v>1953</v>
      </c>
      <c r="B8793" s="74">
        <v>46272</v>
      </c>
      <c r="C8793" s="30" t="s">
        <v>1810</v>
      </c>
      <c r="D8793" s="30" t="s">
        <v>1811</v>
      </c>
      <c r="E8793" s="75">
        <v>10</v>
      </c>
      <c r="F8793" s="30" t="s">
        <v>76</v>
      </c>
      <c r="G8793" s="30" t="s">
        <v>77</v>
      </c>
      <c r="H8793" s="75">
        <v>1</v>
      </c>
    </row>
    <row r="8794" spans="1:8">
      <c r="A8794" s="43">
        <v>1953</v>
      </c>
      <c r="B8794" s="74">
        <v>46272</v>
      </c>
      <c r="C8794" s="30" t="s">
        <v>655</v>
      </c>
      <c r="D8794" s="30" t="s">
        <v>656</v>
      </c>
      <c r="E8794" s="75">
        <v>113</v>
      </c>
      <c r="F8794" s="30" t="s">
        <v>78</v>
      </c>
      <c r="G8794" s="30" t="s">
        <v>79</v>
      </c>
      <c r="H8794" s="75">
        <v>2</v>
      </c>
    </row>
    <row r="8795" spans="1:8">
      <c r="A8795" s="43">
        <v>1953</v>
      </c>
      <c r="B8795" s="74">
        <v>46272</v>
      </c>
      <c r="C8795" s="30" t="s">
        <v>657</v>
      </c>
      <c r="D8795" s="30" t="s">
        <v>658</v>
      </c>
      <c r="E8795" s="75">
        <v>11</v>
      </c>
      <c r="F8795" s="30" t="s">
        <v>76</v>
      </c>
      <c r="G8795" s="30" t="s">
        <v>77</v>
      </c>
      <c r="H8795" s="75">
        <v>1</v>
      </c>
    </row>
    <row r="8796" spans="1:8">
      <c r="A8796" s="43">
        <v>1953</v>
      </c>
      <c r="B8796" s="74">
        <v>46272</v>
      </c>
      <c r="C8796" s="30" t="s">
        <v>5022</v>
      </c>
      <c r="D8796" s="30" t="s">
        <v>5023</v>
      </c>
      <c r="E8796" s="75">
        <v>53</v>
      </c>
      <c r="F8796" s="30" t="s">
        <v>68</v>
      </c>
      <c r="G8796" s="30" t="s">
        <v>69</v>
      </c>
      <c r="H8796" s="75">
        <v>1</v>
      </c>
    </row>
    <row r="8797" spans="1:8">
      <c r="A8797" s="43">
        <v>1953</v>
      </c>
      <c r="B8797" s="74">
        <v>46272</v>
      </c>
      <c r="C8797" s="30" t="s">
        <v>659</v>
      </c>
      <c r="D8797" s="30" t="s">
        <v>660</v>
      </c>
      <c r="E8797" s="75">
        <v>91</v>
      </c>
      <c r="F8797" s="30" t="s">
        <v>78</v>
      </c>
      <c r="G8797" s="30" t="s">
        <v>79</v>
      </c>
      <c r="H8797" s="75">
        <v>2</v>
      </c>
    </row>
    <row r="8798" spans="1:8">
      <c r="A8798" s="43">
        <v>1953</v>
      </c>
      <c r="B8798" s="74">
        <v>46272</v>
      </c>
      <c r="C8798" s="30" t="s">
        <v>661</v>
      </c>
      <c r="D8798" s="30" t="s">
        <v>662</v>
      </c>
      <c r="E8798" s="75">
        <v>121</v>
      </c>
      <c r="F8798" s="30" t="s">
        <v>53</v>
      </c>
      <c r="G8798" s="30" t="s">
        <v>54</v>
      </c>
      <c r="H8798" s="75">
        <v>1</v>
      </c>
    </row>
    <row r="8799" spans="1:8">
      <c r="A8799" s="43">
        <v>1953</v>
      </c>
      <c r="B8799" s="74">
        <v>46272</v>
      </c>
      <c r="C8799" s="30" t="s">
        <v>665</v>
      </c>
      <c r="D8799" s="30" t="s">
        <v>666</v>
      </c>
      <c r="E8799" s="75">
        <v>42</v>
      </c>
      <c r="F8799" s="30" t="s">
        <v>63</v>
      </c>
      <c r="G8799" s="30" t="s">
        <v>64</v>
      </c>
      <c r="H8799" s="75">
        <v>2</v>
      </c>
    </row>
    <row r="8800" spans="1:8">
      <c r="A8800" s="43">
        <v>1953</v>
      </c>
      <c r="B8800" s="74">
        <v>46270</v>
      </c>
      <c r="C8800" s="30" t="s">
        <v>571</v>
      </c>
      <c r="D8800" s="30" t="s">
        <v>572</v>
      </c>
      <c r="E8800" s="75">
        <v>34</v>
      </c>
      <c r="F8800" s="30" t="s">
        <v>53</v>
      </c>
      <c r="G8800" s="30" t="s">
        <v>54</v>
      </c>
      <c r="H8800" s="75">
        <v>1</v>
      </c>
    </row>
    <row r="8801" spans="1:8">
      <c r="A8801" s="43">
        <v>1953</v>
      </c>
      <c r="B8801" s="74">
        <v>46270</v>
      </c>
      <c r="C8801" s="30" t="s">
        <v>573</v>
      </c>
      <c r="D8801" s="30" t="s">
        <v>574</v>
      </c>
      <c r="E8801" s="75">
        <v>103</v>
      </c>
      <c r="F8801" s="30" t="s">
        <v>68</v>
      </c>
      <c r="G8801" s="30" t="s">
        <v>69</v>
      </c>
      <c r="H8801" s="75">
        <v>1</v>
      </c>
    </row>
    <row r="8802" spans="1:8">
      <c r="A8802" s="43">
        <v>1953</v>
      </c>
      <c r="B8802" s="74">
        <v>46270</v>
      </c>
      <c r="C8802" s="30" t="s">
        <v>575</v>
      </c>
      <c r="D8802" s="30" t="s">
        <v>576</v>
      </c>
      <c r="E8802" s="75">
        <v>42</v>
      </c>
      <c r="F8802" s="30" t="s">
        <v>68</v>
      </c>
      <c r="G8802" s="30" t="s">
        <v>69</v>
      </c>
      <c r="H8802" s="75">
        <v>1</v>
      </c>
    </row>
    <row r="8803" spans="1:8">
      <c r="A8803" s="43">
        <v>1953</v>
      </c>
      <c r="B8803" s="74">
        <v>46270</v>
      </c>
      <c r="C8803" s="30" t="s">
        <v>577</v>
      </c>
      <c r="D8803" s="30" t="s">
        <v>578</v>
      </c>
      <c r="E8803" s="75">
        <v>82</v>
      </c>
      <c r="F8803" s="30" t="s">
        <v>68</v>
      </c>
      <c r="G8803" s="30" t="s">
        <v>69</v>
      </c>
      <c r="H8803" s="75">
        <v>1</v>
      </c>
    </row>
    <row r="8804" spans="1:8">
      <c r="A8804" s="43">
        <v>1953</v>
      </c>
      <c r="B8804" s="74">
        <v>46270</v>
      </c>
      <c r="C8804" s="30" t="s">
        <v>581</v>
      </c>
      <c r="D8804" s="30" t="s">
        <v>582</v>
      </c>
      <c r="E8804" s="75">
        <v>75</v>
      </c>
      <c r="F8804" s="30" t="s">
        <v>68</v>
      </c>
      <c r="G8804" s="30" t="s">
        <v>69</v>
      </c>
      <c r="H8804" s="75">
        <v>1</v>
      </c>
    </row>
    <row r="8805" spans="1:8">
      <c r="A8805" s="43">
        <v>1953</v>
      </c>
      <c r="B8805" s="74">
        <v>46270</v>
      </c>
      <c r="C8805" s="30" t="s">
        <v>583</v>
      </c>
      <c r="D8805" s="30" t="s">
        <v>584</v>
      </c>
      <c r="E8805" s="75">
        <v>56</v>
      </c>
      <c r="F8805" s="30" t="s">
        <v>68</v>
      </c>
      <c r="G8805" s="30" t="s">
        <v>69</v>
      </c>
      <c r="H8805" s="75">
        <v>1</v>
      </c>
    </row>
    <row r="8806" spans="1:8">
      <c r="A8806" s="43">
        <v>1953</v>
      </c>
      <c r="B8806" s="74">
        <v>46270</v>
      </c>
      <c r="C8806" s="30" t="s">
        <v>585</v>
      </c>
      <c r="D8806" s="30" t="s">
        <v>586</v>
      </c>
      <c r="E8806" s="75">
        <v>115</v>
      </c>
      <c r="F8806" s="30" t="s">
        <v>53</v>
      </c>
      <c r="G8806" s="30" t="s">
        <v>54</v>
      </c>
      <c r="H8806" s="75">
        <v>1</v>
      </c>
    </row>
    <row r="8807" spans="1:8">
      <c r="A8807" s="43">
        <v>1953</v>
      </c>
      <c r="B8807" s="74">
        <v>46270</v>
      </c>
      <c r="C8807" s="30" t="s">
        <v>589</v>
      </c>
      <c r="D8807" s="30" t="s">
        <v>590</v>
      </c>
      <c r="E8807" s="75">
        <v>78</v>
      </c>
      <c r="F8807" s="30" t="s">
        <v>76</v>
      </c>
      <c r="G8807" s="30" t="s">
        <v>77</v>
      </c>
      <c r="H8807" s="75">
        <v>1</v>
      </c>
    </row>
    <row r="8808" spans="1:8">
      <c r="A8808" s="43">
        <v>1953</v>
      </c>
      <c r="B8808" s="74">
        <v>46270</v>
      </c>
      <c r="C8808" s="30" t="s">
        <v>595</v>
      </c>
      <c r="D8808" s="30" t="s">
        <v>596</v>
      </c>
      <c r="E8808" s="75">
        <v>43</v>
      </c>
      <c r="F8808" s="30" t="s">
        <v>53</v>
      </c>
      <c r="G8808" s="30" t="s">
        <v>54</v>
      </c>
      <c r="H8808" s="75">
        <v>1</v>
      </c>
    </row>
    <row r="8809" spans="1:8">
      <c r="A8809" s="43">
        <v>1953</v>
      </c>
      <c r="B8809" s="74">
        <v>46270</v>
      </c>
      <c r="C8809" s="30" t="s">
        <v>599</v>
      </c>
      <c r="D8809" s="30" t="s">
        <v>600</v>
      </c>
      <c r="E8809" s="75">
        <v>56</v>
      </c>
      <c r="F8809" s="30" t="s">
        <v>68</v>
      </c>
      <c r="G8809" s="30" t="s">
        <v>69</v>
      </c>
      <c r="H8809" s="75">
        <v>1</v>
      </c>
    </row>
    <row r="8810" spans="1:8">
      <c r="A8810" s="43">
        <v>1953</v>
      </c>
      <c r="B8810" s="74">
        <v>46270</v>
      </c>
      <c r="C8810" s="30" t="s">
        <v>605</v>
      </c>
      <c r="D8810" s="30" t="s">
        <v>606</v>
      </c>
      <c r="E8810" s="75">
        <v>70</v>
      </c>
      <c r="F8810" s="30" t="s">
        <v>76</v>
      </c>
      <c r="G8810" s="30" t="s">
        <v>77</v>
      </c>
      <c r="H8810" s="75">
        <v>1</v>
      </c>
    </row>
    <row r="8811" spans="1:8">
      <c r="A8811" s="43">
        <v>1953</v>
      </c>
      <c r="B8811" s="74">
        <v>46270</v>
      </c>
      <c r="C8811" s="30" t="s">
        <v>609</v>
      </c>
      <c r="D8811" s="30" t="s">
        <v>610</v>
      </c>
      <c r="E8811" s="75">
        <v>94</v>
      </c>
      <c r="F8811" s="30" t="s">
        <v>66</v>
      </c>
      <c r="G8811" s="30" t="s">
        <v>67</v>
      </c>
      <c r="H8811" s="75">
        <v>2</v>
      </c>
    </row>
    <row r="8812" spans="1:8">
      <c r="A8812" s="43">
        <v>1953</v>
      </c>
      <c r="B8812" s="74">
        <v>46270</v>
      </c>
      <c r="C8812" s="30" t="s">
        <v>617</v>
      </c>
      <c r="D8812" s="30" t="s">
        <v>618</v>
      </c>
      <c r="E8812" s="75">
        <v>32</v>
      </c>
      <c r="F8812" s="30" t="s">
        <v>53</v>
      </c>
      <c r="G8812" s="30" t="s">
        <v>54</v>
      </c>
      <c r="H8812" s="75">
        <v>1</v>
      </c>
    </row>
    <row r="8813" spans="1:8">
      <c r="A8813" s="43">
        <v>1953</v>
      </c>
      <c r="B8813" s="74">
        <v>46270</v>
      </c>
      <c r="C8813" s="30" t="s">
        <v>621</v>
      </c>
      <c r="D8813" s="30" t="s">
        <v>622</v>
      </c>
      <c r="E8813" s="75">
        <v>42</v>
      </c>
      <c r="F8813" s="30" t="s">
        <v>53</v>
      </c>
      <c r="G8813" s="30" t="s">
        <v>54</v>
      </c>
      <c r="H8813" s="75">
        <v>1</v>
      </c>
    </row>
    <row r="8814" spans="1:8">
      <c r="A8814" s="43">
        <v>1953</v>
      </c>
      <c r="B8814" s="74">
        <v>46270</v>
      </c>
      <c r="C8814" s="30" t="s">
        <v>625</v>
      </c>
      <c r="D8814" s="30" t="s">
        <v>626</v>
      </c>
      <c r="E8814" s="75">
        <v>82</v>
      </c>
      <c r="F8814" s="30" t="s">
        <v>68</v>
      </c>
      <c r="G8814" s="30" t="s">
        <v>69</v>
      </c>
      <c r="H8814" s="75">
        <v>1</v>
      </c>
    </row>
    <row r="8815" spans="1:8">
      <c r="A8815" s="43">
        <v>1953</v>
      </c>
      <c r="B8815" s="74">
        <v>46270</v>
      </c>
      <c r="C8815" s="30" t="s">
        <v>629</v>
      </c>
      <c r="D8815" s="30" t="s">
        <v>630</v>
      </c>
      <c r="E8815" s="75">
        <v>89</v>
      </c>
      <c r="F8815" s="30" t="s">
        <v>68</v>
      </c>
      <c r="G8815" s="30" t="s">
        <v>69</v>
      </c>
      <c r="H8815" s="75">
        <v>1</v>
      </c>
    </row>
    <row r="8816" spans="1:8">
      <c r="A8816" s="43">
        <v>1953</v>
      </c>
      <c r="B8816" s="74">
        <v>46270</v>
      </c>
      <c r="C8816" s="30" t="s">
        <v>637</v>
      </c>
      <c r="D8816" s="30" t="s">
        <v>638</v>
      </c>
      <c r="E8816" s="75">
        <v>142</v>
      </c>
      <c r="F8816" s="30" t="s">
        <v>70</v>
      </c>
      <c r="G8816" s="30" t="s">
        <v>71</v>
      </c>
      <c r="H8816" s="75">
        <v>2</v>
      </c>
    </row>
    <row r="8817" spans="1:8">
      <c r="A8817" s="43">
        <v>1953</v>
      </c>
      <c r="B8817" s="74">
        <v>46270</v>
      </c>
      <c r="C8817" s="30" t="s">
        <v>641</v>
      </c>
      <c r="D8817" s="30" t="s">
        <v>642</v>
      </c>
      <c r="E8817" s="75">
        <v>73</v>
      </c>
      <c r="F8817" s="30" t="s">
        <v>68</v>
      </c>
      <c r="G8817" s="30" t="s">
        <v>69</v>
      </c>
      <c r="H8817" s="75">
        <v>1</v>
      </c>
    </row>
    <row r="8818" spans="1:8">
      <c r="A8818" s="43">
        <v>1953</v>
      </c>
      <c r="B8818" s="74">
        <v>46270</v>
      </c>
      <c r="C8818" s="30" t="s">
        <v>1806</v>
      </c>
      <c r="D8818" s="30" t="s">
        <v>1807</v>
      </c>
      <c r="E8818" s="75">
        <v>43</v>
      </c>
      <c r="F8818" s="30" t="s">
        <v>76</v>
      </c>
      <c r="G8818" s="30" t="s">
        <v>77</v>
      </c>
      <c r="H8818" s="75">
        <v>1</v>
      </c>
    </row>
    <row r="8819" spans="1:8">
      <c r="A8819" s="43">
        <v>1953</v>
      </c>
      <c r="B8819" s="74">
        <v>46270</v>
      </c>
      <c r="C8819" s="30" t="s">
        <v>1808</v>
      </c>
      <c r="D8819" s="30" t="s">
        <v>1809</v>
      </c>
      <c r="E8819" s="75">
        <v>30</v>
      </c>
      <c r="F8819" s="30" t="s">
        <v>53</v>
      </c>
      <c r="G8819" s="30" t="s">
        <v>54</v>
      </c>
      <c r="H8819" s="75">
        <v>1</v>
      </c>
    </row>
    <row r="8820" spans="1:8">
      <c r="A8820" s="43">
        <v>1953</v>
      </c>
      <c r="B8820" s="74">
        <v>46270</v>
      </c>
      <c r="C8820" s="30" t="s">
        <v>655</v>
      </c>
      <c r="D8820" s="30" t="s">
        <v>656</v>
      </c>
      <c r="E8820" s="75">
        <v>282</v>
      </c>
      <c r="F8820" s="30" t="s">
        <v>80</v>
      </c>
      <c r="G8820" s="30" t="s">
        <v>81</v>
      </c>
      <c r="H8820" s="75">
        <v>1</v>
      </c>
    </row>
    <row r="8821" spans="1:8">
      <c r="A8821" s="43">
        <v>1953</v>
      </c>
      <c r="B8821" s="74">
        <v>46270</v>
      </c>
      <c r="C8821" s="30" t="s">
        <v>659</v>
      </c>
      <c r="D8821" s="30" t="s">
        <v>660</v>
      </c>
      <c r="E8821" s="75">
        <v>49</v>
      </c>
      <c r="F8821" s="30" t="s">
        <v>66</v>
      </c>
      <c r="G8821" s="30" t="s">
        <v>67</v>
      </c>
      <c r="H8821" s="75">
        <v>2</v>
      </c>
    </row>
    <row r="8822" spans="1:8">
      <c r="A8822" s="43">
        <v>1953</v>
      </c>
      <c r="B8822" s="74">
        <v>46270</v>
      </c>
      <c r="C8822" s="30" t="s">
        <v>661</v>
      </c>
      <c r="D8822" s="30" t="s">
        <v>662</v>
      </c>
      <c r="E8822" s="75">
        <v>58</v>
      </c>
      <c r="F8822" s="30" t="s">
        <v>53</v>
      </c>
      <c r="G8822" s="30" t="s">
        <v>54</v>
      </c>
      <c r="H8822" s="75">
        <v>1</v>
      </c>
    </row>
    <row r="8823" spans="1:8">
      <c r="A8823" s="43">
        <v>1953</v>
      </c>
      <c r="B8823" s="74">
        <v>46270</v>
      </c>
      <c r="C8823" s="30" t="s">
        <v>663</v>
      </c>
      <c r="D8823" s="30" t="s">
        <v>664</v>
      </c>
      <c r="E8823" s="75">
        <v>75</v>
      </c>
      <c r="F8823" s="30" t="s">
        <v>68</v>
      </c>
      <c r="G8823" s="30" t="s">
        <v>69</v>
      </c>
      <c r="H8823" s="75">
        <v>1</v>
      </c>
    </row>
    <row r="8824" spans="1:8">
      <c r="A8824" s="43">
        <v>1953</v>
      </c>
      <c r="B8824" s="74">
        <v>46270</v>
      </c>
      <c r="C8824" s="30" t="s">
        <v>665</v>
      </c>
      <c r="D8824" s="30" t="s">
        <v>666</v>
      </c>
      <c r="E8824" s="75">
        <v>40</v>
      </c>
      <c r="F8824" s="30" t="s">
        <v>53</v>
      </c>
      <c r="G8824" s="30" t="s">
        <v>54</v>
      </c>
      <c r="H8824" s="75">
        <v>1</v>
      </c>
    </row>
    <row r="8825" spans="1:8">
      <c r="A8825" s="43">
        <v>1953</v>
      </c>
      <c r="B8825" s="74">
        <v>46270</v>
      </c>
      <c r="C8825" s="30" t="s">
        <v>667</v>
      </c>
      <c r="D8825" s="30" t="s">
        <v>668</v>
      </c>
      <c r="E8825" s="75">
        <v>8</v>
      </c>
      <c r="F8825" s="30" t="s">
        <v>53</v>
      </c>
      <c r="G8825" s="30" t="s">
        <v>54</v>
      </c>
      <c r="H8825" s="75">
        <v>1</v>
      </c>
    </row>
    <row r="8826" spans="1:8">
      <c r="A8826" s="43">
        <v>1953</v>
      </c>
      <c r="B8826" s="74">
        <v>46269</v>
      </c>
      <c r="C8826" s="30" t="s">
        <v>571</v>
      </c>
      <c r="D8826" s="30" t="s">
        <v>572</v>
      </c>
      <c r="E8826" s="75">
        <v>67</v>
      </c>
      <c r="F8826" s="30" t="s">
        <v>53</v>
      </c>
      <c r="G8826" s="30" t="s">
        <v>54</v>
      </c>
      <c r="H8826" s="75">
        <v>1</v>
      </c>
    </row>
    <row r="8827" spans="1:8">
      <c r="A8827" s="43">
        <v>1953</v>
      </c>
      <c r="B8827" s="74">
        <v>46269</v>
      </c>
      <c r="C8827" s="30" t="s">
        <v>573</v>
      </c>
      <c r="D8827" s="30" t="s">
        <v>574</v>
      </c>
      <c r="E8827" s="75">
        <v>154</v>
      </c>
      <c r="F8827" s="30" t="s">
        <v>68</v>
      </c>
      <c r="G8827" s="30" t="s">
        <v>69</v>
      </c>
      <c r="H8827" s="75">
        <v>1</v>
      </c>
    </row>
    <row r="8828" spans="1:8">
      <c r="A8828" s="43">
        <v>1953</v>
      </c>
      <c r="B8828" s="74">
        <v>46269</v>
      </c>
      <c r="C8828" s="30" t="s">
        <v>575</v>
      </c>
      <c r="D8828" s="30" t="s">
        <v>576</v>
      </c>
      <c r="E8828" s="75">
        <v>105</v>
      </c>
      <c r="F8828" s="30" t="s">
        <v>70</v>
      </c>
      <c r="G8828" s="30" t="s">
        <v>71</v>
      </c>
      <c r="H8828" s="75">
        <v>2</v>
      </c>
    </row>
    <row r="8829" spans="1:8">
      <c r="A8829" s="43">
        <v>1953</v>
      </c>
      <c r="B8829" s="74">
        <v>46269</v>
      </c>
      <c r="C8829" s="30" t="s">
        <v>577</v>
      </c>
      <c r="D8829" s="30" t="s">
        <v>578</v>
      </c>
      <c r="E8829" s="75">
        <v>99</v>
      </c>
      <c r="F8829" s="30" t="s">
        <v>68</v>
      </c>
      <c r="G8829" s="30" t="s">
        <v>69</v>
      </c>
      <c r="H8829" s="75">
        <v>1</v>
      </c>
    </row>
    <row r="8830" spans="1:8">
      <c r="A8830" s="43">
        <v>1953</v>
      </c>
      <c r="B8830" s="74">
        <v>46269</v>
      </c>
      <c r="C8830" s="30" t="s">
        <v>581</v>
      </c>
      <c r="D8830" s="30" t="s">
        <v>582</v>
      </c>
      <c r="E8830" s="75">
        <v>92</v>
      </c>
      <c r="F8830" s="30" t="s">
        <v>68</v>
      </c>
      <c r="G8830" s="30" t="s">
        <v>69</v>
      </c>
      <c r="H8830" s="75">
        <v>1</v>
      </c>
    </row>
    <row r="8831" spans="1:8">
      <c r="A8831" s="43">
        <v>1953</v>
      </c>
      <c r="B8831" s="74">
        <v>46269</v>
      </c>
      <c r="C8831" s="30" t="s">
        <v>583</v>
      </c>
      <c r="D8831" s="30" t="s">
        <v>584</v>
      </c>
      <c r="E8831" s="75">
        <v>27</v>
      </c>
      <c r="F8831" s="30" t="s">
        <v>68</v>
      </c>
      <c r="G8831" s="30" t="s">
        <v>69</v>
      </c>
      <c r="H8831" s="75">
        <v>1</v>
      </c>
    </row>
    <row r="8832" spans="1:8">
      <c r="A8832" s="43">
        <v>1953</v>
      </c>
      <c r="B8832" s="74">
        <v>46269</v>
      </c>
      <c r="C8832" s="30" t="s">
        <v>585</v>
      </c>
      <c r="D8832" s="30" t="s">
        <v>586</v>
      </c>
      <c r="E8832" s="75">
        <v>95</v>
      </c>
      <c r="F8832" s="30" t="s">
        <v>80</v>
      </c>
      <c r="G8832" s="30" t="s">
        <v>81</v>
      </c>
      <c r="H8832" s="75">
        <v>1</v>
      </c>
    </row>
    <row r="8833" spans="1:8">
      <c r="A8833" s="43">
        <v>1953</v>
      </c>
      <c r="B8833" s="74">
        <v>46269</v>
      </c>
      <c r="C8833" s="30" t="s">
        <v>587</v>
      </c>
      <c r="D8833" s="30" t="s">
        <v>588</v>
      </c>
      <c r="E8833" s="75">
        <v>101</v>
      </c>
      <c r="F8833" s="30" t="s">
        <v>68</v>
      </c>
      <c r="G8833" s="30" t="s">
        <v>69</v>
      </c>
      <c r="H8833" s="75">
        <v>1</v>
      </c>
    </row>
    <row r="8834" spans="1:8">
      <c r="A8834" s="43">
        <v>1953</v>
      </c>
      <c r="B8834" s="74">
        <v>46269</v>
      </c>
      <c r="C8834" s="30" t="s">
        <v>589</v>
      </c>
      <c r="D8834" s="30" t="s">
        <v>590</v>
      </c>
      <c r="E8834" s="75">
        <v>154</v>
      </c>
      <c r="F8834" s="30" t="s">
        <v>76</v>
      </c>
      <c r="G8834" s="30" t="s">
        <v>77</v>
      </c>
      <c r="H8834" s="75">
        <v>1</v>
      </c>
    </row>
    <row r="8835" spans="1:8">
      <c r="A8835" s="43">
        <v>1953</v>
      </c>
      <c r="B8835" s="74">
        <v>46269</v>
      </c>
      <c r="C8835" s="30" t="s">
        <v>591</v>
      </c>
      <c r="D8835" s="30" t="s">
        <v>592</v>
      </c>
      <c r="E8835" s="75">
        <v>1</v>
      </c>
      <c r="F8835" s="30" t="s">
        <v>68</v>
      </c>
      <c r="G8835" s="30" t="s">
        <v>69</v>
      </c>
      <c r="H8835" s="75">
        <v>1</v>
      </c>
    </row>
    <row r="8836" spans="1:8">
      <c r="A8836" s="43">
        <v>1953</v>
      </c>
      <c r="B8836" s="74">
        <v>46269</v>
      </c>
      <c r="C8836" s="30" t="s">
        <v>599</v>
      </c>
      <c r="D8836" s="30" t="s">
        <v>600</v>
      </c>
      <c r="E8836" s="75">
        <v>82</v>
      </c>
      <c r="F8836" s="30" t="s">
        <v>68</v>
      </c>
      <c r="G8836" s="30" t="s">
        <v>69</v>
      </c>
      <c r="H8836" s="75">
        <v>1</v>
      </c>
    </row>
    <row r="8837" spans="1:8">
      <c r="A8837" s="43">
        <v>1953</v>
      </c>
      <c r="B8837" s="74">
        <v>46269</v>
      </c>
      <c r="C8837" s="30" t="s">
        <v>601</v>
      </c>
      <c r="D8837" s="30" t="s">
        <v>602</v>
      </c>
      <c r="E8837" s="75">
        <v>56</v>
      </c>
      <c r="F8837" s="30" t="s">
        <v>70</v>
      </c>
      <c r="G8837" s="30" t="s">
        <v>71</v>
      </c>
      <c r="H8837" s="75">
        <v>2</v>
      </c>
    </row>
    <row r="8838" spans="1:8">
      <c r="A8838" s="43">
        <v>1953</v>
      </c>
      <c r="B8838" s="74">
        <v>46269</v>
      </c>
      <c r="C8838" s="30" t="s">
        <v>605</v>
      </c>
      <c r="D8838" s="30" t="s">
        <v>606</v>
      </c>
      <c r="E8838" s="75">
        <v>63</v>
      </c>
      <c r="F8838" s="30" t="s">
        <v>70</v>
      </c>
      <c r="G8838" s="30" t="s">
        <v>71</v>
      </c>
      <c r="H8838" s="75">
        <v>2</v>
      </c>
    </row>
    <row r="8839" spans="1:8">
      <c r="A8839" s="43">
        <v>1953</v>
      </c>
      <c r="B8839" s="74">
        <v>46269</v>
      </c>
      <c r="C8839" s="30" t="s">
        <v>609</v>
      </c>
      <c r="D8839" s="30" t="s">
        <v>610</v>
      </c>
      <c r="E8839" s="75">
        <v>96</v>
      </c>
      <c r="F8839" s="30" t="s">
        <v>5020</v>
      </c>
      <c r="G8839" s="30" t="s">
        <v>5021</v>
      </c>
      <c r="H8839" s="75">
        <v>3</v>
      </c>
    </row>
    <row r="8840" spans="1:8">
      <c r="A8840" s="43">
        <v>1953</v>
      </c>
      <c r="B8840" s="74">
        <v>46269</v>
      </c>
      <c r="C8840" s="30" t="s">
        <v>613</v>
      </c>
      <c r="D8840" s="30" t="s">
        <v>614</v>
      </c>
      <c r="E8840" s="75">
        <v>86</v>
      </c>
      <c r="F8840" s="30" t="s">
        <v>76</v>
      </c>
      <c r="G8840" s="30" t="s">
        <v>77</v>
      </c>
      <c r="H8840" s="75">
        <v>1</v>
      </c>
    </row>
    <row r="8841" spans="1:8">
      <c r="A8841" s="43">
        <v>1953</v>
      </c>
      <c r="B8841" s="74">
        <v>46269</v>
      </c>
      <c r="C8841" s="30" t="s">
        <v>615</v>
      </c>
      <c r="D8841" s="30" t="s">
        <v>616</v>
      </c>
      <c r="E8841" s="75">
        <v>164</v>
      </c>
      <c r="F8841" s="30" t="s">
        <v>80</v>
      </c>
      <c r="G8841" s="30" t="s">
        <v>81</v>
      </c>
      <c r="H8841" s="75">
        <v>1</v>
      </c>
    </row>
    <row r="8842" spans="1:8">
      <c r="A8842" s="43">
        <v>1953</v>
      </c>
      <c r="B8842" s="74">
        <v>46269</v>
      </c>
      <c r="C8842" s="30" t="s">
        <v>617</v>
      </c>
      <c r="D8842" s="30" t="s">
        <v>618</v>
      </c>
      <c r="E8842" s="75">
        <v>42</v>
      </c>
      <c r="F8842" s="30" t="s">
        <v>78</v>
      </c>
      <c r="G8842" s="30" t="s">
        <v>79</v>
      </c>
      <c r="H8842" s="75">
        <v>2</v>
      </c>
    </row>
    <row r="8843" spans="1:8">
      <c r="A8843" s="43">
        <v>1953</v>
      </c>
      <c r="B8843" s="74">
        <v>46269</v>
      </c>
      <c r="C8843" s="30" t="s">
        <v>619</v>
      </c>
      <c r="D8843" s="30" t="s">
        <v>620</v>
      </c>
      <c r="E8843" s="75">
        <v>104</v>
      </c>
      <c r="F8843" s="30" t="s">
        <v>68</v>
      </c>
      <c r="G8843" s="30" t="s">
        <v>69</v>
      </c>
      <c r="H8843" s="75">
        <v>1</v>
      </c>
    </row>
    <row r="8844" spans="1:8">
      <c r="A8844" s="43">
        <v>1953</v>
      </c>
      <c r="B8844" s="74">
        <v>46269</v>
      </c>
      <c r="C8844" s="30" t="s">
        <v>621</v>
      </c>
      <c r="D8844" s="30" t="s">
        <v>622</v>
      </c>
      <c r="E8844" s="75">
        <v>59</v>
      </c>
      <c r="F8844" s="30" t="s">
        <v>53</v>
      </c>
      <c r="G8844" s="30" t="s">
        <v>54</v>
      </c>
      <c r="H8844" s="75">
        <v>1</v>
      </c>
    </row>
    <row r="8845" spans="1:8">
      <c r="A8845" s="43">
        <v>1953</v>
      </c>
      <c r="B8845" s="74">
        <v>46269</v>
      </c>
      <c r="C8845" s="30" t="s">
        <v>623</v>
      </c>
      <c r="D8845" s="30" t="s">
        <v>624</v>
      </c>
      <c r="E8845" s="75">
        <v>78</v>
      </c>
      <c r="F8845" s="30" t="s">
        <v>53</v>
      </c>
      <c r="G8845" s="30" t="s">
        <v>54</v>
      </c>
      <c r="H8845" s="75">
        <v>1</v>
      </c>
    </row>
    <row r="8846" spans="1:8">
      <c r="A8846" s="43">
        <v>1953</v>
      </c>
      <c r="B8846" s="74">
        <v>46269</v>
      </c>
      <c r="C8846" s="30" t="s">
        <v>625</v>
      </c>
      <c r="D8846" s="30" t="s">
        <v>626</v>
      </c>
      <c r="E8846" s="75">
        <v>63</v>
      </c>
      <c r="F8846" s="30" t="s">
        <v>68</v>
      </c>
      <c r="G8846" s="30" t="s">
        <v>69</v>
      </c>
      <c r="H8846" s="75">
        <v>1</v>
      </c>
    </row>
    <row r="8847" spans="1:8">
      <c r="A8847" s="43">
        <v>1953</v>
      </c>
      <c r="B8847" s="74">
        <v>46269</v>
      </c>
      <c r="C8847" s="30" t="s">
        <v>629</v>
      </c>
      <c r="D8847" s="30" t="s">
        <v>630</v>
      </c>
      <c r="E8847" s="75">
        <v>142</v>
      </c>
      <c r="F8847" s="30" t="s">
        <v>68</v>
      </c>
      <c r="G8847" s="30" t="s">
        <v>69</v>
      </c>
      <c r="H8847" s="75">
        <v>1</v>
      </c>
    </row>
    <row r="8848" spans="1:8">
      <c r="A8848" s="43">
        <v>1953</v>
      </c>
      <c r="B8848" s="74">
        <v>46269</v>
      </c>
      <c r="C8848" s="30" t="s">
        <v>637</v>
      </c>
      <c r="D8848" s="30" t="s">
        <v>638</v>
      </c>
      <c r="E8848" s="75">
        <v>197</v>
      </c>
      <c r="F8848" s="30" t="s">
        <v>70</v>
      </c>
      <c r="G8848" s="30" t="s">
        <v>71</v>
      </c>
      <c r="H8848" s="75">
        <v>2</v>
      </c>
    </row>
    <row r="8849" spans="1:8">
      <c r="A8849" s="43">
        <v>1953</v>
      </c>
      <c r="B8849" s="74">
        <v>46269</v>
      </c>
      <c r="C8849" s="30" t="s">
        <v>641</v>
      </c>
      <c r="D8849" s="30" t="s">
        <v>642</v>
      </c>
      <c r="E8849" s="75">
        <v>95</v>
      </c>
      <c r="F8849" s="30" t="s">
        <v>68</v>
      </c>
      <c r="G8849" s="30" t="s">
        <v>69</v>
      </c>
      <c r="H8849" s="75">
        <v>1</v>
      </c>
    </row>
    <row r="8850" spans="1:8">
      <c r="A8850" s="43">
        <v>1953</v>
      </c>
      <c r="B8850" s="74">
        <v>46269</v>
      </c>
      <c r="C8850" s="30" t="s">
        <v>645</v>
      </c>
      <c r="D8850" s="30" t="s">
        <v>646</v>
      </c>
      <c r="E8850" s="75">
        <v>125</v>
      </c>
      <c r="F8850" s="30" t="s">
        <v>80</v>
      </c>
      <c r="G8850" s="30" t="s">
        <v>81</v>
      </c>
      <c r="H8850" s="75">
        <v>1</v>
      </c>
    </row>
    <row r="8851" spans="1:8">
      <c r="A8851" s="43">
        <v>1953</v>
      </c>
      <c r="B8851" s="74">
        <v>46269</v>
      </c>
      <c r="C8851" s="30" t="s">
        <v>647</v>
      </c>
      <c r="D8851" s="30" t="s">
        <v>648</v>
      </c>
      <c r="E8851" s="75">
        <v>89</v>
      </c>
      <c r="F8851" s="30" t="s">
        <v>80</v>
      </c>
      <c r="G8851" s="30" t="s">
        <v>81</v>
      </c>
      <c r="H8851" s="75">
        <v>1</v>
      </c>
    </row>
    <row r="8852" spans="1:8">
      <c r="A8852" s="43">
        <v>1953</v>
      </c>
      <c r="B8852" s="74">
        <v>46269</v>
      </c>
      <c r="C8852" s="30" t="s">
        <v>651</v>
      </c>
      <c r="D8852" s="30" t="s">
        <v>652</v>
      </c>
      <c r="E8852" s="75">
        <v>2</v>
      </c>
      <c r="F8852" s="30" t="s">
        <v>76</v>
      </c>
      <c r="G8852" s="30" t="s">
        <v>77</v>
      </c>
      <c r="H8852" s="75">
        <v>1</v>
      </c>
    </row>
    <row r="8853" spans="1:8">
      <c r="A8853" s="43">
        <v>1953</v>
      </c>
      <c r="B8853" s="74">
        <v>46269</v>
      </c>
      <c r="C8853" s="30" t="s">
        <v>1804</v>
      </c>
      <c r="D8853" s="30" t="s">
        <v>1805</v>
      </c>
      <c r="E8853" s="75">
        <v>108</v>
      </c>
      <c r="F8853" s="30" t="s">
        <v>70</v>
      </c>
      <c r="G8853" s="30" t="s">
        <v>71</v>
      </c>
      <c r="H8853" s="75">
        <v>2</v>
      </c>
    </row>
    <row r="8854" spans="1:8">
      <c r="A8854" s="43">
        <v>1953</v>
      </c>
      <c r="B8854" s="74">
        <v>46269</v>
      </c>
      <c r="C8854" s="30" t="s">
        <v>1808</v>
      </c>
      <c r="D8854" s="30" t="s">
        <v>1809</v>
      </c>
      <c r="E8854" s="75">
        <v>31</v>
      </c>
      <c r="F8854" s="30" t="s">
        <v>53</v>
      </c>
      <c r="G8854" s="30" t="s">
        <v>54</v>
      </c>
      <c r="H8854" s="75">
        <v>1</v>
      </c>
    </row>
    <row r="8855" spans="1:8">
      <c r="A8855" s="43">
        <v>1953</v>
      </c>
      <c r="B8855" s="74">
        <v>46269</v>
      </c>
      <c r="C8855" s="30" t="s">
        <v>655</v>
      </c>
      <c r="D8855" s="30" t="s">
        <v>656</v>
      </c>
      <c r="E8855" s="75">
        <v>114</v>
      </c>
      <c r="F8855" s="30" t="s">
        <v>80</v>
      </c>
      <c r="G8855" s="30" t="s">
        <v>81</v>
      </c>
      <c r="H8855" s="75">
        <v>1</v>
      </c>
    </row>
    <row r="8856" spans="1:8">
      <c r="A8856" s="43">
        <v>1953</v>
      </c>
      <c r="B8856" s="74">
        <v>46269</v>
      </c>
      <c r="C8856" s="30" t="s">
        <v>659</v>
      </c>
      <c r="D8856" s="30" t="s">
        <v>660</v>
      </c>
      <c r="E8856" s="75">
        <v>99</v>
      </c>
      <c r="F8856" s="30" t="s">
        <v>66</v>
      </c>
      <c r="G8856" s="30" t="s">
        <v>67</v>
      </c>
      <c r="H8856" s="75">
        <v>2</v>
      </c>
    </row>
    <row r="8857" spans="1:8">
      <c r="A8857" s="43">
        <v>1953</v>
      </c>
      <c r="B8857" s="74">
        <v>46269</v>
      </c>
      <c r="C8857" s="30" t="s">
        <v>661</v>
      </c>
      <c r="D8857" s="30" t="s">
        <v>662</v>
      </c>
      <c r="E8857" s="75">
        <v>106</v>
      </c>
      <c r="F8857" s="30" t="s">
        <v>53</v>
      </c>
      <c r="G8857" s="30" t="s">
        <v>54</v>
      </c>
      <c r="H8857" s="75">
        <v>1</v>
      </c>
    </row>
    <row r="8858" spans="1:8">
      <c r="A8858" s="43">
        <v>1953</v>
      </c>
      <c r="B8858" s="74">
        <v>46269</v>
      </c>
      <c r="C8858" s="30" t="s">
        <v>663</v>
      </c>
      <c r="D8858" s="30" t="s">
        <v>664</v>
      </c>
      <c r="E8858" s="75">
        <v>62</v>
      </c>
      <c r="F8858" s="30" t="s">
        <v>68</v>
      </c>
      <c r="G8858" s="30" t="s">
        <v>69</v>
      </c>
      <c r="H8858" s="75">
        <v>1</v>
      </c>
    </row>
    <row r="8859" spans="1:8">
      <c r="A8859" s="43">
        <v>1953</v>
      </c>
      <c r="B8859" s="74">
        <v>46269</v>
      </c>
      <c r="C8859" s="30" t="s">
        <v>665</v>
      </c>
      <c r="D8859" s="30" t="s">
        <v>666</v>
      </c>
      <c r="E8859" s="75">
        <v>91</v>
      </c>
      <c r="F8859" s="30" t="s">
        <v>63</v>
      </c>
      <c r="G8859" s="30" t="s">
        <v>64</v>
      </c>
      <c r="H8859" s="75">
        <v>2</v>
      </c>
    </row>
    <row r="8860" spans="1:8">
      <c r="A8860" s="43">
        <v>1953</v>
      </c>
      <c r="B8860" s="74">
        <v>46269</v>
      </c>
      <c r="C8860" s="30" t="s">
        <v>667</v>
      </c>
      <c r="D8860" s="30" t="s">
        <v>668</v>
      </c>
      <c r="E8860" s="75">
        <v>43</v>
      </c>
      <c r="F8860" s="30" t="s">
        <v>53</v>
      </c>
      <c r="G8860" s="30" t="s">
        <v>54</v>
      </c>
      <c r="H8860" s="75">
        <v>1</v>
      </c>
    </row>
    <row r="8861" spans="1:8">
      <c r="A8861" s="43">
        <v>1953</v>
      </c>
      <c r="B8861" s="74">
        <v>46268</v>
      </c>
      <c r="C8861" s="30" t="s">
        <v>571</v>
      </c>
      <c r="D8861" s="30" t="s">
        <v>572</v>
      </c>
      <c r="E8861" s="75">
        <v>24</v>
      </c>
      <c r="F8861" s="30" t="s">
        <v>53</v>
      </c>
      <c r="G8861" s="30" t="s">
        <v>54</v>
      </c>
      <c r="H8861" s="75">
        <v>1</v>
      </c>
    </row>
    <row r="8862" spans="1:8">
      <c r="A8862" s="43">
        <v>1953</v>
      </c>
      <c r="B8862" s="74">
        <v>46268</v>
      </c>
      <c r="C8862" s="30" t="s">
        <v>573</v>
      </c>
      <c r="D8862" s="30" t="s">
        <v>574</v>
      </c>
      <c r="E8862" s="75">
        <v>136</v>
      </c>
      <c r="F8862" s="30" t="s">
        <v>68</v>
      </c>
      <c r="G8862" s="30" t="s">
        <v>69</v>
      </c>
      <c r="H8862" s="75">
        <v>1</v>
      </c>
    </row>
    <row r="8863" spans="1:8">
      <c r="A8863" s="43">
        <v>1953</v>
      </c>
      <c r="B8863" s="74">
        <v>46268</v>
      </c>
      <c r="C8863" s="30" t="s">
        <v>575</v>
      </c>
      <c r="D8863" s="30" t="s">
        <v>576</v>
      </c>
      <c r="E8863" s="75">
        <v>52</v>
      </c>
      <c r="F8863" s="30" t="s">
        <v>70</v>
      </c>
      <c r="G8863" s="30" t="s">
        <v>71</v>
      </c>
      <c r="H8863" s="75">
        <v>2</v>
      </c>
    </row>
    <row r="8864" spans="1:8">
      <c r="A8864" s="43">
        <v>1953</v>
      </c>
      <c r="B8864" s="74">
        <v>46268</v>
      </c>
      <c r="C8864" s="30" t="s">
        <v>577</v>
      </c>
      <c r="D8864" s="30" t="s">
        <v>578</v>
      </c>
      <c r="E8864" s="75">
        <v>165</v>
      </c>
      <c r="F8864" s="30" t="s">
        <v>68</v>
      </c>
      <c r="G8864" s="30" t="s">
        <v>69</v>
      </c>
      <c r="H8864" s="75">
        <v>1</v>
      </c>
    </row>
    <row r="8865" spans="1:8">
      <c r="A8865" s="43">
        <v>1953</v>
      </c>
      <c r="B8865" s="74">
        <v>46268</v>
      </c>
      <c r="C8865" s="30" t="s">
        <v>581</v>
      </c>
      <c r="D8865" s="30" t="s">
        <v>582</v>
      </c>
      <c r="E8865" s="75">
        <v>111</v>
      </c>
      <c r="F8865" s="30" t="s">
        <v>68</v>
      </c>
      <c r="G8865" s="30" t="s">
        <v>69</v>
      </c>
      <c r="H8865" s="75">
        <v>1</v>
      </c>
    </row>
    <row r="8866" spans="1:8">
      <c r="A8866" s="43">
        <v>1953</v>
      </c>
      <c r="B8866" s="74">
        <v>46268</v>
      </c>
      <c r="C8866" s="30" t="s">
        <v>583</v>
      </c>
      <c r="D8866" s="30" t="s">
        <v>584</v>
      </c>
      <c r="E8866" s="75">
        <v>83</v>
      </c>
      <c r="F8866" s="30" t="s">
        <v>68</v>
      </c>
      <c r="G8866" s="30" t="s">
        <v>69</v>
      </c>
      <c r="H8866" s="75">
        <v>1</v>
      </c>
    </row>
    <row r="8867" spans="1:8">
      <c r="A8867" s="43">
        <v>1953</v>
      </c>
      <c r="B8867" s="74">
        <v>46268</v>
      </c>
      <c r="C8867" s="30" t="s">
        <v>585</v>
      </c>
      <c r="D8867" s="30" t="s">
        <v>586</v>
      </c>
      <c r="E8867" s="75">
        <v>74</v>
      </c>
      <c r="F8867" s="30" t="s">
        <v>80</v>
      </c>
      <c r="G8867" s="30" t="s">
        <v>81</v>
      </c>
      <c r="H8867" s="75">
        <v>1</v>
      </c>
    </row>
    <row r="8868" spans="1:8">
      <c r="A8868" s="43">
        <v>1953</v>
      </c>
      <c r="B8868" s="74">
        <v>46268</v>
      </c>
      <c r="C8868" s="30" t="s">
        <v>587</v>
      </c>
      <c r="D8868" s="30" t="s">
        <v>588</v>
      </c>
      <c r="E8868" s="75">
        <v>116</v>
      </c>
      <c r="F8868" s="30" t="s">
        <v>68</v>
      </c>
      <c r="G8868" s="30" t="s">
        <v>69</v>
      </c>
      <c r="H8868" s="75">
        <v>1</v>
      </c>
    </row>
    <row r="8869" spans="1:8">
      <c r="A8869" s="43">
        <v>1953</v>
      </c>
      <c r="B8869" s="74">
        <v>46268</v>
      </c>
      <c r="C8869" s="30" t="s">
        <v>589</v>
      </c>
      <c r="D8869" s="30" t="s">
        <v>590</v>
      </c>
      <c r="E8869" s="75">
        <v>63</v>
      </c>
      <c r="F8869" s="30" t="s">
        <v>76</v>
      </c>
      <c r="G8869" s="30" t="s">
        <v>77</v>
      </c>
      <c r="H8869" s="75">
        <v>1</v>
      </c>
    </row>
    <row r="8870" spans="1:8">
      <c r="A8870" s="43">
        <v>1953</v>
      </c>
      <c r="B8870" s="74">
        <v>46268</v>
      </c>
      <c r="C8870" s="30" t="s">
        <v>597</v>
      </c>
      <c r="D8870" s="30" t="s">
        <v>598</v>
      </c>
      <c r="E8870" s="75">
        <v>56</v>
      </c>
      <c r="F8870" s="30" t="s">
        <v>68</v>
      </c>
      <c r="G8870" s="30" t="s">
        <v>69</v>
      </c>
      <c r="H8870" s="75">
        <v>1</v>
      </c>
    </row>
    <row r="8871" spans="1:8">
      <c r="A8871" s="43">
        <v>1953</v>
      </c>
      <c r="B8871" s="74">
        <v>46268</v>
      </c>
      <c r="C8871" s="30" t="s">
        <v>599</v>
      </c>
      <c r="D8871" s="30" t="s">
        <v>600</v>
      </c>
      <c r="E8871" s="75">
        <v>72</v>
      </c>
      <c r="F8871" s="30" t="s">
        <v>68</v>
      </c>
      <c r="G8871" s="30" t="s">
        <v>69</v>
      </c>
      <c r="H8871" s="75">
        <v>1</v>
      </c>
    </row>
    <row r="8872" spans="1:8">
      <c r="A8872" s="43">
        <v>1953</v>
      </c>
      <c r="B8872" s="74">
        <v>46268</v>
      </c>
      <c r="C8872" s="30" t="s">
        <v>601</v>
      </c>
      <c r="D8872" s="30" t="s">
        <v>602</v>
      </c>
      <c r="E8872" s="75">
        <v>83</v>
      </c>
      <c r="F8872" s="30" t="s">
        <v>72</v>
      </c>
      <c r="G8872" s="30" t="s">
        <v>73</v>
      </c>
      <c r="H8872" s="75">
        <v>3</v>
      </c>
    </row>
    <row r="8873" spans="1:8">
      <c r="A8873" s="43">
        <v>1953</v>
      </c>
      <c r="B8873" s="74">
        <v>46268</v>
      </c>
      <c r="C8873" s="30" t="s">
        <v>605</v>
      </c>
      <c r="D8873" s="30" t="s">
        <v>606</v>
      </c>
      <c r="E8873" s="75">
        <v>59</v>
      </c>
      <c r="F8873" s="30" t="s">
        <v>76</v>
      </c>
      <c r="G8873" s="30" t="s">
        <v>77</v>
      </c>
      <c r="H8873" s="75">
        <v>1</v>
      </c>
    </row>
    <row r="8874" spans="1:8">
      <c r="A8874" s="43">
        <v>1953</v>
      </c>
      <c r="B8874" s="74">
        <v>46268</v>
      </c>
      <c r="C8874" s="30" t="s">
        <v>609</v>
      </c>
      <c r="D8874" s="30" t="s">
        <v>610</v>
      </c>
      <c r="E8874" s="75">
        <v>47</v>
      </c>
      <c r="F8874" s="30" t="s">
        <v>66</v>
      </c>
      <c r="G8874" s="30" t="s">
        <v>67</v>
      </c>
      <c r="H8874" s="75">
        <v>2</v>
      </c>
    </row>
    <row r="8875" spans="1:8">
      <c r="A8875" s="43">
        <v>1953</v>
      </c>
      <c r="B8875" s="74">
        <v>46268</v>
      </c>
      <c r="C8875" s="30" t="s">
        <v>613</v>
      </c>
      <c r="D8875" s="30" t="s">
        <v>614</v>
      </c>
      <c r="E8875" s="75">
        <v>165</v>
      </c>
      <c r="F8875" s="30" t="s">
        <v>70</v>
      </c>
      <c r="G8875" s="30" t="s">
        <v>71</v>
      </c>
      <c r="H8875" s="75">
        <v>2</v>
      </c>
    </row>
    <row r="8876" spans="1:8">
      <c r="A8876" s="43">
        <v>1953</v>
      </c>
      <c r="B8876" s="74">
        <v>46268</v>
      </c>
      <c r="C8876" s="30" t="s">
        <v>615</v>
      </c>
      <c r="D8876" s="30" t="s">
        <v>616</v>
      </c>
      <c r="E8876" s="75">
        <v>289</v>
      </c>
      <c r="F8876" s="30" t="s">
        <v>80</v>
      </c>
      <c r="G8876" s="30" t="s">
        <v>81</v>
      </c>
      <c r="H8876" s="75">
        <v>1</v>
      </c>
    </row>
    <row r="8877" spans="1:8">
      <c r="A8877" s="43">
        <v>1953</v>
      </c>
      <c r="B8877" s="74">
        <v>46268</v>
      </c>
      <c r="C8877" s="30" t="s">
        <v>617</v>
      </c>
      <c r="D8877" s="30" t="s">
        <v>618</v>
      </c>
      <c r="E8877" s="75">
        <v>22</v>
      </c>
      <c r="F8877" s="30" t="s">
        <v>76</v>
      </c>
      <c r="G8877" s="30" t="s">
        <v>77</v>
      </c>
      <c r="H8877" s="75">
        <v>1</v>
      </c>
    </row>
    <row r="8878" spans="1:8">
      <c r="A8878" s="43">
        <v>1953</v>
      </c>
      <c r="B8878" s="74">
        <v>46268</v>
      </c>
      <c r="C8878" s="30" t="s">
        <v>619</v>
      </c>
      <c r="D8878" s="30" t="s">
        <v>620</v>
      </c>
      <c r="E8878" s="75">
        <v>131</v>
      </c>
      <c r="F8878" s="30" t="s">
        <v>68</v>
      </c>
      <c r="G8878" s="30" t="s">
        <v>69</v>
      </c>
      <c r="H8878" s="75">
        <v>1</v>
      </c>
    </row>
    <row r="8879" spans="1:8">
      <c r="A8879" s="43">
        <v>1953</v>
      </c>
      <c r="B8879" s="74">
        <v>46268</v>
      </c>
      <c r="C8879" s="30" t="s">
        <v>621</v>
      </c>
      <c r="D8879" s="30" t="s">
        <v>622</v>
      </c>
      <c r="E8879" s="75">
        <v>82</v>
      </c>
      <c r="F8879" s="30" t="s">
        <v>53</v>
      </c>
      <c r="G8879" s="30" t="s">
        <v>54</v>
      </c>
      <c r="H8879" s="75">
        <v>1</v>
      </c>
    </row>
    <row r="8880" spans="1:8">
      <c r="A8880" s="43">
        <v>1953</v>
      </c>
      <c r="B8880" s="74">
        <v>46268</v>
      </c>
      <c r="C8880" s="30" t="s">
        <v>623</v>
      </c>
      <c r="D8880" s="30" t="s">
        <v>624</v>
      </c>
      <c r="E8880" s="75">
        <v>153</v>
      </c>
      <c r="F8880" s="30" t="s">
        <v>53</v>
      </c>
      <c r="G8880" s="30" t="s">
        <v>54</v>
      </c>
      <c r="H8880" s="75">
        <v>1</v>
      </c>
    </row>
    <row r="8881" spans="1:8">
      <c r="A8881" s="43">
        <v>1953</v>
      </c>
      <c r="B8881" s="74">
        <v>46268</v>
      </c>
      <c r="C8881" s="30" t="s">
        <v>629</v>
      </c>
      <c r="D8881" s="30" t="s">
        <v>630</v>
      </c>
      <c r="E8881" s="75">
        <v>161</v>
      </c>
      <c r="F8881" s="30" t="s">
        <v>68</v>
      </c>
      <c r="G8881" s="30" t="s">
        <v>69</v>
      </c>
      <c r="H8881" s="75">
        <v>1</v>
      </c>
    </row>
    <row r="8882" spans="1:8">
      <c r="A8882" s="43">
        <v>1953</v>
      </c>
      <c r="B8882" s="74">
        <v>46268</v>
      </c>
      <c r="C8882" s="30" t="s">
        <v>637</v>
      </c>
      <c r="D8882" s="30" t="s">
        <v>638</v>
      </c>
      <c r="E8882" s="75">
        <v>196</v>
      </c>
      <c r="F8882" s="30" t="s">
        <v>70</v>
      </c>
      <c r="G8882" s="30" t="s">
        <v>71</v>
      </c>
      <c r="H8882" s="75">
        <v>2</v>
      </c>
    </row>
    <row r="8883" spans="1:8">
      <c r="A8883" s="43">
        <v>1953</v>
      </c>
      <c r="B8883" s="74">
        <v>46268</v>
      </c>
      <c r="C8883" s="30" t="s">
        <v>641</v>
      </c>
      <c r="D8883" s="30" t="s">
        <v>642</v>
      </c>
      <c r="E8883" s="75">
        <v>70</v>
      </c>
      <c r="F8883" s="30" t="s">
        <v>68</v>
      </c>
      <c r="G8883" s="30" t="s">
        <v>69</v>
      </c>
      <c r="H8883" s="75">
        <v>1</v>
      </c>
    </row>
    <row r="8884" spans="1:8">
      <c r="A8884" s="43">
        <v>1953</v>
      </c>
      <c r="B8884" s="74">
        <v>46268</v>
      </c>
      <c r="C8884" s="30" t="s">
        <v>645</v>
      </c>
      <c r="D8884" s="30" t="s">
        <v>646</v>
      </c>
      <c r="E8884" s="75">
        <v>78</v>
      </c>
      <c r="F8884" s="30" t="s">
        <v>80</v>
      </c>
      <c r="G8884" s="30" t="s">
        <v>81</v>
      </c>
      <c r="H8884" s="75">
        <v>1</v>
      </c>
    </row>
    <row r="8885" spans="1:8">
      <c r="A8885" s="43">
        <v>1953</v>
      </c>
      <c r="B8885" s="74">
        <v>46268</v>
      </c>
      <c r="C8885" s="30" t="s">
        <v>647</v>
      </c>
      <c r="D8885" s="30" t="s">
        <v>648</v>
      </c>
      <c r="E8885" s="75">
        <v>82</v>
      </c>
      <c r="F8885" s="30" t="s">
        <v>80</v>
      </c>
      <c r="G8885" s="30" t="s">
        <v>81</v>
      </c>
      <c r="H8885" s="75">
        <v>1</v>
      </c>
    </row>
    <row r="8886" spans="1:8">
      <c r="A8886" s="43">
        <v>1953</v>
      </c>
      <c r="B8886" s="74">
        <v>46268</v>
      </c>
      <c r="C8886" s="30" t="s">
        <v>2388</v>
      </c>
      <c r="D8886" s="30" t="s">
        <v>2389</v>
      </c>
      <c r="E8886" s="75">
        <v>5</v>
      </c>
      <c r="F8886" s="30" t="s">
        <v>76</v>
      </c>
      <c r="G8886" s="30" t="s">
        <v>77</v>
      </c>
      <c r="H8886" s="75">
        <v>1</v>
      </c>
    </row>
    <row r="8887" spans="1:8">
      <c r="A8887" s="43">
        <v>1953</v>
      </c>
      <c r="B8887" s="74">
        <v>46268</v>
      </c>
      <c r="C8887" s="30" t="s">
        <v>651</v>
      </c>
      <c r="D8887" s="30" t="s">
        <v>652</v>
      </c>
      <c r="E8887" s="75">
        <v>85</v>
      </c>
      <c r="F8887" s="30" t="s">
        <v>78</v>
      </c>
      <c r="G8887" s="30" t="s">
        <v>79</v>
      </c>
      <c r="H8887" s="75">
        <v>2</v>
      </c>
    </row>
    <row r="8888" spans="1:8">
      <c r="A8888" s="43">
        <v>1953</v>
      </c>
      <c r="B8888" s="74">
        <v>46268</v>
      </c>
      <c r="C8888" s="30" t="s">
        <v>1804</v>
      </c>
      <c r="D8888" s="30" t="s">
        <v>1805</v>
      </c>
      <c r="E8888" s="75">
        <v>205</v>
      </c>
      <c r="F8888" s="30" t="s">
        <v>70</v>
      </c>
      <c r="G8888" s="30" t="s">
        <v>71</v>
      </c>
      <c r="H8888" s="75">
        <v>2</v>
      </c>
    </row>
    <row r="8889" spans="1:8">
      <c r="A8889" s="43">
        <v>1953</v>
      </c>
      <c r="B8889" s="74">
        <v>46268</v>
      </c>
      <c r="C8889" s="30" t="s">
        <v>1808</v>
      </c>
      <c r="D8889" s="30" t="s">
        <v>1809</v>
      </c>
      <c r="E8889" s="75">
        <v>14</v>
      </c>
      <c r="F8889" s="30" t="s">
        <v>53</v>
      </c>
      <c r="G8889" s="30" t="s">
        <v>54</v>
      </c>
      <c r="H8889" s="75">
        <v>1</v>
      </c>
    </row>
    <row r="8890" spans="1:8">
      <c r="A8890" s="43">
        <v>1953</v>
      </c>
      <c r="B8890" s="74">
        <v>46268</v>
      </c>
      <c r="C8890" s="30" t="s">
        <v>655</v>
      </c>
      <c r="D8890" s="30" t="s">
        <v>656</v>
      </c>
      <c r="E8890" s="75">
        <v>193</v>
      </c>
      <c r="F8890" s="30" t="s">
        <v>80</v>
      </c>
      <c r="G8890" s="30" t="s">
        <v>81</v>
      </c>
      <c r="H8890" s="75">
        <v>1</v>
      </c>
    </row>
    <row r="8891" spans="1:8">
      <c r="A8891" s="43">
        <v>1953</v>
      </c>
      <c r="B8891" s="74">
        <v>46268</v>
      </c>
      <c r="C8891" s="30" t="s">
        <v>659</v>
      </c>
      <c r="D8891" s="30" t="s">
        <v>660</v>
      </c>
      <c r="E8891" s="75">
        <v>90</v>
      </c>
      <c r="F8891" s="30" t="s">
        <v>66</v>
      </c>
      <c r="G8891" s="30" t="s">
        <v>67</v>
      </c>
      <c r="H8891" s="75">
        <v>2</v>
      </c>
    </row>
    <row r="8892" spans="1:8">
      <c r="A8892" s="43">
        <v>1953</v>
      </c>
      <c r="B8892" s="74">
        <v>46268</v>
      </c>
      <c r="C8892" s="30" t="s">
        <v>661</v>
      </c>
      <c r="D8892" s="30" t="s">
        <v>662</v>
      </c>
      <c r="E8892" s="75">
        <v>24</v>
      </c>
      <c r="F8892" s="30" t="s">
        <v>53</v>
      </c>
      <c r="G8892" s="30" t="s">
        <v>54</v>
      </c>
      <c r="H8892" s="75">
        <v>1</v>
      </c>
    </row>
    <row r="8893" spans="1:8">
      <c r="A8893" s="43">
        <v>1953</v>
      </c>
      <c r="B8893" s="74">
        <v>46268</v>
      </c>
      <c r="C8893" s="30" t="s">
        <v>663</v>
      </c>
      <c r="D8893" s="30" t="s">
        <v>664</v>
      </c>
      <c r="E8893" s="75">
        <v>88</v>
      </c>
      <c r="F8893" s="30" t="s">
        <v>68</v>
      </c>
      <c r="G8893" s="30" t="s">
        <v>69</v>
      </c>
      <c r="H8893" s="75">
        <v>1</v>
      </c>
    </row>
    <row r="8894" spans="1:8">
      <c r="A8894" s="43">
        <v>1953</v>
      </c>
      <c r="B8894" s="74">
        <v>46268</v>
      </c>
      <c r="C8894" s="30" t="s">
        <v>665</v>
      </c>
      <c r="D8894" s="30" t="s">
        <v>666</v>
      </c>
      <c r="E8894" s="75">
        <v>81</v>
      </c>
      <c r="F8894" s="30" t="s">
        <v>63</v>
      </c>
      <c r="G8894" s="30" t="s">
        <v>64</v>
      </c>
      <c r="H8894" s="75">
        <v>2</v>
      </c>
    </row>
    <row r="8895" spans="1:8">
      <c r="A8895" s="43">
        <v>1953</v>
      </c>
      <c r="B8895" s="74">
        <v>46268</v>
      </c>
      <c r="C8895" s="30" t="s">
        <v>669</v>
      </c>
      <c r="D8895" s="30" t="s">
        <v>670</v>
      </c>
      <c r="E8895" s="75">
        <v>1</v>
      </c>
      <c r="F8895" s="30" t="s">
        <v>68</v>
      </c>
      <c r="G8895" s="30" t="s">
        <v>69</v>
      </c>
      <c r="H8895" s="75">
        <v>1</v>
      </c>
    </row>
    <row r="8896" spans="1:8">
      <c r="A8896" s="43">
        <v>1953</v>
      </c>
      <c r="B8896" s="74">
        <v>46267</v>
      </c>
      <c r="C8896" s="30" t="s">
        <v>571</v>
      </c>
      <c r="D8896" s="30" t="s">
        <v>572</v>
      </c>
      <c r="E8896" s="75">
        <v>97</v>
      </c>
      <c r="F8896" s="30" t="s">
        <v>53</v>
      </c>
      <c r="G8896" s="30" t="s">
        <v>54</v>
      </c>
      <c r="H8896" s="75">
        <v>1</v>
      </c>
    </row>
    <row r="8897" spans="1:8">
      <c r="A8897" s="43">
        <v>1953</v>
      </c>
      <c r="B8897" s="74">
        <v>46267</v>
      </c>
      <c r="C8897" s="30" t="s">
        <v>573</v>
      </c>
      <c r="D8897" s="30" t="s">
        <v>574</v>
      </c>
      <c r="E8897" s="75">
        <v>155</v>
      </c>
      <c r="F8897" s="30" t="s">
        <v>68</v>
      </c>
      <c r="G8897" s="30" t="s">
        <v>69</v>
      </c>
      <c r="H8897" s="75">
        <v>1</v>
      </c>
    </row>
    <row r="8898" spans="1:8">
      <c r="A8898" s="43">
        <v>1953</v>
      </c>
      <c r="B8898" s="74">
        <v>46267</v>
      </c>
      <c r="C8898" s="30" t="s">
        <v>575</v>
      </c>
      <c r="D8898" s="30" t="s">
        <v>576</v>
      </c>
      <c r="E8898" s="75">
        <v>103</v>
      </c>
      <c r="F8898" s="30" t="s">
        <v>68</v>
      </c>
      <c r="G8898" s="30" t="s">
        <v>69</v>
      </c>
      <c r="H8898" s="75">
        <v>1</v>
      </c>
    </row>
    <row r="8899" spans="1:8">
      <c r="A8899" s="43">
        <v>1953</v>
      </c>
      <c r="B8899" s="74">
        <v>46267</v>
      </c>
      <c r="C8899" s="30" t="s">
        <v>577</v>
      </c>
      <c r="D8899" s="30" t="s">
        <v>578</v>
      </c>
      <c r="E8899" s="75">
        <v>185</v>
      </c>
      <c r="F8899" s="30" t="s">
        <v>68</v>
      </c>
      <c r="G8899" s="30" t="s">
        <v>69</v>
      </c>
      <c r="H8899" s="75">
        <v>1</v>
      </c>
    </row>
    <row r="8900" spans="1:8">
      <c r="A8900" s="43">
        <v>1953</v>
      </c>
      <c r="B8900" s="74">
        <v>46267</v>
      </c>
      <c r="C8900" s="30" t="s">
        <v>581</v>
      </c>
      <c r="D8900" s="30" t="s">
        <v>582</v>
      </c>
      <c r="E8900" s="75">
        <v>96</v>
      </c>
      <c r="F8900" s="30" t="s">
        <v>68</v>
      </c>
      <c r="G8900" s="30" t="s">
        <v>69</v>
      </c>
      <c r="H8900" s="75">
        <v>1</v>
      </c>
    </row>
    <row r="8901" spans="1:8">
      <c r="A8901" s="43">
        <v>1953</v>
      </c>
      <c r="B8901" s="74">
        <v>46267</v>
      </c>
      <c r="C8901" s="30" t="s">
        <v>583</v>
      </c>
      <c r="D8901" s="30" t="s">
        <v>584</v>
      </c>
      <c r="E8901" s="75">
        <v>64</v>
      </c>
      <c r="F8901" s="30" t="s">
        <v>70</v>
      </c>
      <c r="G8901" s="30" t="s">
        <v>71</v>
      </c>
      <c r="H8901" s="75">
        <v>2</v>
      </c>
    </row>
    <row r="8902" spans="1:8">
      <c r="A8902" s="43">
        <v>1953</v>
      </c>
      <c r="B8902" s="74">
        <v>46267</v>
      </c>
      <c r="C8902" s="30" t="s">
        <v>585</v>
      </c>
      <c r="D8902" s="30" t="s">
        <v>586</v>
      </c>
      <c r="E8902" s="75">
        <v>150</v>
      </c>
      <c r="F8902" s="30" t="s">
        <v>66</v>
      </c>
      <c r="G8902" s="30" t="s">
        <v>67</v>
      </c>
      <c r="H8902" s="75">
        <v>2</v>
      </c>
    </row>
    <row r="8903" spans="1:8">
      <c r="A8903" s="43">
        <v>1953</v>
      </c>
      <c r="B8903" s="74">
        <v>46267</v>
      </c>
      <c r="C8903" s="30" t="s">
        <v>587</v>
      </c>
      <c r="D8903" s="30" t="s">
        <v>588</v>
      </c>
      <c r="E8903" s="75">
        <v>116</v>
      </c>
      <c r="F8903" s="30" t="s">
        <v>68</v>
      </c>
      <c r="G8903" s="30" t="s">
        <v>69</v>
      </c>
      <c r="H8903" s="75">
        <v>1</v>
      </c>
    </row>
    <row r="8904" spans="1:8">
      <c r="A8904" s="43">
        <v>1953</v>
      </c>
      <c r="B8904" s="74">
        <v>46267</v>
      </c>
      <c r="C8904" s="30" t="s">
        <v>589</v>
      </c>
      <c r="D8904" s="30" t="s">
        <v>590</v>
      </c>
      <c r="E8904" s="75">
        <v>190</v>
      </c>
      <c r="F8904" s="30" t="s">
        <v>70</v>
      </c>
      <c r="G8904" s="30" t="s">
        <v>71</v>
      </c>
      <c r="H8904" s="75">
        <v>2</v>
      </c>
    </row>
    <row r="8905" spans="1:8">
      <c r="A8905" s="43">
        <v>1953</v>
      </c>
      <c r="B8905" s="74">
        <v>46267</v>
      </c>
      <c r="C8905" s="30" t="s">
        <v>591</v>
      </c>
      <c r="D8905" s="30" t="s">
        <v>592</v>
      </c>
      <c r="E8905" s="75">
        <v>4</v>
      </c>
      <c r="F8905" s="30" t="s">
        <v>70</v>
      </c>
      <c r="G8905" s="30" t="s">
        <v>71</v>
      </c>
      <c r="H8905" s="75">
        <v>2</v>
      </c>
    </row>
    <row r="8906" spans="1:8">
      <c r="A8906" s="43">
        <v>1953</v>
      </c>
      <c r="B8906" s="74">
        <v>46267</v>
      </c>
      <c r="C8906" s="30" t="s">
        <v>597</v>
      </c>
      <c r="D8906" s="30" t="s">
        <v>598</v>
      </c>
      <c r="E8906" s="75">
        <v>69</v>
      </c>
      <c r="F8906" s="30" t="s">
        <v>68</v>
      </c>
      <c r="G8906" s="30" t="s">
        <v>69</v>
      </c>
      <c r="H8906" s="75">
        <v>1</v>
      </c>
    </row>
    <row r="8907" spans="1:8">
      <c r="A8907" s="43">
        <v>1953</v>
      </c>
      <c r="B8907" s="74">
        <v>46267</v>
      </c>
      <c r="C8907" s="30" t="s">
        <v>599</v>
      </c>
      <c r="D8907" s="30" t="s">
        <v>600</v>
      </c>
      <c r="E8907" s="75">
        <v>75</v>
      </c>
      <c r="F8907" s="30" t="s">
        <v>68</v>
      </c>
      <c r="G8907" s="30" t="s">
        <v>69</v>
      </c>
      <c r="H8907" s="75">
        <v>1</v>
      </c>
    </row>
    <row r="8908" spans="1:8">
      <c r="A8908" s="43">
        <v>1953</v>
      </c>
      <c r="B8908" s="74">
        <v>46267</v>
      </c>
      <c r="C8908" s="30" t="s">
        <v>601</v>
      </c>
      <c r="D8908" s="30" t="s">
        <v>602</v>
      </c>
      <c r="E8908" s="75">
        <v>143</v>
      </c>
      <c r="F8908" s="30" t="s">
        <v>72</v>
      </c>
      <c r="G8908" s="30" t="s">
        <v>73</v>
      </c>
      <c r="H8908" s="75">
        <v>3</v>
      </c>
    </row>
    <row r="8909" spans="1:8">
      <c r="A8909" s="43">
        <v>1953</v>
      </c>
      <c r="B8909" s="74">
        <v>46267</v>
      </c>
      <c r="C8909" s="30" t="s">
        <v>605</v>
      </c>
      <c r="D8909" s="30" t="s">
        <v>606</v>
      </c>
      <c r="E8909" s="75">
        <v>34</v>
      </c>
      <c r="F8909" s="30" t="s">
        <v>76</v>
      </c>
      <c r="G8909" s="30" t="s">
        <v>77</v>
      </c>
      <c r="H8909" s="75">
        <v>1</v>
      </c>
    </row>
    <row r="8910" spans="1:8">
      <c r="A8910" s="43">
        <v>1953</v>
      </c>
      <c r="B8910" s="74">
        <v>46267</v>
      </c>
      <c r="C8910" s="30" t="s">
        <v>609</v>
      </c>
      <c r="D8910" s="30" t="s">
        <v>610</v>
      </c>
      <c r="E8910" s="75">
        <v>183</v>
      </c>
      <c r="F8910" s="30" t="s">
        <v>5020</v>
      </c>
      <c r="G8910" s="30" t="s">
        <v>5021</v>
      </c>
      <c r="H8910" s="75">
        <v>3</v>
      </c>
    </row>
    <row r="8911" spans="1:8">
      <c r="A8911" s="43">
        <v>1953</v>
      </c>
      <c r="B8911" s="74">
        <v>46267</v>
      </c>
      <c r="C8911" s="30" t="s">
        <v>613</v>
      </c>
      <c r="D8911" s="30" t="s">
        <v>614</v>
      </c>
      <c r="E8911" s="75">
        <v>177</v>
      </c>
      <c r="F8911" s="30" t="s">
        <v>70</v>
      </c>
      <c r="G8911" s="30" t="s">
        <v>71</v>
      </c>
      <c r="H8911" s="75">
        <v>2</v>
      </c>
    </row>
    <row r="8912" spans="1:8">
      <c r="A8912" s="43">
        <v>1953</v>
      </c>
      <c r="B8912" s="74">
        <v>46267</v>
      </c>
      <c r="C8912" s="30" t="s">
        <v>615</v>
      </c>
      <c r="D8912" s="30" t="s">
        <v>616</v>
      </c>
      <c r="E8912" s="75">
        <v>135</v>
      </c>
      <c r="F8912" s="30" t="s">
        <v>80</v>
      </c>
      <c r="G8912" s="30" t="s">
        <v>81</v>
      </c>
      <c r="H8912" s="75">
        <v>1</v>
      </c>
    </row>
    <row r="8913" spans="1:8">
      <c r="A8913" s="43">
        <v>1953</v>
      </c>
      <c r="B8913" s="74">
        <v>46267</v>
      </c>
      <c r="C8913" s="30" t="s">
        <v>617</v>
      </c>
      <c r="D8913" s="30" t="s">
        <v>618</v>
      </c>
      <c r="E8913" s="75">
        <v>36</v>
      </c>
      <c r="F8913" s="30" t="s">
        <v>76</v>
      </c>
      <c r="G8913" s="30" t="s">
        <v>77</v>
      </c>
      <c r="H8913" s="75">
        <v>1</v>
      </c>
    </row>
    <row r="8914" spans="1:8">
      <c r="A8914" s="43">
        <v>1953</v>
      </c>
      <c r="B8914" s="74">
        <v>46267</v>
      </c>
      <c r="C8914" s="30" t="s">
        <v>619</v>
      </c>
      <c r="D8914" s="30" t="s">
        <v>620</v>
      </c>
      <c r="E8914" s="75">
        <v>182</v>
      </c>
      <c r="F8914" s="30" t="s">
        <v>68</v>
      </c>
      <c r="G8914" s="30" t="s">
        <v>69</v>
      </c>
      <c r="H8914" s="75">
        <v>1</v>
      </c>
    </row>
    <row r="8915" spans="1:8">
      <c r="A8915" s="43">
        <v>1953</v>
      </c>
      <c r="B8915" s="74">
        <v>46267</v>
      </c>
      <c r="C8915" s="30" t="s">
        <v>621</v>
      </c>
      <c r="D8915" s="30" t="s">
        <v>622</v>
      </c>
      <c r="E8915" s="75">
        <v>53</v>
      </c>
      <c r="F8915" s="30" t="s">
        <v>53</v>
      </c>
      <c r="G8915" s="30" t="s">
        <v>54</v>
      </c>
      <c r="H8915" s="75">
        <v>1</v>
      </c>
    </row>
    <row r="8916" spans="1:8">
      <c r="A8916" s="43">
        <v>1953</v>
      </c>
      <c r="B8916" s="74">
        <v>46267</v>
      </c>
      <c r="C8916" s="30" t="s">
        <v>623</v>
      </c>
      <c r="D8916" s="30" t="s">
        <v>624</v>
      </c>
      <c r="E8916" s="75">
        <v>128</v>
      </c>
      <c r="F8916" s="30" t="s">
        <v>53</v>
      </c>
      <c r="G8916" s="30" t="s">
        <v>54</v>
      </c>
      <c r="H8916" s="75">
        <v>1</v>
      </c>
    </row>
    <row r="8917" spans="1:8">
      <c r="A8917" s="43">
        <v>1953</v>
      </c>
      <c r="B8917" s="74">
        <v>46267</v>
      </c>
      <c r="C8917" s="30" t="s">
        <v>625</v>
      </c>
      <c r="D8917" s="30" t="s">
        <v>626</v>
      </c>
      <c r="E8917" s="75">
        <v>115</v>
      </c>
      <c r="F8917" s="30" t="s">
        <v>68</v>
      </c>
      <c r="G8917" s="30" t="s">
        <v>69</v>
      </c>
      <c r="H8917" s="75">
        <v>1</v>
      </c>
    </row>
    <row r="8918" spans="1:8">
      <c r="A8918" s="43">
        <v>1953</v>
      </c>
      <c r="B8918" s="74">
        <v>46267</v>
      </c>
      <c r="C8918" s="30" t="s">
        <v>629</v>
      </c>
      <c r="D8918" s="30" t="s">
        <v>630</v>
      </c>
      <c r="E8918" s="75">
        <v>160</v>
      </c>
      <c r="F8918" s="30" t="s">
        <v>68</v>
      </c>
      <c r="G8918" s="30" t="s">
        <v>69</v>
      </c>
      <c r="H8918" s="75">
        <v>1</v>
      </c>
    </row>
    <row r="8919" spans="1:8">
      <c r="A8919" s="43">
        <v>1953</v>
      </c>
      <c r="B8919" s="74">
        <v>46267</v>
      </c>
      <c r="C8919" s="30" t="s">
        <v>637</v>
      </c>
      <c r="D8919" s="30" t="s">
        <v>638</v>
      </c>
      <c r="E8919" s="75">
        <v>194</v>
      </c>
      <c r="F8919" s="30" t="s">
        <v>70</v>
      </c>
      <c r="G8919" s="30" t="s">
        <v>71</v>
      </c>
      <c r="H8919" s="75">
        <v>2</v>
      </c>
    </row>
    <row r="8920" spans="1:8">
      <c r="A8920" s="43">
        <v>1953</v>
      </c>
      <c r="B8920" s="74">
        <v>46267</v>
      </c>
      <c r="C8920" s="30" t="s">
        <v>641</v>
      </c>
      <c r="D8920" s="30" t="s">
        <v>642</v>
      </c>
      <c r="E8920" s="75">
        <v>1</v>
      </c>
      <c r="F8920" s="30" t="s">
        <v>68</v>
      </c>
      <c r="G8920" s="30" t="s">
        <v>69</v>
      </c>
      <c r="H8920" s="75">
        <v>1</v>
      </c>
    </row>
    <row r="8921" spans="1:8">
      <c r="A8921" s="43">
        <v>1953</v>
      </c>
      <c r="B8921" s="74">
        <v>46267</v>
      </c>
      <c r="C8921" s="30" t="s">
        <v>645</v>
      </c>
      <c r="D8921" s="30" t="s">
        <v>646</v>
      </c>
      <c r="E8921" s="75">
        <v>334</v>
      </c>
      <c r="F8921" s="30" t="s">
        <v>80</v>
      </c>
      <c r="G8921" s="30" t="s">
        <v>81</v>
      </c>
      <c r="H8921" s="75">
        <v>1</v>
      </c>
    </row>
    <row r="8922" spans="1:8">
      <c r="A8922" s="43">
        <v>1953</v>
      </c>
      <c r="B8922" s="74">
        <v>46267</v>
      </c>
      <c r="C8922" s="30" t="s">
        <v>647</v>
      </c>
      <c r="D8922" s="30" t="s">
        <v>648</v>
      </c>
      <c r="E8922" s="75">
        <v>66</v>
      </c>
      <c r="F8922" s="30" t="s">
        <v>80</v>
      </c>
      <c r="G8922" s="30" t="s">
        <v>81</v>
      </c>
      <c r="H8922" s="75">
        <v>1</v>
      </c>
    </row>
    <row r="8923" spans="1:8">
      <c r="A8923" s="43">
        <v>1953</v>
      </c>
      <c r="B8923" s="74">
        <v>46267</v>
      </c>
      <c r="C8923" s="30" t="s">
        <v>651</v>
      </c>
      <c r="D8923" s="30" t="s">
        <v>652</v>
      </c>
      <c r="E8923" s="75">
        <v>129</v>
      </c>
      <c r="F8923" s="30" t="s">
        <v>70</v>
      </c>
      <c r="G8923" s="30" t="s">
        <v>71</v>
      </c>
      <c r="H8923" s="75">
        <v>2</v>
      </c>
    </row>
    <row r="8924" spans="1:8">
      <c r="A8924" s="43">
        <v>1953</v>
      </c>
      <c r="B8924" s="74">
        <v>46267</v>
      </c>
      <c r="C8924" s="30" t="s">
        <v>1804</v>
      </c>
      <c r="D8924" s="30" t="s">
        <v>1805</v>
      </c>
      <c r="E8924" s="75">
        <v>161</v>
      </c>
      <c r="F8924" s="30" t="s">
        <v>76</v>
      </c>
      <c r="G8924" s="30" t="s">
        <v>77</v>
      </c>
      <c r="H8924" s="75">
        <v>1</v>
      </c>
    </row>
    <row r="8925" spans="1:8">
      <c r="A8925" s="43">
        <v>1953</v>
      </c>
      <c r="B8925" s="74">
        <v>46267</v>
      </c>
      <c r="C8925" s="30" t="s">
        <v>1808</v>
      </c>
      <c r="D8925" s="30" t="s">
        <v>1809</v>
      </c>
      <c r="E8925" s="75">
        <v>55</v>
      </c>
      <c r="F8925" s="30" t="s">
        <v>53</v>
      </c>
      <c r="G8925" s="30" t="s">
        <v>54</v>
      </c>
      <c r="H8925" s="75">
        <v>1</v>
      </c>
    </row>
    <row r="8926" spans="1:8">
      <c r="A8926" s="43">
        <v>1953</v>
      </c>
      <c r="B8926" s="74">
        <v>46267</v>
      </c>
      <c r="C8926" s="30" t="s">
        <v>655</v>
      </c>
      <c r="D8926" s="30" t="s">
        <v>656</v>
      </c>
      <c r="E8926" s="75">
        <v>153</v>
      </c>
      <c r="F8926" s="30" t="s">
        <v>80</v>
      </c>
      <c r="G8926" s="30" t="s">
        <v>81</v>
      </c>
      <c r="H8926" s="75">
        <v>1</v>
      </c>
    </row>
    <row r="8927" spans="1:8">
      <c r="A8927" s="43">
        <v>1953</v>
      </c>
      <c r="B8927" s="74">
        <v>46267</v>
      </c>
      <c r="C8927" s="30" t="s">
        <v>659</v>
      </c>
      <c r="D8927" s="30" t="s">
        <v>660</v>
      </c>
      <c r="E8927" s="75">
        <v>98</v>
      </c>
      <c r="F8927" s="30" t="s">
        <v>53</v>
      </c>
      <c r="G8927" s="30" t="s">
        <v>54</v>
      </c>
      <c r="H8927" s="75">
        <v>1</v>
      </c>
    </row>
    <row r="8928" spans="1:8">
      <c r="A8928" s="43">
        <v>1953</v>
      </c>
      <c r="B8928" s="74">
        <v>46267</v>
      </c>
      <c r="C8928" s="30" t="s">
        <v>661</v>
      </c>
      <c r="D8928" s="30" t="s">
        <v>662</v>
      </c>
      <c r="E8928" s="75">
        <v>49</v>
      </c>
      <c r="F8928" s="30" t="s">
        <v>53</v>
      </c>
      <c r="G8928" s="30" t="s">
        <v>54</v>
      </c>
      <c r="H8928" s="75">
        <v>1</v>
      </c>
    </row>
    <row r="8929" spans="1:8">
      <c r="A8929" s="43">
        <v>1953</v>
      </c>
      <c r="B8929" s="74">
        <v>46267</v>
      </c>
      <c r="C8929" s="30" t="s">
        <v>663</v>
      </c>
      <c r="D8929" s="30" t="s">
        <v>664</v>
      </c>
      <c r="E8929" s="75">
        <v>83</v>
      </c>
      <c r="F8929" s="30" t="s">
        <v>68</v>
      </c>
      <c r="G8929" s="30" t="s">
        <v>69</v>
      </c>
      <c r="H8929" s="75">
        <v>1</v>
      </c>
    </row>
    <row r="8930" spans="1:8">
      <c r="A8930" s="43">
        <v>1953</v>
      </c>
      <c r="B8930" s="74">
        <v>46267</v>
      </c>
      <c r="C8930" s="30" t="s">
        <v>665</v>
      </c>
      <c r="D8930" s="30" t="s">
        <v>666</v>
      </c>
      <c r="E8930" s="75">
        <v>78</v>
      </c>
      <c r="F8930" s="30" t="s">
        <v>53</v>
      </c>
      <c r="G8930" s="30" t="s">
        <v>54</v>
      </c>
      <c r="H8930" s="75">
        <v>1</v>
      </c>
    </row>
    <row r="8931" spans="1:8">
      <c r="A8931" s="43">
        <v>1953</v>
      </c>
      <c r="B8931" s="74">
        <v>46267</v>
      </c>
      <c r="C8931" s="30" t="s">
        <v>667</v>
      </c>
      <c r="D8931" s="30" t="s">
        <v>668</v>
      </c>
      <c r="E8931" s="75">
        <v>40</v>
      </c>
      <c r="F8931" s="30" t="s">
        <v>53</v>
      </c>
      <c r="G8931" s="30" t="s">
        <v>54</v>
      </c>
      <c r="H8931" s="75">
        <v>1</v>
      </c>
    </row>
    <row r="8932" spans="1:8">
      <c r="A8932" s="43">
        <v>1953</v>
      </c>
      <c r="B8932" s="74">
        <v>46266</v>
      </c>
      <c r="C8932" s="30" t="s">
        <v>571</v>
      </c>
      <c r="D8932" s="30" t="s">
        <v>572</v>
      </c>
      <c r="E8932" s="75">
        <v>20</v>
      </c>
      <c r="F8932" s="30" t="s">
        <v>53</v>
      </c>
      <c r="G8932" s="30" t="s">
        <v>54</v>
      </c>
      <c r="H8932" s="75">
        <v>1</v>
      </c>
    </row>
    <row r="8933" spans="1:8">
      <c r="A8933" s="43">
        <v>1953</v>
      </c>
      <c r="B8933" s="74">
        <v>46266</v>
      </c>
      <c r="C8933" s="30" t="s">
        <v>573</v>
      </c>
      <c r="D8933" s="30" t="s">
        <v>574</v>
      </c>
      <c r="E8933" s="75">
        <v>152</v>
      </c>
      <c r="F8933" s="30" t="s">
        <v>68</v>
      </c>
      <c r="G8933" s="30" t="s">
        <v>69</v>
      </c>
      <c r="H8933" s="75">
        <v>1</v>
      </c>
    </row>
    <row r="8934" spans="1:8">
      <c r="A8934" s="43">
        <v>1953</v>
      </c>
      <c r="B8934" s="74">
        <v>46266</v>
      </c>
      <c r="C8934" s="30" t="s">
        <v>575</v>
      </c>
      <c r="D8934" s="30" t="s">
        <v>576</v>
      </c>
      <c r="E8934" s="75">
        <v>91</v>
      </c>
      <c r="F8934" s="30" t="s">
        <v>70</v>
      </c>
      <c r="G8934" s="30" t="s">
        <v>71</v>
      </c>
      <c r="H8934" s="75">
        <v>2</v>
      </c>
    </row>
    <row r="8935" spans="1:8">
      <c r="A8935" s="43">
        <v>1953</v>
      </c>
      <c r="B8935" s="74">
        <v>46266</v>
      </c>
      <c r="C8935" s="30" t="s">
        <v>577</v>
      </c>
      <c r="D8935" s="30" t="s">
        <v>578</v>
      </c>
      <c r="E8935" s="75">
        <v>159</v>
      </c>
      <c r="F8935" s="30" t="s">
        <v>68</v>
      </c>
      <c r="G8935" s="30" t="s">
        <v>69</v>
      </c>
      <c r="H8935" s="75">
        <v>1</v>
      </c>
    </row>
    <row r="8936" spans="1:8">
      <c r="A8936" s="43">
        <v>1953</v>
      </c>
      <c r="B8936" s="74">
        <v>46266</v>
      </c>
      <c r="C8936" s="30" t="s">
        <v>581</v>
      </c>
      <c r="D8936" s="30" t="s">
        <v>582</v>
      </c>
      <c r="E8936" s="75">
        <v>101</v>
      </c>
      <c r="F8936" s="30" t="s">
        <v>68</v>
      </c>
      <c r="G8936" s="30" t="s">
        <v>69</v>
      </c>
      <c r="H8936" s="75">
        <v>1</v>
      </c>
    </row>
    <row r="8937" spans="1:8">
      <c r="A8937" s="43">
        <v>1953</v>
      </c>
      <c r="B8937" s="74">
        <v>46266</v>
      </c>
      <c r="C8937" s="30" t="s">
        <v>583</v>
      </c>
      <c r="D8937" s="30" t="s">
        <v>584</v>
      </c>
      <c r="E8937" s="75">
        <v>96</v>
      </c>
      <c r="F8937" s="30" t="s">
        <v>68</v>
      </c>
      <c r="G8937" s="30" t="s">
        <v>69</v>
      </c>
      <c r="H8937" s="75">
        <v>1</v>
      </c>
    </row>
    <row r="8938" spans="1:8">
      <c r="A8938" s="43">
        <v>1953</v>
      </c>
      <c r="B8938" s="74">
        <v>46266</v>
      </c>
      <c r="C8938" s="30" t="s">
        <v>585</v>
      </c>
      <c r="D8938" s="30" t="s">
        <v>586</v>
      </c>
      <c r="E8938" s="75">
        <v>73</v>
      </c>
      <c r="F8938" s="30" t="s">
        <v>80</v>
      </c>
      <c r="G8938" s="30" t="s">
        <v>81</v>
      </c>
      <c r="H8938" s="75">
        <v>1</v>
      </c>
    </row>
    <row r="8939" spans="1:8">
      <c r="A8939" s="43">
        <v>1953</v>
      </c>
      <c r="B8939" s="74">
        <v>46266</v>
      </c>
      <c r="C8939" s="30" t="s">
        <v>589</v>
      </c>
      <c r="D8939" s="30" t="s">
        <v>590</v>
      </c>
      <c r="E8939" s="75">
        <v>81</v>
      </c>
      <c r="F8939" s="30" t="s">
        <v>76</v>
      </c>
      <c r="G8939" s="30" t="s">
        <v>77</v>
      </c>
      <c r="H8939" s="75">
        <v>1</v>
      </c>
    </row>
    <row r="8940" spans="1:8">
      <c r="A8940" s="43">
        <v>1953</v>
      </c>
      <c r="B8940" s="74">
        <v>46266</v>
      </c>
      <c r="C8940" s="30" t="s">
        <v>597</v>
      </c>
      <c r="D8940" s="30" t="s">
        <v>598</v>
      </c>
      <c r="E8940" s="75">
        <v>73</v>
      </c>
      <c r="F8940" s="30" t="s">
        <v>68</v>
      </c>
      <c r="G8940" s="30" t="s">
        <v>69</v>
      </c>
      <c r="H8940" s="75">
        <v>1</v>
      </c>
    </row>
    <row r="8941" spans="1:8">
      <c r="A8941" s="43">
        <v>1953</v>
      </c>
      <c r="B8941" s="74">
        <v>46266</v>
      </c>
      <c r="C8941" s="30" t="s">
        <v>599</v>
      </c>
      <c r="D8941" s="30" t="s">
        <v>600</v>
      </c>
      <c r="E8941" s="75">
        <v>65</v>
      </c>
      <c r="F8941" s="30" t="s">
        <v>68</v>
      </c>
      <c r="G8941" s="30" t="s">
        <v>69</v>
      </c>
      <c r="H8941" s="75">
        <v>1</v>
      </c>
    </row>
    <row r="8942" spans="1:8">
      <c r="A8942" s="43">
        <v>1953</v>
      </c>
      <c r="B8942" s="74">
        <v>46266</v>
      </c>
      <c r="C8942" s="30" t="s">
        <v>601</v>
      </c>
      <c r="D8942" s="30" t="s">
        <v>602</v>
      </c>
      <c r="E8942" s="75">
        <v>66</v>
      </c>
      <c r="F8942" s="30" t="s">
        <v>72</v>
      </c>
      <c r="G8942" s="30" t="s">
        <v>73</v>
      </c>
      <c r="H8942" s="75">
        <v>3</v>
      </c>
    </row>
    <row r="8943" spans="1:8">
      <c r="A8943" s="43">
        <v>1953</v>
      </c>
      <c r="B8943" s="74">
        <v>46266</v>
      </c>
      <c r="C8943" s="30" t="s">
        <v>605</v>
      </c>
      <c r="D8943" s="30" t="s">
        <v>606</v>
      </c>
      <c r="E8943" s="75">
        <v>21</v>
      </c>
      <c r="F8943" s="30" t="s">
        <v>70</v>
      </c>
      <c r="G8943" s="30" t="s">
        <v>71</v>
      </c>
      <c r="H8943" s="75">
        <v>2</v>
      </c>
    </row>
    <row r="8944" spans="1:8">
      <c r="A8944" s="43">
        <v>1953</v>
      </c>
      <c r="B8944" s="74">
        <v>46266</v>
      </c>
      <c r="C8944" s="30" t="s">
        <v>609</v>
      </c>
      <c r="D8944" s="30" t="s">
        <v>610</v>
      </c>
      <c r="E8944" s="75">
        <v>141</v>
      </c>
      <c r="F8944" s="30" t="s">
        <v>78</v>
      </c>
      <c r="G8944" s="30" t="s">
        <v>79</v>
      </c>
      <c r="H8944" s="75">
        <v>2</v>
      </c>
    </row>
    <row r="8945" spans="1:8">
      <c r="A8945" s="43">
        <v>1953</v>
      </c>
      <c r="B8945" s="74">
        <v>46266</v>
      </c>
      <c r="C8945" s="30" t="s">
        <v>613</v>
      </c>
      <c r="D8945" s="30" t="s">
        <v>614</v>
      </c>
      <c r="E8945" s="75">
        <v>184</v>
      </c>
      <c r="F8945" s="30" t="s">
        <v>70</v>
      </c>
      <c r="G8945" s="30" t="s">
        <v>71</v>
      </c>
      <c r="H8945" s="75">
        <v>2</v>
      </c>
    </row>
    <row r="8946" spans="1:8">
      <c r="A8946" s="43">
        <v>1953</v>
      </c>
      <c r="B8946" s="74">
        <v>46266</v>
      </c>
      <c r="C8946" s="30" t="s">
        <v>615</v>
      </c>
      <c r="D8946" s="30" t="s">
        <v>616</v>
      </c>
      <c r="E8946" s="75">
        <v>259</v>
      </c>
      <c r="F8946" s="30" t="s">
        <v>80</v>
      </c>
      <c r="G8946" s="30" t="s">
        <v>81</v>
      </c>
      <c r="H8946" s="75">
        <v>1</v>
      </c>
    </row>
    <row r="8947" spans="1:8">
      <c r="A8947" s="43">
        <v>1953</v>
      </c>
      <c r="B8947" s="74">
        <v>46266</v>
      </c>
      <c r="C8947" s="30" t="s">
        <v>619</v>
      </c>
      <c r="D8947" s="30" t="s">
        <v>620</v>
      </c>
      <c r="E8947" s="75">
        <v>113</v>
      </c>
      <c r="F8947" s="30" t="s">
        <v>68</v>
      </c>
      <c r="G8947" s="30" t="s">
        <v>69</v>
      </c>
      <c r="H8947" s="75">
        <v>1</v>
      </c>
    </row>
    <row r="8948" spans="1:8">
      <c r="A8948" s="43">
        <v>1953</v>
      </c>
      <c r="B8948" s="74">
        <v>46266</v>
      </c>
      <c r="C8948" s="30" t="s">
        <v>621</v>
      </c>
      <c r="D8948" s="30" t="s">
        <v>622</v>
      </c>
      <c r="E8948" s="75">
        <v>39</v>
      </c>
      <c r="F8948" s="30" t="s">
        <v>53</v>
      </c>
      <c r="G8948" s="30" t="s">
        <v>54</v>
      </c>
      <c r="H8948" s="75">
        <v>1</v>
      </c>
    </row>
    <row r="8949" spans="1:8">
      <c r="A8949" s="43">
        <v>1953</v>
      </c>
      <c r="B8949" s="74">
        <v>46266</v>
      </c>
      <c r="C8949" s="30" t="s">
        <v>623</v>
      </c>
      <c r="D8949" s="30" t="s">
        <v>624</v>
      </c>
      <c r="E8949" s="75">
        <v>88</v>
      </c>
      <c r="F8949" s="30" t="s">
        <v>53</v>
      </c>
      <c r="G8949" s="30" t="s">
        <v>54</v>
      </c>
      <c r="H8949" s="75">
        <v>1</v>
      </c>
    </row>
    <row r="8950" spans="1:8">
      <c r="A8950" s="43">
        <v>1953</v>
      </c>
      <c r="B8950" s="74">
        <v>46266</v>
      </c>
      <c r="C8950" s="30" t="s">
        <v>1802</v>
      </c>
      <c r="D8950" s="30" t="s">
        <v>1803</v>
      </c>
      <c r="E8950" s="75">
        <v>13</v>
      </c>
      <c r="F8950" s="30" t="s">
        <v>53</v>
      </c>
      <c r="G8950" s="30" t="s">
        <v>54</v>
      </c>
      <c r="H8950" s="75">
        <v>1</v>
      </c>
    </row>
    <row r="8951" spans="1:8">
      <c r="A8951" s="43">
        <v>1953</v>
      </c>
      <c r="B8951" s="74">
        <v>46266</v>
      </c>
      <c r="C8951" s="30" t="s">
        <v>625</v>
      </c>
      <c r="D8951" s="30" t="s">
        <v>626</v>
      </c>
      <c r="E8951" s="75">
        <v>96</v>
      </c>
      <c r="F8951" s="30" t="s">
        <v>68</v>
      </c>
      <c r="G8951" s="30" t="s">
        <v>69</v>
      </c>
      <c r="H8951" s="75">
        <v>1</v>
      </c>
    </row>
    <row r="8952" spans="1:8">
      <c r="A8952" s="43">
        <v>1953</v>
      </c>
      <c r="B8952" s="74">
        <v>46266</v>
      </c>
      <c r="C8952" s="30" t="s">
        <v>629</v>
      </c>
      <c r="D8952" s="30" t="s">
        <v>630</v>
      </c>
      <c r="E8952" s="75">
        <v>123</v>
      </c>
      <c r="F8952" s="30" t="s">
        <v>68</v>
      </c>
      <c r="G8952" s="30" t="s">
        <v>69</v>
      </c>
      <c r="H8952" s="75">
        <v>1</v>
      </c>
    </row>
    <row r="8953" spans="1:8">
      <c r="A8953" s="43">
        <v>1953</v>
      </c>
      <c r="B8953" s="74">
        <v>46266</v>
      </c>
      <c r="C8953" s="30" t="s">
        <v>637</v>
      </c>
      <c r="D8953" s="30" t="s">
        <v>638</v>
      </c>
      <c r="E8953" s="75">
        <v>206</v>
      </c>
      <c r="F8953" s="30" t="s">
        <v>76</v>
      </c>
      <c r="G8953" s="30" t="s">
        <v>77</v>
      </c>
      <c r="H8953" s="75">
        <v>1</v>
      </c>
    </row>
    <row r="8954" spans="1:8">
      <c r="A8954" s="43">
        <v>1953</v>
      </c>
      <c r="B8954" s="74">
        <v>46266</v>
      </c>
      <c r="C8954" s="30" t="s">
        <v>641</v>
      </c>
      <c r="D8954" s="30" t="s">
        <v>642</v>
      </c>
      <c r="E8954" s="75">
        <v>87</v>
      </c>
      <c r="F8954" s="30" t="s">
        <v>68</v>
      </c>
      <c r="G8954" s="30" t="s">
        <v>69</v>
      </c>
      <c r="H8954" s="75">
        <v>1</v>
      </c>
    </row>
    <row r="8955" spans="1:8">
      <c r="A8955" s="43">
        <v>1953</v>
      </c>
      <c r="B8955" s="74">
        <v>46266</v>
      </c>
      <c r="C8955" s="30" t="s">
        <v>645</v>
      </c>
      <c r="D8955" s="30" t="s">
        <v>646</v>
      </c>
      <c r="E8955" s="75">
        <v>359</v>
      </c>
      <c r="F8955" s="30" t="s">
        <v>80</v>
      </c>
      <c r="G8955" s="30" t="s">
        <v>81</v>
      </c>
      <c r="H8955" s="75">
        <v>1</v>
      </c>
    </row>
    <row r="8956" spans="1:8">
      <c r="A8956" s="43">
        <v>1953</v>
      </c>
      <c r="B8956" s="74">
        <v>46266</v>
      </c>
      <c r="C8956" s="30" t="s">
        <v>647</v>
      </c>
      <c r="D8956" s="30" t="s">
        <v>648</v>
      </c>
      <c r="E8956" s="75">
        <v>3</v>
      </c>
      <c r="F8956" s="30" t="s">
        <v>80</v>
      </c>
      <c r="G8956" s="30" t="s">
        <v>81</v>
      </c>
      <c r="H8956" s="75">
        <v>1</v>
      </c>
    </row>
    <row r="8957" spans="1:8">
      <c r="A8957" s="43">
        <v>1953</v>
      </c>
      <c r="B8957" s="74">
        <v>46266</v>
      </c>
      <c r="C8957" s="30" t="s">
        <v>651</v>
      </c>
      <c r="D8957" s="30" t="s">
        <v>652</v>
      </c>
      <c r="E8957" s="75">
        <v>97</v>
      </c>
      <c r="F8957" s="30" t="s">
        <v>78</v>
      </c>
      <c r="G8957" s="30" t="s">
        <v>79</v>
      </c>
      <c r="H8957" s="75">
        <v>2</v>
      </c>
    </row>
    <row r="8958" spans="1:8">
      <c r="A8958" s="43">
        <v>1953</v>
      </c>
      <c r="B8958" s="74">
        <v>46266</v>
      </c>
      <c r="C8958" s="30" t="s">
        <v>1804</v>
      </c>
      <c r="D8958" s="30" t="s">
        <v>1805</v>
      </c>
      <c r="E8958" s="75">
        <v>179</v>
      </c>
      <c r="F8958" s="30" t="s">
        <v>76</v>
      </c>
      <c r="G8958" s="30" t="s">
        <v>77</v>
      </c>
      <c r="H8958" s="75">
        <v>1</v>
      </c>
    </row>
    <row r="8959" spans="1:8">
      <c r="A8959" s="43">
        <v>1953</v>
      </c>
      <c r="B8959" s="74">
        <v>46266</v>
      </c>
      <c r="C8959" s="30" t="s">
        <v>655</v>
      </c>
      <c r="D8959" s="30" t="s">
        <v>656</v>
      </c>
      <c r="E8959" s="75">
        <v>305</v>
      </c>
      <c r="F8959" s="30" t="s">
        <v>80</v>
      </c>
      <c r="G8959" s="30" t="s">
        <v>81</v>
      </c>
      <c r="H8959" s="75">
        <v>1</v>
      </c>
    </row>
    <row r="8960" spans="1:8">
      <c r="A8960" s="43">
        <v>1953</v>
      </c>
      <c r="B8960" s="74">
        <v>46266</v>
      </c>
      <c r="C8960" s="30" t="s">
        <v>659</v>
      </c>
      <c r="D8960" s="30" t="s">
        <v>660</v>
      </c>
      <c r="E8960" s="75">
        <v>86</v>
      </c>
      <c r="F8960" s="30" t="s">
        <v>66</v>
      </c>
      <c r="G8960" s="30" t="s">
        <v>67</v>
      </c>
      <c r="H8960" s="75">
        <v>2</v>
      </c>
    </row>
    <row r="8961" spans="1:8">
      <c r="A8961" s="43">
        <v>1953</v>
      </c>
      <c r="B8961" s="74">
        <v>46266</v>
      </c>
      <c r="C8961" s="30" t="s">
        <v>661</v>
      </c>
      <c r="D8961" s="30" t="s">
        <v>662</v>
      </c>
      <c r="E8961" s="75">
        <v>31</v>
      </c>
      <c r="F8961" s="30" t="s">
        <v>53</v>
      </c>
      <c r="G8961" s="30" t="s">
        <v>54</v>
      </c>
      <c r="H8961" s="75">
        <v>1</v>
      </c>
    </row>
    <row r="8962" spans="1:8">
      <c r="A8962" s="43">
        <v>1953</v>
      </c>
      <c r="B8962" s="74">
        <v>46266</v>
      </c>
      <c r="C8962" s="30" t="s">
        <v>663</v>
      </c>
      <c r="D8962" s="30" t="s">
        <v>664</v>
      </c>
      <c r="E8962" s="75">
        <v>41</v>
      </c>
      <c r="F8962" s="30" t="s">
        <v>68</v>
      </c>
      <c r="G8962" s="30" t="s">
        <v>69</v>
      </c>
      <c r="H8962" s="75">
        <v>1</v>
      </c>
    </row>
    <row r="8963" spans="1:8">
      <c r="A8963" s="43">
        <v>1953</v>
      </c>
      <c r="B8963" s="74">
        <v>46266</v>
      </c>
      <c r="C8963" s="30" t="s">
        <v>665</v>
      </c>
      <c r="D8963" s="30" t="s">
        <v>666</v>
      </c>
      <c r="E8963" s="75">
        <v>75</v>
      </c>
      <c r="F8963" s="30" t="s">
        <v>5020</v>
      </c>
      <c r="G8963" s="30" t="s">
        <v>5021</v>
      </c>
      <c r="H8963" s="75">
        <v>3</v>
      </c>
    </row>
    <row r="8964" spans="1:8">
      <c r="A8964" s="43">
        <v>1953</v>
      </c>
      <c r="B8964" s="74">
        <v>46266</v>
      </c>
      <c r="C8964" s="30" t="s">
        <v>667</v>
      </c>
      <c r="D8964" s="30" t="s">
        <v>668</v>
      </c>
      <c r="E8964" s="75">
        <v>51</v>
      </c>
      <c r="F8964" s="30" t="s">
        <v>53</v>
      </c>
      <c r="G8964" s="30" t="s">
        <v>54</v>
      </c>
      <c r="H8964" s="75">
        <v>1</v>
      </c>
    </row>
    <row r="8965" spans="1:8">
      <c r="A8965" s="43">
        <v>1953</v>
      </c>
      <c r="B8965" s="74">
        <v>46266</v>
      </c>
      <c r="C8965" s="30" t="s">
        <v>669</v>
      </c>
      <c r="D8965" s="30" t="s">
        <v>670</v>
      </c>
      <c r="E8965" s="75">
        <v>1</v>
      </c>
      <c r="F8965" s="30" t="s">
        <v>80</v>
      </c>
      <c r="G8965" s="30" t="s">
        <v>81</v>
      </c>
      <c r="H8965" s="75">
        <v>1</v>
      </c>
    </row>
    <row r="8966" spans="1:8">
      <c r="A8966" s="43">
        <v>1953</v>
      </c>
      <c r="B8966" s="74">
        <v>46265</v>
      </c>
      <c r="C8966" s="30" t="s">
        <v>571</v>
      </c>
      <c r="D8966" s="30" t="s">
        <v>572</v>
      </c>
      <c r="E8966" s="75">
        <v>83</v>
      </c>
      <c r="F8966" s="30" t="s">
        <v>53</v>
      </c>
      <c r="G8966" s="30" t="s">
        <v>54</v>
      </c>
      <c r="H8966" s="75">
        <v>1</v>
      </c>
    </row>
    <row r="8967" spans="1:8">
      <c r="A8967" s="43">
        <v>1953</v>
      </c>
      <c r="B8967" s="74">
        <v>46265</v>
      </c>
      <c r="C8967" s="30" t="s">
        <v>573</v>
      </c>
      <c r="D8967" s="30" t="s">
        <v>574</v>
      </c>
      <c r="E8967" s="75">
        <v>94</v>
      </c>
      <c r="F8967" s="30" t="s">
        <v>68</v>
      </c>
      <c r="G8967" s="30" t="s">
        <v>69</v>
      </c>
      <c r="H8967" s="75">
        <v>1</v>
      </c>
    </row>
    <row r="8968" spans="1:8">
      <c r="A8968" s="43">
        <v>1953</v>
      </c>
      <c r="B8968" s="74">
        <v>46265</v>
      </c>
      <c r="C8968" s="30" t="s">
        <v>575</v>
      </c>
      <c r="D8968" s="30" t="s">
        <v>576</v>
      </c>
      <c r="E8968" s="75">
        <v>98</v>
      </c>
      <c r="F8968" s="30" t="s">
        <v>68</v>
      </c>
      <c r="G8968" s="30" t="s">
        <v>69</v>
      </c>
      <c r="H8968" s="75">
        <v>1</v>
      </c>
    </row>
    <row r="8969" spans="1:8">
      <c r="A8969" s="43">
        <v>1953</v>
      </c>
      <c r="B8969" s="74">
        <v>46265</v>
      </c>
      <c r="C8969" s="30" t="s">
        <v>581</v>
      </c>
      <c r="D8969" s="30" t="s">
        <v>582</v>
      </c>
      <c r="E8969" s="75">
        <v>104</v>
      </c>
      <c r="F8969" s="30" t="s">
        <v>68</v>
      </c>
      <c r="G8969" s="30" t="s">
        <v>69</v>
      </c>
      <c r="H8969" s="75">
        <v>1</v>
      </c>
    </row>
    <row r="8970" spans="1:8">
      <c r="A8970" s="43">
        <v>1953</v>
      </c>
      <c r="B8970" s="74">
        <v>46265</v>
      </c>
      <c r="C8970" s="30" t="s">
        <v>583</v>
      </c>
      <c r="D8970" s="30" t="s">
        <v>584</v>
      </c>
      <c r="E8970" s="75">
        <v>77</v>
      </c>
      <c r="F8970" s="30" t="s">
        <v>68</v>
      </c>
      <c r="G8970" s="30" t="s">
        <v>69</v>
      </c>
      <c r="H8970" s="75">
        <v>1</v>
      </c>
    </row>
    <row r="8971" spans="1:8">
      <c r="A8971" s="43">
        <v>1953</v>
      </c>
      <c r="B8971" s="74">
        <v>46265</v>
      </c>
      <c r="C8971" s="30" t="s">
        <v>585</v>
      </c>
      <c r="D8971" s="30" t="s">
        <v>586</v>
      </c>
      <c r="E8971" s="75">
        <v>86</v>
      </c>
      <c r="F8971" s="30" t="s">
        <v>80</v>
      </c>
      <c r="G8971" s="30" t="s">
        <v>81</v>
      </c>
      <c r="H8971" s="75">
        <v>1</v>
      </c>
    </row>
    <row r="8972" spans="1:8">
      <c r="A8972" s="43">
        <v>1953</v>
      </c>
      <c r="B8972" s="74">
        <v>46265</v>
      </c>
      <c r="C8972" s="30" t="s">
        <v>587</v>
      </c>
      <c r="D8972" s="30" t="s">
        <v>588</v>
      </c>
      <c r="E8972" s="75">
        <v>108</v>
      </c>
      <c r="F8972" s="30" t="s">
        <v>68</v>
      </c>
      <c r="G8972" s="30" t="s">
        <v>69</v>
      </c>
      <c r="H8972" s="75">
        <v>1</v>
      </c>
    </row>
    <row r="8973" spans="1:8">
      <c r="A8973" s="43">
        <v>1953</v>
      </c>
      <c r="B8973" s="74">
        <v>46265</v>
      </c>
      <c r="C8973" s="30" t="s">
        <v>589</v>
      </c>
      <c r="D8973" s="30" t="s">
        <v>590</v>
      </c>
      <c r="E8973" s="75">
        <v>98</v>
      </c>
      <c r="F8973" s="30" t="s">
        <v>76</v>
      </c>
      <c r="G8973" s="30" t="s">
        <v>77</v>
      </c>
      <c r="H8973" s="75">
        <v>1</v>
      </c>
    </row>
    <row r="8974" spans="1:8">
      <c r="A8974" s="43">
        <v>1953</v>
      </c>
      <c r="B8974" s="74">
        <v>46265</v>
      </c>
      <c r="C8974" s="30" t="s">
        <v>593</v>
      </c>
      <c r="D8974" s="30" t="s">
        <v>594</v>
      </c>
      <c r="E8974" s="75">
        <v>116</v>
      </c>
      <c r="F8974" s="30" t="s">
        <v>80</v>
      </c>
      <c r="G8974" s="30" t="s">
        <v>81</v>
      </c>
      <c r="H8974" s="75">
        <v>1</v>
      </c>
    </row>
    <row r="8975" spans="1:8">
      <c r="A8975" s="43">
        <v>1953</v>
      </c>
      <c r="B8975" s="74">
        <v>46265</v>
      </c>
      <c r="C8975" s="30" t="s">
        <v>597</v>
      </c>
      <c r="D8975" s="30" t="s">
        <v>598</v>
      </c>
      <c r="E8975" s="75">
        <v>2</v>
      </c>
      <c r="F8975" s="30" t="s">
        <v>68</v>
      </c>
      <c r="G8975" s="30" t="s">
        <v>69</v>
      </c>
      <c r="H8975" s="75">
        <v>1</v>
      </c>
    </row>
    <row r="8976" spans="1:8">
      <c r="A8976" s="43">
        <v>1953</v>
      </c>
      <c r="B8976" s="74">
        <v>46265</v>
      </c>
      <c r="C8976" s="30" t="s">
        <v>599</v>
      </c>
      <c r="D8976" s="30" t="s">
        <v>600</v>
      </c>
      <c r="E8976" s="75">
        <v>70</v>
      </c>
      <c r="F8976" s="30" t="s">
        <v>68</v>
      </c>
      <c r="G8976" s="30" t="s">
        <v>69</v>
      </c>
      <c r="H8976" s="75">
        <v>1</v>
      </c>
    </row>
    <row r="8977" spans="1:8">
      <c r="A8977" s="43">
        <v>1953</v>
      </c>
      <c r="B8977" s="74">
        <v>46265</v>
      </c>
      <c r="C8977" s="30" t="s">
        <v>601</v>
      </c>
      <c r="D8977" s="30" t="s">
        <v>602</v>
      </c>
      <c r="E8977" s="75">
        <v>53</v>
      </c>
      <c r="F8977" s="30" t="s">
        <v>72</v>
      </c>
      <c r="G8977" s="30" t="s">
        <v>73</v>
      </c>
      <c r="H8977" s="75">
        <v>3</v>
      </c>
    </row>
    <row r="8978" spans="1:8">
      <c r="A8978" s="43">
        <v>1953</v>
      </c>
      <c r="B8978" s="74">
        <v>46265</v>
      </c>
      <c r="C8978" s="30" t="s">
        <v>605</v>
      </c>
      <c r="D8978" s="30" t="s">
        <v>606</v>
      </c>
      <c r="E8978" s="75">
        <v>41</v>
      </c>
      <c r="F8978" s="30" t="s">
        <v>76</v>
      </c>
      <c r="G8978" s="30" t="s">
        <v>77</v>
      </c>
      <c r="H8978" s="75">
        <v>1</v>
      </c>
    </row>
    <row r="8979" spans="1:8">
      <c r="A8979" s="43">
        <v>1953</v>
      </c>
      <c r="B8979" s="74">
        <v>46265</v>
      </c>
      <c r="C8979" s="30" t="s">
        <v>609</v>
      </c>
      <c r="D8979" s="30" t="s">
        <v>610</v>
      </c>
      <c r="E8979" s="75">
        <v>121</v>
      </c>
      <c r="F8979" s="30" t="s">
        <v>66</v>
      </c>
      <c r="G8979" s="30" t="s">
        <v>67</v>
      </c>
      <c r="H8979" s="75">
        <v>2</v>
      </c>
    </row>
    <row r="8980" spans="1:8">
      <c r="A8980" s="43">
        <v>1953</v>
      </c>
      <c r="B8980" s="74">
        <v>46265</v>
      </c>
      <c r="C8980" s="30" t="s">
        <v>613</v>
      </c>
      <c r="D8980" s="30" t="s">
        <v>614</v>
      </c>
      <c r="E8980" s="75">
        <v>97</v>
      </c>
      <c r="F8980" s="30" t="s">
        <v>70</v>
      </c>
      <c r="G8980" s="30" t="s">
        <v>71</v>
      </c>
      <c r="H8980" s="75">
        <v>2</v>
      </c>
    </row>
    <row r="8981" spans="1:8">
      <c r="A8981" s="43">
        <v>1953</v>
      </c>
      <c r="B8981" s="74">
        <v>46265</v>
      </c>
      <c r="C8981" s="30" t="s">
        <v>619</v>
      </c>
      <c r="D8981" s="30" t="s">
        <v>620</v>
      </c>
      <c r="E8981" s="75">
        <v>93</v>
      </c>
      <c r="F8981" s="30" t="s">
        <v>68</v>
      </c>
      <c r="G8981" s="30" t="s">
        <v>69</v>
      </c>
      <c r="H8981" s="75">
        <v>1</v>
      </c>
    </row>
    <row r="8982" spans="1:8">
      <c r="A8982" s="43">
        <v>1953</v>
      </c>
      <c r="B8982" s="74">
        <v>46265</v>
      </c>
      <c r="C8982" s="30" t="s">
        <v>621</v>
      </c>
      <c r="D8982" s="30" t="s">
        <v>622</v>
      </c>
      <c r="E8982" s="75">
        <v>19</v>
      </c>
      <c r="F8982" s="30" t="s">
        <v>53</v>
      </c>
      <c r="G8982" s="30" t="s">
        <v>54</v>
      </c>
      <c r="H8982" s="75">
        <v>1</v>
      </c>
    </row>
    <row r="8983" spans="1:8">
      <c r="A8983" s="43">
        <v>1953</v>
      </c>
      <c r="B8983" s="74">
        <v>46265</v>
      </c>
      <c r="C8983" s="30" t="s">
        <v>623</v>
      </c>
      <c r="D8983" s="30" t="s">
        <v>624</v>
      </c>
      <c r="E8983" s="75">
        <v>123</v>
      </c>
      <c r="F8983" s="30" t="s">
        <v>53</v>
      </c>
      <c r="G8983" s="30" t="s">
        <v>54</v>
      </c>
      <c r="H8983" s="75">
        <v>1</v>
      </c>
    </row>
    <row r="8984" spans="1:8">
      <c r="A8984" s="43">
        <v>1953</v>
      </c>
      <c r="B8984" s="74">
        <v>46265</v>
      </c>
      <c r="C8984" s="30" t="s">
        <v>1802</v>
      </c>
      <c r="D8984" s="30" t="s">
        <v>1803</v>
      </c>
      <c r="E8984" s="75">
        <v>23</v>
      </c>
      <c r="F8984" s="30" t="s">
        <v>53</v>
      </c>
      <c r="G8984" s="30" t="s">
        <v>54</v>
      </c>
      <c r="H8984" s="75">
        <v>1</v>
      </c>
    </row>
    <row r="8985" spans="1:8">
      <c r="A8985" s="43">
        <v>1953</v>
      </c>
      <c r="B8985" s="74">
        <v>46265</v>
      </c>
      <c r="C8985" s="30" t="s">
        <v>625</v>
      </c>
      <c r="D8985" s="30" t="s">
        <v>626</v>
      </c>
      <c r="E8985" s="75">
        <v>79</v>
      </c>
      <c r="F8985" s="30" t="s">
        <v>68</v>
      </c>
      <c r="G8985" s="30" t="s">
        <v>69</v>
      </c>
      <c r="H8985" s="75">
        <v>1</v>
      </c>
    </row>
    <row r="8986" spans="1:8">
      <c r="A8986" s="43">
        <v>1953</v>
      </c>
      <c r="B8986" s="74">
        <v>46265</v>
      </c>
      <c r="C8986" s="30" t="s">
        <v>633</v>
      </c>
      <c r="D8986" s="30" t="s">
        <v>634</v>
      </c>
      <c r="E8986" s="75">
        <v>192</v>
      </c>
      <c r="F8986" s="30" t="s">
        <v>70</v>
      </c>
      <c r="G8986" s="30" t="s">
        <v>71</v>
      </c>
      <c r="H8986" s="75">
        <v>2</v>
      </c>
    </row>
    <row r="8987" spans="1:8">
      <c r="A8987" s="43">
        <v>1953</v>
      </c>
      <c r="B8987" s="74">
        <v>46265</v>
      </c>
      <c r="C8987" s="30" t="s">
        <v>637</v>
      </c>
      <c r="D8987" s="30" t="s">
        <v>638</v>
      </c>
      <c r="E8987" s="75">
        <v>136</v>
      </c>
      <c r="F8987" s="30" t="s">
        <v>70</v>
      </c>
      <c r="G8987" s="30" t="s">
        <v>71</v>
      </c>
      <c r="H8987" s="75">
        <v>2</v>
      </c>
    </row>
    <row r="8988" spans="1:8">
      <c r="A8988" s="43">
        <v>1953</v>
      </c>
      <c r="B8988" s="74">
        <v>46265</v>
      </c>
      <c r="C8988" s="30" t="s">
        <v>641</v>
      </c>
      <c r="D8988" s="30" t="s">
        <v>642</v>
      </c>
      <c r="E8988" s="75">
        <v>110</v>
      </c>
      <c r="F8988" s="30" t="s">
        <v>68</v>
      </c>
      <c r="G8988" s="30" t="s">
        <v>69</v>
      </c>
      <c r="H8988" s="75">
        <v>1</v>
      </c>
    </row>
    <row r="8989" spans="1:8">
      <c r="A8989" s="43">
        <v>1953</v>
      </c>
      <c r="B8989" s="74">
        <v>46265</v>
      </c>
      <c r="C8989" s="30" t="s">
        <v>645</v>
      </c>
      <c r="D8989" s="30" t="s">
        <v>646</v>
      </c>
      <c r="E8989" s="75">
        <v>332</v>
      </c>
      <c r="F8989" s="30" t="s">
        <v>80</v>
      </c>
      <c r="G8989" s="30" t="s">
        <v>81</v>
      </c>
      <c r="H8989" s="75">
        <v>1</v>
      </c>
    </row>
    <row r="8990" spans="1:8">
      <c r="A8990" s="43">
        <v>1953</v>
      </c>
      <c r="B8990" s="74">
        <v>46265</v>
      </c>
      <c r="C8990" s="30" t="s">
        <v>651</v>
      </c>
      <c r="D8990" s="30" t="s">
        <v>652</v>
      </c>
      <c r="E8990" s="75">
        <v>96</v>
      </c>
      <c r="F8990" s="30" t="s">
        <v>80</v>
      </c>
      <c r="G8990" s="30" t="s">
        <v>81</v>
      </c>
      <c r="H8990" s="75">
        <v>1</v>
      </c>
    </row>
    <row r="8991" spans="1:8">
      <c r="A8991" s="43">
        <v>1953</v>
      </c>
      <c r="B8991" s="74">
        <v>46265</v>
      </c>
      <c r="C8991" s="30" t="s">
        <v>1804</v>
      </c>
      <c r="D8991" s="30" t="s">
        <v>1805</v>
      </c>
      <c r="E8991" s="75">
        <v>51</v>
      </c>
      <c r="F8991" s="30" t="s">
        <v>76</v>
      </c>
      <c r="G8991" s="30" t="s">
        <v>77</v>
      </c>
      <c r="H8991" s="75">
        <v>1</v>
      </c>
    </row>
    <row r="8992" spans="1:8">
      <c r="A8992" s="43">
        <v>1953</v>
      </c>
      <c r="B8992" s="74">
        <v>46265</v>
      </c>
      <c r="C8992" s="30" t="s">
        <v>653</v>
      </c>
      <c r="D8992" s="30" t="s">
        <v>654</v>
      </c>
      <c r="E8992" s="75">
        <v>14</v>
      </c>
      <c r="F8992" s="30" t="s">
        <v>76</v>
      </c>
      <c r="G8992" s="30" t="s">
        <v>77</v>
      </c>
      <c r="H8992" s="75">
        <v>1</v>
      </c>
    </row>
    <row r="8993" spans="1:8">
      <c r="A8993" s="43">
        <v>1953</v>
      </c>
      <c r="B8993" s="74">
        <v>46265</v>
      </c>
      <c r="C8993" s="30" t="s">
        <v>1808</v>
      </c>
      <c r="D8993" s="30" t="s">
        <v>1809</v>
      </c>
      <c r="E8993" s="75">
        <v>21</v>
      </c>
      <c r="F8993" s="30" t="s">
        <v>53</v>
      </c>
      <c r="G8993" s="30" t="s">
        <v>54</v>
      </c>
      <c r="H8993" s="75">
        <v>1</v>
      </c>
    </row>
    <row r="8994" spans="1:8">
      <c r="A8994" s="43">
        <v>1953</v>
      </c>
      <c r="B8994" s="74">
        <v>46265</v>
      </c>
      <c r="C8994" s="30" t="s">
        <v>655</v>
      </c>
      <c r="D8994" s="30" t="s">
        <v>656</v>
      </c>
      <c r="E8994" s="75">
        <v>169</v>
      </c>
      <c r="F8994" s="30" t="s">
        <v>80</v>
      </c>
      <c r="G8994" s="30" t="s">
        <v>81</v>
      </c>
      <c r="H8994" s="75">
        <v>1</v>
      </c>
    </row>
    <row r="8995" spans="1:8">
      <c r="A8995" s="43">
        <v>1953</v>
      </c>
      <c r="B8995" s="74">
        <v>46265</v>
      </c>
      <c r="C8995" s="30" t="s">
        <v>659</v>
      </c>
      <c r="D8995" s="30" t="s">
        <v>660</v>
      </c>
      <c r="E8995" s="75">
        <v>59</v>
      </c>
      <c r="F8995" s="30" t="s">
        <v>66</v>
      </c>
      <c r="G8995" s="30" t="s">
        <v>67</v>
      </c>
      <c r="H8995" s="75">
        <v>2</v>
      </c>
    </row>
    <row r="8996" spans="1:8">
      <c r="A8996" s="43">
        <v>1953</v>
      </c>
      <c r="B8996" s="74">
        <v>46265</v>
      </c>
      <c r="C8996" s="30" t="s">
        <v>661</v>
      </c>
      <c r="D8996" s="30" t="s">
        <v>662</v>
      </c>
      <c r="E8996" s="75">
        <v>61</v>
      </c>
      <c r="F8996" s="30" t="s">
        <v>53</v>
      </c>
      <c r="G8996" s="30" t="s">
        <v>54</v>
      </c>
      <c r="H8996" s="75">
        <v>1</v>
      </c>
    </row>
    <row r="8997" spans="1:8">
      <c r="A8997" s="43">
        <v>1953</v>
      </c>
      <c r="B8997" s="74">
        <v>46265</v>
      </c>
      <c r="C8997" s="30" t="s">
        <v>663</v>
      </c>
      <c r="D8997" s="30" t="s">
        <v>664</v>
      </c>
      <c r="E8997" s="75">
        <v>89</v>
      </c>
      <c r="F8997" s="30" t="s">
        <v>68</v>
      </c>
      <c r="G8997" s="30" t="s">
        <v>69</v>
      </c>
      <c r="H8997" s="75">
        <v>1</v>
      </c>
    </row>
    <row r="8998" spans="1:8">
      <c r="A8998" s="43">
        <v>1953</v>
      </c>
      <c r="B8998" s="74">
        <v>46265</v>
      </c>
      <c r="C8998" s="30" t="s">
        <v>665</v>
      </c>
      <c r="D8998" s="30" t="s">
        <v>666</v>
      </c>
      <c r="E8998" s="75">
        <v>61</v>
      </c>
      <c r="F8998" s="30" t="s">
        <v>63</v>
      </c>
      <c r="G8998" s="30" t="s">
        <v>64</v>
      </c>
      <c r="H8998" s="75">
        <v>2</v>
      </c>
    </row>
    <row r="8999" spans="1:8">
      <c r="A8999" s="43">
        <v>1953</v>
      </c>
      <c r="B8999" s="74">
        <v>46263</v>
      </c>
      <c r="C8999" s="30" t="s">
        <v>571</v>
      </c>
      <c r="D8999" s="30" t="s">
        <v>572</v>
      </c>
      <c r="E8999" s="75">
        <v>35</v>
      </c>
      <c r="F8999" s="30" t="s">
        <v>53</v>
      </c>
      <c r="G8999" s="30" t="s">
        <v>54</v>
      </c>
      <c r="H8999" s="75">
        <v>1</v>
      </c>
    </row>
    <row r="9000" spans="1:8">
      <c r="A9000" s="43">
        <v>1953</v>
      </c>
      <c r="B9000" s="74">
        <v>46263</v>
      </c>
      <c r="C9000" s="30" t="s">
        <v>573</v>
      </c>
      <c r="D9000" s="30" t="s">
        <v>574</v>
      </c>
      <c r="E9000" s="75">
        <v>77</v>
      </c>
      <c r="F9000" s="30" t="s">
        <v>68</v>
      </c>
      <c r="G9000" s="30" t="s">
        <v>69</v>
      </c>
      <c r="H9000" s="75">
        <v>1</v>
      </c>
    </row>
    <row r="9001" spans="1:8">
      <c r="A9001" s="43">
        <v>1953</v>
      </c>
      <c r="B9001" s="74">
        <v>46263</v>
      </c>
      <c r="C9001" s="30" t="s">
        <v>575</v>
      </c>
      <c r="D9001" s="30" t="s">
        <v>576</v>
      </c>
      <c r="E9001" s="75">
        <v>96</v>
      </c>
      <c r="F9001" s="30" t="s">
        <v>70</v>
      </c>
      <c r="G9001" s="30" t="s">
        <v>71</v>
      </c>
      <c r="H9001" s="75">
        <v>2</v>
      </c>
    </row>
    <row r="9002" spans="1:8">
      <c r="A9002" s="43">
        <v>1953</v>
      </c>
      <c r="B9002" s="74">
        <v>46263</v>
      </c>
      <c r="C9002" s="30" t="s">
        <v>579</v>
      </c>
      <c r="D9002" s="30" t="s">
        <v>580</v>
      </c>
      <c r="E9002" s="75">
        <v>45</v>
      </c>
      <c r="F9002" s="30" t="s">
        <v>68</v>
      </c>
      <c r="G9002" s="30" t="s">
        <v>69</v>
      </c>
      <c r="H9002" s="75">
        <v>1</v>
      </c>
    </row>
    <row r="9003" spans="1:8">
      <c r="A9003" s="43">
        <v>1953</v>
      </c>
      <c r="B9003" s="74">
        <v>46263</v>
      </c>
      <c r="C9003" s="30" t="s">
        <v>581</v>
      </c>
      <c r="D9003" s="30" t="s">
        <v>582</v>
      </c>
      <c r="E9003" s="75">
        <v>71</v>
      </c>
      <c r="F9003" s="30" t="s">
        <v>68</v>
      </c>
      <c r="G9003" s="30" t="s">
        <v>69</v>
      </c>
      <c r="H9003" s="75">
        <v>1</v>
      </c>
    </row>
    <row r="9004" spans="1:8">
      <c r="A9004" s="43">
        <v>1953</v>
      </c>
      <c r="B9004" s="74">
        <v>46263</v>
      </c>
      <c r="C9004" s="30" t="s">
        <v>583</v>
      </c>
      <c r="D9004" s="30" t="s">
        <v>584</v>
      </c>
      <c r="E9004" s="75">
        <v>49</v>
      </c>
      <c r="F9004" s="30" t="s">
        <v>68</v>
      </c>
      <c r="G9004" s="30" t="s">
        <v>69</v>
      </c>
      <c r="H9004" s="75">
        <v>1</v>
      </c>
    </row>
    <row r="9005" spans="1:8">
      <c r="A9005" s="43">
        <v>1953</v>
      </c>
      <c r="B9005" s="74">
        <v>46263</v>
      </c>
      <c r="C9005" s="30" t="s">
        <v>585</v>
      </c>
      <c r="D9005" s="30" t="s">
        <v>586</v>
      </c>
      <c r="E9005" s="75">
        <v>155</v>
      </c>
      <c r="F9005" s="30" t="s">
        <v>53</v>
      </c>
      <c r="G9005" s="30" t="s">
        <v>54</v>
      </c>
      <c r="H9005" s="75">
        <v>1</v>
      </c>
    </row>
    <row r="9006" spans="1:8">
      <c r="A9006" s="43">
        <v>1953</v>
      </c>
      <c r="B9006" s="74">
        <v>46263</v>
      </c>
      <c r="C9006" s="30" t="s">
        <v>587</v>
      </c>
      <c r="D9006" s="30" t="s">
        <v>588</v>
      </c>
      <c r="E9006" s="75">
        <v>72</v>
      </c>
      <c r="F9006" s="30" t="s">
        <v>68</v>
      </c>
      <c r="G9006" s="30" t="s">
        <v>69</v>
      </c>
      <c r="H9006" s="75">
        <v>1</v>
      </c>
    </row>
    <row r="9007" spans="1:8">
      <c r="A9007" s="43">
        <v>1953</v>
      </c>
      <c r="B9007" s="74">
        <v>46263</v>
      </c>
      <c r="C9007" s="30" t="s">
        <v>589</v>
      </c>
      <c r="D9007" s="30" t="s">
        <v>590</v>
      </c>
      <c r="E9007" s="75">
        <v>58</v>
      </c>
      <c r="F9007" s="30" t="s">
        <v>76</v>
      </c>
      <c r="G9007" s="30" t="s">
        <v>77</v>
      </c>
      <c r="H9007" s="75">
        <v>1</v>
      </c>
    </row>
    <row r="9008" spans="1:8">
      <c r="A9008" s="43">
        <v>1953</v>
      </c>
      <c r="B9008" s="74">
        <v>46263</v>
      </c>
      <c r="C9008" s="30" t="s">
        <v>595</v>
      </c>
      <c r="D9008" s="30" t="s">
        <v>596</v>
      </c>
      <c r="E9008" s="75">
        <v>64</v>
      </c>
      <c r="F9008" s="30" t="s">
        <v>53</v>
      </c>
      <c r="G9008" s="30" t="s">
        <v>54</v>
      </c>
      <c r="H9008" s="75">
        <v>1</v>
      </c>
    </row>
    <row r="9009" spans="1:8">
      <c r="A9009" s="43">
        <v>1953</v>
      </c>
      <c r="B9009" s="74">
        <v>46263</v>
      </c>
      <c r="C9009" s="30" t="s">
        <v>599</v>
      </c>
      <c r="D9009" s="30" t="s">
        <v>600</v>
      </c>
      <c r="E9009" s="75">
        <v>46</v>
      </c>
      <c r="F9009" s="30" t="s">
        <v>68</v>
      </c>
      <c r="G9009" s="30" t="s">
        <v>69</v>
      </c>
      <c r="H9009" s="75">
        <v>1</v>
      </c>
    </row>
    <row r="9010" spans="1:8">
      <c r="A9010" s="43">
        <v>1953</v>
      </c>
      <c r="B9010" s="74">
        <v>46263</v>
      </c>
      <c r="C9010" s="30" t="s">
        <v>601</v>
      </c>
      <c r="D9010" s="30" t="s">
        <v>602</v>
      </c>
      <c r="E9010" s="75">
        <v>43</v>
      </c>
      <c r="F9010" s="30" t="s">
        <v>78</v>
      </c>
      <c r="G9010" s="30" t="s">
        <v>79</v>
      </c>
      <c r="H9010" s="75">
        <v>2</v>
      </c>
    </row>
    <row r="9011" spans="1:8">
      <c r="A9011" s="43">
        <v>1953</v>
      </c>
      <c r="B9011" s="74">
        <v>46263</v>
      </c>
      <c r="C9011" s="30" t="s">
        <v>605</v>
      </c>
      <c r="D9011" s="30" t="s">
        <v>606</v>
      </c>
      <c r="E9011" s="75">
        <v>18</v>
      </c>
      <c r="F9011" s="30" t="s">
        <v>76</v>
      </c>
      <c r="G9011" s="30" t="s">
        <v>77</v>
      </c>
      <c r="H9011" s="75">
        <v>1</v>
      </c>
    </row>
    <row r="9012" spans="1:8">
      <c r="A9012" s="43">
        <v>1953</v>
      </c>
      <c r="B9012" s="74">
        <v>46263</v>
      </c>
      <c r="C9012" s="30" t="s">
        <v>609</v>
      </c>
      <c r="D9012" s="30" t="s">
        <v>610</v>
      </c>
      <c r="E9012" s="75">
        <v>94</v>
      </c>
      <c r="F9012" s="30" t="s">
        <v>5020</v>
      </c>
      <c r="G9012" s="30" t="s">
        <v>5021</v>
      </c>
      <c r="H9012" s="75">
        <v>3</v>
      </c>
    </row>
    <row r="9013" spans="1:8">
      <c r="A9013" s="43">
        <v>1953</v>
      </c>
      <c r="B9013" s="74">
        <v>46263</v>
      </c>
      <c r="C9013" s="30" t="s">
        <v>613</v>
      </c>
      <c r="D9013" s="30" t="s">
        <v>614</v>
      </c>
      <c r="E9013" s="75">
        <v>33</v>
      </c>
      <c r="F9013" s="30" t="s">
        <v>76</v>
      </c>
      <c r="G9013" s="30" t="s">
        <v>77</v>
      </c>
      <c r="H9013" s="75">
        <v>1</v>
      </c>
    </row>
    <row r="9014" spans="1:8">
      <c r="A9014" s="43">
        <v>1953</v>
      </c>
      <c r="B9014" s="74">
        <v>46263</v>
      </c>
      <c r="C9014" s="30" t="s">
        <v>619</v>
      </c>
      <c r="D9014" s="30" t="s">
        <v>620</v>
      </c>
      <c r="E9014" s="75">
        <v>60</v>
      </c>
      <c r="F9014" s="30" t="s">
        <v>68</v>
      </c>
      <c r="G9014" s="30" t="s">
        <v>69</v>
      </c>
      <c r="H9014" s="75">
        <v>1</v>
      </c>
    </row>
    <row r="9015" spans="1:8">
      <c r="A9015" s="43">
        <v>1953</v>
      </c>
      <c r="B9015" s="74">
        <v>46263</v>
      </c>
      <c r="C9015" s="30" t="s">
        <v>621</v>
      </c>
      <c r="D9015" s="30" t="s">
        <v>622</v>
      </c>
      <c r="E9015" s="75">
        <v>37</v>
      </c>
      <c r="F9015" s="30" t="s">
        <v>53</v>
      </c>
      <c r="G9015" s="30" t="s">
        <v>54</v>
      </c>
      <c r="H9015" s="75">
        <v>1</v>
      </c>
    </row>
    <row r="9016" spans="1:8">
      <c r="A9016" s="43">
        <v>1953</v>
      </c>
      <c r="B9016" s="74">
        <v>46263</v>
      </c>
      <c r="C9016" s="30" t="s">
        <v>623</v>
      </c>
      <c r="D9016" s="30" t="s">
        <v>624</v>
      </c>
      <c r="E9016" s="75">
        <v>88</v>
      </c>
      <c r="F9016" s="30" t="s">
        <v>53</v>
      </c>
      <c r="G9016" s="30" t="s">
        <v>54</v>
      </c>
      <c r="H9016" s="75">
        <v>1</v>
      </c>
    </row>
    <row r="9017" spans="1:8">
      <c r="A9017" s="43">
        <v>1953</v>
      </c>
      <c r="B9017" s="74">
        <v>46263</v>
      </c>
      <c r="C9017" s="30" t="s">
        <v>1802</v>
      </c>
      <c r="D9017" s="30" t="s">
        <v>1803</v>
      </c>
      <c r="E9017" s="75">
        <v>85</v>
      </c>
      <c r="F9017" s="30" t="s">
        <v>53</v>
      </c>
      <c r="G9017" s="30" t="s">
        <v>54</v>
      </c>
      <c r="H9017" s="75">
        <v>1</v>
      </c>
    </row>
    <row r="9018" spans="1:8">
      <c r="A9018" s="43">
        <v>1953</v>
      </c>
      <c r="B9018" s="74">
        <v>46263</v>
      </c>
      <c r="C9018" s="30" t="s">
        <v>625</v>
      </c>
      <c r="D9018" s="30" t="s">
        <v>626</v>
      </c>
      <c r="E9018" s="75">
        <v>65</v>
      </c>
      <c r="F9018" s="30" t="s">
        <v>68</v>
      </c>
      <c r="G9018" s="30" t="s">
        <v>69</v>
      </c>
      <c r="H9018" s="75">
        <v>1</v>
      </c>
    </row>
    <row r="9019" spans="1:8">
      <c r="A9019" s="43">
        <v>1953</v>
      </c>
      <c r="B9019" s="74">
        <v>46263</v>
      </c>
      <c r="C9019" s="30" t="s">
        <v>629</v>
      </c>
      <c r="D9019" s="30" t="s">
        <v>630</v>
      </c>
      <c r="E9019" s="75">
        <v>79</v>
      </c>
      <c r="F9019" s="30" t="s">
        <v>68</v>
      </c>
      <c r="G9019" s="30" t="s">
        <v>69</v>
      </c>
      <c r="H9019" s="75">
        <v>1</v>
      </c>
    </row>
    <row r="9020" spans="1:8">
      <c r="A9020" s="43">
        <v>1953</v>
      </c>
      <c r="B9020" s="74">
        <v>46263</v>
      </c>
      <c r="C9020" s="30" t="s">
        <v>633</v>
      </c>
      <c r="D9020" s="30" t="s">
        <v>634</v>
      </c>
      <c r="E9020" s="75">
        <v>56</v>
      </c>
      <c r="F9020" s="30" t="s">
        <v>76</v>
      </c>
      <c r="G9020" s="30" t="s">
        <v>77</v>
      </c>
      <c r="H9020" s="75">
        <v>1</v>
      </c>
    </row>
    <row r="9021" spans="1:8">
      <c r="A9021" s="43">
        <v>1953</v>
      </c>
      <c r="B9021" s="74">
        <v>46263</v>
      </c>
      <c r="C9021" s="30" t="s">
        <v>637</v>
      </c>
      <c r="D9021" s="30" t="s">
        <v>638</v>
      </c>
      <c r="E9021" s="75">
        <v>62</v>
      </c>
      <c r="F9021" s="30" t="s">
        <v>70</v>
      </c>
      <c r="G9021" s="30" t="s">
        <v>71</v>
      </c>
      <c r="H9021" s="75">
        <v>2</v>
      </c>
    </row>
    <row r="9022" spans="1:8">
      <c r="A9022" s="43">
        <v>1953</v>
      </c>
      <c r="B9022" s="74">
        <v>46263</v>
      </c>
      <c r="C9022" s="30" t="s">
        <v>641</v>
      </c>
      <c r="D9022" s="30" t="s">
        <v>642</v>
      </c>
      <c r="E9022" s="75">
        <v>85</v>
      </c>
      <c r="F9022" s="30" t="s">
        <v>68</v>
      </c>
      <c r="G9022" s="30" t="s">
        <v>69</v>
      </c>
      <c r="H9022" s="75">
        <v>1</v>
      </c>
    </row>
    <row r="9023" spans="1:8">
      <c r="A9023" s="43">
        <v>1953</v>
      </c>
      <c r="B9023" s="74">
        <v>46263</v>
      </c>
      <c r="C9023" s="30" t="s">
        <v>643</v>
      </c>
      <c r="D9023" s="30" t="s">
        <v>644</v>
      </c>
      <c r="E9023" s="75">
        <v>6</v>
      </c>
      <c r="F9023" s="30" t="s">
        <v>76</v>
      </c>
      <c r="G9023" s="30" t="s">
        <v>77</v>
      </c>
      <c r="H9023" s="75">
        <v>1</v>
      </c>
    </row>
    <row r="9024" spans="1:8">
      <c r="A9024" s="43">
        <v>1953</v>
      </c>
      <c r="B9024" s="74">
        <v>46263</v>
      </c>
      <c r="C9024" s="30" t="s">
        <v>645</v>
      </c>
      <c r="D9024" s="30" t="s">
        <v>646</v>
      </c>
      <c r="E9024" s="75">
        <v>39</v>
      </c>
      <c r="F9024" s="30" t="s">
        <v>53</v>
      </c>
      <c r="G9024" s="30" t="s">
        <v>54</v>
      </c>
      <c r="H9024" s="75">
        <v>1</v>
      </c>
    </row>
    <row r="9025" spans="1:8">
      <c r="A9025" s="43">
        <v>1953</v>
      </c>
      <c r="B9025" s="74">
        <v>46263</v>
      </c>
      <c r="C9025" s="30" t="s">
        <v>655</v>
      </c>
      <c r="D9025" s="30" t="s">
        <v>656</v>
      </c>
      <c r="E9025" s="75">
        <v>30</v>
      </c>
      <c r="F9025" s="30" t="s">
        <v>53</v>
      </c>
      <c r="G9025" s="30" t="s">
        <v>54</v>
      </c>
      <c r="H9025" s="75">
        <v>1</v>
      </c>
    </row>
    <row r="9026" spans="1:8">
      <c r="A9026" s="43">
        <v>1953</v>
      </c>
      <c r="B9026" s="74">
        <v>46263</v>
      </c>
      <c r="C9026" s="30" t="s">
        <v>659</v>
      </c>
      <c r="D9026" s="30" t="s">
        <v>660</v>
      </c>
      <c r="E9026" s="75">
        <v>98</v>
      </c>
      <c r="F9026" s="30" t="s">
        <v>66</v>
      </c>
      <c r="G9026" s="30" t="s">
        <v>67</v>
      </c>
      <c r="H9026" s="75">
        <v>2</v>
      </c>
    </row>
    <row r="9027" spans="1:8">
      <c r="A9027" s="43">
        <v>1953</v>
      </c>
      <c r="B9027" s="74">
        <v>46263</v>
      </c>
      <c r="C9027" s="30" t="s">
        <v>661</v>
      </c>
      <c r="D9027" s="30" t="s">
        <v>662</v>
      </c>
      <c r="E9027" s="75">
        <v>13</v>
      </c>
      <c r="F9027" s="30" t="s">
        <v>53</v>
      </c>
      <c r="G9027" s="30" t="s">
        <v>54</v>
      </c>
      <c r="H9027" s="75">
        <v>1</v>
      </c>
    </row>
    <row r="9028" spans="1:8">
      <c r="A9028" s="43">
        <v>1953</v>
      </c>
      <c r="B9028" s="74">
        <v>46263</v>
      </c>
      <c r="C9028" s="30" t="s">
        <v>665</v>
      </c>
      <c r="D9028" s="30" t="s">
        <v>666</v>
      </c>
      <c r="E9028" s="75">
        <v>86</v>
      </c>
      <c r="F9028" s="30" t="s">
        <v>5020</v>
      </c>
      <c r="G9028" s="30" t="s">
        <v>5021</v>
      </c>
      <c r="H9028" s="75">
        <v>3</v>
      </c>
    </row>
    <row r="9029" spans="1:8">
      <c r="A9029" s="43">
        <v>1953</v>
      </c>
      <c r="B9029" s="74">
        <v>46263</v>
      </c>
      <c r="C9029" s="30" t="s">
        <v>667</v>
      </c>
      <c r="D9029" s="30" t="s">
        <v>668</v>
      </c>
      <c r="E9029" s="75">
        <v>63</v>
      </c>
      <c r="F9029" s="30" t="s">
        <v>53</v>
      </c>
      <c r="G9029" s="30" t="s">
        <v>54</v>
      </c>
      <c r="H9029" s="75">
        <v>1</v>
      </c>
    </row>
    <row r="9030" spans="1:8">
      <c r="A9030" s="43">
        <v>1953</v>
      </c>
      <c r="B9030" s="74">
        <v>46262</v>
      </c>
      <c r="C9030" s="30" t="s">
        <v>571</v>
      </c>
      <c r="D9030" s="30" t="s">
        <v>572</v>
      </c>
      <c r="E9030" s="75">
        <v>24</v>
      </c>
      <c r="F9030" s="30" t="s">
        <v>53</v>
      </c>
      <c r="G9030" s="30" t="s">
        <v>54</v>
      </c>
      <c r="H9030" s="75">
        <v>1</v>
      </c>
    </row>
    <row r="9031" spans="1:8">
      <c r="A9031" s="43">
        <v>1953</v>
      </c>
      <c r="B9031" s="74">
        <v>46262</v>
      </c>
      <c r="C9031" s="30" t="s">
        <v>573</v>
      </c>
      <c r="D9031" s="30" t="s">
        <v>574</v>
      </c>
      <c r="E9031" s="75">
        <v>175</v>
      </c>
      <c r="F9031" s="30" t="s">
        <v>68</v>
      </c>
      <c r="G9031" s="30" t="s">
        <v>69</v>
      </c>
      <c r="H9031" s="75">
        <v>1</v>
      </c>
    </row>
    <row r="9032" spans="1:8">
      <c r="A9032" s="43">
        <v>1953</v>
      </c>
      <c r="B9032" s="74">
        <v>46262</v>
      </c>
      <c r="C9032" s="30" t="s">
        <v>575</v>
      </c>
      <c r="D9032" s="30" t="s">
        <v>576</v>
      </c>
      <c r="E9032" s="75">
        <v>34</v>
      </c>
      <c r="F9032" s="30" t="s">
        <v>70</v>
      </c>
      <c r="G9032" s="30" t="s">
        <v>71</v>
      </c>
      <c r="H9032" s="75">
        <v>2</v>
      </c>
    </row>
    <row r="9033" spans="1:8">
      <c r="A9033" s="43">
        <v>1953</v>
      </c>
      <c r="B9033" s="74">
        <v>46262</v>
      </c>
      <c r="C9033" s="30" t="s">
        <v>579</v>
      </c>
      <c r="D9033" s="30" t="s">
        <v>580</v>
      </c>
      <c r="E9033" s="75">
        <v>101</v>
      </c>
      <c r="F9033" s="30" t="s">
        <v>68</v>
      </c>
      <c r="G9033" s="30" t="s">
        <v>69</v>
      </c>
      <c r="H9033" s="75">
        <v>1</v>
      </c>
    </row>
    <row r="9034" spans="1:8">
      <c r="A9034" s="43">
        <v>1953</v>
      </c>
      <c r="B9034" s="74">
        <v>46262</v>
      </c>
      <c r="C9034" s="30" t="s">
        <v>581</v>
      </c>
      <c r="D9034" s="30" t="s">
        <v>582</v>
      </c>
      <c r="E9034" s="75">
        <v>89</v>
      </c>
      <c r="F9034" s="30" t="s">
        <v>68</v>
      </c>
      <c r="G9034" s="30" t="s">
        <v>69</v>
      </c>
      <c r="H9034" s="75">
        <v>1</v>
      </c>
    </row>
    <row r="9035" spans="1:8">
      <c r="A9035" s="43">
        <v>1953</v>
      </c>
      <c r="B9035" s="74">
        <v>46262</v>
      </c>
      <c r="C9035" s="30" t="s">
        <v>583</v>
      </c>
      <c r="D9035" s="30" t="s">
        <v>584</v>
      </c>
      <c r="E9035" s="75">
        <v>33</v>
      </c>
      <c r="F9035" s="30" t="s">
        <v>68</v>
      </c>
      <c r="G9035" s="30" t="s">
        <v>69</v>
      </c>
      <c r="H9035" s="75">
        <v>1</v>
      </c>
    </row>
    <row r="9036" spans="1:8">
      <c r="A9036" s="43">
        <v>1953</v>
      </c>
      <c r="B9036" s="74">
        <v>46262</v>
      </c>
      <c r="C9036" s="30" t="s">
        <v>585</v>
      </c>
      <c r="D9036" s="30" t="s">
        <v>586</v>
      </c>
      <c r="E9036" s="75">
        <v>142</v>
      </c>
      <c r="F9036" s="30" t="s">
        <v>80</v>
      </c>
      <c r="G9036" s="30" t="s">
        <v>81</v>
      </c>
      <c r="H9036" s="75">
        <v>1</v>
      </c>
    </row>
    <row r="9037" spans="1:8">
      <c r="A9037" s="43">
        <v>1953</v>
      </c>
      <c r="B9037" s="74">
        <v>46262</v>
      </c>
      <c r="C9037" s="30" t="s">
        <v>587</v>
      </c>
      <c r="D9037" s="30" t="s">
        <v>588</v>
      </c>
      <c r="E9037" s="75">
        <v>113</v>
      </c>
      <c r="F9037" s="30" t="s">
        <v>68</v>
      </c>
      <c r="G9037" s="30" t="s">
        <v>69</v>
      </c>
      <c r="H9037" s="75">
        <v>1</v>
      </c>
    </row>
    <row r="9038" spans="1:8">
      <c r="A9038" s="43">
        <v>1953</v>
      </c>
      <c r="B9038" s="74">
        <v>46262</v>
      </c>
      <c r="C9038" s="30" t="s">
        <v>589</v>
      </c>
      <c r="D9038" s="30" t="s">
        <v>590</v>
      </c>
      <c r="E9038" s="75">
        <v>76</v>
      </c>
      <c r="F9038" s="30" t="s">
        <v>70</v>
      </c>
      <c r="G9038" s="30" t="s">
        <v>71</v>
      </c>
      <c r="H9038" s="75">
        <v>2</v>
      </c>
    </row>
    <row r="9039" spans="1:8">
      <c r="A9039" s="43">
        <v>1953</v>
      </c>
      <c r="B9039" s="74">
        <v>46262</v>
      </c>
      <c r="C9039" s="30" t="s">
        <v>597</v>
      </c>
      <c r="D9039" s="30" t="s">
        <v>598</v>
      </c>
      <c r="E9039" s="75">
        <v>79</v>
      </c>
      <c r="F9039" s="30" t="s">
        <v>68</v>
      </c>
      <c r="G9039" s="30" t="s">
        <v>69</v>
      </c>
      <c r="H9039" s="75">
        <v>1</v>
      </c>
    </row>
    <row r="9040" spans="1:8">
      <c r="A9040" s="43">
        <v>1953</v>
      </c>
      <c r="B9040" s="74">
        <v>46262</v>
      </c>
      <c r="C9040" s="30" t="s">
        <v>599</v>
      </c>
      <c r="D9040" s="30" t="s">
        <v>600</v>
      </c>
      <c r="E9040" s="75">
        <v>71</v>
      </c>
      <c r="F9040" s="30" t="s">
        <v>68</v>
      </c>
      <c r="G9040" s="30" t="s">
        <v>69</v>
      </c>
      <c r="H9040" s="75">
        <v>1</v>
      </c>
    </row>
    <row r="9041" spans="1:8">
      <c r="A9041" s="43">
        <v>1953</v>
      </c>
      <c r="B9041" s="74">
        <v>46262</v>
      </c>
      <c r="C9041" s="30" t="s">
        <v>601</v>
      </c>
      <c r="D9041" s="30" t="s">
        <v>602</v>
      </c>
      <c r="E9041" s="75">
        <v>78</v>
      </c>
      <c r="F9041" s="30" t="s">
        <v>70</v>
      </c>
      <c r="G9041" s="30" t="s">
        <v>71</v>
      </c>
      <c r="H9041" s="75">
        <v>2</v>
      </c>
    </row>
    <row r="9042" spans="1:8">
      <c r="A9042" s="43">
        <v>1953</v>
      </c>
      <c r="B9042" s="74">
        <v>46262</v>
      </c>
      <c r="C9042" s="30" t="s">
        <v>605</v>
      </c>
      <c r="D9042" s="30" t="s">
        <v>606</v>
      </c>
      <c r="E9042" s="75">
        <v>49</v>
      </c>
      <c r="F9042" s="30" t="s">
        <v>76</v>
      </c>
      <c r="G9042" s="30" t="s">
        <v>77</v>
      </c>
      <c r="H9042" s="75">
        <v>1</v>
      </c>
    </row>
    <row r="9043" spans="1:8">
      <c r="A9043" s="43">
        <v>1953</v>
      </c>
      <c r="B9043" s="74">
        <v>46262</v>
      </c>
      <c r="C9043" s="30" t="s">
        <v>609</v>
      </c>
      <c r="D9043" s="30" t="s">
        <v>610</v>
      </c>
      <c r="E9043" s="75">
        <v>47</v>
      </c>
      <c r="F9043" s="30" t="s">
        <v>78</v>
      </c>
      <c r="G9043" s="30" t="s">
        <v>79</v>
      </c>
      <c r="H9043" s="75">
        <v>2</v>
      </c>
    </row>
    <row r="9044" spans="1:8">
      <c r="A9044" s="43">
        <v>1953</v>
      </c>
      <c r="B9044" s="74">
        <v>46262</v>
      </c>
      <c r="C9044" s="30" t="s">
        <v>613</v>
      </c>
      <c r="D9044" s="30" t="s">
        <v>614</v>
      </c>
      <c r="E9044" s="75">
        <v>77</v>
      </c>
      <c r="F9044" s="30" t="s">
        <v>70</v>
      </c>
      <c r="G9044" s="30" t="s">
        <v>71</v>
      </c>
      <c r="H9044" s="75">
        <v>2</v>
      </c>
    </row>
    <row r="9045" spans="1:8">
      <c r="A9045" s="43">
        <v>1953</v>
      </c>
      <c r="B9045" s="74">
        <v>46262</v>
      </c>
      <c r="C9045" s="30" t="s">
        <v>619</v>
      </c>
      <c r="D9045" s="30" t="s">
        <v>620</v>
      </c>
      <c r="E9045" s="75">
        <v>120</v>
      </c>
      <c r="F9045" s="30" t="s">
        <v>68</v>
      </c>
      <c r="G9045" s="30" t="s">
        <v>69</v>
      </c>
      <c r="H9045" s="75">
        <v>1</v>
      </c>
    </row>
    <row r="9046" spans="1:8">
      <c r="A9046" s="43">
        <v>1953</v>
      </c>
      <c r="B9046" s="74">
        <v>46262</v>
      </c>
      <c r="C9046" s="30" t="s">
        <v>621</v>
      </c>
      <c r="D9046" s="30" t="s">
        <v>622</v>
      </c>
      <c r="E9046" s="75">
        <v>45</v>
      </c>
      <c r="F9046" s="30" t="s">
        <v>53</v>
      </c>
      <c r="G9046" s="30" t="s">
        <v>54</v>
      </c>
      <c r="H9046" s="75">
        <v>1</v>
      </c>
    </row>
    <row r="9047" spans="1:8">
      <c r="A9047" s="43">
        <v>1953</v>
      </c>
      <c r="B9047" s="74">
        <v>46262</v>
      </c>
      <c r="C9047" s="30" t="s">
        <v>623</v>
      </c>
      <c r="D9047" s="30" t="s">
        <v>624</v>
      </c>
      <c r="E9047" s="75">
        <v>124</v>
      </c>
      <c r="F9047" s="30" t="s">
        <v>53</v>
      </c>
      <c r="G9047" s="30" t="s">
        <v>54</v>
      </c>
      <c r="H9047" s="75">
        <v>1</v>
      </c>
    </row>
    <row r="9048" spans="1:8">
      <c r="A9048" s="43">
        <v>1953</v>
      </c>
      <c r="B9048" s="74">
        <v>46262</v>
      </c>
      <c r="C9048" s="30" t="s">
        <v>1802</v>
      </c>
      <c r="D9048" s="30" t="s">
        <v>1803</v>
      </c>
      <c r="E9048" s="75">
        <v>61</v>
      </c>
      <c r="F9048" s="30" t="s">
        <v>53</v>
      </c>
      <c r="G9048" s="30" t="s">
        <v>54</v>
      </c>
      <c r="H9048" s="75">
        <v>1</v>
      </c>
    </row>
    <row r="9049" spans="1:8">
      <c r="A9049" s="43">
        <v>1953</v>
      </c>
      <c r="B9049" s="74">
        <v>46262</v>
      </c>
      <c r="C9049" s="30" t="s">
        <v>625</v>
      </c>
      <c r="D9049" s="30" t="s">
        <v>626</v>
      </c>
      <c r="E9049" s="75">
        <v>91</v>
      </c>
      <c r="F9049" s="30" t="s">
        <v>68</v>
      </c>
      <c r="G9049" s="30" t="s">
        <v>69</v>
      </c>
      <c r="H9049" s="75">
        <v>1</v>
      </c>
    </row>
    <row r="9050" spans="1:8">
      <c r="A9050" s="43">
        <v>1953</v>
      </c>
      <c r="B9050" s="74">
        <v>46262</v>
      </c>
      <c r="C9050" s="30" t="s">
        <v>629</v>
      </c>
      <c r="D9050" s="30" t="s">
        <v>630</v>
      </c>
      <c r="E9050" s="75">
        <v>110</v>
      </c>
      <c r="F9050" s="30" t="s">
        <v>68</v>
      </c>
      <c r="G9050" s="30" t="s">
        <v>69</v>
      </c>
      <c r="H9050" s="75">
        <v>1</v>
      </c>
    </row>
    <row r="9051" spans="1:8">
      <c r="A9051" s="43">
        <v>1953</v>
      </c>
      <c r="B9051" s="74">
        <v>46262</v>
      </c>
      <c r="C9051" s="30" t="s">
        <v>633</v>
      </c>
      <c r="D9051" s="30" t="s">
        <v>634</v>
      </c>
      <c r="E9051" s="75">
        <v>152</v>
      </c>
      <c r="F9051" s="30" t="s">
        <v>70</v>
      </c>
      <c r="G9051" s="30" t="s">
        <v>71</v>
      </c>
      <c r="H9051" s="75">
        <v>2</v>
      </c>
    </row>
    <row r="9052" spans="1:8">
      <c r="A9052" s="43">
        <v>1953</v>
      </c>
      <c r="B9052" s="74">
        <v>46262</v>
      </c>
      <c r="C9052" s="30" t="s">
        <v>635</v>
      </c>
      <c r="D9052" s="30" t="s">
        <v>636</v>
      </c>
      <c r="E9052" s="75">
        <v>60</v>
      </c>
      <c r="F9052" s="30" t="s">
        <v>53</v>
      </c>
      <c r="G9052" s="30" t="s">
        <v>54</v>
      </c>
      <c r="H9052" s="75">
        <v>1</v>
      </c>
    </row>
    <row r="9053" spans="1:8">
      <c r="A9053" s="43">
        <v>1953</v>
      </c>
      <c r="B9053" s="74">
        <v>46262</v>
      </c>
      <c r="C9053" s="30" t="s">
        <v>637</v>
      </c>
      <c r="D9053" s="30" t="s">
        <v>638</v>
      </c>
      <c r="E9053" s="75">
        <v>99</v>
      </c>
      <c r="F9053" s="30" t="s">
        <v>76</v>
      </c>
      <c r="G9053" s="30" t="s">
        <v>77</v>
      </c>
      <c r="H9053" s="75">
        <v>1</v>
      </c>
    </row>
    <row r="9054" spans="1:8">
      <c r="A9054" s="43">
        <v>1953</v>
      </c>
      <c r="B9054" s="74">
        <v>46262</v>
      </c>
      <c r="C9054" s="30" t="s">
        <v>641</v>
      </c>
      <c r="D9054" s="30" t="s">
        <v>642</v>
      </c>
      <c r="E9054" s="75">
        <v>66</v>
      </c>
      <c r="F9054" s="30" t="s">
        <v>68</v>
      </c>
      <c r="G9054" s="30" t="s">
        <v>69</v>
      </c>
      <c r="H9054" s="75">
        <v>1</v>
      </c>
    </row>
    <row r="9055" spans="1:8">
      <c r="A9055" s="43">
        <v>1953</v>
      </c>
      <c r="B9055" s="74">
        <v>46262</v>
      </c>
      <c r="C9055" s="30" t="s">
        <v>643</v>
      </c>
      <c r="D9055" s="30" t="s">
        <v>644</v>
      </c>
      <c r="E9055" s="75">
        <v>59</v>
      </c>
      <c r="F9055" s="30" t="s">
        <v>72</v>
      </c>
      <c r="G9055" s="30" t="s">
        <v>73</v>
      </c>
      <c r="H9055" s="75">
        <v>3</v>
      </c>
    </row>
    <row r="9056" spans="1:8">
      <c r="A9056" s="43">
        <v>1953</v>
      </c>
      <c r="B9056" s="74">
        <v>46262</v>
      </c>
      <c r="C9056" s="30" t="s">
        <v>645</v>
      </c>
      <c r="D9056" s="30" t="s">
        <v>646</v>
      </c>
      <c r="E9056" s="75">
        <v>146</v>
      </c>
      <c r="F9056" s="30" t="s">
        <v>80</v>
      </c>
      <c r="G9056" s="30" t="s">
        <v>81</v>
      </c>
      <c r="H9056" s="75">
        <v>1</v>
      </c>
    </row>
    <row r="9057" spans="1:8">
      <c r="A9057" s="43">
        <v>1953</v>
      </c>
      <c r="B9057" s="74">
        <v>46262</v>
      </c>
      <c r="C9057" s="30" t="s">
        <v>647</v>
      </c>
      <c r="D9057" s="30" t="s">
        <v>648</v>
      </c>
      <c r="E9057" s="75">
        <v>22</v>
      </c>
      <c r="F9057" s="30" t="s">
        <v>80</v>
      </c>
      <c r="G9057" s="30" t="s">
        <v>81</v>
      </c>
      <c r="H9057" s="75">
        <v>1</v>
      </c>
    </row>
    <row r="9058" spans="1:8">
      <c r="A9058" s="43">
        <v>1953</v>
      </c>
      <c r="B9058" s="74">
        <v>46262</v>
      </c>
      <c r="C9058" s="30" t="s">
        <v>649</v>
      </c>
      <c r="D9058" s="30" t="s">
        <v>650</v>
      </c>
      <c r="E9058" s="75">
        <v>1</v>
      </c>
      <c r="F9058" s="30" t="s">
        <v>76</v>
      </c>
      <c r="G9058" s="30" t="s">
        <v>77</v>
      </c>
      <c r="H9058" s="75">
        <v>1</v>
      </c>
    </row>
    <row r="9059" spans="1:8">
      <c r="A9059" s="43">
        <v>1953</v>
      </c>
      <c r="B9059" s="74">
        <v>46262</v>
      </c>
      <c r="C9059" s="30" t="s">
        <v>651</v>
      </c>
      <c r="D9059" s="30" t="s">
        <v>652</v>
      </c>
      <c r="E9059" s="75">
        <v>81</v>
      </c>
      <c r="F9059" s="30" t="s">
        <v>80</v>
      </c>
      <c r="G9059" s="30" t="s">
        <v>81</v>
      </c>
      <c r="H9059" s="75">
        <v>1</v>
      </c>
    </row>
    <row r="9060" spans="1:8">
      <c r="A9060" s="43">
        <v>1953</v>
      </c>
      <c r="B9060" s="74">
        <v>46262</v>
      </c>
      <c r="C9060" s="30" t="s">
        <v>1806</v>
      </c>
      <c r="D9060" s="30" t="s">
        <v>1807</v>
      </c>
      <c r="E9060" s="75">
        <v>21</v>
      </c>
      <c r="F9060" s="30" t="s">
        <v>76</v>
      </c>
      <c r="G9060" s="30" t="s">
        <v>77</v>
      </c>
      <c r="H9060" s="75">
        <v>1</v>
      </c>
    </row>
    <row r="9061" spans="1:8">
      <c r="A9061" s="43">
        <v>1953</v>
      </c>
      <c r="B9061" s="74">
        <v>46262</v>
      </c>
      <c r="C9061" s="30" t="s">
        <v>653</v>
      </c>
      <c r="D9061" s="30" t="s">
        <v>654</v>
      </c>
      <c r="E9061" s="75">
        <v>10</v>
      </c>
      <c r="F9061" s="30" t="s">
        <v>80</v>
      </c>
      <c r="G9061" s="30" t="s">
        <v>81</v>
      </c>
      <c r="H9061" s="75">
        <v>1</v>
      </c>
    </row>
    <row r="9062" spans="1:8">
      <c r="A9062" s="43">
        <v>1953</v>
      </c>
      <c r="B9062" s="74">
        <v>46262</v>
      </c>
      <c r="C9062" s="30" t="s">
        <v>655</v>
      </c>
      <c r="D9062" s="30" t="s">
        <v>656</v>
      </c>
      <c r="E9062" s="75">
        <v>268</v>
      </c>
      <c r="F9062" s="30" t="s">
        <v>80</v>
      </c>
      <c r="G9062" s="30" t="s">
        <v>81</v>
      </c>
      <c r="H9062" s="75">
        <v>1</v>
      </c>
    </row>
    <row r="9063" spans="1:8">
      <c r="A9063" s="43">
        <v>1953</v>
      </c>
      <c r="B9063" s="74">
        <v>46262</v>
      </c>
      <c r="C9063" s="30" t="s">
        <v>659</v>
      </c>
      <c r="D9063" s="30" t="s">
        <v>660</v>
      </c>
      <c r="E9063" s="75">
        <v>76</v>
      </c>
      <c r="F9063" s="30" t="s">
        <v>66</v>
      </c>
      <c r="G9063" s="30" t="s">
        <v>67</v>
      </c>
      <c r="H9063" s="75">
        <v>2</v>
      </c>
    </row>
    <row r="9064" spans="1:8">
      <c r="A9064" s="43">
        <v>1953</v>
      </c>
      <c r="B9064" s="74">
        <v>46262</v>
      </c>
      <c r="C9064" s="30" t="s">
        <v>661</v>
      </c>
      <c r="D9064" s="30" t="s">
        <v>662</v>
      </c>
      <c r="E9064" s="75">
        <v>32</v>
      </c>
      <c r="F9064" s="30" t="s">
        <v>53</v>
      </c>
      <c r="G9064" s="30" t="s">
        <v>54</v>
      </c>
      <c r="H9064" s="75">
        <v>1</v>
      </c>
    </row>
    <row r="9065" spans="1:8">
      <c r="A9065" s="43">
        <v>1953</v>
      </c>
      <c r="B9065" s="74">
        <v>46262</v>
      </c>
      <c r="C9065" s="30" t="s">
        <v>663</v>
      </c>
      <c r="D9065" s="30" t="s">
        <v>664</v>
      </c>
      <c r="E9065" s="75">
        <v>88</v>
      </c>
      <c r="F9065" s="30" t="s">
        <v>68</v>
      </c>
      <c r="G9065" s="30" t="s">
        <v>69</v>
      </c>
      <c r="H9065" s="75">
        <v>1</v>
      </c>
    </row>
    <row r="9066" spans="1:8">
      <c r="A9066" s="43">
        <v>1953</v>
      </c>
      <c r="B9066" s="74">
        <v>46262</v>
      </c>
      <c r="C9066" s="30" t="s">
        <v>665</v>
      </c>
      <c r="D9066" s="30" t="s">
        <v>666</v>
      </c>
      <c r="E9066" s="75">
        <v>69</v>
      </c>
      <c r="F9066" s="30" t="s">
        <v>63</v>
      </c>
      <c r="G9066" s="30" t="s">
        <v>64</v>
      </c>
      <c r="H9066" s="75">
        <v>2</v>
      </c>
    </row>
    <row r="9067" spans="1:8">
      <c r="A9067" s="43">
        <v>1953</v>
      </c>
      <c r="B9067" s="74">
        <v>46262</v>
      </c>
      <c r="C9067" s="30" t="s">
        <v>667</v>
      </c>
      <c r="D9067" s="30" t="s">
        <v>668</v>
      </c>
      <c r="E9067" s="75">
        <v>35</v>
      </c>
      <c r="F9067" s="30" t="s">
        <v>53</v>
      </c>
      <c r="G9067" s="30" t="s">
        <v>54</v>
      </c>
      <c r="H9067" s="75">
        <v>1</v>
      </c>
    </row>
    <row r="9068" spans="1:8">
      <c r="A9068" s="43">
        <v>1953</v>
      </c>
      <c r="B9068" s="74">
        <v>46262</v>
      </c>
      <c r="C9068" s="30" t="s">
        <v>669</v>
      </c>
      <c r="D9068" s="30" t="s">
        <v>670</v>
      </c>
      <c r="E9068" s="75">
        <v>1</v>
      </c>
      <c r="F9068" s="30" t="s">
        <v>76</v>
      </c>
      <c r="G9068" s="30" t="s">
        <v>77</v>
      </c>
      <c r="H9068" s="75">
        <v>1</v>
      </c>
    </row>
    <row r="9069" spans="1:8">
      <c r="A9069" s="43">
        <v>1953</v>
      </c>
      <c r="B9069" s="74">
        <v>46261</v>
      </c>
      <c r="C9069" s="30" t="s">
        <v>571</v>
      </c>
      <c r="D9069" s="30" t="s">
        <v>572</v>
      </c>
      <c r="E9069" s="75">
        <v>76</v>
      </c>
      <c r="F9069" s="30" t="s">
        <v>66</v>
      </c>
      <c r="G9069" s="30" t="s">
        <v>67</v>
      </c>
      <c r="H9069" s="75">
        <v>2</v>
      </c>
    </row>
    <row r="9070" spans="1:8">
      <c r="A9070" s="43">
        <v>1953</v>
      </c>
      <c r="B9070" s="74">
        <v>46261</v>
      </c>
      <c r="C9070" s="30" t="s">
        <v>573</v>
      </c>
      <c r="D9070" s="30" t="s">
        <v>574</v>
      </c>
      <c r="E9070" s="75">
        <v>118</v>
      </c>
      <c r="F9070" s="30" t="s">
        <v>68</v>
      </c>
      <c r="G9070" s="30" t="s">
        <v>69</v>
      </c>
      <c r="H9070" s="75">
        <v>1</v>
      </c>
    </row>
    <row r="9071" spans="1:8">
      <c r="A9071" s="43">
        <v>1953</v>
      </c>
      <c r="B9071" s="74">
        <v>46261</v>
      </c>
      <c r="C9071" s="30" t="s">
        <v>575</v>
      </c>
      <c r="D9071" s="30" t="s">
        <v>576</v>
      </c>
      <c r="E9071" s="75">
        <v>50</v>
      </c>
      <c r="F9071" s="30" t="s">
        <v>70</v>
      </c>
      <c r="G9071" s="30" t="s">
        <v>71</v>
      </c>
      <c r="H9071" s="75">
        <v>2</v>
      </c>
    </row>
    <row r="9072" spans="1:8">
      <c r="A9072" s="43">
        <v>1953</v>
      </c>
      <c r="B9072" s="74">
        <v>46261</v>
      </c>
      <c r="C9072" s="30" t="s">
        <v>579</v>
      </c>
      <c r="D9072" s="30" t="s">
        <v>580</v>
      </c>
      <c r="E9072" s="75">
        <v>69</v>
      </c>
      <c r="F9072" s="30" t="s">
        <v>68</v>
      </c>
      <c r="G9072" s="30" t="s">
        <v>69</v>
      </c>
      <c r="H9072" s="75">
        <v>1</v>
      </c>
    </row>
    <row r="9073" spans="1:8">
      <c r="A9073" s="43">
        <v>1953</v>
      </c>
      <c r="B9073" s="74">
        <v>46261</v>
      </c>
      <c r="C9073" s="30" t="s">
        <v>581</v>
      </c>
      <c r="D9073" s="30" t="s">
        <v>582</v>
      </c>
      <c r="E9073" s="75">
        <v>110</v>
      </c>
      <c r="F9073" s="30" t="s">
        <v>68</v>
      </c>
      <c r="G9073" s="30" t="s">
        <v>69</v>
      </c>
      <c r="H9073" s="75">
        <v>1</v>
      </c>
    </row>
    <row r="9074" spans="1:8">
      <c r="A9074" s="43">
        <v>1953</v>
      </c>
      <c r="B9074" s="74">
        <v>46261</v>
      </c>
      <c r="C9074" s="30" t="s">
        <v>583</v>
      </c>
      <c r="D9074" s="30" t="s">
        <v>584</v>
      </c>
      <c r="E9074" s="75">
        <v>73</v>
      </c>
      <c r="F9074" s="30" t="s">
        <v>68</v>
      </c>
      <c r="G9074" s="30" t="s">
        <v>69</v>
      </c>
      <c r="H9074" s="75">
        <v>1</v>
      </c>
    </row>
    <row r="9075" spans="1:8">
      <c r="A9075" s="43">
        <v>1953</v>
      </c>
      <c r="B9075" s="74">
        <v>46261</v>
      </c>
      <c r="C9075" s="30" t="s">
        <v>585</v>
      </c>
      <c r="D9075" s="30" t="s">
        <v>586</v>
      </c>
      <c r="E9075" s="75">
        <v>147</v>
      </c>
      <c r="F9075" s="30" t="s">
        <v>80</v>
      </c>
      <c r="G9075" s="30" t="s">
        <v>81</v>
      </c>
      <c r="H9075" s="75">
        <v>1</v>
      </c>
    </row>
    <row r="9076" spans="1:8">
      <c r="A9076" s="43">
        <v>1953</v>
      </c>
      <c r="B9076" s="74">
        <v>46261</v>
      </c>
      <c r="C9076" s="30" t="s">
        <v>587</v>
      </c>
      <c r="D9076" s="30" t="s">
        <v>588</v>
      </c>
      <c r="E9076" s="75">
        <v>102</v>
      </c>
      <c r="F9076" s="30" t="s">
        <v>68</v>
      </c>
      <c r="G9076" s="30" t="s">
        <v>69</v>
      </c>
      <c r="H9076" s="75">
        <v>1</v>
      </c>
    </row>
    <row r="9077" spans="1:8">
      <c r="A9077" s="43">
        <v>1953</v>
      </c>
      <c r="B9077" s="74">
        <v>46261</v>
      </c>
      <c r="C9077" s="30" t="s">
        <v>589</v>
      </c>
      <c r="D9077" s="30" t="s">
        <v>590</v>
      </c>
      <c r="E9077" s="75">
        <v>82</v>
      </c>
      <c r="F9077" s="30" t="s">
        <v>76</v>
      </c>
      <c r="G9077" s="30" t="s">
        <v>77</v>
      </c>
      <c r="H9077" s="75">
        <v>1</v>
      </c>
    </row>
    <row r="9078" spans="1:8">
      <c r="A9078" s="43">
        <v>1953</v>
      </c>
      <c r="B9078" s="74">
        <v>46261</v>
      </c>
      <c r="C9078" s="30" t="s">
        <v>591</v>
      </c>
      <c r="D9078" s="30" t="s">
        <v>592</v>
      </c>
      <c r="E9078" s="75">
        <v>2</v>
      </c>
      <c r="F9078" s="30" t="s">
        <v>70</v>
      </c>
      <c r="G9078" s="30" t="s">
        <v>71</v>
      </c>
      <c r="H9078" s="75">
        <v>2</v>
      </c>
    </row>
    <row r="9079" spans="1:8">
      <c r="A9079" s="43">
        <v>1953</v>
      </c>
      <c r="B9079" s="74">
        <v>46261</v>
      </c>
      <c r="C9079" s="30" t="s">
        <v>597</v>
      </c>
      <c r="D9079" s="30" t="s">
        <v>598</v>
      </c>
      <c r="E9079" s="75">
        <v>72</v>
      </c>
      <c r="F9079" s="30" t="s">
        <v>68</v>
      </c>
      <c r="G9079" s="30" t="s">
        <v>69</v>
      </c>
      <c r="H9079" s="75">
        <v>1</v>
      </c>
    </row>
    <row r="9080" spans="1:8">
      <c r="A9080" s="43">
        <v>1953</v>
      </c>
      <c r="B9080" s="74">
        <v>46261</v>
      </c>
      <c r="C9080" s="30" t="s">
        <v>599</v>
      </c>
      <c r="D9080" s="30" t="s">
        <v>600</v>
      </c>
      <c r="E9080" s="75">
        <v>94</v>
      </c>
      <c r="F9080" s="30" t="s">
        <v>68</v>
      </c>
      <c r="G9080" s="30" t="s">
        <v>69</v>
      </c>
      <c r="H9080" s="75">
        <v>1</v>
      </c>
    </row>
    <row r="9081" spans="1:8">
      <c r="A9081" s="43">
        <v>1953</v>
      </c>
      <c r="B9081" s="74">
        <v>46261</v>
      </c>
      <c r="C9081" s="30" t="s">
        <v>601</v>
      </c>
      <c r="D9081" s="30" t="s">
        <v>602</v>
      </c>
      <c r="E9081" s="75">
        <v>89</v>
      </c>
      <c r="F9081" s="30" t="s">
        <v>70</v>
      </c>
      <c r="G9081" s="30" t="s">
        <v>71</v>
      </c>
      <c r="H9081" s="75">
        <v>2</v>
      </c>
    </row>
    <row r="9082" spans="1:8">
      <c r="A9082" s="43">
        <v>1953</v>
      </c>
      <c r="B9082" s="74">
        <v>46261</v>
      </c>
      <c r="C9082" s="30" t="s">
        <v>605</v>
      </c>
      <c r="D9082" s="30" t="s">
        <v>606</v>
      </c>
      <c r="E9082" s="75">
        <v>37</v>
      </c>
      <c r="F9082" s="30" t="s">
        <v>70</v>
      </c>
      <c r="G9082" s="30" t="s">
        <v>71</v>
      </c>
      <c r="H9082" s="75">
        <v>2</v>
      </c>
    </row>
    <row r="9083" spans="1:8">
      <c r="A9083" s="43">
        <v>1953</v>
      </c>
      <c r="B9083" s="74">
        <v>46261</v>
      </c>
      <c r="C9083" s="30" t="s">
        <v>609</v>
      </c>
      <c r="D9083" s="30" t="s">
        <v>610</v>
      </c>
      <c r="E9083" s="75">
        <v>62</v>
      </c>
      <c r="F9083" s="30" t="s">
        <v>66</v>
      </c>
      <c r="G9083" s="30" t="s">
        <v>67</v>
      </c>
      <c r="H9083" s="75">
        <v>2</v>
      </c>
    </row>
    <row r="9084" spans="1:8">
      <c r="A9084" s="43">
        <v>1953</v>
      </c>
      <c r="B9084" s="74">
        <v>46261</v>
      </c>
      <c r="C9084" s="30" t="s">
        <v>613</v>
      </c>
      <c r="D9084" s="30" t="s">
        <v>614</v>
      </c>
      <c r="E9084" s="75">
        <v>69</v>
      </c>
      <c r="F9084" s="30" t="s">
        <v>76</v>
      </c>
      <c r="G9084" s="30" t="s">
        <v>77</v>
      </c>
      <c r="H9084" s="75">
        <v>1</v>
      </c>
    </row>
    <row r="9085" spans="1:8">
      <c r="A9085" s="43">
        <v>1953</v>
      </c>
      <c r="B9085" s="74">
        <v>46261</v>
      </c>
      <c r="C9085" s="30" t="s">
        <v>619</v>
      </c>
      <c r="D9085" s="30" t="s">
        <v>620</v>
      </c>
      <c r="E9085" s="75">
        <v>92</v>
      </c>
      <c r="F9085" s="30" t="s">
        <v>68</v>
      </c>
      <c r="G9085" s="30" t="s">
        <v>69</v>
      </c>
      <c r="H9085" s="75">
        <v>1</v>
      </c>
    </row>
    <row r="9086" spans="1:8">
      <c r="A9086" s="43">
        <v>1953</v>
      </c>
      <c r="B9086" s="74">
        <v>46261</v>
      </c>
      <c r="C9086" s="30" t="s">
        <v>621</v>
      </c>
      <c r="D9086" s="30" t="s">
        <v>622</v>
      </c>
      <c r="E9086" s="75">
        <v>39</v>
      </c>
      <c r="F9086" s="30" t="s">
        <v>53</v>
      </c>
      <c r="G9086" s="30" t="s">
        <v>54</v>
      </c>
      <c r="H9086" s="75">
        <v>1</v>
      </c>
    </row>
    <row r="9087" spans="1:8">
      <c r="A9087" s="43">
        <v>1953</v>
      </c>
      <c r="B9087" s="74">
        <v>46261</v>
      </c>
      <c r="C9087" s="30" t="s">
        <v>623</v>
      </c>
      <c r="D9087" s="30" t="s">
        <v>624</v>
      </c>
      <c r="E9087" s="75">
        <v>126</v>
      </c>
      <c r="F9087" s="30" t="s">
        <v>53</v>
      </c>
      <c r="G9087" s="30" t="s">
        <v>54</v>
      </c>
      <c r="H9087" s="75">
        <v>1</v>
      </c>
    </row>
    <row r="9088" spans="1:8">
      <c r="A9088" s="43">
        <v>1953</v>
      </c>
      <c r="B9088" s="74">
        <v>46261</v>
      </c>
      <c r="C9088" s="30" t="s">
        <v>1802</v>
      </c>
      <c r="D9088" s="30" t="s">
        <v>1803</v>
      </c>
      <c r="E9088" s="75">
        <v>45</v>
      </c>
      <c r="F9088" s="30" t="s">
        <v>53</v>
      </c>
      <c r="G9088" s="30" t="s">
        <v>54</v>
      </c>
      <c r="H9088" s="75">
        <v>1</v>
      </c>
    </row>
    <row r="9089" spans="1:8">
      <c r="A9089" s="43">
        <v>1953</v>
      </c>
      <c r="B9089" s="74">
        <v>46261</v>
      </c>
      <c r="C9089" s="30" t="s">
        <v>625</v>
      </c>
      <c r="D9089" s="30" t="s">
        <v>626</v>
      </c>
      <c r="E9089" s="75">
        <v>81</v>
      </c>
      <c r="F9089" s="30" t="s">
        <v>68</v>
      </c>
      <c r="G9089" s="30" t="s">
        <v>69</v>
      </c>
      <c r="H9089" s="75">
        <v>1</v>
      </c>
    </row>
    <row r="9090" spans="1:8">
      <c r="A9090" s="43">
        <v>1953</v>
      </c>
      <c r="B9090" s="74">
        <v>46261</v>
      </c>
      <c r="C9090" s="30" t="s">
        <v>633</v>
      </c>
      <c r="D9090" s="30" t="s">
        <v>634</v>
      </c>
      <c r="E9090" s="75">
        <v>190</v>
      </c>
      <c r="F9090" s="30" t="s">
        <v>70</v>
      </c>
      <c r="G9090" s="30" t="s">
        <v>71</v>
      </c>
      <c r="H9090" s="75">
        <v>2</v>
      </c>
    </row>
    <row r="9091" spans="1:8">
      <c r="A9091" s="43">
        <v>1953</v>
      </c>
      <c r="B9091" s="74">
        <v>46261</v>
      </c>
      <c r="C9091" s="30" t="s">
        <v>635</v>
      </c>
      <c r="D9091" s="30" t="s">
        <v>636</v>
      </c>
      <c r="E9091" s="75">
        <v>147</v>
      </c>
      <c r="F9091" s="30" t="s">
        <v>80</v>
      </c>
      <c r="G9091" s="30" t="s">
        <v>81</v>
      </c>
      <c r="H9091" s="75">
        <v>1</v>
      </c>
    </row>
    <row r="9092" spans="1:8">
      <c r="A9092" s="43">
        <v>1953</v>
      </c>
      <c r="B9092" s="74">
        <v>46261</v>
      </c>
      <c r="C9092" s="30" t="s">
        <v>637</v>
      </c>
      <c r="D9092" s="30" t="s">
        <v>638</v>
      </c>
      <c r="E9092" s="75">
        <v>134</v>
      </c>
      <c r="F9092" s="30" t="s">
        <v>70</v>
      </c>
      <c r="G9092" s="30" t="s">
        <v>71</v>
      </c>
      <c r="H9092" s="75">
        <v>2</v>
      </c>
    </row>
    <row r="9093" spans="1:8">
      <c r="A9093" s="43">
        <v>1953</v>
      </c>
      <c r="B9093" s="74">
        <v>46261</v>
      </c>
      <c r="C9093" s="30" t="s">
        <v>641</v>
      </c>
      <c r="D9093" s="30" t="s">
        <v>642</v>
      </c>
      <c r="E9093" s="75">
        <v>80</v>
      </c>
      <c r="F9093" s="30" t="s">
        <v>68</v>
      </c>
      <c r="G9093" s="30" t="s">
        <v>69</v>
      </c>
      <c r="H9093" s="75">
        <v>1</v>
      </c>
    </row>
    <row r="9094" spans="1:8">
      <c r="A9094" s="43">
        <v>1953</v>
      </c>
      <c r="B9094" s="74">
        <v>46261</v>
      </c>
      <c r="C9094" s="30" t="s">
        <v>643</v>
      </c>
      <c r="D9094" s="30" t="s">
        <v>644</v>
      </c>
      <c r="E9094" s="75">
        <v>17</v>
      </c>
      <c r="F9094" s="30" t="s">
        <v>70</v>
      </c>
      <c r="G9094" s="30" t="s">
        <v>71</v>
      </c>
      <c r="H9094" s="75">
        <v>2</v>
      </c>
    </row>
    <row r="9095" spans="1:8">
      <c r="A9095" s="43">
        <v>1953</v>
      </c>
      <c r="B9095" s="74">
        <v>46261</v>
      </c>
      <c r="C9095" s="30" t="s">
        <v>645</v>
      </c>
      <c r="D9095" s="30" t="s">
        <v>646</v>
      </c>
      <c r="E9095" s="75">
        <v>102</v>
      </c>
      <c r="F9095" s="30" t="s">
        <v>80</v>
      </c>
      <c r="G9095" s="30" t="s">
        <v>81</v>
      </c>
      <c r="H9095" s="75">
        <v>1</v>
      </c>
    </row>
    <row r="9096" spans="1:8">
      <c r="A9096" s="43">
        <v>1953</v>
      </c>
      <c r="B9096" s="74">
        <v>46261</v>
      </c>
      <c r="C9096" s="30" t="s">
        <v>1804</v>
      </c>
      <c r="D9096" s="30" t="s">
        <v>1805</v>
      </c>
      <c r="E9096" s="75">
        <v>11</v>
      </c>
      <c r="F9096" s="30" t="s">
        <v>76</v>
      </c>
      <c r="G9096" s="30" t="s">
        <v>77</v>
      </c>
      <c r="H9096" s="75">
        <v>1</v>
      </c>
    </row>
    <row r="9097" spans="1:8">
      <c r="A9097" s="43">
        <v>1953</v>
      </c>
      <c r="B9097" s="74">
        <v>46261</v>
      </c>
      <c r="C9097" s="30" t="s">
        <v>1808</v>
      </c>
      <c r="D9097" s="30" t="s">
        <v>1809</v>
      </c>
      <c r="E9097" s="75">
        <v>2</v>
      </c>
      <c r="F9097" s="30" t="s">
        <v>53</v>
      </c>
      <c r="G9097" s="30" t="s">
        <v>54</v>
      </c>
      <c r="H9097" s="75">
        <v>1</v>
      </c>
    </row>
    <row r="9098" spans="1:8">
      <c r="A9098" s="43">
        <v>1953</v>
      </c>
      <c r="B9098" s="74">
        <v>46261</v>
      </c>
      <c r="C9098" s="30" t="s">
        <v>655</v>
      </c>
      <c r="D9098" s="30" t="s">
        <v>656</v>
      </c>
      <c r="E9098" s="75">
        <v>104</v>
      </c>
      <c r="F9098" s="30" t="s">
        <v>78</v>
      </c>
      <c r="G9098" s="30" t="s">
        <v>79</v>
      </c>
      <c r="H9098" s="75">
        <v>2</v>
      </c>
    </row>
    <row r="9099" spans="1:8">
      <c r="A9099" s="43">
        <v>1953</v>
      </c>
      <c r="B9099" s="74">
        <v>46261</v>
      </c>
      <c r="C9099" s="30" t="s">
        <v>661</v>
      </c>
      <c r="D9099" s="30" t="s">
        <v>662</v>
      </c>
      <c r="E9099" s="75">
        <v>60</v>
      </c>
      <c r="F9099" s="30" t="s">
        <v>53</v>
      </c>
      <c r="G9099" s="30" t="s">
        <v>54</v>
      </c>
      <c r="H9099" s="75">
        <v>1</v>
      </c>
    </row>
    <row r="9100" spans="1:8">
      <c r="A9100" s="43">
        <v>1953</v>
      </c>
      <c r="B9100" s="74">
        <v>46261</v>
      </c>
      <c r="C9100" s="30" t="s">
        <v>663</v>
      </c>
      <c r="D9100" s="30" t="s">
        <v>664</v>
      </c>
      <c r="E9100" s="75">
        <v>111</v>
      </c>
      <c r="F9100" s="30" t="s">
        <v>68</v>
      </c>
      <c r="G9100" s="30" t="s">
        <v>69</v>
      </c>
      <c r="H9100" s="75">
        <v>1</v>
      </c>
    </row>
    <row r="9101" spans="1:8">
      <c r="A9101" s="43">
        <v>1953</v>
      </c>
      <c r="B9101" s="74">
        <v>46261</v>
      </c>
      <c r="C9101" s="30" t="s">
        <v>665</v>
      </c>
      <c r="D9101" s="30" t="s">
        <v>666</v>
      </c>
      <c r="E9101" s="75">
        <v>89</v>
      </c>
      <c r="F9101" s="30" t="s">
        <v>5020</v>
      </c>
      <c r="G9101" s="30" t="s">
        <v>5021</v>
      </c>
      <c r="H9101" s="75">
        <v>3</v>
      </c>
    </row>
    <row r="9102" spans="1:8">
      <c r="A9102" s="43">
        <v>1953</v>
      </c>
      <c r="B9102" s="74">
        <v>46261</v>
      </c>
      <c r="C9102" s="30" t="s">
        <v>667</v>
      </c>
      <c r="D9102" s="30" t="s">
        <v>668</v>
      </c>
      <c r="E9102" s="75">
        <v>75</v>
      </c>
      <c r="F9102" s="30" t="s">
        <v>53</v>
      </c>
      <c r="G9102" s="30" t="s">
        <v>54</v>
      </c>
      <c r="H9102" s="75">
        <v>1</v>
      </c>
    </row>
    <row r="9103" spans="1:8">
      <c r="A9103" s="43">
        <v>1953</v>
      </c>
      <c r="B9103" s="74">
        <v>46261</v>
      </c>
      <c r="C9103" s="30" t="s">
        <v>669</v>
      </c>
      <c r="D9103" s="30" t="s">
        <v>670</v>
      </c>
      <c r="E9103" s="75">
        <v>1</v>
      </c>
      <c r="F9103" s="30" t="s">
        <v>68</v>
      </c>
      <c r="G9103" s="30" t="s">
        <v>69</v>
      </c>
      <c r="H9103" s="75">
        <v>1</v>
      </c>
    </row>
    <row r="9104" spans="1:8">
      <c r="A9104" s="43">
        <v>1953</v>
      </c>
      <c r="B9104" s="74">
        <v>46260</v>
      </c>
      <c r="C9104" s="30" t="s">
        <v>571</v>
      </c>
      <c r="D9104" s="30" t="s">
        <v>572</v>
      </c>
      <c r="E9104" s="75">
        <v>96</v>
      </c>
      <c r="F9104" s="30" t="s">
        <v>66</v>
      </c>
      <c r="G9104" s="30" t="s">
        <v>67</v>
      </c>
      <c r="H9104" s="75">
        <v>2</v>
      </c>
    </row>
    <row r="9105" spans="1:8">
      <c r="A9105" s="43">
        <v>1953</v>
      </c>
      <c r="B9105" s="74">
        <v>46260</v>
      </c>
      <c r="C9105" s="30" t="s">
        <v>573</v>
      </c>
      <c r="D9105" s="30" t="s">
        <v>574</v>
      </c>
      <c r="E9105" s="75">
        <v>81</v>
      </c>
      <c r="F9105" s="30" t="s">
        <v>68</v>
      </c>
      <c r="G9105" s="30" t="s">
        <v>69</v>
      </c>
      <c r="H9105" s="75">
        <v>1</v>
      </c>
    </row>
    <row r="9106" spans="1:8">
      <c r="A9106" s="43">
        <v>1953</v>
      </c>
      <c r="B9106" s="74">
        <v>46260</v>
      </c>
      <c r="C9106" s="30" t="s">
        <v>577</v>
      </c>
      <c r="D9106" s="30" t="s">
        <v>578</v>
      </c>
      <c r="E9106" s="75">
        <v>88</v>
      </c>
      <c r="F9106" s="30" t="s">
        <v>68</v>
      </c>
      <c r="G9106" s="30" t="s">
        <v>69</v>
      </c>
      <c r="H9106" s="75">
        <v>1</v>
      </c>
    </row>
    <row r="9107" spans="1:8">
      <c r="A9107" s="43">
        <v>1953</v>
      </c>
      <c r="B9107" s="74">
        <v>46260</v>
      </c>
      <c r="C9107" s="30" t="s">
        <v>579</v>
      </c>
      <c r="D9107" s="30" t="s">
        <v>580</v>
      </c>
      <c r="E9107" s="75">
        <v>125</v>
      </c>
      <c r="F9107" s="30" t="s">
        <v>70</v>
      </c>
      <c r="G9107" s="30" t="s">
        <v>71</v>
      </c>
      <c r="H9107" s="75">
        <v>2</v>
      </c>
    </row>
    <row r="9108" spans="1:8">
      <c r="A9108" s="43">
        <v>1953</v>
      </c>
      <c r="B9108" s="74">
        <v>46260</v>
      </c>
      <c r="C9108" s="30" t="s">
        <v>581</v>
      </c>
      <c r="D9108" s="30" t="s">
        <v>582</v>
      </c>
      <c r="E9108" s="75">
        <v>101</v>
      </c>
      <c r="F9108" s="30" t="s">
        <v>68</v>
      </c>
      <c r="G9108" s="30" t="s">
        <v>69</v>
      </c>
      <c r="H9108" s="75">
        <v>1</v>
      </c>
    </row>
    <row r="9109" spans="1:8">
      <c r="A9109" s="43">
        <v>1953</v>
      </c>
      <c r="B9109" s="74">
        <v>46260</v>
      </c>
      <c r="C9109" s="30" t="s">
        <v>583</v>
      </c>
      <c r="D9109" s="30" t="s">
        <v>584</v>
      </c>
      <c r="E9109" s="75">
        <v>89</v>
      </c>
      <c r="F9109" s="30" t="s">
        <v>68</v>
      </c>
      <c r="G9109" s="30" t="s">
        <v>69</v>
      </c>
      <c r="H9109" s="75">
        <v>1</v>
      </c>
    </row>
    <row r="9110" spans="1:8">
      <c r="A9110" s="43">
        <v>1953</v>
      </c>
      <c r="B9110" s="74">
        <v>46260</v>
      </c>
      <c r="C9110" s="30" t="s">
        <v>585</v>
      </c>
      <c r="D9110" s="30" t="s">
        <v>586</v>
      </c>
      <c r="E9110" s="75">
        <v>143</v>
      </c>
      <c r="F9110" s="30" t="s">
        <v>80</v>
      </c>
      <c r="G9110" s="30" t="s">
        <v>81</v>
      </c>
      <c r="H9110" s="75">
        <v>1</v>
      </c>
    </row>
    <row r="9111" spans="1:8">
      <c r="A9111" s="43">
        <v>1953</v>
      </c>
      <c r="B9111" s="74">
        <v>46260</v>
      </c>
      <c r="C9111" s="30" t="s">
        <v>587</v>
      </c>
      <c r="D9111" s="30" t="s">
        <v>588</v>
      </c>
      <c r="E9111" s="75">
        <v>93</v>
      </c>
      <c r="F9111" s="30" t="s">
        <v>68</v>
      </c>
      <c r="G9111" s="30" t="s">
        <v>69</v>
      </c>
      <c r="H9111" s="75">
        <v>1</v>
      </c>
    </row>
    <row r="9112" spans="1:8">
      <c r="A9112" s="43">
        <v>1953</v>
      </c>
      <c r="B9112" s="74">
        <v>46260</v>
      </c>
      <c r="C9112" s="30" t="s">
        <v>589</v>
      </c>
      <c r="D9112" s="30" t="s">
        <v>590</v>
      </c>
      <c r="E9112" s="75">
        <v>67</v>
      </c>
      <c r="F9112" s="30" t="s">
        <v>76</v>
      </c>
      <c r="G9112" s="30" t="s">
        <v>77</v>
      </c>
      <c r="H9112" s="75">
        <v>1</v>
      </c>
    </row>
    <row r="9113" spans="1:8">
      <c r="A9113" s="43">
        <v>1953</v>
      </c>
      <c r="B9113" s="74">
        <v>46260</v>
      </c>
      <c r="C9113" s="30" t="s">
        <v>591</v>
      </c>
      <c r="D9113" s="30" t="s">
        <v>592</v>
      </c>
      <c r="E9113" s="75">
        <v>1</v>
      </c>
      <c r="F9113" s="30" t="s">
        <v>68</v>
      </c>
      <c r="G9113" s="30" t="s">
        <v>69</v>
      </c>
      <c r="H9113" s="75">
        <v>1</v>
      </c>
    </row>
    <row r="9114" spans="1:8">
      <c r="A9114" s="43">
        <v>1953</v>
      </c>
      <c r="B9114" s="74">
        <v>46260</v>
      </c>
      <c r="C9114" s="30" t="s">
        <v>595</v>
      </c>
      <c r="D9114" s="30" t="s">
        <v>596</v>
      </c>
      <c r="E9114" s="75">
        <v>32</v>
      </c>
      <c r="F9114" s="30" t="s">
        <v>53</v>
      </c>
      <c r="G9114" s="30" t="s">
        <v>54</v>
      </c>
      <c r="H9114" s="75">
        <v>1</v>
      </c>
    </row>
    <row r="9115" spans="1:8">
      <c r="A9115" s="43">
        <v>1953</v>
      </c>
      <c r="B9115" s="74">
        <v>46260</v>
      </c>
      <c r="C9115" s="30" t="s">
        <v>597</v>
      </c>
      <c r="D9115" s="30" t="s">
        <v>598</v>
      </c>
      <c r="E9115" s="75">
        <v>74</v>
      </c>
      <c r="F9115" s="30" t="s">
        <v>68</v>
      </c>
      <c r="G9115" s="30" t="s">
        <v>69</v>
      </c>
      <c r="H9115" s="75">
        <v>1</v>
      </c>
    </row>
    <row r="9116" spans="1:8">
      <c r="A9116" s="43">
        <v>1953</v>
      </c>
      <c r="B9116" s="74">
        <v>46260</v>
      </c>
      <c r="C9116" s="30" t="s">
        <v>599</v>
      </c>
      <c r="D9116" s="30" t="s">
        <v>600</v>
      </c>
      <c r="E9116" s="75">
        <v>83</v>
      </c>
      <c r="F9116" s="30" t="s">
        <v>68</v>
      </c>
      <c r="G9116" s="30" t="s">
        <v>69</v>
      </c>
      <c r="H9116" s="75">
        <v>1</v>
      </c>
    </row>
    <row r="9117" spans="1:8">
      <c r="A9117" s="43">
        <v>1953</v>
      </c>
      <c r="B9117" s="74">
        <v>46260</v>
      </c>
      <c r="C9117" s="30" t="s">
        <v>601</v>
      </c>
      <c r="D9117" s="30" t="s">
        <v>602</v>
      </c>
      <c r="E9117" s="75">
        <v>117</v>
      </c>
      <c r="F9117" s="30" t="s">
        <v>72</v>
      </c>
      <c r="G9117" s="30" t="s">
        <v>73</v>
      </c>
      <c r="H9117" s="75">
        <v>3</v>
      </c>
    </row>
    <row r="9118" spans="1:8">
      <c r="A9118" s="43">
        <v>1953</v>
      </c>
      <c r="B9118" s="74">
        <v>46260</v>
      </c>
      <c r="C9118" s="30" t="s">
        <v>605</v>
      </c>
      <c r="D9118" s="30" t="s">
        <v>606</v>
      </c>
      <c r="E9118" s="75">
        <v>59</v>
      </c>
      <c r="F9118" s="30" t="s">
        <v>76</v>
      </c>
      <c r="G9118" s="30" t="s">
        <v>77</v>
      </c>
      <c r="H9118" s="75">
        <v>1</v>
      </c>
    </row>
    <row r="9119" spans="1:8">
      <c r="A9119" s="43">
        <v>1953</v>
      </c>
      <c r="B9119" s="74">
        <v>46260</v>
      </c>
      <c r="C9119" s="30" t="s">
        <v>609</v>
      </c>
      <c r="D9119" s="30" t="s">
        <v>610</v>
      </c>
      <c r="E9119" s="75">
        <v>129</v>
      </c>
      <c r="F9119" s="30" t="s">
        <v>5020</v>
      </c>
      <c r="G9119" s="30" t="s">
        <v>5021</v>
      </c>
      <c r="H9119" s="75">
        <v>3</v>
      </c>
    </row>
    <row r="9120" spans="1:8">
      <c r="A9120" s="43">
        <v>1953</v>
      </c>
      <c r="B9120" s="74">
        <v>46260</v>
      </c>
      <c r="C9120" s="30" t="s">
        <v>613</v>
      </c>
      <c r="D9120" s="30" t="s">
        <v>614</v>
      </c>
      <c r="E9120" s="75">
        <v>94</v>
      </c>
      <c r="F9120" s="30" t="s">
        <v>70</v>
      </c>
      <c r="G9120" s="30" t="s">
        <v>71</v>
      </c>
      <c r="H9120" s="75">
        <v>2</v>
      </c>
    </row>
    <row r="9121" spans="1:8">
      <c r="A9121" s="43">
        <v>1953</v>
      </c>
      <c r="B9121" s="74">
        <v>46260</v>
      </c>
      <c r="C9121" s="30" t="s">
        <v>619</v>
      </c>
      <c r="D9121" s="30" t="s">
        <v>620</v>
      </c>
      <c r="E9121" s="75">
        <v>88</v>
      </c>
      <c r="F9121" s="30" t="s">
        <v>68</v>
      </c>
      <c r="G9121" s="30" t="s">
        <v>69</v>
      </c>
      <c r="H9121" s="75">
        <v>1</v>
      </c>
    </row>
    <row r="9122" spans="1:8">
      <c r="A9122" s="43">
        <v>1953</v>
      </c>
      <c r="B9122" s="74">
        <v>46260</v>
      </c>
      <c r="C9122" s="30" t="s">
        <v>621</v>
      </c>
      <c r="D9122" s="30" t="s">
        <v>622</v>
      </c>
      <c r="E9122" s="75">
        <v>18</v>
      </c>
      <c r="F9122" s="30" t="s">
        <v>53</v>
      </c>
      <c r="G9122" s="30" t="s">
        <v>54</v>
      </c>
      <c r="H9122" s="75">
        <v>1</v>
      </c>
    </row>
    <row r="9123" spans="1:8">
      <c r="A9123" s="43">
        <v>1953</v>
      </c>
      <c r="B9123" s="74">
        <v>46260</v>
      </c>
      <c r="C9123" s="30" t="s">
        <v>623</v>
      </c>
      <c r="D9123" s="30" t="s">
        <v>624</v>
      </c>
      <c r="E9123" s="75">
        <v>41</v>
      </c>
      <c r="F9123" s="30" t="s">
        <v>53</v>
      </c>
      <c r="G9123" s="30" t="s">
        <v>54</v>
      </c>
      <c r="H9123" s="75">
        <v>1</v>
      </c>
    </row>
    <row r="9124" spans="1:8">
      <c r="A9124" s="43">
        <v>1953</v>
      </c>
      <c r="B9124" s="74">
        <v>46260</v>
      </c>
      <c r="C9124" s="30" t="s">
        <v>1802</v>
      </c>
      <c r="D9124" s="30" t="s">
        <v>1803</v>
      </c>
      <c r="E9124" s="75">
        <v>51</v>
      </c>
      <c r="F9124" s="30" t="s">
        <v>53</v>
      </c>
      <c r="G9124" s="30" t="s">
        <v>54</v>
      </c>
      <c r="H9124" s="75">
        <v>1</v>
      </c>
    </row>
    <row r="9125" spans="1:8">
      <c r="A9125" s="43">
        <v>1953</v>
      </c>
      <c r="B9125" s="74">
        <v>46260</v>
      </c>
      <c r="C9125" s="30" t="s">
        <v>625</v>
      </c>
      <c r="D9125" s="30" t="s">
        <v>626</v>
      </c>
      <c r="E9125" s="75">
        <v>68</v>
      </c>
      <c r="F9125" s="30" t="s">
        <v>68</v>
      </c>
      <c r="G9125" s="30" t="s">
        <v>69</v>
      </c>
      <c r="H9125" s="75">
        <v>1</v>
      </c>
    </row>
    <row r="9126" spans="1:8">
      <c r="A9126" s="43">
        <v>1953</v>
      </c>
      <c r="B9126" s="74">
        <v>46260</v>
      </c>
      <c r="C9126" s="30" t="s">
        <v>629</v>
      </c>
      <c r="D9126" s="30" t="s">
        <v>630</v>
      </c>
      <c r="E9126" s="75">
        <v>107</v>
      </c>
      <c r="F9126" s="30" t="s">
        <v>68</v>
      </c>
      <c r="G9126" s="30" t="s">
        <v>69</v>
      </c>
      <c r="H9126" s="75">
        <v>1</v>
      </c>
    </row>
    <row r="9127" spans="1:8">
      <c r="A9127" s="43">
        <v>1953</v>
      </c>
      <c r="B9127" s="74">
        <v>46260</v>
      </c>
      <c r="C9127" s="30" t="s">
        <v>633</v>
      </c>
      <c r="D9127" s="30" t="s">
        <v>634</v>
      </c>
      <c r="E9127" s="75">
        <v>168</v>
      </c>
      <c r="F9127" s="30" t="s">
        <v>70</v>
      </c>
      <c r="G9127" s="30" t="s">
        <v>71</v>
      </c>
      <c r="H9127" s="75">
        <v>2</v>
      </c>
    </row>
    <row r="9128" spans="1:8">
      <c r="A9128" s="43">
        <v>1953</v>
      </c>
      <c r="B9128" s="74">
        <v>46260</v>
      </c>
      <c r="C9128" s="30" t="s">
        <v>635</v>
      </c>
      <c r="D9128" s="30" t="s">
        <v>636</v>
      </c>
      <c r="E9128" s="75">
        <v>66</v>
      </c>
      <c r="F9128" s="30" t="s">
        <v>53</v>
      </c>
      <c r="G9128" s="30" t="s">
        <v>54</v>
      </c>
      <c r="H9128" s="75">
        <v>1</v>
      </c>
    </row>
    <row r="9129" spans="1:8">
      <c r="A9129" s="43">
        <v>1953</v>
      </c>
      <c r="B9129" s="74">
        <v>46260</v>
      </c>
      <c r="C9129" s="30" t="s">
        <v>637</v>
      </c>
      <c r="D9129" s="30" t="s">
        <v>638</v>
      </c>
      <c r="E9129" s="75">
        <v>138</v>
      </c>
      <c r="F9129" s="30" t="s">
        <v>70</v>
      </c>
      <c r="G9129" s="30" t="s">
        <v>71</v>
      </c>
      <c r="H9129" s="75">
        <v>2</v>
      </c>
    </row>
    <row r="9130" spans="1:8">
      <c r="A9130" s="43">
        <v>1953</v>
      </c>
      <c r="B9130" s="74">
        <v>46260</v>
      </c>
      <c r="C9130" s="30" t="s">
        <v>641</v>
      </c>
      <c r="D9130" s="30" t="s">
        <v>642</v>
      </c>
      <c r="E9130" s="75">
        <v>100</v>
      </c>
      <c r="F9130" s="30" t="s">
        <v>68</v>
      </c>
      <c r="G9130" s="30" t="s">
        <v>69</v>
      </c>
      <c r="H9130" s="75">
        <v>1</v>
      </c>
    </row>
    <row r="9131" spans="1:8">
      <c r="A9131" s="43">
        <v>1953</v>
      </c>
      <c r="B9131" s="74">
        <v>46260</v>
      </c>
      <c r="C9131" s="30" t="s">
        <v>645</v>
      </c>
      <c r="D9131" s="30" t="s">
        <v>646</v>
      </c>
      <c r="E9131" s="75">
        <v>345</v>
      </c>
      <c r="F9131" s="30" t="s">
        <v>80</v>
      </c>
      <c r="G9131" s="30" t="s">
        <v>81</v>
      </c>
      <c r="H9131" s="75">
        <v>1</v>
      </c>
    </row>
    <row r="9132" spans="1:8">
      <c r="A9132" s="43">
        <v>1953</v>
      </c>
      <c r="B9132" s="74">
        <v>46260</v>
      </c>
      <c r="C9132" s="30" t="s">
        <v>647</v>
      </c>
      <c r="D9132" s="30" t="s">
        <v>648</v>
      </c>
      <c r="E9132" s="75">
        <v>15</v>
      </c>
      <c r="F9132" s="30" t="s">
        <v>80</v>
      </c>
      <c r="G9132" s="30" t="s">
        <v>81</v>
      </c>
      <c r="H9132" s="75">
        <v>1</v>
      </c>
    </row>
    <row r="9133" spans="1:8">
      <c r="A9133" s="43">
        <v>1953</v>
      </c>
      <c r="B9133" s="74">
        <v>46260</v>
      </c>
      <c r="C9133" s="30" t="s">
        <v>655</v>
      </c>
      <c r="D9133" s="30" t="s">
        <v>656</v>
      </c>
      <c r="E9133" s="75">
        <v>163</v>
      </c>
      <c r="F9133" s="30" t="s">
        <v>80</v>
      </c>
      <c r="G9133" s="30" t="s">
        <v>81</v>
      </c>
      <c r="H9133" s="75">
        <v>1</v>
      </c>
    </row>
    <row r="9134" spans="1:8">
      <c r="A9134" s="43">
        <v>1953</v>
      </c>
      <c r="B9134" s="74">
        <v>46260</v>
      </c>
      <c r="C9134" s="30" t="s">
        <v>661</v>
      </c>
      <c r="D9134" s="30" t="s">
        <v>662</v>
      </c>
      <c r="E9134" s="75">
        <v>33</v>
      </c>
      <c r="F9134" s="30" t="s">
        <v>53</v>
      </c>
      <c r="G9134" s="30" t="s">
        <v>54</v>
      </c>
      <c r="H9134" s="75">
        <v>1</v>
      </c>
    </row>
    <row r="9135" spans="1:8">
      <c r="A9135" s="43">
        <v>1953</v>
      </c>
      <c r="B9135" s="74">
        <v>46260</v>
      </c>
      <c r="C9135" s="30" t="s">
        <v>663</v>
      </c>
      <c r="D9135" s="30" t="s">
        <v>664</v>
      </c>
      <c r="E9135" s="75">
        <v>84</v>
      </c>
      <c r="F9135" s="30" t="s">
        <v>68</v>
      </c>
      <c r="G9135" s="30" t="s">
        <v>69</v>
      </c>
      <c r="H9135" s="75">
        <v>1</v>
      </c>
    </row>
    <row r="9136" spans="1:8">
      <c r="A9136" s="43">
        <v>1953</v>
      </c>
      <c r="B9136" s="74">
        <v>46260</v>
      </c>
      <c r="C9136" s="30" t="s">
        <v>665</v>
      </c>
      <c r="D9136" s="30" t="s">
        <v>666</v>
      </c>
      <c r="E9136" s="75">
        <v>63</v>
      </c>
      <c r="F9136" s="30" t="s">
        <v>63</v>
      </c>
      <c r="G9136" s="30" t="s">
        <v>64</v>
      </c>
      <c r="H9136" s="75">
        <v>2</v>
      </c>
    </row>
    <row r="9137" spans="1:8">
      <c r="A9137" s="43">
        <v>1953</v>
      </c>
      <c r="B9137" s="74">
        <v>46260</v>
      </c>
      <c r="C9137" s="30" t="s">
        <v>667</v>
      </c>
      <c r="D9137" s="30" t="s">
        <v>668</v>
      </c>
      <c r="E9137" s="75">
        <v>89</v>
      </c>
      <c r="F9137" s="30" t="s">
        <v>53</v>
      </c>
      <c r="G9137" s="30" t="s">
        <v>54</v>
      </c>
      <c r="H9137" s="75">
        <v>1</v>
      </c>
    </row>
    <row r="9138" spans="1:8">
      <c r="A9138" s="43">
        <v>1953</v>
      </c>
      <c r="B9138" s="74">
        <v>46260</v>
      </c>
      <c r="C9138" s="30" t="s">
        <v>669</v>
      </c>
      <c r="D9138" s="30" t="s">
        <v>670</v>
      </c>
      <c r="E9138" s="75">
        <v>1</v>
      </c>
      <c r="F9138" s="30" t="s">
        <v>80</v>
      </c>
      <c r="G9138" s="30" t="s">
        <v>81</v>
      </c>
      <c r="H9138" s="75">
        <v>1</v>
      </c>
    </row>
    <row r="9139" spans="1:8">
      <c r="A9139" s="43">
        <v>1953</v>
      </c>
      <c r="B9139" s="74">
        <v>46259</v>
      </c>
      <c r="C9139" s="30" t="s">
        <v>1798</v>
      </c>
      <c r="D9139" s="30" t="s">
        <v>1799</v>
      </c>
      <c r="E9139" s="75">
        <v>43</v>
      </c>
      <c r="F9139" s="30" t="s">
        <v>80</v>
      </c>
      <c r="G9139" s="30" t="s">
        <v>81</v>
      </c>
      <c r="H9139" s="75">
        <v>1</v>
      </c>
    </row>
    <row r="9140" spans="1:8">
      <c r="A9140" s="43">
        <v>1953</v>
      </c>
      <c r="B9140" s="74">
        <v>46259</v>
      </c>
      <c r="C9140" s="30" t="s">
        <v>571</v>
      </c>
      <c r="D9140" s="30" t="s">
        <v>572</v>
      </c>
      <c r="E9140" s="75">
        <v>36</v>
      </c>
      <c r="F9140" s="30" t="s">
        <v>66</v>
      </c>
      <c r="G9140" s="30" t="s">
        <v>67</v>
      </c>
      <c r="H9140" s="75">
        <v>2</v>
      </c>
    </row>
    <row r="9141" spans="1:8">
      <c r="A9141" s="43">
        <v>1953</v>
      </c>
      <c r="B9141" s="74">
        <v>46259</v>
      </c>
      <c r="C9141" s="30" t="s">
        <v>573</v>
      </c>
      <c r="D9141" s="30" t="s">
        <v>574</v>
      </c>
      <c r="E9141" s="75">
        <v>100</v>
      </c>
      <c r="F9141" s="30" t="s">
        <v>68</v>
      </c>
      <c r="G9141" s="30" t="s">
        <v>69</v>
      </c>
      <c r="H9141" s="75">
        <v>1</v>
      </c>
    </row>
    <row r="9142" spans="1:8">
      <c r="A9142" s="43">
        <v>1953</v>
      </c>
      <c r="B9142" s="74">
        <v>46259</v>
      </c>
      <c r="C9142" s="30" t="s">
        <v>575</v>
      </c>
      <c r="D9142" s="30" t="s">
        <v>576</v>
      </c>
      <c r="E9142" s="75">
        <v>38</v>
      </c>
      <c r="F9142" s="30" t="s">
        <v>70</v>
      </c>
      <c r="G9142" s="30" t="s">
        <v>71</v>
      </c>
      <c r="H9142" s="75">
        <v>2</v>
      </c>
    </row>
    <row r="9143" spans="1:8">
      <c r="A9143" s="43">
        <v>1953</v>
      </c>
      <c r="B9143" s="74">
        <v>46259</v>
      </c>
      <c r="C9143" s="30" t="s">
        <v>577</v>
      </c>
      <c r="D9143" s="30" t="s">
        <v>578</v>
      </c>
      <c r="E9143" s="75">
        <v>104</v>
      </c>
      <c r="F9143" s="30" t="s">
        <v>68</v>
      </c>
      <c r="G9143" s="30" t="s">
        <v>69</v>
      </c>
      <c r="H9143" s="75">
        <v>1</v>
      </c>
    </row>
    <row r="9144" spans="1:8">
      <c r="A9144" s="43">
        <v>1953</v>
      </c>
      <c r="B9144" s="74">
        <v>46259</v>
      </c>
      <c r="C9144" s="30" t="s">
        <v>579</v>
      </c>
      <c r="D9144" s="30" t="s">
        <v>580</v>
      </c>
      <c r="E9144" s="75">
        <v>81</v>
      </c>
      <c r="F9144" s="30" t="s">
        <v>68</v>
      </c>
      <c r="G9144" s="30" t="s">
        <v>69</v>
      </c>
      <c r="H9144" s="75">
        <v>1</v>
      </c>
    </row>
    <row r="9145" spans="1:8">
      <c r="A9145" s="43">
        <v>1953</v>
      </c>
      <c r="B9145" s="74">
        <v>46259</v>
      </c>
      <c r="C9145" s="30" t="s">
        <v>581</v>
      </c>
      <c r="D9145" s="30" t="s">
        <v>582</v>
      </c>
      <c r="E9145" s="75">
        <v>87</v>
      </c>
      <c r="F9145" s="30" t="s">
        <v>68</v>
      </c>
      <c r="G9145" s="30" t="s">
        <v>69</v>
      </c>
      <c r="H9145" s="75">
        <v>1</v>
      </c>
    </row>
    <row r="9146" spans="1:8">
      <c r="A9146" s="43">
        <v>1953</v>
      </c>
      <c r="B9146" s="74">
        <v>46259</v>
      </c>
      <c r="C9146" s="30" t="s">
        <v>583</v>
      </c>
      <c r="D9146" s="30" t="s">
        <v>584</v>
      </c>
      <c r="E9146" s="75">
        <v>63</v>
      </c>
      <c r="F9146" s="30" t="s">
        <v>68</v>
      </c>
      <c r="G9146" s="30" t="s">
        <v>69</v>
      </c>
      <c r="H9146" s="75">
        <v>1</v>
      </c>
    </row>
    <row r="9147" spans="1:8">
      <c r="A9147" s="43">
        <v>1953</v>
      </c>
      <c r="B9147" s="74">
        <v>46259</v>
      </c>
      <c r="C9147" s="30" t="s">
        <v>585</v>
      </c>
      <c r="D9147" s="30" t="s">
        <v>586</v>
      </c>
      <c r="E9147" s="75">
        <v>88</v>
      </c>
      <c r="F9147" s="30" t="s">
        <v>80</v>
      </c>
      <c r="G9147" s="30" t="s">
        <v>81</v>
      </c>
      <c r="H9147" s="75">
        <v>1</v>
      </c>
    </row>
    <row r="9148" spans="1:8">
      <c r="A9148" s="43">
        <v>1953</v>
      </c>
      <c r="B9148" s="74">
        <v>46259</v>
      </c>
      <c r="C9148" s="30" t="s">
        <v>587</v>
      </c>
      <c r="D9148" s="30" t="s">
        <v>588</v>
      </c>
      <c r="E9148" s="75">
        <v>114</v>
      </c>
      <c r="F9148" s="30" t="s">
        <v>68</v>
      </c>
      <c r="G9148" s="30" t="s">
        <v>69</v>
      </c>
      <c r="H9148" s="75">
        <v>1</v>
      </c>
    </row>
    <row r="9149" spans="1:8">
      <c r="A9149" s="43">
        <v>1953</v>
      </c>
      <c r="B9149" s="74">
        <v>46259</v>
      </c>
      <c r="C9149" s="30" t="s">
        <v>589</v>
      </c>
      <c r="D9149" s="30" t="s">
        <v>590</v>
      </c>
      <c r="E9149" s="75">
        <v>71</v>
      </c>
      <c r="F9149" s="30" t="s">
        <v>76</v>
      </c>
      <c r="G9149" s="30" t="s">
        <v>77</v>
      </c>
      <c r="H9149" s="75">
        <v>1</v>
      </c>
    </row>
    <row r="9150" spans="1:8">
      <c r="A9150" s="43">
        <v>1953</v>
      </c>
      <c r="B9150" s="74">
        <v>46259</v>
      </c>
      <c r="C9150" s="30" t="s">
        <v>597</v>
      </c>
      <c r="D9150" s="30" t="s">
        <v>598</v>
      </c>
      <c r="E9150" s="75">
        <v>81</v>
      </c>
      <c r="F9150" s="30" t="s">
        <v>68</v>
      </c>
      <c r="G9150" s="30" t="s">
        <v>69</v>
      </c>
      <c r="H9150" s="75">
        <v>1</v>
      </c>
    </row>
    <row r="9151" spans="1:8">
      <c r="A9151" s="43">
        <v>1953</v>
      </c>
      <c r="B9151" s="74">
        <v>46259</v>
      </c>
      <c r="C9151" s="30" t="s">
        <v>599</v>
      </c>
      <c r="D9151" s="30" t="s">
        <v>600</v>
      </c>
      <c r="E9151" s="75">
        <v>72</v>
      </c>
      <c r="F9151" s="30" t="s">
        <v>68</v>
      </c>
      <c r="G9151" s="30" t="s">
        <v>69</v>
      </c>
      <c r="H9151" s="75">
        <v>1</v>
      </c>
    </row>
    <row r="9152" spans="1:8">
      <c r="A9152" s="43">
        <v>1953</v>
      </c>
      <c r="B9152" s="74">
        <v>46259</v>
      </c>
      <c r="C9152" s="30" t="s">
        <v>601</v>
      </c>
      <c r="D9152" s="30" t="s">
        <v>602</v>
      </c>
      <c r="E9152" s="75">
        <v>73</v>
      </c>
      <c r="F9152" s="30" t="s">
        <v>70</v>
      </c>
      <c r="G9152" s="30" t="s">
        <v>71</v>
      </c>
      <c r="H9152" s="75">
        <v>2</v>
      </c>
    </row>
    <row r="9153" spans="1:8">
      <c r="A9153" s="43">
        <v>1953</v>
      </c>
      <c r="B9153" s="74">
        <v>46259</v>
      </c>
      <c r="C9153" s="30" t="s">
        <v>605</v>
      </c>
      <c r="D9153" s="30" t="s">
        <v>606</v>
      </c>
      <c r="E9153" s="75">
        <v>21</v>
      </c>
      <c r="F9153" s="30" t="s">
        <v>76</v>
      </c>
      <c r="G9153" s="30" t="s">
        <v>77</v>
      </c>
      <c r="H9153" s="75">
        <v>1</v>
      </c>
    </row>
    <row r="9154" spans="1:8">
      <c r="A9154" s="43">
        <v>1953</v>
      </c>
      <c r="B9154" s="74">
        <v>46259</v>
      </c>
      <c r="C9154" s="30" t="s">
        <v>609</v>
      </c>
      <c r="D9154" s="30" t="s">
        <v>610</v>
      </c>
      <c r="E9154" s="75">
        <v>24</v>
      </c>
      <c r="F9154" s="30" t="s">
        <v>80</v>
      </c>
      <c r="G9154" s="30" t="s">
        <v>81</v>
      </c>
      <c r="H9154" s="75">
        <v>1</v>
      </c>
    </row>
    <row r="9155" spans="1:8">
      <c r="A9155" s="43">
        <v>1953</v>
      </c>
      <c r="B9155" s="74">
        <v>46259</v>
      </c>
      <c r="C9155" s="30" t="s">
        <v>613</v>
      </c>
      <c r="D9155" s="30" t="s">
        <v>614</v>
      </c>
      <c r="E9155" s="75">
        <v>93</v>
      </c>
      <c r="F9155" s="30" t="s">
        <v>76</v>
      </c>
      <c r="G9155" s="30" t="s">
        <v>77</v>
      </c>
      <c r="H9155" s="75">
        <v>1</v>
      </c>
    </row>
    <row r="9156" spans="1:8">
      <c r="A9156" s="43">
        <v>1953</v>
      </c>
      <c r="B9156" s="74">
        <v>46259</v>
      </c>
      <c r="C9156" s="30" t="s">
        <v>615</v>
      </c>
      <c r="D9156" s="30" t="s">
        <v>616</v>
      </c>
      <c r="E9156" s="75">
        <v>94</v>
      </c>
      <c r="F9156" s="30" t="s">
        <v>80</v>
      </c>
      <c r="G9156" s="30" t="s">
        <v>81</v>
      </c>
      <c r="H9156" s="75">
        <v>1</v>
      </c>
    </row>
    <row r="9157" spans="1:8">
      <c r="A9157" s="43">
        <v>1953</v>
      </c>
      <c r="B9157" s="74">
        <v>46259</v>
      </c>
      <c r="C9157" s="30" t="s">
        <v>619</v>
      </c>
      <c r="D9157" s="30" t="s">
        <v>620</v>
      </c>
      <c r="E9157" s="75">
        <v>97</v>
      </c>
      <c r="F9157" s="30" t="s">
        <v>68</v>
      </c>
      <c r="G9157" s="30" t="s">
        <v>69</v>
      </c>
      <c r="H9157" s="75">
        <v>1</v>
      </c>
    </row>
    <row r="9158" spans="1:8">
      <c r="A9158" s="43">
        <v>1953</v>
      </c>
      <c r="B9158" s="74">
        <v>46259</v>
      </c>
      <c r="C9158" s="30" t="s">
        <v>621</v>
      </c>
      <c r="D9158" s="30" t="s">
        <v>622</v>
      </c>
      <c r="E9158" s="75">
        <v>22</v>
      </c>
      <c r="F9158" s="30" t="s">
        <v>53</v>
      </c>
      <c r="G9158" s="30" t="s">
        <v>54</v>
      </c>
      <c r="H9158" s="75">
        <v>1</v>
      </c>
    </row>
    <row r="9159" spans="1:8">
      <c r="A9159" s="43">
        <v>1953</v>
      </c>
      <c r="B9159" s="74">
        <v>46259</v>
      </c>
      <c r="C9159" s="30" t="s">
        <v>623</v>
      </c>
      <c r="D9159" s="30" t="s">
        <v>624</v>
      </c>
      <c r="E9159" s="75">
        <v>57</v>
      </c>
      <c r="F9159" s="30" t="s">
        <v>53</v>
      </c>
      <c r="G9159" s="30" t="s">
        <v>54</v>
      </c>
      <c r="H9159" s="75">
        <v>1</v>
      </c>
    </row>
    <row r="9160" spans="1:8">
      <c r="A9160" s="43">
        <v>1953</v>
      </c>
      <c r="B9160" s="74">
        <v>46259</v>
      </c>
      <c r="C9160" s="30" t="s">
        <v>1802</v>
      </c>
      <c r="D9160" s="30" t="s">
        <v>1803</v>
      </c>
      <c r="E9160" s="75">
        <v>34</v>
      </c>
      <c r="F9160" s="30" t="s">
        <v>53</v>
      </c>
      <c r="G9160" s="30" t="s">
        <v>54</v>
      </c>
      <c r="H9160" s="75">
        <v>1</v>
      </c>
    </row>
    <row r="9161" spans="1:8">
      <c r="A9161" s="43">
        <v>1953</v>
      </c>
      <c r="B9161" s="74">
        <v>46259</v>
      </c>
      <c r="C9161" s="30" t="s">
        <v>625</v>
      </c>
      <c r="D9161" s="30" t="s">
        <v>626</v>
      </c>
      <c r="E9161" s="75">
        <v>86</v>
      </c>
      <c r="F9161" s="30" t="s">
        <v>68</v>
      </c>
      <c r="G9161" s="30" t="s">
        <v>69</v>
      </c>
      <c r="H9161" s="75">
        <v>1</v>
      </c>
    </row>
    <row r="9162" spans="1:8">
      <c r="A9162" s="43">
        <v>1953</v>
      </c>
      <c r="B9162" s="74">
        <v>46259</v>
      </c>
      <c r="C9162" s="30" t="s">
        <v>629</v>
      </c>
      <c r="D9162" s="30" t="s">
        <v>630</v>
      </c>
      <c r="E9162" s="75">
        <v>85</v>
      </c>
      <c r="F9162" s="30" t="s">
        <v>68</v>
      </c>
      <c r="G9162" s="30" t="s">
        <v>69</v>
      </c>
      <c r="H9162" s="75">
        <v>1</v>
      </c>
    </row>
    <row r="9163" spans="1:8">
      <c r="A9163" s="43">
        <v>1953</v>
      </c>
      <c r="B9163" s="74">
        <v>46259</v>
      </c>
      <c r="C9163" s="30" t="s">
        <v>633</v>
      </c>
      <c r="D9163" s="30" t="s">
        <v>634</v>
      </c>
      <c r="E9163" s="75">
        <v>218</v>
      </c>
      <c r="F9163" s="30" t="s">
        <v>70</v>
      </c>
      <c r="G9163" s="30" t="s">
        <v>71</v>
      </c>
      <c r="H9163" s="75">
        <v>2</v>
      </c>
    </row>
    <row r="9164" spans="1:8">
      <c r="A9164" s="43">
        <v>1953</v>
      </c>
      <c r="B9164" s="74">
        <v>46259</v>
      </c>
      <c r="C9164" s="30" t="s">
        <v>635</v>
      </c>
      <c r="D9164" s="30" t="s">
        <v>636</v>
      </c>
      <c r="E9164" s="75">
        <v>34</v>
      </c>
      <c r="F9164" s="30" t="s">
        <v>53</v>
      </c>
      <c r="G9164" s="30" t="s">
        <v>54</v>
      </c>
      <c r="H9164" s="75">
        <v>1</v>
      </c>
    </row>
    <row r="9165" spans="1:8">
      <c r="A9165" s="43">
        <v>1953</v>
      </c>
      <c r="B9165" s="74">
        <v>46259</v>
      </c>
      <c r="C9165" s="30" t="s">
        <v>637</v>
      </c>
      <c r="D9165" s="30" t="s">
        <v>638</v>
      </c>
      <c r="E9165" s="75">
        <v>160</v>
      </c>
      <c r="F9165" s="30" t="s">
        <v>76</v>
      </c>
      <c r="G9165" s="30" t="s">
        <v>77</v>
      </c>
      <c r="H9165" s="75">
        <v>1</v>
      </c>
    </row>
    <row r="9166" spans="1:8">
      <c r="A9166" s="43">
        <v>1953</v>
      </c>
      <c r="B9166" s="74">
        <v>46259</v>
      </c>
      <c r="C9166" s="30" t="s">
        <v>641</v>
      </c>
      <c r="D9166" s="30" t="s">
        <v>642</v>
      </c>
      <c r="E9166" s="75">
        <v>104</v>
      </c>
      <c r="F9166" s="30" t="s">
        <v>68</v>
      </c>
      <c r="G9166" s="30" t="s">
        <v>69</v>
      </c>
      <c r="H9166" s="75">
        <v>1</v>
      </c>
    </row>
    <row r="9167" spans="1:8">
      <c r="A9167" s="43">
        <v>1953</v>
      </c>
      <c r="B9167" s="74">
        <v>46259</v>
      </c>
      <c r="C9167" s="30" t="s">
        <v>643</v>
      </c>
      <c r="D9167" s="30" t="s">
        <v>644</v>
      </c>
      <c r="E9167" s="75">
        <v>24</v>
      </c>
      <c r="F9167" s="30" t="s">
        <v>53</v>
      </c>
      <c r="G9167" s="30" t="s">
        <v>54</v>
      </c>
      <c r="H9167" s="75">
        <v>1</v>
      </c>
    </row>
    <row r="9168" spans="1:8">
      <c r="A9168" s="43">
        <v>1953</v>
      </c>
      <c r="B9168" s="74">
        <v>46259</v>
      </c>
      <c r="C9168" s="30" t="s">
        <v>645</v>
      </c>
      <c r="D9168" s="30" t="s">
        <v>646</v>
      </c>
      <c r="E9168" s="75">
        <v>17</v>
      </c>
      <c r="F9168" s="30" t="s">
        <v>80</v>
      </c>
      <c r="G9168" s="30" t="s">
        <v>81</v>
      </c>
      <c r="H9168" s="75">
        <v>1</v>
      </c>
    </row>
    <row r="9169" spans="1:8">
      <c r="A9169" s="43">
        <v>1953</v>
      </c>
      <c r="B9169" s="74">
        <v>46259</v>
      </c>
      <c r="C9169" s="30" t="s">
        <v>647</v>
      </c>
      <c r="D9169" s="30" t="s">
        <v>648</v>
      </c>
      <c r="E9169" s="75">
        <v>35</v>
      </c>
      <c r="F9169" s="30" t="s">
        <v>80</v>
      </c>
      <c r="G9169" s="30" t="s">
        <v>81</v>
      </c>
      <c r="H9169" s="75">
        <v>1</v>
      </c>
    </row>
    <row r="9170" spans="1:8">
      <c r="A9170" s="43">
        <v>1953</v>
      </c>
      <c r="B9170" s="74">
        <v>46259</v>
      </c>
      <c r="C9170" s="30" t="s">
        <v>651</v>
      </c>
      <c r="D9170" s="30" t="s">
        <v>652</v>
      </c>
      <c r="E9170" s="75">
        <v>25</v>
      </c>
      <c r="F9170" s="30" t="s">
        <v>80</v>
      </c>
      <c r="G9170" s="30" t="s">
        <v>81</v>
      </c>
      <c r="H9170" s="75">
        <v>1</v>
      </c>
    </row>
    <row r="9171" spans="1:8">
      <c r="A9171" s="43">
        <v>1953</v>
      </c>
      <c r="B9171" s="74">
        <v>46259</v>
      </c>
      <c r="C9171" s="30" t="s">
        <v>655</v>
      </c>
      <c r="D9171" s="30" t="s">
        <v>656</v>
      </c>
      <c r="E9171" s="75">
        <v>149</v>
      </c>
      <c r="F9171" s="30" t="s">
        <v>80</v>
      </c>
      <c r="G9171" s="30" t="s">
        <v>81</v>
      </c>
      <c r="H9171" s="75">
        <v>1</v>
      </c>
    </row>
    <row r="9172" spans="1:8">
      <c r="A9172" s="43">
        <v>1953</v>
      </c>
      <c r="B9172" s="74">
        <v>46259</v>
      </c>
      <c r="C9172" s="30" t="s">
        <v>659</v>
      </c>
      <c r="D9172" s="30" t="s">
        <v>660</v>
      </c>
      <c r="E9172" s="75">
        <v>58</v>
      </c>
      <c r="F9172" s="30" t="s">
        <v>66</v>
      </c>
      <c r="G9172" s="30" t="s">
        <v>67</v>
      </c>
      <c r="H9172" s="75">
        <v>2</v>
      </c>
    </row>
    <row r="9173" spans="1:8">
      <c r="A9173" s="43">
        <v>1953</v>
      </c>
      <c r="B9173" s="74">
        <v>46259</v>
      </c>
      <c r="C9173" s="30" t="s">
        <v>661</v>
      </c>
      <c r="D9173" s="30" t="s">
        <v>662</v>
      </c>
      <c r="E9173" s="75">
        <v>53</v>
      </c>
      <c r="F9173" s="30" t="s">
        <v>53</v>
      </c>
      <c r="G9173" s="30" t="s">
        <v>54</v>
      </c>
      <c r="H9173" s="75">
        <v>1</v>
      </c>
    </row>
    <row r="9174" spans="1:8">
      <c r="A9174" s="43">
        <v>1953</v>
      </c>
      <c r="B9174" s="74">
        <v>46259</v>
      </c>
      <c r="C9174" s="30" t="s">
        <v>663</v>
      </c>
      <c r="D9174" s="30" t="s">
        <v>664</v>
      </c>
      <c r="E9174" s="75">
        <v>59</v>
      </c>
      <c r="F9174" s="30" t="s">
        <v>68</v>
      </c>
      <c r="G9174" s="30" t="s">
        <v>69</v>
      </c>
      <c r="H9174" s="75">
        <v>1</v>
      </c>
    </row>
    <row r="9175" spans="1:8">
      <c r="A9175" s="43">
        <v>1953</v>
      </c>
      <c r="B9175" s="74">
        <v>46259</v>
      </c>
      <c r="C9175" s="30" t="s">
        <v>665</v>
      </c>
      <c r="D9175" s="30" t="s">
        <v>666</v>
      </c>
      <c r="E9175" s="75">
        <v>82</v>
      </c>
      <c r="F9175" s="30" t="s">
        <v>5020</v>
      </c>
      <c r="G9175" s="30" t="s">
        <v>5021</v>
      </c>
      <c r="H9175" s="75">
        <v>3</v>
      </c>
    </row>
    <row r="9176" spans="1:8">
      <c r="A9176" s="43">
        <v>1953</v>
      </c>
      <c r="B9176" s="74">
        <v>46259</v>
      </c>
      <c r="C9176" s="30" t="s">
        <v>667</v>
      </c>
      <c r="D9176" s="30" t="s">
        <v>668</v>
      </c>
      <c r="E9176" s="75">
        <v>24</v>
      </c>
      <c r="F9176" s="30" t="s">
        <v>53</v>
      </c>
      <c r="G9176" s="30" t="s">
        <v>54</v>
      </c>
      <c r="H9176" s="75">
        <v>1</v>
      </c>
    </row>
    <row r="9177" spans="1:8">
      <c r="A9177" s="43">
        <v>1953</v>
      </c>
      <c r="B9177" s="74">
        <v>46258</v>
      </c>
      <c r="C9177" s="30" t="s">
        <v>571</v>
      </c>
      <c r="D9177" s="30" t="s">
        <v>572</v>
      </c>
      <c r="E9177" s="75">
        <v>25</v>
      </c>
      <c r="F9177" s="30" t="s">
        <v>53</v>
      </c>
      <c r="G9177" s="30" t="s">
        <v>54</v>
      </c>
      <c r="H9177" s="75">
        <v>1</v>
      </c>
    </row>
    <row r="9178" spans="1:8">
      <c r="A9178" s="43">
        <v>1953</v>
      </c>
      <c r="B9178" s="74">
        <v>46258</v>
      </c>
      <c r="C9178" s="30" t="s">
        <v>573</v>
      </c>
      <c r="D9178" s="30" t="s">
        <v>574</v>
      </c>
      <c r="E9178" s="75">
        <v>28</v>
      </c>
      <c r="F9178" s="30" t="s">
        <v>68</v>
      </c>
      <c r="G9178" s="30" t="s">
        <v>69</v>
      </c>
      <c r="H9178" s="75">
        <v>1</v>
      </c>
    </row>
    <row r="9179" spans="1:8">
      <c r="A9179" s="43">
        <v>1953</v>
      </c>
      <c r="B9179" s="74">
        <v>46258</v>
      </c>
      <c r="C9179" s="30" t="s">
        <v>575</v>
      </c>
      <c r="D9179" s="30" t="s">
        <v>576</v>
      </c>
      <c r="E9179" s="75">
        <v>47</v>
      </c>
      <c r="F9179" s="30" t="s">
        <v>68</v>
      </c>
      <c r="G9179" s="30" t="s">
        <v>69</v>
      </c>
      <c r="H9179" s="75">
        <v>1</v>
      </c>
    </row>
    <row r="9180" spans="1:8">
      <c r="A9180" s="43">
        <v>1953</v>
      </c>
      <c r="B9180" s="74">
        <v>46258</v>
      </c>
      <c r="C9180" s="30" t="s">
        <v>577</v>
      </c>
      <c r="D9180" s="30" t="s">
        <v>578</v>
      </c>
      <c r="E9180" s="75">
        <v>82</v>
      </c>
      <c r="F9180" s="30" t="s">
        <v>68</v>
      </c>
      <c r="G9180" s="30" t="s">
        <v>69</v>
      </c>
      <c r="H9180" s="75">
        <v>1</v>
      </c>
    </row>
    <row r="9181" spans="1:8">
      <c r="A9181" s="43">
        <v>1953</v>
      </c>
      <c r="B9181" s="74">
        <v>46258</v>
      </c>
      <c r="C9181" s="30" t="s">
        <v>579</v>
      </c>
      <c r="D9181" s="30" t="s">
        <v>580</v>
      </c>
      <c r="E9181" s="75">
        <v>54</v>
      </c>
      <c r="F9181" s="30" t="s">
        <v>68</v>
      </c>
      <c r="G9181" s="30" t="s">
        <v>69</v>
      </c>
      <c r="H9181" s="75">
        <v>1</v>
      </c>
    </row>
    <row r="9182" spans="1:8">
      <c r="A9182" s="43">
        <v>1953</v>
      </c>
      <c r="B9182" s="74">
        <v>46258</v>
      </c>
      <c r="C9182" s="30" t="s">
        <v>581</v>
      </c>
      <c r="D9182" s="30" t="s">
        <v>582</v>
      </c>
      <c r="E9182" s="75">
        <v>74</v>
      </c>
      <c r="F9182" s="30" t="s">
        <v>68</v>
      </c>
      <c r="G9182" s="30" t="s">
        <v>69</v>
      </c>
      <c r="H9182" s="75">
        <v>1</v>
      </c>
    </row>
    <row r="9183" spans="1:8">
      <c r="A9183" s="43">
        <v>1953</v>
      </c>
      <c r="B9183" s="74">
        <v>46258</v>
      </c>
      <c r="C9183" s="30" t="s">
        <v>583</v>
      </c>
      <c r="D9183" s="30" t="s">
        <v>584</v>
      </c>
      <c r="E9183" s="75">
        <v>65</v>
      </c>
      <c r="F9183" s="30" t="s">
        <v>70</v>
      </c>
      <c r="G9183" s="30" t="s">
        <v>71</v>
      </c>
      <c r="H9183" s="75">
        <v>2</v>
      </c>
    </row>
    <row r="9184" spans="1:8">
      <c r="A9184" s="43">
        <v>1953</v>
      </c>
      <c r="B9184" s="74">
        <v>46258</v>
      </c>
      <c r="C9184" s="30" t="s">
        <v>585</v>
      </c>
      <c r="D9184" s="30" t="s">
        <v>586</v>
      </c>
      <c r="E9184" s="75">
        <v>144</v>
      </c>
      <c r="F9184" s="30" t="s">
        <v>80</v>
      </c>
      <c r="G9184" s="30" t="s">
        <v>81</v>
      </c>
      <c r="H9184" s="75">
        <v>1</v>
      </c>
    </row>
    <row r="9185" spans="1:8">
      <c r="A9185" s="43">
        <v>1953</v>
      </c>
      <c r="B9185" s="74">
        <v>46258</v>
      </c>
      <c r="C9185" s="30" t="s">
        <v>587</v>
      </c>
      <c r="D9185" s="30" t="s">
        <v>588</v>
      </c>
      <c r="E9185" s="75">
        <v>99</v>
      </c>
      <c r="F9185" s="30" t="s">
        <v>68</v>
      </c>
      <c r="G9185" s="30" t="s">
        <v>69</v>
      </c>
      <c r="H9185" s="75">
        <v>1</v>
      </c>
    </row>
    <row r="9186" spans="1:8">
      <c r="A9186" s="43">
        <v>1953</v>
      </c>
      <c r="B9186" s="74">
        <v>46258</v>
      </c>
      <c r="C9186" s="30" t="s">
        <v>589</v>
      </c>
      <c r="D9186" s="30" t="s">
        <v>590</v>
      </c>
      <c r="E9186" s="75">
        <v>137</v>
      </c>
      <c r="F9186" s="30" t="s">
        <v>70</v>
      </c>
      <c r="G9186" s="30" t="s">
        <v>71</v>
      </c>
      <c r="H9186" s="75">
        <v>2</v>
      </c>
    </row>
    <row r="9187" spans="1:8">
      <c r="A9187" s="43">
        <v>1953</v>
      </c>
      <c r="B9187" s="74">
        <v>46258</v>
      </c>
      <c r="C9187" s="30" t="s">
        <v>591</v>
      </c>
      <c r="D9187" s="30" t="s">
        <v>592</v>
      </c>
      <c r="E9187" s="75">
        <v>5</v>
      </c>
      <c r="F9187" s="30" t="s">
        <v>68</v>
      </c>
      <c r="G9187" s="30" t="s">
        <v>69</v>
      </c>
      <c r="H9187" s="75">
        <v>1</v>
      </c>
    </row>
    <row r="9188" spans="1:8">
      <c r="A9188" s="43">
        <v>1953</v>
      </c>
      <c r="B9188" s="74">
        <v>46258</v>
      </c>
      <c r="C9188" s="30" t="s">
        <v>595</v>
      </c>
      <c r="D9188" s="30" t="s">
        <v>596</v>
      </c>
      <c r="E9188" s="75">
        <v>10</v>
      </c>
      <c r="F9188" s="30" t="s">
        <v>80</v>
      </c>
      <c r="G9188" s="30" t="s">
        <v>81</v>
      </c>
      <c r="H9188" s="75">
        <v>1</v>
      </c>
    </row>
    <row r="9189" spans="1:8">
      <c r="A9189" s="43">
        <v>1953</v>
      </c>
      <c r="B9189" s="74">
        <v>46258</v>
      </c>
      <c r="C9189" s="30" t="s">
        <v>599</v>
      </c>
      <c r="D9189" s="30" t="s">
        <v>600</v>
      </c>
      <c r="E9189" s="75">
        <v>52</v>
      </c>
      <c r="F9189" s="30" t="s">
        <v>68</v>
      </c>
      <c r="G9189" s="30" t="s">
        <v>69</v>
      </c>
      <c r="H9189" s="75">
        <v>1</v>
      </c>
    </row>
    <row r="9190" spans="1:8">
      <c r="A9190" s="43">
        <v>1953</v>
      </c>
      <c r="B9190" s="74">
        <v>46258</v>
      </c>
      <c r="C9190" s="30" t="s">
        <v>609</v>
      </c>
      <c r="D9190" s="30" t="s">
        <v>610</v>
      </c>
      <c r="E9190" s="75">
        <v>116</v>
      </c>
      <c r="F9190" s="30" t="s">
        <v>66</v>
      </c>
      <c r="G9190" s="30" t="s">
        <v>67</v>
      </c>
      <c r="H9190" s="75">
        <v>2</v>
      </c>
    </row>
    <row r="9191" spans="1:8">
      <c r="A9191" s="43">
        <v>1953</v>
      </c>
      <c r="B9191" s="74">
        <v>46258</v>
      </c>
      <c r="C9191" s="30" t="s">
        <v>613</v>
      </c>
      <c r="D9191" s="30" t="s">
        <v>614</v>
      </c>
      <c r="E9191" s="75">
        <v>113</v>
      </c>
      <c r="F9191" s="30" t="s">
        <v>70</v>
      </c>
      <c r="G9191" s="30" t="s">
        <v>71</v>
      </c>
      <c r="H9191" s="75">
        <v>2</v>
      </c>
    </row>
    <row r="9192" spans="1:8">
      <c r="A9192" s="43">
        <v>1953</v>
      </c>
      <c r="B9192" s="74">
        <v>46258</v>
      </c>
      <c r="C9192" s="30" t="s">
        <v>619</v>
      </c>
      <c r="D9192" s="30" t="s">
        <v>620</v>
      </c>
      <c r="E9192" s="75">
        <v>70</v>
      </c>
      <c r="F9192" s="30" t="s">
        <v>68</v>
      </c>
      <c r="G9192" s="30" t="s">
        <v>69</v>
      </c>
      <c r="H9192" s="75">
        <v>1</v>
      </c>
    </row>
    <row r="9193" spans="1:8">
      <c r="A9193" s="43">
        <v>1953</v>
      </c>
      <c r="B9193" s="74">
        <v>46258</v>
      </c>
      <c r="C9193" s="30" t="s">
        <v>621</v>
      </c>
      <c r="D9193" s="30" t="s">
        <v>622</v>
      </c>
      <c r="E9193" s="75">
        <v>28</v>
      </c>
      <c r="F9193" s="30" t="s">
        <v>53</v>
      </c>
      <c r="G9193" s="30" t="s">
        <v>54</v>
      </c>
      <c r="H9193" s="75">
        <v>1</v>
      </c>
    </row>
    <row r="9194" spans="1:8">
      <c r="A9194" s="43">
        <v>1953</v>
      </c>
      <c r="B9194" s="74">
        <v>46258</v>
      </c>
      <c r="C9194" s="30" t="s">
        <v>623</v>
      </c>
      <c r="D9194" s="30" t="s">
        <v>624</v>
      </c>
      <c r="E9194" s="75">
        <v>94</v>
      </c>
      <c r="F9194" s="30" t="s">
        <v>53</v>
      </c>
      <c r="G9194" s="30" t="s">
        <v>54</v>
      </c>
      <c r="H9194" s="75">
        <v>1</v>
      </c>
    </row>
    <row r="9195" spans="1:8">
      <c r="A9195" s="43">
        <v>1953</v>
      </c>
      <c r="B9195" s="74">
        <v>46258</v>
      </c>
      <c r="C9195" s="30" t="s">
        <v>1802</v>
      </c>
      <c r="D9195" s="30" t="s">
        <v>1803</v>
      </c>
      <c r="E9195" s="75">
        <v>28</v>
      </c>
      <c r="F9195" s="30" t="s">
        <v>53</v>
      </c>
      <c r="G9195" s="30" t="s">
        <v>54</v>
      </c>
      <c r="H9195" s="75">
        <v>1</v>
      </c>
    </row>
    <row r="9196" spans="1:8">
      <c r="A9196" s="43">
        <v>1953</v>
      </c>
      <c r="B9196" s="74">
        <v>46258</v>
      </c>
      <c r="C9196" s="30" t="s">
        <v>625</v>
      </c>
      <c r="D9196" s="30" t="s">
        <v>626</v>
      </c>
      <c r="E9196" s="75">
        <v>72</v>
      </c>
      <c r="F9196" s="30" t="s">
        <v>68</v>
      </c>
      <c r="G9196" s="30" t="s">
        <v>69</v>
      </c>
      <c r="H9196" s="75">
        <v>1</v>
      </c>
    </row>
    <row r="9197" spans="1:8">
      <c r="A9197" s="43">
        <v>1953</v>
      </c>
      <c r="B9197" s="74">
        <v>46258</v>
      </c>
      <c r="C9197" s="30" t="s">
        <v>633</v>
      </c>
      <c r="D9197" s="30" t="s">
        <v>634</v>
      </c>
      <c r="E9197" s="75">
        <v>111</v>
      </c>
      <c r="F9197" s="30" t="s">
        <v>70</v>
      </c>
      <c r="G9197" s="30" t="s">
        <v>71</v>
      </c>
      <c r="H9197" s="75">
        <v>2</v>
      </c>
    </row>
    <row r="9198" spans="1:8">
      <c r="A9198" s="43">
        <v>1953</v>
      </c>
      <c r="B9198" s="74">
        <v>46258</v>
      </c>
      <c r="C9198" s="30" t="s">
        <v>635</v>
      </c>
      <c r="D9198" s="30" t="s">
        <v>636</v>
      </c>
      <c r="E9198" s="75">
        <v>16</v>
      </c>
      <c r="F9198" s="30" t="s">
        <v>80</v>
      </c>
      <c r="G9198" s="30" t="s">
        <v>81</v>
      </c>
      <c r="H9198" s="75">
        <v>1</v>
      </c>
    </row>
    <row r="9199" spans="1:8">
      <c r="A9199" s="43">
        <v>1953</v>
      </c>
      <c r="B9199" s="74">
        <v>46258</v>
      </c>
      <c r="C9199" s="30" t="s">
        <v>637</v>
      </c>
      <c r="D9199" s="30" t="s">
        <v>638</v>
      </c>
      <c r="E9199" s="75">
        <v>61</v>
      </c>
      <c r="F9199" s="30" t="s">
        <v>70</v>
      </c>
      <c r="G9199" s="30" t="s">
        <v>71</v>
      </c>
      <c r="H9199" s="75">
        <v>2</v>
      </c>
    </row>
    <row r="9200" spans="1:8">
      <c r="A9200" s="43">
        <v>1953</v>
      </c>
      <c r="B9200" s="74">
        <v>46258</v>
      </c>
      <c r="C9200" s="30" t="s">
        <v>641</v>
      </c>
      <c r="D9200" s="30" t="s">
        <v>642</v>
      </c>
      <c r="E9200" s="75">
        <v>86</v>
      </c>
      <c r="F9200" s="30" t="s">
        <v>68</v>
      </c>
      <c r="G9200" s="30" t="s">
        <v>69</v>
      </c>
      <c r="H9200" s="75">
        <v>1</v>
      </c>
    </row>
    <row r="9201" spans="1:8">
      <c r="A9201" s="43">
        <v>1953</v>
      </c>
      <c r="B9201" s="74">
        <v>46258</v>
      </c>
      <c r="C9201" s="30" t="s">
        <v>643</v>
      </c>
      <c r="D9201" s="30" t="s">
        <v>644</v>
      </c>
      <c r="E9201" s="75">
        <v>28</v>
      </c>
      <c r="F9201" s="30" t="s">
        <v>70</v>
      </c>
      <c r="G9201" s="30" t="s">
        <v>71</v>
      </c>
      <c r="H9201" s="75">
        <v>2</v>
      </c>
    </row>
    <row r="9202" spans="1:8">
      <c r="A9202" s="43">
        <v>1953</v>
      </c>
      <c r="B9202" s="74">
        <v>46258</v>
      </c>
      <c r="C9202" s="30" t="s">
        <v>645</v>
      </c>
      <c r="D9202" s="30" t="s">
        <v>646</v>
      </c>
      <c r="E9202" s="75">
        <v>259</v>
      </c>
      <c r="F9202" s="30" t="s">
        <v>80</v>
      </c>
      <c r="G9202" s="30" t="s">
        <v>81</v>
      </c>
      <c r="H9202" s="75">
        <v>1</v>
      </c>
    </row>
    <row r="9203" spans="1:8">
      <c r="A9203" s="43">
        <v>1953</v>
      </c>
      <c r="B9203" s="74">
        <v>46258</v>
      </c>
      <c r="C9203" s="30" t="s">
        <v>1806</v>
      </c>
      <c r="D9203" s="30" t="s">
        <v>1807</v>
      </c>
      <c r="E9203" s="75">
        <v>111</v>
      </c>
      <c r="F9203" s="30" t="s">
        <v>80</v>
      </c>
      <c r="G9203" s="30" t="s">
        <v>81</v>
      </c>
      <c r="H9203" s="75">
        <v>1</v>
      </c>
    </row>
    <row r="9204" spans="1:8">
      <c r="A9204" s="43">
        <v>1953</v>
      </c>
      <c r="B9204" s="74">
        <v>46258</v>
      </c>
      <c r="C9204" s="30" t="s">
        <v>1810</v>
      </c>
      <c r="D9204" s="30" t="s">
        <v>1811</v>
      </c>
      <c r="E9204" s="75">
        <v>10</v>
      </c>
      <c r="F9204" s="30" t="s">
        <v>76</v>
      </c>
      <c r="G9204" s="30" t="s">
        <v>77</v>
      </c>
      <c r="H9204" s="75">
        <v>1</v>
      </c>
    </row>
    <row r="9205" spans="1:8">
      <c r="A9205" s="43">
        <v>1953</v>
      </c>
      <c r="B9205" s="74">
        <v>46258</v>
      </c>
      <c r="C9205" s="30" t="s">
        <v>655</v>
      </c>
      <c r="D9205" s="30" t="s">
        <v>656</v>
      </c>
      <c r="E9205" s="75">
        <v>167</v>
      </c>
      <c r="F9205" s="30" t="s">
        <v>80</v>
      </c>
      <c r="G9205" s="30" t="s">
        <v>81</v>
      </c>
      <c r="H9205" s="75">
        <v>1</v>
      </c>
    </row>
    <row r="9206" spans="1:8">
      <c r="A9206" s="43">
        <v>1953</v>
      </c>
      <c r="B9206" s="74">
        <v>46258</v>
      </c>
      <c r="C9206" s="30" t="s">
        <v>659</v>
      </c>
      <c r="D9206" s="30" t="s">
        <v>660</v>
      </c>
      <c r="E9206" s="75">
        <v>51</v>
      </c>
      <c r="F9206" s="30" t="s">
        <v>66</v>
      </c>
      <c r="G9206" s="30" t="s">
        <v>67</v>
      </c>
      <c r="H9206" s="75">
        <v>2</v>
      </c>
    </row>
    <row r="9207" spans="1:8">
      <c r="A9207" s="43">
        <v>1953</v>
      </c>
      <c r="B9207" s="74">
        <v>46258</v>
      </c>
      <c r="C9207" s="30" t="s">
        <v>661</v>
      </c>
      <c r="D9207" s="30" t="s">
        <v>662</v>
      </c>
      <c r="E9207" s="75">
        <v>31</v>
      </c>
      <c r="F9207" s="30" t="s">
        <v>53</v>
      </c>
      <c r="G9207" s="30" t="s">
        <v>54</v>
      </c>
      <c r="H9207" s="75">
        <v>1</v>
      </c>
    </row>
    <row r="9208" spans="1:8">
      <c r="A9208" s="43">
        <v>1953</v>
      </c>
      <c r="B9208" s="74">
        <v>46258</v>
      </c>
      <c r="C9208" s="30" t="s">
        <v>663</v>
      </c>
      <c r="D9208" s="30" t="s">
        <v>664</v>
      </c>
      <c r="E9208" s="75">
        <v>47</v>
      </c>
      <c r="F9208" s="30" t="s">
        <v>68</v>
      </c>
      <c r="G9208" s="30" t="s">
        <v>69</v>
      </c>
      <c r="H9208" s="75">
        <v>1</v>
      </c>
    </row>
    <row r="9209" spans="1:8">
      <c r="A9209" s="43">
        <v>1953</v>
      </c>
      <c r="B9209" s="74">
        <v>46258</v>
      </c>
      <c r="C9209" s="30" t="s">
        <v>665</v>
      </c>
      <c r="D9209" s="30" t="s">
        <v>666</v>
      </c>
      <c r="E9209" s="75">
        <v>91</v>
      </c>
      <c r="F9209" s="30" t="s">
        <v>5020</v>
      </c>
      <c r="G9209" s="30" t="s">
        <v>5021</v>
      </c>
      <c r="H9209" s="75">
        <v>3</v>
      </c>
    </row>
    <row r="9210" spans="1:8">
      <c r="A9210" s="43">
        <v>1953</v>
      </c>
      <c r="B9210" s="74">
        <v>46258</v>
      </c>
      <c r="C9210" s="30" t="s">
        <v>667</v>
      </c>
      <c r="D9210" s="30" t="s">
        <v>668</v>
      </c>
      <c r="E9210" s="75">
        <v>13</v>
      </c>
      <c r="F9210" s="30" t="s">
        <v>53</v>
      </c>
      <c r="G9210" s="30" t="s">
        <v>54</v>
      </c>
      <c r="H9210" s="75">
        <v>1</v>
      </c>
    </row>
    <row r="9211" spans="1:8">
      <c r="A9211" s="43">
        <v>1953</v>
      </c>
      <c r="B9211" s="74">
        <v>46256</v>
      </c>
      <c r="C9211" s="30" t="s">
        <v>571</v>
      </c>
      <c r="D9211" s="30" t="s">
        <v>572</v>
      </c>
      <c r="E9211" s="75">
        <v>19</v>
      </c>
      <c r="F9211" s="30" t="s">
        <v>53</v>
      </c>
      <c r="G9211" s="30" t="s">
        <v>54</v>
      </c>
      <c r="H9211" s="75">
        <v>1</v>
      </c>
    </row>
    <row r="9212" spans="1:8">
      <c r="A9212" s="43">
        <v>1953</v>
      </c>
      <c r="B9212" s="74">
        <v>46256</v>
      </c>
      <c r="C9212" s="30" t="s">
        <v>573</v>
      </c>
      <c r="D9212" s="30" t="s">
        <v>574</v>
      </c>
      <c r="E9212" s="75">
        <v>63</v>
      </c>
      <c r="F9212" s="30" t="s">
        <v>68</v>
      </c>
      <c r="G9212" s="30" t="s">
        <v>69</v>
      </c>
      <c r="H9212" s="75">
        <v>1</v>
      </c>
    </row>
    <row r="9213" spans="1:8">
      <c r="A9213" s="43">
        <v>1953</v>
      </c>
      <c r="B9213" s="74">
        <v>46256</v>
      </c>
      <c r="C9213" s="30" t="s">
        <v>575</v>
      </c>
      <c r="D9213" s="30" t="s">
        <v>576</v>
      </c>
      <c r="E9213" s="75">
        <v>53</v>
      </c>
      <c r="F9213" s="30" t="s">
        <v>70</v>
      </c>
      <c r="G9213" s="30" t="s">
        <v>71</v>
      </c>
      <c r="H9213" s="75">
        <v>2</v>
      </c>
    </row>
    <row r="9214" spans="1:8">
      <c r="A9214" s="43">
        <v>1953</v>
      </c>
      <c r="B9214" s="74">
        <v>46256</v>
      </c>
      <c r="C9214" s="30" t="s">
        <v>577</v>
      </c>
      <c r="D9214" s="30" t="s">
        <v>578</v>
      </c>
      <c r="E9214" s="75">
        <v>80</v>
      </c>
      <c r="F9214" s="30" t="s">
        <v>68</v>
      </c>
      <c r="G9214" s="30" t="s">
        <v>69</v>
      </c>
      <c r="H9214" s="75">
        <v>1</v>
      </c>
    </row>
    <row r="9215" spans="1:8">
      <c r="A9215" s="43">
        <v>1953</v>
      </c>
      <c r="B9215" s="74">
        <v>46256</v>
      </c>
      <c r="C9215" s="30" t="s">
        <v>579</v>
      </c>
      <c r="D9215" s="30" t="s">
        <v>580</v>
      </c>
      <c r="E9215" s="75">
        <v>52</v>
      </c>
      <c r="F9215" s="30" t="s">
        <v>68</v>
      </c>
      <c r="G9215" s="30" t="s">
        <v>69</v>
      </c>
      <c r="H9215" s="75">
        <v>1</v>
      </c>
    </row>
    <row r="9216" spans="1:8">
      <c r="A9216" s="43">
        <v>1953</v>
      </c>
      <c r="B9216" s="74">
        <v>46256</v>
      </c>
      <c r="C9216" s="30" t="s">
        <v>581</v>
      </c>
      <c r="D9216" s="30" t="s">
        <v>582</v>
      </c>
      <c r="E9216" s="75">
        <v>76</v>
      </c>
      <c r="F9216" s="30" t="s">
        <v>68</v>
      </c>
      <c r="G9216" s="30" t="s">
        <v>69</v>
      </c>
      <c r="H9216" s="75">
        <v>1</v>
      </c>
    </row>
    <row r="9217" spans="1:8">
      <c r="A9217" s="43">
        <v>1953</v>
      </c>
      <c r="B9217" s="74">
        <v>46256</v>
      </c>
      <c r="C9217" s="30" t="s">
        <v>583</v>
      </c>
      <c r="D9217" s="30" t="s">
        <v>584</v>
      </c>
      <c r="E9217" s="75">
        <v>44</v>
      </c>
      <c r="F9217" s="30" t="s">
        <v>70</v>
      </c>
      <c r="G9217" s="30" t="s">
        <v>71</v>
      </c>
      <c r="H9217" s="75">
        <v>2</v>
      </c>
    </row>
    <row r="9218" spans="1:8">
      <c r="A9218" s="43">
        <v>1953</v>
      </c>
      <c r="B9218" s="74">
        <v>46256</v>
      </c>
      <c r="C9218" s="30" t="s">
        <v>585</v>
      </c>
      <c r="D9218" s="30" t="s">
        <v>586</v>
      </c>
      <c r="E9218" s="75">
        <v>96</v>
      </c>
      <c r="F9218" s="30" t="s">
        <v>53</v>
      </c>
      <c r="G9218" s="30" t="s">
        <v>54</v>
      </c>
      <c r="H9218" s="75">
        <v>1</v>
      </c>
    </row>
    <row r="9219" spans="1:8">
      <c r="A9219" s="43">
        <v>1953</v>
      </c>
      <c r="B9219" s="74">
        <v>46256</v>
      </c>
      <c r="C9219" s="30" t="s">
        <v>587</v>
      </c>
      <c r="D9219" s="30" t="s">
        <v>588</v>
      </c>
      <c r="E9219" s="75">
        <v>55</v>
      </c>
      <c r="F9219" s="30" t="s">
        <v>68</v>
      </c>
      <c r="G9219" s="30" t="s">
        <v>69</v>
      </c>
      <c r="H9219" s="75">
        <v>1</v>
      </c>
    </row>
    <row r="9220" spans="1:8">
      <c r="A9220" s="43">
        <v>1953</v>
      </c>
      <c r="B9220" s="74">
        <v>46256</v>
      </c>
      <c r="C9220" s="30" t="s">
        <v>589</v>
      </c>
      <c r="D9220" s="30" t="s">
        <v>590</v>
      </c>
      <c r="E9220" s="75">
        <v>21</v>
      </c>
      <c r="F9220" s="30" t="s">
        <v>76</v>
      </c>
      <c r="G9220" s="30" t="s">
        <v>77</v>
      </c>
      <c r="H9220" s="75">
        <v>1</v>
      </c>
    </row>
    <row r="9221" spans="1:8">
      <c r="A9221" s="43">
        <v>1953</v>
      </c>
      <c r="B9221" s="74">
        <v>46256</v>
      </c>
      <c r="C9221" s="30" t="s">
        <v>591</v>
      </c>
      <c r="D9221" s="30" t="s">
        <v>592</v>
      </c>
      <c r="E9221" s="75">
        <v>1</v>
      </c>
      <c r="F9221" s="30" t="s">
        <v>68</v>
      </c>
      <c r="G9221" s="30" t="s">
        <v>69</v>
      </c>
      <c r="H9221" s="75">
        <v>1</v>
      </c>
    </row>
    <row r="9222" spans="1:8">
      <c r="A9222" s="43">
        <v>1953</v>
      </c>
      <c r="B9222" s="74">
        <v>46256</v>
      </c>
      <c r="C9222" s="30" t="s">
        <v>595</v>
      </c>
      <c r="D9222" s="30" t="s">
        <v>596</v>
      </c>
      <c r="E9222" s="75">
        <v>20</v>
      </c>
      <c r="F9222" s="30" t="s">
        <v>53</v>
      </c>
      <c r="G9222" s="30" t="s">
        <v>54</v>
      </c>
      <c r="H9222" s="75">
        <v>1</v>
      </c>
    </row>
    <row r="9223" spans="1:8">
      <c r="A9223" s="43">
        <v>1953</v>
      </c>
      <c r="B9223" s="74">
        <v>46256</v>
      </c>
      <c r="C9223" s="30" t="s">
        <v>599</v>
      </c>
      <c r="D9223" s="30" t="s">
        <v>600</v>
      </c>
      <c r="E9223" s="75">
        <v>42</v>
      </c>
      <c r="F9223" s="30" t="s">
        <v>68</v>
      </c>
      <c r="G9223" s="30" t="s">
        <v>69</v>
      </c>
      <c r="H9223" s="75">
        <v>1</v>
      </c>
    </row>
    <row r="9224" spans="1:8">
      <c r="A9224" s="43">
        <v>1953</v>
      </c>
      <c r="B9224" s="74">
        <v>46256</v>
      </c>
      <c r="C9224" s="30" t="s">
        <v>601</v>
      </c>
      <c r="D9224" s="30" t="s">
        <v>602</v>
      </c>
      <c r="E9224" s="75">
        <v>21</v>
      </c>
      <c r="F9224" s="30" t="s">
        <v>78</v>
      </c>
      <c r="G9224" s="30" t="s">
        <v>79</v>
      </c>
      <c r="H9224" s="75">
        <v>2</v>
      </c>
    </row>
    <row r="9225" spans="1:8">
      <c r="A9225" s="43">
        <v>1953</v>
      </c>
      <c r="B9225" s="74">
        <v>46256</v>
      </c>
      <c r="C9225" s="30" t="s">
        <v>609</v>
      </c>
      <c r="D9225" s="30" t="s">
        <v>610</v>
      </c>
      <c r="E9225" s="75">
        <v>76</v>
      </c>
      <c r="F9225" s="30" t="s">
        <v>78</v>
      </c>
      <c r="G9225" s="30" t="s">
        <v>79</v>
      </c>
      <c r="H9225" s="75">
        <v>2</v>
      </c>
    </row>
    <row r="9226" spans="1:8">
      <c r="A9226" s="43">
        <v>1953</v>
      </c>
      <c r="B9226" s="74">
        <v>46256</v>
      </c>
      <c r="C9226" s="30" t="s">
        <v>613</v>
      </c>
      <c r="D9226" s="30" t="s">
        <v>614</v>
      </c>
      <c r="E9226" s="75">
        <v>36</v>
      </c>
      <c r="F9226" s="30" t="s">
        <v>70</v>
      </c>
      <c r="G9226" s="30" t="s">
        <v>71</v>
      </c>
      <c r="H9226" s="75">
        <v>2</v>
      </c>
    </row>
    <row r="9227" spans="1:8">
      <c r="A9227" s="43">
        <v>1953</v>
      </c>
      <c r="B9227" s="74">
        <v>46256</v>
      </c>
      <c r="C9227" s="30" t="s">
        <v>619</v>
      </c>
      <c r="D9227" s="30" t="s">
        <v>620</v>
      </c>
      <c r="E9227" s="75">
        <v>68</v>
      </c>
      <c r="F9227" s="30" t="s">
        <v>70</v>
      </c>
      <c r="G9227" s="30" t="s">
        <v>71</v>
      </c>
      <c r="H9227" s="75">
        <v>2</v>
      </c>
    </row>
    <row r="9228" spans="1:8">
      <c r="A9228" s="43">
        <v>1953</v>
      </c>
      <c r="B9228" s="74">
        <v>46256</v>
      </c>
      <c r="C9228" s="30" t="s">
        <v>621</v>
      </c>
      <c r="D9228" s="30" t="s">
        <v>622</v>
      </c>
      <c r="E9228" s="75">
        <v>47</v>
      </c>
      <c r="F9228" s="30" t="s">
        <v>53</v>
      </c>
      <c r="G9228" s="30" t="s">
        <v>54</v>
      </c>
      <c r="H9228" s="75">
        <v>1</v>
      </c>
    </row>
    <row r="9229" spans="1:8">
      <c r="A9229" s="43">
        <v>1953</v>
      </c>
      <c r="B9229" s="74">
        <v>46256</v>
      </c>
      <c r="C9229" s="30" t="s">
        <v>623</v>
      </c>
      <c r="D9229" s="30" t="s">
        <v>624</v>
      </c>
      <c r="E9229" s="75">
        <v>105</v>
      </c>
      <c r="F9229" s="30" t="s">
        <v>53</v>
      </c>
      <c r="G9229" s="30" t="s">
        <v>54</v>
      </c>
      <c r="H9229" s="75">
        <v>1</v>
      </c>
    </row>
    <row r="9230" spans="1:8">
      <c r="A9230" s="43">
        <v>1953</v>
      </c>
      <c r="B9230" s="74">
        <v>46256</v>
      </c>
      <c r="C9230" s="30" t="s">
        <v>625</v>
      </c>
      <c r="D9230" s="30" t="s">
        <v>626</v>
      </c>
      <c r="E9230" s="75">
        <v>73</v>
      </c>
      <c r="F9230" s="30" t="s">
        <v>68</v>
      </c>
      <c r="G9230" s="30" t="s">
        <v>69</v>
      </c>
      <c r="H9230" s="75">
        <v>1</v>
      </c>
    </row>
    <row r="9231" spans="1:8">
      <c r="A9231" s="43">
        <v>1953</v>
      </c>
      <c r="B9231" s="74">
        <v>46256</v>
      </c>
      <c r="C9231" s="30" t="s">
        <v>629</v>
      </c>
      <c r="D9231" s="30" t="s">
        <v>630</v>
      </c>
      <c r="E9231" s="75">
        <v>57</v>
      </c>
      <c r="F9231" s="30" t="s">
        <v>68</v>
      </c>
      <c r="G9231" s="30" t="s">
        <v>69</v>
      </c>
      <c r="H9231" s="75">
        <v>1</v>
      </c>
    </row>
    <row r="9232" spans="1:8">
      <c r="A9232" s="43">
        <v>1953</v>
      </c>
      <c r="B9232" s="74">
        <v>46256</v>
      </c>
      <c r="C9232" s="30" t="s">
        <v>633</v>
      </c>
      <c r="D9232" s="30" t="s">
        <v>634</v>
      </c>
      <c r="E9232" s="75">
        <v>82</v>
      </c>
      <c r="F9232" s="30" t="s">
        <v>76</v>
      </c>
      <c r="G9232" s="30" t="s">
        <v>77</v>
      </c>
      <c r="H9232" s="75">
        <v>1</v>
      </c>
    </row>
    <row r="9233" spans="1:8">
      <c r="A9233" s="43">
        <v>1953</v>
      </c>
      <c r="B9233" s="74">
        <v>46256</v>
      </c>
      <c r="C9233" s="30" t="s">
        <v>637</v>
      </c>
      <c r="D9233" s="30" t="s">
        <v>638</v>
      </c>
      <c r="E9233" s="75">
        <v>63</v>
      </c>
      <c r="F9233" s="30" t="s">
        <v>76</v>
      </c>
      <c r="G9233" s="30" t="s">
        <v>77</v>
      </c>
      <c r="H9233" s="75">
        <v>1</v>
      </c>
    </row>
    <row r="9234" spans="1:8">
      <c r="A9234" s="43">
        <v>1953</v>
      </c>
      <c r="B9234" s="74">
        <v>46256</v>
      </c>
      <c r="C9234" s="30" t="s">
        <v>641</v>
      </c>
      <c r="D9234" s="30" t="s">
        <v>642</v>
      </c>
      <c r="E9234" s="75">
        <v>65</v>
      </c>
      <c r="F9234" s="30" t="s">
        <v>68</v>
      </c>
      <c r="G9234" s="30" t="s">
        <v>69</v>
      </c>
      <c r="H9234" s="75">
        <v>1</v>
      </c>
    </row>
    <row r="9235" spans="1:8">
      <c r="A9235" s="43">
        <v>1953</v>
      </c>
      <c r="B9235" s="74">
        <v>46256</v>
      </c>
      <c r="C9235" s="30" t="s">
        <v>647</v>
      </c>
      <c r="D9235" s="30" t="s">
        <v>648</v>
      </c>
      <c r="E9235" s="75">
        <v>4</v>
      </c>
      <c r="F9235" s="30" t="s">
        <v>80</v>
      </c>
      <c r="G9235" s="30" t="s">
        <v>81</v>
      </c>
      <c r="H9235" s="75">
        <v>1</v>
      </c>
    </row>
    <row r="9236" spans="1:8">
      <c r="A9236" s="43">
        <v>1953</v>
      </c>
      <c r="B9236" s="74">
        <v>46256</v>
      </c>
      <c r="C9236" s="30" t="s">
        <v>659</v>
      </c>
      <c r="D9236" s="30" t="s">
        <v>660</v>
      </c>
      <c r="E9236" s="75">
        <v>94</v>
      </c>
      <c r="F9236" s="30" t="s">
        <v>5020</v>
      </c>
      <c r="G9236" s="30" t="s">
        <v>5021</v>
      </c>
      <c r="H9236" s="75">
        <v>3</v>
      </c>
    </row>
    <row r="9237" spans="1:8">
      <c r="A9237" s="43">
        <v>1953</v>
      </c>
      <c r="B9237" s="74">
        <v>46256</v>
      </c>
      <c r="C9237" s="30" t="s">
        <v>661</v>
      </c>
      <c r="D9237" s="30" t="s">
        <v>662</v>
      </c>
      <c r="E9237" s="75">
        <v>75</v>
      </c>
      <c r="F9237" s="30" t="s">
        <v>53</v>
      </c>
      <c r="G9237" s="30" t="s">
        <v>54</v>
      </c>
      <c r="H9237" s="75">
        <v>1</v>
      </c>
    </row>
    <row r="9238" spans="1:8">
      <c r="A9238" s="43">
        <v>1953</v>
      </c>
      <c r="B9238" s="74">
        <v>46256</v>
      </c>
      <c r="C9238" s="30" t="s">
        <v>663</v>
      </c>
      <c r="D9238" s="30" t="s">
        <v>664</v>
      </c>
      <c r="E9238" s="75">
        <v>19</v>
      </c>
      <c r="F9238" s="30" t="s">
        <v>68</v>
      </c>
      <c r="G9238" s="30" t="s">
        <v>69</v>
      </c>
      <c r="H9238" s="75">
        <v>1</v>
      </c>
    </row>
    <row r="9239" spans="1:8">
      <c r="A9239" s="43">
        <v>1953</v>
      </c>
      <c r="B9239" s="74">
        <v>46256</v>
      </c>
      <c r="C9239" s="30" t="s">
        <v>665</v>
      </c>
      <c r="D9239" s="30" t="s">
        <v>666</v>
      </c>
      <c r="E9239" s="75">
        <v>78</v>
      </c>
      <c r="F9239" s="30" t="s">
        <v>63</v>
      </c>
      <c r="G9239" s="30" t="s">
        <v>64</v>
      </c>
      <c r="H9239" s="75">
        <v>2</v>
      </c>
    </row>
    <row r="9240" spans="1:8">
      <c r="A9240" s="43">
        <v>1953</v>
      </c>
      <c r="B9240" s="74">
        <v>46256</v>
      </c>
      <c r="C9240" s="30" t="s">
        <v>667</v>
      </c>
      <c r="D9240" s="30" t="s">
        <v>668</v>
      </c>
      <c r="E9240" s="75">
        <v>42</v>
      </c>
      <c r="F9240" s="30" t="s">
        <v>53</v>
      </c>
      <c r="G9240" s="30" t="s">
        <v>54</v>
      </c>
      <c r="H9240" s="75">
        <v>1</v>
      </c>
    </row>
    <row r="9241" spans="1:8">
      <c r="A9241" s="43">
        <v>1953</v>
      </c>
      <c r="B9241" s="74">
        <v>46255</v>
      </c>
      <c r="C9241" s="30" t="s">
        <v>571</v>
      </c>
      <c r="D9241" s="30" t="s">
        <v>572</v>
      </c>
      <c r="E9241" s="75">
        <v>42</v>
      </c>
      <c r="F9241" s="30" t="s">
        <v>66</v>
      </c>
      <c r="G9241" s="30" t="s">
        <v>67</v>
      </c>
      <c r="H9241" s="75">
        <v>2</v>
      </c>
    </row>
    <row r="9242" spans="1:8">
      <c r="A9242" s="43">
        <v>1953</v>
      </c>
      <c r="B9242" s="74">
        <v>46255</v>
      </c>
      <c r="C9242" s="30" t="s">
        <v>573</v>
      </c>
      <c r="D9242" s="30" t="s">
        <v>574</v>
      </c>
      <c r="E9242" s="75">
        <v>81</v>
      </c>
      <c r="F9242" s="30" t="s">
        <v>68</v>
      </c>
      <c r="G9242" s="30" t="s">
        <v>69</v>
      </c>
      <c r="H9242" s="75">
        <v>1</v>
      </c>
    </row>
    <row r="9243" spans="1:8">
      <c r="A9243" s="43">
        <v>1953</v>
      </c>
      <c r="B9243" s="74">
        <v>46255</v>
      </c>
      <c r="C9243" s="30" t="s">
        <v>575</v>
      </c>
      <c r="D9243" s="30" t="s">
        <v>576</v>
      </c>
      <c r="E9243" s="75">
        <v>46</v>
      </c>
      <c r="F9243" s="30" t="s">
        <v>68</v>
      </c>
      <c r="G9243" s="30" t="s">
        <v>69</v>
      </c>
      <c r="H9243" s="75">
        <v>1</v>
      </c>
    </row>
    <row r="9244" spans="1:8">
      <c r="A9244" s="43">
        <v>1953</v>
      </c>
      <c r="B9244" s="74">
        <v>46255</v>
      </c>
      <c r="C9244" s="30" t="s">
        <v>577</v>
      </c>
      <c r="D9244" s="30" t="s">
        <v>578</v>
      </c>
      <c r="E9244" s="75">
        <v>95</v>
      </c>
      <c r="F9244" s="30" t="s">
        <v>68</v>
      </c>
      <c r="G9244" s="30" t="s">
        <v>69</v>
      </c>
      <c r="H9244" s="75">
        <v>1</v>
      </c>
    </row>
    <row r="9245" spans="1:8">
      <c r="A9245" s="43">
        <v>1953</v>
      </c>
      <c r="B9245" s="74">
        <v>46255</v>
      </c>
      <c r="C9245" s="30" t="s">
        <v>579</v>
      </c>
      <c r="D9245" s="30" t="s">
        <v>580</v>
      </c>
      <c r="E9245" s="75">
        <v>44</v>
      </c>
      <c r="F9245" s="30" t="s">
        <v>68</v>
      </c>
      <c r="G9245" s="30" t="s">
        <v>69</v>
      </c>
      <c r="H9245" s="75">
        <v>1</v>
      </c>
    </row>
    <row r="9246" spans="1:8">
      <c r="A9246" s="43">
        <v>1953</v>
      </c>
      <c r="B9246" s="74">
        <v>46255</v>
      </c>
      <c r="C9246" s="30" t="s">
        <v>581</v>
      </c>
      <c r="D9246" s="30" t="s">
        <v>582</v>
      </c>
      <c r="E9246" s="75">
        <v>72</v>
      </c>
      <c r="F9246" s="30" t="s">
        <v>68</v>
      </c>
      <c r="G9246" s="30" t="s">
        <v>69</v>
      </c>
      <c r="H9246" s="75">
        <v>1</v>
      </c>
    </row>
    <row r="9247" spans="1:8">
      <c r="A9247" s="43">
        <v>1953</v>
      </c>
      <c r="B9247" s="74">
        <v>46255</v>
      </c>
      <c r="C9247" s="30" t="s">
        <v>583</v>
      </c>
      <c r="D9247" s="30" t="s">
        <v>584</v>
      </c>
      <c r="E9247" s="75">
        <v>39</v>
      </c>
      <c r="F9247" s="30" t="s">
        <v>68</v>
      </c>
      <c r="G9247" s="30" t="s">
        <v>69</v>
      </c>
      <c r="H9247" s="75">
        <v>1</v>
      </c>
    </row>
    <row r="9248" spans="1:8">
      <c r="A9248" s="43">
        <v>1953</v>
      </c>
      <c r="B9248" s="74">
        <v>46255</v>
      </c>
      <c r="C9248" s="30" t="s">
        <v>585</v>
      </c>
      <c r="D9248" s="30" t="s">
        <v>586</v>
      </c>
      <c r="E9248" s="75">
        <v>94</v>
      </c>
      <c r="F9248" s="30" t="s">
        <v>80</v>
      </c>
      <c r="G9248" s="30" t="s">
        <v>81</v>
      </c>
      <c r="H9248" s="75">
        <v>1</v>
      </c>
    </row>
    <row r="9249" spans="1:8">
      <c r="A9249" s="43">
        <v>1953</v>
      </c>
      <c r="B9249" s="74">
        <v>46255</v>
      </c>
      <c r="C9249" s="30" t="s">
        <v>587</v>
      </c>
      <c r="D9249" s="30" t="s">
        <v>588</v>
      </c>
      <c r="E9249" s="75">
        <v>100</v>
      </c>
      <c r="F9249" s="30" t="s">
        <v>68</v>
      </c>
      <c r="G9249" s="30" t="s">
        <v>69</v>
      </c>
      <c r="H9249" s="75">
        <v>1</v>
      </c>
    </row>
    <row r="9250" spans="1:8">
      <c r="A9250" s="43">
        <v>1953</v>
      </c>
      <c r="B9250" s="74">
        <v>46255</v>
      </c>
      <c r="C9250" s="30" t="s">
        <v>589</v>
      </c>
      <c r="D9250" s="30" t="s">
        <v>590</v>
      </c>
      <c r="E9250" s="75">
        <v>60</v>
      </c>
      <c r="F9250" s="30" t="s">
        <v>76</v>
      </c>
      <c r="G9250" s="30" t="s">
        <v>77</v>
      </c>
      <c r="H9250" s="75">
        <v>1</v>
      </c>
    </row>
    <row r="9251" spans="1:8">
      <c r="A9251" s="43">
        <v>1953</v>
      </c>
      <c r="B9251" s="74">
        <v>46255</v>
      </c>
      <c r="C9251" s="30" t="s">
        <v>591</v>
      </c>
      <c r="D9251" s="30" t="s">
        <v>592</v>
      </c>
      <c r="E9251" s="75">
        <v>1</v>
      </c>
      <c r="F9251" s="30" t="s">
        <v>68</v>
      </c>
      <c r="G9251" s="30" t="s">
        <v>69</v>
      </c>
      <c r="H9251" s="75">
        <v>1</v>
      </c>
    </row>
    <row r="9252" spans="1:8">
      <c r="A9252" s="43">
        <v>1953</v>
      </c>
      <c r="B9252" s="74">
        <v>46255</v>
      </c>
      <c r="C9252" s="30" t="s">
        <v>597</v>
      </c>
      <c r="D9252" s="30" t="s">
        <v>598</v>
      </c>
      <c r="E9252" s="75">
        <v>81</v>
      </c>
      <c r="F9252" s="30" t="s">
        <v>68</v>
      </c>
      <c r="G9252" s="30" t="s">
        <v>69</v>
      </c>
      <c r="H9252" s="75">
        <v>1</v>
      </c>
    </row>
    <row r="9253" spans="1:8">
      <c r="A9253" s="43">
        <v>1953</v>
      </c>
      <c r="B9253" s="74">
        <v>46255</v>
      </c>
      <c r="C9253" s="30" t="s">
        <v>599</v>
      </c>
      <c r="D9253" s="30" t="s">
        <v>600</v>
      </c>
      <c r="E9253" s="75">
        <v>47</v>
      </c>
      <c r="F9253" s="30" t="s">
        <v>68</v>
      </c>
      <c r="G9253" s="30" t="s">
        <v>69</v>
      </c>
      <c r="H9253" s="75">
        <v>1</v>
      </c>
    </row>
    <row r="9254" spans="1:8">
      <c r="A9254" s="43">
        <v>1953</v>
      </c>
      <c r="B9254" s="74">
        <v>46255</v>
      </c>
      <c r="C9254" s="30" t="s">
        <v>601</v>
      </c>
      <c r="D9254" s="30" t="s">
        <v>602</v>
      </c>
      <c r="E9254" s="75">
        <v>92</v>
      </c>
      <c r="F9254" s="30" t="s">
        <v>70</v>
      </c>
      <c r="G9254" s="30" t="s">
        <v>71</v>
      </c>
      <c r="H9254" s="75">
        <v>2</v>
      </c>
    </row>
    <row r="9255" spans="1:8">
      <c r="A9255" s="43">
        <v>1953</v>
      </c>
      <c r="B9255" s="74">
        <v>46255</v>
      </c>
      <c r="C9255" s="30" t="s">
        <v>609</v>
      </c>
      <c r="D9255" s="30" t="s">
        <v>610</v>
      </c>
      <c r="E9255" s="75">
        <v>65</v>
      </c>
      <c r="F9255" s="30" t="s">
        <v>66</v>
      </c>
      <c r="G9255" s="30" t="s">
        <v>67</v>
      </c>
      <c r="H9255" s="75">
        <v>2</v>
      </c>
    </row>
    <row r="9256" spans="1:8">
      <c r="A9256" s="43">
        <v>1953</v>
      </c>
      <c r="B9256" s="74">
        <v>46255</v>
      </c>
      <c r="C9256" s="30" t="s">
        <v>613</v>
      </c>
      <c r="D9256" s="30" t="s">
        <v>614</v>
      </c>
      <c r="E9256" s="75">
        <v>109</v>
      </c>
      <c r="F9256" s="30" t="s">
        <v>70</v>
      </c>
      <c r="G9256" s="30" t="s">
        <v>71</v>
      </c>
      <c r="H9256" s="75">
        <v>2</v>
      </c>
    </row>
    <row r="9257" spans="1:8">
      <c r="A9257" s="43">
        <v>1953</v>
      </c>
      <c r="B9257" s="74">
        <v>46255</v>
      </c>
      <c r="C9257" s="30" t="s">
        <v>615</v>
      </c>
      <c r="D9257" s="30" t="s">
        <v>616</v>
      </c>
      <c r="E9257" s="75">
        <v>184</v>
      </c>
      <c r="F9257" s="30" t="s">
        <v>80</v>
      </c>
      <c r="G9257" s="30" t="s">
        <v>81</v>
      </c>
      <c r="H9257" s="75">
        <v>1</v>
      </c>
    </row>
    <row r="9258" spans="1:8">
      <c r="A9258" s="43">
        <v>1953</v>
      </c>
      <c r="B9258" s="74">
        <v>46255</v>
      </c>
      <c r="C9258" s="30" t="s">
        <v>619</v>
      </c>
      <c r="D9258" s="30" t="s">
        <v>620</v>
      </c>
      <c r="E9258" s="75">
        <v>99</v>
      </c>
      <c r="F9258" s="30" t="s">
        <v>68</v>
      </c>
      <c r="G9258" s="30" t="s">
        <v>69</v>
      </c>
      <c r="H9258" s="75">
        <v>1</v>
      </c>
    </row>
    <row r="9259" spans="1:8">
      <c r="A9259" s="43">
        <v>1953</v>
      </c>
      <c r="B9259" s="74">
        <v>46255</v>
      </c>
      <c r="C9259" s="30" t="s">
        <v>621</v>
      </c>
      <c r="D9259" s="30" t="s">
        <v>622</v>
      </c>
      <c r="E9259" s="75">
        <v>48</v>
      </c>
      <c r="F9259" s="30" t="s">
        <v>53</v>
      </c>
      <c r="G9259" s="30" t="s">
        <v>54</v>
      </c>
      <c r="H9259" s="75">
        <v>1</v>
      </c>
    </row>
    <row r="9260" spans="1:8">
      <c r="A9260" s="43">
        <v>1953</v>
      </c>
      <c r="B9260" s="74">
        <v>46255</v>
      </c>
      <c r="C9260" s="30" t="s">
        <v>623</v>
      </c>
      <c r="D9260" s="30" t="s">
        <v>624</v>
      </c>
      <c r="E9260" s="75">
        <v>122</v>
      </c>
      <c r="F9260" s="30" t="s">
        <v>53</v>
      </c>
      <c r="G9260" s="30" t="s">
        <v>54</v>
      </c>
      <c r="H9260" s="75">
        <v>1</v>
      </c>
    </row>
    <row r="9261" spans="1:8">
      <c r="A9261" s="43">
        <v>1953</v>
      </c>
      <c r="B9261" s="74">
        <v>46255</v>
      </c>
      <c r="C9261" s="30" t="s">
        <v>1802</v>
      </c>
      <c r="D9261" s="30" t="s">
        <v>1803</v>
      </c>
      <c r="E9261" s="75">
        <v>18</v>
      </c>
      <c r="F9261" s="30" t="s">
        <v>53</v>
      </c>
      <c r="G9261" s="30" t="s">
        <v>54</v>
      </c>
      <c r="H9261" s="75">
        <v>1</v>
      </c>
    </row>
    <row r="9262" spans="1:8">
      <c r="A9262" s="43">
        <v>1953</v>
      </c>
      <c r="B9262" s="74">
        <v>46255</v>
      </c>
      <c r="C9262" s="30" t="s">
        <v>625</v>
      </c>
      <c r="D9262" s="30" t="s">
        <v>626</v>
      </c>
      <c r="E9262" s="75">
        <v>98</v>
      </c>
      <c r="F9262" s="30" t="s">
        <v>68</v>
      </c>
      <c r="G9262" s="30" t="s">
        <v>69</v>
      </c>
      <c r="H9262" s="75">
        <v>1</v>
      </c>
    </row>
    <row r="9263" spans="1:8">
      <c r="A9263" s="43">
        <v>1953</v>
      </c>
      <c r="B9263" s="74">
        <v>46255</v>
      </c>
      <c r="C9263" s="30" t="s">
        <v>629</v>
      </c>
      <c r="D9263" s="30" t="s">
        <v>630</v>
      </c>
      <c r="E9263" s="75">
        <v>100</v>
      </c>
      <c r="F9263" s="30" t="s">
        <v>68</v>
      </c>
      <c r="G9263" s="30" t="s">
        <v>69</v>
      </c>
      <c r="H9263" s="75">
        <v>1</v>
      </c>
    </row>
    <row r="9264" spans="1:8">
      <c r="A9264" s="43">
        <v>1953</v>
      </c>
      <c r="B9264" s="74">
        <v>46255</v>
      </c>
      <c r="C9264" s="30" t="s">
        <v>633</v>
      </c>
      <c r="D9264" s="30" t="s">
        <v>634</v>
      </c>
      <c r="E9264" s="75">
        <v>184</v>
      </c>
      <c r="F9264" s="30" t="s">
        <v>76</v>
      </c>
      <c r="G9264" s="30" t="s">
        <v>77</v>
      </c>
      <c r="H9264" s="75">
        <v>1</v>
      </c>
    </row>
    <row r="9265" spans="1:8">
      <c r="A9265" s="43">
        <v>1953</v>
      </c>
      <c r="B9265" s="74">
        <v>46255</v>
      </c>
      <c r="C9265" s="30" t="s">
        <v>635</v>
      </c>
      <c r="D9265" s="30" t="s">
        <v>636</v>
      </c>
      <c r="E9265" s="75">
        <v>66</v>
      </c>
      <c r="F9265" s="30" t="s">
        <v>53</v>
      </c>
      <c r="G9265" s="30" t="s">
        <v>54</v>
      </c>
      <c r="H9265" s="75">
        <v>1</v>
      </c>
    </row>
    <row r="9266" spans="1:8">
      <c r="A9266" s="43">
        <v>1953</v>
      </c>
      <c r="B9266" s="74">
        <v>46255</v>
      </c>
      <c r="C9266" s="30" t="s">
        <v>637</v>
      </c>
      <c r="D9266" s="30" t="s">
        <v>638</v>
      </c>
      <c r="E9266" s="75">
        <v>142</v>
      </c>
      <c r="F9266" s="30" t="s">
        <v>76</v>
      </c>
      <c r="G9266" s="30" t="s">
        <v>77</v>
      </c>
      <c r="H9266" s="75">
        <v>1</v>
      </c>
    </row>
    <row r="9267" spans="1:8">
      <c r="A9267" s="43">
        <v>1953</v>
      </c>
      <c r="B9267" s="74">
        <v>46255</v>
      </c>
      <c r="C9267" s="30" t="s">
        <v>641</v>
      </c>
      <c r="D9267" s="30" t="s">
        <v>642</v>
      </c>
      <c r="E9267" s="75">
        <v>80</v>
      </c>
      <c r="F9267" s="30" t="s">
        <v>68</v>
      </c>
      <c r="G9267" s="30" t="s">
        <v>69</v>
      </c>
      <c r="H9267" s="75">
        <v>1</v>
      </c>
    </row>
    <row r="9268" spans="1:8">
      <c r="A9268" s="43">
        <v>1953</v>
      </c>
      <c r="B9268" s="74">
        <v>46255</v>
      </c>
      <c r="C9268" s="30" t="s">
        <v>645</v>
      </c>
      <c r="D9268" s="30" t="s">
        <v>646</v>
      </c>
      <c r="E9268" s="75">
        <v>337</v>
      </c>
      <c r="F9268" s="30" t="s">
        <v>80</v>
      </c>
      <c r="G9268" s="30" t="s">
        <v>81</v>
      </c>
      <c r="H9268" s="75">
        <v>1</v>
      </c>
    </row>
    <row r="9269" spans="1:8">
      <c r="A9269" s="43">
        <v>1953</v>
      </c>
      <c r="B9269" s="74">
        <v>46255</v>
      </c>
      <c r="C9269" s="30" t="s">
        <v>647</v>
      </c>
      <c r="D9269" s="30" t="s">
        <v>648</v>
      </c>
      <c r="E9269" s="75">
        <v>67</v>
      </c>
      <c r="F9269" s="30" t="s">
        <v>80</v>
      </c>
      <c r="G9269" s="30" t="s">
        <v>81</v>
      </c>
      <c r="H9269" s="75">
        <v>1</v>
      </c>
    </row>
    <row r="9270" spans="1:8">
      <c r="A9270" s="43">
        <v>1953</v>
      </c>
      <c r="B9270" s="74">
        <v>46255</v>
      </c>
      <c r="C9270" s="30" t="s">
        <v>1806</v>
      </c>
      <c r="D9270" s="30" t="s">
        <v>1807</v>
      </c>
      <c r="E9270" s="75">
        <v>38</v>
      </c>
      <c r="F9270" s="30" t="s">
        <v>80</v>
      </c>
      <c r="G9270" s="30" t="s">
        <v>81</v>
      </c>
      <c r="H9270" s="75">
        <v>1</v>
      </c>
    </row>
    <row r="9271" spans="1:8">
      <c r="A9271" s="43">
        <v>1953</v>
      </c>
      <c r="B9271" s="74">
        <v>46255</v>
      </c>
      <c r="C9271" s="30" t="s">
        <v>1808</v>
      </c>
      <c r="D9271" s="30" t="s">
        <v>1809</v>
      </c>
      <c r="E9271" s="75">
        <v>22</v>
      </c>
      <c r="F9271" s="30" t="s">
        <v>53</v>
      </c>
      <c r="G9271" s="30" t="s">
        <v>54</v>
      </c>
      <c r="H9271" s="75">
        <v>1</v>
      </c>
    </row>
    <row r="9272" spans="1:8">
      <c r="A9272" s="43">
        <v>1953</v>
      </c>
      <c r="B9272" s="74">
        <v>46255</v>
      </c>
      <c r="C9272" s="30" t="s">
        <v>659</v>
      </c>
      <c r="D9272" s="30" t="s">
        <v>660</v>
      </c>
      <c r="E9272" s="75">
        <v>46</v>
      </c>
      <c r="F9272" s="30" t="s">
        <v>66</v>
      </c>
      <c r="G9272" s="30" t="s">
        <v>67</v>
      </c>
      <c r="H9272" s="75">
        <v>2</v>
      </c>
    </row>
    <row r="9273" spans="1:8">
      <c r="A9273" s="43">
        <v>1953</v>
      </c>
      <c r="B9273" s="74">
        <v>46255</v>
      </c>
      <c r="C9273" s="30" t="s">
        <v>661</v>
      </c>
      <c r="D9273" s="30" t="s">
        <v>662</v>
      </c>
      <c r="E9273" s="75">
        <v>22</v>
      </c>
      <c r="F9273" s="30" t="s">
        <v>53</v>
      </c>
      <c r="G9273" s="30" t="s">
        <v>54</v>
      </c>
      <c r="H9273" s="75">
        <v>1</v>
      </c>
    </row>
    <row r="9274" spans="1:8">
      <c r="A9274" s="43">
        <v>1953</v>
      </c>
      <c r="B9274" s="74">
        <v>46255</v>
      </c>
      <c r="C9274" s="30" t="s">
        <v>663</v>
      </c>
      <c r="D9274" s="30" t="s">
        <v>664</v>
      </c>
      <c r="E9274" s="75">
        <v>61</v>
      </c>
      <c r="F9274" s="30" t="s">
        <v>68</v>
      </c>
      <c r="G9274" s="30" t="s">
        <v>69</v>
      </c>
      <c r="H9274" s="75">
        <v>1</v>
      </c>
    </row>
    <row r="9275" spans="1:8">
      <c r="A9275" s="43">
        <v>1953</v>
      </c>
      <c r="B9275" s="74">
        <v>46255</v>
      </c>
      <c r="C9275" s="30" t="s">
        <v>665</v>
      </c>
      <c r="D9275" s="30" t="s">
        <v>666</v>
      </c>
      <c r="E9275" s="75">
        <v>42</v>
      </c>
      <c r="F9275" s="30" t="s">
        <v>63</v>
      </c>
      <c r="G9275" s="30" t="s">
        <v>64</v>
      </c>
      <c r="H9275" s="75">
        <v>2</v>
      </c>
    </row>
    <row r="9276" spans="1:8">
      <c r="A9276" s="43">
        <v>1953</v>
      </c>
      <c r="B9276" s="74">
        <v>46255</v>
      </c>
      <c r="C9276" s="30" t="s">
        <v>667</v>
      </c>
      <c r="D9276" s="30" t="s">
        <v>668</v>
      </c>
      <c r="E9276" s="75">
        <v>59</v>
      </c>
      <c r="F9276" s="30" t="s">
        <v>53</v>
      </c>
      <c r="G9276" s="30" t="s">
        <v>54</v>
      </c>
      <c r="H9276" s="75">
        <v>1</v>
      </c>
    </row>
    <row r="9277" spans="1:8">
      <c r="A9277" s="43">
        <v>1953</v>
      </c>
      <c r="B9277" s="74">
        <v>46254</v>
      </c>
      <c r="C9277" s="30" t="s">
        <v>571</v>
      </c>
      <c r="D9277" s="30" t="s">
        <v>572</v>
      </c>
      <c r="E9277" s="75">
        <v>16</v>
      </c>
      <c r="F9277" s="30" t="s">
        <v>53</v>
      </c>
      <c r="G9277" s="30" t="s">
        <v>54</v>
      </c>
      <c r="H9277" s="75">
        <v>1</v>
      </c>
    </row>
    <row r="9278" spans="1:8">
      <c r="A9278" s="43">
        <v>1953</v>
      </c>
      <c r="B9278" s="74">
        <v>46254</v>
      </c>
      <c r="C9278" s="30" t="s">
        <v>573</v>
      </c>
      <c r="D9278" s="30" t="s">
        <v>574</v>
      </c>
      <c r="E9278" s="75">
        <v>154</v>
      </c>
      <c r="F9278" s="30" t="s">
        <v>68</v>
      </c>
      <c r="G9278" s="30" t="s">
        <v>69</v>
      </c>
      <c r="H9278" s="75">
        <v>1</v>
      </c>
    </row>
    <row r="9279" spans="1:8">
      <c r="A9279" s="43">
        <v>1953</v>
      </c>
      <c r="B9279" s="74">
        <v>46254</v>
      </c>
      <c r="C9279" s="30" t="s">
        <v>575</v>
      </c>
      <c r="D9279" s="30" t="s">
        <v>576</v>
      </c>
      <c r="E9279" s="75">
        <v>37</v>
      </c>
      <c r="F9279" s="30" t="s">
        <v>68</v>
      </c>
      <c r="G9279" s="30" t="s">
        <v>69</v>
      </c>
      <c r="H9279" s="75">
        <v>1</v>
      </c>
    </row>
    <row r="9280" spans="1:8">
      <c r="A9280" s="43">
        <v>1953</v>
      </c>
      <c r="B9280" s="74">
        <v>46254</v>
      </c>
      <c r="C9280" s="30" t="s">
        <v>577</v>
      </c>
      <c r="D9280" s="30" t="s">
        <v>578</v>
      </c>
      <c r="E9280" s="75">
        <v>97</v>
      </c>
      <c r="F9280" s="30" t="s">
        <v>68</v>
      </c>
      <c r="G9280" s="30" t="s">
        <v>69</v>
      </c>
      <c r="H9280" s="75">
        <v>1</v>
      </c>
    </row>
    <row r="9281" spans="1:8">
      <c r="A9281" s="43">
        <v>1953</v>
      </c>
      <c r="B9281" s="74">
        <v>46254</v>
      </c>
      <c r="C9281" s="30" t="s">
        <v>579</v>
      </c>
      <c r="D9281" s="30" t="s">
        <v>580</v>
      </c>
      <c r="E9281" s="75">
        <v>80</v>
      </c>
      <c r="F9281" s="30" t="s">
        <v>68</v>
      </c>
      <c r="G9281" s="30" t="s">
        <v>69</v>
      </c>
      <c r="H9281" s="75">
        <v>1</v>
      </c>
    </row>
    <row r="9282" spans="1:8">
      <c r="A9282" s="43">
        <v>1953</v>
      </c>
      <c r="B9282" s="74">
        <v>46254</v>
      </c>
      <c r="C9282" s="30" t="s">
        <v>581</v>
      </c>
      <c r="D9282" s="30" t="s">
        <v>582</v>
      </c>
      <c r="E9282" s="75">
        <v>80</v>
      </c>
      <c r="F9282" s="30" t="s">
        <v>68</v>
      </c>
      <c r="G9282" s="30" t="s">
        <v>69</v>
      </c>
      <c r="H9282" s="75">
        <v>1</v>
      </c>
    </row>
    <row r="9283" spans="1:8">
      <c r="A9283" s="43">
        <v>1953</v>
      </c>
      <c r="B9283" s="74">
        <v>46254</v>
      </c>
      <c r="C9283" s="30" t="s">
        <v>583</v>
      </c>
      <c r="D9283" s="30" t="s">
        <v>584</v>
      </c>
      <c r="E9283" s="75">
        <v>68</v>
      </c>
      <c r="F9283" s="30" t="s">
        <v>68</v>
      </c>
      <c r="G9283" s="30" t="s">
        <v>69</v>
      </c>
      <c r="H9283" s="75">
        <v>1</v>
      </c>
    </row>
    <row r="9284" spans="1:8">
      <c r="A9284" s="43">
        <v>1953</v>
      </c>
      <c r="B9284" s="74">
        <v>46254</v>
      </c>
      <c r="C9284" s="30" t="s">
        <v>585</v>
      </c>
      <c r="D9284" s="30" t="s">
        <v>586</v>
      </c>
      <c r="E9284" s="75">
        <v>21</v>
      </c>
      <c r="F9284" s="30" t="s">
        <v>80</v>
      </c>
      <c r="G9284" s="30" t="s">
        <v>81</v>
      </c>
      <c r="H9284" s="75">
        <v>1</v>
      </c>
    </row>
    <row r="9285" spans="1:8">
      <c r="A9285" s="43">
        <v>1953</v>
      </c>
      <c r="B9285" s="74">
        <v>46254</v>
      </c>
      <c r="C9285" s="30" t="s">
        <v>587</v>
      </c>
      <c r="D9285" s="30" t="s">
        <v>588</v>
      </c>
      <c r="E9285" s="75">
        <v>110</v>
      </c>
      <c r="F9285" s="30" t="s">
        <v>68</v>
      </c>
      <c r="G9285" s="30" t="s">
        <v>69</v>
      </c>
      <c r="H9285" s="75">
        <v>1</v>
      </c>
    </row>
    <row r="9286" spans="1:8">
      <c r="A9286" s="43">
        <v>1953</v>
      </c>
      <c r="B9286" s="74">
        <v>46254</v>
      </c>
      <c r="C9286" s="30" t="s">
        <v>589</v>
      </c>
      <c r="D9286" s="30" t="s">
        <v>590</v>
      </c>
      <c r="E9286" s="75">
        <v>52</v>
      </c>
      <c r="F9286" s="30" t="s">
        <v>76</v>
      </c>
      <c r="G9286" s="30" t="s">
        <v>77</v>
      </c>
      <c r="H9286" s="75">
        <v>1</v>
      </c>
    </row>
    <row r="9287" spans="1:8">
      <c r="A9287" s="43">
        <v>1953</v>
      </c>
      <c r="B9287" s="74">
        <v>46254</v>
      </c>
      <c r="C9287" s="30" t="s">
        <v>597</v>
      </c>
      <c r="D9287" s="30" t="s">
        <v>598</v>
      </c>
      <c r="E9287" s="75">
        <v>71</v>
      </c>
      <c r="F9287" s="30" t="s">
        <v>68</v>
      </c>
      <c r="G9287" s="30" t="s">
        <v>69</v>
      </c>
      <c r="H9287" s="75">
        <v>1</v>
      </c>
    </row>
    <row r="9288" spans="1:8">
      <c r="A9288" s="43">
        <v>1953</v>
      </c>
      <c r="B9288" s="74">
        <v>46254</v>
      </c>
      <c r="C9288" s="30" t="s">
        <v>599</v>
      </c>
      <c r="D9288" s="30" t="s">
        <v>600</v>
      </c>
      <c r="E9288" s="75">
        <v>47</v>
      </c>
      <c r="F9288" s="30" t="s">
        <v>68</v>
      </c>
      <c r="G9288" s="30" t="s">
        <v>69</v>
      </c>
      <c r="H9288" s="75">
        <v>1</v>
      </c>
    </row>
    <row r="9289" spans="1:8">
      <c r="A9289" s="43">
        <v>1953</v>
      </c>
      <c r="B9289" s="74">
        <v>46254</v>
      </c>
      <c r="C9289" s="30" t="s">
        <v>601</v>
      </c>
      <c r="D9289" s="30" t="s">
        <v>602</v>
      </c>
      <c r="E9289" s="75">
        <v>54</v>
      </c>
      <c r="F9289" s="30" t="s">
        <v>70</v>
      </c>
      <c r="G9289" s="30" t="s">
        <v>71</v>
      </c>
      <c r="H9289" s="75">
        <v>2</v>
      </c>
    </row>
    <row r="9290" spans="1:8">
      <c r="A9290" s="43">
        <v>1953</v>
      </c>
      <c r="B9290" s="74">
        <v>46254</v>
      </c>
      <c r="C9290" s="30" t="s">
        <v>609</v>
      </c>
      <c r="D9290" s="30" t="s">
        <v>610</v>
      </c>
      <c r="E9290" s="75">
        <v>69</v>
      </c>
      <c r="F9290" s="30" t="s">
        <v>66</v>
      </c>
      <c r="G9290" s="30" t="s">
        <v>67</v>
      </c>
      <c r="H9290" s="75">
        <v>2</v>
      </c>
    </row>
    <row r="9291" spans="1:8">
      <c r="A9291" s="43">
        <v>1953</v>
      </c>
      <c r="B9291" s="74">
        <v>46254</v>
      </c>
      <c r="C9291" s="30" t="s">
        <v>613</v>
      </c>
      <c r="D9291" s="30" t="s">
        <v>614</v>
      </c>
      <c r="E9291" s="75">
        <v>110</v>
      </c>
      <c r="F9291" s="30" t="s">
        <v>76</v>
      </c>
      <c r="G9291" s="30" t="s">
        <v>77</v>
      </c>
      <c r="H9291" s="75">
        <v>1</v>
      </c>
    </row>
    <row r="9292" spans="1:8">
      <c r="A9292" s="43">
        <v>1953</v>
      </c>
      <c r="B9292" s="74">
        <v>46254</v>
      </c>
      <c r="C9292" s="30" t="s">
        <v>615</v>
      </c>
      <c r="D9292" s="30" t="s">
        <v>616</v>
      </c>
      <c r="E9292" s="75">
        <v>239</v>
      </c>
      <c r="F9292" s="30" t="s">
        <v>78</v>
      </c>
      <c r="G9292" s="30" t="s">
        <v>79</v>
      </c>
      <c r="H9292" s="75">
        <v>2</v>
      </c>
    </row>
    <row r="9293" spans="1:8">
      <c r="A9293" s="43">
        <v>1953</v>
      </c>
      <c r="B9293" s="74">
        <v>46254</v>
      </c>
      <c r="C9293" s="30" t="s">
        <v>5024</v>
      </c>
      <c r="D9293" s="30" t="s">
        <v>5025</v>
      </c>
      <c r="E9293" s="75">
        <v>1</v>
      </c>
      <c r="F9293" s="30" t="s">
        <v>68</v>
      </c>
      <c r="G9293" s="30" t="s">
        <v>69</v>
      </c>
      <c r="H9293" s="75">
        <v>1</v>
      </c>
    </row>
    <row r="9294" spans="1:8">
      <c r="A9294" s="43">
        <v>1953</v>
      </c>
      <c r="B9294" s="74">
        <v>46254</v>
      </c>
      <c r="C9294" s="30" t="s">
        <v>619</v>
      </c>
      <c r="D9294" s="30" t="s">
        <v>620</v>
      </c>
      <c r="E9294" s="75">
        <v>98</v>
      </c>
      <c r="F9294" s="30" t="s">
        <v>68</v>
      </c>
      <c r="G9294" s="30" t="s">
        <v>69</v>
      </c>
      <c r="H9294" s="75">
        <v>1</v>
      </c>
    </row>
    <row r="9295" spans="1:8">
      <c r="A9295" s="43">
        <v>1953</v>
      </c>
      <c r="B9295" s="74">
        <v>46254</v>
      </c>
      <c r="C9295" s="30" t="s">
        <v>621</v>
      </c>
      <c r="D9295" s="30" t="s">
        <v>622</v>
      </c>
      <c r="E9295" s="75">
        <v>35</v>
      </c>
      <c r="F9295" s="30" t="s">
        <v>53</v>
      </c>
      <c r="G9295" s="30" t="s">
        <v>54</v>
      </c>
      <c r="H9295" s="75">
        <v>1</v>
      </c>
    </row>
    <row r="9296" spans="1:8">
      <c r="A9296" s="43">
        <v>1953</v>
      </c>
      <c r="B9296" s="74">
        <v>46254</v>
      </c>
      <c r="C9296" s="30" t="s">
        <v>623</v>
      </c>
      <c r="D9296" s="30" t="s">
        <v>624</v>
      </c>
      <c r="E9296" s="75">
        <v>153</v>
      </c>
      <c r="F9296" s="30" t="s">
        <v>53</v>
      </c>
      <c r="G9296" s="30" t="s">
        <v>54</v>
      </c>
      <c r="H9296" s="75">
        <v>1</v>
      </c>
    </row>
    <row r="9297" spans="1:8">
      <c r="A9297" s="43">
        <v>1953</v>
      </c>
      <c r="B9297" s="74">
        <v>46254</v>
      </c>
      <c r="C9297" s="30" t="s">
        <v>625</v>
      </c>
      <c r="D9297" s="30" t="s">
        <v>626</v>
      </c>
      <c r="E9297" s="75">
        <v>88</v>
      </c>
      <c r="F9297" s="30" t="s">
        <v>68</v>
      </c>
      <c r="G9297" s="30" t="s">
        <v>69</v>
      </c>
      <c r="H9297" s="75">
        <v>1</v>
      </c>
    </row>
    <row r="9298" spans="1:8">
      <c r="A9298" s="43">
        <v>1953</v>
      </c>
      <c r="B9298" s="74">
        <v>46254</v>
      </c>
      <c r="C9298" s="30" t="s">
        <v>629</v>
      </c>
      <c r="D9298" s="30" t="s">
        <v>630</v>
      </c>
      <c r="E9298" s="75">
        <v>97</v>
      </c>
      <c r="F9298" s="30" t="s">
        <v>68</v>
      </c>
      <c r="G9298" s="30" t="s">
        <v>69</v>
      </c>
      <c r="H9298" s="75">
        <v>1</v>
      </c>
    </row>
    <row r="9299" spans="1:8">
      <c r="A9299" s="43">
        <v>1953</v>
      </c>
      <c r="B9299" s="74">
        <v>46254</v>
      </c>
      <c r="C9299" s="30" t="s">
        <v>633</v>
      </c>
      <c r="D9299" s="30" t="s">
        <v>634</v>
      </c>
      <c r="E9299" s="75">
        <v>179</v>
      </c>
      <c r="F9299" s="30" t="s">
        <v>70</v>
      </c>
      <c r="G9299" s="30" t="s">
        <v>71</v>
      </c>
      <c r="H9299" s="75">
        <v>2</v>
      </c>
    </row>
    <row r="9300" spans="1:8">
      <c r="A9300" s="43">
        <v>1953</v>
      </c>
      <c r="B9300" s="74">
        <v>46254</v>
      </c>
      <c r="C9300" s="30" t="s">
        <v>637</v>
      </c>
      <c r="D9300" s="30" t="s">
        <v>638</v>
      </c>
      <c r="E9300" s="75">
        <v>144</v>
      </c>
      <c r="F9300" s="30" t="s">
        <v>76</v>
      </c>
      <c r="G9300" s="30" t="s">
        <v>77</v>
      </c>
      <c r="H9300" s="75">
        <v>1</v>
      </c>
    </row>
    <row r="9301" spans="1:8">
      <c r="A9301" s="43">
        <v>1953</v>
      </c>
      <c r="B9301" s="74">
        <v>46254</v>
      </c>
      <c r="C9301" s="30" t="s">
        <v>641</v>
      </c>
      <c r="D9301" s="30" t="s">
        <v>642</v>
      </c>
      <c r="E9301" s="75">
        <v>76</v>
      </c>
      <c r="F9301" s="30" t="s">
        <v>68</v>
      </c>
      <c r="G9301" s="30" t="s">
        <v>69</v>
      </c>
      <c r="H9301" s="75">
        <v>1</v>
      </c>
    </row>
    <row r="9302" spans="1:8">
      <c r="A9302" s="43">
        <v>1953</v>
      </c>
      <c r="B9302" s="74">
        <v>46254</v>
      </c>
      <c r="C9302" s="30" t="s">
        <v>643</v>
      </c>
      <c r="D9302" s="30" t="s">
        <v>644</v>
      </c>
      <c r="E9302" s="75">
        <v>18</v>
      </c>
      <c r="F9302" s="30" t="s">
        <v>70</v>
      </c>
      <c r="G9302" s="30" t="s">
        <v>71</v>
      </c>
      <c r="H9302" s="75">
        <v>2</v>
      </c>
    </row>
    <row r="9303" spans="1:8">
      <c r="A9303" s="43">
        <v>1953</v>
      </c>
      <c r="B9303" s="74">
        <v>46254</v>
      </c>
      <c r="C9303" s="30" t="s">
        <v>645</v>
      </c>
      <c r="D9303" s="30" t="s">
        <v>646</v>
      </c>
      <c r="E9303" s="75">
        <v>168</v>
      </c>
      <c r="F9303" s="30" t="s">
        <v>80</v>
      </c>
      <c r="G9303" s="30" t="s">
        <v>81</v>
      </c>
      <c r="H9303" s="75">
        <v>1</v>
      </c>
    </row>
    <row r="9304" spans="1:8">
      <c r="A9304" s="43">
        <v>1953</v>
      </c>
      <c r="B9304" s="74">
        <v>46254</v>
      </c>
      <c r="C9304" s="30" t="s">
        <v>647</v>
      </c>
      <c r="D9304" s="30" t="s">
        <v>648</v>
      </c>
      <c r="E9304" s="75">
        <v>18</v>
      </c>
      <c r="F9304" s="30" t="s">
        <v>80</v>
      </c>
      <c r="G9304" s="30" t="s">
        <v>81</v>
      </c>
      <c r="H9304" s="75">
        <v>1</v>
      </c>
    </row>
    <row r="9305" spans="1:8">
      <c r="A9305" s="43">
        <v>1953</v>
      </c>
      <c r="B9305" s="74">
        <v>46254</v>
      </c>
      <c r="C9305" s="30" t="s">
        <v>655</v>
      </c>
      <c r="D9305" s="30" t="s">
        <v>656</v>
      </c>
      <c r="E9305" s="75">
        <v>1</v>
      </c>
      <c r="F9305" s="30" t="s">
        <v>80</v>
      </c>
      <c r="G9305" s="30" t="s">
        <v>81</v>
      </c>
      <c r="H9305" s="75">
        <v>1</v>
      </c>
    </row>
    <row r="9306" spans="1:8">
      <c r="A9306" s="43">
        <v>1953</v>
      </c>
      <c r="B9306" s="74">
        <v>46254</v>
      </c>
      <c r="C9306" s="30" t="s">
        <v>659</v>
      </c>
      <c r="D9306" s="30" t="s">
        <v>660</v>
      </c>
      <c r="E9306" s="75">
        <v>50</v>
      </c>
      <c r="F9306" s="30" t="s">
        <v>66</v>
      </c>
      <c r="G9306" s="30" t="s">
        <v>67</v>
      </c>
      <c r="H9306" s="75">
        <v>2</v>
      </c>
    </row>
    <row r="9307" spans="1:8">
      <c r="A9307" s="43">
        <v>1953</v>
      </c>
      <c r="B9307" s="74">
        <v>46254</v>
      </c>
      <c r="C9307" s="30" t="s">
        <v>661</v>
      </c>
      <c r="D9307" s="30" t="s">
        <v>662</v>
      </c>
      <c r="E9307" s="75">
        <v>104</v>
      </c>
      <c r="F9307" s="30" t="s">
        <v>53</v>
      </c>
      <c r="G9307" s="30" t="s">
        <v>54</v>
      </c>
      <c r="H9307" s="75">
        <v>1</v>
      </c>
    </row>
    <row r="9308" spans="1:8">
      <c r="A9308" s="43">
        <v>1953</v>
      </c>
      <c r="B9308" s="74">
        <v>46254</v>
      </c>
      <c r="C9308" s="30" t="s">
        <v>663</v>
      </c>
      <c r="D9308" s="30" t="s">
        <v>664</v>
      </c>
      <c r="E9308" s="75">
        <v>61</v>
      </c>
      <c r="F9308" s="30" t="s">
        <v>68</v>
      </c>
      <c r="G9308" s="30" t="s">
        <v>69</v>
      </c>
      <c r="H9308" s="75">
        <v>1</v>
      </c>
    </row>
    <row r="9309" spans="1:8">
      <c r="A9309" s="43">
        <v>1953</v>
      </c>
      <c r="B9309" s="74">
        <v>46254</v>
      </c>
      <c r="C9309" s="30" t="s">
        <v>665</v>
      </c>
      <c r="D9309" s="30" t="s">
        <v>666</v>
      </c>
      <c r="E9309" s="75">
        <v>74</v>
      </c>
      <c r="F9309" s="30" t="s">
        <v>63</v>
      </c>
      <c r="G9309" s="30" t="s">
        <v>64</v>
      </c>
      <c r="H9309" s="75">
        <v>2</v>
      </c>
    </row>
    <row r="9310" spans="1:8">
      <c r="A9310" s="43">
        <v>1953</v>
      </c>
      <c r="B9310" s="74">
        <v>46254</v>
      </c>
      <c r="C9310" s="30" t="s">
        <v>667</v>
      </c>
      <c r="D9310" s="30" t="s">
        <v>668</v>
      </c>
      <c r="E9310" s="75">
        <v>22</v>
      </c>
      <c r="F9310" s="30" t="s">
        <v>53</v>
      </c>
      <c r="G9310" s="30" t="s">
        <v>54</v>
      </c>
      <c r="H9310" s="75">
        <v>1</v>
      </c>
    </row>
    <row r="9311" spans="1:8">
      <c r="A9311" s="43">
        <v>1953</v>
      </c>
      <c r="B9311" s="74">
        <v>46253</v>
      </c>
      <c r="C9311" s="30" t="s">
        <v>573</v>
      </c>
      <c r="D9311" s="30" t="s">
        <v>574</v>
      </c>
      <c r="E9311" s="75">
        <v>62</v>
      </c>
      <c r="F9311" s="30" t="s">
        <v>68</v>
      </c>
      <c r="G9311" s="30" t="s">
        <v>69</v>
      </c>
      <c r="H9311" s="75">
        <v>1</v>
      </c>
    </row>
    <row r="9312" spans="1:8">
      <c r="A9312" s="43">
        <v>1953</v>
      </c>
      <c r="B9312" s="74">
        <v>46253</v>
      </c>
      <c r="C9312" s="30" t="s">
        <v>577</v>
      </c>
      <c r="D9312" s="30" t="s">
        <v>578</v>
      </c>
      <c r="E9312" s="75">
        <v>74</v>
      </c>
      <c r="F9312" s="30" t="s">
        <v>68</v>
      </c>
      <c r="G9312" s="30" t="s">
        <v>69</v>
      </c>
      <c r="H9312" s="75">
        <v>1</v>
      </c>
    </row>
    <row r="9313" spans="1:8">
      <c r="A9313" s="43">
        <v>1953</v>
      </c>
      <c r="B9313" s="74">
        <v>46253</v>
      </c>
      <c r="C9313" s="30" t="s">
        <v>579</v>
      </c>
      <c r="D9313" s="30" t="s">
        <v>580</v>
      </c>
      <c r="E9313" s="75">
        <v>69</v>
      </c>
      <c r="F9313" s="30" t="s">
        <v>68</v>
      </c>
      <c r="G9313" s="30" t="s">
        <v>69</v>
      </c>
      <c r="H9313" s="75">
        <v>1</v>
      </c>
    </row>
    <row r="9314" spans="1:8">
      <c r="A9314" s="43">
        <v>1953</v>
      </c>
      <c r="B9314" s="74">
        <v>46253</v>
      </c>
      <c r="C9314" s="30" t="s">
        <v>581</v>
      </c>
      <c r="D9314" s="30" t="s">
        <v>582</v>
      </c>
      <c r="E9314" s="75">
        <v>74</v>
      </c>
      <c r="F9314" s="30" t="s">
        <v>68</v>
      </c>
      <c r="G9314" s="30" t="s">
        <v>69</v>
      </c>
      <c r="H9314" s="75">
        <v>1</v>
      </c>
    </row>
    <row r="9315" spans="1:8">
      <c r="A9315" s="43">
        <v>1953</v>
      </c>
      <c r="B9315" s="74">
        <v>46253</v>
      </c>
      <c r="C9315" s="30" t="s">
        <v>583</v>
      </c>
      <c r="D9315" s="30" t="s">
        <v>584</v>
      </c>
      <c r="E9315" s="75">
        <v>100</v>
      </c>
      <c r="F9315" s="30" t="s">
        <v>68</v>
      </c>
      <c r="G9315" s="30" t="s">
        <v>69</v>
      </c>
      <c r="H9315" s="75">
        <v>1</v>
      </c>
    </row>
    <row r="9316" spans="1:8">
      <c r="A9316" s="43">
        <v>1953</v>
      </c>
      <c r="B9316" s="74">
        <v>46253</v>
      </c>
      <c r="C9316" s="30" t="s">
        <v>585</v>
      </c>
      <c r="D9316" s="30" t="s">
        <v>586</v>
      </c>
      <c r="E9316" s="75">
        <v>172</v>
      </c>
      <c r="F9316" s="30" t="s">
        <v>80</v>
      </c>
      <c r="G9316" s="30" t="s">
        <v>81</v>
      </c>
      <c r="H9316" s="75">
        <v>1</v>
      </c>
    </row>
    <row r="9317" spans="1:8">
      <c r="A9317" s="43">
        <v>1953</v>
      </c>
      <c r="B9317" s="74">
        <v>46253</v>
      </c>
      <c r="C9317" s="30" t="s">
        <v>587</v>
      </c>
      <c r="D9317" s="30" t="s">
        <v>588</v>
      </c>
      <c r="E9317" s="75">
        <v>96</v>
      </c>
      <c r="F9317" s="30" t="s">
        <v>68</v>
      </c>
      <c r="G9317" s="30" t="s">
        <v>69</v>
      </c>
      <c r="H9317" s="75">
        <v>1</v>
      </c>
    </row>
    <row r="9318" spans="1:8">
      <c r="A9318" s="43">
        <v>1953</v>
      </c>
      <c r="B9318" s="74">
        <v>46253</v>
      </c>
      <c r="C9318" s="30" t="s">
        <v>589</v>
      </c>
      <c r="D9318" s="30" t="s">
        <v>590</v>
      </c>
      <c r="E9318" s="75">
        <v>102</v>
      </c>
      <c r="F9318" s="30" t="s">
        <v>76</v>
      </c>
      <c r="G9318" s="30" t="s">
        <v>77</v>
      </c>
      <c r="H9318" s="75">
        <v>1</v>
      </c>
    </row>
    <row r="9319" spans="1:8">
      <c r="A9319" s="43">
        <v>1953</v>
      </c>
      <c r="B9319" s="74">
        <v>46253</v>
      </c>
      <c r="C9319" s="30" t="s">
        <v>597</v>
      </c>
      <c r="D9319" s="30" t="s">
        <v>598</v>
      </c>
      <c r="E9319" s="75">
        <v>71</v>
      </c>
      <c r="F9319" s="30" t="s">
        <v>68</v>
      </c>
      <c r="G9319" s="30" t="s">
        <v>69</v>
      </c>
      <c r="H9319" s="75">
        <v>1</v>
      </c>
    </row>
    <row r="9320" spans="1:8">
      <c r="A9320" s="43">
        <v>1953</v>
      </c>
      <c r="B9320" s="74">
        <v>46253</v>
      </c>
      <c r="C9320" s="30" t="s">
        <v>599</v>
      </c>
      <c r="D9320" s="30" t="s">
        <v>600</v>
      </c>
      <c r="E9320" s="75">
        <v>62</v>
      </c>
      <c r="F9320" s="30" t="s">
        <v>68</v>
      </c>
      <c r="G9320" s="30" t="s">
        <v>69</v>
      </c>
      <c r="H9320" s="75">
        <v>1</v>
      </c>
    </row>
    <row r="9321" spans="1:8">
      <c r="A9321" s="43">
        <v>1953</v>
      </c>
      <c r="B9321" s="74">
        <v>46253</v>
      </c>
      <c r="C9321" s="30" t="s">
        <v>601</v>
      </c>
      <c r="D9321" s="30" t="s">
        <v>602</v>
      </c>
      <c r="E9321" s="75">
        <v>106</v>
      </c>
      <c r="F9321" s="30" t="s">
        <v>72</v>
      </c>
      <c r="G9321" s="30" t="s">
        <v>73</v>
      </c>
      <c r="H9321" s="75">
        <v>3</v>
      </c>
    </row>
    <row r="9322" spans="1:8">
      <c r="A9322" s="43">
        <v>1953</v>
      </c>
      <c r="B9322" s="74">
        <v>46253</v>
      </c>
      <c r="C9322" s="30" t="s">
        <v>609</v>
      </c>
      <c r="D9322" s="30" t="s">
        <v>610</v>
      </c>
      <c r="E9322" s="75">
        <v>118</v>
      </c>
      <c r="F9322" s="30" t="s">
        <v>66</v>
      </c>
      <c r="G9322" s="30" t="s">
        <v>67</v>
      </c>
      <c r="H9322" s="75">
        <v>2</v>
      </c>
    </row>
    <row r="9323" spans="1:8">
      <c r="A9323" s="43">
        <v>1953</v>
      </c>
      <c r="B9323" s="74">
        <v>46253</v>
      </c>
      <c r="C9323" s="30" t="s">
        <v>613</v>
      </c>
      <c r="D9323" s="30" t="s">
        <v>614</v>
      </c>
      <c r="E9323" s="75">
        <v>103</v>
      </c>
      <c r="F9323" s="30" t="s">
        <v>70</v>
      </c>
      <c r="G9323" s="30" t="s">
        <v>71</v>
      </c>
      <c r="H9323" s="75">
        <v>2</v>
      </c>
    </row>
    <row r="9324" spans="1:8">
      <c r="A9324" s="43">
        <v>1953</v>
      </c>
      <c r="B9324" s="74">
        <v>46253</v>
      </c>
      <c r="C9324" s="30" t="s">
        <v>615</v>
      </c>
      <c r="D9324" s="30" t="s">
        <v>616</v>
      </c>
      <c r="E9324" s="75">
        <v>137</v>
      </c>
      <c r="F9324" s="30" t="s">
        <v>80</v>
      </c>
      <c r="G9324" s="30" t="s">
        <v>81</v>
      </c>
      <c r="H9324" s="75">
        <v>1</v>
      </c>
    </row>
    <row r="9325" spans="1:8">
      <c r="A9325" s="43">
        <v>1953</v>
      </c>
      <c r="B9325" s="74">
        <v>46253</v>
      </c>
      <c r="C9325" s="30" t="s">
        <v>619</v>
      </c>
      <c r="D9325" s="30" t="s">
        <v>620</v>
      </c>
      <c r="E9325" s="75">
        <v>55</v>
      </c>
      <c r="F9325" s="30" t="s">
        <v>68</v>
      </c>
      <c r="G9325" s="30" t="s">
        <v>69</v>
      </c>
      <c r="H9325" s="75">
        <v>1</v>
      </c>
    </row>
    <row r="9326" spans="1:8">
      <c r="A9326" s="43">
        <v>1953</v>
      </c>
      <c r="B9326" s="74">
        <v>46253</v>
      </c>
      <c r="C9326" s="30" t="s">
        <v>621</v>
      </c>
      <c r="D9326" s="30" t="s">
        <v>622</v>
      </c>
      <c r="E9326" s="75">
        <v>61</v>
      </c>
      <c r="F9326" s="30" t="s">
        <v>53</v>
      </c>
      <c r="G9326" s="30" t="s">
        <v>54</v>
      </c>
      <c r="H9326" s="75">
        <v>1</v>
      </c>
    </row>
    <row r="9327" spans="1:8">
      <c r="A9327" s="43">
        <v>1953</v>
      </c>
      <c r="B9327" s="74">
        <v>46253</v>
      </c>
      <c r="C9327" s="30" t="s">
        <v>623</v>
      </c>
      <c r="D9327" s="30" t="s">
        <v>624</v>
      </c>
      <c r="E9327" s="75">
        <v>50</v>
      </c>
      <c r="F9327" s="30" t="s">
        <v>53</v>
      </c>
      <c r="G9327" s="30" t="s">
        <v>54</v>
      </c>
      <c r="H9327" s="75">
        <v>1</v>
      </c>
    </row>
    <row r="9328" spans="1:8">
      <c r="A9328" s="43">
        <v>1953</v>
      </c>
      <c r="B9328" s="74">
        <v>46253</v>
      </c>
      <c r="C9328" s="30" t="s">
        <v>1802</v>
      </c>
      <c r="D9328" s="30" t="s">
        <v>1803</v>
      </c>
      <c r="E9328" s="75">
        <v>42</v>
      </c>
      <c r="F9328" s="30" t="s">
        <v>53</v>
      </c>
      <c r="G9328" s="30" t="s">
        <v>54</v>
      </c>
      <c r="H9328" s="75">
        <v>1</v>
      </c>
    </row>
    <row r="9329" spans="1:8">
      <c r="A9329" s="43">
        <v>1953</v>
      </c>
      <c r="B9329" s="74">
        <v>46253</v>
      </c>
      <c r="C9329" s="30" t="s">
        <v>625</v>
      </c>
      <c r="D9329" s="30" t="s">
        <v>626</v>
      </c>
      <c r="E9329" s="75">
        <v>80</v>
      </c>
      <c r="F9329" s="30" t="s">
        <v>68</v>
      </c>
      <c r="G9329" s="30" t="s">
        <v>69</v>
      </c>
      <c r="H9329" s="75">
        <v>1</v>
      </c>
    </row>
    <row r="9330" spans="1:8">
      <c r="A9330" s="43">
        <v>1953</v>
      </c>
      <c r="B9330" s="74">
        <v>46253</v>
      </c>
      <c r="C9330" s="30" t="s">
        <v>629</v>
      </c>
      <c r="D9330" s="30" t="s">
        <v>630</v>
      </c>
      <c r="E9330" s="75">
        <v>91</v>
      </c>
      <c r="F9330" s="30" t="s">
        <v>68</v>
      </c>
      <c r="G9330" s="30" t="s">
        <v>69</v>
      </c>
      <c r="H9330" s="75">
        <v>1</v>
      </c>
    </row>
    <row r="9331" spans="1:8">
      <c r="A9331" s="43">
        <v>1953</v>
      </c>
      <c r="B9331" s="74">
        <v>46253</v>
      </c>
      <c r="C9331" s="30" t="s">
        <v>633</v>
      </c>
      <c r="D9331" s="30" t="s">
        <v>634</v>
      </c>
      <c r="E9331" s="75">
        <v>156</v>
      </c>
      <c r="F9331" s="30" t="s">
        <v>78</v>
      </c>
      <c r="G9331" s="30" t="s">
        <v>79</v>
      </c>
      <c r="H9331" s="75">
        <v>2</v>
      </c>
    </row>
    <row r="9332" spans="1:8">
      <c r="A9332" s="43">
        <v>1953</v>
      </c>
      <c r="B9332" s="74">
        <v>46253</v>
      </c>
      <c r="C9332" s="30" t="s">
        <v>635</v>
      </c>
      <c r="D9332" s="30" t="s">
        <v>636</v>
      </c>
      <c r="E9332" s="75">
        <v>97</v>
      </c>
      <c r="F9332" s="30" t="s">
        <v>66</v>
      </c>
      <c r="G9332" s="30" t="s">
        <v>67</v>
      </c>
      <c r="H9332" s="75">
        <v>2</v>
      </c>
    </row>
    <row r="9333" spans="1:8">
      <c r="A9333" s="43">
        <v>1953</v>
      </c>
      <c r="B9333" s="74">
        <v>46253</v>
      </c>
      <c r="C9333" s="30" t="s">
        <v>637</v>
      </c>
      <c r="D9333" s="30" t="s">
        <v>638</v>
      </c>
      <c r="E9333" s="75">
        <v>106</v>
      </c>
      <c r="F9333" s="30" t="s">
        <v>70</v>
      </c>
      <c r="G9333" s="30" t="s">
        <v>71</v>
      </c>
      <c r="H9333" s="75">
        <v>2</v>
      </c>
    </row>
    <row r="9334" spans="1:8">
      <c r="A9334" s="43">
        <v>1953</v>
      </c>
      <c r="B9334" s="74">
        <v>46253</v>
      </c>
      <c r="C9334" s="30" t="s">
        <v>641</v>
      </c>
      <c r="D9334" s="30" t="s">
        <v>642</v>
      </c>
      <c r="E9334" s="75">
        <v>89</v>
      </c>
      <c r="F9334" s="30" t="s">
        <v>68</v>
      </c>
      <c r="G9334" s="30" t="s">
        <v>69</v>
      </c>
      <c r="H9334" s="75">
        <v>1</v>
      </c>
    </row>
    <row r="9335" spans="1:8">
      <c r="A9335" s="43">
        <v>1953</v>
      </c>
      <c r="B9335" s="74">
        <v>46253</v>
      </c>
      <c r="C9335" s="30" t="s">
        <v>643</v>
      </c>
      <c r="D9335" s="30" t="s">
        <v>644</v>
      </c>
      <c r="E9335" s="75">
        <v>9</v>
      </c>
      <c r="F9335" s="30" t="s">
        <v>80</v>
      </c>
      <c r="G9335" s="30" t="s">
        <v>81</v>
      </c>
      <c r="H9335" s="75">
        <v>1</v>
      </c>
    </row>
    <row r="9336" spans="1:8">
      <c r="A9336" s="43">
        <v>1953</v>
      </c>
      <c r="B9336" s="74">
        <v>46253</v>
      </c>
      <c r="C9336" s="30" t="s">
        <v>645</v>
      </c>
      <c r="D9336" s="30" t="s">
        <v>646</v>
      </c>
      <c r="E9336" s="75">
        <v>6</v>
      </c>
      <c r="F9336" s="30" t="s">
        <v>80</v>
      </c>
      <c r="G9336" s="30" t="s">
        <v>81</v>
      </c>
      <c r="H9336" s="75">
        <v>1</v>
      </c>
    </row>
    <row r="9337" spans="1:8">
      <c r="A9337" s="43">
        <v>1953</v>
      </c>
      <c r="B9337" s="74">
        <v>46253</v>
      </c>
      <c r="C9337" s="30" t="s">
        <v>647</v>
      </c>
      <c r="D9337" s="30" t="s">
        <v>648</v>
      </c>
      <c r="E9337" s="75">
        <v>24</v>
      </c>
      <c r="F9337" s="30" t="s">
        <v>80</v>
      </c>
      <c r="G9337" s="30" t="s">
        <v>81</v>
      </c>
      <c r="H9337" s="75">
        <v>1</v>
      </c>
    </row>
    <row r="9338" spans="1:8">
      <c r="A9338" s="43">
        <v>1953</v>
      </c>
      <c r="B9338" s="74">
        <v>46253</v>
      </c>
      <c r="C9338" s="30" t="s">
        <v>1806</v>
      </c>
      <c r="D9338" s="30" t="s">
        <v>1807</v>
      </c>
      <c r="E9338" s="75">
        <v>125</v>
      </c>
      <c r="F9338" s="30" t="s">
        <v>80</v>
      </c>
      <c r="G9338" s="30" t="s">
        <v>81</v>
      </c>
      <c r="H9338" s="75">
        <v>1</v>
      </c>
    </row>
    <row r="9339" spans="1:8">
      <c r="A9339" s="43">
        <v>1953</v>
      </c>
      <c r="B9339" s="74">
        <v>46253</v>
      </c>
      <c r="C9339" s="30" t="s">
        <v>659</v>
      </c>
      <c r="D9339" s="30" t="s">
        <v>660</v>
      </c>
      <c r="E9339" s="75">
        <v>50</v>
      </c>
      <c r="F9339" s="30" t="s">
        <v>66</v>
      </c>
      <c r="G9339" s="30" t="s">
        <v>67</v>
      </c>
      <c r="H9339" s="75">
        <v>2</v>
      </c>
    </row>
    <row r="9340" spans="1:8">
      <c r="A9340" s="43">
        <v>1953</v>
      </c>
      <c r="B9340" s="74">
        <v>46253</v>
      </c>
      <c r="C9340" s="30" t="s">
        <v>661</v>
      </c>
      <c r="D9340" s="30" t="s">
        <v>662</v>
      </c>
      <c r="E9340" s="75">
        <v>29</v>
      </c>
      <c r="F9340" s="30" t="s">
        <v>53</v>
      </c>
      <c r="G9340" s="30" t="s">
        <v>54</v>
      </c>
      <c r="H9340" s="75">
        <v>1</v>
      </c>
    </row>
    <row r="9341" spans="1:8">
      <c r="A9341" s="43">
        <v>1953</v>
      </c>
      <c r="B9341" s="74">
        <v>46253</v>
      </c>
      <c r="C9341" s="30" t="s">
        <v>663</v>
      </c>
      <c r="D9341" s="30" t="s">
        <v>664</v>
      </c>
      <c r="E9341" s="75">
        <v>91</v>
      </c>
      <c r="F9341" s="30" t="s">
        <v>68</v>
      </c>
      <c r="G9341" s="30" t="s">
        <v>69</v>
      </c>
      <c r="H9341" s="75">
        <v>1</v>
      </c>
    </row>
    <row r="9342" spans="1:8">
      <c r="A9342" s="43">
        <v>1953</v>
      </c>
      <c r="B9342" s="74">
        <v>46253</v>
      </c>
      <c r="C9342" s="30" t="s">
        <v>665</v>
      </c>
      <c r="D9342" s="30" t="s">
        <v>666</v>
      </c>
      <c r="E9342" s="75">
        <v>50</v>
      </c>
      <c r="F9342" s="30" t="s">
        <v>63</v>
      </c>
      <c r="G9342" s="30" t="s">
        <v>64</v>
      </c>
      <c r="H9342" s="75">
        <v>2</v>
      </c>
    </row>
    <row r="9343" spans="1:8">
      <c r="A9343" s="43">
        <v>1953</v>
      </c>
      <c r="B9343" s="74">
        <v>46253</v>
      </c>
      <c r="C9343" s="30" t="s">
        <v>667</v>
      </c>
      <c r="D9343" s="30" t="s">
        <v>668</v>
      </c>
      <c r="E9343" s="75">
        <v>66</v>
      </c>
      <c r="F9343" s="30" t="s">
        <v>53</v>
      </c>
      <c r="G9343" s="30" t="s">
        <v>54</v>
      </c>
      <c r="H9343" s="75">
        <v>1</v>
      </c>
    </row>
    <row r="9344" spans="1:8">
      <c r="A9344" s="43">
        <v>1953</v>
      </c>
      <c r="B9344" s="74">
        <v>46252</v>
      </c>
      <c r="C9344" s="30" t="s">
        <v>573</v>
      </c>
      <c r="D9344" s="30" t="s">
        <v>574</v>
      </c>
      <c r="E9344" s="75">
        <v>93</v>
      </c>
      <c r="F9344" s="30" t="s">
        <v>68</v>
      </c>
      <c r="G9344" s="30" t="s">
        <v>69</v>
      </c>
      <c r="H9344" s="75">
        <v>1</v>
      </c>
    </row>
    <row r="9345" spans="1:8">
      <c r="A9345" s="43">
        <v>1953</v>
      </c>
      <c r="B9345" s="74">
        <v>46252</v>
      </c>
      <c r="C9345" s="30" t="s">
        <v>575</v>
      </c>
      <c r="D9345" s="30" t="s">
        <v>576</v>
      </c>
      <c r="E9345" s="75">
        <v>86</v>
      </c>
      <c r="F9345" s="30" t="s">
        <v>70</v>
      </c>
      <c r="G9345" s="30" t="s">
        <v>71</v>
      </c>
      <c r="H9345" s="75">
        <v>2</v>
      </c>
    </row>
    <row r="9346" spans="1:8">
      <c r="A9346" s="43">
        <v>1953</v>
      </c>
      <c r="B9346" s="74">
        <v>46252</v>
      </c>
      <c r="C9346" s="30" t="s">
        <v>577</v>
      </c>
      <c r="D9346" s="30" t="s">
        <v>578</v>
      </c>
      <c r="E9346" s="75">
        <v>105</v>
      </c>
      <c r="F9346" s="30" t="s">
        <v>68</v>
      </c>
      <c r="G9346" s="30" t="s">
        <v>69</v>
      </c>
      <c r="H9346" s="75">
        <v>1</v>
      </c>
    </row>
    <row r="9347" spans="1:8">
      <c r="A9347" s="43">
        <v>1953</v>
      </c>
      <c r="B9347" s="74">
        <v>46252</v>
      </c>
      <c r="C9347" s="30" t="s">
        <v>579</v>
      </c>
      <c r="D9347" s="30" t="s">
        <v>580</v>
      </c>
      <c r="E9347" s="75">
        <v>81</v>
      </c>
      <c r="F9347" s="30" t="s">
        <v>68</v>
      </c>
      <c r="G9347" s="30" t="s">
        <v>69</v>
      </c>
      <c r="H9347" s="75">
        <v>1</v>
      </c>
    </row>
    <row r="9348" spans="1:8">
      <c r="A9348" s="43">
        <v>1953</v>
      </c>
      <c r="B9348" s="74">
        <v>46252</v>
      </c>
      <c r="C9348" s="30" t="s">
        <v>581</v>
      </c>
      <c r="D9348" s="30" t="s">
        <v>582</v>
      </c>
      <c r="E9348" s="75">
        <v>110</v>
      </c>
      <c r="F9348" s="30" t="s">
        <v>68</v>
      </c>
      <c r="G9348" s="30" t="s">
        <v>69</v>
      </c>
      <c r="H9348" s="75">
        <v>1</v>
      </c>
    </row>
    <row r="9349" spans="1:8">
      <c r="A9349" s="43">
        <v>1953</v>
      </c>
      <c r="B9349" s="74">
        <v>46252</v>
      </c>
      <c r="C9349" s="30" t="s">
        <v>583</v>
      </c>
      <c r="D9349" s="30" t="s">
        <v>584</v>
      </c>
      <c r="E9349" s="75">
        <v>108</v>
      </c>
      <c r="F9349" s="30" t="s">
        <v>74</v>
      </c>
      <c r="G9349" s="30" t="s">
        <v>75</v>
      </c>
      <c r="H9349" s="75">
        <v>2</v>
      </c>
    </row>
    <row r="9350" spans="1:8">
      <c r="A9350" s="43">
        <v>1953</v>
      </c>
      <c r="B9350" s="74">
        <v>46252</v>
      </c>
      <c r="C9350" s="30" t="s">
        <v>585</v>
      </c>
      <c r="D9350" s="30" t="s">
        <v>586</v>
      </c>
      <c r="E9350" s="75">
        <v>81</v>
      </c>
      <c r="F9350" s="30" t="s">
        <v>66</v>
      </c>
      <c r="G9350" s="30" t="s">
        <v>67</v>
      </c>
      <c r="H9350" s="75">
        <v>2</v>
      </c>
    </row>
    <row r="9351" spans="1:8">
      <c r="A9351" s="43">
        <v>1953</v>
      </c>
      <c r="B9351" s="74">
        <v>46252</v>
      </c>
      <c r="C9351" s="30" t="s">
        <v>589</v>
      </c>
      <c r="D9351" s="30" t="s">
        <v>590</v>
      </c>
      <c r="E9351" s="75">
        <v>101</v>
      </c>
      <c r="F9351" s="30" t="s">
        <v>76</v>
      </c>
      <c r="G9351" s="30" t="s">
        <v>77</v>
      </c>
      <c r="H9351" s="75">
        <v>1</v>
      </c>
    </row>
    <row r="9352" spans="1:8">
      <c r="A9352" s="43">
        <v>1953</v>
      </c>
      <c r="B9352" s="74">
        <v>46252</v>
      </c>
      <c r="C9352" s="30" t="s">
        <v>597</v>
      </c>
      <c r="D9352" s="30" t="s">
        <v>598</v>
      </c>
      <c r="E9352" s="75">
        <v>74</v>
      </c>
      <c r="F9352" s="30" t="s">
        <v>68</v>
      </c>
      <c r="G9352" s="30" t="s">
        <v>69</v>
      </c>
      <c r="H9352" s="75">
        <v>1</v>
      </c>
    </row>
    <row r="9353" spans="1:8">
      <c r="A9353" s="43">
        <v>1953</v>
      </c>
      <c r="B9353" s="74">
        <v>46252</v>
      </c>
      <c r="C9353" s="30" t="s">
        <v>599</v>
      </c>
      <c r="D9353" s="30" t="s">
        <v>600</v>
      </c>
      <c r="E9353" s="75">
        <v>75</v>
      </c>
      <c r="F9353" s="30" t="s">
        <v>68</v>
      </c>
      <c r="G9353" s="30" t="s">
        <v>69</v>
      </c>
      <c r="H9353" s="75">
        <v>1</v>
      </c>
    </row>
    <row r="9354" spans="1:8">
      <c r="A9354" s="43">
        <v>1953</v>
      </c>
      <c r="B9354" s="74">
        <v>46252</v>
      </c>
      <c r="C9354" s="30" t="s">
        <v>601</v>
      </c>
      <c r="D9354" s="30" t="s">
        <v>602</v>
      </c>
      <c r="E9354" s="75">
        <v>103</v>
      </c>
      <c r="F9354" s="30" t="s">
        <v>72</v>
      </c>
      <c r="G9354" s="30" t="s">
        <v>73</v>
      </c>
      <c r="H9354" s="75">
        <v>3</v>
      </c>
    </row>
    <row r="9355" spans="1:8">
      <c r="A9355" s="43">
        <v>1953</v>
      </c>
      <c r="B9355" s="74">
        <v>46252</v>
      </c>
      <c r="C9355" s="30" t="s">
        <v>609</v>
      </c>
      <c r="D9355" s="30" t="s">
        <v>610</v>
      </c>
      <c r="E9355" s="75">
        <v>126</v>
      </c>
      <c r="F9355" s="30" t="s">
        <v>5020</v>
      </c>
      <c r="G9355" s="30" t="s">
        <v>5021</v>
      </c>
      <c r="H9355" s="75">
        <v>3</v>
      </c>
    </row>
    <row r="9356" spans="1:8">
      <c r="A9356" s="43">
        <v>1953</v>
      </c>
      <c r="B9356" s="74">
        <v>46252</v>
      </c>
      <c r="C9356" s="30" t="s">
        <v>613</v>
      </c>
      <c r="D9356" s="30" t="s">
        <v>614</v>
      </c>
      <c r="E9356" s="75">
        <v>101</v>
      </c>
      <c r="F9356" s="30" t="s">
        <v>70</v>
      </c>
      <c r="G9356" s="30" t="s">
        <v>71</v>
      </c>
      <c r="H9356" s="75">
        <v>2</v>
      </c>
    </row>
    <row r="9357" spans="1:8">
      <c r="A9357" s="43">
        <v>1953</v>
      </c>
      <c r="B9357" s="74">
        <v>46252</v>
      </c>
      <c r="C9357" s="30" t="s">
        <v>615</v>
      </c>
      <c r="D9357" s="30" t="s">
        <v>616</v>
      </c>
      <c r="E9357" s="75">
        <v>66</v>
      </c>
      <c r="F9357" s="30" t="s">
        <v>80</v>
      </c>
      <c r="G9357" s="30" t="s">
        <v>81</v>
      </c>
      <c r="H9357" s="75">
        <v>1</v>
      </c>
    </row>
    <row r="9358" spans="1:8">
      <c r="A9358" s="43">
        <v>1953</v>
      </c>
      <c r="B9358" s="74">
        <v>46252</v>
      </c>
      <c r="C9358" s="30" t="s">
        <v>619</v>
      </c>
      <c r="D9358" s="30" t="s">
        <v>620</v>
      </c>
      <c r="E9358" s="75">
        <v>97</v>
      </c>
      <c r="F9358" s="30" t="s">
        <v>68</v>
      </c>
      <c r="G9358" s="30" t="s">
        <v>69</v>
      </c>
      <c r="H9358" s="75">
        <v>1</v>
      </c>
    </row>
    <row r="9359" spans="1:8">
      <c r="A9359" s="43">
        <v>1953</v>
      </c>
      <c r="B9359" s="74">
        <v>46252</v>
      </c>
      <c r="C9359" s="30" t="s">
        <v>621</v>
      </c>
      <c r="D9359" s="30" t="s">
        <v>622</v>
      </c>
      <c r="E9359" s="75">
        <v>80</v>
      </c>
      <c r="F9359" s="30" t="s">
        <v>53</v>
      </c>
      <c r="G9359" s="30" t="s">
        <v>54</v>
      </c>
      <c r="H9359" s="75">
        <v>1</v>
      </c>
    </row>
    <row r="9360" spans="1:8">
      <c r="A9360" s="43">
        <v>1953</v>
      </c>
      <c r="B9360" s="74">
        <v>46252</v>
      </c>
      <c r="C9360" s="30" t="s">
        <v>623</v>
      </c>
      <c r="D9360" s="30" t="s">
        <v>624</v>
      </c>
      <c r="E9360" s="75">
        <v>72</v>
      </c>
      <c r="F9360" s="30" t="s">
        <v>53</v>
      </c>
      <c r="G9360" s="30" t="s">
        <v>54</v>
      </c>
      <c r="H9360" s="75">
        <v>1</v>
      </c>
    </row>
    <row r="9361" spans="1:8">
      <c r="A9361" s="43">
        <v>1953</v>
      </c>
      <c r="B9361" s="74">
        <v>46252</v>
      </c>
      <c r="C9361" s="30" t="s">
        <v>1802</v>
      </c>
      <c r="D9361" s="30" t="s">
        <v>1803</v>
      </c>
      <c r="E9361" s="75">
        <v>57</v>
      </c>
      <c r="F9361" s="30" t="s">
        <v>53</v>
      </c>
      <c r="G9361" s="30" t="s">
        <v>54</v>
      </c>
      <c r="H9361" s="75">
        <v>1</v>
      </c>
    </row>
    <row r="9362" spans="1:8">
      <c r="A9362" s="43">
        <v>1953</v>
      </c>
      <c r="B9362" s="74">
        <v>46252</v>
      </c>
      <c r="C9362" s="30" t="s">
        <v>625</v>
      </c>
      <c r="D9362" s="30" t="s">
        <v>626</v>
      </c>
      <c r="E9362" s="75">
        <v>102</v>
      </c>
      <c r="F9362" s="30" t="s">
        <v>68</v>
      </c>
      <c r="G9362" s="30" t="s">
        <v>69</v>
      </c>
      <c r="H9362" s="75">
        <v>1</v>
      </c>
    </row>
    <row r="9363" spans="1:8">
      <c r="A9363" s="43">
        <v>1953</v>
      </c>
      <c r="B9363" s="74">
        <v>46252</v>
      </c>
      <c r="C9363" s="30" t="s">
        <v>629</v>
      </c>
      <c r="D9363" s="30" t="s">
        <v>630</v>
      </c>
      <c r="E9363" s="75">
        <v>121</v>
      </c>
      <c r="F9363" s="30" t="s">
        <v>68</v>
      </c>
      <c r="G9363" s="30" t="s">
        <v>69</v>
      </c>
      <c r="H9363" s="75">
        <v>1</v>
      </c>
    </row>
    <row r="9364" spans="1:8">
      <c r="A9364" s="43">
        <v>1953</v>
      </c>
      <c r="B9364" s="74">
        <v>46252</v>
      </c>
      <c r="C9364" s="30" t="s">
        <v>633</v>
      </c>
      <c r="D9364" s="30" t="s">
        <v>634</v>
      </c>
      <c r="E9364" s="75">
        <v>175</v>
      </c>
      <c r="F9364" s="30" t="s">
        <v>70</v>
      </c>
      <c r="G9364" s="30" t="s">
        <v>71</v>
      </c>
      <c r="H9364" s="75">
        <v>2</v>
      </c>
    </row>
    <row r="9365" spans="1:8">
      <c r="A9365" s="43">
        <v>1953</v>
      </c>
      <c r="B9365" s="74">
        <v>46252</v>
      </c>
      <c r="C9365" s="30" t="s">
        <v>635</v>
      </c>
      <c r="D9365" s="30" t="s">
        <v>636</v>
      </c>
      <c r="E9365" s="75">
        <v>62</v>
      </c>
      <c r="F9365" s="30" t="s">
        <v>66</v>
      </c>
      <c r="G9365" s="30" t="s">
        <v>67</v>
      </c>
      <c r="H9365" s="75">
        <v>2</v>
      </c>
    </row>
    <row r="9366" spans="1:8">
      <c r="A9366" s="43">
        <v>1953</v>
      </c>
      <c r="B9366" s="74">
        <v>46252</v>
      </c>
      <c r="C9366" s="30" t="s">
        <v>637</v>
      </c>
      <c r="D9366" s="30" t="s">
        <v>638</v>
      </c>
      <c r="E9366" s="75">
        <v>151</v>
      </c>
      <c r="F9366" s="30" t="s">
        <v>76</v>
      </c>
      <c r="G9366" s="30" t="s">
        <v>77</v>
      </c>
      <c r="H9366" s="75">
        <v>1</v>
      </c>
    </row>
    <row r="9367" spans="1:8">
      <c r="A9367" s="43">
        <v>1953</v>
      </c>
      <c r="B9367" s="74">
        <v>46252</v>
      </c>
      <c r="C9367" s="30" t="s">
        <v>641</v>
      </c>
      <c r="D9367" s="30" t="s">
        <v>642</v>
      </c>
      <c r="E9367" s="75">
        <v>71</v>
      </c>
      <c r="F9367" s="30" t="s">
        <v>68</v>
      </c>
      <c r="G9367" s="30" t="s">
        <v>69</v>
      </c>
      <c r="H9367" s="75">
        <v>1</v>
      </c>
    </row>
    <row r="9368" spans="1:8">
      <c r="A9368" s="43">
        <v>1953</v>
      </c>
      <c r="B9368" s="74">
        <v>46252</v>
      </c>
      <c r="C9368" s="30" t="s">
        <v>645</v>
      </c>
      <c r="D9368" s="30" t="s">
        <v>646</v>
      </c>
      <c r="E9368" s="75">
        <v>186</v>
      </c>
      <c r="F9368" s="30" t="s">
        <v>80</v>
      </c>
      <c r="G9368" s="30" t="s">
        <v>81</v>
      </c>
      <c r="H9368" s="75">
        <v>1</v>
      </c>
    </row>
    <row r="9369" spans="1:8">
      <c r="A9369" s="43">
        <v>1953</v>
      </c>
      <c r="B9369" s="74">
        <v>46252</v>
      </c>
      <c r="C9369" s="30" t="s">
        <v>647</v>
      </c>
      <c r="D9369" s="30" t="s">
        <v>648</v>
      </c>
      <c r="E9369" s="75">
        <v>59</v>
      </c>
      <c r="F9369" s="30" t="s">
        <v>80</v>
      </c>
      <c r="G9369" s="30" t="s">
        <v>81</v>
      </c>
      <c r="H9369" s="75">
        <v>1</v>
      </c>
    </row>
    <row r="9370" spans="1:8">
      <c r="A9370" s="43">
        <v>1953</v>
      </c>
      <c r="B9370" s="74">
        <v>46252</v>
      </c>
      <c r="C9370" s="30" t="s">
        <v>1804</v>
      </c>
      <c r="D9370" s="30" t="s">
        <v>1805</v>
      </c>
      <c r="E9370" s="75">
        <v>80</v>
      </c>
      <c r="F9370" s="30" t="s">
        <v>76</v>
      </c>
      <c r="G9370" s="30" t="s">
        <v>77</v>
      </c>
      <c r="H9370" s="75">
        <v>1</v>
      </c>
    </row>
    <row r="9371" spans="1:8">
      <c r="A9371" s="43">
        <v>1953</v>
      </c>
      <c r="B9371" s="74">
        <v>46252</v>
      </c>
      <c r="C9371" s="30" t="s">
        <v>1806</v>
      </c>
      <c r="D9371" s="30" t="s">
        <v>1807</v>
      </c>
      <c r="E9371" s="75">
        <v>51</v>
      </c>
      <c r="F9371" s="30" t="s">
        <v>78</v>
      </c>
      <c r="G9371" s="30" t="s">
        <v>79</v>
      </c>
      <c r="H9371" s="75">
        <v>2</v>
      </c>
    </row>
    <row r="9372" spans="1:8">
      <c r="A9372" s="43">
        <v>1953</v>
      </c>
      <c r="B9372" s="74">
        <v>46252</v>
      </c>
      <c r="C9372" s="30" t="s">
        <v>655</v>
      </c>
      <c r="D9372" s="30" t="s">
        <v>656</v>
      </c>
      <c r="E9372" s="75">
        <v>107</v>
      </c>
      <c r="F9372" s="30" t="s">
        <v>80</v>
      </c>
      <c r="G9372" s="30" t="s">
        <v>81</v>
      </c>
      <c r="H9372" s="75">
        <v>1</v>
      </c>
    </row>
    <row r="9373" spans="1:8">
      <c r="A9373" s="43">
        <v>1953</v>
      </c>
      <c r="B9373" s="74">
        <v>46252</v>
      </c>
      <c r="C9373" s="30" t="s">
        <v>659</v>
      </c>
      <c r="D9373" s="30" t="s">
        <v>660</v>
      </c>
      <c r="E9373" s="75">
        <v>95</v>
      </c>
      <c r="F9373" s="30" t="s">
        <v>66</v>
      </c>
      <c r="G9373" s="30" t="s">
        <v>67</v>
      </c>
      <c r="H9373" s="75">
        <v>2</v>
      </c>
    </row>
    <row r="9374" spans="1:8">
      <c r="A9374" s="43">
        <v>1953</v>
      </c>
      <c r="B9374" s="74">
        <v>46252</v>
      </c>
      <c r="C9374" s="30" t="s">
        <v>661</v>
      </c>
      <c r="D9374" s="30" t="s">
        <v>662</v>
      </c>
      <c r="E9374" s="75">
        <v>40</v>
      </c>
      <c r="F9374" s="30" t="s">
        <v>53</v>
      </c>
      <c r="G9374" s="30" t="s">
        <v>54</v>
      </c>
      <c r="H9374" s="75">
        <v>1</v>
      </c>
    </row>
    <row r="9375" spans="1:8">
      <c r="A9375" s="43">
        <v>1953</v>
      </c>
      <c r="B9375" s="74">
        <v>46252</v>
      </c>
      <c r="C9375" s="30" t="s">
        <v>663</v>
      </c>
      <c r="D9375" s="30" t="s">
        <v>664</v>
      </c>
      <c r="E9375" s="75">
        <v>74</v>
      </c>
      <c r="F9375" s="30" t="s">
        <v>68</v>
      </c>
      <c r="G9375" s="30" t="s">
        <v>69</v>
      </c>
      <c r="H9375" s="75">
        <v>1</v>
      </c>
    </row>
    <row r="9376" spans="1:8">
      <c r="A9376" s="43">
        <v>1953</v>
      </c>
      <c r="B9376" s="74">
        <v>46252</v>
      </c>
      <c r="C9376" s="30" t="s">
        <v>665</v>
      </c>
      <c r="D9376" s="30" t="s">
        <v>666</v>
      </c>
      <c r="E9376" s="75">
        <v>62</v>
      </c>
      <c r="F9376" s="30" t="s">
        <v>63</v>
      </c>
      <c r="G9376" s="30" t="s">
        <v>64</v>
      </c>
      <c r="H9376" s="75">
        <v>2</v>
      </c>
    </row>
    <row r="9377" spans="1:8">
      <c r="A9377" s="43">
        <v>1953</v>
      </c>
      <c r="B9377" s="74">
        <v>46252</v>
      </c>
      <c r="C9377" s="30" t="s">
        <v>667</v>
      </c>
      <c r="D9377" s="30" t="s">
        <v>668</v>
      </c>
      <c r="E9377" s="75">
        <v>40</v>
      </c>
      <c r="F9377" s="30" t="s">
        <v>53</v>
      </c>
      <c r="G9377" s="30" t="s">
        <v>54</v>
      </c>
      <c r="H9377" s="75">
        <v>1</v>
      </c>
    </row>
    <row r="9378" spans="1:8">
      <c r="A9378" s="43">
        <v>1953</v>
      </c>
      <c r="B9378" s="74">
        <v>46251</v>
      </c>
      <c r="C9378" s="30" t="s">
        <v>573</v>
      </c>
      <c r="D9378" s="30" t="s">
        <v>574</v>
      </c>
      <c r="E9378" s="75">
        <v>92</v>
      </c>
      <c r="F9378" s="30" t="s">
        <v>68</v>
      </c>
      <c r="G9378" s="30" t="s">
        <v>69</v>
      </c>
      <c r="H9378" s="75">
        <v>1</v>
      </c>
    </row>
    <row r="9379" spans="1:8">
      <c r="A9379" s="43">
        <v>1953</v>
      </c>
      <c r="B9379" s="74">
        <v>46251</v>
      </c>
      <c r="C9379" s="30" t="s">
        <v>575</v>
      </c>
      <c r="D9379" s="30" t="s">
        <v>576</v>
      </c>
      <c r="E9379" s="75">
        <v>67</v>
      </c>
      <c r="F9379" s="30" t="s">
        <v>70</v>
      </c>
      <c r="G9379" s="30" t="s">
        <v>71</v>
      </c>
      <c r="H9379" s="75">
        <v>2</v>
      </c>
    </row>
    <row r="9380" spans="1:8">
      <c r="A9380" s="43">
        <v>1953</v>
      </c>
      <c r="B9380" s="74">
        <v>46251</v>
      </c>
      <c r="C9380" s="30" t="s">
        <v>577</v>
      </c>
      <c r="D9380" s="30" t="s">
        <v>578</v>
      </c>
      <c r="E9380" s="75">
        <v>81</v>
      </c>
      <c r="F9380" s="30" t="s">
        <v>68</v>
      </c>
      <c r="G9380" s="30" t="s">
        <v>69</v>
      </c>
      <c r="H9380" s="75">
        <v>1</v>
      </c>
    </row>
    <row r="9381" spans="1:8">
      <c r="A9381" s="43">
        <v>1953</v>
      </c>
      <c r="B9381" s="74">
        <v>46251</v>
      </c>
      <c r="C9381" s="30" t="s">
        <v>579</v>
      </c>
      <c r="D9381" s="30" t="s">
        <v>580</v>
      </c>
      <c r="E9381" s="75">
        <v>71</v>
      </c>
      <c r="F9381" s="30" t="s">
        <v>68</v>
      </c>
      <c r="G9381" s="30" t="s">
        <v>69</v>
      </c>
      <c r="H9381" s="75">
        <v>1</v>
      </c>
    </row>
    <row r="9382" spans="1:8">
      <c r="A9382" s="43">
        <v>1953</v>
      </c>
      <c r="B9382" s="74">
        <v>46251</v>
      </c>
      <c r="C9382" s="30" t="s">
        <v>581</v>
      </c>
      <c r="D9382" s="30" t="s">
        <v>582</v>
      </c>
      <c r="E9382" s="75">
        <v>60</v>
      </c>
      <c r="F9382" s="30" t="s">
        <v>68</v>
      </c>
      <c r="G9382" s="30" t="s">
        <v>69</v>
      </c>
      <c r="H9382" s="75">
        <v>1</v>
      </c>
    </row>
    <row r="9383" spans="1:8">
      <c r="A9383" s="43">
        <v>1953</v>
      </c>
      <c r="B9383" s="74">
        <v>46251</v>
      </c>
      <c r="C9383" s="30" t="s">
        <v>583</v>
      </c>
      <c r="D9383" s="30" t="s">
        <v>584</v>
      </c>
      <c r="E9383" s="75">
        <v>63</v>
      </c>
      <c r="F9383" s="30" t="s">
        <v>68</v>
      </c>
      <c r="G9383" s="30" t="s">
        <v>69</v>
      </c>
      <c r="H9383" s="75">
        <v>1</v>
      </c>
    </row>
    <row r="9384" spans="1:8">
      <c r="A9384" s="43">
        <v>1953</v>
      </c>
      <c r="B9384" s="74">
        <v>46251</v>
      </c>
      <c r="C9384" s="30" t="s">
        <v>585</v>
      </c>
      <c r="D9384" s="30" t="s">
        <v>586</v>
      </c>
      <c r="E9384" s="75">
        <v>105</v>
      </c>
      <c r="F9384" s="30" t="s">
        <v>80</v>
      </c>
      <c r="G9384" s="30" t="s">
        <v>81</v>
      </c>
      <c r="H9384" s="75">
        <v>1</v>
      </c>
    </row>
    <row r="9385" spans="1:8">
      <c r="A9385" s="43">
        <v>1953</v>
      </c>
      <c r="B9385" s="74">
        <v>46251</v>
      </c>
      <c r="C9385" s="30" t="s">
        <v>587</v>
      </c>
      <c r="D9385" s="30" t="s">
        <v>588</v>
      </c>
      <c r="E9385" s="75">
        <v>114</v>
      </c>
      <c r="F9385" s="30" t="s">
        <v>68</v>
      </c>
      <c r="G9385" s="30" t="s">
        <v>69</v>
      </c>
      <c r="H9385" s="75">
        <v>1</v>
      </c>
    </row>
    <row r="9386" spans="1:8">
      <c r="A9386" s="43">
        <v>1953</v>
      </c>
      <c r="B9386" s="74">
        <v>46251</v>
      </c>
      <c r="C9386" s="30" t="s">
        <v>589</v>
      </c>
      <c r="D9386" s="30" t="s">
        <v>590</v>
      </c>
      <c r="E9386" s="75">
        <v>91</v>
      </c>
      <c r="F9386" s="30" t="s">
        <v>76</v>
      </c>
      <c r="G9386" s="30" t="s">
        <v>77</v>
      </c>
      <c r="H9386" s="75">
        <v>1</v>
      </c>
    </row>
    <row r="9387" spans="1:8">
      <c r="A9387" s="43">
        <v>1953</v>
      </c>
      <c r="B9387" s="74">
        <v>46251</v>
      </c>
      <c r="C9387" s="30" t="s">
        <v>597</v>
      </c>
      <c r="D9387" s="30" t="s">
        <v>598</v>
      </c>
      <c r="E9387" s="75">
        <v>68</v>
      </c>
      <c r="F9387" s="30" t="s">
        <v>68</v>
      </c>
      <c r="G9387" s="30" t="s">
        <v>69</v>
      </c>
      <c r="H9387" s="75">
        <v>1</v>
      </c>
    </row>
    <row r="9388" spans="1:8">
      <c r="A9388" s="43">
        <v>1953</v>
      </c>
      <c r="B9388" s="74">
        <v>46251</v>
      </c>
      <c r="C9388" s="30" t="s">
        <v>599</v>
      </c>
      <c r="D9388" s="30" t="s">
        <v>600</v>
      </c>
      <c r="E9388" s="75">
        <v>47</v>
      </c>
      <c r="F9388" s="30" t="s">
        <v>68</v>
      </c>
      <c r="G9388" s="30" t="s">
        <v>69</v>
      </c>
      <c r="H9388" s="75">
        <v>1</v>
      </c>
    </row>
    <row r="9389" spans="1:8">
      <c r="A9389" s="43">
        <v>1953</v>
      </c>
      <c r="B9389" s="74">
        <v>46251</v>
      </c>
      <c r="C9389" s="30" t="s">
        <v>601</v>
      </c>
      <c r="D9389" s="30" t="s">
        <v>602</v>
      </c>
      <c r="E9389" s="75">
        <v>116</v>
      </c>
      <c r="F9389" s="30" t="s">
        <v>70</v>
      </c>
      <c r="G9389" s="30" t="s">
        <v>71</v>
      </c>
      <c r="H9389" s="75">
        <v>2</v>
      </c>
    </row>
    <row r="9390" spans="1:8">
      <c r="A9390" s="43">
        <v>1953</v>
      </c>
      <c r="B9390" s="74">
        <v>46251</v>
      </c>
      <c r="C9390" s="30" t="s">
        <v>609</v>
      </c>
      <c r="D9390" s="30" t="s">
        <v>610</v>
      </c>
      <c r="E9390" s="75">
        <v>109</v>
      </c>
      <c r="F9390" s="30" t="s">
        <v>80</v>
      </c>
      <c r="G9390" s="30" t="s">
        <v>81</v>
      </c>
      <c r="H9390" s="75">
        <v>1</v>
      </c>
    </row>
    <row r="9391" spans="1:8">
      <c r="A9391" s="43">
        <v>1953</v>
      </c>
      <c r="B9391" s="74">
        <v>46251</v>
      </c>
      <c r="C9391" s="30" t="s">
        <v>613</v>
      </c>
      <c r="D9391" s="30" t="s">
        <v>614</v>
      </c>
      <c r="E9391" s="75">
        <v>87</v>
      </c>
      <c r="F9391" s="30" t="s">
        <v>70</v>
      </c>
      <c r="G9391" s="30" t="s">
        <v>71</v>
      </c>
      <c r="H9391" s="75">
        <v>2</v>
      </c>
    </row>
    <row r="9392" spans="1:8">
      <c r="A9392" s="43">
        <v>1953</v>
      </c>
      <c r="B9392" s="74">
        <v>46251</v>
      </c>
      <c r="C9392" s="30" t="s">
        <v>615</v>
      </c>
      <c r="D9392" s="30" t="s">
        <v>616</v>
      </c>
      <c r="E9392" s="75">
        <v>213</v>
      </c>
      <c r="F9392" s="30" t="s">
        <v>80</v>
      </c>
      <c r="G9392" s="30" t="s">
        <v>81</v>
      </c>
      <c r="H9392" s="75">
        <v>1</v>
      </c>
    </row>
    <row r="9393" spans="1:8">
      <c r="A9393" s="43">
        <v>1953</v>
      </c>
      <c r="B9393" s="74">
        <v>46251</v>
      </c>
      <c r="C9393" s="30" t="s">
        <v>619</v>
      </c>
      <c r="D9393" s="30" t="s">
        <v>620</v>
      </c>
      <c r="E9393" s="75">
        <v>78</v>
      </c>
      <c r="F9393" s="30" t="s">
        <v>68</v>
      </c>
      <c r="G9393" s="30" t="s">
        <v>69</v>
      </c>
      <c r="H9393" s="75">
        <v>1</v>
      </c>
    </row>
    <row r="9394" spans="1:8">
      <c r="A9394" s="43">
        <v>1953</v>
      </c>
      <c r="B9394" s="74">
        <v>46251</v>
      </c>
      <c r="C9394" s="30" t="s">
        <v>621</v>
      </c>
      <c r="D9394" s="30" t="s">
        <v>622</v>
      </c>
      <c r="E9394" s="75">
        <v>115</v>
      </c>
      <c r="F9394" s="30" t="s">
        <v>53</v>
      </c>
      <c r="G9394" s="30" t="s">
        <v>54</v>
      </c>
      <c r="H9394" s="75">
        <v>1</v>
      </c>
    </row>
    <row r="9395" spans="1:8">
      <c r="A9395" s="43">
        <v>1953</v>
      </c>
      <c r="B9395" s="74">
        <v>46251</v>
      </c>
      <c r="C9395" s="30" t="s">
        <v>623</v>
      </c>
      <c r="D9395" s="30" t="s">
        <v>624</v>
      </c>
      <c r="E9395" s="75">
        <v>176</v>
      </c>
      <c r="F9395" s="30" t="s">
        <v>53</v>
      </c>
      <c r="G9395" s="30" t="s">
        <v>54</v>
      </c>
      <c r="H9395" s="75">
        <v>1</v>
      </c>
    </row>
    <row r="9396" spans="1:8">
      <c r="A9396" s="43">
        <v>1953</v>
      </c>
      <c r="B9396" s="74">
        <v>46251</v>
      </c>
      <c r="C9396" s="30" t="s">
        <v>625</v>
      </c>
      <c r="D9396" s="30" t="s">
        <v>626</v>
      </c>
      <c r="E9396" s="75">
        <v>82</v>
      </c>
      <c r="F9396" s="30" t="s">
        <v>68</v>
      </c>
      <c r="G9396" s="30" t="s">
        <v>69</v>
      </c>
      <c r="H9396" s="75">
        <v>1</v>
      </c>
    </row>
    <row r="9397" spans="1:8">
      <c r="A9397" s="43">
        <v>1953</v>
      </c>
      <c r="B9397" s="74">
        <v>46251</v>
      </c>
      <c r="C9397" s="30" t="s">
        <v>629</v>
      </c>
      <c r="D9397" s="30" t="s">
        <v>630</v>
      </c>
      <c r="E9397" s="75">
        <v>65</v>
      </c>
      <c r="F9397" s="30" t="s">
        <v>68</v>
      </c>
      <c r="G9397" s="30" t="s">
        <v>69</v>
      </c>
      <c r="H9397" s="75">
        <v>1</v>
      </c>
    </row>
    <row r="9398" spans="1:8">
      <c r="A9398" s="43">
        <v>1953</v>
      </c>
      <c r="B9398" s="74">
        <v>46251</v>
      </c>
      <c r="C9398" s="30" t="s">
        <v>633</v>
      </c>
      <c r="D9398" s="30" t="s">
        <v>634</v>
      </c>
      <c r="E9398" s="75">
        <v>182</v>
      </c>
      <c r="F9398" s="30" t="s">
        <v>70</v>
      </c>
      <c r="G9398" s="30" t="s">
        <v>71</v>
      </c>
      <c r="H9398" s="75">
        <v>2</v>
      </c>
    </row>
    <row r="9399" spans="1:8">
      <c r="A9399" s="43">
        <v>1953</v>
      </c>
      <c r="B9399" s="74">
        <v>46251</v>
      </c>
      <c r="C9399" s="30" t="s">
        <v>635</v>
      </c>
      <c r="D9399" s="30" t="s">
        <v>636</v>
      </c>
      <c r="E9399" s="75">
        <v>30</v>
      </c>
      <c r="F9399" s="30" t="s">
        <v>80</v>
      </c>
      <c r="G9399" s="30" t="s">
        <v>81</v>
      </c>
      <c r="H9399" s="75">
        <v>1</v>
      </c>
    </row>
    <row r="9400" spans="1:8">
      <c r="A9400" s="43">
        <v>1953</v>
      </c>
      <c r="B9400" s="74">
        <v>46251</v>
      </c>
      <c r="C9400" s="30" t="s">
        <v>637</v>
      </c>
      <c r="D9400" s="30" t="s">
        <v>638</v>
      </c>
      <c r="E9400" s="75">
        <v>150</v>
      </c>
      <c r="F9400" s="30" t="s">
        <v>76</v>
      </c>
      <c r="G9400" s="30" t="s">
        <v>77</v>
      </c>
      <c r="H9400" s="75">
        <v>1</v>
      </c>
    </row>
    <row r="9401" spans="1:8">
      <c r="A9401" s="43">
        <v>1953</v>
      </c>
      <c r="B9401" s="74">
        <v>46251</v>
      </c>
      <c r="C9401" s="30" t="s">
        <v>645</v>
      </c>
      <c r="D9401" s="30" t="s">
        <v>646</v>
      </c>
      <c r="E9401" s="75">
        <v>270</v>
      </c>
      <c r="F9401" s="30" t="s">
        <v>80</v>
      </c>
      <c r="G9401" s="30" t="s">
        <v>81</v>
      </c>
      <c r="H9401" s="75">
        <v>1</v>
      </c>
    </row>
    <row r="9402" spans="1:8">
      <c r="A9402" s="43">
        <v>1953</v>
      </c>
      <c r="B9402" s="74">
        <v>46251</v>
      </c>
      <c r="C9402" s="30" t="s">
        <v>647</v>
      </c>
      <c r="D9402" s="30" t="s">
        <v>648</v>
      </c>
      <c r="E9402" s="75">
        <v>96</v>
      </c>
      <c r="F9402" s="30" t="s">
        <v>80</v>
      </c>
      <c r="G9402" s="30" t="s">
        <v>81</v>
      </c>
      <c r="H9402" s="75">
        <v>1</v>
      </c>
    </row>
    <row r="9403" spans="1:8">
      <c r="A9403" s="43">
        <v>1953</v>
      </c>
      <c r="B9403" s="74">
        <v>46251</v>
      </c>
      <c r="C9403" s="30" t="s">
        <v>1810</v>
      </c>
      <c r="D9403" s="30" t="s">
        <v>1811</v>
      </c>
      <c r="E9403" s="75">
        <v>1</v>
      </c>
      <c r="F9403" s="30" t="s">
        <v>76</v>
      </c>
      <c r="G9403" s="30" t="s">
        <v>77</v>
      </c>
      <c r="H9403" s="75">
        <v>1</v>
      </c>
    </row>
    <row r="9404" spans="1:8">
      <c r="A9404" s="43">
        <v>1953</v>
      </c>
      <c r="B9404" s="74">
        <v>46251</v>
      </c>
      <c r="C9404" s="30" t="s">
        <v>655</v>
      </c>
      <c r="D9404" s="30" t="s">
        <v>656</v>
      </c>
      <c r="E9404" s="75">
        <v>127</v>
      </c>
      <c r="F9404" s="30" t="s">
        <v>80</v>
      </c>
      <c r="G9404" s="30" t="s">
        <v>81</v>
      </c>
      <c r="H9404" s="75">
        <v>1</v>
      </c>
    </row>
    <row r="9405" spans="1:8">
      <c r="A9405" s="43">
        <v>1953</v>
      </c>
      <c r="B9405" s="74">
        <v>46251</v>
      </c>
      <c r="C9405" s="30" t="s">
        <v>659</v>
      </c>
      <c r="D9405" s="30" t="s">
        <v>660</v>
      </c>
      <c r="E9405" s="75">
        <v>70</v>
      </c>
      <c r="F9405" s="30" t="s">
        <v>66</v>
      </c>
      <c r="G9405" s="30" t="s">
        <v>67</v>
      </c>
      <c r="H9405" s="75">
        <v>2</v>
      </c>
    </row>
    <row r="9406" spans="1:8">
      <c r="A9406" s="43">
        <v>1953</v>
      </c>
      <c r="B9406" s="74">
        <v>46251</v>
      </c>
      <c r="C9406" s="30" t="s">
        <v>661</v>
      </c>
      <c r="D9406" s="30" t="s">
        <v>662</v>
      </c>
      <c r="E9406" s="75">
        <v>97</v>
      </c>
      <c r="F9406" s="30" t="s">
        <v>53</v>
      </c>
      <c r="G9406" s="30" t="s">
        <v>54</v>
      </c>
      <c r="H9406" s="75">
        <v>1</v>
      </c>
    </row>
    <row r="9407" spans="1:8">
      <c r="A9407" s="43">
        <v>1953</v>
      </c>
      <c r="B9407" s="74">
        <v>46251</v>
      </c>
      <c r="C9407" s="30" t="s">
        <v>663</v>
      </c>
      <c r="D9407" s="30" t="s">
        <v>664</v>
      </c>
      <c r="E9407" s="75">
        <v>80</v>
      </c>
      <c r="F9407" s="30" t="s">
        <v>68</v>
      </c>
      <c r="G9407" s="30" t="s">
        <v>69</v>
      </c>
      <c r="H9407" s="75">
        <v>1</v>
      </c>
    </row>
    <row r="9408" spans="1:8">
      <c r="A9408" s="43">
        <v>1953</v>
      </c>
      <c r="B9408" s="74">
        <v>46251</v>
      </c>
      <c r="C9408" s="30" t="s">
        <v>665</v>
      </c>
      <c r="D9408" s="30" t="s">
        <v>666</v>
      </c>
      <c r="E9408" s="75">
        <v>94</v>
      </c>
      <c r="F9408" s="30" t="s">
        <v>5020</v>
      </c>
      <c r="G9408" s="30" t="s">
        <v>5021</v>
      </c>
      <c r="H9408" s="75">
        <v>3</v>
      </c>
    </row>
    <row r="9409" spans="1:8">
      <c r="A9409" s="43">
        <v>1953</v>
      </c>
      <c r="B9409" s="74">
        <v>46251</v>
      </c>
      <c r="C9409" s="30" t="s">
        <v>667</v>
      </c>
      <c r="D9409" s="30" t="s">
        <v>668</v>
      </c>
      <c r="E9409" s="75">
        <v>36</v>
      </c>
      <c r="F9409" s="30" t="s">
        <v>53</v>
      </c>
      <c r="G9409" s="30" t="s">
        <v>54</v>
      </c>
      <c r="H9409" s="75">
        <v>1</v>
      </c>
    </row>
    <row r="9410" spans="1:8">
      <c r="A9410" s="43">
        <v>1953</v>
      </c>
      <c r="B9410" s="74">
        <v>46249</v>
      </c>
      <c r="C9410" s="30" t="s">
        <v>577</v>
      </c>
      <c r="D9410" s="30" t="s">
        <v>578</v>
      </c>
      <c r="E9410" s="75">
        <v>99</v>
      </c>
      <c r="F9410" s="30" t="s">
        <v>68</v>
      </c>
      <c r="G9410" s="30" t="s">
        <v>69</v>
      </c>
      <c r="H9410" s="75">
        <v>1</v>
      </c>
    </row>
    <row r="9411" spans="1:8">
      <c r="A9411" s="43">
        <v>1953</v>
      </c>
      <c r="B9411" s="74">
        <v>46249</v>
      </c>
      <c r="C9411" s="30" t="s">
        <v>581</v>
      </c>
      <c r="D9411" s="30" t="s">
        <v>582</v>
      </c>
      <c r="E9411" s="75">
        <v>66</v>
      </c>
      <c r="F9411" s="30" t="s">
        <v>68</v>
      </c>
      <c r="G9411" s="30" t="s">
        <v>69</v>
      </c>
      <c r="H9411" s="75">
        <v>1</v>
      </c>
    </row>
    <row r="9412" spans="1:8">
      <c r="A9412" s="43">
        <v>1953</v>
      </c>
      <c r="B9412" s="74">
        <v>46249</v>
      </c>
      <c r="C9412" s="30" t="s">
        <v>587</v>
      </c>
      <c r="D9412" s="30" t="s">
        <v>588</v>
      </c>
      <c r="E9412" s="75">
        <v>106</v>
      </c>
      <c r="F9412" s="30" t="s">
        <v>68</v>
      </c>
      <c r="G9412" s="30" t="s">
        <v>69</v>
      </c>
      <c r="H9412" s="75">
        <v>1</v>
      </c>
    </row>
    <row r="9413" spans="1:8">
      <c r="A9413" s="43">
        <v>1953</v>
      </c>
      <c r="B9413" s="74">
        <v>46249</v>
      </c>
      <c r="C9413" s="30" t="s">
        <v>593</v>
      </c>
      <c r="D9413" s="30" t="s">
        <v>594</v>
      </c>
      <c r="E9413" s="75">
        <v>19</v>
      </c>
      <c r="F9413" s="30" t="s">
        <v>53</v>
      </c>
      <c r="G9413" s="30" t="s">
        <v>54</v>
      </c>
      <c r="H9413" s="75">
        <v>1</v>
      </c>
    </row>
    <row r="9414" spans="1:8">
      <c r="A9414" s="43">
        <v>1953</v>
      </c>
      <c r="B9414" s="74">
        <v>46249</v>
      </c>
      <c r="C9414" s="30" t="s">
        <v>599</v>
      </c>
      <c r="D9414" s="30" t="s">
        <v>600</v>
      </c>
      <c r="E9414" s="75">
        <v>50</v>
      </c>
      <c r="F9414" s="30" t="s">
        <v>68</v>
      </c>
      <c r="G9414" s="30" t="s">
        <v>69</v>
      </c>
      <c r="H9414" s="75">
        <v>1</v>
      </c>
    </row>
    <row r="9415" spans="1:8">
      <c r="A9415" s="43">
        <v>1953</v>
      </c>
      <c r="B9415" s="74">
        <v>46249</v>
      </c>
      <c r="C9415" s="30" t="s">
        <v>621</v>
      </c>
      <c r="D9415" s="30" t="s">
        <v>622</v>
      </c>
      <c r="E9415" s="75">
        <v>53</v>
      </c>
      <c r="F9415" s="30" t="s">
        <v>53</v>
      </c>
      <c r="G9415" s="30" t="s">
        <v>54</v>
      </c>
      <c r="H9415" s="75">
        <v>1</v>
      </c>
    </row>
    <row r="9416" spans="1:8">
      <c r="A9416" s="43">
        <v>1953</v>
      </c>
      <c r="B9416" s="74">
        <v>46249</v>
      </c>
      <c r="C9416" s="30" t="s">
        <v>1802</v>
      </c>
      <c r="D9416" s="30" t="s">
        <v>1803</v>
      </c>
      <c r="E9416" s="75">
        <v>49</v>
      </c>
      <c r="F9416" s="30" t="s">
        <v>53</v>
      </c>
      <c r="G9416" s="30" t="s">
        <v>54</v>
      </c>
      <c r="H9416" s="75">
        <v>1</v>
      </c>
    </row>
    <row r="9417" spans="1:8">
      <c r="A9417" s="43">
        <v>1953</v>
      </c>
      <c r="B9417" s="74">
        <v>46249</v>
      </c>
      <c r="C9417" s="30" t="s">
        <v>629</v>
      </c>
      <c r="D9417" s="30" t="s">
        <v>630</v>
      </c>
      <c r="E9417" s="75">
        <v>92</v>
      </c>
      <c r="F9417" s="30" t="s">
        <v>68</v>
      </c>
      <c r="G9417" s="30" t="s">
        <v>69</v>
      </c>
      <c r="H9417" s="75">
        <v>1</v>
      </c>
    </row>
    <row r="9418" spans="1:8">
      <c r="A9418" s="43">
        <v>1953</v>
      </c>
      <c r="B9418" s="74">
        <v>46249</v>
      </c>
      <c r="C9418" s="30" t="s">
        <v>633</v>
      </c>
      <c r="D9418" s="30" t="s">
        <v>634</v>
      </c>
      <c r="E9418" s="75">
        <v>45</v>
      </c>
      <c r="F9418" s="30" t="s">
        <v>70</v>
      </c>
      <c r="G9418" s="30" t="s">
        <v>71</v>
      </c>
      <c r="H9418" s="75">
        <v>2</v>
      </c>
    </row>
    <row r="9419" spans="1:8">
      <c r="A9419" s="43">
        <v>1953</v>
      </c>
      <c r="B9419" s="74">
        <v>46249</v>
      </c>
      <c r="C9419" s="30" t="s">
        <v>637</v>
      </c>
      <c r="D9419" s="30" t="s">
        <v>638</v>
      </c>
      <c r="E9419" s="75">
        <v>33</v>
      </c>
      <c r="F9419" s="30" t="s">
        <v>76</v>
      </c>
      <c r="G9419" s="30" t="s">
        <v>77</v>
      </c>
      <c r="H9419" s="75">
        <v>1</v>
      </c>
    </row>
    <row r="9420" spans="1:8">
      <c r="A9420" s="43">
        <v>1953</v>
      </c>
      <c r="B9420" s="74">
        <v>46249</v>
      </c>
      <c r="C9420" s="30" t="s">
        <v>641</v>
      </c>
      <c r="D9420" s="30" t="s">
        <v>642</v>
      </c>
      <c r="E9420" s="75">
        <v>81</v>
      </c>
      <c r="F9420" s="30" t="s">
        <v>68</v>
      </c>
      <c r="G9420" s="30" t="s">
        <v>69</v>
      </c>
      <c r="H9420" s="75">
        <v>1</v>
      </c>
    </row>
    <row r="9421" spans="1:8">
      <c r="A9421" s="43">
        <v>1953</v>
      </c>
      <c r="B9421" s="74">
        <v>46249</v>
      </c>
      <c r="C9421" s="30" t="s">
        <v>645</v>
      </c>
      <c r="D9421" s="30" t="s">
        <v>646</v>
      </c>
      <c r="E9421" s="75">
        <v>159</v>
      </c>
      <c r="F9421" s="30" t="s">
        <v>80</v>
      </c>
      <c r="G9421" s="30" t="s">
        <v>81</v>
      </c>
      <c r="H9421" s="75">
        <v>1</v>
      </c>
    </row>
    <row r="9422" spans="1:8">
      <c r="A9422" s="43">
        <v>1953</v>
      </c>
      <c r="B9422" s="74">
        <v>46249</v>
      </c>
      <c r="C9422" s="30" t="s">
        <v>647</v>
      </c>
      <c r="D9422" s="30" t="s">
        <v>648</v>
      </c>
      <c r="E9422" s="75">
        <v>17</v>
      </c>
      <c r="F9422" s="30" t="s">
        <v>80</v>
      </c>
      <c r="G9422" s="30" t="s">
        <v>81</v>
      </c>
      <c r="H9422" s="75">
        <v>1</v>
      </c>
    </row>
    <row r="9423" spans="1:8">
      <c r="A9423" s="43">
        <v>1953</v>
      </c>
      <c r="B9423" s="74">
        <v>46249</v>
      </c>
      <c r="C9423" s="30" t="s">
        <v>649</v>
      </c>
      <c r="D9423" s="30" t="s">
        <v>650</v>
      </c>
      <c r="E9423" s="75">
        <v>93</v>
      </c>
      <c r="F9423" s="30" t="s">
        <v>80</v>
      </c>
      <c r="G9423" s="30" t="s">
        <v>81</v>
      </c>
      <c r="H9423" s="75">
        <v>1</v>
      </c>
    </row>
    <row r="9424" spans="1:8">
      <c r="A9424" s="43">
        <v>1953</v>
      </c>
      <c r="B9424" s="74">
        <v>46249</v>
      </c>
      <c r="C9424" s="30" t="s">
        <v>5022</v>
      </c>
      <c r="D9424" s="30" t="s">
        <v>5023</v>
      </c>
      <c r="E9424" s="75">
        <v>46</v>
      </c>
      <c r="F9424" s="30" t="s">
        <v>68</v>
      </c>
      <c r="G9424" s="30" t="s">
        <v>69</v>
      </c>
      <c r="H9424" s="75">
        <v>1</v>
      </c>
    </row>
    <row r="9425" spans="1:8">
      <c r="A9425" s="43">
        <v>1953</v>
      </c>
      <c r="B9425" s="74">
        <v>46249</v>
      </c>
      <c r="C9425" s="30" t="s">
        <v>661</v>
      </c>
      <c r="D9425" s="30" t="s">
        <v>662</v>
      </c>
      <c r="E9425" s="75">
        <v>107</v>
      </c>
      <c r="F9425" s="30" t="s">
        <v>53</v>
      </c>
      <c r="G9425" s="30" t="s">
        <v>54</v>
      </c>
      <c r="H9425" s="75">
        <v>1</v>
      </c>
    </row>
    <row r="9426" spans="1:8">
      <c r="A9426" s="43">
        <v>1953</v>
      </c>
      <c r="B9426" s="74">
        <v>46248</v>
      </c>
      <c r="C9426" s="30" t="s">
        <v>573</v>
      </c>
      <c r="D9426" s="30" t="s">
        <v>574</v>
      </c>
      <c r="E9426" s="75">
        <v>110</v>
      </c>
      <c r="F9426" s="30" t="s">
        <v>68</v>
      </c>
      <c r="G9426" s="30" t="s">
        <v>69</v>
      </c>
      <c r="H9426" s="75">
        <v>1</v>
      </c>
    </row>
    <row r="9427" spans="1:8">
      <c r="A9427" s="43">
        <v>1953</v>
      </c>
      <c r="B9427" s="74">
        <v>46248</v>
      </c>
      <c r="C9427" s="30" t="s">
        <v>575</v>
      </c>
      <c r="D9427" s="30" t="s">
        <v>576</v>
      </c>
      <c r="E9427" s="75">
        <v>105</v>
      </c>
      <c r="F9427" s="30" t="s">
        <v>70</v>
      </c>
      <c r="G9427" s="30" t="s">
        <v>71</v>
      </c>
      <c r="H9427" s="75">
        <v>2</v>
      </c>
    </row>
    <row r="9428" spans="1:8">
      <c r="A9428" s="43">
        <v>1953</v>
      </c>
      <c r="B9428" s="74">
        <v>46248</v>
      </c>
      <c r="C9428" s="30" t="s">
        <v>577</v>
      </c>
      <c r="D9428" s="30" t="s">
        <v>578</v>
      </c>
      <c r="E9428" s="75">
        <v>99</v>
      </c>
      <c r="F9428" s="30" t="s">
        <v>68</v>
      </c>
      <c r="G9428" s="30" t="s">
        <v>69</v>
      </c>
      <c r="H9428" s="75">
        <v>1</v>
      </c>
    </row>
    <row r="9429" spans="1:8">
      <c r="A9429" s="43">
        <v>1953</v>
      </c>
      <c r="B9429" s="74">
        <v>46248</v>
      </c>
      <c r="C9429" s="30" t="s">
        <v>579</v>
      </c>
      <c r="D9429" s="30" t="s">
        <v>580</v>
      </c>
      <c r="E9429" s="75">
        <v>68</v>
      </c>
      <c r="F9429" s="30" t="s">
        <v>68</v>
      </c>
      <c r="G9429" s="30" t="s">
        <v>69</v>
      </c>
      <c r="H9429" s="75">
        <v>1</v>
      </c>
    </row>
    <row r="9430" spans="1:8">
      <c r="A9430" s="43">
        <v>1953</v>
      </c>
      <c r="B9430" s="74">
        <v>46248</v>
      </c>
      <c r="C9430" s="30" t="s">
        <v>581</v>
      </c>
      <c r="D9430" s="30" t="s">
        <v>582</v>
      </c>
      <c r="E9430" s="75">
        <v>108</v>
      </c>
      <c r="F9430" s="30" t="s">
        <v>68</v>
      </c>
      <c r="G9430" s="30" t="s">
        <v>69</v>
      </c>
      <c r="H9430" s="75">
        <v>1</v>
      </c>
    </row>
    <row r="9431" spans="1:8">
      <c r="A9431" s="43">
        <v>1953</v>
      </c>
      <c r="B9431" s="74">
        <v>46248</v>
      </c>
      <c r="C9431" s="30" t="s">
        <v>583</v>
      </c>
      <c r="D9431" s="30" t="s">
        <v>584</v>
      </c>
      <c r="E9431" s="75">
        <v>35</v>
      </c>
      <c r="F9431" s="30" t="s">
        <v>68</v>
      </c>
      <c r="G9431" s="30" t="s">
        <v>69</v>
      </c>
      <c r="H9431" s="75">
        <v>1</v>
      </c>
    </row>
    <row r="9432" spans="1:8">
      <c r="A9432" s="43">
        <v>1953</v>
      </c>
      <c r="B9432" s="74">
        <v>46248</v>
      </c>
      <c r="C9432" s="30" t="s">
        <v>585</v>
      </c>
      <c r="D9432" s="30" t="s">
        <v>586</v>
      </c>
      <c r="E9432" s="75">
        <v>133</v>
      </c>
      <c r="F9432" s="30" t="s">
        <v>80</v>
      </c>
      <c r="G9432" s="30" t="s">
        <v>81</v>
      </c>
      <c r="H9432" s="75">
        <v>1</v>
      </c>
    </row>
    <row r="9433" spans="1:8">
      <c r="A9433" s="43">
        <v>1953</v>
      </c>
      <c r="B9433" s="74">
        <v>46248</v>
      </c>
      <c r="C9433" s="30" t="s">
        <v>587</v>
      </c>
      <c r="D9433" s="30" t="s">
        <v>588</v>
      </c>
      <c r="E9433" s="75">
        <v>117</v>
      </c>
      <c r="F9433" s="30" t="s">
        <v>68</v>
      </c>
      <c r="G9433" s="30" t="s">
        <v>69</v>
      </c>
      <c r="H9433" s="75">
        <v>1</v>
      </c>
    </row>
    <row r="9434" spans="1:8">
      <c r="A9434" s="43">
        <v>1953</v>
      </c>
      <c r="B9434" s="74">
        <v>46248</v>
      </c>
      <c r="C9434" s="30" t="s">
        <v>589</v>
      </c>
      <c r="D9434" s="30" t="s">
        <v>590</v>
      </c>
      <c r="E9434" s="75">
        <v>105</v>
      </c>
      <c r="F9434" s="30" t="s">
        <v>70</v>
      </c>
      <c r="G9434" s="30" t="s">
        <v>71</v>
      </c>
      <c r="H9434" s="75">
        <v>2</v>
      </c>
    </row>
    <row r="9435" spans="1:8">
      <c r="A9435" s="43">
        <v>1953</v>
      </c>
      <c r="B9435" s="74">
        <v>46248</v>
      </c>
      <c r="C9435" s="30" t="s">
        <v>591</v>
      </c>
      <c r="D9435" s="30" t="s">
        <v>592</v>
      </c>
      <c r="E9435" s="75">
        <v>3</v>
      </c>
      <c r="F9435" s="30" t="s">
        <v>70</v>
      </c>
      <c r="G9435" s="30" t="s">
        <v>71</v>
      </c>
      <c r="H9435" s="75">
        <v>2</v>
      </c>
    </row>
    <row r="9436" spans="1:8">
      <c r="A9436" s="43">
        <v>1953</v>
      </c>
      <c r="B9436" s="74">
        <v>46248</v>
      </c>
      <c r="C9436" s="30" t="s">
        <v>599</v>
      </c>
      <c r="D9436" s="30" t="s">
        <v>600</v>
      </c>
      <c r="E9436" s="75">
        <v>63</v>
      </c>
      <c r="F9436" s="30" t="s">
        <v>68</v>
      </c>
      <c r="G9436" s="30" t="s">
        <v>69</v>
      </c>
      <c r="H9436" s="75">
        <v>1</v>
      </c>
    </row>
    <row r="9437" spans="1:8">
      <c r="A9437" s="43">
        <v>1953</v>
      </c>
      <c r="B9437" s="74">
        <v>46248</v>
      </c>
      <c r="C9437" s="30" t="s">
        <v>601</v>
      </c>
      <c r="D9437" s="30" t="s">
        <v>602</v>
      </c>
      <c r="E9437" s="75">
        <v>88</v>
      </c>
      <c r="F9437" s="30" t="s">
        <v>72</v>
      </c>
      <c r="G9437" s="30" t="s">
        <v>73</v>
      </c>
      <c r="H9437" s="75">
        <v>3</v>
      </c>
    </row>
    <row r="9438" spans="1:8">
      <c r="A9438" s="43">
        <v>1953</v>
      </c>
      <c r="B9438" s="74">
        <v>46248</v>
      </c>
      <c r="C9438" s="30" t="s">
        <v>609</v>
      </c>
      <c r="D9438" s="30" t="s">
        <v>610</v>
      </c>
      <c r="E9438" s="75">
        <v>145</v>
      </c>
      <c r="F9438" s="30" t="s">
        <v>5020</v>
      </c>
      <c r="G9438" s="30" t="s">
        <v>5021</v>
      </c>
      <c r="H9438" s="75">
        <v>3</v>
      </c>
    </row>
    <row r="9439" spans="1:8">
      <c r="A9439" s="43">
        <v>1953</v>
      </c>
      <c r="B9439" s="74">
        <v>46248</v>
      </c>
      <c r="C9439" s="30" t="s">
        <v>613</v>
      </c>
      <c r="D9439" s="30" t="s">
        <v>614</v>
      </c>
      <c r="E9439" s="75">
        <v>121</v>
      </c>
      <c r="F9439" s="30" t="s">
        <v>76</v>
      </c>
      <c r="G9439" s="30" t="s">
        <v>77</v>
      </c>
      <c r="H9439" s="75">
        <v>1</v>
      </c>
    </row>
    <row r="9440" spans="1:8">
      <c r="A9440" s="43">
        <v>1953</v>
      </c>
      <c r="B9440" s="74">
        <v>46248</v>
      </c>
      <c r="C9440" s="30" t="s">
        <v>615</v>
      </c>
      <c r="D9440" s="30" t="s">
        <v>616</v>
      </c>
      <c r="E9440" s="75">
        <v>193</v>
      </c>
      <c r="F9440" s="30" t="s">
        <v>53</v>
      </c>
      <c r="G9440" s="30" t="s">
        <v>54</v>
      </c>
      <c r="H9440" s="75">
        <v>1</v>
      </c>
    </row>
    <row r="9441" spans="1:8">
      <c r="A9441" s="43">
        <v>1953</v>
      </c>
      <c r="B9441" s="74">
        <v>46248</v>
      </c>
      <c r="C9441" s="30" t="s">
        <v>619</v>
      </c>
      <c r="D9441" s="30" t="s">
        <v>620</v>
      </c>
      <c r="E9441" s="75">
        <v>83</v>
      </c>
      <c r="F9441" s="30" t="s">
        <v>68</v>
      </c>
      <c r="G9441" s="30" t="s">
        <v>69</v>
      </c>
      <c r="H9441" s="75">
        <v>1</v>
      </c>
    </row>
    <row r="9442" spans="1:8">
      <c r="A9442" s="43">
        <v>1953</v>
      </c>
      <c r="B9442" s="74">
        <v>46248</v>
      </c>
      <c r="C9442" s="30" t="s">
        <v>621</v>
      </c>
      <c r="D9442" s="30" t="s">
        <v>622</v>
      </c>
      <c r="E9442" s="75">
        <v>89</v>
      </c>
      <c r="F9442" s="30" t="s">
        <v>53</v>
      </c>
      <c r="G9442" s="30" t="s">
        <v>54</v>
      </c>
      <c r="H9442" s="75">
        <v>1</v>
      </c>
    </row>
    <row r="9443" spans="1:8">
      <c r="A9443" s="43">
        <v>1953</v>
      </c>
      <c r="B9443" s="74">
        <v>46248</v>
      </c>
      <c r="C9443" s="30" t="s">
        <v>1802</v>
      </c>
      <c r="D9443" s="30" t="s">
        <v>1803</v>
      </c>
      <c r="E9443" s="75">
        <v>69</v>
      </c>
      <c r="F9443" s="30" t="s">
        <v>53</v>
      </c>
      <c r="G9443" s="30" t="s">
        <v>54</v>
      </c>
      <c r="H9443" s="75">
        <v>1</v>
      </c>
    </row>
    <row r="9444" spans="1:8">
      <c r="A9444" s="43">
        <v>1953</v>
      </c>
      <c r="B9444" s="74">
        <v>46248</v>
      </c>
      <c r="C9444" s="30" t="s">
        <v>625</v>
      </c>
      <c r="D9444" s="30" t="s">
        <v>626</v>
      </c>
      <c r="E9444" s="75">
        <v>101</v>
      </c>
      <c r="F9444" s="30" t="s">
        <v>68</v>
      </c>
      <c r="G9444" s="30" t="s">
        <v>69</v>
      </c>
      <c r="H9444" s="75">
        <v>1</v>
      </c>
    </row>
    <row r="9445" spans="1:8">
      <c r="A9445" s="43">
        <v>1953</v>
      </c>
      <c r="B9445" s="74">
        <v>46248</v>
      </c>
      <c r="C9445" s="30" t="s">
        <v>629</v>
      </c>
      <c r="D9445" s="30" t="s">
        <v>630</v>
      </c>
      <c r="E9445" s="75">
        <v>86</v>
      </c>
      <c r="F9445" s="30" t="s">
        <v>68</v>
      </c>
      <c r="G9445" s="30" t="s">
        <v>69</v>
      </c>
      <c r="H9445" s="75">
        <v>1</v>
      </c>
    </row>
    <row r="9446" spans="1:8">
      <c r="A9446" s="43">
        <v>1953</v>
      </c>
      <c r="B9446" s="74">
        <v>46248</v>
      </c>
      <c r="C9446" s="30" t="s">
        <v>633</v>
      </c>
      <c r="D9446" s="30" t="s">
        <v>634</v>
      </c>
      <c r="E9446" s="75">
        <v>156</v>
      </c>
      <c r="F9446" s="30" t="s">
        <v>70</v>
      </c>
      <c r="G9446" s="30" t="s">
        <v>71</v>
      </c>
      <c r="H9446" s="75">
        <v>2</v>
      </c>
    </row>
    <row r="9447" spans="1:8">
      <c r="A9447" s="43">
        <v>1953</v>
      </c>
      <c r="B9447" s="74">
        <v>46248</v>
      </c>
      <c r="C9447" s="30" t="s">
        <v>635</v>
      </c>
      <c r="D9447" s="30" t="s">
        <v>636</v>
      </c>
      <c r="E9447" s="75">
        <v>27</v>
      </c>
      <c r="F9447" s="30" t="s">
        <v>53</v>
      </c>
      <c r="G9447" s="30" t="s">
        <v>54</v>
      </c>
      <c r="H9447" s="75">
        <v>1</v>
      </c>
    </row>
    <row r="9448" spans="1:8">
      <c r="A9448" s="43">
        <v>1953</v>
      </c>
      <c r="B9448" s="74">
        <v>46248</v>
      </c>
      <c r="C9448" s="30" t="s">
        <v>637</v>
      </c>
      <c r="D9448" s="30" t="s">
        <v>638</v>
      </c>
      <c r="E9448" s="75">
        <v>169</v>
      </c>
      <c r="F9448" s="30" t="s">
        <v>70</v>
      </c>
      <c r="G9448" s="30" t="s">
        <v>71</v>
      </c>
      <c r="H9448" s="75">
        <v>2</v>
      </c>
    </row>
    <row r="9449" spans="1:8">
      <c r="A9449" s="43">
        <v>1953</v>
      </c>
      <c r="B9449" s="74">
        <v>46248</v>
      </c>
      <c r="C9449" s="30" t="s">
        <v>641</v>
      </c>
      <c r="D9449" s="30" t="s">
        <v>642</v>
      </c>
      <c r="E9449" s="75">
        <v>70</v>
      </c>
      <c r="F9449" s="30" t="s">
        <v>68</v>
      </c>
      <c r="G9449" s="30" t="s">
        <v>69</v>
      </c>
      <c r="H9449" s="75">
        <v>1</v>
      </c>
    </row>
    <row r="9450" spans="1:8">
      <c r="A9450" s="43">
        <v>1953</v>
      </c>
      <c r="B9450" s="74">
        <v>46248</v>
      </c>
      <c r="C9450" s="30" t="s">
        <v>645</v>
      </c>
      <c r="D9450" s="30" t="s">
        <v>646</v>
      </c>
      <c r="E9450" s="75">
        <v>107</v>
      </c>
      <c r="F9450" s="30" t="s">
        <v>78</v>
      </c>
      <c r="G9450" s="30" t="s">
        <v>79</v>
      </c>
      <c r="H9450" s="75">
        <v>2</v>
      </c>
    </row>
    <row r="9451" spans="1:8">
      <c r="A9451" s="43">
        <v>1953</v>
      </c>
      <c r="B9451" s="74">
        <v>46248</v>
      </c>
      <c r="C9451" s="30" t="s">
        <v>647</v>
      </c>
      <c r="D9451" s="30" t="s">
        <v>648</v>
      </c>
      <c r="E9451" s="75">
        <v>36</v>
      </c>
      <c r="F9451" s="30" t="s">
        <v>80</v>
      </c>
      <c r="G9451" s="30" t="s">
        <v>81</v>
      </c>
      <c r="H9451" s="75">
        <v>1</v>
      </c>
    </row>
    <row r="9452" spans="1:8">
      <c r="A9452" s="43">
        <v>1953</v>
      </c>
      <c r="B9452" s="74">
        <v>46248</v>
      </c>
      <c r="C9452" s="30" t="s">
        <v>655</v>
      </c>
      <c r="D9452" s="30" t="s">
        <v>656</v>
      </c>
      <c r="E9452" s="75">
        <v>143</v>
      </c>
      <c r="F9452" s="30" t="s">
        <v>80</v>
      </c>
      <c r="G9452" s="30" t="s">
        <v>81</v>
      </c>
      <c r="H9452" s="75">
        <v>1</v>
      </c>
    </row>
    <row r="9453" spans="1:8">
      <c r="A9453" s="43">
        <v>1953</v>
      </c>
      <c r="B9453" s="74">
        <v>46248</v>
      </c>
      <c r="C9453" s="30" t="s">
        <v>659</v>
      </c>
      <c r="D9453" s="30" t="s">
        <v>660</v>
      </c>
      <c r="E9453" s="75">
        <v>143</v>
      </c>
      <c r="F9453" s="30" t="s">
        <v>5020</v>
      </c>
      <c r="G9453" s="30" t="s">
        <v>5021</v>
      </c>
      <c r="H9453" s="75">
        <v>3</v>
      </c>
    </row>
    <row r="9454" spans="1:8">
      <c r="A9454" s="43">
        <v>1953</v>
      </c>
      <c r="B9454" s="74">
        <v>46248</v>
      </c>
      <c r="C9454" s="30" t="s">
        <v>661</v>
      </c>
      <c r="D9454" s="30" t="s">
        <v>662</v>
      </c>
      <c r="E9454" s="75">
        <v>16</v>
      </c>
      <c r="F9454" s="30" t="s">
        <v>53</v>
      </c>
      <c r="G9454" s="30" t="s">
        <v>54</v>
      </c>
      <c r="H9454" s="75">
        <v>1</v>
      </c>
    </row>
    <row r="9455" spans="1:8">
      <c r="A9455" s="43">
        <v>1953</v>
      </c>
      <c r="B9455" s="74">
        <v>46248</v>
      </c>
      <c r="C9455" s="30" t="s">
        <v>663</v>
      </c>
      <c r="D9455" s="30" t="s">
        <v>664</v>
      </c>
      <c r="E9455" s="75">
        <v>33</v>
      </c>
      <c r="F9455" s="30" t="s">
        <v>70</v>
      </c>
      <c r="G9455" s="30" t="s">
        <v>71</v>
      </c>
      <c r="H9455" s="75">
        <v>2</v>
      </c>
    </row>
    <row r="9456" spans="1:8">
      <c r="A9456" s="43">
        <v>1953</v>
      </c>
      <c r="B9456" s="74">
        <v>46248</v>
      </c>
      <c r="C9456" s="30" t="s">
        <v>665</v>
      </c>
      <c r="D9456" s="30" t="s">
        <v>666</v>
      </c>
      <c r="E9456" s="75">
        <v>60</v>
      </c>
      <c r="F9456" s="30" t="s">
        <v>53</v>
      </c>
      <c r="G9456" s="30" t="s">
        <v>54</v>
      </c>
      <c r="H9456" s="75">
        <v>1</v>
      </c>
    </row>
    <row r="9457" spans="1:8">
      <c r="A9457" s="43">
        <v>1953</v>
      </c>
      <c r="B9457" s="74">
        <v>46248</v>
      </c>
      <c r="C9457" s="30" t="s">
        <v>667</v>
      </c>
      <c r="D9457" s="30" t="s">
        <v>668</v>
      </c>
      <c r="E9457" s="75">
        <v>85</v>
      </c>
      <c r="F9457" s="30" t="s">
        <v>53</v>
      </c>
      <c r="G9457" s="30" t="s">
        <v>54</v>
      </c>
      <c r="H9457" s="75">
        <v>1</v>
      </c>
    </row>
    <row r="9458" spans="1:8">
      <c r="A9458" s="43">
        <v>1953</v>
      </c>
      <c r="B9458" s="74">
        <v>46247</v>
      </c>
      <c r="C9458" s="30" t="s">
        <v>573</v>
      </c>
      <c r="D9458" s="30" t="s">
        <v>574</v>
      </c>
      <c r="E9458" s="75">
        <v>61</v>
      </c>
      <c r="F9458" s="30" t="s">
        <v>68</v>
      </c>
      <c r="G9458" s="30" t="s">
        <v>69</v>
      </c>
      <c r="H9458" s="75">
        <v>1</v>
      </c>
    </row>
    <row r="9459" spans="1:8">
      <c r="A9459" s="43">
        <v>1953</v>
      </c>
      <c r="B9459" s="74">
        <v>46247</v>
      </c>
      <c r="C9459" s="30" t="s">
        <v>575</v>
      </c>
      <c r="D9459" s="30" t="s">
        <v>576</v>
      </c>
      <c r="E9459" s="75">
        <v>86</v>
      </c>
      <c r="F9459" s="30" t="s">
        <v>70</v>
      </c>
      <c r="G9459" s="30" t="s">
        <v>71</v>
      </c>
      <c r="H9459" s="75">
        <v>2</v>
      </c>
    </row>
    <row r="9460" spans="1:8">
      <c r="A9460" s="43">
        <v>1953</v>
      </c>
      <c r="B9460" s="74">
        <v>46247</v>
      </c>
      <c r="C9460" s="30" t="s">
        <v>577</v>
      </c>
      <c r="D9460" s="30" t="s">
        <v>578</v>
      </c>
      <c r="E9460" s="75">
        <v>114</v>
      </c>
      <c r="F9460" s="30" t="s">
        <v>68</v>
      </c>
      <c r="G9460" s="30" t="s">
        <v>69</v>
      </c>
      <c r="H9460" s="75">
        <v>1</v>
      </c>
    </row>
    <row r="9461" spans="1:8">
      <c r="A9461" s="43">
        <v>1953</v>
      </c>
      <c r="B9461" s="74">
        <v>46247</v>
      </c>
      <c r="C9461" s="30" t="s">
        <v>579</v>
      </c>
      <c r="D9461" s="30" t="s">
        <v>580</v>
      </c>
      <c r="E9461" s="75">
        <v>118</v>
      </c>
      <c r="F9461" s="30" t="s">
        <v>70</v>
      </c>
      <c r="G9461" s="30" t="s">
        <v>71</v>
      </c>
      <c r="H9461" s="75">
        <v>2</v>
      </c>
    </row>
    <row r="9462" spans="1:8">
      <c r="A9462" s="43">
        <v>1953</v>
      </c>
      <c r="B9462" s="74">
        <v>46247</v>
      </c>
      <c r="C9462" s="30" t="s">
        <v>581</v>
      </c>
      <c r="D9462" s="30" t="s">
        <v>582</v>
      </c>
      <c r="E9462" s="75">
        <v>101</v>
      </c>
      <c r="F9462" s="30" t="s">
        <v>68</v>
      </c>
      <c r="G9462" s="30" t="s">
        <v>69</v>
      </c>
      <c r="H9462" s="75">
        <v>1</v>
      </c>
    </row>
    <row r="9463" spans="1:8">
      <c r="A9463" s="43">
        <v>1953</v>
      </c>
      <c r="B9463" s="74">
        <v>46247</v>
      </c>
      <c r="C9463" s="30" t="s">
        <v>583</v>
      </c>
      <c r="D9463" s="30" t="s">
        <v>584</v>
      </c>
      <c r="E9463" s="75">
        <v>53</v>
      </c>
      <c r="F9463" s="30" t="s">
        <v>68</v>
      </c>
      <c r="G9463" s="30" t="s">
        <v>69</v>
      </c>
      <c r="H9463" s="75">
        <v>1</v>
      </c>
    </row>
    <row r="9464" spans="1:8">
      <c r="A9464" s="43">
        <v>1953</v>
      </c>
      <c r="B9464" s="74">
        <v>46247</v>
      </c>
      <c r="C9464" s="30" t="s">
        <v>585</v>
      </c>
      <c r="D9464" s="30" t="s">
        <v>586</v>
      </c>
      <c r="E9464" s="75">
        <v>101</v>
      </c>
      <c r="F9464" s="30" t="s">
        <v>80</v>
      </c>
      <c r="G9464" s="30" t="s">
        <v>81</v>
      </c>
      <c r="H9464" s="75">
        <v>1</v>
      </c>
    </row>
    <row r="9465" spans="1:8">
      <c r="A9465" s="43">
        <v>1953</v>
      </c>
      <c r="B9465" s="74">
        <v>46247</v>
      </c>
      <c r="C9465" s="30" t="s">
        <v>587</v>
      </c>
      <c r="D9465" s="30" t="s">
        <v>588</v>
      </c>
      <c r="E9465" s="75">
        <v>135</v>
      </c>
      <c r="F9465" s="30" t="s">
        <v>68</v>
      </c>
      <c r="G9465" s="30" t="s">
        <v>69</v>
      </c>
      <c r="H9465" s="75">
        <v>1</v>
      </c>
    </row>
    <row r="9466" spans="1:8">
      <c r="A9466" s="43">
        <v>1953</v>
      </c>
      <c r="B9466" s="74">
        <v>46247</v>
      </c>
      <c r="C9466" s="30" t="s">
        <v>589</v>
      </c>
      <c r="D9466" s="30" t="s">
        <v>590</v>
      </c>
      <c r="E9466" s="75">
        <v>145</v>
      </c>
      <c r="F9466" s="30" t="s">
        <v>70</v>
      </c>
      <c r="G9466" s="30" t="s">
        <v>71</v>
      </c>
      <c r="H9466" s="75">
        <v>2</v>
      </c>
    </row>
    <row r="9467" spans="1:8">
      <c r="A9467" s="43">
        <v>1953</v>
      </c>
      <c r="B9467" s="74">
        <v>46247</v>
      </c>
      <c r="C9467" s="30" t="s">
        <v>591</v>
      </c>
      <c r="D9467" s="30" t="s">
        <v>592</v>
      </c>
      <c r="E9467" s="75">
        <v>3</v>
      </c>
      <c r="F9467" s="30" t="s">
        <v>68</v>
      </c>
      <c r="G9467" s="30" t="s">
        <v>69</v>
      </c>
      <c r="H9467" s="75">
        <v>1</v>
      </c>
    </row>
    <row r="9468" spans="1:8">
      <c r="A9468" s="43">
        <v>1953</v>
      </c>
      <c r="B9468" s="74">
        <v>46247</v>
      </c>
      <c r="C9468" s="30" t="s">
        <v>597</v>
      </c>
      <c r="D9468" s="30" t="s">
        <v>598</v>
      </c>
      <c r="E9468" s="75">
        <v>57</v>
      </c>
      <c r="F9468" s="30" t="s">
        <v>68</v>
      </c>
      <c r="G9468" s="30" t="s">
        <v>69</v>
      </c>
      <c r="H9468" s="75">
        <v>1</v>
      </c>
    </row>
    <row r="9469" spans="1:8">
      <c r="A9469" s="43">
        <v>1953</v>
      </c>
      <c r="B9469" s="74">
        <v>46247</v>
      </c>
      <c r="C9469" s="30" t="s">
        <v>599</v>
      </c>
      <c r="D9469" s="30" t="s">
        <v>600</v>
      </c>
      <c r="E9469" s="75">
        <v>72</v>
      </c>
      <c r="F9469" s="30" t="s">
        <v>68</v>
      </c>
      <c r="G9469" s="30" t="s">
        <v>69</v>
      </c>
      <c r="H9469" s="75">
        <v>1</v>
      </c>
    </row>
    <row r="9470" spans="1:8">
      <c r="A9470" s="43">
        <v>1953</v>
      </c>
      <c r="B9470" s="74">
        <v>46247</v>
      </c>
      <c r="C9470" s="30" t="s">
        <v>601</v>
      </c>
      <c r="D9470" s="30" t="s">
        <v>602</v>
      </c>
      <c r="E9470" s="75">
        <v>35</v>
      </c>
      <c r="F9470" s="30" t="s">
        <v>72</v>
      </c>
      <c r="G9470" s="30" t="s">
        <v>73</v>
      </c>
      <c r="H9470" s="75">
        <v>3</v>
      </c>
    </row>
    <row r="9471" spans="1:8">
      <c r="A9471" s="43">
        <v>1953</v>
      </c>
      <c r="B9471" s="74">
        <v>46247</v>
      </c>
      <c r="C9471" s="30" t="s">
        <v>609</v>
      </c>
      <c r="D9471" s="30" t="s">
        <v>610</v>
      </c>
      <c r="E9471" s="75">
        <v>106</v>
      </c>
      <c r="F9471" s="30" t="s">
        <v>5020</v>
      </c>
      <c r="G9471" s="30" t="s">
        <v>5021</v>
      </c>
      <c r="H9471" s="75">
        <v>3</v>
      </c>
    </row>
    <row r="9472" spans="1:8">
      <c r="A9472" s="43">
        <v>1953</v>
      </c>
      <c r="B9472" s="74">
        <v>46247</v>
      </c>
      <c r="C9472" s="30" t="s">
        <v>613</v>
      </c>
      <c r="D9472" s="30" t="s">
        <v>614</v>
      </c>
      <c r="E9472" s="75">
        <v>77</v>
      </c>
      <c r="F9472" s="30" t="s">
        <v>76</v>
      </c>
      <c r="G9472" s="30" t="s">
        <v>77</v>
      </c>
      <c r="H9472" s="75">
        <v>1</v>
      </c>
    </row>
    <row r="9473" spans="1:8">
      <c r="A9473" s="43">
        <v>1953</v>
      </c>
      <c r="B9473" s="74">
        <v>46247</v>
      </c>
      <c r="C9473" s="30" t="s">
        <v>615</v>
      </c>
      <c r="D9473" s="30" t="s">
        <v>616</v>
      </c>
      <c r="E9473" s="75">
        <v>179</v>
      </c>
      <c r="F9473" s="30" t="s">
        <v>80</v>
      </c>
      <c r="G9473" s="30" t="s">
        <v>81</v>
      </c>
      <c r="H9473" s="75">
        <v>1</v>
      </c>
    </row>
    <row r="9474" spans="1:8">
      <c r="A9474" s="43">
        <v>1953</v>
      </c>
      <c r="B9474" s="74">
        <v>46247</v>
      </c>
      <c r="C9474" s="30" t="s">
        <v>619</v>
      </c>
      <c r="D9474" s="30" t="s">
        <v>620</v>
      </c>
      <c r="E9474" s="75">
        <v>100</v>
      </c>
      <c r="F9474" s="30" t="s">
        <v>68</v>
      </c>
      <c r="G9474" s="30" t="s">
        <v>69</v>
      </c>
      <c r="H9474" s="75">
        <v>1</v>
      </c>
    </row>
    <row r="9475" spans="1:8">
      <c r="A9475" s="43">
        <v>1953</v>
      </c>
      <c r="B9475" s="74">
        <v>46247</v>
      </c>
      <c r="C9475" s="30" t="s">
        <v>621</v>
      </c>
      <c r="D9475" s="30" t="s">
        <v>622</v>
      </c>
      <c r="E9475" s="75">
        <v>216</v>
      </c>
      <c r="F9475" s="30" t="s">
        <v>53</v>
      </c>
      <c r="G9475" s="30" t="s">
        <v>54</v>
      </c>
      <c r="H9475" s="75">
        <v>1</v>
      </c>
    </row>
    <row r="9476" spans="1:8">
      <c r="A9476" s="43">
        <v>1953</v>
      </c>
      <c r="B9476" s="74">
        <v>46247</v>
      </c>
      <c r="C9476" s="30" t="s">
        <v>1802</v>
      </c>
      <c r="D9476" s="30" t="s">
        <v>1803</v>
      </c>
      <c r="E9476" s="75">
        <v>43</v>
      </c>
      <c r="F9476" s="30" t="s">
        <v>53</v>
      </c>
      <c r="G9476" s="30" t="s">
        <v>54</v>
      </c>
      <c r="H9476" s="75">
        <v>1</v>
      </c>
    </row>
    <row r="9477" spans="1:8">
      <c r="A9477" s="43">
        <v>1953</v>
      </c>
      <c r="B9477" s="74">
        <v>46247</v>
      </c>
      <c r="C9477" s="30" t="s">
        <v>625</v>
      </c>
      <c r="D9477" s="30" t="s">
        <v>626</v>
      </c>
      <c r="E9477" s="75">
        <v>90</v>
      </c>
      <c r="F9477" s="30" t="s">
        <v>68</v>
      </c>
      <c r="G9477" s="30" t="s">
        <v>69</v>
      </c>
      <c r="H9477" s="75">
        <v>1</v>
      </c>
    </row>
    <row r="9478" spans="1:8">
      <c r="A9478" s="43">
        <v>1953</v>
      </c>
      <c r="B9478" s="74">
        <v>46247</v>
      </c>
      <c r="C9478" s="30" t="s">
        <v>629</v>
      </c>
      <c r="D9478" s="30" t="s">
        <v>630</v>
      </c>
      <c r="E9478" s="75">
        <v>81</v>
      </c>
      <c r="F9478" s="30" t="s">
        <v>68</v>
      </c>
      <c r="G9478" s="30" t="s">
        <v>69</v>
      </c>
      <c r="H9478" s="75">
        <v>1</v>
      </c>
    </row>
    <row r="9479" spans="1:8">
      <c r="A9479" s="43">
        <v>1953</v>
      </c>
      <c r="B9479" s="74">
        <v>46247</v>
      </c>
      <c r="C9479" s="30" t="s">
        <v>633</v>
      </c>
      <c r="D9479" s="30" t="s">
        <v>634</v>
      </c>
      <c r="E9479" s="75">
        <v>186</v>
      </c>
      <c r="F9479" s="30" t="s">
        <v>76</v>
      </c>
      <c r="G9479" s="30" t="s">
        <v>77</v>
      </c>
      <c r="H9479" s="75">
        <v>1</v>
      </c>
    </row>
    <row r="9480" spans="1:8">
      <c r="A9480" s="43">
        <v>1953</v>
      </c>
      <c r="B9480" s="74">
        <v>46247</v>
      </c>
      <c r="C9480" s="30" t="s">
        <v>635</v>
      </c>
      <c r="D9480" s="30" t="s">
        <v>636</v>
      </c>
      <c r="E9480" s="75">
        <v>1</v>
      </c>
      <c r="F9480" s="30" t="s">
        <v>53</v>
      </c>
      <c r="G9480" s="30" t="s">
        <v>54</v>
      </c>
      <c r="H9480" s="75">
        <v>1</v>
      </c>
    </row>
    <row r="9481" spans="1:8">
      <c r="A9481" s="43">
        <v>1953</v>
      </c>
      <c r="B9481" s="74">
        <v>46247</v>
      </c>
      <c r="C9481" s="30" t="s">
        <v>637</v>
      </c>
      <c r="D9481" s="30" t="s">
        <v>638</v>
      </c>
      <c r="E9481" s="75">
        <v>126</v>
      </c>
      <c r="F9481" s="30" t="s">
        <v>76</v>
      </c>
      <c r="G9481" s="30" t="s">
        <v>77</v>
      </c>
      <c r="H9481" s="75">
        <v>1</v>
      </c>
    </row>
    <row r="9482" spans="1:8">
      <c r="A9482" s="43">
        <v>1953</v>
      </c>
      <c r="B9482" s="74">
        <v>46247</v>
      </c>
      <c r="C9482" s="30" t="s">
        <v>639</v>
      </c>
      <c r="D9482" s="30" t="s">
        <v>640</v>
      </c>
      <c r="E9482" s="75">
        <v>1</v>
      </c>
      <c r="F9482" s="30" t="s">
        <v>76</v>
      </c>
      <c r="G9482" s="30" t="s">
        <v>77</v>
      </c>
      <c r="H9482" s="75">
        <v>1</v>
      </c>
    </row>
    <row r="9483" spans="1:8">
      <c r="A9483" s="43">
        <v>1953</v>
      </c>
      <c r="B9483" s="74">
        <v>46247</v>
      </c>
      <c r="C9483" s="30" t="s">
        <v>641</v>
      </c>
      <c r="D9483" s="30" t="s">
        <v>642</v>
      </c>
      <c r="E9483" s="75">
        <v>82</v>
      </c>
      <c r="F9483" s="30" t="s">
        <v>68</v>
      </c>
      <c r="G9483" s="30" t="s">
        <v>69</v>
      </c>
      <c r="H9483" s="75">
        <v>1</v>
      </c>
    </row>
    <row r="9484" spans="1:8">
      <c r="A9484" s="43">
        <v>1953</v>
      </c>
      <c r="B9484" s="74">
        <v>46247</v>
      </c>
      <c r="C9484" s="30" t="s">
        <v>645</v>
      </c>
      <c r="D9484" s="30" t="s">
        <v>646</v>
      </c>
      <c r="E9484" s="75">
        <v>150</v>
      </c>
      <c r="F9484" s="30" t="s">
        <v>80</v>
      </c>
      <c r="G9484" s="30" t="s">
        <v>81</v>
      </c>
      <c r="H9484" s="75">
        <v>1</v>
      </c>
    </row>
    <row r="9485" spans="1:8">
      <c r="A9485" s="43">
        <v>1953</v>
      </c>
      <c r="B9485" s="74">
        <v>46247</v>
      </c>
      <c r="C9485" s="30" t="s">
        <v>647</v>
      </c>
      <c r="D9485" s="30" t="s">
        <v>648</v>
      </c>
      <c r="E9485" s="75">
        <v>30</v>
      </c>
      <c r="F9485" s="30" t="s">
        <v>80</v>
      </c>
      <c r="G9485" s="30" t="s">
        <v>81</v>
      </c>
      <c r="H9485" s="75">
        <v>1</v>
      </c>
    </row>
    <row r="9486" spans="1:8">
      <c r="A9486" s="43">
        <v>1953</v>
      </c>
      <c r="B9486" s="74">
        <v>46247</v>
      </c>
      <c r="C9486" s="30" t="s">
        <v>1804</v>
      </c>
      <c r="D9486" s="30" t="s">
        <v>1805</v>
      </c>
      <c r="E9486" s="75">
        <v>12</v>
      </c>
      <c r="F9486" s="30" t="s">
        <v>76</v>
      </c>
      <c r="G9486" s="30" t="s">
        <v>77</v>
      </c>
      <c r="H9486" s="75">
        <v>1</v>
      </c>
    </row>
    <row r="9487" spans="1:8">
      <c r="A9487" s="43">
        <v>1953</v>
      </c>
      <c r="B9487" s="74">
        <v>46247</v>
      </c>
      <c r="C9487" s="30" t="s">
        <v>653</v>
      </c>
      <c r="D9487" s="30" t="s">
        <v>654</v>
      </c>
      <c r="E9487" s="75">
        <v>34</v>
      </c>
      <c r="F9487" s="30" t="s">
        <v>70</v>
      </c>
      <c r="G9487" s="30" t="s">
        <v>71</v>
      </c>
      <c r="H9487" s="75">
        <v>2</v>
      </c>
    </row>
    <row r="9488" spans="1:8">
      <c r="A9488" s="43">
        <v>1953</v>
      </c>
      <c r="B9488" s="74">
        <v>46247</v>
      </c>
      <c r="C9488" s="30" t="s">
        <v>659</v>
      </c>
      <c r="D9488" s="30" t="s">
        <v>660</v>
      </c>
      <c r="E9488" s="75">
        <v>131</v>
      </c>
      <c r="F9488" s="30" t="s">
        <v>5020</v>
      </c>
      <c r="G9488" s="30" t="s">
        <v>5021</v>
      </c>
      <c r="H9488" s="75">
        <v>3</v>
      </c>
    </row>
    <row r="9489" spans="1:8">
      <c r="A9489" s="43">
        <v>1953</v>
      </c>
      <c r="B9489" s="74">
        <v>46247</v>
      </c>
      <c r="C9489" s="30" t="s">
        <v>661</v>
      </c>
      <c r="D9489" s="30" t="s">
        <v>662</v>
      </c>
      <c r="E9489" s="75">
        <v>59</v>
      </c>
      <c r="F9489" s="30" t="s">
        <v>53</v>
      </c>
      <c r="G9489" s="30" t="s">
        <v>54</v>
      </c>
      <c r="H9489" s="75">
        <v>1</v>
      </c>
    </row>
    <row r="9490" spans="1:8">
      <c r="A9490" s="43">
        <v>1953</v>
      </c>
      <c r="B9490" s="74">
        <v>46247</v>
      </c>
      <c r="C9490" s="30" t="s">
        <v>663</v>
      </c>
      <c r="D9490" s="30" t="s">
        <v>664</v>
      </c>
      <c r="E9490" s="75">
        <v>69</v>
      </c>
      <c r="F9490" s="30" t="s">
        <v>68</v>
      </c>
      <c r="G9490" s="30" t="s">
        <v>69</v>
      </c>
      <c r="H9490" s="75">
        <v>1</v>
      </c>
    </row>
    <row r="9491" spans="1:8">
      <c r="A9491" s="43">
        <v>1953</v>
      </c>
      <c r="B9491" s="74">
        <v>46247</v>
      </c>
      <c r="C9491" s="30" t="s">
        <v>665</v>
      </c>
      <c r="D9491" s="30" t="s">
        <v>666</v>
      </c>
      <c r="E9491" s="75">
        <v>94</v>
      </c>
      <c r="F9491" s="30" t="s">
        <v>63</v>
      </c>
      <c r="G9491" s="30" t="s">
        <v>64</v>
      </c>
      <c r="H9491" s="75">
        <v>2</v>
      </c>
    </row>
    <row r="9492" spans="1:8">
      <c r="A9492" s="43">
        <v>1953</v>
      </c>
      <c r="B9492" s="74">
        <v>46247</v>
      </c>
      <c r="C9492" s="30" t="s">
        <v>667</v>
      </c>
      <c r="D9492" s="30" t="s">
        <v>668</v>
      </c>
      <c r="E9492" s="75">
        <v>59</v>
      </c>
      <c r="F9492" s="30" t="s">
        <v>53</v>
      </c>
      <c r="G9492" s="30" t="s">
        <v>54</v>
      </c>
      <c r="H9492" s="75">
        <v>1</v>
      </c>
    </row>
    <row r="9493" spans="1:8">
      <c r="A9493" s="43">
        <v>1953</v>
      </c>
      <c r="B9493" s="74">
        <v>46246</v>
      </c>
      <c r="C9493" s="30" t="s">
        <v>573</v>
      </c>
      <c r="D9493" s="30" t="s">
        <v>574</v>
      </c>
      <c r="E9493" s="75">
        <v>110</v>
      </c>
      <c r="F9493" s="30" t="s">
        <v>68</v>
      </c>
      <c r="G9493" s="30" t="s">
        <v>69</v>
      </c>
      <c r="H9493" s="75">
        <v>1</v>
      </c>
    </row>
    <row r="9494" spans="1:8">
      <c r="A9494" s="43">
        <v>1953</v>
      </c>
      <c r="B9494" s="74">
        <v>46246</v>
      </c>
      <c r="C9494" s="30" t="s">
        <v>575</v>
      </c>
      <c r="D9494" s="30" t="s">
        <v>576</v>
      </c>
      <c r="E9494" s="75">
        <v>74</v>
      </c>
      <c r="F9494" s="30" t="s">
        <v>70</v>
      </c>
      <c r="G9494" s="30" t="s">
        <v>71</v>
      </c>
      <c r="H9494" s="75">
        <v>2</v>
      </c>
    </row>
    <row r="9495" spans="1:8">
      <c r="A9495" s="43">
        <v>1953</v>
      </c>
      <c r="B9495" s="74">
        <v>46246</v>
      </c>
      <c r="C9495" s="30" t="s">
        <v>577</v>
      </c>
      <c r="D9495" s="30" t="s">
        <v>578</v>
      </c>
      <c r="E9495" s="75">
        <v>67</v>
      </c>
      <c r="F9495" s="30" t="s">
        <v>68</v>
      </c>
      <c r="G9495" s="30" t="s">
        <v>69</v>
      </c>
      <c r="H9495" s="75">
        <v>1</v>
      </c>
    </row>
    <row r="9496" spans="1:8">
      <c r="A9496" s="43">
        <v>1953</v>
      </c>
      <c r="B9496" s="74">
        <v>46246</v>
      </c>
      <c r="C9496" s="30" t="s">
        <v>579</v>
      </c>
      <c r="D9496" s="30" t="s">
        <v>580</v>
      </c>
      <c r="E9496" s="75">
        <v>34</v>
      </c>
      <c r="F9496" s="30" t="s">
        <v>68</v>
      </c>
      <c r="G9496" s="30" t="s">
        <v>69</v>
      </c>
      <c r="H9496" s="75">
        <v>1</v>
      </c>
    </row>
    <row r="9497" spans="1:8">
      <c r="A9497" s="43">
        <v>1953</v>
      </c>
      <c r="B9497" s="74">
        <v>46246</v>
      </c>
      <c r="C9497" s="30" t="s">
        <v>581</v>
      </c>
      <c r="D9497" s="30" t="s">
        <v>582</v>
      </c>
      <c r="E9497" s="75">
        <v>110</v>
      </c>
      <c r="F9497" s="30" t="s">
        <v>68</v>
      </c>
      <c r="G9497" s="30" t="s">
        <v>69</v>
      </c>
      <c r="H9497" s="75">
        <v>1</v>
      </c>
    </row>
    <row r="9498" spans="1:8">
      <c r="A9498" s="43">
        <v>1953</v>
      </c>
      <c r="B9498" s="74">
        <v>46246</v>
      </c>
      <c r="C9498" s="30" t="s">
        <v>583</v>
      </c>
      <c r="D9498" s="30" t="s">
        <v>584</v>
      </c>
      <c r="E9498" s="75">
        <v>79</v>
      </c>
      <c r="F9498" s="30" t="s">
        <v>68</v>
      </c>
      <c r="G9498" s="30" t="s">
        <v>69</v>
      </c>
      <c r="H9498" s="75">
        <v>1</v>
      </c>
    </row>
    <row r="9499" spans="1:8">
      <c r="A9499" s="43">
        <v>1953</v>
      </c>
      <c r="B9499" s="74">
        <v>46246</v>
      </c>
      <c r="C9499" s="30" t="s">
        <v>585</v>
      </c>
      <c r="D9499" s="30" t="s">
        <v>586</v>
      </c>
      <c r="E9499" s="75">
        <v>138</v>
      </c>
      <c r="F9499" s="30" t="s">
        <v>80</v>
      </c>
      <c r="G9499" s="30" t="s">
        <v>81</v>
      </c>
      <c r="H9499" s="75">
        <v>1</v>
      </c>
    </row>
    <row r="9500" spans="1:8">
      <c r="A9500" s="43">
        <v>1953</v>
      </c>
      <c r="B9500" s="74">
        <v>46246</v>
      </c>
      <c r="C9500" s="30" t="s">
        <v>587</v>
      </c>
      <c r="D9500" s="30" t="s">
        <v>588</v>
      </c>
      <c r="E9500" s="75">
        <v>103</v>
      </c>
      <c r="F9500" s="30" t="s">
        <v>68</v>
      </c>
      <c r="G9500" s="30" t="s">
        <v>69</v>
      </c>
      <c r="H9500" s="75">
        <v>1</v>
      </c>
    </row>
    <row r="9501" spans="1:8">
      <c r="A9501" s="43">
        <v>1953</v>
      </c>
      <c r="B9501" s="74">
        <v>46246</v>
      </c>
      <c r="C9501" s="30" t="s">
        <v>589</v>
      </c>
      <c r="D9501" s="30" t="s">
        <v>590</v>
      </c>
      <c r="E9501" s="75">
        <v>140</v>
      </c>
      <c r="F9501" s="30" t="s">
        <v>70</v>
      </c>
      <c r="G9501" s="30" t="s">
        <v>71</v>
      </c>
      <c r="H9501" s="75">
        <v>2</v>
      </c>
    </row>
    <row r="9502" spans="1:8">
      <c r="A9502" s="43">
        <v>1953</v>
      </c>
      <c r="B9502" s="74">
        <v>46246</v>
      </c>
      <c r="C9502" s="30" t="s">
        <v>597</v>
      </c>
      <c r="D9502" s="30" t="s">
        <v>598</v>
      </c>
      <c r="E9502" s="75">
        <v>67</v>
      </c>
      <c r="F9502" s="30" t="s">
        <v>68</v>
      </c>
      <c r="G9502" s="30" t="s">
        <v>69</v>
      </c>
      <c r="H9502" s="75">
        <v>1</v>
      </c>
    </row>
    <row r="9503" spans="1:8">
      <c r="A9503" s="43">
        <v>1953</v>
      </c>
      <c r="B9503" s="74">
        <v>46246</v>
      </c>
      <c r="C9503" s="30" t="s">
        <v>599</v>
      </c>
      <c r="D9503" s="30" t="s">
        <v>600</v>
      </c>
      <c r="E9503" s="75">
        <v>78</v>
      </c>
      <c r="F9503" s="30" t="s">
        <v>68</v>
      </c>
      <c r="G9503" s="30" t="s">
        <v>69</v>
      </c>
      <c r="H9503" s="75">
        <v>1</v>
      </c>
    </row>
    <row r="9504" spans="1:8">
      <c r="A9504" s="43">
        <v>1953</v>
      </c>
      <c r="B9504" s="74">
        <v>46246</v>
      </c>
      <c r="C9504" s="30" t="s">
        <v>601</v>
      </c>
      <c r="D9504" s="30" t="s">
        <v>602</v>
      </c>
      <c r="E9504" s="75">
        <v>46</v>
      </c>
      <c r="F9504" s="30" t="s">
        <v>78</v>
      </c>
      <c r="G9504" s="30" t="s">
        <v>79</v>
      </c>
      <c r="H9504" s="75">
        <v>2</v>
      </c>
    </row>
    <row r="9505" spans="1:8">
      <c r="A9505" s="43">
        <v>1953</v>
      </c>
      <c r="B9505" s="74">
        <v>46246</v>
      </c>
      <c r="C9505" s="30" t="s">
        <v>609</v>
      </c>
      <c r="D9505" s="30" t="s">
        <v>610</v>
      </c>
      <c r="E9505" s="75">
        <v>169</v>
      </c>
      <c r="F9505" s="30" t="s">
        <v>66</v>
      </c>
      <c r="G9505" s="30" t="s">
        <v>67</v>
      </c>
      <c r="H9505" s="75">
        <v>2</v>
      </c>
    </row>
    <row r="9506" spans="1:8">
      <c r="A9506" s="43">
        <v>1953</v>
      </c>
      <c r="B9506" s="74">
        <v>46246</v>
      </c>
      <c r="C9506" s="30" t="s">
        <v>611</v>
      </c>
      <c r="D9506" s="30" t="s">
        <v>612</v>
      </c>
      <c r="E9506" s="75">
        <v>60</v>
      </c>
      <c r="F9506" s="30" t="s">
        <v>68</v>
      </c>
      <c r="G9506" s="30" t="s">
        <v>69</v>
      </c>
      <c r="H9506" s="75">
        <v>1</v>
      </c>
    </row>
    <row r="9507" spans="1:8">
      <c r="A9507" s="43">
        <v>1953</v>
      </c>
      <c r="B9507" s="74">
        <v>46246</v>
      </c>
      <c r="C9507" s="30" t="s">
        <v>613</v>
      </c>
      <c r="D9507" s="30" t="s">
        <v>614</v>
      </c>
      <c r="E9507" s="75">
        <v>65</v>
      </c>
      <c r="F9507" s="30" t="s">
        <v>70</v>
      </c>
      <c r="G9507" s="30" t="s">
        <v>71</v>
      </c>
      <c r="H9507" s="75">
        <v>2</v>
      </c>
    </row>
    <row r="9508" spans="1:8">
      <c r="A9508" s="43">
        <v>1953</v>
      </c>
      <c r="B9508" s="74">
        <v>46246</v>
      </c>
      <c r="C9508" s="30" t="s">
        <v>615</v>
      </c>
      <c r="D9508" s="30" t="s">
        <v>616</v>
      </c>
      <c r="E9508" s="75">
        <v>129</v>
      </c>
      <c r="F9508" s="30" t="s">
        <v>80</v>
      </c>
      <c r="G9508" s="30" t="s">
        <v>81</v>
      </c>
      <c r="H9508" s="75">
        <v>1</v>
      </c>
    </row>
    <row r="9509" spans="1:8">
      <c r="A9509" s="43">
        <v>1953</v>
      </c>
      <c r="B9509" s="74">
        <v>46246</v>
      </c>
      <c r="C9509" s="30" t="s">
        <v>619</v>
      </c>
      <c r="D9509" s="30" t="s">
        <v>620</v>
      </c>
      <c r="E9509" s="75">
        <v>96</v>
      </c>
      <c r="F9509" s="30" t="s">
        <v>68</v>
      </c>
      <c r="G9509" s="30" t="s">
        <v>69</v>
      </c>
      <c r="H9509" s="75">
        <v>1</v>
      </c>
    </row>
    <row r="9510" spans="1:8">
      <c r="A9510" s="43">
        <v>1953</v>
      </c>
      <c r="B9510" s="74">
        <v>46246</v>
      </c>
      <c r="C9510" s="30" t="s">
        <v>621</v>
      </c>
      <c r="D9510" s="30" t="s">
        <v>622</v>
      </c>
      <c r="E9510" s="75">
        <v>107</v>
      </c>
      <c r="F9510" s="30" t="s">
        <v>53</v>
      </c>
      <c r="G9510" s="30" t="s">
        <v>54</v>
      </c>
      <c r="H9510" s="75">
        <v>1</v>
      </c>
    </row>
    <row r="9511" spans="1:8">
      <c r="A9511" s="43">
        <v>1953</v>
      </c>
      <c r="B9511" s="74">
        <v>46246</v>
      </c>
      <c r="C9511" s="30" t="s">
        <v>1802</v>
      </c>
      <c r="D9511" s="30" t="s">
        <v>1803</v>
      </c>
      <c r="E9511" s="75">
        <v>72</v>
      </c>
      <c r="F9511" s="30" t="s">
        <v>53</v>
      </c>
      <c r="G9511" s="30" t="s">
        <v>54</v>
      </c>
      <c r="H9511" s="75">
        <v>1</v>
      </c>
    </row>
    <row r="9512" spans="1:8">
      <c r="A9512" s="43">
        <v>1953</v>
      </c>
      <c r="B9512" s="74">
        <v>46246</v>
      </c>
      <c r="C9512" s="30" t="s">
        <v>629</v>
      </c>
      <c r="D9512" s="30" t="s">
        <v>630</v>
      </c>
      <c r="E9512" s="75">
        <v>96</v>
      </c>
      <c r="F9512" s="30" t="s">
        <v>68</v>
      </c>
      <c r="G9512" s="30" t="s">
        <v>69</v>
      </c>
      <c r="H9512" s="75">
        <v>1</v>
      </c>
    </row>
    <row r="9513" spans="1:8">
      <c r="A9513" s="43">
        <v>1953</v>
      </c>
      <c r="B9513" s="74">
        <v>46246</v>
      </c>
      <c r="C9513" s="30" t="s">
        <v>633</v>
      </c>
      <c r="D9513" s="30" t="s">
        <v>634</v>
      </c>
      <c r="E9513" s="75">
        <v>129</v>
      </c>
      <c r="F9513" s="30" t="s">
        <v>70</v>
      </c>
      <c r="G9513" s="30" t="s">
        <v>71</v>
      </c>
      <c r="H9513" s="75">
        <v>2</v>
      </c>
    </row>
    <row r="9514" spans="1:8">
      <c r="A9514" s="43">
        <v>1953</v>
      </c>
      <c r="B9514" s="74">
        <v>46246</v>
      </c>
      <c r="C9514" s="30" t="s">
        <v>635</v>
      </c>
      <c r="D9514" s="30" t="s">
        <v>636</v>
      </c>
      <c r="E9514" s="75">
        <v>108</v>
      </c>
      <c r="F9514" s="30" t="s">
        <v>53</v>
      </c>
      <c r="G9514" s="30" t="s">
        <v>54</v>
      </c>
      <c r="H9514" s="75">
        <v>1</v>
      </c>
    </row>
    <row r="9515" spans="1:8">
      <c r="A9515" s="43">
        <v>1953</v>
      </c>
      <c r="B9515" s="74">
        <v>46246</v>
      </c>
      <c r="C9515" s="30" t="s">
        <v>637</v>
      </c>
      <c r="D9515" s="30" t="s">
        <v>638</v>
      </c>
      <c r="E9515" s="75">
        <v>99</v>
      </c>
      <c r="F9515" s="30" t="s">
        <v>70</v>
      </c>
      <c r="G9515" s="30" t="s">
        <v>71</v>
      </c>
      <c r="H9515" s="75">
        <v>2</v>
      </c>
    </row>
    <row r="9516" spans="1:8">
      <c r="A9516" s="43">
        <v>1953</v>
      </c>
      <c r="B9516" s="74">
        <v>46246</v>
      </c>
      <c r="C9516" s="30" t="s">
        <v>641</v>
      </c>
      <c r="D9516" s="30" t="s">
        <v>642</v>
      </c>
      <c r="E9516" s="75">
        <v>72</v>
      </c>
      <c r="F9516" s="30" t="s">
        <v>68</v>
      </c>
      <c r="G9516" s="30" t="s">
        <v>69</v>
      </c>
      <c r="H9516" s="75">
        <v>1</v>
      </c>
    </row>
    <row r="9517" spans="1:8">
      <c r="A9517" s="43">
        <v>1953</v>
      </c>
      <c r="B9517" s="74">
        <v>46246</v>
      </c>
      <c r="C9517" s="30" t="s">
        <v>645</v>
      </c>
      <c r="D9517" s="30" t="s">
        <v>646</v>
      </c>
      <c r="E9517" s="75">
        <v>343</v>
      </c>
      <c r="F9517" s="30" t="s">
        <v>80</v>
      </c>
      <c r="G9517" s="30" t="s">
        <v>81</v>
      </c>
      <c r="H9517" s="75">
        <v>1</v>
      </c>
    </row>
    <row r="9518" spans="1:8">
      <c r="A9518" s="43">
        <v>1953</v>
      </c>
      <c r="B9518" s="74">
        <v>46246</v>
      </c>
      <c r="C9518" s="30" t="s">
        <v>647</v>
      </c>
      <c r="D9518" s="30" t="s">
        <v>648</v>
      </c>
      <c r="E9518" s="75">
        <v>19</v>
      </c>
      <c r="F9518" s="30" t="s">
        <v>80</v>
      </c>
      <c r="G9518" s="30" t="s">
        <v>81</v>
      </c>
      <c r="H9518" s="75">
        <v>1</v>
      </c>
    </row>
    <row r="9519" spans="1:8">
      <c r="A9519" s="43">
        <v>1953</v>
      </c>
      <c r="B9519" s="74">
        <v>46246</v>
      </c>
      <c r="C9519" s="30" t="s">
        <v>651</v>
      </c>
      <c r="D9519" s="30" t="s">
        <v>652</v>
      </c>
      <c r="E9519" s="75">
        <v>1</v>
      </c>
      <c r="F9519" s="30" t="s">
        <v>80</v>
      </c>
      <c r="G9519" s="30" t="s">
        <v>81</v>
      </c>
      <c r="H9519" s="75">
        <v>1</v>
      </c>
    </row>
    <row r="9520" spans="1:8">
      <c r="A9520" s="43">
        <v>1953</v>
      </c>
      <c r="B9520" s="74">
        <v>46246</v>
      </c>
      <c r="C9520" s="30" t="s">
        <v>1804</v>
      </c>
      <c r="D9520" s="30" t="s">
        <v>1805</v>
      </c>
      <c r="E9520" s="75">
        <v>53</v>
      </c>
      <c r="F9520" s="30" t="s">
        <v>78</v>
      </c>
      <c r="G9520" s="30" t="s">
        <v>79</v>
      </c>
      <c r="H9520" s="75">
        <v>2</v>
      </c>
    </row>
    <row r="9521" spans="1:8">
      <c r="A9521" s="43">
        <v>1953</v>
      </c>
      <c r="B9521" s="74">
        <v>46246</v>
      </c>
      <c r="C9521" s="30" t="s">
        <v>659</v>
      </c>
      <c r="D9521" s="30" t="s">
        <v>660</v>
      </c>
      <c r="E9521" s="75">
        <v>50</v>
      </c>
      <c r="F9521" s="30" t="s">
        <v>5020</v>
      </c>
      <c r="G9521" s="30" t="s">
        <v>5021</v>
      </c>
      <c r="H9521" s="75">
        <v>3</v>
      </c>
    </row>
    <row r="9522" spans="1:8">
      <c r="A9522" s="43">
        <v>1953</v>
      </c>
      <c r="B9522" s="74">
        <v>46246</v>
      </c>
      <c r="C9522" s="30" t="s">
        <v>661</v>
      </c>
      <c r="D9522" s="30" t="s">
        <v>662</v>
      </c>
      <c r="E9522" s="75">
        <v>73</v>
      </c>
      <c r="F9522" s="30" t="s">
        <v>53</v>
      </c>
      <c r="G9522" s="30" t="s">
        <v>54</v>
      </c>
      <c r="H9522" s="75">
        <v>1</v>
      </c>
    </row>
    <row r="9523" spans="1:8">
      <c r="A9523" s="43">
        <v>1953</v>
      </c>
      <c r="B9523" s="74">
        <v>46246</v>
      </c>
      <c r="C9523" s="30" t="s">
        <v>663</v>
      </c>
      <c r="D9523" s="30" t="s">
        <v>664</v>
      </c>
      <c r="E9523" s="75">
        <v>78</v>
      </c>
      <c r="F9523" s="30" t="s">
        <v>68</v>
      </c>
      <c r="G9523" s="30" t="s">
        <v>69</v>
      </c>
      <c r="H9523" s="75">
        <v>1</v>
      </c>
    </row>
    <row r="9524" spans="1:8">
      <c r="A9524" s="43">
        <v>1953</v>
      </c>
      <c r="B9524" s="74">
        <v>46246</v>
      </c>
      <c r="C9524" s="30" t="s">
        <v>665</v>
      </c>
      <c r="D9524" s="30" t="s">
        <v>666</v>
      </c>
      <c r="E9524" s="75">
        <v>108</v>
      </c>
      <c r="F9524" s="30" t="s">
        <v>63</v>
      </c>
      <c r="G9524" s="30" t="s">
        <v>64</v>
      </c>
      <c r="H9524" s="75">
        <v>2</v>
      </c>
    </row>
    <row r="9525" spans="1:8">
      <c r="A9525" s="43">
        <v>1953</v>
      </c>
      <c r="B9525" s="74">
        <v>46246</v>
      </c>
      <c r="C9525" s="30" t="s">
        <v>667</v>
      </c>
      <c r="D9525" s="30" t="s">
        <v>668</v>
      </c>
      <c r="E9525" s="75">
        <v>73</v>
      </c>
      <c r="F9525" s="30" t="s">
        <v>53</v>
      </c>
      <c r="G9525" s="30" t="s">
        <v>54</v>
      </c>
      <c r="H9525" s="75">
        <v>1</v>
      </c>
    </row>
    <row r="9526" spans="1:8">
      <c r="A9526" s="43">
        <v>1953</v>
      </c>
      <c r="B9526" s="74">
        <v>46246</v>
      </c>
      <c r="C9526" s="30" t="s">
        <v>669</v>
      </c>
      <c r="D9526" s="30" t="s">
        <v>670</v>
      </c>
      <c r="E9526" s="75">
        <v>8</v>
      </c>
      <c r="F9526" s="30" t="s">
        <v>68</v>
      </c>
      <c r="G9526" s="30" t="s">
        <v>69</v>
      </c>
      <c r="H9526" s="75">
        <v>1</v>
      </c>
    </row>
    <row r="9527" spans="1:8">
      <c r="A9527" s="43">
        <v>1953</v>
      </c>
      <c r="B9527" s="74">
        <v>46245</v>
      </c>
      <c r="C9527" s="30" t="s">
        <v>573</v>
      </c>
      <c r="D9527" s="30" t="s">
        <v>574</v>
      </c>
      <c r="E9527" s="75">
        <v>149</v>
      </c>
      <c r="F9527" s="30" t="s">
        <v>68</v>
      </c>
      <c r="G9527" s="30" t="s">
        <v>69</v>
      </c>
      <c r="H9527" s="75">
        <v>1</v>
      </c>
    </row>
    <row r="9528" spans="1:8">
      <c r="A9528" s="43">
        <v>1953</v>
      </c>
      <c r="B9528" s="74">
        <v>46245</v>
      </c>
      <c r="C9528" s="30" t="s">
        <v>575</v>
      </c>
      <c r="D9528" s="30" t="s">
        <v>576</v>
      </c>
      <c r="E9528" s="75">
        <v>59</v>
      </c>
      <c r="F9528" s="30" t="s">
        <v>68</v>
      </c>
      <c r="G9528" s="30" t="s">
        <v>69</v>
      </c>
      <c r="H9528" s="75">
        <v>1</v>
      </c>
    </row>
    <row r="9529" spans="1:8">
      <c r="A9529" s="43">
        <v>1953</v>
      </c>
      <c r="B9529" s="74">
        <v>46245</v>
      </c>
      <c r="C9529" s="30" t="s">
        <v>577</v>
      </c>
      <c r="D9529" s="30" t="s">
        <v>578</v>
      </c>
      <c r="E9529" s="75">
        <v>134</v>
      </c>
      <c r="F9529" s="30" t="s">
        <v>68</v>
      </c>
      <c r="G9529" s="30" t="s">
        <v>69</v>
      </c>
      <c r="H9529" s="75">
        <v>1</v>
      </c>
    </row>
    <row r="9530" spans="1:8">
      <c r="A9530" s="43">
        <v>1953</v>
      </c>
      <c r="B9530" s="74">
        <v>46245</v>
      </c>
      <c r="C9530" s="30" t="s">
        <v>579</v>
      </c>
      <c r="D9530" s="30" t="s">
        <v>580</v>
      </c>
      <c r="E9530" s="75">
        <v>74</v>
      </c>
      <c r="F9530" s="30" t="s">
        <v>68</v>
      </c>
      <c r="G9530" s="30" t="s">
        <v>69</v>
      </c>
      <c r="H9530" s="75">
        <v>1</v>
      </c>
    </row>
    <row r="9531" spans="1:8">
      <c r="A9531" s="43">
        <v>1953</v>
      </c>
      <c r="B9531" s="74">
        <v>46245</v>
      </c>
      <c r="C9531" s="30" t="s">
        <v>581</v>
      </c>
      <c r="D9531" s="30" t="s">
        <v>582</v>
      </c>
      <c r="E9531" s="75">
        <v>102</v>
      </c>
      <c r="F9531" s="30" t="s">
        <v>68</v>
      </c>
      <c r="G9531" s="30" t="s">
        <v>69</v>
      </c>
      <c r="H9531" s="75">
        <v>1</v>
      </c>
    </row>
    <row r="9532" spans="1:8">
      <c r="A9532" s="43">
        <v>1953</v>
      </c>
      <c r="B9532" s="74">
        <v>46245</v>
      </c>
      <c r="C9532" s="30" t="s">
        <v>583</v>
      </c>
      <c r="D9532" s="30" t="s">
        <v>584</v>
      </c>
      <c r="E9532" s="75">
        <v>62</v>
      </c>
      <c r="F9532" s="30" t="s">
        <v>70</v>
      </c>
      <c r="G9532" s="30" t="s">
        <v>71</v>
      </c>
      <c r="H9532" s="75">
        <v>2</v>
      </c>
    </row>
    <row r="9533" spans="1:8">
      <c r="A9533" s="43">
        <v>1953</v>
      </c>
      <c r="B9533" s="74">
        <v>46245</v>
      </c>
      <c r="C9533" s="30" t="s">
        <v>585</v>
      </c>
      <c r="D9533" s="30" t="s">
        <v>586</v>
      </c>
      <c r="E9533" s="75">
        <v>67</v>
      </c>
      <c r="F9533" s="30" t="s">
        <v>80</v>
      </c>
      <c r="G9533" s="30" t="s">
        <v>81</v>
      </c>
      <c r="H9533" s="75">
        <v>1</v>
      </c>
    </row>
    <row r="9534" spans="1:8">
      <c r="A9534" s="43">
        <v>1953</v>
      </c>
      <c r="B9534" s="74">
        <v>46245</v>
      </c>
      <c r="C9534" s="30" t="s">
        <v>587</v>
      </c>
      <c r="D9534" s="30" t="s">
        <v>588</v>
      </c>
      <c r="E9534" s="75">
        <v>143</v>
      </c>
      <c r="F9534" s="30" t="s">
        <v>68</v>
      </c>
      <c r="G9534" s="30" t="s">
        <v>69</v>
      </c>
      <c r="H9534" s="75">
        <v>1</v>
      </c>
    </row>
    <row r="9535" spans="1:8">
      <c r="A9535" s="43">
        <v>1953</v>
      </c>
      <c r="B9535" s="74">
        <v>46245</v>
      </c>
      <c r="C9535" s="30" t="s">
        <v>589</v>
      </c>
      <c r="D9535" s="30" t="s">
        <v>590</v>
      </c>
      <c r="E9535" s="75">
        <v>63</v>
      </c>
      <c r="F9535" s="30" t="s">
        <v>76</v>
      </c>
      <c r="G9535" s="30" t="s">
        <v>77</v>
      </c>
      <c r="H9535" s="75">
        <v>1</v>
      </c>
    </row>
    <row r="9536" spans="1:8">
      <c r="A9536" s="43">
        <v>1953</v>
      </c>
      <c r="B9536" s="74">
        <v>46245</v>
      </c>
      <c r="C9536" s="30" t="s">
        <v>591</v>
      </c>
      <c r="D9536" s="30" t="s">
        <v>592</v>
      </c>
      <c r="E9536" s="75">
        <v>6</v>
      </c>
      <c r="F9536" s="30" t="s">
        <v>70</v>
      </c>
      <c r="G9536" s="30" t="s">
        <v>71</v>
      </c>
      <c r="H9536" s="75">
        <v>2</v>
      </c>
    </row>
    <row r="9537" spans="1:8">
      <c r="A9537" s="43">
        <v>1953</v>
      </c>
      <c r="B9537" s="74">
        <v>46245</v>
      </c>
      <c r="C9537" s="30" t="s">
        <v>597</v>
      </c>
      <c r="D9537" s="30" t="s">
        <v>598</v>
      </c>
      <c r="E9537" s="75">
        <v>60</v>
      </c>
      <c r="F9537" s="30" t="s">
        <v>68</v>
      </c>
      <c r="G9537" s="30" t="s">
        <v>69</v>
      </c>
      <c r="H9537" s="75">
        <v>1</v>
      </c>
    </row>
    <row r="9538" spans="1:8">
      <c r="A9538" s="43">
        <v>1953</v>
      </c>
      <c r="B9538" s="74">
        <v>46245</v>
      </c>
      <c r="C9538" s="30" t="s">
        <v>599</v>
      </c>
      <c r="D9538" s="30" t="s">
        <v>600</v>
      </c>
      <c r="E9538" s="75">
        <v>67</v>
      </c>
      <c r="F9538" s="30" t="s">
        <v>68</v>
      </c>
      <c r="G9538" s="30" t="s">
        <v>69</v>
      </c>
      <c r="H9538" s="75">
        <v>1</v>
      </c>
    </row>
    <row r="9539" spans="1:8">
      <c r="A9539" s="43">
        <v>1953</v>
      </c>
      <c r="B9539" s="74">
        <v>46245</v>
      </c>
      <c r="C9539" s="30" t="s">
        <v>601</v>
      </c>
      <c r="D9539" s="30" t="s">
        <v>602</v>
      </c>
      <c r="E9539" s="75">
        <v>90</v>
      </c>
      <c r="F9539" s="30" t="s">
        <v>72</v>
      </c>
      <c r="G9539" s="30" t="s">
        <v>73</v>
      </c>
      <c r="H9539" s="75">
        <v>3</v>
      </c>
    </row>
    <row r="9540" spans="1:8">
      <c r="A9540" s="43">
        <v>1953</v>
      </c>
      <c r="B9540" s="74">
        <v>46245</v>
      </c>
      <c r="C9540" s="30" t="s">
        <v>609</v>
      </c>
      <c r="D9540" s="30" t="s">
        <v>610</v>
      </c>
      <c r="E9540" s="75">
        <v>110</v>
      </c>
      <c r="F9540" s="30" t="s">
        <v>66</v>
      </c>
      <c r="G9540" s="30" t="s">
        <v>67</v>
      </c>
      <c r="H9540" s="75">
        <v>2</v>
      </c>
    </row>
    <row r="9541" spans="1:8">
      <c r="A9541" s="43">
        <v>1953</v>
      </c>
      <c r="B9541" s="74">
        <v>46245</v>
      </c>
      <c r="C9541" s="30" t="s">
        <v>611</v>
      </c>
      <c r="D9541" s="30" t="s">
        <v>612</v>
      </c>
      <c r="E9541" s="75">
        <v>97</v>
      </c>
      <c r="F9541" s="30" t="s">
        <v>68</v>
      </c>
      <c r="G9541" s="30" t="s">
        <v>69</v>
      </c>
      <c r="H9541" s="75">
        <v>1</v>
      </c>
    </row>
    <row r="9542" spans="1:8">
      <c r="A9542" s="43">
        <v>1953</v>
      </c>
      <c r="B9542" s="74">
        <v>46245</v>
      </c>
      <c r="C9542" s="30" t="s">
        <v>613</v>
      </c>
      <c r="D9542" s="30" t="s">
        <v>614</v>
      </c>
      <c r="E9542" s="75">
        <v>99</v>
      </c>
      <c r="F9542" s="30" t="s">
        <v>70</v>
      </c>
      <c r="G9542" s="30" t="s">
        <v>71</v>
      </c>
      <c r="H9542" s="75">
        <v>2</v>
      </c>
    </row>
    <row r="9543" spans="1:8">
      <c r="A9543" s="43">
        <v>1953</v>
      </c>
      <c r="B9543" s="74">
        <v>46245</v>
      </c>
      <c r="C9543" s="30" t="s">
        <v>615</v>
      </c>
      <c r="D9543" s="30" t="s">
        <v>616</v>
      </c>
      <c r="E9543" s="75">
        <v>181</v>
      </c>
      <c r="F9543" s="30" t="s">
        <v>80</v>
      </c>
      <c r="G9543" s="30" t="s">
        <v>81</v>
      </c>
      <c r="H9543" s="75">
        <v>1</v>
      </c>
    </row>
    <row r="9544" spans="1:8">
      <c r="A9544" s="43">
        <v>1953</v>
      </c>
      <c r="B9544" s="74">
        <v>46245</v>
      </c>
      <c r="C9544" s="30" t="s">
        <v>619</v>
      </c>
      <c r="D9544" s="30" t="s">
        <v>620</v>
      </c>
      <c r="E9544" s="75">
        <v>128</v>
      </c>
      <c r="F9544" s="30" t="s">
        <v>68</v>
      </c>
      <c r="G9544" s="30" t="s">
        <v>69</v>
      </c>
      <c r="H9544" s="75">
        <v>1</v>
      </c>
    </row>
    <row r="9545" spans="1:8">
      <c r="A9545" s="43">
        <v>1953</v>
      </c>
      <c r="B9545" s="74">
        <v>46245</v>
      </c>
      <c r="C9545" s="30" t="s">
        <v>621</v>
      </c>
      <c r="D9545" s="30" t="s">
        <v>622</v>
      </c>
      <c r="E9545" s="75">
        <v>199</v>
      </c>
      <c r="F9545" s="30" t="s">
        <v>53</v>
      </c>
      <c r="G9545" s="30" t="s">
        <v>54</v>
      </c>
      <c r="H9545" s="75">
        <v>1</v>
      </c>
    </row>
    <row r="9546" spans="1:8">
      <c r="A9546" s="43">
        <v>1953</v>
      </c>
      <c r="B9546" s="74">
        <v>46245</v>
      </c>
      <c r="C9546" s="30" t="s">
        <v>1802</v>
      </c>
      <c r="D9546" s="30" t="s">
        <v>1803</v>
      </c>
      <c r="E9546" s="75">
        <v>94</v>
      </c>
      <c r="F9546" s="30" t="s">
        <v>53</v>
      </c>
      <c r="G9546" s="30" t="s">
        <v>54</v>
      </c>
      <c r="H9546" s="75">
        <v>1</v>
      </c>
    </row>
    <row r="9547" spans="1:8">
      <c r="A9547" s="43">
        <v>1953</v>
      </c>
      <c r="B9547" s="74">
        <v>46245</v>
      </c>
      <c r="C9547" s="30" t="s">
        <v>633</v>
      </c>
      <c r="D9547" s="30" t="s">
        <v>634</v>
      </c>
      <c r="E9547" s="75">
        <v>180</v>
      </c>
      <c r="F9547" s="30" t="s">
        <v>76</v>
      </c>
      <c r="G9547" s="30" t="s">
        <v>77</v>
      </c>
      <c r="H9547" s="75">
        <v>1</v>
      </c>
    </row>
    <row r="9548" spans="1:8">
      <c r="A9548" s="43">
        <v>1953</v>
      </c>
      <c r="B9548" s="74">
        <v>46245</v>
      </c>
      <c r="C9548" s="30" t="s">
        <v>635</v>
      </c>
      <c r="D9548" s="30" t="s">
        <v>636</v>
      </c>
      <c r="E9548" s="75">
        <v>43</v>
      </c>
      <c r="F9548" s="30" t="s">
        <v>53</v>
      </c>
      <c r="G9548" s="30" t="s">
        <v>54</v>
      </c>
      <c r="H9548" s="75">
        <v>1</v>
      </c>
    </row>
    <row r="9549" spans="1:8">
      <c r="A9549" s="43">
        <v>1953</v>
      </c>
      <c r="B9549" s="74">
        <v>46245</v>
      </c>
      <c r="C9549" s="30" t="s">
        <v>637</v>
      </c>
      <c r="D9549" s="30" t="s">
        <v>638</v>
      </c>
      <c r="E9549" s="75">
        <v>141</v>
      </c>
      <c r="F9549" s="30" t="s">
        <v>76</v>
      </c>
      <c r="G9549" s="30" t="s">
        <v>77</v>
      </c>
      <c r="H9549" s="75">
        <v>1</v>
      </c>
    </row>
    <row r="9550" spans="1:8">
      <c r="A9550" s="43">
        <v>1953</v>
      </c>
      <c r="B9550" s="74">
        <v>46245</v>
      </c>
      <c r="C9550" s="30" t="s">
        <v>641</v>
      </c>
      <c r="D9550" s="30" t="s">
        <v>642</v>
      </c>
      <c r="E9550" s="75">
        <v>74</v>
      </c>
      <c r="F9550" s="30" t="s">
        <v>68</v>
      </c>
      <c r="G9550" s="30" t="s">
        <v>69</v>
      </c>
      <c r="H9550" s="75">
        <v>1</v>
      </c>
    </row>
    <row r="9551" spans="1:8">
      <c r="A9551" s="43">
        <v>1953</v>
      </c>
      <c r="B9551" s="74">
        <v>46245</v>
      </c>
      <c r="C9551" s="30" t="s">
        <v>647</v>
      </c>
      <c r="D9551" s="30" t="s">
        <v>648</v>
      </c>
      <c r="E9551" s="75">
        <v>18</v>
      </c>
      <c r="F9551" s="30" t="s">
        <v>80</v>
      </c>
      <c r="G9551" s="30" t="s">
        <v>81</v>
      </c>
      <c r="H9551" s="75">
        <v>1</v>
      </c>
    </row>
    <row r="9552" spans="1:8">
      <c r="A9552" s="43">
        <v>1953</v>
      </c>
      <c r="B9552" s="74">
        <v>46245</v>
      </c>
      <c r="C9552" s="30" t="s">
        <v>1804</v>
      </c>
      <c r="D9552" s="30" t="s">
        <v>1805</v>
      </c>
      <c r="E9552" s="75">
        <v>91</v>
      </c>
      <c r="F9552" s="30" t="s">
        <v>76</v>
      </c>
      <c r="G9552" s="30" t="s">
        <v>77</v>
      </c>
      <c r="H9552" s="75">
        <v>1</v>
      </c>
    </row>
    <row r="9553" spans="1:8">
      <c r="A9553" s="43">
        <v>1953</v>
      </c>
      <c r="B9553" s="74">
        <v>46245</v>
      </c>
      <c r="C9553" s="30" t="s">
        <v>659</v>
      </c>
      <c r="D9553" s="30" t="s">
        <v>660</v>
      </c>
      <c r="E9553" s="75">
        <v>47</v>
      </c>
      <c r="F9553" s="30" t="s">
        <v>66</v>
      </c>
      <c r="G9553" s="30" t="s">
        <v>67</v>
      </c>
      <c r="H9553" s="75">
        <v>2</v>
      </c>
    </row>
    <row r="9554" spans="1:8">
      <c r="A9554" s="43">
        <v>1953</v>
      </c>
      <c r="B9554" s="74">
        <v>46245</v>
      </c>
      <c r="C9554" s="30" t="s">
        <v>661</v>
      </c>
      <c r="D9554" s="30" t="s">
        <v>662</v>
      </c>
      <c r="E9554" s="75">
        <v>17</v>
      </c>
      <c r="F9554" s="30" t="s">
        <v>53</v>
      </c>
      <c r="G9554" s="30" t="s">
        <v>54</v>
      </c>
      <c r="H9554" s="75">
        <v>1</v>
      </c>
    </row>
    <row r="9555" spans="1:8">
      <c r="A9555" s="43">
        <v>1953</v>
      </c>
      <c r="B9555" s="74">
        <v>46245</v>
      </c>
      <c r="C9555" s="30" t="s">
        <v>663</v>
      </c>
      <c r="D9555" s="30" t="s">
        <v>664</v>
      </c>
      <c r="E9555" s="75">
        <v>81</v>
      </c>
      <c r="F9555" s="30" t="s">
        <v>68</v>
      </c>
      <c r="G9555" s="30" t="s">
        <v>69</v>
      </c>
      <c r="H9555" s="75">
        <v>1</v>
      </c>
    </row>
    <row r="9556" spans="1:8">
      <c r="A9556" s="43">
        <v>1953</v>
      </c>
      <c r="B9556" s="74">
        <v>46245</v>
      </c>
      <c r="C9556" s="30" t="s">
        <v>665</v>
      </c>
      <c r="D9556" s="30" t="s">
        <v>666</v>
      </c>
      <c r="E9556" s="75">
        <v>72</v>
      </c>
      <c r="F9556" s="30" t="s">
        <v>63</v>
      </c>
      <c r="G9556" s="30" t="s">
        <v>64</v>
      </c>
      <c r="H9556" s="75">
        <v>2</v>
      </c>
    </row>
    <row r="9557" spans="1:8">
      <c r="A9557" s="43">
        <v>1953</v>
      </c>
      <c r="B9557" s="74">
        <v>46245</v>
      </c>
      <c r="C9557" s="30" t="s">
        <v>667</v>
      </c>
      <c r="D9557" s="30" t="s">
        <v>668</v>
      </c>
      <c r="E9557" s="75">
        <v>56</v>
      </c>
      <c r="F9557" s="30" t="s">
        <v>53</v>
      </c>
      <c r="G9557" s="30" t="s">
        <v>54</v>
      </c>
      <c r="H9557" s="75">
        <v>1</v>
      </c>
    </row>
    <row r="9558" spans="1:8">
      <c r="A9558" s="43">
        <v>1953</v>
      </c>
      <c r="B9558" s="74">
        <v>46244</v>
      </c>
      <c r="C9558" s="30" t="s">
        <v>573</v>
      </c>
      <c r="D9558" s="30" t="s">
        <v>574</v>
      </c>
      <c r="E9558" s="75">
        <v>28</v>
      </c>
      <c r="F9558" s="30" t="s">
        <v>68</v>
      </c>
      <c r="G9558" s="30" t="s">
        <v>69</v>
      </c>
      <c r="H9558" s="75">
        <v>1</v>
      </c>
    </row>
    <row r="9559" spans="1:8">
      <c r="A9559" s="43">
        <v>1953</v>
      </c>
      <c r="B9559" s="74">
        <v>46244</v>
      </c>
      <c r="C9559" s="30" t="s">
        <v>575</v>
      </c>
      <c r="D9559" s="30" t="s">
        <v>576</v>
      </c>
      <c r="E9559" s="75">
        <v>20</v>
      </c>
      <c r="F9559" s="30" t="s">
        <v>68</v>
      </c>
      <c r="G9559" s="30" t="s">
        <v>69</v>
      </c>
      <c r="H9559" s="75">
        <v>1</v>
      </c>
    </row>
    <row r="9560" spans="1:8">
      <c r="A9560" s="43">
        <v>1953</v>
      </c>
      <c r="B9560" s="74">
        <v>46244</v>
      </c>
      <c r="C9560" s="30" t="s">
        <v>577</v>
      </c>
      <c r="D9560" s="30" t="s">
        <v>578</v>
      </c>
      <c r="E9560" s="75">
        <v>91</v>
      </c>
      <c r="F9560" s="30" t="s">
        <v>68</v>
      </c>
      <c r="G9560" s="30" t="s">
        <v>69</v>
      </c>
      <c r="H9560" s="75">
        <v>1</v>
      </c>
    </row>
    <row r="9561" spans="1:8">
      <c r="A9561" s="43">
        <v>1953</v>
      </c>
      <c r="B9561" s="74">
        <v>46244</v>
      </c>
      <c r="C9561" s="30" t="s">
        <v>579</v>
      </c>
      <c r="D9561" s="30" t="s">
        <v>580</v>
      </c>
      <c r="E9561" s="75">
        <v>35</v>
      </c>
      <c r="F9561" s="30" t="s">
        <v>70</v>
      </c>
      <c r="G9561" s="30" t="s">
        <v>71</v>
      </c>
      <c r="H9561" s="75">
        <v>2</v>
      </c>
    </row>
    <row r="9562" spans="1:8">
      <c r="A9562" s="43">
        <v>1953</v>
      </c>
      <c r="B9562" s="74">
        <v>46244</v>
      </c>
      <c r="C9562" s="30" t="s">
        <v>581</v>
      </c>
      <c r="D9562" s="30" t="s">
        <v>582</v>
      </c>
      <c r="E9562" s="75">
        <v>115</v>
      </c>
      <c r="F9562" s="30" t="s">
        <v>68</v>
      </c>
      <c r="G9562" s="30" t="s">
        <v>69</v>
      </c>
      <c r="H9562" s="75">
        <v>1</v>
      </c>
    </row>
    <row r="9563" spans="1:8">
      <c r="A9563" s="43">
        <v>1953</v>
      </c>
      <c r="B9563" s="74">
        <v>46244</v>
      </c>
      <c r="C9563" s="30" t="s">
        <v>583</v>
      </c>
      <c r="D9563" s="30" t="s">
        <v>584</v>
      </c>
      <c r="E9563" s="75">
        <v>45</v>
      </c>
      <c r="F9563" s="30" t="s">
        <v>72</v>
      </c>
      <c r="G9563" s="30" t="s">
        <v>73</v>
      </c>
      <c r="H9563" s="75">
        <v>3</v>
      </c>
    </row>
    <row r="9564" spans="1:8">
      <c r="A9564" s="43">
        <v>1953</v>
      </c>
      <c r="B9564" s="74">
        <v>46244</v>
      </c>
      <c r="C9564" s="30" t="s">
        <v>585</v>
      </c>
      <c r="D9564" s="30" t="s">
        <v>586</v>
      </c>
      <c r="E9564" s="75">
        <v>28</v>
      </c>
      <c r="F9564" s="30" t="s">
        <v>53</v>
      </c>
      <c r="G9564" s="30" t="s">
        <v>54</v>
      </c>
      <c r="H9564" s="75">
        <v>1</v>
      </c>
    </row>
    <row r="9565" spans="1:8">
      <c r="A9565" s="43">
        <v>1953</v>
      </c>
      <c r="B9565" s="74">
        <v>46244</v>
      </c>
      <c r="C9565" s="30" t="s">
        <v>587</v>
      </c>
      <c r="D9565" s="30" t="s">
        <v>588</v>
      </c>
      <c r="E9565" s="75">
        <v>110</v>
      </c>
      <c r="F9565" s="30" t="s">
        <v>68</v>
      </c>
      <c r="G9565" s="30" t="s">
        <v>69</v>
      </c>
      <c r="H9565" s="75">
        <v>1</v>
      </c>
    </row>
    <row r="9566" spans="1:8">
      <c r="A9566" s="43">
        <v>1953</v>
      </c>
      <c r="B9566" s="74">
        <v>46244</v>
      </c>
      <c r="C9566" s="30" t="s">
        <v>589</v>
      </c>
      <c r="D9566" s="30" t="s">
        <v>590</v>
      </c>
      <c r="E9566" s="75">
        <v>47</v>
      </c>
      <c r="F9566" s="30" t="s">
        <v>76</v>
      </c>
      <c r="G9566" s="30" t="s">
        <v>77</v>
      </c>
      <c r="H9566" s="75">
        <v>1</v>
      </c>
    </row>
    <row r="9567" spans="1:8">
      <c r="A9567" s="43">
        <v>1953</v>
      </c>
      <c r="B9567" s="74">
        <v>46244</v>
      </c>
      <c r="C9567" s="30" t="s">
        <v>591</v>
      </c>
      <c r="D9567" s="30" t="s">
        <v>592</v>
      </c>
      <c r="E9567" s="75">
        <v>4</v>
      </c>
      <c r="F9567" s="30" t="s">
        <v>70</v>
      </c>
      <c r="G9567" s="30" t="s">
        <v>71</v>
      </c>
      <c r="H9567" s="75">
        <v>2</v>
      </c>
    </row>
    <row r="9568" spans="1:8">
      <c r="A9568" s="43">
        <v>1953</v>
      </c>
      <c r="B9568" s="74">
        <v>46244</v>
      </c>
      <c r="C9568" s="30" t="s">
        <v>597</v>
      </c>
      <c r="D9568" s="30" t="s">
        <v>598</v>
      </c>
      <c r="E9568" s="75">
        <v>57</v>
      </c>
      <c r="F9568" s="30" t="s">
        <v>68</v>
      </c>
      <c r="G9568" s="30" t="s">
        <v>69</v>
      </c>
      <c r="H9568" s="75">
        <v>1</v>
      </c>
    </row>
    <row r="9569" spans="1:8">
      <c r="A9569" s="43">
        <v>1953</v>
      </c>
      <c r="B9569" s="74">
        <v>46244</v>
      </c>
      <c r="C9569" s="30" t="s">
        <v>599</v>
      </c>
      <c r="D9569" s="30" t="s">
        <v>600</v>
      </c>
      <c r="E9569" s="75">
        <v>56</v>
      </c>
      <c r="F9569" s="30" t="s">
        <v>68</v>
      </c>
      <c r="G9569" s="30" t="s">
        <v>69</v>
      </c>
      <c r="H9569" s="75">
        <v>1</v>
      </c>
    </row>
    <row r="9570" spans="1:8">
      <c r="A9570" s="43">
        <v>1953</v>
      </c>
      <c r="B9570" s="74">
        <v>46244</v>
      </c>
      <c r="C9570" s="30" t="s">
        <v>601</v>
      </c>
      <c r="D9570" s="30" t="s">
        <v>602</v>
      </c>
      <c r="E9570" s="75">
        <v>88</v>
      </c>
      <c r="F9570" s="30" t="s">
        <v>78</v>
      </c>
      <c r="G9570" s="30" t="s">
        <v>79</v>
      </c>
      <c r="H9570" s="75">
        <v>2</v>
      </c>
    </row>
    <row r="9571" spans="1:8">
      <c r="A9571" s="43">
        <v>1953</v>
      </c>
      <c r="B9571" s="74">
        <v>46244</v>
      </c>
      <c r="C9571" s="30" t="s">
        <v>611</v>
      </c>
      <c r="D9571" s="30" t="s">
        <v>612</v>
      </c>
      <c r="E9571" s="75">
        <v>54</v>
      </c>
      <c r="F9571" s="30" t="s">
        <v>68</v>
      </c>
      <c r="G9571" s="30" t="s">
        <v>69</v>
      </c>
      <c r="H9571" s="75">
        <v>1</v>
      </c>
    </row>
    <row r="9572" spans="1:8">
      <c r="A9572" s="43">
        <v>1953</v>
      </c>
      <c r="B9572" s="74">
        <v>46244</v>
      </c>
      <c r="C9572" s="30" t="s">
        <v>613</v>
      </c>
      <c r="D9572" s="30" t="s">
        <v>614</v>
      </c>
      <c r="E9572" s="75">
        <v>86</v>
      </c>
      <c r="F9572" s="30" t="s">
        <v>70</v>
      </c>
      <c r="G9572" s="30" t="s">
        <v>71</v>
      </c>
      <c r="H9572" s="75">
        <v>2</v>
      </c>
    </row>
    <row r="9573" spans="1:8">
      <c r="A9573" s="43">
        <v>1953</v>
      </c>
      <c r="B9573" s="74">
        <v>46244</v>
      </c>
      <c r="C9573" s="30" t="s">
        <v>615</v>
      </c>
      <c r="D9573" s="30" t="s">
        <v>616</v>
      </c>
      <c r="E9573" s="75">
        <v>99</v>
      </c>
      <c r="F9573" s="30" t="s">
        <v>80</v>
      </c>
      <c r="G9573" s="30" t="s">
        <v>81</v>
      </c>
      <c r="H9573" s="75">
        <v>1</v>
      </c>
    </row>
    <row r="9574" spans="1:8">
      <c r="A9574" s="43">
        <v>1953</v>
      </c>
      <c r="B9574" s="74">
        <v>46244</v>
      </c>
      <c r="C9574" s="30" t="s">
        <v>619</v>
      </c>
      <c r="D9574" s="30" t="s">
        <v>620</v>
      </c>
      <c r="E9574" s="75">
        <v>79</v>
      </c>
      <c r="F9574" s="30" t="s">
        <v>68</v>
      </c>
      <c r="G9574" s="30" t="s">
        <v>69</v>
      </c>
      <c r="H9574" s="75">
        <v>1</v>
      </c>
    </row>
    <row r="9575" spans="1:8">
      <c r="A9575" s="43">
        <v>1953</v>
      </c>
      <c r="B9575" s="74">
        <v>46244</v>
      </c>
      <c r="C9575" s="30" t="s">
        <v>621</v>
      </c>
      <c r="D9575" s="30" t="s">
        <v>622</v>
      </c>
      <c r="E9575" s="75">
        <v>171</v>
      </c>
      <c r="F9575" s="30" t="s">
        <v>53</v>
      </c>
      <c r="G9575" s="30" t="s">
        <v>54</v>
      </c>
      <c r="H9575" s="75">
        <v>1</v>
      </c>
    </row>
    <row r="9576" spans="1:8">
      <c r="A9576" s="43">
        <v>1953</v>
      </c>
      <c r="B9576" s="74">
        <v>46244</v>
      </c>
      <c r="C9576" s="30" t="s">
        <v>1802</v>
      </c>
      <c r="D9576" s="30" t="s">
        <v>1803</v>
      </c>
      <c r="E9576" s="75">
        <v>51</v>
      </c>
      <c r="F9576" s="30" t="s">
        <v>53</v>
      </c>
      <c r="G9576" s="30" t="s">
        <v>54</v>
      </c>
      <c r="H9576" s="75">
        <v>1</v>
      </c>
    </row>
    <row r="9577" spans="1:8">
      <c r="A9577" s="43">
        <v>1953</v>
      </c>
      <c r="B9577" s="74">
        <v>46244</v>
      </c>
      <c r="C9577" s="30" t="s">
        <v>629</v>
      </c>
      <c r="D9577" s="30" t="s">
        <v>630</v>
      </c>
      <c r="E9577" s="75">
        <v>116</v>
      </c>
      <c r="F9577" s="30" t="s">
        <v>68</v>
      </c>
      <c r="G9577" s="30" t="s">
        <v>69</v>
      </c>
      <c r="H9577" s="75">
        <v>1</v>
      </c>
    </row>
    <row r="9578" spans="1:8">
      <c r="A9578" s="43">
        <v>1953</v>
      </c>
      <c r="B9578" s="74">
        <v>46244</v>
      </c>
      <c r="C9578" s="30" t="s">
        <v>633</v>
      </c>
      <c r="D9578" s="30" t="s">
        <v>634</v>
      </c>
      <c r="E9578" s="75">
        <v>190</v>
      </c>
      <c r="F9578" s="30" t="s">
        <v>70</v>
      </c>
      <c r="G9578" s="30" t="s">
        <v>71</v>
      </c>
      <c r="H9578" s="75">
        <v>2</v>
      </c>
    </row>
    <row r="9579" spans="1:8">
      <c r="A9579" s="43">
        <v>1953</v>
      </c>
      <c r="B9579" s="74">
        <v>46244</v>
      </c>
      <c r="C9579" s="30" t="s">
        <v>635</v>
      </c>
      <c r="D9579" s="30" t="s">
        <v>636</v>
      </c>
      <c r="E9579" s="75">
        <v>124</v>
      </c>
      <c r="F9579" s="30" t="s">
        <v>53</v>
      </c>
      <c r="G9579" s="30" t="s">
        <v>54</v>
      </c>
      <c r="H9579" s="75">
        <v>1</v>
      </c>
    </row>
    <row r="9580" spans="1:8">
      <c r="A9580" s="43">
        <v>1953</v>
      </c>
      <c r="B9580" s="74">
        <v>46244</v>
      </c>
      <c r="C9580" s="30" t="s">
        <v>637</v>
      </c>
      <c r="D9580" s="30" t="s">
        <v>638</v>
      </c>
      <c r="E9580" s="75">
        <v>140</v>
      </c>
      <c r="F9580" s="30" t="s">
        <v>70</v>
      </c>
      <c r="G9580" s="30" t="s">
        <v>71</v>
      </c>
      <c r="H9580" s="75">
        <v>2</v>
      </c>
    </row>
    <row r="9581" spans="1:8">
      <c r="A9581" s="43">
        <v>1953</v>
      </c>
      <c r="B9581" s="74">
        <v>46244</v>
      </c>
      <c r="C9581" s="30" t="s">
        <v>641</v>
      </c>
      <c r="D9581" s="30" t="s">
        <v>642</v>
      </c>
      <c r="E9581" s="75">
        <v>64</v>
      </c>
      <c r="F9581" s="30" t="s">
        <v>68</v>
      </c>
      <c r="G9581" s="30" t="s">
        <v>69</v>
      </c>
      <c r="H9581" s="75">
        <v>1</v>
      </c>
    </row>
    <row r="9582" spans="1:8">
      <c r="A9582" s="43">
        <v>1953</v>
      </c>
      <c r="B9582" s="74">
        <v>46244</v>
      </c>
      <c r="C9582" s="30" t="s">
        <v>643</v>
      </c>
      <c r="D9582" s="30" t="s">
        <v>644</v>
      </c>
      <c r="E9582" s="75">
        <v>19</v>
      </c>
      <c r="F9582" s="30" t="s">
        <v>53</v>
      </c>
      <c r="G9582" s="30" t="s">
        <v>54</v>
      </c>
      <c r="H9582" s="75">
        <v>1</v>
      </c>
    </row>
    <row r="9583" spans="1:8">
      <c r="A9583" s="43">
        <v>1953</v>
      </c>
      <c r="B9583" s="74">
        <v>46244</v>
      </c>
      <c r="C9583" s="30" t="s">
        <v>645</v>
      </c>
      <c r="D9583" s="30" t="s">
        <v>646</v>
      </c>
      <c r="E9583" s="75">
        <v>271</v>
      </c>
      <c r="F9583" s="30" t="s">
        <v>80</v>
      </c>
      <c r="G9583" s="30" t="s">
        <v>81</v>
      </c>
      <c r="H9583" s="75">
        <v>1</v>
      </c>
    </row>
    <row r="9584" spans="1:8">
      <c r="A9584" s="43">
        <v>1953</v>
      </c>
      <c r="B9584" s="74">
        <v>46244</v>
      </c>
      <c r="C9584" s="30" t="s">
        <v>647</v>
      </c>
      <c r="D9584" s="30" t="s">
        <v>648</v>
      </c>
      <c r="E9584" s="75">
        <v>36</v>
      </c>
      <c r="F9584" s="30" t="s">
        <v>80</v>
      </c>
      <c r="G9584" s="30" t="s">
        <v>81</v>
      </c>
      <c r="H9584" s="75">
        <v>1</v>
      </c>
    </row>
    <row r="9585" spans="1:8">
      <c r="A9585" s="43">
        <v>1953</v>
      </c>
      <c r="B9585" s="74">
        <v>46244</v>
      </c>
      <c r="C9585" s="30" t="s">
        <v>1804</v>
      </c>
      <c r="D9585" s="30" t="s">
        <v>1805</v>
      </c>
      <c r="E9585" s="75">
        <v>92</v>
      </c>
      <c r="F9585" s="30" t="s">
        <v>76</v>
      </c>
      <c r="G9585" s="30" t="s">
        <v>77</v>
      </c>
      <c r="H9585" s="75">
        <v>1</v>
      </c>
    </row>
    <row r="9586" spans="1:8">
      <c r="A9586" s="43">
        <v>1953</v>
      </c>
      <c r="B9586" s="74">
        <v>46244</v>
      </c>
      <c r="C9586" s="30" t="s">
        <v>655</v>
      </c>
      <c r="D9586" s="30" t="s">
        <v>656</v>
      </c>
      <c r="E9586" s="75">
        <v>121</v>
      </c>
      <c r="F9586" s="30" t="s">
        <v>80</v>
      </c>
      <c r="G9586" s="30" t="s">
        <v>81</v>
      </c>
      <c r="H9586" s="75">
        <v>1</v>
      </c>
    </row>
    <row r="9587" spans="1:8">
      <c r="A9587" s="43">
        <v>1953</v>
      </c>
      <c r="B9587" s="74">
        <v>46244</v>
      </c>
      <c r="C9587" s="30" t="s">
        <v>659</v>
      </c>
      <c r="D9587" s="30" t="s">
        <v>660</v>
      </c>
      <c r="E9587" s="75">
        <v>189</v>
      </c>
      <c r="F9587" s="30" t="s">
        <v>66</v>
      </c>
      <c r="G9587" s="30" t="s">
        <v>67</v>
      </c>
      <c r="H9587" s="75">
        <v>2</v>
      </c>
    </row>
    <row r="9588" spans="1:8">
      <c r="A9588" s="43">
        <v>1953</v>
      </c>
      <c r="B9588" s="74">
        <v>46244</v>
      </c>
      <c r="C9588" s="30" t="s">
        <v>661</v>
      </c>
      <c r="D9588" s="30" t="s">
        <v>662</v>
      </c>
      <c r="E9588" s="75">
        <v>97</v>
      </c>
      <c r="F9588" s="30" t="s">
        <v>53</v>
      </c>
      <c r="G9588" s="30" t="s">
        <v>54</v>
      </c>
      <c r="H9588" s="75">
        <v>1</v>
      </c>
    </row>
    <row r="9589" spans="1:8">
      <c r="A9589" s="43">
        <v>1953</v>
      </c>
      <c r="B9589" s="74">
        <v>46244</v>
      </c>
      <c r="C9589" s="30" t="s">
        <v>663</v>
      </c>
      <c r="D9589" s="30" t="s">
        <v>664</v>
      </c>
      <c r="E9589" s="75">
        <v>4</v>
      </c>
      <c r="F9589" s="30" t="s">
        <v>68</v>
      </c>
      <c r="G9589" s="30" t="s">
        <v>69</v>
      </c>
      <c r="H9589" s="75">
        <v>1</v>
      </c>
    </row>
    <row r="9590" spans="1:8">
      <c r="A9590" s="43">
        <v>1953</v>
      </c>
      <c r="B9590" s="74">
        <v>46244</v>
      </c>
      <c r="C9590" s="30" t="s">
        <v>665</v>
      </c>
      <c r="D9590" s="30" t="s">
        <v>666</v>
      </c>
      <c r="E9590" s="75">
        <v>126</v>
      </c>
      <c r="F9590" s="30" t="s">
        <v>5020</v>
      </c>
      <c r="G9590" s="30" t="s">
        <v>5021</v>
      </c>
      <c r="H9590" s="75">
        <v>3</v>
      </c>
    </row>
    <row r="9591" spans="1:8">
      <c r="A9591" s="43">
        <v>1953</v>
      </c>
      <c r="B9591" s="74">
        <v>46244</v>
      </c>
      <c r="C9591" s="30" t="s">
        <v>667</v>
      </c>
      <c r="D9591" s="30" t="s">
        <v>668</v>
      </c>
      <c r="E9591" s="75">
        <v>30</v>
      </c>
      <c r="F9591" s="30" t="s">
        <v>53</v>
      </c>
      <c r="G9591" s="30" t="s">
        <v>54</v>
      </c>
      <c r="H9591" s="75">
        <v>1</v>
      </c>
    </row>
    <row r="9592" spans="1:8">
      <c r="A9592" s="43">
        <v>1953</v>
      </c>
      <c r="B9592" s="74">
        <v>46244</v>
      </c>
      <c r="C9592" s="30" t="s">
        <v>669</v>
      </c>
      <c r="D9592" s="30" t="s">
        <v>670</v>
      </c>
      <c r="E9592" s="75">
        <v>1</v>
      </c>
      <c r="F9592" s="30" t="s">
        <v>68</v>
      </c>
      <c r="G9592" s="30" t="s">
        <v>69</v>
      </c>
      <c r="H9592" s="75">
        <v>1</v>
      </c>
    </row>
    <row r="9593" spans="1:8">
      <c r="A9593" s="43">
        <v>1953</v>
      </c>
      <c r="B9593" s="74">
        <v>46242</v>
      </c>
      <c r="C9593" s="30" t="s">
        <v>573</v>
      </c>
      <c r="D9593" s="30" t="s">
        <v>574</v>
      </c>
      <c r="E9593" s="75">
        <v>190</v>
      </c>
      <c r="F9593" s="30" t="s">
        <v>68</v>
      </c>
      <c r="G9593" s="30" t="s">
        <v>69</v>
      </c>
      <c r="H9593" s="75">
        <v>1</v>
      </c>
    </row>
    <row r="9594" spans="1:8">
      <c r="A9594" s="43">
        <v>1953</v>
      </c>
      <c r="B9594" s="74">
        <v>46242</v>
      </c>
      <c r="C9594" s="30" t="s">
        <v>575</v>
      </c>
      <c r="D9594" s="30" t="s">
        <v>576</v>
      </c>
      <c r="E9594" s="75">
        <v>81</v>
      </c>
      <c r="F9594" s="30" t="s">
        <v>70</v>
      </c>
      <c r="G9594" s="30" t="s">
        <v>71</v>
      </c>
      <c r="H9594" s="75">
        <v>2</v>
      </c>
    </row>
    <row r="9595" spans="1:8">
      <c r="A9595" s="43">
        <v>1953</v>
      </c>
      <c r="B9595" s="74">
        <v>46242</v>
      </c>
      <c r="C9595" s="30" t="s">
        <v>577</v>
      </c>
      <c r="D9595" s="30" t="s">
        <v>578</v>
      </c>
      <c r="E9595" s="75">
        <v>95</v>
      </c>
      <c r="F9595" s="30" t="s">
        <v>68</v>
      </c>
      <c r="G9595" s="30" t="s">
        <v>69</v>
      </c>
      <c r="H9595" s="75">
        <v>1</v>
      </c>
    </row>
    <row r="9596" spans="1:8">
      <c r="A9596" s="43">
        <v>1953</v>
      </c>
      <c r="B9596" s="74">
        <v>46242</v>
      </c>
      <c r="C9596" s="30" t="s">
        <v>579</v>
      </c>
      <c r="D9596" s="30" t="s">
        <v>580</v>
      </c>
      <c r="E9596" s="75">
        <v>59</v>
      </c>
      <c r="F9596" s="30" t="s">
        <v>74</v>
      </c>
      <c r="G9596" s="30" t="s">
        <v>75</v>
      </c>
      <c r="H9596" s="75">
        <v>2</v>
      </c>
    </row>
    <row r="9597" spans="1:8">
      <c r="A9597" s="43">
        <v>1953</v>
      </c>
      <c r="B9597" s="74">
        <v>46242</v>
      </c>
      <c r="C9597" s="30" t="s">
        <v>581</v>
      </c>
      <c r="D9597" s="30" t="s">
        <v>582</v>
      </c>
      <c r="E9597" s="75">
        <v>77</v>
      </c>
      <c r="F9597" s="30" t="s">
        <v>68</v>
      </c>
      <c r="G9597" s="30" t="s">
        <v>69</v>
      </c>
      <c r="H9597" s="75">
        <v>1</v>
      </c>
    </row>
    <row r="9598" spans="1:8">
      <c r="A9598" s="43">
        <v>1953</v>
      </c>
      <c r="B9598" s="74">
        <v>46242</v>
      </c>
      <c r="C9598" s="30" t="s">
        <v>583</v>
      </c>
      <c r="D9598" s="30" t="s">
        <v>584</v>
      </c>
      <c r="E9598" s="75">
        <v>71</v>
      </c>
      <c r="F9598" s="30" t="s">
        <v>72</v>
      </c>
      <c r="G9598" s="30" t="s">
        <v>73</v>
      </c>
      <c r="H9598" s="75">
        <v>3</v>
      </c>
    </row>
    <row r="9599" spans="1:8">
      <c r="A9599" s="43">
        <v>1953</v>
      </c>
      <c r="B9599" s="74">
        <v>46242</v>
      </c>
      <c r="C9599" s="30" t="s">
        <v>585</v>
      </c>
      <c r="D9599" s="30" t="s">
        <v>586</v>
      </c>
      <c r="E9599" s="75">
        <v>55</v>
      </c>
      <c r="F9599" s="30" t="s">
        <v>53</v>
      </c>
      <c r="G9599" s="30" t="s">
        <v>54</v>
      </c>
      <c r="H9599" s="75">
        <v>1</v>
      </c>
    </row>
    <row r="9600" spans="1:8">
      <c r="A9600" s="43">
        <v>1953</v>
      </c>
      <c r="B9600" s="74">
        <v>46242</v>
      </c>
      <c r="C9600" s="30" t="s">
        <v>587</v>
      </c>
      <c r="D9600" s="30" t="s">
        <v>588</v>
      </c>
      <c r="E9600" s="75">
        <v>114</v>
      </c>
      <c r="F9600" s="30" t="s">
        <v>68</v>
      </c>
      <c r="G9600" s="30" t="s">
        <v>69</v>
      </c>
      <c r="H9600" s="75">
        <v>1</v>
      </c>
    </row>
    <row r="9601" spans="1:8">
      <c r="A9601" s="43">
        <v>1953</v>
      </c>
      <c r="B9601" s="74">
        <v>46242</v>
      </c>
      <c r="C9601" s="30" t="s">
        <v>591</v>
      </c>
      <c r="D9601" s="30" t="s">
        <v>592</v>
      </c>
      <c r="E9601" s="75">
        <v>2</v>
      </c>
      <c r="F9601" s="30" t="s">
        <v>68</v>
      </c>
      <c r="G9601" s="30" t="s">
        <v>69</v>
      </c>
      <c r="H9601" s="75">
        <v>1</v>
      </c>
    </row>
    <row r="9602" spans="1:8">
      <c r="A9602" s="43">
        <v>1953</v>
      </c>
      <c r="B9602" s="74">
        <v>46242</v>
      </c>
      <c r="C9602" s="30" t="s">
        <v>597</v>
      </c>
      <c r="D9602" s="30" t="s">
        <v>598</v>
      </c>
      <c r="E9602" s="75">
        <v>50</v>
      </c>
      <c r="F9602" s="30" t="s">
        <v>68</v>
      </c>
      <c r="G9602" s="30" t="s">
        <v>69</v>
      </c>
      <c r="H9602" s="75">
        <v>1</v>
      </c>
    </row>
    <row r="9603" spans="1:8">
      <c r="A9603" s="43">
        <v>1953</v>
      </c>
      <c r="B9603" s="74">
        <v>46242</v>
      </c>
      <c r="C9603" s="30" t="s">
        <v>601</v>
      </c>
      <c r="D9603" s="30" t="s">
        <v>602</v>
      </c>
      <c r="E9603" s="75">
        <v>60</v>
      </c>
      <c r="F9603" s="30" t="s">
        <v>78</v>
      </c>
      <c r="G9603" s="30" t="s">
        <v>79</v>
      </c>
      <c r="H9603" s="75">
        <v>2</v>
      </c>
    </row>
    <row r="9604" spans="1:8">
      <c r="A9604" s="43">
        <v>1953</v>
      </c>
      <c r="B9604" s="74">
        <v>46242</v>
      </c>
      <c r="C9604" s="30" t="s">
        <v>611</v>
      </c>
      <c r="D9604" s="30" t="s">
        <v>612</v>
      </c>
      <c r="E9604" s="75">
        <v>1</v>
      </c>
      <c r="F9604" s="30" t="s">
        <v>68</v>
      </c>
      <c r="G9604" s="30" t="s">
        <v>69</v>
      </c>
      <c r="H9604" s="75">
        <v>1</v>
      </c>
    </row>
    <row r="9605" spans="1:8">
      <c r="A9605" s="43">
        <v>1953</v>
      </c>
      <c r="B9605" s="74">
        <v>46242</v>
      </c>
      <c r="C9605" s="30" t="s">
        <v>613</v>
      </c>
      <c r="D9605" s="30" t="s">
        <v>614</v>
      </c>
      <c r="E9605" s="75">
        <v>70</v>
      </c>
      <c r="F9605" s="30" t="s">
        <v>70</v>
      </c>
      <c r="G9605" s="30" t="s">
        <v>71</v>
      </c>
      <c r="H9605" s="75">
        <v>2</v>
      </c>
    </row>
    <row r="9606" spans="1:8">
      <c r="A9606" s="43">
        <v>1953</v>
      </c>
      <c r="B9606" s="74">
        <v>46242</v>
      </c>
      <c r="C9606" s="30" t="s">
        <v>615</v>
      </c>
      <c r="D9606" s="30" t="s">
        <v>616</v>
      </c>
      <c r="E9606" s="75">
        <v>158</v>
      </c>
      <c r="F9606" s="30" t="s">
        <v>80</v>
      </c>
      <c r="G9606" s="30" t="s">
        <v>81</v>
      </c>
      <c r="H9606" s="75">
        <v>1</v>
      </c>
    </row>
    <row r="9607" spans="1:8">
      <c r="A9607" s="43">
        <v>1953</v>
      </c>
      <c r="B9607" s="74">
        <v>46242</v>
      </c>
      <c r="C9607" s="30" t="s">
        <v>619</v>
      </c>
      <c r="D9607" s="30" t="s">
        <v>620</v>
      </c>
      <c r="E9607" s="75">
        <v>103</v>
      </c>
      <c r="F9607" s="30" t="s">
        <v>68</v>
      </c>
      <c r="G9607" s="30" t="s">
        <v>69</v>
      </c>
      <c r="H9607" s="75">
        <v>1</v>
      </c>
    </row>
    <row r="9608" spans="1:8">
      <c r="A9608" s="43">
        <v>1953</v>
      </c>
      <c r="B9608" s="74">
        <v>46242</v>
      </c>
      <c r="C9608" s="30" t="s">
        <v>621</v>
      </c>
      <c r="D9608" s="30" t="s">
        <v>622</v>
      </c>
      <c r="E9608" s="75">
        <v>40</v>
      </c>
      <c r="F9608" s="30" t="s">
        <v>53</v>
      </c>
      <c r="G9608" s="30" t="s">
        <v>54</v>
      </c>
      <c r="H9608" s="75">
        <v>1</v>
      </c>
    </row>
    <row r="9609" spans="1:8">
      <c r="A9609" s="43">
        <v>1953</v>
      </c>
      <c r="B9609" s="74">
        <v>46242</v>
      </c>
      <c r="C9609" s="30" t="s">
        <v>623</v>
      </c>
      <c r="D9609" s="30" t="s">
        <v>624</v>
      </c>
      <c r="E9609" s="75">
        <v>153</v>
      </c>
      <c r="F9609" s="30" t="s">
        <v>53</v>
      </c>
      <c r="G9609" s="30" t="s">
        <v>54</v>
      </c>
      <c r="H9609" s="75">
        <v>1</v>
      </c>
    </row>
    <row r="9610" spans="1:8">
      <c r="A9610" s="43">
        <v>1953</v>
      </c>
      <c r="B9610" s="74">
        <v>46242</v>
      </c>
      <c r="C9610" s="30" t="s">
        <v>1802</v>
      </c>
      <c r="D9610" s="30" t="s">
        <v>1803</v>
      </c>
      <c r="E9610" s="75">
        <v>64</v>
      </c>
      <c r="F9610" s="30" t="s">
        <v>53</v>
      </c>
      <c r="G9610" s="30" t="s">
        <v>54</v>
      </c>
      <c r="H9610" s="75">
        <v>1</v>
      </c>
    </row>
    <row r="9611" spans="1:8">
      <c r="A9611" s="43">
        <v>1953</v>
      </c>
      <c r="B9611" s="74">
        <v>46242</v>
      </c>
      <c r="C9611" s="30" t="s">
        <v>625</v>
      </c>
      <c r="D9611" s="30" t="s">
        <v>626</v>
      </c>
      <c r="E9611" s="75">
        <v>60</v>
      </c>
      <c r="F9611" s="30" t="s">
        <v>68</v>
      </c>
      <c r="G9611" s="30" t="s">
        <v>69</v>
      </c>
      <c r="H9611" s="75">
        <v>1</v>
      </c>
    </row>
    <row r="9612" spans="1:8">
      <c r="A9612" s="43">
        <v>1953</v>
      </c>
      <c r="B9612" s="74">
        <v>46242</v>
      </c>
      <c r="C9612" s="30" t="s">
        <v>629</v>
      </c>
      <c r="D9612" s="30" t="s">
        <v>630</v>
      </c>
      <c r="E9612" s="75">
        <v>100</v>
      </c>
      <c r="F9612" s="30" t="s">
        <v>68</v>
      </c>
      <c r="G9612" s="30" t="s">
        <v>69</v>
      </c>
      <c r="H9612" s="75">
        <v>1</v>
      </c>
    </row>
    <row r="9613" spans="1:8">
      <c r="A9613" s="43">
        <v>1953</v>
      </c>
      <c r="B9613" s="74">
        <v>46242</v>
      </c>
      <c r="C9613" s="30" t="s">
        <v>633</v>
      </c>
      <c r="D9613" s="30" t="s">
        <v>634</v>
      </c>
      <c r="E9613" s="75">
        <v>170</v>
      </c>
      <c r="F9613" s="30" t="s">
        <v>76</v>
      </c>
      <c r="G9613" s="30" t="s">
        <v>77</v>
      </c>
      <c r="H9613" s="75">
        <v>1</v>
      </c>
    </row>
    <row r="9614" spans="1:8">
      <c r="A9614" s="43">
        <v>1953</v>
      </c>
      <c r="B9614" s="74">
        <v>46242</v>
      </c>
      <c r="C9614" s="30" t="s">
        <v>637</v>
      </c>
      <c r="D9614" s="30" t="s">
        <v>638</v>
      </c>
      <c r="E9614" s="75">
        <v>126</v>
      </c>
      <c r="F9614" s="30" t="s">
        <v>76</v>
      </c>
      <c r="G9614" s="30" t="s">
        <v>77</v>
      </c>
      <c r="H9614" s="75">
        <v>1</v>
      </c>
    </row>
    <row r="9615" spans="1:8">
      <c r="A9615" s="43">
        <v>1953</v>
      </c>
      <c r="B9615" s="74">
        <v>46242</v>
      </c>
      <c r="C9615" s="30" t="s">
        <v>641</v>
      </c>
      <c r="D9615" s="30" t="s">
        <v>642</v>
      </c>
      <c r="E9615" s="75">
        <v>64</v>
      </c>
      <c r="F9615" s="30" t="s">
        <v>68</v>
      </c>
      <c r="G9615" s="30" t="s">
        <v>69</v>
      </c>
      <c r="H9615" s="75">
        <v>1</v>
      </c>
    </row>
    <row r="9616" spans="1:8">
      <c r="A9616" s="43">
        <v>1953</v>
      </c>
      <c r="B9616" s="74">
        <v>46242</v>
      </c>
      <c r="C9616" s="30" t="s">
        <v>645</v>
      </c>
      <c r="D9616" s="30" t="s">
        <v>646</v>
      </c>
      <c r="E9616" s="75">
        <v>210</v>
      </c>
      <c r="F9616" s="30" t="s">
        <v>80</v>
      </c>
      <c r="G9616" s="30" t="s">
        <v>81</v>
      </c>
      <c r="H9616" s="75">
        <v>1</v>
      </c>
    </row>
    <row r="9617" spans="1:8">
      <c r="A9617" s="43">
        <v>1953</v>
      </c>
      <c r="B9617" s="74">
        <v>46242</v>
      </c>
      <c r="C9617" s="30" t="s">
        <v>647</v>
      </c>
      <c r="D9617" s="30" t="s">
        <v>648</v>
      </c>
      <c r="E9617" s="75">
        <v>22</v>
      </c>
      <c r="F9617" s="30" t="s">
        <v>80</v>
      </c>
      <c r="G9617" s="30" t="s">
        <v>81</v>
      </c>
      <c r="H9617" s="75">
        <v>1</v>
      </c>
    </row>
    <row r="9618" spans="1:8">
      <c r="A9618" s="43">
        <v>1953</v>
      </c>
      <c r="B9618" s="74">
        <v>46242</v>
      </c>
      <c r="C9618" s="30" t="s">
        <v>1804</v>
      </c>
      <c r="D9618" s="30" t="s">
        <v>1805</v>
      </c>
      <c r="E9618" s="75">
        <v>83</v>
      </c>
      <c r="F9618" s="30" t="s">
        <v>76</v>
      </c>
      <c r="G9618" s="30" t="s">
        <v>77</v>
      </c>
      <c r="H9618" s="75">
        <v>1</v>
      </c>
    </row>
    <row r="9619" spans="1:8">
      <c r="A9619" s="43">
        <v>1953</v>
      </c>
      <c r="B9619" s="74">
        <v>46242</v>
      </c>
      <c r="C9619" s="30" t="s">
        <v>5022</v>
      </c>
      <c r="D9619" s="30" t="s">
        <v>5023</v>
      </c>
      <c r="E9619" s="75">
        <v>4</v>
      </c>
      <c r="F9619" s="30" t="s">
        <v>68</v>
      </c>
      <c r="G9619" s="30" t="s">
        <v>69</v>
      </c>
      <c r="H9619" s="75">
        <v>1</v>
      </c>
    </row>
    <row r="9620" spans="1:8">
      <c r="A9620" s="43">
        <v>1953</v>
      </c>
      <c r="B9620" s="74">
        <v>46242</v>
      </c>
      <c r="C9620" s="30" t="s">
        <v>659</v>
      </c>
      <c r="D9620" s="30" t="s">
        <v>660</v>
      </c>
      <c r="E9620" s="75">
        <v>177</v>
      </c>
      <c r="F9620" s="30" t="s">
        <v>66</v>
      </c>
      <c r="G9620" s="30" t="s">
        <v>67</v>
      </c>
      <c r="H9620" s="75">
        <v>2</v>
      </c>
    </row>
    <row r="9621" spans="1:8">
      <c r="A9621" s="43">
        <v>1953</v>
      </c>
      <c r="B9621" s="74">
        <v>46242</v>
      </c>
      <c r="C9621" s="30" t="s">
        <v>661</v>
      </c>
      <c r="D9621" s="30" t="s">
        <v>662</v>
      </c>
      <c r="E9621" s="75">
        <v>60</v>
      </c>
      <c r="F9621" s="30" t="s">
        <v>53</v>
      </c>
      <c r="G9621" s="30" t="s">
        <v>54</v>
      </c>
      <c r="H9621" s="75">
        <v>1</v>
      </c>
    </row>
    <row r="9622" spans="1:8">
      <c r="A9622" s="43">
        <v>1953</v>
      </c>
      <c r="B9622" s="74">
        <v>46242</v>
      </c>
      <c r="C9622" s="30" t="s">
        <v>665</v>
      </c>
      <c r="D9622" s="30" t="s">
        <v>666</v>
      </c>
      <c r="E9622" s="75">
        <v>113</v>
      </c>
      <c r="F9622" s="30" t="s">
        <v>63</v>
      </c>
      <c r="G9622" s="30" t="s">
        <v>64</v>
      </c>
      <c r="H9622" s="75">
        <v>2</v>
      </c>
    </row>
    <row r="9623" spans="1:8">
      <c r="A9623" s="43">
        <v>1953</v>
      </c>
      <c r="B9623" s="74">
        <v>46242</v>
      </c>
      <c r="C9623" s="30" t="s">
        <v>667</v>
      </c>
      <c r="D9623" s="30" t="s">
        <v>668</v>
      </c>
      <c r="E9623" s="75">
        <v>68</v>
      </c>
      <c r="F9623" s="30" t="s">
        <v>53</v>
      </c>
      <c r="G9623" s="30" t="s">
        <v>54</v>
      </c>
      <c r="H9623" s="75">
        <v>1</v>
      </c>
    </row>
    <row r="9624" spans="1:8">
      <c r="A9624" s="43">
        <v>1953</v>
      </c>
      <c r="B9624" s="74">
        <v>46241</v>
      </c>
      <c r="C9624" s="30" t="s">
        <v>571</v>
      </c>
      <c r="D9624" s="30" t="s">
        <v>572</v>
      </c>
      <c r="E9624" s="75">
        <v>68</v>
      </c>
      <c r="F9624" s="30" t="s">
        <v>53</v>
      </c>
      <c r="G9624" s="30" t="s">
        <v>54</v>
      </c>
      <c r="H9624" s="75">
        <v>1</v>
      </c>
    </row>
    <row r="9625" spans="1:8">
      <c r="A9625" s="43">
        <v>1953</v>
      </c>
      <c r="B9625" s="74">
        <v>46241</v>
      </c>
      <c r="C9625" s="30" t="s">
        <v>573</v>
      </c>
      <c r="D9625" s="30" t="s">
        <v>574</v>
      </c>
      <c r="E9625" s="75">
        <v>118</v>
      </c>
      <c r="F9625" s="30" t="s">
        <v>68</v>
      </c>
      <c r="G9625" s="30" t="s">
        <v>69</v>
      </c>
      <c r="H9625" s="75">
        <v>1</v>
      </c>
    </row>
    <row r="9626" spans="1:8">
      <c r="A9626" s="43">
        <v>1953</v>
      </c>
      <c r="B9626" s="74">
        <v>46241</v>
      </c>
      <c r="C9626" s="30" t="s">
        <v>575</v>
      </c>
      <c r="D9626" s="30" t="s">
        <v>576</v>
      </c>
      <c r="E9626" s="75">
        <v>60</v>
      </c>
      <c r="F9626" s="30" t="s">
        <v>68</v>
      </c>
      <c r="G9626" s="30" t="s">
        <v>69</v>
      </c>
      <c r="H9626" s="75">
        <v>1</v>
      </c>
    </row>
    <row r="9627" spans="1:8">
      <c r="A9627" s="43">
        <v>1953</v>
      </c>
      <c r="B9627" s="74">
        <v>46241</v>
      </c>
      <c r="C9627" s="30" t="s">
        <v>579</v>
      </c>
      <c r="D9627" s="30" t="s">
        <v>580</v>
      </c>
      <c r="E9627" s="75">
        <v>63</v>
      </c>
      <c r="F9627" s="30" t="s">
        <v>70</v>
      </c>
      <c r="G9627" s="30" t="s">
        <v>71</v>
      </c>
      <c r="H9627" s="75">
        <v>2</v>
      </c>
    </row>
    <row r="9628" spans="1:8">
      <c r="A9628" s="43">
        <v>1953</v>
      </c>
      <c r="B9628" s="74">
        <v>46241</v>
      </c>
      <c r="C9628" s="30" t="s">
        <v>581</v>
      </c>
      <c r="D9628" s="30" t="s">
        <v>582</v>
      </c>
      <c r="E9628" s="75">
        <v>86</v>
      </c>
      <c r="F9628" s="30" t="s">
        <v>68</v>
      </c>
      <c r="G9628" s="30" t="s">
        <v>69</v>
      </c>
      <c r="H9628" s="75">
        <v>1</v>
      </c>
    </row>
    <row r="9629" spans="1:8">
      <c r="A9629" s="43">
        <v>1953</v>
      </c>
      <c r="B9629" s="74">
        <v>46241</v>
      </c>
      <c r="C9629" s="30" t="s">
        <v>583</v>
      </c>
      <c r="D9629" s="30" t="s">
        <v>584</v>
      </c>
      <c r="E9629" s="75">
        <v>52</v>
      </c>
      <c r="F9629" s="30" t="s">
        <v>68</v>
      </c>
      <c r="G9629" s="30" t="s">
        <v>69</v>
      </c>
      <c r="H9629" s="75">
        <v>1</v>
      </c>
    </row>
    <row r="9630" spans="1:8">
      <c r="A9630" s="43">
        <v>1953</v>
      </c>
      <c r="B9630" s="74">
        <v>46241</v>
      </c>
      <c r="C9630" s="30" t="s">
        <v>585</v>
      </c>
      <c r="D9630" s="30" t="s">
        <v>586</v>
      </c>
      <c r="E9630" s="75">
        <v>96</v>
      </c>
      <c r="F9630" s="30" t="s">
        <v>80</v>
      </c>
      <c r="G9630" s="30" t="s">
        <v>81</v>
      </c>
      <c r="H9630" s="75">
        <v>1</v>
      </c>
    </row>
    <row r="9631" spans="1:8">
      <c r="A9631" s="43">
        <v>1953</v>
      </c>
      <c r="B9631" s="74">
        <v>46241</v>
      </c>
      <c r="C9631" s="30" t="s">
        <v>587</v>
      </c>
      <c r="D9631" s="30" t="s">
        <v>588</v>
      </c>
      <c r="E9631" s="75">
        <v>121</v>
      </c>
      <c r="F9631" s="30" t="s">
        <v>68</v>
      </c>
      <c r="G9631" s="30" t="s">
        <v>69</v>
      </c>
      <c r="H9631" s="75">
        <v>1</v>
      </c>
    </row>
    <row r="9632" spans="1:8">
      <c r="A9632" s="43">
        <v>1953</v>
      </c>
      <c r="B9632" s="74">
        <v>46241</v>
      </c>
      <c r="C9632" s="30" t="s">
        <v>589</v>
      </c>
      <c r="D9632" s="30" t="s">
        <v>590</v>
      </c>
      <c r="E9632" s="75">
        <v>82</v>
      </c>
      <c r="F9632" s="30" t="s">
        <v>70</v>
      </c>
      <c r="G9632" s="30" t="s">
        <v>71</v>
      </c>
      <c r="H9632" s="75">
        <v>2</v>
      </c>
    </row>
    <row r="9633" spans="1:8">
      <c r="A9633" s="43">
        <v>1953</v>
      </c>
      <c r="B9633" s="74">
        <v>46241</v>
      </c>
      <c r="C9633" s="30" t="s">
        <v>591</v>
      </c>
      <c r="D9633" s="30" t="s">
        <v>592</v>
      </c>
      <c r="E9633" s="75">
        <v>2</v>
      </c>
      <c r="F9633" s="30" t="s">
        <v>68</v>
      </c>
      <c r="G9633" s="30" t="s">
        <v>69</v>
      </c>
      <c r="H9633" s="75">
        <v>1</v>
      </c>
    </row>
    <row r="9634" spans="1:8">
      <c r="A9634" s="43">
        <v>1953</v>
      </c>
      <c r="B9634" s="74">
        <v>46241</v>
      </c>
      <c r="C9634" s="30" t="s">
        <v>1800</v>
      </c>
      <c r="D9634" s="30" t="s">
        <v>1801</v>
      </c>
      <c r="E9634" s="75">
        <v>1</v>
      </c>
      <c r="F9634" s="30" t="s">
        <v>80</v>
      </c>
      <c r="G9634" s="30" t="s">
        <v>81</v>
      </c>
      <c r="H9634" s="75">
        <v>1</v>
      </c>
    </row>
    <row r="9635" spans="1:8">
      <c r="A9635" s="43">
        <v>1953</v>
      </c>
      <c r="B9635" s="74">
        <v>46241</v>
      </c>
      <c r="C9635" s="30" t="s">
        <v>593</v>
      </c>
      <c r="D9635" s="30" t="s">
        <v>594</v>
      </c>
      <c r="E9635" s="75">
        <v>92</v>
      </c>
      <c r="F9635" s="30" t="s">
        <v>80</v>
      </c>
      <c r="G9635" s="30" t="s">
        <v>81</v>
      </c>
      <c r="H9635" s="75">
        <v>1</v>
      </c>
    </row>
    <row r="9636" spans="1:8">
      <c r="A9636" s="43">
        <v>1953</v>
      </c>
      <c r="B9636" s="74">
        <v>46241</v>
      </c>
      <c r="C9636" s="30" t="s">
        <v>597</v>
      </c>
      <c r="D9636" s="30" t="s">
        <v>598</v>
      </c>
      <c r="E9636" s="75">
        <v>52</v>
      </c>
      <c r="F9636" s="30" t="s">
        <v>68</v>
      </c>
      <c r="G9636" s="30" t="s">
        <v>69</v>
      </c>
      <c r="H9636" s="75">
        <v>1</v>
      </c>
    </row>
    <row r="9637" spans="1:8">
      <c r="A9637" s="43">
        <v>1953</v>
      </c>
      <c r="B9637" s="74">
        <v>46241</v>
      </c>
      <c r="C9637" s="30" t="s">
        <v>599</v>
      </c>
      <c r="D9637" s="30" t="s">
        <v>600</v>
      </c>
      <c r="E9637" s="75">
        <v>59</v>
      </c>
      <c r="F9637" s="30" t="s">
        <v>68</v>
      </c>
      <c r="G9637" s="30" t="s">
        <v>69</v>
      </c>
      <c r="H9637" s="75">
        <v>1</v>
      </c>
    </row>
    <row r="9638" spans="1:8">
      <c r="A9638" s="43">
        <v>1953</v>
      </c>
      <c r="B9638" s="74">
        <v>46241</v>
      </c>
      <c r="C9638" s="30" t="s">
        <v>601</v>
      </c>
      <c r="D9638" s="30" t="s">
        <v>602</v>
      </c>
      <c r="E9638" s="75">
        <v>53</v>
      </c>
      <c r="F9638" s="30" t="s">
        <v>72</v>
      </c>
      <c r="G9638" s="30" t="s">
        <v>73</v>
      </c>
      <c r="H9638" s="75">
        <v>3</v>
      </c>
    </row>
    <row r="9639" spans="1:8">
      <c r="A9639" s="43">
        <v>1953</v>
      </c>
      <c r="B9639" s="74">
        <v>46241</v>
      </c>
      <c r="C9639" s="30" t="s">
        <v>609</v>
      </c>
      <c r="D9639" s="30" t="s">
        <v>610</v>
      </c>
      <c r="E9639" s="75">
        <v>86</v>
      </c>
      <c r="F9639" s="30" t="s">
        <v>66</v>
      </c>
      <c r="G9639" s="30" t="s">
        <v>67</v>
      </c>
      <c r="H9639" s="75">
        <v>2</v>
      </c>
    </row>
    <row r="9640" spans="1:8">
      <c r="A9640" s="43">
        <v>1953</v>
      </c>
      <c r="B9640" s="74">
        <v>46241</v>
      </c>
      <c r="C9640" s="30" t="s">
        <v>613</v>
      </c>
      <c r="D9640" s="30" t="s">
        <v>614</v>
      </c>
      <c r="E9640" s="75">
        <v>93</v>
      </c>
      <c r="F9640" s="30" t="s">
        <v>70</v>
      </c>
      <c r="G9640" s="30" t="s">
        <v>71</v>
      </c>
      <c r="H9640" s="75">
        <v>2</v>
      </c>
    </row>
    <row r="9641" spans="1:8">
      <c r="A9641" s="43">
        <v>1953</v>
      </c>
      <c r="B9641" s="74">
        <v>46241</v>
      </c>
      <c r="C9641" s="30" t="s">
        <v>615</v>
      </c>
      <c r="D9641" s="30" t="s">
        <v>616</v>
      </c>
      <c r="E9641" s="75">
        <v>90</v>
      </c>
      <c r="F9641" s="30" t="s">
        <v>80</v>
      </c>
      <c r="G9641" s="30" t="s">
        <v>81</v>
      </c>
      <c r="H9641" s="75">
        <v>1</v>
      </c>
    </row>
    <row r="9642" spans="1:8">
      <c r="A9642" s="43">
        <v>1953</v>
      </c>
      <c r="B9642" s="74">
        <v>46241</v>
      </c>
      <c r="C9642" s="30" t="s">
        <v>619</v>
      </c>
      <c r="D9642" s="30" t="s">
        <v>620</v>
      </c>
      <c r="E9642" s="75">
        <v>106</v>
      </c>
      <c r="F9642" s="30" t="s">
        <v>68</v>
      </c>
      <c r="G9642" s="30" t="s">
        <v>69</v>
      </c>
      <c r="H9642" s="75">
        <v>1</v>
      </c>
    </row>
    <row r="9643" spans="1:8">
      <c r="A9643" s="43">
        <v>1953</v>
      </c>
      <c r="B9643" s="74">
        <v>46241</v>
      </c>
      <c r="C9643" s="30" t="s">
        <v>621</v>
      </c>
      <c r="D9643" s="30" t="s">
        <v>622</v>
      </c>
      <c r="E9643" s="75">
        <v>108</v>
      </c>
      <c r="F9643" s="30" t="s">
        <v>53</v>
      </c>
      <c r="G9643" s="30" t="s">
        <v>54</v>
      </c>
      <c r="H9643" s="75">
        <v>1</v>
      </c>
    </row>
    <row r="9644" spans="1:8">
      <c r="A9644" s="43">
        <v>1953</v>
      </c>
      <c r="B9644" s="74">
        <v>46241</v>
      </c>
      <c r="C9644" s="30" t="s">
        <v>623</v>
      </c>
      <c r="D9644" s="30" t="s">
        <v>624</v>
      </c>
      <c r="E9644" s="75">
        <v>14</v>
      </c>
      <c r="F9644" s="30" t="s">
        <v>53</v>
      </c>
      <c r="G9644" s="30" t="s">
        <v>54</v>
      </c>
      <c r="H9644" s="75">
        <v>1</v>
      </c>
    </row>
    <row r="9645" spans="1:8">
      <c r="A9645" s="43">
        <v>1953</v>
      </c>
      <c r="B9645" s="74">
        <v>46241</v>
      </c>
      <c r="C9645" s="30" t="s">
        <v>1802</v>
      </c>
      <c r="D9645" s="30" t="s">
        <v>1803</v>
      </c>
      <c r="E9645" s="75">
        <v>53</v>
      </c>
      <c r="F9645" s="30" t="s">
        <v>53</v>
      </c>
      <c r="G9645" s="30" t="s">
        <v>54</v>
      </c>
      <c r="H9645" s="75">
        <v>1</v>
      </c>
    </row>
    <row r="9646" spans="1:8">
      <c r="A9646" s="43">
        <v>1953</v>
      </c>
      <c r="B9646" s="74">
        <v>46241</v>
      </c>
      <c r="C9646" s="30" t="s">
        <v>625</v>
      </c>
      <c r="D9646" s="30" t="s">
        <v>626</v>
      </c>
      <c r="E9646" s="75">
        <v>101</v>
      </c>
      <c r="F9646" s="30" t="s">
        <v>68</v>
      </c>
      <c r="G9646" s="30" t="s">
        <v>69</v>
      </c>
      <c r="H9646" s="75">
        <v>1</v>
      </c>
    </row>
    <row r="9647" spans="1:8">
      <c r="A9647" s="43">
        <v>1953</v>
      </c>
      <c r="B9647" s="74">
        <v>46241</v>
      </c>
      <c r="C9647" s="30" t="s">
        <v>629</v>
      </c>
      <c r="D9647" s="30" t="s">
        <v>630</v>
      </c>
      <c r="E9647" s="75">
        <v>106</v>
      </c>
      <c r="F9647" s="30" t="s">
        <v>70</v>
      </c>
      <c r="G9647" s="30" t="s">
        <v>71</v>
      </c>
      <c r="H9647" s="75">
        <v>2</v>
      </c>
    </row>
    <row r="9648" spans="1:8">
      <c r="A9648" s="43">
        <v>1953</v>
      </c>
      <c r="B9648" s="74">
        <v>46241</v>
      </c>
      <c r="C9648" s="30" t="s">
        <v>633</v>
      </c>
      <c r="D9648" s="30" t="s">
        <v>634</v>
      </c>
      <c r="E9648" s="75">
        <v>169</v>
      </c>
      <c r="F9648" s="30" t="s">
        <v>76</v>
      </c>
      <c r="G9648" s="30" t="s">
        <v>77</v>
      </c>
      <c r="H9648" s="75">
        <v>1</v>
      </c>
    </row>
    <row r="9649" spans="1:8">
      <c r="A9649" s="43">
        <v>1953</v>
      </c>
      <c r="B9649" s="74">
        <v>46241</v>
      </c>
      <c r="C9649" s="30" t="s">
        <v>635</v>
      </c>
      <c r="D9649" s="30" t="s">
        <v>636</v>
      </c>
      <c r="E9649" s="75">
        <v>42</v>
      </c>
      <c r="F9649" s="30" t="s">
        <v>63</v>
      </c>
      <c r="G9649" s="30" t="s">
        <v>64</v>
      </c>
      <c r="H9649" s="75">
        <v>2</v>
      </c>
    </row>
    <row r="9650" spans="1:8">
      <c r="A9650" s="43">
        <v>1953</v>
      </c>
      <c r="B9650" s="74">
        <v>46241</v>
      </c>
      <c r="C9650" s="30" t="s">
        <v>637</v>
      </c>
      <c r="D9650" s="30" t="s">
        <v>638</v>
      </c>
      <c r="E9650" s="75">
        <v>148</v>
      </c>
      <c r="F9650" s="30" t="s">
        <v>70</v>
      </c>
      <c r="G9650" s="30" t="s">
        <v>71</v>
      </c>
      <c r="H9650" s="75">
        <v>2</v>
      </c>
    </row>
    <row r="9651" spans="1:8">
      <c r="A9651" s="43">
        <v>1953</v>
      </c>
      <c r="B9651" s="74">
        <v>46241</v>
      </c>
      <c r="C9651" s="30" t="s">
        <v>645</v>
      </c>
      <c r="D9651" s="30" t="s">
        <v>646</v>
      </c>
      <c r="E9651" s="75">
        <v>271</v>
      </c>
      <c r="F9651" s="30" t="s">
        <v>80</v>
      </c>
      <c r="G9651" s="30" t="s">
        <v>81</v>
      </c>
      <c r="H9651" s="75">
        <v>1</v>
      </c>
    </row>
    <row r="9652" spans="1:8">
      <c r="A9652" s="43">
        <v>1953</v>
      </c>
      <c r="B9652" s="74">
        <v>46241</v>
      </c>
      <c r="C9652" s="30" t="s">
        <v>647</v>
      </c>
      <c r="D9652" s="30" t="s">
        <v>648</v>
      </c>
      <c r="E9652" s="75">
        <v>20</v>
      </c>
      <c r="F9652" s="30" t="s">
        <v>80</v>
      </c>
      <c r="G9652" s="30" t="s">
        <v>81</v>
      </c>
      <c r="H9652" s="75">
        <v>1</v>
      </c>
    </row>
    <row r="9653" spans="1:8">
      <c r="A9653" s="43">
        <v>1953</v>
      </c>
      <c r="B9653" s="74">
        <v>46241</v>
      </c>
      <c r="C9653" s="30" t="s">
        <v>649</v>
      </c>
      <c r="D9653" s="30" t="s">
        <v>650</v>
      </c>
      <c r="E9653" s="75">
        <v>1</v>
      </c>
      <c r="F9653" s="30" t="s">
        <v>80</v>
      </c>
      <c r="G9653" s="30" t="s">
        <v>81</v>
      </c>
      <c r="H9653" s="75">
        <v>1</v>
      </c>
    </row>
    <row r="9654" spans="1:8">
      <c r="A9654" s="43">
        <v>1953</v>
      </c>
      <c r="B9654" s="74">
        <v>46241</v>
      </c>
      <c r="C9654" s="30" t="s">
        <v>1804</v>
      </c>
      <c r="D9654" s="30" t="s">
        <v>1805</v>
      </c>
      <c r="E9654" s="75">
        <v>49</v>
      </c>
      <c r="F9654" s="30" t="s">
        <v>76</v>
      </c>
      <c r="G9654" s="30" t="s">
        <v>77</v>
      </c>
      <c r="H9654" s="75">
        <v>1</v>
      </c>
    </row>
    <row r="9655" spans="1:8">
      <c r="A9655" s="43">
        <v>1953</v>
      </c>
      <c r="B9655" s="74">
        <v>46241</v>
      </c>
      <c r="C9655" s="30" t="s">
        <v>655</v>
      </c>
      <c r="D9655" s="30" t="s">
        <v>656</v>
      </c>
      <c r="E9655" s="75">
        <v>150</v>
      </c>
      <c r="F9655" s="30" t="s">
        <v>80</v>
      </c>
      <c r="G9655" s="30" t="s">
        <v>81</v>
      </c>
      <c r="H9655" s="75">
        <v>1</v>
      </c>
    </row>
    <row r="9656" spans="1:8">
      <c r="A9656" s="43">
        <v>1953</v>
      </c>
      <c r="B9656" s="74">
        <v>46241</v>
      </c>
      <c r="C9656" s="30" t="s">
        <v>5022</v>
      </c>
      <c r="D9656" s="30" t="s">
        <v>5023</v>
      </c>
      <c r="E9656" s="75">
        <v>23</v>
      </c>
      <c r="F9656" s="30" t="s">
        <v>68</v>
      </c>
      <c r="G9656" s="30" t="s">
        <v>69</v>
      </c>
      <c r="H9656" s="75">
        <v>1</v>
      </c>
    </row>
    <row r="9657" spans="1:8">
      <c r="A9657" s="43">
        <v>1953</v>
      </c>
      <c r="B9657" s="74">
        <v>46241</v>
      </c>
      <c r="C9657" s="30" t="s">
        <v>659</v>
      </c>
      <c r="D9657" s="30" t="s">
        <v>660</v>
      </c>
      <c r="E9657" s="75">
        <v>46</v>
      </c>
      <c r="F9657" s="30" t="s">
        <v>66</v>
      </c>
      <c r="G9657" s="30" t="s">
        <v>67</v>
      </c>
      <c r="H9657" s="75">
        <v>2</v>
      </c>
    </row>
    <row r="9658" spans="1:8">
      <c r="A9658" s="43">
        <v>1953</v>
      </c>
      <c r="B9658" s="74">
        <v>46241</v>
      </c>
      <c r="C9658" s="30" t="s">
        <v>661</v>
      </c>
      <c r="D9658" s="30" t="s">
        <v>662</v>
      </c>
      <c r="E9658" s="75">
        <v>35</v>
      </c>
      <c r="F9658" s="30" t="s">
        <v>53</v>
      </c>
      <c r="G9658" s="30" t="s">
        <v>54</v>
      </c>
      <c r="H9658" s="75">
        <v>1</v>
      </c>
    </row>
    <row r="9659" spans="1:8">
      <c r="A9659" s="43">
        <v>1953</v>
      </c>
      <c r="B9659" s="74">
        <v>46241</v>
      </c>
      <c r="C9659" s="30" t="s">
        <v>663</v>
      </c>
      <c r="D9659" s="30" t="s">
        <v>664</v>
      </c>
      <c r="E9659" s="75">
        <v>77</v>
      </c>
      <c r="F9659" s="30" t="s">
        <v>68</v>
      </c>
      <c r="G9659" s="30" t="s">
        <v>69</v>
      </c>
      <c r="H9659" s="75">
        <v>1</v>
      </c>
    </row>
    <row r="9660" spans="1:8">
      <c r="A9660" s="43">
        <v>1953</v>
      </c>
      <c r="B9660" s="74">
        <v>46241</v>
      </c>
      <c r="C9660" s="30" t="s">
        <v>665</v>
      </c>
      <c r="D9660" s="30" t="s">
        <v>666</v>
      </c>
      <c r="E9660" s="75">
        <v>20</v>
      </c>
      <c r="F9660" s="30" t="s">
        <v>53</v>
      </c>
      <c r="G9660" s="30" t="s">
        <v>54</v>
      </c>
      <c r="H9660" s="75">
        <v>1</v>
      </c>
    </row>
    <row r="9661" spans="1:8">
      <c r="A9661" s="43">
        <v>1953</v>
      </c>
      <c r="B9661" s="74">
        <v>46241</v>
      </c>
      <c r="C9661" s="30" t="s">
        <v>667</v>
      </c>
      <c r="D9661" s="30" t="s">
        <v>668</v>
      </c>
      <c r="E9661" s="75">
        <v>34</v>
      </c>
      <c r="F9661" s="30" t="s">
        <v>53</v>
      </c>
      <c r="G9661" s="30" t="s">
        <v>54</v>
      </c>
      <c r="H9661" s="75">
        <v>1</v>
      </c>
    </row>
    <row r="9662" spans="1:8">
      <c r="A9662" s="43">
        <v>1953</v>
      </c>
      <c r="B9662" s="74">
        <v>46241</v>
      </c>
      <c r="C9662" s="30" t="s">
        <v>669</v>
      </c>
      <c r="D9662" s="30" t="s">
        <v>670</v>
      </c>
      <c r="E9662" s="75">
        <v>2</v>
      </c>
      <c r="F9662" s="30" t="s">
        <v>56</v>
      </c>
      <c r="G9662" s="30" t="s">
        <v>57</v>
      </c>
      <c r="H9662" s="75">
        <v>2</v>
      </c>
    </row>
    <row r="9663" spans="1:8">
      <c r="A9663" s="43">
        <v>1953</v>
      </c>
      <c r="B9663" s="74">
        <v>46240</v>
      </c>
      <c r="C9663" s="30" t="s">
        <v>569</v>
      </c>
      <c r="D9663" s="30" t="s">
        <v>570</v>
      </c>
      <c r="E9663" s="75">
        <v>2</v>
      </c>
      <c r="F9663" s="30" t="s">
        <v>68</v>
      </c>
      <c r="G9663" s="30" t="s">
        <v>69</v>
      </c>
      <c r="H9663" s="75">
        <v>1</v>
      </c>
    </row>
    <row r="9664" spans="1:8">
      <c r="A9664" s="43">
        <v>1953</v>
      </c>
      <c r="B9664" s="74">
        <v>46240</v>
      </c>
      <c r="C9664" s="30" t="s">
        <v>573</v>
      </c>
      <c r="D9664" s="30" t="s">
        <v>574</v>
      </c>
      <c r="E9664" s="75">
        <v>170</v>
      </c>
      <c r="F9664" s="30" t="s">
        <v>70</v>
      </c>
      <c r="G9664" s="30" t="s">
        <v>71</v>
      </c>
      <c r="H9664" s="75">
        <v>2</v>
      </c>
    </row>
    <row r="9665" spans="1:8">
      <c r="A9665" s="43">
        <v>1953</v>
      </c>
      <c r="B9665" s="74">
        <v>46240</v>
      </c>
      <c r="C9665" s="30" t="s">
        <v>575</v>
      </c>
      <c r="D9665" s="30" t="s">
        <v>576</v>
      </c>
      <c r="E9665" s="75">
        <v>36</v>
      </c>
      <c r="F9665" s="30" t="s">
        <v>70</v>
      </c>
      <c r="G9665" s="30" t="s">
        <v>71</v>
      </c>
      <c r="H9665" s="75">
        <v>2</v>
      </c>
    </row>
    <row r="9666" spans="1:8">
      <c r="A9666" s="43">
        <v>1953</v>
      </c>
      <c r="B9666" s="74">
        <v>46240</v>
      </c>
      <c r="C9666" s="30" t="s">
        <v>579</v>
      </c>
      <c r="D9666" s="30" t="s">
        <v>580</v>
      </c>
      <c r="E9666" s="75">
        <v>118</v>
      </c>
      <c r="F9666" s="30" t="s">
        <v>68</v>
      </c>
      <c r="G9666" s="30" t="s">
        <v>69</v>
      </c>
      <c r="H9666" s="75">
        <v>1</v>
      </c>
    </row>
    <row r="9667" spans="1:8">
      <c r="A9667" s="43">
        <v>1953</v>
      </c>
      <c r="B9667" s="74">
        <v>46240</v>
      </c>
      <c r="C9667" s="30" t="s">
        <v>581</v>
      </c>
      <c r="D9667" s="30" t="s">
        <v>582</v>
      </c>
      <c r="E9667" s="75">
        <v>84</v>
      </c>
      <c r="F9667" s="30" t="s">
        <v>68</v>
      </c>
      <c r="G9667" s="30" t="s">
        <v>69</v>
      </c>
      <c r="H9667" s="75">
        <v>1</v>
      </c>
    </row>
    <row r="9668" spans="1:8">
      <c r="A9668" s="43">
        <v>1953</v>
      </c>
      <c r="B9668" s="74">
        <v>46240</v>
      </c>
      <c r="C9668" s="30" t="s">
        <v>583</v>
      </c>
      <c r="D9668" s="30" t="s">
        <v>584</v>
      </c>
      <c r="E9668" s="75">
        <v>90</v>
      </c>
      <c r="F9668" s="30" t="s">
        <v>68</v>
      </c>
      <c r="G9668" s="30" t="s">
        <v>69</v>
      </c>
      <c r="H9668" s="75">
        <v>1</v>
      </c>
    </row>
    <row r="9669" spans="1:8">
      <c r="A9669" s="43">
        <v>1953</v>
      </c>
      <c r="B9669" s="74">
        <v>46240</v>
      </c>
      <c r="C9669" s="30" t="s">
        <v>585</v>
      </c>
      <c r="D9669" s="30" t="s">
        <v>586</v>
      </c>
      <c r="E9669" s="75">
        <v>90</v>
      </c>
      <c r="F9669" s="30" t="s">
        <v>80</v>
      </c>
      <c r="G9669" s="30" t="s">
        <v>81</v>
      </c>
      <c r="H9669" s="75">
        <v>1</v>
      </c>
    </row>
    <row r="9670" spans="1:8">
      <c r="A9670" s="43">
        <v>1953</v>
      </c>
      <c r="B9670" s="74">
        <v>46240</v>
      </c>
      <c r="C9670" s="30" t="s">
        <v>587</v>
      </c>
      <c r="D9670" s="30" t="s">
        <v>588</v>
      </c>
      <c r="E9670" s="75">
        <v>108</v>
      </c>
      <c r="F9670" s="30" t="s">
        <v>68</v>
      </c>
      <c r="G9670" s="30" t="s">
        <v>69</v>
      </c>
      <c r="H9670" s="75">
        <v>1</v>
      </c>
    </row>
    <row r="9671" spans="1:8">
      <c r="A9671" s="43">
        <v>1953</v>
      </c>
      <c r="B9671" s="74">
        <v>46240</v>
      </c>
      <c r="C9671" s="30" t="s">
        <v>589</v>
      </c>
      <c r="D9671" s="30" t="s">
        <v>590</v>
      </c>
      <c r="E9671" s="75">
        <v>70</v>
      </c>
      <c r="F9671" s="30" t="s">
        <v>70</v>
      </c>
      <c r="G9671" s="30" t="s">
        <v>71</v>
      </c>
      <c r="H9671" s="75">
        <v>2</v>
      </c>
    </row>
    <row r="9672" spans="1:8">
      <c r="A9672" s="43">
        <v>1953</v>
      </c>
      <c r="B9672" s="74">
        <v>46240</v>
      </c>
      <c r="C9672" s="30" t="s">
        <v>591</v>
      </c>
      <c r="D9672" s="30" t="s">
        <v>592</v>
      </c>
      <c r="E9672" s="75">
        <v>5</v>
      </c>
      <c r="F9672" s="30" t="s">
        <v>68</v>
      </c>
      <c r="G9672" s="30" t="s">
        <v>69</v>
      </c>
      <c r="H9672" s="75">
        <v>1</v>
      </c>
    </row>
    <row r="9673" spans="1:8">
      <c r="A9673" s="43">
        <v>1953</v>
      </c>
      <c r="B9673" s="74">
        <v>46240</v>
      </c>
      <c r="C9673" s="30" t="s">
        <v>593</v>
      </c>
      <c r="D9673" s="30" t="s">
        <v>594</v>
      </c>
      <c r="E9673" s="75">
        <v>81</v>
      </c>
      <c r="F9673" s="30" t="s">
        <v>80</v>
      </c>
      <c r="G9673" s="30" t="s">
        <v>81</v>
      </c>
      <c r="H9673" s="75">
        <v>1</v>
      </c>
    </row>
    <row r="9674" spans="1:8">
      <c r="A9674" s="43">
        <v>1953</v>
      </c>
      <c r="B9674" s="74">
        <v>46240</v>
      </c>
      <c r="C9674" s="30" t="s">
        <v>597</v>
      </c>
      <c r="D9674" s="30" t="s">
        <v>598</v>
      </c>
      <c r="E9674" s="75">
        <v>61</v>
      </c>
      <c r="F9674" s="30" t="s">
        <v>68</v>
      </c>
      <c r="G9674" s="30" t="s">
        <v>69</v>
      </c>
      <c r="H9674" s="75">
        <v>1</v>
      </c>
    </row>
    <row r="9675" spans="1:8">
      <c r="A9675" s="43">
        <v>1953</v>
      </c>
      <c r="B9675" s="74">
        <v>46240</v>
      </c>
      <c r="C9675" s="30" t="s">
        <v>599</v>
      </c>
      <c r="D9675" s="30" t="s">
        <v>600</v>
      </c>
      <c r="E9675" s="75">
        <v>63</v>
      </c>
      <c r="F9675" s="30" t="s">
        <v>68</v>
      </c>
      <c r="G9675" s="30" t="s">
        <v>69</v>
      </c>
      <c r="H9675" s="75">
        <v>1</v>
      </c>
    </row>
    <row r="9676" spans="1:8">
      <c r="A9676" s="43">
        <v>1953</v>
      </c>
      <c r="B9676" s="74">
        <v>46240</v>
      </c>
      <c r="C9676" s="30" t="s">
        <v>601</v>
      </c>
      <c r="D9676" s="30" t="s">
        <v>602</v>
      </c>
      <c r="E9676" s="75">
        <v>50</v>
      </c>
      <c r="F9676" s="30" t="s">
        <v>70</v>
      </c>
      <c r="G9676" s="30" t="s">
        <v>71</v>
      </c>
      <c r="H9676" s="75">
        <v>2</v>
      </c>
    </row>
    <row r="9677" spans="1:8">
      <c r="A9677" s="43">
        <v>1953</v>
      </c>
      <c r="B9677" s="74">
        <v>46240</v>
      </c>
      <c r="C9677" s="30" t="s">
        <v>605</v>
      </c>
      <c r="D9677" s="30" t="s">
        <v>606</v>
      </c>
      <c r="E9677" s="75">
        <v>34</v>
      </c>
      <c r="F9677" s="30" t="s">
        <v>53</v>
      </c>
      <c r="G9677" s="30" t="s">
        <v>54</v>
      </c>
      <c r="H9677" s="75">
        <v>1</v>
      </c>
    </row>
    <row r="9678" spans="1:8">
      <c r="A9678" s="43">
        <v>1953</v>
      </c>
      <c r="B9678" s="74">
        <v>46240</v>
      </c>
      <c r="C9678" s="30" t="s">
        <v>609</v>
      </c>
      <c r="D9678" s="30" t="s">
        <v>610</v>
      </c>
      <c r="E9678" s="75">
        <v>85</v>
      </c>
      <c r="F9678" s="30" t="s">
        <v>66</v>
      </c>
      <c r="G9678" s="30" t="s">
        <v>67</v>
      </c>
      <c r="H9678" s="75">
        <v>2</v>
      </c>
    </row>
    <row r="9679" spans="1:8">
      <c r="A9679" s="43">
        <v>1953</v>
      </c>
      <c r="B9679" s="74">
        <v>46240</v>
      </c>
      <c r="C9679" s="30" t="s">
        <v>613</v>
      </c>
      <c r="D9679" s="30" t="s">
        <v>614</v>
      </c>
      <c r="E9679" s="75">
        <v>102</v>
      </c>
      <c r="F9679" s="30" t="s">
        <v>70</v>
      </c>
      <c r="G9679" s="30" t="s">
        <v>71</v>
      </c>
      <c r="H9679" s="75">
        <v>2</v>
      </c>
    </row>
    <row r="9680" spans="1:8">
      <c r="A9680" s="43">
        <v>1953</v>
      </c>
      <c r="B9680" s="74">
        <v>46240</v>
      </c>
      <c r="C9680" s="30" t="s">
        <v>615</v>
      </c>
      <c r="D9680" s="30" t="s">
        <v>616</v>
      </c>
      <c r="E9680" s="75">
        <v>177</v>
      </c>
      <c r="F9680" s="30" t="s">
        <v>80</v>
      </c>
      <c r="G9680" s="30" t="s">
        <v>81</v>
      </c>
      <c r="H9680" s="75">
        <v>1</v>
      </c>
    </row>
    <row r="9681" spans="1:8">
      <c r="A9681" s="43">
        <v>1953</v>
      </c>
      <c r="B9681" s="74">
        <v>46240</v>
      </c>
      <c r="C9681" s="30" t="s">
        <v>619</v>
      </c>
      <c r="D9681" s="30" t="s">
        <v>620</v>
      </c>
      <c r="E9681" s="75">
        <v>104</v>
      </c>
      <c r="F9681" s="30" t="s">
        <v>68</v>
      </c>
      <c r="G9681" s="30" t="s">
        <v>69</v>
      </c>
      <c r="H9681" s="75">
        <v>1</v>
      </c>
    </row>
    <row r="9682" spans="1:8">
      <c r="A9682" s="43">
        <v>1953</v>
      </c>
      <c r="B9682" s="74">
        <v>46240</v>
      </c>
      <c r="C9682" s="30" t="s">
        <v>621</v>
      </c>
      <c r="D9682" s="30" t="s">
        <v>622</v>
      </c>
      <c r="E9682" s="75">
        <v>27</v>
      </c>
      <c r="F9682" s="30" t="s">
        <v>53</v>
      </c>
      <c r="G9682" s="30" t="s">
        <v>54</v>
      </c>
      <c r="H9682" s="75">
        <v>1</v>
      </c>
    </row>
    <row r="9683" spans="1:8">
      <c r="A9683" s="43">
        <v>1953</v>
      </c>
      <c r="B9683" s="74">
        <v>46240</v>
      </c>
      <c r="C9683" s="30" t="s">
        <v>623</v>
      </c>
      <c r="D9683" s="30" t="s">
        <v>624</v>
      </c>
      <c r="E9683" s="75">
        <v>83</v>
      </c>
      <c r="F9683" s="30" t="s">
        <v>53</v>
      </c>
      <c r="G9683" s="30" t="s">
        <v>54</v>
      </c>
      <c r="H9683" s="75">
        <v>1</v>
      </c>
    </row>
    <row r="9684" spans="1:8">
      <c r="A9684" s="43">
        <v>1953</v>
      </c>
      <c r="B9684" s="74">
        <v>46240</v>
      </c>
      <c r="C9684" s="30" t="s">
        <v>1802</v>
      </c>
      <c r="D9684" s="30" t="s">
        <v>1803</v>
      </c>
      <c r="E9684" s="75">
        <v>82</v>
      </c>
      <c r="F9684" s="30" t="s">
        <v>53</v>
      </c>
      <c r="G9684" s="30" t="s">
        <v>54</v>
      </c>
      <c r="H9684" s="75">
        <v>1</v>
      </c>
    </row>
    <row r="9685" spans="1:8">
      <c r="A9685" s="43">
        <v>1953</v>
      </c>
      <c r="B9685" s="74">
        <v>46240</v>
      </c>
      <c r="C9685" s="30" t="s">
        <v>625</v>
      </c>
      <c r="D9685" s="30" t="s">
        <v>626</v>
      </c>
      <c r="E9685" s="75">
        <v>96</v>
      </c>
      <c r="F9685" s="30" t="s">
        <v>68</v>
      </c>
      <c r="G9685" s="30" t="s">
        <v>69</v>
      </c>
      <c r="H9685" s="75">
        <v>1</v>
      </c>
    </row>
    <row r="9686" spans="1:8">
      <c r="A9686" s="43">
        <v>1953</v>
      </c>
      <c r="B9686" s="74">
        <v>46240</v>
      </c>
      <c r="C9686" s="30" t="s">
        <v>629</v>
      </c>
      <c r="D9686" s="30" t="s">
        <v>630</v>
      </c>
      <c r="E9686" s="75">
        <v>91</v>
      </c>
      <c r="F9686" s="30" t="s">
        <v>74</v>
      </c>
      <c r="G9686" s="30" t="s">
        <v>75</v>
      </c>
      <c r="H9686" s="75">
        <v>2</v>
      </c>
    </row>
    <row r="9687" spans="1:8">
      <c r="A9687" s="43">
        <v>1953</v>
      </c>
      <c r="B9687" s="74">
        <v>46240</v>
      </c>
      <c r="C9687" s="30" t="s">
        <v>633</v>
      </c>
      <c r="D9687" s="30" t="s">
        <v>634</v>
      </c>
      <c r="E9687" s="75">
        <v>189</v>
      </c>
      <c r="F9687" s="30" t="s">
        <v>76</v>
      </c>
      <c r="G9687" s="30" t="s">
        <v>77</v>
      </c>
      <c r="H9687" s="75">
        <v>1</v>
      </c>
    </row>
    <row r="9688" spans="1:8">
      <c r="A9688" s="43">
        <v>1953</v>
      </c>
      <c r="B9688" s="74">
        <v>46240</v>
      </c>
      <c r="C9688" s="30" t="s">
        <v>635</v>
      </c>
      <c r="D9688" s="30" t="s">
        <v>636</v>
      </c>
      <c r="E9688" s="75">
        <v>116</v>
      </c>
      <c r="F9688" s="30" t="s">
        <v>66</v>
      </c>
      <c r="G9688" s="30" t="s">
        <v>67</v>
      </c>
      <c r="H9688" s="75">
        <v>2</v>
      </c>
    </row>
    <row r="9689" spans="1:8">
      <c r="A9689" s="43">
        <v>1953</v>
      </c>
      <c r="B9689" s="74">
        <v>46240</v>
      </c>
      <c r="C9689" s="30" t="s">
        <v>637</v>
      </c>
      <c r="D9689" s="30" t="s">
        <v>638</v>
      </c>
      <c r="E9689" s="75">
        <v>176</v>
      </c>
      <c r="F9689" s="30" t="s">
        <v>70</v>
      </c>
      <c r="G9689" s="30" t="s">
        <v>71</v>
      </c>
      <c r="H9689" s="75">
        <v>2</v>
      </c>
    </row>
    <row r="9690" spans="1:8">
      <c r="A9690" s="43">
        <v>1953</v>
      </c>
      <c r="B9690" s="74">
        <v>46240</v>
      </c>
      <c r="C9690" s="30" t="s">
        <v>645</v>
      </c>
      <c r="D9690" s="30" t="s">
        <v>646</v>
      </c>
      <c r="E9690" s="75">
        <v>308</v>
      </c>
      <c r="F9690" s="30" t="s">
        <v>80</v>
      </c>
      <c r="G9690" s="30" t="s">
        <v>81</v>
      </c>
      <c r="H9690" s="75">
        <v>1</v>
      </c>
    </row>
    <row r="9691" spans="1:8">
      <c r="A9691" s="43">
        <v>1953</v>
      </c>
      <c r="B9691" s="74">
        <v>46240</v>
      </c>
      <c r="C9691" s="30" t="s">
        <v>647</v>
      </c>
      <c r="D9691" s="30" t="s">
        <v>648</v>
      </c>
      <c r="E9691" s="75">
        <v>28</v>
      </c>
      <c r="F9691" s="30" t="s">
        <v>80</v>
      </c>
      <c r="G9691" s="30" t="s">
        <v>81</v>
      </c>
      <c r="H9691" s="75">
        <v>1</v>
      </c>
    </row>
    <row r="9692" spans="1:8">
      <c r="A9692" s="43">
        <v>1953</v>
      </c>
      <c r="B9692" s="74">
        <v>46240</v>
      </c>
      <c r="C9692" s="30" t="s">
        <v>1804</v>
      </c>
      <c r="D9692" s="30" t="s">
        <v>1805</v>
      </c>
      <c r="E9692" s="75">
        <v>15</v>
      </c>
      <c r="F9692" s="30" t="s">
        <v>76</v>
      </c>
      <c r="G9692" s="30" t="s">
        <v>77</v>
      </c>
      <c r="H9692" s="75">
        <v>1</v>
      </c>
    </row>
    <row r="9693" spans="1:8">
      <c r="A9693" s="43">
        <v>1953</v>
      </c>
      <c r="B9693" s="74">
        <v>46240</v>
      </c>
      <c r="C9693" s="30" t="s">
        <v>655</v>
      </c>
      <c r="D9693" s="30" t="s">
        <v>656</v>
      </c>
      <c r="E9693" s="75">
        <v>60</v>
      </c>
      <c r="F9693" s="30" t="s">
        <v>80</v>
      </c>
      <c r="G9693" s="30" t="s">
        <v>81</v>
      </c>
      <c r="H9693" s="75">
        <v>1</v>
      </c>
    </row>
    <row r="9694" spans="1:8">
      <c r="A9694" s="43">
        <v>1953</v>
      </c>
      <c r="B9694" s="74">
        <v>46240</v>
      </c>
      <c r="C9694" s="30" t="s">
        <v>5022</v>
      </c>
      <c r="D9694" s="30" t="s">
        <v>5023</v>
      </c>
      <c r="E9694" s="75">
        <v>55</v>
      </c>
      <c r="F9694" s="30" t="s">
        <v>68</v>
      </c>
      <c r="G9694" s="30" t="s">
        <v>69</v>
      </c>
      <c r="H9694" s="75">
        <v>1</v>
      </c>
    </row>
    <row r="9695" spans="1:8">
      <c r="A9695" s="43">
        <v>1953</v>
      </c>
      <c r="B9695" s="74">
        <v>46240</v>
      </c>
      <c r="C9695" s="30" t="s">
        <v>659</v>
      </c>
      <c r="D9695" s="30" t="s">
        <v>660</v>
      </c>
      <c r="E9695" s="75">
        <v>50</v>
      </c>
      <c r="F9695" s="30" t="s">
        <v>66</v>
      </c>
      <c r="G9695" s="30" t="s">
        <v>67</v>
      </c>
      <c r="H9695" s="75">
        <v>2</v>
      </c>
    </row>
    <row r="9696" spans="1:8">
      <c r="A9696" s="43">
        <v>1953</v>
      </c>
      <c r="B9696" s="74">
        <v>46240</v>
      </c>
      <c r="C9696" s="30" t="s">
        <v>661</v>
      </c>
      <c r="D9696" s="30" t="s">
        <v>662</v>
      </c>
      <c r="E9696" s="75">
        <v>65</v>
      </c>
      <c r="F9696" s="30" t="s">
        <v>53</v>
      </c>
      <c r="G9696" s="30" t="s">
        <v>54</v>
      </c>
      <c r="H9696" s="75">
        <v>1</v>
      </c>
    </row>
    <row r="9697" spans="1:8">
      <c r="A9697" s="43">
        <v>1953</v>
      </c>
      <c r="B9697" s="74">
        <v>46240</v>
      </c>
      <c r="C9697" s="30" t="s">
        <v>663</v>
      </c>
      <c r="D9697" s="30" t="s">
        <v>664</v>
      </c>
      <c r="E9697" s="75">
        <v>71</v>
      </c>
      <c r="F9697" s="30" t="s">
        <v>68</v>
      </c>
      <c r="G9697" s="30" t="s">
        <v>69</v>
      </c>
      <c r="H9697" s="75">
        <v>1</v>
      </c>
    </row>
    <row r="9698" spans="1:8">
      <c r="A9698" s="43">
        <v>1953</v>
      </c>
      <c r="B9698" s="74">
        <v>46240</v>
      </c>
      <c r="C9698" s="30" t="s">
        <v>665</v>
      </c>
      <c r="D9698" s="30" t="s">
        <v>666</v>
      </c>
      <c r="E9698" s="75">
        <v>59</v>
      </c>
      <c r="F9698" s="30" t="s">
        <v>63</v>
      </c>
      <c r="G9698" s="30" t="s">
        <v>64</v>
      </c>
      <c r="H9698" s="75">
        <v>2</v>
      </c>
    </row>
    <row r="9699" spans="1:8">
      <c r="A9699" s="43">
        <v>1953</v>
      </c>
      <c r="B9699" s="74">
        <v>46239</v>
      </c>
      <c r="C9699" s="30" t="s">
        <v>571</v>
      </c>
      <c r="D9699" s="30" t="s">
        <v>572</v>
      </c>
      <c r="E9699" s="75">
        <v>56</v>
      </c>
      <c r="F9699" s="30" t="s">
        <v>53</v>
      </c>
      <c r="G9699" s="30" t="s">
        <v>54</v>
      </c>
      <c r="H9699" s="75">
        <v>1</v>
      </c>
    </row>
    <row r="9700" spans="1:8">
      <c r="A9700" s="43">
        <v>1953</v>
      </c>
      <c r="B9700" s="74">
        <v>46239</v>
      </c>
      <c r="C9700" s="30" t="s">
        <v>573</v>
      </c>
      <c r="D9700" s="30" t="s">
        <v>574</v>
      </c>
      <c r="E9700" s="75">
        <v>95</v>
      </c>
      <c r="F9700" s="30" t="s">
        <v>68</v>
      </c>
      <c r="G9700" s="30" t="s">
        <v>69</v>
      </c>
      <c r="H9700" s="75">
        <v>1</v>
      </c>
    </row>
    <row r="9701" spans="1:8">
      <c r="A9701" s="43">
        <v>1953</v>
      </c>
      <c r="B9701" s="74">
        <v>46239</v>
      </c>
      <c r="C9701" s="30" t="s">
        <v>575</v>
      </c>
      <c r="D9701" s="30" t="s">
        <v>576</v>
      </c>
      <c r="E9701" s="75">
        <v>58</v>
      </c>
      <c r="F9701" s="30" t="s">
        <v>70</v>
      </c>
      <c r="G9701" s="30" t="s">
        <v>71</v>
      </c>
      <c r="H9701" s="75">
        <v>2</v>
      </c>
    </row>
    <row r="9702" spans="1:8">
      <c r="A9702" s="43">
        <v>1953</v>
      </c>
      <c r="B9702" s="74">
        <v>46239</v>
      </c>
      <c r="C9702" s="30" t="s">
        <v>577</v>
      </c>
      <c r="D9702" s="30" t="s">
        <v>578</v>
      </c>
      <c r="E9702" s="75">
        <v>90</v>
      </c>
      <c r="F9702" s="30" t="s">
        <v>68</v>
      </c>
      <c r="G9702" s="30" t="s">
        <v>69</v>
      </c>
      <c r="H9702" s="75">
        <v>1</v>
      </c>
    </row>
    <row r="9703" spans="1:8">
      <c r="A9703" s="43">
        <v>1953</v>
      </c>
      <c r="B9703" s="74">
        <v>46239</v>
      </c>
      <c r="C9703" s="30" t="s">
        <v>579</v>
      </c>
      <c r="D9703" s="30" t="s">
        <v>580</v>
      </c>
      <c r="E9703" s="75">
        <v>76</v>
      </c>
      <c r="F9703" s="30" t="s">
        <v>68</v>
      </c>
      <c r="G9703" s="30" t="s">
        <v>69</v>
      </c>
      <c r="H9703" s="75">
        <v>1</v>
      </c>
    </row>
    <row r="9704" spans="1:8">
      <c r="A9704" s="43">
        <v>1953</v>
      </c>
      <c r="B9704" s="74">
        <v>46239</v>
      </c>
      <c r="C9704" s="30" t="s">
        <v>581</v>
      </c>
      <c r="D9704" s="30" t="s">
        <v>582</v>
      </c>
      <c r="E9704" s="75">
        <v>65</v>
      </c>
      <c r="F9704" s="30" t="s">
        <v>68</v>
      </c>
      <c r="G9704" s="30" t="s">
        <v>69</v>
      </c>
      <c r="H9704" s="75">
        <v>1</v>
      </c>
    </row>
    <row r="9705" spans="1:8">
      <c r="A9705" s="43">
        <v>1953</v>
      </c>
      <c r="B9705" s="74">
        <v>46239</v>
      </c>
      <c r="C9705" s="30" t="s">
        <v>583</v>
      </c>
      <c r="D9705" s="30" t="s">
        <v>584</v>
      </c>
      <c r="E9705" s="75">
        <v>53</v>
      </c>
      <c r="F9705" s="30" t="s">
        <v>70</v>
      </c>
      <c r="G9705" s="30" t="s">
        <v>71</v>
      </c>
      <c r="H9705" s="75">
        <v>2</v>
      </c>
    </row>
    <row r="9706" spans="1:8">
      <c r="A9706" s="43">
        <v>1953</v>
      </c>
      <c r="B9706" s="74">
        <v>46239</v>
      </c>
      <c r="C9706" s="30" t="s">
        <v>585</v>
      </c>
      <c r="D9706" s="30" t="s">
        <v>586</v>
      </c>
      <c r="E9706" s="75">
        <v>111</v>
      </c>
      <c r="F9706" s="30" t="s">
        <v>66</v>
      </c>
      <c r="G9706" s="30" t="s">
        <v>67</v>
      </c>
      <c r="H9706" s="75">
        <v>2</v>
      </c>
    </row>
    <row r="9707" spans="1:8">
      <c r="A9707" s="43">
        <v>1953</v>
      </c>
      <c r="B9707" s="74">
        <v>46239</v>
      </c>
      <c r="C9707" s="30" t="s">
        <v>587</v>
      </c>
      <c r="D9707" s="30" t="s">
        <v>588</v>
      </c>
      <c r="E9707" s="75">
        <v>113</v>
      </c>
      <c r="F9707" s="30" t="s">
        <v>68</v>
      </c>
      <c r="G9707" s="30" t="s">
        <v>69</v>
      </c>
      <c r="H9707" s="75">
        <v>1</v>
      </c>
    </row>
    <row r="9708" spans="1:8">
      <c r="A9708" s="43">
        <v>1953</v>
      </c>
      <c r="B9708" s="74">
        <v>46239</v>
      </c>
      <c r="C9708" s="30" t="s">
        <v>589</v>
      </c>
      <c r="D9708" s="30" t="s">
        <v>590</v>
      </c>
      <c r="E9708" s="75">
        <v>91</v>
      </c>
      <c r="F9708" s="30" t="s">
        <v>76</v>
      </c>
      <c r="G9708" s="30" t="s">
        <v>77</v>
      </c>
      <c r="H9708" s="75">
        <v>1</v>
      </c>
    </row>
    <row r="9709" spans="1:8">
      <c r="A9709" s="43">
        <v>1953</v>
      </c>
      <c r="B9709" s="74">
        <v>46239</v>
      </c>
      <c r="C9709" s="30" t="s">
        <v>591</v>
      </c>
      <c r="D9709" s="30" t="s">
        <v>592</v>
      </c>
      <c r="E9709" s="75">
        <v>4</v>
      </c>
      <c r="F9709" s="30" t="s">
        <v>68</v>
      </c>
      <c r="G9709" s="30" t="s">
        <v>69</v>
      </c>
      <c r="H9709" s="75">
        <v>1</v>
      </c>
    </row>
    <row r="9710" spans="1:8">
      <c r="A9710" s="43">
        <v>1953</v>
      </c>
      <c r="B9710" s="74">
        <v>46239</v>
      </c>
      <c r="C9710" s="30" t="s">
        <v>593</v>
      </c>
      <c r="D9710" s="30" t="s">
        <v>594</v>
      </c>
      <c r="E9710" s="75">
        <v>85</v>
      </c>
      <c r="F9710" s="30" t="s">
        <v>80</v>
      </c>
      <c r="G9710" s="30" t="s">
        <v>81</v>
      </c>
      <c r="H9710" s="75">
        <v>1</v>
      </c>
    </row>
    <row r="9711" spans="1:8">
      <c r="A9711" s="43">
        <v>1953</v>
      </c>
      <c r="B9711" s="74">
        <v>46239</v>
      </c>
      <c r="C9711" s="30" t="s">
        <v>597</v>
      </c>
      <c r="D9711" s="30" t="s">
        <v>598</v>
      </c>
      <c r="E9711" s="75">
        <v>48</v>
      </c>
      <c r="F9711" s="30" t="s">
        <v>68</v>
      </c>
      <c r="G9711" s="30" t="s">
        <v>69</v>
      </c>
      <c r="H9711" s="75">
        <v>1</v>
      </c>
    </row>
    <row r="9712" spans="1:8">
      <c r="A9712" s="43">
        <v>1953</v>
      </c>
      <c r="B9712" s="74">
        <v>46239</v>
      </c>
      <c r="C9712" s="30" t="s">
        <v>599</v>
      </c>
      <c r="D9712" s="30" t="s">
        <v>600</v>
      </c>
      <c r="E9712" s="75">
        <v>48</v>
      </c>
      <c r="F9712" s="30" t="s">
        <v>68</v>
      </c>
      <c r="G9712" s="30" t="s">
        <v>69</v>
      </c>
      <c r="H9712" s="75">
        <v>1</v>
      </c>
    </row>
    <row r="9713" spans="1:8">
      <c r="A9713" s="43">
        <v>1953</v>
      </c>
      <c r="B9713" s="74">
        <v>46239</v>
      </c>
      <c r="C9713" s="30" t="s">
        <v>601</v>
      </c>
      <c r="D9713" s="30" t="s">
        <v>602</v>
      </c>
      <c r="E9713" s="75">
        <v>79</v>
      </c>
      <c r="F9713" s="30" t="s">
        <v>72</v>
      </c>
      <c r="G9713" s="30" t="s">
        <v>73</v>
      </c>
      <c r="H9713" s="75">
        <v>3</v>
      </c>
    </row>
    <row r="9714" spans="1:8">
      <c r="A9714" s="43">
        <v>1953</v>
      </c>
      <c r="B9714" s="74">
        <v>46239</v>
      </c>
      <c r="C9714" s="30" t="s">
        <v>609</v>
      </c>
      <c r="D9714" s="30" t="s">
        <v>610</v>
      </c>
      <c r="E9714" s="75">
        <v>97</v>
      </c>
      <c r="F9714" s="30" t="s">
        <v>66</v>
      </c>
      <c r="G9714" s="30" t="s">
        <v>67</v>
      </c>
      <c r="H9714" s="75">
        <v>2</v>
      </c>
    </row>
    <row r="9715" spans="1:8">
      <c r="A9715" s="43">
        <v>1953</v>
      </c>
      <c r="B9715" s="74">
        <v>46239</v>
      </c>
      <c r="C9715" s="30" t="s">
        <v>613</v>
      </c>
      <c r="D9715" s="30" t="s">
        <v>614</v>
      </c>
      <c r="E9715" s="75">
        <v>55</v>
      </c>
      <c r="F9715" s="30" t="s">
        <v>76</v>
      </c>
      <c r="G9715" s="30" t="s">
        <v>77</v>
      </c>
      <c r="H9715" s="75">
        <v>1</v>
      </c>
    </row>
    <row r="9716" spans="1:8">
      <c r="A9716" s="43">
        <v>1953</v>
      </c>
      <c r="B9716" s="74">
        <v>46239</v>
      </c>
      <c r="C9716" s="30" t="s">
        <v>615</v>
      </c>
      <c r="D9716" s="30" t="s">
        <v>616</v>
      </c>
      <c r="E9716" s="75">
        <v>53</v>
      </c>
      <c r="F9716" s="30" t="s">
        <v>80</v>
      </c>
      <c r="G9716" s="30" t="s">
        <v>81</v>
      </c>
      <c r="H9716" s="75">
        <v>1</v>
      </c>
    </row>
    <row r="9717" spans="1:8">
      <c r="A9717" s="43">
        <v>1953</v>
      </c>
      <c r="B9717" s="74">
        <v>46239</v>
      </c>
      <c r="C9717" s="30" t="s">
        <v>619</v>
      </c>
      <c r="D9717" s="30" t="s">
        <v>620</v>
      </c>
      <c r="E9717" s="75">
        <v>66</v>
      </c>
      <c r="F9717" s="30" t="s">
        <v>68</v>
      </c>
      <c r="G9717" s="30" t="s">
        <v>69</v>
      </c>
      <c r="H9717" s="75">
        <v>1</v>
      </c>
    </row>
    <row r="9718" spans="1:8">
      <c r="A9718" s="43">
        <v>1953</v>
      </c>
      <c r="B9718" s="74">
        <v>46239</v>
      </c>
      <c r="C9718" s="30" t="s">
        <v>621</v>
      </c>
      <c r="D9718" s="30" t="s">
        <v>622</v>
      </c>
      <c r="E9718" s="75">
        <v>68</v>
      </c>
      <c r="F9718" s="30" t="s">
        <v>53</v>
      </c>
      <c r="G9718" s="30" t="s">
        <v>54</v>
      </c>
      <c r="H9718" s="75">
        <v>1</v>
      </c>
    </row>
    <row r="9719" spans="1:8">
      <c r="A9719" s="43">
        <v>1953</v>
      </c>
      <c r="B9719" s="74">
        <v>46239</v>
      </c>
      <c r="C9719" s="30" t="s">
        <v>623</v>
      </c>
      <c r="D9719" s="30" t="s">
        <v>624</v>
      </c>
      <c r="E9719" s="75">
        <v>109</v>
      </c>
      <c r="F9719" s="30" t="s">
        <v>53</v>
      </c>
      <c r="G9719" s="30" t="s">
        <v>54</v>
      </c>
      <c r="H9719" s="75">
        <v>1</v>
      </c>
    </row>
    <row r="9720" spans="1:8">
      <c r="A9720" s="43">
        <v>1953</v>
      </c>
      <c r="B9720" s="74">
        <v>46239</v>
      </c>
      <c r="C9720" s="30" t="s">
        <v>625</v>
      </c>
      <c r="D9720" s="30" t="s">
        <v>626</v>
      </c>
      <c r="E9720" s="75">
        <v>88</v>
      </c>
      <c r="F9720" s="30" t="s">
        <v>68</v>
      </c>
      <c r="G9720" s="30" t="s">
        <v>69</v>
      </c>
      <c r="H9720" s="75">
        <v>1</v>
      </c>
    </row>
    <row r="9721" spans="1:8">
      <c r="A9721" s="43">
        <v>1953</v>
      </c>
      <c r="B9721" s="74">
        <v>46239</v>
      </c>
      <c r="C9721" s="30" t="s">
        <v>629</v>
      </c>
      <c r="D9721" s="30" t="s">
        <v>630</v>
      </c>
      <c r="E9721" s="75">
        <v>78</v>
      </c>
      <c r="F9721" s="30" t="s">
        <v>68</v>
      </c>
      <c r="G9721" s="30" t="s">
        <v>69</v>
      </c>
      <c r="H9721" s="75">
        <v>1</v>
      </c>
    </row>
    <row r="9722" spans="1:8">
      <c r="A9722" s="43">
        <v>1953</v>
      </c>
      <c r="B9722" s="74">
        <v>46239</v>
      </c>
      <c r="C9722" s="30" t="s">
        <v>633</v>
      </c>
      <c r="D9722" s="30" t="s">
        <v>634</v>
      </c>
      <c r="E9722" s="75">
        <v>160</v>
      </c>
      <c r="F9722" s="30" t="s">
        <v>76</v>
      </c>
      <c r="G9722" s="30" t="s">
        <v>77</v>
      </c>
      <c r="H9722" s="75">
        <v>1</v>
      </c>
    </row>
    <row r="9723" spans="1:8">
      <c r="A9723" s="43">
        <v>1953</v>
      </c>
      <c r="B9723" s="74">
        <v>46239</v>
      </c>
      <c r="C9723" s="30" t="s">
        <v>635</v>
      </c>
      <c r="D9723" s="30" t="s">
        <v>636</v>
      </c>
      <c r="E9723" s="75">
        <v>110</v>
      </c>
      <c r="F9723" s="30" t="s">
        <v>53</v>
      </c>
      <c r="G9723" s="30" t="s">
        <v>54</v>
      </c>
      <c r="H9723" s="75">
        <v>1</v>
      </c>
    </row>
    <row r="9724" spans="1:8">
      <c r="A9724" s="43">
        <v>1953</v>
      </c>
      <c r="B9724" s="74">
        <v>46239</v>
      </c>
      <c r="C9724" s="30" t="s">
        <v>637</v>
      </c>
      <c r="D9724" s="30" t="s">
        <v>638</v>
      </c>
      <c r="E9724" s="75">
        <v>107</v>
      </c>
      <c r="F9724" s="30" t="s">
        <v>70</v>
      </c>
      <c r="G9724" s="30" t="s">
        <v>71</v>
      </c>
      <c r="H9724" s="75">
        <v>2</v>
      </c>
    </row>
    <row r="9725" spans="1:8">
      <c r="A9725" s="43">
        <v>1953</v>
      </c>
      <c r="B9725" s="74">
        <v>46239</v>
      </c>
      <c r="C9725" s="30" t="s">
        <v>645</v>
      </c>
      <c r="D9725" s="30" t="s">
        <v>646</v>
      </c>
      <c r="E9725" s="75">
        <v>295</v>
      </c>
      <c r="F9725" s="30" t="s">
        <v>80</v>
      </c>
      <c r="G9725" s="30" t="s">
        <v>81</v>
      </c>
      <c r="H9725" s="75">
        <v>1</v>
      </c>
    </row>
    <row r="9726" spans="1:8">
      <c r="A9726" s="43">
        <v>1953</v>
      </c>
      <c r="B9726" s="74">
        <v>46239</v>
      </c>
      <c r="C9726" s="30" t="s">
        <v>647</v>
      </c>
      <c r="D9726" s="30" t="s">
        <v>648</v>
      </c>
      <c r="E9726" s="75">
        <v>14</v>
      </c>
      <c r="F9726" s="30" t="s">
        <v>80</v>
      </c>
      <c r="G9726" s="30" t="s">
        <v>81</v>
      </c>
      <c r="H9726" s="75">
        <v>1</v>
      </c>
    </row>
    <row r="9727" spans="1:8">
      <c r="A9727" s="43">
        <v>1953</v>
      </c>
      <c r="B9727" s="74">
        <v>46239</v>
      </c>
      <c r="C9727" s="30" t="s">
        <v>649</v>
      </c>
      <c r="D9727" s="30" t="s">
        <v>650</v>
      </c>
      <c r="E9727" s="75">
        <v>1</v>
      </c>
      <c r="F9727" s="30" t="s">
        <v>76</v>
      </c>
      <c r="G9727" s="30" t="s">
        <v>77</v>
      </c>
      <c r="H9727" s="75">
        <v>1</v>
      </c>
    </row>
    <row r="9728" spans="1:8">
      <c r="A9728" s="43">
        <v>1953</v>
      </c>
      <c r="B9728" s="74">
        <v>46239</v>
      </c>
      <c r="C9728" s="30" t="s">
        <v>1804</v>
      </c>
      <c r="D9728" s="30" t="s">
        <v>1805</v>
      </c>
      <c r="E9728" s="75">
        <v>8</v>
      </c>
      <c r="F9728" s="30" t="s">
        <v>70</v>
      </c>
      <c r="G9728" s="30" t="s">
        <v>71</v>
      </c>
      <c r="H9728" s="75">
        <v>2</v>
      </c>
    </row>
    <row r="9729" spans="1:8">
      <c r="A9729" s="43">
        <v>1953</v>
      </c>
      <c r="B9729" s="74">
        <v>46239</v>
      </c>
      <c r="C9729" s="30" t="s">
        <v>655</v>
      </c>
      <c r="D9729" s="30" t="s">
        <v>656</v>
      </c>
      <c r="E9729" s="75">
        <v>121</v>
      </c>
      <c r="F9729" s="30" t="s">
        <v>80</v>
      </c>
      <c r="G9729" s="30" t="s">
        <v>81</v>
      </c>
      <c r="H9729" s="75">
        <v>1</v>
      </c>
    </row>
    <row r="9730" spans="1:8">
      <c r="A9730" s="43">
        <v>1953</v>
      </c>
      <c r="B9730" s="74">
        <v>46239</v>
      </c>
      <c r="C9730" s="30" t="s">
        <v>5022</v>
      </c>
      <c r="D9730" s="30" t="s">
        <v>5023</v>
      </c>
      <c r="E9730" s="75">
        <v>52</v>
      </c>
      <c r="F9730" s="30" t="s">
        <v>68</v>
      </c>
      <c r="G9730" s="30" t="s">
        <v>69</v>
      </c>
      <c r="H9730" s="75">
        <v>1</v>
      </c>
    </row>
    <row r="9731" spans="1:8">
      <c r="A9731" s="43">
        <v>1953</v>
      </c>
      <c r="B9731" s="74">
        <v>46239</v>
      </c>
      <c r="C9731" s="30" t="s">
        <v>659</v>
      </c>
      <c r="D9731" s="30" t="s">
        <v>660</v>
      </c>
      <c r="E9731" s="75">
        <v>86</v>
      </c>
      <c r="F9731" s="30" t="s">
        <v>66</v>
      </c>
      <c r="G9731" s="30" t="s">
        <v>67</v>
      </c>
      <c r="H9731" s="75">
        <v>2</v>
      </c>
    </row>
    <row r="9732" spans="1:8">
      <c r="A9732" s="43">
        <v>1953</v>
      </c>
      <c r="B9732" s="74">
        <v>46239</v>
      </c>
      <c r="C9732" s="30" t="s">
        <v>661</v>
      </c>
      <c r="D9732" s="30" t="s">
        <v>662</v>
      </c>
      <c r="E9732" s="75">
        <v>85</v>
      </c>
      <c r="F9732" s="30" t="s">
        <v>53</v>
      </c>
      <c r="G9732" s="30" t="s">
        <v>54</v>
      </c>
      <c r="H9732" s="75">
        <v>1</v>
      </c>
    </row>
    <row r="9733" spans="1:8">
      <c r="A9733" s="43">
        <v>1953</v>
      </c>
      <c r="B9733" s="74">
        <v>46239</v>
      </c>
      <c r="C9733" s="30" t="s">
        <v>663</v>
      </c>
      <c r="D9733" s="30" t="s">
        <v>664</v>
      </c>
      <c r="E9733" s="75">
        <v>56</v>
      </c>
      <c r="F9733" s="30" t="s">
        <v>68</v>
      </c>
      <c r="G9733" s="30" t="s">
        <v>69</v>
      </c>
      <c r="H9733" s="75">
        <v>1</v>
      </c>
    </row>
    <row r="9734" spans="1:8">
      <c r="A9734" s="43">
        <v>1953</v>
      </c>
      <c r="B9734" s="74">
        <v>46239</v>
      </c>
      <c r="C9734" s="30" t="s">
        <v>665</v>
      </c>
      <c r="D9734" s="30" t="s">
        <v>666</v>
      </c>
      <c r="E9734" s="75">
        <v>76</v>
      </c>
      <c r="F9734" s="30" t="s">
        <v>63</v>
      </c>
      <c r="G9734" s="30" t="s">
        <v>64</v>
      </c>
      <c r="H9734" s="75">
        <v>2</v>
      </c>
    </row>
    <row r="9735" spans="1:8">
      <c r="A9735" s="43">
        <v>1953</v>
      </c>
      <c r="B9735" s="74">
        <v>46239</v>
      </c>
      <c r="C9735" s="30" t="s">
        <v>667</v>
      </c>
      <c r="D9735" s="30" t="s">
        <v>668</v>
      </c>
      <c r="E9735" s="75">
        <v>51</v>
      </c>
      <c r="F9735" s="30" t="s">
        <v>53</v>
      </c>
      <c r="G9735" s="30" t="s">
        <v>54</v>
      </c>
      <c r="H9735" s="75">
        <v>1</v>
      </c>
    </row>
    <row r="9736" spans="1:8">
      <c r="A9736" s="43">
        <v>1953</v>
      </c>
      <c r="B9736" s="74">
        <v>46238</v>
      </c>
      <c r="C9736" s="30" t="s">
        <v>571</v>
      </c>
      <c r="D9736" s="30" t="s">
        <v>572</v>
      </c>
      <c r="E9736" s="75">
        <v>20</v>
      </c>
      <c r="F9736" s="30" t="s">
        <v>53</v>
      </c>
      <c r="G9736" s="30" t="s">
        <v>54</v>
      </c>
      <c r="H9736" s="75">
        <v>1</v>
      </c>
    </row>
    <row r="9737" spans="1:8">
      <c r="A9737" s="43">
        <v>1953</v>
      </c>
      <c r="B9737" s="74">
        <v>46238</v>
      </c>
      <c r="C9737" s="30" t="s">
        <v>573</v>
      </c>
      <c r="D9737" s="30" t="s">
        <v>574</v>
      </c>
      <c r="E9737" s="75">
        <v>239</v>
      </c>
      <c r="F9737" s="30" t="s">
        <v>68</v>
      </c>
      <c r="G9737" s="30" t="s">
        <v>69</v>
      </c>
      <c r="H9737" s="75">
        <v>1</v>
      </c>
    </row>
    <row r="9738" spans="1:8">
      <c r="A9738" s="43">
        <v>1953</v>
      </c>
      <c r="B9738" s="74">
        <v>46238</v>
      </c>
      <c r="C9738" s="30" t="s">
        <v>575</v>
      </c>
      <c r="D9738" s="30" t="s">
        <v>576</v>
      </c>
      <c r="E9738" s="75">
        <v>64</v>
      </c>
      <c r="F9738" s="30" t="s">
        <v>70</v>
      </c>
      <c r="G9738" s="30" t="s">
        <v>71</v>
      </c>
      <c r="H9738" s="75">
        <v>2</v>
      </c>
    </row>
    <row r="9739" spans="1:8">
      <c r="A9739" s="43">
        <v>1953</v>
      </c>
      <c r="B9739" s="74">
        <v>46238</v>
      </c>
      <c r="C9739" s="30" t="s">
        <v>577</v>
      </c>
      <c r="D9739" s="30" t="s">
        <v>578</v>
      </c>
      <c r="E9739" s="75">
        <v>125</v>
      </c>
      <c r="F9739" s="30" t="s">
        <v>68</v>
      </c>
      <c r="G9739" s="30" t="s">
        <v>69</v>
      </c>
      <c r="H9739" s="75">
        <v>1</v>
      </c>
    </row>
    <row r="9740" spans="1:8">
      <c r="A9740" s="43">
        <v>1953</v>
      </c>
      <c r="B9740" s="74">
        <v>46238</v>
      </c>
      <c r="C9740" s="30" t="s">
        <v>579</v>
      </c>
      <c r="D9740" s="30" t="s">
        <v>580</v>
      </c>
      <c r="E9740" s="75">
        <v>57</v>
      </c>
      <c r="F9740" s="30" t="s">
        <v>68</v>
      </c>
      <c r="G9740" s="30" t="s">
        <v>69</v>
      </c>
      <c r="H9740" s="75">
        <v>1</v>
      </c>
    </row>
    <row r="9741" spans="1:8">
      <c r="A9741" s="43">
        <v>1953</v>
      </c>
      <c r="B9741" s="74">
        <v>46238</v>
      </c>
      <c r="C9741" s="30" t="s">
        <v>581</v>
      </c>
      <c r="D9741" s="30" t="s">
        <v>582</v>
      </c>
      <c r="E9741" s="75">
        <v>86</v>
      </c>
      <c r="F9741" s="30" t="s">
        <v>68</v>
      </c>
      <c r="G9741" s="30" t="s">
        <v>69</v>
      </c>
      <c r="H9741" s="75">
        <v>1</v>
      </c>
    </row>
    <row r="9742" spans="1:8">
      <c r="A9742" s="43">
        <v>1953</v>
      </c>
      <c r="B9742" s="74">
        <v>46238</v>
      </c>
      <c r="C9742" s="30" t="s">
        <v>583</v>
      </c>
      <c r="D9742" s="30" t="s">
        <v>584</v>
      </c>
      <c r="E9742" s="75">
        <v>57</v>
      </c>
      <c r="F9742" s="30" t="s">
        <v>68</v>
      </c>
      <c r="G9742" s="30" t="s">
        <v>69</v>
      </c>
      <c r="H9742" s="75">
        <v>1</v>
      </c>
    </row>
    <row r="9743" spans="1:8">
      <c r="A9743" s="43">
        <v>1953</v>
      </c>
      <c r="B9743" s="74">
        <v>46238</v>
      </c>
      <c r="C9743" s="30" t="s">
        <v>585</v>
      </c>
      <c r="D9743" s="30" t="s">
        <v>586</v>
      </c>
      <c r="E9743" s="75">
        <v>129</v>
      </c>
      <c r="F9743" s="30" t="s">
        <v>80</v>
      </c>
      <c r="G9743" s="30" t="s">
        <v>81</v>
      </c>
      <c r="H9743" s="75">
        <v>1</v>
      </c>
    </row>
    <row r="9744" spans="1:8">
      <c r="A9744" s="43">
        <v>1953</v>
      </c>
      <c r="B9744" s="74">
        <v>46238</v>
      </c>
      <c r="C9744" s="30" t="s">
        <v>587</v>
      </c>
      <c r="D9744" s="30" t="s">
        <v>588</v>
      </c>
      <c r="E9744" s="75">
        <v>135</v>
      </c>
      <c r="F9744" s="30" t="s">
        <v>68</v>
      </c>
      <c r="G9744" s="30" t="s">
        <v>69</v>
      </c>
      <c r="H9744" s="75">
        <v>1</v>
      </c>
    </row>
    <row r="9745" spans="1:8">
      <c r="A9745" s="43">
        <v>1953</v>
      </c>
      <c r="B9745" s="74">
        <v>46238</v>
      </c>
      <c r="C9745" s="30" t="s">
        <v>589</v>
      </c>
      <c r="D9745" s="30" t="s">
        <v>590</v>
      </c>
      <c r="E9745" s="75">
        <v>53</v>
      </c>
      <c r="F9745" s="30" t="s">
        <v>76</v>
      </c>
      <c r="G9745" s="30" t="s">
        <v>77</v>
      </c>
      <c r="H9745" s="75">
        <v>1</v>
      </c>
    </row>
    <row r="9746" spans="1:8">
      <c r="A9746" s="43">
        <v>1953</v>
      </c>
      <c r="B9746" s="74">
        <v>46238</v>
      </c>
      <c r="C9746" s="30" t="s">
        <v>591</v>
      </c>
      <c r="D9746" s="30" t="s">
        <v>592</v>
      </c>
      <c r="E9746" s="75">
        <v>1</v>
      </c>
      <c r="F9746" s="30" t="s">
        <v>68</v>
      </c>
      <c r="G9746" s="30" t="s">
        <v>69</v>
      </c>
      <c r="H9746" s="75">
        <v>1</v>
      </c>
    </row>
    <row r="9747" spans="1:8">
      <c r="A9747" s="43">
        <v>1953</v>
      </c>
      <c r="B9747" s="74">
        <v>46238</v>
      </c>
      <c r="C9747" s="30" t="s">
        <v>593</v>
      </c>
      <c r="D9747" s="30" t="s">
        <v>594</v>
      </c>
      <c r="E9747" s="75">
        <v>31</v>
      </c>
      <c r="F9747" s="30" t="s">
        <v>80</v>
      </c>
      <c r="G9747" s="30" t="s">
        <v>81</v>
      </c>
      <c r="H9747" s="75">
        <v>1</v>
      </c>
    </row>
    <row r="9748" spans="1:8">
      <c r="A9748" s="43">
        <v>1953</v>
      </c>
      <c r="B9748" s="74">
        <v>46238</v>
      </c>
      <c r="C9748" s="30" t="s">
        <v>597</v>
      </c>
      <c r="D9748" s="30" t="s">
        <v>598</v>
      </c>
      <c r="E9748" s="75">
        <v>57</v>
      </c>
      <c r="F9748" s="30" t="s">
        <v>68</v>
      </c>
      <c r="G9748" s="30" t="s">
        <v>69</v>
      </c>
      <c r="H9748" s="75">
        <v>1</v>
      </c>
    </row>
    <row r="9749" spans="1:8">
      <c r="A9749" s="43">
        <v>1953</v>
      </c>
      <c r="B9749" s="74">
        <v>46238</v>
      </c>
      <c r="C9749" s="30" t="s">
        <v>599</v>
      </c>
      <c r="D9749" s="30" t="s">
        <v>600</v>
      </c>
      <c r="E9749" s="75">
        <v>62</v>
      </c>
      <c r="F9749" s="30" t="s">
        <v>68</v>
      </c>
      <c r="G9749" s="30" t="s">
        <v>69</v>
      </c>
      <c r="H9749" s="75">
        <v>1</v>
      </c>
    </row>
    <row r="9750" spans="1:8">
      <c r="A9750" s="43">
        <v>1953</v>
      </c>
      <c r="B9750" s="74">
        <v>46238</v>
      </c>
      <c r="C9750" s="30" t="s">
        <v>601</v>
      </c>
      <c r="D9750" s="30" t="s">
        <v>602</v>
      </c>
      <c r="E9750" s="75">
        <v>77</v>
      </c>
      <c r="F9750" s="30" t="s">
        <v>78</v>
      </c>
      <c r="G9750" s="30" t="s">
        <v>79</v>
      </c>
      <c r="H9750" s="75">
        <v>2</v>
      </c>
    </row>
    <row r="9751" spans="1:8">
      <c r="A9751" s="43">
        <v>1953</v>
      </c>
      <c r="B9751" s="74">
        <v>46238</v>
      </c>
      <c r="C9751" s="30" t="s">
        <v>605</v>
      </c>
      <c r="D9751" s="30" t="s">
        <v>606</v>
      </c>
      <c r="E9751" s="75">
        <v>26</v>
      </c>
      <c r="F9751" s="30" t="s">
        <v>53</v>
      </c>
      <c r="G9751" s="30" t="s">
        <v>54</v>
      </c>
      <c r="H9751" s="75">
        <v>1</v>
      </c>
    </row>
    <row r="9752" spans="1:8">
      <c r="A9752" s="43">
        <v>1953</v>
      </c>
      <c r="B9752" s="74">
        <v>46238</v>
      </c>
      <c r="C9752" s="30" t="s">
        <v>609</v>
      </c>
      <c r="D9752" s="30" t="s">
        <v>610</v>
      </c>
      <c r="E9752" s="75">
        <v>102</v>
      </c>
      <c r="F9752" s="30" t="s">
        <v>66</v>
      </c>
      <c r="G9752" s="30" t="s">
        <v>67</v>
      </c>
      <c r="H9752" s="75">
        <v>2</v>
      </c>
    </row>
    <row r="9753" spans="1:8">
      <c r="A9753" s="43">
        <v>1953</v>
      </c>
      <c r="B9753" s="74">
        <v>46238</v>
      </c>
      <c r="C9753" s="30" t="s">
        <v>611</v>
      </c>
      <c r="D9753" s="30" t="s">
        <v>612</v>
      </c>
      <c r="E9753" s="75">
        <v>44</v>
      </c>
      <c r="F9753" s="30" t="s">
        <v>68</v>
      </c>
      <c r="G9753" s="30" t="s">
        <v>69</v>
      </c>
      <c r="H9753" s="75">
        <v>1</v>
      </c>
    </row>
    <row r="9754" spans="1:8">
      <c r="A9754" s="43">
        <v>1953</v>
      </c>
      <c r="B9754" s="74">
        <v>46238</v>
      </c>
      <c r="C9754" s="30" t="s">
        <v>613</v>
      </c>
      <c r="D9754" s="30" t="s">
        <v>614</v>
      </c>
      <c r="E9754" s="75">
        <v>112</v>
      </c>
      <c r="F9754" s="30" t="s">
        <v>70</v>
      </c>
      <c r="G9754" s="30" t="s">
        <v>71</v>
      </c>
      <c r="H9754" s="75">
        <v>2</v>
      </c>
    </row>
    <row r="9755" spans="1:8">
      <c r="A9755" s="43">
        <v>1953</v>
      </c>
      <c r="B9755" s="74">
        <v>46238</v>
      </c>
      <c r="C9755" s="30" t="s">
        <v>615</v>
      </c>
      <c r="D9755" s="30" t="s">
        <v>616</v>
      </c>
      <c r="E9755" s="75">
        <v>125</v>
      </c>
      <c r="F9755" s="30" t="s">
        <v>80</v>
      </c>
      <c r="G9755" s="30" t="s">
        <v>81</v>
      </c>
      <c r="H9755" s="75">
        <v>1</v>
      </c>
    </row>
    <row r="9756" spans="1:8">
      <c r="A9756" s="43">
        <v>1953</v>
      </c>
      <c r="B9756" s="74">
        <v>46238</v>
      </c>
      <c r="C9756" s="30" t="s">
        <v>619</v>
      </c>
      <c r="D9756" s="30" t="s">
        <v>620</v>
      </c>
      <c r="E9756" s="75">
        <v>101</v>
      </c>
      <c r="F9756" s="30" t="s">
        <v>68</v>
      </c>
      <c r="G9756" s="30" t="s">
        <v>69</v>
      </c>
      <c r="H9756" s="75">
        <v>1</v>
      </c>
    </row>
    <row r="9757" spans="1:8">
      <c r="A9757" s="43">
        <v>1953</v>
      </c>
      <c r="B9757" s="74">
        <v>46238</v>
      </c>
      <c r="C9757" s="30" t="s">
        <v>621</v>
      </c>
      <c r="D9757" s="30" t="s">
        <v>622</v>
      </c>
      <c r="E9757" s="75">
        <v>39</v>
      </c>
      <c r="F9757" s="30" t="s">
        <v>53</v>
      </c>
      <c r="G9757" s="30" t="s">
        <v>54</v>
      </c>
      <c r="H9757" s="75">
        <v>1</v>
      </c>
    </row>
    <row r="9758" spans="1:8">
      <c r="A9758" s="43">
        <v>1953</v>
      </c>
      <c r="B9758" s="74">
        <v>46238</v>
      </c>
      <c r="C9758" s="30" t="s">
        <v>623</v>
      </c>
      <c r="D9758" s="30" t="s">
        <v>624</v>
      </c>
      <c r="E9758" s="75">
        <v>86</v>
      </c>
      <c r="F9758" s="30" t="s">
        <v>53</v>
      </c>
      <c r="G9758" s="30" t="s">
        <v>54</v>
      </c>
      <c r="H9758" s="75">
        <v>1</v>
      </c>
    </row>
    <row r="9759" spans="1:8">
      <c r="A9759" s="43">
        <v>1953</v>
      </c>
      <c r="B9759" s="74">
        <v>46238</v>
      </c>
      <c r="C9759" s="30" t="s">
        <v>625</v>
      </c>
      <c r="D9759" s="30" t="s">
        <v>626</v>
      </c>
      <c r="E9759" s="75">
        <v>122</v>
      </c>
      <c r="F9759" s="30" t="s">
        <v>68</v>
      </c>
      <c r="G9759" s="30" t="s">
        <v>69</v>
      </c>
      <c r="H9759" s="75">
        <v>1</v>
      </c>
    </row>
    <row r="9760" spans="1:8">
      <c r="A9760" s="43">
        <v>1953</v>
      </c>
      <c r="B9760" s="74">
        <v>46238</v>
      </c>
      <c r="C9760" s="30" t="s">
        <v>629</v>
      </c>
      <c r="D9760" s="30" t="s">
        <v>630</v>
      </c>
      <c r="E9760" s="75">
        <v>79</v>
      </c>
      <c r="F9760" s="30" t="s">
        <v>68</v>
      </c>
      <c r="G9760" s="30" t="s">
        <v>69</v>
      </c>
      <c r="H9760" s="75">
        <v>1</v>
      </c>
    </row>
    <row r="9761" spans="1:8">
      <c r="A9761" s="43">
        <v>1953</v>
      </c>
      <c r="B9761" s="74">
        <v>46238</v>
      </c>
      <c r="C9761" s="30" t="s">
        <v>633</v>
      </c>
      <c r="D9761" s="30" t="s">
        <v>634</v>
      </c>
      <c r="E9761" s="75">
        <v>273</v>
      </c>
      <c r="F9761" s="30" t="s">
        <v>70</v>
      </c>
      <c r="G9761" s="30" t="s">
        <v>71</v>
      </c>
      <c r="H9761" s="75">
        <v>2</v>
      </c>
    </row>
    <row r="9762" spans="1:8">
      <c r="A9762" s="43">
        <v>1953</v>
      </c>
      <c r="B9762" s="74">
        <v>46238</v>
      </c>
      <c r="C9762" s="30" t="s">
        <v>637</v>
      </c>
      <c r="D9762" s="30" t="s">
        <v>638</v>
      </c>
      <c r="E9762" s="75">
        <v>134</v>
      </c>
      <c r="F9762" s="30" t="s">
        <v>76</v>
      </c>
      <c r="G9762" s="30" t="s">
        <v>77</v>
      </c>
      <c r="H9762" s="75">
        <v>1</v>
      </c>
    </row>
    <row r="9763" spans="1:8">
      <c r="A9763" s="43">
        <v>1953</v>
      </c>
      <c r="B9763" s="74">
        <v>46238</v>
      </c>
      <c r="C9763" s="30" t="s">
        <v>645</v>
      </c>
      <c r="D9763" s="30" t="s">
        <v>646</v>
      </c>
      <c r="E9763" s="75">
        <v>73</v>
      </c>
      <c r="F9763" s="30" t="s">
        <v>78</v>
      </c>
      <c r="G9763" s="30" t="s">
        <v>79</v>
      </c>
      <c r="H9763" s="75">
        <v>2</v>
      </c>
    </row>
    <row r="9764" spans="1:8">
      <c r="A9764" s="43">
        <v>1953</v>
      </c>
      <c r="B9764" s="74">
        <v>46238</v>
      </c>
      <c r="C9764" s="30" t="s">
        <v>647</v>
      </c>
      <c r="D9764" s="30" t="s">
        <v>648</v>
      </c>
      <c r="E9764" s="75">
        <v>48</v>
      </c>
      <c r="F9764" s="30" t="s">
        <v>80</v>
      </c>
      <c r="G9764" s="30" t="s">
        <v>81</v>
      </c>
      <c r="H9764" s="75">
        <v>1</v>
      </c>
    </row>
    <row r="9765" spans="1:8">
      <c r="A9765" s="43">
        <v>1953</v>
      </c>
      <c r="B9765" s="74">
        <v>46238</v>
      </c>
      <c r="C9765" s="30" t="s">
        <v>649</v>
      </c>
      <c r="D9765" s="30" t="s">
        <v>650</v>
      </c>
      <c r="E9765" s="75">
        <v>85</v>
      </c>
      <c r="F9765" s="30" t="s">
        <v>70</v>
      </c>
      <c r="G9765" s="30" t="s">
        <v>71</v>
      </c>
      <c r="H9765" s="75">
        <v>2</v>
      </c>
    </row>
    <row r="9766" spans="1:8">
      <c r="A9766" s="43">
        <v>1953</v>
      </c>
      <c r="B9766" s="74">
        <v>46238</v>
      </c>
      <c r="C9766" s="30" t="s">
        <v>655</v>
      </c>
      <c r="D9766" s="30" t="s">
        <v>656</v>
      </c>
      <c r="E9766" s="75">
        <v>77</v>
      </c>
      <c r="F9766" s="30" t="s">
        <v>80</v>
      </c>
      <c r="G9766" s="30" t="s">
        <v>81</v>
      </c>
      <c r="H9766" s="75">
        <v>1</v>
      </c>
    </row>
    <row r="9767" spans="1:8">
      <c r="A9767" s="43">
        <v>1953</v>
      </c>
      <c r="B9767" s="74">
        <v>46238</v>
      </c>
      <c r="C9767" s="30" t="s">
        <v>659</v>
      </c>
      <c r="D9767" s="30" t="s">
        <v>660</v>
      </c>
      <c r="E9767" s="75">
        <v>64</v>
      </c>
      <c r="F9767" s="30" t="s">
        <v>53</v>
      </c>
      <c r="G9767" s="30" t="s">
        <v>54</v>
      </c>
      <c r="H9767" s="75">
        <v>1</v>
      </c>
    </row>
    <row r="9768" spans="1:8">
      <c r="A9768" s="43">
        <v>1953</v>
      </c>
      <c r="B9768" s="74">
        <v>46238</v>
      </c>
      <c r="C9768" s="30" t="s">
        <v>661</v>
      </c>
      <c r="D9768" s="30" t="s">
        <v>662</v>
      </c>
      <c r="E9768" s="75">
        <v>78</v>
      </c>
      <c r="F9768" s="30" t="s">
        <v>53</v>
      </c>
      <c r="G9768" s="30" t="s">
        <v>54</v>
      </c>
      <c r="H9768" s="75">
        <v>1</v>
      </c>
    </row>
    <row r="9769" spans="1:8">
      <c r="A9769" s="43">
        <v>1953</v>
      </c>
      <c r="B9769" s="74">
        <v>46238</v>
      </c>
      <c r="C9769" s="30" t="s">
        <v>663</v>
      </c>
      <c r="D9769" s="30" t="s">
        <v>664</v>
      </c>
      <c r="E9769" s="75">
        <v>20</v>
      </c>
      <c r="F9769" s="30" t="s">
        <v>68</v>
      </c>
      <c r="G9769" s="30" t="s">
        <v>69</v>
      </c>
      <c r="H9769" s="75">
        <v>1</v>
      </c>
    </row>
    <row r="9770" spans="1:8">
      <c r="A9770" s="43">
        <v>1953</v>
      </c>
      <c r="B9770" s="74">
        <v>46238</v>
      </c>
      <c r="C9770" s="30" t="s">
        <v>665</v>
      </c>
      <c r="D9770" s="30" t="s">
        <v>666</v>
      </c>
      <c r="E9770" s="75">
        <v>61</v>
      </c>
      <c r="F9770" s="30" t="s">
        <v>63</v>
      </c>
      <c r="G9770" s="30" t="s">
        <v>64</v>
      </c>
      <c r="H9770" s="75">
        <v>2</v>
      </c>
    </row>
    <row r="9771" spans="1:8">
      <c r="A9771" s="43">
        <v>1953</v>
      </c>
      <c r="B9771" s="74">
        <v>46238</v>
      </c>
      <c r="C9771" s="30" t="s">
        <v>667</v>
      </c>
      <c r="D9771" s="30" t="s">
        <v>668</v>
      </c>
      <c r="E9771" s="75">
        <v>7</v>
      </c>
      <c r="F9771" s="30" t="s">
        <v>53</v>
      </c>
      <c r="G9771" s="30" t="s">
        <v>54</v>
      </c>
      <c r="H9771" s="75">
        <v>1</v>
      </c>
    </row>
    <row r="9772" spans="1:8">
      <c r="A9772" s="43">
        <v>1953</v>
      </c>
      <c r="B9772" s="74">
        <v>46238</v>
      </c>
      <c r="C9772" s="30" t="s">
        <v>669</v>
      </c>
      <c r="D9772" s="30" t="s">
        <v>670</v>
      </c>
      <c r="E9772" s="75">
        <v>1</v>
      </c>
      <c r="F9772" s="30" t="s">
        <v>80</v>
      </c>
      <c r="G9772" s="30" t="s">
        <v>81</v>
      </c>
      <c r="H9772" s="75">
        <v>1</v>
      </c>
    </row>
    <row r="9773" spans="1:8">
      <c r="A9773" s="43">
        <v>1953</v>
      </c>
      <c r="B9773" s="74">
        <v>46237</v>
      </c>
      <c r="C9773" s="30" t="s">
        <v>571</v>
      </c>
      <c r="D9773" s="30" t="s">
        <v>572</v>
      </c>
      <c r="E9773" s="75">
        <v>33</v>
      </c>
      <c r="F9773" s="30" t="s">
        <v>53</v>
      </c>
      <c r="G9773" s="30" t="s">
        <v>54</v>
      </c>
      <c r="H9773" s="75">
        <v>1</v>
      </c>
    </row>
    <row r="9774" spans="1:8">
      <c r="A9774" s="43">
        <v>1953</v>
      </c>
      <c r="B9774" s="74">
        <v>46237</v>
      </c>
      <c r="C9774" s="30" t="s">
        <v>573</v>
      </c>
      <c r="D9774" s="30" t="s">
        <v>574</v>
      </c>
      <c r="E9774" s="75">
        <v>194</v>
      </c>
      <c r="F9774" s="30" t="s">
        <v>68</v>
      </c>
      <c r="G9774" s="30" t="s">
        <v>69</v>
      </c>
      <c r="H9774" s="75">
        <v>1</v>
      </c>
    </row>
    <row r="9775" spans="1:8">
      <c r="A9775" s="43">
        <v>1953</v>
      </c>
      <c r="B9775" s="74">
        <v>46237</v>
      </c>
      <c r="C9775" s="30" t="s">
        <v>577</v>
      </c>
      <c r="D9775" s="30" t="s">
        <v>578</v>
      </c>
      <c r="E9775" s="75">
        <v>71</v>
      </c>
      <c r="F9775" s="30" t="s">
        <v>68</v>
      </c>
      <c r="G9775" s="30" t="s">
        <v>69</v>
      </c>
      <c r="H9775" s="75">
        <v>1</v>
      </c>
    </row>
    <row r="9776" spans="1:8">
      <c r="A9776" s="43">
        <v>1953</v>
      </c>
      <c r="B9776" s="74">
        <v>46237</v>
      </c>
      <c r="C9776" s="30" t="s">
        <v>579</v>
      </c>
      <c r="D9776" s="30" t="s">
        <v>580</v>
      </c>
      <c r="E9776" s="75">
        <v>79</v>
      </c>
      <c r="F9776" s="30" t="s">
        <v>68</v>
      </c>
      <c r="G9776" s="30" t="s">
        <v>69</v>
      </c>
      <c r="H9776" s="75">
        <v>1</v>
      </c>
    </row>
    <row r="9777" spans="1:8">
      <c r="A9777" s="43">
        <v>1953</v>
      </c>
      <c r="B9777" s="74">
        <v>46237</v>
      </c>
      <c r="C9777" s="30" t="s">
        <v>581</v>
      </c>
      <c r="D9777" s="30" t="s">
        <v>582</v>
      </c>
      <c r="E9777" s="75">
        <v>104</v>
      </c>
      <c r="F9777" s="30" t="s">
        <v>68</v>
      </c>
      <c r="G9777" s="30" t="s">
        <v>69</v>
      </c>
      <c r="H9777" s="75">
        <v>1</v>
      </c>
    </row>
    <row r="9778" spans="1:8">
      <c r="A9778" s="43">
        <v>1953</v>
      </c>
      <c r="B9778" s="74">
        <v>46237</v>
      </c>
      <c r="C9778" s="30" t="s">
        <v>583</v>
      </c>
      <c r="D9778" s="30" t="s">
        <v>584</v>
      </c>
      <c r="E9778" s="75">
        <v>87</v>
      </c>
      <c r="F9778" s="30" t="s">
        <v>72</v>
      </c>
      <c r="G9778" s="30" t="s">
        <v>73</v>
      </c>
      <c r="H9778" s="75">
        <v>3</v>
      </c>
    </row>
    <row r="9779" spans="1:8">
      <c r="A9779" s="43">
        <v>1953</v>
      </c>
      <c r="B9779" s="74">
        <v>46237</v>
      </c>
      <c r="C9779" s="30" t="s">
        <v>585</v>
      </c>
      <c r="D9779" s="30" t="s">
        <v>586</v>
      </c>
      <c r="E9779" s="75">
        <v>158</v>
      </c>
      <c r="F9779" s="30" t="s">
        <v>80</v>
      </c>
      <c r="G9779" s="30" t="s">
        <v>81</v>
      </c>
      <c r="H9779" s="75">
        <v>1</v>
      </c>
    </row>
    <row r="9780" spans="1:8">
      <c r="A9780" s="43">
        <v>1953</v>
      </c>
      <c r="B9780" s="74">
        <v>46237</v>
      </c>
      <c r="C9780" s="30" t="s">
        <v>587</v>
      </c>
      <c r="D9780" s="30" t="s">
        <v>588</v>
      </c>
      <c r="E9780" s="75">
        <v>117</v>
      </c>
      <c r="F9780" s="30" t="s">
        <v>68</v>
      </c>
      <c r="G9780" s="30" t="s">
        <v>69</v>
      </c>
      <c r="H9780" s="75">
        <v>1</v>
      </c>
    </row>
    <row r="9781" spans="1:8">
      <c r="A9781" s="43">
        <v>1953</v>
      </c>
      <c r="B9781" s="74">
        <v>46237</v>
      </c>
      <c r="C9781" s="30" t="s">
        <v>589</v>
      </c>
      <c r="D9781" s="30" t="s">
        <v>590</v>
      </c>
      <c r="E9781" s="75">
        <v>90</v>
      </c>
      <c r="F9781" s="30" t="s">
        <v>76</v>
      </c>
      <c r="G9781" s="30" t="s">
        <v>77</v>
      </c>
      <c r="H9781" s="75">
        <v>1</v>
      </c>
    </row>
    <row r="9782" spans="1:8">
      <c r="A9782" s="43">
        <v>1953</v>
      </c>
      <c r="B9782" s="74">
        <v>46237</v>
      </c>
      <c r="C9782" s="30" t="s">
        <v>591</v>
      </c>
      <c r="D9782" s="30" t="s">
        <v>592</v>
      </c>
      <c r="E9782" s="75">
        <v>3</v>
      </c>
      <c r="F9782" s="30" t="s">
        <v>68</v>
      </c>
      <c r="G9782" s="30" t="s">
        <v>69</v>
      </c>
      <c r="H9782" s="75">
        <v>1</v>
      </c>
    </row>
    <row r="9783" spans="1:8">
      <c r="A9783" s="43">
        <v>1953</v>
      </c>
      <c r="B9783" s="74">
        <v>46237</v>
      </c>
      <c r="C9783" s="30" t="s">
        <v>593</v>
      </c>
      <c r="D9783" s="30" t="s">
        <v>594</v>
      </c>
      <c r="E9783" s="75">
        <v>92</v>
      </c>
      <c r="F9783" s="30" t="s">
        <v>66</v>
      </c>
      <c r="G9783" s="30" t="s">
        <v>67</v>
      </c>
      <c r="H9783" s="75">
        <v>2</v>
      </c>
    </row>
    <row r="9784" spans="1:8">
      <c r="A9784" s="43">
        <v>1953</v>
      </c>
      <c r="B9784" s="74">
        <v>46237</v>
      </c>
      <c r="C9784" s="30" t="s">
        <v>597</v>
      </c>
      <c r="D9784" s="30" t="s">
        <v>598</v>
      </c>
      <c r="E9784" s="75">
        <v>45</v>
      </c>
      <c r="F9784" s="30" t="s">
        <v>68</v>
      </c>
      <c r="G9784" s="30" t="s">
        <v>69</v>
      </c>
      <c r="H9784" s="75">
        <v>1</v>
      </c>
    </row>
    <row r="9785" spans="1:8">
      <c r="A9785" s="43">
        <v>1953</v>
      </c>
      <c r="B9785" s="74">
        <v>46237</v>
      </c>
      <c r="C9785" s="30" t="s">
        <v>599</v>
      </c>
      <c r="D9785" s="30" t="s">
        <v>600</v>
      </c>
      <c r="E9785" s="75">
        <v>72</v>
      </c>
      <c r="F9785" s="30" t="s">
        <v>56</v>
      </c>
      <c r="G9785" s="30" t="s">
        <v>57</v>
      </c>
      <c r="H9785" s="75">
        <v>2</v>
      </c>
    </row>
    <row r="9786" spans="1:8">
      <c r="A9786" s="43">
        <v>1953</v>
      </c>
      <c r="B9786" s="74">
        <v>46237</v>
      </c>
      <c r="C9786" s="30" t="s">
        <v>601</v>
      </c>
      <c r="D9786" s="30" t="s">
        <v>602</v>
      </c>
      <c r="E9786" s="75">
        <v>87</v>
      </c>
      <c r="F9786" s="30" t="s">
        <v>72</v>
      </c>
      <c r="G9786" s="30" t="s">
        <v>73</v>
      </c>
      <c r="H9786" s="75">
        <v>3</v>
      </c>
    </row>
    <row r="9787" spans="1:8">
      <c r="A9787" s="43">
        <v>1953</v>
      </c>
      <c r="B9787" s="74">
        <v>46237</v>
      </c>
      <c r="C9787" s="30" t="s">
        <v>609</v>
      </c>
      <c r="D9787" s="30" t="s">
        <v>610</v>
      </c>
      <c r="E9787" s="75">
        <v>120</v>
      </c>
      <c r="F9787" s="30" t="s">
        <v>66</v>
      </c>
      <c r="G9787" s="30" t="s">
        <v>67</v>
      </c>
      <c r="H9787" s="75">
        <v>2</v>
      </c>
    </row>
    <row r="9788" spans="1:8">
      <c r="A9788" s="43">
        <v>1953</v>
      </c>
      <c r="B9788" s="74">
        <v>46237</v>
      </c>
      <c r="C9788" s="30" t="s">
        <v>611</v>
      </c>
      <c r="D9788" s="30" t="s">
        <v>612</v>
      </c>
      <c r="E9788" s="75">
        <v>22</v>
      </c>
      <c r="F9788" s="30" t="s">
        <v>68</v>
      </c>
      <c r="G9788" s="30" t="s">
        <v>69</v>
      </c>
      <c r="H9788" s="75">
        <v>1</v>
      </c>
    </row>
    <row r="9789" spans="1:8">
      <c r="A9789" s="43">
        <v>1953</v>
      </c>
      <c r="B9789" s="74">
        <v>46237</v>
      </c>
      <c r="C9789" s="30" t="s">
        <v>613</v>
      </c>
      <c r="D9789" s="30" t="s">
        <v>614</v>
      </c>
      <c r="E9789" s="75">
        <v>113</v>
      </c>
      <c r="F9789" s="30" t="s">
        <v>76</v>
      </c>
      <c r="G9789" s="30" t="s">
        <v>77</v>
      </c>
      <c r="H9789" s="75">
        <v>1</v>
      </c>
    </row>
    <row r="9790" spans="1:8">
      <c r="A9790" s="43">
        <v>1953</v>
      </c>
      <c r="B9790" s="74">
        <v>46237</v>
      </c>
      <c r="C9790" s="30" t="s">
        <v>615</v>
      </c>
      <c r="D9790" s="30" t="s">
        <v>616</v>
      </c>
      <c r="E9790" s="75">
        <v>149</v>
      </c>
      <c r="F9790" s="30" t="s">
        <v>80</v>
      </c>
      <c r="G9790" s="30" t="s">
        <v>81</v>
      </c>
      <c r="H9790" s="75">
        <v>1</v>
      </c>
    </row>
    <row r="9791" spans="1:8">
      <c r="A9791" s="43">
        <v>1953</v>
      </c>
      <c r="B9791" s="74">
        <v>46237</v>
      </c>
      <c r="C9791" s="30" t="s">
        <v>619</v>
      </c>
      <c r="D9791" s="30" t="s">
        <v>620</v>
      </c>
      <c r="E9791" s="75">
        <v>98</v>
      </c>
      <c r="F9791" s="30" t="s">
        <v>68</v>
      </c>
      <c r="G9791" s="30" t="s">
        <v>69</v>
      </c>
      <c r="H9791" s="75">
        <v>1</v>
      </c>
    </row>
    <row r="9792" spans="1:8">
      <c r="A9792" s="43">
        <v>1953</v>
      </c>
      <c r="B9792" s="74">
        <v>46237</v>
      </c>
      <c r="C9792" s="30" t="s">
        <v>623</v>
      </c>
      <c r="D9792" s="30" t="s">
        <v>624</v>
      </c>
      <c r="E9792" s="75">
        <v>245</v>
      </c>
      <c r="F9792" s="30" t="s">
        <v>53</v>
      </c>
      <c r="G9792" s="30" t="s">
        <v>54</v>
      </c>
      <c r="H9792" s="75">
        <v>1</v>
      </c>
    </row>
    <row r="9793" spans="1:8">
      <c r="A9793" s="43">
        <v>1953</v>
      </c>
      <c r="B9793" s="74">
        <v>46237</v>
      </c>
      <c r="C9793" s="30" t="s">
        <v>625</v>
      </c>
      <c r="D9793" s="30" t="s">
        <v>626</v>
      </c>
      <c r="E9793" s="75">
        <v>95</v>
      </c>
      <c r="F9793" s="30" t="s">
        <v>68</v>
      </c>
      <c r="G9793" s="30" t="s">
        <v>69</v>
      </c>
      <c r="H9793" s="75">
        <v>1</v>
      </c>
    </row>
    <row r="9794" spans="1:8">
      <c r="A9794" s="43">
        <v>1953</v>
      </c>
      <c r="B9794" s="74">
        <v>46237</v>
      </c>
      <c r="C9794" s="30" t="s">
        <v>629</v>
      </c>
      <c r="D9794" s="30" t="s">
        <v>630</v>
      </c>
      <c r="E9794" s="75">
        <v>123</v>
      </c>
      <c r="F9794" s="30" t="s">
        <v>68</v>
      </c>
      <c r="G9794" s="30" t="s">
        <v>69</v>
      </c>
      <c r="H9794" s="75">
        <v>1</v>
      </c>
    </row>
    <row r="9795" spans="1:8">
      <c r="A9795" s="43">
        <v>1953</v>
      </c>
      <c r="B9795" s="74">
        <v>46237</v>
      </c>
      <c r="C9795" s="30" t="s">
        <v>633</v>
      </c>
      <c r="D9795" s="30" t="s">
        <v>634</v>
      </c>
      <c r="E9795" s="75">
        <v>254</v>
      </c>
      <c r="F9795" s="30" t="s">
        <v>76</v>
      </c>
      <c r="G9795" s="30" t="s">
        <v>77</v>
      </c>
      <c r="H9795" s="75">
        <v>1</v>
      </c>
    </row>
    <row r="9796" spans="1:8">
      <c r="A9796" s="43">
        <v>1953</v>
      </c>
      <c r="B9796" s="74">
        <v>46237</v>
      </c>
      <c r="C9796" s="30" t="s">
        <v>637</v>
      </c>
      <c r="D9796" s="30" t="s">
        <v>638</v>
      </c>
      <c r="E9796" s="75">
        <v>177</v>
      </c>
      <c r="F9796" s="30" t="s">
        <v>70</v>
      </c>
      <c r="G9796" s="30" t="s">
        <v>71</v>
      </c>
      <c r="H9796" s="75">
        <v>2</v>
      </c>
    </row>
    <row r="9797" spans="1:8">
      <c r="A9797" s="43">
        <v>1953</v>
      </c>
      <c r="B9797" s="74">
        <v>46237</v>
      </c>
      <c r="C9797" s="30" t="s">
        <v>643</v>
      </c>
      <c r="D9797" s="30" t="s">
        <v>644</v>
      </c>
      <c r="E9797" s="75">
        <v>3</v>
      </c>
      <c r="F9797" s="30" t="s">
        <v>76</v>
      </c>
      <c r="G9797" s="30" t="s">
        <v>77</v>
      </c>
      <c r="H9797" s="75">
        <v>1</v>
      </c>
    </row>
    <row r="9798" spans="1:8">
      <c r="A9798" s="43">
        <v>1953</v>
      </c>
      <c r="B9798" s="74">
        <v>46237</v>
      </c>
      <c r="C9798" s="30" t="s">
        <v>645</v>
      </c>
      <c r="D9798" s="30" t="s">
        <v>646</v>
      </c>
      <c r="E9798" s="75">
        <v>152</v>
      </c>
      <c r="F9798" s="30" t="s">
        <v>80</v>
      </c>
      <c r="G9798" s="30" t="s">
        <v>81</v>
      </c>
      <c r="H9798" s="75">
        <v>1</v>
      </c>
    </row>
    <row r="9799" spans="1:8">
      <c r="A9799" s="43">
        <v>1953</v>
      </c>
      <c r="B9799" s="74">
        <v>46237</v>
      </c>
      <c r="C9799" s="30" t="s">
        <v>647</v>
      </c>
      <c r="D9799" s="30" t="s">
        <v>648</v>
      </c>
      <c r="E9799" s="75">
        <v>151</v>
      </c>
      <c r="F9799" s="30" t="s">
        <v>80</v>
      </c>
      <c r="G9799" s="30" t="s">
        <v>81</v>
      </c>
      <c r="H9799" s="75">
        <v>1</v>
      </c>
    </row>
    <row r="9800" spans="1:8">
      <c r="A9800" s="43">
        <v>1953</v>
      </c>
      <c r="B9800" s="74">
        <v>46237</v>
      </c>
      <c r="C9800" s="30" t="s">
        <v>655</v>
      </c>
      <c r="D9800" s="30" t="s">
        <v>656</v>
      </c>
      <c r="E9800" s="75">
        <v>137</v>
      </c>
      <c r="F9800" s="30" t="s">
        <v>80</v>
      </c>
      <c r="G9800" s="30" t="s">
        <v>81</v>
      </c>
      <c r="H9800" s="75">
        <v>1</v>
      </c>
    </row>
    <row r="9801" spans="1:8">
      <c r="A9801" s="43">
        <v>1953</v>
      </c>
      <c r="B9801" s="74">
        <v>46237</v>
      </c>
      <c r="C9801" s="30" t="s">
        <v>661</v>
      </c>
      <c r="D9801" s="30" t="s">
        <v>662</v>
      </c>
      <c r="E9801" s="75">
        <v>87</v>
      </c>
      <c r="F9801" s="30" t="s">
        <v>53</v>
      </c>
      <c r="G9801" s="30" t="s">
        <v>54</v>
      </c>
      <c r="H9801" s="75">
        <v>1</v>
      </c>
    </row>
    <row r="9802" spans="1:8">
      <c r="A9802" s="43">
        <v>1953</v>
      </c>
      <c r="B9802" s="74">
        <v>46237</v>
      </c>
      <c r="C9802" s="30" t="s">
        <v>663</v>
      </c>
      <c r="D9802" s="30" t="s">
        <v>664</v>
      </c>
      <c r="E9802" s="75">
        <v>67</v>
      </c>
      <c r="F9802" s="30" t="s">
        <v>68</v>
      </c>
      <c r="G9802" s="30" t="s">
        <v>69</v>
      </c>
      <c r="H9802" s="75">
        <v>1</v>
      </c>
    </row>
    <row r="9803" spans="1:8">
      <c r="A9803" s="43">
        <v>1953</v>
      </c>
      <c r="B9803" s="74">
        <v>46237</v>
      </c>
      <c r="C9803" s="30" t="s">
        <v>665</v>
      </c>
      <c r="D9803" s="30" t="s">
        <v>666</v>
      </c>
      <c r="E9803" s="75">
        <v>50</v>
      </c>
      <c r="F9803" s="30" t="s">
        <v>63</v>
      </c>
      <c r="G9803" s="30" t="s">
        <v>64</v>
      </c>
      <c r="H9803" s="75">
        <v>2</v>
      </c>
    </row>
    <row r="9804" spans="1:8">
      <c r="A9804" s="43">
        <v>1953</v>
      </c>
      <c r="B9804" s="74">
        <v>46237</v>
      </c>
      <c r="C9804" s="30" t="s">
        <v>667</v>
      </c>
      <c r="D9804" s="30" t="s">
        <v>668</v>
      </c>
      <c r="E9804" s="75">
        <v>100</v>
      </c>
      <c r="F9804" s="30" t="s">
        <v>53</v>
      </c>
      <c r="G9804" s="30" t="s">
        <v>54</v>
      </c>
      <c r="H9804" s="75">
        <v>1</v>
      </c>
    </row>
    <row r="9805" spans="1:8">
      <c r="A9805" s="43">
        <v>1953</v>
      </c>
      <c r="B9805" s="74">
        <v>46235</v>
      </c>
      <c r="C9805" s="30" t="s">
        <v>573</v>
      </c>
      <c r="D9805" s="30" t="s">
        <v>574</v>
      </c>
      <c r="E9805" s="75">
        <v>144</v>
      </c>
      <c r="F9805" s="30" t="s">
        <v>68</v>
      </c>
      <c r="G9805" s="30" t="s">
        <v>69</v>
      </c>
      <c r="H9805" s="75">
        <v>1</v>
      </c>
    </row>
    <row r="9806" spans="1:8">
      <c r="A9806" s="43">
        <v>1953</v>
      </c>
      <c r="B9806" s="74">
        <v>46235</v>
      </c>
      <c r="C9806" s="30" t="s">
        <v>575</v>
      </c>
      <c r="D9806" s="30" t="s">
        <v>576</v>
      </c>
      <c r="E9806" s="75">
        <v>50</v>
      </c>
      <c r="F9806" s="30" t="s">
        <v>68</v>
      </c>
      <c r="G9806" s="30" t="s">
        <v>69</v>
      </c>
      <c r="H9806" s="75">
        <v>1</v>
      </c>
    </row>
    <row r="9807" spans="1:8">
      <c r="A9807" s="43">
        <v>1953</v>
      </c>
      <c r="B9807" s="74">
        <v>46235</v>
      </c>
      <c r="C9807" s="30" t="s">
        <v>577</v>
      </c>
      <c r="D9807" s="30" t="s">
        <v>578</v>
      </c>
      <c r="E9807" s="75">
        <v>106</v>
      </c>
      <c r="F9807" s="30" t="s">
        <v>68</v>
      </c>
      <c r="G9807" s="30" t="s">
        <v>69</v>
      </c>
      <c r="H9807" s="75">
        <v>1</v>
      </c>
    </row>
    <row r="9808" spans="1:8">
      <c r="A9808" s="43">
        <v>1953</v>
      </c>
      <c r="B9808" s="74">
        <v>46235</v>
      </c>
      <c r="C9808" s="30" t="s">
        <v>579</v>
      </c>
      <c r="D9808" s="30" t="s">
        <v>580</v>
      </c>
      <c r="E9808" s="75">
        <v>44</v>
      </c>
      <c r="F9808" s="30" t="s">
        <v>68</v>
      </c>
      <c r="G9808" s="30" t="s">
        <v>69</v>
      </c>
      <c r="H9808" s="75">
        <v>1</v>
      </c>
    </row>
    <row r="9809" spans="1:8">
      <c r="A9809" s="43">
        <v>1953</v>
      </c>
      <c r="B9809" s="74">
        <v>46235</v>
      </c>
      <c r="C9809" s="30" t="s">
        <v>581</v>
      </c>
      <c r="D9809" s="30" t="s">
        <v>582</v>
      </c>
      <c r="E9809" s="75">
        <v>84</v>
      </c>
      <c r="F9809" s="30" t="s">
        <v>68</v>
      </c>
      <c r="G9809" s="30" t="s">
        <v>69</v>
      </c>
      <c r="H9809" s="75">
        <v>1</v>
      </c>
    </row>
    <row r="9810" spans="1:8">
      <c r="A9810" s="43">
        <v>1953</v>
      </c>
      <c r="B9810" s="74">
        <v>46235</v>
      </c>
      <c r="C9810" s="30" t="s">
        <v>583</v>
      </c>
      <c r="D9810" s="30" t="s">
        <v>584</v>
      </c>
      <c r="E9810" s="75">
        <v>16</v>
      </c>
      <c r="F9810" s="30" t="s">
        <v>68</v>
      </c>
      <c r="G9810" s="30" t="s">
        <v>69</v>
      </c>
      <c r="H9810" s="75">
        <v>1</v>
      </c>
    </row>
    <row r="9811" spans="1:8">
      <c r="A9811" s="43">
        <v>1953</v>
      </c>
      <c r="B9811" s="74">
        <v>46235</v>
      </c>
      <c r="C9811" s="30" t="s">
        <v>585</v>
      </c>
      <c r="D9811" s="30" t="s">
        <v>586</v>
      </c>
      <c r="E9811" s="75">
        <v>77</v>
      </c>
      <c r="F9811" s="30" t="s">
        <v>53</v>
      </c>
      <c r="G9811" s="30" t="s">
        <v>54</v>
      </c>
      <c r="H9811" s="75">
        <v>1</v>
      </c>
    </row>
    <row r="9812" spans="1:8">
      <c r="A9812" s="43">
        <v>1953</v>
      </c>
      <c r="B9812" s="74">
        <v>46235</v>
      </c>
      <c r="C9812" s="30" t="s">
        <v>589</v>
      </c>
      <c r="D9812" s="30" t="s">
        <v>590</v>
      </c>
      <c r="E9812" s="75">
        <v>65</v>
      </c>
      <c r="F9812" s="30" t="s">
        <v>76</v>
      </c>
      <c r="G9812" s="30" t="s">
        <v>77</v>
      </c>
      <c r="H9812" s="75">
        <v>1</v>
      </c>
    </row>
    <row r="9813" spans="1:8">
      <c r="A9813" s="43">
        <v>1953</v>
      </c>
      <c r="B9813" s="74">
        <v>46235</v>
      </c>
      <c r="C9813" s="30" t="s">
        <v>593</v>
      </c>
      <c r="D9813" s="30" t="s">
        <v>594</v>
      </c>
      <c r="E9813" s="75">
        <v>53</v>
      </c>
      <c r="F9813" s="30" t="s">
        <v>53</v>
      </c>
      <c r="G9813" s="30" t="s">
        <v>54</v>
      </c>
      <c r="H9813" s="75">
        <v>1</v>
      </c>
    </row>
    <row r="9814" spans="1:8">
      <c r="A9814" s="43">
        <v>1953</v>
      </c>
      <c r="B9814" s="74">
        <v>46235</v>
      </c>
      <c r="C9814" s="30" t="s">
        <v>601</v>
      </c>
      <c r="D9814" s="30" t="s">
        <v>602</v>
      </c>
      <c r="E9814" s="75">
        <v>2</v>
      </c>
      <c r="F9814" s="30" t="s">
        <v>76</v>
      </c>
      <c r="G9814" s="30" t="s">
        <v>77</v>
      </c>
      <c r="H9814" s="75">
        <v>1</v>
      </c>
    </row>
    <row r="9815" spans="1:8">
      <c r="A9815" s="43">
        <v>1953</v>
      </c>
      <c r="B9815" s="74">
        <v>46235</v>
      </c>
      <c r="C9815" s="30" t="s">
        <v>609</v>
      </c>
      <c r="D9815" s="30" t="s">
        <v>610</v>
      </c>
      <c r="E9815" s="75">
        <v>103</v>
      </c>
      <c r="F9815" s="30" t="s">
        <v>66</v>
      </c>
      <c r="G9815" s="30" t="s">
        <v>67</v>
      </c>
      <c r="H9815" s="75">
        <v>2</v>
      </c>
    </row>
    <row r="9816" spans="1:8">
      <c r="A9816" s="43">
        <v>1953</v>
      </c>
      <c r="B9816" s="74">
        <v>46235</v>
      </c>
      <c r="C9816" s="30" t="s">
        <v>611</v>
      </c>
      <c r="D9816" s="30" t="s">
        <v>612</v>
      </c>
      <c r="E9816" s="75">
        <v>64</v>
      </c>
      <c r="F9816" s="30" t="s">
        <v>68</v>
      </c>
      <c r="G9816" s="30" t="s">
        <v>69</v>
      </c>
      <c r="H9816" s="75">
        <v>1</v>
      </c>
    </row>
    <row r="9817" spans="1:8">
      <c r="A9817" s="43">
        <v>1953</v>
      </c>
      <c r="B9817" s="74">
        <v>46235</v>
      </c>
      <c r="C9817" s="30" t="s">
        <v>613</v>
      </c>
      <c r="D9817" s="30" t="s">
        <v>614</v>
      </c>
      <c r="E9817" s="75">
        <v>130</v>
      </c>
      <c r="F9817" s="30" t="s">
        <v>76</v>
      </c>
      <c r="G9817" s="30" t="s">
        <v>77</v>
      </c>
      <c r="H9817" s="75">
        <v>1</v>
      </c>
    </row>
    <row r="9818" spans="1:8">
      <c r="A9818" s="43">
        <v>1953</v>
      </c>
      <c r="B9818" s="74">
        <v>46235</v>
      </c>
      <c r="C9818" s="30" t="s">
        <v>615</v>
      </c>
      <c r="D9818" s="30" t="s">
        <v>616</v>
      </c>
      <c r="E9818" s="75">
        <v>133</v>
      </c>
      <c r="F9818" s="30" t="s">
        <v>80</v>
      </c>
      <c r="G9818" s="30" t="s">
        <v>81</v>
      </c>
      <c r="H9818" s="75">
        <v>1</v>
      </c>
    </row>
    <row r="9819" spans="1:8">
      <c r="A9819" s="43">
        <v>1953</v>
      </c>
      <c r="B9819" s="74">
        <v>46235</v>
      </c>
      <c r="C9819" s="30" t="s">
        <v>619</v>
      </c>
      <c r="D9819" s="30" t="s">
        <v>620</v>
      </c>
      <c r="E9819" s="75">
        <v>87</v>
      </c>
      <c r="F9819" s="30" t="s">
        <v>68</v>
      </c>
      <c r="G9819" s="30" t="s">
        <v>69</v>
      </c>
      <c r="H9819" s="75">
        <v>1</v>
      </c>
    </row>
    <row r="9820" spans="1:8">
      <c r="A9820" s="43">
        <v>1953</v>
      </c>
      <c r="B9820" s="74">
        <v>46235</v>
      </c>
      <c r="C9820" s="30" t="s">
        <v>623</v>
      </c>
      <c r="D9820" s="30" t="s">
        <v>624</v>
      </c>
      <c r="E9820" s="75">
        <v>152</v>
      </c>
      <c r="F9820" s="30" t="s">
        <v>53</v>
      </c>
      <c r="G9820" s="30" t="s">
        <v>54</v>
      </c>
      <c r="H9820" s="75">
        <v>1</v>
      </c>
    </row>
    <row r="9821" spans="1:8">
      <c r="A9821" s="43">
        <v>1953</v>
      </c>
      <c r="B9821" s="74">
        <v>46235</v>
      </c>
      <c r="C9821" s="30" t="s">
        <v>625</v>
      </c>
      <c r="D9821" s="30" t="s">
        <v>626</v>
      </c>
      <c r="E9821" s="75">
        <v>109</v>
      </c>
      <c r="F9821" s="30" t="s">
        <v>68</v>
      </c>
      <c r="G9821" s="30" t="s">
        <v>69</v>
      </c>
      <c r="H9821" s="75">
        <v>1</v>
      </c>
    </row>
    <row r="9822" spans="1:8">
      <c r="A9822" s="43">
        <v>1953</v>
      </c>
      <c r="B9822" s="74">
        <v>46235</v>
      </c>
      <c r="C9822" s="30" t="s">
        <v>629</v>
      </c>
      <c r="D9822" s="30" t="s">
        <v>630</v>
      </c>
      <c r="E9822" s="75">
        <v>93</v>
      </c>
      <c r="F9822" s="30" t="s">
        <v>68</v>
      </c>
      <c r="G9822" s="30" t="s">
        <v>69</v>
      </c>
      <c r="H9822" s="75">
        <v>1</v>
      </c>
    </row>
    <row r="9823" spans="1:8">
      <c r="A9823" s="43">
        <v>1953</v>
      </c>
      <c r="B9823" s="74">
        <v>46235</v>
      </c>
      <c r="C9823" s="30" t="s">
        <v>633</v>
      </c>
      <c r="D9823" s="30" t="s">
        <v>634</v>
      </c>
      <c r="E9823" s="75">
        <v>183</v>
      </c>
      <c r="F9823" s="30" t="s">
        <v>76</v>
      </c>
      <c r="G9823" s="30" t="s">
        <v>77</v>
      </c>
      <c r="H9823" s="75">
        <v>1</v>
      </c>
    </row>
    <row r="9824" spans="1:8">
      <c r="A9824" s="43">
        <v>1953</v>
      </c>
      <c r="B9824" s="74">
        <v>46235</v>
      </c>
      <c r="C9824" s="30" t="s">
        <v>635</v>
      </c>
      <c r="D9824" s="30" t="s">
        <v>636</v>
      </c>
      <c r="E9824" s="75">
        <v>103</v>
      </c>
      <c r="F9824" s="30" t="s">
        <v>53</v>
      </c>
      <c r="G9824" s="30" t="s">
        <v>54</v>
      </c>
      <c r="H9824" s="75">
        <v>1</v>
      </c>
    </row>
    <row r="9825" spans="1:8">
      <c r="A9825" s="43">
        <v>1953</v>
      </c>
      <c r="B9825" s="74">
        <v>46235</v>
      </c>
      <c r="C9825" s="30" t="s">
        <v>637</v>
      </c>
      <c r="D9825" s="30" t="s">
        <v>638</v>
      </c>
      <c r="E9825" s="75">
        <v>117</v>
      </c>
      <c r="F9825" s="30" t="s">
        <v>70</v>
      </c>
      <c r="G9825" s="30" t="s">
        <v>71</v>
      </c>
      <c r="H9825" s="75">
        <v>2</v>
      </c>
    </row>
    <row r="9826" spans="1:8">
      <c r="A9826" s="43">
        <v>1953</v>
      </c>
      <c r="B9826" s="74">
        <v>46235</v>
      </c>
      <c r="C9826" s="30" t="s">
        <v>647</v>
      </c>
      <c r="D9826" s="30" t="s">
        <v>648</v>
      </c>
      <c r="E9826" s="75">
        <v>71</v>
      </c>
      <c r="F9826" s="30" t="s">
        <v>80</v>
      </c>
      <c r="G9826" s="30" t="s">
        <v>81</v>
      </c>
      <c r="H9826" s="75">
        <v>1</v>
      </c>
    </row>
    <row r="9827" spans="1:8">
      <c r="A9827" s="43">
        <v>1953</v>
      </c>
      <c r="B9827" s="74">
        <v>46235</v>
      </c>
      <c r="C9827" s="30" t="s">
        <v>649</v>
      </c>
      <c r="D9827" s="30" t="s">
        <v>650</v>
      </c>
      <c r="E9827" s="75">
        <v>47</v>
      </c>
      <c r="F9827" s="30" t="s">
        <v>76</v>
      </c>
      <c r="G9827" s="30" t="s">
        <v>77</v>
      </c>
      <c r="H9827" s="75">
        <v>1</v>
      </c>
    </row>
    <row r="9828" spans="1:8">
      <c r="A9828" s="43">
        <v>1953</v>
      </c>
      <c r="B9828" s="74">
        <v>46235</v>
      </c>
      <c r="C9828" s="30" t="s">
        <v>651</v>
      </c>
      <c r="D9828" s="30" t="s">
        <v>652</v>
      </c>
      <c r="E9828" s="75">
        <v>27</v>
      </c>
      <c r="F9828" s="30" t="s">
        <v>80</v>
      </c>
      <c r="G9828" s="30" t="s">
        <v>81</v>
      </c>
      <c r="H9828" s="75">
        <v>1</v>
      </c>
    </row>
    <row r="9829" spans="1:8">
      <c r="A9829" s="43">
        <v>1953</v>
      </c>
      <c r="B9829" s="74">
        <v>46235</v>
      </c>
      <c r="C9829" s="30" t="s">
        <v>655</v>
      </c>
      <c r="D9829" s="30" t="s">
        <v>656</v>
      </c>
      <c r="E9829" s="75">
        <v>133</v>
      </c>
      <c r="F9829" s="30" t="s">
        <v>80</v>
      </c>
      <c r="G9829" s="30" t="s">
        <v>81</v>
      </c>
      <c r="H9829" s="75">
        <v>1</v>
      </c>
    </row>
    <row r="9830" spans="1:8">
      <c r="A9830" s="43">
        <v>1953</v>
      </c>
      <c r="B9830" s="74">
        <v>46235</v>
      </c>
      <c r="C9830" s="30" t="s">
        <v>659</v>
      </c>
      <c r="D9830" s="30" t="s">
        <v>660</v>
      </c>
      <c r="E9830" s="75">
        <v>70</v>
      </c>
      <c r="F9830" s="30" t="s">
        <v>53</v>
      </c>
      <c r="G9830" s="30" t="s">
        <v>54</v>
      </c>
      <c r="H9830" s="75">
        <v>1</v>
      </c>
    </row>
    <row r="9831" spans="1:8">
      <c r="A9831" s="43">
        <v>1953</v>
      </c>
      <c r="B9831" s="74">
        <v>46235</v>
      </c>
      <c r="C9831" s="30" t="s">
        <v>661</v>
      </c>
      <c r="D9831" s="30" t="s">
        <v>662</v>
      </c>
      <c r="E9831" s="75">
        <v>102</v>
      </c>
      <c r="F9831" s="30" t="s">
        <v>53</v>
      </c>
      <c r="G9831" s="30" t="s">
        <v>54</v>
      </c>
      <c r="H9831" s="75">
        <v>1</v>
      </c>
    </row>
    <row r="9832" spans="1:8">
      <c r="A9832" s="43">
        <v>1953</v>
      </c>
      <c r="B9832" s="74">
        <v>46235</v>
      </c>
      <c r="C9832" s="30" t="s">
        <v>663</v>
      </c>
      <c r="D9832" s="30" t="s">
        <v>664</v>
      </c>
      <c r="E9832" s="75">
        <v>133</v>
      </c>
      <c r="F9832" s="30" t="s">
        <v>68</v>
      </c>
      <c r="G9832" s="30" t="s">
        <v>69</v>
      </c>
      <c r="H9832" s="75">
        <v>1</v>
      </c>
    </row>
    <row r="9833" spans="1:8">
      <c r="A9833" s="43">
        <v>1953</v>
      </c>
      <c r="B9833" s="74">
        <v>46235</v>
      </c>
      <c r="C9833" s="30" t="s">
        <v>665</v>
      </c>
      <c r="D9833" s="30" t="s">
        <v>666</v>
      </c>
      <c r="E9833" s="75">
        <v>70</v>
      </c>
      <c r="F9833" s="30" t="s">
        <v>63</v>
      </c>
      <c r="G9833" s="30" t="s">
        <v>64</v>
      </c>
      <c r="H9833" s="75">
        <v>2</v>
      </c>
    </row>
    <row r="9834" spans="1:8">
      <c r="A9834" s="43">
        <v>1953</v>
      </c>
      <c r="B9834" s="74">
        <v>46234</v>
      </c>
      <c r="C9834" s="30" t="s">
        <v>5026</v>
      </c>
      <c r="D9834" s="30" t="s">
        <v>5027</v>
      </c>
      <c r="E9834" s="75">
        <v>18</v>
      </c>
      <c r="F9834" s="30" t="s">
        <v>53</v>
      </c>
      <c r="G9834" s="30" t="s">
        <v>54</v>
      </c>
      <c r="H9834" s="75">
        <v>1</v>
      </c>
    </row>
    <row r="9835" spans="1:8">
      <c r="A9835" s="43">
        <v>1953</v>
      </c>
      <c r="B9835" s="74">
        <v>46234</v>
      </c>
      <c r="C9835" s="30" t="s">
        <v>571</v>
      </c>
      <c r="D9835" s="30" t="s">
        <v>572</v>
      </c>
      <c r="E9835" s="75">
        <v>37</v>
      </c>
      <c r="F9835" s="30" t="s">
        <v>53</v>
      </c>
      <c r="G9835" s="30" t="s">
        <v>54</v>
      </c>
      <c r="H9835" s="75">
        <v>1</v>
      </c>
    </row>
    <row r="9836" spans="1:8">
      <c r="A9836" s="43">
        <v>1953</v>
      </c>
      <c r="B9836" s="74">
        <v>46234</v>
      </c>
      <c r="C9836" s="30" t="s">
        <v>575</v>
      </c>
      <c r="D9836" s="30" t="s">
        <v>576</v>
      </c>
      <c r="E9836" s="75">
        <v>82</v>
      </c>
      <c r="F9836" s="30" t="s">
        <v>68</v>
      </c>
      <c r="G9836" s="30" t="s">
        <v>69</v>
      </c>
      <c r="H9836" s="75">
        <v>1</v>
      </c>
    </row>
    <row r="9837" spans="1:8">
      <c r="A9837" s="43">
        <v>1953</v>
      </c>
      <c r="B9837" s="74">
        <v>46234</v>
      </c>
      <c r="C9837" s="30" t="s">
        <v>577</v>
      </c>
      <c r="D9837" s="30" t="s">
        <v>578</v>
      </c>
      <c r="E9837" s="75">
        <v>122</v>
      </c>
      <c r="F9837" s="30" t="s">
        <v>68</v>
      </c>
      <c r="G9837" s="30" t="s">
        <v>69</v>
      </c>
      <c r="H9837" s="75">
        <v>1</v>
      </c>
    </row>
    <row r="9838" spans="1:8">
      <c r="A9838" s="43">
        <v>1953</v>
      </c>
      <c r="B9838" s="74">
        <v>46234</v>
      </c>
      <c r="C9838" s="30" t="s">
        <v>579</v>
      </c>
      <c r="D9838" s="30" t="s">
        <v>580</v>
      </c>
      <c r="E9838" s="75">
        <v>71</v>
      </c>
      <c r="F9838" s="30" t="s">
        <v>68</v>
      </c>
      <c r="G9838" s="30" t="s">
        <v>69</v>
      </c>
      <c r="H9838" s="75">
        <v>1</v>
      </c>
    </row>
    <row r="9839" spans="1:8">
      <c r="A9839" s="43">
        <v>1953</v>
      </c>
      <c r="B9839" s="74">
        <v>46234</v>
      </c>
      <c r="C9839" s="30" t="s">
        <v>581</v>
      </c>
      <c r="D9839" s="30" t="s">
        <v>582</v>
      </c>
      <c r="E9839" s="75">
        <v>67</v>
      </c>
      <c r="F9839" s="30" t="s">
        <v>68</v>
      </c>
      <c r="G9839" s="30" t="s">
        <v>69</v>
      </c>
      <c r="H9839" s="75">
        <v>1</v>
      </c>
    </row>
    <row r="9840" spans="1:8">
      <c r="A9840" s="43">
        <v>1953</v>
      </c>
      <c r="B9840" s="74">
        <v>46234</v>
      </c>
      <c r="C9840" s="30" t="s">
        <v>583</v>
      </c>
      <c r="D9840" s="30" t="s">
        <v>584</v>
      </c>
      <c r="E9840" s="75">
        <v>70</v>
      </c>
      <c r="F9840" s="30" t="s">
        <v>68</v>
      </c>
      <c r="G9840" s="30" t="s">
        <v>69</v>
      </c>
      <c r="H9840" s="75">
        <v>1</v>
      </c>
    </row>
    <row r="9841" spans="1:8">
      <c r="A9841" s="43">
        <v>1953</v>
      </c>
      <c r="B9841" s="74">
        <v>46234</v>
      </c>
      <c r="C9841" s="30" t="s">
        <v>585</v>
      </c>
      <c r="D9841" s="30" t="s">
        <v>586</v>
      </c>
      <c r="E9841" s="75">
        <v>123</v>
      </c>
      <c r="F9841" s="30" t="s">
        <v>80</v>
      </c>
      <c r="G9841" s="30" t="s">
        <v>81</v>
      </c>
      <c r="H9841" s="75">
        <v>1</v>
      </c>
    </row>
    <row r="9842" spans="1:8">
      <c r="A9842" s="43">
        <v>1953</v>
      </c>
      <c r="B9842" s="74">
        <v>46234</v>
      </c>
      <c r="C9842" s="30" t="s">
        <v>589</v>
      </c>
      <c r="D9842" s="30" t="s">
        <v>590</v>
      </c>
      <c r="E9842" s="75">
        <v>81</v>
      </c>
      <c r="F9842" s="30" t="s">
        <v>70</v>
      </c>
      <c r="G9842" s="30" t="s">
        <v>71</v>
      </c>
      <c r="H9842" s="75">
        <v>2</v>
      </c>
    </row>
    <row r="9843" spans="1:8">
      <c r="A9843" s="43">
        <v>1953</v>
      </c>
      <c r="B9843" s="74">
        <v>46234</v>
      </c>
      <c r="C9843" s="30" t="s">
        <v>591</v>
      </c>
      <c r="D9843" s="30" t="s">
        <v>592</v>
      </c>
      <c r="E9843" s="75">
        <v>2</v>
      </c>
      <c r="F9843" s="30" t="s">
        <v>56</v>
      </c>
      <c r="G9843" s="30" t="s">
        <v>57</v>
      </c>
      <c r="H9843" s="75">
        <v>2</v>
      </c>
    </row>
    <row r="9844" spans="1:8">
      <c r="A9844" s="43">
        <v>1953</v>
      </c>
      <c r="B9844" s="74">
        <v>46234</v>
      </c>
      <c r="C9844" s="30" t="s">
        <v>593</v>
      </c>
      <c r="D9844" s="30" t="s">
        <v>594</v>
      </c>
      <c r="E9844" s="75">
        <v>41</v>
      </c>
      <c r="F9844" s="30" t="s">
        <v>80</v>
      </c>
      <c r="G9844" s="30" t="s">
        <v>81</v>
      </c>
      <c r="H9844" s="75">
        <v>1</v>
      </c>
    </row>
    <row r="9845" spans="1:8">
      <c r="A9845" s="43">
        <v>1953</v>
      </c>
      <c r="B9845" s="74">
        <v>46234</v>
      </c>
      <c r="C9845" s="30" t="s">
        <v>595</v>
      </c>
      <c r="D9845" s="30" t="s">
        <v>596</v>
      </c>
      <c r="E9845" s="75">
        <v>37</v>
      </c>
      <c r="F9845" s="30" t="s">
        <v>53</v>
      </c>
      <c r="G9845" s="30" t="s">
        <v>54</v>
      </c>
      <c r="H9845" s="75">
        <v>1</v>
      </c>
    </row>
    <row r="9846" spans="1:8">
      <c r="A9846" s="43">
        <v>1953</v>
      </c>
      <c r="B9846" s="74">
        <v>46234</v>
      </c>
      <c r="C9846" s="30" t="s">
        <v>599</v>
      </c>
      <c r="D9846" s="30" t="s">
        <v>600</v>
      </c>
      <c r="E9846" s="75">
        <v>69</v>
      </c>
      <c r="F9846" s="30" t="s">
        <v>68</v>
      </c>
      <c r="G9846" s="30" t="s">
        <v>69</v>
      </c>
      <c r="H9846" s="75">
        <v>1</v>
      </c>
    </row>
    <row r="9847" spans="1:8">
      <c r="A9847" s="43">
        <v>1953</v>
      </c>
      <c r="B9847" s="74">
        <v>46234</v>
      </c>
      <c r="C9847" s="30" t="s">
        <v>601</v>
      </c>
      <c r="D9847" s="30" t="s">
        <v>602</v>
      </c>
      <c r="E9847" s="75">
        <v>96</v>
      </c>
      <c r="F9847" s="30" t="s">
        <v>72</v>
      </c>
      <c r="G9847" s="30" t="s">
        <v>73</v>
      </c>
      <c r="H9847" s="75">
        <v>3</v>
      </c>
    </row>
    <row r="9848" spans="1:8">
      <c r="A9848" s="43">
        <v>1953</v>
      </c>
      <c r="B9848" s="74">
        <v>46234</v>
      </c>
      <c r="C9848" s="30" t="s">
        <v>607</v>
      </c>
      <c r="D9848" s="30" t="s">
        <v>608</v>
      </c>
      <c r="E9848" s="75">
        <v>68</v>
      </c>
      <c r="F9848" s="30" t="s">
        <v>80</v>
      </c>
      <c r="G9848" s="30" t="s">
        <v>81</v>
      </c>
      <c r="H9848" s="75">
        <v>1</v>
      </c>
    </row>
    <row r="9849" spans="1:8">
      <c r="A9849" s="43">
        <v>1953</v>
      </c>
      <c r="B9849" s="74">
        <v>46234</v>
      </c>
      <c r="C9849" s="30" t="s">
        <v>609</v>
      </c>
      <c r="D9849" s="30" t="s">
        <v>610</v>
      </c>
      <c r="E9849" s="75">
        <v>136</v>
      </c>
      <c r="F9849" s="30" t="s">
        <v>5020</v>
      </c>
      <c r="G9849" s="30" t="s">
        <v>5021</v>
      </c>
      <c r="H9849" s="75">
        <v>3</v>
      </c>
    </row>
    <row r="9850" spans="1:8">
      <c r="A9850" s="43">
        <v>1953</v>
      </c>
      <c r="B9850" s="74">
        <v>46234</v>
      </c>
      <c r="C9850" s="30" t="s">
        <v>611</v>
      </c>
      <c r="D9850" s="30" t="s">
        <v>612</v>
      </c>
      <c r="E9850" s="75">
        <v>105</v>
      </c>
      <c r="F9850" s="30" t="s">
        <v>60</v>
      </c>
      <c r="G9850" s="30" t="s">
        <v>61</v>
      </c>
      <c r="H9850" s="75">
        <v>4</v>
      </c>
    </row>
    <row r="9851" spans="1:8">
      <c r="A9851" s="43">
        <v>1953</v>
      </c>
      <c r="B9851" s="74">
        <v>46234</v>
      </c>
      <c r="C9851" s="30" t="s">
        <v>613</v>
      </c>
      <c r="D9851" s="30" t="s">
        <v>614</v>
      </c>
      <c r="E9851" s="75">
        <v>92</v>
      </c>
      <c r="F9851" s="30" t="s">
        <v>70</v>
      </c>
      <c r="G9851" s="30" t="s">
        <v>71</v>
      </c>
      <c r="H9851" s="75">
        <v>2</v>
      </c>
    </row>
    <row r="9852" spans="1:8">
      <c r="A9852" s="43">
        <v>1953</v>
      </c>
      <c r="B9852" s="74">
        <v>46234</v>
      </c>
      <c r="C9852" s="30" t="s">
        <v>615</v>
      </c>
      <c r="D9852" s="30" t="s">
        <v>616</v>
      </c>
      <c r="E9852" s="75">
        <v>165</v>
      </c>
      <c r="F9852" s="30" t="s">
        <v>80</v>
      </c>
      <c r="G9852" s="30" t="s">
        <v>81</v>
      </c>
      <c r="H9852" s="75">
        <v>1</v>
      </c>
    </row>
    <row r="9853" spans="1:8">
      <c r="A9853" s="43">
        <v>1953</v>
      </c>
      <c r="B9853" s="74">
        <v>46234</v>
      </c>
      <c r="C9853" s="30" t="s">
        <v>617</v>
      </c>
      <c r="D9853" s="30" t="s">
        <v>618</v>
      </c>
      <c r="E9853" s="75">
        <v>23</v>
      </c>
      <c r="F9853" s="30" t="s">
        <v>76</v>
      </c>
      <c r="G9853" s="30" t="s">
        <v>77</v>
      </c>
      <c r="H9853" s="75">
        <v>1</v>
      </c>
    </row>
    <row r="9854" spans="1:8">
      <c r="A9854" s="43">
        <v>1953</v>
      </c>
      <c r="B9854" s="74">
        <v>46234</v>
      </c>
      <c r="C9854" s="30" t="s">
        <v>619</v>
      </c>
      <c r="D9854" s="30" t="s">
        <v>620</v>
      </c>
      <c r="E9854" s="75">
        <v>112</v>
      </c>
      <c r="F9854" s="30" t="s">
        <v>68</v>
      </c>
      <c r="G9854" s="30" t="s">
        <v>69</v>
      </c>
      <c r="H9854" s="75">
        <v>1</v>
      </c>
    </row>
    <row r="9855" spans="1:8">
      <c r="A9855" s="43">
        <v>1953</v>
      </c>
      <c r="B9855" s="74">
        <v>46234</v>
      </c>
      <c r="C9855" s="30" t="s">
        <v>623</v>
      </c>
      <c r="D9855" s="30" t="s">
        <v>624</v>
      </c>
      <c r="E9855" s="75">
        <v>44</v>
      </c>
      <c r="F9855" s="30" t="s">
        <v>53</v>
      </c>
      <c r="G9855" s="30" t="s">
        <v>54</v>
      </c>
      <c r="H9855" s="75">
        <v>1</v>
      </c>
    </row>
    <row r="9856" spans="1:8">
      <c r="A9856" s="43">
        <v>1953</v>
      </c>
      <c r="B9856" s="74">
        <v>46234</v>
      </c>
      <c r="C9856" s="30" t="s">
        <v>625</v>
      </c>
      <c r="D9856" s="30" t="s">
        <v>626</v>
      </c>
      <c r="E9856" s="75">
        <v>98</v>
      </c>
      <c r="F9856" s="30" t="s">
        <v>68</v>
      </c>
      <c r="G9856" s="30" t="s">
        <v>69</v>
      </c>
      <c r="H9856" s="75">
        <v>1</v>
      </c>
    </row>
    <row r="9857" spans="1:8">
      <c r="A9857" s="43">
        <v>1953</v>
      </c>
      <c r="B9857" s="74">
        <v>46234</v>
      </c>
      <c r="C9857" s="30" t="s">
        <v>629</v>
      </c>
      <c r="D9857" s="30" t="s">
        <v>630</v>
      </c>
      <c r="E9857" s="75">
        <v>114</v>
      </c>
      <c r="F9857" s="30" t="s">
        <v>68</v>
      </c>
      <c r="G9857" s="30" t="s">
        <v>69</v>
      </c>
      <c r="H9857" s="75">
        <v>1</v>
      </c>
    </row>
    <row r="9858" spans="1:8">
      <c r="A9858" s="43">
        <v>1953</v>
      </c>
      <c r="B9858" s="74">
        <v>46234</v>
      </c>
      <c r="C9858" s="30" t="s">
        <v>633</v>
      </c>
      <c r="D9858" s="30" t="s">
        <v>634</v>
      </c>
      <c r="E9858" s="75">
        <v>164</v>
      </c>
      <c r="F9858" s="30" t="s">
        <v>70</v>
      </c>
      <c r="G9858" s="30" t="s">
        <v>71</v>
      </c>
      <c r="H9858" s="75">
        <v>2</v>
      </c>
    </row>
    <row r="9859" spans="1:8">
      <c r="A9859" s="43">
        <v>1953</v>
      </c>
      <c r="B9859" s="74">
        <v>46234</v>
      </c>
      <c r="C9859" s="30" t="s">
        <v>635</v>
      </c>
      <c r="D9859" s="30" t="s">
        <v>636</v>
      </c>
      <c r="E9859" s="75">
        <v>71</v>
      </c>
      <c r="F9859" s="30" t="s">
        <v>53</v>
      </c>
      <c r="G9859" s="30" t="s">
        <v>54</v>
      </c>
      <c r="H9859" s="75">
        <v>1</v>
      </c>
    </row>
    <row r="9860" spans="1:8">
      <c r="A9860" s="43">
        <v>1953</v>
      </c>
      <c r="B9860" s="74">
        <v>46234</v>
      </c>
      <c r="C9860" s="30" t="s">
        <v>637</v>
      </c>
      <c r="D9860" s="30" t="s">
        <v>638</v>
      </c>
      <c r="E9860" s="75">
        <v>128</v>
      </c>
      <c r="F9860" s="30" t="s">
        <v>70</v>
      </c>
      <c r="G9860" s="30" t="s">
        <v>71</v>
      </c>
      <c r="H9860" s="75">
        <v>2</v>
      </c>
    </row>
    <row r="9861" spans="1:8">
      <c r="A9861" s="43">
        <v>1953</v>
      </c>
      <c r="B9861" s="74">
        <v>46234</v>
      </c>
      <c r="C9861" s="30" t="s">
        <v>645</v>
      </c>
      <c r="D9861" s="30" t="s">
        <v>646</v>
      </c>
      <c r="E9861" s="75">
        <v>137</v>
      </c>
      <c r="F9861" s="30" t="s">
        <v>80</v>
      </c>
      <c r="G9861" s="30" t="s">
        <v>81</v>
      </c>
      <c r="H9861" s="75">
        <v>1</v>
      </c>
    </row>
    <row r="9862" spans="1:8">
      <c r="A9862" s="43">
        <v>1953</v>
      </c>
      <c r="B9862" s="74">
        <v>46234</v>
      </c>
      <c r="C9862" s="30" t="s">
        <v>647</v>
      </c>
      <c r="D9862" s="30" t="s">
        <v>648</v>
      </c>
      <c r="E9862" s="75">
        <v>54</v>
      </c>
      <c r="F9862" s="30" t="s">
        <v>80</v>
      </c>
      <c r="G9862" s="30" t="s">
        <v>81</v>
      </c>
      <c r="H9862" s="75">
        <v>1</v>
      </c>
    </row>
    <row r="9863" spans="1:8">
      <c r="A9863" s="43">
        <v>1953</v>
      </c>
      <c r="B9863" s="74">
        <v>46234</v>
      </c>
      <c r="C9863" s="30" t="s">
        <v>649</v>
      </c>
      <c r="D9863" s="30" t="s">
        <v>650</v>
      </c>
      <c r="E9863" s="75">
        <v>15</v>
      </c>
      <c r="F9863" s="30" t="s">
        <v>80</v>
      </c>
      <c r="G9863" s="30" t="s">
        <v>81</v>
      </c>
      <c r="H9863" s="75">
        <v>1</v>
      </c>
    </row>
    <row r="9864" spans="1:8">
      <c r="A9864" s="43">
        <v>1953</v>
      </c>
      <c r="B9864" s="74">
        <v>46234</v>
      </c>
      <c r="C9864" s="30" t="s">
        <v>651</v>
      </c>
      <c r="D9864" s="30" t="s">
        <v>652</v>
      </c>
      <c r="E9864" s="75">
        <v>14</v>
      </c>
      <c r="F9864" s="30" t="s">
        <v>80</v>
      </c>
      <c r="G9864" s="30" t="s">
        <v>81</v>
      </c>
      <c r="H9864" s="75">
        <v>1</v>
      </c>
    </row>
    <row r="9865" spans="1:8">
      <c r="A9865" s="43">
        <v>1953</v>
      </c>
      <c r="B9865" s="74">
        <v>46234</v>
      </c>
      <c r="C9865" s="30" t="s">
        <v>653</v>
      </c>
      <c r="D9865" s="30" t="s">
        <v>654</v>
      </c>
      <c r="E9865" s="75">
        <v>27</v>
      </c>
      <c r="F9865" s="30" t="s">
        <v>76</v>
      </c>
      <c r="G9865" s="30" t="s">
        <v>77</v>
      </c>
      <c r="H9865" s="75">
        <v>1</v>
      </c>
    </row>
    <row r="9866" spans="1:8">
      <c r="A9866" s="43">
        <v>1953</v>
      </c>
      <c r="B9866" s="74">
        <v>46234</v>
      </c>
      <c r="C9866" s="30" t="s">
        <v>655</v>
      </c>
      <c r="D9866" s="30" t="s">
        <v>656</v>
      </c>
      <c r="E9866" s="75">
        <v>80</v>
      </c>
      <c r="F9866" s="30" t="s">
        <v>80</v>
      </c>
      <c r="G9866" s="30" t="s">
        <v>81</v>
      </c>
      <c r="H9866" s="75">
        <v>1</v>
      </c>
    </row>
    <row r="9867" spans="1:8">
      <c r="A9867" s="43">
        <v>1953</v>
      </c>
      <c r="B9867" s="74">
        <v>46234</v>
      </c>
      <c r="C9867" s="30" t="s">
        <v>659</v>
      </c>
      <c r="D9867" s="30" t="s">
        <v>660</v>
      </c>
      <c r="E9867" s="75">
        <v>55</v>
      </c>
      <c r="F9867" s="30" t="s">
        <v>53</v>
      </c>
      <c r="G9867" s="30" t="s">
        <v>54</v>
      </c>
      <c r="H9867" s="75">
        <v>1</v>
      </c>
    </row>
    <row r="9868" spans="1:8">
      <c r="A9868" s="43">
        <v>1953</v>
      </c>
      <c r="B9868" s="74">
        <v>46234</v>
      </c>
      <c r="C9868" s="30" t="s">
        <v>661</v>
      </c>
      <c r="D9868" s="30" t="s">
        <v>662</v>
      </c>
      <c r="E9868" s="75">
        <v>41</v>
      </c>
      <c r="F9868" s="30" t="s">
        <v>53</v>
      </c>
      <c r="G9868" s="30" t="s">
        <v>54</v>
      </c>
      <c r="H9868" s="75">
        <v>1</v>
      </c>
    </row>
    <row r="9869" spans="1:8">
      <c r="A9869" s="43">
        <v>1953</v>
      </c>
      <c r="B9869" s="74">
        <v>46234</v>
      </c>
      <c r="C9869" s="30" t="s">
        <v>663</v>
      </c>
      <c r="D9869" s="30" t="s">
        <v>664</v>
      </c>
      <c r="E9869" s="75">
        <v>87</v>
      </c>
      <c r="F9869" s="30" t="s">
        <v>68</v>
      </c>
      <c r="G9869" s="30" t="s">
        <v>69</v>
      </c>
      <c r="H9869" s="75">
        <v>1</v>
      </c>
    </row>
    <row r="9870" spans="1:8">
      <c r="A9870" s="43">
        <v>1953</v>
      </c>
      <c r="B9870" s="74">
        <v>46234</v>
      </c>
      <c r="C9870" s="30" t="s">
        <v>665</v>
      </c>
      <c r="D9870" s="30" t="s">
        <v>666</v>
      </c>
      <c r="E9870" s="75">
        <v>11</v>
      </c>
      <c r="F9870" s="30" t="s">
        <v>76</v>
      </c>
      <c r="G9870" s="30" t="s">
        <v>77</v>
      </c>
      <c r="H9870" s="75">
        <v>1</v>
      </c>
    </row>
    <row r="9871" spans="1:8">
      <c r="A9871" s="43">
        <v>1953</v>
      </c>
      <c r="B9871" s="74">
        <v>46234</v>
      </c>
      <c r="C9871" s="30" t="s">
        <v>667</v>
      </c>
      <c r="D9871" s="30" t="s">
        <v>668</v>
      </c>
      <c r="E9871" s="75">
        <v>43</v>
      </c>
      <c r="F9871" s="30" t="s">
        <v>53</v>
      </c>
      <c r="G9871" s="30" t="s">
        <v>54</v>
      </c>
      <c r="H9871" s="75">
        <v>1</v>
      </c>
    </row>
    <row r="9872" spans="1:8">
      <c r="A9872" s="43">
        <v>1953</v>
      </c>
      <c r="B9872" s="74">
        <v>46234</v>
      </c>
      <c r="C9872" s="30" t="s">
        <v>669</v>
      </c>
      <c r="D9872" s="30" t="s">
        <v>670</v>
      </c>
      <c r="E9872" s="75">
        <v>6</v>
      </c>
      <c r="F9872" s="30" t="s">
        <v>74</v>
      </c>
      <c r="G9872" s="30" t="s">
        <v>75</v>
      </c>
      <c r="H9872" s="75">
        <v>2</v>
      </c>
    </row>
    <row r="9873" spans="1:8">
      <c r="A9873" s="43">
        <v>1953</v>
      </c>
      <c r="B9873" s="74">
        <v>46233</v>
      </c>
      <c r="C9873" s="30" t="s">
        <v>5026</v>
      </c>
      <c r="D9873" s="30" t="s">
        <v>5027</v>
      </c>
      <c r="E9873" s="75">
        <v>48</v>
      </c>
      <c r="F9873" s="30" t="s">
        <v>53</v>
      </c>
      <c r="G9873" s="30" t="s">
        <v>54</v>
      </c>
      <c r="H9873" s="75">
        <v>1</v>
      </c>
    </row>
    <row r="9874" spans="1:8">
      <c r="A9874" s="43">
        <v>1953</v>
      </c>
      <c r="B9874" s="74">
        <v>46233</v>
      </c>
      <c r="C9874" s="30" t="s">
        <v>569</v>
      </c>
      <c r="D9874" s="30" t="s">
        <v>570</v>
      </c>
      <c r="E9874" s="75">
        <v>2</v>
      </c>
      <c r="F9874" s="30" t="s">
        <v>68</v>
      </c>
      <c r="G9874" s="30" t="s">
        <v>69</v>
      </c>
      <c r="H9874" s="75">
        <v>1</v>
      </c>
    </row>
    <row r="9875" spans="1:8">
      <c r="A9875" s="43">
        <v>1953</v>
      </c>
      <c r="B9875" s="74">
        <v>46233</v>
      </c>
      <c r="C9875" s="30" t="s">
        <v>571</v>
      </c>
      <c r="D9875" s="30" t="s">
        <v>572</v>
      </c>
      <c r="E9875" s="75">
        <v>102</v>
      </c>
      <c r="F9875" s="30" t="s">
        <v>66</v>
      </c>
      <c r="G9875" s="30" t="s">
        <v>67</v>
      </c>
      <c r="H9875" s="75">
        <v>2</v>
      </c>
    </row>
    <row r="9876" spans="1:8">
      <c r="A9876" s="43">
        <v>1953</v>
      </c>
      <c r="B9876" s="74">
        <v>46233</v>
      </c>
      <c r="C9876" s="30" t="s">
        <v>573</v>
      </c>
      <c r="D9876" s="30" t="s">
        <v>574</v>
      </c>
      <c r="E9876" s="75">
        <v>80</v>
      </c>
      <c r="F9876" s="30" t="s">
        <v>68</v>
      </c>
      <c r="G9876" s="30" t="s">
        <v>69</v>
      </c>
      <c r="H9876" s="75">
        <v>1</v>
      </c>
    </row>
    <row r="9877" spans="1:8">
      <c r="A9877" s="43">
        <v>1953</v>
      </c>
      <c r="B9877" s="74">
        <v>46233</v>
      </c>
      <c r="C9877" s="30" t="s">
        <v>575</v>
      </c>
      <c r="D9877" s="30" t="s">
        <v>576</v>
      </c>
      <c r="E9877" s="75">
        <v>126</v>
      </c>
      <c r="F9877" s="30" t="s">
        <v>70</v>
      </c>
      <c r="G9877" s="30" t="s">
        <v>71</v>
      </c>
      <c r="H9877" s="75">
        <v>2</v>
      </c>
    </row>
    <row r="9878" spans="1:8">
      <c r="A9878" s="43">
        <v>1953</v>
      </c>
      <c r="B9878" s="74">
        <v>46233</v>
      </c>
      <c r="C9878" s="30" t="s">
        <v>577</v>
      </c>
      <c r="D9878" s="30" t="s">
        <v>578</v>
      </c>
      <c r="E9878" s="75">
        <v>108</v>
      </c>
      <c r="F9878" s="30" t="s">
        <v>68</v>
      </c>
      <c r="G9878" s="30" t="s">
        <v>69</v>
      </c>
      <c r="H9878" s="75">
        <v>1</v>
      </c>
    </row>
    <row r="9879" spans="1:8">
      <c r="A9879" s="43">
        <v>1953</v>
      </c>
      <c r="B9879" s="74">
        <v>46233</v>
      </c>
      <c r="C9879" s="30" t="s">
        <v>579</v>
      </c>
      <c r="D9879" s="30" t="s">
        <v>580</v>
      </c>
      <c r="E9879" s="75">
        <v>79</v>
      </c>
      <c r="F9879" s="30" t="s">
        <v>68</v>
      </c>
      <c r="G9879" s="30" t="s">
        <v>69</v>
      </c>
      <c r="H9879" s="75">
        <v>1</v>
      </c>
    </row>
    <row r="9880" spans="1:8">
      <c r="A9880" s="43">
        <v>1953</v>
      </c>
      <c r="B9880" s="74">
        <v>46233</v>
      </c>
      <c r="C9880" s="30" t="s">
        <v>581</v>
      </c>
      <c r="D9880" s="30" t="s">
        <v>582</v>
      </c>
      <c r="E9880" s="75">
        <v>89</v>
      </c>
      <c r="F9880" s="30" t="s">
        <v>68</v>
      </c>
      <c r="G9880" s="30" t="s">
        <v>69</v>
      </c>
      <c r="H9880" s="75">
        <v>1</v>
      </c>
    </row>
    <row r="9881" spans="1:8">
      <c r="A9881" s="43">
        <v>1953</v>
      </c>
      <c r="B9881" s="74">
        <v>46233</v>
      </c>
      <c r="C9881" s="30" t="s">
        <v>583</v>
      </c>
      <c r="D9881" s="30" t="s">
        <v>584</v>
      </c>
      <c r="E9881" s="75">
        <v>83</v>
      </c>
      <c r="F9881" s="30" t="s">
        <v>68</v>
      </c>
      <c r="G9881" s="30" t="s">
        <v>69</v>
      </c>
      <c r="H9881" s="75">
        <v>1</v>
      </c>
    </row>
    <row r="9882" spans="1:8">
      <c r="A9882" s="43">
        <v>1953</v>
      </c>
      <c r="B9882" s="74">
        <v>46233</v>
      </c>
      <c r="C9882" s="30" t="s">
        <v>585</v>
      </c>
      <c r="D9882" s="30" t="s">
        <v>586</v>
      </c>
      <c r="E9882" s="75">
        <v>59</v>
      </c>
      <c r="F9882" s="30" t="s">
        <v>80</v>
      </c>
      <c r="G9882" s="30" t="s">
        <v>81</v>
      </c>
      <c r="H9882" s="75">
        <v>1</v>
      </c>
    </row>
    <row r="9883" spans="1:8">
      <c r="A9883" s="43">
        <v>1953</v>
      </c>
      <c r="B9883" s="74">
        <v>46233</v>
      </c>
      <c r="C9883" s="30" t="s">
        <v>587</v>
      </c>
      <c r="D9883" s="30" t="s">
        <v>588</v>
      </c>
      <c r="E9883" s="75">
        <v>49</v>
      </c>
      <c r="F9883" s="30" t="s">
        <v>68</v>
      </c>
      <c r="G9883" s="30" t="s">
        <v>69</v>
      </c>
      <c r="H9883" s="75">
        <v>1</v>
      </c>
    </row>
    <row r="9884" spans="1:8">
      <c r="A9884" s="43">
        <v>1953</v>
      </c>
      <c r="B9884" s="74">
        <v>46233</v>
      </c>
      <c r="C9884" s="30" t="s">
        <v>589</v>
      </c>
      <c r="D9884" s="30" t="s">
        <v>590</v>
      </c>
      <c r="E9884" s="75">
        <v>95</v>
      </c>
      <c r="F9884" s="30" t="s">
        <v>76</v>
      </c>
      <c r="G9884" s="30" t="s">
        <v>77</v>
      </c>
      <c r="H9884" s="75">
        <v>1</v>
      </c>
    </row>
    <row r="9885" spans="1:8">
      <c r="A9885" s="43">
        <v>1953</v>
      </c>
      <c r="B9885" s="74">
        <v>46233</v>
      </c>
      <c r="C9885" s="30" t="s">
        <v>591</v>
      </c>
      <c r="D9885" s="30" t="s">
        <v>592</v>
      </c>
      <c r="E9885" s="75">
        <v>8</v>
      </c>
      <c r="F9885" s="30" t="s">
        <v>68</v>
      </c>
      <c r="G9885" s="30" t="s">
        <v>69</v>
      </c>
      <c r="H9885" s="75">
        <v>1</v>
      </c>
    </row>
    <row r="9886" spans="1:8">
      <c r="A9886" s="43">
        <v>1953</v>
      </c>
      <c r="B9886" s="74">
        <v>46233</v>
      </c>
      <c r="C9886" s="30" t="s">
        <v>597</v>
      </c>
      <c r="D9886" s="30" t="s">
        <v>598</v>
      </c>
      <c r="E9886" s="75">
        <v>49</v>
      </c>
      <c r="F9886" s="30" t="s">
        <v>68</v>
      </c>
      <c r="G9886" s="30" t="s">
        <v>69</v>
      </c>
      <c r="H9886" s="75">
        <v>1</v>
      </c>
    </row>
    <row r="9887" spans="1:8">
      <c r="A9887" s="43">
        <v>1953</v>
      </c>
      <c r="B9887" s="74">
        <v>46233</v>
      </c>
      <c r="C9887" s="30" t="s">
        <v>599</v>
      </c>
      <c r="D9887" s="30" t="s">
        <v>600</v>
      </c>
      <c r="E9887" s="75">
        <v>61</v>
      </c>
      <c r="F9887" s="30" t="s">
        <v>68</v>
      </c>
      <c r="G9887" s="30" t="s">
        <v>69</v>
      </c>
      <c r="H9887" s="75">
        <v>1</v>
      </c>
    </row>
    <row r="9888" spans="1:8">
      <c r="A9888" s="43">
        <v>1953</v>
      </c>
      <c r="B9888" s="74">
        <v>46233</v>
      </c>
      <c r="C9888" s="30" t="s">
        <v>601</v>
      </c>
      <c r="D9888" s="30" t="s">
        <v>602</v>
      </c>
      <c r="E9888" s="75">
        <v>83</v>
      </c>
      <c r="F9888" s="30" t="s">
        <v>70</v>
      </c>
      <c r="G9888" s="30" t="s">
        <v>71</v>
      </c>
      <c r="H9888" s="75">
        <v>2</v>
      </c>
    </row>
    <row r="9889" spans="1:8">
      <c r="A9889" s="43">
        <v>1953</v>
      </c>
      <c r="B9889" s="74">
        <v>46233</v>
      </c>
      <c r="C9889" s="30" t="s">
        <v>609</v>
      </c>
      <c r="D9889" s="30" t="s">
        <v>610</v>
      </c>
      <c r="E9889" s="75">
        <v>59</v>
      </c>
      <c r="F9889" s="30" t="s">
        <v>78</v>
      </c>
      <c r="G9889" s="30" t="s">
        <v>79</v>
      </c>
      <c r="H9889" s="75">
        <v>2</v>
      </c>
    </row>
    <row r="9890" spans="1:8">
      <c r="A9890" s="43">
        <v>1953</v>
      </c>
      <c r="B9890" s="74">
        <v>46233</v>
      </c>
      <c r="C9890" s="30" t="s">
        <v>611</v>
      </c>
      <c r="D9890" s="30" t="s">
        <v>612</v>
      </c>
      <c r="E9890" s="75">
        <v>28</v>
      </c>
      <c r="F9890" s="30" t="s">
        <v>68</v>
      </c>
      <c r="G9890" s="30" t="s">
        <v>69</v>
      </c>
      <c r="H9890" s="75">
        <v>1</v>
      </c>
    </row>
    <row r="9891" spans="1:8">
      <c r="A9891" s="43">
        <v>1953</v>
      </c>
      <c r="B9891" s="74">
        <v>46233</v>
      </c>
      <c r="C9891" s="30" t="s">
        <v>613</v>
      </c>
      <c r="D9891" s="30" t="s">
        <v>614</v>
      </c>
      <c r="E9891" s="75">
        <v>72</v>
      </c>
      <c r="F9891" s="30" t="s">
        <v>70</v>
      </c>
      <c r="G9891" s="30" t="s">
        <v>71</v>
      </c>
      <c r="H9891" s="75">
        <v>2</v>
      </c>
    </row>
    <row r="9892" spans="1:8">
      <c r="A9892" s="43">
        <v>1953</v>
      </c>
      <c r="B9892" s="74">
        <v>46233</v>
      </c>
      <c r="C9892" s="30" t="s">
        <v>615</v>
      </c>
      <c r="D9892" s="30" t="s">
        <v>616</v>
      </c>
      <c r="E9892" s="75">
        <v>40</v>
      </c>
      <c r="F9892" s="30" t="s">
        <v>80</v>
      </c>
      <c r="G9892" s="30" t="s">
        <v>81</v>
      </c>
      <c r="H9892" s="75">
        <v>1</v>
      </c>
    </row>
    <row r="9893" spans="1:8">
      <c r="A9893" s="43">
        <v>1953</v>
      </c>
      <c r="B9893" s="74">
        <v>46233</v>
      </c>
      <c r="C9893" s="30" t="s">
        <v>617</v>
      </c>
      <c r="D9893" s="30" t="s">
        <v>618</v>
      </c>
      <c r="E9893" s="75">
        <v>32</v>
      </c>
      <c r="F9893" s="30" t="s">
        <v>76</v>
      </c>
      <c r="G9893" s="30" t="s">
        <v>77</v>
      </c>
      <c r="H9893" s="75">
        <v>1</v>
      </c>
    </row>
    <row r="9894" spans="1:8">
      <c r="A9894" s="43">
        <v>1953</v>
      </c>
      <c r="B9894" s="74">
        <v>46233</v>
      </c>
      <c r="C9894" s="30" t="s">
        <v>619</v>
      </c>
      <c r="D9894" s="30" t="s">
        <v>620</v>
      </c>
      <c r="E9894" s="75">
        <v>104</v>
      </c>
      <c r="F9894" s="30" t="s">
        <v>68</v>
      </c>
      <c r="G9894" s="30" t="s">
        <v>69</v>
      </c>
      <c r="H9894" s="75">
        <v>1</v>
      </c>
    </row>
    <row r="9895" spans="1:8">
      <c r="A9895" s="43">
        <v>1953</v>
      </c>
      <c r="B9895" s="74">
        <v>46233</v>
      </c>
      <c r="C9895" s="30" t="s">
        <v>621</v>
      </c>
      <c r="D9895" s="30" t="s">
        <v>622</v>
      </c>
      <c r="E9895" s="75">
        <v>54</v>
      </c>
      <c r="F9895" s="30" t="s">
        <v>53</v>
      </c>
      <c r="G9895" s="30" t="s">
        <v>54</v>
      </c>
      <c r="H9895" s="75">
        <v>1</v>
      </c>
    </row>
    <row r="9896" spans="1:8">
      <c r="A9896" s="43">
        <v>1953</v>
      </c>
      <c r="B9896" s="74">
        <v>46233</v>
      </c>
      <c r="C9896" s="30" t="s">
        <v>623</v>
      </c>
      <c r="D9896" s="30" t="s">
        <v>624</v>
      </c>
      <c r="E9896" s="75">
        <v>48</v>
      </c>
      <c r="F9896" s="30" t="s">
        <v>53</v>
      </c>
      <c r="G9896" s="30" t="s">
        <v>54</v>
      </c>
      <c r="H9896" s="75">
        <v>1</v>
      </c>
    </row>
    <row r="9897" spans="1:8">
      <c r="A9897" s="43">
        <v>1953</v>
      </c>
      <c r="B9897" s="74">
        <v>46233</v>
      </c>
      <c r="C9897" s="30" t="s">
        <v>625</v>
      </c>
      <c r="D9897" s="30" t="s">
        <v>626</v>
      </c>
      <c r="E9897" s="75">
        <v>87</v>
      </c>
      <c r="F9897" s="30" t="s">
        <v>68</v>
      </c>
      <c r="G9897" s="30" t="s">
        <v>69</v>
      </c>
      <c r="H9897" s="75">
        <v>1</v>
      </c>
    </row>
    <row r="9898" spans="1:8">
      <c r="A9898" s="43">
        <v>1953</v>
      </c>
      <c r="B9898" s="74">
        <v>46233</v>
      </c>
      <c r="C9898" s="30" t="s">
        <v>629</v>
      </c>
      <c r="D9898" s="30" t="s">
        <v>630</v>
      </c>
      <c r="E9898" s="75">
        <v>105</v>
      </c>
      <c r="F9898" s="30" t="s">
        <v>68</v>
      </c>
      <c r="G9898" s="30" t="s">
        <v>69</v>
      </c>
      <c r="H9898" s="75">
        <v>1</v>
      </c>
    </row>
    <row r="9899" spans="1:8">
      <c r="A9899" s="43">
        <v>1953</v>
      </c>
      <c r="B9899" s="74">
        <v>46233</v>
      </c>
      <c r="C9899" s="30" t="s">
        <v>633</v>
      </c>
      <c r="D9899" s="30" t="s">
        <v>634</v>
      </c>
      <c r="E9899" s="75">
        <v>177</v>
      </c>
      <c r="F9899" s="30" t="s">
        <v>70</v>
      </c>
      <c r="G9899" s="30" t="s">
        <v>71</v>
      </c>
      <c r="H9899" s="75">
        <v>2</v>
      </c>
    </row>
    <row r="9900" spans="1:8">
      <c r="A9900" s="43">
        <v>1953</v>
      </c>
      <c r="B9900" s="74">
        <v>46233</v>
      </c>
      <c r="C9900" s="30" t="s">
        <v>635</v>
      </c>
      <c r="D9900" s="30" t="s">
        <v>636</v>
      </c>
      <c r="E9900" s="75">
        <v>25</v>
      </c>
      <c r="F9900" s="30" t="s">
        <v>53</v>
      </c>
      <c r="G9900" s="30" t="s">
        <v>54</v>
      </c>
      <c r="H9900" s="75">
        <v>1</v>
      </c>
    </row>
    <row r="9901" spans="1:8">
      <c r="A9901" s="43">
        <v>1953</v>
      </c>
      <c r="B9901" s="74">
        <v>46233</v>
      </c>
      <c r="C9901" s="30" t="s">
        <v>637</v>
      </c>
      <c r="D9901" s="30" t="s">
        <v>638</v>
      </c>
      <c r="E9901" s="75">
        <v>134</v>
      </c>
      <c r="F9901" s="30" t="s">
        <v>70</v>
      </c>
      <c r="G9901" s="30" t="s">
        <v>71</v>
      </c>
      <c r="H9901" s="75">
        <v>2</v>
      </c>
    </row>
    <row r="9902" spans="1:8">
      <c r="A9902" s="43">
        <v>1953</v>
      </c>
      <c r="B9902" s="74">
        <v>46233</v>
      </c>
      <c r="C9902" s="30" t="s">
        <v>645</v>
      </c>
      <c r="D9902" s="30" t="s">
        <v>646</v>
      </c>
      <c r="E9902" s="75">
        <v>112</v>
      </c>
      <c r="F9902" s="30" t="s">
        <v>80</v>
      </c>
      <c r="G9902" s="30" t="s">
        <v>81</v>
      </c>
      <c r="H9902" s="75">
        <v>1</v>
      </c>
    </row>
    <row r="9903" spans="1:8">
      <c r="A9903" s="43">
        <v>1953</v>
      </c>
      <c r="B9903" s="74">
        <v>46233</v>
      </c>
      <c r="C9903" s="30" t="s">
        <v>647</v>
      </c>
      <c r="D9903" s="30" t="s">
        <v>648</v>
      </c>
      <c r="E9903" s="75">
        <v>49</v>
      </c>
      <c r="F9903" s="30" t="s">
        <v>80</v>
      </c>
      <c r="G9903" s="30" t="s">
        <v>81</v>
      </c>
      <c r="H9903" s="75">
        <v>1</v>
      </c>
    </row>
    <row r="9904" spans="1:8">
      <c r="A9904" s="43">
        <v>1953</v>
      </c>
      <c r="B9904" s="74">
        <v>46233</v>
      </c>
      <c r="C9904" s="30" t="s">
        <v>651</v>
      </c>
      <c r="D9904" s="30" t="s">
        <v>652</v>
      </c>
      <c r="E9904" s="75">
        <v>58</v>
      </c>
      <c r="F9904" s="30" t="s">
        <v>80</v>
      </c>
      <c r="G9904" s="30" t="s">
        <v>81</v>
      </c>
      <c r="H9904" s="75">
        <v>1</v>
      </c>
    </row>
    <row r="9905" spans="1:8">
      <c r="A9905" s="43">
        <v>1953</v>
      </c>
      <c r="B9905" s="74">
        <v>46233</v>
      </c>
      <c r="C9905" s="30" t="s">
        <v>653</v>
      </c>
      <c r="D9905" s="30" t="s">
        <v>654</v>
      </c>
      <c r="E9905" s="75">
        <v>49</v>
      </c>
      <c r="F9905" s="30" t="s">
        <v>76</v>
      </c>
      <c r="G9905" s="30" t="s">
        <v>77</v>
      </c>
      <c r="H9905" s="75">
        <v>1</v>
      </c>
    </row>
    <row r="9906" spans="1:8">
      <c r="A9906" s="43">
        <v>1953</v>
      </c>
      <c r="B9906" s="74">
        <v>46233</v>
      </c>
      <c r="C9906" s="30" t="s">
        <v>655</v>
      </c>
      <c r="D9906" s="30" t="s">
        <v>656</v>
      </c>
      <c r="E9906" s="75">
        <v>147</v>
      </c>
      <c r="F9906" s="30" t="s">
        <v>80</v>
      </c>
      <c r="G9906" s="30" t="s">
        <v>81</v>
      </c>
      <c r="H9906" s="75">
        <v>1</v>
      </c>
    </row>
    <row r="9907" spans="1:8">
      <c r="A9907" s="43">
        <v>1953</v>
      </c>
      <c r="B9907" s="74">
        <v>46233</v>
      </c>
      <c r="C9907" s="30" t="s">
        <v>659</v>
      </c>
      <c r="D9907" s="30" t="s">
        <v>660</v>
      </c>
      <c r="E9907" s="75">
        <v>60</v>
      </c>
      <c r="F9907" s="30" t="s">
        <v>66</v>
      </c>
      <c r="G9907" s="30" t="s">
        <v>67</v>
      </c>
      <c r="H9907" s="75">
        <v>2</v>
      </c>
    </row>
    <row r="9908" spans="1:8">
      <c r="A9908" s="43">
        <v>1953</v>
      </c>
      <c r="B9908" s="74">
        <v>46233</v>
      </c>
      <c r="C9908" s="30" t="s">
        <v>661</v>
      </c>
      <c r="D9908" s="30" t="s">
        <v>662</v>
      </c>
      <c r="E9908" s="75">
        <v>65</v>
      </c>
      <c r="F9908" s="30" t="s">
        <v>53</v>
      </c>
      <c r="G9908" s="30" t="s">
        <v>54</v>
      </c>
      <c r="H9908" s="75">
        <v>1</v>
      </c>
    </row>
    <row r="9909" spans="1:8">
      <c r="A9909" s="43">
        <v>1953</v>
      </c>
      <c r="B9909" s="74">
        <v>46233</v>
      </c>
      <c r="C9909" s="30" t="s">
        <v>663</v>
      </c>
      <c r="D9909" s="30" t="s">
        <v>664</v>
      </c>
      <c r="E9909" s="75">
        <v>88</v>
      </c>
      <c r="F9909" s="30" t="s">
        <v>68</v>
      </c>
      <c r="G9909" s="30" t="s">
        <v>69</v>
      </c>
      <c r="H9909" s="75">
        <v>1</v>
      </c>
    </row>
    <row r="9910" spans="1:8">
      <c r="A9910" s="43">
        <v>1953</v>
      </c>
      <c r="B9910" s="74">
        <v>46233</v>
      </c>
      <c r="C9910" s="30" t="s">
        <v>665</v>
      </c>
      <c r="D9910" s="30" t="s">
        <v>666</v>
      </c>
      <c r="E9910" s="75">
        <v>34</v>
      </c>
      <c r="F9910" s="30" t="s">
        <v>63</v>
      </c>
      <c r="G9910" s="30" t="s">
        <v>64</v>
      </c>
      <c r="H9910" s="75">
        <v>2</v>
      </c>
    </row>
    <row r="9911" spans="1:8">
      <c r="A9911" s="43">
        <v>1953</v>
      </c>
      <c r="B9911" s="74">
        <v>46233</v>
      </c>
      <c r="C9911" s="30" t="s">
        <v>667</v>
      </c>
      <c r="D9911" s="30" t="s">
        <v>668</v>
      </c>
      <c r="E9911" s="75">
        <v>21</v>
      </c>
      <c r="F9911" s="30" t="s">
        <v>53</v>
      </c>
      <c r="G9911" s="30" t="s">
        <v>54</v>
      </c>
      <c r="H9911" s="75">
        <v>1</v>
      </c>
    </row>
    <row r="9912" spans="1:8">
      <c r="A9912" s="43">
        <v>1953</v>
      </c>
      <c r="B9912" s="74">
        <v>46233</v>
      </c>
      <c r="C9912" s="30" t="s">
        <v>669</v>
      </c>
      <c r="D9912" s="30" t="s">
        <v>670</v>
      </c>
      <c r="E9912" s="75">
        <v>27</v>
      </c>
      <c r="F9912" s="30" t="s">
        <v>68</v>
      </c>
      <c r="G9912" s="30" t="s">
        <v>69</v>
      </c>
      <c r="H9912" s="75">
        <v>1</v>
      </c>
    </row>
    <row r="9913" spans="1:8">
      <c r="A9913" s="43">
        <v>1953</v>
      </c>
      <c r="B9913" s="74">
        <v>46232</v>
      </c>
      <c r="C9913" s="30" t="s">
        <v>5026</v>
      </c>
      <c r="D9913" s="30" t="s">
        <v>5027</v>
      </c>
      <c r="E9913" s="75">
        <v>105</v>
      </c>
      <c r="F9913" s="30" t="s">
        <v>53</v>
      </c>
      <c r="G9913" s="30" t="s">
        <v>54</v>
      </c>
      <c r="H9913" s="75">
        <v>1</v>
      </c>
    </row>
    <row r="9914" spans="1:8">
      <c r="A9914" s="43">
        <v>1953</v>
      </c>
      <c r="B9914" s="74">
        <v>46232</v>
      </c>
      <c r="C9914" s="30" t="s">
        <v>571</v>
      </c>
      <c r="D9914" s="30" t="s">
        <v>572</v>
      </c>
      <c r="E9914" s="75">
        <v>70</v>
      </c>
      <c r="F9914" s="30" t="s">
        <v>53</v>
      </c>
      <c r="G9914" s="30" t="s">
        <v>54</v>
      </c>
      <c r="H9914" s="75">
        <v>1</v>
      </c>
    </row>
    <row r="9915" spans="1:8">
      <c r="A9915" s="43">
        <v>1953</v>
      </c>
      <c r="B9915" s="74">
        <v>46232</v>
      </c>
      <c r="C9915" s="30" t="s">
        <v>573</v>
      </c>
      <c r="D9915" s="30" t="s">
        <v>574</v>
      </c>
      <c r="E9915" s="75">
        <v>62</v>
      </c>
      <c r="F9915" s="30" t="s">
        <v>68</v>
      </c>
      <c r="G9915" s="30" t="s">
        <v>69</v>
      </c>
      <c r="H9915" s="75">
        <v>1</v>
      </c>
    </row>
    <row r="9916" spans="1:8">
      <c r="A9916" s="43">
        <v>1953</v>
      </c>
      <c r="B9916" s="74">
        <v>46232</v>
      </c>
      <c r="C9916" s="30" t="s">
        <v>575</v>
      </c>
      <c r="D9916" s="30" t="s">
        <v>576</v>
      </c>
      <c r="E9916" s="75">
        <v>51</v>
      </c>
      <c r="F9916" s="30" t="s">
        <v>70</v>
      </c>
      <c r="G9916" s="30" t="s">
        <v>71</v>
      </c>
      <c r="H9916" s="75">
        <v>2</v>
      </c>
    </row>
    <row r="9917" spans="1:8">
      <c r="A9917" s="43">
        <v>1953</v>
      </c>
      <c r="B9917" s="74">
        <v>46232</v>
      </c>
      <c r="C9917" s="30" t="s">
        <v>577</v>
      </c>
      <c r="D9917" s="30" t="s">
        <v>578</v>
      </c>
      <c r="E9917" s="75">
        <v>120</v>
      </c>
      <c r="F9917" s="30" t="s">
        <v>68</v>
      </c>
      <c r="G9917" s="30" t="s">
        <v>69</v>
      </c>
      <c r="H9917" s="75">
        <v>1</v>
      </c>
    </row>
    <row r="9918" spans="1:8">
      <c r="A9918" s="43">
        <v>1953</v>
      </c>
      <c r="B9918" s="74">
        <v>46232</v>
      </c>
      <c r="C9918" s="30" t="s">
        <v>579</v>
      </c>
      <c r="D9918" s="30" t="s">
        <v>580</v>
      </c>
      <c r="E9918" s="75">
        <v>63</v>
      </c>
      <c r="F9918" s="30" t="s">
        <v>68</v>
      </c>
      <c r="G9918" s="30" t="s">
        <v>69</v>
      </c>
      <c r="H9918" s="75">
        <v>1</v>
      </c>
    </row>
    <row r="9919" spans="1:8">
      <c r="A9919" s="43">
        <v>1953</v>
      </c>
      <c r="B9919" s="74">
        <v>46232</v>
      </c>
      <c r="C9919" s="30" t="s">
        <v>581</v>
      </c>
      <c r="D9919" s="30" t="s">
        <v>582</v>
      </c>
      <c r="E9919" s="75">
        <v>100</v>
      </c>
      <c r="F9919" s="30" t="s">
        <v>68</v>
      </c>
      <c r="G9919" s="30" t="s">
        <v>69</v>
      </c>
      <c r="H9919" s="75">
        <v>1</v>
      </c>
    </row>
    <row r="9920" spans="1:8">
      <c r="A9920" s="43">
        <v>1953</v>
      </c>
      <c r="B9920" s="74">
        <v>46232</v>
      </c>
      <c r="C9920" s="30" t="s">
        <v>583</v>
      </c>
      <c r="D9920" s="30" t="s">
        <v>584</v>
      </c>
      <c r="E9920" s="75">
        <v>62</v>
      </c>
      <c r="F9920" s="30" t="s">
        <v>70</v>
      </c>
      <c r="G9920" s="30" t="s">
        <v>71</v>
      </c>
      <c r="H9920" s="75">
        <v>2</v>
      </c>
    </row>
    <row r="9921" spans="1:8">
      <c r="A9921" s="43">
        <v>1953</v>
      </c>
      <c r="B9921" s="74">
        <v>46232</v>
      </c>
      <c r="C9921" s="30" t="s">
        <v>585</v>
      </c>
      <c r="D9921" s="30" t="s">
        <v>586</v>
      </c>
      <c r="E9921" s="75">
        <v>149</v>
      </c>
      <c r="F9921" s="30" t="s">
        <v>66</v>
      </c>
      <c r="G9921" s="30" t="s">
        <v>67</v>
      </c>
      <c r="H9921" s="75">
        <v>2</v>
      </c>
    </row>
    <row r="9922" spans="1:8">
      <c r="A9922" s="43">
        <v>1953</v>
      </c>
      <c r="B9922" s="74">
        <v>46232</v>
      </c>
      <c r="C9922" s="30" t="s">
        <v>587</v>
      </c>
      <c r="D9922" s="30" t="s">
        <v>588</v>
      </c>
      <c r="E9922" s="75">
        <v>59</v>
      </c>
      <c r="F9922" s="30" t="s">
        <v>68</v>
      </c>
      <c r="G9922" s="30" t="s">
        <v>69</v>
      </c>
      <c r="H9922" s="75">
        <v>1</v>
      </c>
    </row>
    <row r="9923" spans="1:8">
      <c r="A9923" s="43">
        <v>1953</v>
      </c>
      <c r="B9923" s="74">
        <v>46232</v>
      </c>
      <c r="C9923" s="30" t="s">
        <v>589</v>
      </c>
      <c r="D9923" s="30" t="s">
        <v>590</v>
      </c>
      <c r="E9923" s="75">
        <v>66</v>
      </c>
      <c r="F9923" s="30" t="s">
        <v>76</v>
      </c>
      <c r="G9923" s="30" t="s">
        <v>77</v>
      </c>
      <c r="H9923" s="75">
        <v>1</v>
      </c>
    </row>
    <row r="9924" spans="1:8">
      <c r="A9924" s="43">
        <v>1953</v>
      </c>
      <c r="B9924" s="74">
        <v>46232</v>
      </c>
      <c r="C9924" s="30" t="s">
        <v>591</v>
      </c>
      <c r="D9924" s="30" t="s">
        <v>592</v>
      </c>
      <c r="E9924" s="75">
        <v>1</v>
      </c>
      <c r="F9924" s="30" t="s">
        <v>68</v>
      </c>
      <c r="G9924" s="30" t="s">
        <v>69</v>
      </c>
      <c r="H9924" s="75">
        <v>1</v>
      </c>
    </row>
    <row r="9925" spans="1:8">
      <c r="A9925" s="43">
        <v>1953</v>
      </c>
      <c r="B9925" s="74">
        <v>46232</v>
      </c>
      <c r="C9925" s="30" t="s">
        <v>595</v>
      </c>
      <c r="D9925" s="30" t="s">
        <v>596</v>
      </c>
      <c r="E9925" s="75">
        <v>25</v>
      </c>
      <c r="F9925" s="30" t="s">
        <v>80</v>
      </c>
      <c r="G9925" s="30" t="s">
        <v>81</v>
      </c>
      <c r="H9925" s="75">
        <v>1</v>
      </c>
    </row>
    <row r="9926" spans="1:8">
      <c r="A9926" s="43">
        <v>1953</v>
      </c>
      <c r="B9926" s="74">
        <v>46232</v>
      </c>
      <c r="C9926" s="30" t="s">
        <v>597</v>
      </c>
      <c r="D9926" s="30" t="s">
        <v>598</v>
      </c>
      <c r="E9926" s="75">
        <v>62</v>
      </c>
      <c r="F9926" s="30" t="s">
        <v>68</v>
      </c>
      <c r="G9926" s="30" t="s">
        <v>69</v>
      </c>
      <c r="H9926" s="75">
        <v>1</v>
      </c>
    </row>
    <row r="9927" spans="1:8">
      <c r="A9927" s="43">
        <v>1953</v>
      </c>
      <c r="B9927" s="74">
        <v>46232</v>
      </c>
      <c r="C9927" s="30" t="s">
        <v>599</v>
      </c>
      <c r="D9927" s="30" t="s">
        <v>600</v>
      </c>
      <c r="E9927" s="75">
        <v>57</v>
      </c>
      <c r="F9927" s="30" t="s">
        <v>68</v>
      </c>
      <c r="G9927" s="30" t="s">
        <v>69</v>
      </c>
      <c r="H9927" s="75">
        <v>1</v>
      </c>
    </row>
    <row r="9928" spans="1:8">
      <c r="A9928" s="43">
        <v>1953</v>
      </c>
      <c r="B9928" s="74">
        <v>46232</v>
      </c>
      <c r="C9928" s="30" t="s">
        <v>601</v>
      </c>
      <c r="D9928" s="30" t="s">
        <v>602</v>
      </c>
      <c r="E9928" s="75">
        <v>55</v>
      </c>
      <c r="F9928" s="30" t="s">
        <v>72</v>
      </c>
      <c r="G9928" s="30" t="s">
        <v>73</v>
      </c>
      <c r="H9928" s="75">
        <v>3</v>
      </c>
    </row>
    <row r="9929" spans="1:8">
      <c r="A9929" s="43">
        <v>1953</v>
      </c>
      <c r="B9929" s="74">
        <v>46232</v>
      </c>
      <c r="C9929" s="30" t="s">
        <v>609</v>
      </c>
      <c r="D9929" s="30" t="s">
        <v>610</v>
      </c>
      <c r="E9929" s="75">
        <v>127</v>
      </c>
      <c r="F9929" s="30" t="s">
        <v>80</v>
      </c>
      <c r="G9929" s="30" t="s">
        <v>81</v>
      </c>
      <c r="H9929" s="75">
        <v>1</v>
      </c>
    </row>
    <row r="9930" spans="1:8">
      <c r="A9930" s="43">
        <v>1953</v>
      </c>
      <c r="B9930" s="74">
        <v>46232</v>
      </c>
      <c r="C9930" s="30" t="s">
        <v>611</v>
      </c>
      <c r="D9930" s="30" t="s">
        <v>612</v>
      </c>
      <c r="E9930" s="75">
        <v>20</v>
      </c>
      <c r="F9930" s="30" t="s">
        <v>53</v>
      </c>
      <c r="G9930" s="30" t="s">
        <v>54</v>
      </c>
      <c r="H9930" s="75">
        <v>1</v>
      </c>
    </row>
    <row r="9931" spans="1:8">
      <c r="A9931" s="43">
        <v>1953</v>
      </c>
      <c r="B9931" s="74">
        <v>46232</v>
      </c>
      <c r="C9931" s="30" t="s">
        <v>613</v>
      </c>
      <c r="D9931" s="30" t="s">
        <v>614</v>
      </c>
      <c r="E9931" s="75">
        <v>126</v>
      </c>
      <c r="F9931" s="30" t="s">
        <v>70</v>
      </c>
      <c r="G9931" s="30" t="s">
        <v>71</v>
      </c>
      <c r="H9931" s="75">
        <v>2</v>
      </c>
    </row>
    <row r="9932" spans="1:8">
      <c r="A9932" s="43">
        <v>1953</v>
      </c>
      <c r="B9932" s="74">
        <v>46232</v>
      </c>
      <c r="C9932" s="30" t="s">
        <v>615</v>
      </c>
      <c r="D9932" s="30" t="s">
        <v>616</v>
      </c>
      <c r="E9932" s="75">
        <v>231</v>
      </c>
      <c r="F9932" s="30" t="s">
        <v>80</v>
      </c>
      <c r="G9932" s="30" t="s">
        <v>81</v>
      </c>
      <c r="H9932" s="75">
        <v>1</v>
      </c>
    </row>
    <row r="9933" spans="1:8">
      <c r="A9933" s="43">
        <v>1953</v>
      </c>
      <c r="B9933" s="74">
        <v>46232</v>
      </c>
      <c r="C9933" s="30" t="s">
        <v>619</v>
      </c>
      <c r="D9933" s="30" t="s">
        <v>620</v>
      </c>
      <c r="E9933" s="75">
        <v>103</v>
      </c>
      <c r="F9933" s="30" t="s">
        <v>68</v>
      </c>
      <c r="G9933" s="30" t="s">
        <v>69</v>
      </c>
      <c r="H9933" s="75">
        <v>1</v>
      </c>
    </row>
    <row r="9934" spans="1:8">
      <c r="A9934" s="43">
        <v>1953</v>
      </c>
      <c r="B9934" s="74">
        <v>46232</v>
      </c>
      <c r="C9934" s="30" t="s">
        <v>621</v>
      </c>
      <c r="D9934" s="30" t="s">
        <v>622</v>
      </c>
      <c r="E9934" s="75">
        <v>67</v>
      </c>
      <c r="F9934" s="30" t="s">
        <v>53</v>
      </c>
      <c r="G9934" s="30" t="s">
        <v>54</v>
      </c>
      <c r="H9934" s="75">
        <v>1</v>
      </c>
    </row>
    <row r="9935" spans="1:8">
      <c r="A9935" s="43">
        <v>1953</v>
      </c>
      <c r="B9935" s="74">
        <v>46232</v>
      </c>
      <c r="C9935" s="30" t="s">
        <v>623</v>
      </c>
      <c r="D9935" s="30" t="s">
        <v>624</v>
      </c>
      <c r="E9935" s="75">
        <v>92</v>
      </c>
      <c r="F9935" s="30" t="s">
        <v>53</v>
      </c>
      <c r="G9935" s="30" t="s">
        <v>54</v>
      </c>
      <c r="H9935" s="75">
        <v>1</v>
      </c>
    </row>
    <row r="9936" spans="1:8">
      <c r="A9936" s="43">
        <v>1953</v>
      </c>
      <c r="B9936" s="74">
        <v>46232</v>
      </c>
      <c r="C9936" s="30" t="s">
        <v>625</v>
      </c>
      <c r="D9936" s="30" t="s">
        <v>626</v>
      </c>
      <c r="E9936" s="75">
        <v>116</v>
      </c>
      <c r="F9936" s="30" t="s">
        <v>68</v>
      </c>
      <c r="G9936" s="30" t="s">
        <v>69</v>
      </c>
      <c r="H9936" s="75">
        <v>1</v>
      </c>
    </row>
    <row r="9937" spans="1:8">
      <c r="A9937" s="43">
        <v>1953</v>
      </c>
      <c r="B9937" s="74">
        <v>46232</v>
      </c>
      <c r="C9937" s="30" t="s">
        <v>629</v>
      </c>
      <c r="D9937" s="30" t="s">
        <v>630</v>
      </c>
      <c r="E9937" s="75">
        <v>85</v>
      </c>
      <c r="F9937" s="30" t="s">
        <v>68</v>
      </c>
      <c r="G9937" s="30" t="s">
        <v>69</v>
      </c>
      <c r="H9937" s="75">
        <v>1</v>
      </c>
    </row>
    <row r="9938" spans="1:8">
      <c r="A9938" s="43">
        <v>1953</v>
      </c>
      <c r="B9938" s="74">
        <v>46232</v>
      </c>
      <c r="C9938" s="30" t="s">
        <v>635</v>
      </c>
      <c r="D9938" s="30" t="s">
        <v>636</v>
      </c>
      <c r="E9938" s="75">
        <v>68</v>
      </c>
      <c r="F9938" s="30" t="s">
        <v>53</v>
      </c>
      <c r="G9938" s="30" t="s">
        <v>54</v>
      </c>
      <c r="H9938" s="75">
        <v>1</v>
      </c>
    </row>
    <row r="9939" spans="1:8">
      <c r="A9939" s="43">
        <v>1953</v>
      </c>
      <c r="B9939" s="74">
        <v>46232</v>
      </c>
      <c r="C9939" s="30" t="s">
        <v>637</v>
      </c>
      <c r="D9939" s="30" t="s">
        <v>638</v>
      </c>
      <c r="E9939" s="75">
        <v>137</v>
      </c>
      <c r="F9939" s="30" t="s">
        <v>76</v>
      </c>
      <c r="G9939" s="30" t="s">
        <v>77</v>
      </c>
      <c r="H9939" s="75">
        <v>1</v>
      </c>
    </row>
    <row r="9940" spans="1:8">
      <c r="A9940" s="43">
        <v>1953</v>
      </c>
      <c r="B9940" s="74">
        <v>46232</v>
      </c>
      <c r="C9940" s="30" t="s">
        <v>643</v>
      </c>
      <c r="D9940" s="30" t="s">
        <v>644</v>
      </c>
      <c r="E9940" s="75">
        <v>6</v>
      </c>
      <c r="F9940" s="30" t="s">
        <v>70</v>
      </c>
      <c r="G9940" s="30" t="s">
        <v>71</v>
      </c>
      <c r="H9940" s="75">
        <v>2</v>
      </c>
    </row>
    <row r="9941" spans="1:8">
      <c r="A9941" s="43">
        <v>1953</v>
      </c>
      <c r="B9941" s="74">
        <v>46232</v>
      </c>
      <c r="C9941" s="30" t="s">
        <v>645</v>
      </c>
      <c r="D9941" s="30" t="s">
        <v>646</v>
      </c>
      <c r="E9941" s="75">
        <v>184</v>
      </c>
      <c r="F9941" s="30" t="s">
        <v>80</v>
      </c>
      <c r="G9941" s="30" t="s">
        <v>81</v>
      </c>
      <c r="H9941" s="75">
        <v>1</v>
      </c>
    </row>
    <row r="9942" spans="1:8">
      <c r="A9942" s="43">
        <v>1953</v>
      </c>
      <c r="B9942" s="74">
        <v>46232</v>
      </c>
      <c r="C9942" s="30" t="s">
        <v>5028</v>
      </c>
      <c r="D9942" s="30" t="s">
        <v>5029</v>
      </c>
      <c r="E9942" s="75">
        <v>13</v>
      </c>
      <c r="F9942" s="30" t="s">
        <v>53</v>
      </c>
      <c r="G9942" s="30" t="s">
        <v>54</v>
      </c>
      <c r="H9942" s="75">
        <v>1</v>
      </c>
    </row>
    <row r="9943" spans="1:8">
      <c r="A9943" s="43">
        <v>1953</v>
      </c>
      <c r="B9943" s="74">
        <v>46232</v>
      </c>
      <c r="C9943" s="30" t="s">
        <v>647</v>
      </c>
      <c r="D9943" s="30" t="s">
        <v>648</v>
      </c>
      <c r="E9943" s="75">
        <v>65</v>
      </c>
      <c r="F9943" s="30" t="s">
        <v>80</v>
      </c>
      <c r="G9943" s="30" t="s">
        <v>81</v>
      </c>
      <c r="H9943" s="75">
        <v>1</v>
      </c>
    </row>
    <row r="9944" spans="1:8">
      <c r="A9944" s="43">
        <v>1953</v>
      </c>
      <c r="B9944" s="74">
        <v>46232</v>
      </c>
      <c r="C9944" s="30" t="s">
        <v>649</v>
      </c>
      <c r="D9944" s="30" t="s">
        <v>650</v>
      </c>
      <c r="E9944" s="75">
        <v>2</v>
      </c>
      <c r="F9944" s="30" t="s">
        <v>78</v>
      </c>
      <c r="G9944" s="30" t="s">
        <v>79</v>
      </c>
      <c r="H9944" s="75">
        <v>2</v>
      </c>
    </row>
    <row r="9945" spans="1:8">
      <c r="A9945" s="43">
        <v>1953</v>
      </c>
      <c r="B9945" s="74">
        <v>46232</v>
      </c>
      <c r="C9945" s="30" t="s">
        <v>653</v>
      </c>
      <c r="D9945" s="30" t="s">
        <v>654</v>
      </c>
      <c r="E9945" s="75">
        <v>52</v>
      </c>
      <c r="F9945" s="30" t="s">
        <v>76</v>
      </c>
      <c r="G9945" s="30" t="s">
        <v>77</v>
      </c>
      <c r="H9945" s="75">
        <v>1</v>
      </c>
    </row>
    <row r="9946" spans="1:8">
      <c r="A9946" s="43">
        <v>1953</v>
      </c>
      <c r="B9946" s="74">
        <v>46232</v>
      </c>
      <c r="C9946" s="30" t="s">
        <v>655</v>
      </c>
      <c r="D9946" s="30" t="s">
        <v>656</v>
      </c>
      <c r="E9946" s="75">
        <v>114</v>
      </c>
      <c r="F9946" s="30" t="s">
        <v>80</v>
      </c>
      <c r="G9946" s="30" t="s">
        <v>81</v>
      </c>
      <c r="H9946" s="75">
        <v>1</v>
      </c>
    </row>
    <row r="9947" spans="1:8">
      <c r="A9947" s="43">
        <v>1953</v>
      </c>
      <c r="B9947" s="74">
        <v>46232</v>
      </c>
      <c r="C9947" s="30" t="s">
        <v>659</v>
      </c>
      <c r="D9947" s="30" t="s">
        <v>660</v>
      </c>
      <c r="E9947" s="75">
        <v>36</v>
      </c>
      <c r="F9947" s="30" t="s">
        <v>5020</v>
      </c>
      <c r="G9947" s="30" t="s">
        <v>5021</v>
      </c>
      <c r="H9947" s="75">
        <v>3</v>
      </c>
    </row>
    <row r="9948" spans="1:8">
      <c r="A9948" s="43">
        <v>1953</v>
      </c>
      <c r="B9948" s="74">
        <v>46232</v>
      </c>
      <c r="C9948" s="30" t="s">
        <v>661</v>
      </c>
      <c r="D9948" s="30" t="s">
        <v>662</v>
      </c>
      <c r="E9948" s="75">
        <v>61</v>
      </c>
      <c r="F9948" s="30" t="s">
        <v>53</v>
      </c>
      <c r="G9948" s="30" t="s">
        <v>54</v>
      </c>
      <c r="H9948" s="75">
        <v>1</v>
      </c>
    </row>
    <row r="9949" spans="1:8">
      <c r="A9949" s="43">
        <v>1953</v>
      </c>
      <c r="B9949" s="74">
        <v>46232</v>
      </c>
      <c r="C9949" s="30" t="s">
        <v>663</v>
      </c>
      <c r="D9949" s="30" t="s">
        <v>664</v>
      </c>
      <c r="E9949" s="75">
        <v>101</v>
      </c>
      <c r="F9949" s="30" t="s">
        <v>68</v>
      </c>
      <c r="G9949" s="30" t="s">
        <v>69</v>
      </c>
      <c r="H9949" s="75">
        <v>1</v>
      </c>
    </row>
    <row r="9950" spans="1:8">
      <c r="A9950" s="43">
        <v>1953</v>
      </c>
      <c r="B9950" s="74">
        <v>46232</v>
      </c>
      <c r="C9950" s="30" t="s">
        <v>665</v>
      </c>
      <c r="D9950" s="30" t="s">
        <v>666</v>
      </c>
      <c r="E9950" s="75">
        <v>47</v>
      </c>
      <c r="F9950" s="30" t="s">
        <v>63</v>
      </c>
      <c r="G9950" s="30" t="s">
        <v>64</v>
      </c>
      <c r="H9950" s="75">
        <v>2</v>
      </c>
    </row>
    <row r="9951" spans="1:8">
      <c r="A9951" s="43">
        <v>1953</v>
      </c>
      <c r="B9951" s="74">
        <v>46232</v>
      </c>
      <c r="C9951" s="30" t="s">
        <v>667</v>
      </c>
      <c r="D9951" s="30" t="s">
        <v>668</v>
      </c>
      <c r="E9951" s="75">
        <v>44</v>
      </c>
      <c r="F9951" s="30" t="s">
        <v>53</v>
      </c>
      <c r="G9951" s="30" t="s">
        <v>54</v>
      </c>
      <c r="H9951" s="75">
        <v>1</v>
      </c>
    </row>
    <row r="9952" spans="1:8">
      <c r="A9952" s="43">
        <v>1953</v>
      </c>
      <c r="B9952" s="74">
        <v>46232</v>
      </c>
      <c r="C9952" s="30" t="s">
        <v>669</v>
      </c>
      <c r="D9952" s="30" t="s">
        <v>670</v>
      </c>
      <c r="E9952" s="75">
        <v>37</v>
      </c>
      <c r="F9952" s="30" t="s">
        <v>56</v>
      </c>
      <c r="G9952" s="30" t="s">
        <v>57</v>
      </c>
      <c r="H9952" s="75">
        <v>2</v>
      </c>
    </row>
    <row r="9953" spans="1:8">
      <c r="A9953" s="43">
        <v>1953</v>
      </c>
      <c r="B9953" s="74">
        <v>46231</v>
      </c>
      <c r="C9953" s="30" t="s">
        <v>5026</v>
      </c>
      <c r="D9953" s="30" t="s">
        <v>5027</v>
      </c>
      <c r="E9953" s="75">
        <v>22</v>
      </c>
      <c r="F9953" s="30" t="s">
        <v>53</v>
      </c>
      <c r="G9953" s="30" t="s">
        <v>54</v>
      </c>
      <c r="H9953" s="75">
        <v>1</v>
      </c>
    </row>
    <row r="9954" spans="1:8">
      <c r="A9954" s="43">
        <v>1953</v>
      </c>
      <c r="B9954" s="74">
        <v>46231</v>
      </c>
      <c r="C9954" s="30" t="s">
        <v>573</v>
      </c>
      <c r="D9954" s="30" t="s">
        <v>574</v>
      </c>
      <c r="E9954" s="75">
        <v>92</v>
      </c>
      <c r="F9954" s="30" t="s">
        <v>68</v>
      </c>
      <c r="G9954" s="30" t="s">
        <v>69</v>
      </c>
      <c r="H9954" s="75">
        <v>1</v>
      </c>
    </row>
    <row r="9955" spans="1:8">
      <c r="A9955" s="43">
        <v>1953</v>
      </c>
      <c r="B9955" s="74">
        <v>46231</v>
      </c>
      <c r="C9955" s="30" t="s">
        <v>575</v>
      </c>
      <c r="D9955" s="30" t="s">
        <v>576</v>
      </c>
      <c r="E9955" s="75">
        <v>66</v>
      </c>
      <c r="F9955" s="30" t="s">
        <v>70</v>
      </c>
      <c r="G9955" s="30" t="s">
        <v>71</v>
      </c>
      <c r="H9955" s="75">
        <v>2</v>
      </c>
    </row>
    <row r="9956" spans="1:8">
      <c r="A9956" s="43">
        <v>1953</v>
      </c>
      <c r="B9956" s="74">
        <v>46231</v>
      </c>
      <c r="C9956" s="30" t="s">
        <v>577</v>
      </c>
      <c r="D9956" s="30" t="s">
        <v>578</v>
      </c>
      <c r="E9956" s="75">
        <v>98</v>
      </c>
      <c r="F9956" s="30" t="s">
        <v>68</v>
      </c>
      <c r="G9956" s="30" t="s">
        <v>69</v>
      </c>
      <c r="H9956" s="75">
        <v>1</v>
      </c>
    </row>
    <row r="9957" spans="1:8">
      <c r="A9957" s="43">
        <v>1953</v>
      </c>
      <c r="B9957" s="74">
        <v>46231</v>
      </c>
      <c r="C9957" s="30" t="s">
        <v>579</v>
      </c>
      <c r="D9957" s="30" t="s">
        <v>580</v>
      </c>
      <c r="E9957" s="75">
        <v>52</v>
      </c>
      <c r="F9957" s="30" t="s">
        <v>68</v>
      </c>
      <c r="G9957" s="30" t="s">
        <v>69</v>
      </c>
      <c r="H9957" s="75">
        <v>1</v>
      </c>
    </row>
    <row r="9958" spans="1:8">
      <c r="A9958" s="43">
        <v>1953</v>
      </c>
      <c r="B9958" s="74">
        <v>46231</v>
      </c>
      <c r="C9958" s="30" t="s">
        <v>581</v>
      </c>
      <c r="D9958" s="30" t="s">
        <v>582</v>
      </c>
      <c r="E9958" s="75">
        <v>94</v>
      </c>
      <c r="F9958" s="30" t="s">
        <v>68</v>
      </c>
      <c r="G9958" s="30" t="s">
        <v>69</v>
      </c>
      <c r="H9958" s="75">
        <v>1</v>
      </c>
    </row>
    <row r="9959" spans="1:8">
      <c r="A9959" s="43">
        <v>1953</v>
      </c>
      <c r="B9959" s="74">
        <v>46231</v>
      </c>
      <c r="C9959" s="30" t="s">
        <v>583</v>
      </c>
      <c r="D9959" s="30" t="s">
        <v>584</v>
      </c>
      <c r="E9959" s="75">
        <v>97</v>
      </c>
      <c r="F9959" s="30" t="s">
        <v>68</v>
      </c>
      <c r="G9959" s="30" t="s">
        <v>69</v>
      </c>
      <c r="H9959" s="75">
        <v>1</v>
      </c>
    </row>
    <row r="9960" spans="1:8">
      <c r="A9960" s="43">
        <v>1953</v>
      </c>
      <c r="B9960" s="74">
        <v>46231</v>
      </c>
      <c r="C9960" s="30" t="s">
        <v>585</v>
      </c>
      <c r="D9960" s="30" t="s">
        <v>586</v>
      </c>
      <c r="E9960" s="75">
        <v>84</v>
      </c>
      <c r="F9960" s="30" t="s">
        <v>80</v>
      </c>
      <c r="G9960" s="30" t="s">
        <v>81</v>
      </c>
      <c r="H9960" s="75">
        <v>1</v>
      </c>
    </row>
    <row r="9961" spans="1:8">
      <c r="A9961" s="43">
        <v>1953</v>
      </c>
      <c r="B9961" s="74">
        <v>46231</v>
      </c>
      <c r="C9961" s="30" t="s">
        <v>587</v>
      </c>
      <c r="D9961" s="30" t="s">
        <v>588</v>
      </c>
      <c r="E9961" s="75">
        <v>44</v>
      </c>
      <c r="F9961" s="30" t="s">
        <v>68</v>
      </c>
      <c r="G9961" s="30" t="s">
        <v>69</v>
      </c>
      <c r="H9961" s="75">
        <v>1</v>
      </c>
    </row>
    <row r="9962" spans="1:8">
      <c r="A9962" s="43">
        <v>1953</v>
      </c>
      <c r="B9962" s="74">
        <v>46231</v>
      </c>
      <c r="C9962" s="30" t="s">
        <v>589</v>
      </c>
      <c r="D9962" s="30" t="s">
        <v>590</v>
      </c>
      <c r="E9962" s="75">
        <v>85</v>
      </c>
      <c r="F9962" s="30" t="s">
        <v>70</v>
      </c>
      <c r="G9962" s="30" t="s">
        <v>71</v>
      </c>
      <c r="H9962" s="75">
        <v>2</v>
      </c>
    </row>
    <row r="9963" spans="1:8">
      <c r="A9963" s="43">
        <v>1953</v>
      </c>
      <c r="B9963" s="74">
        <v>46231</v>
      </c>
      <c r="C9963" s="30" t="s">
        <v>591</v>
      </c>
      <c r="D9963" s="30" t="s">
        <v>592</v>
      </c>
      <c r="E9963" s="75">
        <v>4</v>
      </c>
      <c r="F9963" s="30" t="s">
        <v>68</v>
      </c>
      <c r="G9963" s="30" t="s">
        <v>69</v>
      </c>
      <c r="H9963" s="75">
        <v>1</v>
      </c>
    </row>
    <row r="9964" spans="1:8">
      <c r="A9964" s="43">
        <v>1953</v>
      </c>
      <c r="B9964" s="74">
        <v>46231</v>
      </c>
      <c r="C9964" s="30" t="s">
        <v>597</v>
      </c>
      <c r="D9964" s="30" t="s">
        <v>598</v>
      </c>
      <c r="E9964" s="75">
        <v>39</v>
      </c>
      <c r="F9964" s="30" t="s">
        <v>68</v>
      </c>
      <c r="G9964" s="30" t="s">
        <v>69</v>
      </c>
      <c r="H9964" s="75">
        <v>1</v>
      </c>
    </row>
    <row r="9965" spans="1:8">
      <c r="A9965" s="43">
        <v>1953</v>
      </c>
      <c r="B9965" s="74">
        <v>46231</v>
      </c>
      <c r="C9965" s="30" t="s">
        <v>599</v>
      </c>
      <c r="D9965" s="30" t="s">
        <v>600</v>
      </c>
      <c r="E9965" s="75">
        <v>55</v>
      </c>
      <c r="F9965" s="30" t="s">
        <v>68</v>
      </c>
      <c r="G9965" s="30" t="s">
        <v>69</v>
      </c>
      <c r="H9965" s="75">
        <v>1</v>
      </c>
    </row>
    <row r="9966" spans="1:8">
      <c r="A9966" s="43">
        <v>1953</v>
      </c>
      <c r="B9966" s="74">
        <v>46231</v>
      </c>
      <c r="C9966" s="30" t="s">
        <v>601</v>
      </c>
      <c r="D9966" s="30" t="s">
        <v>602</v>
      </c>
      <c r="E9966" s="75">
        <v>88</v>
      </c>
      <c r="F9966" s="30" t="s">
        <v>70</v>
      </c>
      <c r="G9966" s="30" t="s">
        <v>71</v>
      </c>
      <c r="H9966" s="75">
        <v>2</v>
      </c>
    </row>
    <row r="9967" spans="1:8">
      <c r="A9967" s="43">
        <v>1953</v>
      </c>
      <c r="B9967" s="74">
        <v>46231</v>
      </c>
      <c r="C9967" s="30" t="s">
        <v>609</v>
      </c>
      <c r="D9967" s="30" t="s">
        <v>610</v>
      </c>
      <c r="E9967" s="75">
        <v>91</v>
      </c>
      <c r="F9967" s="30" t="s">
        <v>78</v>
      </c>
      <c r="G9967" s="30" t="s">
        <v>79</v>
      </c>
      <c r="H9967" s="75">
        <v>2</v>
      </c>
    </row>
    <row r="9968" spans="1:8">
      <c r="A9968" s="43">
        <v>1953</v>
      </c>
      <c r="B9968" s="74">
        <v>46231</v>
      </c>
      <c r="C9968" s="30" t="s">
        <v>611</v>
      </c>
      <c r="D9968" s="30" t="s">
        <v>612</v>
      </c>
      <c r="E9968" s="75">
        <v>4</v>
      </c>
      <c r="F9968" s="30" t="s">
        <v>78</v>
      </c>
      <c r="G9968" s="30" t="s">
        <v>79</v>
      </c>
      <c r="H9968" s="75">
        <v>2</v>
      </c>
    </row>
    <row r="9969" spans="1:8">
      <c r="A9969" s="43">
        <v>1953</v>
      </c>
      <c r="B9969" s="74">
        <v>46231</v>
      </c>
      <c r="C9969" s="30" t="s">
        <v>613</v>
      </c>
      <c r="D9969" s="30" t="s">
        <v>614</v>
      </c>
      <c r="E9969" s="75">
        <v>89</v>
      </c>
      <c r="F9969" s="30" t="s">
        <v>76</v>
      </c>
      <c r="G9969" s="30" t="s">
        <v>77</v>
      </c>
      <c r="H9969" s="75">
        <v>1</v>
      </c>
    </row>
    <row r="9970" spans="1:8">
      <c r="A9970" s="43">
        <v>1953</v>
      </c>
      <c r="B9970" s="74">
        <v>46231</v>
      </c>
      <c r="C9970" s="30" t="s">
        <v>615</v>
      </c>
      <c r="D9970" s="30" t="s">
        <v>616</v>
      </c>
      <c r="E9970" s="75">
        <v>69</v>
      </c>
      <c r="F9970" s="30" t="s">
        <v>80</v>
      </c>
      <c r="G9970" s="30" t="s">
        <v>81</v>
      </c>
      <c r="H9970" s="75">
        <v>1</v>
      </c>
    </row>
    <row r="9971" spans="1:8">
      <c r="A9971" s="43">
        <v>1953</v>
      </c>
      <c r="B9971" s="74">
        <v>46231</v>
      </c>
      <c r="C9971" s="30" t="s">
        <v>619</v>
      </c>
      <c r="D9971" s="30" t="s">
        <v>620</v>
      </c>
      <c r="E9971" s="75">
        <v>93</v>
      </c>
      <c r="F9971" s="30" t="s">
        <v>68</v>
      </c>
      <c r="G9971" s="30" t="s">
        <v>69</v>
      </c>
      <c r="H9971" s="75">
        <v>1</v>
      </c>
    </row>
    <row r="9972" spans="1:8">
      <c r="A9972" s="43">
        <v>1953</v>
      </c>
      <c r="B9972" s="74">
        <v>46231</v>
      </c>
      <c r="C9972" s="30" t="s">
        <v>621</v>
      </c>
      <c r="D9972" s="30" t="s">
        <v>622</v>
      </c>
      <c r="E9972" s="75">
        <v>45</v>
      </c>
      <c r="F9972" s="30" t="s">
        <v>53</v>
      </c>
      <c r="G9972" s="30" t="s">
        <v>54</v>
      </c>
      <c r="H9972" s="75">
        <v>1</v>
      </c>
    </row>
    <row r="9973" spans="1:8">
      <c r="A9973" s="43">
        <v>1953</v>
      </c>
      <c r="B9973" s="74">
        <v>46231</v>
      </c>
      <c r="C9973" s="30" t="s">
        <v>623</v>
      </c>
      <c r="D9973" s="30" t="s">
        <v>624</v>
      </c>
      <c r="E9973" s="75">
        <v>105</v>
      </c>
      <c r="F9973" s="30" t="s">
        <v>53</v>
      </c>
      <c r="G9973" s="30" t="s">
        <v>54</v>
      </c>
      <c r="H9973" s="75">
        <v>1</v>
      </c>
    </row>
    <row r="9974" spans="1:8">
      <c r="A9974" s="43">
        <v>1953</v>
      </c>
      <c r="B9974" s="74">
        <v>46231</v>
      </c>
      <c r="C9974" s="30" t="s">
        <v>625</v>
      </c>
      <c r="D9974" s="30" t="s">
        <v>626</v>
      </c>
      <c r="E9974" s="75">
        <v>130</v>
      </c>
      <c r="F9974" s="30" t="s">
        <v>68</v>
      </c>
      <c r="G9974" s="30" t="s">
        <v>69</v>
      </c>
      <c r="H9974" s="75">
        <v>1</v>
      </c>
    </row>
    <row r="9975" spans="1:8">
      <c r="A9975" s="43">
        <v>1953</v>
      </c>
      <c r="B9975" s="74">
        <v>46231</v>
      </c>
      <c r="C9975" s="30" t="s">
        <v>629</v>
      </c>
      <c r="D9975" s="30" t="s">
        <v>630</v>
      </c>
      <c r="E9975" s="75">
        <v>91</v>
      </c>
      <c r="F9975" s="30" t="s">
        <v>68</v>
      </c>
      <c r="G9975" s="30" t="s">
        <v>69</v>
      </c>
      <c r="H9975" s="75">
        <v>1</v>
      </c>
    </row>
    <row r="9976" spans="1:8">
      <c r="A9976" s="43">
        <v>1953</v>
      </c>
      <c r="B9976" s="74">
        <v>46231</v>
      </c>
      <c r="C9976" s="30" t="s">
        <v>631</v>
      </c>
      <c r="D9976" s="30" t="s">
        <v>632</v>
      </c>
      <c r="E9976" s="75">
        <v>1</v>
      </c>
      <c r="F9976" s="30" t="s">
        <v>76</v>
      </c>
      <c r="G9976" s="30" t="s">
        <v>77</v>
      </c>
      <c r="H9976" s="75">
        <v>1</v>
      </c>
    </row>
    <row r="9977" spans="1:8">
      <c r="A9977" s="43">
        <v>1953</v>
      </c>
      <c r="B9977" s="74">
        <v>46231</v>
      </c>
      <c r="C9977" s="30" t="s">
        <v>633</v>
      </c>
      <c r="D9977" s="30" t="s">
        <v>634</v>
      </c>
      <c r="E9977" s="75">
        <v>131</v>
      </c>
      <c r="F9977" s="30" t="s">
        <v>76</v>
      </c>
      <c r="G9977" s="30" t="s">
        <v>77</v>
      </c>
      <c r="H9977" s="75">
        <v>1</v>
      </c>
    </row>
    <row r="9978" spans="1:8">
      <c r="A9978" s="43">
        <v>1953</v>
      </c>
      <c r="B9978" s="74">
        <v>46231</v>
      </c>
      <c r="C9978" s="30" t="s">
        <v>635</v>
      </c>
      <c r="D9978" s="30" t="s">
        <v>636</v>
      </c>
      <c r="E9978" s="75">
        <v>40</v>
      </c>
      <c r="F9978" s="30" t="s">
        <v>53</v>
      </c>
      <c r="G9978" s="30" t="s">
        <v>54</v>
      </c>
      <c r="H9978" s="75">
        <v>1</v>
      </c>
    </row>
    <row r="9979" spans="1:8">
      <c r="A9979" s="43">
        <v>1953</v>
      </c>
      <c r="B9979" s="74">
        <v>46231</v>
      </c>
      <c r="C9979" s="30" t="s">
        <v>637</v>
      </c>
      <c r="D9979" s="30" t="s">
        <v>638</v>
      </c>
      <c r="E9979" s="75">
        <v>133</v>
      </c>
      <c r="F9979" s="30" t="s">
        <v>76</v>
      </c>
      <c r="G9979" s="30" t="s">
        <v>77</v>
      </c>
      <c r="H9979" s="75">
        <v>1</v>
      </c>
    </row>
    <row r="9980" spans="1:8">
      <c r="A9980" s="43">
        <v>1953</v>
      </c>
      <c r="B9980" s="74">
        <v>46231</v>
      </c>
      <c r="C9980" s="30" t="s">
        <v>645</v>
      </c>
      <c r="D9980" s="30" t="s">
        <v>646</v>
      </c>
      <c r="E9980" s="75">
        <v>177</v>
      </c>
      <c r="F9980" s="30" t="s">
        <v>80</v>
      </c>
      <c r="G9980" s="30" t="s">
        <v>81</v>
      </c>
      <c r="H9980" s="75">
        <v>1</v>
      </c>
    </row>
    <row r="9981" spans="1:8">
      <c r="A9981" s="43">
        <v>1953</v>
      </c>
      <c r="B9981" s="74">
        <v>46231</v>
      </c>
      <c r="C9981" s="30" t="s">
        <v>647</v>
      </c>
      <c r="D9981" s="30" t="s">
        <v>648</v>
      </c>
      <c r="E9981" s="75">
        <v>6</v>
      </c>
      <c r="F9981" s="30" t="s">
        <v>80</v>
      </c>
      <c r="G9981" s="30" t="s">
        <v>81</v>
      </c>
      <c r="H9981" s="75">
        <v>1</v>
      </c>
    </row>
    <row r="9982" spans="1:8">
      <c r="A9982" s="43">
        <v>1953</v>
      </c>
      <c r="B9982" s="74">
        <v>46231</v>
      </c>
      <c r="C9982" s="30" t="s">
        <v>651</v>
      </c>
      <c r="D9982" s="30" t="s">
        <v>652</v>
      </c>
      <c r="E9982" s="75">
        <v>23</v>
      </c>
      <c r="F9982" s="30" t="s">
        <v>76</v>
      </c>
      <c r="G9982" s="30" t="s">
        <v>77</v>
      </c>
      <c r="H9982" s="75">
        <v>1</v>
      </c>
    </row>
    <row r="9983" spans="1:8">
      <c r="A9983" s="43">
        <v>1953</v>
      </c>
      <c r="B9983" s="74">
        <v>46231</v>
      </c>
      <c r="C9983" s="30" t="s">
        <v>655</v>
      </c>
      <c r="D9983" s="30" t="s">
        <v>656</v>
      </c>
      <c r="E9983" s="75">
        <v>55</v>
      </c>
      <c r="F9983" s="30" t="s">
        <v>80</v>
      </c>
      <c r="G9983" s="30" t="s">
        <v>81</v>
      </c>
      <c r="H9983" s="75">
        <v>1</v>
      </c>
    </row>
    <row r="9984" spans="1:8">
      <c r="A9984" s="43">
        <v>1953</v>
      </c>
      <c r="B9984" s="74">
        <v>46231</v>
      </c>
      <c r="C9984" s="30" t="s">
        <v>659</v>
      </c>
      <c r="D9984" s="30" t="s">
        <v>660</v>
      </c>
      <c r="E9984" s="75">
        <v>37</v>
      </c>
      <c r="F9984" s="30" t="s">
        <v>66</v>
      </c>
      <c r="G9984" s="30" t="s">
        <v>67</v>
      </c>
      <c r="H9984" s="75">
        <v>2</v>
      </c>
    </row>
    <row r="9985" spans="1:8">
      <c r="A9985" s="43">
        <v>1953</v>
      </c>
      <c r="B9985" s="74">
        <v>46231</v>
      </c>
      <c r="C9985" s="30" t="s">
        <v>661</v>
      </c>
      <c r="D9985" s="30" t="s">
        <v>662</v>
      </c>
      <c r="E9985" s="75">
        <v>37</v>
      </c>
      <c r="F9985" s="30" t="s">
        <v>53</v>
      </c>
      <c r="G9985" s="30" t="s">
        <v>54</v>
      </c>
      <c r="H9985" s="75">
        <v>1</v>
      </c>
    </row>
    <row r="9986" spans="1:8">
      <c r="A9986" s="43">
        <v>1953</v>
      </c>
      <c r="B9986" s="74">
        <v>46231</v>
      </c>
      <c r="C9986" s="30" t="s">
        <v>663</v>
      </c>
      <c r="D9986" s="30" t="s">
        <v>664</v>
      </c>
      <c r="E9986" s="75">
        <v>111</v>
      </c>
      <c r="F9986" s="30" t="s">
        <v>68</v>
      </c>
      <c r="G9986" s="30" t="s">
        <v>69</v>
      </c>
      <c r="H9986" s="75">
        <v>1</v>
      </c>
    </row>
    <row r="9987" spans="1:8">
      <c r="A9987" s="43">
        <v>1953</v>
      </c>
      <c r="B9987" s="74">
        <v>46231</v>
      </c>
      <c r="C9987" s="30" t="s">
        <v>665</v>
      </c>
      <c r="D9987" s="30" t="s">
        <v>666</v>
      </c>
      <c r="E9987" s="75">
        <v>44</v>
      </c>
      <c r="F9987" s="30" t="s">
        <v>63</v>
      </c>
      <c r="G9987" s="30" t="s">
        <v>64</v>
      </c>
      <c r="H9987" s="75">
        <v>2</v>
      </c>
    </row>
    <row r="9988" spans="1:8">
      <c r="A9988" s="43">
        <v>1953</v>
      </c>
      <c r="B9988" s="74">
        <v>46231</v>
      </c>
      <c r="C9988" s="30" t="s">
        <v>667</v>
      </c>
      <c r="D9988" s="30" t="s">
        <v>668</v>
      </c>
      <c r="E9988" s="75">
        <v>15</v>
      </c>
      <c r="F9988" s="30" t="s">
        <v>53</v>
      </c>
      <c r="G9988" s="30" t="s">
        <v>54</v>
      </c>
      <c r="H9988" s="75">
        <v>1</v>
      </c>
    </row>
    <row r="9989" spans="1:8">
      <c r="A9989" s="43">
        <v>1953</v>
      </c>
      <c r="B9989" s="74">
        <v>46231</v>
      </c>
      <c r="C9989" s="30" t="s">
        <v>669</v>
      </c>
      <c r="D9989" s="30" t="s">
        <v>670</v>
      </c>
      <c r="E9989" s="75">
        <v>50</v>
      </c>
      <c r="F9989" s="30" t="s">
        <v>68</v>
      </c>
      <c r="G9989" s="30" t="s">
        <v>69</v>
      </c>
      <c r="H9989" s="75">
        <v>1</v>
      </c>
    </row>
    <row r="9990" spans="1:8">
      <c r="A9990" s="43">
        <v>1953</v>
      </c>
      <c r="B9990" s="74">
        <v>46230</v>
      </c>
      <c r="C9990" s="30" t="s">
        <v>5026</v>
      </c>
      <c r="D9990" s="30" t="s">
        <v>5027</v>
      </c>
      <c r="E9990" s="75">
        <v>76</v>
      </c>
      <c r="F9990" s="30" t="s">
        <v>53</v>
      </c>
      <c r="G9990" s="30" t="s">
        <v>54</v>
      </c>
      <c r="H9990" s="75">
        <v>1</v>
      </c>
    </row>
    <row r="9991" spans="1:8">
      <c r="A9991" s="43">
        <v>1953</v>
      </c>
      <c r="B9991" s="74">
        <v>46230</v>
      </c>
      <c r="C9991" s="30" t="s">
        <v>571</v>
      </c>
      <c r="D9991" s="30" t="s">
        <v>572</v>
      </c>
      <c r="E9991" s="75">
        <v>34</v>
      </c>
      <c r="F9991" s="30" t="s">
        <v>53</v>
      </c>
      <c r="G9991" s="30" t="s">
        <v>54</v>
      </c>
      <c r="H9991" s="75">
        <v>1</v>
      </c>
    </row>
    <row r="9992" spans="1:8">
      <c r="A9992" s="43">
        <v>1953</v>
      </c>
      <c r="B9992" s="74">
        <v>46230</v>
      </c>
      <c r="C9992" s="30" t="s">
        <v>573</v>
      </c>
      <c r="D9992" s="30" t="s">
        <v>574</v>
      </c>
      <c r="E9992" s="75">
        <v>82</v>
      </c>
      <c r="F9992" s="30" t="s">
        <v>70</v>
      </c>
      <c r="G9992" s="30" t="s">
        <v>71</v>
      </c>
      <c r="H9992" s="75">
        <v>2</v>
      </c>
    </row>
    <row r="9993" spans="1:8">
      <c r="A9993" s="43">
        <v>1953</v>
      </c>
      <c r="B9993" s="74">
        <v>46230</v>
      </c>
      <c r="C9993" s="30" t="s">
        <v>575</v>
      </c>
      <c r="D9993" s="30" t="s">
        <v>576</v>
      </c>
      <c r="E9993" s="75">
        <v>79</v>
      </c>
      <c r="F9993" s="30" t="s">
        <v>68</v>
      </c>
      <c r="G9993" s="30" t="s">
        <v>69</v>
      </c>
      <c r="H9993" s="75">
        <v>1</v>
      </c>
    </row>
    <row r="9994" spans="1:8">
      <c r="A9994" s="43">
        <v>1953</v>
      </c>
      <c r="B9994" s="74">
        <v>46230</v>
      </c>
      <c r="C9994" s="30" t="s">
        <v>577</v>
      </c>
      <c r="D9994" s="30" t="s">
        <v>578</v>
      </c>
      <c r="E9994" s="75">
        <v>75</v>
      </c>
      <c r="F9994" s="30" t="s">
        <v>68</v>
      </c>
      <c r="G9994" s="30" t="s">
        <v>69</v>
      </c>
      <c r="H9994" s="75">
        <v>1</v>
      </c>
    </row>
    <row r="9995" spans="1:8">
      <c r="A9995" s="43">
        <v>1953</v>
      </c>
      <c r="B9995" s="74">
        <v>46230</v>
      </c>
      <c r="C9995" s="30" t="s">
        <v>579</v>
      </c>
      <c r="D9995" s="30" t="s">
        <v>580</v>
      </c>
      <c r="E9995" s="75">
        <v>67</v>
      </c>
      <c r="F9995" s="30" t="s">
        <v>68</v>
      </c>
      <c r="G9995" s="30" t="s">
        <v>69</v>
      </c>
      <c r="H9995" s="75">
        <v>1</v>
      </c>
    </row>
    <row r="9996" spans="1:8">
      <c r="A9996" s="43">
        <v>1953</v>
      </c>
      <c r="B9996" s="74">
        <v>46230</v>
      </c>
      <c r="C9996" s="30" t="s">
        <v>581</v>
      </c>
      <c r="D9996" s="30" t="s">
        <v>582</v>
      </c>
      <c r="E9996" s="75">
        <v>81</v>
      </c>
      <c r="F9996" s="30" t="s">
        <v>68</v>
      </c>
      <c r="G9996" s="30" t="s">
        <v>69</v>
      </c>
      <c r="H9996" s="75">
        <v>1</v>
      </c>
    </row>
    <row r="9997" spans="1:8">
      <c r="A9997" s="43">
        <v>1953</v>
      </c>
      <c r="B9997" s="74">
        <v>46230</v>
      </c>
      <c r="C9997" s="30" t="s">
        <v>583</v>
      </c>
      <c r="D9997" s="30" t="s">
        <v>584</v>
      </c>
      <c r="E9997" s="75">
        <v>54</v>
      </c>
      <c r="F9997" s="30" t="s">
        <v>68</v>
      </c>
      <c r="G9997" s="30" t="s">
        <v>69</v>
      </c>
      <c r="H9997" s="75">
        <v>1</v>
      </c>
    </row>
    <row r="9998" spans="1:8">
      <c r="A9998" s="43">
        <v>1953</v>
      </c>
      <c r="B9998" s="74">
        <v>46230</v>
      </c>
      <c r="C9998" s="30" t="s">
        <v>585</v>
      </c>
      <c r="D9998" s="30" t="s">
        <v>586</v>
      </c>
      <c r="E9998" s="75">
        <v>108</v>
      </c>
      <c r="F9998" s="30" t="s">
        <v>80</v>
      </c>
      <c r="G9998" s="30" t="s">
        <v>81</v>
      </c>
      <c r="H9998" s="75">
        <v>1</v>
      </c>
    </row>
    <row r="9999" spans="1:8">
      <c r="A9999" s="43">
        <v>1953</v>
      </c>
      <c r="B9999" s="74">
        <v>46230</v>
      </c>
      <c r="C9999" s="30" t="s">
        <v>587</v>
      </c>
      <c r="D9999" s="30" t="s">
        <v>588</v>
      </c>
      <c r="E9999" s="75">
        <v>70</v>
      </c>
      <c r="F9999" s="30" t="s">
        <v>68</v>
      </c>
      <c r="G9999" s="30" t="s">
        <v>69</v>
      </c>
      <c r="H9999" s="75">
        <v>1</v>
      </c>
    </row>
    <row r="10000" spans="1:8">
      <c r="A10000" s="43">
        <v>1953</v>
      </c>
      <c r="B10000" s="74">
        <v>46230</v>
      </c>
      <c r="C10000" s="30" t="s">
        <v>589</v>
      </c>
      <c r="D10000" s="30" t="s">
        <v>590</v>
      </c>
      <c r="E10000" s="75">
        <v>99</v>
      </c>
      <c r="F10000" s="30" t="s">
        <v>76</v>
      </c>
      <c r="G10000" s="30" t="s">
        <v>77</v>
      </c>
      <c r="H10000" s="75">
        <v>1</v>
      </c>
    </row>
    <row r="10001" spans="1:8">
      <c r="A10001" s="43">
        <v>1953</v>
      </c>
      <c r="B10001" s="74">
        <v>46230</v>
      </c>
      <c r="C10001" s="30" t="s">
        <v>591</v>
      </c>
      <c r="D10001" s="30" t="s">
        <v>592</v>
      </c>
      <c r="E10001" s="75">
        <v>5</v>
      </c>
      <c r="F10001" s="30" t="s">
        <v>68</v>
      </c>
      <c r="G10001" s="30" t="s">
        <v>69</v>
      </c>
      <c r="H10001" s="75">
        <v>1</v>
      </c>
    </row>
    <row r="10002" spans="1:8">
      <c r="A10002" s="43">
        <v>1953</v>
      </c>
      <c r="B10002" s="74">
        <v>46230</v>
      </c>
      <c r="C10002" s="30" t="s">
        <v>597</v>
      </c>
      <c r="D10002" s="30" t="s">
        <v>598</v>
      </c>
      <c r="E10002" s="75">
        <v>59</v>
      </c>
      <c r="F10002" s="30" t="s">
        <v>68</v>
      </c>
      <c r="G10002" s="30" t="s">
        <v>69</v>
      </c>
      <c r="H10002" s="75">
        <v>1</v>
      </c>
    </row>
    <row r="10003" spans="1:8">
      <c r="A10003" s="43">
        <v>1953</v>
      </c>
      <c r="B10003" s="74">
        <v>46230</v>
      </c>
      <c r="C10003" s="30" t="s">
        <v>599</v>
      </c>
      <c r="D10003" s="30" t="s">
        <v>600</v>
      </c>
      <c r="E10003" s="75">
        <v>41</v>
      </c>
      <c r="F10003" s="30" t="s">
        <v>68</v>
      </c>
      <c r="G10003" s="30" t="s">
        <v>69</v>
      </c>
      <c r="H10003" s="75">
        <v>1</v>
      </c>
    </row>
    <row r="10004" spans="1:8">
      <c r="A10004" s="43">
        <v>1953</v>
      </c>
      <c r="B10004" s="74">
        <v>46230</v>
      </c>
      <c r="C10004" s="30" t="s">
        <v>609</v>
      </c>
      <c r="D10004" s="30" t="s">
        <v>610</v>
      </c>
      <c r="E10004" s="75">
        <v>82</v>
      </c>
      <c r="F10004" s="30" t="s">
        <v>66</v>
      </c>
      <c r="G10004" s="30" t="s">
        <v>67</v>
      </c>
      <c r="H10004" s="75">
        <v>2</v>
      </c>
    </row>
    <row r="10005" spans="1:8">
      <c r="A10005" s="43">
        <v>1953</v>
      </c>
      <c r="B10005" s="74">
        <v>46230</v>
      </c>
      <c r="C10005" s="30" t="s">
        <v>611</v>
      </c>
      <c r="D10005" s="30" t="s">
        <v>612</v>
      </c>
      <c r="E10005" s="75">
        <v>42</v>
      </c>
      <c r="F10005" s="30" t="s">
        <v>5020</v>
      </c>
      <c r="G10005" s="30" t="s">
        <v>5021</v>
      </c>
      <c r="H10005" s="75">
        <v>3</v>
      </c>
    </row>
    <row r="10006" spans="1:8">
      <c r="A10006" s="43">
        <v>1953</v>
      </c>
      <c r="B10006" s="74">
        <v>46230</v>
      </c>
      <c r="C10006" s="30" t="s">
        <v>613</v>
      </c>
      <c r="D10006" s="30" t="s">
        <v>614</v>
      </c>
      <c r="E10006" s="75">
        <v>143</v>
      </c>
      <c r="F10006" s="30" t="s">
        <v>70</v>
      </c>
      <c r="G10006" s="30" t="s">
        <v>71</v>
      </c>
      <c r="H10006" s="75">
        <v>2</v>
      </c>
    </row>
    <row r="10007" spans="1:8">
      <c r="A10007" s="43">
        <v>1953</v>
      </c>
      <c r="B10007" s="74">
        <v>46230</v>
      </c>
      <c r="C10007" s="30" t="s">
        <v>615</v>
      </c>
      <c r="D10007" s="30" t="s">
        <v>616</v>
      </c>
      <c r="E10007" s="75">
        <v>168</v>
      </c>
      <c r="F10007" s="30" t="s">
        <v>80</v>
      </c>
      <c r="G10007" s="30" t="s">
        <v>81</v>
      </c>
      <c r="H10007" s="75">
        <v>1</v>
      </c>
    </row>
    <row r="10008" spans="1:8">
      <c r="A10008" s="43">
        <v>1953</v>
      </c>
      <c r="B10008" s="74">
        <v>46230</v>
      </c>
      <c r="C10008" s="30" t="s">
        <v>617</v>
      </c>
      <c r="D10008" s="30" t="s">
        <v>618</v>
      </c>
      <c r="E10008" s="75">
        <v>72</v>
      </c>
      <c r="F10008" s="30" t="s">
        <v>76</v>
      </c>
      <c r="G10008" s="30" t="s">
        <v>77</v>
      </c>
      <c r="H10008" s="75">
        <v>1</v>
      </c>
    </row>
    <row r="10009" spans="1:8">
      <c r="A10009" s="43">
        <v>1953</v>
      </c>
      <c r="B10009" s="74">
        <v>46230</v>
      </c>
      <c r="C10009" s="30" t="s">
        <v>619</v>
      </c>
      <c r="D10009" s="30" t="s">
        <v>620</v>
      </c>
      <c r="E10009" s="75">
        <v>126</v>
      </c>
      <c r="F10009" s="30" t="s">
        <v>68</v>
      </c>
      <c r="G10009" s="30" t="s">
        <v>69</v>
      </c>
      <c r="H10009" s="75">
        <v>1</v>
      </c>
    </row>
    <row r="10010" spans="1:8">
      <c r="A10010" s="43">
        <v>1953</v>
      </c>
      <c r="B10010" s="74">
        <v>46230</v>
      </c>
      <c r="C10010" s="30" t="s">
        <v>625</v>
      </c>
      <c r="D10010" s="30" t="s">
        <v>626</v>
      </c>
      <c r="E10010" s="75">
        <v>106</v>
      </c>
      <c r="F10010" s="30" t="s">
        <v>68</v>
      </c>
      <c r="G10010" s="30" t="s">
        <v>69</v>
      </c>
      <c r="H10010" s="75">
        <v>1</v>
      </c>
    </row>
    <row r="10011" spans="1:8">
      <c r="A10011" s="43">
        <v>1953</v>
      </c>
      <c r="B10011" s="74">
        <v>46230</v>
      </c>
      <c r="C10011" s="30" t="s">
        <v>627</v>
      </c>
      <c r="D10011" s="30" t="s">
        <v>628</v>
      </c>
      <c r="E10011" s="75">
        <v>64</v>
      </c>
      <c r="F10011" s="30" t="s">
        <v>53</v>
      </c>
      <c r="G10011" s="30" t="s">
        <v>54</v>
      </c>
      <c r="H10011" s="75">
        <v>1</v>
      </c>
    </row>
    <row r="10012" spans="1:8">
      <c r="A10012" s="43">
        <v>1953</v>
      </c>
      <c r="B10012" s="74">
        <v>46230</v>
      </c>
      <c r="C10012" s="30" t="s">
        <v>633</v>
      </c>
      <c r="D10012" s="30" t="s">
        <v>634</v>
      </c>
      <c r="E10012" s="75">
        <v>178</v>
      </c>
      <c r="F10012" s="30" t="s">
        <v>70</v>
      </c>
      <c r="G10012" s="30" t="s">
        <v>71</v>
      </c>
      <c r="H10012" s="75">
        <v>2</v>
      </c>
    </row>
    <row r="10013" spans="1:8">
      <c r="A10013" s="43">
        <v>1953</v>
      </c>
      <c r="B10013" s="74">
        <v>46230</v>
      </c>
      <c r="C10013" s="30" t="s">
        <v>635</v>
      </c>
      <c r="D10013" s="30" t="s">
        <v>636</v>
      </c>
      <c r="E10013" s="75">
        <v>19</v>
      </c>
      <c r="F10013" s="30" t="s">
        <v>53</v>
      </c>
      <c r="G10013" s="30" t="s">
        <v>54</v>
      </c>
      <c r="H10013" s="75">
        <v>1</v>
      </c>
    </row>
    <row r="10014" spans="1:8">
      <c r="A10014" s="43">
        <v>1953</v>
      </c>
      <c r="B10014" s="74">
        <v>46230</v>
      </c>
      <c r="C10014" s="30" t="s">
        <v>637</v>
      </c>
      <c r="D10014" s="30" t="s">
        <v>638</v>
      </c>
      <c r="E10014" s="75">
        <v>183</v>
      </c>
      <c r="F10014" s="30" t="s">
        <v>76</v>
      </c>
      <c r="G10014" s="30" t="s">
        <v>77</v>
      </c>
      <c r="H10014" s="75">
        <v>1</v>
      </c>
    </row>
    <row r="10015" spans="1:8">
      <c r="A10015" s="43">
        <v>1953</v>
      </c>
      <c r="B10015" s="74">
        <v>46230</v>
      </c>
      <c r="C10015" s="30" t="s">
        <v>639</v>
      </c>
      <c r="D10015" s="30" t="s">
        <v>640</v>
      </c>
      <c r="E10015" s="75">
        <v>76</v>
      </c>
      <c r="F10015" s="30" t="s">
        <v>70</v>
      </c>
      <c r="G10015" s="30" t="s">
        <v>71</v>
      </c>
      <c r="H10015" s="75">
        <v>2</v>
      </c>
    </row>
    <row r="10016" spans="1:8">
      <c r="A10016" s="43">
        <v>1953</v>
      </c>
      <c r="B10016" s="74">
        <v>46230</v>
      </c>
      <c r="C10016" s="30" t="s">
        <v>643</v>
      </c>
      <c r="D10016" s="30" t="s">
        <v>644</v>
      </c>
      <c r="E10016" s="75">
        <v>45</v>
      </c>
      <c r="F10016" s="30" t="s">
        <v>78</v>
      </c>
      <c r="G10016" s="30" t="s">
        <v>79</v>
      </c>
      <c r="H10016" s="75">
        <v>2</v>
      </c>
    </row>
    <row r="10017" spans="1:8">
      <c r="A10017" s="43">
        <v>1953</v>
      </c>
      <c r="B10017" s="74">
        <v>46230</v>
      </c>
      <c r="C10017" s="30" t="s">
        <v>645</v>
      </c>
      <c r="D10017" s="30" t="s">
        <v>646</v>
      </c>
      <c r="E10017" s="75">
        <v>320</v>
      </c>
      <c r="F10017" s="30" t="s">
        <v>80</v>
      </c>
      <c r="G10017" s="30" t="s">
        <v>81</v>
      </c>
      <c r="H10017" s="75">
        <v>1</v>
      </c>
    </row>
    <row r="10018" spans="1:8">
      <c r="A10018" s="43">
        <v>1953</v>
      </c>
      <c r="B10018" s="74">
        <v>46230</v>
      </c>
      <c r="C10018" s="30" t="s">
        <v>647</v>
      </c>
      <c r="D10018" s="30" t="s">
        <v>648</v>
      </c>
      <c r="E10018" s="75">
        <v>54</v>
      </c>
      <c r="F10018" s="30" t="s">
        <v>80</v>
      </c>
      <c r="G10018" s="30" t="s">
        <v>81</v>
      </c>
      <c r="H10018" s="75">
        <v>1</v>
      </c>
    </row>
    <row r="10019" spans="1:8">
      <c r="A10019" s="43">
        <v>1953</v>
      </c>
      <c r="B10019" s="74">
        <v>46230</v>
      </c>
      <c r="C10019" s="30" t="s">
        <v>659</v>
      </c>
      <c r="D10019" s="30" t="s">
        <v>660</v>
      </c>
      <c r="E10019" s="75">
        <v>72</v>
      </c>
      <c r="F10019" s="30" t="s">
        <v>66</v>
      </c>
      <c r="G10019" s="30" t="s">
        <v>67</v>
      </c>
      <c r="H10019" s="75">
        <v>2</v>
      </c>
    </row>
    <row r="10020" spans="1:8">
      <c r="A10020" s="43">
        <v>1953</v>
      </c>
      <c r="B10020" s="74">
        <v>46230</v>
      </c>
      <c r="C10020" s="30" t="s">
        <v>661</v>
      </c>
      <c r="D10020" s="30" t="s">
        <v>662</v>
      </c>
      <c r="E10020" s="75">
        <v>16</v>
      </c>
      <c r="F10020" s="30" t="s">
        <v>53</v>
      </c>
      <c r="G10020" s="30" t="s">
        <v>54</v>
      </c>
      <c r="H10020" s="75">
        <v>1</v>
      </c>
    </row>
    <row r="10021" spans="1:8">
      <c r="A10021" s="43">
        <v>1953</v>
      </c>
      <c r="B10021" s="74">
        <v>46230</v>
      </c>
      <c r="C10021" s="30" t="s">
        <v>663</v>
      </c>
      <c r="D10021" s="30" t="s">
        <v>664</v>
      </c>
      <c r="E10021" s="75">
        <v>119</v>
      </c>
      <c r="F10021" s="30" t="s">
        <v>68</v>
      </c>
      <c r="G10021" s="30" t="s">
        <v>69</v>
      </c>
      <c r="H10021" s="75">
        <v>1</v>
      </c>
    </row>
    <row r="10022" spans="1:8">
      <c r="A10022" s="43">
        <v>1953</v>
      </c>
      <c r="B10022" s="74">
        <v>46230</v>
      </c>
      <c r="C10022" s="30" t="s">
        <v>665</v>
      </c>
      <c r="D10022" s="30" t="s">
        <v>666</v>
      </c>
      <c r="E10022" s="75">
        <v>63</v>
      </c>
      <c r="F10022" s="30" t="s">
        <v>63</v>
      </c>
      <c r="G10022" s="30" t="s">
        <v>64</v>
      </c>
      <c r="H10022" s="75">
        <v>2</v>
      </c>
    </row>
    <row r="10023" spans="1:8">
      <c r="A10023" s="43">
        <v>1953</v>
      </c>
      <c r="B10023" s="74">
        <v>46230</v>
      </c>
      <c r="C10023" s="30" t="s">
        <v>667</v>
      </c>
      <c r="D10023" s="30" t="s">
        <v>668</v>
      </c>
      <c r="E10023" s="75">
        <v>61</v>
      </c>
      <c r="F10023" s="30" t="s">
        <v>53</v>
      </c>
      <c r="G10023" s="30" t="s">
        <v>54</v>
      </c>
      <c r="H10023" s="75">
        <v>1</v>
      </c>
    </row>
    <row r="10024" spans="1:8">
      <c r="A10024" s="43">
        <v>1953</v>
      </c>
      <c r="B10024" s="74">
        <v>46230</v>
      </c>
      <c r="C10024" s="30" t="s">
        <v>669</v>
      </c>
      <c r="D10024" s="30" t="s">
        <v>670</v>
      </c>
      <c r="E10024" s="75">
        <v>58</v>
      </c>
      <c r="F10024" s="30" t="s">
        <v>68</v>
      </c>
      <c r="G10024" s="30" t="s">
        <v>69</v>
      </c>
      <c r="H10024" s="75">
        <v>1</v>
      </c>
    </row>
    <row r="10025" spans="1:8">
      <c r="A10025" s="43">
        <v>1953</v>
      </c>
      <c r="B10025" s="74">
        <v>46228</v>
      </c>
      <c r="C10025" s="30" t="s">
        <v>5026</v>
      </c>
      <c r="D10025" s="30" t="s">
        <v>5027</v>
      </c>
      <c r="E10025" s="75">
        <v>2</v>
      </c>
      <c r="F10025" s="30" t="s">
        <v>53</v>
      </c>
      <c r="G10025" s="30" t="s">
        <v>54</v>
      </c>
      <c r="H10025" s="75">
        <v>1</v>
      </c>
    </row>
    <row r="10026" spans="1:8">
      <c r="A10026" s="43">
        <v>1953</v>
      </c>
      <c r="B10026" s="74">
        <v>46228</v>
      </c>
      <c r="C10026" s="30" t="s">
        <v>1798</v>
      </c>
      <c r="D10026" s="30" t="s">
        <v>1799</v>
      </c>
      <c r="E10026" s="75">
        <v>1</v>
      </c>
      <c r="F10026" s="30" t="s">
        <v>53</v>
      </c>
      <c r="G10026" s="30" t="s">
        <v>54</v>
      </c>
      <c r="H10026" s="75">
        <v>1</v>
      </c>
    </row>
    <row r="10027" spans="1:8">
      <c r="A10027" s="43">
        <v>1953</v>
      </c>
      <c r="B10027" s="74">
        <v>46228</v>
      </c>
      <c r="C10027" s="30" t="s">
        <v>571</v>
      </c>
      <c r="D10027" s="30" t="s">
        <v>572</v>
      </c>
      <c r="E10027" s="75">
        <v>16</v>
      </c>
      <c r="F10027" s="30" t="s">
        <v>53</v>
      </c>
      <c r="G10027" s="30" t="s">
        <v>54</v>
      </c>
      <c r="H10027" s="75">
        <v>1</v>
      </c>
    </row>
    <row r="10028" spans="1:8">
      <c r="A10028" s="43">
        <v>1953</v>
      </c>
      <c r="B10028" s="74">
        <v>46228</v>
      </c>
      <c r="C10028" s="30" t="s">
        <v>573</v>
      </c>
      <c r="D10028" s="30" t="s">
        <v>574</v>
      </c>
      <c r="E10028" s="75">
        <v>129</v>
      </c>
      <c r="F10028" s="30" t="s">
        <v>68</v>
      </c>
      <c r="G10028" s="30" t="s">
        <v>69</v>
      </c>
      <c r="H10028" s="75">
        <v>1</v>
      </c>
    </row>
    <row r="10029" spans="1:8">
      <c r="A10029" s="43">
        <v>1953</v>
      </c>
      <c r="B10029" s="74">
        <v>46228</v>
      </c>
      <c r="C10029" s="30" t="s">
        <v>575</v>
      </c>
      <c r="D10029" s="30" t="s">
        <v>576</v>
      </c>
      <c r="E10029" s="75">
        <v>44</v>
      </c>
      <c r="F10029" s="30" t="s">
        <v>70</v>
      </c>
      <c r="G10029" s="30" t="s">
        <v>71</v>
      </c>
      <c r="H10029" s="75">
        <v>2</v>
      </c>
    </row>
    <row r="10030" spans="1:8">
      <c r="A10030" s="43">
        <v>1953</v>
      </c>
      <c r="B10030" s="74">
        <v>46228</v>
      </c>
      <c r="C10030" s="30" t="s">
        <v>577</v>
      </c>
      <c r="D10030" s="30" t="s">
        <v>578</v>
      </c>
      <c r="E10030" s="75">
        <v>65</v>
      </c>
      <c r="F10030" s="30" t="s">
        <v>68</v>
      </c>
      <c r="G10030" s="30" t="s">
        <v>69</v>
      </c>
      <c r="H10030" s="75">
        <v>1</v>
      </c>
    </row>
    <row r="10031" spans="1:8">
      <c r="A10031" s="43">
        <v>1953</v>
      </c>
      <c r="B10031" s="74">
        <v>46228</v>
      </c>
      <c r="C10031" s="30" t="s">
        <v>579</v>
      </c>
      <c r="D10031" s="30" t="s">
        <v>580</v>
      </c>
      <c r="E10031" s="75">
        <v>50</v>
      </c>
      <c r="F10031" s="30" t="s">
        <v>68</v>
      </c>
      <c r="G10031" s="30" t="s">
        <v>69</v>
      </c>
      <c r="H10031" s="75">
        <v>1</v>
      </c>
    </row>
    <row r="10032" spans="1:8">
      <c r="A10032" s="43">
        <v>1953</v>
      </c>
      <c r="B10032" s="74">
        <v>46228</v>
      </c>
      <c r="C10032" s="30" t="s">
        <v>581</v>
      </c>
      <c r="D10032" s="30" t="s">
        <v>582</v>
      </c>
      <c r="E10032" s="75">
        <v>39</v>
      </c>
      <c r="F10032" s="30" t="s">
        <v>68</v>
      </c>
      <c r="G10032" s="30" t="s">
        <v>69</v>
      </c>
      <c r="H10032" s="75">
        <v>1</v>
      </c>
    </row>
    <row r="10033" spans="1:8">
      <c r="A10033" s="43">
        <v>1953</v>
      </c>
      <c r="B10033" s="74">
        <v>46228</v>
      </c>
      <c r="C10033" s="30" t="s">
        <v>583</v>
      </c>
      <c r="D10033" s="30" t="s">
        <v>584</v>
      </c>
      <c r="E10033" s="75">
        <v>26</v>
      </c>
      <c r="F10033" s="30" t="s">
        <v>70</v>
      </c>
      <c r="G10033" s="30" t="s">
        <v>71</v>
      </c>
      <c r="H10033" s="75">
        <v>2</v>
      </c>
    </row>
    <row r="10034" spans="1:8">
      <c r="A10034" s="43">
        <v>1953</v>
      </c>
      <c r="B10034" s="74">
        <v>46228</v>
      </c>
      <c r="C10034" s="30" t="s">
        <v>585</v>
      </c>
      <c r="D10034" s="30" t="s">
        <v>586</v>
      </c>
      <c r="E10034" s="75">
        <v>61</v>
      </c>
      <c r="F10034" s="30" t="s">
        <v>66</v>
      </c>
      <c r="G10034" s="30" t="s">
        <v>67</v>
      </c>
      <c r="H10034" s="75">
        <v>2</v>
      </c>
    </row>
    <row r="10035" spans="1:8">
      <c r="A10035" s="43">
        <v>1953</v>
      </c>
      <c r="B10035" s="74">
        <v>46228</v>
      </c>
      <c r="C10035" s="30" t="s">
        <v>587</v>
      </c>
      <c r="D10035" s="30" t="s">
        <v>588</v>
      </c>
      <c r="E10035" s="75">
        <v>32</v>
      </c>
      <c r="F10035" s="30" t="s">
        <v>68</v>
      </c>
      <c r="G10035" s="30" t="s">
        <v>69</v>
      </c>
      <c r="H10035" s="75">
        <v>1</v>
      </c>
    </row>
    <row r="10036" spans="1:8">
      <c r="A10036" s="43">
        <v>1953</v>
      </c>
      <c r="B10036" s="74">
        <v>46228</v>
      </c>
      <c r="C10036" s="30" t="s">
        <v>589</v>
      </c>
      <c r="D10036" s="30" t="s">
        <v>590</v>
      </c>
      <c r="E10036" s="75">
        <v>98</v>
      </c>
      <c r="F10036" s="30" t="s">
        <v>70</v>
      </c>
      <c r="G10036" s="30" t="s">
        <v>71</v>
      </c>
      <c r="H10036" s="75">
        <v>2</v>
      </c>
    </row>
    <row r="10037" spans="1:8">
      <c r="A10037" s="43">
        <v>1953</v>
      </c>
      <c r="B10037" s="74">
        <v>46228</v>
      </c>
      <c r="C10037" s="30" t="s">
        <v>591</v>
      </c>
      <c r="D10037" s="30" t="s">
        <v>592</v>
      </c>
      <c r="E10037" s="75">
        <v>1</v>
      </c>
      <c r="F10037" s="30" t="s">
        <v>68</v>
      </c>
      <c r="G10037" s="30" t="s">
        <v>69</v>
      </c>
      <c r="H10037" s="75">
        <v>1</v>
      </c>
    </row>
    <row r="10038" spans="1:8">
      <c r="A10038" s="43">
        <v>1953</v>
      </c>
      <c r="B10038" s="74">
        <v>46228</v>
      </c>
      <c r="C10038" s="30" t="s">
        <v>599</v>
      </c>
      <c r="D10038" s="30" t="s">
        <v>600</v>
      </c>
      <c r="E10038" s="75">
        <v>86</v>
      </c>
      <c r="F10038" s="30" t="s">
        <v>68</v>
      </c>
      <c r="G10038" s="30" t="s">
        <v>69</v>
      </c>
      <c r="H10038" s="75">
        <v>1</v>
      </c>
    </row>
    <row r="10039" spans="1:8">
      <c r="A10039" s="43">
        <v>1953</v>
      </c>
      <c r="B10039" s="74">
        <v>46228</v>
      </c>
      <c r="C10039" s="30" t="s">
        <v>609</v>
      </c>
      <c r="D10039" s="30" t="s">
        <v>610</v>
      </c>
      <c r="E10039" s="75">
        <v>104</v>
      </c>
      <c r="F10039" s="30" t="s">
        <v>66</v>
      </c>
      <c r="G10039" s="30" t="s">
        <v>67</v>
      </c>
      <c r="H10039" s="75">
        <v>2</v>
      </c>
    </row>
    <row r="10040" spans="1:8">
      <c r="A10040" s="43">
        <v>1953</v>
      </c>
      <c r="B10040" s="74">
        <v>46228</v>
      </c>
      <c r="C10040" s="30" t="s">
        <v>613</v>
      </c>
      <c r="D10040" s="30" t="s">
        <v>614</v>
      </c>
      <c r="E10040" s="75">
        <v>129</v>
      </c>
      <c r="F10040" s="30" t="s">
        <v>70</v>
      </c>
      <c r="G10040" s="30" t="s">
        <v>71</v>
      </c>
      <c r="H10040" s="75">
        <v>2</v>
      </c>
    </row>
    <row r="10041" spans="1:8">
      <c r="A10041" s="43">
        <v>1953</v>
      </c>
      <c r="B10041" s="74">
        <v>46228</v>
      </c>
      <c r="C10041" s="30" t="s">
        <v>615</v>
      </c>
      <c r="D10041" s="30" t="s">
        <v>616</v>
      </c>
      <c r="E10041" s="75">
        <v>117</v>
      </c>
      <c r="F10041" s="30" t="s">
        <v>80</v>
      </c>
      <c r="G10041" s="30" t="s">
        <v>81</v>
      </c>
      <c r="H10041" s="75">
        <v>1</v>
      </c>
    </row>
    <row r="10042" spans="1:8">
      <c r="A10042" s="43">
        <v>1953</v>
      </c>
      <c r="B10042" s="74">
        <v>46228</v>
      </c>
      <c r="C10042" s="30" t="s">
        <v>619</v>
      </c>
      <c r="D10042" s="30" t="s">
        <v>620</v>
      </c>
      <c r="E10042" s="75">
        <v>112</v>
      </c>
      <c r="F10042" s="30" t="s">
        <v>68</v>
      </c>
      <c r="G10042" s="30" t="s">
        <v>69</v>
      </c>
      <c r="H10042" s="75">
        <v>1</v>
      </c>
    </row>
    <row r="10043" spans="1:8">
      <c r="A10043" s="43">
        <v>1953</v>
      </c>
      <c r="B10043" s="74">
        <v>46228</v>
      </c>
      <c r="C10043" s="30" t="s">
        <v>621</v>
      </c>
      <c r="D10043" s="30" t="s">
        <v>622</v>
      </c>
      <c r="E10043" s="75">
        <v>34</v>
      </c>
      <c r="F10043" s="30" t="s">
        <v>53</v>
      </c>
      <c r="G10043" s="30" t="s">
        <v>54</v>
      </c>
      <c r="H10043" s="75">
        <v>1</v>
      </c>
    </row>
    <row r="10044" spans="1:8">
      <c r="A10044" s="43">
        <v>1953</v>
      </c>
      <c r="B10044" s="74">
        <v>46228</v>
      </c>
      <c r="C10044" s="30" t="s">
        <v>625</v>
      </c>
      <c r="D10044" s="30" t="s">
        <v>626</v>
      </c>
      <c r="E10044" s="75">
        <v>101</v>
      </c>
      <c r="F10044" s="30" t="s">
        <v>68</v>
      </c>
      <c r="G10044" s="30" t="s">
        <v>69</v>
      </c>
      <c r="H10044" s="75">
        <v>1</v>
      </c>
    </row>
    <row r="10045" spans="1:8">
      <c r="A10045" s="43">
        <v>1953</v>
      </c>
      <c r="B10045" s="74">
        <v>46228</v>
      </c>
      <c r="C10045" s="30" t="s">
        <v>629</v>
      </c>
      <c r="D10045" s="30" t="s">
        <v>630</v>
      </c>
      <c r="E10045" s="75">
        <v>108</v>
      </c>
      <c r="F10045" s="30" t="s">
        <v>68</v>
      </c>
      <c r="G10045" s="30" t="s">
        <v>69</v>
      </c>
      <c r="H10045" s="75">
        <v>1</v>
      </c>
    </row>
    <row r="10046" spans="1:8">
      <c r="A10046" s="43">
        <v>1953</v>
      </c>
      <c r="B10046" s="74">
        <v>46228</v>
      </c>
      <c r="C10046" s="30" t="s">
        <v>633</v>
      </c>
      <c r="D10046" s="30" t="s">
        <v>634</v>
      </c>
      <c r="E10046" s="75">
        <v>159</v>
      </c>
      <c r="F10046" s="30" t="s">
        <v>70</v>
      </c>
      <c r="G10046" s="30" t="s">
        <v>71</v>
      </c>
      <c r="H10046" s="75">
        <v>2</v>
      </c>
    </row>
    <row r="10047" spans="1:8">
      <c r="A10047" s="43">
        <v>1953</v>
      </c>
      <c r="B10047" s="74">
        <v>46228</v>
      </c>
      <c r="C10047" s="30" t="s">
        <v>635</v>
      </c>
      <c r="D10047" s="30" t="s">
        <v>636</v>
      </c>
      <c r="E10047" s="75">
        <v>25</v>
      </c>
      <c r="F10047" s="30" t="s">
        <v>53</v>
      </c>
      <c r="G10047" s="30" t="s">
        <v>54</v>
      </c>
      <c r="H10047" s="75">
        <v>1</v>
      </c>
    </row>
    <row r="10048" spans="1:8">
      <c r="A10048" s="43">
        <v>1953</v>
      </c>
      <c r="B10048" s="74">
        <v>46228</v>
      </c>
      <c r="C10048" s="30" t="s">
        <v>637</v>
      </c>
      <c r="D10048" s="30" t="s">
        <v>638</v>
      </c>
      <c r="E10048" s="75">
        <v>158</v>
      </c>
      <c r="F10048" s="30" t="s">
        <v>70</v>
      </c>
      <c r="G10048" s="30" t="s">
        <v>71</v>
      </c>
      <c r="H10048" s="75">
        <v>2</v>
      </c>
    </row>
    <row r="10049" spans="1:8">
      <c r="A10049" s="43">
        <v>1953</v>
      </c>
      <c r="B10049" s="74">
        <v>46228</v>
      </c>
      <c r="C10049" s="30" t="s">
        <v>645</v>
      </c>
      <c r="D10049" s="30" t="s">
        <v>646</v>
      </c>
      <c r="E10049" s="75">
        <v>203</v>
      </c>
      <c r="F10049" s="30" t="s">
        <v>80</v>
      </c>
      <c r="G10049" s="30" t="s">
        <v>81</v>
      </c>
      <c r="H10049" s="75">
        <v>1</v>
      </c>
    </row>
    <row r="10050" spans="1:8">
      <c r="A10050" s="43">
        <v>1953</v>
      </c>
      <c r="B10050" s="74">
        <v>46228</v>
      </c>
      <c r="C10050" s="30" t="s">
        <v>659</v>
      </c>
      <c r="D10050" s="30" t="s">
        <v>660</v>
      </c>
      <c r="E10050" s="75">
        <v>48</v>
      </c>
      <c r="F10050" s="30" t="s">
        <v>63</v>
      </c>
      <c r="G10050" s="30" t="s">
        <v>64</v>
      </c>
      <c r="H10050" s="75">
        <v>2</v>
      </c>
    </row>
    <row r="10051" spans="1:8">
      <c r="A10051" s="43">
        <v>1953</v>
      </c>
      <c r="B10051" s="74">
        <v>46228</v>
      </c>
      <c r="C10051" s="30" t="s">
        <v>661</v>
      </c>
      <c r="D10051" s="30" t="s">
        <v>662</v>
      </c>
      <c r="E10051" s="75">
        <v>25</v>
      </c>
      <c r="F10051" s="30" t="s">
        <v>53</v>
      </c>
      <c r="G10051" s="30" t="s">
        <v>54</v>
      </c>
      <c r="H10051" s="75">
        <v>1</v>
      </c>
    </row>
    <row r="10052" spans="1:8">
      <c r="A10052" s="43">
        <v>1953</v>
      </c>
      <c r="B10052" s="74">
        <v>46228</v>
      </c>
      <c r="C10052" s="30" t="s">
        <v>665</v>
      </c>
      <c r="D10052" s="30" t="s">
        <v>666</v>
      </c>
      <c r="E10052" s="75">
        <v>62</v>
      </c>
      <c r="F10052" s="30" t="s">
        <v>63</v>
      </c>
      <c r="G10052" s="30" t="s">
        <v>64</v>
      </c>
      <c r="H10052" s="75">
        <v>2</v>
      </c>
    </row>
    <row r="10053" spans="1:8">
      <c r="A10053" s="43">
        <v>1953</v>
      </c>
      <c r="B10053" s="74">
        <v>46228</v>
      </c>
      <c r="C10053" s="30" t="s">
        <v>667</v>
      </c>
      <c r="D10053" s="30" t="s">
        <v>668</v>
      </c>
      <c r="E10053" s="75">
        <v>32</v>
      </c>
      <c r="F10053" s="30" t="s">
        <v>53</v>
      </c>
      <c r="G10053" s="30" t="s">
        <v>54</v>
      </c>
      <c r="H10053" s="75">
        <v>1</v>
      </c>
    </row>
    <row r="10054" spans="1:8">
      <c r="A10054" s="43">
        <v>1953</v>
      </c>
      <c r="B10054" s="74">
        <v>46228</v>
      </c>
      <c r="C10054" s="30" t="s">
        <v>669</v>
      </c>
      <c r="D10054" s="30" t="s">
        <v>670</v>
      </c>
      <c r="E10054" s="75">
        <v>56</v>
      </c>
      <c r="F10054" s="30" t="s">
        <v>68</v>
      </c>
      <c r="G10054" s="30" t="s">
        <v>69</v>
      </c>
      <c r="H10054" s="75">
        <v>1</v>
      </c>
    </row>
    <row r="10055" spans="1:8">
      <c r="A10055" s="43">
        <v>1953</v>
      </c>
      <c r="B10055" s="74">
        <v>46227</v>
      </c>
      <c r="C10055" s="30" t="s">
        <v>5026</v>
      </c>
      <c r="D10055" s="30" t="s">
        <v>5027</v>
      </c>
      <c r="E10055" s="75">
        <v>88</v>
      </c>
      <c r="F10055" s="30" t="s">
        <v>53</v>
      </c>
      <c r="G10055" s="30" t="s">
        <v>54</v>
      </c>
      <c r="H10055" s="75">
        <v>1</v>
      </c>
    </row>
    <row r="10056" spans="1:8">
      <c r="A10056" s="43">
        <v>1953</v>
      </c>
      <c r="B10056" s="74">
        <v>46227</v>
      </c>
      <c r="C10056" s="30" t="s">
        <v>573</v>
      </c>
      <c r="D10056" s="30" t="s">
        <v>574</v>
      </c>
      <c r="E10056" s="75">
        <v>21</v>
      </c>
      <c r="F10056" s="30" t="s">
        <v>68</v>
      </c>
      <c r="G10056" s="30" t="s">
        <v>69</v>
      </c>
      <c r="H10056" s="75">
        <v>1</v>
      </c>
    </row>
    <row r="10057" spans="1:8">
      <c r="A10057" s="43">
        <v>1953</v>
      </c>
      <c r="B10057" s="74">
        <v>46227</v>
      </c>
      <c r="C10057" s="30" t="s">
        <v>575</v>
      </c>
      <c r="D10057" s="30" t="s">
        <v>576</v>
      </c>
      <c r="E10057" s="75">
        <v>60</v>
      </c>
      <c r="F10057" s="30" t="s">
        <v>70</v>
      </c>
      <c r="G10057" s="30" t="s">
        <v>71</v>
      </c>
      <c r="H10057" s="75">
        <v>2</v>
      </c>
    </row>
    <row r="10058" spans="1:8">
      <c r="A10058" s="43">
        <v>1953</v>
      </c>
      <c r="B10058" s="74">
        <v>46227</v>
      </c>
      <c r="C10058" s="30" t="s">
        <v>577</v>
      </c>
      <c r="D10058" s="30" t="s">
        <v>578</v>
      </c>
      <c r="E10058" s="75">
        <v>85</v>
      </c>
      <c r="F10058" s="30" t="s">
        <v>68</v>
      </c>
      <c r="G10058" s="30" t="s">
        <v>69</v>
      </c>
      <c r="H10058" s="75">
        <v>1</v>
      </c>
    </row>
    <row r="10059" spans="1:8">
      <c r="A10059" s="43">
        <v>1953</v>
      </c>
      <c r="B10059" s="74">
        <v>46227</v>
      </c>
      <c r="C10059" s="30" t="s">
        <v>579</v>
      </c>
      <c r="D10059" s="30" t="s">
        <v>580</v>
      </c>
      <c r="E10059" s="75">
        <v>95</v>
      </c>
      <c r="F10059" s="30" t="s">
        <v>68</v>
      </c>
      <c r="G10059" s="30" t="s">
        <v>69</v>
      </c>
      <c r="H10059" s="75">
        <v>1</v>
      </c>
    </row>
    <row r="10060" spans="1:8">
      <c r="A10060" s="43">
        <v>1953</v>
      </c>
      <c r="B10060" s="74">
        <v>46227</v>
      </c>
      <c r="C10060" s="30" t="s">
        <v>581</v>
      </c>
      <c r="D10060" s="30" t="s">
        <v>582</v>
      </c>
      <c r="E10060" s="75">
        <v>93</v>
      </c>
      <c r="F10060" s="30" t="s">
        <v>68</v>
      </c>
      <c r="G10060" s="30" t="s">
        <v>69</v>
      </c>
      <c r="H10060" s="75">
        <v>1</v>
      </c>
    </row>
    <row r="10061" spans="1:8">
      <c r="A10061" s="43">
        <v>1953</v>
      </c>
      <c r="B10061" s="74">
        <v>46227</v>
      </c>
      <c r="C10061" s="30" t="s">
        <v>583</v>
      </c>
      <c r="D10061" s="30" t="s">
        <v>584</v>
      </c>
      <c r="E10061" s="75">
        <v>87</v>
      </c>
      <c r="F10061" s="30" t="s">
        <v>68</v>
      </c>
      <c r="G10061" s="30" t="s">
        <v>69</v>
      </c>
      <c r="H10061" s="75">
        <v>1</v>
      </c>
    </row>
    <row r="10062" spans="1:8">
      <c r="A10062" s="43">
        <v>1953</v>
      </c>
      <c r="B10062" s="74">
        <v>46227</v>
      </c>
      <c r="C10062" s="30" t="s">
        <v>585</v>
      </c>
      <c r="D10062" s="30" t="s">
        <v>586</v>
      </c>
      <c r="E10062" s="75">
        <v>87</v>
      </c>
      <c r="F10062" s="30" t="s">
        <v>80</v>
      </c>
      <c r="G10062" s="30" t="s">
        <v>81</v>
      </c>
      <c r="H10062" s="75">
        <v>1</v>
      </c>
    </row>
    <row r="10063" spans="1:8">
      <c r="A10063" s="43">
        <v>1953</v>
      </c>
      <c r="B10063" s="74">
        <v>46227</v>
      </c>
      <c r="C10063" s="30" t="s">
        <v>587</v>
      </c>
      <c r="D10063" s="30" t="s">
        <v>588</v>
      </c>
      <c r="E10063" s="75">
        <v>35</v>
      </c>
      <c r="F10063" s="30" t="s">
        <v>68</v>
      </c>
      <c r="G10063" s="30" t="s">
        <v>69</v>
      </c>
      <c r="H10063" s="75">
        <v>1</v>
      </c>
    </row>
    <row r="10064" spans="1:8">
      <c r="A10064" s="43">
        <v>1953</v>
      </c>
      <c r="B10064" s="74">
        <v>46227</v>
      </c>
      <c r="C10064" s="30" t="s">
        <v>589</v>
      </c>
      <c r="D10064" s="30" t="s">
        <v>590</v>
      </c>
      <c r="E10064" s="75">
        <v>86</v>
      </c>
      <c r="F10064" s="30" t="s">
        <v>76</v>
      </c>
      <c r="G10064" s="30" t="s">
        <v>77</v>
      </c>
      <c r="H10064" s="75">
        <v>1</v>
      </c>
    </row>
    <row r="10065" spans="1:8">
      <c r="A10065" s="43">
        <v>1953</v>
      </c>
      <c r="B10065" s="74">
        <v>46227</v>
      </c>
      <c r="C10065" s="30" t="s">
        <v>1800</v>
      </c>
      <c r="D10065" s="30" t="s">
        <v>1801</v>
      </c>
      <c r="E10065" s="75">
        <v>1</v>
      </c>
      <c r="F10065" s="30" t="s">
        <v>68</v>
      </c>
      <c r="G10065" s="30" t="s">
        <v>69</v>
      </c>
      <c r="H10065" s="75">
        <v>1</v>
      </c>
    </row>
    <row r="10066" spans="1:8">
      <c r="A10066" s="43">
        <v>1953</v>
      </c>
      <c r="B10066" s="74">
        <v>46227</v>
      </c>
      <c r="C10066" s="30" t="s">
        <v>593</v>
      </c>
      <c r="D10066" s="30" t="s">
        <v>594</v>
      </c>
      <c r="E10066" s="75">
        <v>3</v>
      </c>
      <c r="F10066" s="30" t="s">
        <v>76</v>
      </c>
      <c r="G10066" s="30" t="s">
        <v>77</v>
      </c>
      <c r="H10066" s="75">
        <v>1</v>
      </c>
    </row>
    <row r="10067" spans="1:8">
      <c r="A10067" s="43">
        <v>1953</v>
      </c>
      <c r="B10067" s="74">
        <v>46227</v>
      </c>
      <c r="C10067" s="30" t="s">
        <v>595</v>
      </c>
      <c r="D10067" s="30" t="s">
        <v>596</v>
      </c>
      <c r="E10067" s="75">
        <v>39</v>
      </c>
      <c r="F10067" s="30" t="s">
        <v>53</v>
      </c>
      <c r="G10067" s="30" t="s">
        <v>54</v>
      </c>
      <c r="H10067" s="75">
        <v>1</v>
      </c>
    </row>
    <row r="10068" spans="1:8">
      <c r="A10068" s="43">
        <v>1953</v>
      </c>
      <c r="B10068" s="74">
        <v>46227</v>
      </c>
      <c r="C10068" s="30" t="s">
        <v>597</v>
      </c>
      <c r="D10068" s="30" t="s">
        <v>598</v>
      </c>
      <c r="E10068" s="75">
        <v>44</v>
      </c>
      <c r="F10068" s="30" t="s">
        <v>68</v>
      </c>
      <c r="G10068" s="30" t="s">
        <v>69</v>
      </c>
      <c r="H10068" s="75">
        <v>1</v>
      </c>
    </row>
    <row r="10069" spans="1:8">
      <c r="A10069" s="43">
        <v>1953</v>
      </c>
      <c r="B10069" s="74">
        <v>46227</v>
      </c>
      <c r="C10069" s="30" t="s">
        <v>599</v>
      </c>
      <c r="D10069" s="30" t="s">
        <v>600</v>
      </c>
      <c r="E10069" s="75">
        <v>49</v>
      </c>
      <c r="F10069" s="30" t="s">
        <v>68</v>
      </c>
      <c r="G10069" s="30" t="s">
        <v>69</v>
      </c>
      <c r="H10069" s="75">
        <v>1</v>
      </c>
    </row>
    <row r="10070" spans="1:8">
      <c r="A10070" s="43">
        <v>1953</v>
      </c>
      <c r="B10070" s="74">
        <v>46227</v>
      </c>
      <c r="C10070" s="30" t="s">
        <v>601</v>
      </c>
      <c r="D10070" s="30" t="s">
        <v>602</v>
      </c>
      <c r="E10070" s="75">
        <v>122</v>
      </c>
      <c r="F10070" s="30" t="s">
        <v>72</v>
      </c>
      <c r="G10070" s="30" t="s">
        <v>73</v>
      </c>
      <c r="H10070" s="75">
        <v>3</v>
      </c>
    </row>
    <row r="10071" spans="1:8">
      <c r="A10071" s="43">
        <v>1953</v>
      </c>
      <c r="B10071" s="74">
        <v>46227</v>
      </c>
      <c r="C10071" s="30" t="s">
        <v>609</v>
      </c>
      <c r="D10071" s="30" t="s">
        <v>610</v>
      </c>
      <c r="E10071" s="75">
        <v>77</v>
      </c>
      <c r="F10071" s="30" t="s">
        <v>66</v>
      </c>
      <c r="G10071" s="30" t="s">
        <v>67</v>
      </c>
      <c r="H10071" s="75">
        <v>2</v>
      </c>
    </row>
    <row r="10072" spans="1:8">
      <c r="A10072" s="43">
        <v>1953</v>
      </c>
      <c r="B10072" s="74">
        <v>46227</v>
      </c>
      <c r="C10072" s="30" t="s">
        <v>613</v>
      </c>
      <c r="D10072" s="30" t="s">
        <v>614</v>
      </c>
      <c r="E10072" s="75">
        <v>91</v>
      </c>
      <c r="F10072" s="30" t="s">
        <v>76</v>
      </c>
      <c r="G10072" s="30" t="s">
        <v>77</v>
      </c>
      <c r="H10072" s="75">
        <v>1</v>
      </c>
    </row>
    <row r="10073" spans="1:8">
      <c r="A10073" s="43">
        <v>1953</v>
      </c>
      <c r="B10073" s="74">
        <v>46227</v>
      </c>
      <c r="C10073" s="30" t="s">
        <v>615</v>
      </c>
      <c r="D10073" s="30" t="s">
        <v>616</v>
      </c>
      <c r="E10073" s="75">
        <v>132</v>
      </c>
      <c r="F10073" s="30" t="s">
        <v>80</v>
      </c>
      <c r="G10073" s="30" t="s">
        <v>81</v>
      </c>
      <c r="H10073" s="75">
        <v>1</v>
      </c>
    </row>
    <row r="10074" spans="1:8">
      <c r="A10074" s="43">
        <v>1953</v>
      </c>
      <c r="B10074" s="74">
        <v>46227</v>
      </c>
      <c r="C10074" s="30" t="s">
        <v>617</v>
      </c>
      <c r="D10074" s="30" t="s">
        <v>618</v>
      </c>
      <c r="E10074" s="75">
        <v>33</v>
      </c>
      <c r="F10074" s="30" t="s">
        <v>70</v>
      </c>
      <c r="G10074" s="30" t="s">
        <v>71</v>
      </c>
      <c r="H10074" s="75">
        <v>2</v>
      </c>
    </row>
    <row r="10075" spans="1:8">
      <c r="A10075" s="43">
        <v>1953</v>
      </c>
      <c r="B10075" s="74">
        <v>46227</v>
      </c>
      <c r="C10075" s="30" t="s">
        <v>619</v>
      </c>
      <c r="D10075" s="30" t="s">
        <v>620</v>
      </c>
      <c r="E10075" s="75">
        <v>85</v>
      </c>
      <c r="F10075" s="30" t="s">
        <v>68</v>
      </c>
      <c r="G10075" s="30" t="s">
        <v>69</v>
      </c>
      <c r="H10075" s="75">
        <v>1</v>
      </c>
    </row>
    <row r="10076" spans="1:8">
      <c r="A10076" s="43">
        <v>1953</v>
      </c>
      <c r="B10076" s="74">
        <v>46227</v>
      </c>
      <c r="C10076" s="30" t="s">
        <v>621</v>
      </c>
      <c r="D10076" s="30" t="s">
        <v>622</v>
      </c>
      <c r="E10076" s="75">
        <v>62</v>
      </c>
      <c r="F10076" s="30" t="s">
        <v>53</v>
      </c>
      <c r="G10076" s="30" t="s">
        <v>54</v>
      </c>
      <c r="H10076" s="75">
        <v>1</v>
      </c>
    </row>
    <row r="10077" spans="1:8">
      <c r="A10077" s="43">
        <v>1953</v>
      </c>
      <c r="B10077" s="74">
        <v>46227</v>
      </c>
      <c r="C10077" s="30" t="s">
        <v>623</v>
      </c>
      <c r="D10077" s="30" t="s">
        <v>624</v>
      </c>
      <c r="E10077" s="75">
        <v>177</v>
      </c>
      <c r="F10077" s="30" t="s">
        <v>53</v>
      </c>
      <c r="G10077" s="30" t="s">
        <v>54</v>
      </c>
      <c r="H10077" s="75">
        <v>1</v>
      </c>
    </row>
    <row r="10078" spans="1:8">
      <c r="A10078" s="43">
        <v>1953</v>
      </c>
      <c r="B10078" s="74">
        <v>46227</v>
      </c>
      <c r="C10078" s="30" t="s">
        <v>625</v>
      </c>
      <c r="D10078" s="30" t="s">
        <v>626</v>
      </c>
      <c r="E10078" s="75">
        <v>77</v>
      </c>
      <c r="F10078" s="30" t="s">
        <v>68</v>
      </c>
      <c r="G10078" s="30" t="s">
        <v>69</v>
      </c>
      <c r="H10078" s="75">
        <v>1</v>
      </c>
    </row>
    <row r="10079" spans="1:8">
      <c r="A10079" s="43">
        <v>1953</v>
      </c>
      <c r="B10079" s="74">
        <v>46227</v>
      </c>
      <c r="C10079" s="30" t="s">
        <v>629</v>
      </c>
      <c r="D10079" s="30" t="s">
        <v>630</v>
      </c>
      <c r="E10079" s="75">
        <v>111</v>
      </c>
      <c r="F10079" s="30" t="s">
        <v>68</v>
      </c>
      <c r="G10079" s="30" t="s">
        <v>69</v>
      </c>
      <c r="H10079" s="75">
        <v>1</v>
      </c>
    </row>
    <row r="10080" spans="1:8">
      <c r="A10080" s="43">
        <v>1953</v>
      </c>
      <c r="B10080" s="74">
        <v>46227</v>
      </c>
      <c r="C10080" s="30" t="s">
        <v>633</v>
      </c>
      <c r="D10080" s="30" t="s">
        <v>634</v>
      </c>
      <c r="E10080" s="75">
        <v>136</v>
      </c>
      <c r="F10080" s="30" t="s">
        <v>70</v>
      </c>
      <c r="G10080" s="30" t="s">
        <v>71</v>
      </c>
      <c r="H10080" s="75">
        <v>2</v>
      </c>
    </row>
    <row r="10081" spans="1:8">
      <c r="A10081" s="43">
        <v>1953</v>
      </c>
      <c r="B10081" s="74">
        <v>46227</v>
      </c>
      <c r="C10081" s="30" t="s">
        <v>635</v>
      </c>
      <c r="D10081" s="30" t="s">
        <v>636</v>
      </c>
      <c r="E10081" s="75">
        <v>22</v>
      </c>
      <c r="F10081" s="30" t="s">
        <v>53</v>
      </c>
      <c r="G10081" s="30" t="s">
        <v>54</v>
      </c>
      <c r="H10081" s="75">
        <v>1</v>
      </c>
    </row>
    <row r="10082" spans="1:8">
      <c r="A10082" s="43">
        <v>1953</v>
      </c>
      <c r="B10082" s="74">
        <v>46227</v>
      </c>
      <c r="C10082" s="30" t="s">
        <v>637</v>
      </c>
      <c r="D10082" s="30" t="s">
        <v>638</v>
      </c>
      <c r="E10082" s="75">
        <v>120</v>
      </c>
      <c r="F10082" s="30" t="s">
        <v>76</v>
      </c>
      <c r="G10082" s="30" t="s">
        <v>77</v>
      </c>
      <c r="H10082" s="75">
        <v>1</v>
      </c>
    </row>
    <row r="10083" spans="1:8">
      <c r="A10083" s="43">
        <v>1953</v>
      </c>
      <c r="B10083" s="74">
        <v>46227</v>
      </c>
      <c r="C10083" s="30" t="s">
        <v>643</v>
      </c>
      <c r="D10083" s="30" t="s">
        <v>644</v>
      </c>
      <c r="E10083" s="75">
        <v>37</v>
      </c>
      <c r="F10083" s="30" t="s">
        <v>58</v>
      </c>
      <c r="G10083" s="30" t="s">
        <v>59</v>
      </c>
      <c r="H10083" s="75">
        <v>3</v>
      </c>
    </row>
    <row r="10084" spans="1:8">
      <c r="A10084" s="43">
        <v>1953</v>
      </c>
      <c r="B10084" s="74">
        <v>46227</v>
      </c>
      <c r="C10084" s="30" t="s">
        <v>645</v>
      </c>
      <c r="D10084" s="30" t="s">
        <v>646</v>
      </c>
      <c r="E10084" s="75">
        <v>129</v>
      </c>
      <c r="F10084" s="30" t="s">
        <v>80</v>
      </c>
      <c r="G10084" s="30" t="s">
        <v>81</v>
      </c>
      <c r="H10084" s="75">
        <v>1</v>
      </c>
    </row>
    <row r="10085" spans="1:8">
      <c r="A10085" s="43">
        <v>1953</v>
      </c>
      <c r="B10085" s="74">
        <v>46227</v>
      </c>
      <c r="C10085" s="30" t="s">
        <v>653</v>
      </c>
      <c r="D10085" s="30" t="s">
        <v>654</v>
      </c>
      <c r="E10085" s="75">
        <v>5</v>
      </c>
      <c r="F10085" s="30" t="s">
        <v>76</v>
      </c>
      <c r="G10085" s="30" t="s">
        <v>77</v>
      </c>
      <c r="H10085" s="75">
        <v>1</v>
      </c>
    </row>
    <row r="10086" spans="1:8">
      <c r="A10086" s="43">
        <v>1953</v>
      </c>
      <c r="B10086" s="74">
        <v>46227</v>
      </c>
      <c r="C10086" s="30" t="s">
        <v>655</v>
      </c>
      <c r="D10086" s="30" t="s">
        <v>656</v>
      </c>
      <c r="E10086" s="75">
        <v>117</v>
      </c>
      <c r="F10086" s="30" t="s">
        <v>80</v>
      </c>
      <c r="G10086" s="30" t="s">
        <v>81</v>
      </c>
      <c r="H10086" s="75">
        <v>1</v>
      </c>
    </row>
    <row r="10087" spans="1:8">
      <c r="A10087" s="43">
        <v>1953</v>
      </c>
      <c r="B10087" s="74">
        <v>46227</v>
      </c>
      <c r="C10087" s="30" t="s">
        <v>659</v>
      </c>
      <c r="D10087" s="30" t="s">
        <v>660</v>
      </c>
      <c r="E10087" s="75">
        <v>36</v>
      </c>
      <c r="F10087" s="30" t="s">
        <v>66</v>
      </c>
      <c r="G10087" s="30" t="s">
        <v>67</v>
      </c>
      <c r="H10087" s="75">
        <v>2</v>
      </c>
    </row>
    <row r="10088" spans="1:8">
      <c r="A10088" s="43">
        <v>1953</v>
      </c>
      <c r="B10088" s="74">
        <v>46227</v>
      </c>
      <c r="C10088" s="30" t="s">
        <v>661</v>
      </c>
      <c r="D10088" s="30" t="s">
        <v>662</v>
      </c>
      <c r="E10088" s="75">
        <v>53</v>
      </c>
      <c r="F10088" s="30" t="s">
        <v>53</v>
      </c>
      <c r="G10088" s="30" t="s">
        <v>54</v>
      </c>
      <c r="H10088" s="75">
        <v>1</v>
      </c>
    </row>
    <row r="10089" spans="1:8">
      <c r="A10089" s="43">
        <v>1953</v>
      </c>
      <c r="B10089" s="74">
        <v>46227</v>
      </c>
      <c r="C10089" s="30" t="s">
        <v>663</v>
      </c>
      <c r="D10089" s="30" t="s">
        <v>664</v>
      </c>
      <c r="E10089" s="75">
        <v>100</v>
      </c>
      <c r="F10089" s="30" t="s">
        <v>68</v>
      </c>
      <c r="G10089" s="30" t="s">
        <v>69</v>
      </c>
      <c r="H10089" s="75">
        <v>1</v>
      </c>
    </row>
    <row r="10090" spans="1:8">
      <c r="A10090" s="43">
        <v>1953</v>
      </c>
      <c r="B10090" s="74">
        <v>46227</v>
      </c>
      <c r="C10090" s="30" t="s">
        <v>665</v>
      </c>
      <c r="D10090" s="30" t="s">
        <v>666</v>
      </c>
      <c r="E10090" s="75">
        <v>24</v>
      </c>
      <c r="F10090" s="30" t="s">
        <v>63</v>
      </c>
      <c r="G10090" s="30" t="s">
        <v>64</v>
      </c>
      <c r="H10090" s="75">
        <v>2</v>
      </c>
    </row>
    <row r="10091" spans="1:8">
      <c r="A10091" s="43">
        <v>1953</v>
      </c>
      <c r="B10091" s="74">
        <v>46227</v>
      </c>
      <c r="C10091" s="30" t="s">
        <v>667</v>
      </c>
      <c r="D10091" s="30" t="s">
        <v>668</v>
      </c>
      <c r="E10091" s="75">
        <v>41</v>
      </c>
      <c r="F10091" s="30" t="s">
        <v>53</v>
      </c>
      <c r="G10091" s="30" t="s">
        <v>54</v>
      </c>
      <c r="H10091" s="75">
        <v>1</v>
      </c>
    </row>
    <row r="10092" spans="1:8">
      <c r="A10092" s="43">
        <v>1953</v>
      </c>
      <c r="B10092" s="74">
        <v>46227</v>
      </c>
      <c r="C10092" s="30" t="s">
        <v>669</v>
      </c>
      <c r="D10092" s="30" t="s">
        <v>670</v>
      </c>
      <c r="E10092" s="75">
        <v>37</v>
      </c>
      <c r="F10092" s="30" t="s">
        <v>68</v>
      </c>
      <c r="G10092" s="30" t="s">
        <v>69</v>
      </c>
      <c r="H10092" s="75">
        <v>1</v>
      </c>
    </row>
    <row r="10093" spans="1:8">
      <c r="A10093" s="43">
        <v>1953</v>
      </c>
      <c r="B10093" s="74">
        <v>46226</v>
      </c>
      <c r="C10093" s="30" t="s">
        <v>573</v>
      </c>
      <c r="D10093" s="30" t="s">
        <v>574</v>
      </c>
      <c r="E10093" s="75">
        <v>100</v>
      </c>
      <c r="F10093" s="30" t="s">
        <v>68</v>
      </c>
      <c r="G10093" s="30" t="s">
        <v>69</v>
      </c>
      <c r="H10093" s="75">
        <v>1</v>
      </c>
    </row>
    <row r="10094" spans="1:8">
      <c r="A10094" s="43">
        <v>1953</v>
      </c>
      <c r="B10094" s="74">
        <v>46226</v>
      </c>
      <c r="C10094" s="30" t="s">
        <v>575</v>
      </c>
      <c r="D10094" s="30" t="s">
        <v>576</v>
      </c>
      <c r="E10094" s="75">
        <v>62</v>
      </c>
      <c r="F10094" s="30" t="s">
        <v>68</v>
      </c>
      <c r="G10094" s="30" t="s">
        <v>69</v>
      </c>
      <c r="H10094" s="75">
        <v>1</v>
      </c>
    </row>
    <row r="10095" spans="1:8">
      <c r="A10095" s="43">
        <v>1953</v>
      </c>
      <c r="B10095" s="74">
        <v>46226</v>
      </c>
      <c r="C10095" s="30" t="s">
        <v>577</v>
      </c>
      <c r="D10095" s="30" t="s">
        <v>578</v>
      </c>
      <c r="E10095" s="75">
        <v>181</v>
      </c>
      <c r="F10095" s="30" t="s">
        <v>68</v>
      </c>
      <c r="G10095" s="30" t="s">
        <v>69</v>
      </c>
      <c r="H10095" s="75">
        <v>1</v>
      </c>
    </row>
    <row r="10096" spans="1:8">
      <c r="A10096" s="43">
        <v>1953</v>
      </c>
      <c r="B10096" s="74">
        <v>46226</v>
      </c>
      <c r="C10096" s="30" t="s">
        <v>579</v>
      </c>
      <c r="D10096" s="30" t="s">
        <v>580</v>
      </c>
      <c r="E10096" s="75">
        <v>73</v>
      </c>
      <c r="F10096" s="30" t="s">
        <v>68</v>
      </c>
      <c r="G10096" s="30" t="s">
        <v>69</v>
      </c>
      <c r="H10096" s="75">
        <v>1</v>
      </c>
    </row>
    <row r="10097" spans="1:8">
      <c r="A10097" s="43">
        <v>1953</v>
      </c>
      <c r="B10097" s="74">
        <v>46226</v>
      </c>
      <c r="C10097" s="30" t="s">
        <v>581</v>
      </c>
      <c r="D10097" s="30" t="s">
        <v>582</v>
      </c>
      <c r="E10097" s="75">
        <v>93</v>
      </c>
      <c r="F10097" s="30" t="s">
        <v>68</v>
      </c>
      <c r="G10097" s="30" t="s">
        <v>69</v>
      </c>
      <c r="H10097" s="75">
        <v>1</v>
      </c>
    </row>
    <row r="10098" spans="1:8">
      <c r="A10098" s="43">
        <v>1953</v>
      </c>
      <c r="B10098" s="74">
        <v>46226</v>
      </c>
      <c r="C10098" s="30" t="s">
        <v>583</v>
      </c>
      <c r="D10098" s="30" t="s">
        <v>584</v>
      </c>
      <c r="E10098" s="75">
        <v>71</v>
      </c>
      <c r="F10098" s="30" t="s">
        <v>70</v>
      </c>
      <c r="G10098" s="30" t="s">
        <v>71</v>
      </c>
      <c r="H10098" s="75">
        <v>2</v>
      </c>
    </row>
    <row r="10099" spans="1:8">
      <c r="A10099" s="43">
        <v>1953</v>
      </c>
      <c r="B10099" s="74">
        <v>46226</v>
      </c>
      <c r="C10099" s="30" t="s">
        <v>585</v>
      </c>
      <c r="D10099" s="30" t="s">
        <v>586</v>
      </c>
      <c r="E10099" s="75">
        <v>66</v>
      </c>
      <c r="F10099" s="30" t="s">
        <v>66</v>
      </c>
      <c r="G10099" s="30" t="s">
        <v>67</v>
      </c>
      <c r="H10099" s="75">
        <v>2</v>
      </c>
    </row>
    <row r="10100" spans="1:8">
      <c r="A10100" s="43">
        <v>1953</v>
      </c>
      <c r="B10100" s="74">
        <v>46226</v>
      </c>
      <c r="C10100" s="30" t="s">
        <v>587</v>
      </c>
      <c r="D10100" s="30" t="s">
        <v>588</v>
      </c>
      <c r="E10100" s="75">
        <v>68</v>
      </c>
      <c r="F10100" s="30" t="s">
        <v>68</v>
      </c>
      <c r="G10100" s="30" t="s">
        <v>69</v>
      </c>
      <c r="H10100" s="75">
        <v>1</v>
      </c>
    </row>
    <row r="10101" spans="1:8">
      <c r="A10101" s="43">
        <v>1953</v>
      </c>
      <c r="B10101" s="74">
        <v>46226</v>
      </c>
      <c r="C10101" s="30" t="s">
        <v>589</v>
      </c>
      <c r="D10101" s="30" t="s">
        <v>590</v>
      </c>
      <c r="E10101" s="75">
        <v>140</v>
      </c>
      <c r="F10101" s="30" t="s">
        <v>76</v>
      </c>
      <c r="G10101" s="30" t="s">
        <v>77</v>
      </c>
      <c r="H10101" s="75">
        <v>1</v>
      </c>
    </row>
    <row r="10102" spans="1:8">
      <c r="A10102" s="43">
        <v>1953</v>
      </c>
      <c r="B10102" s="74">
        <v>46226</v>
      </c>
      <c r="C10102" s="30" t="s">
        <v>591</v>
      </c>
      <c r="D10102" s="30" t="s">
        <v>592</v>
      </c>
      <c r="E10102" s="75">
        <v>5</v>
      </c>
      <c r="F10102" s="30" t="s">
        <v>68</v>
      </c>
      <c r="G10102" s="30" t="s">
        <v>69</v>
      </c>
      <c r="H10102" s="75">
        <v>1</v>
      </c>
    </row>
    <row r="10103" spans="1:8">
      <c r="A10103" s="43">
        <v>1953</v>
      </c>
      <c r="B10103" s="74">
        <v>46226</v>
      </c>
      <c r="C10103" s="30" t="s">
        <v>1800</v>
      </c>
      <c r="D10103" s="30" t="s">
        <v>1801</v>
      </c>
      <c r="E10103" s="75">
        <v>1</v>
      </c>
      <c r="F10103" s="30" t="s">
        <v>68</v>
      </c>
      <c r="G10103" s="30" t="s">
        <v>69</v>
      </c>
      <c r="H10103" s="75">
        <v>1</v>
      </c>
    </row>
    <row r="10104" spans="1:8">
      <c r="A10104" s="43">
        <v>1953</v>
      </c>
      <c r="B10104" s="74">
        <v>46226</v>
      </c>
      <c r="C10104" s="30" t="s">
        <v>593</v>
      </c>
      <c r="D10104" s="30" t="s">
        <v>594</v>
      </c>
      <c r="E10104" s="75">
        <v>48</v>
      </c>
      <c r="F10104" s="30" t="s">
        <v>80</v>
      </c>
      <c r="G10104" s="30" t="s">
        <v>81</v>
      </c>
      <c r="H10104" s="75">
        <v>1</v>
      </c>
    </row>
    <row r="10105" spans="1:8">
      <c r="A10105" s="43">
        <v>1953</v>
      </c>
      <c r="B10105" s="74">
        <v>46226</v>
      </c>
      <c r="C10105" s="30" t="s">
        <v>597</v>
      </c>
      <c r="D10105" s="30" t="s">
        <v>598</v>
      </c>
      <c r="E10105" s="75">
        <v>44</v>
      </c>
      <c r="F10105" s="30" t="s">
        <v>68</v>
      </c>
      <c r="G10105" s="30" t="s">
        <v>69</v>
      </c>
      <c r="H10105" s="75">
        <v>1</v>
      </c>
    </row>
    <row r="10106" spans="1:8">
      <c r="A10106" s="43">
        <v>1953</v>
      </c>
      <c r="B10106" s="74">
        <v>46226</v>
      </c>
      <c r="C10106" s="30" t="s">
        <v>599</v>
      </c>
      <c r="D10106" s="30" t="s">
        <v>600</v>
      </c>
      <c r="E10106" s="75">
        <v>62</v>
      </c>
      <c r="F10106" s="30" t="s">
        <v>68</v>
      </c>
      <c r="G10106" s="30" t="s">
        <v>69</v>
      </c>
      <c r="H10106" s="75">
        <v>1</v>
      </c>
    </row>
    <row r="10107" spans="1:8">
      <c r="A10107" s="43">
        <v>1953</v>
      </c>
      <c r="B10107" s="74">
        <v>46226</v>
      </c>
      <c r="C10107" s="30" t="s">
        <v>601</v>
      </c>
      <c r="D10107" s="30" t="s">
        <v>602</v>
      </c>
      <c r="E10107" s="75">
        <v>134</v>
      </c>
      <c r="F10107" s="30" t="s">
        <v>72</v>
      </c>
      <c r="G10107" s="30" t="s">
        <v>73</v>
      </c>
      <c r="H10107" s="75">
        <v>3</v>
      </c>
    </row>
    <row r="10108" spans="1:8">
      <c r="A10108" s="43">
        <v>1953</v>
      </c>
      <c r="B10108" s="74">
        <v>46226</v>
      </c>
      <c r="C10108" s="30" t="s">
        <v>609</v>
      </c>
      <c r="D10108" s="30" t="s">
        <v>610</v>
      </c>
      <c r="E10108" s="75">
        <v>148</v>
      </c>
      <c r="F10108" s="30" t="s">
        <v>5020</v>
      </c>
      <c r="G10108" s="30" t="s">
        <v>5021</v>
      </c>
      <c r="H10108" s="75">
        <v>3</v>
      </c>
    </row>
    <row r="10109" spans="1:8">
      <c r="A10109" s="43">
        <v>1953</v>
      </c>
      <c r="B10109" s="74">
        <v>46226</v>
      </c>
      <c r="C10109" s="30" t="s">
        <v>611</v>
      </c>
      <c r="D10109" s="30" t="s">
        <v>612</v>
      </c>
      <c r="E10109" s="75">
        <v>39</v>
      </c>
      <c r="F10109" s="30" t="s">
        <v>60</v>
      </c>
      <c r="G10109" s="30" t="s">
        <v>61</v>
      </c>
      <c r="H10109" s="75">
        <v>4</v>
      </c>
    </row>
    <row r="10110" spans="1:8">
      <c r="A10110" s="43">
        <v>1953</v>
      </c>
      <c r="B10110" s="74">
        <v>46226</v>
      </c>
      <c r="C10110" s="30" t="s">
        <v>613</v>
      </c>
      <c r="D10110" s="30" t="s">
        <v>614</v>
      </c>
      <c r="E10110" s="75">
        <v>160</v>
      </c>
      <c r="F10110" s="30" t="s">
        <v>76</v>
      </c>
      <c r="G10110" s="30" t="s">
        <v>77</v>
      </c>
      <c r="H10110" s="75">
        <v>1</v>
      </c>
    </row>
    <row r="10111" spans="1:8">
      <c r="A10111" s="43">
        <v>1953</v>
      </c>
      <c r="B10111" s="74">
        <v>46226</v>
      </c>
      <c r="C10111" s="30" t="s">
        <v>615</v>
      </c>
      <c r="D10111" s="30" t="s">
        <v>616</v>
      </c>
      <c r="E10111" s="75">
        <v>162</v>
      </c>
      <c r="F10111" s="30" t="s">
        <v>80</v>
      </c>
      <c r="G10111" s="30" t="s">
        <v>81</v>
      </c>
      <c r="H10111" s="75">
        <v>1</v>
      </c>
    </row>
    <row r="10112" spans="1:8">
      <c r="A10112" s="43">
        <v>1953</v>
      </c>
      <c r="B10112" s="74">
        <v>46226</v>
      </c>
      <c r="C10112" s="30" t="s">
        <v>617</v>
      </c>
      <c r="D10112" s="30" t="s">
        <v>618</v>
      </c>
      <c r="E10112" s="75">
        <v>20</v>
      </c>
      <c r="F10112" s="30" t="s">
        <v>76</v>
      </c>
      <c r="G10112" s="30" t="s">
        <v>77</v>
      </c>
      <c r="H10112" s="75">
        <v>1</v>
      </c>
    </row>
    <row r="10113" spans="1:8">
      <c r="A10113" s="43">
        <v>1953</v>
      </c>
      <c r="B10113" s="74">
        <v>46226</v>
      </c>
      <c r="C10113" s="30" t="s">
        <v>619</v>
      </c>
      <c r="D10113" s="30" t="s">
        <v>620</v>
      </c>
      <c r="E10113" s="75">
        <v>87</v>
      </c>
      <c r="F10113" s="30" t="s">
        <v>68</v>
      </c>
      <c r="G10113" s="30" t="s">
        <v>69</v>
      </c>
      <c r="H10113" s="75">
        <v>1</v>
      </c>
    </row>
    <row r="10114" spans="1:8">
      <c r="A10114" s="43">
        <v>1953</v>
      </c>
      <c r="B10114" s="74">
        <v>46226</v>
      </c>
      <c r="C10114" s="30" t="s">
        <v>621</v>
      </c>
      <c r="D10114" s="30" t="s">
        <v>622</v>
      </c>
      <c r="E10114" s="75">
        <v>70</v>
      </c>
      <c r="F10114" s="30" t="s">
        <v>53</v>
      </c>
      <c r="G10114" s="30" t="s">
        <v>54</v>
      </c>
      <c r="H10114" s="75">
        <v>1</v>
      </c>
    </row>
    <row r="10115" spans="1:8">
      <c r="A10115" s="43">
        <v>1953</v>
      </c>
      <c r="B10115" s="74">
        <v>46226</v>
      </c>
      <c r="C10115" s="30" t="s">
        <v>623</v>
      </c>
      <c r="D10115" s="30" t="s">
        <v>624</v>
      </c>
      <c r="E10115" s="75">
        <v>50</v>
      </c>
      <c r="F10115" s="30" t="s">
        <v>53</v>
      </c>
      <c r="G10115" s="30" t="s">
        <v>54</v>
      </c>
      <c r="H10115" s="75">
        <v>1</v>
      </c>
    </row>
    <row r="10116" spans="1:8">
      <c r="A10116" s="43">
        <v>1953</v>
      </c>
      <c r="B10116" s="74">
        <v>46226</v>
      </c>
      <c r="C10116" s="30" t="s">
        <v>625</v>
      </c>
      <c r="D10116" s="30" t="s">
        <v>626</v>
      </c>
      <c r="E10116" s="75">
        <v>94</v>
      </c>
      <c r="F10116" s="30" t="s">
        <v>68</v>
      </c>
      <c r="G10116" s="30" t="s">
        <v>69</v>
      </c>
      <c r="H10116" s="75">
        <v>1</v>
      </c>
    </row>
    <row r="10117" spans="1:8">
      <c r="A10117" s="43">
        <v>1953</v>
      </c>
      <c r="B10117" s="74">
        <v>46226</v>
      </c>
      <c r="C10117" s="30" t="s">
        <v>629</v>
      </c>
      <c r="D10117" s="30" t="s">
        <v>630</v>
      </c>
      <c r="E10117" s="75">
        <v>142</v>
      </c>
      <c r="F10117" s="30" t="s">
        <v>68</v>
      </c>
      <c r="G10117" s="30" t="s">
        <v>69</v>
      </c>
      <c r="H10117" s="75">
        <v>1</v>
      </c>
    </row>
    <row r="10118" spans="1:8">
      <c r="A10118" s="43">
        <v>1953</v>
      </c>
      <c r="B10118" s="74">
        <v>46226</v>
      </c>
      <c r="C10118" s="30" t="s">
        <v>633</v>
      </c>
      <c r="D10118" s="30" t="s">
        <v>634</v>
      </c>
      <c r="E10118" s="75">
        <v>149</v>
      </c>
      <c r="F10118" s="30" t="s">
        <v>76</v>
      </c>
      <c r="G10118" s="30" t="s">
        <v>77</v>
      </c>
      <c r="H10118" s="75">
        <v>1</v>
      </c>
    </row>
    <row r="10119" spans="1:8">
      <c r="A10119" s="43">
        <v>1953</v>
      </c>
      <c r="B10119" s="74">
        <v>46226</v>
      </c>
      <c r="C10119" s="30" t="s">
        <v>637</v>
      </c>
      <c r="D10119" s="30" t="s">
        <v>638</v>
      </c>
      <c r="E10119" s="75">
        <v>133</v>
      </c>
      <c r="F10119" s="30" t="s">
        <v>70</v>
      </c>
      <c r="G10119" s="30" t="s">
        <v>71</v>
      </c>
      <c r="H10119" s="75">
        <v>2</v>
      </c>
    </row>
    <row r="10120" spans="1:8">
      <c r="A10120" s="43">
        <v>1953</v>
      </c>
      <c r="B10120" s="74">
        <v>46226</v>
      </c>
      <c r="C10120" s="30" t="s">
        <v>643</v>
      </c>
      <c r="D10120" s="30" t="s">
        <v>644</v>
      </c>
      <c r="E10120" s="75">
        <v>21</v>
      </c>
      <c r="F10120" s="30" t="s">
        <v>70</v>
      </c>
      <c r="G10120" s="30" t="s">
        <v>71</v>
      </c>
      <c r="H10120" s="75">
        <v>2</v>
      </c>
    </row>
    <row r="10121" spans="1:8">
      <c r="A10121" s="43">
        <v>1953</v>
      </c>
      <c r="B10121" s="74">
        <v>46226</v>
      </c>
      <c r="C10121" s="30" t="s">
        <v>645</v>
      </c>
      <c r="D10121" s="30" t="s">
        <v>646</v>
      </c>
      <c r="E10121" s="75">
        <v>250</v>
      </c>
      <c r="F10121" s="30" t="s">
        <v>80</v>
      </c>
      <c r="G10121" s="30" t="s">
        <v>81</v>
      </c>
      <c r="H10121" s="75">
        <v>1</v>
      </c>
    </row>
    <row r="10122" spans="1:8">
      <c r="A10122" s="43">
        <v>1953</v>
      </c>
      <c r="B10122" s="74">
        <v>46226</v>
      </c>
      <c r="C10122" s="30" t="s">
        <v>647</v>
      </c>
      <c r="D10122" s="30" t="s">
        <v>648</v>
      </c>
      <c r="E10122" s="75">
        <v>176</v>
      </c>
      <c r="F10122" s="30" t="s">
        <v>80</v>
      </c>
      <c r="G10122" s="30" t="s">
        <v>81</v>
      </c>
      <c r="H10122" s="75">
        <v>1</v>
      </c>
    </row>
    <row r="10123" spans="1:8">
      <c r="A10123" s="43">
        <v>1953</v>
      </c>
      <c r="B10123" s="74">
        <v>46226</v>
      </c>
      <c r="C10123" s="30" t="s">
        <v>649</v>
      </c>
      <c r="D10123" s="30" t="s">
        <v>650</v>
      </c>
      <c r="E10123" s="75">
        <v>1</v>
      </c>
      <c r="F10123" s="30" t="s">
        <v>76</v>
      </c>
      <c r="G10123" s="30" t="s">
        <v>77</v>
      </c>
      <c r="H10123" s="75">
        <v>1</v>
      </c>
    </row>
    <row r="10124" spans="1:8">
      <c r="A10124" s="43">
        <v>1953</v>
      </c>
      <c r="B10124" s="74">
        <v>46226</v>
      </c>
      <c r="C10124" s="30" t="s">
        <v>651</v>
      </c>
      <c r="D10124" s="30" t="s">
        <v>652</v>
      </c>
      <c r="E10124" s="75">
        <v>2</v>
      </c>
      <c r="F10124" s="30" t="s">
        <v>76</v>
      </c>
      <c r="G10124" s="30" t="s">
        <v>77</v>
      </c>
      <c r="H10124" s="75">
        <v>1</v>
      </c>
    </row>
    <row r="10125" spans="1:8">
      <c r="A10125" s="43">
        <v>1953</v>
      </c>
      <c r="B10125" s="74">
        <v>46226</v>
      </c>
      <c r="C10125" s="30" t="s">
        <v>655</v>
      </c>
      <c r="D10125" s="30" t="s">
        <v>656</v>
      </c>
      <c r="E10125" s="75">
        <v>118</v>
      </c>
      <c r="F10125" s="30" t="s">
        <v>80</v>
      </c>
      <c r="G10125" s="30" t="s">
        <v>81</v>
      </c>
      <c r="H10125" s="75">
        <v>1</v>
      </c>
    </row>
    <row r="10126" spans="1:8">
      <c r="A10126" s="43">
        <v>1953</v>
      </c>
      <c r="B10126" s="74">
        <v>46226</v>
      </c>
      <c r="C10126" s="30" t="s">
        <v>659</v>
      </c>
      <c r="D10126" s="30" t="s">
        <v>660</v>
      </c>
      <c r="E10126" s="75">
        <v>64</v>
      </c>
      <c r="F10126" s="30" t="s">
        <v>66</v>
      </c>
      <c r="G10126" s="30" t="s">
        <v>67</v>
      </c>
      <c r="H10126" s="75">
        <v>2</v>
      </c>
    </row>
    <row r="10127" spans="1:8">
      <c r="A10127" s="43">
        <v>1953</v>
      </c>
      <c r="B10127" s="74">
        <v>46226</v>
      </c>
      <c r="C10127" s="30" t="s">
        <v>661</v>
      </c>
      <c r="D10127" s="30" t="s">
        <v>662</v>
      </c>
      <c r="E10127" s="75">
        <v>20</v>
      </c>
      <c r="F10127" s="30" t="s">
        <v>53</v>
      </c>
      <c r="G10127" s="30" t="s">
        <v>54</v>
      </c>
      <c r="H10127" s="75">
        <v>1</v>
      </c>
    </row>
    <row r="10128" spans="1:8">
      <c r="A10128" s="43">
        <v>1953</v>
      </c>
      <c r="B10128" s="74">
        <v>46226</v>
      </c>
      <c r="C10128" s="30" t="s">
        <v>663</v>
      </c>
      <c r="D10128" s="30" t="s">
        <v>664</v>
      </c>
      <c r="E10128" s="75">
        <v>110</v>
      </c>
      <c r="F10128" s="30" t="s">
        <v>68</v>
      </c>
      <c r="G10128" s="30" t="s">
        <v>69</v>
      </c>
      <c r="H10128" s="75">
        <v>1</v>
      </c>
    </row>
    <row r="10129" spans="1:8">
      <c r="A10129" s="43">
        <v>1953</v>
      </c>
      <c r="B10129" s="74">
        <v>46226</v>
      </c>
      <c r="C10129" s="30" t="s">
        <v>665</v>
      </c>
      <c r="D10129" s="30" t="s">
        <v>666</v>
      </c>
      <c r="E10129" s="75">
        <v>58</v>
      </c>
      <c r="F10129" s="30" t="s">
        <v>63</v>
      </c>
      <c r="G10129" s="30" t="s">
        <v>64</v>
      </c>
      <c r="H10129" s="75">
        <v>2</v>
      </c>
    </row>
    <row r="10130" spans="1:8">
      <c r="A10130" s="43">
        <v>1953</v>
      </c>
      <c r="B10130" s="74">
        <v>46226</v>
      </c>
      <c r="C10130" s="30" t="s">
        <v>667</v>
      </c>
      <c r="D10130" s="30" t="s">
        <v>668</v>
      </c>
      <c r="E10130" s="75">
        <v>67</v>
      </c>
      <c r="F10130" s="30" t="s">
        <v>53</v>
      </c>
      <c r="G10130" s="30" t="s">
        <v>54</v>
      </c>
      <c r="H10130" s="75">
        <v>1</v>
      </c>
    </row>
    <row r="10131" spans="1:8">
      <c r="A10131" s="43">
        <v>1953</v>
      </c>
      <c r="B10131" s="74">
        <v>46226</v>
      </c>
      <c r="C10131" s="30" t="s">
        <v>669</v>
      </c>
      <c r="D10131" s="30" t="s">
        <v>670</v>
      </c>
      <c r="E10131" s="75">
        <v>12</v>
      </c>
      <c r="F10131" s="30" t="s">
        <v>68</v>
      </c>
      <c r="G10131" s="30" t="s">
        <v>69</v>
      </c>
      <c r="H10131" s="75">
        <v>1</v>
      </c>
    </row>
    <row r="10132" spans="1:8">
      <c r="A10132" s="43">
        <v>1953</v>
      </c>
      <c r="B10132" s="74">
        <v>46225</v>
      </c>
      <c r="C10132" s="30" t="s">
        <v>5026</v>
      </c>
      <c r="D10132" s="30" t="s">
        <v>5027</v>
      </c>
      <c r="E10132" s="75">
        <v>49</v>
      </c>
      <c r="F10132" s="30" t="s">
        <v>53</v>
      </c>
      <c r="G10132" s="30" t="s">
        <v>54</v>
      </c>
      <c r="H10132" s="75">
        <v>1</v>
      </c>
    </row>
    <row r="10133" spans="1:8">
      <c r="A10133" s="43">
        <v>1953</v>
      </c>
      <c r="B10133" s="74">
        <v>46225</v>
      </c>
      <c r="C10133" s="30" t="s">
        <v>575</v>
      </c>
      <c r="D10133" s="30" t="s">
        <v>576</v>
      </c>
      <c r="E10133" s="75">
        <v>47</v>
      </c>
      <c r="F10133" s="30" t="s">
        <v>68</v>
      </c>
      <c r="G10133" s="30" t="s">
        <v>69</v>
      </c>
      <c r="H10133" s="75">
        <v>1</v>
      </c>
    </row>
    <row r="10134" spans="1:8">
      <c r="A10134" s="43">
        <v>1953</v>
      </c>
      <c r="B10134" s="74">
        <v>46225</v>
      </c>
      <c r="C10134" s="30" t="s">
        <v>577</v>
      </c>
      <c r="D10134" s="30" t="s">
        <v>578</v>
      </c>
      <c r="E10134" s="75">
        <v>93</v>
      </c>
      <c r="F10134" s="30" t="s">
        <v>68</v>
      </c>
      <c r="G10134" s="30" t="s">
        <v>69</v>
      </c>
      <c r="H10134" s="75">
        <v>1</v>
      </c>
    </row>
    <row r="10135" spans="1:8">
      <c r="A10135" s="43">
        <v>1953</v>
      </c>
      <c r="B10135" s="74">
        <v>46225</v>
      </c>
      <c r="C10135" s="30" t="s">
        <v>579</v>
      </c>
      <c r="D10135" s="30" t="s">
        <v>580</v>
      </c>
      <c r="E10135" s="75">
        <v>68</v>
      </c>
      <c r="F10135" s="30" t="s">
        <v>68</v>
      </c>
      <c r="G10135" s="30" t="s">
        <v>69</v>
      </c>
      <c r="H10135" s="75">
        <v>1</v>
      </c>
    </row>
    <row r="10136" spans="1:8">
      <c r="A10136" s="43">
        <v>1953</v>
      </c>
      <c r="B10136" s="74">
        <v>46225</v>
      </c>
      <c r="C10136" s="30" t="s">
        <v>581</v>
      </c>
      <c r="D10136" s="30" t="s">
        <v>582</v>
      </c>
      <c r="E10136" s="75">
        <v>112</v>
      </c>
      <c r="F10136" s="30" t="s">
        <v>68</v>
      </c>
      <c r="G10136" s="30" t="s">
        <v>69</v>
      </c>
      <c r="H10136" s="75">
        <v>1</v>
      </c>
    </row>
    <row r="10137" spans="1:8">
      <c r="A10137" s="43">
        <v>1953</v>
      </c>
      <c r="B10137" s="74">
        <v>46225</v>
      </c>
      <c r="C10137" s="30" t="s">
        <v>583</v>
      </c>
      <c r="D10137" s="30" t="s">
        <v>584</v>
      </c>
      <c r="E10137" s="75">
        <v>57</v>
      </c>
      <c r="F10137" s="30" t="s">
        <v>68</v>
      </c>
      <c r="G10137" s="30" t="s">
        <v>69</v>
      </c>
      <c r="H10137" s="75">
        <v>1</v>
      </c>
    </row>
    <row r="10138" spans="1:8">
      <c r="A10138" s="43">
        <v>1953</v>
      </c>
      <c r="B10138" s="74">
        <v>46225</v>
      </c>
      <c r="C10138" s="30" t="s">
        <v>585</v>
      </c>
      <c r="D10138" s="30" t="s">
        <v>586</v>
      </c>
      <c r="E10138" s="75">
        <v>96</v>
      </c>
      <c r="F10138" s="30" t="s">
        <v>80</v>
      </c>
      <c r="G10138" s="30" t="s">
        <v>81</v>
      </c>
      <c r="H10138" s="75">
        <v>1</v>
      </c>
    </row>
    <row r="10139" spans="1:8">
      <c r="A10139" s="43">
        <v>1953</v>
      </c>
      <c r="B10139" s="74">
        <v>46225</v>
      </c>
      <c r="C10139" s="30" t="s">
        <v>587</v>
      </c>
      <c r="D10139" s="30" t="s">
        <v>588</v>
      </c>
      <c r="E10139" s="75">
        <v>63</v>
      </c>
      <c r="F10139" s="30" t="s">
        <v>68</v>
      </c>
      <c r="G10139" s="30" t="s">
        <v>69</v>
      </c>
      <c r="H10139" s="75">
        <v>1</v>
      </c>
    </row>
    <row r="10140" spans="1:8">
      <c r="A10140" s="43">
        <v>1953</v>
      </c>
      <c r="B10140" s="74">
        <v>46225</v>
      </c>
      <c r="C10140" s="30" t="s">
        <v>589</v>
      </c>
      <c r="D10140" s="30" t="s">
        <v>590</v>
      </c>
      <c r="E10140" s="75">
        <v>116</v>
      </c>
      <c r="F10140" s="30" t="s">
        <v>70</v>
      </c>
      <c r="G10140" s="30" t="s">
        <v>71</v>
      </c>
      <c r="H10140" s="75">
        <v>2</v>
      </c>
    </row>
    <row r="10141" spans="1:8">
      <c r="A10141" s="43">
        <v>1953</v>
      </c>
      <c r="B10141" s="74">
        <v>46225</v>
      </c>
      <c r="C10141" s="30" t="s">
        <v>593</v>
      </c>
      <c r="D10141" s="30" t="s">
        <v>594</v>
      </c>
      <c r="E10141" s="75">
        <v>15</v>
      </c>
      <c r="F10141" s="30" t="s">
        <v>76</v>
      </c>
      <c r="G10141" s="30" t="s">
        <v>77</v>
      </c>
      <c r="H10141" s="75">
        <v>1</v>
      </c>
    </row>
    <row r="10142" spans="1:8">
      <c r="A10142" s="43">
        <v>1953</v>
      </c>
      <c r="B10142" s="74">
        <v>46225</v>
      </c>
      <c r="C10142" s="30" t="s">
        <v>595</v>
      </c>
      <c r="D10142" s="30" t="s">
        <v>596</v>
      </c>
      <c r="E10142" s="75">
        <v>38</v>
      </c>
      <c r="F10142" s="30" t="s">
        <v>80</v>
      </c>
      <c r="G10142" s="30" t="s">
        <v>81</v>
      </c>
      <c r="H10142" s="75">
        <v>1</v>
      </c>
    </row>
    <row r="10143" spans="1:8">
      <c r="A10143" s="43">
        <v>1953</v>
      </c>
      <c r="B10143" s="74">
        <v>46225</v>
      </c>
      <c r="C10143" s="30" t="s">
        <v>597</v>
      </c>
      <c r="D10143" s="30" t="s">
        <v>598</v>
      </c>
      <c r="E10143" s="75">
        <v>43</v>
      </c>
      <c r="F10143" s="30" t="s">
        <v>68</v>
      </c>
      <c r="G10143" s="30" t="s">
        <v>69</v>
      </c>
      <c r="H10143" s="75">
        <v>1</v>
      </c>
    </row>
    <row r="10144" spans="1:8">
      <c r="A10144" s="43">
        <v>1953</v>
      </c>
      <c r="B10144" s="74">
        <v>46225</v>
      </c>
      <c r="C10144" s="30" t="s">
        <v>599</v>
      </c>
      <c r="D10144" s="30" t="s">
        <v>600</v>
      </c>
      <c r="E10144" s="75">
        <v>71</v>
      </c>
      <c r="F10144" s="30" t="s">
        <v>68</v>
      </c>
      <c r="G10144" s="30" t="s">
        <v>69</v>
      </c>
      <c r="H10144" s="75">
        <v>1</v>
      </c>
    </row>
    <row r="10145" spans="1:8">
      <c r="A10145" s="43">
        <v>1953</v>
      </c>
      <c r="B10145" s="74">
        <v>46225</v>
      </c>
      <c r="C10145" s="30" t="s">
        <v>601</v>
      </c>
      <c r="D10145" s="30" t="s">
        <v>602</v>
      </c>
      <c r="E10145" s="75">
        <v>59</v>
      </c>
      <c r="F10145" s="30" t="s">
        <v>70</v>
      </c>
      <c r="G10145" s="30" t="s">
        <v>71</v>
      </c>
      <c r="H10145" s="75">
        <v>2</v>
      </c>
    </row>
    <row r="10146" spans="1:8">
      <c r="A10146" s="43">
        <v>1953</v>
      </c>
      <c r="B10146" s="74">
        <v>46225</v>
      </c>
      <c r="C10146" s="30" t="s">
        <v>609</v>
      </c>
      <c r="D10146" s="30" t="s">
        <v>610</v>
      </c>
      <c r="E10146" s="75">
        <v>136</v>
      </c>
      <c r="F10146" s="30" t="s">
        <v>78</v>
      </c>
      <c r="G10146" s="30" t="s">
        <v>79</v>
      </c>
      <c r="H10146" s="75">
        <v>2</v>
      </c>
    </row>
    <row r="10147" spans="1:8">
      <c r="A10147" s="43">
        <v>1953</v>
      </c>
      <c r="B10147" s="74">
        <v>46225</v>
      </c>
      <c r="C10147" s="30" t="s">
        <v>613</v>
      </c>
      <c r="D10147" s="30" t="s">
        <v>614</v>
      </c>
      <c r="E10147" s="75">
        <v>157</v>
      </c>
      <c r="F10147" s="30" t="s">
        <v>76</v>
      </c>
      <c r="G10147" s="30" t="s">
        <v>77</v>
      </c>
      <c r="H10147" s="75">
        <v>1</v>
      </c>
    </row>
    <row r="10148" spans="1:8">
      <c r="A10148" s="43">
        <v>1953</v>
      </c>
      <c r="B10148" s="74">
        <v>46225</v>
      </c>
      <c r="C10148" s="30" t="s">
        <v>615</v>
      </c>
      <c r="D10148" s="30" t="s">
        <v>616</v>
      </c>
      <c r="E10148" s="75">
        <v>273</v>
      </c>
      <c r="F10148" s="30" t="s">
        <v>78</v>
      </c>
      <c r="G10148" s="30" t="s">
        <v>79</v>
      </c>
      <c r="H10148" s="75">
        <v>2</v>
      </c>
    </row>
    <row r="10149" spans="1:8">
      <c r="A10149" s="43">
        <v>1953</v>
      </c>
      <c r="B10149" s="74">
        <v>46225</v>
      </c>
      <c r="C10149" s="30" t="s">
        <v>617</v>
      </c>
      <c r="D10149" s="30" t="s">
        <v>618</v>
      </c>
      <c r="E10149" s="75">
        <v>42</v>
      </c>
      <c r="F10149" s="30" t="s">
        <v>76</v>
      </c>
      <c r="G10149" s="30" t="s">
        <v>77</v>
      </c>
      <c r="H10149" s="75">
        <v>1</v>
      </c>
    </row>
    <row r="10150" spans="1:8">
      <c r="A10150" s="43">
        <v>1953</v>
      </c>
      <c r="B10150" s="74">
        <v>46225</v>
      </c>
      <c r="C10150" s="30" t="s">
        <v>619</v>
      </c>
      <c r="D10150" s="30" t="s">
        <v>620</v>
      </c>
      <c r="E10150" s="75">
        <v>102</v>
      </c>
      <c r="F10150" s="30" t="s">
        <v>68</v>
      </c>
      <c r="G10150" s="30" t="s">
        <v>69</v>
      </c>
      <c r="H10150" s="75">
        <v>1</v>
      </c>
    </row>
    <row r="10151" spans="1:8">
      <c r="A10151" s="43">
        <v>1953</v>
      </c>
      <c r="B10151" s="74">
        <v>46225</v>
      </c>
      <c r="C10151" s="30" t="s">
        <v>621</v>
      </c>
      <c r="D10151" s="30" t="s">
        <v>622</v>
      </c>
      <c r="E10151" s="75">
        <v>59</v>
      </c>
      <c r="F10151" s="30" t="s">
        <v>53</v>
      </c>
      <c r="G10151" s="30" t="s">
        <v>54</v>
      </c>
      <c r="H10151" s="75">
        <v>1</v>
      </c>
    </row>
    <row r="10152" spans="1:8">
      <c r="A10152" s="43">
        <v>1953</v>
      </c>
      <c r="B10152" s="74">
        <v>46225</v>
      </c>
      <c r="C10152" s="30" t="s">
        <v>623</v>
      </c>
      <c r="D10152" s="30" t="s">
        <v>624</v>
      </c>
      <c r="E10152" s="75">
        <v>73</v>
      </c>
      <c r="F10152" s="30" t="s">
        <v>53</v>
      </c>
      <c r="G10152" s="30" t="s">
        <v>54</v>
      </c>
      <c r="H10152" s="75">
        <v>1</v>
      </c>
    </row>
    <row r="10153" spans="1:8">
      <c r="A10153" s="43">
        <v>1953</v>
      </c>
      <c r="B10153" s="74">
        <v>46225</v>
      </c>
      <c r="C10153" s="30" t="s">
        <v>625</v>
      </c>
      <c r="D10153" s="30" t="s">
        <v>626</v>
      </c>
      <c r="E10153" s="75">
        <v>101</v>
      </c>
      <c r="F10153" s="30" t="s">
        <v>68</v>
      </c>
      <c r="G10153" s="30" t="s">
        <v>69</v>
      </c>
      <c r="H10153" s="75">
        <v>1</v>
      </c>
    </row>
    <row r="10154" spans="1:8">
      <c r="A10154" s="43">
        <v>1953</v>
      </c>
      <c r="B10154" s="74">
        <v>46225</v>
      </c>
      <c r="C10154" s="30" t="s">
        <v>629</v>
      </c>
      <c r="D10154" s="30" t="s">
        <v>630</v>
      </c>
      <c r="E10154" s="75">
        <v>116</v>
      </c>
      <c r="F10154" s="30" t="s">
        <v>68</v>
      </c>
      <c r="G10154" s="30" t="s">
        <v>69</v>
      </c>
      <c r="H10154" s="75">
        <v>1</v>
      </c>
    </row>
    <row r="10155" spans="1:8">
      <c r="A10155" s="43">
        <v>1953</v>
      </c>
      <c r="B10155" s="74">
        <v>46225</v>
      </c>
      <c r="C10155" s="30" t="s">
        <v>635</v>
      </c>
      <c r="D10155" s="30" t="s">
        <v>636</v>
      </c>
      <c r="E10155" s="75">
        <v>111</v>
      </c>
      <c r="F10155" s="30" t="s">
        <v>53</v>
      </c>
      <c r="G10155" s="30" t="s">
        <v>54</v>
      </c>
      <c r="H10155" s="75">
        <v>1</v>
      </c>
    </row>
    <row r="10156" spans="1:8">
      <c r="A10156" s="43">
        <v>1953</v>
      </c>
      <c r="B10156" s="74">
        <v>46225</v>
      </c>
      <c r="C10156" s="30" t="s">
        <v>637</v>
      </c>
      <c r="D10156" s="30" t="s">
        <v>638</v>
      </c>
      <c r="E10156" s="75">
        <v>140</v>
      </c>
      <c r="F10156" s="30" t="s">
        <v>76</v>
      </c>
      <c r="G10156" s="30" t="s">
        <v>77</v>
      </c>
      <c r="H10156" s="75">
        <v>1</v>
      </c>
    </row>
    <row r="10157" spans="1:8">
      <c r="A10157" s="43">
        <v>1953</v>
      </c>
      <c r="B10157" s="74">
        <v>46225</v>
      </c>
      <c r="C10157" s="30" t="s">
        <v>643</v>
      </c>
      <c r="D10157" s="30" t="s">
        <v>644</v>
      </c>
      <c r="E10157" s="75">
        <v>20</v>
      </c>
      <c r="F10157" s="30" t="s">
        <v>78</v>
      </c>
      <c r="G10157" s="30" t="s">
        <v>79</v>
      </c>
      <c r="H10157" s="75">
        <v>2</v>
      </c>
    </row>
    <row r="10158" spans="1:8">
      <c r="A10158" s="43">
        <v>1953</v>
      </c>
      <c r="B10158" s="74">
        <v>46225</v>
      </c>
      <c r="C10158" s="30" t="s">
        <v>645</v>
      </c>
      <c r="D10158" s="30" t="s">
        <v>646</v>
      </c>
      <c r="E10158" s="75">
        <v>75</v>
      </c>
      <c r="F10158" s="30" t="s">
        <v>80</v>
      </c>
      <c r="G10158" s="30" t="s">
        <v>81</v>
      </c>
      <c r="H10158" s="75">
        <v>1</v>
      </c>
    </row>
    <row r="10159" spans="1:8">
      <c r="A10159" s="43">
        <v>1953</v>
      </c>
      <c r="B10159" s="74">
        <v>46225</v>
      </c>
      <c r="C10159" s="30" t="s">
        <v>651</v>
      </c>
      <c r="D10159" s="30" t="s">
        <v>652</v>
      </c>
      <c r="E10159" s="75">
        <v>2</v>
      </c>
      <c r="F10159" s="30" t="s">
        <v>76</v>
      </c>
      <c r="G10159" s="30" t="s">
        <v>77</v>
      </c>
      <c r="H10159" s="75">
        <v>1</v>
      </c>
    </row>
    <row r="10160" spans="1:8">
      <c r="A10160" s="43">
        <v>1953</v>
      </c>
      <c r="B10160" s="74">
        <v>46225</v>
      </c>
      <c r="C10160" s="30" t="s">
        <v>653</v>
      </c>
      <c r="D10160" s="30" t="s">
        <v>654</v>
      </c>
      <c r="E10160" s="75">
        <v>52</v>
      </c>
      <c r="F10160" s="30" t="s">
        <v>70</v>
      </c>
      <c r="G10160" s="30" t="s">
        <v>71</v>
      </c>
      <c r="H10160" s="75">
        <v>2</v>
      </c>
    </row>
    <row r="10161" spans="1:8">
      <c r="A10161" s="43">
        <v>1953</v>
      </c>
      <c r="B10161" s="74">
        <v>46225</v>
      </c>
      <c r="C10161" s="30" t="s">
        <v>655</v>
      </c>
      <c r="D10161" s="30" t="s">
        <v>656</v>
      </c>
      <c r="E10161" s="75">
        <v>181</v>
      </c>
      <c r="F10161" s="30" t="s">
        <v>80</v>
      </c>
      <c r="G10161" s="30" t="s">
        <v>81</v>
      </c>
      <c r="H10161" s="75">
        <v>1</v>
      </c>
    </row>
    <row r="10162" spans="1:8">
      <c r="A10162" s="43">
        <v>1953</v>
      </c>
      <c r="B10162" s="74">
        <v>46225</v>
      </c>
      <c r="C10162" s="30" t="s">
        <v>659</v>
      </c>
      <c r="D10162" s="30" t="s">
        <v>660</v>
      </c>
      <c r="E10162" s="75">
        <v>92</v>
      </c>
      <c r="F10162" s="30" t="s">
        <v>5020</v>
      </c>
      <c r="G10162" s="30" t="s">
        <v>5021</v>
      </c>
      <c r="H10162" s="75">
        <v>3</v>
      </c>
    </row>
    <row r="10163" spans="1:8">
      <c r="A10163" s="43">
        <v>1953</v>
      </c>
      <c r="B10163" s="74">
        <v>46225</v>
      </c>
      <c r="C10163" s="30" t="s">
        <v>661</v>
      </c>
      <c r="D10163" s="30" t="s">
        <v>662</v>
      </c>
      <c r="E10163" s="75">
        <v>68</v>
      </c>
      <c r="F10163" s="30" t="s">
        <v>53</v>
      </c>
      <c r="G10163" s="30" t="s">
        <v>54</v>
      </c>
      <c r="H10163" s="75">
        <v>1</v>
      </c>
    </row>
    <row r="10164" spans="1:8">
      <c r="A10164" s="43">
        <v>1953</v>
      </c>
      <c r="B10164" s="74">
        <v>46225</v>
      </c>
      <c r="C10164" s="30" t="s">
        <v>663</v>
      </c>
      <c r="D10164" s="30" t="s">
        <v>664</v>
      </c>
      <c r="E10164" s="75">
        <v>89</v>
      </c>
      <c r="F10164" s="30" t="s">
        <v>70</v>
      </c>
      <c r="G10164" s="30" t="s">
        <v>71</v>
      </c>
      <c r="H10164" s="75">
        <v>2</v>
      </c>
    </row>
    <row r="10165" spans="1:8">
      <c r="A10165" s="43">
        <v>1953</v>
      </c>
      <c r="B10165" s="74">
        <v>46225</v>
      </c>
      <c r="C10165" s="30" t="s">
        <v>665</v>
      </c>
      <c r="D10165" s="30" t="s">
        <v>666</v>
      </c>
      <c r="E10165" s="75">
        <v>121</v>
      </c>
      <c r="F10165" s="30" t="s">
        <v>58</v>
      </c>
      <c r="G10165" s="30" t="s">
        <v>59</v>
      </c>
      <c r="H10165" s="75">
        <v>3</v>
      </c>
    </row>
    <row r="10166" spans="1:8">
      <c r="A10166" s="43">
        <v>1953</v>
      </c>
      <c r="B10166" s="74">
        <v>46225</v>
      </c>
      <c r="C10166" s="30" t="s">
        <v>667</v>
      </c>
      <c r="D10166" s="30" t="s">
        <v>668</v>
      </c>
      <c r="E10166" s="75">
        <v>52</v>
      </c>
      <c r="F10166" s="30" t="s">
        <v>53</v>
      </c>
      <c r="G10166" s="30" t="s">
        <v>54</v>
      </c>
      <c r="H10166" s="75">
        <v>1</v>
      </c>
    </row>
    <row r="10167" spans="1:8">
      <c r="A10167" s="43">
        <v>1953</v>
      </c>
      <c r="B10167" s="74">
        <v>46225</v>
      </c>
      <c r="C10167" s="30" t="s">
        <v>669</v>
      </c>
      <c r="D10167" s="30" t="s">
        <v>670</v>
      </c>
      <c r="E10167" s="75">
        <v>65</v>
      </c>
      <c r="F10167" s="30" t="s">
        <v>68</v>
      </c>
      <c r="G10167" s="30" t="s">
        <v>69</v>
      </c>
      <c r="H10167" s="75">
        <v>1</v>
      </c>
    </row>
    <row r="10168" spans="1:8">
      <c r="A10168" s="43">
        <v>1953</v>
      </c>
      <c r="B10168" s="74">
        <v>46224</v>
      </c>
      <c r="C10168" s="30" t="s">
        <v>5026</v>
      </c>
      <c r="D10168" s="30" t="s">
        <v>5027</v>
      </c>
      <c r="E10168" s="75">
        <v>17</v>
      </c>
      <c r="F10168" s="30" t="s">
        <v>53</v>
      </c>
      <c r="G10168" s="30" t="s">
        <v>54</v>
      </c>
      <c r="H10168" s="75">
        <v>1</v>
      </c>
    </row>
    <row r="10169" spans="1:8">
      <c r="A10169" s="43">
        <v>1953</v>
      </c>
      <c r="B10169" s="74">
        <v>46224</v>
      </c>
      <c r="C10169" s="30" t="s">
        <v>573</v>
      </c>
      <c r="D10169" s="30" t="s">
        <v>574</v>
      </c>
      <c r="E10169" s="75">
        <v>142</v>
      </c>
      <c r="F10169" s="30" t="s">
        <v>68</v>
      </c>
      <c r="G10169" s="30" t="s">
        <v>69</v>
      </c>
      <c r="H10169" s="75">
        <v>1</v>
      </c>
    </row>
    <row r="10170" spans="1:8">
      <c r="A10170" s="43">
        <v>1953</v>
      </c>
      <c r="B10170" s="74">
        <v>46224</v>
      </c>
      <c r="C10170" s="30" t="s">
        <v>577</v>
      </c>
      <c r="D10170" s="30" t="s">
        <v>578</v>
      </c>
      <c r="E10170" s="75">
        <v>86</v>
      </c>
      <c r="F10170" s="30" t="s">
        <v>68</v>
      </c>
      <c r="G10170" s="30" t="s">
        <v>69</v>
      </c>
      <c r="H10170" s="75">
        <v>1</v>
      </c>
    </row>
    <row r="10171" spans="1:8">
      <c r="A10171" s="43">
        <v>1953</v>
      </c>
      <c r="B10171" s="74">
        <v>46224</v>
      </c>
      <c r="C10171" s="30" t="s">
        <v>579</v>
      </c>
      <c r="D10171" s="30" t="s">
        <v>580</v>
      </c>
      <c r="E10171" s="75">
        <v>91</v>
      </c>
      <c r="F10171" s="30" t="s">
        <v>68</v>
      </c>
      <c r="G10171" s="30" t="s">
        <v>69</v>
      </c>
      <c r="H10171" s="75">
        <v>1</v>
      </c>
    </row>
    <row r="10172" spans="1:8">
      <c r="A10172" s="43">
        <v>1953</v>
      </c>
      <c r="B10172" s="74">
        <v>46224</v>
      </c>
      <c r="C10172" s="30" t="s">
        <v>581</v>
      </c>
      <c r="D10172" s="30" t="s">
        <v>582</v>
      </c>
      <c r="E10172" s="75">
        <v>76</v>
      </c>
      <c r="F10172" s="30" t="s">
        <v>68</v>
      </c>
      <c r="G10172" s="30" t="s">
        <v>69</v>
      </c>
      <c r="H10172" s="75">
        <v>1</v>
      </c>
    </row>
    <row r="10173" spans="1:8">
      <c r="A10173" s="43">
        <v>1953</v>
      </c>
      <c r="B10173" s="74">
        <v>46224</v>
      </c>
      <c r="C10173" s="30" t="s">
        <v>583</v>
      </c>
      <c r="D10173" s="30" t="s">
        <v>584</v>
      </c>
      <c r="E10173" s="75">
        <v>64</v>
      </c>
      <c r="F10173" s="30" t="s">
        <v>70</v>
      </c>
      <c r="G10173" s="30" t="s">
        <v>71</v>
      </c>
      <c r="H10173" s="75">
        <v>2</v>
      </c>
    </row>
    <row r="10174" spans="1:8">
      <c r="A10174" s="43">
        <v>1953</v>
      </c>
      <c r="B10174" s="74">
        <v>46224</v>
      </c>
      <c r="C10174" s="30" t="s">
        <v>585</v>
      </c>
      <c r="D10174" s="30" t="s">
        <v>586</v>
      </c>
      <c r="E10174" s="75">
        <v>133</v>
      </c>
      <c r="F10174" s="30" t="s">
        <v>80</v>
      </c>
      <c r="G10174" s="30" t="s">
        <v>81</v>
      </c>
      <c r="H10174" s="75">
        <v>1</v>
      </c>
    </row>
    <row r="10175" spans="1:8">
      <c r="A10175" s="43">
        <v>1953</v>
      </c>
      <c r="B10175" s="74">
        <v>46224</v>
      </c>
      <c r="C10175" s="30" t="s">
        <v>587</v>
      </c>
      <c r="D10175" s="30" t="s">
        <v>588</v>
      </c>
      <c r="E10175" s="75">
        <v>44</v>
      </c>
      <c r="F10175" s="30" t="s">
        <v>68</v>
      </c>
      <c r="G10175" s="30" t="s">
        <v>69</v>
      </c>
      <c r="H10175" s="75">
        <v>1</v>
      </c>
    </row>
    <row r="10176" spans="1:8">
      <c r="A10176" s="43">
        <v>1953</v>
      </c>
      <c r="B10176" s="74">
        <v>46224</v>
      </c>
      <c r="C10176" s="30" t="s">
        <v>589</v>
      </c>
      <c r="D10176" s="30" t="s">
        <v>590</v>
      </c>
      <c r="E10176" s="75">
        <v>68</v>
      </c>
      <c r="F10176" s="30" t="s">
        <v>76</v>
      </c>
      <c r="G10176" s="30" t="s">
        <v>77</v>
      </c>
      <c r="H10176" s="75">
        <v>1</v>
      </c>
    </row>
    <row r="10177" spans="1:8">
      <c r="A10177" s="43">
        <v>1953</v>
      </c>
      <c r="B10177" s="74">
        <v>46224</v>
      </c>
      <c r="C10177" s="30" t="s">
        <v>1800</v>
      </c>
      <c r="D10177" s="30" t="s">
        <v>1801</v>
      </c>
      <c r="E10177" s="75">
        <v>3</v>
      </c>
      <c r="F10177" s="30" t="s">
        <v>68</v>
      </c>
      <c r="G10177" s="30" t="s">
        <v>69</v>
      </c>
      <c r="H10177" s="75">
        <v>1</v>
      </c>
    </row>
    <row r="10178" spans="1:8">
      <c r="A10178" s="43">
        <v>1953</v>
      </c>
      <c r="B10178" s="74">
        <v>46224</v>
      </c>
      <c r="C10178" s="30" t="s">
        <v>597</v>
      </c>
      <c r="D10178" s="30" t="s">
        <v>598</v>
      </c>
      <c r="E10178" s="75">
        <v>45</v>
      </c>
      <c r="F10178" s="30" t="s">
        <v>68</v>
      </c>
      <c r="G10178" s="30" t="s">
        <v>69</v>
      </c>
      <c r="H10178" s="75">
        <v>1</v>
      </c>
    </row>
    <row r="10179" spans="1:8">
      <c r="A10179" s="43">
        <v>1953</v>
      </c>
      <c r="B10179" s="74">
        <v>46224</v>
      </c>
      <c r="C10179" s="30" t="s">
        <v>599</v>
      </c>
      <c r="D10179" s="30" t="s">
        <v>600</v>
      </c>
      <c r="E10179" s="75">
        <v>56</v>
      </c>
      <c r="F10179" s="30" t="s">
        <v>68</v>
      </c>
      <c r="G10179" s="30" t="s">
        <v>69</v>
      </c>
      <c r="H10179" s="75">
        <v>1</v>
      </c>
    </row>
    <row r="10180" spans="1:8">
      <c r="A10180" s="43">
        <v>1953</v>
      </c>
      <c r="B10180" s="74">
        <v>46224</v>
      </c>
      <c r="C10180" s="30" t="s">
        <v>601</v>
      </c>
      <c r="D10180" s="30" t="s">
        <v>602</v>
      </c>
      <c r="E10180" s="75">
        <v>85</v>
      </c>
      <c r="F10180" s="30" t="s">
        <v>72</v>
      </c>
      <c r="G10180" s="30" t="s">
        <v>73</v>
      </c>
      <c r="H10180" s="75">
        <v>3</v>
      </c>
    </row>
    <row r="10181" spans="1:8">
      <c r="A10181" s="43">
        <v>1953</v>
      </c>
      <c r="B10181" s="74">
        <v>46224</v>
      </c>
      <c r="C10181" s="30" t="s">
        <v>609</v>
      </c>
      <c r="D10181" s="30" t="s">
        <v>610</v>
      </c>
      <c r="E10181" s="75">
        <v>139</v>
      </c>
      <c r="F10181" s="30" t="s">
        <v>78</v>
      </c>
      <c r="G10181" s="30" t="s">
        <v>79</v>
      </c>
      <c r="H10181" s="75">
        <v>2</v>
      </c>
    </row>
    <row r="10182" spans="1:8">
      <c r="A10182" s="43">
        <v>1953</v>
      </c>
      <c r="B10182" s="74">
        <v>46224</v>
      </c>
      <c r="C10182" s="30" t="s">
        <v>611</v>
      </c>
      <c r="D10182" s="30" t="s">
        <v>612</v>
      </c>
      <c r="E10182" s="75">
        <v>2</v>
      </c>
      <c r="F10182" s="30" t="s">
        <v>78</v>
      </c>
      <c r="G10182" s="30" t="s">
        <v>79</v>
      </c>
      <c r="H10182" s="75">
        <v>2</v>
      </c>
    </row>
    <row r="10183" spans="1:8">
      <c r="A10183" s="43">
        <v>1953</v>
      </c>
      <c r="B10183" s="74">
        <v>46224</v>
      </c>
      <c r="C10183" s="30" t="s">
        <v>613</v>
      </c>
      <c r="D10183" s="30" t="s">
        <v>614</v>
      </c>
      <c r="E10183" s="75">
        <v>113</v>
      </c>
      <c r="F10183" s="30" t="s">
        <v>70</v>
      </c>
      <c r="G10183" s="30" t="s">
        <v>71</v>
      </c>
      <c r="H10183" s="75">
        <v>2</v>
      </c>
    </row>
    <row r="10184" spans="1:8">
      <c r="A10184" s="43">
        <v>1953</v>
      </c>
      <c r="B10184" s="74">
        <v>46224</v>
      </c>
      <c r="C10184" s="30" t="s">
        <v>615</v>
      </c>
      <c r="D10184" s="30" t="s">
        <v>616</v>
      </c>
      <c r="E10184" s="75">
        <v>179</v>
      </c>
      <c r="F10184" s="30" t="s">
        <v>80</v>
      </c>
      <c r="G10184" s="30" t="s">
        <v>81</v>
      </c>
      <c r="H10184" s="75">
        <v>1</v>
      </c>
    </row>
    <row r="10185" spans="1:8">
      <c r="A10185" s="43">
        <v>1953</v>
      </c>
      <c r="B10185" s="74">
        <v>46224</v>
      </c>
      <c r="C10185" s="30" t="s">
        <v>617</v>
      </c>
      <c r="D10185" s="30" t="s">
        <v>618</v>
      </c>
      <c r="E10185" s="75">
        <v>54</v>
      </c>
      <c r="F10185" s="30" t="s">
        <v>70</v>
      </c>
      <c r="G10185" s="30" t="s">
        <v>71</v>
      </c>
      <c r="H10185" s="75">
        <v>2</v>
      </c>
    </row>
    <row r="10186" spans="1:8">
      <c r="A10186" s="43">
        <v>1953</v>
      </c>
      <c r="B10186" s="74">
        <v>46224</v>
      </c>
      <c r="C10186" s="30" t="s">
        <v>619</v>
      </c>
      <c r="D10186" s="30" t="s">
        <v>620</v>
      </c>
      <c r="E10186" s="75">
        <v>111</v>
      </c>
      <c r="F10186" s="30" t="s">
        <v>68</v>
      </c>
      <c r="G10186" s="30" t="s">
        <v>69</v>
      </c>
      <c r="H10186" s="75">
        <v>1</v>
      </c>
    </row>
    <row r="10187" spans="1:8">
      <c r="A10187" s="43">
        <v>1953</v>
      </c>
      <c r="B10187" s="74">
        <v>46224</v>
      </c>
      <c r="C10187" s="30" t="s">
        <v>621</v>
      </c>
      <c r="D10187" s="30" t="s">
        <v>622</v>
      </c>
      <c r="E10187" s="75">
        <v>39</v>
      </c>
      <c r="F10187" s="30" t="s">
        <v>53</v>
      </c>
      <c r="G10187" s="30" t="s">
        <v>54</v>
      </c>
      <c r="H10187" s="75">
        <v>1</v>
      </c>
    </row>
    <row r="10188" spans="1:8">
      <c r="A10188" s="43">
        <v>1953</v>
      </c>
      <c r="B10188" s="74">
        <v>46224</v>
      </c>
      <c r="C10188" s="30" t="s">
        <v>623</v>
      </c>
      <c r="D10188" s="30" t="s">
        <v>624</v>
      </c>
      <c r="E10188" s="75">
        <v>132</v>
      </c>
      <c r="F10188" s="30" t="s">
        <v>53</v>
      </c>
      <c r="G10188" s="30" t="s">
        <v>54</v>
      </c>
      <c r="H10188" s="75">
        <v>1</v>
      </c>
    </row>
    <row r="10189" spans="1:8">
      <c r="A10189" s="43">
        <v>1953</v>
      </c>
      <c r="B10189" s="74">
        <v>46224</v>
      </c>
      <c r="C10189" s="30" t="s">
        <v>625</v>
      </c>
      <c r="D10189" s="30" t="s">
        <v>626</v>
      </c>
      <c r="E10189" s="75">
        <v>42</v>
      </c>
      <c r="F10189" s="30" t="s">
        <v>68</v>
      </c>
      <c r="G10189" s="30" t="s">
        <v>69</v>
      </c>
      <c r="H10189" s="75">
        <v>1</v>
      </c>
    </row>
    <row r="10190" spans="1:8">
      <c r="A10190" s="43">
        <v>1953</v>
      </c>
      <c r="B10190" s="74">
        <v>46224</v>
      </c>
      <c r="C10190" s="30" t="s">
        <v>629</v>
      </c>
      <c r="D10190" s="30" t="s">
        <v>630</v>
      </c>
      <c r="E10190" s="75">
        <v>110</v>
      </c>
      <c r="F10190" s="30" t="s">
        <v>68</v>
      </c>
      <c r="G10190" s="30" t="s">
        <v>69</v>
      </c>
      <c r="H10190" s="75">
        <v>1</v>
      </c>
    </row>
    <row r="10191" spans="1:8">
      <c r="A10191" s="43">
        <v>1953</v>
      </c>
      <c r="B10191" s="74">
        <v>46224</v>
      </c>
      <c r="C10191" s="30" t="s">
        <v>633</v>
      </c>
      <c r="D10191" s="30" t="s">
        <v>634</v>
      </c>
      <c r="E10191" s="75">
        <v>162</v>
      </c>
      <c r="F10191" s="30" t="s">
        <v>70</v>
      </c>
      <c r="G10191" s="30" t="s">
        <v>71</v>
      </c>
      <c r="H10191" s="75">
        <v>2</v>
      </c>
    </row>
    <row r="10192" spans="1:8">
      <c r="A10192" s="43">
        <v>1953</v>
      </c>
      <c r="B10192" s="74">
        <v>46224</v>
      </c>
      <c r="C10192" s="30" t="s">
        <v>635</v>
      </c>
      <c r="D10192" s="30" t="s">
        <v>636</v>
      </c>
      <c r="E10192" s="75">
        <v>18</v>
      </c>
      <c r="F10192" s="30" t="s">
        <v>53</v>
      </c>
      <c r="G10192" s="30" t="s">
        <v>54</v>
      </c>
      <c r="H10192" s="75">
        <v>1</v>
      </c>
    </row>
    <row r="10193" spans="1:8">
      <c r="A10193" s="43">
        <v>1953</v>
      </c>
      <c r="B10193" s="74">
        <v>46224</v>
      </c>
      <c r="C10193" s="30" t="s">
        <v>637</v>
      </c>
      <c r="D10193" s="30" t="s">
        <v>638</v>
      </c>
      <c r="E10193" s="75">
        <v>154</v>
      </c>
      <c r="F10193" s="30" t="s">
        <v>70</v>
      </c>
      <c r="G10193" s="30" t="s">
        <v>71</v>
      </c>
      <c r="H10193" s="75">
        <v>2</v>
      </c>
    </row>
    <row r="10194" spans="1:8">
      <c r="A10194" s="43">
        <v>1953</v>
      </c>
      <c r="B10194" s="74">
        <v>46224</v>
      </c>
      <c r="C10194" s="30" t="s">
        <v>643</v>
      </c>
      <c r="D10194" s="30" t="s">
        <v>644</v>
      </c>
      <c r="E10194" s="75">
        <v>14</v>
      </c>
      <c r="F10194" s="30" t="s">
        <v>70</v>
      </c>
      <c r="G10194" s="30" t="s">
        <v>71</v>
      </c>
      <c r="H10194" s="75">
        <v>2</v>
      </c>
    </row>
    <row r="10195" spans="1:8">
      <c r="A10195" s="43">
        <v>1953</v>
      </c>
      <c r="B10195" s="74">
        <v>46224</v>
      </c>
      <c r="C10195" s="30" t="s">
        <v>645</v>
      </c>
      <c r="D10195" s="30" t="s">
        <v>646</v>
      </c>
      <c r="E10195" s="75">
        <v>22</v>
      </c>
      <c r="F10195" s="30" t="s">
        <v>80</v>
      </c>
      <c r="G10195" s="30" t="s">
        <v>81</v>
      </c>
      <c r="H10195" s="75">
        <v>1</v>
      </c>
    </row>
    <row r="10196" spans="1:8">
      <c r="A10196" s="43">
        <v>1953</v>
      </c>
      <c r="B10196" s="74">
        <v>46224</v>
      </c>
      <c r="C10196" s="30" t="s">
        <v>647</v>
      </c>
      <c r="D10196" s="30" t="s">
        <v>648</v>
      </c>
      <c r="E10196" s="75">
        <v>64</v>
      </c>
      <c r="F10196" s="30" t="s">
        <v>80</v>
      </c>
      <c r="G10196" s="30" t="s">
        <v>81</v>
      </c>
      <c r="H10196" s="75">
        <v>1</v>
      </c>
    </row>
    <row r="10197" spans="1:8">
      <c r="A10197" s="43">
        <v>1953</v>
      </c>
      <c r="B10197" s="74">
        <v>46224</v>
      </c>
      <c r="C10197" s="30" t="s">
        <v>655</v>
      </c>
      <c r="D10197" s="30" t="s">
        <v>656</v>
      </c>
      <c r="E10197" s="75">
        <v>115</v>
      </c>
      <c r="F10197" s="30" t="s">
        <v>80</v>
      </c>
      <c r="G10197" s="30" t="s">
        <v>81</v>
      </c>
      <c r="H10197" s="75">
        <v>1</v>
      </c>
    </row>
    <row r="10198" spans="1:8">
      <c r="A10198" s="43">
        <v>1953</v>
      </c>
      <c r="B10198" s="74">
        <v>46224</v>
      </c>
      <c r="C10198" s="30" t="s">
        <v>659</v>
      </c>
      <c r="D10198" s="30" t="s">
        <v>660</v>
      </c>
      <c r="E10198" s="75">
        <v>47</v>
      </c>
      <c r="F10198" s="30" t="s">
        <v>66</v>
      </c>
      <c r="G10198" s="30" t="s">
        <v>67</v>
      </c>
      <c r="H10198" s="75">
        <v>2</v>
      </c>
    </row>
    <row r="10199" spans="1:8">
      <c r="A10199" s="43">
        <v>1953</v>
      </c>
      <c r="B10199" s="74">
        <v>46224</v>
      </c>
      <c r="C10199" s="30" t="s">
        <v>661</v>
      </c>
      <c r="D10199" s="30" t="s">
        <v>662</v>
      </c>
      <c r="E10199" s="75">
        <v>85</v>
      </c>
      <c r="F10199" s="30" t="s">
        <v>53</v>
      </c>
      <c r="G10199" s="30" t="s">
        <v>54</v>
      </c>
      <c r="H10199" s="75">
        <v>1</v>
      </c>
    </row>
    <row r="10200" spans="1:8">
      <c r="A10200" s="43">
        <v>1953</v>
      </c>
      <c r="B10200" s="74">
        <v>46224</v>
      </c>
      <c r="C10200" s="30" t="s">
        <v>663</v>
      </c>
      <c r="D10200" s="30" t="s">
        <v>664</v>
      </c>
      <c r="E10200" s="75">
        <v>73</v>
      </c>
      <c r="F10200" s="30" t="s">
        <v>68</v>
      </c>
      <c r="G10200" s="30" t="s">
        <v>69</v>
      </c>
      <c r="H10200" s="75">
        <v>1</v>
      </c>
    </row>
    <row r="10201" spans="1:8">
      <c r="A10201" s="43">
        <v>1953</v>
      </c>
      <c r="B10201" s="74">
        <v>46224</v>
      </c>
      <c r="C10201" s="30" t="s">
        <v>665</v>
      </c>
      <c r="D10201" s="30" t="s">
        <v>666</v>
      </c>
      <c r="E10201" s="75">
        <v>77</v>
      </c>
      <c r="F10201" s="30" t="s">
        <v>63</v>
      </c>
      <c r="G10201" s="30" t="s">
        <v>64</v>
      </c>
      <c r="H10201" s="75">
        <v>2</v>
      </c>
    </row>
    <row r="10202" spans="1:8">
      <c r="A10202" s="43">
        <v>1953</v>
      </c>
      <c r="B10202" s="74">
        <v>46224</v>
      </c>
      <c r="C10202" s="30" t="s">
        <v>669</v>
      </c>
      <c r="D10202" s="30" t="s">
        <v>670</v>
      </c>
      <c r="E10202" s="75">
        <v>45</v>
      </c>
      <c r="F10202" s="30" t="s">
        <v>56</v>
      </c>
      <c r="G10202" s="30" t="s">
        <v>57</v>
      </c>
      <c r="H10202" s="75">
        <v>2</v>
      </c>
    </row>
    <row r="10203" spans="1:8">
      <c r="A10203" s="43">
        <v>1953</v>
      </c>
      <c r="B10203" s="74">
        <v>46223</v>
      </c>
      <c r="C10203" s="30" t="s">
        <v>5026</v>
      </c>
      <c r="D10203" s="30" t="s">
        <v>5027</v>
      </c>
      <c r="E10203" s="75">
        <v>51</v>
      </c>
      <c r="F10203" s="30" t="s">
        <v>53</v>
      </c>
      <c r="G10203" s="30" t="s">
        <v>54</v>
      </c>
      <c r="H10203" s="75">
        <v>1</v>
      </c>
    </row>
    <row r="10204" spans="1:8">
      <c r="A10204" s="43">
        <v>1953</v>
      </c>
      <c r="B10204" s="74">
        <v>46223</v>
      </c>
      <c r="C10204" s="30" t="s">
        <v>571</v>
      </c>
      <c r="D10204" s="30" t="s">
        <v>572</v>
      </c>
      <c r="E10204" s="75">
        <v>33</v>
      </c>
      <c r="F10204" s="30" t="s">
        <v>53</v>
      </c>
      <c r="G10204" s="30" t="s">
        <v>54</v>
      </c>
      <c r="H10204" s="75">
        <v>1</v>
      </c>
    </row>
    <row r="10205" spans="1:8">
      <c r="A10205" s="43">
        <v>1953</v>
      </c>
      <c r="B10205" s="74">
        <v>46223</v>
      </c>
      <c r="C10205" s="30" t="s">
        <v>573</v>
      </c>
      <c r="D10205" s="30" t="s">
        <v>574</v>
      </c>
      <c r="E10205" s="75">
        <v>112</v>
      </c>
      <c r="F10205" s="30" t="s">
        <v>68</v>
      </c>
      <c r="G10205" s="30" t="s">
        <v>69</v>
      </c>
      <c r="H10205" s="75">
        <v>1</v>
      </c>
    </row>
    <row r="10206" spans="1:8">
      <c r="A10206" s="43">
        <v>1953</v>
      </c>
      <c r="B10206" s="74">
        <v>46223</v>
      </c>
      <c r="C10206" s="30" t="s">
        <v>575</v>
      </c>
      <c r="D10206" s="30" t="s">
        <v>576</v>
      </c>
      <c r="E10206" s="75">
        <v>55</v>
      </c>
      <c r="F10206" s="30" t="s">
        <v>68</v>
      </c>
      <c r="G10206" s="30" t="s">
        <v>69</v>
      </c>
      <c r="H10206" s="75">
        <v>1</v>
      </c>
    </row>
    <row r="10207" spans="1:8">
      <c r="A10207" s="43">
        <v>1953</v>
      </c>
      <c r="B10207" s="74">
        <v>46223</v>
      </c>
      <c r="C10207" s="30" t="s">
        <v>583</v>
      </c>
      <c r="D10207" s="30" t="s">
        <v>584</v>
      </c>
      <c r="E10207" s="75">
        <v>143</v>
      </c>
      <c r="F10207" s="30" t="s">
        <v>74</v>
      </c>
      <c r="G10207" s="30" t="s">
        <v>75</v>
      </c>
      <c r="H10207" s="75">
        <v>2</v>
      </c>
    </row>
    <row r="10208" spans="1:8">
      <c r="A10208" s="43">
        <v>1953</v>
      </c>
      <c r="B10208" s="74">
        <v>46223</v>
      </c>
      <c r="C10208" s="30" t="s">
        <v>585</v>
      </c>
      <c r="D10208" s="30" t="s">
        <v>586</v>
      </c>
      <c r="E10208" s="75">
        <v>159</v>
      </c>
      <c r="F10208" s="30" t="s">
        <v>66</v>
      </c>
      <c r="G10208" s="30" t="s">
        <v>67</v>
      </c>
      <c r="H10208" s="75">
        <v>2</v>
      </c>
    </row>
    <row r="10209" spans="1:8">
      <c r="A10209" s="43">
        <v>1953</v>
      </c>
      <c r="B10209" s="74">
        <v>46223</v>
      </c>
      <c r="C10209" s="30" t="s">
        <v>587</v>
      </c>
      <c r="D10209" s="30" t="s">
        <v>588</v>
      </c>
      <c r="E10209" s="75">
        <v>65</v>
      </c>
      <c r="F10209" s="30" t="s">
        <v>68</v>
      </c>
      <c r="G10209" s="30" t="s">
        <v>69</v>
      </c>
      <c r="H10209" s="75">
        <v>1</v>
      </c>
    </row>
    <row r="10210" spans="1:8">
      <c r="A10210" s="43">
        <v>1953</v>
      </c>
      <c r="B10210" s="74">
        <v>46223</v>
      </c>
      <c r="C10210" s="30" t="s">
        <v>589</v>
      </c>
      <c r="D10210" s="30" t="s">
        <v>590</v>
      </c>
      <c r="E10210" s="75">
        <v>106</v>
      </c>
      <c r="F10210" s="30" t="s">
        <v>76</v>
      </c>
      <c r="G10210" s="30" t="s">
        <v>77</v>
      </c>
      <c r="H10210" s="75">
        <v>1</v>
      </c>
    </row>
    <row r="10211" spans="1:8">
      <c r="A10211" s="43">
        <v>1953</v>
      </c>
      <c r="B10211" s="74">
        <v>46223</v>
      </c>
      <c r="C10211" s="30" t="s">
        <v>593</v>
      </c>
      <c r="D10211" s="30" t="s">
        <v>594</v>
      </c>
      <c r="E10211" s="75">
        <v>2</v>
      </c>
      <c r="F10211" s="30" t="s">
        <v>80</v>
      </c>
      <c r="G10211" s="30" t="s">
        <v>81</v>
      </c>
      <c r="H10211" s="75">
        <v>1</v>
      </c>
    </row>
    <row r="10212" spans="1:8">
      <c r="A10212" s="43">
        <v>1953</v>
      </c>
      <c r="B10212" s="74">
        <v>46223</v>
      </c>
      <c r="C10212" s="30" t="s">
        <v>597</v>
      </c>
      <c r="D10212" s="30" t="s">
        <v>598</v>
      </c>
      <c r="E10212" s="75">
        <v>58</v>
      </c>
      <c r="F10212" s="30" t="s">
        <v>68</v>
      </c>
      <c r="G10212" s="30" t="s">
        <v>69</v>
      </c>
      <c r="H10212" s="75">
        <v>1</v>
      </c>
    </row>
    <row r="10213" spans="1:8">
      <c r="A10213" s="43">
        <v>1953</v>
      </c>
      <c r="B10213" s="74">
        <v>46223</v>
      </c>
      <c r="C10213" s="30" t="s">
        <v>599</v>
      </c>
      <c r="D10213" s="30" t="s">
        <v>600</v>
      </c>
      <c r="E10213" s="75">
        <v>68</v>
      </c>
      <c r="F10213" s="30" t="s">
        <v>68</v>
      </c>
      <c r="G10213" s="30" t="s">
        <v>69</v>
      </c>
      <c r="H10213" s="75">
        <v>1</v>
      </c>
    </row>
    <row r="10214" spans="1:8">
      <c r="A10214" s="43">
        <v>1953</v>
      </c>
      <c r="B10214" s="74">
        <v>46223</v>
      </c>
      <c r="C10214" s="30" t="s">
        <v>601</v>
      </c>
      <c r="D10214" s="30" t="s">
        <v>602</v>
      </c>
      <c r="E10214" s="75">
        <v>112</v>
      </c>
      <c r="F10214" s="30" t="s">
        <v>72</v>
      </c>
      <c r="G10214" s="30" t="s">
        <v>73</v>
      </c>
      <c r="H10214" s="75">
        <v>3</v>
      </c>
    </row>
    <row r="10215" spans="1:8">
      <c r="A10215" s="43">
        <v>1953</v>
      </c>
      <c r="B10215" s="74">
        <v>46223</v>
      </c>
      <c r="C10215" s="30" t="s">
        <v>603</v>
      </c>
      <c r="D10215" s="30" t="s">
        <v>604</v>
      </c>
      <c r="E10215" s="75">
        <v>10</v>
      </c>
      <c r="F10215" s="30" t="s">
        <v>68</v>
      </c>
      <c r="G10215" s="30" t="s">
        <v>69</v>
      </c>
      <c r="H10215" s="75">
        <v>1</v>
      </c>
    </row>
    <row r="10216" spans="1:8">
      <c r="A10216" s="43">
        <v>1953</v>
      </c>
      <c r="B10216" s="74">
        <v>46223</v>
      </c>
      <c r="C10216" s="30" t="s">
        <v>607</v>
      </c>
      <c r="D10216" s="30" t="s">
        <v>608</v>
      </c>
      <c r="E10216" s="75">
        <v>36</v>
      </c>
      <c r="F10216" s="30" t="s">
        <v>78</v>
      </c>
      <c r="G10216" s="30" t="s">
        <v>79</v>
      </c>
      <c r="H10216" s="75">
        <v>2</v>
      </c>
    </row>
    <row r="10217" spans="1:8">
      <c r="A10217" s="43">
        <v>1953</v>
      </c>
      <c r="B10217" s="74">
        <v>46223</v>
      </c>
      <c r="C10217" s="30" t="s">
        <v>609</v>
      </c>
      <c r="D10217" s="30" t="s">
        <v>610</v>
      </c>
      <c r="E10217" s="75">
        <v>23</v>
      </c>
      <c r="F10217" s="30" t="s">
        <v>53</v>
      </c>
      <c r="G10217" s="30" t="s">
        <v>54</v>
      </c>
      <c r="H10217" s="75">
        <v>1</v>
      </c>
    </row>
    <row r="10218" spans="1:8">
      <c r="A10218" s="43">
        <v>1953</v>
      </c>
      <c r="B10218" s="74">
        <v>46223</v>
      </c>
      <c r="C10218" s="30" t="s">
        <v>613</v>
      </c>
      <c r="D10218" s="30" t="s">
        <v>614</v>
      </c>
      <c r="E10218" s="75">
        <v>106</v>
      </c>
      <c r="F10218" s="30" t="s">
        <v>70</v>
      </c>
      <c r="G10218" s="30" t="s">
        <v>71</v>
      </c>
      <c r="H10218" s="75">
        <v>2</v>
      </c>
    </row>
    <row r="10219" spans="1:8">
      <c r="A10219" s="43">
        <v>1953</v>
      </c>
      <c r="B10219" s="74">
        <v>46223</v>
      </c>
      <c r="C10219" s="30" t="s">
        <v>615</v>
      </c>
      <c r="D10219" s="30" t="s">
        <v>616</v>
      </c>
      <c r="E10219" s="75">
        <v>114</v>
      </c>
      <c r="F10219" s="30" t="s">
        <v>80</v>
      </c>
      <c r="G10219" s="30" t="s">
        <v>81</v>
      </c>
      <c r="H10219" s="75">
        <v>1</v>
      </c>
    </row>
    <row r="10220" spans="1:8">
      <c r="A10220" s="43">
        <v>1953</v>
      </c>
      <c r="B10220" s="74">
        <v>46223</v>
      </c>
      <c r="C10220" s="30" t="s">
        <v>617</v>
      </c>
      <c r="D10220" s="30" t="s">
        <v>618</v>
      </c>
      <c r="E10220" s="75">
        <v>46</v>
      </c>
      <c r="F10220" s="30" t="s">
        <v>70</v>
      </c>
      <c r="G10220" s="30" t="s">
        <v>71</v>
      </c>
      <c r="H10220" s="75">
        <v>2</v>
      </c>
    </row>
    <row r="10221" spans="1:8">
      <c r="A10221" s="43">
        <v>1953</v>
      </c>
      <c r="B10221" s="74">
        <v>46223</v>
      </c>
      <c r="C10221" s="30" t="s">
        <v>619</v>
      </c>
      <c r="D10221" s="30" t="s">
        <v>620</v>
      </c>
      <c r="E10221" s="75">
        <v>110</v>
      </c>
      <c r="F10221" s="30" t="s">
        <v>68</v>
      </c>
      <c r="G10221" s="30" t="s">
        <v>69</v>
      </c>
      <c r="H10221" s="75">
        <v>1</v>
      </c>
    </row>
    <row r="10222" spans="1:8">
      <c r="A10222" s="43">
        <v>1953</v>
      </c>
      <c r="B10222" s="74">
        <v>46223</v>
      </c>
      <c r="C10222" s="30" t="s">
        <v>623</v>
      </c>
      <c r="D10222" s="30" t="s">
        <v>624</v>
      </c>
      <c r="E10222" s="75">
        <v>114</v>
      </c>
      <c r="F10222" s="30" t="s">
        <v>53</v>
      </c>
      <c r="G10222" s="30" t="s">
        <v>54</v>
      </c>
      <c r="H10222" s="75">
        <v>1</v>
      </c>
    </row>
    <row r="10223" spans="1:8">
      <c r="A10223" s="43">
        <v>1953</v>
      </c>
      <c r="B10223" s="74">
        <v>46223</v>
      </c>
      <c r="C10223" s="30" t="s">
        <v>625</v>
      </c>
      <c r="D10223" s="30" t="s">
        <v>626</v>
      </c>
      <c r="E10223" s="75">
        <v>64</v>
      </c>
      <c r="F10223" s="30" t="s">
        <v>68</v>
      </c>
      <c r="G10223" s="30" t="s">
        <v>69</v>
      </c>
      <c r="H10223" s="75">
        <v>1</v>
      </c>
    </row>
    <row r="10224" spans="1:8">
      <c r="A10224" s="43">
        <v>1953</v>
      </c>
      <c r="B10224" s="74">
        <v>46223</v>
      </c>
      <c r="C10224" s="30" t="s">
        <v>629</v>
      </c>
      <c r="D10224" s="30" t="s">
        <v>630</v>
      </c>
      <c r="E10224" s="75">
        <v>19</v>
      </c>
      <c r="F10224" s="30" t="s">
        <v>68</v>
      </c>
      <c r="G10224" s="30" t="s">
        <v>69</v>
      </c>
      <c r="H10224" s="75">
        <v>1</v>
      </c>
    </row>
    <row r="10225" spans="1:8">
      <c r="A10225" s="43">
        <v>1953</v>
      </c>
      <c r="B10225" s="74">
        <v>46223</v>
      </c>
      <c r="C10225" s="30" t="s">
        <v>633</v>
      </c>
      <c r="D10225" s="30" t="s">
        <v>634</v>
      </c>
      <c r="E10225" s="75">
        <v>210</v>
      </c>
      <c r="F10225" s="30" t="s">
        <v>76</v>
      </c>
      <c r="G10225" s="30" t="s">
        <v>77</v>
      </c>
      <c r="H10225" s="75">
        <v>1</v>
      </c>
    </row>
    <row r="10226" spans="1:8">
      <c r="A10226" s="43">
        <v>1953</v>
      </c>
      <c r="B10226" s="74">
        <v>46223</v>
      </c>
      <c r="C10226" s="30" t="s">
        <v>635</v>
      </c>
      <c r="D10226" s="30" t="s">
        <v>636</v>
      </c>
      <c r="E10226" s="75">
        <v>34</v>
      </c>
      <c r="F10226" s="30" t="s">
        <v>53</v>
      </c>
      <c r="G10226" s="30" t="s">
        <v>54</v>
      </c>
      <c r="H10226" s="75">
        <v>1</v>
      </c>
    </row>
    <row r="10227" spans="1:8">
      <c r="A10227" s="43">
        <v>1953</v>
      </c>
      <c r="B10227" s="74">
        <v>46223</v>
      </c>
      <c r="C10227" s="30" t="s">
        <v>637</v>
      </c>
      <c r="D10227" s="30" t="s">
        <v>638</v>
      </c>
      <c r="E10227" s="75">
        <v>113</v>
      </c>
      <c r="F10227" s="30" t="s">
        <v>70</v>
      </c>
      <c r="G10227" s="30" t="s">
        <v>71</v>
      </c>
      <c r="H10227" s="75">
        <v>2</v>
      </c>
    </row>
    <row r="10228" spans="1:8">
      <c r="A10228" s="43">
        <v>1953</v>
      </c>
      <c r="B10228" s="74">
        <v>46223</v>
      </c>
      <c r="C10228" s="30" t="s">
        <v>643</v>
      </c>
      <c r="D10228" s="30" t="s">
        <v>644</v>
      </c>
      <c r="E10228" s="75">
        <v>1</v>
      </c>
      <c r="F10228" s="30" t="s">
        <v>76</v>
      </c>
      <c r="G10228" s="30" t="s">
        <v>77</v>
      </c>
      <c r="H10228" s="75">
        <v>1</v>
      </c>
    </row>
    <row r="10229" spans="1:8">
      <c r="A10229" s="43">
        <v>1953</v>
      </c>
      <c r="B10229" s="74">
        <v>46223</v>
      </c>
      <c r="C10229" s="30" t="s">
        <v>645</v>
      </c>
      <c r="D10229" s="30" t="s">
        <v>646</v>
      </c>
      <c r="E10229" s="75">
        <v>175</v>
      </c>
      <c r="F10229" s="30" t="s">
        <v>80</v>
      </c>
      <c r="G10229" s="30" t="s">
        <v>81</v>
      </c>
      <c r="H10229" s="75">
        <v>1</v>
      </c>
    </row>
    <row r="10230" spans="1:8">
      <c r="A10230" s="43">
        <v>1953</v>
      </c>
      <c r="B10230" s="74">
        <v>46223</v>
      </c>
      <c r="C10230" s="30" t="s">
        <v>647</v>
      </c>
      <c r="D10230" s="30" t="s">
        <v>648</v>
      </c>
      <c r="E10230" s="75">
        <v>176</v>
      </c>
      <c r="F10230" s="30" t="s">
        <v>80</v>
      </c>
      <c r="G10230" s="30" t="s">
        <v>81</v>
      </c>
      <c r="H10230" s="75">
        <v>1</v>
      </c>
    </row>
    <row r="10231" spans="1:8">
      <c r="A10231" s="43">
        <v>1953</v>
      </c>
      <c r="B10231" s="74">
        <v>46223</v>
      </c>
      <c r="C10231" s="30" t="s">
        <v>655</v>
      </c>
      <c r="D10231" s="30" t="s">
        <v>656</v>
      </c>
      <c r="E10231" s="75">
        <v>101</v>
      </c>
      <c r="F10231" s="30" t="s">
        <v>80</v>
      </c>
      <c r="G10231" s="30" t="s">
        <v>81</v>
      </c>
      <c r="H10231" s="75">
        <v>1</v>
      </c>
    </row>
    <row r="10232" spans="1:8">
      <c r="A10232" s="43">
        <v>1953</v>
      </c>
      <c r="B10232" s="74">
        <v>46223</v>
      </c>
      <c r="C10232" s="30" t="s">
        <v>659</v>
      </c>
      <c r="D10232" s="30" t="s">
        <v>660</v>
      </c>
      <c r="E10232" s="75">
        <v>32</v>
      </c>
      <c r="F10232" s="30" t="s">
        <v>53</v>
      </c>
      <c r="G10232" s="30" t="s">
        <v>54</v>
      </c>
      <c r="H10232" s="75">
        <v>1</v>
      </c>
    </row>
    <row r="10233" spans="1:8">
      <c r="A10233" s="43">
        <v>1953</v>
      </c>
      <c r="B10233" s="74">
        <v>46223</v>
      </c>
      <c r="C10233" s="30" t="s">
        <v>663</v>
      </c>
      <c r="D10233" s="30" t="s">
        <v>664</v>
      </c>
      <c r="E10233" s="75">
        <v>88</v>
      </c>
      <c r="F10233" s="30" t="s">
        <v>68</v>
      </c>
      <c r="G10233" s="30" t="s">
        <v>69</v>
      </c>
      <c r="H10233" s="75">
        <v>1</v>
      </c>
    </row>
    <row r="10234" spans="1:8">
      <c r="A10234" s="43">
        <v>1953</v>
      </c>
      <c r="B10234" s="74">
        <v>46223</v>
      </c>
      <c r="C10234" s="30" t="s">
        <v>667</v>
      </c>
      <c r="D10234" s="30" t="s">
        <v>668</v>
      </c>
      <c r="E10234" s="75">
        <v>36</v>
      </c>
      <c r="F10234" s="30" t="s">
        <v>53</v>
      </c>
      <c r="G10234" s="30" t="s">
        <v>54</v>
      </c>
      <c r="H10234" s="75">
        <v>1</v>
      </c>
    </row>
    <row r="10235" spans="1:8">
      <c r="A10235" s="43">
        <v>1953</v>
      </c>
      <c r="B10235" s="74">
        <v>46223</v>
      </c>
      <c r="C10235" s="30" t="s">
        <v>669</v>
      </c>
      <c r="D10235" s="30" t="s">
        <v>670</v>
      </c>
      <c r="E10235" s="75">
        <v>71</v>
      </c>
      <c r="F10235" s="30" t="s">
        <v>68</v>
      </c>
      <c r="G10235" s="30" t="s">
        <v>69</v>
      </c>
      <c r="H10235" s="75">
        <v>1</v>
      </c>
    </row>
    <row r="10236" spans="1:8">
      <c r="A10236" s="43">
        <v>1953</v>
      </c>
      <c r="B10236" s="74">
        <v>46221</v>
      </c>
      <c r="C10236" s="30" t="s">
        <v>5026</v>
      </c>
      <c r="D10236" s="30" t="s">
        <v>5027</v>
      </c>
      <c r="E10236" s="75">
        <v>71</v>
      </c>
      <c r="F10236" s="30" t="s">
        <v>53</v>
      </c>
      <c r="G10236" s="30" t="s">
        <v>54</v>
      </c>
      <c r="H10236" s="75">
        <v>1</v>
      </c>
    </row>
    <row r="10237" spans="1:8">
      <c r="A10237" s="43">
        <v>1953</v>
      </c>
      <c r="B10237" s="74">
        <v>46221</v>
      </c>
      <c r="C10237" s="30" t="s">
        <v>573</v>
      </c>
      <c r="D10237" s="30" t="s">
        <v>574</v>
      </c>
      <c r="E10237" s="75">
        <v>144</v>
      </c>
      <c r="F10237" s="30" t="s">
        <v>68</v>
      </c>
      <c r="G10237" s="30" t="s">
        <v>69</v>
      </c>
      <c r="H10237" s="75">
        <v>1</v>
      </c>
    </row>
    <row r="10238" spans="1:8">
      <c r="A10238" s="43">
        <v>1953</v>
      </c>
      <c r="B10238" s="74">
        <v>46221</v>
      </c>
      <c r="C10238" s="30" t="s">
        <v>575</v>
      </c>
      <c r="D10238" s="30" t="s">
        <v>576</v>
      </c>
      <c r="E10238" s="75">
        <v>54</v>
      </c>
      <c r="F10238" s="30" t="s">
        <v>70</v>
      </c>
      <c r="G10238" s="30" t="s">
        <v>71</v>
      </c>
      <c r="H10238" s="75">
        <v>2</v>
      </c>
    </row>
    <row r="10239" spans="1:8">
      <c r="A10239" s="43">
        <v>1953</v>
      </c>
      <c r="B10239" s="74">
        <v>46221</v>
      </c>
      <c r="C10239" s="30" t="s">
        <v>577</v>
      </c>
      <c r="D10239" s="30" t="s">
        <v>578</v>
      </c>
      <c r="E10239" s="75">
        <v>69</v>
      </c>
      <c r="F10239" s="30" t="s">
        <v>68</v>
      </c>
      <c r="G10239" s="30" t="s">
        <v>69</v>
      </c>
      <c r="H10239" s="75">
        <v>1</v>
      </c>
    </row>
    <row r="10240" spans="1:8">
      <c r="A10240" s="43">
        <v>1953</v>
      </c>
      <c r="B10240" s="74">
        <v>46221</v>
      </c>
      <c r="C10240" s="30" t="s">
        <v>579</v>
      </c>
      <c r="D10240" s="30" t="s">
        <v>580</v>
      </c>
      <c r="E10240" s="75">
        <v>87</v>
      </c>
      <c r="F10240" s="30" t="s">
        <v>68</v>
      </c>
      <c r="G10240" s="30" t="s">
        <v>69</v>
      </c>
      <c r="H10240" s="75">
        <v>1</v>
      </c>
    </row>
    <row r="10241" spans="1:8">
      <c r="A10241" s="43">
        <v>1953</v>
      </c>
      <c r="B10241" s="74">
        <v>46221</v>
      </c>
      <c r="C10241" s="30" t="s">
        <v>581</v>
      </c>
      <c r="D10241" s="30" t="s">
        <v>582</v>
      </c>
      <c r="E10241" s="75">
        <v>100</v>
      </c>
      <c r="F10241" s="30" t="s">
        <v>68</v>
      </c>
      <c r="G10241" s="30" t="s">
        <v>69</v>
      </c>
      <c r="H10241" s="75">
        <v>1</v>
      </c>
    </row>
    <row r="10242" spans="1:8">
      <c r="A10242" s="43">
        <v>1953</v>
      </c>
      <c r="B10242" s="74">
        <v>46221</v>
      </c>
      <c r="C10242" s="30" t="s">
        <v>587</v>
      </c>
      <c r="D10242" s="30" t="s">
        <v>588</v>
      </c>
      <c r="E10242" s="75">
        <v>23</v>
      </c>
      <c r="F10242" s="30" t="s">
        <v>68</v>
      </c>
      <c r="G10242" s="30" t="s">
        <v>69</v>
      </c>
      <c r="H10242" s="75">
        <v>1</v>
      </c>
    </row>
    <row r="10243" spans="1:8">
      <c r="A10243" s="43">
        <v>1953</v>
      </c>
      <c r="B10243" s="74">
        <v>46221</v>
      </c>
      <c r="C10243" s="30" t="s">
        <v>595</v>
      </c>
      <c r="D10243" s="30" t="s">
        <v>596</v>
      </c>
      <c r="E10243" s="75">
        <v>38</v>
      </c>
      <c r="F10243" s="30" t="s">
        <v>53</v>
      </c>
      <c r="G10243" s="30" t="s">
        <v>54</v>
      </c>
      <c r="H10243" s="75">
        <v>1</v>
      </c>
    </row>
    <row r="10244" spans="1:8">
      <c r="A10244" s="43">
        <v>1953</v>
      </c>
      <c r="B10244" s="74">
        <v>46221</v>
      </c>
      <c r="C10244" s="30" t="s">
        <v>597</v>
      </c>
      <c r="D10244" s="30" t="s">
        <v>598</v>
      </c>
      <c r="E10244" s="75">
        <v>41</v>
      </c>
      <c r="F10244" s="30" t="s">
        <v>68</v>
      </c>
      <c r="G10244" s="30" t="s">
        <v>69</v>
      </c>
      <c r="H10244" s="75">
        <v>1</v>
      </c>
    </row>
    <row r="10245" spans="1:8">
      <c r="A10245" s="43">
        <v>1953</v>
      </c>
      <c r="B10245" s="74">
        <v>46221</v>
      </c>
      <c r="C10245" s="30" t="s">
        <v>599</v>
      </c>
      <c r="D10245" s="30" t="s">
        <v>600</v>
      </c>
      <c r="E10245" s="75">
        <v>64</v>
      </c>
      <c r="F10245" s="30" t="s">
        <v>68</v>
      </c>
      <c r="G10245" s="30" t="s">
        <v>69</v>
      </c>
      <c r="H10245" s="75">
        <v>1</v>
      </c>
    </row>
    <row r="10246" spans="1:8">
      <c r="A10246" s="43">
        <v>1953</v>
      </c>
      <c r="B10246" s="74">
        <v>46221</v>
      </c>
      <c r="C10246" s="30" t="s">
        <v>601</v>
      </c>
      <c r="D10246" s="30" t="s">
        <v>602</v>
      </c>
      <c r="E10246" s="75">
        <v>39</v>
      </c>
      <c r="F10246" s="30" t="s">
        <v>70</v>
      </c>
      <c r="G10246" s="30" t="s">
        <v>71</v>
      </c>
      <c r="H10246" s="75">
        <v>2</v>
      </c>
    </row>
    <row r="10247" spans="1:8">
      <c r="A10247" s="43">
        <v>1953</v>
      </c>
      <c r="B10247" s="74">
        <v>46221</v>
      </c>
      <c r="C10247" s="30" t="s">
        <v>603</v>
      </c>
      <c r="D10247" s="30" t="s">
        <v>604</v>
      </c>
      <c r="E10247" s="75">
        <v>42</v>
      </c>
      <c r="F10247" s="30" t="s">
        <v>68</v>
      </c>
      <c r="G10247" s="30" t="s">
        <v>69</v>
      </c>
      <c r="H10247" s="75">
        <v>1</v>
      </c>
    </row>
    <row r="10248" spans="1:8">
      <c r="A10248" s="43">
        <v>1953</v>
      </c>
      <c r="B10248" s="74">
        <v>46221</v>
      </c>
      <c r="C10248" s="30" t="s">
        <v>609</v>
      </c>
      <c r="D10248" s="30" t="s">
        <v>610</v>
      </c>
      <c r="E10248" s="75">
        <v>81</v>
      </c>
      <c r="F10248" s="30" t="s">
        <v>5020</v>
      </c>
      <c r="G10248" s="30" t="s">
        <v>5021</v>
      </c>
      <c r="H10248" s="75">
        <v>3</v>
      </c>
    </row>
    <row r="10249" spans="1:8">
      <c r="A10249" s="43">
        <v>1953</v>
      </c>
      <c r="B10249" s="74">
        <v>46221</v>
      </c>
      <c r="C10249" s="30" t="s">
        <v>611</v>
      </c>
      <c r="D10249" s="30" t="s">
        <v>612</v>
      </c>
      <c r="E10249" s="75">
        <v>2</v>
      </c>
      <c r="F10249" s="30" t="s">
        <v>78</v>
      </c>
      <c r="G10249" s="30" t="s">
        <v>79</v>
      </c>
      <c r="H10249" s="75">
        <v>2</v>
      </c>
    </row>
    <row r="10250" spans="1:8">
      <c r="A10250" s="43">
        <v>1953</v>
      </c>
      <c r="B10250" s="74">
        <v>46221</v>
      </c>
      <c r="C10250" s="30" t="s">
        <v>613</v>
      </c>
      <c r="D10250" s="30" t="s">
        <v>614</v>
      </c>
      <c r="E10250" s="75">
        <v>56</v>
      </c>
      <c r="F10250" s="30" t="s">
        <v>70</v>
      </c>
      <c r="G10250" s="30" t="s">
        <v>71</v>
      </c>
      <c r="H10250" s="75">
        <v>2</v>
      </c>
    </row>
    <row r="10251" spans="1:8">
      <c r="A10251" s="43">
        <v>1953</v>
      </c>
      <c r="B10251" s="74">
        <v>46221</v>
      </c>
      <c r="C10251" s="30" t="s">
        <v>617</v>
      </c>
      <c r="D10251" s="30" t="s">
        <v>618</v>
      </c>
      <c r="E10251" s="75">
        <v>4</v>
      </c>
      <c r="F10251" s="30" t="s">
        <v>76</v>
      </c>
      <c r="G10251" s="30" t="s">
        <v>77</v>
      </c>
      <c r="H10251" s="75">
        <v>1</v>
      </c>
    </row>
    <row r="10252" spans="1:8">
      <c r="A10252" s="43">
        <v>1953</v>
      </c>
      <c r="B10252" s="74">
        <v>46221</v>
      </c>
      <c r="C10252" s="30" t="s">
        <v>619</v>
      </c>
      <c r="D10252" s="30" t="s">
        <v>620</v>
      </c>
      <c r="E10252" s="75">
        <v>73</v>
      </c>
      <c r="F10252" s="30" t="s">
        <v>68</v>
      </c>
      <c r="G10252" s="30" t="s">
        <v>69</v>
      </c>
      <c r="H10252" s="75">
        <v>1</v>
      </c>
    </row>
    <row r="10253" spans="1:8">
      <c r="A10253" s="43">
        <v>1953</v>
      </c>
      <c r="B10253" s="74">
        <v>46221</v>
      </c>
      <c r="C10253" s="30" t="s">
        <v>621</v>
      </c>
      <c r="D10253" s="30" t="s">
        <v>622</v>
      </c>
      <c r="E10253" s="75">
        <v>51</v>
      </c>
      <c r="F10253" s="30" t="s">
        <v>53</v>
      </c>
      <c r="G10253" s="30" t="s">
        <v>54</v>
      </c>
      <c r="H10253" s="75">
        <v>1</v>
      </c>
    </row>
    <row r="10254" spans="1:8">
      <c r="A10254" s="43">
        <v>1953</v>
      </c>
      <c r="B10254" s="74">
        <v>46221</v>
      </c>
      <c r="C10254" s="30" t="s">
        <v>623</v>
      </c>
      <c r="D10254" s="30" t="s">
        <v>624</v>
      </c>
      <c r="E10254" s="75">
        <v>70</v>
      </c>
      <c r="F10254" s="30" t="s">
        <v>53</v>
      </c>
      <c r="G10254" s="30" t="s">
        <v>54</v>
      </c>
      <c r="H10254" s="75">
        <v>1</v>
      </c>
    </row>
    <row r="10255" spans="1:8">
      <c r="A10255" s="43">
        <v>1953</v>
      </c>
      <c r="B10255" s="74">
        <v>46221</v>
      </c>
      <c r="C10255" s="30" t="s">
        <v>625</v>
      </c>
      <c r="D10255" s="30" t="s">
        <v>626</v>
      </c>
      <c r="E10255" s="75">
        <v>64</v>
      </c>
      <c r="F10255" s="30" t="s">
        <v>68</v>
      </c>
      <c r="G10255" s="30" t="s">
        <v>69</v>
      </c>
      <c r="H10255" s="75">
        <v>1</v>
      </c>
    </row>
    <row r="10256" spans="1:8">
      <c r="A10256" s="43">
        <v>1953</v>
      </c>
      <c r="B10256" s="74">
        <v>46221</v>
      </c>
      <c r="C10256" s="30" t="s">
        <v>633</v>
      </c>
      <c r="D10256" s="30" t="s">
        <v>634</v>
      </c>
      <c r="E10256" s="75">
        <v>163</v>
      </c>
      <c r="F10256" s="30" t="s">
        <v>76</v>
      </c>
      <c r="G10256" s="30" t="s">
        <v>77</v>
      </c>
      <c r="H10256" s="75">
        <v>1</v>
      </c>
    </row>
    <row r="10257" spans="1:8">
      <c r="A10257" s="43">
        <v>1953</v>
      </c>
      <c r="B10257" s="74">
        <v>46221</v>
      </c>
      <c r="C10257" s="30" t="s">
        <v>637</v>
      </c>
      <c r="D10257" s="30" t="s">
        <v>638</v>
      </c>
      <c r="E10257" s="75">
        <v>4</v>
      </c>
      <c r="F10257" s="30" t="s">
        <v>76</v>
      </c>
      <c r="G10257" s="30" t="s">
        <v>77</v>
      </c>
      <c r="H10257" s="75">
        <v>1</v>
      </c>
    </row>
    <row r="10258" spans="1:8">
      <c r="A10258" s="43">
        <v>1953</v>
      </c>
      <c r="B10258" s="74">
        <v>46221</v>
      </c>
      <c r="C10258" s="30" t="s">
        <v>645</v>
      </c>
      <c r="D10258" s="30" t="s">
        <v>646</v>
      </c>
      <c r="E10258" s="75">
        <v>169</v>
      </c>
      <c r="F10258" s="30" t="s">
        <v>80</v>
      </c>
      <c r="G10258" s="30" t="s">
        <v>81</v>
      </c>
      <c r="H10258" s="75">
        <v>1</v>
      </c>
    </row>
    <row r="10259" spans="1:8">
      <c r="A10259" s="43">
        <v>1953</v>
      </c>
      <c r="B10259" s="74">
        <v>46221</v>
      </c>
      <c r="C10259" s="30" t="s">
        <v>655</v>
      </c>
      <c r="D10259" s="30" t="s">
        <v>656</v>
      </c>
      <c r="E10259" s="75">
        <v>68</v>
      </c>
      <c r="F10259" s="30" t="s">
        <v>76</v>
      </c>
      <c r="G10259" s="30" t="s">
        <v>77</v>
      </c>
      <c r="H10259" s="75">
        <v>1</v>
      </c>
    </row>
    <row r="10260" spans="1:8">
      <c r="A10260" s="43">
        <v>1953</v>
      </c>
      <c r="B10260" s="74">
        <v>46221</v>
      </c>
      <c r="C10260" s="30" t="s">
        <v>659</v>
      </c>
      <c r="D10260" s="30" t="s">
        <v>660</v>
      </c>
      <c r="E10260" s="75">
        <v>100</v>
      </c>
      <c r="F10260" s="30" t="s">
        <v>5020</v>
      </c>
      <c r="G10260" s="30" t="s">
        <v>5021</v>
      </c>
      <c r="H10260" s="75">
        <v>3</v>
      </c>
    </row>
    <row r="10261" spans="1:8">
      <c r="A10261" s="43">
        <v>1953</v>
      </c>
      <c r="B10261" s="74">
        <v>46221</v>
      </c>
      <c r="C10261" s="30" t="s">
        <v>661</v>
      </c>
      <c r="D10261" s="30" t="s">
        <v>662</v>
      </c>
      <c r="E10261" s="75">
        <v>66</v>
      </c>
      <c r="F10261" s="30" t="s">
        <v>53</v>
      </c>
      <c r="G10261" s="30" t="s">
        <v>54</v>
      </c>
      <c r="H10261" s="75">
        <v>1</v>
      </c>
    </row>
    <row r="10262" spans="1:8">
      <c r="A10262" s="43">
        <v>1953</v>
      </c>
      <c r="B10262" s="74">
        <v>46221</v>
      </c>
      <c r="C10262" s="30" t="s">
        <v>663</v>
      </c>
      <c r="D10262" s="30" t="s">
        <v>664</v>
      </c>
      <c r="E10262" s="75">
        <v>26</v>
      </c>
      <c r="F10262" s="30" t="s">
        <v>68</v>
      </c>
      <c r="G10262" s="30" t="s">
        <v>69</v>
      </c>
      <c r="H10262" s="75">
        <v>1</v>
      </c>
    </row>
    <row r="10263" spans="1:8">
      <c r="A10263" s="43">
        <v>1953</v>
      </c>
      <c r="B10263" s="74">
        <v>46221</v>
      </c>
      <c r="C10263" s="30" t="s">
        <v>665</v>
      </c>
      <c r="D10263" s="30" t="s">
        <v>666</v>
      </c>
      <c r="E10263" s="75">
        <v>73</v>
      </c>
      <c r="F10263" s="30" t="s">
        <v>53</v>
      </c>
      <c r="G10263" s="30" t="s">
        <v>54</v>
      </c>
      <c r="H10263" s="75">
        <v>1</v>
      </c>
    </row>
    <row r="10264" spans="1:8">
      <c r="A10264" s="43">
        <v>1953</v>
      </c>
      <c r="B10264" s="74">
        <v>46221</v>
      </c>
      <c r="C10264" s="30" t="s">
        <v>667</v>
      </c>
      <c r="D10264" s="30" t="s">
        <v>668</v>
      </c>
      <c r="E10264" s="75">
        <v>37</v>
      </c>
      <c r="F10264" s="30" t="s">
        <v>53</v>
      </c>
      <c r="G10264" s="30" t="s">
        <v>54</v>
      </c>
      <c r="H10264" s="75">
        <v>1</v>
      </c>
    </row>
    <row r="10265" spans="1:8">
      <c r="A10265" s="43">
        <v>1953</v>
      </c>
      <c r="B10265" s="74">
        <v>46221</v>
      </c>
      <c r="C10265" s="30" t="s">
        <v>669</v>
      </c>
      <c r="D10265" s="30" t="s">
        <v>670</v>
      </c>
      <c r="E10265" s="75">
        <v>5</v>
      </c>
      <c r="F10265" s="30" t="s">
        <v>68</v>
      </c>
      <c r="G10265" s="30" t="s">
        <v>69</v>
      </c>
      <c r="H10265" s="75">
        <v>1</v>
      </c>
    </row>
    <row r="10266" spans="1:8">
      <c r="A10266" s="43">
        <v>1953</v>
      </c>
      <c r="B10266" s="74">
        <v>46220</v>
      </c>
      <c r="C10266" s="30" t="s">
        <v>5026</v>
      </c>
      <c r="D10266" s="30" t="s">
        <v>5027</v>
      </c>
      <c r="E10266" s="75">
        <v>19</v>
      </c>
      <c r="F10266" s="30" t="s">
        <v>53</v>
      </c>
      <c r="G10266" s="30" t="s">
        <v>54</v>
      </c>
      <c r="H10266" s="75">
        <v>1</v>
      </c>
    </row>
    <row r="10267" spans="1:8">
      <c r="A10267" s="43">
        <v>1953</v>
      </c>
      <c r="B10267" s="74">
        <v>46220</v>
      </c>
      <c r="C10267" s="30" t="s">
        <v>573</v>
      </c>
      <c r="D10267" s="30" t="s">
        <v>574</v>
      </c>
      <c r="E10267" s="75">
        <v>118</v>
      </c>
      <c r="F10267" s="30" t="s">
        <v>68</v>
      </c>
      <c r="G10267" s="30" t="s">
        <v>69</v>
      </c>
      <c r="H10267" s="75">
        <v>1</v>
      </c>
    </row>
    <row r="10268" spans="1:8">
      <c r="A10268" s="43">
        <v>1953</v>
      </c>
      <c r="B10268" s="74">
        <v>46220</v>
      </c>
      <c r="C10268" s="30" t="s">
        <v>575</v>
      </c>
      <c r="D10268" s="30" t="s">
        <v>576</v>
      </c>
      <c r="E10268" s="75">
        <v>30</v>
      </c>
      <c r="F10268" s="30" t="s">
        <v>68</v>
      </c>
      <c r="G10268" s="30" t="s">
        <v>69</v>
      </c>
      <c r="H10268" s="75">
        <v>1</v>
      </c>
    </row>
    <row r="10269" spans="1:8">
      <c r="A10269" s="43">
        <v>1953</v>
      </c>
      <c r="B10269" s="74">
        <v>46220</v>
      </c>
      <c r="C10269" s="30" t="s">
        <v>577</v>
      </c>
      <c r="D10269" s="30" t="s">
        <v>578</v>
      </c>
      <c r="E10269" s="75">
        <v>114</v>
      </c>
      <c r="F10269" s="30" t="s">
        <v>68</v>
      </c>
      <c r="G10269" s="30" t="s">
        <v>69</v>
      </c>
      <c r="H10269" s="75">
        <v>1</v>
      </c>
    </row>
    <row r="10270" spans="1:8">
      <c r="A10270" s="43">
        <v>1953</v>
      </c>
      <c r="B10270" s="74">
        <v>46220</v>
      </c>
      <c r="C10270" s="30" t="s">
        <v>579</v>
      </c>
      <c r="D10270" s="30" t="s">
        <v>580</v>
      </c>
      <c r="E10270" s="75">
        <v>82</v>
      </c>
      <c r="F10270" s="30" t="s">
        <v>68</v>
      </c>
      <c r="G10270" s="30" t="s">
        <v>69</v>
      </c>
      <c r="H10270" s="75">
        <v>1</v>
      </c>
    </row>
    <row r="10271" spans="1:8">
      <c r="A10271" s="43">
        <v>1953</v>
      </c>
      <c r="B10271" s="74">
        <v>46220</v>
      </c>
      <c r="C10271" s="30" t="s">
        <v>581</v>
      </c>
      <c r="D10271" s="30" t="s">
        <v>582</v>
      </c>
      <c r="E10271" s="75">
        <v>111</v>
      </c>
      <c r="F10271" s="30" t="s">
        <v>68</v>
      </c>
      <c r="G10271" s="30" t="s">
        <v>69</v>
      </c>
      <c r="H10271" s="75">
        <v>1</v>
      </c>
    </row>
    <row r="10272" spans="1:8">
      <c r="A10272" s="43">
        <v>1953</v>
      </c>
      <c r="B10272" s="74">
        <v>46220</v>
      </c>
      <c r="C10272" s="30" t="s">
        <v>583</v>
      </c>
      <c r="D10272" s="30" t="s">
        <v>584</v>
      </c>
      <c r="E10272" s="75">
        <v>151</v>
      </c>
      <c r="F10272" s="30" t="s">
        <v>74</v>
      </c>
      <c r="G10272" s="30" t="s">
        <v>75</v>
      </c>
      <c r="H10272" s="75">
        <v>2</v>
      </c>
    </row>
    <row r="10273" spans="1:8">
      <c r="A10273" s="43">
        <v>1953</v>
      </c>
      <c r="B10273" s="74">
        <v>46220</v>
      </c>
      <c r="C10273" s="30" t="s">
        <v>585</v>
      </c>
      <c r="D10273" s="30" t="s">
        <v>586</v>
      </c>
      <c r="E10273" s="75">
        <v>155</v>
      </c>
      <c r="F10273" s="30" t="s">
        <v>80</v>
      </c>
      <c r="G10273" s="30" t="s">
        <v>81</v>
      </c>
      <c r="H10273" s="75">
        <v>1</v>
      </c>
    </row>
    <row r="10274" spans="1:8">
      <c r="A10274" s="43">
        <v>1953</v>
      </c>
      <c r="B10274" s="74">
        <v>46220</v>
      </c>
      <c r="C10274" s="30" t="s">
        <v>589</v>
      </c>
      <c r="D10274" s="30" t="s">
        <v>590</v>
      </c>
      <c r="E10274" s="75">
        <v>202</v>
      </c>
      <c r="F10274" s="30" t="s">
        <v>70</v>
      </c>
      <c r="G10274" s="30" t="s">
        <v>71</v>
      </c>
      <c r="H10274" s="75">
        <v>2</v>
      </c>
    </row>
    <row r="10275" spans="1:8">
      <c r="A10275" s="43">
        <v>1953</v>
      </c>
      <c r="B10275" s="74">
        <v>46220</v>
      </c>
      <c r="C10275" s="30" t="s">
        <v>591</v>
      </c>
      <c r="D10275" s="30" t="s">
        <v>592</v>
      </c>
      <c r="E10275" s="75">
        <v>2</v>
      </c>
      <c r="F10275" s="30" t="s">
        <v>68</v>
      </c>
      <c r="G10275" s="30" t="s">
        <v>69</v>
      </c>
      <c r="H10275" s="75">
        <v>1</v>
      </c>
    </row>
    <row r="10276" spans="1:8">
      <c r="A10276" s="43">
        <v>1953</v>
      </c>
      <c r="B10276" s="74">
        <v>46220</v>
      </c>
      <c r="C10276" s="30" t="s">
        <v>593</v>
      </c>
      <c r="D10276" s="30" t="s">
        <v>594</v>
      </c>
      <c r="E10276" s="75">
        <v>30</v>
      </c>
      <c r="F10276" s="30" t="s">
        <v>80</v>
      </c>
      <c r="G10276" s="30" t="s">
        <v>81</v>
      </c>
      <c r="H10276" s="75">
        <v>1</v>
      </c>
    </row>
    <row r="10277" spans="1:8">
      <c r="A10277" s="43">
        <v>1953</v>
      </c>
      <c r="B10277" s="74">
        <v>46220</v>
      </c>
      <c r="C10277" s="30" t="s">
        <v>597</v>
      </c>
      <c r="D10277" s="30" t="s">
        <v>598</v>
      </c>
      <c r="E10277" s="75">
        <v>47</v>
      </c>
      <c r="F10277" s="30" t="s">
        <v>68</v>
      </c>
      <c r="G10277" s="30" t="s">
        <v>69</v>
      </c>
      <c r="H10277" s="75">
        <v>1</v>
      </c>
    </row>
    <row r="10278" spans="1:8">
      <c r="A10278" s="43">
        <v>1953</v>
      </c>
      <c r="B10278" s="74">
        <v>46220</v>
      </c>
      <c r="C10278" s="30" t="s">
        <v>599</v>
      </c>
      <c r="D10278" s="30" t="s">
        <v>600</v>
      </c>
      <c r="E10278" s="75">
        <v>62</v>
      </c>
      <c r="F10278" s="30" t="s">
        <v>68</v>
      </c>
      <c r="G10278" s="30" t="s">
        <v>69</v>
      </c>
      <c r="H10278" s="75">
        <v>1</v>
      </c>
    </row>
    <row r="10279" spans="1:8">
      <c r="A10279" s="43">
        <v>1953</v>
      </c>
      <c r="B10279" s="74">
        <v>46220</v>
      </c>
      <c r="C10279" s="30" t="s">
        <v>601</v>
      </c>
      <c r="D10279" s="30" t="s">
        <v>602</v>
      </c>
      <c r="E10279" s="75">
        <v>98</v>
      </c>
      <c r="F10279" s="30" t="s">
        <v>70</v>
      </c>
      <c r="G10279" s="30" t="s">
        <v>71</v>
      </c>
      <c r="H10279" s="75">
        <v>2</v>
      </c>
    </row>
    <row r="10280" spans="1:8">
      <c r="A10280" s="43">
        <v>1953</v>
      </c>
      <c r="B10280" s="74">
        <v>46220</v>
      </c>
      <c r="C10280" s="30" t="s">
        <v>603</v>
      </c>
      <c r="D10280" s="30" t="s">
        <v>604</v>
      </c>
      <c r="E10280" s="75">
        <v>47</v>
      </c>
      <c r="F10280" s="30" t="s">
        <v>68</v>
      </c>
      <c r="G10280" s="30" t="s">
        <v>69</v>
      </c>
      <c r="H10280" s="75">
        <v>1</v>
      </c>
    </row>
    <row r="10281" spans="1:8">
      <c r="A10281" s="43">
        <v>1953</v>
      </c>
      <c r="B10281" s="74">
        <v>46220</v>
      </c>
      <c r="C10281" s="30" t="s">
        <v>609</v>
      </c>
      <c r="D10281" s="30" t="s">
        <v>610</v>
      </c>
      <c r="E10281" s="75">
        <v>82</v>
      </c>
      <c r="F10281" s="30" t="s">
        <v>66</v>
      </c>
      <c r="G10281" s="30" t="s">
        <v>67</v>
      </c>
      <c r="H10281" s="75">
        <v>2</v>
      </c>
    </row>
    <row r="10282" spans="1:8">
      <c r="A10282" s="43">
        <v>1953</v>
      </c>
      <c r="B10282" s="74">
        <v>46220</v>
      </c>
      <c r="C10282" s="30" t="s">
        <v>611</v>
      </c>
      <c r="D10282" s="30" t="s">
        <v>612</v>
      </c>
      <c r="E10282" s="75">
        <v>6</v>
      </c>
      <c r="F10282" s="30" t="s">
        <v>60</v>
      </c>
      <c r="G10282" s="30" t="s">
        <v>61</v>
      </c>
      <c r="H10282" s="75">
        <v>4</v>
      </c>
    </row>
    <row r="10283" spans="1:8">
      <c r="A10283" s="43">
        <v>1953</v>
      </c>
      <c r="B10283" s="74">
        <v>46220</v>
      </c>
      <c r="C10283" s="30" t="s">
        <v>613</v>
      </c>
      <c r="D10283" s="30" t="s">
        <v>614</v>
      </c>
      <c r="E10283" s="75">
        <v>112</v>
      </c>
      <c r="F10283" s="30" t="s">
        <v>70</v>
      </c>
      <c r="G10283" s="30" t="s">
        <v>71</v>
      </c>
      <c r="H10283" s="75">
        <v>2</v>
      </c>
    </row>
    <row r="10284" spans="1:8">
      <c r="A10284" s="43">
        <v>1953</v>
      </c>
      <c r="B10284" s="74">
        <v>46220</v>
      </c>
      <c r="C10284" s="30" t="s">
        <v>615</v>
      </c>
      <c r="D10284" s="30" t="s">
        <v>616</v>
      </c>
      <c r="E10284" s="75">
        <v>191</v>
      </c>
      <c r="F10284" s="30" t="s">
        <v>80</v>
      </c>
      <c r="G10284" s="30" t="s">
        <v>81</v>
      </c>
      <c r="H10284" s="75">
        <v>1</v>
      </c>
    </row>
    <row r="10285" spans="1:8">
      <c r="A10285" s="43">
        <v>1953</v>
      </c>
      <c r="B10285" s="74">
        <v>46220</v>
      </c>
      <c r="C10285" s="30" t="s">
        <v>619</v>
      </c>
      <c r="D10285" s="30" t="s">
        <v>620</v>
      </c>
      <c r="E10285" s="75">
        <v>82</v>
      </c>
      <c r="F10285" s="30" t="s">
        <v>68</v>
      </c>
      <c r="G10285" s="30" t="s">
        <v>69</v>
      </c>
      <c r="H10285" s="75">
        <v>1</v>
      </c>
    </row>
    <row r="10286" spans="1:8">
      <c r="A10286" s="43">
        <v>1953</v>
      </c>
      <c r="B10286" s="74">
        <v>46220</v>
      </c>
      <c r="C10286" s="30" t="s">
        <v>621</v>
      </c>
      <c r="D10286" s="30" t="s">
        <v>622</v>
      </c>
      <c r="E10286" s="75">
        <v>61</v>
      </c>
      <c r="F10286" s="30" t="s">
        <v>53</v>
      </c>
      <c r="G10286" s="30" t="s">
        <v>54</v>
      </c>
      <c r="H10286" s="75">
        <v>1</v>
      </c>
    </row>
    <row r="10287" spans="1:8">
      <c r="A10287" s="43">
        <v>1953</v>
      </c>
      <c r="B10287" s="74">
        <v>46220</v>
      </c>
      <c r="C10287" s="30" t="s">
        <v>623</v>
      </c>
      <c r="D10287" s="30" t="s">
        <v>624</v>
      </c>
      <c r="E10287" s="75">
        <v>135</v>
      </c>
      <c r="F10287" s="30" t="s">
        <v>53</v>
      </c>
      <c r="G10287" s="30" t="s">
        <v>54</v>
      </c>
      <c r="H10287" s="75">
        <v>1</v>
      </c>
    </row>
    <row r="10288" spans="1:8">
      <c r="A10288" s="43">
        <v>1953</v>
      </c>
      <c r="B10288" s="74">
        <v>46220</v>
      </c>
      <c r="C10288" s="30" t="s">
        <v>625</v>
      </c>
      <c r="D10288" s="30" t="s">
        <v>626</v>
      </c>
      <c r="E10288" s="75">
        <v>49</v>
      </c>
      <c r="F10288" s="30" t="s">
        <v>68</v>
      </c>
      <c r="G10288" s="30" t="s">
        <v>69</v>
      </c>
      <c r="H10288" s="75">
        <v>1</v>
      </c>
    </row>
    <row r="10289" spans="1:8">
      <c r="A10289" s="43">
        <v>1953</v>
      </c>
      <c r="B10289" s="74">
        <v>46220</v>
      </c>
      <c r="C10289" s="30" t="s">
        <v>629</v>
      </c>
      <c r="D10289" s="30" t="s">
        <v>630</v>
      </c>
      <c r="E10289" s="75">
        <v>77</v>
      </c>
      <c r="F10289" s="30" t="s">
        <v>68</v>
      </c>
      <c r="G10289" s="30" t="s">
        <v>69</v>
      </c>
      <c r="H10289" s="75">
        <v>1</v>
      </c>
    </row>
    <row r="10290" spans="1:8">
      <c r="A10290" s="43">
        <v>1953</v>
      </c>
      <c r="B10290" s="74">
        <v>46220</v>
      </c>
      <c r="C10290" s="30" t="s">
        <v>633</v>
      </c>
      <c r="D10290" s="30" t="s">
        <v>634</v>
      </c>
      <c r="E10290" s="75">
        <v>176</v>
      </c>
      <c r="F10290" s="30" t="s">
        <v>70</v>
      </c>
      <c r="G10290" s="30" t="s">
        <v>71</v>
      </c>
      <c r="H10290" s="75">
        <v>2</v>
      </c>
    </row>
    <row r="10291" spans="1:8">
      <c r="A10291" s="43">
        <v>1953</v>
      </c>
      <c r="B10291" s="74">
        <v>46220</v>
      </c>
      <c r="C10291" s="30" t="s">
        <v>635</v>
      </c>
      <c r="D10291" s="30" t="s">
        <v>636</v>
      </c>
      <c r="E10291" s="75">
        <v>77</v>
      </c>
      <c r="F10291" s="30" t="s">
        <v>53</v>
      </c>
      <c r="G10291" s="30" t="s">
        <v>54</v>
      </c>
      <c r="H10291" s="75">
        <v>1</v>
      </c>
    </row>
    <row r="10292" spans="1:8">
      <c r="A10292" s="43">
        <v>1953</v>
      </c>
      <c r="B10292" s="74">
        <v>46220</v>
      </c>
      <c r="C10292" s="30" t="s">
        <v>637</v>
      </c>
      <c r="D10292" s="30" t="s">
        <v>638</v>
      </c>
      <c r="E10292" s="75">
        <v>137</v>
      </c>
      <c r="F10292" s="30" t="s">
        <v>70</v>
      </c>
      <c r="G10292" s="30" t="s">
        <v>71</v>
      </c>
      <c r="H10292" s="75">
        <v>2</v>
      </c>
    </row>
    <row r="10293" spans="1:8">
      <c r="A10293" s="43">
        <v>1953</v>
      </c>
      <c r="B10293" s="74">
        <v>46220</v>
      </c>
      <c r="C10293" s="30" t="s">
        <v>645</v>
      </c>
      <c r="D10293" s="30" t="s">
        <v>646</v>
      </c>
      <c r="E10293" s="75">
        <v>187</v>
      </c>
      <c r="F10293" s="30" t="s">
        <v>80</v>
      </c>
      <c r="G10293" s="30" t="s">
        <v>81</v>
      </c>
      <c r="H10293" s="75">
        <v>1</v>
      </c>
    </row>
    <row r="10294" spans="1:8">
      <c r="A10294" s="43">
        <v>1953</v>
      </c>
      <c r="B10294" s="74">
        <v>46220</v>
      </c>
      <c r="C10294" s="30" t="s">
        <v>647</v>
      </c>
      <c r="D10294" s="30" t="s">
        <v>648</v>
      </c>
      <c r="E10294" s="75">
        <v>107</v>
      </c>
      <c r="F10294" s="30" t="s">
        <v>80</v>
      </c>
      <c r="G10294" s="30" t="s">
        <v>81</v>
      </c>
      <c r="H10294" s="75">
        <v>1</v>
      </c>
    </row>
    <row r="10295" spans="1:8">
      <c r="A10295" s="43">
        <v>1953</v>
      </c>
      <c r="B10295" s="74">
        <v>46220</v>
      </c>
      <c r="C10295" s="30" t="s">
        <v>653</v>
      </c>
      <c r="D10295" s="30" t="s">
        <v>654</v>
      </c>
      <c r="E10295" s="75">
        <v>91</v>
      </c>
      <c r="F10295" s="30" t="s">
        <v>70</v>
      </c>
      <c r="G10295" s="30" t="s">
        <v>71</v>
      </c>
      <c r="H10295" s="75">
        <v>2</v>
      </c>
    </row>
    <row r="10296" spans="1:8">
      <c r="A10296" s="43">
        <v>1953</v>
      </c>
      <c r="B10296" s="74">
        <v>46220</v>
      </c>
      <c r="C10296" s="30" t="s">
        <v>655</v>
      </c>
      <c r="D10296" s="30" t="s">
        <v>656</v>
      </c>
      <c r="E10296" s="75">
        <v>164</v>
      </c>
      <c r="F10296" s="30" t="s">
        <v>80</v>
      </c>
      <c r="G10296" s="30" t="s">
        <v>81</v>
      </c>
      <c r="H10296" s="75">
        <v>1</v>
      </c>
    </row>
    <row r="10297" spans="1:8">
      <c r="A10297" s="43">
        <v>1953</v>
      </c>
      <c r="B10297" s="74">
        <v>46220</v>
      </c>
      <c r="C10297" s="30" t="s">
        <v>659</v>
      </c>
      <c r="D10297" s="30" t="s">
        <v>660</v>
      </c>
      <c r="E10297" s="75">
        <v>93</v>
      </c>
      <c r="F10297" s="30" t="s">
        <v>66</v>
      </c>
      <c r="G10297" s="30" t="s">
        <v>67</v>
      </c>
      <c r="H10297" s="75">
        <v>2</v>
      </c>
    </row>
    <row r="10298" spans="1:8">
      <c r="A10298" s="43">
        <v>1953</v>
      </c>
      <c r="B10298" s="74">
        <v>46220</v>
      </c>
      <c r="C10298" s="30" t="s">
        <v>661</v>
      </c>
      <c r="D10298" s="30" t="s">
        <v>662</v>
      </c>
      <c r="E10298" s="75">
        <v>41</v>
      </c>
      <c r="F10298" s="30" t="s">
        <v>53</v>
      </c>
      <c r="G10298" s="30" t="s">
        <v>54</v>
      </c>
      <c r="H10298" s="75">
        <v>1</v>
      </c>
    </row>
    <row r="10299" spans="1:8">
      <c r="A10299" s="43">
        <v>1953</v>
      </c>
      <c r="B10299" s="74">
        <v>46220</v>
      </c>
      <c r="C10299" s="30" t="s">
        <v>663</v>
      </c>
      <c r="D10299" s="30" t="s">
        <v>664</v>
      </c>
      <c r="E10299" s="75">
        <v>85</v>
      </c>
      <c r="F10299" s="30" t="s">
        <v>68</v>
      </c>
      <c r="G10299" s="30" t="s">
        <v>69</v>
      </c>
      <c r="H10299" s="75">
        <v>1</v>
      </c>
    </row>
    <row r="10300" spans="1:8">
      <c r="A10300" s="43">
        <v>1953</v>
      </c>
      <c r="B10300" s="74">
        <v>46220</v>
      </c>
      <c r="C10300" s="30" t="s">
        <v>665</v>
      </c>
      <c r="D10300" s="30" t="s">
        <v>666</v>
      </c>
      <c r="E10300" s="75">
        <v>32</v>
      </c>
      <c r="F10300" s="30" t="s">
        <v>63</v>
      </c>
      <c r="G10300" s="30" t="s">
        <v>64</v>
      </c>
      <c r="H10300" s="75">
        <v>2</v>
      </c>
    </row>
    <row r="10301" spans="1:8">
      <c r="A10301" s="43">
        <v>1953</v>
      </c>
      <c r="B10301" s="74">
        <v>46220</v>
      </c>
      <c r="C10301" s="30" t="s">
        <v>667</v>
      </c>
      <c r="D10301" s="30" t="s">
        <v>668</v>
      </c>
      <c r="E10301" s="75">
        <v>56</v>
      </c>
      <c r="F10301" s="30" t="s">
        <v>53</v>
      </c>
      <c r="G10301" s="30" t="s">
        <v>54</v>
      </c>
      <c r="H10301" s="75">
        <v>1</v>
      </c>
    </row>
    <row r="10302" spans="1:8">
      <c r="A10302" s="43">
        <v>1953</v>
      </c>
      <c r="B10302" s="74">
        <v>46220</v>
      </c>
      <c r="C10302" s="30" t="s">
        <v>669</v>
      </c>
      <c r="D10302" s="30" t="s">
        <v>670</v>
      </c>
      <c r="E10302" s="75">
        <v>20</v>
      </c>
      <c r="F10302" s="30" t="s">
        <v>74</v>
      </c>
      <c r="G10302" s="30" t="s">
        <v>75</v>
      </c>
      <c r="H10302" s="75">
        <v>2</v>
      </c>
    </row>
    <row r="10303" spans="1:8">
      <c r="A10303" s="30" t="s">
        <v>5030</v>
      </c>
      <c r="B10303" s="74">
        <v>46280</v>
      </c>
      <c r="C10303" s="30" t="s">
        <v>3076</v>
      </c>
      <c r="D10303" s="30" t="s">
        <v>3077</v>
      </c>
      <c r="E10303" s="75">
        <v>21</v>
      </c>
      <c r="F10303" s="30" t="s">
        <v>53</v>
      </c>
      <c r="G10303" s="30" t="s">
        <v>54</v>
      </c>
      <c r="H10303" s="75">
        <v>1</v>
      </c>
    </row>
    <row r="10304" spans="1:8">
      <c r="A10304" s="30" t="s">
        <v>5030</v>
      </c>
      <c r="B10304" s="74">
        <v>46280</v>
      </c>
      <c r="C10304" s="30" t="s">
        <v>3264</v>
      </c>
      <c r="D10304" s="30" t="s">
        <v>3265</v>
      </c>
      <c r="E10304" s="75">
        <v>26</v>
      </c>
      <c r="F10304" s="30" t="s">
        <v>53</v>
      </c>
      <c r="G10304" s="30" t="s">
        <v>54</v>
      </c>
      <c r="H10304" s="75">
        <v>1</v>
      </c>
    </row>
    <row r="10305" spans="1:8">
      <c r="A10305" s="30" t="s">
        <v>5030</v>
      </c>
      <c r="B10305" s="74">
        <v>46280</v>
      </c>
      <c r="C10305" s="30" t="s">
        <v>4837</v>
      </c>
      <c r="D10305" s="30" t="s">
        <v>4838</v>
      </c>
      <c r="E10305" s="75">
        <v>16</v>
      </c>
      <c r="F10305" s="30" t="s">
        <v>68</v>
      </c>
      <c r="G10305" s="30" t="s">
        <v>69</v>
      </c>
      <c r="H10305" s="75">
        <v>1</v>
      </c>
    </row>
    <row r="10306" spans="1:8">
      <c r="A10306" s="30" t="s">
        <v>5030</v>
      </c>
      <c r="B10306" s="74">
        <v>46280</v>
      </c>
      <c r="C10306" s="30" t="s">
        <v>768</v>
      </c>
      <c r="D10306" s="30" t="s">
        <v>769</v>
      </c>
      <c r="E10306" s="75">
        <v>53</v>
      </c>
      <c r="F10306" s="30" t="s">
        <v>68</v>
      </c>
      <c r="G10306" s="30" t="s">
        <v>69</v>
      </c>
      <c r="H10306" s="75">
        <v>1</v>
      </c>
    </row>
    <row r="10307" spans="1:8">
      <c r="A10307" s="30" t="s">
        <v>5030</v>
      </c>
      <c r="B10307" s="74">
        <v>46280</v>
      </c>
      <c r="C10307" s="30" t="s">
        <v>774</v>
      </c>
      <c r="D10307" s="30" t="s">
        <v>775</v>
      </c>
      <c r="E10307" s="75">
        <v>85</v>
      </c>
      <c r="F10307" s="30" t="s">
        <v>70</v>
      </c>
      <c r="G10307" s="30" t="s">
        <v>71</v>
      </c>
      <c r="H10307" s="75">
        <v>2</v>
      </c>
    </row>
    <row r="10308" spans="1:8">
      <c r="A10308" s="30" t="s">
        <v>5030</v>
      </c>
      <c r="B10308" s="74">
        <v>46280</v>
      </c>
      <c r="C10308" s="30" t="s">
        <v>1812</v>
      </c>
      <c r="D10308" s="30" t="s">
        <v>1813</v>
      </c>
      <c r="E10308" s="75">
        <v>21</v>
      </c>
      <c r="F10308" s="30" t="s">
        <v>68</v>
      </c>
      <c r="G10308" s="30" t="s">
        <v>69</v>
      </c>
      <c r="H10308" s="75">
        <v>1</v>
      </c>
    </row>
    <row r="10309" spans="1:8">
      <c r="A10309" s="30" t="s">
        <v>5030</v>
      </c>
      <c r="B10309" s="74">
        <v>46280</v>
      </c>
      <c r="C10309" s="30" t="s">
        <v>788</v>
      </c>
      <c r="D10309" s="30" t="s">
        <v>789</v>
      </c>
      <c r="E10309" s="75">
        <v>29</v>
      </c>
      <c r="F10309" s="30" t="s">
        <v>68</v>
      </c>
      <c r="G10309" s="30" t="s">
        <v>69</v>
      </c>
      <c r="H10309" s="75">
        <v>1</v>
      </c>
    </row>
    <row r="10310" spans="1:8">
      <c r="A10310" s="30" t="s">
        <v>5030</v>
      </c>
      <c r="B10310" s="74">
        <v>46280</v>
      </c>
      <c r="C10310" s="30" t="s">
        <v>804</v>
      </c>
      <c r="D10310" s="30" t="s">
        <v>805</v>
      </c>
      <c r="E10310" s="75">
        <v>43</v>
      </c>
      <c r="F10310" s="30" t="s">
        <v>80</v>
      </c>
      <c r="G10310" s="30" t="s">
        <v>81</v>
      </c>
      <c r="H10310" s="75">
        <v>1</v>
      </c>
    </row>
    <row r="10311" spans="1:8">
      <c r="A10311" s="30" t="s">
        <v>5030</v>
      </c>
      <c r="B10311" s="74">
        <v>46280</v>
      </c>
      <c r="C10311" s="30" t="s">
        <v>806</v>
      </c>
      <c r="D10311" s="30" t="s">
        <v>807</v>
      </c>
      <c r="E10311" s="75">
        <v>60</v>
      </c>
      <c r="F10311" s="30" t="s">
        <v>68</v>
      </c>
      <c r="G10311" s="30" t="s">
        <v>69</v>
      </c>
      <c r="H10311" s="75">
        <v>1</v>
      </c>
    </row>
    <row r="10312" spans="1:8">
      <c r="A10312" s="30" t="s">
        <v>5030</v>
      </c>
      <c r="B10312" s="74">
        <v>46280</v>
      </c>
      <c r="C10312" s="30" t="s">
        <v>810</v>
      </c>
      <c r="D10312" s="30" t="s">
        <v>811</v>
      </c>
      <c r="E10312" s="75">
        <v>46</v>
      </c>
      <c r="F10312" s="30" t="s">
        <v>70</v>
      </c>
      <c r="G10312" s="30" t="s">
        <v>71</v>
      </c>
      <c r="H10312" s="75">
        <v>2</v>
      </c>
    </row>
    <row r="10313" spans="1:8">
      <c r="A10313" s="30" t="s">
        <v>5030</v>
      </c>
      <c r="B10313" s="74">
        <v>46280</v>
      </c>
      <c r="C10313" s="30" t="s">
        <v>1816</v>
      </c>
      <c r="D10313" s="30" t="s">
        <v>1817</v>
      </c>
      <c r="E10313" s="75">
        <v>27</v>
      </c>
      <c r="F10313" s="30" t="s">
        <v>70</v>
      </c>
      <c r="G10313" s="30" t="s">
        <v>71</v>
      </c>
      <c r="H10313" s="75">
        <v>2</v>
      </c>
    </row>
    <row r="10314" spans="1:8">
      <c r="A10314" s="30" t="s">
        <v>5030</v>
      </c>
      <c r="B10314" s="74">
        <v>46280</v>
      </c>
      <c r="C10314" s="30" t="s">
        <v>812</v>
      </c>
      <c r="D10314" s="30" t="s">
        <v>813</v>
      </c>
      <c r="E10314" s="75">
        <v>88</v>
      </c>
      <c r="F10314" s="30" t="s">
        <v>80</v>
      </c>
      <c r="G10314" s="30" t="s">
        <v>81</v>
      </c>
      <c r="H10314" s="75">
        <v>1</v>
      </c>
    </row>
    <row r="10315" spans="1:8">
      <c r="A10315" s="30" t="s">
        <v>5031</v>
      </c>
      <c r="B10315" s="74">
        <v>46280</v>
      </c>
      <c r="C10315" s="30" t="s">
        <v>818</v>
      </c>
      <c r="D10315" s="30" t="s">
        <v>819</v>
      </c>
      <c r="E10315" s="75">
        <v>12</v>
      </c>
      <c r="F10315" s="30" t="s">
        <v>70</v>
      </c>
      <c r="G10315" s="30" t="s">
        <v>71</v>
      </c>
      <c r="H10315" s="75">
        <v>2</v>
      </c>
    </row>
    <row r="10316" spans="1:8">
      <c r="A10316" s="30" t="s">
        <v>5030</v>
      </c>
      <c r="B10316" s="74">
        <v>46280</v>
      </c>
      <c r="C10316" s="30" t="s">
        <v>828</v>
      </c>
      <c r="D10316" s="30" t="s">
        <v>829</v>
      </c>
      <c r="E10316" s="75">
        <v>50</v>
      </c>
      <c r="F10316" s="30" t="s">
        <v>58</v>
      </c>
      <c r="G10316" s="30" t="s">
        <v>59</v>
      </c>
      <c r="H10316" s="75">
        <v>3</v>
      </c>
    </row>
    <row r="10317" spans="1:8">
      <c r="A10317" s="30" t="s">
        <v>5031</v>
      </c>
      <c r="B10317" s="74">
        <v>46280</v>
      </c>
      <c r="C10317" s="30" t="s">
        <v>832</v>
      </c>
      <c r="D10317" s="30" t="s">
        <v>833</v>
      </c>
      <c r="E10317" s="75">
        <v>18</v>
      </c>
      <c r="F10317" s="30" t="s">
        <v>68</v>
      </c>
      <c r="G10317" s="30" t="s">
        <v>69</v>
      </c>
      <c r="H10317" s="75">
        <v>1</v>
      </c>
    </row>
    <row r="10318" spans="1:8">
      <c r="A10318" s="30" t="s">
        <v>5030</v>
      </c>
      <c r="B10318" s="74">
        <v>46280</v>
      </c>
      <c r="C10318" s="30" t="s">
        <v>838</v>
      </c>
      <c r="D10318" s="30" t="s">
        <v>839</v>
      </c>
      <c r="E10318" s="75">
        <v>63</v>
      </c>
      <c r="F10318" s="30" t="s">
        <v>70</v>
      </c>
      <c r="G10318" s="30" t="s">
        <v>71</v>
      </c>
      <c r="H10318" s="75">
        <v>2</v>
      </c>
    </row>
    <row r="10319" spans="1:8">
      <c r="A10319" s="30" t="s">
        <v>5030</v>
      </c>
      <c r="B10319" s="74">
        <v>46280</v>
      </c>
      <c r="C10319" s="30" t="s">
        <v>844</v>
      </c>
      <c r="D10319" s="30" t="s">
        <v>845</v>
      </c>
      <c r="E10319" s="75">
        <v>42</v>
      </c>
      <c r="F10319" s="30" t="s">
        <v>80</v>
      </c>
      <c r="G10319" s="30" t="s">
        <v>81</v>
      </c>
      <c r="H10319" s="75">
        <v>1</v>
      </c>
    </row>
    <row r="10320" spans="1:8">
      <c r="A10320" s="30" t="s">
        <v>5030</v>
      </c>
      <c r="B10320" s="74">
        <v>46280</v>
      </c>
      <c r="C10320" s="30" t="s">
        <v>852</v>
      </c>
      <c r="D10320" s="30" t="s">
        <v>853</v>
      </c>
      <c r="E10320" s="75">
        <v>58</v>
      </c>
      <c r="F10320" s="30" t="s">
        <v>68</v>
      </c>
      <c r="G10320" s="30" t="s">
        <v>69</v>
      </c>
      <c r="H10320" s="75">
        <v>1</v>
      </c>
    </row>
    <row r="10321" spans="1:8">
      <c r="A10321" s="30" t="s">
        <v>5030</v>
      </c>
      <c r="B10321" s="74">
        <v>46280</v>
      </c>
      <c r="C10321" s="30" t="s">
        <v>864</v>
      </c>
      <c r="D10321" s="30" t="s">
        <v>865</v>
      </c>
      <c r="E10321" s="75">
        <v>13</v>
      </c>
      <c r="F10321" s="30" t="s">
        <v>68</v>
      </c>
      <c r="G10321" s="30" t="s">
        <v>69</v>
      </c>
      <c r="H10321" s="75">
        <v>1</v>
      </c>
    </row>
    <row r="10322" spans="1:8">
      <c r="A10322" s="30" t="s">
        <v>5031</v>
      </c>
      <c r="B10322" s="74">
        <v>46280</v>
      </c>
      <c r="C10322" s="30" t="s">
        <v>872</v>
      </c>
      <c r="D10322" s="30" t="s">
        <v>873</v>
      </c>
      <c r="E10322" s="75">
        <v>52</v>
      </c>
      <c r="F10322" s="30" t="s">
        <v>70</v>
      </c>
      <c r="G10322" s="30" t="s">
        <v>71</v>
      </c>
      <c r="H10322" s="75">
        <v>2</v>
      </c>
    </row>
    <row r="10323" spans="1:8">
      <c r="A10323" s="30" t="s">
        <v>5030</v>
      </c>
      <c r="B10323" s="74">
        <v>46280</v>
      </c>
      <c r="C10323" s="30" t="s">
        <v>874</v>
      </c>
      <c r="D10323" s="30" t="s">
        <v>875</v>
      </c>
      <c r="E10323" s="75">
        <v>23</v>
      </c>
      <c r="F10323" s="30" t="s">
        <v>70</v>
      </c>
      <c r="G10323" s="30" t="s">
        <v>71</v>
      </c>
      <c r="H10323" s="75">
        <v>2</v>
      </c>
    </row>
    <row r="10324" spans="1:8">
      <c r="A10324" s="30" t="s">
        <v>5030</v>
      </c>
      <c r="B10324" s="74">
        <v>46280</v>
      </c>
      <c r="C10324" s="30" t="s">
        <v>880</v>
      </c>
      <c r="D10324" s="30" t="s">
        <v>881</v>
      </c>
      <c r="E10324" s="75">
        <v>58</v>
      </c>
      <c r="F10324" s="30" t="s">
        <v>70</v>
      </c>
      <c r="G10324" s="30" t="s">
        <v>71</v>
      </c>
      <c r="H10324" s="75">
        <v>2</v>
      </c>
    </row>
    <row r="10325" spans="1:8">
      <c r="A10325" s="30" t="s">
        <v>5030</v>
      </c>
      <c r="B10325" s="74">
        <v>46280</v>
      </c>
      <c r="C10325" s="30" t="s">
        <v>888</v>
      </c>
      <c r="D10325" s="30" t="s">
        <v>889</v>
      </c>
      <c r="E10325" s="75">
        <v>46</v>
      </c>
      <c r="F10325" s="30" t="s">
        <v>70</v>
      </c>
      <c r="G10325" s="30" t="s">
        <v>71</v>
      </c>
      <c r="H10325" s="75">
        <v>2</v>
      </c>
    </row>
    <row r="10326" spans="1:8">
      <c r="A10326" s="30" t="s">
        <v>5030</v>
      </c>
      <c r="B10326" s="74">
        <v>46280</v>
      </c>
      <c r="C10326" s="30" t="s">
        <v>890</v>
      </c>
      <c r="D10326" s="30" t="s">
        <v>891</v>
      </c>
      <c r="E10326" s="75">
        <v>79</v>
      </c>
      <c r="F10326" s="30" t="s">
        <v>53</v>
      </c>
      <c r="G10326" s="30" t="s">
        <v>54</v>
      </c>
      <c r="H10326" s="75">
        <v>1</v>
      </c>
    </row>
    <row r="10327" spans="1:8">
      <c r="A10327" s="30" t="s">
        <v>5030</v>
      </c>
      <c r="B10327" s="74">
        <v>46280</v>
      </c>
      <c r="C10327" s="30" t="s">
        <v>892</v>
      </c>
      <c r="D10327" s="30" t="s">
        <v>893</v>
      </c>
      <c r="E10327" s="75">
        <v>30</v>
      </c>
      <c r="F10327" s="30" t="s">
        <v>68</v>
      </c>
      <c r="G10327" s="30" t="s">
        <v>69</v>
      </c>
      <c r="H10327" s="75">
        <v>1</v>
      </c>
    </row>
    <row r="10328" spans="1:8">
      <c r="A10328" s="30" t="s">
        <v>5030</v>
      </c>
      <c r="B10328" s="74">
        <v>46280</v>
      </c>
      <c r="C10328" s="30" t="s">
        <v>894</v>
      </c>
      <c r="D10328" s="30" t="s">
        <v>895</v>
      </c>
      <c r="E10328" s="75">
        <v>72</v>
      </c>
      <c r="F10328" s="30" t="s">
        <v>70</v>
      </c>
      <c r="G10328" s="30" t="s">
        <v>71</v>
      </c>
      <c r="H10328" s="75">
        <v>2</v>
      </c>
    </row>
    <row r="10329" spans="1:8">
      <c r="A10329" s="30" t="s">
        <v>5030</v>
      </c>
      <c r="B10329" s="74">
        <v>46280</v>
      </c>
      <c r="C10329" s="30" t="s">
        <v>898</v>
      </c>
      <c r="D10329" s="30" t="s">
        <v>899</v>
      </c>
      <c r="E10329" s="75">
        <v>36</v>
      </c>
      <c r="F10329" s="30" t="s">
        <v>76</v>
      </c>
      <c r="G10329" s="30" t="s">
        <v>77</v>
      </c>
      <c r="H10329" s="75">
        <v>1</v>
      </c>
    </row>
    <row r="10330" spans="1:8">
      <c r="A10330" s="30" t="s">
        <v>5031</v>
      </c>
      <c r="B10330" s="74">
        <v>46280</v>
      </c>
      <c r="C10330" s="30" t="s">
        <v>902</v>
      </c>
      <c r="D10330" s="30" t="s">
        <v>903</v>
      </c>
      <c r="E10330" s="75">
        <v>20</v>
      </c>
      <c r="F10330" s="30" t="s">
        <v>70</v>
      </c>
      <c r="G10330" s="30" t="s">
        <v>71</v>
      </c>
      <c r="H10330" s="75">
        <v>2</v>
      </c>
    </row>
    <row r="10331" spans="1:8">
      <c r="A10331" s="30" t="s">
        <v>5030</v>
      </c>
      <c r="B10331" s="74">
        <v>46280</v>
      </c>
      <c r="C10331" s="30" t="s">
        <v>920</v>
      </c>
      <c r="D10331" s="30" t="s">
        <v>921</v>
      </c>
      <c r="E10331" s="75">
        <v>24</v>
      </c>
      <c r="F10331" s="30" t="s">
        <v>80</v>
      </c>
      <c r="G10331" s="30" t="s">
        <v>81</v>
      </c>
      <c r="H10331" s="75">
        <v>1</v>
      </c>
    </row>
    <row r="10332" spans="1:8">
      <c r="A10332" s="30" t="s">
        <v>5030</v>
      </c>
      <c r="B10332" s="74">
        <v>46280</v>
      </c>
      <c r="C10332" s="30" t="s">
        <v>922</v>
      </c>
      <c r="D10332" s="30" t="s">
        <v>923</v>
      </c>
      <c r="E10332" s="75">
        <v>19</v>
      </c>
      <c r="F10332" s="30" t="s">
        <v>68</v>
      </c>
      <c r="G10332" s="30" t="s">
        <v>69</v>
      </c>
      <c r="H10332" s="75">
        <v>1</v>
      </c>
    </row>
    <row r="10333" spans="1:8">
      <c r="A10333" s="30" t="s">
        <v>5031</v>
      </c>
      <c r="B10333" s="74">
        <v>46280</v>
      </c>
      <c r="C10333" s="30" t="s">
        <v>932</v>
      </c>
      <c r="D10333" s="30" t="s">
        <v>933</v>
      </c>
      <c r="E10333" s="75">
        <v>48</v>
      </c>
      <c r="F10333" s="30" t="s">
        <v>70</v>
      </c>
      <c r="G10333" s="30" t="s">
        <v>71</v>
      </c>
      <c r="H10333" s="75">
        <v>2</v>
      </c>
    </row>
    <row r="10334" spans="1:8">
      <c r="A10334" s="30" t="s">
        <v>5030</v>
      </c>
      <c r="B10334" s="74">
        <v>46280</v>
      </c>
      <c r="C10334" s="30" t="s">
        <v>1826</v>
      </c>
      <c r="D10334" s="30" t="s">
        <v>1827</v>
      </c>
      <c r="E10334" s="75">
        <v>3</v>
      </c>
      <c r="F10334" s="30" t="s">
        <v>76</v>
      </c>
      <c r="G10334" s="30" t="s">
        <v>77</v>
      </c>
      <c r="H10334" s="75">
        <v>1</v>
      </c>
    </row>
    <row r="10335" spans="1:8">
      <c r="A10335" s="30" t="s">
        <v>5031</v>
      </c>
      <c r="B10335" s="74">
        <v>46280</v>
      </c>
      <c r="C10335" s="30" t="s">
        <v>948</v>
      </c>
      <c r="D10335" s="30" t="s">
        <v>949</v>
      </c>
      <c r="E10335" s="75">
        <v>117</v>
      </c>
      <c r="F10335" s="30" t="s">
        <v>80</v>
      </c>
      <c r="G10335" s="30" t="s">
        <v>81</v>
      </c>
      <c r="H10335" s="75">
        <v>1</v>
      </c>
    </row>
    <row r="10336" spans="1:8">
      <c r="A10336" s="30" t="s">
        <v>5030</v>
      </c>
      <c r="B10336" s="74">
        <v>46280</v>
      </c>
      <c r="C10336" s="30" t="s">
        <v>950</v>
      </c>
      <c r="D10336" s="30" t="s">
        <v>951</v>
      </c>
      <c r="E10336" s="75">
        <v>39</v>
      </c>
      <c r="F10336" s="30" t="s">
        <v>53</v>
      </c>
      <c r="G10336" s="30" t="s">
        <v>54</v>
      </c>
      <c r="H10336" s="75">
        <v>1</v>
      </c>
    </row>
    <row r="10337" spans="1:8">
      <c r="A10337" s="30" t="s">
        <v>5030</v>
      </c>
      <c r="B10337" s="74">
        <v>46280</v>
      </c>
      <c r="C10337" s="30" t="s">
        <v>1830</v>
      </c>
      <c r="D10337" s="30" t="s">
        <v>1831</v>
      </c>
      <c r="E10337" s="75">
        <v>24</v>
      </c>
      <c r="F10337" s="30" t="s">
        <v>70</v>
      </c>
      <c r="G10337" s="30" t="s">
        <v>71</v>
      </c>
      <c r="H10337" s="75">
        <v>2</v>
      </c>
    </row>
    <row r="10338" spans="1:8">
      <c r="A10338" s="30" t="s">
        <v>5030</v>
      </c>
      <c r="B10338" s="74">
        <v>46280</v>
      </c>
      <c r="C10338" s="30" t="s">
        <v>982</v>
      </c>
      <c r="D10338" s="30" t="s">
        <v>983</v>
      </c>
      <c r="E10338" s="75">
        <v>10</v>
      </c>
      <c r="F10338" s="30" t="s">
        <v>68</v>
      </c>
      <c r="G10338" s="30" t="s">
        <v>69</v>
      </c>
      <c r="H10338" s="75">
        <v>1</v>
      </c>
    </row>
    <row r="10339" spans="1:8">
      <c r="A10339" s="30" t="s">
        <v>5030</v>
      </c>
      <c r="B10339" s="74">
        <v>46280</v>
      </c>
      <c r="C10339" s="30" t="s">
        <v>984</v>
      </c>
      <c r="D10339" s="30" t="s">
        <v>985</v>
      </c>
      <c r="E10339" s="75">
        <v>41</v>
      </c>
      <c r="F10339" s="30" t="s">
        <v>53</v>
      </c>
      <c r="G10339" s="30" t="s">
        <v>54</v>
      </c>
      <c r="H10339" s="75">
        <v>1</v>
      </c>
    </row>
    <row r="10340" spans="1:8">
      <c r="A10340" s="30" t="s">
        <v>5031</v>
      </c>
      <c r="B10340" s="74">
        <v>46280</v>
      </c>
      <c r="C10340" s="30" t="s">
        <v>986</v>
      </c>
      <c r="D10340" s="30" t="s">
        <v>987</v>
      </c>
      <c r="E10340" s="75">
        <v>68</v>
      </c>
      <c r="F10340" s="30" t="s">
        <v>53</v>
      </c>
      <c r="G10340" s="30" t="s">
        <v>54</v>
      </c>
      <c r="H10340" s="75">
        <v>1</v>
      </c>
    </row>
    <row r="10341" spans="1:8">
      <c r="A10341" s="30" t="s">
        <v>5030</v>
      </c>
      <c r="B10341" s="74">
        <v>46280</v>
      </c>
      <c r="C10341" s="30" t="s">
        <v>1032</v>
      </c>
      <c r="D10341" s="30" t="s">
        <v>1033</v>
      </c>
      <c r="E10341" s="75">
        <v>93</v>
      </c>
      <c r="F10341" s="30" t="s">
        <v>70</v>
      </c>
      <c r="G10341" s="30" t="s">
        <v>71</v>
      </c>
      <c r="H10341" s="75">
        <v>2</v>
      </c>
    </row>
    <row r="10342" spans="1:8">
      <c r="A10342" s="30" t="s">
        <v>5031</v>
      </c>
      <c r="B10342" s="74">
        <v>46280</v>
      </c>
      <c r="C10342" s="30" t="s">
        <v>1034</v>
      </c>
      <c r="D10342" s="30" t="s">
        <v>1035</v>
      </c>
      <c r="E10342" s="75">
        <v>52</v>
      </c>
      <c r="F10342" s="30" t="s">
        <v>53</v>
      </c>
      <c r="G10342" s="30" t="s">
        <v>54</v>
      </c>
      <c r="H10342" s="75">
        <v>1</v>
      </c>
    </row>
    <row r="10343" spans="1:8">
      <c r="A10343" s="30" t="s">
        <v>5030</v>
      </c>
      <c r="B10343" s="74">
        <v>46280</v>
      </c>
      <c r="C10343" s="30" t="s">
        <v>1036</v>
      </c>
      <c r="D10343" s="30" t="s">
        <v>1037</v>
      </c>
      <c r="E10343" s="75">
        <v>39</v>
      </c>
      <c r="F10343" s="30" t="s">
        <v>53</v>
      </c>
      <c r="G10343" s="30" t="s">
        <v>54</v>
      </c>
      <c r="H10343" s="75">
        <v>1</v>
      </c>
    </row>
    <row r="10344" spans="1:8">
      <c r="A10344" s="30" t="s">
        <v>5030</v>
      </c>
      <c r="B10344" s="74">
        <v>46280</v>
      </c>
      <c r="C10344" s="30" t="s">
        <v>1042</v>
      </c>
      <c r="D10344" s="30" t="s">
        <v>1043</v>
      </c>
      <c r="E10344" s="75">
        <v>28</v>
      </c>
      <c r="F10344" s="30" t="s">
        <v>80</v>
      </c>
      <c r="G10344" s="30" t="s">
        <v>81</v>
      </c>
      <c r="H10344" s="75">
        <v>1</v>
      </c>
    </row>
    <row r="10345" spans="1:8">
      <c r="A10345" s="30" t="s">
        <v>5030</v>
      </c>
      <c r="B10345" s="74">
        <v>46280</v>
      </c>
      <c r="C10345" s="30" t="s">
        <v>1044</v>
      </c>
      <c r="D10345" s="30" t="s">
        <v>1045</v>
      </c>
      <c r="E10345" s="75">
        <v>62</v>
      </c>
      <c r="F10345" s="30" t="s">
        <v>53</v>
      </c>
      <c r="G10345" s="30" t="s">
        <v>54</v>
      </c>
      <c r="H10345" s="75">
        <v>1</v>
      </c>
    </row>
    <row r="10346" spans="1:8">
      <c r="A10346" s="30" t="s">
        <v>5030</v>
      </c>
      <c r="B10346" s="74">
        <v>46280</v>
      </c>
      <c r="C10346" s="30" t="s">
        <v>1052</v>
      </c>
      <c r="D10346" s="30" t="s">
        <v>1053</v>
      </c>
      <c r="E10346" s="75">
        <v>16</v>
      </c>
      <c r="F10346" s="30" t="s">
        <v>53</v>
      </c>
      <c r="G10346" s="30" t="s">
        <v>54</v>
      </c>
      <c r="H10346" s="75">
        <v>1</v>
      </c>
    </row>
    <row r="10347" spans="1:8">
      <c r="A10347" s="30" t="s">
        <v>5030</v>
      </c>
      <c r="B10347" s="74">
        <v>46280</v>
      </c>
      <c r="C10347" s="30" t="s">
        <v>1058</v>
      </c>
      <c r="D10347" s="30" t="s">
        <v>1059</v>
      </c>
      <c r="E10347" s="75">
        <v>1</v>
      </c>
      <c r="F10347" s="30" t="s">
        <v>68</v>
      </c>
      <c r="G10347" s="30" t="s">
        <v>69</v>
      </c>
      <c r="H10347" s="75">
        <v>1</v>
      </c>
    </row>
    <row r="10348" spans="1:8">
      <c r="A10348" s="30" t="s">
        <v>5030</v>
      </c>
      <c r="B10348" s="74">
        <v>46280</v>
      </c>
      <c r="C10348" s="30" t="s">
        <v>1060</v>
      </c>
      <c r="D10348" s="30" t="s">
        <v>1061</v>
      </c>
      <c r="E10348" s="75">
        <v>64</v>
      </c>
      <c r="F10348" s="30" t="s">
        <v>53</v>
      </c>
      <c r="G10348" s="30" t="s">
        <v>54</v>
      </c>
      <c r="H10348" s="75">
        <v>1</v>
      </c>
    </row>
    <row r="10349" spans="1:8">
      <c r="A10349" s="30" t="s">
        <v>5031</v>
      </c>
      <c r="B10349" s="74">
        <v>46280</v>
      </c>
      <c r="C10349" s="30" t="s">
        <v>1068</v>
      </c>
      <c r="D10349" s="30" t="s">
        <v>1069</v>
      </c>
      <c r="E10349" s="75">
        <v>37</v>
      </c>
      <c r="F10349" s="30" t="s">
        <v>70</v>
      </c>
      <c r="G10349" s="30" t="s">
        <v>71</v>
      </c>
      <c r="H10349" s="75">
        <v>2</v>
      </c>
    </row>
    <row r="10350" spans="1:8">
      <c r="A10350" s="30" t="s">
        <v>5030</v>
      </c>
      <c r="B10350" s="74">
        <v>46280</v>
      </c>
      <c r="C10350" s="30" t="s">
        <v>1086</v>
      </c>
      <c r="D10350" s="30" t="s">
        <v>1087</v>
      </c>
      <c r="E10350" s="75">
        <v>30</v>
      </c>
      <c r="F10350" s="30" t="s">
        <v>53</v>
      </c>
      <c r="G10350" s="30" t="s">
        <v>54</v>
      </c>
      <c r="H10350" s="75">
        <v>1</v>
      </c>
    </row>
    <row r="10351" spans="1:8">
      <c r="A10351" s="30" t="s">
        <v>5031</v>
      </c>
      <c r="B10351" s="74">
        <v>46280</v>
      </c>
      <c r="C10351" s="30" t="s">
        <v>1094</v>
      </c>
      <c r="D10351" s="30" t="s">
        <v>1095</v>
      </c>
      <c r="E10351" s="75">
        <v>16</v>
      </c>
      <c r="F10351" s="30" t="s">
        <v>70</v>
      </c>
      <c r="G10351" s="30" t="s">
        <v>71</v>
      </c>
      <c r="H10351" s="75">
        <v>2</v>
      </c>
    </row>
    <row r="10352" spans="1:8">
      <c r="A10352" s="30" t="s">
        <v>5030</v>
      </c>
      <c r="B10352" s="74">
        <v>46280</v>
      </c>
      <c r="C10352" s="30" t="s">
        <v>1106</v>
      </c>
      <c r="D10352" s="30" t="s">
        <v>1107</v>
      </c>
      <c r="E10352" s="75">
        <v>61</v>
      </c>
      <c r="F10352" s="30" t="s">
        <v>80</v>
      </c>
      <c r="G10352" s="30" t="s">
        <v>81</v>
      </c>
      <c r="H10352" s="75">
        <v>1</v>
      </c>
    </row>
    <row r="10353" spans="1:8">
      <c r="A10353" s="30" t="s">
        <v>5030</v>
      </c>
      <c r="B10353" s="74">
        <v>46280</v>
      </c>
      <c r="C10353" s="30" t="s">
        <v>1108</v>
      </c>
      <c r="D10353" s="30" t="s">
        <v>1109</v>
      </c>
      <c r="E10353" s="75">
        <v>60</v>
      </c>
      <c r="F10353" s="30" t="s">
        <v>53</v>
      </c>
      <c r="G10353" s="30" t="s">
        <v>54</v>
      </c>
      <c r="H10353" s="75">
        <v>1</v>
      </c>
    </row>
    <row r="10354" spans="1:8">
      <c r="A10354" s="30" t="s">
        <v>5030</v>
      </c>
      <c r="B10354" s="74">
        <v>46280</v>
      </c>
      <c r="C10354" s="30" t="s">
        <v>1126</v>
      </c>
      <c r="D10354" s="30" t="s">
        <v>1127</v>
      </c>
      <c r="E10354" s="75">
        <v>28</v>
      </c>
      <c r="F10354" s="30" t="s">
        <v>76</v>
      </c>
      <c r="G10354" s="30" t="s">
        <v>77</v>
      </c>
      <c r="H10354" s="75">
        <v>1</v>
      </c>
    </row>
    <row r="10355" spans="1:8">
      <c r="A10355" s="30" t="s">
        <v>5031</v>
      </c>
      <c r="B10355" s="74">
        <v>46280</v>
      </c>
      <c r="C10355" s="30" t="s">
        <v>1132</v>
      </c>
      <c r="D10355" s="30" t="s">
        <v>1133</v>
      </c>
      <c r="E10355" s="75">
        <v>3</v>
      </c>
      <c r="F10355" s="30" t="s">
        <v>76</v>
      </c>
      <c r="G10355" s="30" t="s">
        <v>77</v>
      </c>
      <c r="H10355" s="75">
        <v>1</v>
      </c>
    </row>
    <row r="10356" spans="1:8">
      <c r="A10356" s="30" t="s">
        <v>5030</v>
      </c>
      <c r="B10356" s="74">
        <v>46280</v>
      </c>
      <c r="C10356" s="30" t="s">
        <v>1138</v>
      </c>
      <c r="D10356" s="30" t="s">
        <v>1139</v>
      </c>
      <c r="E10356" s="75">
        <v>64</v>
      </c>
      <c r="F10356" s="30" t="s">
        <v>76</v>
      </c>
      <c r="G10356" s="30" t="s">
        <v>77</v>
      </c>
      <c r="H10356" s="75">
        <v>1</v>
      </c>
    </row>
    <row r="10357" spans="1:8">
      <c r="A10357" s="30" t="s">
        <v>5031</v>
      </c>
      <c r="B10357" s="74">
        <v>46280</v>
      </c>
      <c r="C10357" s="30" t="s">
        <v>1144</v>
      </c>
      <c r="D10357" s="30" t="s">
        <v>1145</v>
      </c>
      <c r="E10357" s="75">
        <v>1</v>
      </c>
      <c r="F10357" s="30" t="s">
        <v>76</v>
      </c>
      <c r="G10357" s="30" t="s">
        <v>77</v>
      </c>
      <c r="H10357" s="75">
        <v>1</v>
      </c>
    </row>
    <row r="10358" spans="1:8">
      <c r="A10358" s="30" t="s">
        <v>5030</v>
      </c>
      <c r="B10358" s="74">
        <v>46280</v>
      </c>
      <c r="C10358" s="30" t="s">
        <v>1156</v>
      </c>
      <c r="D10358" s="30" t="s">
        <v>1157</v>
      </c>
      <c r="E10358" s="75">
        <v>47</v>
      </c>
      <c r="F10358" s="30" t="s">
        <v>70</v>
      </c>
      <c r="G10358" s="30" t="s">
        <v>71</v>
      </c>
      <c r="H10358" s="75">
        <v>2</v>
      </c>
    </row>
    <row r="10359" spans="1:8">
      <c r="A10359" s="30" t="s">
        <v>5031</v>
      </c>
      <c r="B10359" s="74">
        <v>46280</v>
      </c>
      <c r="C10359" s="30" t="s">
        <v>1158</v>
      </c>
      <c r="D10359" s="30" t="s">
        <v>1159</v>
      </c>
      <c r="E10359" s="75">
        <v>44</v>
      </c>
      <c r="F10359" s="30" t="s">
        <v>70</v>
      </c>
      <c r="G10359" s="30" t="s">
        <v>71</v>
      </c>
      <c r="H10359" s="75">
        <v>2</v>
      </c>
    </row>
    <row r="10360" spans="1:8">
      <c r="A10360" s="30" t="s">
        <v>5031</v>
      </c>
      <c r="B10360" s="74">
        <v>46280</v>
      </c>
      <c r="C10360" s="30" t="s">
        <v>1160</v>
      </c>
      <c r="D10360" s="30" t="s">
        <v>1161</v>
      </c>
      <c r="E10360" s="75">
        <v>27</v>
      </c>
      <c r="F10360" s="30" t="s">
        <v>70</v>
      </c>
      <c r="G10360" s="30" t="s">
        <v>71</v>
      </c>
      <c r="H10360" s="75">
        <v>2</v>
      </c>
    </row>
    <row r="10361" spans="1:8">
      <c r="A10361" s="30" t="s">
        <v>5030</v>
      </c>
      <c r="B10361" s="74">
        <v>46280</v>
      </c>
      <c r="C10361" s="30" t="s">
        <v>1168</v>
      </c>
      <c r="D10361" s="30" t="s">
        <v>1169</v>
      </c>
      <c r="E10361" s="75">
        <v>44</v>
      </c>
      <c r="F10361" s="30" t="s">
        <v>53</v>
      </c>
      <c r="G10361" s="30" t="s">
        <v>54</v>
      </c>
      <c r="H10361" s="75">
        <v>1</v>
      </c>
    </row>
    <row r="10362" spans="1:8">
      <c r="A10362" s="30" t="s">
        <v>5030</v>
      </c>
      <c r="B10362" s="74">
        <v>46280</v>
      </c>
      <c r="C10362" s="30" t="s">
        <v>5032</v>
      </c>
      <c r="D10362" s="30" t="s">
        <v>5033</v>
      </c>
      <c r="E10362" s="75">
        <v>5</v>
      </c>
      <c r="F10362" s="30" t="s">
        <v>53</v>
      </c>
      <c r="G10362" s="30" t="s">
        <v>54</v>
      </c>
      <c r="H10362" s="75">
        <v>1</v>
      </c>
    </row>
    <row r="10363" spans="1:8">
      <c r="A10363" s="30" t="s">
        <v>5031</v>
      </c>
      <c r="B10363" s="74">
        <v>46280</v>
      </c>
      <c r="C10363" s="30" t="s">
        <v>1178</v>
      </c>
      <c r="D10363" s="30" t="s">
        <v>1179</v>
      </c>
      <c r="E10363" s="75">
        <v>23</v>
      </c>
      <c r="F10363" s="30" t="s">
        <v>70</v>
      </c>
      <c r="G10363" s="30" t="s">
        <v>71</v>
      </c>
      <c r="H10363" s="75">
        <v>2</v>
      </c>
    </row>
    <row r="10364" spans="1:8">
      <c r="A10364" s="30" t="s">
        <v>5031</v>
      </c>
      <c r="B10364" s="74">
        <v>46280</v>
      </c>
      <c r="C10364" s="30" t="s">
        <v>1182</v>
      </c>
      <c r="D10364" s="30" t="s">
        <v>1183</v>
      </c>
      <c r="E10364" s="75">
        <v>24</v>
      </c>
      <c r="F10364" s="30" t="s">
        <v>70</v>
      </c>
      <c r="G10364" s="30" t="s">
        <v>71</v>
      </c>
      <c r="H10364" s="75">
        <v>2</v>
      </c>
    </row>
    <row r="10365" spans="1:8">
      <c r="A10365" s="30" t="s">
        <v>5030</v>
      </c>
      <c r="B10365" s="74">
        <v>46280</v>
      </c>
      <c r="C10365" s="30" t="s">
        <v>1212</v>
      </c>
      <c r="D10365" s="30" t="s">
        <v>1213</v>
      </c>
      <c r="E10365" s="75">
        <v>47</v>
      </c>
      <c r="F10365" s="30" t="s">
        <v>80</v>
      </c>
      <c r="G10365" s="30" t="s">
        <v>81</v>
      </c>
      <c r="H10365" s="75">
        <v>1</v>
      </c>
    </row>
    <row r="10366" spans="1:8">
      <c r="A10366" s="30" t="s">
        <v>5030</v>
      </c>
      <c r="B10366" s="74">
        <v>46280</v>
      </c>
      <c r="C10366" s="30" t="s">
        <v>1222</v>
      </c>
      <c r="D10366" s="30" t="s">
        <v>1223</v>
      </c>
      <c r="E10366" s="75">
        <v>64</v>
      </c>
      <c r="F10366" s="30" t="s">
        <v>70</v>
      </c>
      <c r="G10366" s="30" t="s">
        <v>71</v>
      </c>
      <c r="H10366" s="75">
        <v>2</v>
      </c>
    </row>
    <row r="10367" spans="1:8">
      <c r="A10367" s="30" t="s">
        <v>5030</v>
      </c>
      <c r="B10367" s="74">
        <v>46280</v>
      </c>
      <c r="C10367" s="30" t="s">
        <v>1226</v>
      </c>
      <c r="D10367" s="30" t="s">
        <v>1227</v>
      </c>
      <c r="E10367" s="75">
        <v>68</v>
      </c>
      <c r="F10367" s="30" t="s">
        <v>70</v>
      </c>
      <c r="G10367" s="30" t="s">
        <v>71</v>
      </c>
      <c r="H10367" s="75">
        <v>2</v>
      </c>
    </row>
    <row r="10368" spans="1:8">
      <c r="A10368" s="30" t="s">
        <v>5031</v>
      </c>
      <c r="B10368" s="74">
        <v>46280</v>
      </c>
      <c r="C10368" s="30" t="s">
        <v>1242</v>
      </c>
      <c r="D10368" s="30" t="s">
        <v>1243</v>
      </c>
      <c r="E10368" s="75">
        <v>21</v>
      </c>
      <c r="F10368" s="30" t="s">
        <v>70</v>
      </c>
      <c r="G10368" s="30" t="s">
        <v>71</v>
      </c>
      <c r="H10368" s="75">
        <v>2</v>
      </c>
    </row>
    <row r="10369" spans="1:8">
      <c r="A10369" s="30" t="s">
        <v>5030</v>
      </c>
      <c r="B10369" s="74">
        <v>46280</v>
      </c>
      <c r="C10369" s="30" t="s">
        <v>1874</v>
      </c>
      <c r="D10369" s="30" t="s">
        <v>1875</v>
      </c>
      <c r="E10369" s="75">
        <v>30</v>
      </c>
      <c r="F10369" s="30" t="s">
        <v>76</v>
      </c>
      <c r="G10369" s="30" t="s">
        <v>77</v>
      </c>
      <c r="H10369" s="75">
        <v>1</v>
      </c>
    </row>
    <row r="10370" spans="1:8">
      <c r="A10370" s="30" t="s">
        <v>5030</v>
      </c>
      <c r="B10370" s="74">
        <v>46280</v>
      </c>
      <c r="C10370" s="30" t="s">
        <v>1876</v>
      </c>
      <c r="D10370" s="30" t="s">
        <v>1877</v>
      </c>
      <c r="E10370" s="75">
        <v>74</v>
      </c>
      <c r="F10370" s="30" t="s">
        <v>70</v>
      </c>
      <c r="G10370" s="30" t="s">
        <v>71</v>
      </c>
      <c r="H10370" s="75">
        <v>2</v>
      </c>
    </row>
    <row r="10371" spans="1:8">
      <c r="A10371" s="30" t="s">
        <v>5030</v>
      </c>
      <c r="B10371" s="74">
        <v>46280</v>
      </c>
      <c r="C10371" s="30" t="s">
        <v>1260</v>
      </c>
      <c r="D10371" s="30" t="s">
        <v>1261</v>
      </c>
      <c r="E10371" s="75">
        <v>30</v>
      </c>
      <c r="F10371" s="30" t="s">
        <v>70</v>
      </c>
      <c r="G10371" s="30" t="s">
        <v>71</v>
      </c>
      <c r="H10371" s="75">
        <v>2</v>
      </c>
    </row>
    <row r="10372" spans="1:8">
      <c r="A10372" s="30" t="s">
        <v>5030</v>
      </c>
      <c r="B10372" s="74">
        <v>46280</v>
      </c>
      <c r="C10372" s="30" t="s">
        <v>1288</v>
      </c>
      <c r="D10372" s="30" t="s">
        <v>1289</v>
      </c>
      <c r="E10372" s="75">
        <v>36</v>
      </c>
      <c r="F10372" s="30" t="s">
        <v>53</v>
      </c>
      <c r="G10372" s="30" t="s">
        <v>54</v>
      </c>
      <c r="H10372" s="75">
        <v>1</v>
      </c>
    </row>
    <row r="10373" spans="1:8">
      <c r="A10373" s="30" t="s">
        <v>5030</v>
      </c>
      <c r="B10373" s="74">
        <v>46280</v>
      </c>
      <c r="C10373" s="30" t="s">
        <v>1894</v>
      </c>
      <c r="D10373" s="30" t="s">
        <v>1895</v>
      </c>
      <c r="E10373" s="75">
        <v>44</v>
      </c>
      <c r="F10373" s="30" t="s">
        <v>76</v>
      </c>
      <c r="G10373" s="30" t="s">
        <v>77</v>
      </c>
      <c r="H10373" s="75">
        <v>1</v>
      </c>
    </row>
    <row r="10374" spans="1:8">
      <c r="A10374" s="30" t="s">
        <v>5030</v>
      </c>
      <c r="B10374" s="74">
        <v>46280</v>
      </c>
      <c r="C10374" s="30" t="s">
        <v>1302</v>
      </c>
      <c r="D10374" s="30" t="s">
        <v>1303</v>
      </c>
      <c r="E10374" s="75">
        <v>23</v>
      </c>
      <c r="F10374" s="30" t="s">
        <v>53</v>
      </c>
      <c r="G10374" s="30" t="s">
        <v>54</v>
      </c>
      <c r="H10374" s="75">
        <v>1</v>
      </c>
    </row>
    <row r="10375" spans="1:8">
      <c r="A10375" s="30" t="s">
        <v>5030</v>
      </c>
      <c r="B10375" s="74">
        <v>46280</v>
      </c>
      <c r="C10375" s="30" t="s">
        <v>1898</v>
      </c>
      <c r="D10375" s="30" t="s">
        <v>1899</v>
      </c>
      <c r="E10375" s="75">
        <v>22</v>
      </c>
      <c r="F10375" s="30" t="s">
        <v>76</v>
      </c>
      <c r="G10375" s="30" t="s">
        <v>77</v>
      </c>
      <c r="H10375" s="75">
        <v>1</v>
      </c>
    </row>
    <row r="10376" spans="1:8">
      <c r="A10376" s="30" t="s">
        <v>5031</v>
      </c>
      <c r="B10376" s="74">
        <v>46280</v>
      </c>
      <c r="C10376" s="30" t="s">
        <v>1304</v>
      </c>
      <c r="D10376" s="30" t="s">
        <v>1305</v>
      </c>
      <c r="E10376" s="75">
        <v>45</v>
      </c>
      <c r="F10376" s="30" t="s">
        <v>70</v>
      </c>
      <c r="G10376" s="30" t="s">
        <v>71</v>
      </c>
      <c r="H10376" s="75">
        <v>2</v>
      </c>
    </row>
    <row r="10377" spans="1:8">
      <c r="A10377" s="30" t="s">
        <v>5030</v>
      </c>
      <c r="B10377" s="74">
        <v>46280</v>
      </c>
      <c r="C10377" s="30" t="s">
        <v>1306</v>
      </c>
      <c r="D10377" s="30" t="s">
        <v>1307</v>
      </c>
      <c r="E10377" s="75">
        <v>46</v>
      </c>
      <c r="F10377" s="30" t="s">
        <v>80</v>
      </c>
      <c r="G10377" s="30" t="s">
        <v>81</v>
      </c>
      <c r="H10377" s="75">
        <v>1</v>
      </c>
    </row>
    <row r="10378" spans="1:8">
      <c r="A10378" s="30" t="s">
        <v>5030</v>
      </c>
      <c r="B10378" s="74">
        <v>46280</v>
      </c>
      <c r="C10378" s="30" t="s">
        <v>1906</v>
      </c>
      <c r="D10378" s="30" t="s">
        <v>1907</v>
      </c>
      <c r="E10378" s="75">
        <v>10</v>
      </c>
      <c r="F10378" s="30" t="s">
        <v>76</v>
      </c>
      <c r="G10378" s="30" t="s">
        <v>77</v>
      </c>
      <c r="H10378" s="75">
        <v>1</v>
      </c>
    </row>
    <row r="10379" spans="1:8">
      <c r="A10379" s="30" t="s">
        <v>5031</v>
      </c>
      <c r="B10379" s="74">
        <v>46280</v>
      </c>
      <c r="C10379" s="30" t="s">
        <v>1316</v>
      </c>
      <c r="D10379" s="30" t="s">
        <v>1317</v>
      </c>
      <c r="E10379" s="75">
        <v>12</v>
      </c>
      <c r="F10379" s="30" t="s">
        <v>70</v>
      </c>
      <c r="G10379" s="30" t="s">
        <v>71</v>
      </c>
      <c r="H10379" s="75">
        <v>2</v>
      </c>
    </row>
    <row r="10380" spans="1:8">
      <c r="A10380" s="30" t="s">
        <v>5030</v>
      </c>
      <c r="B10380" s="74">
        <v>46280</v>
      </c>
      <c r="C10380" s="30" t="s">
        <v>1322</v>
      </c>
      <c r="D10380" s="30" t="s">
        <v>1323</v>
      </c>
      <c r="E10380" s="75">
        <v>115</v>
      </c>
      <c r="F10380" s="30" t="s">
        <v>70</v>
      </c>
      <c r="G10380" s="30" t="s">
        <v>71</v>
      </c>
      <c r="H10380" s="75">
        <v>2</v>
      </c>
    </row>
    <row r="10381" spans="1:8">
      <c r="A10381" s="30" t="s">
        <v>5030</v>
      </c>
      <c r="B10381" s="74">
        <v>46280</v>
      </c>
      <c r="C10381" s="30" t="s">
        <v>1910</v>
      </c>
      <c r="D10381" s="30" t="s">
        <v>1911</v>
      </c>
      <c r="E10381" s="75">
        <v>53</v>
      </c>
      <c r="F10381" s="30" t="s">
        <v>80</v>
      </c>
      <c r="G10381" s="30" t="s">
        <v>81</v>
      </c>
      <c r="H10381" s="75">
        <v>1</v>
      </c>
    </row>
    <row r="10382" spans="1:8">
      <c r="A10382" s="30" t="s">
        <v>5030</v>
      </c>
      <c r="B10382" s="74">
        <v>46280</v>
      </c>
      <c r="C10382" s="30" t="s">
        <v>1332</v>
      </c>
      <c r="D10382" s="30" t="s">
        <v>1333</v>
      </c>
      <c r="E10382" s="75">
        <v>54</v>
      </c>
      <c r="F10382" s="30" t="s">
        <v>80</v>
      </c>
      <c r="G10382" s="30" t="s">
        <v>81</v>
      </c>
      <c r="H10382" s="75">
        <v>1</v>
      </c>
    </row>
    <row r="10383" spans="1:8">
      <c r="A10383" s="30" t="s">
        <v>5030</v>
      </c>
      <c r="B10383" s="74">
        <v>46280</v>
      </c>
      <c r="C10383" s="30" t="s">
        <v>1334</v>
      </c>
      <c r="D10383" s="30" t="s">
        <v>1335</v>
      </c>
      <c r="E10383" s="75">
        <v>24</v>
      </c>
      <c r="F10383" s="30" t="s">
        <v>80</v>
      </c>
      <c r="G10383" s="30" t="s">
        <v>81</v>
      </c>
      <c r="H10383" s="75">
        <v>1</v>
      </c>
    </row>
    <row r="10384" spans="1:8">
      <c r="A10384" s="30" t="s">
        <v>5030</v>
      </c>
      <c r="B10384" s="74">
        <v>46280</v>
      </c>
      <c r="C10384" s="30" t="s">
        <v>1336</v>
      </c>
      <c r="D10384" s="30" t="s">
        <v>1337</v>
      </c>
      <c r="E10384" s="75">
        <v>67</v>
      </c>
      <c r="F10384" s="30" t="s">
        <v>70</v>
      </c>
      <c r="G10384" s="30" t="s">
        <v>71</v>
      </c>
      <c r="H10384" s="75">
        <v>2</v>
      </c>
    </row>
    <row r="10385" spans="1:8">
      <c r="A10385" s="30" t="s">
        <v>5030</v>
      </c>
      <c r="B10385" s="74">
        <v>46279</v>
      </c>
      <c r="C10385" s="30" t="s">
        <v>2842</v>
      </c>
      <c r="D10385" s="30" t="s">
        <v>2843</v>
      </c>
      <c r="E10385" s="75">
        <v>104</v>
      </c>
      <c r="F10385" s="30" t="s">
        <v>53</v>
      </c>
      <c r="G10385" s="30" t="s">
        <v>54</v>
      </c>
      <c r="H10385" s="75">
        <v>1</v>
      </c>
    </row>
    <row r="10386" spans="1:8">
      <c r="A10386" s="30" t="s">
        <v>5030</v>
      </c>
      <c r="B10386" s="74">
        <v>46279</v>
      </c>
      <c r="C10386" s="30" t="s">
        <v>3028</v>
      </c>
      <c r="D10386" s="30" t="s">
        <v>3029</v>
      </c>
      <c r="E10386" s="75">
        <v>24</v>
      </c>
      <c r="F10386" s="30" t="s">
        <v>76</v>
      </c>
      <c r="G10386" s="30" t="s">
        <v>77</v>
      </c>
      <c r="H10386" s="75">
        <v>1</v>
      </c>
    </row>
    <row r="10387" spans="1:8">
      <c r="A10387" s="30" t="s">
        <v>5030</v>
      </c>
      <c r="B10387" s="74">
        <v>46279</v>
      </c>
      <c r="C10387" s="30" t="s">
        <v>3056</v>
      </c>
      <c r="D10387" s="30" t="s">
        <v>3057</v>
      </c>
      <c r="E10387" s="75">
        <v>124</v>
      </c>
      <c r="F10387" s="30" t="s">
        <v>53</v>
      </c>
      <c r="G10387" s="30" t="s">
        <v>54</v>
      </c>
      <c r="H10387" s="75">
        <v>1</v>
      </c>
    </row>
    <row r="10388" spans="1:8">
      <c r="A10388" s="30" t="s">
        <v>5030</v>
      </c>
      <c r="B10388" s="74">
        <v>46279</v>
      </c>
      <c r="C10388" s="30" t="s">
        <v>3076</v>
      </c>
      <c r="D10388" s="30" t="s">
        <v>3077</v>
      </c>
      <c r="E10388" s="75">
        <v>45</v>
      </c>
      <c r="F10388" s="30" t="s">
        <v>53</v>
      </c>
      <c r="G10388" s="30" t="s">
        <v>54</v>
      </c>
      <c r="H10388" s="75">
        <v>1</v>
      </c>
    </row>
    <row r="10389" spans="1:8">
      <c r="A10389" s="30" t="s">
        <v>5030</v>
      </c>
      <c r="B10389" s="74">
        <v>46279</v>
      </c>
      <c r="C10389" s="30" t="s">
        <v>3082</v>
      </c>
      <c r="D10389" s="30" t="s">
        <v>3083</v>
      </c>
      <c r="E10389" s="75">
        <v>42</v>
      </c>
      <c r="F10389" s="30" t="s">
        <v>53</v>
      </c>
      <c r="G10389" s="30" t="s">
        <v>54</v>
      </c>
      <c r="H10389" s="75">
        <v>1</v>
      </c>
    </row>
    <row r="10390" spans="1:8">
      <c r="A10390" s="30" t="s">
        <v>5030</v>
      </c>
      <c r="B10390" s="74">
        <v>46279</v>
      </c>
      <c r="C10390" s="30" t="s">
        <v>3264</v>
      </c>
      <c r="D10390" s="30" t="s">
        <v>3265</v>
      </c>
      <c r="E10390" s="75">
        <v>67</v>
      </c>
      <c r="F10390" s="30" t="s">
        <v>53</v>
      </c>
      <c r="G10390" s="30" t="s">
        <v>54</v>
      </c>
      <c r="H10390" s="75">
        <v>1</v>
      </c>
    </row>
    <row r="10391" spans="1:8">
      <c r="A10391" s="30" t="s">
        <v>5030</v>
      </c>
      <c r="B10391" s="74">
        <v>46279</v>
      </c>
      <c r="C10391" s="30" t="s">
        <v>4837</v>
      </c>
      <c r="D10391" s="30" t="s">
        <v>4838</v>
      </c>
      <c r="E10391" s="75">
        <v>25</v>
      </c>
      <c r="F10391" s="30" t="s">
        <v>68</v>
      </c>
      <c r="G10391" s="30" t="s">
        <v>69</v>
      </c>
      <c r="H10391" s="75">
        <v>1</v>
      </c>
    </row>
    <row r="10392" spans="1:8">
      <c r="A10392" s="30" t="s">
        <v>5030</v>
      </c>
      <c r="B10392" s="74">
        <v>46279</v>
      </c>
      <c r="C10392" s="30" t="s">
        <v>4877</v>
      </c>
      <c r="D10392" s="30" t="s">
        <v>4878</v>
      </c>
      <c r="E10392" s="75">
        <v>25</v>
      </c>
      <c r="F10392" s="30" t="s">
        <v>68</v>
      </c>
      <c r="G10392" s="30" t="s">
        <v>69</v>
      </c>
      <c r="H10392" s="75">
        <v>1</v>
      </c>
    </row>
    <row r="10393" spans="1:8">
      <c r="A10393" s="30" t="s">
        <v>5030</v>
      </c>
      <c r="B10393" s="74">
        <v>46279</v>
      </c>
      <c r="C10393" s="30" t="s">
        <v>4891</v>
      </c>
      <c r="D10393" s="30" t="s">
        <v>4892</v>
      </c>
      <c r="E10393" s="75">
        <v>38</v>
      </c>
      <c r="F10393" s="30" t="s">
        <v>70</v>
      </c>
      <c r="G10393" s="30" t="s">
        <v>71</v>
      </c>
      <c r="H10393" s="75">
        <v>2</v>
      </c>
    </row>
    <row r="10394" spans="1:8">
      <c r="A10394" s="30" t="s">
        <v>5031</v>
      </c>
      <c r="B10394" s="74">
        <v>46279</v>
      </c>
      <c r="C10394" s="30" t="s">
        <v>4976</v>
      </c>
      <c r="D10394" s="30" t="s">
        <v>4977</v>
      </c>
      <c r="E10394" s="75">
        <v>23</v>
      </c>
      <c r="F10394" s="30" t="s">
        <v>68</v>
      </c>
      <c r="G10394" s="30" t="s">
        <v>69</v>
      </c>
      <c r="H10394" s="75">
        <v>1</v>
      </c>
    </row>
    <row r="10395" spans="1:8">
      <c r="A10395" s="30" t="s">
        <v>5030</v>
      </c>
      <c r="B10395" s="74">
        <v>46279</v>
      </c>
      <c r="C10395" s="30" t="s">
        <v>4915</v>
      </c>
      <c r="D10395" s="30" t="s">
        <v>4916</v>
      </c>
      <c r="E10395" s="75">
        <v>99</v>
      </c>
      <c r="F10395" s="30" t="s">
        <v>53</v>
      </c>
      <c r="G10395" s="30" t="s">
        <v>54</v>
      </c>
      <c r="H10395" s="75">
        <v>1</v>
      </c>
    </row>
    <row r="10396" spans="1:8">
      <c r="A10396" s="30" t="s">
        <v>5031</v>
      </c>
      <c r="B10396" s="74">
        <v>46279</v>
      </c>
      <c r="C10396" s="30" t="s">
        <v>4978</v>
      </c>
      <c r="D10396" s="30" t="s">
        <v>4979</v>
      </c>
      <c r="E10396" s="75">
        <v>27</v>
      </c>
      <c r="F10396" s="30" t="s">
        <v>68</v>
      </c>
      <c r="G10396" s="30" t="s">
        <v>69</v>
      </c>
      <c r="H10396" s="75">
        <v>1</v>
      </c>
    </row>
    <row r="10397" spans="1:8">
      <c r="A10397" s="30" t="s">
        <v>5030</v>
      </c>
      <c r="B10397" s="74">
        <v>46279</v>
      </c>
      <c r="C10397" s="30" t="s">
        <v>5034</v>
      </c>
      <c r="D10397" s="30" t="s">
        <v>5035</v>
      </c>
      <c r="E10397" s="75">
        <v>12</v>
      </c>
      <c r="F10397" s="30" t="s">
        <v>70</v>
      </c>
      <c r="G10397" s="30" t="s">
        <v>71</v>
      </c>
      <c r="H10397" s="75">
        <v>2</v>
      </c>
    </row>
    <row r="10398" spans="1:8">
      <c r="A10398" s="30" t="s">
        <v>5030</v>
      </c>
      <c r="B10398" s="74">
        <v>46279</v>
      </c>
      <c r="C10398" s="30" t="s">
        <v>5036</v>
      </c>
      <c r="D10398" s="30" t="s">
        <v>5037</v>
      </c>
      <c r="E10398" s="75">
        <v>33</v>
      </c>
      <c r="F10398" s="30" t="s">
        <v>70</v>
      </c>
      <c r="G10398" s="30" t="s">
        <v>71</v>
      </c>
      <c r="H10398" s="75">
        <v>2</v>
      </c>
    </row>
    <row r="10399" spans="1:8">
      <c r="A10399" s="30" t="s">
        <v>5030</v>
      </c>
      <c r="B10399" s="74">
        <v>46279</v>
      </c>
      <c r="C10399" s="30" t="s">
        <v>5038</v>
      </c>
      <c r="D10399" s="30" t="s">
        <v>5039</v>
      </c>
      <c r="E10399" s="75">
        <v>36</v>
      </c>
      <c r="F10399" s="30" t="s">
        <v>68</v>
      </c>
      <c r="G10399" s="30" t="s">
        <v>69</v>
      </c>
      <c r="H10399" s="75">
        <v>1</v>
      </c>
    </row>
    <row r="10400" spans="1:8">
      <c r="A10400" s="30" t="s">
        <v>5030</v>
      </c>
      <c r="B10400" s="74">
        <v>46279</v>
      </c>
      <c r="C10400" s="30" t="s">
        <v>768</v>
      </c>
      <c r="D10400" s="30" t="s">
        <v>769</v>
      </c>
      <c r="E10400" s="75">
        <v>106</v>
      </c>
      <c r="F10400" s="30" t="s">
        <v>70</v>
      </c>
      <c r="G10400" s="30" t="s">
        <v>71</v>
      </c>
      <c r="H10400" s="75">
        <v>2</v>
      </c>
    </row>
    <row r="10401" spans="1:8">
      <c r="A10401" s="30" t="s">
        <v>5030</v>
      </c>
      <c r="B10401" s="74">
        <v>46279</v>
      </c>
      <c r="C10401" s="30" t="s">
        <v>770</v>
      </c>
      <c r="D10401" s="30" t="s">
        <v>771</v>
      </c>
      <c r="E10401" s="75">
        <v>92</v>
      </c>
      <c r="F10401" s="30" t="s">
        <v>70</v>
      </c>
      <c r="G10401" s="30" t="s">
        <v>71</v>
      </c>
      <c r="H10401" s="75">
        <v>2</v>
      </c>
    </row>
    <row r="10402" spans="1:8">
      <c r="A10402" s="30" t="s">
        <v>5030</v>
      </c>
      <c r="B10402" s="74">
        <v>46279</v>
      </c>
      <c r="C10402" s="30" t="s">
        <v>772</v>
      </c>
      <c r="D10402" s="30" t="s">
        <v>773</v>
      </c>
      <c r="E10402" s="75">
        <v>195</v>
      </c>
      <c r="F10402" s="30" t="s">
        <v>80</v>
      </c>
      <c r="G10402" s="30" t="s">
        <v>81</v>
      </c>
      <c r="H10402" s="75">
        <v>1</v>
      </c>
    </row>
    <row r="10403" spans="1:8">
      <c r="A10403" s="30" t="s">
        <v>5030</v>
      </c>
      <c r="B10403" s="74">
        <v>46279</v>
      </c>
      <c r="C10403" s="30" t="s">
        <v>774</v>
      </c>
      <c r="D10403" s="30" t="s">
        <v>775</v>
      </c>
      <c r="E10403" s="75">
        <v>169</v>
      </c>
      <c r="F10403" s="30" t="s">
        <v>70</v>
      </c>
      <c r="G10403" s="30" t="s">
        <v>71</v>
      </c>
      <c r="H10403" s="75">
        <v>2</v>
      </c>
    </row>
    <row r="10404" spans="1:8">
      <c r="A10404" s="30" t="s">
        <v>5030</v>
      </c>
      <c r="B10404" s="74">
        <v>46279</v>
      </c>
      <c r="C10404" s="30" t="s">
        <v>776</v>
      </c>
      <c r="D10404" s="30" t="s">
        <v>777</v>
      </c>
      <c r="E10404" s="75">
        <v>56</v>
      </c>
      <c r="F10404" s="30" t="s">
        <v>68</v>
      </c>
      <c r="G10404" s="30" t="s">
        <v>69</v>
      </c>
      <c r="H10404" s="75">
        <v>1</v>
      </c>
    </row>
    <row r="10405" spans="1:8">
      <c r="A10405" s="30" t="s">
        <v>5030</v>
      </c>
      <c r="B10405" s="74">
        <v>46279</v>
      </c>
      <c r="C10405" s="30" t="s">
        <v>782</v>
      </c>
      <c r="D10405" s="30" t="s">
        <v>783</v>
      </c>
      <c r="E10405" s="75">
        <v>241</v>
      </c>
      <c r="F10405" s="30" t="s">
        <v>80</v>
      </c>
      <c r="G10405" s="30" t="s">
        <v>81</v>
      </c>
      <c r="H10405" s="75">
        <v>1</v>
      </c>
    </row>
    <row r="10406" spans="1:8">
      <c r="A10406" s="30" t="s">
        <v>5030</v>
      </c>
      <c r="B10406" s="74">
        <v>46279</v>
      </c>
      <c r="C10406" s="30" t="s">
        <v>786</v>
      </c>
      <c r="D10406" s="30" t="s">
        <v>787</v>
      </c>
      <c r="E10406" s="75">
        <v>90</v>
      </c>
      <c r="F10406" s="30" t="s">
        <v>70</v>
      </c>
      <c r="G10406" s="30" t="s">
        <v>71</v>
      </c>
      <c r="H10406" s="75">
        <v>2</v>
      </c>
    </row>
    <row r="10407" spans="1:8">
      <c r="A10407" s="30" t="s">
        <v>5030</v>
      </c>
      <c r="B10407" s="74">
        <v>46279</v>
      </c>
      <c r="C10407" s="30" t="s">
        <v>1812</v>
      </c>
      <c r="D10407" s="30" t="s">
        <v>1813</v>
      </c>
      <c r="E10407" s="75">
        <v>41</v>
      </c>
      <c r="F10407" s="30" t="s">
        <v>70</v>
      </c>
      <c r="G10407" s="30" t="s">
        <v>71</v>
      </c>
      <c r="H10407" s="75">
        <v>2</v>
      </c>
    </row>
    <row r="10408" spans="1:8">
      <c r="A10408" s="30" t="s">
        <v>5030</v>
      </c>
      <c r="B10408" s="74">
        <v>46279</v>
      </c>
      <c r="C10408" s="30" t="s">
        <v>788</v>
      </c>
      <c r="D10408" s="30" t="s">
        <v>789</v>
      </c>
      <c r="E10408" s="75">
        <v>61</v>
      </c>
      <c r="F10408" s="30" t="s">
        <v>70</v>
      </c>
      <c r="G10408" s="30" t="s">
        <v>71</v>
      </c>
      <c r="H10408" s="75">
        <v>2</v>
      </c>
    </row>
    <row r="10409" spans="1:8">
      <c r="A10409" s="30" t="s">
        <v>5030</v>
      </c>
      <c r="B10409" s="74">
        <v>46279</v>
      </c>
      <c r="C10409" s="30" t="s">
        <v>790</v>
      </c>
      <c r="D10409" s="30" t="s">
        <v>791</v>
      </c>
      <c r="E10409" s="75">
        <v>75</v>
      </c>
      <c r="F10409" s="30" t="s">
        <v>70</v>
      </c>
      <c r="G10409" s="30" t="s">
        <v>71</v>
      </c>
      <c r="H10409" s="75">
        <v>2</v>
      </c>
    </row>
    <row r="10410" spans="1:8">
      <c r="A10410" s="30" t="s">
        <v>5030</v>
      </c>
      <c r="B10410" s="74">
        <v>46279</v>
      </c>
      <c r="C10410" s="30" t="s">
        <v>792</v>
      </c>
      <c r="D10410" s="30" t="s">
        <v>793</v>
      </c>
      <c r="E10410" s="75">
        <v>149</v>
      </c>
      <c r="F10410" s="30" t="s">
        <v>70</v>
      </c>
      <c r="G10410" s="30" t="s">
        <v>71</v>
      </c>
      <c r="H10410" s="75">
        <v>2</v>
      </c>
    </row>
    <row r="10411" spans="1:8">
      <c r="A10411" s="30" t="s">
        <v>5030</v>
      </c>
      <c r="B10411" s="74">
        <v>46279</v>
      </c>
      <c r="C10411" s="30" t="s">
        <v>794</v>
      </c>
      <c r="D10411" s="30" t="s">
        <v>795</v>
      </c>
      <c r="E10411" s="75">
        <v>243</v>
      </c>
      <c r="F10411" s="30" t="s">
        <v>70</v>
      </c>
      <c r="G10411" s="30" t="s">
        <v>71</v>
      </c>
      <c r="H10411" s="75">
        <v>2</v>
      </c>
    </row>
    <row r="10412" spans="1:8">
      <c r="A10412" s="30" t="s">
        <v>5030</v>
      </c>
      <c r="B10412" s="74">
        <v>46279</v>
      </c>
      <c r="C10412" s="30" t="s">
        <v>798</v>
      </c>
      <c r="D10412" s="30" t="s">
        <v>799</v>
      </c>
      <c r="E10412" s="75">
        <v>77</v>
      </c>
      <c r="F10412" s="30" t="s">
        <v>70</v>
      </c>
      <c r="G10412" s="30" t="s">
        <v>71</v>
      </c>
      <c r="H10412" s="75">
        <v>2</v>
      </c>
    </row>
    <row r="10413" spans="1:8">
      <c r="A10413" s="30" t="s">
        <v>5030</v>
      </c>
      <c r="B10413" s="74">
        <v>46279</v>
      </c>
      <c r="C10413" s="30" t="s">
        <v>800</v>
      </c>
      <c r="D10413" s="30" t="s">
        <v>801</v>
      </c>
      <c r="E10413" s="75">
        <v>61</v>
      </c>
      <c r="F10413" s="30" t="s">
        <v>70</v>
      </c>
      <c r="G10413" s="30" t="s">
        <v>71</v>
      </c>
      <c r="H10413" s="75">
        <v>2</v>
      </c>
    </row>
    <row r="10414" spans="1:8">
      <c r="A10414" s="30" t="s">
        <v>5030</v>
      </c>
      <c r="B10414" s="74">
        <v>46279</v>
      </c>
      <c r="C10414" s="30" t="s">
        <v>802</v>
      </c>
      <c r="D10414" s="30" t="s">
        <v>803</v>
      </c>
      <c r="E10414" s="75">
        <v>214</v>
      </c>
      <c r="F10414" s="30" t="s">
        <v>68</v>
      </c>
      <c r="G10414" s="30" t="s">
        <v>69</v>
      </c>
      <c r="H10414" s="75">
        <v>1</v>
      </c>
    </row>
    <row r="10415" spans="1:8">
      <c r="A10415" s="30" t="s">
        <v>5030</v>
      </c>
      <c r="B10415" s="74">
        <v>46279</v>
      </c>
      <c r="C10415" s="30" t="s">
        <v>804</v>
      </c>
      <c r="D10415" s="30" t="s">
        <v>805</v>
      </c>
      <c r="E10415" s="75">
        <v>125</v>
      </c>
      <c r="F10415" s="30" t="s">
        <v>80</v>
      </c>
      <c r="G10415" s="30" t="s">
        <v>81</v>
      </c>
      <c r="H10415" s="75">
        <v>1</v>
      </c>
    </row>
    <row r="10416" spans="1:8">
      <c r="A10416" s="30" t="s">
        <v>5030</v>
      </c>
      <c r="B10416" s="74">
        <v>46279</v>
      </c>
      <c r="C10416" s="30" t="s">
        <v>806</v>
      </c>
      <c r="D10416" s="30" t="s">
        <v>807</v>
      </c>
      <c r="E10416" s="75">
        <v>93</v>
      </c>
      <c r="F10416" s="30" t="s">
        <v>70</v>
      </c>
      <c r="G10416" s="30" t="s">
        <v>71</v>
      </c>
      <c r="H10416" s="75">
        <v>2</v>
      </c>
    </row>
    <row r="10417" spans="1:8">
      <c r="A10417" s="30" t="s">
        <v>5030</v>
      </c>
      <c r="B10417" s="74">
        <v>46279</v>
      </c>
      <c r="C10417" s="30" t="s">
        <v>810</v>
      </c>
      <c r="D10417" s="30" t="s">
        <v>811</v>
      </c>
      <c r="E10417" s="75">
        <v>78</v>
      </c>
      <c r="F10417" s="30" t="s">
        <v>70</v>
      </c>
      <c r="G10417" s="30" t="s">
        <v>71</v>
      </c>
      <c r="H10417" s="75">
        <v>2</v>
      </c>
    </row>
    <row r="10418" spans="1:8">
      <c r="A10418" s="30" t="s">
        <v>5030</v>
      </c>
      <c r="B10418" s="74">
        <v>46279</v>
      </c>
      <c r="C10418" s="30" t="s">
        <v>812</v>
      </c>
      <c r="D10418" s="30" t="s">
        <v>813</v>
      </c>
      <c r="E10418" s="75">
        <v>190</v>
      </c>
      <c r="F10418" s="30" t="s">
        <v>78</v>
      </c>
      <c r="G10418" s="30" t="s">
        <v>79</v>
      </c>
      <c r="H10418" s="75">
        <v>2</v>
      </c>
    </row>
    <row r="10419" spans="1:8">
      <c r="A10419" s="30" t="s">
        <v>5030</v>
      </c>
      <c r="B10419" s="74">
        <v>46279</v>
      </c>
      <c r="C10419" s="30" t="s">
        <v>818</v>
      </c>
      <c r="D10419" s="30" t="s">
        <v>819</v>
      </c>
      <c r="E10419" s="75">
        <v>29</v>
      </c>
      <c r="F10419" s="30" t="s">
        <v>53</v>
      </c>
      <c r="G10419" s="30" t="s">
        <v>54</v>
      </c>
      <c r="H10419" s="75">
        <v>1</v>
      </c>
    </row>
    <row r="10420" spans="1:8">
      <c r="A10420" s="30" t="s">
        <v>5030</v>
      </c>
      <c r="B10420" s="74">
        <v>46279</v>
      </c>
      <c r="C10420" s="30" t="s">
        <v>822</v>
      </c>
      <c r="D10420" s="30" t="s">
        <v>823</v>
      </c>
      <c r="E10420" s="75">
        <v>180</v>
      </c>
      <c r="F10420" s="30" t="s">
        <v>70</v>
      </c>
      <c r="G10420" s="30" t="s">
        <v>71</v>
      </c>
      <c r="H10420" s="75">
        <v>2</v>
      </c>
    </row>
    <row r="10421" spans="1:8">
      <c r="A10421" s="30" t="s">
        <v>5030</v>
      </c>
      <c r="B10421" s="74">
        <v>46279</v>
      </c>
      <c r="C10421" s="30" t="s">
        <v>826</v>
      </c>
      <c r="D10421" s="30" t="s">
        <v>827</v>
      </c>
      <c r="E10421" s="75">
        <v>72</v>
      </c>
      <c r="F10421" s="30" t="s">
        <v>68</v>
      </c>
      <c r="G10421" s="30" t="s">
        <v>69</v>
      </c>
      <c r="H10421" s="75">
        <v>1</v>
      </c>
    </row>
    <row r="10422" spans="1:8">
      <c r="A10422" s="30" t="s">
        <v>5030</v>
      </c>
      <c r="B10422" s="74">
        <v>46279</v>
      </c>
      <c r="C10422" s="30" t="s">
        <v>828</v>
      </c>
      <c r="D10422" s="30" t="s">
        <v>829</v>
      </c>
      <c r="E10422" s="75">
        <v>52</v>
      </c>
      <c r="F10422" s="30" t="s">
        <v>70</v>
      </c>
      <c r="G10422" s="30" t="s">
        <v>71</v>
      </c>
      <c r="H10422" s="75">
        <v>2</v>
      </c>
    </row>
    <row r="10423" spans="1:8">
      <c r="A10423" s="30" t="s">
        <v>5030</v>
      </c>
      <c r="B10423" s="74">
        <v>46279</v>
      </c>
      <c r="C10423" s="30" t="s">
        <v>830</v>
      </c>
      <c r="D10423" s="30" t="s">
        <v>831</v>
      </c>
      <c r="E10423" s="75">
        <v>85</v>
      </c>
      <c r="F10423" s="30" t="s">
        <v>70</v>
      </c>
      <c r="G10423" s="30" t="s">
        <v>71</v>
      </c>
      <c r="H10423" s="75">
        <v>2</v>
      </c>
    </row>
    <row r="10424" spans="1:8">
      <c r="A10424" s="30" t="s">
        <v>5030</v>
      </c>
      <c r="B10424" s="74">
        <v>46279</v>
      </c>
      <c r="C10424" s="30" t="s">
        <v>832</v>
      </c>
      <c r="D10424" s="30" t="s">
        <v>833</v>
      </c>
      <c r="E10424" s="75">
        <v>101</v>
      </c>
      <c r="F10424" s="30" t="s">
        <v>70</v>
      </c>
      <c r="G10424" s="30" t="s">
        <v>71</v>
      </c>
      <c r="H10424" s="75">
        <v>2</v>
      </c>
    </row>
    <row r="10425" spans="1:8">
      <c r="A10425" s="30" t="s">
        <v>5030</v>
      </c>
      <c r="B10425" s="74">
        <v>46279</v>
      </c>
      <c r="C10425" s="30" t="s">
        <v>834</v>
      </c>
      <c r="D10425" s="30" t="s">
        <v>835</v>
      </c>
      <c r="E10425" s="75">
        <v>99</v>
      </c>
      <c r="F10425" s="30" t="s">
        <v>80</v>
      </c>
      <c r="G10425" s="30" t="s">
        <v>81</v>
      </c>
      <c r="H10425" s="75">
        <v>1</v>
      </c>
    </row>
    <row r="10426" spans="1:8">
      <c r="A10426" s="30" t="s">
        <v>5030</v>
      </c>
      <c r="B10426" s="74">
        <v>46279</v>
      </c>
      <c r="C10426" s="30" t="s">
        <v>838</v>
      </c>
      <c r="D10426" s="30" t="s">
        <v>839</v>
      </c>
      <c r="E10426" s="75">
        <v>95</v>
      </c>
      <c r="F10426" s="30" t="s">
        <v>70</v>
      </c>
      <c r="G10426" s="30" t="s">
        <v>71</v>
      </c>
      <c r="H10426" s="75">
        <v>2</v>
      </c>
    </row>
    <row r="10427" spans="1:8">
      <c r="A10427" s="30" t="s">
        <v>5030</v>
      </c>
      <c r="B10427" s="74">
        <v>46279</v>
      </c>
      <c r="C10427" s="30" t="s">
        <v>840</v>
      </c>
      <c r="D10427" s="30" t="s">
        <v>841</v>
      </c>
      <c r="E10427" s="75">
        <v>52</v>
      </c>
      <c r="F10427" s="30" t="s">
        <v>70</v>
      </c>
      <c r="G10427" s="30" t="s">
        <v>71</v>
      </c>
      <c r="H10427" s="75">
        <v>2</v>
      </c>
    </row>
    <row r="10428" spans="1:8">
      <c r="A10428" s="30" t="s">
        <v>5030</v>
      </c>
      <c r="B10428" s="74">
        <v>46279</v>
      </c>
      <c r="C10428" s="30" t="s">
        <v>842</v>
      </c>
      <c r="D10428" s="30" t="s">
        <v>843</v>
      </c>
      <c r="E10428" s="75">
        <v>115</v>
      </c>
      <c r="F10428" s="30" t="s">
        <v>70</v>
      </c>
      <c r="G10428" s="30" t="s">
        <v>71</v>
      </c>
      <c r="H10428" s="75">
        <v>2</v>
      </c>
    </row>
    <row r="10429" spans="1:8">
      <c r="A10429" s="30" t="s">
        <v>5030</v>
      </c>
      <c r="B10429" s="74">
        <v>46279</v>
      </c>
      <c r="C10429" s="30" t="s">
        <v>846</v>
      </c>
      <c r="D10429" s="30" t="s">
        <v>847</v>
      </c>
      <c r="E10429" s="75">
        <v>139</v>
      </c>
      <c r="F10429" s="30" t="s">
        <v>80</v>
      </c>
      <c r="G10429" s="30" t="s">
        <v>81</v>
      </c>
      <c r="H10429" s="75">
        <v>1</v>
      </c>
    </row>
    <row r="10430" spans="1:8">
      <c r="A10430" s="30" t="s">
        <v>5030</v>
      </c>
      <c r="B10430" s="74">
        <v>46279</v>
      </c>
      <c r="C10430" s="30" t="s">
        <v>850</v>
      </c>
      <c r="D10430" s="30" t="s">
        <v>851</v>
      </c>
      <c r="E10430" s="75">
        <v>61</v>
      </c>
      <c r="F10430" s="30" t="s">
        <v>68</v>
      </c>
      <c r="G10430" s="30" t="s">
        <v>69</v>
      </c>
      <c r="H10430" s="75">
        <v>1</v>
      </c>
    </row>
    <row r="10431" spans="1:8">
      <c r="A10431" s="30" t="s">
        <v>5030</v>
      </c>
      <c r="B10431" s="74">
        <v>46279</v>
      </c>
      <c r="C10431" s="30" t="s">
        <v>852</v>
      </c>
      <c r="D10431" s="30" t="s">
        <v>853</v>
      </c>
      <c r="E10431" s="75">
        <v>71</v>
      </c>
      <c r="F10431" s="30" t="s">
        <v>70</v>
      </c>
      <c r="G10431" s="30" t="s">
        <v>71</v>
      </c>
      <c r="H10431" s="75">
        <v>2</v>
      </c>
    </row>
    <row r="10432" spans="1:8">
      <c r="A10432" s="30" t="s">
        <v>5030</v>
      </c>
      <c r="B10432" s="74">
        <v>46279</v>
      </c>
      <c r="C10432" s="30" t="s">
        <v>862</v>
      </c>
      <c r="D10432" s="30" t="s">
        <v>863</v>
      </c>
      <c r="E10432" s="75">
        <v>138</v>
      </c>
      <c r="F10432" s="30" t="s">
        <v>70</v>
      </c>
      <c r="G10432" s="30" t="s">
        <v>71</v>
      </c>
      <c r="H10432" s="75">
        <v>2</v>
      </c>
    </row>
    <row r="10433" spans="1:8">
      <c r="A10433" s="30" t="s">
        <v>5030</v>
      </c>
      <c r="B10433" s="74">
        <v>46279</v>
      </c>
      <c r="C10433" s="30" t="s">
        <v>864</v>
      </c>
      <c r="D10433" s="30" t="s">
        <v>865</v>
      </c>
      <c r="E10433" s="75">
        <v>33</v>
      </c>
      <c r="F10433" s="30" t="s">
        <v>68</v>
      </c>
      <c r="G10433" s="30" t="s">
        <v>69</v>
      </c>
      <c r="H10433" s="75">
        <v>1</v>
      </c>
    </row>
    <row r="10434" spans="1:8">
      <c r="A10434" s="30" t="s">
        <v>5030</v>
      </c>
      <c r="B10434" s="74">
        <v>46279</v>
      </c>
      <c r="C10434" s="30" t="s">
        <v>870</v>
      </c>
      <c r="D10434" s="30" t="s">
        <v>871</v>
      </c>
      <c r="E10434" s="75">
        <v>61</v>
      </c>
      <c r="F10434" s="30" t="s">
        <v>70</v>
      </c>
      <c r="G10434" s="30" t="s">
        <v>71</v>
      </c>
      <c r="H10434" s="75">
        <v>2</v>
      </c>
    </row>
    <row r="10435" spans="1:8">
      <c r="A10435" s="30" t="s">
        <v>5030</v>
      </c>
      <c r="B10435" s="74">
        <v>46279</v>
      </c>
      <c r="C10435" s="30" t="s">
        <v>872</v>
      </c>
      <c r="D10435" s="30" t="s">
        <v>873</v>
      </c>
      <c r="E10435" s="75">
        <v>122</v>
      </c>
      <c r="F10435" s="30" t="s">
        <v>70</v>
      </c>
      <c r="G10435" s="30" t="s">
        <v>71</v>
      </c>
      <c r="H10435" s="75">
        <v>2</v>
      </c>
    </row>
    <row r="10436" spans="1:8">
      <c r="A10436" s="30" t="s">
        <v>5030</v>
      </c>
      <c r="B10436" s="74">
        <v>46279</v>
      </c>
      <c r="C10436" s="30" t="s">
        <v>874</v>
      </c>
      <c r="D10436" s="30" t="s">
        <v>875</v>
      </c>
      <c r="E10436" s="75">
        <v>84</v>
      </c>
      <c r="F10436" s="30" t="s">
        <v>70</v>
      </c>
      <c r="G10436" s="30" t="s">
        <v>71</v>
      </c>
      <c r="H10436" s="75">
        <v>2</v>
      </c>
    </row>
    <row r="10437" spans="1:8">
      <c r="A10437" s="30" t="s">
        <v>5030</v>
      </c>
      <c r="B10437" s="74">
        <v>46279</v>
      </c>
      <c r="C10437" s="30" t="s">
        <v>876</v>
      </c>
      <c r="D10437" s="30" t="s">
        <v>877</v>
      </c>
      <c r="E10437" s="75">
        <v>110</v>
      </c>
      <c r="F10437" s="30" t="s">
        <v>70</v>
      </c>
      <c r="G10437" s="30" t="s">
        <v>71</v>
      </c>
      <c r="H10437" s="75">
        <v>2</v>
      </c>
    </row>
    <row r="10438" spans="1:8">
      <c r="A10438" s="30" t="s">
        <v>5030</v>
      </c>
      <c r="B10438" s="74">
        <v>46279</v>
      </c>
      <c r="C10438" s="30" t="s">
        <v>878</v>
      </c>
      <c r="D10438" s="30" t="s">
        <v>879</v>
      </c>
      <c r="E10438" s="75">
        <v>72</v>
      </c>
      <c r="F10438" s="30" t="s">
        <v>68</v>
      </c>
      <c r="G10438" s="30" t="s">
        <v>69</v>
      </c>
      <c r="H10438" s="75">
        <v>1</v>
      </c>
    </row>
    <row r="10439" spans="1:8">
      <c r="A10439" s="30" t="s">
        <v>5030</v>
      </c>
      <c r="B10439" s="74">
        <v>46279</v>
      </c>
      <c r="C10439" s="30" t="s">
        <v>880</v>
      </c>
      <c r="D10439" s="30" t="s">
        <v>881</v>
      </c>
      <c r="E10439" s="75">
        <v>35</v>
      </c>
      <c r="F10439" s="30" t="s">
        <v>70</v>
      </c>
      <c r="G10439" s="30" t="s">
        <v>71</v>
      </c>
      <c r="H10439" s="75">
        <v>2</v>
      </c>
    </row>
    <row r="10440" spans="1:8">
      <c r="A10440" s="30" t="s">
        <v>5030</v>
      </c>
      <c r="B10440" s="74">
        <v>46279</v>
      </c>
      <c r="C10440" s="30" t="s">
        <v>882</v>
      </c>
      <c r="D10440" s="30" t="s">
        <v>883</v>
      </c>
      <c r="E10440" s="75">
        <v>66</v>
      </c>
      <c r="F10440" s="30" t="s">
        <v>70</v>
      </c>
      <c r="G10440" s="30" t="s">
        <v>71</v>
      </c>
      <c r="H10440" s="75">
        <v>2</v>
      </c>
    </row>
    <row r="10441" spans="1:8">
      <c r="A10441" s="30" t="s">
        <v>5030</v>
      </c>
      <c r="B10441" s="74">
        <v>46279</v>
      </c>
      <c r="C10441" s="30" t="s">
        <v>888</v>
      </c>
      <c r="D10441" s="30" t="s">
        <v>889</v>
      </c>
      <c r="E10441" s="75">
        <v>113</v>
      </c>
      <c r="F10441" s="30" t="s">
        <v>70</v>
      </c>
      <c r="G10441" s="30" t="s">
        <v>71</v>
      </c>
      <c r="H10441" s="75">
        <v>2</v>
      </c>
    </row>
    <row r="10442" spans="1:8">
      <c r="A10442" s="30" t="s">
        <v>5030</v>
      </c>
      <c r="B10442" s="74">
        <v>46279</v>
      </c>
      <c r="C10442" s="30" t="s">
        <v>890</v>
      </c>
      <c r="D10442" s="30" t="s">
        <v>891</v>
      </c>
      <c r="E10442" s="75">
        <v>158</v>
      </c>
      <c r="F10442" s="30" t="s">
        <v>53</v>
      </c>
      <c r="G10442" s="30" t="s">
        <v>54</v>
      </c>
      <c r="H10442" s="75">
        <v>1</v>
      </c>
    </row>
    <row r="10443" spans="1:8">
      <c r="A10443" s="30" t="s">
        <v>5030</v>
      </c>
      <c r="B10443" s="74">
        <v>46279</v>
      </c>
      <c r="C10443" s="30" t="s">
        <v>892</v>
      </c>
      <c r="D10443" s="30" t="s">
        <v>893</v>
      </c>
      <c r="E10443" s="75">
        <v>60</v>
      </c>
      <c r="F10443" s="30" t="s">
        <v>70</v>
      </c>
      <c r="G10443" s="30" t="s">
        <v>71</v>
      </c>
      <c r="H10443" s="75">
        <v>2</v>
      </c>
    </row>
    <row r="10444" spans="1:8">
      <c r="A10444" s="30" t="s">
        <v>5030</v>
      </c>
      <c r="B10444" s="74">
        <v>46279</v>
      </c>
      <c r="C10444" s="30" t="s">
        <v>896</v>
      </c>
      <c r="D10444" s="30" t="s">
        <v>897</v>
      </c>
      <c r="E10444" s="75">
        <v>26</v>
      </c>
      <c r="F10444" s="30" t="s">
        <v>68</v>
      </c>
      <c r="G10444" s="30" t="s">
        <v>69</v>
      </c>
      <c r="H10444" s="75">
        <v>1</v>
      </c>
    </row>
    <row r="10445" spans="1:8">
      <c r="A10445" s="30" t="s">
        <v>5030</v>
      </c>
      <c r="B10445" s="74">
        <v>46279</v>
      </c>
      <c r="C10445" s="30" t="s">
        <v>898</v>
      </c>
      <c r="D10445" s="30" t="s">
        <v>899</v>
      </c>
      <c r="E10445" s="75">
        <v>48</v>
      </c>
      <c r="F10445" s="30" t="s">
        <v>76</v>
      </c>
      <c r="G10445" s="30" t="s">
        <v>77</v>
      </c>
      <c r="H10445" s="75">
        <v>1</v>
      </c>
    </row>
    <row r="10446" spans="1:8">
      <c r="A10446" s="30" t="s">
        <v>5030</v>
      </c>
      <c r="B10446" s="74">
        <v>46279</v>
      </c>
      <c r="C10446" s="30" t="s">
        <v>900</v>
      </c>
      <c r="D10446" s="30" t="s">
        <v>901</v>
      </c>
      <c r="E10446" s="75">
        <v>52</v>
      </c>
      <c r="F10446" s="30" t="s">
        <v>68</v>
      </c>
      <c r="G10446" s="30" t="s">
        <v>69</v>
      </c>
      <c r="H10446" s="75">
        <v>1</v>
      </c>
    </row>
    <row r="10447" spans="1:8">
      <c r="A10447" s="30" t="s">
        <v>5030</v>
      </c>
      <c r="B10447" s="74">
        <v>46279</v>
      </c>
      <c r="C10447" s="30" t="s">
        <v>902</v>
      </c>
      <c r="D10447" s="30" t="s">
        <v>903</v>
      </c>
      <c r="E10447" s="75">
        <v>82</v>
      </c>
      <c r="F10447" s="30" t="s">
        <v>70</v>
      </c>
      <c r="G10447" s="30" t="s">
        <v>71</v>
      </c>
      <c r="H10447" s="75">
        <v>2</v>
      </c>
    </row>
    <row r="10448" spans="1:8">
      <c r="A10448" s="30" t="s">
        <v>5030</v>
      </c>
      <c r="B10448" s="74">
        <v>46279</v>
      </c>
      <c r="C10448" s="30" t="s">
        <v>904</v>
      </c>
      <c r="D10448" s="30" t="s">
        <v>905</v>
      </c>
      <c r="E10448" s="75">
        <v>58</v>
      </c>
      <c r="F10448" s="30" t="s">
        <v>70</v>
      </c>
      <c r="G10448" s="30" t="s">
        <v>71</v>
      </c>
      <c r="H10448" s="75">
        <v>2</v>
      </c>
    </row>
    <row r="10449" spans="1:8">
      <c r="A10449" s="30" t="s">
        <v>5030</v>
      </c>
      <c r="B10449" s="74">
        <v>46279</v>
      </c>
      <c r="C10449" s="30" t="s">
        <v>906</v>
      </c>
      <c r="D10449" s="30" t="s">
        <v>907</v>
      </c>
      <c r="E10449" s="75">
        <v>54</v>
      </c>
      <c r="F10449" s="30" t="s">
        <v>68</v>
      </c>
      <c r="G10449" s="30" t="s">
        <v>69</v>
      </c>
      <c r="H10449" s="75">
        <v>1</v>
      </c>
    </row>
    <row r="10450" spans="1:8">
      <c r="A10450" s="30" t="s">
        <v>5030</v>
      </c>
      <c r="B10450" s="74">
        <v>46279</v>
      </c>
      <c r="C10450" s="30" t="s">
        <v>908</v>
      </c>
      <c r="D10450" s="30" t="s">
        <v>909</v>
      </c>
      <c r="E10450" s="75">
        <v>194</v>
      </c>
      <c r="F10450" s="30" t="s">
        <v>80</v>
      </c>
      <c r="G10450" s="30" t="s">
        <v>81</v>
      </c>
      <c r="H10450" s="75">
        <v>1</v>
      </c>
    </row>
    <row r="10451" spans="1:8">
      <c r="A10451" s="30" t="s">
        <v>5030</v>
      </c>
      <c r="B10451" s="74">
        <v>46279</v>
      </c>
      <c r="C10451" s="30" t="s">
        <v>918</v>
      </c>
      <c r="D10451" s="30" t="s">
        <v>919</v>
      </c>
      <c r="E10451" s="75">
        <v>13</v>
      </c>
      <c r="F10451" s="30" t="s">
        <v>53</v>
      </c>
      <c r="G10451" s="30" t="s">
        <v>54</v>
      </c>
      <c r="H10451" s="75">
        <v>1</v>
      </c>
    </row>
    <row r="10452" spans="1:8">
      <c r="A10452" s="30" t="s">
        <v>5030</v>
      </c>
      <c r="B10452" s="74">
        <v>46279</v>
      </c>
      <c r="C10452" s="30" t="s">
        <v>920</v>
      </c>
      <c r="D10452" s="30" t="s">
        <v>921</v>
      </c>
      <c r="E10452" s="75">
        <v>198</v>
      </c>
      <c r="F10452" s="30" t="s">
        <v>80</v>
      </c>
      <c r="G10452" s="30" t="s">
        <v>81</v>
      </c>
      <c r="H10452" s="75">
        <v>1</v>
      </c>
    </row>
    <row r="10453" spans="1:8">
      <c r="A10453" s="30" t="s">
        <v>5030</v>
      </c>
      <c r="B10453" s="74">
        <v>46279</v>
      </c>
      <c r="C10453" s="30" t="s">
        <v>922</v>
      </c>
      <c r="D10453" s="30" t="s">
        <v>923</v>
      </c>
      <c r="E10453" s="75">
        <v>19</v>
      </c>
      <c r="F10453" s="30" t="s">
        <v>70</v>
      </c>
      <c r="G10453" s="30" t="s">
        <v>71</v>
      </c>
      <c r="H10453" s="75">
        <v>2</v>
      </c>
    </row>
    <row r="10454" spans="1:8">
      <c r="A10454" s="30" t="s">
        <v>5030</v>
      </c>
      <c r="B10454" s="74">
        <v>46279</v>
      </c>
      <c r="C10454" s="30" t="s">
        <v>926</v>
      </c>
      <c r="D10454" s="30" t="s">
        <v>927</v>
      </c>
      <c r="E10454" s="75">
        <v>120</v>
      </c>
      <c r="F10454" s="30" t="s">
        <v>70</v>
      </c>
      <c r="G10454" s="30" t="s">
        <v>71</v>
      </c>
      <c r="H10454" s="75">
        <v>2</v>
      </c>
    </row>
    <row r="10455" spans="1:8">
      <c r="A10455" s="30" t="s">
        <v>5030</v>
      </c>
      <c r="B10455" s="74">
        <v>46279</v>
      </c>
      <c r="C10455" s="30" t="s">
        <v>928</v>
      </c>
      <c r="D10455" s="30" t="s">
        <v>929</v>
      </c>
      <c r="E10455" s="75">
        <v>73</v>
      </c>
      <c r="F10455" s="30" t="s">
        <v>70</v>
      </c>
      <c r="G10455" s="30" t="s">
        <v>71</v>
      </c>
      <c r="H10455" s="75">
        <v>2</v>
      </c>
    </row>
    <row r="10456" spans="1:8">
      <c r="A10456" s="30" t="s">
        <v>5030</v>
      </c>
      <c r="B10456" s="74">
        <v>46279</v>
      </c>
      <c r="C10456" s="30" t="s">
        <v>930</v>
      </c>
      <c r="D10456" s="30" t="s">
        <v>931</v>
      </c>
      <c r="E10456" s="75">
        <v>140</v>
      </c>
      <c r="F10456" s="30" t="s">
        <v>72</v>
      </c>
      <c r="G10456" s="30" t="s">
        <v>73</v>
      </c>
      <c r="H10456" s="75">
        <v>3</v>
      </c>
    </row>
    <row r="10457" spans="1:8">
      <c r="A10457" s="30" t="s">
        <v>5030</v>
      </c>
      <c r="B10457" s="74">
        <v>46279</v>
      </c>
      <c r="C10457" s="30" t="s">
        <v>932</v>
      </c>
      <c r="D10457" s="30" t="s">
        <v>933</v>
      </c>
      <c r="E10457" s="75">
        <v>15</v>
      </c>
      <c r="F10457" s="30" t="s">
        <v>74</v>
      </c>
      <c r="G10457" s="30" t="s">
        <v>75</v>
      </c>
      <c r="H10457" s="75">
        <v>2</v>
      </c>
    </row>
    <row r="10458" spans="1:8">
      <c r="A10458" s="30" t="s">
        <v>5030</v>
      </c>
      <c r="B10458" s="74">
        <v>46279</v>
      </c>
      <c r="C10458" s="30" t="s">
        <v>934</v>
      </c>
      <c r="D10458" s="30" t="s">
        <v>935</v>
      </c>
      <c r="E10458" s="75">
        <v>69</v>
      </c>
      <c r="F10458" s="30" t="s">
        <v>68</v>
      </c>
      <c r="G10458" s="30" t="s">
        <v>69</v>
      </c>
      <c r="H10458" s="75">
        <v>1</v>
      </c>
    </row>
    <row r="10459" spans="1:8">
      <c r="A10459" s="30" t="s">
        <v>5030</v>
      </c>
      <c r="B10459" s="74">
        <v>46279</v>
      </c>
      <c r="C10459" s="30" t="s">
        <v>936</v>
      </c>
      <c r="D10459" s="30" t="s">
        <v>937</v>
      </c>
      <c r="E10459" s="75">
        <v>64</v>
      </c>
      <c r="F10459" s="30" t="s">
        <v>70</v>
      </c>
      <c r="G10459" s="30" t="s">
        <v>71</v>
      </c>
      <c r="H10459" s="75">
        <v>2</v>
      </c>
    </row>
    <row r="10460" spans="1:8">
      <c r="A10460" s="30" t="s">
        <v>5030</v>
      </c>
      <c r="B10460" s="74">
        <v>46279</v>
      </c>
      <c r="C10460" s="30" t="s">
        <v>938</v>
      </c>
      <c r="D10460" s="30" t="s">
        <v>939</v>
      </c>
      <c r="E10460" s="75">
        <v>201</v>
      </c>
      <c r="F10460" s="30" t="s">
        <v>80</v>
      </c>
      <c r="G10460" s="30" t="s">
        <v>81</v>
      </c>
      <c r="H10460" s="75">
        <v>1</v>
      </c>
    </row>
    <row r="10461" spans="1:8">
      <c r="A10461" s="30" t="s">
        <v>5030</v>
      </c>
      <c r="B10461" s="74">
        <v>46279</v>
      </c>
      <c r="C10461" s="30" t="s">
        <v>940</v>
      </c>
      <c r="D10461" s="30" t="s">
        <v>941</v>
      </c>
      <c r="E10461" s="75">
        <v>52</v>
      </c>
      <c r="F10461" s="30" t="s">
        <v>70</v>
      </c>
      <c r="G10461" s="30" t="s">
        <v>71</v>
      </c>
      <c r="H10461" s="75">
        <v>2</v>
      </c>
    </row>
    <row r="10462" spans="1:8">
      <c r="A10462" s="30" t="s">
        <v>5030</v>
      </c>
      <c r="B10462" s="74">
        <v>46279</v>
      </c>
      <c r="C10462" s="30" t="s">
        <v>1826</v>
      </c>
      <c r="D10462" s="30" t="s">
        <v>1827</v>
      </c>
      <c r="E10462" s="75">
        <v>3</v>
      </c>
      <c r="F10462" s="30" t="s">
        <v>76</v>
      </c>
      <c r="G10462" s="30" t="s">
        <v>77</v>
      </c>
      <c r="H10462" s="75">
        <v>1</v>
      </c>
    </row>
    <row r="10463" spans="1:8">
      <c r="A10463" s="30" t="s">
        <v>5030</v>
      </c>
      <c r="B10463" s="74">
        <v>46279</v>
      </c>
      <c r="C10463" s="30" t="s">
        <v>1922</v>
      </c>
      <c r="D10463" s="30" t="s">
        <v>1923</v>
      </c>
      <c r="E10463" s="75">
        <v>44</v>
      </c>
      <c r="F10463" s="30" t="s">
        <v>70</v>
      </c>
      <c r="G10463" s="30" t="s">
        <v>71</v>
      </c>
      <c r="H10463" s="75">
        <v>2</v>
      </c>
    </row>
    <row r="10464" spans="1:8">
      <c r="A10464" s="30" t="s">
        <v>5030</v>
      </c>
      <c r="B10464" s="74">
        <v>46279</v>
      </c>
      <c r="C10464" s="30" t="s">
        <v>942</v>
      </c>
      <c r="D10464" s="30" t="s">
        <v>943</v>
      </c>
      <c r="E10464" s="75">
        <v>132</v>
      </c>
      <c r="F10464" s="30" t="s">
        <v>70</v>
      </c>
      <c r="G10464" s="30" t="s">
        <v>71</v>
      </c>
      <c r="H10464" s="75">
        <v>2</v>
      </c>
    </row>
    <row r="10465" spans="1:8">
      <c r="A10465" s="30" t="s">
        <v>5030</v>
      </c>
      <c r="B10465" s="74">
        <v>46279</v>
      </c>
      <c r="C10465" s="30" t="s">
        <v>944</v>
      </c>
      <c r="D10465" s="30" t="s">
        <v>945</v>
      </c>
      <c r="E10465" s="75">
        <v>37</v>
      </c>
      <c r="F10465" s="30" t="s">
        <v>68</v>
      </c>
      <c r="G10465" s="30" t="s">
        <v>69</v>
      </c>
      <c r="H10465" s="75">
        <v>1</v>
      </c>
    </row>
    <row r="10466" spans="1:8">
      <c r="A10466" s="30" t="s">
        <v>5030</v>
      </c>
      <c r="B10466" s="74">
        <v>46279</v>
      </c>
      <c r="C10466" s="30" t="s">
        <v>946</v>
      </c>
      <c r="D10466" s="30" t="s">
        <v>947</v>
      </c>
      <c r="E10466" s="75">
        <v>30</v>
      </c>
      <c r="F10466" s="30" t="s">
        <v>70</v>
      </c>
      <c r="G10466" s="30" t="s">
        <v>71</v>
      </c>
      <c r="H10466" s="75">
        <v>2</v>
      </c>
    </row>
    <row r="10467" spans="1:8">
      <c r="A10467" s="30" t="s">
        <v>5030</v>
      </c>
      <c r="B10467" s="74">
        <v>46279</v>
      </c>
      <c r="C10467" s="30" t="s">
        <v>948</v>
      </c>
      <c r="D10467" s="30" t="s">
        <v>949</v>
      </c>
      <c r="E10467" s="75">
        <v>326</v>
      </c>
      <c r="F10467" s="30" t="s">
        <v>78</v>
      </c>
      <c r="G10467" s="30" t="s">
        <v>79</v>
      </c>
      <c r="H10467" s="75">
        <v>2</v>
      </c>
    </row>
    <row r="10468" spans="1:8">
      <c r="A10468" s="30" t="s">
        <v>5030</v>
      </c>
      <c r="B10468" s="74">
        <v>46279</v>
      </c>
      <c r="C10468" s="30" t="s">
        <v>950</v>
      </c>
      <c r="D10468" s="30" t="s">
        <v>951</v>
      </c>
      <c r="E10468" s="75">
        <v>33</v>
      </c>
      <c r="F10468" s="30" t="s">
        <v>53</v>
      </c>
      <c r="G10468" s="30" t="s">
        <v>54</v>
      </c>
      <c r="H10468" s="75">
        <v>1</v>
      </c>
    </row>
    <row r="10469" spans="1:8">
      <c r="A10469" s="30" t="s">
        <v>5030</v>
      </c>
      <c r="B10469" s="74">
        <v>46279</v>
      </c>
      <c r="C10469" s="30" t="s">
        <v>952</v>
      </c>
      <c r="D10469" s="30" t="s">
        <v>953</v>
      </c>
      <c r="E10469" s="75">
        <v>107</v>
      </c>
      <c r="F10469" s="30" t="s">
        <v>70</v>
      </c>
      <c r="G10469" s="30" t="s">
        <v>71</v>
      </c>
      <c r="H10469" s="75">
        <v>2</v>
      </c>
    </row>
    <row r="10470" spans="1:8">
      <c r="A10470" s="30" t="s">
        <v>5030</v>
      </c>
      <c r="B10470" s="74">
        <v>46279</v>
      </c>
      <c r="C10470" s="30" t="s">
        <v>954</v>
      </c>
      <c r="D10470" s="30" t="s">
        <v>955</v>
      </c>
      <c r="E10470" s="75">
        <v>21</v>
      </c>
      <c r="F10470" s="30" t="s">
        <v>70</v>
      </c>
      <c r="G10470" s="30" t="s">
        <v>71</v>
      </c>
      <c r="H10470" s="75">
        <v>2</v>
      </c>
    </row>
    <row r="10471" spans="1:8">
      <c r="A10471" s="30" t="s">
        <v>5030</v>
      </c>
      <c r="B10471" s="74">
        <v>46279</v>
      </c>
      <c r="C10471" s="30" t="s">
        <v>958</v>
      </c>
      <c r="D10471" s="30" t="s">
        <v>959</v>
      </c>
      <c r="E10471" s="75">
        <v>26</v>
      </c>
      <c r="F10471" s="30" t="s">
        <v>53</v>
      </c>
      <c r="G10471" s="30" t="s">
        <v>54</v>
      </c>
      <c r="H10471" s="75">
        <v>1</v>
      </c>
    </row>
    <row r="10472" spans="1:8">
      <c r="A10472" s="30" t="s">
        <v>5030</v>
      </c>
      <c r="B10472" s="74">
        <v>46279</v>
      </c>
      <c r="C10472" s="30" t="s">
        <v>1830</v>
      </c>
      <c r="D10472" s="30" t="s">
        <v>1831</v>
      </c>
      <c r="E10472" s="75">
        <v>36</v>
      </c>
      <c r="F10472" s="30" t="s">
        <v>70</v>
      </c>
      <c r="G10472" s="30" t="s">
        <v>71</v>
      </c>
      <c r="H10472" s="75">
        <v>2</v>
      </c>
    </row>
    <row r="10473" spans="1:8">
      <c r="A10473" s="30" t="s">
        <v>5030</v>
      </c>
      <c r="B10473" s="74">
        <v>46279</v>
      </c>
      <c r="C10473" s="30" t="s">
        <v>968</v>
      </c>
      <c r="D10473" s="30" t="s">
        <v>969</v>
      </c>
      <c r="E10473" s="75">
        <v>8</v>
      </c>
      <c r="F10473" s="30" t="s">
        <v>53</v>
      </c>
      <c r="G10473" s="30" t="s">
        <v>54</v>
      </c>
      <c r="H10473" s="75">
        <v>1</v>
      </c>
    </row>
    <row r="10474" spans="1:8">
      <c r="A10474" s="30" t="s">
        <v>5030</v>
      </c>
      <c r="B10474" s="74">
        <v>46279</v>
      </c>
      <c r="C10474" s="30" t="s">
        <v>972</v>
      </c>
      <c r="D10474" s="30" t="s">
        <v>973</v>
      </c>
      <c r="E10474" s="75">
        <v>128</v>
      </c>
      <c r="F10474" s="30" t="s">
        <v>68</v>
      </c>
      <c r="G10474" s="30" t="s">
        <v>69</v>
      </c>
      <c r="H10474" s="75">
        <v>1</v>
      </c>
    </row>
    <row r="10475" spans="1:8">
      <c r="A10475" s="30" t="s">
        <v>5030</v>
      </c>
      <c r="B10475" s="74">
        <v>46279</v>
      </c>
      <c r="C10475" s="30" t="s">
        <v>980</v>
      </c>
      <c r="D10475" s="30" t="s">
        <v>981</v>
      </c>
      <c r="E10475" s="75">
        <v>96</v>
      </c>
      <c r="F10475" s="30" t="s">
        <v>68</v>
      </c>
      <c r="G10475" s="30" t="s">
        <v>69</v>
      </c>
      <c r="H10475" s="75">
        <v>1</v>
      </c>
    </row>
    <row r="10476" spans="1:8">
      <c r="A10476" s="30" t="s">
        <v>5030</v>
      </c>
      <c r="B10476" s="74">
        <v>46279</v>
      </c>
      <c r="C10476" s="30" t="s">
        <v>982</v>
      </c>
      <c r="D10476" s="30" t="s">
        <v>983</v>
      </c>
      <c r="E10476" s="75">
        <v>21</v>
      </c>
      <c r="F10476" s="30" t="s">
        <v>70</v>
      </c>
      <c r="G10476" s="30" t="s">
        <v>71</v>
      </c>
      <c r="H10476" s="75">
        <v>2</v>
      </c>
    </row>
    <row r="10477" spans="1:8">
      <c r="A10477" s="30" t="s">
        <v>5030</v>
      </c>
      <c r="B10477" s="74">
        <v>46279</v>
      </c>
      <c r="C10477" s="30" t="s">
        <v>984</v>
      </c>
      <c r="D10477" s="30" t="s">
        <v>985</v>
      </c>
      <c r="E10477" s="75">
        <v>57</v>
      </c>
      <c r="F10477" s="30" t="s">
        <v>53</v>
      </c>
      <c r="G10477" s="30" t="s">
        <v>54</v>
      </c>
      <c r="H10477" s="75">
        <v>1</v>
      </c>
    </row>
    <row r="10478" spans="1:8">
      <c r="A10478" s="30" t="s">
        <v>5030</v>
      </c>
      <c r="B10478" s="74">
        <v>46279</v>
      </c>
      <c r="C10478" s="30" t="s">
        <v>986</v>
      </c>
      <c r="D10478" s="30" t="s">
        <v>987</v>
      </c>
      <c r="E10478" s="75">
        <v>100</v>
      </c>
      <c r="F10478" s="30" t="s">
        <v>53</v>
      </c>
      <c r="G10478" s="30" t="s">
        <v>54</v>
      </c>
      <c r="H10478" s="75">
        <v>1</v>
      </c>
    </row>
    <row r="10479" spans="1:8">
      <c r="A10479" s="30" t="s">
        <v>5030</v>
      </c>
      <c r="B10479" s="74">
        <v>46279</v>
      </c>
      <c r="C10479" s="30" t="s">
        <v>988</v>
      </c>
      <c r="D10479" s="30" t="s">
        <v>989</v>
      </c>
      <c r="E10479" s="75">
        <v>2</v>
      </c>
      <c r="F10479" s="30" t="s">
        <v>76</v>
      </c>
      <c r="G10479" s="30" t="s">
        <v>77</v>
      </c>
      <c r="H10479" s="75">
        <v>1</v>
      </c>
    </row>
    <row r="10480" spans="1:8">
      <c r="A10480" s="30" t="s">
        <v>5030</v>
      </c>
      <c r="B10480" s="74">
        <v>46279</v>
      </c>
      <c r="C10480" s="30" t="s">
        <v>990</v>
      </c>
      <c r="D10480" s="30" t="s">
        <v>991</v>
      </c>
      <c r="E10480" s="75">
        <v>10</v>
      </c>
      <c r="F10480" s="30" t="s">
        <v>53</v>
      </c>
      <c r="G10480" s="30" t="s">
        <v>54</v>
      </c>
      <c r="H10480" s="75">
        <v>1</v>
      </c>
    </row>
    <row r="10481" spans="1:8">
      <c r="A10481" s="30" t="s">
        <v>5030</v>
      </c>
      <c r="B10481" s="74">
        <v>46279</v>
      </c>
      <c r="C10481" s="30" t="s">
        <v>992</v>
      </c>
      <c r="D10481" s="30" t="s">
        <v>993</v>
      </c>
      <c r="E10481" s="75">
        <v>40</v>
      </c>
      <c r="F10481" s="30" t="s">
        <v>68</v>
      </c>
      <c r="G10481" s="30" t="s">
        <v>69</v>
      </c>
      <c r="H10481" s="75">
        <v>1</v>
      </c>
    </row>
    <row r="10482" spans="1:8">
      <c r="A10482" s="30" t="s">
        <v>5030</v>
      </c>
      <c r="B10482" s="74">
        <v>46279</v>
      </c>
      <c r="C10482" s="30" t="s">
        <v>1004</v>
      </c>
      <c r="D10482" s="30" t="s">
        <v>1005</v>
      </c>
      <c r="E10482" s="75">
        <v>14</v>
      </c>
      <c r="F10482" s="30" t="s">
        <v>53</v>
      </c>
      <c r="G10482" s="30" t="s">
        <v>54</v>
      </c>
      <c r="H10482" s="75">
        <v>1</v>
      </c>
    </row>
    <row r="10483" spans="1:8">
      <c r="A10483" s="30" t="s">
        <v>5030</v>
      </c>
      <c r="B10483" s="74">
        <v>46279</v>
      </c>
      <c r="C10483" s="30" t="s">
        <v>1840</v>
      </c>
      <c r="D10483" s="30" t="s">
        <v>1841</v>
      </c>
      <c r="E10483" s="75">
        <v>78</v>
      </c>
      <c r="F10483" s="30" t="s">
        <v>70</v>
      </c>
      <c r="G10483" s="30" t="s">
        <v>71</v>
      </c>
      <c r="H10483" s="75">
        <v>2</v>
      </c>
    </row>
    <row r="10484" spans="1:8">
      <c r="A10484" s="30" t="s">
        <v>5030</v>
      </c>
      <c r="B10484" s="74">
        <v>46279</v>
      </c>
      <c r="C10484" s="30" t="s">
        <v>1006</v>
      </c>
      <c r="D10484" s="30" t="s">
        <v>1007</v>
      </c>
      <c r="E10484" s="75">
        <v>75</v>
      </c>
      <c r="F10484" s="30" t="s">
        <v>70</v>
      </c>
      <c r="G10484" s="30" t="s">
        <v>71</v>
      </c>
      <c r="H10484" s="75">
        <v>2</v>
      </c>
    </row>
    <row r="10485" spans="1:8">
      <c r="A10485" s="30" t="s">
        <v>5030</v>
      </c>
      <c r="B10485" s="74">
        <v>46279</v>
      </c>
      <c r="C10485" s="30" t="s">
        <v>1010</v>
      </c>
      <c r="D10485" s="30" t="s">
        <v>1011</v>
      </c>
      <c r="E10485" s="75">
        <v>61</v>
      </c>
      <c r="F10485" s="30" t="s">
        <v>68</v>
      </c>
      <c r="G10485" s="30" t="s">
        <v>69</v>
      </c>
      <c r="H10485" s="75">
        <v>1</v>
      </c>
    </row>
    <row r="10486" spans="1:8">
      <c r="A10486" s="30" t="s">
        <v>5030</v>
      </c>
      <c r="B10486" s="74">
        <v>46279</v>
      </c>
      <c r="C10486" s="30" t="s">
        <v>1018</v>
      </c>
      <c r="D10486" s="30" t="s">
        <v>1019</v>
      </c>
      <c r="E10486" s="75">
        <v>232</v>
      </c>
      <c r="F10486" s="30" t="s">
        <v>70</v>
      </c>
      <c r="G10486" s="30" t="s">
        <v>71</v>
      </c>
      <c r="H10486" s="75">
        <v>2</v>
      </c>
    </row>
    <row r="10487" spans="1:8">
      <c r="A10487" s="30" t="s">
        <v>5030</v>
      </c>
      <c r="B10487" s="74">
        <v>46279</v>
      </c>
      <c r="C10487" s="30" t="s">
        <v>1020</v>
      </c>
      <c r="D10487" s="30" t="s">
        <v>1021</v>
      </c>
      <c r="E10487" s="75">
        <v>82</v>
      </c>
      <c r="F10487" s="30" t="s">
        <v>53</v>
      </c>
      <c r="G10487" s="30" t="s">
        <v>54</v>
      </c>
      <c r="H10487" s="75">
        <v>1</v>
      </c>
    </row>
    <row r="10488" spans="1:8">
      <c r="A10488" s="30" t="s">
        <v>5030</v>
      </c>
      <c r="B10488" s="74">
        <v>46279</v>
      </c>
      <c r="C10488" s="30" t="s">
        <v>1022</v>
      </c>
      <c r="D10488" s="30" t="s">
        <v>1023</v>
      </c>
      <c r="E10488" s="75">
        <v>24</v>
      </c>
      <c r="F10488" s="30" t="s">
        <v>76</v>
      </c>
      <c r="G10488" s="30" t="s">
        <v>77</v>
      </c>
      <c r="H10488" s="75">
        <v>1</v>
      </c>
    </row>
    <row r="10489" spans="1:8">
      <c r="A10489" s="30" t="s">
        <v>5030</v>
      </c>
      <c r="B10489" s="74">
        <v>46279</v>
      </c>
      <c r="C10489" s="30" t="s">
        <v>1026</v>
      </c>
      <c r="D10489" s="30" t="s">
        <v>1027</v>
      </c>
      <c r="E10489" s="75">
        <v>120</v>
      </c>
      <c r="F10489" s="30" t="s">
        <v>53</v>
      </c>
      <c r="G10489" s="30" t="s">
        <v>54</v>
      </c>
      <c r="H10489" s="75">
        <v>1</v>
      </c>
    </row>
    <row r="10490" spans="1:8">
      <c r="A10490" s="30" t="s">
        <v>5030</v>
      </c>
      <c r="B10490" s="74">
        <v>46279</v>
      </c>
      <c r="C10490" s="30" t="s">
        <v>1846</v>
      </c>
      <c r="D10490" s="30" t="s">
        <v>1847</v>
      </c>
      <c r="E10490" s="75">
        <v>133</v>
      </c>
      <c r="F10490" s="30" t="s">
        <v>53</v>
      </c>
      <c r="G10490" s="30" t="s">
        <v>54</v>
      </c>
      <c r="H10490" s="75">
        <v>1</v>
      </c>
    </row>
    <row r="10491" spans="1:8">
      <c r="A10491" s="30" t="s">
        <v>5030</v>
      </c>
      <c r="B10491" s="74">
        <v>46279</v>
      </c>
      <c r="C10491" s="30" t="s">
        <v>1032</v>
      </c>
      <c r="D10491" s="30" t="s">
        <v>1033</v>
      </c>
      <c r="E10491" s="75">
        <v>125</v>
      </c>
      <c r="F10491" s="30" t="s">
        <v>76</v>
      </c>
      <c r="G10491" s="30" t="s">
        <v>77</v>
      </c>
      <c r="H10491" s="75">
        <v>1</v>
      </c>
    </row>
    <row r="10492" spans="1:8">
      <c r="A10492" s="30" t="s">
        <v>5030</v>
      </c>
      <c r="B10492" s="74">
        <v>46279</v>
      </c>
      <c r="C10492" s="30" t="s">
        <v>1038</v>
      </c>
      <c r="D10492" s="30" t="s">
        <v>1039</v>
      </c>
      <c r="E10492" s="75">
        <v>124</v>
      </c>
      <c r="F10492" s="30" t="s">
        <v>70</v>
      </c>
      <c r="G10492" s="30" t="s">
        <v>71</v>
      </c>
      <c r="H10492" s="75">
        <v>2</v>
      </c>
    </row>
    <row r="10493" spans="1:8">
      <c r="A10493" s="30" t="s">
        <v>5030</v>
      </c>
      <c r="B10493" s="74">
        <v>46279</v>
      </c>
      <c r="C10493" s="30" t="s">
        <v>1040</v>
      </c>
      <c r="D10493" s="30" t="s">
        <v>1041</v>
      </c>
      <c r="E10493" s="75">
        <v>39</v>
      </c>
      <c r="F10493" s="30" t="s">
        <v>53</v>
      </c>
      <c r="G10493" s="30" t="s">
        <v>54</v>
      </c>
      <c r="H10493" s="75">
        <v>1</v>
      </c>
    </row>
    <row r="10494" spans="1:8">
      <c r="A10494" s="30" t="s">
        <v>5030</v>
      </c>
      <c r="B10494" s="74">
        <v>46279</v>
      </c>
      <c r="C10494" s="30" t="s">
        <v>1042</v>
      </c>
      <c r="D10494" s="30" t="s">
        <v>1043</v>
      </c>
      <c r="E10494" s="75">
        <v>89</v>
      </c>
      <c r="F10494" s="30" t="s">
        <v>80</v>
      </c>
      <c r="G10494" s="30" t="s">
        <v>81</v>
      </c>
      <c r="H10494" s="75">
        <v>1</v>
      </c>
    </row>
    <row r="10495" spans="1:8">
      <c r="A10495" s="30" t="s">
        <v>5030</v>
      </c>
      <c r="B10495" s="74">
        <v>46279</v>
      </c>
      <c r="C10495" s="30" t="s">
        <v>1044</v>
      </c>
      <c r="D10495" s="30" t="s">
        <v>1045</v>
      </c>
      <c r="E10495" s="75">
        <v>117</v>
      </c>
      <c r="F10495" s="30" t="s">
        <v>53</v>
      </c>
      <c r="G10495" s="30" t="s">
        <v>54</v>
      </c>
      <c r="H10495" s="75">
        <v>1</v>
      </c>
    </row>
    <row r="10496" spans="1:8">
      <c r="A10496" s="30" t="s">
        <v>5030</v>
      </c>
      <c r="B10496" s="74">
        <v>46279</v>
      </c>
      <c r="C10496" s="30" t="s">
        <v>1052</v>
      </c>
      <c r="D10496" s="30" t="s">
        <v>1053</v>
      </c>
      <c r="E10496" s="75">
        <v>47</v>
      </c>
      <c r="F10496" s="30" t="s">
        <v>53</v>
      </c>
      <c r="G10496" s="30" t="s">
        <v>54</v>
      </c>
      <c r="H10496" s="75">
        <v>1</v>
      </c>
    </row>
    <row r="10497" spans="1:8">
      <c r="A10497" s="30" t="s">
        <v>5030</v>
      </c>
      <c r="B10497" s="74">
        <v>46279</v>
      </c>
      <c r="C10497" s="30" t="s">
        <v>1054</v>
      </c>
      <c r="D10497" s="30" t="s">
        <v>1055</v>
      </c>
      <c r="E10497" s="75">
        <v>219</v>
      </c>
      <c r="F10497" s="30" t="s">
        <v>70</v>
      </c>
      <c r="G10497" s="30" t="s">
        <v>71</v>
      </c>
      <c r="H10497" s="75">
        <v>2</v>
      </c>
    </row>
    <row r="10498" spans="1:8">
      <c r="A10498" s="30" t="s">
        <v>5030</v>
      </c>
      <c r="B10498" s="74">
        <v>46279</v>
      </c>
      <c r="C10498" s="30" t="s">
        <v>1058</v>
      </c>
      <c r="D10498" s="30" t="s">
        <v>1059</v>
      </c>
      <c r="E10498" s="75">
        <v>2</v>
      </c>
      <c r="F10498" s="30" t="s">
        <v>74</v>
      </c>
      <c r="G10498" s="30" t="s">
        <v>75</v>
      </c>
      <c r="H10498" s="75">
        <v>2</v>
      </c>
    </row>
    <row r="10499" spans="1:8">
      <c r="A10499" s="30" t="s">
        <v>5030</v>
      </c>
      <c r="B10499" s="74">
        <v>46279</v>
      </c>
      <c r="C10499" s="30" t="s">
        <v>1060</v>
      </c>
      <c r="D10499" s="30" t="s">
        <v>1061</v>
      </c>
      <c r="E10499" s="75">
        <v>21</v>
      </c>
      <c r="F10499" s="30" t="s">
        <v>53</v>
      </c>
      <c r="G10499" s="30" t="s">
        <v>54</v>
      </c>
      <c r="H10499" s="75">
        <v>1</v>
      </c>
    </row>
    <row r="10500" spans="1:8">
      <c r="A10500" s="30" t="s">
        <v>5030</v>
      </c>
      <c r="B10500" s="74">
        <v>46279</v>
      </c>
      <c r="C10500" s="30" t="s">
        <v>1064</v>
      </c>
      <c r="D10500" s="30" t="s">
        <v>1065</v>
      </c>
      <c r="E10500" s="75">
        <v>85</v>
      </c>
      <c r="F10500" s="30" t="s">
        <v>70</v>
      </c>
      <c r="G10500" s="30" t="s">
        <v>71</v>
      </c>
      <c r="H10500" s="75">
        <v>2</v>
      </c>
    </row>
    <row r="10501" spans="1:8">
      <c r="A10501" s="30" t="s">
        <v>5030</v>
      </c>
      <c r="B10501" s="74">
        <v>46279</v>
      </c>
      <c r="C10501" s="30" t="s">
        <v>1066</v>
      </c>
      <c r="D10501" s="30" t="s">
        <v>1067</v>
      </c>
      <c r="E10501" s="75">
        <v>173</v>
      </c>
      <c r="F10501" s="30" t="s">
        <v>80</v>
      </c>
      <c r="G10501" s="30" t="s">
        <v>81</v>
      </c>
      <c r="H10501" s="75">
        <v>1</v>
      </c>
    </row>
    <row r="10502" spans="1:8">
      <c r="A10502" s="30" t="s">
        <v>5030</v>
      </c>
      <c r="B10502" s="74">
        <v>46279</v>
      </c>
      <c r="C10502" s="30" t="s">
        <v>1068</v>
      </c>
      <c r="D10502" s="30" t="s">
        <v>1069</v>
      </c>
      <c r="E10502" s="75">
        <v>12</v>
      </c>
      <c r="F10502" s="30" t="s">
        <v>68</v>
      </c>
      <c r="G10502" s="30" t="s">
        <v>69</v>
      </c>
      <c r="H10502" s="75">
        <v>1</v>
      </c>
    </row>
    <row r="10503" spans="1:8">
      <c r="A10503" s="30" t="s">
        <v>5030</v>
      </c>
      <c r="B10503" s="74">
        <v>46279</v>
      </c>
      <c r="C10503" s="30" t="s">
        <v>1072</v>
      </c>
      <c r="D10503" s="30" t="s">
        <v>1073</v>
      </c>
      <c r="E10503" s="75">
        <v>88</v>
      </c>
      <c r="F10503" s="30" t="s">
        <v>53</v>
      </c>
      <c r="G10503" s="30" t="s">
        <v>54</v>
      </c>
      <c r="H10503" s="75">
        <v>1</v>
      </c>
    </row>
    <row r="10504" spans="1:8">
      <c r="A10504" s="30" t="s">
        <v>5030</v>
      </c>
      <c r="B10504" s="74">
        <v>46279</v>
      </c>
      <c r="C10504" s="30" t="s">
        <v>1074</v>
      </c>
      <c r="D10504" s="30" t="s">
        <v>1075</v>
      </c>
      <c r="E10504" s="75">
        <v>126</v>
      </c>
      <c r="F10504" s="30" t="s">
        <v>70</v>
      </c>
      <c r="G10504" s="30" t="s">
        <v>71</v>
      </c>
      <c r="H10504" s="75">
        <v>2</v>
      </c>
    </row>
    <row r="10505" spans="1:8">
      <c r="A10505" s="30" t="s">
        <v>5030</v>
      </c>
      <c r="B10505" s="74">
        <v>46279</v>
      </c>
      <c r="C10505" s="30" t="s">
        <v>1086</v>
      </c>
      <c r="D10505" s="30" t="s">
        <v>1087</v>
      </c>
      <c r="E10505" s="75">
        <v>38</v>
      </c>
      <c r="F10505" s="30" t="s">
        <v>53</v>
      </c>
      <c r="G10505" s="30" t="s">
        <v>54</v>
      </c>
      <c r="H10505" s="75">
        <v>1</v>
      </c>
    </row>
    <row r="10506" spans="1:8">
      <c r="A10506" s="30" t="s">
        <v>5030</v>
      </c>
      <c r="B10506" s="74">
        <v>46279</v>
      </c>
      <c r="C10506" s="30" t="s">
        <v>1088</v>
      </c>
      <c r="D10506" s="30" t="s">
        <v>1089</v>
      </c>
      <c r="E10506" s="75">
        <v>29</v>
      </c>
      <c r="F10506" s="30" t="s">
        <v>53</v>
      </c>
      <c r="G10506" s="30" t="s">
        <v>54</v>
      </c>
      <c r="H10506" s="75">
        <v>1</v>
      </c>
    </row>
    <row r="10507" spans="1:8">
      <c r="A10507" s="30" t="s">
        <v>5030</v>
      </c>
      <c r="B10507" s="74">
        <v>46279</v>
      </c>
      <c r="C10507" s="30" t="s">
        <v>1094</v>
      </c>
      <c r="D10507" s="30" t="s">
        <v>1095</v>
      </c>
      <c r="E10507" s="75">
        <v>79</v>
      </c>
      <c r="F10507" s="30" t="s">
        <v>70</v>
      </c>
      <c r="G10507" s="30" t="s">
        <v>71</v>
      </c>
      <c r="H10507" s="75">
        <v>2</v>
      </c>
    </row>
    <row r="10508" spans="1:8">
      <c r="A10508" s="30" t="s">
        <v>5030</v>
      </c>
      <c r="B10508" s="74">
        <v>46279</v>
      </c>
      <c r="C10508" s="30" t="s">
        <v>1096</v>
      </c>
      <c r="D10508" s="30" t="s">
        <v>1097</v>
      </c>
      <c r="E10508" s="75">
        <v>58</v>
      </c>
      <c r="F10508" s="30" t="s">
        <v>68</v>
      </c>
      <c r="G10508" s="30" t="s">
        <v>69</v>
      </c>
      <c r="H10508" s="75">
        <v>1</v>
      </c>
    </row>
    <row r="10509" spans="1:8">
      <c r="A10509" s="30" t="s">
        <v>5030</v>
      </c>
      <c r="B10509" s="74">
        <v>46279</v>
      </c>
      <c r="C10509" s="30" t="s">
        <v>1102</v>
      </c>
      <c r="D10509" s="30" t="s">
        <v>1103</v>
      </c>
      <c r="E10509" s="75">
        <v>77</v>
      </c>
      <c r="F10509" s="30" t="s">
        <v>53</v>
      </c>
      <c r="G10509" s="30" t="s">
        <v>54</v>
      </c>
      <c r="H10509" s="75">
        <v>1</v>
      </c>
    </row>
    <row r="10510" spans="1:8">
      <c r="A10510" s="30" t="s">
        <v>5030</v>
      </c>
      <c r="B10510" s="74">
        <v>46279</v>
      </c>
      <c r="C10510" s="30" t="s">
        <v>1106</v>
      </c>
      <c r="D10510" s="30" t="s">
        <v>1107</v>
      </c>
      <c r="E10510" s="75">
        <v>192</v>
      </c>
      <c r="F10510" s="30" t="s">
        <v>80</v>
      </c>
      <c r="G10510" s="30" t="s">
        <v>81</v>
      </c>
      <c r="H10510" s="75">
        <v>1</v>
      </c>
    </row>
    <row r="10511" spans="1:8">
      <c r="A10511" s="30" t="s">
        <v>5030</v>
      </c>
      <c r="B10511" s="74">
        <v>46279</v>
      </c>
      <c r="C10511" s="30" t="s">
        <v>1108</v>
      </c>
      <c r="D10511" s="30" t="s">
        <v>1109</v>
      </c>
      <c r="E10511" s="75">
        <v>100</v>
      </c>
      <c r="F10511" s="30" t="s">
        <v>53</v>
      </c>
      <c r="G10511" s="30" t="s">
        <v>54</v>
      </c>
      <c r="H10511" s="75">
        <v>1</v>
      </c>
    </row>
    <row r="10512" spans="1:8">
      <c r="A10512" s="30" t="s">
        <v>5030</v>
      </c>
      <c r="B10512" s="74">
        <v>46279</v>
      </c>
      <c r="C10512" s="30" t="s">
        <v>1110</v>
      </c>
      <c r="D10512" s="30" t="s">
        <v>1111</v>
      </c>
      <c r="E10512" s="75">
        <v>100</v>
      </c>
      <c r="F10512" s="30" t="s">
        <v>80</v>
      </c>
      <c r="G10512" s="30" t="s">
        <v>81</v>
      </c>
      <c r="H10512" s="75">
        <v>1</v>
      </c>
    </row>
    <row r="10513" spans="1:8">
      <c r="A10513" s="30" t="s">
        <v>5030</v>
      </c>
      <c r="B10513" s="74">
        <v>46279</v>
      </c>
      <c r="C10513" s="30" t="s">
        <v>1112</v>
      </c>
      <c r="D10513" s="30" t="s">
        <v>1113</v>
      </c>
      <c r="E10513" s="75">
        <v>96</v>
      </c>
      <c r="F10513" s="30" t="s">
        <v>53</v>
      </c>
      <c r="G10513" s="30" t="s">
        <v>54</v>
      </c>
      <c r="H10513" s="75">
        <v>1</v>
      </c>
    </row>
    <row r="10514" spans="1:8">
      <c r="A10514" s="30" t="s">
        <v>5030</v>
      </c>
      <c r="B10514" s="74">
        <v>46279</v>
      </c>
      <c r="C10514" s="30" t="s">
        <v>1852</v>
      </c>
      <c r="D10514" s="30" t="s">
        <v>1853</v>
      </c>
      <c r="E10514" s="75">
        <v>33</v>
      </c>
      <c r="F10514" s="30" t="s">
        <v>53</v>
      </c>
      <c r="G10514" s="30" t="s">
        <v>54</v>
      </c>
      <c r="H10514" s="75">
        <v>1</v>
      </c>
    </row>
    <row r="10515" spans="1:8">
      <c r="A10515" s="30" t="s">
        <v>5030</v>
      </c>
      <c r="B10515" s="74">
        <v>46279</v>
      </c>
      <c r="C10515" s="30" t="s">
        <v>2504</v>
      </c>
      <c r="D10515" s="30" t="s">
        <v>2505</v>
      </c>
      <c r="E10515" s="75">
        <v>107</v>
      </c>
      <c r="F10515" s="30" t="s">
        <v>76</v>
      </c>
      <c r="G10515" s="30" t="s">
        <v>77</v>
      </c>
      <c r="H10515" s="75">
        <v>1</v>
      </c>
    </row>
    <row r="10516" spans="1:8">
      <c r="A10516" s="30" t="s">
        <v>5030</v>
      </c>
      <c r="B10516" s="74">
        <v>46279</v>
      </c>
      <c r="C10516" s="30" t="s">
        <v>1114</v>
      </c>
      <c r="D10516" s="30" t="s">
        <v>1115</v>
      </c>
      <c r="E10516" s="75">
        <v>125</v>
      </c>
      <c r="F10516" s="30" t="s">
        <v>70</v>
      </c>
      <c r="G10516" s="30" t="s">
        <v>71</v>
      </c>
      <c r="H10516" s="75">
        <v>2</v>
      </c>
    </row>
    <row r="10517" spans="1:8">
      <c r="A10517" s="30" t="s">
        <v>5030</v>
      </c>
      <c r="B10517" s="74">
        <v>46279</v>
      </c>
      <c r="C10517" s="30" t="s">
        <v>1116</v>
      </c>
      <c r="D10517" s="30" t="s">
        <v>1117</v>
      </c>
      <c r="E10517" s="75">
        <v>19</v>
      </c>
      <c r="F10517" s="30" t="s">
        <v>70</v>
      </c>
      <c r="G10517" s="30" t="s">
        <v>71</v>
      </c>
      <c r="H10517" s="75">
        <v>2</v>
      </c>
    </row>
    <row r="10518" spans="1:8">
      <c r="A10518" s="30" t="s">
        <v>5030</v>
      </c>
      <c r="B10518" s="74">
        <v>46279</v>
      </c>
      <c r="C10518" s="30" t="s">
        <v>1122</v>
      </c>
      <c r="D10518" s="30" t="s">
        <v>1123</v>
      </c>
      <c r="E10518" s="75">
        <v>134</v>
      </c>
      <c r="F10518" s="30" t="s">
        <v>70</v>
      </c>
      <c r="G10518" s="30" t="s">
        <v>71</v>
      </c>
      <c r="H10518" s="75">
        <v>2</v>
      </c>
    </row>
    <row r="10519" spans="1:8">
      <c r="A10519" s="30" t="s">
        <v>5030</v>
      </c>
      <c r="B10519" s="74">
        <v>46279</v>
      </c>
      <c r="C10519" s="30" t="s">
        <v>1126</v>
      </c>
      <c r="D10519" s="30" t="s">
        <v>1127</v>
      </c>
      <c r="E10519" s="75">
        <v>55</v>
      </c>
      <c r="F10519" s="30" t="s">
        <v>70</v>
      </c>
      <c r="G10519" s="30" t="s">
        <v>71</v>
      </c>
      <c r="H10519" s="75">
        <v>2</v>
      </c>
    </row>
    <row r="10520" spans="1:8">
      <c r="A10520" s="30" t="s">
        <v>5030</v>
      </c>
      <c r="B10520" s="74">
        <v>46279</v>
      </c>
      <c r="C10520" s="30" t="s">
        <v>1128</v>
      </c>
      <c r="D10520" s="30" t="s">
        <v>1129</v>
      </c>
      <c r="E10520" s="75">
        <v>84</v>
      </c>
      <c r="F10520" s="30" t="s">
        <v>68</v>
      </c>
      <c r="G10520" s="30" t="s">
        <v>69</v>
      </c>
      <c r="H10520" s="75">
        <v>1</v>
      </c>
    </row>
    <row r="10521" spans="1:8">
      <c r="A10521" s="30" t="s">
        <v>5030</v>
      </c>
      <c r="B10521" s="74">
        <v>46279</v>
      </c>
      <c r="C10521" s="30" t="s">
        <v>1132</v>
      </c>
      <c r="D10521" s="30" t="s">
        <v>1133</v>
      </c>
      <c r="E10521" s="75">
        <v>124</v>
      </c>
      <c r="F10521" s="30" t="s">
        <v>70</v>
      </c>
      <c r="G10521" s="30" t="s">
        <v>71</v>
      </c>
      <c r="H10521" s="75">
        <v>2</v>
      </c>
    </row>
    <row r="10522" spans="1:8">
      <c r="A10522" s="30" t="s">
        <v>5030</v>
      </c>
      <c r="B10522" s="74">
        <v>46279</v>
      </c>
      <c r="C10522" s="30" t="s">
        <v>1856</v>
      </c>
      <c r="D10522" s="30" t="s">
        <v>1857</v>
      </c>
      <c r="E10522" s="75">
        <v>21</v>
      </c>
      <c r="F10522" s="30" t="s">
        <v>53</v>
      </c>
      <c r="G10522" s="30" t="s">
        <v>54</v>
      </c>
      <c r="H10522" s="75">
        <v>1</v>
      </c>
    </row>
    <row r="10523" spans="1:8">
      <c r="A10523" s="30" t="s">
        <v>5030</v>
      </c>
      <c r="B10523" s="74">
        <v>46279</v>
      </c>
      <c r="C10523" s="30" t="s">
        <v>1140</v>
      </c>
      <c r="D10523" s="30" t="s">
        <v>1141</v>
      </c>
      <c r="E10523" s="75">
        <v>95</v>
      </c>
      <c r="F10523" s="30" t="s">
        <v>53</v>
      </c>
      <c r="G10523" s="30" t="s">
        <v>54</v>
      </c>
      <c r="H10523" s="75">
        <v>1</v>
      </c>
    </row>
    <row r="10524" spans="1:8">
      <c r="A10524" s="30" t="s">
        <v>5030</v>
      </c>
      <c r="B10524" s="74">
        <v>46279</v>
      </c>
      <c r="C10524" s="30" t="s">
        <v>1144</v>
      </c>
      <c r="D10524" s="30" t="s">
        <v>1145</v>
      </c>
      <c r="E10524" s="75">
        <v>38</v>
      </c>
      <c r="F10524" s="30" t="s">
        <v>70</v>
      </c>
      <c r="G10524" s="30" t="s">
        <v>71</v>
      </c>
      <c r="H10524" s="75">
        <v>2</v>
      </c>
    </row>
    <row r="10525" spans="1:8">
      <c r="A10525" s="30" t="s">
        <v>5030</v>
      </c>
      <c r="B10525" s="74">
        <v>46279</v>
      </c>
      <c r="C10525" s="30" t="s">
        <v>1148</v>
      </c>
      <c r="D10525" s="30" t="s">
        <v>1149</v>
      </c>
      <c r="E10525" s="75">
        <v>74</v>
      </c>
      <c r="F10525" s="30" t="s">
        <v>70</v>
      </c>
      <c r="G10525" s="30" t="s">
        <v>71</v>
      </c>
      <c r="H10525" s="75">
        <v>2</v>
      </c>
    </row>
    <row r="10526" spans="1:8">
      <c r="A10526" s="30" t="s">
        <v>5030</v>
      </c>
      <c r="B10526" s="74">
        <v>46279</v>
      </c>
      <c r="C10526" s="30" t="s">
        <v>1858</v>
      </c>
      <c r="D10526" s="30" t="s">
        <v>1859</v>
      </c>
      <c r="E10526" s="75">
        <v>7</v>
      </c>
      <c r="F10526" s="30" t="s">
        <v>76</v>
      </c>
      <c r="G10526" s="30" t="s">
        <v>77</v>
      </c>
      <c r="H10526" s="75">
        <v>1</v>
      </c>
    </row>
    <row r="10527" spans="1:8">
      <c r="A10527" s="30" t="s">
        <v>5030</v>
      </c>
      <c r="B10527" s="74">
        <v>46279</v>
      </c>
      <c r="C10527" s="30" t="s">
        <v>1150</v>
      </c>
      <c r="D10527" s="30" t="s">
        <v>1151</v>
      </c>
      <c r="E10527" s="75">
        <v>54</v>
      </c>
      <c r="F10527" s="30" t="s">
        <v>68</v>
      </c>
      <c r="G10527" s="30" t="s">
        <v>69</v>
      </c>
      <c r="H10527" s="75">
        <v>1</v>
      </c>
    </row>
    <row r="10528" spans="1:8">
      <c r="A10528" s="30" t="s">
        <v>5030</v>
      </c>
      <c r="B10528" s="74">
        <v>46279</v>
      </c>
      <c r="C10528" s="30" t="s">
        <v>1154</v>
      </c>
      <c r="D10528" s="30" t="s">
        <v>1155</v>
      </c>
      <c r="E10528" s="75">
        <v>57</v>
      </c>
      <c r="F10528" s="30" t="s">
        <v>53</v>
      </c>
      <c r="G10528" s="30" t="s">
        <v>54</v>
      </c>
      <c r="H10528" s="75">
        <v>1</v>
      </c>
    </row>
    <row r="10529" spans="1:8">
      <c r="A10529" s="30" t="s">
        <v>5030</v>
      </c>
      <c r="B10529" s="74">
        <v>46279</v>
      </c>
      <c r="C10529" s="30" t="s">
        <v>1156</v>
      </c>
      <c r="D10529" s="30" t="s">
        <v>1157</v>
      </c>
      <c r="E10529" s="75">
        <v>85</v>
      </c>
      <c r="F10529" s="30" t="s">
        <v>70</v>
      </c>
      <c r="G10529" s="30" t="s">
        <v>71</v>
      </c>
      <c r="H10529" s="75">
        <v>2</v>
      </c>
    </row>
    <row r="10530" spans="1:8">
      <c r="A10530" s="30" t="s">
        <v>5030</v>
      </c>
      <c r="B10530" s="74">
        <v>46279</v>
      </c>
      <c r="C10530" s="30" t="s">
        <v>1158</v>
      </c>
      <c r="D10530" s="30" t="s">
        <v>1159</v>
      </c>
      <c r="E10530" s="75">
        <v>11</v>
      </c>
      <c r="F10530" s="30" t="s">
        <v>76</v>
      </c>
      <c r="G10530" s="30" t="s">
        <v>77</v>
      </c>
      <c r="H10530" s="75">
        <v>1</v>
      </c>
    </row>
    <row r="10531" spans="1:8">
      <c r="A10531" s="30" t="s">
        <v>5030</v>
      </c>
      <c r="B10531" s="74">
        <v>46279</v>
      </c>
      <c r="C10531" s="30" t="s">
        <v>1860</v>
      </c>
      <c r="D10531" s="30" t="s">
        <v>1861</v>
      </c>
      <c r="E10531" s="75">
        <v>94</v>
      </c>
      <c r="F10531" s="30" t="s">
        <v>53</v>
      </c>
      <c r="G10531" s="30" t="s">
        <v>54</v>
      </c>
      <c r="H10531" s="75">
        <v>1</v>
      </c>
    </row>
    <row r="10532" spans="1:8">
      <c r="A10532" s="30" t="s">
        <v>5030</v>
      </c>
      <c r="B10532" s="74">
        <v>46279</v>
      </c>
      <c r="C10532" s="30" t="s">
        <v>1160</v>
      </c>
      <c r="D10532" s="30" t="s">
        <v>1161</v>
      </c>
      <c r="E10532" s="75">
        <v>140</v>
      </c>
      <c r="F10532" s="30" t="s">
        <v>70</v>
      </c>
      <c r="G10532" s="30" t="s">
        <v>71</v>
      </c>
      <c r="H10532" s="75">
        <v>2</v>
      </c>
    </row>
    <row r="10533" spans="1:8">
      <c r="A10533" s="30" t="s">
        <v>5030</v>
      </c>
      <c r="B10533" s="74">
        <v>46279</v>
      </c>
      <c r="C10533" s="30" t="s">
        <v>1164</v>
      </c>
      <c r="D10533" s="30" t="s">
        <v>1165</v>
      </c>
      <c r="E10533" s="75">
        <v>108</v>
      </c>
      <c r="F10533" s="30" t="s">
        <v>76</v>
      </c>
      <c r="G10533" s="30" t="s">
        <v>77</v>
      </c>
      <c r="H10533" s="75">
        <v>1</v>
      </c>
    </row>
    <row r="10534" spans="1:8">
      <c r="A10534" s="30" t="s">
        <v>5030</v>
      </c>
      <c r="B10534" s="74">
        <v>46279</v>
      </c>
      <c r="C10534" s="30" t="s">
        <v>1168</v>
      </c>
      <c r="D10534" s="30" t="s">
        <v>1169</v>
      </c>
      <c r="E10534" s="75">
        <v>48</v>
      </c>
      <c r="F10534" s="30" t="s">
        <v>53</v>
      </c>
      <c r="G10534" s="30" t="s">
        <v>54</v>
      </c>
      <c r="H10534" s="75">
        <v>1</v>
      </c>
    </row>
    <row r="10535" spans="1:8">
      <c r="A10535" s="30" t="s">
        <v>5030</v>
      </c>
      <c r="B10535" s="74">
        <v>46279</v>
      </c>
      <c r="C10535" s="30" t="s">
        <v>5032</v>
      </c>
      <c r="D10535" s="30" t="s">
        <v>5033</v>
      </c>
      <c r="E10535" s="75">
        <v>89</v>
      </c>
      <c r="F10535" s="30" t="s">
        <v>53</v>
      </c>
      <c r="G10535" s="30" t="s">
        <v>54</v>
      </c>
      <c r="H10535" s="75">
        <v>1</v>
      </c>
    </row>
    <row r="10536" spans="1:8">
      <c r="A10536" s="30" t="s">
        <v>5030</v>
      </c>
      <c r="B10536" s="74">
        <v>46279</v>
      </c>
      <c r="C10536" s="30" t="s">
        <v>1174</v>
      </c>
      <c r="D10536" s="30" t="s">
        <v>1175</v>
      </c>
      <c r="E10536" s="75">
        <v>78</v>
      </c>
      <c r="F10536" s="30" t="s">
        <v>53</v>
      </c>
      <c r="G10536" s="30" t="s">
        <v>54</v>
      </c>
      <c r="H10536" s="75">
        <v>1</v>
      </c>
    </row>
    <row r="10537" spans="1:8">
      <c r="A10537" s="30" t="s">
        <v>5030</v>
      </c>
      <c r="B10537" s="74">
        <v>46279</v>
      </c>
      <c r="C10537" s="30" t="s">
        <v>1178</v>
      </c>
      <c r="D10537" s="30" t="s">
        <v>1179</v>
      </c>
      <c r="E10537" s="75">
        <v>20</v>
      </c>
      <c r="F10537" s="30" t="s">
        <v>68</v>
      </c>
      <c r="G10537" s="30" t="s">
        <v>69</v>
      </c>
      <c r="H10537" s="75">
        <v>1</v>
      </c>
    </row>
    <row r="10538" spans="1:8">
      <c r="A10538" s="30" t="s">
        <v>5030</v>
      </c>
      <c r="B10538" s="74">
        <v>46279</v>
      </c>
      <c r="C10538" s="30" t="s">
        <v>1180</v>
      </c>
      <c r="D10538" s="30" t="s">
        <v>1181</v>
      </c>
      <c r="E10538" s="75">
        <v>116</v>
      </c>
      <c r="F10538" s="30" t="s">
        <v>53</v>
      </c>
      <c r="G10538" s="30" t="s">
        <v>54</v>
      </c>
      <c r="H10538" s="75">
        <v>1</v>
      </c>
    </row>
    <row r="10539" spans="1:8">
      <c r="A10539" s="30" t="s">
        <v>5030</v>
      </c>
      <c r="B10539" s="74">
        <v>46279</v>
      </c>
      <c r="C10539" s="30" t="s">
        <v>1182</v>
      </c>
      <c r="D10539" s="30" t="s">
        <v>1183</v>
      </c>
      <c r="E10539" s="75">
        <v>143</v>
      </c>
      <c r="F10539" s="30" t="s">
        <v>70</v>
      </c>
      <c r="G10539" s="30" t="s">
        <v>71</v>
      </c>
      <c r="H10539" s="75">
        <v>2</v>
      </c>
    </row>
    <row r="10540" spans="1:8">
      <c r="A10540" s="30" t="s">
        <v>5030</v>
      </c>
      <c r="B10540" s="74">
        <v>46279</v>
      </c>
      <c r="C10540" s="30" t="s">
        <v>1184</v>
      </c>
      <c r="D10540" s="30" t="s">
        <v>1185</v>
      </c>
      <c r="E10540" s="75">
        <v>12</v>
      </c>
      <c r="F10540" s="30" t="s">
        <v>70</v>
      </c>
      <c r="G10540" s="30" t="s">
        <v>71</v>
      </c>
      <c r="H10540" s="75">
        <v>2</v>
      </c>
    </row>
    <row r="10541" spans="1:8">
      <c r="A10541" s="30" t="s">
        <v>5030</v>
      </c>
      <c r="B10541" s="74">
        <v>46279</v>
      </c>
      <c r="C10541" s="30" t="s">
        <v>1188</v>
      </c>
      <c r="D10541" s="30" t="s">
        <v>1189</v>
      </c>
      <c r="E10541" s="75">
        <v>68</v>
      </c>
      <c r="F10541" s="30" t="s">
        <v>63</v>
      </c>
      <c r="G10541" s="30" t="s">
        <v>64</v>
      </c>
      <c r="H10541" s="75">
        <v>2</v>
      </c>
    </row>
    <row r="10542" spans="1:8">
      <c r="A10542" s="30" t="s">
        <v>5030</v>
      </c>
      <c r="B10542" s="74">
        <v>46279</v>
      </c>
      <c r="C10542" s="30" t="s">
        <v>1190</v>
      </c>
      <c r="D10542" s="30" t="s">
        <v>1191</v>
      </c>
      <c r="E10542" s="75">
        <v>53</v>
      </c>
      <c r="F10542" s="30" t="s">
        <v>53</v>
      </c>
      <c r="G10542" s="30" t="s">
        <v>54</v>
      </c>
      <c r="H10542" s="75">
        <v>1</v>
      </c>
    </row>
    <row r="10543" spans="1:8">
      <c r="A10543" s="30" t="s">
        <v>5030</v>
      </c>
      <c r="B10543" s="74">
        <v>46279</v>
      </c>
      <c r="C10543" s="30" t="s">
        <v>1194</v>
      </c>
      <c r="D10543" s="30" t="s">
        <v>1195</v>
      </c>
      <c r="E10543" s="75">
        <v>79</v>
      </c>
      <c r="F10543" s="30" t="s">
        <v>70</v>
      </c>
      <c r="G10543" s="30" t="s">
        <v>71</v>
      </c>
      <c r="H10543" s="75">
        <v>2</v>
      </c>
    </row>
    <row r="10544" spans="1:8">
      <c r="A10544" s="30" t="s">
        <v>5030</v>
      </c>
      <c r="B10544" s="74">
        <v>46279</v>
      </c>
      <c r="C10544" s="30" t="s">
        <v>1198</v>
      </c>
      <c r="D10544" s="30" t="s">
        <v>1199</v>
      </c>
      <c r="E10544" s="75">
        <v>27</v>
      </c>
      <c r="F10544" s="30" t="s">
        <v>76</v>
      </c>
      <c r="G10544" s="30" t="s">
        <v>77</v>
      </c>
      <c r="H10544" s="75">
        <v>1</v>
      </c>
    </row>
    <row r="10545" spans="1:8">
      <c r="A10545" s="30" t="s">
        <v>5030</v>
      </c>
      <c r="B10545" s="74">
        <v>46279</v>
      </c>
      <c r="C10545" s="30" t="s">
        <v>1202</v>
      </c>
      <c r="D10545" s="30" t="s">
        <v>1203</v>
      </c>
      <c r="E10545" s="75">
        <v>130</v>
      </c>
      <c r="F10545" s="30" t="s">
        <v>70</v>
      </c>
      <c r="G10545" s="30" t="s">
        <v>71</v>
      </c>
      <c r="H10545" s="75">
        <v>2</v>
      </c>
    </row>
    <row r="10546" spans="1:8">
      <c r="A10546" s="30" t="s">
        <v>5030</v>
      </c>
      <c r="B10546" s="74">
        <v>46279</v>
      </c>
      <c r="C10546" s="30" t="s">
        <v>1204</v>
      </c>
      <c r="D10546" s="30" t="s">
        <v>1205</v>
      </c>
      <c r="E10546" s="75">
        <v>58</v>
      </c>
      <c r="F10546" s="30" t="s">
        <v>53</v>
      </c>
      <c r="G10546" s="30" t="s">
        <v>54</v>
      </c>
      <c r="H10546" s="75">
        <v>1</v>
      </c>
    </row>
    <row r="10547" spans="1:8">
      <c r="A10547" s="30" t="s">
        <v>5030</v>
      </c>
      <c r="B10547" s="74">
        <v>46279</v>
      </c>
      <c r="C10547" s="30" t="s">
        <v>1208</v>
      </c>
      <c r="D10547" s="30" t="s">
        <v>1209</v>
      </c>
      <c r="E10547" s="75">
        <v>147</v>
      </c>
      <c r="F10547" s="30" t="s">
        <v>53</v>
      </c>
      <c r="G10547" s="30" t="s">
        <v>54</v>
      </c>
      <c r="H10547" s="75">
        <v>1</v>
      </c>
    </row>
    <row r="10548" spans="1:8">
      <c r="A10548" s="30" t="s">
        <v>5030</v>
      </c>
      <c r="B10548" s="74">
        <v>46279</v>
      </c>
      <c r="C10548" s="30" t="s">
        <v>1212</v>
      </c>
      <c r="D10548" s="30" t="s">
        <v>1213</v>
      </c>
      <c r="E10548" s="75">
        <v>58</v>
      </c>
      <c r="F10548" s="30" t="s">
        <v>78</v>
      </c>
      <c r="G10548" s="30" t="s">
        <v>79</v>
      </c>
      <c r="H10548" s="75">
        <v>2</v>
      </c>
    </row>
    <row r="10549" spans="1:8">
      <c r="A10549" s="30" t="s">
        <v>5030</v>
      </c>
      <c r="B10549" s="74">
        <v>46279</v>
      </c>
      <c r="C10549" s="30" t="s">
        <v>1862</v>
      </c>
      <c r="D10549" s="30" t="s">
        <v>1863</v>
      </c>
      <c r="E10549" s="75">
        <v>65</v>
      </c>
      <c r="F10549" s="30" t="s">
        <v>53</v>
      </c>
      <c r="G10549" s="30" t="s">
        <v>54</v>
      </c>
      <c r="H10549" s="75">
        <v>1</v>
      </c>
    </row>
    <row r="10550" spans="1:8">
      <c r="A10550" s="30" t="s">
        <v>5030</v>
      </c>
      <c r="B10550" s="74">
        <v>46279</v>
      </c>
      <c r="C10550" s="30" t="s">
        <v>1216</v>
      </c>
      <c r="D10550" s="30" t="s">
        <v>1217</v>
      </c>
      <c r="E10550" s="75">
        <v>106</v>
      </c>
      <c r="F10550" s="30" t="s">
        <v>70</v>
      </c>
      <c r="G10550" s="30" t="s">
        <v>71</v>
      </c>
      <c r="H10550" s="75">
        <v>2</v>
      </c>
    </row>
    <row r="10551" spans="1:8">
      <c r="A10551" s="30" t="s">
        <v>5030</v>
      </c>
      <c r="B10551" s="74">
        <v>46279</v>
      </c>
      <c r="C10551" s="30" t="s">
        <v>1218</v>
      </c>
      <c r="D10551" s="30" t="s">
        <v>1219</v>
      </c>
      <c r="E10551" s="75">
        <v>41</v>
      </c>
      <c r="F10551" s="30" t="s">
        <v>53</v>
      </c>
      <c r="G10551" s="30" t="s">
        <v>54</v>
      </c>
      <c r="H10551" s="75">
        <v>1</v>
      </c>
    </row>
    <row r="10552" spans="1:8">
      <c r="A10552" s="30" t="s">
        <v>5030</v>
      </c>
      <c r="B10552" s="74">
        <v>46279</v>
      </c>
      <c r="C10552" s="30" t="s">
        <v>5040</v>
      </c>
      <c r="D10552" s="30" t="s">
        <v>5041</v>
      </c>
      <c r="E10552" s="75">
        <v>3</v>
      </c>
      <c r="F10552" s="30" t="s">
        <v>76</v>
      </c>
      <c r="G10552" s="30" t="s">
        <v>77</v>
      </c>
      <c r="H10552" s="75">
        <v>1</v>
      </c>
    </row>
    <row r="10553" spans="1:8">
      <c r="A10553" s="30" t="s">
        <v>5030</v>
      </c>
      <c r="B10553" s="74">
        <v>46279</v>
      </c>
      <c r="C10553" s="30" t="s">
        <v>1220</v>
      </c>
      <c r="D10553" s="30" t="s">
        <v>1221</v>
      </c>
      <c r="E10553" s="75">
        <v>157</v>
      </c>
      <c r="F10553" s="30" t="s">
        <v>70</v>
      </c>
      <c r="G10553" s="30" t="s">
        <v>71</v>
      </c>
      <c r="H10553" s="75">
        <v>2</v>
      </c>
    </row>
    <row r="10554" spans="1:8">
      <c r="A10554" s="30" t="s">
        <v>5030</v>
      </c>
      <c r="B10554" s="74">
        <v>46279</v>
      </c>
      <c r="C10554" s="30" t="s">
        <v>1864</v>
      </c>
      <c r="D10554" s="30" t="s">
        <v>1865</v>
      </c>
      <c r="E10554" s="75">
        <v>71</v>
      </c>
      <c r="F10554" s="30" t="s">
        <v>53</v>
      </c>
      <c r="G10554" s="30" t="s">
        <v>54</v>
      </c>
      <c r="H10554" s="75">
        <v>1</v>
      </c>
    </row>
    <row r="10555" spans="1:8">
      <c r="A10555" s="30" t="s">
        <v>5030</v>
      </c>
      <c r="B10555" s="74">
        <v>46279</v>
      </c>
      <c r="C10555" s="30" t="s">
        <v>1222</v>
      </c>
      <c r="D10555" s="30" t="s">
        <v>1223</v>
      </c>
      <c r="E10555" s="75">
        <v>84</v>
      </c>
      <c r="F10555" s="30" t="s">
        <v>70</v>
      </c>
      <c r="G10555" s="30" t="s">
        <v>71</v>
      </c>
      <c r="H10555" s="75">
        <v>2</v>
      </c>
    </row>
    <row r="10556" spans="1:8">
      <c r="A10556" s="30" t="s">
        <v>5030</v>
      </c>
      <c r="B10556" s="74">
        <v>46279</v>
      </c>
      <c r="C10556" s="30" t="s">
        <v>1224</v>
      </c>
      <c r="D10556" s="30" t="s">
        <v>1225</v>
      </c>
      <c r="E10556" s="75">
        <v>182</v>
      </c>
      <c r="F10556" s="30" t="s">
        <v>70</v>
      </c>
      <c r="G10556" s="30" t="s">
        <v>71</v>
      </c>
      <c r="H10556" s="75">
        <v>2</v>
      </c>
    </row>
    <row r="10557" spans="1:8">
      <c r="A10557" s="30" t="s">
        <v>5030</v>
      </c>
      <c r="B10557" s="74">
        <v>46279</v>
      </c>
      <c r="C10557" s="30" t="s">
        <v>1226</v>
      </c>
      <c r="D10557" s="30" t="s">
        <v>1227</v>
      </c>
      <c r="E10557" s="75">
        <v>70</v>
      </c>
      <c r="F10557" s="30" t="s">
        <v>76</v>
      </c>
      <c r="G10557" s="30" t="s">
        <v>77</v>
      </c>
      <c r="H10557" s="75">
        <v>1</v>
      </c>
    </row>
    <row r="10558" spans="1:8">
      <c r="A10558" s="30" t="s">
        <v>5030</v>
      </c>
      <c r="B10558" s="74">
        <v>46279</v>
      </c>
      <c r="C10558" s="30" t="s">
        <v>5042</v>
      </c>
      <c r="D10558" s="30" t="s">
        <v>5043</v>
      </c>
      <c r="E10558" s="75">
        <v>50</v>
      </c>
      <c r="F10558" s="30" t="s">
        <v>53</v>
      </c>
      <c r="G10558" s="30" t="s">
        <v>54</v>
      </c>
      <c r="H10558" s="75">
        <v>1</v>
      </c>
    </row>
    <row r="10559" spans="1:8">
      <c r="A10559" s="30" t="s">
        <v>5030</v>
      </c>
      <c r="B10559" s="74">
        <v>46279</v>
      </c>
      <c r="C10559" s="30" t="s">
        <v>1228</v>
      </c>
      <c r="D10559" s="30" t="s">
        <v>1229</v>
      </c>
      <c r="E10559" s="75">
        <v>84</v>
      </c>
      <c r="F10559" s="30" t="s">
        <v>53</v>
      </c>
      <c r="G10559" s="30" t="s">
        <v>54</v>
      </c>
      <c r="H10559" s="75">
        <v>1</v>
      </c>
    </row>
    <row r="10560" spans="1:8">
      <c r="A10560" s="30" t="s">
        <v>5030</v>
      </c>
      <c r="B10560" s="74">
        <v>46279</v>
      </c>
      <c r="C10560" s="30" t="s">
        <v>1234</v>
      </c>
      <c r="D10560" s="30" t="s">
        <v>1235</v>
      </c>
      <c r="E10560" s="75">
        <v>102</v>
      </c>
      <c r="F10560" s="30" t="s">
        <v>70</v>
      </c>
      <c r="G10560" s="30" t="s">
        <v>71</v>
      </c>
      <c r="H10560" s="75">
        <v>2</v>
      </c>
    </row>
    <row r="10561" spans="1:8">
      <c r="A10561" s="30" t="s">
        <v>5030</v>
      </c>
      <c r="B10561" s="74">
        <v>46279</v>
      </c>
      <c r="C10561" s="30" t="s">
        <v>1246</v>
      </c>
      <c r="D10561" s="30" t="s">
        <v>1247</v>
      </c>
      <c r="E10561" s="75">
        <v>29</v>
      </c>
      <c r="F10561" s="30" t="s">
        <v>76</v>
      </c>
      <c r="G10561" s="30" t="s">
        <v>77</v>
      </c>
      <c r="H10561" s="75">
        <v>1</v>
      </c>
    </row>
    <row r="10562" spans="1:8">
      <c r="A10562" s="30" t="s">
        <v>5030</v>
      </c>
      <c r="B10562" s="74">
        <v>46279</v>
      </c>
      <c r="C10562" s="30" t="s">
        <v>1254</v>
      </c>
      <c r="D10562" s="30" t="s">
        <v>1255</v>
      </c>
      <c r="E10562" s="75">
        <v>118</v>
      </c>
      <c r="F10562" s="30" t="s">
        <v>58</v>
      </c>
      <c r="G10562" s="30" t="s">
        <v>59</v>
      </c>
      <c r="H10562" s="75">
        <v>3</v>
      </c>
    </row>
    <row r="10563" spans="1:8">
      <c r="A10563" s="30" t="s">
        <v>5030</v>
      </c>
      <c r="B10563" s="74">
        <v>46279</v>
      </c>
      <c r="C10563" s="30" t="s">
        <v>1874</v>
      </c>
      <c r="D10563" s="30" t="s">
        <v>1875</v>
      </c>
      <c r="E10563" s="75">
        <v>79</v>
      </c>
      <c r="F10563" s="30" t="s">
        <v>76</v>
      </c>
      <c r="G10563" s="30" t="s">
        <v>77</v>
      </c>
      <c r="H10563" s="75">
        <v>1</v>
      </c>
    </row>
    <row r="10564" spans="1:8">
      <c r="A10564" s="30" t="s">
        <v>5030</v>
      </c>
      <c r="B10564" s="74">
        <v>46279</v>
      </c>
      <c r="C10564" s="30" t="s">
        <v>1876</v>
      </c>
      <c r="D10564" s="30" t="s">
        <v>1877</v>
      </c>
      <c r="E10564" s="75">
        <v>80</v>
      </c>
      <c r="F10564" s="30" t="s">
        <v>70</v>
      </c>
      <c r="G10564" s="30" t="s">
        <v>71</v>
      </c>
      <c r="H10564" s="75">
        <v>2</v>
      </c>
    </row>
    <row r="10565" spans="1:8">
      <c r="A10565" s="30" t="s">
        <v>5030</v>
      </c>
      <c r="B10565" s="74">
        <v>46279</v>
      </c>
      <c r="C10565" s="30" t="s">
        <v>1256</v>
      </c>
      <c r="D10565" s="30" t="s">
        <v>1257</v>
      </c>
      <c r="E10565" s="75">
        <v>122</v>
      </c>
      <c r="F10565" s="30" t="s">
        <v>70</v>
      </c>
      <c r="G10565" s="30" t="s">
        <v>71</v>
      </c>
      <c r="H10565" s="75">
        <v>2</v>
      </c>
    </row>
    <row r="10566" spans="1:8">
      <c r="A10566" s="30" t="s">
        <v>5030</v>
      </c>
      <c r="B10566" s="74">
        <v>46279</v>
      </c>
      <c r="C10566" s="30" t="s">
        <v>1260</v>
      </c>
      <c r="D10566" s="30" t="s">
        <v>1261</v>
      </c>
      <c r="E10566" s="75">
        <v>60</v>
      </c>
      <c r="F10566" s="30" t="s">
        <v>70</v>
      </c>
      <c r="G10566" s="30" t="s">
        <v>71</v>
      </c>
      <c r="H10566" s="75">
        <v>2</v>
      </c>
    </row>
    <row r="10567" spans="1:8">
      <c r="A10567" s="30" t="s">
        <v>5030</v>
      </c>
      <c r="B10567" s="74">
        <v>46279</v>
      </c>
      <c r="C10567" s="30" t="s">
        <v>1276</v>
      </c>
      <c r="D10567" s="30" t="s">
        <v>1277</v>
      </c>
      <c r="E10567" s="75">
        <v>68</v>
      </c>
      <c r="F10567" s="30" t="s">
        <v>70</v>
      </c>
      <c r="G10567" s="30" t="s">
        <v>71</v>
      </c>
      <c r="H10567" s="75">
        <v>2</v>
      </c>
    </row>
    <row r="10568" spans="1:8">
      <c r="A10568" s="30" t="s">
        <v>5030</v>
      </c>
      <c r="B10568" s="74">
        <v>46279</v>
      </c>
      <c r="C10568" s="30" t="s">
        <v>1278</v>
      </c>
      <c r="D10568" s="30" t="s">
        <v>1279</v>
      </c>
      <c r="E10568" s="75">
        <v>112</v>
      </c>
      <c r="F10568" s="30" t="s">
        <v>53</v>
      </c>
      <c r="G10568" s="30" t="s">
        <v>54</v>
      </c>
      <c r="H10568" s="75">
        <v>1</v>
      </c>
    </row>
    <row r="10569" spans="1:8">
      <c r="A10569" s="30" t="s">
        <v>5030</v>
      </c>
      <c r="B10569" s="74">
        <v>46279</v>
      </c>
      <c r="C10569" s="30" t="s">
        <v>1280</v>
      </c>
      <c r="D10569" s="30" t="s">
        <v>1281</v>
      </c>
      <c r="E10569" s="75">
        <v>193</v>
      </c>
      <c r="F10569" s="30" t="s">
        <v>53</v>
      </c>
      <c r="G10569" s="30" t="s">
        <v>54</v>
      </c>
      <c r="H10569" s="75">
        <v>1</v>
      </c>
    </row>
    <row r="10570" spans="1:8">
      <c r="A10570" s="30" t="s">
        <v>5030</v>
      </c>
      <c r="B10570" s="74">
        <v>46279</v>
      </c>
      <c r="C10570" s="30" t="s">
        <v>1288</v>
      </c>
      <c r="D10570" s="30" t="s">
        <v>1289</v>
      </c>
      <c r="E10570" s="75">
        <v>77</v>
      </c>
      <c r="F10570" s="30" t="s">
        <v>53</v>
      </c>
      <c r="G10570" s="30" t="s">
        <v>54</v>
      </c>
      <c r="H10570" s="75">
        <v>1</v>
      </c>
    </row>
    <row r="10571" spans="1:8">
      <c r="A10571" s="30" t="s">
        <v>5030</v>
      </c>
      <c r="B10571" s="74">
        <v>46279</v>
      </c>
      <c r="C10571" s="30" t="s">
        <v>1886</v>
      </c>
      <c r="D10571" s="30" t="s">
        <v>1887</v>
      </c>
      <c r="E10571" s="75">
        <v>132</v>
      </c>
      <c r="F10571" s="30" t="s">
        <v>70</v>
      </c>
      <c r="G10571" s="30" t="s">
        <v>71</v>
      </c>
      <c r="H10571" s="75">
        <v>2</v>
      </c>
    </row>
    <row r="10572" spans="1:8">
      <c r="A10572" s="30" t="s">
        <v>5030</v>
      </c>
      <c r="B10572" s="74">
        <v>46279</v>
      </c>
      <c r="C10572" s="30" t="s">
        <v>1890</v>
      </c>
      <c r="D10572" s="30" t="s">
        <v>1891</v>
      </c>
      <c r="E10572" s="75">
        <v>36</v>
      </c>
      <c r="F10572" s="30" t="s">
        <v>53</v>
      </c>
      <c r="G10572" s="30" t="s">
        <v>54</v>
      </c>
      <c r="H10572" s="75">
        <v>1</v>
      </c>
    </row>
    <row r="10573" spans="1:8">
      <c r="A10573" s="30" t="s">
        <v>5030</v>
      </c>
      <c r="B10573" s="74">
        <v>46279</v>
      </c>
      <c r="C10573" s="30" t="s">
        <v>1300</v>
      </c>
      <c r="D10573" s="30" t="s">
        <v>1301</v>
      </c>
      <c r="E10573" s="75">
        <v>71</v>
      </c>
      <c r="F10573" s="30" t="s">
        <v>76</v>
      </c>
      <c r="G10573" s="30" t="s">
        <v>77</v>
      </c>
      <c r="H10573" s="75">
        <v>1</v>
      </c>
    </row>
    <row r="10574" spans="1:8">
      <c r="A10574" s="30" t="s">
        <v>5030</v>
      </c>
      <c r="B10574" s="74">
        <v>46279</v>
      </c>
      <c r="C10574" s="30" t="s">
        <v>1894</v>
      </c>
      <c r="D10574" s="30" t="s">
        <v>1895</v>
      </c>
      <c r="E10574" s="75">
        <v>69</v>
      </c>
      <c r="F10574" s="30" t="s">
        <v>70</v>
      </c>
      <c r="G10574" s="30" t="s">
        <v>71</v>
      </c>
      <c r="H10574" s="75">
        <v>2</v>
      </c>
    </row>
    <row r="10575" spans="1:8">
      <c r="A10575" s="30" t="s">
        <v>5030</v>
      </c>
      <c r="B10575" s="74">
        <v>46279</v>
      </c>
      <c r="C10575" s="30" t="s">
        <v>1898</v>
      </c>
      <c r="D10575" s="30" t="s">
        <v>1899</v>
      </c>
      <c r="E10575" s="75">
        <v>87</v>
      </c>
      <c r="F10575" s="30" t="s">
        <v>76</v>
      </c>
      <c r="G10575" s="30" t="s">
        <v>77</v>
      </c>
      <c r="H10575" s="75">
        <v>1</v>
      </c>
    </row>
    <row r="10576" spans="1:8">
      <c r="A10576" s="30" t="s">
        <v>5030</v>
      </c>
      <c r="B10576" s="74">
        <v>46279</v>
      </c>
      <c r="C10576" s="30" t="s">
        <v>1306</v>
      </c>
      <c r="D10576" s="30" t="s">
        <v>1307</v>
      </c>
      <c r="E10576" s="75">
        <v>79</v>
      </c>
      <c r="F10576" s="30" t="s">
        <v>80</v>
      </c>
      <c r="G10576" s="30" t="s">
        <v>81</v>
      </c>
      <c r="H10576" s="75">
        <v>1</v>
      </c>
    </row>
    <row r="10577" spans="1:8">
      <c r="A10577" s="30" t="s">
        <v>5030</v>
      </c>
      <c r="B10577" s="74">
        <v>46279</v>
      </c>
      <c r="C10577" s="30" t="s">
        <v>1308</v>
      </c>
      <c r="D10577" s="30" t="s">
        <v>1309</v>
      </c>
      <c r="E10577" s="75">
        <v>274</v>
      </c>
      <c r="F10577" s="30" t="s">
        <v>80</v>
      </c>
      <c r="G10577" s="30" t="s">
        <v>81</v>
      </c>
      <c r="H10577" s="75">
        <v>1</v>
      </c>
    </row>
    <row r="10578" spans="1:8">
      <c r="A10578" s="30" t="s">
        <v>5030</v>
      </c>
      <c r="B10578" s="74">
        <v>46279</v>
      </c>
      <c r="C10578" s="30" t="s">
        <v>1902</v>
      </c>
      <c r="D10578" s="30" t="s">
        <v>1903</v>
      </c>
      <c r="E10578" s="75">
        <v>95</v>
      </c>
      <c r="F10578" s="30" t="s">
        <v>70</v>
      </c>
      <c r="G10578" s="30" t="s">
        <v>71</v>
      </c>
      <c r="H10578" s="75">
        <v>2</v>
      </c>
    </row>
    <row r="10579" spans="1:8">
      <c r="A10579" s="30" t="s">
        <v>5030</v>
      </c>
      <c r="B10579" s="74">
        <v>46279</v>
      </c>
      <c r="C10579" s="30" t="s">
        <v>1312</v>
      </c>
      <c r="D10579" s="30" t="s">
        <v>1313</v>
      </c>
      <c r="E10579" s="75">
        <v>30</v>
      </c>
      <c r="F10579" s="30" t="s">
        <v>70</v>
      </c>
      <c r="G10579" s="30" t="s">
        <v>71</v>
      </c>
      <c r="H10579" s="75">
        <v>2</v>
      </c>
    </row>
    <row r="10580" spans="1:8">
      <c r="A10580" s="30" t="s">
        <v>5030</v>
      </c>
      <c r="B10580" s="74">
        <v>46279</v>
      </c>
      <c r="C10580" s="30" t="s">
        <v>1906</v>
      </c>
      <c r="D10580" s="30" t="s">
        <v>1907</v>
      </c>
      <c r="E10580" s="75">
        <v>52</v>
      </c>
      <c r="F10580" s="30" t="s">
        <v>70</v>
      </c>
      <c r="G10580" s="30" t="s">
        <v>71</v>
      </c>
      <c r="H10580" s="75">
        <v>2</v>
      </c>
    </row>
    <row r="10581" spans="1:8">
      <c r="A10581" s="30" t="s">
        <v>5030</v>
      </c>
      <c r="B10581" s="74">
        <v>46279</v>
      </c>
      <c r="C10581" s="30" t="s">
        <v>4578</v>
      </c>
      <c r="D10581" s="30" t="s">
        <v>4579</v>
      </c>
      <c r="E10581" s="75">
        <v>63</v>
      </c>
      <c r="F10581" s="30" t="s">
        <v>53</v>
      </c>
      <c r="G10581" s="30" t="s">
        <v>54</v>
      </c>
      <c r="H10581" s="75">
        <v>1</v>
      </c>
    </row>
    <row r="10582" spans="1:8">
      <c r="A10582" s="30" t="s">
        <v>5030</v>
      </c>
      <c r="B10582" s="74">
        <v>46279</v>
      </c>
      <c r="C10582" s="30" t="s">
        <v>4590</v>
      </c>
      <c r="D10582" s="30" t="s">
        <v>4591</v>
      </c>
      <c r="E10582" s="75">
        <v>6</v>
      </c>
      <c r="F10582" s="30" t="s">
        <v>53</v>
      </c>
      <c r="G10582" s="30" t="s">
        <v>54</v>
      </c>
      <c r="H10582" s="75">
        <v>1</v>
      </c>
    </row>
    <row r="10583" spans="1:8">
      <c r="A10583" s="30" t="s">
        <v>5030</v>
      </c>
      <c r="B10583" s="74">
        <v>46279</v>
      </c>
      <c r="C10583" s="30" t="s">
        <v>4640</v>
      </c>
      <c r="D10583" s="30" t="s">
        <v>4641</v>
      </c>
      <c r="E10583" s="75">
        <v>17</v>
      </c>
      <c r="F10583" s="30" t="s">
        <v>53</v>
      </c>
      <c r="G10583" s="30" t="s">
        <v>54</v>
      </c>
      <c r="H10583" s="75">
        <v>1</v>
      </c>
    </row>
    <row r="10584" spans="1:8">
      <c r="A10584" s="30" t="s">
        <v>5030</v>
      </c>
      <c r="B10584" s="74">
        <v>46279</v>
      </c>
      <c r="C10584" s="30" t="s">
        <v>1316</v>
      </c>
      <c r="D10584" s="30" t="s">
        <v>1317</v>
      </c>
      <c r="E10584" s="75">
        <v>195</v>
      </c>
      <c r="F10584" s="30" t="s">
        <v>72</v>
      </c>
      <c r="G10584" s="30" t="s">
        <v>73</v>
      </c>
      <c r="H10584" s="75">
        <v>3</v>
      </c>
    </row>
    <row r="10585" spans="1:8">
      <c r="A10585" s="30" t="s">
        <v>5030</v>
      </c>
      <c r="B10585" s="74">
        <v>46279</v>
      </c>
      <c r="C10585" s="30" t="s">
        <v>1320</v>
      </c>
      <c r="D10585" s="30" t="s">
        <v>1321</v>
      </c>
      <c r="E10585" s="75">
        <v>84</v>
      </c>
      <c r="F10585" s="30" t="s">
        <v>70</v>
      </c>
      <c r="G10585" s="30" t="s">
        <v>71</v>
      </c>
      <c r="H10585" s="75">
        <v>2</v>
      </c>
    </row>
    <row r="10586" spans="1:8">
      <c r="A10586" s="30" t="s">
        <v>5030</v>
      </c>
      <c r="B10586" s="74">
        <v>46279</v>
      </c>
      <c r="C10586" s="30" t="s">
        <v>1322</v>
      </c>
      <c r="D10586" s="30" t="s">
        <v>1323</v>
      </c>
      <c r="E10586" s="75">
        <v>125</v>
      </c>
      <c r="F10586" s="30" t="s">
        <v>70</v>
      </c>
      <c r="G10586" s="30" t="s">
        <v>71</v>
      </c>
      <c r="H10586" s="75">
        <v>2</v>
      </c>
    </row>
    <row r="10587" spans="1:8">
      <c r="A10587" s="30" t="s">
        <v>5030</v>
      </c>
      <c r="B10587" s="74">
        <v>46279</v>
      </c>
      <c r="C10587" s="30" t="s">
        <v>1324</v>
      </c>
      <c r="D10587" s="30" t="s">
        <v>1325</v>
      </c>
      <c r="E10587" s="75">
        <v>97</v>
      </c>
      <c r="F10587" s="30" t="s">
        <v>80</v>
      </c>
      <c r="G10587" s="30" t="s">
        <v>81</v>
      </c>
      <c r="H10587" s="75">
        <v>1</v>
      </c>
    </row>
    <row r="10588" spans="1:8">
      <c r="A10588" s="30" t="s">
        <v>5030</v>
      </c>
      <c r="B10588" s="74">
        <v>46279</v>
      </c>
      <c r="C10588" s="30" t="s">
        <v>1910</v>
      </c>
      <c r="D10588" s="30" t="s">
        <v>1911</v>
      </c>
      <c r="E10588" s="75">
        <v>42</v>
      </c>
      <c r="F10588" s="30" t="s">
        <v>80</v>
      </c>
      <c r="G10588" s="30" t="s">
        <v>81</v>
      </c>
      <c r="H10588" s="75">
        <v>1</v>
      </c>
    </row>
    <row r="10589" spans="1:8">
      <c r="A10589" s="30" t="s">
        <v>5030</v>
      </c>
      <c r="B10589" s="74">
        <v>46279</v>
      </c>
      <c r="C10589" s="30" t="s">
        <v>1330</v>
      </c>
      <c r="D10589" s="30" t="s">
        <v>1331</v>
      </c>
      <c r="E10589" s="75">
        <v>39</v>
      </c>
      <c r="F10589" s="30" t="s">
        <v>53</v>
      </c>
      <c r="G10589" s="30" t="s">
        <v>54</v>
      </c>
      <c r="H10589" s="75">
        <v>1</v>
      </c>
    </row>
    <row r="10590" spans="1:8">
      <c r="A10590" s="30" t="s">
        <v>5030</v>
      </c>
      <c r="B10590" s="74">
        <v>46279</v>
      </c>
      <c r="C10590" s="30" t="s">
        <v>1332</v>
      </c>
      <c r="D10590" s="30" t="s">
        <v>1333</v>
      </c>
      <c r="E10590" s="75">
        <v>118</v>
      </c>
      <c r="F10590" s="30" t="s">
        <v>80</v>
      </c>
      <c r="G10590" s="30" t="s">
        <v>81</v>
      </c>
      <c r="H10590" s="75">
        <v>1</v>
      </c>
    </row>
    <row r="10591" spans="1:8">
      <c r="A10591" s="30" t="s">
        <v>5030</v>
      </c>
      <c r="B10591" s="74">
        <v>46279</v>
      </c>
      <c r="C10591" s="30" t="s">
        <v>1334</v>
      </c>
      <c r="D10591" s="30" t="s">
        <v>1335</v>
      </c>
      <c r="E10591" s="75">
        <v>117</v>
      </c>
      <c r="F10591" s="30" t="s">
        <v>80</v>
      </c>
      <c r="G10591" s="30" t="s">
        <v>81</v>
      </c>
      <c r="H10591" s="75">
        <v>1</v>
      </c>
    </row>
    <row r="10592" spans="1:8">
      <c r="A10592" s="30" t="s">
        <v>5030</v>
      </c>
      <c r="B10592" s="74">
        <v>46279</v>
      </c>
      <c r="C10592" s="30" t="s">
        <v>1338</v>
      </c>
      <c r="D10592" s="30" t="s">
        <v>1339</v>
      </c>
      <c r="E10592" s="75">
        <v>9</v>
      </c>
      <c r="F10592" s="30" t="s">
        <v>53</v>
      </c>
      <c r="G10592" s="30" t="s">
        <v>54</v>
      </c>
      <c r="H10592" s="75">
        <v>1</v>
      </c>
    </row>
    <row r="10593" spans="1:8">
      <c r="A10593" s="30" t="s">
        <v>5030</v>
      </c>
      <c r="B10593" s="74">
        <v>46279</v>
      </c>
      <c r="C10593" s="30" t="s">
        <v>1342</v>
      </c>
      <c r="D10593" s="30" t="s">
        <v>1343</v>
      </c>
      <c r="E10593" s="75">
        <v>66</v>
      </c>
      <c r="F10593" s="30" t="s">
        <v>70</v>
      </c>
      <c r="G10593" s="30" t="s">
        <v>71</v>
      </c>
      <c r="H10593" s="75">
        <v>2</v>
      </c>
    </row>
    <row r="10594" spans="1:8">
      <c r="A10594" s="30" t="s">
        <v>5030</v>
      </c>
      <c r="B10594" s="74">
        <v>46279</v>
      </c>
      <c r="C10594" s="30" t="s">
        <v>1346</v>
      </c>
      <c r="D10594" s="30" t="s">
        <v>1347</v>
      </c>
      <c r="E10594" s="75">
        <v>98</v>
      </c>
      <c r="F10594" s="30" t="s">
        <v>70</v>
      </c>
      <c r="G10594" s="30" t="s">
        <v>71</v>
      </c>
      <c r="H10594" s="75">
        <v>2</v>
      </c>
    </row>
    <row r="10595" spans="1:8">
      <c r="A10595" s="30" t="s">
        <v>5030</v>
      </c>
      <c r="B10595" s="74">
        <v>46278</v>
      </c>
      <c r="C10595" s="30" t="s">
        <v>4877</v>
      </c>
      <c r="D10595" s="30" t="s">
        <v>4878</v>
      </c>
      <c r="E10595" s="75">
        <v>19</v>
      </c>
      <c r="F10595" s="30" t="s">
        <v>68</v>
      </c>
      <c r="G10595" s="30" t="s">
        <v>69</v>
      </c>
      <c r="H10595" s="75">
        <v>1</v>
      </c>
    </row>
    <row r="10596" spans="1:8">
      <c r="A10596" s="30" t="s">
        <v>5030</v>
      </c>
      <c r="B10596" s="74">
        <v>46278</v>
      </c>
      <c r="C10596" s="30" t="s">
        <v>4976</v>
      </c>
      <c r="D10596" s="30" t="s">
        <v>4977</v>
      </c>
      <c r="E10596" s="75">
        <v>26</v>
      </c>
      <c r="F10596" s="30" t="s">
        <v>68</v>
      </c>
      <c r="G10596" s="30" t="s">
        <v>69</v>
      </c>
      <c r="H10596" s="75">
        <v>1</v>
      </c>
    </row>
    <row r="10597" spans="1:8">
      <c r="A10597" s="30" t="s">
        <v>5030</v>
      </c>
      <c r="B10597" s="74">
        <v>46278</v>
      </c>
      <c r="C10597" s="30" t="s">
        <v>4978</v>
      </c>
      <c r="D10597" s="30" t="s">
        <v>4979</v>
      </c>
      <c r="E10597" s="75">
        <v>17</v>
      </c>
      <c r="F10597" s="30" t="s">
        <v>68</v>
      </c>
      <c r="G10597" s="30" t="s">
        <v>69</v>
      </c>
      <c r="H10597" s="75">
        <v>1</v>
      </c>
    </row>
    <row r="10598" spans="1:8">
      <c r="A10598" s="30" t="s">
        <v>5030</v>
      </c>
      <c r="B10598" s="74">
        <v>46278</v>
      </c>
      <c r="C10598" s="30" t="s">
        <v>5034</v>
      </c>
      <c r="D10598" s="30" t="s">
        <v>5035</v>
      </c>
      <c r="E10598" s="75">
        <v>14</v>
      </c>
      <c r="F10598" s="30" t="s">
        <v>70</v>
      </c>
      <c r="G10598" s="30" t="s">
        <v>71</v>
      </c>
      <c r="H10598" s="75">
        <v>2</v>
      </c>
    </row>
    <row r="10599" spans="1:8">
      <c r="A10599" s="30" t="s">
        <v>5030</v>
      </c>
      <c r="B10599" s="74">
        <v>46278</v>
      </c>
      <c r="C10599" s="30" t="s">
        <v>5036</v>
      </c>
      <c r="D10599" s="30" t="s">
        <v>5037</v>
      </c>
      <c r="E10599" s="75">
        <v>20</v>
      </c>
      <c r="F10599" s="30" t="s">
        <v>68</v>
      </c>
      <c r="G10599" s="30" t="s">
        <v>69</v>
      </c>
      <c r="H10599" s="75">
        <v>1</v>
      </c>
    </row>
    <row r="10600" spans="1:8">
      <c r="A10600" s="30" t="s">
        <v>5030</v>
      </c>
      <c r="B10600" s="74">
        <v>46278</v>
      </c>
      <c r="C10600" s="30" t="s">
        <v>782</v>
      </c>
      <c r="D10600" s="30" t="s">
        <v>783</v>
      </c>
      <c r="E10600" s="75">
        <v>121</v>
      </c>
      <c r="F10600" s="30" t="s">
        <v>80</v>
      </c>
      <c r="G10600" s="30" t="s">
        <v>81</v>
      </c>
      <c r="H10600" s="75">
        <v>1</v>
      </c>
    </row>
    <row r="10601" spans="1:8">
      <c r="A10601" s="30" t="s">
        <v>5030</v>
      </c>
      <c r="B10601" s="74">
        <v>46278</v>
      </c>
      <c r="C10601" s="30" t="s">
        <v>1814</v>
      </c>
      <c r="D10601" s="30" t="s">
        <v>1815</v>
      </c>
      <c r="E10601" s="75">
        <v>108</v>
      </c>
      <c r="F10601" s="30" t="s">
        <v>70</v>
      </c>
      <c r="G10601" s="30" t="s">
        <v>71</v>
      </c>
      <c r="H10601" s="75">
        <v>2</v>
      </c>
    </row>
    <row r="10602" spans="1:8">
      <c r="A10602" s="30" t="s">
        <v>5030</v>
      </c>
      <c r="B10602" s="74">
        <v>46278</v>
      </c>
      <c r="C10602" s="30" t="s">
        <v>800</v>
      </c>
      <c r="D10602" s="30" t="s">
        <v>801</v>
      </c>
      <c r="E10602" s="75">
        <v>50</v>
      </c>
      <c r="F10602" s="30" t="s">
        <v>70</v>
      </c>
      <c r="G10602" s="30" t="s">
        <v>71</v>
      </c>
      <c r="H10602" s="75">
        <v>2</v>
      </c>
    </row>
    <row r="10603" spans="1:8">
      <c r="A10603" s="30" t="s">
        <v>5030</v>
      </c>
      <c r="B10603" s="74">
        <v>46278</v>
      </c>
      <c r="C10603" s="30" t="s">
        <v>858</v>
      </c>
      <c r="D10603" s="30" t="s">
        <v>859</v>
      </c>
      <c r="E10603" s="75">
        <v>8</v>
      </c>
      <c r="F10603" s="30" t="s">
        <v>53</v>
      </c>
      <c r="G10603" s="30" t="s">
        <v>54</v>
      </c>
      <c r="H10603" s="75">
        <v>1</v>
      </c>
    </row>
    <row r="10604" spans="1:8">
      <c r="A10604" s="30" t="s">
        <v>5030</v>
      </c>
      <c r="B10604" s="74">
        <v>46278</v>
      </c>
      <c r="C10604" s="30" t="s">
        <v>876</v>
      </c>
      <c r="D10604" s="30" t="s">
        <v>877</v>
      </c>
      <c r="E10604" s="75">
        <v>92</v>
      </c>
      <c r="F10604" s="30" t="s">
        <v>70</v>
      </c>
      <c r="G10604" s="30" t="s">
        <v>71</v>
      </c>
      <c r="H10604" s="75">
        <v>2</v>
      </c>
    </row>
    <row r="10605" spans="1:8">
      <c r="A10605" s="30" t="s">
        <v>5030</v>
      </c>
      <c r="B10605" s="74">
        <v>46278</v>
      </c>
      <c r="C10605" s="30" t="s">
        <v>882</v>
      </c>
      <c r="D10605" s="30" t="s">
        <v>883</v>
      </c>
      <c r="E10605" s="75">
        <v>60</v>
      </c>
      <c r="F10605" s="30" t="s">
        <v>70</v>
      </c>
      <c r="G10605" s="30" t="s">
        <v>71</v>
      </c>
      <c r="H10605" s="75">
        <v>2</v>
      </c>
    </row>
    <row r="10606" spans="1:8">
      <c r="A10606" s="30" t="s">
        <v>5030</v>
      </c>
      <c r="B10606" s="74">
        <v>46278</v>
      </c>
      <c r="C10606" s="30" t="s">
        <v>884</v>
      </c>
      <c r="D10606" s="30" t="s">
        <v>885</v>
      </c>
      <c r="E10606" s="75">
        <v>18</v>
      </c>
      <c r="F10606" s="30" t="s">
        <v>53</v>
      </c>
      <c r="G10606" s="30" t="s">
        <v>54</v>
      </c>
      <c r="H10606" s="75">
        <v>1</v>
      </c>
    </row>
    <row r="10607" spans="1:8">
      <c r="A10607" s="30" t="s">
        <v>5030</v>
      </c>
      <c r="B10607" s="74">
        <v>46278</v>
      </c>
      <c r="C10607" s="30" t="s">
        <v>908</v>
      </c>
      <c r="D10607" s="30" t="s">
        <v>909</v>
      </c>
      <c r="E10607" s="75">
        <v>73</v>
      </c>
      <c r="F10607" s="30" t="s">
        <v>80</v>
      </c>
      <c r="G10607" s="30" t="s">
        <v>81</v>
      </c>
      <c r="H10607" s="75">
        <v>1</v>
      </c>
    </row>
    <row r="10608" spans="1:8">
      <c r="A10608" s="30" t="s">
        <v>5030</v>
      </c>
      <c r="B10608" s="74">
        <v>46278</v>
      </c>
      <c r="C10608" s="30" t="s">
        <v>934</v>
      </c>
      <c r="D10608" s="30" t="s">
        <v>935</v>
      </c>
      <c r="E10608" s="75">
        <v>46</v>
      </c>
      <c r="F10608" s="30" t="s">
        <v>68</v>
      </c>
      <c r="G10608" s="30" t="s">
        <v>69</v>
      </c>
      <c r="H10608" s="75">
        <v>1</v>
      </c>
    </row>
    <row r="10609" spans="1:8">
      <c r="A10609" s="30" t="s">
        <v>5030</v>
      </c>
      <c r="B10609" s="74">
        <v>46278</v>
      </c>
      <c r="C10609" s="30" t="s">
        <v>966</v>
      </c>
      <c r="D10609" s="30" t="s">
        <v>967</v>
      </c>
      <c r="E10609" s="75">
        <v>1</v>
      </c>
      <c r="F10609" s="30" t="s">
        <v>68</v>
      </c>
      <c r="G10609" s="30" t="s">
        <v>69</v>
      </c>
      <c r="H10609" s="75">
        <v>1</v>
      </c>
    </row>
    <row r="10610" spans="1:8">
      <c r="A10610" s="30" t="s">
        <v>5030</v>
      </c>
      <c r="B10610" s="74">
        <v>46278</v>
      </c>
      <c r="C10610" s="30" t="s">
        <v>988</v>
      </c>
      <c r="D10610" s="30" t="s">
        <v>989</v>
      </c>
      <c r="E10610" s="75">
        <v>6</v>
      </c>
      <c r="F10610" s="30" t="s">
        <v>76</v>
      </c>
      <c r="G10610" s="30" t="s">
        <v>77</v>
      </c>
      <c r="H10610" s="75">
        <v>1</v>
      </c>
    </row>
    <row r="10611" spans="1:8">
      <c r="A10611" s="30" t="s">
        <v>5030</v>
      </c>
      <c r="B10611" s="74">
        <v>46278</v>
      </c>
      <c r="C10611" s="30" t="s">
        <v>1840</v>
      </c>
      <c r="D10611" s="30" t="s">
        <v>1841</v>
      </c>
      <c r="E10611" s="75">
        <v>59</v>
      </c>
      <c r="F10611" s="30" t="s">
        <v>70</v>
      </c>
      <c r="G10611" s="30" t="s">
        <v>71</v>
      </c>
      <c r="H10611" s="75">
        <v>2</v>
      </c>
    </row>
    <row r="10612" spans="1:8">
      <c r="A10612" s="30" t="s">
        <v>5030</v>
      </c>
      <c r="B10612" s="74">
        <v>46278</v>
      </c>
      <c r="C10612" s="30" t="s">
        <v>1010</v>
      </c>
      <c r="D10612" s="30" t="s">
        <v>1011</v>
      </c>
      <c r="E10612" s="75">
        <v>51</v>
      </c>
      <c r="F10612" s="30" t="s">
        <v>68</v>
      </c>
      <c r="G10612" s="30" t="s">
        <v>69</v>
      </c>
      <c r="H10612" s="75">
        <v>1</v>
      </c>
    </row>
    <row r="10613" spans="1:8">
      <c r="A10613" s="30" t="s">
        <v>5030</v>
      </c>
      <c r="B10613" s="74">
        <v>46278</v>
      </c>
      <c r="C10613" s="30" t="s">
        <v>1016</v>
      </c>
      <c r="D10613" s="30" t="s">
        <v>1017</v>
      </c>
      <c r="E10613" s="75">
        <v>13</v>
      </c>
      <c r="F10613" s="30" t="s">
        <v>53</v>
      </c>
      <c r="G10613" s="30" t="s">
        <v>54</v>
      </c>
      <c r="H10613" s="75">
        <v>1</v>
      </c>
    </row>
    <row r="10614" spans="1:8">
      <c r="A10614" s="30" t="s">
        <v>5030</v>
      </c>
      <c r="B10614" s="74">
        <v>46278</v>
      </c>
      <c r="C10614" s="30" t="s">
        <v>1018</v>
      </c>
      <c r="D10614" s="30" t="s">
        <v>1019</v>
      </c>
      <c r="E10614" s="75">
        <v>82</v>
      </c>
      <c r="F10614" s="30" t="s">
        <v>68</v>
      </c>
      <c r="G10614" s="30" t="s">
        <v>69</v>
      </c>
      <c r="H10614" s="75">
        <v>1</v>
      </c>
    </row>
    <row r="10615" spans="1:8">
      <c r="A10615" s="30" t="s">
        <v>5030</v>
      </c>
      <c r="B10615" s="74">
        <v>46278</v>
      </c>
      <c r="C10615" s="30" t="s">
        <v>1020</v>
      </c>
      <c r="D10615" s="30" t="s">
        <v>1021</v>
      </c>
      <c r="E10615" s="75">
        <v>79</v>
      </c>
      <c r="F10615" s="30" t="s">
        <v>53</v>
      </c>
      <c r="G10615" s="30" t="s">
        <v>54</v>
      </c>
      <c r="H10615" s="75">
        <v>1</v>
      </c>
    </row>
    <row r="10616" spans="1:8">
      <c r="A10616" s="30" t="s">
        <v>5030</v>
      </c>
      <c r="B10616" s="74">
        <v>46278</v>
      </c>
      <c r="C10616" s="30" t="s">
        <v>1022</v>
      </c>
      <c r="D10616" s="30" t="s">
        <v>1023</v>
      </c>
      <c r="E10616" s="75">
        <v>90</v>
      </c>
      <c r="F10616" s="30" t="s">
        <v>70</v>
      </c>
      <c r="G10616" s="30" t="s">
        <v>71</v>
      </c>
      <c r="H10616" s="75">
        <v>2</v>
      </c>
    </row>
    <row r="10617" spans="1:8">
      <c r="A10617" s="30" t="s">
        <v>5030</v>
      </c>
      <c r="B10617" s="74">
        <v>46278</v>
      </c>
      <c r="C10617" s="30" t="s">
        <v>1054</v>
      </c>
      <c r="D10617" s="30" t="s">
        <v>1055</v>
      </c>
      <c r="E10617" s="75">
        <v>134</v>
      </c>
      <c r="F10617" s="30" t="s">
        <v>76</v>
      </c>
      <c r="G10617" s="30" t="s">
        <v>77</v>
      </c>
      <c r="H10617" s="75">
        <v>1</v>
      </c>
    </row>
    <row r="10618" spans="1:8">
      <c r="A10618" s="30" t="s">
        <v>5030</v>
      </c>
      <c r="B10618" s="74">
        <v>46278</v>
      </c>
      <c r="C10618" s="30" t="s">
        <v>1072</v>
      </c>
      <c r="D10618" s="30" t="s">
        <v>1073</v>
      </c>
      <c r="E10618" s="75">
        <v>46</v>
      </c>
      <c r="F10618" s="30" t="s">
        <v>53</v>
      </c>
      <c r="G10618" s="30" t="s">
        <v>54</v>
      </c>
      <c r="H10618" s="75">
        <v>1</v>
      </c>
    </row>
    <row r="10619" spans="1:8">
      <c r="A10619" s="30" t="s">
        <v>5030</v>
      </c>
      <c r="B10619" s="74">
        <v>46278</v>
      </c>
      <c r="C10619" s="30" t="s">
        <v>1096</v>
      </c>
      <c r="D10619" s="30" t="s">
        <v>1097</v>
      </c>
      <c r="E10619" s="75">
        <v>45</v>
      </c>
      <c r="F10619" s="30" t="s">
        <v>68</v>
      </c>
      <c r="G10619" s="30" t="s">
        <v>69</v>
      </c>
      <c r="H10619" s="75">
        <v>1</v>
      </c>
    </row>
    <row r="10620" spans="1:8">
      <c r="A10620" s="30" t="s">
        <v>5030</v>
      </c>
      <c r="B10620" s="74">
        <v>46278</v>
      </c>
      <c r="C10620" s="30" t="s">
        <v>1110</v>
      </c>
      <c r="D10620" s="30" t="s">
        <v>1111</v>
      </c>
      <c r="E10620" s="75">
        <v>155</v>
      </c>
      <c r="F10620" s="30" t="s">
        <v>80</v>
      </c>
      <c r="G10620" s="30" t="s">
        <v>81</v>
      </c>
      <c r="H10620" s="75">
        <v>1</v>
      </c>
    </row>
    <row r="10621" spans="1:8">
      <c r="A10621" s="30" t="s">
        <v>5030</v>
      </c>
      <c r="B10621" s="74">
        <v>46278</v>
      </c>
      <c r="C10621" s="30" t="s">
        <v>1112</v>
      </c>
      <c r="D10621" s="30" t="s">
        <v>1113</v>
      </c>
      <c r="E10621" s="75">
        <v>21</v>
      </c>
      <c r="F10621" s="30" t="s">
        <v>53</v>
      </c>
      <c r="G10621" s="30" t="s">
        <v>54</v>
      </c>
      <c r="H10621" s="75">
        <v>1</v>
      </c>
    </row>
    <row r="10622" spans="1:8">
      <c r="A10622" s="30" t="s">
        <v>5030</v>
      </c>
      <c r="B10622" s="74">
        <v>46278</v>
      </c>
      <c r="C10622" s="30" t="s">
        <v>1852</v>
      </c>
      <c r="D10622" s="30" t="s">
        <v>1853</v>
      </c>
      <c r="E10622" s="75">
        <v>15</v>
      </c>
      <c r="F10622" s="30" t="s">
        <v>53</v>
      </c>
      <c r="G10622" s="30" t="s">
        <v>54</v>
      </c>
      <c r="H10622" s="75">
        <v>1</v>
      </c>
    </row>
    <row r="10623" spans="1:8">
      <c r="A10623" s="30" t="s">
        <v>5030</v>
      </c>
      <c r="B10623" s="74">
        <v>46278</v>
      </c>
      <c r="C10623" s="30" t="s">
        <v>2504</v>
      </c>
      <c r="D10623" s="30" t="s">
        <v>2505</v>
      </c>
      <c r="E10623" s="75">
        <v>99</v>
      </c>
      <c r="F10623" s="30" t="s">
        <v>70</v>
      </c>
      <c r="G10623" s="30" t="s">
        <v>71</v>
      </c>
      <c r="H10623" s="75">
        <v>2</v>
      </c>
    </row>
    <row r="10624" spans="1:8">
      <c r="A10624" s="30" t="s">
        <v>5030</v>
      </c>
      <c r="B10624" s="74">
        <v>46278</v>
      </c>
      <c r="C10624" s="30" t="s">
        <v>1190</v>
      </c>
      <c r="D10624" s="30" t="s">
        <v>1191</v>
      </c>
      <c r="E10624" s="75">
        <v>46</v>
      </c>
      <c r="F10624" s="30" t="s">
        <v>53</v>
      </c>
      <c r="G10624" s="30" t="s">
        <v>54</v>
      </c>
      <c r="H10624" s="75">
        <v>1</v>
      </c>
    </row>
    <row r="10625" spans="1:8">
      <c r="A10625" s="30" t="s">
        <v>5030</v>
      </c>
      <c r="B10625" s="74">
        <v>46278</v>
      </c>
      <c r="C10625" s="30" t="s">
        <v>1194</v>
      </c>
      <c r="D10625" s="30" t="s">
        <v>1195</v>
      </c>
      <c r="E10625" s="75">
        <v>12</v>
      </c>
      <c r="F10625" s="30" t="s">
        <v>76</v>
      </c>
      <c r="G10625" s="30" t="s">
        <v>77</v>
      </c>
      <c r="H10625" s="75">
        <v>1</v>
      </c>
    </row>
    <row r="10626" spans="1:8">
      <c r="A10626" s="30" t="s">
        <v>5030</v>
      </c>
      <c r="B10626" s="74">
        <v>46278</v>
      </c>
      <c r="C10626" s="30" t="s">
        <v>1204</v>
      </c>
      <c r="D10626" s="30" t="s">
        <v>1205</v>
      </c>
      <c r="E10626" s="75">
        <v>11</v>
      </c>
      <c r="F10626" s="30" t="s">
        <v>53</v>
      </c>
      <c r="G10626" s="30" t="s">
        <v>54</v>
      </c>
      <c r="H10626" s="75">
        <v>1</v>
      </c>
    </row>
    <row r="10627" spans="1:8">
      <c r="A10627" s="30" t="s">
        <v>5030</v>
      </c>
      <c r="B10627" s="74">
        <v>46278</v>
      </c>
      <c r="C10627" s="30" t="s">
        <v>1208</v>
      </c>
      <c r="D10627" s="30" t="s">
        <v>1209</v>
      </c>
      <c r="E10627" s="75">
        <v>43</v>
      </c>
      <c r="F10627" s="30" t="s">
        <v>53</v>
      </c>
      <c r="G10627" s="30" t="s">
        <v>54</v>
      </c>
      <c r="H10627" s="75">
        <v>1</v>
      </c>
    </row>
    <row r="10628" spans="1:8">
      <c r="A10628" s="30" t="s">
        <v>5030</v>
      </c>
      <c r="B10628" s="74">
        <v>46278</v>
      </c>
      <c r="C10628" s="30" t="s">
        <v>1864</v>
      </c>
      <c r="D10628" s="30" t="s">
        <v>1865</v>
      </c>
      <c r="E10628" s="75">
        <v>88</v>
      </c>
      <c r="F10628" s="30" t="s">
        <v>53</v>
      </c>
      <c r="G10628" s="30" t="s">
        <v>54</v>
      </c>
      <c r="H10628" s="75">
        <v>1</v>
      </c>
    </row>
    <row r="10629" spans="1:8">
      <c r="A10629" s="30" t="s">
        <v>5030</v>
      </c>
      <c r="B10629" s="74">
        <v>46278</v>
      </c>
      <c r="C10629" s="30" t="s">
        <v>5042</v>
      </c>
      <c r="D10629" s="30" t="s">
        <v>5043</v>
      </c>
      <c r="E10629" s="75">
        <v>21</v>
      </c>
      <c r="F10629" s="30" t="s">
        <v>53</v>
      </c>
      <c r="G10629" s="30" t="s">
        <v>54</v>
      </c>
      <c r="H10629" s="75">
        <v>1</v>
      </c>
    </row>
    <row r="10630" spans="1:8">
      <c r="A10630" s="30" t="s">
        <v>5030</v>
      </c>
      <c r="B10630" s="74">
        <v>46278</v>
      </c>
      <c r="C10630" s="30" t="s">
        <v>1228</v>
      </c>
      <c r="D10630" s="30" t="s">
        <v>1229</v>
      </c>
      <c r="E10630" s="75">
        <v>37</v>
      </c>
      <c r="F10630" s="30" t="s">
        <v>53</v>
      </c>
      <c r="G10630" s="30" t="s">
        <v>54</v>
      </c>
      <c r="H10630" s="75">
        <v>1</v>
      </c>
    </row>
    <row r="10631" spans="1:8">
      <c r="A10631" s="30" t="s">
        <v>5030</v>
      </c>
      <c r="B10631" s="74">
        <v>46278</v>
      </c>
      <c r="C10631" s="30" t="s">
        <v>1234</v>
      </c>
      <c r="D10631" s="30" t="s">
        <v>1235</v>
      </c>
      <c r="E10631" s="75">
        <v>8</v>
      </c>
      <c r="F10631" s="30" t="s">
        <v>76</v>
      </c>
      <c r="G10631" s="30" t="s">
        <v>77</v>
      </c>
      <c r="H10631" s="75">
        <v>1</v>
      </c>
    </row>
    <row r="10632" spans="1:8">
      <c r="A10632" s="30" t="s">
        <v>5030</v>
      </c>
      <c r="B10632" s="74">
        <v>46278</v>
      </c>
      <c r="C10632" s="30" t="s">
        <v>1282</v>
      </c>
      <c r="D10632" s="30" t="s">
        <v>1283</v>
      </c>
      <c r="E10632" s="75">
        <v>5</v>
      </c>
      <c r="F10632" s="30" t="s">
        <v>76</v>
      </c>
      <c r="G10632" s="30" t="s">
        <v>77</v>
      </c>
      <c r="H10632" s="75">
        <v>1</v>
      </c>
    </row>
    <row r="10633" spans="1:8">
      <c r="A10633" s="30" t="s">
        <v>5030</v>
      </c>
      <c r="B10633" s="74">
        <v>46278</v>
      </c>
      <c r="C10633" s="30" t="s">
        <v>1312</v>
      </c>
      <c r="D10633" s="30" t="s">
        <v>1313</v>
      </c>
      <c r="E10633" s="75">
        <v>26</v>
      </c>
      <c r="F10633" s="30" t="s">
        <v>70</v>
      </c>
      <c r="G10633" s="30" t="s">
        <v>71</v>
      </c>
      <c r="H10633" s="75">
        <v>2</v>
      </c>
    </row>
    <row r="10634" spans="1:8">
      <c r="A10634" s="30" t="s">
        <v>5030</v>
      </c>
      <c r="B10634" s="74">
        <v>46278</v>
      </c>
      <c r="C10634" s="30" t="s">
        <v>1320</v>
      </c>
      <c r="D10634" s="30" t="s">
        <v>1321</v>
      </c>
      <c r="E10634" s="75">
        <v>117</v>
      </c>
      <c r="F10634" s="30" t="s">
        <v>70</v>
      </c>
      <c r="G10634" s="30" t="s">
        <v>71</v>
      </c>
      <c r="H10634" s="75">
        <v>2</v>
      </c>
    </row>
    <row r="10635" spans="1:8">
      <c r="A10635" s="30" t="s">
        <v>5030</v>
      </c>
      <c r="B10635" s="74">
        <v>46278</v>
      </c>
      <c r="C10635" s="30" t="s">
        <v>1324</v>
      </c>
      <c r="D10635" s="30" t="s">
        <v>1325</v>
      </c>
      <c r="E10635" s="75">
        <v>93</v>
      </c>
      <c r="F10635" s="30" t="s">
        <v>80</v>
      </c>
      <c r="G10635" s="30" t="s">
        <v>81</v>
      </c>
      <c r="H10635" s="75">
        <v>1</v>
      </c>
    </row>
    <row r="10636" spans="1:8">
      <c r="A10636" s="30" t="s">
        <v>5030</v>
      </c>
      <c r="B10636" s="74">
        <v>46278</v>
      </c>
      <c r="C10636" s="30" t="s">
        <v>1338</v>
      </c>
      <c r="D10636" s="30" t="s">
        <v>1339</v>
      </c>
      <c r="E10636" s="75">
        <v>7</v>
      </c>
      <c r="F10636" s="30" t="s">
        <v>53</v>
      </c>
      <c r="G10636" s="30" t="s">
        <v>54</v>
      </c>
      <c r="H10636" s="75">
        <v>1</v>
      </c>
    </row>
    <row r="10637" spans="1:8">
      <c r="A10637" s="30" t="s">
        <v>5030</v>
      </c>
      <c r="B10637" s="74">
        <v>46278</v>
      </c>
      <c r="C10637" s="30" t="s">
        <v>1346</v>
      </c>
      <c r="D10637" s="30" t="s">
        <v>1347</v>
      </c>
      <c r="E10637" s="75">
        <v>48</v>
      </c>
      <c r="F10637" s="30" t="s">
        <v>70</v>
      </c>
      <c r="G10637" s="30" t="s">
        <v>71</v>
      </c>
      <c r="H10637" s="75">
        <v>2</v>
      </c>
    </row>
    <row r="10638" spans="1:8">
      <c r="A10638" s="30" t="s">
        <v>5030</v>
      </c>
      <c r="B10638" s="74">
        <v>46277</v>
      </c>
      <c r="C10638" s="30" t="s">
        <v>2842</v>
      </c>
      <c r="D10638" s="30" t="s">
        <v>2843</v>
      </c>
      <c r="E10638" s="75">
        <v>90</v>
      </c>
      <c r="F10638" s="30" t="s">
        <v>53</v>
      </c>
      <c r="G10638" s="30" t="s">
        <v>54</v>
      </c>
      <c r="H10638" s="75">
        <v>1</v>
      </c>
    </row>
    <row r="10639" spans="1:8">
      <c r="A10639" s="30" t="s">
        <v>5030</v>
      </c>
      <c r="B10639" s="74">
        <v>46277</v>
      </c>
      <c r="C10639" s="30" t="s">
        <v>3028</v>
      </c>
      <c r="D10639" s="30" t="s">
        <v>3029</v>
      </c>
      <c r="E10639" s="75">
        <v>64</v>
      </c>
      <c r="F10639" s="30" t="s">
        <v>76</v>
      </c>
      <c r="G10639" s="30" t="s">
        <v>77</v>
      </c>
      <c r="H10639" s="75">
        <v>1</v>
      </c>
    </row>
    <row r="10640" spans="1:8">
      <c r="A10640" s="30" t="s">
        <v>5030</v>
      </c>
      <c r="B10640" s="74">
        <v>46277</v>
      </c>
      <c r="C10640" s="30" t="s">
        <v>3056</v>
      </c>
      <c r="D10640" s="30" t="s">
        <v>3057</v>
      </c>
      <c r="E10640" s="75">
        <v>104</v>
      </c>
      <c r="F10640" s="30" t="s">
        <v>53</v>
      </c>
      <c r="G10640" s="30" t="s">
        <v>54</v>
      </c>
      <c r="H10640" s="75">
        <v>1</v>
      </c>
    </row>
    <row r="10641" spans="1:8">
      <c r="A10641" s="30" t="s">
        <v>5030</v>
      </c>
      <c r="B10641" s="74">
        <v>46277</v>
      </c>
      <c r="C10641" s="30" t="s">
        <v>3068</v>
      </c>
      <c r="D10641" s="30" t="s">
        <v>3069</v>
      </c>
      <c r="E10641" s="75">
        <v>120</v>
      </c>
      <c r="F10641" s="30" t="s">
        <v>53</v>
      </c>
      <c r="G10641" s="30" t="s">
        <v>54</v>
      </c>
      <c r="H10641" s="75">
        <v>1</v>
      </c>
    </row>
    <row r="10642" spans="1:8">
      <c r="A10642" s="30" t="s">
        <v>5030</v>
      </c>
      <c r="B10642" s="74">
        <v>46277</v>
      </c>
      <c r="C10642" s="30" t="s">
        <v>3076</v>
      </c>
      <c r="D10642" s="30" t="s">
        <v>3077</v>
      </c>
      <c r="E10642" s="75">
        <v>68</v>
      </c>
      <c r="F10642" s="30" t="s">
        <v>53</v>
      </c>
      <c r="G10642" s="30" t="s">
        <v>54</v>
      </c>
      <c r="H10642" s="75">
        <v>1</v>
      </c>
    </row>
    <row r="10643" spans="1:8">
      <c r="A10643" s="30" t="s">
        <v>5030</v>
      </c>
      <c r="B10643" s="74">
        <v>46277</v>
      </c>
      <c r="C10643" s="30" t="s">
        <v>3082</v>
      </c>
      <c r="D10643" s="30" t="s">
        <v>3083</v>
      </c>
      <c r="E10643" s="75">
        <v>28</v>
      </c>
      <c r="F10643" s="30" t="s">
        <v>53</v>
      </c>
      <c r="G10643" s="30" t="s">
        <v>54</v>
      </c>
      <c r="H10643" s="75">
        <v>1</v>
      </c>
    </row>
    <row r="10644" spans="1:8">
      <c r="A10644" s="30" t="s">
        <v>5030</v>
      </c>
      <c r="B10644" s="74">
        <v>46277</v>
      </c>
      <c r="C10644" s="30" t="s">
        <v>3264</v>
      </c>
      <c r="D10644" s="30" t="s">
        <v>3265</v>
      </c>
      <c r="E10644" s="75">
        <v>109</v>
      </c>
      <c r="F10644" s="30" t="s">
        <v>53</v>
      </c>
      <c r="G10644" s="30" t="s">
        <v>54</v>
      </c>
      <c r="H10644" s="75">
        <v>1</v>
      </c>
    </row>
    <row r="10645" spans="1:8">
      <c r="A10645" s="30" t="s">
        <v>5030</v>
      </c>
      <c r="B10645" s="74">
        <v>46277</v>
      </c>
      <c r="C10645" s="30" t="s">
        <v>4891</v>
      </c>
      <c r="D10645" s="30" t="s">
        <v>4892</v>
      </c>
      <c r="E10645" s="75">
        <v>47</v>
      </c>
      <c r="F10645" s="30" t="s">
        <v>70</v>
      </c>
      <c r="G10645" s="30" t="s">
        <v>71</v>
      </c>
      <c r="H10645" s="75">
        <v>2</v>
      </c>
    </row>
    <row r="10646" spans="1:8">
      <c r="A10646" s="30" t="s">
        <v>5030</v>
      </c>
      <c r="B10646" s="74">
        <v>46277</v>
      </c>
      <c r="C10646" s="30" t="s">
        <v>5038</v>
      </c>
      <c r="D10646" s="30" t="s">
        <v>5039</v>
      </c>
      <c r="E10646" s="75">
        <v>37</v>
      </c>
      <c r="F10646" s="30" t="s">
        <v>68</v>
      </c>
      <c r="G10646" s="30" t="s">
        <v>69</v>
      </c>
      <c r="H10646" s="75">
        <v>1</v>
      </c>
    </row>
    <row r="10647" spans="1:8">
      <c r="A10647" s="30" t="s">
        <v>5030</v>
      </c>
      <c r="B10647" s="74">
        <v>46277</v>
      </c>
      <c r="C10647" s="30" t="s">
        <v>768</v>
      </c>
      <c r="D10647" s="30" t="s">
        <v>769</v>
      </c>
      <c r="E10647" s="75">
        <v>109</v>
      </c>
      <c r="F10647" s="30" t="s">
        <v>70</v>
      </c>
      <c r="G10647" s="30" t="s">
        <v>71</v>
      </c>
      <c r="H10647" s="75">
        <v>2</v>
      </c>
    </row>
    <row r="10648" spans="1:8">
      <c r="A10648" s="30" t="s">
        <v>5030</v>
      </c>
      <c r="B10648" s="74">
        <v>46277</v>
      </c>
      <c r="C10648" s="30" t="s">
        <v>772</v>
      </c>
      <c r="D10648" s="30" t="s">
        <v>773</v>
      </c>
      <c r="E10648" s="75">
        <v>215</v>
      </c>
      <c r="F10648" s="30" t="s">
        <v>80</v>
      </c>
      <c r="G10648" s="30" t="s">
        <v>81</v>
      </c>
      <c r="H10648" s="75">
        <v>1</v>
      </c>
    </row>
    <row r="10649" spans="1:8">
      <c r="A10649" s="30" t="s">
        <v>5030</v>
      </c>
      <c r="B10649" s="74">
        <v>46277</v>
      </c>
      <c r="C10649" s="30" t="s">
        <v>774</v>
      </c>
      <c r="D10649" s="30" t="s">
        <v>775</v>
      </c>
      <c r="E10649" s="75">
        <v>184</v>
      </c>
      <c r="F10649" s="30" t="s">
        <v>70</v>
      </c>
      <c r="G10649" s="30" t="s">
        <v>71</v>
      </c>
      <c r="H10649" s="75">
        <v>2</v>
      </c>
    </row>
    <row r="10650" spans="1:8">
      <c r="A10650" s="30" t="s">
        <v>5030</v>
      </c>
      <c r="B10650" s="74">
        <v>46277</v>
      </c>
      <c r="C10650" s="30" t="s">
        <v>776</v>
      </c>
      <c r="D10650" s="30" t="s">
        <v>777</v>
      </c>
      <c r="E10650" s="75">
        <v>53</v>
      </c>
      <c r="F10650" s="30" t="s">
        <v>68</v>
      </c>
      <c r="G10650" s="30" t="s">
        <v>69</v>
      </c>
      <c r="H10650" s="75">
        <v>1</v>
      </c>
    </row>
    <row r="10651" spans="1:8">
      <c r="A10651" s="30" t="s">
        <v>5030</v>
      </c>
      <c r="B10651" s="74">
        <v>46277</v>
      </c>
      <c r="C10651" s="30" t="s">
        <v>1812</v>
      </c>
      <c r="D10651" s="30" t="s">
        <v>1813</v>
      </c>
      <c r="E10651" s="75">
        <v>33</v>
      </c>
      <c r="F10651" s="30" t="s">
        <v>68</v>
      </c>
      <c r="G10651" s="30" t="s">
        <v>69</v>
      </c>
      <c r="H10651" s="75">
        <v>1</v>
      </c>
    </row>
    <row r="10652" spans="1:8">
      <c r="A10652" s="30" t="s">
        <v>5030</v>
      </c>
      <c r="B10652" s="74">
        <v>46277</v>
      </c>
      <c r="C10652" s="30" t="s">
        <v>788</v>
      </c>
      <c r="D10652" s="30" t="s">
        <v>789</v>
      </c>
      <c r="E10652" s="75">
        <v>69</v>
      </c>
      <c r="F10652" s="30" t="s">
        <v>70</v>
      </c>
      <c r="G10652" s="30" t="s">
        <v>71</v>
      </c>
      <c r="H10652" s="75">
        <v>2</v>
      </c>
    </row>
    <row r="10653" spans="1:8">
      <c r="A10653" s="30" t="s">
        <v>5030</v>
      </c>
      <c r="B10653" s="74">
        <v>46277</v>
      </c>
      <c r="C10653" s="30" t="s">
        <v>790</v>
      </c>
      <c r="D10653" s="30" t="s">
        <v>791</v>
      </c>
      <c r="E10653" s="75">
        <v>77</v>
      </c>
      <c r="F10653" s="30" t="s">
        <v>70</v>
      </c>
      <c r="G10653" s="30" t="s">
        <v>71</v>
      </c>
      <c r="H10653" s="75">
        <v>2</v>
      </c>
    </row>
    <row r="10654" spans="1:8">
      <c r="A10654" s="30" t="s">
        <v>5030</v>
      </c>
      <c r="B10654" s="74">
        <v>46277</v>
      </c>
      <c r="C10654" s="30" t="s">
        <v>792</v>
      </c>
      <c r="D10654" s="30" t="s">
        <v>793</v>
      </c>
      <c r="E10654" s="75">
        <v>163</v>
      </c>
      <c r="F10654" s="30" t="s">
        <v>70</v>
      </c>
      <c r="G10654" s="30" t="s">
        <v>71</v>
      </c>
      <c r="H10654" s="75">
        <v>2</v>
      </c>
    </row>
    <row r="10655" spans="1:8">
      <c r="A10655" s="30" t="s">
        <v>5030</v>
      </c>
      <c r="B10655" s="74">
        <v>46277</v>
      </c>
      <c r="C10655" s="30" t="s">
        <v>794</v>
      </c>
      <c r="D10655" s="30" t="s">
        <v>795</v>
      </c>
      <c r="E10655" s="75">
        <v>205</v>
      </c>
      <c r="F10655" s="30" t="s">
        <v>70</v>
      </c>
      <c r="G10655" s="30" t="s">
        <v>71</v>
      </c>
      <c r="H10655" s="75">
        <v>2</v>
      </c>
    </row>
    <row r="10656" spans="1:8">
      <c r="A10656" s="30" t="s">
        <v>5030</v>
      </c>
      <c r="B10656" s="74">
        <v>46277</v>
      </c>
      <c r="C10656" s="30" t="s">
        <v>798</v>
      </c>
      <c r="D10656" s="30" t="s">
        <v>799</v>
      </c>
      <c r="E10656" s="75">
        <v>63</v>
      </c>
      <c r="F10656" s="30" t="s">
        <v>68</v>
      </c>
      <c r="G10656" s="30" t="s">
        <v>69</v>
      </c>
      <c r="H10656" s="75">
        <v>1</v>
      </c>
    </row>
    <row r="10657" spans="1:8">
      <c r="A10657" s="30" t="s">
        <v>5030</v>
      </c>
      <c r="B10657" s="74">
        <v>46277</v>
      </c>
      <c r="C10657" s="30" t="s">
        <v>802</v>
      </c>
      <c r="D10657" s="30" t="s">
        <v>803</v>
      </c>
      <c r="E10657" s="75">
        <v>172</v>
      </c>
      <c r="F10657" s="30" t="s">
        <v>70</v>
      </c>
      <c r="G10657" s="30" t="s">
        <v>71</v>
      </c>
      <c r="H10657" s="75">
        <v>2</v>
      </c>
    </row>
    <row r="10658" spans="1:8">
      <c r="A10658" s="30" t="s">
        <v>5030</v>
      </c>
      <c r="B10658" s="74">
        <v>46277</v>
      </c>
      <c r="C10658" s="30" t="s">
        <v>804</v>
      </c>
      <c r="D10658" s="30" t="s">
        <v>805</v>
      </c>
      <c r="E10658" s="75">
        <v>251</v>
      </c>
      <c r="F10658" s="30" t="s">
        <v>80</v>
      </c>
      <c r="G10658" s="30" t="s">
        <v>81</v>
      </c>
      <c r="H10658" s="75">
        <v>1</v>
      </c>
    </row>
    <row r="10659" spans="1:8">
      <c r="A10659" s="30" t="s">
        <v>5030</v>
      </c>
      <c r="B10659" s="74">
        <v>46277</v>
      </c>
      <c r="C10659" s="30" t="s">
        <v>806</v>
      </c>
      <c r="D10659" s="30" t="s">
        <v>807</v>
      </c>
      <c r="E10659" s="75">
        <v>110</v>
      </c>
      <c r="F10659" s="30" t="s">
        <v>70</v>
      </c>
      <c r="G10659" s="30" t="s">
        <v>71</v>
      </c>
      <c r="H10659" s="75">
        <v>2</v>
      </c>
    </row>
    <row r="10660" spans="1:8">
      <c r="A10660" s="30" t="s">
        <v>5030</v>
      </c>
      <c r="B10660" s="74">
        <v>46277</v>
      </c>
      <c r="C10660" s="30" t="s">
        <v>810</v>
      </c>
      <c r="D10660" s="30" t="s">
        <v>811</v>
      </c>
      <c r="E10660" s="75">
        <v>120</v>
      </c>
      <c r="F10660" s="30" t="s">
        <v>70</v>
      </c>
      <c r="G10660" s="30" t="s">
        <v>71</v>
      </c>
      <c r="H10660" s="75">
        <v>2</v>
      </c>
    </row>
    <row r="10661" spans="1:8">
      <c r="A10661" s="30" t="s">
        <v>5030</v>
      </c>
      <c r="B10661" s="74">
        <v>46277</v>
      </c>
      <c r="C10661" s="30" t="s">
        <v>826</v>
      </c>
      <c r="D10661" s="30" t="s">
        <v>827</v>
      </c>
      <c r="E10661" s="75">
        <v>84</v>
      </c>
      <c r="F10661" s="30" t="s">
        <v>70</v>
      </c>
      <c r="G10661" s="30" t="s">
        <v>71</v>
      </c>
      <c r="H10661" s="75">
        <v>2</v>
      </c>
    </row>
    <row r="10662" spans="1:8">
      <c r="A10662" s="30" t="s">
        <v>5030</v>
      </c>
      <c r="B10662" s="74">
        <v>46277</v>
      </c>
      <c r="C10662" s="30" t="s">
        <v>830</v>
      </c>
      <c r="D10662" s="30" t="s">
        <v>831</v>
      </c>
      <c r="E10662" s="75">
        <v>46</v>
      </c>
      <c r="F10662" s="30" t="s">
        <v>68</v>
      </c>
      <c r="G10662" s="30" t="s">
        <v>69</v>
      </c>
      <c r="H10662" s="75">
        <v>1</v>
      </c>
    </row>
    <row r="10663" spans="1:8">
      <c r="A10663" s="30" t="s">
        <v>5030</v>
      </c>
      <c r="B10663" s="74">
        <v>46277</v>
      </c>
      <c r="C10663" s="30" t="s">
        <v>834</v>
      </c>
      <c r="D10663" s="30" t="s">
        <v>835</v>
      </c>
      <c r="E10663" s="75">
        <v>28</v>
      </c>
      <c r="F10663" s="30" t="s">
        <v>80</v>
      </c>
      <c r="G10663" s="30" t="s">
        <v>81</v>
      </c>
      <c r="H10663" s="75">
        <v>1</v>
      </c>
    </row>
    <row r="10664" spans="1:8">
      <c r="A10664" s="30" t="s">
        <v>5030</v>
      </c>
      <c r="B10664" s="74">
        <v>46277</v>
      </c>
      <c r="C10664" s="30" t="s">
        <v>840</v>
      </c>
      <c r="D10664" s="30" t="s">
        <v>841</v>
      </c>
      <c r="E10664" s="75">
        <v>54</v>
      </c>
      <c r="F10664" s="30" t="s">
        <v>70</v>
      </c>
      <c r="G10664" s="30" t="s">
        <v>71</v>
      </c>
      <c r="H10664" s="75">
        <v>2</v>
      </c>
    </row>
    <row r="10665" spans="1:8">
      <c r="A10665" s="30" t="s">
        <v>5030</v>
      </c>
      <c r="B10665" s="74">
        <v>46277</v>
      </c>
      <c r="C10665" s="30" t="s">
        <v>842</v>
      </c>
      <c r="D10665" s="30" t="s">
        <v>843</v>
      </c>
      <c r="E10665" s="75">
        <v>111</v>
      </c>
      <c r="F10665" s="30" t="s">
        <v>70</v>
      </c>
      <c r="G10665" s="30" t="s">
        <v>71</v>
      </c>
      <c r="H10665" s="75">
        <v>2</v>
      </c>
    </row>
    <row r="10666" spans="1:8">
      <c r="A10666" s="30" t="s">
        <v>5030</v>
      </c>
      <c r="B10666" s="74">
        <v>46277</v>
      </c>
      <c r="C10666" s="30" t="s">
        <v>844</v>
      </c>
      <c r="D10666" s="30" t="s">
        <v>845</v>
      </c>
      <c r="E10666" s="75">
        <v>39</v>
      </c>
      <c r="F10666" s="30" t="s">
        <v>80</v>
      </c>
      <c r="G10666" s="30" t="s">
        <v>81</v>
      </c>
      <c r="H10666" s="75">
        <v>1</v>
      </c>
    </row>
    <row r="10667" spans="1:8">
      <c r="A10667" s="30" t="s">
        <v>5030</v>
      </c>
      <c r="B10667" s="74">
        <v>46277</v>
      </c>
      <c r="C10667" s="30" t="s">
        <v>850</v>
      </c>
      <c r="D10667" s="30" t="s">
        <v>851</v>
      </c>
      <c r="E10667" s="75">
        <v>71</v>
      </c>
      <c r="F10667" s="30" t="s">
        <v>70</v>
      </c>
      <c r="G10667" s="30" t="s">
        <v>71</v>
      </c>
      <c r="H10667" s="75">
        <v>2</v>
      </c>
    </row>
    <row r="10668" spans="1:8">
      <c r="A10668" s="30" t="s">
        <v>5030</v>
      </c>
      <c r="B10668" s="74">
        <v>46277</v>
      </c>
      <c r="C10668" s="30" t="s">
        <v>852</v>
      </c>
      <c r="D10668" s="30" t="s">
        <v>853</v>
      </c>
      <c r="E10668" s="75">
        <v>125</v>
      </c>
      <c r="F10668" s="30" t="s">
        <v>70</v>
      </c>
      <c r="G10668" s="30" t="s">
        <v>71</v>
      </c>
      <c r="H10668" s="75">
        <v>2</v>
      </c>
    </row>
    <row r="10669" spans="1:8">
      <c r="A10669" s="30" t="s">
        <v>5030</v>
      </c>
      <c r="B10669" s="74">
        <v>46277</v>
      </c>
      <c r="C10669" s="30" t="s">
        <v>856</v>
      </c>
      <c r="D10669" s="30" t="s">
        <v>857</v>
      </c>
      <c r="E10669" s="75">
        <v>2</v>
      </c>
      <c r="F10669" s="30" t="s">
        <v>80</v>
      </c>
      <c r="G10669" s="30" t="s">
        <v>81</v>
      </c>
      <c r="H10669" s="75">
        <v>1</v>
      </c>
    </row>
    <row r="10670" spans="1:8">
      <c r="A10670" s="30" t="s">
        <v>5030</v>
      </c>
      <c r="B10670" s="74">
        <v>46277</v>
      </c>
      <c r="C10670" s="30" t="s">
        <v>864</v>
      </c>
      <c r="D10670" s="30" t="s">
        <v>865</v>
      </c>
      <c r="E10670" s="75">
        <v>28</v>
      </c>
      <c r="F10670" s="30" t="s">
        <v>70</v>
      </c>
      <c r="G10670" s="30" t="s">
        <v>71</v>
      </c>
      <c r="H10670" s="75">
        <v>2</v>
      </c>
    </row>
    <row r="10671" spans="1:8">
      <c r="A10671" s="30" t="s">
        <v>5030</v>
      </c>
      <c r="B10671" s="74">
        <v>46277</v>
      </c>
      <c r="C10671" s="30" t="s">
        <v>870</v>
      </c>
      <c r="D10671" s="30" t="s">
        <v>871</v>
      </c>
      <c r="E10671" s="75">
        <v>60</v>
      </c>
      <c r="F10671" s="30" t="s">
        <v>70</v>
      </c>
      <c r="G10671" s="30" t="s">
        <v>71</v>
      </c>
      <c r="H10671" s="75">
        <v>2</v>
      </c>
    </row>
    <row r="10672" spans="1:8">
      <c r="A10672" s="30" t="s">
        <v>5030</v>
      </c>
      <c r="B10672" s="74">
        <v>46277</v>
      </c>
      <c r="C10672" s="30" t="s">
        <v>874</v>
      </c>
      <c r="D10672" s="30" t="s">
        <v>875</v>
      </c>
      <c r="E10672" s="75">
        <v>147</v>
      </c>
      <c r="F10672" s="30" t="s">
        <v>70</v>
      </c>
      <c r="G10672" s="30" t="s">
        <v>71</v>
      </c>
      <c r="H10672" s="75">
        <v>2</v>
      </c>
    </row>
    <row r="10673" spans="1:8">
      <c r="A10673" s="30" t="s">
        <v>5030</v>
      </c>
      <c r="B10673" s="74">
        <v>46277</v>
      </c>
      <c r="C10673" s="30" t="s">
        <v>888</v>
      </c>
      <c r="D10673" s="30" t="s">
        <v>889</v>
      </c>
      <c r="E10673" s="75">
        <v>93</v>
      </c>
      <c r="F10673" s="30" t="s">
        <v>70</v>
      </c>
      <c r="G10673" s="30" t="s">
        <v>71</v>
      </c>
      <c r="H10673" s="75">
        <v>2</v>
      </c>
    </row>
    <row r="10674" spans="1:8">
      <c r="A10674" s="30" t="s">
        <v>5030</v>
      </c>
      <c r="B10674" s="74">
        <v>46277</v>
      </c>
      <c r="C10674" s="30" t="s">
        <v>890</v>
      </c>
      <c r="D10674" s="30" t="s">
        <v>891</v>
      </c>
      <c r="E10674" s="75">
        <v>134</v>
      </c>
      <c r="F10674" s="30" t="s">
        <v>53</v>
      </c>
      <c r="G10674" s="30" t="s">
        <v>54</v>
      </c>
      <c r="H10674" s="75">
        <v>1</v>
      </c>
    </row>
    <row r="10675" spans="1:8">
      <c r="A10675" s="30" t="s">
        <v>5030</v>
      </c>
      <c r="B10675" s="74">
        <v>46277</v>
      </c>
      <c r="C10675" s="30" t="s">
        <v>894</v>
      </c>
      <c r="D10675" s="30" t="s">
        <v>895</v>
      </c>
      <c r="E10675" s="75">
        <v>122</v>
      </c>
      <c r="F10675" s="30" t="s">
        <v>70</v>
      </c>
      <c r="G10675" s="30" t="s">
        <v>71</v>
      </c>
      <c r="H10675" s="75">
        <v>2</v>
      </c>
    </row>
    <row r="10676" spans="1:8">
      <c r="A10676" s="30" t="s">
        <v>5030</v>
      </c>
      <c r="B10676" s="74">
        <v>46277</v>
      </c>
      <c r="C10676" s="30" t="s">
        <v>896</v>
      </c>
      <c r="D10676" s="30" t="s">
        <v>897</v>
      </c>
      <c r="E10676" s="75">
        <v>30</v>
      </c>
      <c r="F10676" s="30" t="s">
        <v>68</v>
      </c>
      <c r="G10676" s="30" t="s">
        <v>69</v>
      </c>
      <c r="H10676" s="75">
        <v>1</v>
      </c>
    </row>
    <row r="10677" spans="1:8">
      <c r="A10677" s="30" t="s">
        <v>5030</v>
      </c>
      <c r="B10677" s="74">
        <v>46277</v>
      </c>
      <c r="C10677" s="30" t="s">
        <v>900</v>
      </c>
      <c r="D10677" s="30" t="s">
        <v>901</v>
      </c>
      <c r="E10677" s="75">
        <v>42</v>
      </c>
      <c r="F10677" s="30" t="s">
        <v>68</v>
      </c>
      <c r="G10677" s="30" t="s">
        <v>69</v>
      </c>
      <c r="H10677" s="75">
        <v>1</v>
      </c>
    </row>
    <row r="10678" spans="1:8">
      <c r="A10678" s="30" t="s">
        <v>5030</v>
      </c>
      <c r="B10678" s="74">
        <v>46277</v>
      </c>
      <c r="C10678" s="30" t="s">
        <v>904</v>
      </c>
      <c r="D10678" s="30" t="s">
        <v>905</v>
      </c>
      <c r="E10678" s="75">
        <v>65</v>
      </c>
      <c r="F10678" s="30" t="s">
        <v>70</v>
      </c>
      <c r="G10678" s="30" t="s">
        <v>71</v>
      </c>
      <c r="H10678" s="75">
        <v>2</v>
      </c>
    </row>
    <row r="10679" spans="1:8">
      <c r="A10679" s="30" t="s">
        <v>5030</v>
      </c>
      <c r="B10679" s="74">
        <v>46277</v>
      </c>
      <c r="C10679" s="30" t="s">
        <v>906</v>
      </c>
      <c r="D10679" s="30" t="s">
        <v>907</v>
      </c>
      <c r="E10679" s="75">
        <v>65</v>
      </c>
      <c r="F10679" s="30" t="s">
        <v>68</v>
      </c>
      <c r="G10679" s="30" t="s">
        <v>69</v>
      </c>
      <c r="H10679" s="75">
        <v>1</v>
      </c>
    </row>
    <row r="10680" spans="1:8">
      <c r="A10680" s="30" t="s">
        <v>5030</v>
      </c>
      <c r="B10680" s="74">
        <v>46277</v>
      </c>
      <c r="C10680" s="30" t="s">
        <v>916</v>
      </c>
      <c r="D10680" s="30" t="s">
        <v>917</v>
      </c>
      <c r="E10680" s="75">
        <v>22</v>
      </c>
      <c r="F10680" s="30" t="s">
        <v>53</v>
      </c>
      <c r="G10680" s="30" t="s">
        <v>54</v>
      </c>
      <c r="H10680" s="75">
        <v>1</v>
      </c>
    </row>
    <row r="10681" spans="1:8">
      <c r="A10681" s="30" t="s">
        <v>5030</v>
      </c>
      <c r="B10681" s="74">
        <v>46277</v>
      </c>
      <c r="C10681" s="30" t="s">
        <v>920</v>
      </c>
      <c r="D10681" s="30" t="s">
        <v>921</v>
      </c>
      <c r="E10681" s="75">
        <v>454</v>
      </c>
      <c r="F10681" s="30" t="s">
        <v>80</v>
      </c>
      <c r="G10681" s="30" t="s">
        <v>81</v>
      </c>
      <c r="H10681" s="75">
        <v>1</v>
      </c>
    </row>
    <row r="10682" spans="1:8">
      <c r="A10682" s="30" t="s">
        <v>5030</v>
      </c>
      <c r="B10682" s="74">
        <v>46277</v>
      </c>
      <c r="C10682" s="30" t="s">
        <v>922</v>
      </c>
      <c r="D10682" s="30" t="s">
        <v>923</v>
      </c>
      <c r="E10682" s="75">
        <v>58</v>
      </c>
      <c r="F10682" s="30" t="s">
        <v>70</v>
      </c>
      <c r="G10682" s="30" t="s">
        <v>71</v>
      </c>
      <c r="H10682" s="75">
        <v>2</v>
      </c>
    </row>
    <row r="10683" spans="1:8">
      <c r="A10683" s="30" t="s">
        <v>5030</v>
      </c>
      <c r="B10683" s="74">
        <v>46277</v>
      </c>
      <c r="C10683" s="30" t="s">
        <v>1824</v>
      </c>
      <c r="D10683" s="30" t="s">
        <v>1825</v>
      </c>
      <c r="E10683" s="75">
        <v>34</v>
      </c>
      <c r="F10683" s="30" t="s">
        <v>53</v>
      </c>
      <c r="G10683" s="30" t="s">
        <v>54</v>
      </c>
      <c r="H10683" s="75">
        <v>1</v>
      </c>
    </row>
    <row r="10684" spans="1:8">
      <c r="A10684" s="30" t="s">
        <v>5030</v>
      </c>
      <c r="B10684" s="74">
        <v>46277</v>
      </c>
      <c r="C10684" s="30" t="s">
        <v>940</v>
      </c>
      <c r="D10684" s="30" t="s">
        <v>941</v>
      </c>
      <c r="E10684" s="75">
        <v>52</v>
      </c>
      <c r="F10684" s="30" t="s">
        <v>68</v>
      </c>
      <c r="G10684" s="30" t="s">
        <v>69</v>
      </c>
      <c r="H10684" s="75">
        <v>1</v>
      </c>
    </row>
    <row r="10685" spans="1:8">
      <c r="A10685" s="30" t="s">
        <v>5030</v>
      </c>
      <c r="B10685" s="74">
        <v>46277</v>
      </c>
      <c r="C10685" s="30" t="s">
        <v>946</v>
      </c>
      <c r="D10685" s="30" t="s">
        <v>947</v>
      </c>
      <c r="E10685" s="75">
        <v>8</v>
      </c>
      <c r="F10685" s="30" t="s">
        <v>68</v>
      </c>
      <c r="G10685" s="30" t="s">
        <v>69</v>
      </c>
      <c r="H10685" s="75">
        <v>1</v>
      </c>
    </row>
    <row r="10686" spans="1:8">
      <c r="A10686" s="30" t="s">
        <v>5030</v>
      </c>
      <c r="B10686" s="74">
        <v>46277</v>
      </c>
      <c r="C10686" s="30" t="s">
        <v>1828</v>
      </c>
      <c r="D10686" s="30" t="s">
        <v>1829</v>
      </c>
      <c r="E10686" s="75">
        <v>50</v>
      </c>
      <c r="F10686" s="30" t="s">
        <v>53</v>
      </c>
      <c r="G10686" s="30" t="s">
        <v>54</v>
      </c>
      <c r="H10686" s="75">
        <v>1</v>
      </c>
    </row>
    <row r="10687" spans="1:8">
      <c r="A10687" s="30" t="s">
        <v>5030</v>
      </c>
      <c r="B10687" s="74">
        <v>46277</v>
      </c>
      <c r="C10687" s="30" t="s">
        <v>954</v>
      </c>
      <c r="D10687" s="30" t="s">
        <v>955</v>
      </c>
      <c r="E10687" s="75">
        <v>104</v>
      </c>
      <c r="F10687" s="30" t="s">
        <v>70</v>
      </c>
      <c r="G10687" s="30" t="s">
        <v>71</v>
      </c>
      <c r="H10687" s="75">
        <v>2</v>
      </c>
    </row>
    <row r="10688" spans="1:8">
      <c r="A10688" s="30" t="s">
        <v>5030</v>
      </c>
      <c r="B10688" s="74">
        <v>46277</v>
      </c>
      <c r="C10688" s="30" t="s">
        <v>958</v>
      </c>
      <c r="D10688" s="30" t="s">
        <v>959</v>
      </c>
      <c r="E10688" s="75">
        <v>22</v>
      </c>
      <c r="F10688" s="30" t="s">
        <v>53</v>
      </c>
      <c r="G10688" s="30" t="s">
        <v>54</v>
      </c>
      <c r="H10688" s="75">
        <v>1</v>
      </c>
    </row>
    <row r="10689" spans="1:8">
      <c r="A10689" s="30" t="s">
        <v>5030</v>
      </c>
      <c r="B10689" s="74">
        <v>46277</v>
      </c>
      <c r="C10689" s="30" t="s">
        <v>1830</v>
      </c>
      <c r="D10689" s="30" t="s">
        <v>1831</v>
      </c>
      <c r="E10689" s="75">
        <v>59</v>
      </c>
      <c r="F10689" s="30" t="s">
        <v>70</v>
      </c>
      <c r="G10689" s="30" t="s">
        <v>71</v>
      </c>
      <c r="H10689" s="75">
        <v>2</v>
      </c>
    </row>
    <row r="10690" spans="1:8">
      <c r="A10690" s="30" t="s">
        <v>5030</v>
      </c>
      <c r="B10690" s="74">
        <v>46277</v>
      </c>
      <c r="C10690" s="30" t="s">
        <v>962</v>
      </c>
      <c r="D10690" s="30" t="s">
        <v>963</v>
      </c>
      <c r="E10690" s="75">
        <v>32</v>
      </c>
      <c r="F10690" s="30" t="s">
        <v>70</v>
      </c>
      <c r="G10690" s="30" t="s">
        <v>71</v>
      </c>
      <c r="H10690" s="75">
        <v>2</v>
      </c>
    </row>
    <row r="10691" spans="1:8">
      <c r="A10691" s="30" t="s">
        <v>5030</v>
      </c>
      <c r="B10691" s="74">
        <v>46277</v>
      </c>
      <c r="C10691" s="30" t="s">
        <v>972</v>
      </c>
      <c r="D10691" s="30" t="s">
        <v>973</v>
      </c>
      <c r="E10691" s="75">
        <v>153</v>
      </c>
      <c r="F10691" s="30" t="s">
        <v>68</v>
      </c>
      <c r="G10691" s="30" t="s">
        <v>69</v>
      </c>
      <c r="H10691" s="75">
        <v>1</v>
      </c>
    </row>
    <row r="10692" spans="1:8">
      <c r="A10692" s="30" t="s">
        <v>5030</v>
      </c>
      <c r="B10692" s="74">
        <v>46277</v>
      </c>
      <c r="C10692" s="30" t="s">
        <v>974</v>
      </c>
      <c r="D10692" s="30" t="s">
        <v>975</v>
      </c>
      <c r="E10692" s="75">
        <v>28</v>
      </c>
      <c r="F10692" s="30" t="s">
        <v>53</v>
      </c>
      <c r="G10692" s="30" t="s">
        <v>54</v>
      </c>
      <c r="H10692" s="75">
        <v>1</v>
      </c>
    </row>
    <row r="10693" spans="1:8">
      <c r="A10693" s="30" t="s">
        <v>5030</v>
      </c>
      <c r="B10693" s="74">
        <v>46277</v>
      </c>
      <c r="C10693" s="30" t="s">
        <v>982</v>
      </c>
      <c r="D10693" s="30" t="s">
        <v>983</v>
      </c>
      <c r="E10693" s="75">
        <v>20</v>
      </c>
      <c r="F10693" s="30" t="s">
        <v>70</v>
      </c>
      <c r="G10693" s="30" t="s">
        <v>71</v>
      </c>
      <c r="H10693" s="75">
        <v>2</v>
      </c>
    </row>
    <row r="10694" spans="1:8">
      <c r="A10694" s="30" t="s">
        <v>5030</v>
      </c>
      <c r="B10694" s="74">
        <v>46277</v>
      </c>
      <c r="C10694" s="30" t="s">
        <v>984</v>
      </c>
      <c r="D10694" s="30" t="s">
        <v>985</v>
      </c>
      <c r="E10694" s="75">
        <v>85</v>
      </c>
      <c r="F10694" s="30" t="s">
        <v>53</v>
      </c>
      <c r="G10694" s="30" t="s">
        <v>54</v>
      </c>
      <c r="H10694" s="75">
        <v>1</v>
      </c>
    </row>
    <row r="10695" spans="1:8">
      <c r="A10695" s="30" t="s">
        <v>5030</v>
      </c>
      <c r="B10695" s="74">
        <v>46277</v>
      </c>
      <c r="C10695" s="30" t="s">
        <v>992</v>
      </c>
      <c r="D10695" s="30" t="s">
        <v>993</v>
      </c>
      <c r="E10695" s="75">
        <v>50</v>
      </c>
      <c r="F10695" s="30" t="s">
        <v>68</v>
      </c>
      <c r="G10695" s="30" t="s">
        <v>69</v>
      </c>
      <c r="H10695" s="75">
        <v>1</v>
      </c>
    </row>
    <row r="10696" spans="1:8">
      <c r="A10696" s="30" t="s">
        <v>5030</v>
      </c>
      <c r="B10696" s="74">
        <v>46277</v>
      </c>
      <c r="C10696" s="30" t="s">
        <v>1838</v>
      </c>
      <c r="D10696" s="30" t="s">
        <v>1839</v>
      </c>
      <c r="E10696" s="75">
        <v>21</v>
      </c>
      <c r="F10696" s="30" t="s">
        <v>53</v>
      </c>
      <c r="G10696" s="30" t="s">
        <v>54</v>
      </c>
      <c r="H10696" s="75">
        <v>1</v>
      </c>
    </row>
    <row r="10697" spans="1:8">
      <c r="A10697" s="30" t="s">
        <v>5030</v>
      </c>
      <c r="B10697" s="74">
        <v>46277</v>
      </c>
      <c r="C10697" s="30" t="s">
        <v>1006</v>
      </c>
      <c r="D10697" s="30" t="s">
        <v>1007</v>
      </c>
      <c r="E10697" s="75">
        <v>29</v>
      </c>
      <c r="F10697" s="30" t="s">
        <v>68</v>
      </c>
      <c r="G10697" s="30" t="s">
        <v>69</v>
      </c>
      <c r="H10697" s="75">
        <v>1</v>
      </c>
    </row>
    <row r="10698" spans="1:8">
      <c r="A10698" s="30" t="s">
        <v>5030</v>
      </c>
      <c r="B10698" s="74">
        <v>46277</v>
      </c>
      <c r="C10698" s="30" t="s">
        <v>1008</v>
      </c>
      <c r="D10698" s="30" t="s">
        <v>1009</v>
      </c>
      <c r="E10698" s="75">
        <v>27</v>
      </c>
      <c r="F10698" s="30" t="s">
        <v>53</v>
      </c>
      <c r="G10698" s="30" t="s">
        <v>54</v>
      </c>
      <c r="H10698" s="75">
        <v>1</v>
      </c>
    </row>
    <row r="10699" spans="1:8">
      <c r="A10699" s="30" t="s">
        <v>5030</v>
      </c>
      <c r="B10699" s="74">
        <v>46277</v>
      </c>
      <c r="C10699" s="30" t="s">
        <v>1844</v>
      </c>
      <c r="D10699" s="30" t="s">
        <v>1845</v>
      </c>
      <c r="E10699" s="75">
        <v>78</v>
      </c>
      <c r="F10699" s="30" t="s">
        <v>53</v>
      </c>
      <c r="G10699" s="30" t="s">
        <v>54</v>
      </c>
      <c r="H10699" s="75">
        <v>1</v>
      </c>
    </row>
    <row r="10700" spans="1:8">
      <c r="A10700" s="30" t="s">
        <v>5030</v>
      </c>
      <c r="B10700" s="74">
        <v>46277</v>
      </c>
      <c r="C10700" s="30" t="s">
        <v>1026</v>
      </c>
      <c r="D10700" s="30" t="s">
        <v>1027</v>
      </c>
      <c r="E10700" s="75">
        <v>58</v>
      </c>
      <c r="F10700" s="30" t="s">
        <v>53</v>
      </c>
      <c r="G10700" s="30" t="s">
        <v>54</v>
      </c>
      <c r="H10700" s="75">
        <v>1</v>
      </c>
    </row>
    <row r="10701" spans="1:8">
      <c r="A10701" s="30" t="s">
        <v>5030</v>
      </c>
      <c r="B10701" s="74">
        <v>46277</v>
      </c>
      <c r="C10701" s="30" t="s">
        <v>1846</v>
      </c>
      <c r="D10701" s="30" t="s">
        <v>1847</v>
      </c>
      <c r="E10701" s="75">
        <v>183</v>
      </c>
      <c r="F10701" s="30" t="s">
        <v>53</v>
      </c>
      <c r="G10701" s="30" t="s">
        <v>54</v>
      </c>
      <c r="H10701" s="75">
        <v>1</v>
      </c>
    </row>
    <row r="10702" spans="1:8">
      <c r="A10702" s="30" t="s">
        <v>5030</v>
      </c>
      <c r="B10702" s="74">
        <v>46277</v>
      </c>
      <c r="C10702" s="30" t="s">
        <v>1032</v>
      </c>
      <c r="D10702" s="30" t="s">
        <v>1033</v>
      </c>
      <c r="E10702" s="75">
        <v>109</v>
      </c>
      <c r="F10702" s="30" t="s">
        <v>76</v>
      </c>
      <c r="G10702" s="30" t="s">
        <v>77</v>
      </c>
      <c r="H10702" s="75">
        <v>1</v>
      </c>
    </row>
    <row r="10703" spans="1:8">
      <c r="A10703" s="30" t="s">
        <v>5030</v>
      </c>
      <c r="B10703" s="74">
        <v>46277</v>
      </c>
      <c r="C10703" s="30" t="s">
        <v>1036</v>
      </c>
      <c r="D10703" s="30" t="s">
        <v>1037</v>
      </c>
      <c r="E10703" s="75">
        <v>121</v>
      </c>
      <c r="F10703" s="30" t="s">
        <v>53</v>
      </c>
      <c r="G10703" s="30" t="s">
        <v>54</v>
      </c>
      <c r="H10703" s="75">
        <v>1</v>
      </c>
    </row>
    <row r="10704" spans="1:8">
      <c r="A10704" s="30" t="s">
        <v>5030</v>
      </c>
      <c r="B10704" s="74">
        <v>46277</v>
      </c>
      <c r="C10704" s="30" t="s">
        <v>1038</v>
      </c>
      <c r="D10704" s="30" t="s">
        <v>1039</v>
      </c>
      <c r="E10704" s="75">
        <v>158</v>
      </c>
      <c r="F10704" s="30" t="s">
        <v>70</v>
      </c>
      <c r="G10704" s="30" t="s">
        <v>71</v>
      </c>
      <c r="H10704" s="75">
        <v>2</v>
      </c>
    </row>
    <row r="10705" spans="1:8">
      <c r="A10705" s="30" t="s">
        <v>5030</v>
      </c>
      <c r="B10705" s="74">
        <v>46277</v>
      </c>
      <c r="C10705" s="30" t="s">
        <v>1042</v>
      </c>
      <c r="D10705" s="30" t="s">
        <v>1043</v>
      </c>
      <c r="E10705" s="75">
        <v>254</v>
      </c>
      <c r="F10705" s="30" t="s">
        <v>80</v>
      </c>
      <c r="G10705" s="30" t="s">
        <v>81</v>
      </c>
      <c r="H10705" s="75">
        <v>1</v>
      </c>
    </row>
    <row r="10706" spans="1:8">
      <c r="A10706" s="30" t="s">
        <v>5030</v>
      </c>
      <c r="B10706" s="74">
        <v>46277</v>
      </c>
      <c r="C10706" s="30" t="s">
        <v>1044</v>
      </c>
      <c r="D10706" s="30" t="s">
        <v>1045</v>
      </c>
      <c r="E10706" s="75">
        <v>226</v>
      </c>
      <c r="F10706" s="30" t="s">
        <v>53</v>
      </c>
      <c r="G10706" s="30" t="s">
        <v>54</v>
      </c>
      <c r="H10706" s="75">
        <v>1</v>
      </c>
    </row>
    <row r="10707" spans="1:8">
      <c r="A10707" s="30" t="s">
        <v>5030</v>
      </c>
      <c r="B10707" s="74">
        <v>46277</v>
      </c>
      <c r="C10707" s="30" t="s">
        <v>1060</v>
      </c>
      <c r="D10707" s="30" t="s">
        <v>1061</v>
      </c>
      <c r="E10707" s="75">
        <v>57</v>
      </c>
      <c r="F10707" s="30" t="s">
        <v>53</v>
      </c>
      <c r="G10707" s="30" t="s">
        <v>54</v>
      </c>
      <c r="H10707" s="75">
        <v>1</v>
      </c>
    </row>
    <row r="10708" spans="1:8">
      <c r="A10708" s="30" t="s">
        <v>5030</v>
      </c>
      <c r="B10708" s="74">
        <v>46277</v>
      </c>
      <c r="C10708" s="30" t="s">
        <v>1074</v>
      </c>
      <c r="D10708" s="30" t="s">
        <v>1075</v>
      </c>
      <c r="E10708" s="75">
        <v>90</v>
      </c>
      <c r="F10708" s="30" t="s">
        <v>70</v>
      </c>
      <c r="G10708" s="30" t="s">
        <v>71</v>
      </c>
      <c r="H10708" s="75">
        <v>2</v>
      </c>
    </row>
    <row r="10709" spans="1:8">
      <c r="A10709" s="30" t="s">
        <v>5030</v>
      </c>
      <c r="B10709" s="74">
        <v>46277</v>
      </c>
      <c r="C10709" s="30" t="s">
        <v>1098</v>
      </c>
      <c r="D10709" s="30" t="s">
        <v>1099</v>
      </c>
      <c r="E10709" s="75">
        <v>37</v>
      </c>
      <c r="F10709" s="30" t="s">
        <v>53</v>
      </c>
      <c r="G10709" s="30" t="s">
        <v>54</v>
      </c>
      <c r="H10709" s="75">
        <v>1</v>
      </c>
    </row>
    <row r="10710" spans="1:8">
      <c r="A10710" s="30" t="s">
        <v>5030</v>
      </c>
      <c r="B10710" s="74">
        <v>46277</v>
      </c>
      <c r="C10710" s="30" t="s">
        <v>1106</v>
      </c>
      <c r="D10710" s="30" t="s">
        <v>1107</v>
      </c>
      <c r="E10710" s="75">
        <v>38</v>
      </c>
      <c r="F10710" s="30" t="s">
        <v>80</v>
      </c>
      <c r="G10710" s="30" t="s">
        <v>81</v>
      </c>
      <c r="H10710" s="75">
        <v>1</v>
      </c>
    </row>
    <row r="10711" spans="1:8">
      <c r="A10711" s="30" t="s">
        <v>5030</v>
      </c>
      <c r="B10711" s="74">
        <v>46277</v>
      </c>
      <c r="C10711" s="30" t="s">
        <v>1114</v>
      </c>
      <c r="D10711" s="30" t="s">
        <v>1115</v>
      </c>
      <c r="E10711" s="75">
        <v>159</v>
      </c>
      <c r="F10711" s="30" t="s">
        <v>70</v>
      </c>
      <c r="G10711" s="30" t="s">
        <v>71</v>
      </c>
      <c r="H10711" s="75">
        <v>2</v>
      </c>
    </row>
    <row r="10712" spans="1:8">
      <c r="A10712" s="30" t="s">
        <v>5030</v>
      </c>
      <c r="B10712" s="74">
        <v>46277</v>
      </c>
      <c r="C10712" s="30" t="s">
        <v>1116</v>
      </c>
      <c r="D10712" s="30" t="s">
        <v>1117</v>
      </c>
      <c r="E10712" s="75">
        <v>3</v>
      </c>
      <c r="F10712" s="30" t="s">
        <v>76</v>
      </c>
      <c r="G10712" s="30" t="s">
        <v>77</v>
      </c>
      <c r="H10712" s="75">
        <v>1</v>
      </c>
    </row>
    <row r="10713" spans="1:8">
      <c r="A10713" s="30" t="s">
        <v>5030</v>
      </c>
      <c r="B10713" s="74">
        <v>46277</v>
      </c>
      <c r="C10713" s="30" t="s">
        <v>1122</v>
      </c>
      <c r="D10713" s="30" t="s">
        <v>1123</v>
      </c>
      <c r="E10713" s="75">
        <v>39</v>
      </c>
      <c r="F10713" s="30" t="s">
        <v>70</v>
      </c>
      <c r="G10713" s="30" t="s">
        <v>71</v>
      </c>
      <c r="H10713" s="75">
        <v>2</v>
      </c>
    </row>
    <row r="10714" spans="1:8">
      <c r="A10714" s="30" t="s">
        <v>5030</v>
      </c>
      <c r="B10714" s="74">
        <v>46277</v>
      </c>
      <c r="C10714" s="30" t="s">
        <v>1126</v>
      </c>
      <c r="D10714" s="30" t="s">
        <v>1127</v>
      </c>
      <c r="E10714" s="75">
        <v>90</v>
      </c>
      <c r="F10714" s="30" t="s">
        <v>76</v>
      </c>
      <c r="G10714" s="30" t="s">
        <v>77</v>
      </c>
      <c r="H10714" s="75">
        <v>1</v>
      </c>
    </row>
    <row r="10715" spans="1:8">
      <c r="A10715" s="30" t="s">
        <v>5030</v>
      </c>
      <c r="B10715" s="74">
        <v>46277</v>
      </c>
      <c r="C10715" s="30" t="s">
        <v>1148</v>
      </c>
      <c r="D10715" s="30" t="s">
        <v>1149</v>
      </c>
      <c r="E10715" s="75">
        <v>91</v>
      </c>
      <c r="F10715" s="30" t="s">
        <v>70</v>
      </c>
      <c r="G10715" s="30" t="s">
        <v>71</v>
      </c>
      <c r="H10715" s="75">
        <v>2</v>
      </c>
    </row>
    <row r="10716" spans="1:8">
      <c r="A10716" s="30" t="s">
        <v>5030</v>
      </c>
      <c r="B10716" s="74">
        <v>46277</v>
      </c>
      <c r="C10716" s="30" t="s">
        <v>1152</v>
      </c>
      <c r="D10716" s="30" t="s">
        <v>1153</v>
      </c>
      <c r="E10716" s="75">
        <v>192</v>
      </c>
      <c r="F10716" s="30" t="s">
        <v>70</v>
      </c>
      <c r="G10716" s="30" t="s">
        <v>71</v>
      </c>
      <c r="H10716" s="75">
        <v>2</v>
      </c>
    </row>
    <row r="10717" spans="1:8">
      <c r="A10717" s="30" t="s">
        <v>5030</v>
      </c>
      <c r="B10717" s="74">
        <v>46277</v>
      </c>
      <c r="C10717" s="30" t="s">
        <v>1154</v>
      </c>
      <c r="D10717" s="30" t="s">
        <v>1155</v>
      </c>
      <c r="E10717" s="75">
        <v>77</v>
      </c>
      <c r="F10717" s="30" t="s">
        <v>53</v>
      </c>
      <c r="G10717" s="30" t="s">
        <v>54</v>
      </c>
      <c r="H10717" s="75">
        <v>1</v>
      </c>
    </row>
    <row r="10718" spans="1:8">
      <c r="A10718" s="30" t="s">
        <v>5030</v>
      </c>
      <c r="B10718" s="74">
        <v>46277</v>
      </c>
      <c r="C10718" s="30" t="s">
        <v>1860</v>
      </c>
      <c r="D10718" s="30" t="s">
        <v>1861</v>
      </c>
      <c r="E10718" s="75">
        <v>44</v>
      </c>
      <c r="F10718" s="30" t="s">
        <v>53</v>
      </c>
      <c r="G10718" s="30" t="s">
        <v>54</v>
      </c>
      <c r="H10718" s="75">
        <v>1</v>
      </c>
    </row>
    <row r="10719" spans="1:8">
      <c r="A10719" s="30" t="s">
        <v>5030</v>
      </c>
      <c r="B10719" s="74">
        <v>46277</v>
      </c>
      <c r="C10719" s="30" t="s">
        <v>1926</v>
      </c>
      <c r="D10719" s="30" t="s">
        <v>1927</v>
      </c>
      <c r="E10719" s="75">
        <v>27</v>
      </c>
      <c r="F10719" s="30" t="s">
        <v>70</v>
      </c>
      <c r="G10719" s="30" t="s">
        <v>71</v>
      </c>
      <c r="H10719" s="75">
        <v>2</v>
      </c>
    </row>
    <row r="10720" spans="1:8">
      <c r="A10720" s="30" t="s">
        <v>5030</v>
      </c>
      <c r="B10720" s="74">
        <v>46277</v>
      </c>
      <c r="C10720" s="30" t="s">
        <v>1168</v>
      </c>
      <c r="D10720" s="30" t="s">
        <v>1169</v>
      </c>
      <c r="E10720" s="75">
        <v>118</v>
      </c>
      <c r="F10720" s="30" t="s">
        <v>53</v>
      </c>
      <c r="G10720" s="30" t="s">
        <v>54</v>
      </c>
      <c r="H10720" s="75">
        <v>1</v>
      </c>
    </row>
    <row r="10721" spans="1:8">
      <c r="A10721" s="30" t="s">
        <v>5030</v>
      </c>
      <c r="B10721" s="74">
        <v>46277</v>
      </c>
      <c r="C10721" s="30" t="s">
        <v>5032</v>
      </c>
      <c r="D10721" s="30" t="s">
        <v>5033</v>
      </c>
      <c r="E10721" s="75">
        <v>7</v>
      </c>
      <c r="F10721" s="30" t="s">
        <v>53</v>
      </c>
      <c r="G10721" s="30" t="s">
        <v>54</v>
      </c>
      <c r="H10721" s="75">
        <v>1</v>
      </c>
    </row>
    <row r="10722" spans="1:8">
      <c r="A10722" s="30" t="s">
        <v>5030</v>
      </c>
      <c r="B10722" s="74">
        <v>46277</v>
      </c>
      <c r="C10722" s="30" t="s">
        <v>1176</v>
      </c>
      <c r="D10722" s="30" t="s">
        <v>1177</v>
      </c>
      <c r="E10722" s="75">
        <v>26</v>
      </c>
      <c r="F10722" s="30" t="s">
        <v>53</v>
      </c>
      <c r="G10722" s="30" t="s">
        <v>54</v>
      </c>
      <c r="H10722" s="75">
        <v>1</v>
      </c>
    </row>
    <row r="10723" spans="1:8">
      <c r="A10723" s="30" t="s">
        <v>5030</v>
      </c>
      <c r="B10723" s="74">
        <v>46277</v>
      </c>
      <c r="C10723" s="30" t="s">
        <v>1180</v>
      </c>
      <c r="D10723" s="30" t="s">
        <v>1181</v>
      </c>
      <c r="E10723" s="75">
        <v>85</v>
      </c>
      <c r="F10723" s="30" t="s">
        <v>53</v>
      </c>
      <c r="G10723" s="30" t="s">
        <v>54</v>
      </c>
      <c r="H10723" s="75">
        <v>1</v>
      </c>
    </row>
    <row r="10724" spans="1:8">
      <c r="A10724" s="30" t="s">
        <v>5030</v>
      </c>
      <c r="B10724" s="74">
        <v>46277</v>
      </c>
      <c r="C10724" s="30" t="s">
        <v>1184</v>
      </c>
      <c r="D10724" s="30" t="s">
        <v>1185</v>
      </c>
      <c r="E10724" s="75">
        <v>18</v>
      </c>
      <c r="F10724" s="30" t="s">
        <v>76</v>
      </c>
      <c r="G10724" s="30" t="s">
        <v>77</v>
      </c>
      <c r="H10724" s="75">
        <v>1</v>
      </c>
    </row>
    <row r="10725" spans="1:8">
      <c r="A10725" s="30" t="s">
        <v>5030</v>
      </c>
      <c r="B10725" s="74">
        <v>46277</v>
      </c>
      <c r="C10725" s="30" t="s">
        <v>1202</v>
      </c>
      <c r="D10725" s="30" t="s">
        <v>1203</v>
      </c>
      <c r="E10725" s="75">
        <v>129</v>
      </c>
      <c r="F10725" s="30" t="s">
        <v>70</v>
      </c>
      <c r="G10725" s="30" t="s">
        <v>71</v>
      </c>
      <c r="H10725" s="75">
        <v>2</v>
      </c>
    </row>
    <row r="10726" spans="1:8">
      <c r="A10726" s="30" t="s">
        <v>5030</v>
      </c>
      <c r="B10726" s="74">
        <v>46277</v>
      </c>
      <c r="C10726" s="30" t="s">
        <v>1862</v>
      </c>
      <c r="D10726" s="30" t="s">
        <v>1863</v>
      </c>
      <c r="E10726" s="75">
        <v>55</v>
      </c>
      <c r="F10726" s="30" t="s">
        <v>53</v>
      </c>
      <c r="G10726" s="30" t="s">
        <v>54</v>
      </c>
      <c r="H10726" s="75">
        <v>1</v>
      </c>
    </row>
    <row r="10727" spans="1:8">
      <c r="A10727" s="30" t="s">
        <v>5030</v>
      </c>
      <c r="B10727" s="74">
        <v>46277</v>
      </c>
      <c r="C10727" s="30" t="s">
        <v>1214</v>
      </c>
      <c r="D10727" s="30" t="s">
        <v>1215</v>
      </c>
      <c r="E10727" s="75">
        <v>89</v>
      </c>
      <c r="F10727" s="30" t="s">
        <v>70</v>
      </c>
      <c r="G10727" s="30" t="s">
        <v>71</v>
      </c>
      <c r="H10727" s="75">
        <v>2</v>
      </c>
    </row>
    <row r="10728" spans="1:8">
      <c r="A10728" s="30" t="s">
        <v>5030</v>
      </c>
      <c r="B10728" s="74">
        <v>46277</v>
      </c>
      <c r="C10728" s="30" t="s">
        <v>1222</v>
      </c>
      <c r="D10728" s="30" t="s">
        <v>1223</v>
      </c>
      <c r="E10728" s="75">
        <v>103</v>
      </c>
      <c r="F10728" s="30" t="s">
        <v>76</v>
      </c>
      <c r="G10728" s="30" t="s">
        <v>77</v>
      </c>
      <c r="H10728" s="75">
        <v>1</v>
      </c>
    </row>
    <row r="10729" spans="1:8">
      <c r="A10729" s="30" t="s">
        <v>5030</v>
      </c>
      <c r="B10729" s="74">
        <v>46277</v>
      </c>
      <c r="C10729" s="30" t="s">
        <v>1224</v>
      </c>
      <c r="D10729" s="30" t="s">
        <v>1225</v>
      </c>
      <c r="E10729" s="75">
        <v>103</v>
      </c>
      <c r="F10729" s="30" t="s">
        <v>70</v>
      </c>
      <c r="G10729" s="30" t="s">
        <v>71</v>
      </c>
      <c r="H10729" s="75">
        <v>2</v>
      </c>
    </row>
    <row r="10730" spans="1:8">
      <c r="A10730" s="30" t="s">
        <v>5030</v>
      </c>
      <c r="B10730" s="74">
        <v>46277</v>
      </c>
      <c r="C10730" s="30" t="s">
        <v>1868</v>
      </c>
      <c r="D10730" s="30" t="s">
        <v>1869</v>
      </c>
      <c r="E10730" s="75">
        <v>1</v>
      </c>
      <c r="F10730" s="30" t="s">
        <v>76</v>
      </c>
      <c r="G10730" s="30" t="s">
        <v>77</v>
      </c>
      <c r="H10730" s="75">
        <v>1</v>
      </c>
    </row>
    <row r="10731" spans="1:8">
      <c r="A10731" s="30" t="s">
        <v>5030</v>
      </c>
      <c r="B10731" s="74">
        <v>46277</v>
      </c>
      <c r="C10731" s="30" t="s">
        <v>1226</v>
      </c>
      <c r="D10731" s="30" t="s">
        <v>1227</v>
      </c>
      <c r="E10731" s="75">
        <v>84</v>
      </c>
      <c r="F10731" s="30" t="s">
        <v>70</v>
      </c>
      <c r="G10731" s="30" t="s">
        <v>71</v>
      </c>
      <c r="H10731" s="75">
        <v>2</v>
      </c>
    </row>
    <row r="10732" spans="1:8">
      <c r="A10732" s="30" t="s">
        <v>5030</v>
      </c>
      <c r="B10732" s="74">
        <v>46277</v>
      </c>
      <c r="C10732" s="30" t="s">
        <v>1870</v>
      </c>
      <c r="D10732" s="30" t="s">
        <v>1871</v>
      </c>
      <c r="E10732" s="75">
        <v>169</v>
      </c>
      <c r="F10732" s="30" t="s">
        <v>70</v>
      </c>
      <c r="G10732" s="30" t="s">
        <v>71</v>
      </c>
      <c r="H10732" s="75">
        <v>2</v>
      </c>
    </row>
    <row r="10733" spans="1:8">
      <c r="A10733" s="30" t="s">
        <v>5030</v>
      </c>
      <c r="B10733" s="74">
        <v>46277</v>
      </c>
      <c r="C10733" s="30" t="s">
        <v>1874</v>
      </c>
      <c r="D10733" s="30" t="s">
        <v>1875</v>
      </c>
      <c r="E10733" s="75">
        <v>150</v>
      </c>
      <c r="F10733" s="30" t="s">
        <v>70</v>
      </c>
      <c r="G10733" s="30" t="s">
        <v>71</v>
      </c>
      <c r="H10733" s="75">
        <v>2</v>
      </c>
    </row>
    <row r="10734" spans="1:8">
      <c r="A10734" s="30" t="s">
        <v>5030</v>
      </c>
      <c r="B10734" s="74">
        <v>46277</v>
      </c>
      <c r="C10734" s="30" t="s">
        <v>1876</v>
      </c>
      <c r="D10734" s="30" t="s">
        <v>1877</v>
      </c>
      <c r="E10734" s="75">
        <v>112</v>
      </c>
      <c r="F10734" s="30" t="s">
        <v>76</v>
      </c>
      <c r="G10734" s="30" t="s">
        <v>77</v>
      </c>
      <c r="H10734" s="75">
        <v>1</v>
      </c>
    </row>
    <row r="10735" spans="1:8">
      <c r="A10735" s="30" t="s">
        <v>5030</v>
      </c>
      <c r="B10735" s="74">
        <v>46277</v>
      </c>
      <c r="C10735" s="30" t="s">
        <v>1256</v>
      </c>
      <c r="D10735" s="30" t="s">
        <v>1257</v>
      </c>
      <c r="E10735" s="75">
        <v>122</v>
      </c>
      <c r="F10735" s="30" t="s">
        <v>70</v>
      </c>
      <c r="G10735" s="30" t="s">
        <v>71</v>
      </c>
      <c r="H10735" s="75">
        <v>2</v>
      </c>
    </row>
    <row r="10736" spans="1:8">
      <c r="A10736" s="30" t="s">
        <v>5030</v>
      </c>
      <c r="B10736" s="74">
        <v>46277</v>
      </c>
      <c r="C10736" s="30" t="s">
        <v>1260</v>
      </c>
      <c r="D10736" s="30" t="s">
        <v>1261</v>
      </c>
      <c r="E10736" s="75">
        <v>78</v>
      </c>
      <c r="F10736" s="30" t="s">
        <v>70</v>
      </c>
      <c r="G10736" s="30" t="s">
        <v>71</v>
      </c>
      <c r="H10736" s="75">
        <v>2</v>
      </c>
    </row>
    <row r="10737" spans="1:8">
      <c r="A10737" s="30" t="s">
        <v>5030</v>
      </c>
      <c r="B10737" s="74">
        <v>46277</v>
      </c>
      <c r="C10737" s="30" t="s">
        <v>2572</v>
      </c>
      <c r="D10737" s="30" t="s">
        <v>2573</v>
      </c>
      <c r="E10737" s="75">
        <v>76</v>
      </c>
      <c r="F10737" s="30" t="s">
        <v>70</v>
      </c>
      <c r="G10737" s="30" t="s">
        <v>71</v>
      </c>
      <c r="H10737" s="75">
        <v>2</v>
      </c>
    </row>
    <row r="10738" spans="1:8">
      <c r="A10738" s="30" t="s">
        <v>5030</v>
      </c>
      <c r="B10738" s="74">
        <v>46277</v>
      </c>
      <c r="C10738" s="30" t="s">
        <v>1280</v>
      </c>
      <c r="D10738" s="30" t="s">
        <v>1281</v>
      </c>
      <c r="E10738" s="75">
        <v>71</v>
      </c>
      <c r="F10738" s="30" t="s">
        <v>53</v>
      </c>
      <c r="G10738" s="30" t="s">
        <v>54</v>
      </c>
      <c r="H10738" s="75">
        <v>1</v>
      </c>
    </row>
    <row r="10739" spans="1:8">
      <c r="A10739" s="30" t="s">
        <v>5030</v>
      </c>
      <c r="B10739" s="74">
        <v>46277</v>
      </c>
      <c r="C10739" s="30" t="s">
        <v>1288</v>
      </c>
      <c r="D10739" s="30" t="s">
        <v>1289</v>
      </c>
      <c r="E10739" s="75">
        <v>36</v>
      </c>
      <c r="F10739" s="30" t="s">
        <v>53</v>
      </c>
      <c r="G10739" s="30" t="s">
        <v>54</v>
      </c>
      <c r="H10739" s="75">
        <v>1</v>
      </c>
    </row>
    <row r="10740" spans="1:8">
      <c r="A10740" s="30" t="s">
        <v>5030</v>
      </c>
      <c r="B10740" s="74">
        <v>46277</v>
      </c>
      <c r="C10740" s="30" t="s">
        <v>1294</v>
      </c>
      <c r="D10740" s="30" t="s">
        <v>1295</v>
      </c>
      <c r="E10740" s="75">
        <v>74</v>
      </c>
      <c r="F10740" s="30" t="s">
        <v>53</v>
      </c>
      <c r="G10740" s="30" t="s">
        <v>54</v>
      </c>
      <c r="H10740" s="75">
        <v>1</v>
      </c>
    </row>
    <row r="10741" spans="1:8">
      <c r="A10741" s="30" t="s">
        <v>5030</v>
      </c>
      <c r="B10741" s="74">
        <v>46277</v>
      </c>
      <c r="C10741" s="30" t="s">
        <v>1296</v>
      </c>
      <c r="D10741" s="30" t="s">
        <v>1297</v>
      </c>
      <c r="E10741" s="75">
        <v>11</v>
      </c>
      <c r="F10741" s="30" t="s">
        <v>76</v>
      </c>
      <c r="G10741" s="30" t="s">
        <v>77</v>
      </c>
      <c r="H10741" s="75">
        <v>1</v>
      </c>
    </row>
    <row r="10742" spans="1:8">
      <c r="A10742" s="30" t="s">
        <v>5030</v>
      </c>
      <c r="B10742" s="74">
        <v>46277</v>
      </c>
      <c r="C10742" s="30" t="s">
        <v>1302</v>
      </c>
      <c r="D10742" s="30" t="s">
        <v>1303</v>
      </c>
      <c r="E10742" s="75">
        <v>42</v>
      </c>
      <c r="F10742" s="30" t="s">
        <v>53</v>
      </c>
      <c r="G10742" s="30" t="s">
        <v>54</v>
      </c>
      <c r="H10742" s="75">
        <v>1</v>
      </c>
    </row>
    <row r="10743" spans="1:8">
      <c r="A10743" s="30" t="s">
        <v>5030</v>
      </c>
      <c r="B10743" s="74">
        <v>46277</v>
      </c>
      <c r="C10743" s="30" t="s">
        <v>1898</v>
      </c>
      <c r="D10743" s="30" t="s">
        <v>1899</v>
      </c>
      <c r="E10743" s="75">
        <v>342</v>
      </c>
      <c r="F10743" s="30" t="s">
        <v>70</v>
      </c>
      <c r="G10743" s="30" t="s">
        <v>71</v>
      </c>
      <c r="H10743" s="75">
        <v>2</v>
      </c>
    </row>
    <row r="10744" spans="1:8">
      <c r="A10744" s="30" t="s">
        <v>5030</v>
      </c>
      <c r="B10744" s="74">
        <v>46277</v>
      </c>
      <c r="C10744" s="30" t="s">
        <v>1308</v>
      </c>
      <c r="D10744" s="30" t="s">
        <v>1309</v>
      </c>
      <c r="E10744" s="75">
        <v>48</v>
      </c>
      <c r="F10744" s="30" t="s">
        <v>70</v>
      </c>
      <c r="G10744" s="30" t="s">
        <v>71</v>
      </c>
      <c r="H10744" s="75">
        <v>2</v>
      </c>
    </row>
    <row r="10745" spans="1:8">
      <c r="A10745" s="30" t="s">
        <v>5030</v>
      </c>
      <c r="B10745" s="74">
        <v>46277</v>
      </c>
      <c r="C10745" s="30" t="s">
        <v>1906</v>
      </c>
      <c r="D10745" s="30" t="s">
        <v>1907</v>
      </c>
      <c r="E10745" s="75">
        <v>123</v>
      </c>
      <c r="F10745" s="30" t="s">
        <v>70</v>
      </c>
      <c r="G10745" s="30" t="s">
        <v>71</v>
      </c>
      <c r="H10745" s="75">
        <v>2</v>
      </c>
    </row>
    <row r="10746" spans="1:8">
      <c r="A10746" s="30" t="s">
        <v>5030</v>
      </c>
      <c r="B10746" s="74">
        <v>46277</v>
      </c>
      <c r="C10746" s="30" t="s">
        <v>1908</v>
      </c>
      <c r="D10746" s="30" t="s">
        <v>1909</v>
      </c>
      <c r="E10746" s="75">
        <v>86</v>
      </c>
      <c r="F10746" s="30" t="s">
        <v>53</v>
      </c>
      <c r="G10746" s="30" t="s">
        <v>54</v>
      </c>
      <c r="H10746" s="75">
        <v>1</v>
      </c>
    </row>
    <row r="10747" spans="1:8">
      <c r="A10747" s="30" t="s">
        <v>5030</v>
      </c>
      <c r="B10747" s="74">
        <v>46277</v>
      </c>
      <c r="C10747" s="30" t="s">
        <v>1322</v>
      </c>
      <c r="D10747" s="30" t="s">
        <v>1323</v>
      </c>
      <c r="E10747" s="75">
        <v>141</v>
      </c>
      <c r="F10747" s="30" t="s">
        <v>70</v>
      </c>
      <c r="G10747" s="30" t="s">
        <v>71</v>
      </c>
      <c r="H10747" s="75">
        <v>2</v>
      </c>
    </row>
    <row r="10748" spans="1:8">
      <c r="A10748" s="30" t="s">
        <v>5030</v>
      </c>
      <c r="B10748" s="74">
        <v>46276</v>
      </c>
      <c r="C10748" s="30" t="s">
        <v>2842</v>
      </c>
      <c r="D10748" s="30" t="s">
        <v>2843</v>
      </c>
      <c r="E10748" s="75">
        <v>122</v>
      </c>
      <c r="F10748" s="30" t="s">
        <v>53</v>
      </c>
      <c r="G10748" s="30" t="s">
        <v>54</v>
      </c>
      <c r="H10748" s="75">
        <v>1</v>
      </c>
    </row>
    <row r="10749" spans="1:8">
      <c r="A10749" s="30" t="s">
        <v>5030</v>
      </c>
      <c r="B10749" s="74">
        <v>46276</v>
      </c>
      <c r="C10749" s="30" t="s">
        <v>3056</v>
      </c>
      <c r="D10749" s="30" t="s">
        <v>3057</v>
      </c>
      <c r="E10749" s="75">
        <v>72</v>
      </c>
      <c r="F10749" s="30" t="s">
        <v>53</v>
      </c>
      <c r="G10749" s="30" t="s">
        <v>54</v>
      </c>
      <c r="H10749" s="75">
        <v>1</v>
      </c>
    </row>
    <row r="10750" spans="1:8">
      <c r="A10750" s="30" t="s">
        <v>5030</v>
      </c>
      <c r="B10750" s="74">
        <v>46276</v>
      </c>
      <c r="C10750" s="30" t="s">
        <v>3068</v>
      </c>
      <c r="D10750" s="30" t="s">
        <v>3069</v>
      </c>
      <c r="E10750" s="75">
        <v>74</v>
      </c>
      <c r="F10750" s="30" t="s">
        <v>53</v>
      </c>
      <c r="G10750" s="30" t="s">
        <v>54</v>
      </c>
      <c r="H10750" s="75">
        <v>1</v>
      </c>
    </row>
    <row r="10751" spans="1:8">
      <c r="A10751" s="30" t="s">
        <v>5030</v>
      </c>
      <c r="B10751" s="74">
        <v>46276</v>
      </c>
      <c r="C10751" s="30" t="s">
        <v>3076</v>
      </c>
      <c r="D10751" s="30" t="s">
        <v>3077</v>
      </c>
      <c r="E10751" s="75">
        <v>50</v>
      </c>
      <c r="F10751" s="30" t="s">
        <v>53</v>
      </c>
      <c r="G10751" s="30" t="s">
        <v>54</v>
      </c>
      <c r="H10751" s="75">
        <v>1</v>
      </c>
    </row>
    <row r="10752" spans="1:8">
      <c r="A10752" s="30" t="s">
        <v>5030</v>
      </c>
      <c r="B10752" s="74">
        <v>46276</v>
      </c>
      <c r="C10752" s="30" t="s">
        <v>3082</v>
      </c>
      <c r="D10752" s="30" t="s">
        <v>3083</v>
      </c>
      <c r="E10752" s="75">
        <v>31</v>
      </c>
      <c r="F10752" s="30" t="s">
        <v>53</v>
      </c>
      <c r="G10752" s="30" t="s">
        <v>54</v>
      </c>
      <c r="H10752" s="75">
        <v>1</v>
      </c>
    </row>
    <row r="10753" spans="1:8">
      <c r="A10753" s="30" t="s">
        <v>5030</v>
      </c>
      <c r="B10753" s="74">
        <v>46276</v>
      </c>
      <c r="C10753" s="30" t="s">
        <v>3264</v>
      </c>
      <c r="D10753" s="30" t="s">
        <v>3265</v>
      </c>
      <c r="E10753" s="75">
        <v>78</v>
      </c>
      <c r="F10753" s="30" t="s">
        <v>53</v>
      </c>
      <c r="G10753" s="30" t="s">
        <v>54</v>
      </c>
      <c r="H10753" s="75">
        <v>1</v>
      </c>
    </row>
    <row r="10754" spans="1:8">
      <c r="A10754" s="30" t="s">
        <v>5030</v>
      </c>
      <c r="B10754" s="74">
        <v>46276</v>
      </c>
      <c r="C10754" s="30" t="s">
        <v>4837</v>
      </c>
      <c r="D10754" s="30" t="s">
        <v>4838</v>
      </c>
      <c r="E10754" s="75">
        <v>62</v>
      </c>
      <c r="F10754" s="30" t="s">
        <v>70</v>
      </c>
      <c r="G10754" s="30" t="s">
        <v>71</v>
      </c>
      <c r="H10754" s="75">
        <v>2</v>
      </c>
    </row>
    <row r="10755" spans="1:8">
      <c r="A10755" s="30" t="s">
        <v>5030</v>
      </c>
      <c r="B10755" s="74">
        <v>46276</v>
      </c>
      <c r="C10755" s="30" t="s">
        <v>4877</v>
      </c>
      <c r="D10755" s="30" t="s">
        <v>4878</v>
      </c>
      <c r="E10755" s="75">
        <v>22</v>
      </c>
      <c r="F10755" s="30" t="s">
        <v>68</v>
      </c>
      <c r="G10755" s="30" t="s">
        <v>69</v>
      </c>
      <c r="H10755" s="75">
        <v>1</v>
      </c>
    </row>
    <row r="10756" spans="1:8">
      <c r="A10756" s="30" t="s">
        <v>5030</v>
      </c>
      <c r="B10756" s="74">
        <v>46276</v>
      </c>
      <c r="C10756" s="30" t="s">
        <v>4891</v>
      </c>
      <c r="D10756" s="30" t="s">
        <v>4892</v>
      </c>
      <c r="E10756" s="75">
        <v>39</v>
      </c>
      <c r="F10756" s="30" t="s">
        <v>68</v>
      </c>
      <c r="G10756" s="30" t="s">
        <v>69</v>
      </c>
      <c r="H10756" s="75">
        <v>1</v>
      </c>
    </row>
    <row r="10757" spans="1:8">
      <c r="A10757" s="30" t="s">
        <v>5030</v>
      </c>
      <c r="B10757" s="74">
        <v>46276</v>
      </c>
      <c r="C10757" s="30" t="s">
        <v>4976</v>
      </c>
      <c r="D10757" s="30" t="s">
        <v>4977</v>
      </c>
      <c r="E10757" s="75">
        <v>12</v>
      </c>
      <c r="F10757" s="30" t="s">
        <v>68</v>
      </c>
      <c r="G10757" s="30" t="s">
        <v>69</v>
      </c>
      <c r="H10757" s="75">
        <v>1</v>
      </c>
    </row>
    <row r="10758" spans="1:8">
      <c r="A10758" s="30" t="s">
        <v>5030</v>
      </c>
      <c r="B10758" s="74">
        <v>46276</v>
      </c>
      <c r="C10758" s="30" t="s">
        <v>4978</v>
      </c>
      <c r="D10758" s="30" t="s">
        <v>4979</v>
      </c>
      <c r="E10758" s="75">
        <v>20</v>
      </c>
      <c r="F10758" s="30" t="s">
        <v>70</v>
      </c>
      <c r="G10758" s="30" t="s">
        <v>71</v>
      </c>
      <c r="H10758" s="75">
        <v>2</v>
      </c>
    </row>
    <row r="10759" spans="1:8">
      <c r="A10759" s="30" t="s">
        <v>5030</v>
      </c>
      <c r="B10759" s="74">
        <v>46276</v>
      </c>
      <c r="C10759" s="30" t="s">
        <v>5036</v>
      </c>
      <c r="D10759" s="30" t="s">
        <v>5037</v>
      </c>
      <c r="E10759" s="75">
        <v>28</v>
      </c>
      <c r="F10759" s="30" t="s">
        <v>68</v>
      </c>
      <c r="G10759" s="30" t="s">
        <v>69</v>
      </c>
      <c r="H10759" s="75">
        <v>1</v>
      </c>
    </row>
    <row r="10760" spans="1:8">
      <c r="A10760" s="30" t="s">
        <v>5030</v>
      </c>
      <c r="B10760" s="74">
        <v>46276</v>
      </c>
      <c r="C10760" s="30" t="s">
        <v>5038</v>
      </c>
      <c r="D10760" s="30" t="s">
        <v>5039</v>
      </c>
      <c r="E10760" s="75">
        <v>48</v>
      </c>
      <c r="F10760" s="30" t="s">
        <v>68</v>
      </c>
      <c r="G10760" s="30" t="s">
        <v>69</v>
      </c>
      <c r="H10760" s="75">
        <v>1</v>
      </c>
    </row>
    <row r="10761" spans="1:8">
      <c r="A10761" s="30" t="s">
        <v>5030</v>
      </c>
      <c r="B10761" s="74">
        <v>46276</v>
      </c>
      <c r="C10761" s="30" t="s">
        <v>768</v>
      </c>
      <c r="D10761" s="30" t="s">
        <v>769</v>
      </c>
      <c r="E10761" s="75">
        <v>99</v>
      </c>
      <c r="F10761" s="30" t="s">
        <v>68</v>
      </c>
      <c r="G10761" s="30" t="s">
        <v>69</v>
      </c>
      <c r="H10761" s="75">
        <v>1</v>
      </c>
    </row>
    <row r="10762" spans="1:8">
      <c r="A10762" s="30" t="s">
        <v>5030</v>
      </c>
      <c r="B10762" s="74">
        <v>46276</v>
      </c>
      <c r="C10762" s="30" t="s">
        <v>770</v>
      </c>
      <c r="D10762" s="30" t="s">
        <v>771</v>
      </c>
      <c r="E10762" s="75">
        <v>105</v>
      </c>
      <c r="F10762" s="30" t="s">
        <v>70</v>
      </c>
      <c r="G10762" s="30" t="s">
        <v>71</v>
      </c>
      <c r="H10762" s="75">
        <v>2</v>
      </c>
    </row>
    <row r="10763" spans="1:8">
      <c r="A10763" s="30" t="s">
        <v>5030</v>
      </c>
      <c r="B10763" s="74">
        <v>46276</v>
      </c>
      <c r="C10763" s="30" t="s">
        <v>772</v>
      </c>
      <c r="D10763" s="30" t="s">
        <v>773</v>
      </c>
      <c r="E10763" s="75">
        <v>257</v>
      </c>
      <c r="F10763" s="30" t="s">
        <v>80</v>
      </c>
      <c r="G10763" s="30" t="s">
        <v>81</v>
      </c>
      <c r="H10763" s="75">
        <v>1</v>
      </c>
    </row>
    <row r="10764" spans="1:8">
      <c r="A10764" s="30" t="s">
        <v>5030</v>
      </c>
      <c r="B10764" s="74">
        <v>46276</v>
      </c>
      <c r="C10764" s="30" t="s">
        <v>774</v>
      </c>
      <c r="D10764" s="30" t="s">
        <v>775</v>
      </c>
      <c r="E10764" s="75">
        <v>136</v>
      </c>
      <c r="F10764" s="30" t="s">
        <v>70</v>
      </c>
      <c r="G10764" s="30" t="s">
        <v>71</v>
      </c>
      <c r="H10764" s="75">
        <v>2</v>
      </c>
    </row>
    <row r="10765" spans="1:8">
      <c r="A10765" s="30" t="s">
        <v>5030</v>
      </c>
      <c r="B10765" s="74">
        <v>46276</v>
      </c>
      <c r="C10765" s="30" t="s">
        <v>776</v>
      </c>
      <c r="D10765" s="30" t="s">
        <v>777</v>
      </c>
      <c r="E10765" s="75">
        <v>65</v>
      </c>
      <c r="F10765" s="30" t="s">
        <v>68</v>
      </c>
      <c r="G10765" s="30" t="s">
        <v>69</v>
      </c>
      <c r="H10765" s="75">
        <v>1</v>
      </c>
    </row>
    <row r="10766" spans="1:8">
      <c r="A10766" s="30" t="s">
        <v>5030</v>
      </c>
      <c r="B10766" s="74">
        <v>46276</v>
      </c>
      <c r="C10766" s="30" t="s">
        <v>782</v>
      </c>
      <c r="D10766" s="30" t="s">
        <v>783</v>
      </c>
      <c r="E10766" s="75">
        <v>46</v>
      </c>
      <c r="F10766" s="30" t="s">
        <v>80</v>
      </c>
      <c r="G10766" s="30" t="s">
        <v>81</v>
      </c>
      <c r="H10766" s="75">
        <v>1</v>
      </c>
    </row>
    <row r="10767" spans="1:8">
      <c r="A10767" s="30" t="s">
        <v>5030</v>
      </c>
      <c r="B10767" s="74">
        <v>46276</v>
      </c>
      <c r="C10767" s="30" t="s">
        <v>786</v>
      </c>
      <c r="D10767" s="30" t="s">
        <v>787</v>
      </c>
      <c r="E10767" s="75">
        <v>107</v>
      </c>
      <c r="F10767" s="30" t="s">
        <v>70</v>
      </c>
      <c r="G10767" s="30" t="s">
        <v>71</v>
      </c>
      <c r="H10767" s="75">
        <v>2</v>
      </c>
    </row>
    <row r="10768" spans="1:8">
      <c r="A10768" s="30" t="s">
        <v>5030</v>
      </c>
      <c r="B10768" s="74">
        <v>46276</v>
      </c>
      <c r="C10768" s="30" t="s">
        <v>1812</v>
      </c>
      <c r="D10768" s="30" t="s">
        <v>1813</v>
      </c>
      <c r="E10768" s="75">
        <v>32</v>
      </c>
      <c r="F10768" s="30" t="s">
        <v>68</v>
      </c>
      <c r="G10768" s="30" t="s">
        <v>69</v>
      </c>
      <c r="H10768" s="75">
        <v>1</v>
      </c>
    </row>
    <row r="10769" spans="1:8">
      <c r="A10769" s="30" t="s">
        <v>5030</v>
      </c>
      <c r="B10769" s="74">
        <v>46276</v>
      </c>
      <c r="C10769" s="30" t="s">
        <v>788</v>
      </c>
      <c r="D10769" s="30" t="s">
        <v>789</v>
      </c>
      <c r="E10769" s="75">
        <v>67</v>
      </c>
      <c r="F10769" s="30" t="s">
        <v>70</v>
      </c>
      <c r="G10769" s="30" t="s">
        <v>71</v>
      </c>
      <c r="H10769" s="75">
        <v>2</v>
      </c>
    </row>
    <row r="10770" spans="1:8">
      <c r="A10770" s="30" t="s">
        <v>5030</v>
      </c>
      <c r="B10770" s="74">
        <v>46276</v>
      </c>
      <c r="C10770" s="30" t="s">
        <v>790</v>
      </c>
      <c r="D10770" s="30" t="s">
        <v>791</v>
      </c>
      <c r="E10770" s="75">
        <v>101</v>
      </c>
      <c r="F10770" s="30" t="s">
        <v>70</v>
      </c>
      <c r="G10770" s="30" t="s">
        <v>71</v>
      </c>
      <c r="H10770" s="75">
        <v>2</v>
      </c>
    </row>
    <row r="10771" spans="1:8">
      <c r="A10771" s="30" t="s">
        <v>5030</v>
      </c>
      <c r="B10771" s="74">
        <v>46276</v>
      </c>
      <c r="C10771" s="30" t="s">
        <v>792</v>
      </c>
      <c r="D10771" s="30" t="s">
        <v>793</v>
      </c>
      <c r="E10771" s="75">
        <v>132</v>
      </c>
      <c r="F10771" s="30" t="s">
        <v>70</v>
      </c>
      <c r="G10771" s="30" t="s">
        <v>71</v>
      </c>
      <c r="H10771" s="75">
        <v>2</v>
      </c>
    </row>
    <row r="10772" spans="1:8">
      <c r="A10772" s="30" t="s">
        <v>5030</v>
      </c>
      <c r="B10772" s="74">
        <v>46276</v>
      </c>
      <c r="C10772" s="30" t="s">
        <v>794</v>
      </c>
      <c r="D10772" s="30" t="s">
        <v>795</v>
      </c>
      <c r="E10772" s="75">
        <v>190</v>
      </c>
      <c r="F10772" s="30" t="s">
        <v>70</v>
      </c>
      <c r="G10772" s="30" t="s">
        <v>71</v>
      </c>
      <c r="H10772" s="75">
        <v>2</v>
      </c>
    </row>
    <row r="10773" spans="1:8">
      <c r="A10773" s="30" t="s">
        <v>5030</v>
      </c>
      <c r="B10773" s="74">
        <v>46276</v>
      </c>
      <c r="C10773" s="30" t="s">
        <v>798</v>
      </c>
      <c r="D10773" s="30" t="s">
        <v>799</v>
      </c>
      <c r="E10773" s="75">
        <v>92</v>
      </c>
      <c r="F10773" s="30" t="s">
        <v>68</v>
      </c>
      <c r="G10773" s="30" t="s">
        <v>69</v>
      </c>
      <c r="H10773" s="75">
        <v>1</v>
      </c>
    </row>
    <row r="10774" spans="1:8">
      <c r="A10774" s="30" t="s">
        <v>5030</v>
      </c>
      <c r="B10774" s="74">
        <v>46276</v>
      </c>
      <c r="C10774" s="30" t="s">
        <v>800</v>
      </c>
      <c r="D10774" s="30" t="s">
        <v>801</v>
      </c>
      <c r="E10774" s="75">
        <v>20</v>
      </c>
      <c r="F10774" s="30" t="s">
        <v>70</v>
      </c>
      <c r="G10774" s="30" t="s">
        <v>71</v>
      </c>
      <c r="H10774" s="75">
        <v>2</v>
      </c>
    </row>
    <row r="10775" spans="1:8">
      <c r="A10775" s="30" t="s">
        <v>5030</v>
      </c>
      <c r="B10775" s="74">
        <v>46276</v>
      </c>
      <c r="C10775" s="30" t="s">
        <v>802</v>
      </c>
      <c r="D10775" s="30" t="s">
        <v>803</v>
      </c>
      <c r="E10775" s="75">
        <v>198</v>
      </c>
      <c r="F10775" s="30" t="s">
        <v>68</v>
      </c>
      <c r="G10775" s="30" t="s">
        <v>69</v>
      </c>
      <c r="H10775" s="75">
        <v>1</v>
      </c>
    </row>
    <row r="10776" spans="1:8">
      <c r="A10776" s="30" t="s">
        <v>5030</v>
      </c>
      <c r="B10776" s="74">
        <v>46276</v>
      </c>
      <c r="C10776" s="30" t="s">
        <v>804</v>
      </c>
      <c r="D10776" s="30" t="s">
        <v>805</v>
      </c>
      <c r="E10776" s="75">
        <v>237</v>
      </c>
      <c r="F10776" s="30" t="s">
        <v>80</v>
      </c>
      <c r="G10776" s="30" t="s">
        <v>81</v>
      </c>
      <c r="H10776" s="75">
        <v>1</v>
      </c>
    </row>
    <row r="10777" spans="1:8">
      <c r="A10777" s="30" t="s">
        <v>5030</v>
      </c>
      <c r="B10777" s="74">
        <v>46276</v>
      </c>
      <c r="C10777" s="30" t="s">
        <v>806</v>
      </c>
      <c r="D10777" s="30" t="s">
        <v>807</v>
      </c>
      <c r="E10777" s="75">
        <v>102</v>
      </c>
      <c r="F10777" s="30" t="s">
        <v>70</v>
      </c>
      <c r="G10777" s="30" t="s">
        <v>71</v>
      </c>
      <c r="H10777" s="75">
        <v>2</v>
      </c>
    </row>
    <row r="10778" spans="1:8">
      <c r="A10778" s="30" t="s">
        <v>5030</v>
      </c>
      <c r="B10778" s="74">
        <v>46276</v>
      </c>
      <c r="C10778" s="30" t="s">
        <v>810</v>
      </c>
      <c r="D10778" s="30" t="s">
        <v>811</v>
      </c>
      <c r="E10778" s="75">
        <v>94</v>
      </c>
      <c r="F10778" s="30" t="s">
        <v>70</v>
      </c>
      <c r="G10778" s="30" t="s">
        <v>71</v>
      </c>
      <c r="H10778" s="75">
        <v>2</v>
      </c>
    </row>
    <row r="10779" spans="1:8">
      <c r="A10779" s="30" t="s">
        <v>5030</v>
      </c>
      <c r="B10779" s="74">
        <v>46276</v>
      </c>
      <c r="C10779" s="30" t="s">
        <v>812</v>
      </c>
      <c r="D10779" s="30" t="s">
        <v>813</v>
      </c>
      <c r="E10779" s="75">
        <v>132</v>
      </c>
      <c r="F10779" s="30" t="s">
        <v>80</v>
      </c>
      <c r="G10779" s="30" t="s">
        <v>81</v>
      </c>
      <c r="H10779" s="75">
        <v>1</v>
      </c>
    </row>
    <row r="10780" spans="1:8">
      <c r="A10780" s="30" t="s">
        <v>5030</v>
      </c>
      <c r="B10780" s="74">
        <v>46276</v>
      </c>
      <c r="C10780" s="30" t="s">
        <v>822</v>
      </c>
      <c r="D10780" s="30" t="s">
        <v>823</v>
      </c>
      <c r="E10780" s="75">
        <v>190</v>
      </c>
      <c r="F10780" s="30" t="s">
        <v>70</v>
      </c>
      <c r="G10780" s="30" t="s">
        <v>71</v>
      </c>
      <c r="H10780" s="75">
        <v>2</v>
      </c>
    </row>
    <row r="10781" spans="1:8">
      <c r="A10781" s="30" t="s">
        <v>5030</v>
      </c>
      <c r="B10781" s="74">
        <v>46276</v>
      </c>
      <c r="C10781" s="30" t="s">
        <v>826</v>
      </c>
      <c r="D10781" s="30" t="s">
        <v>827</v>
      </c>
      <c r="E10781" s="75">
        <v>68</v>
      </c>
      <c r="F10781" s="30" t="s">
        <v>70</v>
      </c>
      <c r="G10781" s="30" t="s">
        <v>71</v>
      </c>
      <c r="H10781" s="75">
        <v>2</v>
      </c>
    </row>
    <row r="10782" spans="1:8">
      <c r="A10782" s="30" t="s">
        <v>5030</v>
      </c>
      <c r="B10782" s="74">
        <v>46276</v>
      </c>
      <c r="C10782" s="30" t="s">
        <v>828</v>
      </c>
      <c r="D10782" s="30" t="s">
        <v>829</v>
      </c>
      <c r="E10782" s="75">
        <v>43</v>
      </c>
      <c r="F10782" s="30" t="s">
        <v>70</v>
      </c>
      <c r="G10782" s="30" t="s">
        <v>71</v>
      </c>
      <c r="H10782" s="75">
        <v>2</v>
      </c>
    </row>
    <row r="10783" spans="1:8">
      <c r="A10783" s="30" t="s">
        <v>5030</v>
      </c>
      <c r="B10783" s="74">
        <v>46276</v>
      </c>
      <c r="C10783" s="30" t="s">
        <v>830</v>
      </c>
      <c r="D10783" s="30" t="s">
        <v>831</v>
      </c>
      <c r="E10783" s="75">
        <v>63</v>
      </c>
      <c r="F10783" s="30" t="s">
        <v>70</v>
      </c>
      <c r="G10783" s="30" t="s">
        <v>71</v>
      </c>
      <c r="H10783" s="75">
        <v>2</v>
      </c>
    </row>
    <row r="10784" spans="1:8">
      <c r="A10784" s="30" t="s">
        <v>5030</v>
      </c>
      <c r="B10784" s="74">
        <v>46276</v>
      </c>
      <c r="C10784" s="30" t="s">
        <v>832</v>
      </c>
      <c r="D10784" s="30" t="s">
        <v>833</v>
      </c>
      <c r="E10784" s="75">
        <v>103</v>
      </c>
      <c r="F10784" s="30" t="s">
        <v>70</v>
      </c>
      <c r="G10784" s="30" t="s">
        <v>71</v>
      </c>
      <c r="H10784" s="75">
        <v>2</v>
      </c>
    </row>
    <row r="10785" spans="1:8">
      <c r="A10785" s="30" t="s">
        <v>5030</v>
      </c>
      <c r="B10785" s="74">
        <v>46276</v>
      </c>
      <c r="C10785" s="30" t="s">
        <v>834</v>
      </c>
      <c r="D10785" s="30" t="s">
        <v>835</v>
      </c>
      <c r="E10785" s="75">
        <v>97</v>
      </c>
      <c r="F10785" s="30" t="s">
        <v>80</v>
      </c>
      <c r="G10785" s="30" t="s">
        <v>81</v>
      </c>
      <c r="H10785" s="75">
        <v>1</v>
      </c>
    </row>
    <row r="10786" spans="1:8">
      <c r="A10786" s="30" t="s">
        <v>5030</v>
      </c>
      <c r="B10786" s="74">
        <v>46276</v>
      </c>
      <c r="C10786" s="30" t="s">
        <v>836</v>
      </c>
      <c r="D10786" s="30" t="s">
        <v>837</v>
      </c>
      <c r="E10786" s="75">
        <v>18</v>
      </c>
      <c r="F10786" s="30" t="s">
        <v>53</v>
      </c>
      <c r="G10786" s="30" t="s">
        <v>54</v>
      </c>
      <c r="H10786" s="75">
        <v>1</v>
      </c>
    </row>
    <row r="10787" spans="1:8">
      <c r="A10787" s="30" t="s">
        <v>5030</v>
      </c>
      <c r="B10787" s="74">
        <v>46276</v>
      </c>
      <c r="C10787" s="30" t="s">
        <v>838</v>
      </c>
      <c r="D10787" s="30" t="s">
        <v>839</v>
      </c>
      <c r="E10787" s="75">
        <v>108</v>
      </c>
      <c r="F10787" s="30" t="s">
        <v>70</v>
      </c>
      <c r="G10787" s="30" t="s">
        <v>71</v>
      </c>
      <c r="H10787" s="75">
        <v>2</v>
      </c>
    </row>
    <row r="10788" spans="1:8">
      <c r="A10788" s="30" t="s">
        <v>5030</v>
      </c>
      <c r="B10788" s="74">
        <v>46276</v>
      </c>
      <c r="C10788" s="30" t="s">
        <v>840</v>
      </c>
      <c r="D10788" s="30" t="s">
        <v>841</v>
      </c>
      <c r="E10788" s="75">
        <v>47</v>
      </c>
      <c r="F10788" s="30" t="s">
        <v>70</v>
      </c>
      <c r="G10788" s="30" t="s">
        <v>71</v>
      </c>
      <c r="H10788" s="75">
        <v>2</v>
      </c>
    </row>
    <row r="10789" spans="1:8">
      <c r="A10789" s="30" t="s">
        <v>5030</v>
      </c>
      <c r="B10789" s="74">
        <v>46276</v>
      </c>
      <c r="C10789" s="30" t="s">
        <v>842</v>
      </c>
      <c r="D10789" s="30" t="s">
        <v>843</v>
      </c>
      <c r="E10789" s="75">
        <v>102</v>
      </c>
      <c r="F10789" s="30" t="s">
        <v>70</v>
      </c>
      <c r="G10789" s="30" t="s">
        <v>71</v>
      </c>
      <c r="H10789" s="75">
        <v>2</v>
      </c>
    </row>
    <row r="10790" spans="1:8">
      <c r="A10790" s="30" t="s">
        <v>5030</v>
      </c>
      <c r="B10790" s="74">
        <v>46276</v>
      </c>
      <c r="C10790" s="30" t="s">
        <v>850</v>
      </c>
      <c r="D10790" s="30" t="s">
        <v>851</v>
      </c>
      <c r="E10790" s="75">
        <v>58</v>
      </c>
      <c r="F10790" s="30" t="s">
        <v>70</v>
      </c>
      <c r="G10790" s="30" t="s">
        <v>71</v>
      </c>
      <c r="H10790" s="75">
        <v>2</v>
      </c>
    </row>
    <row r="10791" spans="1:8">
      <c r="A10791" s="30" t="s">
        <v>5030</v>
      </c>
      <c r="B10791" s="74">
        <v>46276</v>
      </c>
      <c r="C10791" s="30" t="s">
        <v>852</v>
      </c>
      <c r="D10791" s="30" t="s">
        <v>853</v>
      </c>
      <c r="E10791" s="75">
        <v>93</v>
      </c>
      <c r="F10791" s="30" t="s">
        <v>70</v>
      </c>
      <c r="G10791" s="30" t="s">
        <v>71</v>
      </c>
      <c r="H10791" s="75">
        <v>2</v>
      </c>
    </row>
    <row r="10792" spans="1:8">
      <c r="A10792" s="30" t="s">
        <v>5030</v>
      </c>
      <c r="B10792" s="74">
        <v>46276</v>
      </c>
      <c r="C10792" s="30" t="s">
        <v>858</v>
      </c>
      <c r="D10792" s="30" t="s">
        <v>859</v>
      </c>
      <c r="E10792" s="75">
        <v>17</v>
      </c>
      <c r="F10792" s="30" t="s">
        <v>53</v>
      </c>
      <c r="G10792" s="30" t="s">
        <v>54</v>
      </c>
      <c r="H10792" s="75">
        <v>1</v>
      </c>
    </row>
    <row r="10793" spans="1:8">
      <c r="A10793" s="30" t="s">
        <v>5030</v>
      </c>
      <c r="B10793" s="74">
        <v>46276</v>
      </c>
      <c r="C10793" s="30" t="s">
        <v>864</v>
      </c>
      <c r="D10793" s="30" t="s">
        <v>865</v>
      </c>
      <c r="E10793" s="75">
        <v>47</v>
      </c>
      <c r="F10793" s="30" t="s">
        <v>68</v>
      </c>
      <c r="G10793" s="30" t="s">
        <v>69</v>
      </c>
      <c r="H10793" s="75">
        <v>1</v>
      </c>
    </row>
    <row r="10794" spans="1:8">
      <c r="A10794" s="30" t="s">
        <v>5030</v>
      </c>
      <c r="B10794" s="74">
        <v>46276</v>
      </c>
      <c r="C10794" s="30" t="s">
        <v>866</v>
      </c>
      <c r="D10794" s="30" t="s">
        <v>867</v>
      </c>
      <c r="E10794" s="75">
        <v>81</v>
      </c>
      <c r="F10794" s="30" t="s">
        <v>70</v>
      </c>
      <c r="G10794" s="30" t="s">
        <v>71</v>
      </c>
      <c r="H10794" s="75">
        <v>2</v>
      </c>
    </row>
    <row r="10795" spans="1:8">
      <c r="A10795" s="30" t="s">
        <v>5030</v>
      </c>
      <c r="B10795" s="74">
        <v>46276</v>
      </c>
      <c r="C10795" s="30" t="s">
        <v>870</v>
      </c>
      <c r="D10795" s="30" t="s">
        <v>871</v>
      </c>
      <c r="E10795" s="75">
        <v>91</v>
      </c>
      <c r="F10795" s="30" t="s">
        <v>70</v>
      </c>
      <c r="G10795" s="30" t="s">
        <v>71</v>
      </c>
      <c r="H10795" s="75">
        <v>2</v>
      </c>
    </row>
    <row r="10796" spans="1:8">
      <c r="A10796" s="30" t="s">
        <v>5030</v>
      </c>
      <c r="B10796" s="74">
        <v>46276</v>
      </c>
      <c r="C10796" s="30" t="s">
        <v>872</v>
      </c>
      <c r="D10796" s="30" t="s">
        <v>873</v>
      </c>
      <c r="E10796" s="75">
        <v>107</v>
      </c>
      <c r="F10796" s="30" t="s">
        <v>70</v>
      </c>
      <c r="G10796" s="30" t="s">
        <v>71</v>
      </c>
      <c r="H10796" s="75">
        <v>2</v>
      </c>
    </row>
    <row r="10797" spans="1:8">
      <c r="A10797" s="30" t="s">
        <v>5030</v>
      </c>
      <c r="B10797" s="74">
        <v>46276</v>
      </c>
      <c r="C10797" s="30" t="s">
        <v>874</v>
      </c>
      <c r="D10797" s="30" t="s">
        <v>875</v>
      </c>
      <c r="E10797" s="75">
        <v>76</v>
      </c>
      <c r="F10797" s="30" t="s">
        <v>70</v>
      </c>
      <c r="G10797" s="30" t="s">
        <v>71</v>
      </c>
      <c r="H10797" s="75">
        <v>2</v>
      </c>
    </row>
    <row r="10798" spans="1:8">
      <c r="A10798" s="30" t="s">
        <v>5030</v>
      </c>
      <c r="B10798" s="74">
        <v>46276</v>
      </c>
      <c r="C10798" s="30" t="s">
        <v>876</v>
      </c>
      <c r="D10798" s="30" t="s">
        <v>877</v>
      </c>
      <c r="E10798" s="75">
        <v>92</v>
      </c>
      <c r="F10798" s="30" t="s">
        <v>70</v>
      </c>
      <c r="G10798" s="30" t="s">
        <v>71</v>
      </c>
      <c r="H10798" s="75">
        <v>2</v>
      </c>
    </row>
    <row r="10799" spans="1:8">
      <c r="A10799" s="30" t="s">
        <v>5030</v>
      </c>
      <c r="B10799" s="74">
        <v>46276</v>
      </c>
      <c r="C10799" s="30" t="s">
        <v>878</v>
      </c>
      <c r="D10799" s="30" t="s">
        <v>879</v>
      </c>
      <c r="E10799" s="75">
        <v>100</v>
      </c>
      <c r="F10799" s="30" t="s">
        <v>68</v>
      </c>
      <c r="G10799" s="30" t="s">
        <v>69</v>
      </c>
      <c r="H10799" s="75">
        <v>1</v>
      </c>
    </row>
    <row r="10800" spans="1:8">
      <c r="A10800" s="30" t="s">
        <v>5030</v>
      </c>
      <c r="B10800" s="74">
        <v>46276</v>
      </c>
      <c r="C10800" s="30" t="s">
        <v>880</v>
      </c>
      <c r="D10800" s="30" t="s">
        <v>881</v>
      </c>
      <c r="E10800" s="75">
        <v>86</v>
      </c>
      <c r="F10800" s="30" t="s">
        <v>72</v>
      </c>
      <c r="G10800" s="30" t="s">
        <v>73</v>
      </c>
      <c r="H10800" s="75">
        <v>3</v>
      </c>
    </row>
    <row r="10801" spans="1:8">
      <c r="A10801" s="30" t="s">
        <v>5030</v>
      </c>
      <c r="B10801" s="74">
        <v>46276</v>
      </c>
      <c r="C10801" s="30" t="s">
        <v>882</v>
      </c>
      <c r="D10801" s="30" t="s">
        <v>883</v>
      </c>
      <c r="E10801" s="75">
        <v>69</v>
      </c>
      <c r="F10801" s="30" t="s">
        <v>70</v>
      </c>
      <c r="G10801" s="30" t="s">
        <v>71</v>
      </c>
      <c r="H10801" s="75">
        <v>2</v>
      </c>
    </row>
    <row r="10802" spans="1:8">
      <c r="A10802" s="30" t="s">
        <v>5030</v>
      </c>
      <c r="B10802" s="74">
        <v>46276</v>
      </c>
      <c r="C10802" s="30" t="s">
        <v>884</v>
      </c>
      <c r="D10802" s="30" t="s">
        <v>885</v>
      </c>
      <c r="E10802" s="75">
        <v>21</v>
      </c>
      <c r="F10802" s="30" t="s">
        <v>53</v>
      </c>
      <c r="G10802" s="30" t="s">
        <v>54</v>
      </c>
      <c r="H10802" s="75">
        <v>1</v>
      </c>
    </row>
    <row r="10803" spans="1:8">
      <c r="A10803" s="30" t="s">
        <v>5030</v>
      </c>
      <c r="B10803" s="74">
        <v>46276</v>
      </c>
      <c r="C10803" s="30" t="s">
        <v>888</v>
      </c>
      <c r="D10803" s="30" t="s">
        <v>889</v>
      </c>
      <c r="E10803" s="75">
        <v>99</v>
      </c>
      <c r="F10803" s="30" t="s">
        <v>70</v>
      </c>
      <c r="G10803" s="30" t="s">
        <v>71</v>
      </c>
      <c r="H10803" s="75">
        <v>2</v>
      </c>
    </row>
    <row r="10804" spans="1:8">
      <c r="A10804" s="30" t="s">
        <v>5030</v>
      </c>
      <c r="B10804" s="74">
        <v>46276</v>
      </c>
      <c r="C10804" s="30" t="s">
        <v>890</v>
      </c>
      <c r="D10804" s="30" t="s">
        <v>891</v>
      </c>
      <c r="E10804" s="75">
        <v>95</v>
      </c>
      <c r="F10804" s="30" t="s">
        <v>53</v>
      </c>
      <c r="G10804" s="30" t="s">
        <v>54</v>
      </c>
      <c r="H10804" s="75">
        <v>1</v>
      </c>
    </row>
    <row r="10805" spans="1:8">
      <c r="A10805" s="30" t="s">
        <v>5030</v>
      </c>
      <c r="B10805" s="74">
        <v>46276</v>
      </c>
      <c r="C10805" s="30" t="s">
        <v>894</v>
      </c>
      <c r="D10805" s="30" t="s">
        <v>895</v>
      </c>
      <c r="E10805" s="75">
        <v>69</v>
      </c>
      <c r="F10805" s="30" t="s">
        <v>68</v>
      </c>
      <c r="G10805" s="30" t="s">
        <v>69</v>
      </c>
      <c r="H10805" s="75">
        <v>1</v>
      </c>
    </row>
    <row r="10806" spans="1:8">
      <c r="A10806" s="30" t="s">
        <v>5030</v>
      </c>
      <c r="B10806" s="74">
        <v>46276</v>
      </c>
      <c r="C10806" s="30" t="s">
        <v>898</v>
      </c>
      <c r="D10806" s="30" t="s">
        <v>899</v>
      </c>
      <c r="E10806" s="75">
        <v>88</v>
      </c>
      <c r="F10806" s="30" t="s">
        <v>76</v>
      </c>
      <c r="G10806" s="30" t="s">
        <v>77</v>
      </c>
      <c r="H10806" s="75">
        <v>1</v>
      </c>
    </row>
    <row r="10807" spans="1:8">
      <c r="A10807" s="30" t="s">
        <v>5030</v>
      </c>
      <c r="B10807" s="74">
        <v>46276</v>
      </c>
      <c r="C10807" s="30" t="s">
        <v>902</v>
      </c>
      <c r="D10807" s="30" t="s">
        <v>903</v>
      </c>
      <c r="E10807" s="75">
        <v>62</v>
      </c>
      <c r="F10807" s="30" t="s">
        <v>70</v>
      </c>
      <c r="G10807" s="30" t="s">
        <v>71</v>
      </c>
      <c r="H10807" s="75">
        <v>2</v>
      </c>
    </row>
    <row r="10808" spans="1:8">
      <c r="A10808" s="30" t="s">
        <v>5030</v>
      </c>
      <c r="B10808" s="74">
        <v>46276</v>
      </c>
      <c r="C10808" s="30" t="s">
        <v>904</v>
      </c>
      <c r="D10808" s="30" t="s">
        <v>905</v>
      </c>
      <c r="E10808" s="75">
        <v>58</v>
      </c>
      <c r="F10808" s="30" t="s">
        <v>68</v>
      </c>
      <c r="G10808" s="30" t="s">
        <v>69</v>
      </c>
      <c r="H10808" s="75">
        <v>1</v>
      </c>
    </row>
    <row r="10809" spans="1:8">
      <c r="A10809" s="30" t="s">
        <v>5030</v>
      </c>
      <c r="B10809" s="74">
        <v>46276</v>
      </c>
      <c r="C10809" s="30" t="s">
        <v>906</v>
      </c>
      <c r="D10809" s="30" t="s">
        <v>907</v>
      </c>
      <c r="E10809" s="75">
        <v>102</v>
      </c>
      <c r="F10809" s="30" t="s">
        <v>70</v>
      </c>
      <c r="G10809" s="30" t="s">
        <v>71</v>
      </c>
      <c r="H10809" s="75">
        <v>2</v>
      </c>
    </row>
    <row r="10810" spans="1:8">
      <c r="A10810" s="30" t="s">
        <v>5030</v>
      </c>
      <c r="B10810" s="74">
        <v>46276</v>
      </c>
      <c r="C10810" s="30" t="s">
        <v>908</v>
      </c>
      <c r="D10810" s="30" t="s">
        <v>909</v>
      </c>
      <c r="E10810" s="75">
        <v>338</v>
      </c>
      <c r="F10810" s="30" t="s">
        <v>80</v>
      </c>
      <c r="G10810" s="30" t="s">
        <v>81</v>
      </c>
      <c r="H10810" s="75">
        <v>1</v>
      </c>
    </row>
    <row r="10811" spans="1:8">
      <c r="A10811" s="30" t="s">
        <v>5030</v>
      </c>
      <c r="B10811" s="74">
        <v>46276</v>
      </c>
      <c r="C10811" s="30" t="s">
        <v>914</v>
      </c>
      <c r="D10811" s="30" t="s">
        <v>915</v>
      </c>
      <c r="E10811" s="75">
        <v>10</v>
      </c>
      <c r="F10811" s="30" t="s">
        <v>53</v>
      </c>
      <c r="G10811" s="30" t="s">
        <v>54</v>
      </c>
      <c r="H10811" s="75">
        <v>1</v>
      </c>
    </row>
    <row r="10812" spans="1:8">
      <c r="A10812" s="30" t="s">
        <v>5030</v>
      </c>
      <c r="B10812" s="74">
        <v>46276</v>
      </c>
      <c r="C10812" s="30" t="s">
        <v>916</v>
      </c>
      <c r="D10812" s="30" t="s">
        <v>917</v>
      </c>
      <c r="E10812" s="75">
        <v>18</v>
      </c>
      <c r="F10812" s="30" t="s">
        <v>53</v>
      </c>
      <c r="G10812" s="30" t="s">
        <v>54</v>
      </c>
      <c r="H10812" s="75">
        <v>1</v>
      </c>
    </row>
    <row r="10813" spans="1:8">
      <c r="A10813" s="30" t="s">
        <v>5030</v>
      </c>
      <c r="B10813" s="74">
        <v>46276</v>
      </c>
      <c r="C10813" s="30" t="s">
        <v>920</v>
      </c>
      <c r="D10813" s="30" t="s">
        <v>921</v>
      </c>
      <c r="E10813" s="75">
        <v>175</v>
      </c>
      <c r="F10813" s="30" t="s">
        <v>80</v>
      </c>
      <c r="G10813" s="30" t="s">
        <v>81</v>
      </c>
      <c r="H10813" s="75">
        <v>1</v>
      </c>
    </row>
    <row r="10814" spans="1:8">
      <c r="A10814" s="30" t="s">
        <v>5030</v>
      </c>
      <c r="B10814" s="74">
        <v>46276</v>
      </c>
      <c r="C10814" s="30" t="s">
        <v>922</v>
      </c>
      <c r="D10814" s="30" t="s">
        <v>923</v>
      </c>
      <c r="E10814" s="75">
        <v>45</v>
      </c>
      <c r="F10814" s="30" t="s">
        <v>68</v>
      </c>
      <c r="G10814" s="30" t="s">
        <v>69</v>
      </c>
      <c r="H10814" s="75">
        <v>1</v>
      </c>
    </row>
    <row r="10815" spans="1:8">
      <c r="A10815" s="30" t="s">
        <v>5030</v>
      </c>
      <c r="B10815" s="74">
        <v>46276</v>
      </c>
      <c r="C10815" s="30" t="s">
        <v>926</v>
      </c>
      <c r="D10815" s="30" t="s">
        <v>927</v>
      </c>
      <c r="E10815" s="75">
        <v>101</v>
      </c>
      <c r="F10815" s="30" t="s">
        <v>70</v>
      </c>
      <c r="G10815" s="30" t="s">
        <v>71</v>
      </c>
      <c r="H10815" s="75">
        <v>2</v>
      </c>
    </row>
    <row r="10816" spans="1:8">
      <c r="A10816" s="30" t="s">
        <v>5030</v>
      </c>
      <c r="B10816" s="74">
        <v>46276</v>
      </c>
      <c r="C10816" s="30" t="s">
        <v>1824</v>
      </c>
      <c r="D10816" s="30" t="s">
        <v>1825</v>
      </c>
      <c r="E10816" s="75">
        <v>27</v>
      </c>
      <c r="F10816" s="30" t="s">
        <v>53</v>
      </c>
      <c r="G10816" s="30" t="s">
        <v>54</v>
      </c>
      <c r="H10816" s="75">
        <v>1</v>
      </c>
    </row>
    <row r="10817" spans="1:8">
      <c r="A10817" s="30" t="s">
        <v>5030</v>
      </c>
      <c r="B10817" s="74">
        <v>46276</v>
      </c>
      <c r="C10817" s="30" t="s">
        <v>928</v>
      </c>
      <c r="D10817" s="30" t="s">
        <v>929</v>
      </c>
      <c r="E10817" s="75">
        <v>68</v>
      </c>
      <c r="F10817" s="30" t="s">
        <v>70</v>
      </c>
      <c r="G10817" s="30" t="s">
        <v>71</v>
      </c>
      <c r="H10817" s="75">
        <v>2</v>
      </c>
    </row>
    <row r="10818" spans="1:8">
      <c r="A10818" s="30" t="s">
        <v>5030</v>
      </c>
      <c r="B10818" s="74">
        <v>46276</v>
      </c>
      <c r="C10818" s="30" t="s">
        <v>930</v>
      </c>
      <c r="D10818" s="30" t="s">
        <v>931</v>
      </c>
      <c r="E10818" s="75">
        <v>146</v>
      </c>
      <c r="F10818" s="30" t="s">
        <v>72</v>
      </c>
      <c r="G10818" s="30" t="s">
        <v>73</v>
      </c>
      <c r="H10818" s="75">
        <v>3</v>
      </c>
    </row>
    <row r="10819" spans="1:8">
      <c r="A10819" s="30" t="s">
        <v>5030</v>
      </c>
      <c r="B10819" s="74">
        <v>46276</v>
      </c>
      <c r="C10819" s="30" t="s">
        <v>932</v>
      </c>
      <c r="D10819" s="30" t="s">
        <v>933</v>
      </c>
      <c r="E10819" s="75">
        <v>20</v>
      </c>
      <c r="F10819" s="30" t="s">
        <v>80</v>
      </c>
      <c r="G10819" s="30" t="s">
        <v>81</v>
      </c>
      <c r="H10819" s="75">
        <v>1</v>
      </c>
    </row>
    <row r="10820" spans="1:8">
      <c r="A10820" s="30" t="s">
        <v>5030</v>
      </c>
      <c r="B10820" s="74">
        <v>46276</v>
      </c>
      <c r="C10820" s="30" t="s">
        <v>934</v>
      </c>
      <c r="D10820" s="30" t="s">
        <v>935</v>
      </c>
      <c r="E10820" s="75">
        <v>78</v>
      </c>
      <c r="F10820" s="30" t="s">
        <v>68</v>
      </c>
      <c r="G10820" s="30" t="s">
        <v>69</v>
      </c>
      <c r="H10820" s="75">
        <v>1</v>
      </c>
    </row>
    <row r="10821" spans="1:8">
      <c r="A10821" s="30" t="s">
        <v>5030</v>
      </c>
      <c r="B10821" s="74">
        <v>46276</v>
      </c>
      <c r="C10821" s="30" t="s">
        <v>936</v>
      </c>
      <c r="D10821" s="30" t="s">
        <v>937</v>
      </c>
      <c r="E10821" s="75">
        <v>62</v>
      </c>
      <c r="F10821" s="30" t="s">
        <v>70</v>
      </c>
      <c r="G10821" s="30" t="s">
        <v>71</v>
      </c>
      <c r="H10821" s="75">
        <v>2</v>
      </c>
    </row>
    <row r="10822" spans="1:8">
      <c r="A10822" s="30" t="s">
        <v>5030</v>
      </c>
      <c r="B10822" s="74">
        <v>46276</v>
      </c>
      <c r="C10822" s="30" t="s">
        <v>938</v>
      </c>
      <c r="D10822" s="30" t="s">
        <v>939</v>
      </c>
      <c r="E10822" s="75">
        <v>224</v>
      </c>
      <c r="F10822" s="30" t="s">
        <v>80</v>
      </c>
      <c r="G10822" s="30" t="s">
        <v>81</v>
      </c>
      <c r="H10822" s="75">
        <v>1</v>
      </c>
    </row>
    <row r="10823" spans="1:8">
      <c r="A10823" s="30" t="s">
        <v>5030</v>
      </c>
      <c r="B10823" s="74">
        <v>46276</v>
      </c>
      <c r="C10823" s="30" t="s">
        <v>940</v>
      </c>
      <c r="D10823" s="30" t="s">
        <v>941</v>
      </c>
      <c r="E10823" s="75">
        <v>36</v>
      </c>
      <c r="F10823" s="30" t="s">
        <v>68</v>
      </c>
      <c r="G10823" s="30" t="s">
        <v>69</v>
      </c>
      <c r="H10823" s="75">
        <v>1</v>
      </c>
    </row>
    <row r="10824" spans="1:8">
      <c r="A10824" s="30" t="s">
        <v>5030</v>
      </c>
      <c r="B10824" s="74">
        <v>46276</v>
      </c>
      <c r="C10824" s="30" t="s">
        <v>1826</v>
      </c>
      <c r="D10824" s="30" t="s">
        <v>1827</v>
      </c>
      <c r="E10824" s="75">
        <v>13</v>
      </c>
      <c r="F10824" s="30" t="s">
        <v>76</v>
      </c>
      <c r="G10824" s="30" t="s">
        <v>77</v>
      </c>
      <c r="H10824" s="75">
        <v>1</v>
      </c>
    </row>
    <row r="10825" spans="1:8">
      <c r="A10825" s="30" t="s">
        <v>5030</v>
      </c>
      <c r="B10825" s="74">
        <v>46276</v>
      </c>
      <c r="C10825" s="30" t="s">
        <v>1922</v>
      </c>
      <c r="D10825" s="30" t="s">
        <v>1923</v>
      </c>
      <c r="E10825" s="75">
        <v>33</v>
      </c>
      <c r="F10825" s="30" t="s">
        <v>70</v>
      </c>
      <c r="G10825" s="30" t="s">
        <v>71</v>
      </c>
      <c r="H10825" s="75">
        <v>2</v>
      </c>
    </row>
    <row r="10826" spans="1:8">
      <c r="A10826" s="30" t="s">
        <v>5030</v>
      </c>
      <c r="B10826" s="74">
        <v>46276</v>
      </c>
      <c r="C10826" s="30" t="s">
        <v>942</v>
      </c>
      <c r="D10826" s="30" t="s">
        <v>943</v>
      </c>
      <c r="E10826" s="75">
        <v>154</v>
      </c>
      <c r="F10826" s="30" t="s">
        <v>70</v>
      </c>
      <c r="G10826" s="30" t="s">
        <v>71</v>
      </c>
      <c r="H10826" s="75">
        <v>2</v>
      </c>
    </row>
    <row r="10827" spans="1:8">
      <c r="A10827" s="30" t="s">
        <v>5030</v>
      </c>
      <c r="B10827" s="74">
        <v>46276</v>
      </c>
      <c r="C10827" s="30" t="s">
        <v>944</v>
      </c>
      <c r="D10827" s="30" t="s">
        <v>945</v>
      </c>
      <c r="E10827" s="75">
        <v>39</v>
      </c>
      <c r="F10827" s="30" t="s">
        <v>68</v>
      </c>
      <c r="G10827" s="30" t="s">
        <v>69</v>
      </c>
      <c r="H10827" s="75">
        <v>1</v>
      </c>
    </row>
    <row r="10828" spans="1:8">
      <c r="A10828" s="30" t="s">
        <v>5030</v>
      </c>
      <c r="B10828" s="74">
        <v>46276</v>
      </c>
      <c r="C10828" s="30" t="s">
        <v>948</v>
      </c>
      <c r="D10828" s="30" t="s">
        <v>949</v>
      </c>
      <c r="E10828" s="75">
        <v>363</v>
      </c>
      <c r="F10828" s="30" t="s">
        <v>80</v>
      </c>
      <c r="G10828" s="30" t="s">
        <v>81</v>
      </c>
      <c r="H10828" s="75">
        <v>1</v>
      </c>
    </row>
    <row r="10829" spans="1:8">
      <c r="A10829" s="30" t="s">
        <v>5030</v>
      </c>
      <c r="B10829" s="74">
        <v>46276</v>
      </c>
      <c r="C10829" s="30" t="s">
        <v>1828</v>
      </c>
      <c r="D10829" s="30" t="s">
        <v>1829</v>
      </c>
      <c r="E10829" s="75">
        <v>89</v>
      </c>
      <c r="F10829" s="30" t="s">
        <v>53</v>
      </c>
      <c r="G10829" s="30" t="s">
        <v>54</v>
      </c>
      <c r="H10829" s="75">
        <v>1</v>
      </c>
    </row>
    <row r="10830" spans="1:8">
      <c r="A10830" s="30" t="s">
        <v>5030</v>
      </c>
      <c r="B10830" s="74">
        <v>46276</v>
      </c>
      <c r="C10830" s="30" t="s">
        <v>950</v>
      </c>
      <c r="D10830" s="30" t="s">
        <v>951</v>
      </c>
      <c r="E10830" s="75">
        <v>96</v>
      </c>
      <c r="F10830" s="30" t="s">
        <v>53</v>
      </c>
      <c r="G10830" s="30" t="s">
        <v>54</v>
      </c>
      <c r="H10830" s="75">
        <v>1</v>
      </c>
    </row>
    <row r="10831" spans="1:8">
      <c r="A10831" s="30" t="s">
        <v>5030</v>
      </c>
      <c r="B10831" s="74">
        <v>46276</v>
      </c>
      <c r="C10831" s="30" t="s">
        <v>952</v>
      </c>
      <c r="D10831" s="30" t="s">
        <v>953</v>
      </c>
      <c r="E10831" s="75">
        <v>94</v>
      </c>
      <c r="F10831" s="30" t="s">
        <v>70</v>
      </c>
      <c r="G10831" s="30" t="s">
        <v>71</v>
      </c>
      <c r="H10831" s="75">
        <v>2</v>
      </c>
    </row>
    <row r="10832" spans="1:8">
      <c r="A10832" s="30" t="s">
        <v>5030</v>
      </c>
      <c r="B10832" s="74">
        <v>46276</v>
      </c>
      <c r="C10832" s="30" t="s">
        <v>954</v>
      </c>
      <c r="D10832" s="30" t="s">
        <v>955</v>
      </c>
      <c r="E10832" s="75">
        <v>88</v>
      </c>
      <c r="F10832" s="30" t="s">
        <v>70</v>
      </c>
      <c r="G10832" s="30" t="s">
        <v>71</v>
      </c>
      <c r="H10832" s="75">
        <v>2</v>
      </c>
    </row>
    <row r="10833" spans="1:8">
      <c r="A10833" s="30" t="s">
        <v>5030</v>
      </c>
      <c r="B10833" s="74">
        <v>46276</v>
      </c>
      <c r="C10833" s="30" t="s">
        <v>962</v>
      </c>
      <c r="D10833" s="30" t="s">
        <v>963</v>
      </c>
      <c r="E10833" s="75">
        <v>80</v>
      </c>
      <c r="F10833" s="30" t="s">
        <v>70</v>
      </c>
      <c r="G10833" s="30" t="s">
        <v>71</v>
      </c>
      <c r="H10833" s="75">
        <v>2</v>
      </c>
    </row>
    <row r="10834" spans="1:8">
      <c r="A10834" s="30" t="s">
        <v>5030</v>
      </c>
      <c r="B10834" s="74">
        <v>46276</v>
      </c>
      <c r="C10834" s="30" t="s">
        <v>966</v>
      </c>
      <c r="D10834" s="30" t="s">
        <v>967</v>
      </c>
      <c r="E10834" s="75">
        <v>3</v>
      </c>
      <c r="F10834" s="30" t="s">
        <v>68</v>
      </c>
      <c r="G10834" s="30" t="s">
        <v>69</v>
      </c>
      <c r="H10834" s="75">
        <v>1</v>
      </c>
    </row>
    <row r="10835" spans="1:8">
      <c r="A10835" s="30" t="s">
        <v>5030</v>
      </c>
      <c r="B10835" s="74">
        <v>46276</v>
      </c>
      <c r="C10835" s="30" t="s">
        <v>972</v>
      </c>
      <c r="D10835" s="30" t="s">
        <v>973</v>
      </c>
      <c r="E10835" s="75">
        <v>92</v>
      </c>
      <c r="F10835" s="30" t="s">
        <v>68</v>
      </c>
      <c r="G10835" s="30" t="s">
        <v>69</v>
      </c>
      <c r="H10835" s="75">
        <v>1</v>
      </c>
    </row>
    <row r="10836" spans="1:8">
      <c r="A10836" s="30" t="s">
        <v>5030</v>
      </c>
      <c r="B10836" s="74">
        <v>46276</v>
      </c>
      <c r="C10836" s="30" t="s">
        <v>982</v>
      </c>
      <c r="D10836" s="30" t="s">
        <v>983</v>
      </c>
      <c r="E10836" s="75">
        <v>19</v>
      </c>
      <c r="F10836" s="30" t="s">
        <v>70</v>
      </c>
      <c r="G10836" s="30" t="s">
        <v>71</v>
      </c>
      <c r="H10836" s="75">
        <v>2</v>
      </c>
    </row>
    <row r="10837" spans="1:8">
      <c r="A10837" s="30" t="s">
        <v>5030</v>
      </c>
      <c r="B10837" s="74">
        <v>46276</v>
      </c>
      <c r="C10837" s="30" t="s">
        <v>984</v>
      </c>
      <c r="D10837" s="30" t="s">
        <v>985</v>
      </c>
      <c r="E10837" s="75">
        <v>96</v>
      </c>
      <c r="F10837" s="30" t="s">
        <v>53</v>
      </c>
      <c r="G10837" s="30" t="s">
        <v>54</v>
      </c>
      <c r="H10837" s="75">
        <v>1</v>
      </c>
    </row>
    <row r="10838" spans="1:8">
      <c r="A10838" s="30" t="s">
        <v>5030</v>
      </c>
      <c r="B10838" s="74">
        <v>46276</v>
      </c>
      <c r="C10838" s="30" t="s">
        <v>986</v>
      </c>
      <c r="D10838" s="30" t="s">
        <v>987</v>
      </c>
      <c r="E10838" s="75">
        <v>6</v>
      </c>
      <c r="F10838" s="30" t="s">
        <v>76</v>
      </c>
      <c r="G10838" s="30" t="s">
        <v>77</v>
      </c>
      <c r="H10838" s="75">
        <v>1</v>
      </c>
    </row>
    <row r="10839" spans="1:8">
      <c r="A10839" s="30" t="s">
        <v>5030</v>
      </c>
      <c r="B10839" s="74">
        <v>46276</v>
      </c>
      <c r="C10839" s="30" t="s">
        <v>988</v>
      </c>
      <c r="D10839" s="30" t="s">
        <v>989</v>
      </c>
      <c r="E10839" s="75">
        <v>2</v>
      </c>
      <c r="F10839" s="30" t="s">
        <v>76</v>
      </c>
      <c r="G10839" s="30" t="s">
        <v>77</v>
      </c>
      <c r="H10839" s="75">
        <v>1</v>
      </c>
    </row>
    <row r="10840" spans="1:8">
      <c r="A10840" s="30" t="s">
        <v>5030</v>
      </c>
      <c r="B10840" s="74">
        <v>46276</v>
      </c>
      <c r="C10840" s="30" t="s">
        <v>992</v>
      </c>
      <c r="D10840" s="30" t="s">
        <v>993</v>
      </c>
      <c r="E10840" s="75">
        <v>52</v>
      </c>
      <c r="F10840" s="30" t="s">
        <v>68</v>
      </c>
      <c r="G10840" s="30" t="s">
        <v>69</v>
      </c>
      <c r="H10840" s="75">
        <v>1</v>
      </c>
    </row>
    <row r="10841" spans="1:8">
      <c r="A10841" s="30" t="s">
        <v>5030</v>
      </c>
      <c r="B10841" s="74">
        <v>46276</v>
      </c>
      <c r="C10841" s="30" t="s">
        <v>1840</v>
      </c>
      <c r="D10841" s="30" t="s">
        <v>1841</v>
      </c>
      <c r="E10841" s="75">
        <v>109</v>
      </c>
      <c r="F10841" s="30" t="s">
        <v>70</v>
      </c>
      <c r="G10841" s="30" t="s">
        <v>71</v>
      </c>
      <c r="H10841" s="75">
        <v>2</v>
      </c>
    </row>
    <row r="10842" spans="1:8">
      <c r="A10842" s="30" t="s">
        <v>5030</v>
      </c>
      <c r="B10842" s="74">
        <v>46276</v>
      </c>
      <c r="C10842" s="30" t="s">
        <v>1006</v>
      </c>
      <c r="D10842" s="30" t="s">
        <v>1007</v>
      </c>
      <c r="E10842" s="75">
        <v>67</v>
      </c>
      <c r="F10842" s="30" t="s">
        <v>70</v>
      </c>
      <c r="G10842" s="30" t="s">
        <v>71</v>
      </c>
      <c r="H10842" s="75">
        <v>2</v>
      </c>
    </row>
    <row r="10843" spans="1:8">
      <c r="A10843" s="30" t="s">
        <v>5030</v>
      </c>
      <c r="B10843" s="74">
        <v>46276</v>
      </c>
      <c r="C10843" s="30" t="s">
        <v>1008</v>
      </c>
      <c r="D10843" s="30" t="s">
        <v>1009</v>
      </c>
      <c r="E10843" s="75">
        <v>18</v>
      </c>
      <c r="F10843" s="30" t="s">
        <v>53</v>
      </c>
      <c r="G10843" s="30" t="s">
        <v>54</v>
      </c>
      <c r="H10843" s="75">
        <v>1</v>
      </c>
    </row>
    <row r="10844" spans="1:8">
      <c r="A10844" s="30" t="s">
        <v>5030</v>
      </c>
      <c r="B10844" s="74">
        <v>46276</v>
      </c>
      <c r="C10844" s="30" t="s">
        <v>1010</v>
      </c>
      <c r="D10844" s="30" t="s">
        <v>1011</v>
      </c>
      <c r="E10844" s="75">
        <v>87</v>
      </c>
      <c r="F10844" s="30" t="s">
        <v>70</v>
      </c>
      <c r="G10844" s="30" t="s">
        <v>71</v>
      </c>
      <c r="H10844" s="75">
        <v>2</v>
      </c>
    </row>
    <row r="10845" spans="1:8">
      <c r="A10845" s="30" t="s">
        <v>5030</v>
      </c>
      <c r="B10845" s="74">
        <v>46276</v>
      </c>
      <c r="C10845" s="30" t="s">
        <v>1012</v>
      </c>
      <c r="D10845" s="30" t="s">
        <v>1013</v>
      </c>
      <c r="E10845" s="75">
        <v>21</v>
      </c>
      <c r="F10845" s="30" t="s">
        <v>53</v>
      </c>
      <c r="G10845" s="30" t="s">
        <v>54</v>
      </c>
      <c r="H10845" s="75">
        <v>1</v>
      </c>
    </row>
    <row r="10846" spans="1:8">
      <c r="A10846" s="30" t="s">
        <v>5030</v>
      </c>
      <c r="B10846" s="74">
        <v>46276</v>
      </c>
      <c r="C10846" s="30" t="s">
        <v>1016</v>
      </c>
      <c r="D10846" s="30" t="s">
        <v>1017</v>
      </c>
      <c r="E10846" s="75">
        <v>14</v>
      </c>
      <c r="F10846" s="30" t="s">
        <v>53</v>
      </c>
      <c r="G10846" s="30" t="s">
        <v>54</v>
      </c>
      <c r="H10846" s="75">
        <v>1</v>
      </c>
    </row>
    <row r="10847" spans="1:8">
      <c r="A10847" s="30" t="s">
        <v>5030</v>
      </c>
      <c r="B10847" s="74">
        <v>46276</v>
      </c>
      <c r="C10847" s="30" t="s">
        <v>1018</v>
      </c>
      <c r="D10847" s="30" t="s">
        <v>1019</v>
      </c>
      <c r="E10847" s="75">
        <v>297</v>
      </c>
      <c r="F10847" s="30" t="s">
        <v>70</v>
      </c>
      <c r="G10847" s="30" t="s">
        <v>71</v>
      </c>
      <c r="H10847" s="75">
        <v>2</v>
      </c>
    </row>
    <row r="10848" spans="1:8">
      <c r="A10848" s="30" t="s">
        <v>5030</v>
      </c>
      <c r="B10848" s="74">
        <v>46276</v>
      </c>
      <c r="C10848" s="30" t="s">
        <v>1020</v>
      </c>
      <c r="D10848" s="30" t="s">
        <v>1021</v>
      </c>
      <c r="E10848" s="75">
        <v>93</v>
      </c>
      <c r="F10848" s="30" t="s">
        <v>53</v>
      </c>
      <c r="G10848" s="30" t="s">
        <v>54</v>
      </c>
      <c r="H10848" s="75">
        <v>1</v>
      </c>
    </row>
    <row r="10849" spans="1:8">
      <c r="A10849" s="30" t="s">
        <v>5030</v>
      </c>
      <c r="B10849" s="74">
        <v>46276</v>
      </c>
      <c r="C10849" s="30" t="s">
        <v>1022</v>
      </c>
      <c r="D10849" s="30" t="s">
        <v>1023</v>
      </c>
      <c r="E10849" s="75">
        <v>116</v>
      </c>
      <c r="F10849" s="30" t="s">
        <v>70</v>
      </c>
      <c r="G10849" s="30" t="s">
        <v>71</v>
      </c>
      <c r="H10849" s="75">
        <v>2</v>
      </c>
    </row>
    <row r="10850" spans="1:8">
      <c r="A10850" s="30" t="s">
        <v>5030</v>
      </c>
      <c r="B10850" s="74">
        <v>46276</v>
      </c>
      <c r="C10850" s="30" t="s">
        <v>1844</v>
      </c>
      <c r="D10850" s="30" t="s">
        <v>1845</v>
      </c>
      <c r="E10850" s="75">
        <v>9</v>
      </c>
      <c r="F10850" s="30" t="s">
        <v>53</v>
      </c>
      <c r="G10850" s="30" t="s">
        <v>54</v>
      </c>
      <c r="H10850" s="75">
        <v>1</v>
      </c>
    </row>
    <row r="10851" spans="1:8">
      <c r="A10851" s="30" t="s">
        <v>5030</v>
      </c>
      <c r="B10851" s="74">
        <v>46276</v>
      </c>
      <c r="C10851" s="30" t="s">
        <v>1026</v>
      </c>
      <c r="D10851" s="30" t="s">
        <v>1027</v>
      </c>
      <c r="E10851" s="75">
        <v>139</v>
      </c>
      <c r="F10851" s="30" t="s">
        <v>53</v>
      </c>
      <c r="G10851" s="30" t="s">
        <v>54</v>
      </c>
      <c r="H10851" s="75">
        <v>1</v>
      </c>
    </row>
    <row r="10852" spans="1:8">
      <c r="A10852" s="30" t="s">
        <v>5030</v>
      </c>
      <c r="B10852" s="74">
        <v>46276</v>
      </c>
      <c r="C10852" s="30" t="s">
        <v>1846</v>
      </c>
      <c r="D10852" s="30" t="s">
        <v>1847</v>
      </c>
      <c r="E10852" s="75">
        <v>121</v>
      </c>
      <c r="F10852" s="30" t="s">
        <v>53</v>
      </c>
      <c r="G10852" s="30" t="s">
        <v>54</v>
      </c>
      <c r="H10852" s="75">
        <v>1</v>
      </c>
    </row>
    <row r="10853" spans="1:8">
      <c r="A10853" s="30" t="s">
        <v>5030</v>
      </c>
      <c r="B10853" s="74">
        <v>46276</v>
      </c>
      <c r="C10853" s="30" t="s">
        <v>1032</v>
      </c>
      <c r="D10853" s="30" t="s">
        <v>1033</v>
      </c>
      <c r="E10853" s="75">
        <v>113</v>
      </c>
      <c r="F10853" s="30" t="s">
        <v>70</v>
      </c>
      <c r="G10853" s="30" t="s">
        <v>71</v>
      </c>
      <c r="H10853" s="75">
        <v>2</v>
      </c>
    </row>
    <row r="10854" spans="1:8">
      <c r="A10854" s="30" t="s">
        <v>5030</v>
      </c>
      <c r="B10854" s="74">
        <v>46276</v>
      </c>
      <c r="C10854" s="30" t="s">
        <v>1036</v>
      </c>
      <c r="D10854" s="30" t="s">
        <v>1037</v>
      </c>
      <c r="E10854" s="75">
        <v>78</v>
      </c>
      <c r="F10854" s="30" t="s">
        <v>53</v>
      </c>
      <c r="G10854" s="30" t="s">
        <v>54</v>
      </c>
      <c r="H10854" s="75">
        <v>1</v>
      </c>
    </row>
    <row r="10855" spans="1:8">
      <c r="A10855" s="30" t="s">
        <v>5030</v>
      </c>
      <c r="B10855" s="74">
        <v>46276</v>
      </c>
      <c r="C10855" s="30" t="s">
        <v>1038</v>
      </c>
      <c r="D10855" s="30" t="s">
        <v>1039</v>
      </c>
      <c r="E10855" s="75">
        <v>119</v>
      </c>
      <c r="F10855" s="30" t="s">
        <v>70</v>
      </c>
      <c r="G10855" s="30" t="s">
        <v>71</v>
      </c>
      <c r="H10855" s="75">
        <v>2</v>
      </c>
    </row>
    <row r="10856" spans="1:8">
      <c r="A10856" s="30" t="s">
        <v>5030</v>
      </c>
      <c r="B10856" s="74">
        <v>46276</v>
      </c>
      <c r="C10856" s="30" t="s">
        <v>1040</v>
      </c>
      <c r="D10856" s="30" t="s">
        <v>1041</v>
      </c>
      <c r="E10856" s="75">
        <v>31</v>
      </c>
      <c r="F10856" s="30" t="s">
        <v>53</v>
      </c>
      <c r="G10856" s="30" t="s">
        <v>54</v>
      </c>
      <c r="H10856" s="75">
        <v>1</v>
      </c>
    </row>
    <row r="10857" spans="1:8">
      <c r="A10857" s="30" t="s">
        <v>5030</v>
      </c>
      <c r="B10857" s="74">
        <v>46276</v>
      </c>
      <c r="C10857" s="30" t="s">
        <v>1042</v>
      </c>
      <c r="D10857" s="30" t="s">
        <v>1043</v>
      </c>
      <c r="E10857" s="75">
        <v>85</v>
      </c>
      <c r="F10857" s="30" t="s">
        <v>80</v>
      </c>
      <c r="G10857" s="30" t="s">
        <v>81</v>
      </c>
      <c r="H10857" s="75">
        <v>1</v>
      </c>
    </row>
    <row r="10858" spans="1:8">
      <c r="A10858" s="30" t="s">
        <v>5030</v>
      </c>
      <c r="B10858" s="74">
        <v>46276</v>
      </c>
      <c r="C10858" s="30" t="s">
        <v>1044</v>
      </c>
      <c r="D10858" s="30" t="s">
        <v>1045</v>
      </c>
      <c r="E10858" s="75">
        <v>75</v>
      </c>
      <c r="F10858" s="30" t="s">
        <v>53</v>
      </c>
      <c r="G10858" s="30" t="s">
        <v>54</v>
      </c>
      <c r="H10858" s="75">
        <v>1</v>
      </c>
    </row>
    <row r="10859" spans="1:8">
      <c r="A10859" s="30" t="s">
        <v>5030</v>
      </c>
      <c r="B10859" s="74">
        <v>46276</v>
      </c>
      <c r="C10859" s="30" t="s">
        <v>1054</v>
      </c>
      <c r="D10859" s="30" t="s">
        <v>1055</v>
      </c>
      <c r="E10859" s="75">
        <v>178</v>
      </c>
      <c r="F10859" s="30" t="s">
        <v>70</v>
      </c>
      <c r="G10859" s="30" t="s">
        <v>71</v>
      </c>
      <c r="H10859" s="75">
        <v>2</v>
      </c>
    </row>
    <row r="10860" spans="1:8">
      <c r="A10860" s="30" t="s">
        <v>5030</v>
      </c>
      <c r="B10860" s="74">
        <v>46276</v>
      </c>
      <c r="C10860" s="30" t="s">
        <v>1058</v>
      </c>
      <c r="D10860" s="30" t="s">
        <v>1059</v>
      </c>
      <c r="E10860" s="75">
        <v>20</v>
      </c>
      <c r="F10860" s="30" t="s">
        <v>70</v>
      </c>
      <c r="G10860" s="30" t="s">
        <v>71</v>
      </c>
      <c r="H10860" s="75">
        <v>2</v>
      </c>
    </row>
    <row r="10861" spans="1:8">
      <c r="A10861" s="30" t="s">
        <v>5030</v>
      </c>
      <c r="B10861" s="74">
        <v>46276</v>
      </c>
      <c r="C10861" s="30" t="s">
        <v>1060</v>
      </c>
      <c r="D10861" s="30" t="s">
        <v>1061</v>
      </c>
      <c r="E10861" s="75">
        <v>52</v>
      </c>
      <c r="F10861" s="30" t="s">
        <v>53</v>
      </c>
      <c r="G10861" s="30" t="s">
        <v>54</v>
      </c>
      <c r="H10861" s="75">
        <v>1</v>
      </c>
    </row>
    <row r="10862" spans="1:8">
      <c r="A10862" s="30" t="s">
        <v>5030</v>
      </c>
      <c r="B10862" s="74">
        <v>46276</v>
      </c>
      <c r="C10862" s="30" t="s">
        <v>1064</v>
      </c>
      <c r="D10862" s="30" t="s">
        <v>1065</v>
      </c>
      <c r="E10862" s="75">
        <v>2</v>
      </c>
      <c r="F10862" s="30" t="s">
        <v>76</v>
      </c>
      <c r="G10862" s="30" t="s">
        <v>77</v>
      </c>
      <c r="H10862" s="75">
        <v>1</v>
      </c>
    </row>
    <row r="10863" spans="1:8">
      <c r="A10863" s="30" t="s">
        <v>5030</v>
      </c>
      <c r="B10863" s="74">
        <v>46276</v>
      </c>
      <c r="C10863" s="30" t="s">
        <v>1066</v>
      </c>
      <c r="D10863" s="30" t="s">
        <v>1067</v>
      </c>
      <c r="E10863" s="75">
        <v>219</v>
      </c>
      <c r="F10863" s="30" t="s">
        <v>80</v>
      </c>
      <c r="G10863" s="30" t="s">
        <v>81</v>
      </c>
      <c r="H10863" s="75">
        <v>1</v>
      </c>
    </row>
    <row r="10864" spans="1:8">
      <c r="A10864" s="30" t="s">
        <v>5030</v>
      </c>
      <c r="B10864" s="74">
        <v>46276</v>
      </c>
      <c r="C10864" s="30" t="s">
        <v>1068</v>
      </c>
      <c r="D10864" s="30" t="s">
        <v>1069</v>
      </c>
      <c r="E10864" s="75">
        <v>69</v>
      </c>
      <c r="F10864" s="30" t="s">
        <v>70</v>
      </c>
      <c r="G10864" s="30" t="s">
        <v>71</v>
      </c>
      <c r="H10864" s="75">
        <v>2</v>
      </c>
    </row>
    <row r="10865" spans="1:8">
      <c r="A10865" s="30" t="s">
        <v>5030</v>
      </c>
      <c r="B10865" s="74">
        <v>46276</v>
      </c>
      <c r="C10865" s="30" t="s">
        <v>1072</v>
      </c>
      <c r="D10865" s="30" t="s">
        <v>1073</v>
      </c>
      <c r="E10865" s="75">
        <v>87</v>
      </c>
      <c r="F10865" s="30" t="s">
        <v>53</v>
      </c>
      <c r="G10865" s="30" t="s">
        <v>54</v>
      </c>
      <c r="H10865" s="75">
        <v>1</v>
      </c>
    </row>
    <row r="10866" spans="1:8">
      <c r="A10866" s="30" t="s">
        <v>5030</v>
      </c>
      <c r="B10866" s="74">
        <v>46276</v>
      </c>
      <c r="C10866" s="30" t="s">
        <v>1074</v>
      </c>
      <c r="D10866" s="30" t="s">
        <v>1075</v>
      </c>
      <c r="E10866" s="75">
        <v>96</v>
      </c>
      <c r="F10866" s="30" t="s">
        <v>70</v>
      </c>
      <c r="G10866" s="30" t="s">
        <v>71</v>
      </c>
      <c r="H10866" s="75">
        <v>2</v>
      </c>
    </row>
    <row r="10867" spans="1:8">
      <c r="A10867" s="30" t="s">
        <v>5030</v>
      </c>
      <c r="B10867" s="74">
        <v>46276</v>
      </c>
      <c r="C10867" s="30" t="s">
        <v>1076</v>
      </c>
      <c r="D10867" s="30" t="s">
        <v>1077</v>
      </c>
      <c r="E10867" s="75">
        <v>6</v>
      </c>
      <c r="F10867" s="30" t="s">
        <v>53</v>
      </c>
      <c r="G10867" s="30" t="s">
        <v>54</v>
      </c>
      <c r="H10867" s="75">
        <v>1</v>
      </c>
    </row>
    <row r="10868" spans="1:8">
      <c r="A10868" s="30" t="s">
        <v>5030</v>
      </c>
      <c r="B10868" s="74">
        <v>46276</v>
      </c>
      <c r="C10868" s="30" t="s">
        <v>1078</v>
      </c>
      <c r="D10868" s="30" t="s">
        <v>1079</v>
      </c>
      <c r="E10868" s="75">
        <v>22</v>
      </c>
      <c r="F10868" s="30" t="s">
        <v>53</v>
      </c>
      <c r="G10868" s="30" t="s">
        <v>54</v>
      </c>
      <c r="H10868" s="75">
        <v>1</v>
      </c>
    </row>
    <row r="10869" spans="1:8">
      <c r="A10869" s="30" t="s">
        <v>5030</v>
      </c>
      <c r="B10869" s="74">
        <v>46276</v>
      </c>
      <c r="C10869" s="30" t="s">
        <v>1092</v>
      </c>
      <c r="D10869" s="30" t="s">
        <v>1093</v>
      </c>
      <c r="E10869" s="75">
        <v>372</v>
      </c>
      <c r="F10869" s="30" t="s">
        <v>80</v>
      </c>
      <c r="G10869" s="30" t="s">
        <v>81</v>
      </c>
      <c r="H10869" s="75">
        <v>1</v>
      </c>
    </row>
    <row r="10870" spans="1:8">
      <c r="A10870" s="30" t="s">
        <v>5030</v>
      </c>
      <c r="B10870" s="74">
        <v>46276</v>
      </c>
      <c r="C10870" s="30" t="s">
        <v>1848</v>
      </c>
      <c r="D10870" s="30" t="s">
        <v>1849</v>
      </c>
      <c r="E10870" s="75">
        <v>34</v>
      </c>
      <c r="F10870" s="30" t="s">
        <v>53</v>
      </c>
      <c r="G10870" s="30" t="s">
        <v>54</v>
      </c>
      <c r="H10870" s="75">
        <v>1</v>
      </c>
    </row>
    <row r="10871" spans="1:8">
      <c r="A10871" s="30" t="s">
        <v>5030</v>
      </c>
      <c r="B10871" s="74">
        <v>46276</v>
      </c>
      <c r="C10871" s="30" t="s">
        <v>1096</v>
      </c>
      <c r="D10871" s="30" t="s">
        <v>1097</v>
      </c>
      <c r="E10871" s="75">
        <v>55</v>
      </c>
      <c r="F10871" s="30" t="s">
        <v>68</v>
      </c>
      <c r="G10871" s="30" t="s">
        <v>69</v>
      </c>
      <c r="H10871" s="75">
        <v>1</v>
      </c>
    </row>
    <row r="10872" spans="1:8">
      <c r="A10872" s="30" t="s">
        <v>5030</v>
      </c>
      <c r="B10872" s="74">
        <v>46276</v>
      </c>
      <c r="C10872" s="30" t="s">
        <v>1098</v>
      </c>
      <c r="D10872" s="30" t="s">
        <v>1099</v>
      </c>
      <c r="E10872" s="75">
        <v>9</v>
      </c>
      <c r="F10872" s="30" t="s">
        <v>53</v>
      </c>
      <c r="G10872" s="30" t="s">
        <v>54</v>
      </c>
      <c r="H10872" s="75">
        <v>1</v>
      </c>
    </row>
    <row r="10873" spans="1:8">
      <c r="A10873" s="30" t="s">
        <v>5030</v>
      </c>
      <c r="B10873" s="74">
        <v>46276</v>
      </c>
      <c r="C10873" s="30" t="s">
        <v>1102</v>
      </c>
      <c r="D10873" s="30" t="s">
        <v>1103</v>
      </c>
      <c r="E10873" s="75">
        <v>111</v>
      </c>
      <c r="F10873" s="30" t="s">
        <v>53</v>
      </c>
      <c r="G10873" s="30" t="s">
        <v>54</v>
      </c>
      <c r="H10873" s="75">
        <v>1</v>
      </c>
    </row>
    <row r="10874" spans="1:8">
      <c r="A10874" s="30" t="s">
        <v>5030</v>
      </c>
      <c r="B10874" s="74">
        <v>46276</v>
      </c>
      <c r="C10874" s="30" t="s">
        <v>1104</v>
      </c>
      <c r="D10874" s="30" t="s">
        <v>1105</v>
      </c>
      <c r="E10874" s="75">
        <v>19</v>
      </c>
      <c r="F10874" s="30" t="s">
        <v>53</v>
      </c>
      <c r="G10874" s="30" t="s">
        <v>54</v>
      </c>
      <c r="H10874" s="75">
        <v>1</v>
      </c>
    </row>
    <row r="10875" spans="1:8">
      <c r="A10875" s="30" t="s">
        <v>5030</v>
      </c>
      <c r="B10875" s="74">
        <v>46276</v>
      </c>
      <c r="C10875" s="30" t="s">
        <v>1108</v>
      </c>
      <c r="D10875" s="30" t="s">
        <v>1109</v>
      </c>
      <c r="E10875" s="75">
        <v>89</v>
      </c>
      <c r="F10875" s="30" t="s">
        <v>53</v>
      </c>
      <c r="G10875" s="30" t="s">
        <v>54</v>
      </c>
      <c r="H10875" s="75">
        <v>1</v>
      </c>
    </row>
    <row r="10876" spans="1:8">
      <c r="A10876" s="30" t="s">
        <v>5030</v>
      </c>
      <c r="B10876" s="74">
        <v>46276</v>
      </c>
      <c r="C10876" s="30" t="s">
        <v>1110</v>
      </c>
      <c r="D10876" s="30" t="s">
        <v>1111</v>
      </c>
      <c r="E10876" s="75">
        <v>176</v>
      </c>
      <c r="F10876" s="30" t="s">
        <v>80</v>
      </c>
      <c r="G10876" s="30" t="s">
        <v>81</v>
      </c>
      <c r="H10876" s="75">
        <v>1</v>
      </c>
    </row>
    <row r="10877" spans="1:8">
      <c r="A10877" s="30" t="s">
        <v>5030</v>
      </c>
      <c r="B10877" s="74">
        <v>46276</v>
      </c>
      <c r="C10877" s="30" t="s">
        <v>1852</v>
      </c>
      <c r="D10877" s="30" t="s">
        <v>1853</v>
      </c>
      <c r="E10877" s="75">
        <v>27</v>
      </c>
      <c r="F10877" s="30" t="s">
        <v>53</v>
      </c>
      <c r="G10877" s="30" t="s">
        <v>54</v>
      </c>
      <c r="H10877" s="75">
        <v>1</v>
      </c>
    </row>
    <row r="10878" spans="1:8">
      <c r="A10878" s="30" t="s">
        <v>5030</v>
      </c>
      <c r="B10878" s="74">
        <v>46276</v>
      </c>
      <c r="C10878" s="30" t="s">
        <v>2504</v>
      </c>
      <c r="D10878" s="30" t="s">
        <v>2505</v>
      </c>
      <c r="E10878" s="75">
        <v>84</v>
      </c>
      <c r="F10878" s="30" t="s">
        <v>70</v>
      </c>
      <c r="G10878" s="30" t="s">
        <v>71</v>
      </c>
      <c r="H10878" s="75">
        <v>2</v>
      </c>
    </row>
    <row r="10879" spans="1:8">
      <c r="A10879" s="30" t="s">
        <v>5030</v>
      </c>
      <c r="B10879" s="74">
        <v>46276</v>
      </c>
      <c r="C10879" s="30" t="s">
        <v>1114</v>
      </c>
      <c r="D10879" s="30" t="s">
        <v>1115</v>
      </c>
      <c r="E10879" s="75">
        <v>108</v>
      </c>
      <c r="F10879" s="30" t="s">
        <v>70</v>
      </c>
      <c r="G10879" s="30" t="s">
        <v>71</v>
      </c>
      <c r="H10879" s="75">
        <v>2</v>
      </c>
    </row>
    <row r="10880" spans="1:8">
      <c r="A10880" s="30" t="s">
        <v>5030</v>
      </c>
      <c r="B10880" s="74">
        <v>46276</v>
      </c>
      <c r="C10880" s="30" t="s">
        <v>1116</v>
      </c>
      <c r="D10880" s="30" t="s">
        <v>1117</v>
      </c>
      <c r="E10880" s="75">
        <v>2</v>
      </c>
      <c r="F10880" s="30" t="s">
        <v>68</v>
      </c>
      <c r="G10880" s="30" t="s">
        <v>69</v>
      </c>
      <c r="H10880" s="75">
        <v>1</v>
      </c>
    </row>
    <row r="10881" spans="1:8">
      <c r="A10881" s="30" t="s">
        <v>5030</v>
      </c>
      <c r="B10881" s="74">
        <v>46276</v>
      </c>
      <c r="C10881" s="30" t="s">
        <v>1122</v>
      </c>
      <c r="D10881" s="30" t="s">
        <v>1123</v>
      </c>
      <c r="E10881" s="75">
        <v>120</v>
      </c>
      <c r="F10881" s="30" t="s">
        <v>70</v>
      </c>
      <c r="G10881" s="30" t="s">
        <v>71</v>
      </c>
      <c r="H10881" s="75">
        <v>2</v>
      </c>
    </row>
    <row r="10882" spans="1:8">
      <c r="A10882" s="30" t="s">
        <v>5030</v>
      </c>
      <c r="B10882" s="74">
        <v>46276</v>
      </c>
      <c r="C10882" s="30" t="s">
        <v>1124</v>
      </c>
      <c r="D10882" s="30" t="s">
        <v>1125</v>
      </c>
      <c r="E10882" s="75">
        <v>228</v>
      </c>
      <c r="F10882" s="30" t="s">
        <v>80</v>
      </c>
      <c r="G10882" s="30" t="s">
        <v>81</v>
      </c>
      <c r="H10882" s="75">
        <v>1</v>
      </c>
    </row>
    <row r="10883" spans="1:8">
      <c r="A10883" s="30" t="s">
        <v>5030</v>
      </c>
      <c r="B10883" s="74">
        <v>46276</v>
      </c>
      <c r="C10883" s="30" t="s">
        <v>1126</v>
      </c>
      <c r="D10883" s="30" t="s">
        <v>1127</v>
      </c>
      <c r="E10883" s="75">
        <v>70</v>
      </c>
      <c r="F10883" s="30" t="s">
        <v>76</v>
      </c>
      <c r="G10883" s="30" t="s">
        <v>77</v>
      </c>
      <c r="H10883" s="75">
        <v>1</v>
      </c>
    </row>
    <row r="10884" spans="1:8">
      <c r="A10884" s="30" t="s">
        <v>5030</v>
      </c>
      <c r="B10884" s="74">
        <v>46276</v>
      </c>
      <c r="C10884" s="30" t="s">
        <v>1128</v>
      </c>
      <c r="D10884" s="30" t="s">
        <v>1129</v>
      </c>
      <c r="E10884" s="75">
        <v>63</v>
      </c>
      <c r="F10884" s="30" t="s">
        <v>68</v>
      </c>
      <c r="G10884" s="30" t="s">
        <v>69</v>
      </c>
      <c r="H10884" s="75">
        <v>1</v>
      </c>
    </row>
    <row r="10885" spans="1:8">
      <c r="A10885" s="30" t="s">
        <v>5030</v>
      </c>
      <c r="B10885" s="74">
        <v>46276</v>
      </c>
      <c r="C10885" s="30" t="s">
        <v>1132</v>
      </c>
      <c r="D10885" s="30" t="s">
        <v>1133</v>
      </c>
      <c r="E10885" s="75">
        <v>42</v>
      </c>
      <c r="F10885" s="30" t="s">
        <v>70</v>
      </c>
      <c r="G10885" s="30" t="s">
        <v>71</v>
      </c>
      <c r="H10885" s="75">
        <v>2</v>
      </c>
    </row>
    <row r="10886" spans="1:8">
      <c r="A10886" s="30" t="s">
        <v>5030</v>
      </c>
      <c r="B10886" s="74">
        <v>46276</v>
      </c>
      <c r="C10886" s="30" t="s">
        <v>1134</v>
      </c>
      <c r="D10886" s="30" t="s">
        <v>1135</v>
      </c>
      <c r="E10886" s="75">
        <v>6</v>
      </c>
      <c r="F10886" s="30" t="s">
        <v>76</v>
      </c>
      <c r="G10886" s="30" t="s">
        <v>77</v>
      </c>
      <c r="H10886" s="75">
        <v>1</v>
      </c>
    </row>
    <row r="10887" spans="1:8">
      <c r="A10887" s="30" t="s">
        <v>5030</v>
      </c>
      <c r="B10887" s="74">
        <v>46276</v>
      </c>
      <c r="C10887" s="30" t="s">
        <v>1856</v>
      </c>
      <c r="D10887" s="30" t="s">
        <v>1857</v>
      </c>
      <c r="E10887" s="75">
        <v>11</v>
      </c>
      <c r="F10887" s="30" t="s">
        <v>53</v>
      </c>
      <c r="G10887" s="30" t="s">
        <v>54</v>
      </c>
      <c r="H10887" s="75">
        <v>1</v>
      </c>
    </row>
    <row r="10888" spans="1:8">
      <c r="A10888" s="30" t="s">
        <v>5030</v>
      </c>
      <c r="B10888" s="74">
        <v>46276</v>
      </c>
      <c r="C10888" s="30" t="s">
        <v>1138</v>
      </c>
      <c r="D10888" s="30" t="s">
        <v>1139</v>
      </c>
      <c r="E10888" s="75">
        <v>118</v>
      </c>
      <c r="F10888" s="30" t="s">
        <v>76</v>
      </c>
      <c r="G10888" s="30" t="s">
        <v>77</v>
      </c>
      <c r="H10888" s="75">
        <v>1</v>
      </c>
    </row>
    <row r="10889" spans="1:8">
      <c r="A10889" s="30" t="s">
        <v>5030</v>
      </c>
      <c r="B10889" s="74">
        <v>46276</v>
      </c>
      <c r="C10889" s="30" t="s">
        <v>1140</v>
      </c>
      <c r="D10889" s="30" t="s">
        <v>1141</v>
      </c>
      <c r="E10889" s="75">
        <v>96</v>
      </c>
      <c r="F10889" s="30" t="s">
        <v>53</v>
      </c>
      <c r="G10889" s="30" t="s">
        <v>54</v>
      </c>
      <c r="H10889" s="75">
        <v>1</v>
      </c>
    </row>
    <row r="10890" spans="1:8">
      <c r="A10890" s="30" t="s">
        <v>5030</v>
      </c>
      <c r="B10890" s="74">
        <v>46276</v>
      </c>
      <c r="C10890" s="30" t="s">
        <v>1144</v>
      </c>
      <c r="D10890" s="30" t="s">
        <v>1145</v>
      </c>
      <c r="E10890" s="75">
        <v>16</v>
      </c>
      <c r="F10890" s="30" t="s">
        <v>70</v>
      </c>
      <c r="G10890" s="30" t="s">
        <v>71</v>
      </c>
      <c r="H10890" s="75">
        <v>2</v>
      </c>
    </row>
    <row r="10891" spans="1:8">
      <c r="A10891" s="30" t="s">
        <v>5030</v>
      </c>
      <c r="B10891" s="74">
        <v>46276</v>
      </c>
      <c r="C10891" s="30" t="s">
        <v>1148</v>
      </c>
      <c r="D10891" s="30" t="s">
        <v>1149</v>
      </c>
      <c r="E10891" s="75">
        <v>125</v>
      </c>
      <c r="F10891" s="30" t="s">
        <v>70</v>
      </c>
      <c r="G10891" s="30" t="s">
        <v>71</v>
      </c>
      <c r="H10891" s="75">
        <v>2</v>
      </c>
    </row>
    <row r="10892" spans="1:8">
      <c r="A10892" s="30" t="s">
        <v>5030</v>
      </c>
      <c r="B10892" s="74">
        <v>46276</v>
      </c>
      <c r="C10892" s="30" t="s">
        <v>1150</v>
      </c>
      <c r="D10892" s="30" t="s">
        <v>1151</v>
      </c>
      <c r="E10892" s="75">
        <v>59</v>
      </c>
      <c r="F10892" s="30" t="s">
        <v>68</v>
      </c>
      <c r="G10892" s="30" t="s">
        <v>69</v>
      </c>
      <c r="H10892" s="75">
        <v>1</v>
      </c>
    </row>
    <row r="10893" spans="1:8">
      <c r="A10893" s="30" t="s">
        <v>5030</v>
      </c>
      <c r="B10893" s="74">
        <v>46276</v>
      </c>
      <c r="C10893" s="30" t="s">
        <v>1152</v>
      </c>
      <c r="D10893" s="30" t="s">
        <v>1153</v>
      </c>
      <c r="E10893" s="75">
        <v>104</v>
      </c>
      <c r="F10893" s="30" t="s">
        <v>70</v>
      </c>
      <c r="G10893" s="30" t="s">
        <v>71</v>
      </c>
      <c r="H10893" s="75">
        <v>2</v>
      </c>
    </row>
    <row r="10894" spans="1:8">
      <c r="A10894" s="30" t="s">
        <v>5030</v>
      </c>
      <c r="B10894" s="74">
        <v>46276</v>
      </c>
      <c r="C10894" s="30" t="s">
        <v>1154</v>
      </c>
      <c r="D10894" s="30" t="s">
        <v>1155</v>
      </c>
      <c r="E10894" s="75">
        <v>55</v>
      </c>
      <c r="F10894" s="30" t="s">
        <v>53</v>
      </c>
      <c r="G10894" s="30" t="s">
        <v>54</v>
      </c>
      <c r="H10894" s="75">
        <v>1</v>
      </c>
    </row>
    <row r="10895" spans="1:8">
      <c r="A10895" s="30" t="s">
        <v>5030</v>
      </c>
      <c r="B10895" s="74">
        <v>46276</v>
      </c>
      <c r="C10895" s="30" t="s">
        <v>1156</v>
      </c>
      <c r="D10895" s="30" t="s">
        <v>1157</v>
      </c>
      <c r="E10895" s="75">
        <v>110</v>
      </c>
      <c r="F10895" s="30" t="s">
        <v>70</v>
      </c>
      <c r="G10895" s="30" t="s">
        <v>71</v>
      </c>
      <c r="H10895" s="75">
        <v>2</v>
      </c>
    </row>
    <row r="10896" spans="1:8">
      <c r="A10896" s="30" t="s">
        <v>5030</v>
      </c>
      <c r="B10896" s="74">
        <v>46276</v>
      </c>
      <c r="C10896" s="30" t="s">
        <v>1158</v>
      </c>
      <c r="D10896" s="30" t="s">
        <v>1159</v>
      </c>
      <c r="E10896" s="75">
        <v>4</v>
      </c>
      <c r="F10896" s="30" t="s">
        <v>68</v>
      </c>
      <c r="G10896" s="30" t="s">
        <v>69</v>
      </c>
      <c r="H10896" s="75">
        <v>1</v>
      </c>
    </row>
    <row r="10897" spans="1:8">
      <c r="A10897" s="30" t="s">
        <v>5030</v>
      </c>
      <c r="B10897" s="74">
        <v>46276</v>
      </c>
      <c r="C10897" s="30" t="s">
        <v>1860</v>
      </c>
      <c r="D10897" s="30" t="s">
        <v>1861</v>
      </c>
      <c r="E10897" s="75">
        <v>60</v>
      </c>
      <c r="F10897" s="30" t="s">
        <v>53</v>
      </c>
      <c r="G10897" s="30" t="s">
        <v>54</v>
      </c>
      <c r="H10897" s="75">
        <v>1</v>
      </c>
    </row>
    <row r="10898" spans="1:8">
      <c r="A10898" s="30" t="s">
        <v>5030</v>
      </c>
      <c r="B10898" s="74">
        <v>46276</v>
      </c>
      <c r="C10898" s="30" t="s">
        <v>1160</v>
      </c>
      <c r="D10898" s="30" t="s">
        <v>1161</v>
      </c>
      <c r="E10898" s="75">
        <v>37</v>
      </c>
      <c r="F10898" s="30" t="s">
        <v>70</v>
      </c>
      <c r="G10898" s="30" t="s">
        <v>71</v>
      </c>
      <c r="H10898" s="75">
        <v>2</v>
      </c>
    </row>
    <row r="10899" spans="1:8">
      <c r="A10899" s="30" t="s">
        <v>5030</v>
      </c>
      <c r="B10899" s="74">
        <v>46276</v>
      </c>
      <c r="C10899" s="30" t="s">
        <v>1164</v>
      </c>
      <c r="D10899" s="30" t="s">
        <v>1165</v>
      </c>
      <c r="E10899" s="75">
        <v>137</v>
      </c>
      <c r="F10899" s="30" t="s">
        <v>70</v>
      </c>
      <c r="G10899" s="30" t="s">
        <v>71</v>
      </c>
      <c r="H10899" s="75">
        <v>2</v>
      </c>
    </row>
    <row r="10900" spans="1:8">
      <c r="A10900" s="30" t="s">
        <v>5030</v>
      </c>
      <c r="B10900" s="74">
        <v>46276</v>
      </c>
      <c r="C10900" s="30" t="s">
        <v>1168</v>
      </c>
      <c r="D10900" s="30" t="s">
        <v>1169</v>
      </c>
      <c r="E10900" s="75">
        <v>93</v>
      </c>
      <c r="F10900" s="30" t="s">
        <v>53</v>
      </c>
      <c r="G10900" s="30" t="s">
        <v>54</v>
      </c>
      <c r="H10900" s="75">
        <v>1</v>
      </c>
    </row>
    <row r="10901" spans="1:8">
      <c r="A10901" s="30" t="s">
        <v>5030</v>
      </c>
      <c r="B10901" s="74">
        <v>46276</v>
      </c>
      <c r="C10901" s="30" t="s">
        <v>5044</v>
      </c>
      <c r="D10901" s="30" t="s">
        <v>5045</v>
      </c>
      <c r="E10901" s="75">
        <v>10</v>
      </c>
      <c r="F10901" s="30" t="s">
        <v>53</v>
      </c>
      <c r="G10901" s="30" t="s">
        <v>54</v>
      </c>
      <c r="H10901" s="75">
        <v>1</v>
      </c>
    </row>
    <row r="10902" spans="1:8">
      <c r="A10902" s="30" t="s">
        <v>5030</v>
      </c>
      <c r="B10902" s="74">
        <v>46276</v>
      </c>
      <c r="C10902" s="30" t="s">
        <v>5032</v>
      </c>
      <c r="D10902" s="30" t="s">
        <v>5033</v>
      </c>
      <c r="E10902" s="75">
        <v>112</v>
      </c>
      <c r="F10902" s="30" t="s">
        <v>53</v>
      </c>
      <c r="G10902" s="30" t="s">
        <v>54</v>
      </c>
      <c r="H10902" s="75">
        <v>1</v>
      </c>
    </row>
    <row r="10903" spans="1:8">
      <c r="A10903" s="30" t="s">
        <v>5030</v>
      </c>
      <c r="B10903" s="74">
        <v>46276</v>
      </c>
      <c r="C10903" s="30" t="s">
        <v>1174</v>
      </c>
      <c r="D10903" s="30" t="s">
        <v>1175</v>
      </c>
      <c r="E10903" s="75">
        <v>115</v>
      </c>
      <c r="F10903" s="30" t="s">
        <v>53</v>
      </c>
      <c r="G10903" s="30" t="s">
        <v>54</v>
      </c>
      <c r="H10903" s="75">
        <v>1</v>
      </c>
    </row>
    <row r="10904" spans="1:8">
      <c r="A10904" s="30" t="s">
        <v>5030</v>
      </c>
      <c r="B10904" s="74">
        <v>46276</v>
      </c>
      <c r="C10904" s="30" t="s">
        <v>1176</v>
      </c>
      <c r="D10904" s="30" t="s">
        <v>1177</v>
      </c>
      <c r="E10904" s="75">
        <v>40</v>
      </c>
      <c r="F10904" s="30" t="s">
        <v>53</v>
      </c>
      <c r="G10904" s="30" t="s">
        <v>54</v>
      </c>
      <c r="H10904" s="75">
        <v>1</v>
      </c>
    </row>
    <row r="10905" spans="1:8">
      <c r="A10905" s="30" t="s">
        <v>5030</v>
      </c>
      <c r="B10905" s="74">
        <v>46276</v>
      </c>
      <c r="C10905" s="30" t="s">
        <v>1178</v>
      </c>
      <c r="D10905" s="30" t="s">
        <v>1179</v>
      </c>
      <c r="E10905" s="75">
        <v>17</v>
      </c>
      <c r="F10905" s="30" t="s">
        <v>70</v>
      </c>
      <c r="G10905" s="30" t="s">
        <v>71</v>
      </c>
      <c r="H10905" s="75">
        <v>2</v>
      </c>
    </row>
    <row r="10906" spans="1:8">
      <c r="A10906" s="30" t="s">
        <v>5030</v>
      </c>
      <c r="B10906" s="74">
        <v>46276</v>
      </c>
      <c r="C10906" s="30" t="s">
        <v>1180</v>
      </c>
      <c r="D10906" s="30" t="s">
        <v>1181</v>
      </c>
      <c r="E10906" s="75">
        <v>137</v>
      </c>
      <c r="F10906" s="30" t="s">
        <v>53</v>
      </c>
      <c r="G10906" s="30" t="s">
        <v>54</v>
      </c>
      <c r="H10906" s="75">
        <v>1</v>
      </c>
    </row>
    <row r="10907" spans="1:8">
      <c r="A10907" s="30" t="s">
        <v>5030</v>
      </c>
      <c r="B10907" s="74">
        <v>46276</v>
      </c>
      <c r="C10907" s="30" t="s">
        <v>1182</v>
      </c>
      <c r="D10907" s="30" t="s">
        <v>1183</v>
      </c>
      <c r="E10907" s="75">
        <v>156</v>
      </c>
      <c r="F10907" s="30" t="s">
        <v>70</v>
      </c>
      <c r="G10907" s="30" t="s">
        <v>71</v>
      </c>
      <c r="H10907" s="75">
        <v>2</v>
      </c>
    </row>
    <row r="10908" spans="1:8">
      <c r="A10908" s="30" t="s">
        <v>5030</v>
      </c>
      <c r="B10908" s="74">
        <v>46276</v>
      </c>
      <c r="C10908" s="30" t="s">
        <v>1186</v>
      </c>
      <c r="D10908" s="30" t="s">
        <v>1187</v>
      </c>
      <c r="E10908" s="75">
        <v>14</v>
      </c>
      <c r="F10908" s="30" t="s">
        <v>53</v>
      </c>
      <c r="G10908" s="30" t="s">
        <v>54</v>
      </c>
      <c r="H10908" s="75">
        <v>1</v>
      </c>
    </row>
    <row r="10909" spans="1:8">
      <c r="A10909" s="30" t="s">
        <v>5030</v>
      </c>
      <c r="B10909" s="74">
        <v>46276</v>
      </c>
      <c r="C10909" s="30" t="s">
        <v>1188</v>
      </c>
      <c r="D10909" s="30" t="s">
        <v>1189</v>
      </c>
      <c r="E10909" s="75">
        <v>1</v>
      </c>
      <c r="F10909" s="30" t="s">
        <v>76</v>
      </c>
      <c r="G10909" s="30" t="s">
        <v>77</v>
      </c>
      <c r="H10909" s="75">
        <v>1</v>
      </c>
    </row>
    <row r="10910" spans="1:8">
      <c r="A10910" s="30" t="s">
        <v>5030</v>
      </c>
      <c r="B10910" s="74">
        <v>46276</v>
      </c>
      <c r="C10910" s="30" t="s">
        <v>1190</v>
      </c>
      <c r="D10910" s="30" t="s">
        <v>1191</v>
      </c>
      <c r="E10910" s="75">
        <v>37</v>
      </c>
      <c r="F10910" s="30" t="s">
        <v>53</v>
      </c>
      <c r="G10910" s="30" t="s">
        <v>54</v>
      </c>
      <c r="H10910" s="75">
        <v>1</v>
      </c>
    </row>
    <row r="10911" spans="1:8">
      <c r="A10911" s="30" t="s">
        <v>5030</v>
      </c>
      <c r="B10911" s="74">
        <v>46276</v>
      </c>
      <c r="C10911" s="30" t="s">
        <v>1194</v>
      </c>
      <c r="D10911" s="30" t="s">
        <v>1195</v>
      </c>
      <c r="E10911" s="75">
        <v>92</v>
      </c>
      <c r="F10911" s="30" t="s">
        <v>70</v>
      </c>
      <c r="G10911" s="30" t="s">
        <v>71</v>
      </c>
      <c r="H10911" s="75">
        <v>2</v>
      </c>
    </row>
    <row r="10912" spans="1:8">
      <c r="A10912" s="30" t="s">
        <v>5030</v>
      </c>
      <c r="B10912" s="74">
        <v>46276</v>
      </c>
      <c r="C10912" s="30" t="s">
        <v>1202</v>
      </c>
      <c r="D10912" s="30" t="s">
        <v>1203</v>
      </c>
      <c r="E10912" s="75">
        <v>101</v>
      </c>
      <c r="F10912" s="30" t="s">
        <v>70</v>
      </c>
      <c r="G10912" s="30" t="s">
        <v>71</v>
      </c>
      <c r="H10912" s="75">
        <v>2</v>
      </c>
    </row>
    <row r="10913" spans="1:8">
      <c r="A10913" s="30" t="s">
        <v>5030</v>
      </c>
      <c r="B10913" s="74">
        <v>46276</v>
      </c>
      <c r="C10913" s="30" t="s">
        <v>1204</v>
      </c>
      <c r="D10913" s="30" t="s">
        <v>1205</v>
      </c>
      <c r="E10913" s="75">
        <v>13</v>
      </c>
      <c r="F10913" s="30" t="s">
        <v>53</v>
      </c>
      <c r="G10913" s="30" t="s">
        <v>54</v>
      </c>
      <c r="H10913" s="75">
        <v>1</v>
      </c>
    </row>
    <row r="10914" spans="1:8">
      <c r="A10914" s="30" t="s">
        <v>5030</v>
      </c>
      <c r="B10914" s="74">
        <v>46276</v>
      </c>
      <c r="C10914" s="30" t="s">
        <v>1208</v>
      </c>
      <c r="D10914" s="30" t="s">
        <v>1209</v>
      </c>
      <c r="E10914" s="75">
        <v>136</v>
      </c>
      <c r="F10914" s="30" t="s">
        <v>53</v>
      </c>
      <c r="G10914" s="30" t="s">
        <v>54</v>
      </c>
      <c r="H10914" s="75">
        <v>1</v>
      </c>
    </row>
    <row r="10915" spans="1:8">
      <c r="A10915" s="30" t="s">
        <v>5030</v>
      </c>
      <c r="B10915" s="74">
        <v>46276</v>
      </c>
      <c r="C10915" s="30" t="s">
        <v>1210</v>
      </c>
      <c r="D10915" s="30" t="s">
        <v>1211</v>
      </c>
      <c r="E10915" s="75">
        <v>17</v>
      </c>
      <c r="F10915" s="30" t="s">
        <v>76</v>
      </c>
      <c r="G10915" s="30" t="s">
        <v>77</v>
      </c>
      <c r="H10915" s="75">
        <v>1</v>
      </c>
    </row>
    <row r="10916" spans="1:8">
      <c r="A10916" s="30" t="s">
        <v>5030</v>
      </c>
      <c r="B10916" s="74">
        <v>46276</v>
      </c>
      <c r="C10916" s="30" t="s">
        <v>1212</v>
      </c>
      <c r="D10916" s="30" t="s">
        <v>1213</v>
      </c>
      <c r="E10916" s="75">
        <v>177</v>
      </c>
      <c r="F10916" s="30" t="s">
        <v>78</v>
      </c>
      <c r="G10916" s="30" t="s">
        <v>79</v>
      </c>
      <c r="H10916" s="75">
        <v>2</v>
      </c>
    </row>
    <row r="10917" spans="1:8">
      <c r="A10917" s="30" t="s">
        <v>5030</v>
      </c>
      <c r="B10917" s="74">
        <v>46276</v>
      </c>
      <c r="C10917" s="30" t="s">
        <v>1862</v>
      </c>
      <c r="D10917" s="30" t="s">
        <v>1863</v>
      </c>
      <c r="E10917" s="75">
        <v>47</v>
      </c>
      <c r="F10917" s="30" t="s">
        <v>53</v>
      </c>
      <c r="G10917" s="30" t="s">
        <v>54</v>
      </c>
      <c r="H10917" s="75">
        <v>1</v>
      </c>
    </row>
    <row r="10918" spans="1:8">
      <c r="A10918" s="30" t="s">
        <v>5030</v>
      </c>
      <c r="B10918" s="74">
        <v>46276</v>
      </c>
      <c r="C10918" s="30" t="s">
        <v>1218</v>
      </c>
      <c r="D10918" s="30" t="s">
        <v>1219</v>
      </c>
      <c r="E10918" s="75">
        <v>19</v>
      </c>
      <c r="F10918" s="30" t="s">
        <v>53</v>
      </c>
      <c r="G10918" s="30" t="s">
        <v>54</v>
      </c>
      <c r="H10918" s="75">
        <v>1</v>
      </c>
    </row>
    <row r="10919" spans="1:8">
      <c r="A10919" s="30" t="s">
        <v>5030</v>
      </c>
      <c r="B10919" s="74">
        <v>46276</v>
      </c>
      <c r="C10919" s="30" t="s">
        <v>1220</v>
      </c>
      <c r="D10919" s="30" t="s">
        <v>1221</v>
      </c>
      <c r="E10919" s="75">
        <v>66</v>
      </c>
      <c r="F10919" s="30" t="s">
        <v>70</v>
      </c>
      <c r="G10919" s="30" t="s">
        <v>71</v>
      </c>
      <c r="H10919" s="75">
        <v>2</v>
      </c>
    </row>
    <row r="10920" spans="1:8">
      <c r="A10920" s="30" t="s">
        <v>5030</v>
      </c>
      <c r="B10920" s="74">
        <v>46276</v>
      </c>
      <c r="C10920" s="30" t="s">
        <v>1222</v>
      </c>
      <c r="D10920" s="30" t="s">
        <v>1223</v>
      </c>
      <c r="E10920" s="75">
        <v>101</v>
      </c>
      <c r="F10920" s="30" t="s">
        <v>70</v>
      </c>
      <c r="G10920" s="30" t="s">
        <v>71</v>
      </c>
      <c r="H10920" s="75">
        <v>2</v>
      </c>
    </row>
    <row r="10921" spans="1:8">
      <c r="A10921" s="30" t="s">
        <v>5030</v>
      </c>
      <c r="B10921" s="74">
        <v>46276</v>
      </c>
      <c r="C10921" s="30" t="s">
        <v>1224</v>
      </c>
      <c r="D10921" s="30" t="s">
        <v>1225</v>
      </c>
      <c r="E10921" s="75">
        <v>140</v>
      </c>
      <c r="F10921" s="30" t="s">
        <v>70</v>
      </c>
      <c r="G10921" s="30" t="s">
        <v>71</v>
      </c>
      <c r="H10921" s="75">
        <v>2</v>
      </c>
    </row>
    <row r="10922" spans="1:8">
      <c r="A10922" s="30" t="s">
        <v>5030</v>
      </c>
      <c r="B10922" s="74">
        <v>46276</v>
      </c>
      <c r="C10922" s="30" t="s">
        <v>1226</v>
      </c>
      <c r="D10922" s="30" t="s">
        <v>1227</v>
      </c>
      <c r="E10922" s="75">
        <v>112</v>
      </c>
      <c r="F10922" s="30" t="s">
        <v>70</v>
      </c>
      <c r="G10922" s="30" t="s">
        <v>71</v>
      </c>
      <c r="H10922" s="75">
        <v>2</v>
      </c>
    </row>
    <row r="10923" spans="1:8">
      <c r="A10923" s="30" t="s">
        <v>5030</v>
      </c>
      <c r="B10923" s="74">
        <v>46276</v>
      </c>
      <c r="C10923" s="30" t="s">
        <v>5042</v>
      </c>
      <c r="D10923" s="30" t="s">
        <v>5043</v>
      </c>
      <c r="E10923" s="75">
        <v>79</v>
      </c>
      <c r="F10923" s="30" t="s">
        <v>53</v>
      </c>
      <c r="G10923" s="30" t="s">
        <v>54</v>
      </c>
      <c r="H10923" s="75">
        <v>1</v>
      </c>
    </row>
    <row r="10924" spans="1:8">
      <c r="A10924" s="30" t="s">
        <v>5030</v>
      </c>
      <c r="B10924" s="74">
        <v>46276</v>
      </c>
      <c r="C10924" s="30" t="s">
        <v>1228</v>
      </c>
      <c r="D10924" s="30" t="s">
        <v>1229</v>
      </c>
      <c r="E10924" s="75">
        <v>75</v>
      </c>
      <c r="F10924" s="30" t="s">
        <v>53</v>
      </c>
      <c r="G10924" s="30" t="s">
        <v>54</v>
      </c>
      <c r="H10924" s="75">
        <v>1</v>
      </c>
    </row>
    <row r="10925" spans="1:8">
      <c r="A10925" s="30" t="s">
        <v>5030</v>
      </c>
      <c r="B10925" s="74">
        <v>46276</v>
      </c>
      <c r="C10925" s="30" t="s">
        <v>1234</v>
      </c>
      <c r="D10925" s="30" t="s">
        <v>1235</v>
      </c>
      <c r="E10925" s="75">
        <v>155</v>
      </c>
      <c r="F10925" s="30" t="s">
        <v>70</v>
      </c>
      <c r="G10925" s="30" t="s">
        <v>71</v>
      </c>
      <c r="H10925" s="75">
        <v>2</v>
      </c>
    </row>
    <row r="10926" spans="1:8">
      <c r="A10926" s="30" t="s">
        <v>5030</v>
      </c>
      <c r="B10926" s="74">
        <v>46276</v>
      </c>
      <c r="C10926" s="30" t="s">
        <v>1242</v>
      </c>
      <c r="D10926" s="30" t="s">
        <v>1243</v>
      </c>
      <c r="E10926" s="75">
        <v>44</v>
      </c>
      <c r="F10926" s="30" t="s">
        <v>70</v>
      </c>
      <c r="G10926" s="30" t="s">
        <v>71</v>
      </c>
      <c r="H10926" s="75">
        <v>2</v>
      </c>
    </row>
    <row r="10927" spans="1:8">
      <c r="A10927" s="30" t="s">
        <v>5030</v>
      </c>
      <c r="B10927" s="74">
        <v>46276</v>
      </c>
      <c r="C10927" s="30" t="s">
        <v>1246</v>
      </c>
      <c r="D10927" s="30" t="s">
        <v>1247</v>
      </c>
      <c r="E10927" s="75">
        <v>82</v>
      </c>
      <c r="F10927" s="30" t="s">
        <v>76</v>
      </c>
      <c r="G10927" s="30" t="s">
        <v>77</v>
      </c>
      <c r="H10927" s="75">
        <v>1</v>
      </c>
    </row>
    <row r="10928" spans="1:8">
      <c r="A10928" s="30" t="s">
        <v>5030</v>
      </c>
      <c r="B10928" s="74">
        <v>46276</v>
      </c>
      <c r="C10928" s="30" t="s">
        <v>1874</v>
      </c>
      <c r="D10928" s="30" t="s">
        <v>1875</v>
      </c>
      <c r="E10928" s="75">
        <v>140</v>
      </c>
      <c r="F10928" s="30" t="s">
        <v>70</v>
      </c>
      <c r="G10928" s="30" t="s">
        <v>71</v>
      </c>
      <c r="H10928" s="75">
        <v>2</v>
      </c>
    </row>
    <row r="10929" spans="1:8">
      <c r="A10929" s="30" t="s">
        <v>5030</v>
      </c>
      <c r="B10929" s="74">
        <v>46276</v>
      </c>
      <c r="C10929" s="30" t="s">
        <v>1876</v>
      </c>
      <c r="D10929" s="30" t="s">
        <v>1877</v>
      </c>
      <c r="E10929" s="75">
        <v>137</v>
      </c>
      <c r="F10929" s="30" t="s">
        <v>70</v>
      </c>
      <c r="G10929" s="30" t="s">
        <v>71</v>
      </c>
      <c r="H10929" s="75">
        <v>2</v>
      </c>
    </row>
    <row r="10930" spans="1:8">
      <c r="A10930" s="30" t="s">
        <v>5030</v>
      </c>
      <c r="B10930" s="74">
        <v>46276</v>
      </c>
      <c r="C10930" s="30" t="s">
        <v>1256</v>
      </c>
      <c r="D10930" s="30" t="s">
        <v>1257</v>
      </c>
      <c r="E10930" s="75">
        <v>121</v>
      </c>
      <c r="F10930" s="30" t="s">
        <v>70</v>
      </c>
      <c r="G10930" s="30" t="s">
        <v>71</v>
      </c>
      <c r="H10930" s="75">
        <v>2</v>
      </c>
    </row>
    <row r="10931" spans="1:8">
      <c r="A10931" s="30" t="s">
        <v>5030</v>
      </c>
      <c r="B10931" s="74">
        <v>46276</v>
      </c>
      <c r="C10931" s="30" t="s">
        <v>1260</v>
      </c>
      <c r="D10931" s="30" t="s">
        <v>1261</v>
      </c>
      <c r="E10931" s="75">
        <v>42</v>
      </c>
      <c r="F10931" s="30" t="s">
        <v>70</v>
      </c>
      <c r="G10931" s="30" t="s">
        <v>71</v>
      </c>
      <c r="H10931" s="75">
        <v>2</v>
      </c>
    </row>
    <row r="10932" spans="1:8">
      <c r="A10932" s="30" t="s">
        <v>5030</v>
      </c>
      <c r="B10932" s="74">
        <v>46276</v>
      </c>
      <c r="C10932" s="30" t="s">
        <v>1264</v>
      </c>
      <c r="D10932" s="30" t="s">
        <v>1265</v>
      </c>
      <c r="E10932" s="75">
        <v>90</v>
      </c>
      <c r="F10932" s="30" t="s">
        <v>70</v>
      </c>
      <c r="G10932" s="30" t="s">
        <v>71</v>
      </c>
      <c r="H10932" s="75">
        <v>2</v>
      </c>
    </row>
    <row r="10933" spans="1:8">
      <c r="A10933" s="30" t="s">
        <v>5030</v>
      </c>
      <c r="B10933" s="74">
        <v>46276</v>
      </c>
      <c r="C10933" s="30" t="s">
        <v>1276</v>
      </c>
      <c r="D10933" s="30" t="s">
        <v>1277</v>
      </c>
      <c r="E10933" s="75">
        <v>88</v>
      </c>
      <c r="F10933" s="30" t="s">
        <v>70</v>
      </c>
      <c r="G10933" s="30" t="s">
        <v>71</v>
      </c>
      <c r="H10933" s="75">
        <v>2</v>
      </c>
    </row>
    <row r="10934" spans="1:8">
      <c r="A10934" s="30" t="s">
        <v>5030</v>
      </c>
      <c r="B10934" s="74">
        <v>46276</v>
      </c>
      <c r="C10934" s="30" t="s">
        <v>1278</v>
      </c>
      <c r="D10934" s="30" t="s">
        <v>1279</v>
      </c>
      <c r="E10934" s="75">
        <v>150</v>
      </c>
      <c r="F10934" s="30" t="s">
        <v>53</v>
      </c>
      <c r="G10934" s="30" t="s">
        <v>54</v>
      </c>
      <c r="H10934" s="75">
        <v>1</v>
      </c>
    </row>
    <row r="10935" spans="1:8">
      <c r="A10935" s="30" t="s">
        <v>5030</v>
      </c>
      <c r="B10935" s="74">
        <v>46276</v>
      </c>
      <c r="C10935" s="30" t="s">
        <v>1284</v>
      </c>
      <c r="D10935" s="30" t="s">
        <v>1285</v>
      </c>
      <c r="E10935" s="75">
        <v>34</v>
      </c>
      <c r="F10935" s="30" t="s">
        <v>70</v>
      </c>
      <c r="G10935" s="30" t="s">
        <v>71</v>
      </c>
      <c r="H10935" s="75">
        <v>2</v>
      </c>
    </row>
    <row r="10936" spans="1:8">
      <c r="A10936" s="30" t="s">
        <v>5030</v>
      </c>
      <c r="B10936" s="74">
        <v>46276</v>
      </c>
      <c r="C10936" s="30" t="s">
        <v>1288</v>
      </c>
      <c r="D10936" s="30" t="s">
        <v>1289</v>
      </c>
      <c r="E10936" s="75">
        <v>63</v>
      </c>
      <c r="F10936" s="30" t="s">
        <v>53</v>
      </c>
      <c r="G10936" s="30" t="s">
        <v>54</v>
      </c>
      <c r="H10936" s="75">
        <v>1</v>
      </c>
    </row>
    <row r="10937" spans="1:8">
      <c r="A10937" s="30" t="s">
        <v>5030</v>
      </c>
      <c r="B10937" s="74">
        <v>46276</v>
      </c>
      <c r="C10937" s="30" t="s">
        <v>1886</v>
      </c>
      <c r="D10937" s="30" t="s">
        <v>1887</v>
      </c>
      <c r="E10937" s="75">
        <v>147</v>
      </c>
      <c r="F10937" s="30" t="s">
        <v>70</v>
      </c>
      <c r="G10937" s="30" t="s">
        <v>71</v>
      </c>
      <c r="H10937" s="75">
        <v>2</v>
      </c>
    </row>
    <row r="10938" spans="1:8">
      <c r="A10938" s="30" t="s">
        <v>5030</v>
      </c>
      <c r="B10938" s="74">
        <v>46276</v>
      </c>
      <c r="C10938" s="30" t="s">
        <v>1888</v>
      </c>
      <c r="D10938" s="30" t="s">
        <v>1889</v>
      </c>
      <c r="E10938" s="75">
        <v>98</v>
      </c>
      <c r="F10938" s="30" t="s">
        <v>70</v>
      </c>
      <c r="G10938" s="30" t="s">
        <v>71</v>
      </c>
      <c r="H10938" s="75">
        <v>2</v>
      </c>
    </row>
    <row r="10939" spans="1:8">
      <c r="A10939" s="30" t="s">
        <v>5030</v>
      </c>
      <c r="B10939" s="74">
        <v>46276</v>
      </c>
      <c r="C10939" s="30" t="s">
        <v>1890</v>
      </c>
      <c r="D10939" s="30" t="s">
        <v>1891</v>
      </c>
      <c r="E10939" s="75">
        <v>20</v>
      </c>
      <c r="F10939" s="30" t="s">
        <v>53</v>
      </c>
      <c r="G10939" s="30" t="s">
        <v>54</v>
      </c>
      <c r="H10939" s="75">
        <v>1</v>
      </c>
    </row>
    <row r="10940" spans="1:8">
      <c r="A10940" s="30" t="s">
        <v>5030</v>
      </c>
      <c r="B10940" s="74">
        <v>46276</v>
      </c>
      <c r="C10940" s="30" t="s">
        <v>1300</v>
      </c>
      <c r="D10940" s="30" t="s">
        <v>1301</v>
      </c>
      <c r="E10940" s="75">
        <v>24</v>
      </c>
      <c r="F10940" s="30" t="s">
        <v>70</v>
      </c>
      <c r="G10940" s="30" t="s">
        <v>71</v>
      </c>
      <c r="H10940" s="75">
        <v>2</v>
      </c>
    </row>
    <row r="10941" spans="1:8">
      <c r="A10941" s="30" t="s">
        <v>5030</v>
      </c>
      <c r="B10941" s="74">
        <v>46276</v>
      </c>
      <c r="C10941" s="30" t="s">
        <v>1898</v>
      </c>
      <c r="D10941" s="30" t="s">
        <v>1899</v>
      </c>
      <c r="E10941" s="75">
        <v>120</v>
      </c>
      <c r="F10941" s="30" t="s">
        <v>70</v>
      </c>
      <c r="G10941" s="30" t="s">
        <v>71</v>
      </c>
      <c r="H10941" s="75">
        <v>2</v>
      </c>
    </row>
    <row r="10942" spans="1:8">
      <c r="A10942" s="30" t="s">
        <v>5030</v>
      </c>
      <c r="B10942" s="74">
        <v>46276</v>
      </c>
      <c r="C10942" s="30" t="s">
        <v>1304</v>
      </c>
      <c r="D10942" s="30" t="s">
        <v>1305</v>
      </c>
      <c r="E10942" s="75">
        <v>91</v>
      </c>
      <c r="F10942" s="30" t="s">
        <v>70</v>
      </c>
      <c r="G10942" s="30" t="s">
        <v>71</v>
      </c>
      <c r="H10942" s="75">
        <v>2</v>
      </c>
    </row>
    <row r="10943" spans="1:8">
      <c r="A10943" s="30" t="s">
        <v>5030</v>
      </c>
      <c r="B10943" s="74">
        <v>46276</v>
      </c>
      <c r="C10943" s="30" t="s">
        <v>1900</v>
      </c>
      <c r="D10943" s="30" t="s">
        <v>1901</v>
      </c>
      <c r="E10943" s="75">
        <v>109</v>
      </c>
      <c r="F10943" s="30" t="s">
        <v>70</v>
      </c>
      <c r="G10943" s="30" t="s">
        <v>71</v>
      </c>
      <c r="H10943" s="75">
        <v>2</v>
      </c>
    </row>
    <row r="10944" spans="1:8">
      <c r="A10944" s="30" t="s">
        <v>5030</v>
      </c>
      <c r="B10944" s="74">
        <v>46276</v>
      </c>
      <c r="C10944" s="30" t="s">
        <v>1306</v>
      </c>
      <c r="D10944" s="30" t="s">
        <v>1307</v>
      </c>
      <c r="E10944" s="75">
        <v>162</v>
      </c>
      <c r="F10944" s="30" t="s">
        <v>80</v>
      </c>
      <c r="G10944" s="30" t="s">
        <v>81</v>
      </c>
      <c r="H10944" s="75">
        <v>1</v>
      </c>
    </row>
    <row r="10945" spans="1:8">
      <c r="A10945" s="30" t="s">
        <v>5030</v>
      </c>
      <c r="B10945" s="74">
        <v>46276</v>
      </c>
      <c r="C10945" s="30" t="s">
        <v>1308</v>
      </c>
      <c r="D10945" s="30" t="s">
        <v>1309</v>
      </c>
      <c r="E10945" s="75">
        <v>110</v>
      </c>
      <c r="F10945" s="30" t="s">
        <v>80</v>
      </c>
      <c r="G10945" s="30" t="s">
        <v>81</v>
      </c>
      <c r="H10945" s="75">
        <v>1</v>
      </c>
    </row>
    <row r="10946" spans="1:8">
      <c r="A10946" s="30" t="s">
        <v>5030</v>
      </c>
      <c r="B10946" s="74">
        <v>46276</v>
      </c>
      <c r="C10946" s="30" t="s">
        <v>1902</v>
      </c>
      <c r="D10946" s="30" t="s">
        <v>1903</v>
      </c>
      <c r="E10946" s="75">
        <v>107</v>
      </c>
      <c r="F10946" s="30" t="s">
        <v>70</v>
      </c>
      <c r="G10946" s="30" t="s">
        <v>71</v>
      </c>
      <c r="H10946" s="75">
        <v>2</v>
      </c>
    </row>
    <row r="10947" spans="1:8">
      <c r="A10947" s="30" t="s">
        <v>5030</v>
      </c>
      <c r="B10947" s="74">
        <v>46276</v>
      </c>
      <c r="C10947" s="30" t="s">
        <v>1312</v>
      </c>
      <c r="D10947" s="30" t="s">
        <v>1313</v>
      </c>
      <c r="E10947" s="75">
        <v>69</v>
      </c>
      <c r="F10947" s="30" t="s">
        <v>70</v>
      </c>
      <c r="G10947" s="30" t="s">
        <v>71</v>
      </c>
      <c r="H10947" s="75">
        <v>2</v>
      </c>
    </row>
    <row r="10948" spans="1:8">
      <c r="A10948" s="30" t="s">
        <v>5030</v>
      </c>
      <c r="B10948" s="74">
        <v>46276</v>
      </c>
      <c r="C10948" s="30" t="s">
        <v>1906</v>
      </c>
      <c r="D10948" s="30" t="s">
        <v>1907</v>
      </c>
      <c r="E10948" s="75">
        <v>112</v>
      </c>
      <c r="F10948" s="30" t="s">
        <v>70</v>
      </c>
      <c r="G10948" s="30" t="s">
        <v>71</v>
      </c>
      <c r="H10948" s="75">
        <v>2</v>
      </c>
    </row>
    <row r="10949" spans="1:8">
      <c r="A10949" s="30" t="s">
        <v>5030</v>
      </c>
      <c r="B10949" s="74">
        <v>46276</v>
      </c>
      <c r="C10949" s="30" t="s">
        <v>4578</v>
      </c>
      <c r="D10949" s="30" t="s">
        <v>4579</v>
      </c>
      <c r="E10949" s="75">
        <v>59</v>
      </c>
      <c r="F10949" s="30" t="s">
        <v>53</v>
      </c>
      <c r="G10949" s="30" t="s">
        <v>54</v>
      </c>
      <c r="H10949" s="75">
        <v>1</v>
      </c>
    </row>
    <row r="10950" spans="1:8">
      <c r="A10950" s="30" t="s">
        <v>5030</v>
      </c>
      <c r="B10950" s="74">
        <v>46276</v>
      </c>
      <c r="C10950" s="30" t="s">
        <v>1908</v>
      </c>
      <c r="D10950" s="30" t="s">
        <v>1909</v>
      </c>
      <c r="E10950" s="75">
        <v>95</v>
      </c>
      <c r="F10950" s="30" t="s">
        <v>53</v>
      </c>
      <c r="G10950" s="30" t="s">
        <v>54</v>
      </c>
      <c r="H10950" s="75">
        <v>1</v>
      </c>
    </row>
    <row r="10951" spans="1:8">
      <c r="A10951" s="30" t="s">
        <v>5030</v>
      </c>
      <c r="B10951" s="74">
        <v>46276</v>
      </c>
      <c r="C10951" s="30" t="s">
        <v>1316</v>
      </c>
      <c r="D10951" s="30" t="s">
        <v>1317</v>
      </c>
      <c r="E10951" s="75">
        <v>164</v>
      </c>
      <c r="F10951" s="30" t="s">
        <v>72</v>
      </c>
      <c r="G10951" s="30" t="s">
        <v>73</v>
      </c>
      <c r="H10951" s="75">
        <v>3</v>
      </c>
    </row>
    <row r="10952" spans="1:8">
      <c r="A10952" s="30" t="s">
        <v>5030</v>
      </c>
      <c r="B10952" s="74">
        <v>46276</v>
      </c>
      <c r="C10952" s="30" t="s">
        <v>1320</v>
      </c>
      <c r="D10952" s="30" t="s">
        <v>1321</v>
      </c>
      <c r="E10952" s="75">
        <v>98</v>
      </c>
      <c r="F10952" s="30" t="s">
        <v>70</v>
      </c>
      <c r="G10952" s="30" t="s">
        <v>71</v>
      </c>
      <c r="H10952" s="75">
        <v>2</v>
      </c>
    </row>
    <row r="10953" spans="1:8">
      <c r="A10953" s="30" t="s">
        <v>5030</v>
      </c>
      <c r="B10953" s="74">
        <v>46276</v>
      </c>
      <c r="C10953" s="30" t="s">
        <v>1322</v>
      </c>
      <c r="D10953" s="30" t="s">
        <v>1323</v>
      </c>
      <c r="E10953" s="75">
        <v>154</v>
      </c>
      <c r="F10953" s="30" t="s">
        <v>70</v>
      </c>
      <c r="G10953" s="30" t="s">
        <v>71</v>
      </c>
      <c r="H10953" s="75">
        <v>2</v>
      </c>
    </row>
    <row r="10954" spans="1:8">
      <c r="A10954" s="30" t="s">
        <v>5030</v>
      </c>
      <c r="B10954" s="74">
        <v>46276</v>
      </c>
      <c r="C10954" s="30" t="s">
        <v>1324</v>
      </c>
      <c r="D10954" s="30" t="s">
        <v>1325</v>
      </c>
      <c r="E10954" s="75">
        <v>308</v>
      </c>
      <c r="F10954" s="30" t="s">
        <v>80</v>
      </c>
      <c r="G10954" s="30" t="s">
        <v>81</v>
      </c>
      <c r="H10954" s="75">
        <v>1</v>
      </c>
    </row>
    <row r="10955" spans="1:8">
      <c r="A10955" s="30" t="s">
        <v>5030</v>
      </c>
      <c r="B10955" s="74">
        <v>46276</v>
      </c>
      <c r="C10955" s="30" t="s">
        <v>1910</v>
      </c>
      <c r="D10955" s="30" t="s">
        <v>1911</v>
      </c>
      <c r="E10955" s="75">
        <v>53</v>
      </c>
      <c r="F10955" s="30" t="s">
        <v>80</v>
      </c>
      <c r="G10955" s="30" t="s">
        <v>81</v>
      </c>
      <c r="H10955" s="75">
        <v>1</v>
      </c>
    </row>
    <row r="10956" spans="1:8">
      <c r="A10956" s="30" t="s">
        <v>5030</v>
      </c>
      <c r="B10956" s="74">
        <v>46276</v>
      </c>
      <c r="C10956" s="30" t="s">
        <v>1332</v>
      </c>
      <c r="D10956" s="30" t="s">
        <v>1333</v>
      </c>
      <c r="E10956" s="75">
        <v>140</v>
      </c>
      <c r="F10956" s="30" t="s">
        <v>80</v>
      </c>
      <c r="G10956" s="30" t="s">
        <v>81</v>
      </c>
      <c r="H10956" s="75">
        <v>1</v>
      </c>
    </row>
    <row r="10957" spans="1:8">
      <c r="A10957" s="30" t="s">
        <v>5030</v>
      </c>
      <c r="B10957" s="74">
        <v>46276</v>
      </c>
      <c r="C10957" s="30" t="s">
        <v>1342</v>
      </c>
      <c r="D10957" s="30" t="s">
        <v>1343</v>
      </c>
      <c r="E10957" s="75">
        <v>113</v>
      </c>
      <c r="F10957" s="30" t="s">
        <v>70</v>
      </c>
      <c r="G10957" s="30" t="s">
        <v>71</v>
      </c>
      <c r="H10957" s="75">
        <v>2</v>
      </c>
    </row>
    <row r="10958" spans="1:8">
      <c r="A10958" s="30" t="s">
        <v>5030</v>
      </c>
      <c r="B10958" s="74">
        <v>46276</v>
      </c>
      <c r="C10958" s="30" t="s">
        <v>1346</v>
      </c>
      <c r="D10958" s="30" t="s">
        <v>1347</v>
      </c>
      <c r="E10958" s="75">
        <v>140</v>
      </c>
      <c r="F10958" s="30" t="s">
        <v>70</v>
      </c>
      <c r="G10958" s="30" t="s">
        <v>71</v>
      </c>
      <c r="H10958" s="75">
        <v>2</v>
      </c>
    </row>
    <row r="10959" spans="1:8">
      <c r="A10959" s="30" t="s">
        <v>5030</v>
      </c>
      <c r="B10959" s="74">
        <v>46275</v>
      </c>
      <c r="C10959" s="30" t="s">
        <v>2842</v>
      </c>
      <c r="D10959" s="30" t="s">
        <v>2843</v>
      </c>
      <c r="E10959" s="75">
        <v>103</v>
      </c>
      <c r="F10959" s="30" t="s">
        <v>53</v>
      </c>
      <c r="G10959" s="30" t="s">
        <v>54</v>
      </c>
      <c r="H10959" s="75">
        <v>1</v>
      </c>
    </row>
    <row r="10960" spans="1:8">
      <c r="A10960" s="30" t="s">
        <v>5030</v>
      </c>
      <c r="B10960" s="74">
        <v>46275</v>
      </c>
      <c r="C10960" s="30" t="s">
        <v>3056</v>
      </c>
      <c r="D10960" s="30" t="s">
        <v>3057</v>
      </c>
      <c r="E10960" s="75">
        <v>129</v>
      </c>
      <c r="F10960" s="30" t="s">
        <v>53</v>
      </c>
      <c r="G10960" s="30" t="s">
        <v>54</v>
      </c>
      <c r="H10960" s="75">
        <v>1</v>
      </c>
    </row>
    <row r="10961" spans="1:8">
      <c r="A10961" s="30" t="s">
        <v>5030</v>
      </c>
      <c r="B10961" s="74">
        <v>46275</v>
      </c>
      <c r="C10961" s="30" t="s">
        <v>3076</v>
      </c>
      <c r="D10961" s="30" t="s">
        <v>3077</v>
      </c>
      <c r="E10961" s="75">
        <v>75</v>
      </c>
      <c r="F10961" s="30" t="s">
        <v>53</v>
      </c>
      <c r="G10961" s="30" t="s">
        <v>54</v>
      </c>
      <c r="H10961" s="75">
        <v>1</v>
      </c>
    </row>
    <row r="10962" spans="1:8">
      <c r="A10962" s="30" t="s">
        <v>5030</v>
      </c>
      <c r="B10962" s="74">
        <v>46275</v>
      </c>
      <c r="C10962" s="30" t="s">
        <v>3154</v>
      </c>
      <c r="D10962" s="30" t="s">
        <v>3155</v>
      </c>
      <c r="E10962" s="75">
        <v>2</v>
      </c>
      <c r="F10962" s="30" t="s">
        <v>76</v>
      </c>
      <c r="G10962" s="30" t="s">
        <v>77</v>
      </c>
      <c r="H10962" s="75">
        <v>1</v>
      </c>
    </row>
    <row r="10963" spans="1:8">
      <c r="A10963" s="30" t="s">
        <v>5030</v>
      </c>
      <c r="B10963" s="74">
        <v>46275</v>
      </c>
      <c r="C10963" s="30" t="s">
        <v>3264</v>
      </c>
      <c r="D10963" s="30" t="s">
        <v>3265</v>
      </c>
      <c r="E10963" s="75">
        <v>85</v>
      </c>
      <c r="F10963" s="30" t="s">
        <v>53</v>
      </c>
      <c r="G10963" s="30" t="s">
        <v>54</v>
      </c>
      <c r="H10963" s="75">
        <v>1</v>
      </c>
    </row>
    <row r="10964" spans="1:8">
      <c r="A10964" s="30" t="s">
        <v>5030</v>
      </c>
      <c r="B10964" s="74">
        <v>46275</v>
      </c>
      <c r="C10964" s="30" t="s">
        <v>4837</v>
      </c>
      <c r="D10964" s="30" t="s">
        <v>4838</v>
      </c>
      <c r="E10964" s="75">
        <v>46</v>
      </c>
      <c r="F10964" s="30" t="s">
        <v>70</v>
      </c>
      <c r="G10964" s="30" t="s">
        <v>71</v>
      </c>
      <c r="H10964" s="75">
        <v>2</v>
      </c>
    </row>
    <row r="10965" spans="1:8">
      <c r="A10965" s="30" t="s">
        <v>5030</v>
      </c>
      <c r="B10965" s="74">
        <v>46275</v>
      </c>
      <c r="C10965" s="30" t="s">
        <v>4877</v>
      </c>
      <c r="D10965" s="30" t="s">
        <v>4878</v>
      </c>
      <c r="E10965" s="75">
        <v>12</v>
      </c>
      <c r="F10965" s="30" t="s">
        <v>68</v>
      </c>
      <c r="G10965" s="30" t="s">
        <v>69</v>
      </c>
      <c r="H10965" s="75">
        <v>1</v>
      </c>
    </row>
    <row r="10966" spans="1:8">
      <c r="A10966" s="30" t="s">
        <v>5030</v>
      </c>
      <c r="B10966" s="74">
        <v>46275</v>
      </c>
      <c r="C10966" s="30" t="s">
        <v>4891</v>
      </c>
      <c r="D10966" s="30" t="s">
        <v>4892</v>
      </c>
      <c r="E10966" s="75">
        <v>35</v>
      </c>
      <c r="F10966" s="30" t="s">
        <v>68</v>
      </c>
      <c r="G10966" s="30" t="s">
        <v>69</v>
      </c>
      <c r="H10966" s="75">
        <v>1</v>
      </c>
    </row>
    <row r="10967" spans="1:8">
      <c r="A10967" s="30" t="s">
        <v>5030</v>
      </c>
      <c r="B10967" s="74">
        <v>46275</v>
      </c>
      <c r="C10967" s="30" t="s">
        <v>4976</v>
      </c>
      <c r="D10967" s="30" t="s">
        <v>4977</v>
      </c>
      <c r="E10967" s="75">
        <v>18</v>
      </c>
      <c r="F10967" s="30" t="s">
        <v>68</v>
      </c>
      <c r="G10967" s="30" t="s">
        <v>69</v>
      </c>
      <c r="H10967" s="75">
        <v>1</v>
      </c>
    </row>
    <row r="10968" spans="1:8">
      <c r="A10968" s="30" t="s">
        <v>5030</v>
      </c>
      <c r="B10968" s="74">
        <v>46275</v>
      </c>
      <c r="C10968" s="30" t="s">
        <v>4915</v>
      </c>
      <c r="D10968" s="30" t="s">
        <v>4916</v>
      </c>
      <c r="E10968" s="75">
        <v>57</v>
      </c>
      <c r="F10968" s="30" t="s">
        <v>53</v>
      </c>
      <c r="G10968" s="30" t="s">
        <v>54</v>
      </c>
      <c r="H10968" s="75">
        <v>1</v>
      </c>
    </row>
    <row r="10969" spans="1:8">
      <c r="A10969" s="30" t="s">
        <v>5030</v>
      </c>
      <c r="B10969" s="74">
        <v>46275</v>
      </c>
      <c r="C10969" s="30" t="s">
        <v>4978</v>
      </c>
      <c r="D10969" s="30" t="s">
        <v>4979</v>
      </c>
      <c r="E10969" s="75">
        <v>15</v>
      </c>
      <c r="F10969" s="30" t="s">
        <v>68</v>
      </c>
      <c r="G10969" s="30" t="s">
        <v>69</v>
      </c>
      <c r="H10969" s="75">
        <v>1</v>
      </c>
    </row>
    <row r="10970" spans="1:8">
      <c r="A10970" s="30" t="s">
        <v>5030</v>
      </c>
      <c r="B10970" s="74">
        <v>46275</v>
      </c>
      <c r="C10970" s="30" t="s">
        <v>5034</v>
      </c>
      <c r="D10970" s="30" t="s">
        <v>5035</v>
      </c>
      <c r="E10970" s="75">
        <v>4</v>
      </c>
      <c r="F10970" s="30" t="s">
        <v>68</v>
      </c>
      <c r="G10970" s="30" t="s">
        <v>69</v>
      </c>
      <c r="H10970" s="75">
        <v>1</v>
      </c>
    </row>
    <row r="10971" spans="1:8">
      <c r="A10971" s="30" t="s">
        <v>5030</v>
      </c>
      <c r="B10971" s="74">
        <v>46275</v>
      </c>
      <c r="C10971" s="30" t="s">
        <v>5036</v>
      </c>
      <c r="D10971" s="30" t="s">
        <v>5037</v>
      </c>
      <c r="E10971" s="75">
        <v>14</v>
      </c>
      <c r="F10971" s="30" t="s">
        <v>68</v>
      </c>
      <c r="G10971" s="30" t="s">
        <v>69</v>
      </c>
      <c r="H10971" s="75">
        <v>1</v>
      </c>
    </row>
    <row r="10972" spans="1:8">
      <c r="A10972" s="30" t="s">
        <v>5030</v>
      </c>
      <c r="B10972" s="74">
        <v>46275</v>
      </c>
      <c r="C10972" s="30" t="s">
        <v>5038</v>
      </c>
      <c r="D10972" s="30" t="s">
        <v>5039</v>
      </c>
      <c r="E10972" s="75">
        <v>41</v>
      </c>
      <c r="F10972" s="30" t="s">
        <v>68</v>
      </c>
      <c r="G10972" s="30" t="s">
        <v>69</v>
      </c>
      <c r="H10972" s="75">
        <v>1</v>
      </c>
    </row>
    <row r="10973" spans="1:8">
      <c r="A10973" s="30" t="s">
        <v>5030</v>
      </c>
      <c r="B10973" s="74">
        <v>46275</v>
      </c>
      <c r="C10973" s="30" t="s">
        <v>768</v>
      </c>
      <c r="D10973" s="30" t="s">
        <v>769</v>
      </c>
      <c r="E10973" s="75">
        <v>122</v>
      </c>
      <c r="F10973" s="30" t="s">
        <v>70</v>
      </c>
      <c r="G10973" s="30" t="s">
        <v>71</v>
      </c>
      <c r="H10973" s="75">
        <v>2</v>
      </c>
    </row>
    <row r="10974" spans="1:8">
      <c r="A10974" s="30" t="s">
        <v>5030</v>
      </c>
      <c r="B10974" s="74">
        <v>46275</v>
      </c>
      <c r="C10974" s="30" t="s">
        <v>770</v>
      </c>
      <c r="D10974" s="30" t="s">
        <v>771</v>
      </c>
      <c r="E10974" s="75">
        <v>101</v>
      </c>
      <c r="F10974" s="30" t="s">
        <v>70</v>
      </c>
      <c r="G10974" s="30" t="s">
        <v>71</v>
      </c>
      <c r="H10974" s="75">
        <v>2</v>
      </c>
    </row>
    <row r="10975" spans="1:8">
      <c r="A10975" s="30" t="s">
        <v>5030</v>
      </c>
      <c r="B10975" s="74">
        <v>46275</v>
      </c>
      <c r="C10975" s="30" t="s">
        <v>772</v>
      </c>
      <c r="D10975" s="30" t="s">
        <v>773</v>
      </c>
      <c r="E10975" s="75">
        <v>201</v>
      </c>
      <c r="F10975" s="30" t="s">
        <v>80</v>
      </c>
      <c r="G10975" s="30" t="s">
        <v>81</v>
      </c>
      <c r="H10975" s="75">
        <v>1</v>
      </c>
    </row>
    <row r="10976" spans="1:8">
      <c r="A10976" s="30" t="s">
        <v>5030</v>
      </c>
      <c r="B10976" s="74">
        <v>46275</v>
      </c>
      <c r="C10976" s="30" t="s">
        <v>774</v>
      </c>
      <c r="D10976" s="30" t="s">
        <v>775</v>
      </c>
      <c r="E10976" s="75">
        <v>124</v>
      </c>
      <c r="F10976" s="30" t="s">
        <v>70</v>
      </c>
      <c r="G10976" s="30" t="s">
        <v>71</v>
      </c>
      <c r="H10976" s="75">
        <v>2</v>
      </c>
    </row>
    <row r="10977" spans="1:8">
      <c r="A10977" s="30" t="s">
        <v>5030</v>
      </c>
      <c r="B10977" s="74">
        <v>46275</v>
      </c>
      <c r="C10977" s="30" t="s">
        <v>776</v>
      </c>
      <c r="D10977" s="30" t="s">
        <v>777</v>
      </c>
      <c r="E10977" s="75">
        <v>57</v>
      </c>
      <c r="F10977" s="30" t="s">
        <v>68</v>
      </c>
      <c r="G10977" s="30" t="s">
        <v>69</v>
      </c>
      <c r="H10977" s="75">
        <v>1</v>
      </c>
    </row>
    <row r="10978" spans="1:8">
      <c r="A10978" s="30" t="s">
        <v>5030</v>
      </c>
      <c r="B10978" s="74">
        <v>46275</v>
      </c>
      <c r="C10978" s="30" t="s">
        <v>780</v>
      </c>
      <c r="D10978" s="30" t="s">
        <v>781</v>
      </c>
      <c r="E10978" s="75">
        <v>47</v>
      </c>
      <c r="F10978" s="30" t="s">
        <v>68</v>
      </c>
      <c r="G10978" s="30" t="s">
        <v>69</v>
      </c>
      <c r="H10978" s="75">
        <v>1</v>
      </c>
    </row>
    <row r="10979" spans="1:8">
      <c r="A10979" s="30" t="s">
        <v>5030</v>
      </c>
      <c r="B10979" s="74">
        <v>46275</v>
      </c>
      <c r="C10979" s="30" t="s">
        <v>782</v>
      </c>
      <c r="D10979" s="30" t="s">
        <v>783</v>
      </c>
      <c r="E10979" s="75">
        <v>207</v>
      </c>
      <c r="F10979" s="30" t="s">
        <v>80</v>
      </c>
      <c r="G10979" s="30" t="s">
        <v>81</v>
      </c>
      <c r="H10979" s="75">
        <v>1</v>
      </c>
    </row>
    <row r="10980" spans="1:8">
      <c r="A10980" s="30" t="s">
        <v>5030</v>
      </c>
      <c r="B10980" s="74">
        <v>46275</v>
      </c>
      <c r="C10980" s="30" t="s">
        <v>786</v>
      </c>
      <c r="D10980" s="30" t="s">
        <v>787</v>
      </c>
      <c r="E10980" s="75">
        <v>92</v>
      </c>
      <c r="F10980" s="30" t="s">
        <v>70</v>
      </c>
      <c r="G10980" s="30" t="s">
        <v>71</v>
      </c>
      <c r="H10980" s="75">
        <v>2</v>
      </c>
    </row>
    <row r="10981" spans="1:8">
      <c r="A10981" s="30" t="s">
        <v>5030</v>
      </c>
      <c r="B10981" s="74">
        <v>46275</v>
      </c>
      <c r="C10981" s="30" t="s">
        <v>1812</v>
      </c>
      <c r="D10981" s="30" t="s">
        <v>1813</v>
      </c>
      <c r="E10981" s="75">
        <v>38</v>
      </c>
      <c r="F10981" s="30" t="s">
        <v>68</v>
      </c>
      <c r="G10981" s="30" t="s">
        <v>69</v>
      </c>
      <c r="H10981" s="75">
        <v>1</v>
      </c>
    </row>
    <row r="10982" spans="1:8">
      <c r="A10982" s="30" t="s">
        <v>5030</v>
      </c>
      <c r="B10982" s="74">
        <v>46275</v>
      </c>
      <c r="C10982" s="30" t="s">
        <v>788</v>
      </c>
      <c r="D10982" s="30" t="s">
        <v>789</v>
      </c>
      <c r="E10982" s="75">
        <v>80</v>
      </c>
      <c r="F10982" s="30" t="s">
        <v>70</v>
      </c>
      <c r="G10982" s="30" t="s">
        <v>71</v>
      </c>
      <c r="H10982" s="75">
        <v>2</v>
      </c>
    </row>
    <row r="10983" spans="1:8">
      <c r="A10983" s="30" t="s">
        <v>5030</v>
      </c>
      <c r="B10983" s="74">
        <v>46275</v>
      </c>
      <c r="C10983" s="30" t="s">
        <v>790</v>
      </c>
      <c r="D10983" s="30" t="s">
        <v>791</v>
      </c>
      <c r="E10983" s="75">
        <v>95</v>
      </c>
      <c r="F10983" s="30" t="s">
        <v>70</v>
      </c>
      <c r="G10983" s="30" t="s">
        <v>71</v>
      </c>
      <c r="H10983" s="75">
        <v>2</v>
      </c>
    </row>
    <row r="10984" spans="1:8">
      <c r="A10984" s="30" t="s">
        <v>5030</v>
      </c>
      <c r="B10984" s="74">
        <v>46275</v>
      </c>
      <c r="C10984" s="30" t="s">
        <v>792</v>
      </c>
      <c r="D10984" s="30" t="s">
        <v>793</v>
      </c>
      <c r="E10984" s="75">
        <v>175</v>
      </c>
      <c r="F10984" s="30" t="s">
        <v>70</v>
      </c>
      <c r="G10984" s="30" t="s">
        <v>71</v>
      </c>
      <c r="H10984" s="75">
        <v>2</v>
      </c>
    </row>
    <row r="10985" spans="1:8">
      <c r="A10985" s="30" t="s">
        <v>5030</v>
      </c>
      <c r="B10985" s="74">
        <v>46275</v>
      </c>
      <c r="C10985" s="30" t="s">
        <v>794</v>
      </c>
      <c r="D10985" s="30" t="s">
        <v>795</v>
      </c>
      <c r="E10985" s="75">
        <v>188</v>
      </c>
      <c r="F10985" s="30" t="s">
        <v>70</v>
      </c>
      <c r="G10985" s="30" t="s">
        <v>71</v>
      </c>
      <c r="H10985" s="75">
        <v>2</v>
      </c>
    </row>
    <row r="10986" spans="1:8">
      <c r="A10986" s="30" t="s">
        <v>5030</v>
      </c>
      <c r="B10986" s="74">
        <v>46275</v>
      </c>
      <c r="C10986" s="30" t="s">
        <v>798</v>
      </c>
      <c r="D10986" s="30" t="s">
        <v>799</v>
      </c>
      <c r="E10986" s="75">
        <v>76</v>
      </c>
      <c r="F10986" s="30" t="s">
        <v>70</v>
      </c>
      <c r="G10986" s="30" t="s">
        <v>71</v>
      </c>
      <c r="H10986" s="75">
        <v>2</v>
      </c>
    </row>
    <row r="10987" spans="1:8">
      <c r="A10987" s="30" t="s">
        <v>5030</v>
      </c>
      <c r="B10987" s="74">
        <v>46275</v>
      </c>
      <c r="C10987" s="30" t="s">
        <v>800</v>
      </c>
      <c r="D10987" s="30" t="s">
        <v>801</v>
      </c>
      <c r="E10987" s="75">
        <v>44</v>
      </c>
      <c r="F10987" s="30" t="s">
        <v>70</v>
      </c>
      <c r="G10987" s="30" t="s">
        <v>71</v>
      </c>
      <c r="H10987" s="75">
        <v>2</v>
      </c>
    </row>
    <row r="10988" spans="1:8">
      <c r="A10988" s="30" t="s">
        <v>5030</v>
      </c>
      <c r="B10988" s="74">
        <v>46275</v>
      </c>
      <c r="C10988" s="30" t="s">
        <v>802</v>
      </c>
      <c r="D10988" s="30" t="s">
        <v>803</v>
      </c>
      <c r="E10988" s="75">
        <v>223</v>
      </c>
      <c r="F10988" s="30" t="s">
        <v>68</v>
      </c>
      <c r="G10988" s="30" t="s">
        <v>69</v>
      </c>
      <c r="H10988" s="75">
        <v>1</v>
      </c>
    </row>
    <row r="10989" spans="1:8">
      <c r="A10989" s="30" t="s">
        <v>5030</v>
      </c>
      <c r="B10989" s="74">
        <v>46275</v>
      </c>
      <c r="C10989" s="30" t="s">
        <v>804</v>
      </c>
      <c r="D10989" s="30" t="s">
        <v>805</v>
      </c>
      <c r="E10989" s="75">
        <v>191</v>
      </c>
      <c r="F10989" s="30" t="s">
        <v>80</v>
      </c>
      <c r="G10989" s="30" t="s">
        <v>81</v>
      </c>
      <c r="H10989" s="75">
        <v>1</v>
      </c>
    </row>
    <row r="10990" spans="1:8">
      <c r="A10990" s="30" t="s">
        <v>5030</v>
      </c>
      <c r="B10990" s="74">
        <v>46275</v>
      </c>
      <c r="C10990" s="30" t="s">
        <v>806</v>
      </c>
      <c r="D10990" s="30" t="s">
        <v>807</v>
      </c>
      <c r="E10990" s="75">
        <v>91</v>
      </c>
      <c r="F10990" s="30" t="s">
        <v>70</v>
      </c>
      <c r="G10990" s="30" t="s">
        <v>71</v>
      </c>
      <c r="H10990" s="75">
        <v>2</v>
      </c>
    </row>
    <row r="10991" spans="1:8">
      <c r="A10991" s="30" t="s">
        <v>5030</v>
      </c>
      <c r="B10991" s="74">
        <v>46275</v>
      </c>
      <c r="C10991" s="30" t="s">
        <v>810</v>
      </c>
      <c r="D10991" s="30" t="s">
        <v>811</v>
      </c>
      <c r="E10991" s="75">
        <v>63</v>
      </c>
      <c r="F10991" s="30" t="s">
        <v>70</v>
      </c>
      <c r="G10991" s="30" t="s">
        <v>71</v>
      </c>
      <c r="H10991" s="75">
        <v>2</v>
      </c>
    </row>
    <row r="10992" spans="1:8">
      <c r="A10992" s="30" t="s">
        <v>5030</v>
      </c>
      <c r="B10992" s="74">
        <v>46275</v>
      </c>
      <c r="C10992" s="30" t="s">
        <v>1816</v>
      </c>
      <c r="D10992" s="30" t="s">
        <v>1817</v>
      </c>
      <c r="E10992" s="75">
        <v>1</v>
      </c>
      <c r="F10992" s="30" t="s">
        <v>68</v>
      </c>
      <c r="G10992" s="30" t="s">
        <v>69</v>
      </c>
      <c r="H10992" s="75">
        <v>1</v>
      </c>
    </row>
    <row r="10993" spans="1:8">
      <c r="A10993" s="30" t="s">
        <v>5030</v>
      </c>
      <c r="B10993" s="74">
        <v>46275</v>
      </c>
      <c r="C10993" s="30" t="s">
        <v>812</v>
      </c>
      <c r="D10993" s="30" t="s">
        <v>813</v>
      </c>
      <c r="E10993" s="75">
        <v>169</v>
      </c>
      <c r="F10993" s="30" t="s">
        <v>80</v>
      </c>
      <c r="G10993" s="30" t="s">
        <v>81</v>
      </c>
      <c r="H10993" s="75">
        <v>1</v>
      </c>
    </row>
    <row r="10994" spans="1:8">
      <c r="A10994" s="30" t="s">
        <v>5030</v>
      </c>
      <c r="B10994" s="74">
        <v>46275</v>
      </c>
      <c r="C10994" s="30" t="s">
        <v>822</v>
      </c>
      <c r="D10994" s="30" t="s">
        <v>823</v>
      </c>
      <c r="E10994" s="75">
        <v>182</v>
      </c>
      <c r="F10994" s="30" t="s">
        <v>70</v>
      </c>
      <c r="G10994" s="30" t="s">
        <v>71</v>
      </c>
      <c r="H10994" s="75">
        <v>2</v>
      </c>
    </row>
    <row r="10995" spans="1:8">
      <c r="A10995" s="30" t="s">
        <v>5030</v>
      </c>
      <c r="B10995" s="74">
        <v>46275</v>
      </c>
      <c r="C10995" s="30" t="s">
        <v>826</v>
      </c>
      <c r="D10995" s="30" t="s">
        <v>827</v>
      </c>
      <c r="E10995" s="75">
        <v>78</v>
      </c>
      <c r="F10995" s="30" t="s">
        <v>70</v>
      </c>
      <c r="G10995" s="30" t="s">
        <v>71</v>
      </c>
      <c r="H10995" s="75">
        <v>2</v>
      </c>
    </row>
    <row r="10996" spans="1:8">
      <c r="A10996" s="30" t="s">
        <v>5030</v>
      </c>
      <c r="B10996" s="74">
        <v>46275</v>
      </c>
      <c r="C10996" s="30" t="s">
        <v>828</v>
      </c>
      <c r="D10996" s="30" t="s">
        <v>829</v>
      </c>
      <c r="E10996" s="75">
        <v>38</v>
      </c>
      <c r="F10996" s="30" t="s">
        <v>70</v>
      </c>
      <c r="G10996" s="30" t="s">
        <v>71</v>
      </c>
      <c r="H10996" s="75">
        <v>2</v>
      </c>
    </row>
    <row r="10997" spans="1:8">
      <c r="A10997" s="30" t="s">
        <v>5030</v>
      </c>
      <c r="B10997" s="74">
        <v>46275</v>
      </c>
      <c r="C10997" s="30" t="s">
        <v>830</v>
      </c>
      <c r="D10997" s="30" t="s">
        <v>831</v>
      </c>
      <c r="E10997" s="75">
        <v>81</v>
      </c>
      <c r="F10997" s="30" t="s">
        <v>70</v>
      </c>
      <c r="G10997" s="30" t="s">
        <v>71</v>
      </c>
      <c r="H10997" s="75">
        <v>2</v>
      </c>
    </row>
    <row r="10998" spans="1:8">
      <c r="A10998" s="30" t="s">
        <v>5030</v>
      </c>
      <c r="B10998" s="74">
        <v>46275</v>
      </c>
      <c r="C10998" s="30" t="s">
        <v>832</v>
      </c>
      <c r="D10998" s="30" t="s">
        <v>833</v>
      </c>
      <c r="E10998" s="75">
        <v>56</v>
      </c>
      <c r="F10998" s="30" t="s">
        <v>70</v>
      </c>
      <c r="G10998" s="30" t="s">
        <v>71</v>
      </c>
      <c r="H10998" s="75">
        <v>2</v>
      </c>
    </row>
    <row r="10999" spans="1:8">
      <c r="A10999" s="30" t="s">
        <v>5030</v>
      </c>
      <c r="B10999" s="74">
        <v>46275</v>
      </c>
      <c r="C10999" s="30" t="s">
        <v>834</v>
      </c>
      <c r="D10999" s="30" t="s">
        <v>835</v>
      </c>
      <c r="E10999" s="75">
        <v>35</v>
      </c>
      <c r="F10999" s="30" t="s">
        <v>80</v>
      </c>
      <c r="G10999" s="30" t="s">
        <v>81</v>
      </c>
      <c r="H10999" s="75">
        <v>1</v>
      </c>
    </row>
    <row r="11000" spans="1:8">
      <c r="A11000" s="30" t="s">
        <v>5030</v>
      </c>
      <c r="B11000" s="74">
        <v>46275</v>
      </c>
      <c r="C11000" s="30" t="s">
        <v>836</v>
      </c>
      <c r="D11000" s="30" t="s">
        <v>837</v>
      </c>
      <c r="E11000" s="75">
        <v>11</v>
      </c>
      <c r="F11000" s="30" t="s">
        <v>53</v>
      </c>
      <c r="G11000" s="30" t="s">
        <v>54</v>
      </c>
      <c r="H11000" s="75">
        <v>1</v>
      </c>
    </row>
    <row r="11001" spans="1:8">
      <c r="A11001" s="30" t="s">
        <v>5030</v>
      </c>
      <c r="B11001" s="74">
        <v>46275</v>
      </c>
      <c r="C11001" s="30" t="s">
        <v>838</v>
      </c>
      <c r="D11001" s="30" t="s">
        <v>839</v>
      </c>
      <c r="E11001" s="75">
        <v>88</v>
      </c>
      <c r="F11001" s="30" t="s">
        <v>70</v>
      </c>
      <c r="G11001" s="30" t="s">
        <v>71</v>
      </c>
      <c r="H11001" s="75">
        <v>2</v>
      </c>
    </row>
    <row r="11002" spans="1:8">
      <c r="A11002" s="30" t="s">
        <v>5030</v>
      </c>
      <c r="B11002" s="74">
        <v>46275</v>
      </c>
      <c r="C11002" s="30" t="s">
        <v>840</v>
      </c>
      <c r="D11002" s="30" t="s">
        <v>841</v>
      </c>
      <c r="E11002" s="75">
        <v>55</v>
      </c>
      <c r="F11002" s="30" t="s">
        <v>70</v>
      </c>
      <c r="G11002" s="30" t="s">
        <v>71</v>
      </c>
      <c r="H11002" s="75">
        <v>2</v>
      </c>
    </row>
    <row r="11003" spans="1:8">
      <c r="A11003" s="30" t="s">
        <v>5030</v>
      </c>
      <c r="B11003" s="74">
        <v>46275</v>
      </c>
      <c r="C11003" s="30" t="s">
        <v>842</v>
      </c>
      <c r="D11003" s="30" t="s">
        <v>843</v>
      </c>
      <c r="E11003" s="75">
        <v>113</v>
      </c>
      <c r="F11003" s="30" t="s">
        <v>70</v>
      </c>
      <c r="G11003" s="30" t="s">
        <v>71</v>
      </c>
      <c r="H11003" s="75">
        <v>2</v>
      </c>
    </row>
    <row r="11004" spans="1:8">
      <c r="A11004" s="30" t="s">
        <v>5030</v>
      </c>
      <c r="B11004" s="74">
        <v>46275</v>
      </c>
      <c r="C11004" s="30" t="s">
        <v>844</v>
      </c>
      <c r="D11004" s="30" t="s">
        <v>845</v>
      </c>
      <c r="E11004" s="75">
        <v>73</v>
      </c>
      <c r="F11004" s="30" t="s">
        <v>80</v>
      </c>
      <c r="G11004" s="30" t="s">
        <v>81</v>
      </c>
      <c r="H11004" s="75">
        <v>1</v>
      </c>
    </row>
    <row r="11005" spans="1:8">
      <c r="A11005" s="30" t="s">
        <v>5030</v>
      </c>
      <c r="B11005" s="74">
        <v>46275</v>
      </c>
      <c r="C11005" s="30" t="s">
        <v>846</v>
      </c>
      <c r="D11005" s="30" t="s">
        <v>847</v>
      </c>
      <c r="E11005" s="75">
        <v>261</v>
      </c>
      <c r="F11005" s="30" t="s">
        <v>80</v>
      </c>
      <c r="G11005" s="30" t="s">
        <v>81</v>
      </c>
      <c r="H11005" s="75">
        <v>1</v>
      </c>
    </row>
    <row r="11006" spans="1:8">
      <c r="A11006" s="30" t="s">
        <v>5030</v>
      </c>
      <c r="B11006" s="74">
        <v>46275</v>
      </c>
      <c r="C11006" s="30" t="s">
        <v>850</v>
      </c>
      <c r="D11006" s="30" t="s">
        <v>851</v>
      </c>
      <c r="E11006" s="75">
        <v>49</v>
      </c>
      <c r="F11006" s="30" t="s">
        <v>68</v>
      </c>
      <c r="G11006" s="30" t="s">
        <v>69</v>
      </c>
      <c r="H11006" s="75">
        <v>1</v>
      </c>
    </row>
    <row r="11007" spans="1:8">
      <c r="A11007" s="30" t="s">
        <v>5030</v>
      </c>
      <c r="B11007" s="74">
        <v>46275</v>
      </c>
      <c r="C11007" s="30" t="s">
        <v>852</v>
      </c>
      <c r="D11007" s="30" t="s">
        <v>853</v>
      </c>
      <c r="E11007" s="75">
        <v>81</v>
      </c>
      <c r="F11007" s="30" t="s">
        <v>70</v>
      </c>
      <c r="G11007" s="30" t="s">
        <v>71</v>
      </c>
      <c r="H11007" s="75">
        <v>2</v>
      </c>
    </row>
    <row r="11008" spans="1:8">
      <c r="A11008" s="30" t="s">
        <v>5030</v>
      </c>
      <c r="B11008" s="74">
        <v>46275</v>
      </c>
      <c r="C11008" s="30" t="s">
        <v>858</v>
      </c>
      <c r="D11008" s="30" t="s">
        <v>859</v>
      </c>
      <c r="E11008" s="75">
        <v>36</v>
      </c>
      <c r="F11008" s="30" t="s">
        <v>53</v>
      </c>
      <c r="G11008" s="30" t="s">
        <v>54</v>
      </c>
      <c r="H11008" s="75">
        <v>1</v>
      </c>
    </row>
    <row r="11009" spans="1:8">
      <c r="A11009" s="30" t="s">
        <v>5030</v>
      </c>
      <c r="B11009" s="74">
        <v>46275</v>
      </c>
      <c r="C11009" s="30" t="s">
        <v>862</v>
      </c>
      <c r="D11009" s="30" t="s">
        <v>863</v>
      </c>
      <c r="E11009" s="75">
        <v>206</v>
      </c>
      <c r="F11009" s="30" t="s">
        <v>70</v>
      </c>
      <c r="G11009" s="30" t="s">
        <v>71</v>
      </c>
      <c r="H11009" s="75">
        <v>2</v>
      </c>
    </row>
    <row r="11010" spans="1:8">
      <c r="A11010" s="30" t="s">
        <v>5030</v>
      </c>
      <c r="B11010" s="74">
        <v>46275</v>
      </c>
      <c r="C11010" s="30" t="s">
        <v>864</v>
      </c>
      <c r="D11010" s="30" t="s">
        <v>865</v>
      </c>
      <c r="E11010" s="75">
        <v>18</v>
      </c>
      <c r="F11010" s="30" t="s">
        <v>68</v>
      </c>
      <c r="G11010" s="30" t="s">
        <v>69</v>
      </c>
      <c r="H11010" s="75">
        <v>1</v>
      </c>
    </row>
    <row r="11011" spans="1:8">
      <c r="A11011" s="30" t="s">
        <v>5030</v>
      </c>
      <c r="B11011" s="74">
        <v>46275</v>
      </c>
      <c r="C11011" s="30" t="s">
        <v>866</v>
      </c>
      <c r="D11011" s="30" t="s">
        <v>867</v>
      </c>
      <c r="E11011" s="75">
        <v>62</v>
      </c>
      <c r="F11011" s="30" t="s">
        <v>68</v>
      </c>
      <c r="G11011" s="30" t="s">
        <v>69</v>
      </c>
      <c r="H11011" s="75">
        <v>1</v>
      </c>
    </row>
    <row r="11012" spans="1:8">
      <c r="A11012" s="30" t="s">
        <v>5030</v>
      </c>
      <c r="B11012" s="74">
        <v>46275</v>
      </c>
      <c r="C11012" s="30" t="s">
        <v>870</v>
      </c>
      <c r="D11012" s="30" t="s">
        <v>871</v>
      </c>
      <c r="E11012" s="75">
        <v>77</v>
      </c>
      <c r="F11012" s="30" t="s">
        <v>70</v>
      </c>
      <c r="G11012" s="30" t="s">
        <v>71</v>
      </c>
      <c r="H11012" s="75">
        <v>2</v>
      </c>
    </row>
    <row r="11013" spans="1:8">
      <c r="A11013" s="30" t="s">
        <v>5030</v>
      </c>
      <c r="B11013" s="74">
        <v>46275</v>
      </c>
      <c r="C11013" s="30" t="s">
        <v>872</v>
      </c>
      <c r="D11013" s="30" t="s">
        <v>873</v>
      </c>
      <c r="E11013" s="75">
        <v>62</v>
      </c>
      <c r="F11013" s="30" t="s">
        <v>70</v>
      </c>
      <c r="G11013" s="30" t="s">
        <v>71</v>
      </c>
      <c r="H11013" s="75">
        <v>2</v>
      </c>
    </row>
    <row r="11014" spans="1:8">
      <c r="A11014" s="30" t="s">
        <v>5030</v>
      </c>
      <c r="B11014" s="74">
        <v>46275</v>
      </c>
      <c r="C11014" s="30" t="s">
        <v>874</v>
      </c>
      <c r="D11014" s="30" t="s">
        <v>875</v>
      </c>
      <c r="E11014" s="75">
        <v>71</v>
      </c>
      <c r="F11014" s="30" t="s">
        <v>70</v>
      </c>
      <c r="G11014" s="30" t="s">
        <v>71</v>
      </c>
      <c r="H11014" s="75">
        <v>2</v>
      </c>
    </row>
    <row r="11015" spans="1:8">
      <c r="A11015" s="30" t="s">
        <v>5030</v>
      </c>
      <c r="B11015" s="74">
        <v>46275</v>
      </c>
      <c r="C11015" s="30" t="s">
        <v>876</v>
      </c>
      <c r="D11015" s="30" t="s">
        <v>877</v>
      </c>
      <c r="E11015" s="75">
        <v>204</v>
      </c>
      <c r="F11015" s="30" t="s">
        <v>70</v>
      </c>
      <c r="G11015" s="30" t="s">
        <v>71</v>
      </c>
      <c r="H11015" s="75">
        <v>2</v>
      </c>
    </row>
    <row r="11016" spans="1:8">
      <c r="A11016" s="30" t="s">
        <v>5030</v>
      </c>
      <c r="B11016" s="74">
        <v>46275</v>
      </c>
      <c r="C11016" s="30" t="s">
        <v>878</v>
      </c>
      <c r="D11016" s="30" t="s">
        <v>879</v>
      </c>
      <c r="E11016" s="75">
        <v>96</v>
      </c>
      <c r="F11016" s="30" t="s">
        <v>70</v>
      </c>
      <c r="G11016" s="30" t="s">
        <v>71</v>
      </c>
      <c r="H11016" s="75">
        <v>2</v>
      </c>
    </row>
    <row r="11017" spans="1:8">
      <c r="A11017" s="30" t="s">
        <v>5030</v>
      </c>
      <c r="B11017" s="74">
        <v>46275</v>
      </c>
      <c r="C11017" s="30" t="s">
        <v>880</v>
      </c>
      <c r="D11017" s="30" t="s">
        <v>881</v>
      </c>
      <c r="E11017" s="75">
        <v>96</v>
      </c>
      <c r="F11017" s="30" t="s">
        <v>70</v>
      </c>
      <c r="G11017" s="30" t="s">
        <v>71</v>
      </c>
      <c r="H11017" s="75">
        <v>2</v>
      </c>
    </row>
    <row r="11018" spans="1:8">
      <c r="A11018" s="30" t="s">
        <v>5030</v>
      </c>
      <c r="B11018" s="74">
        <v>46275</v>
      </c>
      <c r="C11018" s="30" t="s">
        <v>882</v>
      </c>
      <c r="D11018" s="30" t="s">
        <v>883</v>
      </c>
      <c r="E11018" s="75">
        <v>64</v>
      </c>
      <c r="F11018" s="30" t="s">
        <v>70</v>
      </c>
      <c r="G11018" s="30" t="s">
        <v>71</v>
      </c>
      <c r="H11018" s="75">
        <v>2</v>
      </c>
    </row>
    <row r="11019" spans="1:8">
      <c r="A11019" s="30" t="s">
        <v>5030</v>
      </c>
      <c r="B11019" s="74">
        <v>46275</v>
      </c>
      <c r="C11019" s="30" t="s">
        <v>888</v>
      </c>
      <c r="D11019" s="30" t="s">
        <v>889</v>
      </c>
      <c r="E11019" s="75">
        <v>91</v>
      </c>
      <c r="F11019" s="30" t="s">
        <v>70</v>
      </c>
      <c r="G11019" s="30" t="s">
        <v>71</v>
      </c>
      <c r="H11019" s="75">
        <v>2</v>
      </c>
    </row>
    <row r="11020" spans="1:8">
      <c r="A11020" s="30" t="s">
        <v>5030</v>
      </c>
      <c r="B11020" s="74">
        <v>46275</v>
      </c>
      <c r="C11020" s="30" t="s">
        <v>890</v>
      </c>
      <c r="D11020" s="30" t="s">
        <v>891</v>
      </c>
      <c r="E11020" s="75">
        <v>141</v>
      </c>
      <c r="F11020" s="30" t="s">
        <v>53</v>
      </c>
      <c r="G11020" s="30" t="s">
        <v>54</v>
      </c>
      <c r="H11020" s="75">
        <v>1</v>
      </c>
    </row>
    <row r="11021" spans="1:8">
      <c r="A11021" s="30" t="s">
        <v>5030</v>
      </c>
      <c r="B11021" s="74">
        <v>46275</v>
      </c>
      <c r="C11021" s="30" t="s">
        <v>896</v>
      </c>
      <c r="D11021" s="30" t="s">
        <v>897</v>
      </c>
      <c r="E11021" s="75">
        <v>29</v>
      </c>
      <c r="F11021" s="30" t="s">
        <v>68</v>
      </c>
      <c r="G11021" s="30" t="s">
        <v>69</v>
      </c>
      <c r="H11021" s="75">
        <v>1</v>
      </c>
    </row>
    <row r="11022" spans="1:8">
      <c r="A11022" s="30" t="s">
        <v>5030</v>
      </c>
      <c r="B11022" s="74">
        <v>46275</v>
      </c>
      <c r="C11022" s="30" t="s">
        <v>898</v>
      </c>
      <c r="D11022" s="30" t="s">
        <v>899</v>
      </c>
      <c r="E11022" s="75">
        <v>88</v>
      </c>
      <c r="F11022" s="30" t="s">
        <v>70</v>
      </c>
      <c r="G11022" s="30" t="s">
        <v>71</v>
      </c>
      <c r="H11022" s="75">
        <v>2</v>
      </c>
    </row>
    <row r="11023" spans="1:8">
      <c r="A11023" s="30" t="s">
        <v>5030</v>
      </c>
      <c r="B11023" s="74">
        <v>46275</v>
      </c>
      <c r="C11023" s="30" t="s">
        <v>902</v>
      </c>
      <c r="D11023" s="30" t="s">
        <v>903</v>
      </c>
      <c r="E11023" s="75">
        <v>57</v>
      </c>
      <c r="F11023" s="30" t="s">
        <v>70</v>
      </c>
      <c r="G11023" s="30" t="s">
        <v>71</v>
      </c>
      <c r="H11023" s="75">
        <v>2</v>
      </c>
    </row>
    <row r="11024" spans="1:8">
      <c r="A11024" s="30" t="s">
        <v>5030</v>
      </c>
      <c r="B11024" s="74">
        <v>46275</v>
      </c>
      <c r="C11024" s="30" t="s">
        <v>904</v>
      </c>
      <c r="D11024" s="30" t="s">
        <v>905</v>
      </c>
      <c r="E11024" s="75">
        <v>70</v>
      </c>
      <c r="F11024" s="30" t="s">
        <v>68</v>
      </c>
      <c r="G11024" s="30" t="s">
        <v>69</v>
      </c>
      <c r="H11024" s="75">
        <v>1</v>
      </c>
    </row>
    <row r="11025" spans="1:8">
      <c r="A11025" s="30" t="s">
        <v>5030</v>
      </c>
      <c r="B11025" s="74">
        <v>46275</v>
      </c>
      <c r="C11025" s="30" t="s">
        <v>906</v>
      </c>
      <c r="D11025" s="30" t="s">
        <v>907</v>
      </c>
      <c r="E11025" s="75">
        <v>77</v>
      </c>
      <c r="F11025" s="30" t="s">
        <v>70</v>
      </c>
      <c r="G11025" s="30" t="s">
        <v>71</v>
      </c>
      <c r="H11025" s="75">
        <v>2</v>
      </c>
    </row>
    <row r="11026" spans="1:8">
      <c r="A11026" s="30" t="s">
        <v>5030</v>
      </c>
      <c r="B11026" s="74">
        <v>46275</v>
      </c>
      <c r="C11026" s="30" t="s">
        <v>908</v>
      </c>
      <c r="D11026" s="30" t="s">
        <v>909</v>
      </c>
      <c r="E11026" s="75">
        <v>160</v>
      </c>
      <c r="F11026" s="30" t="s">
        <v>80</v>
      </c>
      <c r="G11026" s="30" t="s">
        <v>81</v>
      </c>
      <c r="H11026" s="75">
        <v>1</v>
      </c>
    </row>
    <row r="11027" spans="1:8">
      <c r="A11027" s="30" t="s">
        <v>5030</v>
      </c>
      <c r="B11027" s="74">
        <v>46275</v>
      </c>
      <c r="C11027" s="30" t="s">
        <v>914</v>
      </c>
      <c r="D11027" s="30" t="s">
        <v>915</v>
      </c>
      <c r="E11027" s="75">
        <v>27</v>
      </c>
      <c r="F11027" s="30" t="s">
        <v>53</v>
      </c>
      <c r="G11027" s="30" t="s">
        <v>54</v>
      </c>
      <c r="H11027" s="75">
        <v>1</v>
      </c>
    </row>
    <row r="11028" spans="1:8">
      <c r="A11028" s="30" t="s">
        <v>5030</v>
      </c>
      <c r="B11028" s="74">
        <v>46275</v>
      </c>
      <c r="C11028" s="30" t="s">
        <v>920</v>
      </c>
      <c r="D11028" s="30" t="s">
        <v>921</v>
      </c>
      <c r="E11028" s="75">
        <v>196</v>
      </c>
      <c r="F11028" s="30" t="s">
        <v>80</v>
      </c>
      <c r="G11028" s="30" t="s">
        <v>81</v>
      </c>
      <c r="H11028" s="75">
        <v>1</v>
      </c>
    </row>
    <row r="11029" spans="1:8">
      <c r="A11029" s="30" t="s">
        <v>5030</v>
      </c>
      <c r="B11029" s="74">
        <v>46275</v>
      </c>
      <c r="C11029" s="30" t="s">
        <v>922</v>
      </c>
      <c r="D11029" s="30" t="s">
        <v>923</v>
      </c>
      <c r="E11029" s="75">
        <v>47</v>
      </c>
      <c r="F11029" s="30" t="s">
        <v>70</v>
      </c>
      <c r="G11029" s="30" t="s">
        <v>71</v>
      </c>
      <c r="H11029" s="75">
        <v>2</v>
      </c>
    </row>
    <row r="11030" spans="1:8">
      <c r="A11030" s="30" t="s">
        <v>5030</v>
      </c>
      <c r="B11030" s="74">
        <v>46275</v>
      </c>
      <c r="C11030" s="30" t="s">
        <v>926</v>
      </c>
      <c r="D11030" s="30" t="s">
        <v>927</v>
      </c>
      <c r="E11030" s="75">
        <v>145</v>
      </c>
      <c r="F11030" s="30" t="s">
        <v>70</v>
      </c>
      <c r="G11030" s="30" t="s">
        <v>71</v>
      </c>
      <c r="H11030" s="75">
        <v>2</v>
      </c>
    </row>
    <row r="11031" spans="1:8">
      <c r="A11031" s="30" t="s">
        <v>5030</v>
      </c>
      <c r="B11031" s="74">
        <v>46275</v>
      </c>
      <c r="C11031" s="30" t="s">
        <v>928</v>
      </c>
      <c r="D11031" s="30" t="s">
        <v>929</v>
      </c>
      <c r="E11031" s="75">
        <v>53</v>
      </c>
      <c r="F11031" s="30" t="s">
        <v>70</v>
      </c>
      <c r="G11031" s="30" t="s">
        <v>71</v>
      </c>
      <c r="H11031" s="75">
        <v>2</v>
      </c>
    </row>
    <row r="11032" spans="1:8">
      <c r="A11032" s="30" t="s">
        <v>5030</v>
      </c>
      <c r="B11032" s="74">
        <v>46275</v>
      </c>
      <c r="C11032" s="30" t="s">
        <v>930</v>
      </c>
      <c r="D11032" s="30" t="s">
        <v>931</v>
      </c>
      <c r="E11032" s="75">
        <v>143</v>
      </c>
      <c r="F11032" s="30" t="s">
        <v>72</v>
      </c>
      <c r="G11032" s="30" t="s">
        <v>73</v>
      </c>
      <c r="H11032" s="75">
        <v>3</v>
      </c>
    </row>
    <row r="11033" spans="1:8">
      <c r="A11033" s="30" t="s">
        <v>5030</v>
      </c>
      <c r="B11033" s="74">
        <v>46275</v>
      </c>
      <c r="C11033" s="30" t="s">
        <v>932</v>
      </c>
      <c r="D11033" s="30" t="s">
        <v>933</v>
      </c>
      <c r="E11033" s="75">
        <v>1</v>
      </c>
      <c r="F11033" s="30" t="s">
        <v>68</v>
      </c>
      <c r="G11033" s="30" t="s">
        <v>69</v>
      </c>
      <c r="H11033" s="75">
        <v>1</v>
      </c>
    </row>
    <row r="11034" spans="1:8">
      <c r="A11034" s="30" t="s">
        <v>5030</v>
      </c>
      <c r="B11034" s="74">
        <v>46275</v>
      </c>
      <c r="C11034" s="30" t="s">
        <v>934</v>
      </c>
      <c r="D11034" s="30" t="s">
        <v>935</v>
      </c>
      <c r="E11034" s="75">
        <v>48</v>
      </c>
      <c r="F11034" s="30" t="s">
        <v>68</v>
      </c>
      <c r="G11034" s="30" t="s">
        <v>69</v>
      </c>
      <c r="H11034" s="75">
        <v>1</v>
      </c>
    </row>
    <row r="11035" spans="1:8">
      <c r="A11035" s="30" t="s">
        <v>5030</v>
      </c>
      <c r="B11035" s="74">
        <v>46275</v>
      </c>
      <c r="C11035" s="30" t="s">
        <v>936</v>
      </c>
      <c r="D11035" s="30" t="s">
        <v>937</v>
      </c>
      <c r="E11035" s="75">
        <v>47</v>
      </c>
      <c r="F11035" s="30" t="s">
        <v>68</v>
      </c>
      <c r="G11035" s="30" t="s">
        <v>69</v>
      </c>
      <c r="H11035" s="75">
        <v>1</v>
      </c>
    </row>
    <row r="11036" spans="1:8">
      <c r="A11036" s="30" t="s">
        <v>5030</v>
      </c>
      <c r="B11036" s="74">
        <v>46275</v>
      </c>
      <c r="C11036" s="30" t="s">
        <v>938</v>
      </c>
      <c r="D11036" s="30" t="s">
        <v>939</v>
      </c>
      <c r="E11036" s="75">
        <v>242</v>
      </c>
      <c r="F11036" s="30" t="s">
        <v>80</v>
      </c>
      <c r="G11036" s="30" t="s">
        <v>81</v>
      </c>
      <c r="H11036" s="75">
        <v>1</v>
      </c>
    </row>
    <row r="11037" spans="1:8">
      <c r="A11037" s="30" t="s">
        <v>5030</v>
      </c>
      <c r="B11037" s="74">
        <v>46275</v>
      </c>
      <c r="C11037" s="30" t="s">
        <v>940</v>
      </c>
      <c r="D11037" s="30" t="s">
        <v>941</v>
      </c>
      <c r="E11037" s="75">
        <v>42</v>
      </c>
      <c r="F11037" s="30" t="s">
        <v>68</v>
      </c>
      <c r="G11037" s="30" t="s">
        <v>69</v>
      </c>
      <c r="H11037" s="75">
        <v>1</v>
      </c>
    </row>
    <row r="11038" spans="1:8">
      <c r="A11038" s="30" t="s">
        <v>5030</v>
      </c>
      <c r="B11038" s="74">
        <v>46275</v>
      </c>
      <c r="C11038" s="30" t="s">
        <v>1922</v>
      </c>
      <c r="D11038" s="30" t="s">
        <v>1923</v>
      </c>
      <c r="E11038" s="75">
        <v>55</v>
      </c>
      <c r="F11038" s="30" t="s">
        <v>70</v>
      </c>
      <c r="G11038" s="30" t="s">
        <v>71</v>
      </c>
      <c r="H11038" s="75">
        <v>2</v>
      </c>
    </row>
    <row r="11039" spans="1:8">
      <c r="A11039" s="30" t="s">
        <v>5030</v>
      </c>
      <c r="B11039" s="74">
        <v>46275</v>
      </c>
      <c r="C11039" s="30" t="s">
        <v>942</v>
      </c>
      <c r="D11039" s="30" t="s">
        <v>943</v>
      </c>
      <c r="E11039" s="75">
        <v>170</v>
      </c>
      <c r="F11039" s="30" t="s">
        <v>70</v>
      </c>
      <c r="G11039" s="30" t="s">
        <v>71</v>
      </c>
      <c r="H11039" s="75">
        <v>2</v>
      </c>
    </row>
    <row r="11040" spans="1:8">
      <c r="A11040" s="30" t="s">
        <v>5030</v>
      </c>
      <c r="B11040" s="74">
        <v>46275</v>
      </c>
      <c r="C11040" s="30" t="s">
        <v>944</v>
      </c>
      <c r="D11040" s="30" t="s">
        <v>945</v>
      </c>
      <c r="E11040" s="75">
        <v>42</v>
      </c>
      <c r="F11040" s="30" t="s">
        <v>68</v>
      </c>
      <c r="G11040" s="30" t="s">
        <v>69</v>
      </c>
      <c r="H11040" s="75">
        <v>1</v>
      </c>
    </row>
    <row r="11041" spans="1:8">
      <c r="A11041" s="30" t="s">
        <v>5030</v>
      </c>
      <c r="B11041" s="74">
        <v>46275</v>
      </c>
      <c r="C11041" s="30" t="s">
        <v>946</v>
      </c>
      <c r="D11041" s="30" t="s">
        <v>947</v>
      </c>
      <c r="E11041" s="75">
        <v>2</v>
      </c>
      <c r="F11041" s="30" t="s">
        <v>68</v>
      </c>
      <c r="G11041" s="30" t="s">
        <v>69</v>
      </c>
      <c r="H11041" s="75">
        <v>1</v>
      </c>
    </row>
    <row r="11042" spans="1:8">
      <c r="A11042" s="30" t="s">
        <v>5030</v>
      </c>
      <c r="B11042" s="74">
        <v>46275</v>
      </c>
      <c r="C11042" s="30" t="s">
        <v>948</v>
      </c>
      <c r="D11042" s="30" t="s">
        <v>949</v>
      </c>
      <c r="E11042" s="75">
        <v>266</v>
      </c>
      <c r="F11042" s="30" t="s">
        <v>72</v>
      </c>
      <c r="G11042" s="30" t="s">
        <v>73</v>
      </c>
      <c r="H11042" s="75">
        <v>3</v>
      </c>
    </row>
    <row r="11043" spans="1:8">
      <c r="A11043" s="30" t="s">
        <v>5030</v>
      </c>
      <c r="B11043" s="74">
        <v>46275</v>
      </c>
      <c r="C11043" s="30" t="s">
        <v>950</v>
      </c>
      <c r="D11043" s="30" t="s">
        <v>951</v>
      </c>
      <c r="E11043" s="75">
        <v>84</v>
      </c>
      <c r="F11043" s="30" t="s">
        <v>53</v>
      </c>
      <c r="G11043" s="30" t="s">
        <v>54</v>
      </c>
      <c r="H11043" s="75">
        <v>1</v>
      </c>
    </row>
    <row r="11044" spans="1:8">
      <c r="A11044" s="30" t="s">
        <v>5030</v>
      </c>
      <c r="B11044" s="74">
        <v>46275</v>
      </c>
      <c r="C11044" s="30" t="s">
        <v>952</v>
      </c>
      <c r="D11044" s="30" t="s">
        <v>953</v>
      </c>
      <c r="E11044" s="75">
        <v>79</v>
      </c>
      <c r="F11044" s="30" t="s">
        <v>70</v>
      </c>
      <c r="G11044" s="30" t="s">
        <v>71</v>
      </c>
      <c r="H11044" s="75">
        <v>2</v>
      </c>
    </row>
    <row r="11045" spans="1:8">
      <c r="A11045" s="30" t="s">
        <v>5030</v>
      </c>
      <c r="B11045" s="74">
        <v>46275</v>
      </c>
      <c r="C11045" s="30" t="s">
        <v>954</v>
      </c>
      <c r="D11045" s="30" t="s">
        <v>955</v>
      </c>
      <c r="E11045" s="75">
        <v>67</v>
      </c>
      <c r="F11045" s="30" t="s">
        <v>70</v>
      </c>
      <c r="G11045" s="30" t="s">
        <v>71</v>
      </c>
      <c r="H11045" s="75">
        <v>2</v>
      </c>
    </row>
    <row r="11046" spans="1:8">
      <c r="A11046" s="30" t="s">
        <v>5030</v>
      </c>
      <c r="B11046" s="74">
        <v>46275</v>
      </c>
      <c r="C11046" s="30" t="s">
        <v>958</v>
      </c>
      <c r="D11046" s="30" t="s">
        <v>959</v>
      </c>
      <c r="E11046" s="75">
        <v>36</v>
      </c>
      <c r="F11046" s="30" t="s">
        <v>53</v>
      </c>
      <c r="G11046" s="30" t="s">
        <v>54</v>
      </c>
      <c r="H11046" s="75">
        <v>1</v>
      </c>
    </row>
    <row r="11047" spans="1:8">
      <c r="A11047" s="30" t="s">
        <v>5030</v>
      </c>
      <c r="B11047" s="74">
        <v>46275</v>
      </c>
      <c r="C11047" s="30" t="s">
        <v>1830</v>
      </c>
      <c r="D11047" s="30" t="s">
        <v>1831</v>
      </c>
      <c r="E11047" s="75">
        <v>44</v>
      </c>
      <c r="F11047" s="30" t="s">
        <v>70</v>
      </c>
      <c r="G11047" s="30" t="s">
        <v>71</v>
      </c>
      <c r="H11047" s="75">
        <v>2</v>
      </c>
    </row>
    <row r="11048" spans="1:8">
      <c r="A11048" s="30" t="s">
        <v>5030</v>
      </c>
      <c r="B11048" s="74">
        <v>46275</v>
      </c>
      <c r="C11048" s="30" t="s">
        <v>962</v>
      </c>
      <c r="D11048" s="30" t="s">
        <v>963</v>
      </c>
      <c r="E11048" s="75">
        <v>83</v>
      </c>
      <c r="F11048" s="30" t="s">
        <v>70</v>
      </c>
      <c r="G11048" s="30" t="s">
        <v>71</v>
      </c>
      <c r="H11048" s="75">
        <v>2</v>
      </c>
    </row>
    <row r="11049" spans="1:8">
      <c r="A11049" s="30" t="s">
        <v>5030</v>
      </c>
      <c r="B11049" s="74">
        <v>46275</v>
      </c>
      <c r="C11049" s="30" t="s">
        <v>972</v>
      </c>
      <c r="D11049" s="30" t="s">
        <v>973</v>
      </c>
      <c r="E11049" s="75">
        <v>57</v>
      </c>
      <c r="F11049" s="30" t="s">
        <v>70</v>
      </c>
      <c r="G11049" s="30" t="s">
        <v>71</v>
      </c>
      <c r="H11049" s="75">
        <v>2</v>
      </c>
    </row>
    <row r="11050" spans="1:8">
      <c r="A11050" s="30" t="s">
        <v>5030</v>
      </c>
      <c r="B11050" s="74">
        <v>46275</v>
      </c>
      <c r="C11050" s="30" t="s">
        <v>980</v>
      </c>
      <c r="D11050" s="30" t="s">
        <v>981</v>
      </c>
      <c r="E11050" s="75">
        <v>82</v>
      </c>
      <c r="F11050" s="30" t="s">
        <v>68</v>
      </c>
      <c r="G11050" s="30" t="s">
        <v>69</v>
      </c>
      <c r="H11050" s="75">
        <v>1</v>
      </c>
    </row>
    <row r="11051" spans="1:8">
      <c r="A11051" s="30" t="s">
        <v>5030</v>
      </c>
      <c r="B11051" s="74">
        <v>46275</v>
      </c>
      <c r="C11051" s="30" t="s">
        <v>982</v>
      </c>
      <c r="D11051" s="30" t="s">
        <v>983</v>
      </c>
      <c r="E11051" s="75">
        <v>33</v>
      </c>
      <c r="F11051" s="30" t="s">
        <v>70</v>
      </c>
      <c r="G11051" s="30" t="s">
        <v>71</v>
      </c>
      <c r="H11051" s="75">
        <v>2</v>
      </c>
    </row>
    <row r="11052" spans="1:8">
      <c r="A11052" s="30" t="s">
        <v>5030</v>
      </c>
      <c r="B11052" s="74">
        <v>46275</v>
      </c>
      <c r="C11052" s="30" t="s">
        <v>984</v>
      </c>
      <c r="D11052" s="30" t="s">
        <v>985</v>
      </c>
      <c r="E11052" s="75">
        <v>101</v>
      </c>
      <c r="F11052" s="30" t="s">
        <v>53</v>
      </c>
      <c r="G11052" s="30" t="s">
        <v>54</v>
      </c>
      <c r="H11052" s="75">
        <v>1</v>
      </c>
    </row>
    <row r="11053" spans="1:8">
      <c r="A11053" s="30" t="s">
        <v>5030</v>
      </c>
      <c r="B11053" s="74">
        <v>46275</v>
      </c>
      <c r="C11053" s="30" t="s">
        <v>986</v>
      </c>
      <c r="D11053" s="30" t="s">
        <v>987</v>
      </c>
      <c r="E11053" s="75">
        <v>54</v>
      </c>
      <c r="F11053" s="30" t="s">
        <v>53</v>
      </c>
      <c r="G11053" s="30" t="s">
        <v>54</v>
      </c>
      <c r="H11053" s="75">
        <v>1</v>
      </c>
    </row>
    <row r="11054" spans="1:8">
      <c r="A11054" s="30" t="s">
        <v>5030</v>
      </c>
      <c r="B11054" s="74">
        <v>46275</v>
      </c>
      <c r="C11054" s="30" t="s">
        <v>988</v>
      </c>
      <c r="D11054" s="30" t="s">
        <v>989</v>
      </c>
      <c r="E11054" s="75">
        <v>6</v>
      </c>
      <c r="F11054" s="30" t="s">
        <v>76</v>
      </c>
      <c r="G11054" s="30" t="s">
        <v>77</v>
      </c>
      <c r="H11054" s="75">
        <v>1</v>
      </c>
    </row>
    <row r="11055" spans="1:8">
      <c r="A11055" s="30" t="s">
        <v>5030</v>
      </c>
      <c r="B11055" s="74">
        <v>46275</v>
      </c>
      <c r="C11055" s="30" t="s">
        <v>992</v>
      </c>
      <c r="D11055" s="30" t="s">
        <v>993</v>
      </c>
      <c r="E11055" s="75">
        <v>33</v>
      </c>
      <c r="F11055" s="30" t="s">
        <v>68</v>
      </c>
      <c r="G11055" s="30" t="s">
        <v>69</v>
      </c>
      <c r="H11055" s="75">
        <v>1</v>
      </c>
    </row>
    <row r="11056" spans="1:8">
      <c r="A11056" s="30" t="s">
        <v>5030</v>
      </c>
      <c r="B11056" s="74">
        <v>46275</v>
      </c>
      <c r="C11056" s="30" t="s">
        <v>1838</v>
      </c>
      <c r="D11056" s="30" t="s">
        <v>1839</v>
      </c>
      <c r="E11056" s="75">
        <v>18</v>
      </c>
      <c r="F11056" s="30" t="s">
        <v>53</v>
      </c>
      <c r="G11056" s="30" t="s">
        <v>54</v>
      </c>
      <c r="H11056" s="75">
        <v>1</v>
      </c>
    </row>
    <row r="11057" spans="1:8">
      <c r="A11057" s="30" t="s">
        <v>5030</v>
      </c>
      <c r="B11057" s="74">
        <v>46275</v>
      </c>
      <c r="C11057" s="30" t="s">
        <v>1840</v>
      </c>
      <c r="D11057" s="30" t="s">
        <v>1841</v>
      </c>
      <c r="E11057" s="75">
        <v>74</v>
      </c>
      <c r="F11057" s="30" t="s">
        <v>70</v>
      </c>
      <c r="G11057" s="30" t="s">
        <v>71</v>
      </c>
      <c r="H11057" s="75">
        <v>2</v>
      </c>
    </row>
    <row r="11058" spans="1:8">
      <c r="A11058" s="30" t="s">
        <v>5030</v>
      </c>
      <c r="B11058" s="74">
        <v>46275</v>
      </c>
      <c r="C11058" s="30" t="s">
        <v>1006</v>
      </c>
      <c r="D11058" s="30" t="s">
        <v>1007</v>
      </c>
      <c r="E11058" s="75">
        <v>52</v>
      </c>
      <c r="F11058" s="30" t="s">
        <v>70</v>
      </c>
      <c r="G11058" s="30" t="s">
        <v>71</v>
      </c>
      <c r="H11058" s="75">
        <v>2</v>
      </c>
    </row>
    <row r="11059" spans="1:8">
      <c r="A11059" s="30" t="s">
        <v>5030</v>
      </c>
      <c r="B11059" s="74">
        <v>46275</v>
      </c>
      <c r="C11059" s="30" t="s">
        <v>1010</v>
      </c>
      <c r="D11059" s="30" t="s">
        <v>1011</v>
      </c>
      <c r="E11059" s="75">
        <v>60</v>
      </c>
      <c r="F11059" s="30" t="s">
        <v>70</v>
      </c>
      <c r="G11059" s="30" t="s">
        <v>71</v>
      </c>
      <c r="H11059" s="75">
        <v>2</v>
      </c>
    </row>
    <row r="11060" spans="1:8">
      <c r="A11060" s="30" t="s">
        <v>5030</v>
      </c>
      <c r="B11060" s="74">
        <v>46275</v>
      </c>
      <c r="C11060" s="30" t="s">
        <v>1016</v>
      </c>
      <c r="D11060" s="30" t="s">
        <v>1017</v>
      </c>
      <c r="E11060" s="75">
        <v>18</v>
      </c>
      <c r="F11060" s="30" t="s">
        <v>53</v>
      </c>
      <c r="G11060" s="30" t="s">
        <v>54</v>
      </c>
      <c r="H11060" s="75">
        <v>1</v>
      </c>
    </row>
    <row r="11061" spans="1:8">
      <c r="A11061" s="30" t="s">
        <v>5030</v>
      </c>
      <c r="B11061" s="74">
        <v>46275</v>
      </c>
      <c r="C11061" s="30" t="s">
        <v>1018</v>
      </c>
      <c r="D11061" s="30" t="s">
        <v>1019</v>
      </c>
      <c r="E11061" s="75">
        <v>276</v>
      </c>
      <c r="F11061" s="30" t="s">
        <v>70</v>
      </c>
      <c r="G11061" s="30" t="s">
        <v>71</v>
      </c>
      <c r="H11061" s="75">
        <v>2</v>
      </c>
    </row>
    <row r="11062" spans="1:8">
      <c r="A11062" s="30" t="s">
        <v>5030</v>
      </c>
      <c r="B11062" s="74">
        <v>46275</v>
      </c>
      <c r="C11062" s="30" t="s">
        <v>1020</v>
      </c>
      <c r="D11062" s="30" t="s">
        <v>1021</v>
      </c>
      <c r="E11062" s="75">
        <v>127</v>
      </c>
      <c r="F11062" s="30" t="s">
        <v>53</v>
      </c>
      <c r="G11062" s="30" t="s">
        <v>54</v>
      </c>
      <c r="H11062" s="75">
        <v>1</v>
      </c>
    </row>
    <row r="11063" spans="1:8">
      <c r="A11063" s="30" t="s">
        <v>5030</v>
      </c>
      <c r="B11063" s="74">
        <v>46275</v>
      </c>
      <c r="C11063" s="30" t="s">
        <v>1022</v>
      </c>
      <c r="D11063" s="30" t="s">
        <v>1023</v>
      </c>
      <c r="E11063" s="75">
        <v>147</v>
      </c>
      <c r="F11063" s="30" t="s">
        <v>70</v>
      </c>
      <c r="G11063" s="30" t="s">
        <v>71</v>
      </c>
      <c r="H11063" s="75">
        <v>2</v>
      </c>
    </row>
    <row r="11064" spans="1:8">
      <c r="A11064" s="30" t="s">
        <v>5030</v>
      </c>
      <c r="B11064" s="74">
        <v>46275</v>
      </c>
      <c r="C11064" s="30" t="s">
        <v>1026</v>
      </c>
      <c r="D11064" s="30" t="s">
        <v>1027</v>
      </c>
      <c r="E11064" s="75">
        <v>76</v>
      </c>
      <c r="F11064" s="30" t="s">
        <v>53</v>
      </c>
      <c r="G11064" s="30" t="s">
        <v>54</v>
      </c>
      <c r="H11064" s="75">
        <v>1</v>
      </c>
    </row>
    <row r="11065" spans="1:8">
      <c r="A11065" s="30" t="s">
        <v>5030</v>
      </c>
      <c r="B11065" s="74">
        <v>46275</v>
      </c>
      <c r="C11065" s="30" t="s">
        <v>1846</v>
      </c>
      <c r="D11065" s="30" t="s">
        <v>1847</v>
      </c>
      <c r="E11065" s="75">
        <v>282</v>
      </c>
      <c r="F11065" s="30" t="s">
        <v>53</v>
      </c>
      <c r="G11065" s="30" t="s">
        <v>54</v>
      </c>
      <c r="H11065" s="75">
        <v>1</v>
      </c>
    </row>
    <row r="11066" spans="1:8">
      <c r="A11066" s="30" t="s">
        <v>5030</v>
      </c>
      <c r="B11066" s="74">
        <v>46275</v>
      </c>
      <c r="C11066" s="30" t="s">
        <v>1028</v>
      </c>
      <c r="D11066" s="30" t="s">
        <v>1029</v>
      </c>
      <c r="E11066" s="75">
        <v>24</v>
      </c>
      <c r="F11066" s="30" t="s">
        <v>53</v>
      </c>
      <c r="G11066" s="30" t="s">
        <v>54</v>
      </c>
      <c r="H11066" s="75">
        <v>1</v>
      </c>
    </row>
    <row r="11067" spans="1:8">
      <c r="A11067" s="30" t="s">
        <v>5030</v>
      </c>
      <c r="B11067" s="74">
        <v>46275</v>
      </c>
      <c r="C11067" s="30" t="s">
        <v>1032</v>
      </c>
      <c r="D11067" s="30" t="s">
        <v>1033</v>
      </c>
      <c r="E11067" s="75">
        <v>77</v>
      </c>
      <c r="F11067" s="30" t="s">
        <v>70</v>
      </c>
      <c r="G11067" s="30" t="s">
        <v>71</v>
      </c>
      <c r="H11067" s="75">
        <v>2</v>
      </c>
    </row>
    <row r="11068" spans="1:8">
      <c r="A11068" s="30" t="s">
        <v>5030</v>
      </c>
      <c r="B11068" s="74">
        <v>46275</v>
      </c>
      <c r="C11068" s="30" t="s">
        <v>1034</v>
      </c>
      <c r="D11068" s="30" t="s">
        <v>1035</v>
      </c>
      <c r="E11068" s="75">
        <v>91</v>
      </c>
      <c r="F11068" s="30" t="s">
        <v>53</v>
      </c>
      <c r="G11068" s="30" t="s">
        <v>54</v>
      </c>
      <c r="H11068" s="75">
        <v>1</v>
      </c>
    </row>
    <row r="11069" spans="1:8">
      <c r="A11069" s="30" t="s">
        <v>5030</v>
      </c>
      <c r="B11069" s="74">
        <v>46275</v>
      </c>
      <c r="C11069" s="30" t="s">
        <v>1036</v>
      </c>
      <c r="D11069" s="30" t="s">
        <v>1037</v>
      </c>
      <c r="E11069" s="75">
        <v>64</v>
      </c>
      <c r="F11069" s="30" t="s">
        <v>53</v>
      </c>
      <c r="G11069" s="30" t="s">
        <v>54</v>
      </c>
      <c r="H11069" s="75">
        <v>1</v>
      </c>
    </row>
    <row r="11070" spans="1:8">
      <c r="A11070" s="30" t="s">
        <v>5030</v>
      </c>
      <c r="B11070" s="74">
        <v>46275</v>
      </c>
      <c r="C11070" s="30" t="s">
        <v>1038</v>
      </c>
      <c r="D11070" s="30" t="s">
        <v>1039</v>
      </c>
      <c r="E11070" s="75">
        <v>120</v>
      </c>
      <c r="F11070" s="30" t="s">
        <v>70</v>
      </c>
      <c r="G11070" s="30" t="s">
        <v>71</v>
      </c>
      <c r="H11070" s="75">
        <v>2</v>
      </c>
    </row>
    <row r="11071" spans="1:8">
      <c r="A11071" s="30" t="s">
        <v>5030</v>
      </c>
      <c r="B11071" s="74">
        <v>46275</v>
      </c>
      <c r="C11071" s="30" t="s">
        <v>1040</v>
      </c>
      <c r="D11071" s="30" t="s">
        <v>1041</v>
      </c>
      <c r="E11071" s="75">
        <v>58</v>
      </c>
      <c r="F11071" s="30" t="s">
        <v>53</v>
      </c>
      <c r="G11071" s="30" t="s">
        <v>54</v>
      </c>
      <c r="H11071" s="75">
        <v>1</v>
      </c>
    </row>
    <row r="11072" spans="1:8">
      <c r="A11072" s="30" t="s">
        <v>5030</v>
      </c>
      <c r="B11072" s="74">
        <v>46275</v>
      </c>
      <c r="C11072" s="30" t="s">
        <v>1042</v>
      </c>
      <c r="D11072" s="30" t="s">
        <v>1043</v>
      </c>
      <c r="E11072" s="75">
        <v>84</v>
      </c>
      <c r="F11072" s="30" t="s">
        <v>80</v>
      </c>
      <c r="G11072" s="30" t="s">
        <v>81</v>
      </c>
      <c r="H11072" s="75">
        <v>1</v>
      </c>
    </row>
    <row r="11073" spans="1:8">
      <c r="A11073" s="30" t="s">
        <v>5030</v>
      </c>
      <c r="B11073" s="74">
        <v>46275</v>
      </c>
      <c r="C11073" s="30" t="s">
        <v>1044</v>
      </c>
      <c r="D11073" s="30" t="s">
        <v>1045</v>
      </c>
      <c r="E11073" s="75">
        <v>99</v>
      </c>
      <c r="F11073" s="30" t="s">
        <v>53</v>
      </c>
      <c r="G11073" s="30" t="s">
        <v>54</v>
      </c>
      <c r="H11073" s="75">
        <v>1</v>
      </c>
    </row>
    <row r="11074" spans="1:8">
      <c r="A11074" s="30" t="s">
        <v>5030</v>
      </c>
      <c r="B11074" s="74">
        <v>46275</v>
      </c>
      <c r="C11074" s="30" t="s">
        <v>1054</v>
      </c>
      <c r="D11074" s="30" t="s">
        <v>1055</v>
      </c>
      <c r="E11074" s="75">
        <v>188</v>
      </c>
      <c r="F11074" s="30" t="s">
        <v>70</v>
      </c>
      <c r="G11074" s="30" t="s">
        <v>71</v>
      </c>
      <c r="H11074" s="75">
        <v>2</v>
      </c>
    </row>
    <row r="11075" spans="1:8">
      <c r="A11075" s="30" t="s">
        <v>5030</v>
      </c>
      <c r="B11075" s="74">
        <v>46275</v>
      </c>
      <c r="C11075" s="30" t="s">
        <v>1058</v>
      </c>
      <c r="D11075" s="30" t="s">
        <v>1059</v>
      </c>
      <c r="E11075" s="75">
        <v>3</v>
      </c>
      <c r="F11075" s="30" t="s">
        <v>76</v>
      </c>
      <c r="G11075" s="30" t="s">
        <v>77</v>
      </c>
      <c r="H11075" s="75">
        <v>1</v>
      </c>
    </row>
    <row r="11076" spans="1:8">
      <c r="A11076" s="30" t="s">
        <v>5030</v>
      </c>
      <c r="B11076" s="74">
        <v>46275</v>
      </c>
      <c r="C11076" s="30" t="s">
        <v>1060</v>
      </c>
      <c r="D11076" s="30" t="s">
        <v>1061</v>
      </c>
      <c r="E11076" s="75">
        <v>62</v>
      </c>
      <c r="F11076" s="30" t="s">
        <v>53</v>
      </c>
      <c r="G11076" s="30" t="s">
        <v>54</v>
      </c>
      <c r="H11076" s="75">
        <v>1</v>
      </c>
    </row>
    <row r="11077" spans="1:8">
      <c r="A11077" s="30" t="s">
        <v>5030</v>
      </c>
      <c r="B11077" s="74">
        <v>46275</v>
      </c>
      <c r="C11077" s="30" t="s">
        <v>1066</v>
      </c>
      <c r="D11077" s="30" t="s">
        <v>1067</v>
      </c>
      <c r="E11077" s="75">
        <v>207</v>
      </c>
      <c r="F11077" s="30" t="s">
        <v>78</v>
      </c>
      <c r="G11077" s="30" t="s">
        <v>79</v>
      </c>
      <c r="H11077" s="75">
        <v>2</v>
      </c>
    </row>
    <row r="11078" spans="1:8">
      <c r="A11078" s="30" t="s">
        <v>5030</v>
      </c>
      <c r="B11078" s="74">
        <v>46275</v>
      </c>
      <c r="C11078" s="30" t="s">
        <v>1068</v>
      </c>
      <c r="D11078" s="30" t="s">
        <v>1069</v>
      </c>
      <c r="E11078" s="75">
        <v>86</v>
      </c>
      <c r="F11078" s="30" t="s">
        <v>70</v>
      </c>
      <c r="G11078" s="30" t="s">
        <v>71</v>
      </c>
      <c r="H11078" s="75">
        <v>2</v>
      </c>
    </row>
    <row r="11079" spans="1:8">
      <c r="A11079" s="30" t="s">
        <v>5030</v>
      </c>
      <c r="B11079" s="74">
        <v>46275</v>
      </c>
      <c r="C11079" s="30" t="s">
        <v>1072</v>
      </c>
      <c r="D11079" s="30" t="s">
        <v>1073</v>
      </c>
      <c r="E11079" s="75">
        <v>59</v>
      </c>
      <c r="F11079" s="30" t="s">
        <v>53</v>
      </c>
      <c r="G11079" s="30" t="s">
        <v>54</v>
      </c>
      <c r="H11079" s="75">
        <v>1</v>
      </c>
    </row>
    <row r="11080" spans="1:8">
      <c r="A11080" s="30" t="s">
        <v>5030</v>
      </c>
      <c r="B11080" s="74">
        <v>46275</v>
      </c>
      <c r="C11080" s="30" t="s">
        <v>1074</v>
      </c>
      <c r="D11080" s="30" t="s">
        <v>1075</v>
      </c>
      <c r="E11080" s="75">
        <v>105</v>
      </c>
      <c r="F11080" s="30" t="s">
        <v>70</v>
      </c>
      <c r="G11080" s="30" t="s">
        <v>71</v>
      </c>
      <c r="H11080" s="75">
        <v>2</v>
      </c>
    </row>
    <row r="11081" spans="1:8">
      <c r="A11081" s="30" t="s">
        <v>5030</v>
      </c>
      <c r="B11081" s="74">
        <v>46275</v>
      </c>
      <c r="C11081" s="30" t="s">
        <v>1076</v>
      </c>
      <c r="D11081" s="30" t="s">
        <v>1077</v>
      </c>
      <c r="E11081" s="75">
        <v>12</v>
      </c>
      <c r="F11081" s="30" t="s">
        <v>53</v>
      </c>
      <c r="G11081" s="30" t="s">
        <v>54</v>
      </c>
      <c r="H11081" s="75">
        <v>1</v>
      </c>
    </row>
    <row r="11082" spans="1:8">
      <c r="A11082" s="30" t="s">
        <v>5030</v>
      </c>
      <c r="B11082" s="74">
        <v>46275</v>
      </c>
      <c r="C11082" s="30" t="s">
        <v>1088</v>
      </c>
      <c r="D11082" s="30" t="s">
        <v>1089</v>
      </c>
      <c r="E11082" s="75">
        <v>36</v>
      </c>
      <c r="F11082" s="30" t="s">
        <v>53</v>
      </c>
      <c r="G11082" s="30" t="s">
        <v>54</v>
      </c>
      <c r="H11082" s="75">
        <v>1</v>
      </c>
    </row>
    <row r="11083" spans="1:8">
      <c r="A11083" s="30" t="s">
        <v>5030</v>
      </c>
      <c r="B11083" s="74">
        <v>46275</v>
      </c>
      <c r="C11083" s="30" t="s">
        <v>1092</v>
      </c>
      <c r="D11083" s="30" t="s">
        <v>1093</v>
      </c>
      <c r="E11083" s="75">
        <v>179</v>
      </c>
      <c r="F11083" s="30" t="s">
        <v>80</v>
      </c>
      <c r="G11083" s="30" t="s">
        <v>81</v>
      </c>
      <c r="H11083" s="75">
        <v>1</v>
      </c>
    </row>
    <row r="11084" spans="1:8">
      <c r="A11084" s="30" t="s">
        <v>5030</v>
      </c>
      <c r="B11084" s="74">
        <v>46275</v>
      </c>
      <c r="C11084" s="30" t="s">
        <v>1094</v>
      </c>
      <c r="D11084" s="30" t="s">
        <v>1095</v>
      </c>
      <c r="E11084" s="75">
        <v>49</v>
      </c>
      <c r="F11084" s="30" t="s">
        <v>70</v>
      </c>
      <c r="G11084" s="30" t="s">
        <v>71</v>
      </c>
      <c r="H11084" s="75">
        <v>2</v>
      </c>
    </row>
    <row r="11085" spans="1:8">
      <c r="A11085" s="30" t="s">
        <v>5030</v>
      </c>
      <c r="B11085" s="74">
        <v>46275</v>
      </c>
      <c r="C11085" s="30" t="s">
        <v>1848</v>
      </c>
      <c r="D11085" s="30" t="s">
        <v>1849</v>
      </c>
      <c r="E11085" s="75">
        <v>52</v>
      </c>
      <c r="F11085" s="30" t="s">
        <v>53</v>
      </c>
      <c r="G11085" s="30" t="s">
        <v>54</v>
      </c>
      <c r="H11085" s="75">
        <v>1</v>
      </c>
    </row>
    <row r="11086" spans="1:8">
      <c r="A11086" s="30" t="s">
        <v>5030</v>
      </c>
      <c r="B11086" s="74">
        <v>46275</v>
      </c>
      <c r="C11086" s="30" t="s">
        <v>1096</v>
      </c>
      <c r="D11086" s="30" t="s">
        <v>1097</v>
      </c>
      <c r="E11086" s="75">
        <v>47</v>
      </c>
      <c r="F11086" s="30" t="s">
        <v>68</v>
      </c>
      <c r="G11086" s="30" t="s">
        <v>69</v>
      </c>
      <c r="H11086" s="75">
        <v>1</v>
      </c>
    </row>
    <row r="11087" spans="1:8">
      <c r="A11087" s="30" t="s">
        <v>5030</v>
      </c>
      <c r="B11087" s="74">
        <v>46275</v>
      </c>
      <c r="C11087" s="30" t="s">
        <v>1102</v>
      </c>
      <c r="D11087" s="30" t="s">
        <v>1103</v>
      </c>
      <c r="E11087" s="75">
        <v>82</v>
      </c>
      <c r="F11087" s="30" t="s">
        <v>53</v>
      </c>
      <c r="G11087" s="30" t="s">
        <v>54</v>
      </c>
      <c r="H11087" s="75">
        <v>1</v>
      </c>
    </row>
    <row r="11088" spans="1:8">
      <c r="A11088" s="30" t="s">
        <v>5030</v>
      </c>
      <c r="B11088" s="74">
        <v>46275</v>
      </c>
      <c r="C11088" s="30" t="s">
        <v>1104</v>
      </c>
      <c r="D11088" s="30" t="s">
        <v>1105</v>
      </c>
      <c r="E11088" s="75">
        <v>47</v>
      </c>
      <c r="F11088" s="30" t="s">
        <v>53</v>
      </c>
      <c r="G11088" s="30" t="s">
        <v>54</v>
      </c>
      <c r="H11088" s="75">
        <v>1</v>
      </c>
    </row>
    <row r="11089" spans="1:8">
      <c r="A11089" s="30" t="s">
        <v>5030</v>
      </c>
      <c r="B11089" s="74">
        <v>46275</v>
      </c>
      <c r="C11089" s="30" t="s">
        <v>1106</v>
      </c>
      <c r="D11089" s="30" t="s">
        <v>1107</v>
      </c>
      <c r="E11089" s="75">
        <v>382</v>
      </c>
      <c r="F11089" s="30" t="s">
        <v>80</v>
      </c>
      <c r="G11089" s="30" t="s">
        <v>81</v>
      </c>
      <c r="H11089" s="75">
        <v>1</v>
      </c>
    </row>
    <row r="11090" spans="1:8">
      <c r="A11090" s="30" t="s">
        <v>5030</v>
      </c>
      <c r="B11090" s="74">
        <v>46275</v>
      </c>
      <c r="C11090" s="30" t="s">
        <v>1108</v>
      </c>
      <c r="D11090" s="30" t="s">
        <v>1109</v>
      </c>
      <c r="E11090" s="75">
        <v>118</v>
      </c>
      <c r="F11090" s="30" t="s">
        <v>53</v>
      </c>
      <c r="G11090" s="30" t="s">
        <v>54</v>
      </c>
      <c r="H11090" s="75">
        <v>1</v>
      </c>
    </row>
    <row r="11091" spans="1:8">
      <c r="A11091" s="30" t="s">
        <v>5030</v>
      </c>
      <c r="B11091" s="74">
        <v>46275</v>
      </c>
      <c r="C11091" s="30" t="s">
        <v>1110</v>
      </c>
      <c r="D11091" s="30" t="s">
        <v>1111</v>
      </c>
      <c r="E11091" s="75">
        <v>115</v>
      </c>
      <c r="F11091" s="30" t="s">
        <v>80</v>
      </c>
      <c r="G11091" s="30" t="s">
        <v>81</v>
      </c>
      <c r="H11091" s="75">
        <v>1</v>
      </c>
    </row>
    <row r="11092" spans="1:8">
      <c r="A11092" s="30" t="s">
        <v>5030</v>
      </c>
      <c r="B11092" s="74">
        <v>46275</v>
      </c>
      <c r="C11092" s="30" t="s">
        <v>1852</v>
      </c>
      <c r="D11092" s="30" t="s">
        <v>1853</v>
      </c>
      <c r="E11092" s="75">
        <v>120</v>
      </c>
      <c r="F11092" s="30" t="s">
        <v>53</v>
      </c>
      <c r="G11092" s="30" t="s">
        <v>54</v>
      </c>
      <c r="H11092" s="75">
        <v>1</v>
      </c>
    </row>
    <row r="11093" spans="1:8">
      <c r="A11093" s="30" t="s">
        <v>5030</v>
      </c>
      <c r="B11093" s="74">
        <v>46275</v>
      </c>
      <c r="C11093" s="30" t="s">
        <v>2504</v>
      </c>
      <c r="D11093" s="30" t="s">
        <v>2505</v>
      </c>
      <c r="E11093" s="75">
        <v>152</v>
      </c>
      <c r="F11093" s="30" t="s">
        <v>70</v>
      </c>
      <c r="G11093" s="30" t="s">
        <v>71</v>
      </c>
      <c r="H11093" s="75">
        <v>2</v>
      </c>
    </row>
    <row r="11094" spans="1:8">
      <c r="A11094" s="30" t="s">
        <v>5030</v>
      </c>
      <c r="B11094" s="74">
        <v>46275</v>
      </c>
      <c r="C11094" s="30" t="s">
        <v>1114</v>
      </c>
      <c r="D11094" s="30" t="s">
        <v>1115</v>
      </c>
      <c r="E11094" s="75">
        <v>110</v>
      </c>
      <c r="F11094" s="30" t="s">
        <v>70</v>
      </c>
      <c r="G11094" s="30" t="s">
        <v>71</v>
      </c>
      <c r="H11094" s="75">
        <v>2</v>
      </c>
    </row>
    <row r="11095" spans="1:8">
      <c r="A11095" s="30" t="s">
        <v>5030</v>
      </c>
      <c r="B11095" s="74">
        <v>46275</v>
      </c>
      <c r="C11095" s="30" t="s">
        <v>1122</v>
      </c>
      <c r="D11095" s="30" t="s">
        <v>1123</v>
      </c>
      <c r="E11095" s="75">
        <v>129</v>
      </c>
      <c r="F11095" s="30" t="s">
        <v>70</v>
      </c>
      <c r="G11095" s="30" t="s">
        <v>71</v>
      </c>
      <c r="H11095" s="75">
        <v>2</v>
      </c>
    </row>
    <row r="11096" spans="1:8">
      <c r="A11096" s="30" t="s">
        <v>5030</v>
      </c>
      <c r="B11096" s="74">
        <v>46275</v>
      </c>
      <c r="C11096" s="30" t="s">
        <v>1124</v>
      </c>
      <c r="D11096" s="30" t="s">
        <v>1125</v>
      </c>
      <c r="E11096" s="75">
        <v>169</v>
      </c>
      <c r="F11096" s="30" t="s">
        <v>80</v>
      </c>
      <c r="G11096" s="30" t="s">
        <v>81</v>
      </c>
      <c r="H11096" s="75">
        <v>1</v>
      </c>
    </row>
    <row r="11097" spans="1:8">
      <c r="A11097" s="30" t="s">
        <v>5030</v>
      </c>
      <c r="B11097" s="74">
        <v>46275</v>
      </c>
      <c r="C11097" s="30" t="s">
        <v>1126</v>
      </c>
      <c r="D11097" s="30" t="s">
        <v>1127</v>
      </c>
      <c r="E11097" s="75">
        <v>48</v>
      </c>
      <c r="F11097" s="30" t="s">
        <v>70</v>
      </c>
      <c r="G11097" s="30" t="s">
        <v>71</v>
      </c>
      <c r="H11097" s="75">
        <v>2</v>
      </c>
    </row>
    <row r="11098" spans="1:8">
      <c r="A11098" s="30" t="s">
        <v>5030</v>
      </c>
      <c r="B11098" s="74">
        <v>46275</v>
      </c>
      <c r="C11098" s="30" t="s">
        <v>1128</v>
      </c>
      <c r="D11098" s="30" t="s">
        <v>1129</v>
      </c>
      <c r="E11098" s="75">
        <v>88</v>
      </c>
      <c r="F11098" s="30" t="s">
        <v>68</v>
      </c>
      <c r="G11098" s="30" t="s">
        <v>69</v>
      </c>
      <c r="H11098" s="75">
        <v>1</v>
      </c>
    </row>
    <row r="11099" spans="1:8">
      <c r="A11099" s="30" t="s">
        <v>5030</v>
      </c>
      <c r="B11099" s="74">
        <v>46275</v>
      </c>
      <c r="C11099" s="30" t="s">
        <v>1132</v>
      </c>
      <c r="D11099" s="30" t="s">
        <v>1133</v>
      </c>
      <c r="E11099" s="75">
        <v>76</v>
      </c>
      <c r="F11099" s="30" t="s">
        <v>76</v>
      </c>
      <c r="G11099" s="30" t="s">
        <v>77</v>
      </c>
      <c r="H11099" s="75">
        <v>1</v>
      </c>
    </row>
    <row r="11100" spans="1:8">
      <c r="A11100" s="30" t="s">
        <v>5030</v>
      </c>
      <c r="B11100" s="74">
        <v>46275</v>
      </c>
      <c r="C11100" s="30" t="s">
        <v>1134</v>
      </c>
      <c r="D11100" s="30" t="s">
        <v>1135</v>
      </c>
      <c r="E11100" s="75">
        <v>12</v>
      </c>
      <c r="F11100" s="30" t="s">
        <v>76</v>
      </c>
      <c r="G11100" s="30" t="s">
        <v>77</v>
      </c>
      <c r="H11100" s="75">
        <v>1</v>
      </c>
    </row>
    <row r="11101" spans="1:8">
      <c r="A11101" s="30" t="s">
        <v>5030</v>
      </c>
      <c r="B11101" s="74">
        <v>46275</v>
      </c>
      <c r="C11101" s="30" t="s">
        <v>1856</v>
      </c>
      <c r="D11101" s="30" t="s">
        <v>1857</v>
      </c>
      <c r="E11101" s="75">
        <v>53</v>
      </c>
      <c r="F11101" s="30" t="s">
        <v>53</v>
      </c>
      <c r="G11101" s="30" t="s">
        <v>54</v>
      </c>
      <c r="H11101" s="75">
        <v>1</v>
      </c>
    </row>
    <row r="11102" spans="1:8">
      <c r="A11102" s="30" t="s">
        <v>5030</v>
      </c>
      <c r="B11102" s="74">
        <v>46275</v>
      </c>
      <c r="C11102" s="30" t="s">
        <v>1138</v>
      </c>
      <c r="D11102" s="30" t="s">
        <v>1139</v>
      </c>
      <c r="E11102" s="75">
        <v>97</v>
      </c>
      <c r="F11102" s="30" t="s">
        <v>70</v>
      </c>
      <c r="G11102" s="30" t="s">
        <v>71</v>
      </c>
      <c r="H11102" s="75">
        <v>2</v>
      </c>
    </row>
    <row r="11103" spans="1:8">
      <c r="A11103" s="30" t="s">
        <v>5030</v>
      </c>
      <c r="B11103" s="74">
        <v>46275</v>
      </c>
      <c r="C11103" s="30" t="s">
        <v>1140</v>
      </c>
      <c r="D11103" s="30" t="s">
        <v>1141</v>
      </c>
      <c r="E11103" s="75">
        <v>147</v>
      </c>
      <c r="F11103" s="30" t="s">
        <v>53</v>
      </c>
      <c r="G11103" s="30" t="s">
        <v>54</v>
      </c>
      <c r="H11103" s="75">
        <v>1</v>
      </c>
    </row>
    <row r="11104" spans="1:8">
      <c r="A11104" s="30" t="s">
        <v>5030</v>
      </c>
      <c r="B11104" s="74">
        <v>46275</v>
      </c>
      <c r="C11104" s="30" t="s">
        <v>1144</v>
      </c>
      <c r="D11104" s="30" t="s">
        <v>1145</v>
      </c>
      <c r="E11104" s="75">
        <v>22</v>
      </c>
      <c r="F11104" s="30" t="s">
        <v>70</v>
      </c>
      <c r="G11104" s="30" t="s">
        <v>71</v>
      </c>
      <c r="H11104" s="75">
        <v>2</v>
      </c>
    </row>
    <row r="11105" spans="1:8">
      <c r="A11105" s="30" t="s">
        <v>5030</v>
      </c>
      <c r="B11105" s="74">
        <v>46275</v>
      </c>
      <c r="C11105" s="30" t="s">
        <v>1148</v>
      </c>
      <c r="D11105" s="30" t="s">
        <v>1149</v>
      </c>
      <c r="E11105" s="75">
        <v>89</v>
      </c>
      <c r="F11105" s="30" t="s">
        <v>70</v>
      </c>
      <c r="G11105" s="30" t="s">
        <v>71</v>
      </c>
      <c r="H11105" s="75">
        <v>2</v>
      </c>
    </row>
    <row r="11106" spans="1:8">
      <c r="A11106" s="30" t="s">
        <v>5030</v>
      </c>
      <c r="B11106" s="74">
        <v>46275</v>
      </c>
      <c r="C11106" s="30" t="s">
        <v>1150</v>
      </c>
      <c r="D11106" s="30" t="s">
        <v>1151</v>
      </c>
      <c r="E11106" s="75">
        <v>44</v>
      </c>
      <c r="F11106" s="30" t="s">
        <v>68</v>
      </c>
      <c r="G11106" s="30" t="s">
        <v>69</v>
      </c>
      <c r="H11106" s="75">
        <v>1</v>
      </c>
    </row>
    <row r="11107" spans="1:8">
      <c r="A11107" s="30" t="s">
        <v>5030</v>
      </c>
      <c r="B11107" s="74">
        <v>46275</v>
      </c>
      <c r="C11107" s="30" t="s">
        <v>1152</v>
      </c>
      <c r="D11107" s="30" t="s">
        <v>1153</v>
      </c>
      <c r="E11107" s="75">
        <v>111</v>
      </c>
      <c r="F11107" s="30" t="s">
        <v>70</v>
      </c>
      <c r="G11107" s="30" t="s">
        <v>71</v>
      </c>
      <c r="H11107" s="75">
        <v>2</v>
      </c>
    </row>
    <row r="11108" spans="1:8">
      <c r="A11108" s="30" t="s">
        <v>5030</v>
      </c>
      <c r="B11108" s="74">
        <v>46275</v>
      </c>
      <c r="C11108" s="30" t="s">
        <v>1156</v>
      </c>
      <c r="D11108" s="30" t="s">
        <v>1157</v>
      </c>
      <c r="E11108" s="75">
        <v>151</v>
      </c>
      <c r="F11108" s="30" t="s">
        <v>70</v>
      </c>
      <c r="G11108" s="30" t="s">
        <v>71</v>
      </c>
      <c r="H11108" s="75">
        <v>2</v>
      </c>
    </row>
    <row r="11109" spans="1:8">
      <c r="A11109" s="30" t="s">
        <v>5030</v>
      </c>
      <c r="B11109" s="74">
        <v>46275</v>
      </c>
      <c r="C11109" s="30" t="s">
        <v>1860</v>
      </c>
      <c r="D11109" s="30" t="s">
        <v>1861</v>
      </c>
      <c r="E11109" s="75">
        <v>45</v>
      </c>
      <c r="F11109" s="30" t="s">
        <v>53</v>
      </c>
      <c r="G11109" s="30" t="s">
        <v>54</v>
      </c>
      <c r="H11109" s="75">
        <v>1</v>
      </c>
    </row>
    <row r="11110" spans="1:8">
      <c r="A11110" s="30" t="s">
        <v>5030</v>
      </c>
      <c r="B11110" s="74">
        <v>46275</v>
      </c>
      <c r="C11110" s="30" t="s">
        <v>1160</v>
      </c>
      <c r="D11110" s="30" t="s">
        <v>1161</v>
      </c>
      <c r="E11110" s="75">
        <v>84</v>
      </c>
      <c r="F11110" s="30" t="s">
        <v>70</v>
      </c>
      <c r="G11110" s="30" t="s">
        <v>71</v>
      </c>
      <c r="H11110" s="75">
        <v>2</v>
      </c>
    </row>
    <row r="11111" spans="1:8">
      <c r="A11111" s="30" t="s">
        <v>5030</v>
      </c>
      <c r="B11111" s="74">
        <v>46275</v>
      </c>
      <c r="C11111" s="30" t="s">
        <v>1926</v>
      </c>
      <c r="D11111" s="30" t="s">
        <v>1927</v>
      </c>
      <c r="E11111" s="75">
        <v>12</v>
      </c>
      <c r="F11111" s="30" t="s">
        <v>76</v>
      </c>
      <c r="G11111" s="30" t="s">
        <v>77</v>
      </c>
      <c r="H11111" s="75">
        <v>1</v>
      </c>
    </row>
    <row r="11112" spans="1:8">
      <c r="A11112" s="30" t="s">
        <v>5030</v>
      </c>
      <c r="B11112" s="74">
        <v>46275</v>
      </c>
      <c r="C11112" s="30" t="s">
        <v>1164</v>
      </c>
      <c r="D11112" s="30" t="s">
        <v>1165</v>
      </c>
      <c r="E11112" s="75">
        <v>162</v>
      </c>
      <c r="F11112" s="30" t="s">
        <v>70</v>
      </c>
      <c r="G11112" s="30" t="s">
        <v>71</v>
      </c>
      <c r="H11112" s="75">
        <v>2</v>
      </c>
    </row>
    <row r="11113" spans="1:8">
      <c r="A11113" s="30" t="s">
        <v>5030</v>
      </c>
      <c r="B11113" s="74">
        <v>46275</v>
      </c>
      <c r="C11113" s="30" t="s">
        <v>1168</v>
      </c>
      <c r="D11113" s="30" t="s">
        <v>1169</v>
      </c>
      <c r="E11113" s="75">
        <v>65</v>
      </c>
      <c r="F11113" s="30" t="s">
        <v>53</v>
      </c>
      <c r="G11113" s="30" t="s">
        <v>54</v>
      </c>
      <c r="H11113" s="75">
        <v>1</v>
      </c>
    </row>
    <row r="11114" spans="1:8">
      <c r="A11114" s="30" t="s">
        <v>5030</v>
      </c>
      <c r="B11114" s="74">
        <v>46275</v>
      </c>
      <c r="C11114" s="30" t="s">
        <v>5032</v>
      </c>
      <c r="D11114" s="30" t="s">
        <v>5033</v>
      </c>
      <c r="E11114" s="75">
        <v>60</v>
      </c>
      <c r="F11114" s="30" t="s">
        <v>53</v>
      </c>
      <c r="G11114" s="30" t="s">
        <v>54</v>
      </c>
      <c r="H11114" s="75">
        <v>1</v>
      </c>
    </row>
    <row r="11115" spans="1:8">
      <c r="A11115" s="30" t="s">
        <v>5030</v>
      </c>
      <c r="B11115" s="74">
        <v>46275</v>
      </c>
      <c r="C11115" s="30" t="s">
        <v>1174</v>
      </c>
      <c r="D11115" s="30" t="s">
        <v>1175</v>
      </c>
      <c r="E11115" s="75">
        <v>108</v>
      </c>
      <c r="F11115" s="30" t="s">
        <v>53</v>
      </c>
      <c r="G11115" s="30" t="s">
        <v>54</v>
      </c>
      <c r="H11115" s="75">
        <v>1</v>
      </c>
    </row>
    <row r="11116" spans="1:8">
      <c r="A11116" s="30" t="s">
        <v>5030</v>
      </c>
      <c r="B11116" s="74">
        <v>46275</v>
      </c>
      <c r="C11116" s="30" t="s">
        <v>1178</v>
      </c>
      <c r="D11116" s="30" t="s">
        <v>1179</v>
      </c>
      <c r="E11116" s="75">
        <v>5</v>
      </c>
      <c r="F11116" s="30" t="s">
        <v>68</v>
      </c>
      <c r="G11116" s="30" t="s">
        <v>69</v>
      </c>
      <c r="H11116" s="75">
        <v>1</v>
      </c>
    </row>
    <row r="11117" spans="1:8">
      <c r="A11117" s="30" t="s">
        <v>5030</v>
      </c>
      <c r="B11117" s="74">
        <v>46275</v>
      </c>
      <c r="C11117" s="30" t="s">
        <v>1182</v>
      </c>
      <c r="D11117" s="30" t="s">
        <v>1183</v>
      </c>
      <c r="E11117" s="75">
        <v>105</v>
      </c>
      <c r="F11117" s="30" t="s">
        <v>70</v>
      </c>
      <c r="G11117" s="30" t="s">
        <v>71</v>
      </c>
      <c r="H11117" s="75">
        <v>2</v>
      </c>
    </row>
    <row r="11118" spans="1:8">
      <c r="A11118" s="30" t="s">
        <v>5030</v>
      </c>
      <c r="B11118" s="74">
        <v>46275</v>
      </c>
      <c r="C11118" s="30" t="s">
        <v>1184</v>
      </c>
      <c r="D11118" s="30" t="s">
        <v>1185</v>
      </c>
      <c r="E11118" s="75">
        <v>2</v>
      </c>
      <c r="F11118" s="30" t="s">
        <v>76</v>
      </c>
      <c r="G11118" s="30" t="s">
        <v>77</v>
      </c>
      <c r="H11118" s="75">
        <v>1</v>
      </c>
    </row>
    <row r="11119" spans="1:8">
      <c r="A11119" s="30" t="s">
        <v>5030</v>
      </c>
      <c r="B11119" s="74">
        <v>46275</v>
      </c>
      <c r="C11119" s="30" t="s">
        <v>1186</v>
      </c>
      <c r="D11119" s="30" t="s">
        <v>1187</v>
      </c>
      <c r="E11119" s="75">
        <v>87</v>
      </c>
      <c r="F11119" s="30" t="s">
        <v>53</v>
      </c>
      <c r="G11119" s="30" t="s">
        <v>54</v>
      </c>
      <c r="H11119" s="75">
        <v>1</v>
      </c>
    </row>
    <row r="11120" spans="1:8">
      <c r="A11120" s="30" t="s">
        <v>5030</v>
      </c>
      <c r="B11120" s="74">
        <v>46275</v>
      </c>
      <c r="C11120" s="30" t="s">
        <v>1190</v>
      </c>
      <c r="D11120" s="30" t="s">
        <v>1191</v>
      </c>
      <c r="E11120" s="75">
        <v>61</v>
      </c>
      <c r="F11120" s="30" t="s">
        <v>53</v>
      </c>
      <c r="G11120" s="30" t="s">
        <v>54</v>
      </c>
      <c r="H11120" s="75">
        <v>1</v>
      </c>
    </row>
    <row r="11121" spans="1:8">
      <c r="A11121" s="30" t="s">
        <v>5030</v>
      </c>
      <c r="B11121" s="74">
        <v>46275</v>
      </c>
      <c r="C11121" s="30" t="s">
        <v>1202</v>
      </c>
      <c r="D11121" s="30" t="s">
        <v>1203</v>
      </c>
      <c r="E11121" s="75">
        <v>124</v>
      </c>
      <c r="F11121" s="30" t="s">
        <v>70</v>
      </c>
      <c r="G11121" s="30" t="s">
        <v>71</v>
      </c>
      <c r="H11121" s="75">
        <v>2</v>
      </c>
    </row>
    <row r="11122" spans="1:8">
      <c r="A11122" s="30" t="s">
        <v>5030</v>
      </c>
      <c r="B11122" s="74">
        <v>46275</v>
      </c>
      <c r="C11122" s="30" t="s">
        <v>1204</v>
      </c>
      <c r="D11122" s="30" t="s">
        <v>1205</v>
      </c>
      <c r="E11122" s="75">
        <v>46</v>
      </c>
      <c r="F11122" s="30" t="s">
        <v>53</v>
      </c>
      <c r="G11122" s="30" t="s">
        <v>54</v>
      </c>
      <c r="H11122" s="75">
        <v>1</v>
      </c>
    </row>
    <row r="11123" spans="1:8">
      <c r="A11123" s="30" t="s">
        <v>5030</v>
      </c>
      <c r="B11123" s="74">
        <v>46275</v>
      </c>
      <c r="C11123" s="30" t="s">
        <v>1208</v>
      </c>
      <c r="D11123" s="30" t="s">
        <v>1209</v>
      </c>
      <c r="E11123" s="75">
        <v>140</v>
      </c>
      <c r="F11123" s="30" t="s">
        <v>53</v>
      </c>
      <c r="G11123" s="30" t="s">
        <v>54</v>
      </c>
      <c r="H11123" s="75">
        <v>1</v>
      </c>
    </row>
    <row r="11124" spans="1:8">
      <c r="A11124" s="30" t="s">
        <v>5030</v>
      </c>
      <c r="B11124" s="74">
        <v>46275</v>
      </c>
      <c r="C11124" s="30" t="s">
        <v>1210</v>
      </c>
      <c r="D11124" s="30" t="s">
        <v>1211</v>
      </c>
      <c r="E11124" s="75">
        <v>117</v>
      </c>
      <c r="F11124" s="30" t="s">
        <v>58</v>
      </c>
      <c r="G11124" s="30" t="s">
        <v>59</v>
      </c>
      <c r="H11124" s="75">
        <v>3</v>
      </c>
    </row>
    <row r="11125" spans="1:8">
      <c r="A11125" s="30" t="s">
        <v>5030</v>
      </c>
      <c r="B11125" s="74">
        <v>46275</v>
      </c>
      <c r="C11125" s="30" t="s">
        <v>1212</v>
      </c>
      <c r="D11125" s="30" t="s">
        <v>1213</v>
      </c>
      <c r="E11125" s="75">
        <v>118</v>
      </c>
      <c r="F11125" s="30" t="s">
        <v>72</v>
      </c>
      <c r="G11125" s="30" t="s">
        <v>73</v>
      </c>
      <c r="H11125" s="75">
        <v>3</v>
      </c>
    </row>
    <row r="11126" spans="1:8">
      <c r="A11126" s="30" t="s">
        <v>5030</v>
      </c>
      <c r="B11126" s="74">
        <v>46275</v>
      </c>
      <c r="C11126" s="30" t="s">
        <v>1862</v>
      </c>
      <c r="D11126" s="30" t="s">
        <v>1863</v>
      </c>
      <c r="E11126" s="75">
        <v>17</v>
      </c>
      <c r="F11126" s="30" t="s">
        <v>53</v>
      </c>
      <c r="G11126" s="30" t="s">
        <v>54</v>
      </c>
      <c r="H11126" s="75">
        <v>1</v>
      </c>
    </row>
    <row r="11127" spans="1:8">
      <c r="A11127" s="30" t="s">
        <v>5030</v>
      </c>
      <c r="B11127" s="74">
        <v>46275</v>
      </c>
      <c r="C11127" s="30" t="s">
        <v>1216</v>
      </c>
      <c r="D11127" s="30" t="s">
        <v>1217</v>
      </c>
      <c r="E11127" s="75">
        <v>125</v>
      </c>
      <c r="F11127" s="30" t="s">
        <v>70</v>
      </c>
      <c r="G11127" s="30" t="s">
        <v>71</v>
      </c>
      <c r="H11127" s="75">
        <v>2</v>
      </c>
    </row>
    <row r="11128" spans="1:8">
      <c r="A11128" s="30" t="s">
        <v>5030</v>
      </c>
      <c r="B11128" s="74">
        <v>46275</v>
      </c>
      <c r="C11128" s="30" t="s">
        <v>1218</v>
      </c>
      <c r="D11128" s="30" t="s">
        <v>1219</v>
      </c>
      <c r="E11128" s="75">
        <v>39</v>
      </c>
      <c r="F11128" s="30" t="s">
        <v>53</v>
      </c>
      <c r="G11128" s="30" t="s">
        <v>54</v>
      </c>
      <c r="H11128" s="75">
        <v>1</v>
      </c>
    </row>
    <row r="11129" spans="1:8">
      <c r="A11129" s="30" t="s">
        <v>5030</v>
      </c>
      <c r="B11129" s="74">
        <v>46275</v>
      </c>
      <c r="C11129" s="30" t="s">
        <v>1220</v>
      </c>
      <c r="D11129" s="30" t="s">
        <v>1221</v>
      </c>
      <c r="E11129" s="75">
        <v>56</v>
      </c>
      <c r="F11129" s="30" t="s">
        <v>76</v>
      </c>
      <c r="G11129" s="30" t="s">
        <v>77</v>
      </c>
      <c r="H11129" s="75">
        <v>1</v>
      </c>
    </row>
    <row r="11130" spans="1:8">
      <c r="A11130" s="30" t="s">
        <v>5030</v>
      </c>
      <c r="B11130" s="74">
        <v>46275</v>
      </c>
      <c r="C11130" s="30" t="s">
        <v>1864</v>
      </c>
      <c r="D11130" s="30" t="s">
        <v>1865</v>
      </c>
      <c r="E11130" s="75">
        <v>36</v>
      </c>
      <c r="F11130" s="30" t="s">
        <v>53</v>
      </c>
      <c r="G11130" s="30" t="s">
        <v>54</v>
      </c>
      <c r="H11130" s="75">
        <v>1</v>
      </c>
    </row>
    <row r="11131" spans="1:8">
      <c r="A11131" s="30" t="s">
        <v>5030</v>
      </c>
      <c r="B11131" s="74">
        <v>46275</v>
      </c>
      <c r="C11131" s="30" t="s">
        <v>1222</v>
      </c>
      <c r="D11131" s="30" t="s">
        <v>1223</v>
      </c>
      <c r="E11131" s="75">
        <v>100</v>
      </c>
      <c r="F11131" s="30" t="s">
        <v>70</v>
      </c>
      <c r="G11131" s="30" t="s">
        <v>71</v>
      </c>
      <c r="H11131" s="75">
        <v>2</v>
      </c>
    </row>
    <row r="11132" spans="1:8">
      <c r="A11132" s="30" t="s">
        <v>5030</v>
      </c>
      <c r="B11132" s="74">
        <v>46275</v>
      </c>
      <c r="C11132" s="30" t="s">
        <v>1224</v>
      </c>
      <c r="D11132" s="30" t="s">
        <v>1225</v>
      </c>
      <c r="E11132" s="75">
        <v>137</v>
      </c>
      <c r="F11132" s="30" t="s">
        <v>70</v>
      </c>
      <c r="G11132" s="30" t="s">
        <v>71</v>
      </c>
      <c r="H11132" s="75">
        <v>2</v>
      </c>
    </row>
    <row r="11133" spans="1:8">
      <c r="A11133" s="30" t="s">
        <v>5030</v>
      </c>
      <c r="B11133" s="74">
        <v>46275</v>
      </c>
      <c r="C11133" s="30" t="s">
        <v>1226</v>
      </c>
      <c r="D11133" s="30" t="s">
        <v>1227</v>
      </c>
      <c r="E11133" s="75">
        <v>111</v>
      </c>
      <c r="F11133" s="30" t="s">
        <v>70</v>
      </c>
      <c r="G11133" s="30" t="s">
        <v>71</v>
      </c>
      <c r="H11133" s="75">
        <v>2</v>
      </c>
    </row>
    <row r="11134" spans="1:8">
      <c r="A11134" s="30" t="s">
        <v>5030</v>
      </c>
      <c r="B11134" s="74">
        <v>46275</v>
      </c>
      <c r="C11134" s="30" t="s">
        <v>5042</v>
      </c>
      <c r="D11134" s="30" t="s">
        <v>5043</v>
      </c>
      <c r="E11134" s="75">
        <v>12</v>
      </c>
      <c r="F11134" s="30" t="s">
        <v>53</v>
      </c>
      <c r="G11134" s="30" t="s">
        <v>54</v>
      </c>
      <c r="H11134" s="75">
        <v>1</v>
      </c>
    </row>
    <row r="11135" spans="1:8">
      <c r="A11135" s="30" t="s">
        <v>5030</v>
      </c>
      <c r="B11135" s="74">
        <v>46275</v>
      </c>
      <c r="C11135" s="30" t="s">
        <v>1228</v>
      </c>
      <c r="D11135" s="30" t="s">
        <v>1229</v>
      </c>
      <c r="E11135" s="75">
        <v>104</v>
      </c>
      <c r="F11135" s="30" t="s">
        <v>53</v>
      </c>
      <c r="G11135" s="30" t="s">
        <v>54</v>
      </c>
      <c r="H11135" s="75">
        <v>1</v>
      </c>
    </row>
    <row r="11136" spans="1:8">
      <c r="A11136" s="30" t="s">
        <v>5030</v>
      </c>
      <c r="B11136" s="74">
        <v>46275</v>
      </c>
      <c r="C11136" s="30" t="s">
        <v>1234</v>
      </c>
      <c r="D11136" s="30" t="s">
        <v>1235</v>
      </c>
      <c r="E11136" s="75">
        <v>105</v>
      </c>
      <c r="F11136" s="30" t="s">
        <v>70</v>
      </c>
      <c r="G11136" s="30" t="s">
        <v>71</v>
      </c>
      <c r="H11136" s="75">
        <v>2</v>
      </c>
    </row>
    <row r="11137" spans="1:8">
      <c r="A11137" s="30" t="s">
        <v>5030</v>
      </c>
      <c r="B11137" s="74">
        <v>46275</v>
      </c>
      <c r="C11137" s="30" t="s">
        <v>1242</v>
      </c>
      <c r="D11137" s="30" t="s">
        <v>1243</v>
      </c>
      <c r="E11137" s="75">
        <v>86</v>
      </c>
      <c r="F11137" s="30" t="s">
        <v>70</v>
      </c>
      <c r="G11137" s="30" t="s">
        <v>71</v>
      </c>
      <c r="H11137" s="75">
        <v>2</v>
      </c>
    </row>
    <row r="11138" spans="1:8">
      <c r="A11138" s="30" t="s">
        <v>5030</v>
      </c>
      <c r="B11138" s="74">
        <v>46275</v>
      </c>
      <c r="C11138" s="30" t="s">
        <v>1254</v>
      </c>
      <c r="D11138" s="30" t="s">
        <v>1255</v>
      </c>
      <c r="E11138" s="75">
        <v>117</v>
      </c>
      <c r="F11138" s="30" t="s">
        <v>63</v>
      </c>
      <c r="G11138" s="30" t="s">
        <v>64</v>
      </c>
      <c r="H11138" s="75">
        <v>2</v>
      </c>
    </row>
    <row r="11139" spans="1:8">
      <c r="A11139" s="30" t="s">
        <v>5030</v>
      </c>
      <c r="B11139" s="74">
        <v>46275</v>
      </c>
      <c r="C11139" s="30" t="s">
        <v>1874</v>
      </c>
      <c r="D11139" s="30" t="s">
        <v>1875</v>
      </c>
      <c r="E11139" s="75">
        <v>99</v>
      </c>
      <c r="F11139" s="30" t="s">
        <v>70</v>
      </c>
      <c r="G11139" s="30" t="s">
        <v>71</v>
      </c>
      <c r="H11139" s="75">
        <v>2</v>
      </c>
    </row>
    <row r="11140" spans="1:8">
      <c r="A11140" s="30" t="s">
        <v>5030</v>
      </c>
      <c r="B11140" s="74">
        <v>46275</v>
      </c>
      <c r="C11140" s="30" t="s">
        <v>1876</v>
      </c>
      <c r="D11140" s="30" t="s">
        <v>1877</v>
      </c>
      <c r="E11140" s="75">
        <v>87</v>
      </c>
      <c r="F11140" s="30" t="s">
        <v>70</v>
      </c>
      <c r="G11140" s="30" t="s">
        <v>71</v>
      </c>
      <c r="H11140" s="75">
        <v>2</v>
      </c>
    </row>
    <row r="11141" spans="1:8">
      <c r="A11141" s="30" t="s">
        <v>5030</v>
      </c>
      <c r="B11141" s="74">
        <v>46275</v>
      </c>
      <c r="C11141" s="30" t="s">
        <v>1260</v>
      </c>
      <c r="D11141" s="30" t="s">
        <v>1261</v>
      </c>
      <c r="E11141" s="75">
        <v>53</v>
      </c>
      <c r="F11141" s="30" t="s">
        <v>70</v>
      </c>
      <c r="G11141" s="30" t="s">
        <v>71</v>
      </c>
      <c r="H11141" s="75">
        <v>2</v>
      </c>
    </row>
    <row r="11142" spans="1:8">
      <c r="A11142" s="30" t="s">
        <v>5030</v>
      </c>
      <c r="B11142" s="74">
        <v>46275</v>
      </c>
      <c r="C11142" s="30" t="s">
        <v>1264</v>
      </c>
      <c r="D11142" s="30" t="s">
        <v>1265</v>
      </c>
      <c r="E11142" s="75">
        <v>149</v>
      </c>
      <c r="F11142" s="30" t="s">
        <v>70</v>
      </c>
      <c r="G11142" s="30" t="s">
        <v>71</v>
      </c>
      <c r="H11142" s="75">
        <v>2</v>
      </c>
    </row>
    <row r="11143" spans="1:8">
      <c r="A11143" s="30" t="s">
        <v>5030</v>
      </c>
      <c r="B11143" s="74">
        <v>46275</v>
      </c>
      <c r="C11143" s="30" t="s">
        <v>1276</v>
      </c>
      <c r="D11143" s="30" t="s">
        <v>1277</v>
      </c>
      <c r="E11143" s="75">
        <v>111</v>
      </c>
      <c r="F11143" s="30" t="s">
        <v>70</v>
      </c>
      <c r="G11143" s="30" t="s">
        <v>71</v>
      </c>
      <c r="H11143" s="75">
        <v>2</v>
      </c>
    </row>
    <row r="11144" spans="1:8">
      <c r="A11144" s="30" t="s">
        <v>5030</v>
      </c>
      <c r="B11144" s="74">
        <v>46275</v>
      </c>
      <c r="C11144" s="30" t="s">
        <v>1278</v>
      </c>
      <c r="D11144" s="30" t="s">
        <v>1279</v>
      </c>
      <c r="E11144" s="75">
        <v>85</v>
      </c>
      <c r="F11144" s="30" t="s">
        <v>53</v>
      </c>
      <c r="G11144" s="30" t="s">
        <v>54</v>
      </c>
      <c r="H11144" s="75">
        <v>1</v>
      </c>
    </row>
    <row r="11145" spans="1:8">
      <c r="A11145" s="30" t="s">
        <v>5030</v>
      </c>
      <c r="B11145" s="74">
        <v>46275</v>
      </c>
      <c r="C11145" s="30" t="s">
        <v>1280</v>
      </c>
      <c r="D11145" s="30" t="s">
        <v>1281</v>
      </c>
      <c r="E11145" s="75">
        <v>33</v>
      </c>
      <c r="F11145" s="30" t="s">
        <v>53</v>
      </c>
      <c r="G11145" s="30" t="s">
        <v>54</v>
      </c>
      <c r="H11145" s="75">
        <v>1</v>
      </c>
    </row>
    <row r="11146" spans="1:8">
      <c r="A11146" s="30" t="s">
        <v>5030</v>
      </c>
      <c r="B11146" s="74">
        <v>46275</v>
      </c>
      <c r="C11146" s="30" t="s">
        <v>1288</v>
      </c>
      <c r="D11146" s="30" t="s">
        <v>1289</v>
      </c>
      <c r="E11146" s="75">
        <v>123</v>
      </c>
      <c r="F11146" s="30" t="s">
        <v>53</v>
      </c>
      <c r="G11146" s="30" t="s">
        <v>54</v>
      </c>
      <c r="H11146" s="75">
        <v>1</v>
      </c>
    </row>
    <row r="11147" spans="1:8">
      <c r="A11147" s="30" t="s">
        <v>5030</v>
      </c>
      <c r="B11147" s="74">
        <v>46275</v>
      </c>
      <c r="C11147" s="30" t="s">
        <v>1886</v>
      </c>
      <c r="D11147" s="30" t="s">
        <v>1887</v>
      </c>
      <c r="E11147" s="75">
        <v>145</v>
      </c>
      <c r="F11147" s="30" t="s">
        <v>76</v>
      </c>
      <c r="G11147" s="30" t="s">
        <v>77</v>
      </c>
      <c r="H11147" s="75">
        <v>1</v>
      </c>
    </row>
    <row r="11148" spans="1:8">
      <c r="A11148" s="30" t="s">
        <v>5030</v>
      </c>
      <c r="B11148" s="74">
        <v>46275</v>
      </c>
      <c r="C11148" s="30" t="s">
        <v>1290</v>
      </c>
      <c r="D11148" s="30" t="s">
        <v>1291</v>
      </c>
      <c r="E11148" s="75">
        <v>56</v>
      </c>
      <c r="F11148" s="30" t="s">
        <v>80</v>
      </c>
      <c r="G11148" s="30" t="s">
        <v>81</v>
      </c>
      <c r="H11148" s="75">
        <v>1</v>
      </c>
    </row>
    <row r="11149" spans="1:8">
      <c r="A11149" s="30" t="s">
        <v>5030</v>
      </c>
      <c r="B11149" s="74">
        <v>46275</v>
      </c>
      <c r="C11149" s="30" t="s">
        <v>1888</v>
      </c>
      <c r="D11149" s="30" t="s">
        <v>1889</v>
      </c>
      <c r="E11149" s="75">
        <v>136</v>
      </c>
      <c r="F11149" s="30" t="s">
        <v>70</v>
      </c>
      <c r="G11149" s="30" t="s">
        <v>71</v>
      </c>
      <c r="H11149" s="75">
        <v>2</v>
      </c>
    </row>
    <row r="11150" spans="1:8">
      <c r="A11150" s="30" t="s">
        <v>5030</v>
      </c>
      <c r="B11150" s="74">
        <v>46275</v>
      </c>
      <c r="C11150" s="30" t="s">
        <v>1292</v>
      </c>
      <c r="D11150" s="30" t="s">
        <v>1293</v>
      </c>
      <c r="E11150" s="75">
        <v>1</v>
      </c>
      <c r="F11150" s="30" t="s">
        <v>76</v>
      </c>
      <c r="G11150" s="30" t="s">
        <v>77</v>
      </c>
      <c r="H11150" s="75">
        <v>1</v>
      </c>
    </row>
    <row r="11151" spans="1:8">
      <c r="A11151" s="30" t="s">
        <v>5030</v>
      </c>
      <c r="B11151" s="74">
        <v>46275</v>
      </c>
      <c r="C11151" s="30" t="s">
        <v>1294</v>
      </c>
      <c r="D11151" s="30" t="s">
        <v>1295</v>
      </c>
      <c r="E11151" s="75">
        <v>52</v>
      </c>
      <c r="F11151" s="30" t="s">
        <v>53</v>
      </c>
      <c r="G11151" s="30" t="s">
        <v>54</v>
      </c>
      <c r="H11151" s="75">
        <v>1</v>
      </c>
    </row>
    <row r="11152" spans="1:8">
      <c r="A11152" s="30" t="s">
        <v>5030</v>
      </c>
      <c r="B11152" s="74">
        <v>46275</v>
      </c>
      <c r="C11152" s="30" t="s">
        <v>1890</v>
      </c>
      <c r="D11152" s="30" t="s">
        <v>1891</v>
      </c>
      <c r="E11152" s="75">
        <v>189</v>
      </c>
      <c r="F11152" s="30" t="s">
        <v>66</v>
      </c>
      <c r="G11152" s="30" t="s">
        <v>67</v>
      </c>
      <c r="H11152" s="75">
        <v>2</v>
      </c>
    </row>
    <row r="11153" spans="1:8">
      <c r="A11153" s="30" t="s">
        <v>5030</v>
      </c>
      <c r="B11153" s="74">
        <v>46275</v>
      </c>
      <c r="C11153" s="30" t="s">
        <v>1300</v>
      </c>
      <c r="D11153" s="30" t="s">
        <v>1301</v>
      </c>
      <c r="E11153" s="75">
        <v>2</v>
      </c>
      <c r="F11153" s="30" t="s">
        <v>76</v>
      </c>
      <c r="G11153" s="30" t="s">
        <v>77</v>
      </c>
      <c r="H11153" s="75">
        <v>1</v>
      </c>
    </row>
    <row r="11154" spans="1:8">
      <c r="A11154" s="30" t="s">
        <v>5030</v>
      </c>
      <c r="B11154" s="74">
        <v>46275</v>
      </c>
      <c r="C11154" s="30" t="s">
        <v>1894</v>
      </c>
      <c r="D11154" s="30" t="s">
        <v>1895</v>
      </c>
      <c r="E11154" s="75">
        <v>10</v>
      </c>
      <c r="F11154" s="30" t="s">
        <v>76</v>
      </c>
      <c r="G11154" s="30" t="s">
        <v>77</v>
      </c>
      <c r="H11154" s="75">
        <v>1</v>
      </c>
    </row>
    <row r="11155" spans="1:8">
      <c r="A11155" s="30" t="s">
        <v>5030</v>
      </c>
      <c r="B11155" s="74">
        <v>46275</v>
      </c>
      <c r="C11155" s="30" t="s">
        <v>1302</v>
      </c>
      <c r="D11155" s="30" t="s">
        <v>1303</v>
      </c>
      <c r="E11155" s="75">
        <v>70</v>
      </c>
      <c r="F11155" s="30" t="s">
        <v>53</v>
      </c>
      <c r="G11155" s="30" t="s">
        <v>54</v>
      </c>
      <c r="H11155" s="75">
        <v>1</v>
      </c>
    </row>
    <row r="11156" spans="1:8">
      <c r="A11156" s="30" t="s">
        <v>5030</v>
      </c>
      <c r="B11156" s="74">
        <v>46275</v>
      </c>
      <c r="C11156" s="30" t="s">
        <v>1898</v>
      </c>
      <c r="D11156" s="30" t="s">
        <v>1899</v>
      </c>
      <c r="E11156" s="75">
        <v>61</v>
      </c>
      <c r="F11156" s="30" t="s">
        <v>70</v>
      </c>
      <c r="G11156" s="30" t="s">
        <v>71</v>
      </c>
      <c r="H11156" s="75">
        <v>2</v>
      </c>
    </row>
    <row r="11157" spans="1:8">
      <c r="A11157" s="30" t="s">
        <v>5030</v>
      </c>
      <c r="B11157" s="74">
        <v>46275</v>
      </c>
      <c r="C11157" s="30" t="s">
        <v>1304</v>
      </c>
      <c r="D11157" s="30" t="s">
        <v>1305</v>
      </c>
      <c r="E11157" s="75">
        <v>104</v>
      </c>
      <c r="F11157" s="30" t="s">
        <v>70</v>
      </c>
      <c r="G11157" s="30" t="s">
        <v>71</v>
      </c>
      <c r="H11157" s="75">
        <v>2</v>
      </c>
    </row>
    <row r="11158" spans="1:8">
      <c r="A11158" s="30" t="s">
        <v>5030</v>
      </c>
      <c r="B11158" s="74">
        <v>46275</v>
      </c>
      <c r="C11158" s="30" t="s">
        <v>1308</v>
      </c>
      <c r="D11158" s="30" t="s">
        <v>1309</v>
      </c>
      <c r="E11158" s="75">
        <v>213</v>
      </c>
      <c r="F11158" s="30" t="s">
        <v>80</v>
      </c>
      <c r="G11158" s="30" t="s">
        <v>81</v>
      </c>
      <c r="H11158" s="75">
        <v>1</v>
      </c>
    </row>
    <row r="11159" spans="1:8">
      <c r="A11159" s="30" t="s">
        <v>5030</v>
      </c>
      <c r="B11159" s="74">
        <v>46275</v>
      </c>
      <c r="C11159" s="30" t="s">
        <v>1902</v>
      </c>
      <c r="D11159" s="30" t="s">
        <v>1903</v>
      </c>
      <c r="E11159" s="75">
        <v>128</v>
      </c>
      <c r="F11159" s="30" t="s">
        <v>70</v>
      </c>
      <c r="G11159" s="30" t="s">
        <v>71</v>
      </c>
      <c r="H11159" s="75">
        <v>2</v>
      </c>
    </row>
    <row r="11160" spans="1:8">
      <c r="A11160" s="30" t="s">
        <v>5030</v>
      </c>
      <c r="B11160" s="74">
        <v>46275</v>
      </c>
      <c r="C11160" s="30" t="s">
        <v>1906</v>
      </c>
      <c r="D11160" s="30" t="s">
        <v>1907</v>
      </c>
      <c r="E11160" s="75">
        <v>161</v>
      </c>
      <c r="F11160" s="30" t="s">
        <v>70</v>
      </c>
      <c r="G11160" s="30" t="s">
        <v>71</v>
      </c>
      <c r="H11160" s="75">
        <v>2</v>
      </c>
    </row>
    <row r="11161" spans="1:8">
      <c r="A11161" s="30" t="s">
        <v>5030</v>
      </c>
      <c r="B11161" s="74">
        <v>46275</v>
      </c>
      <c r="C11161" s="30" t="s">
        <v>4578</v>
      </c>
      <c r="D11161" s="30" t="s">
        <v>4579</v>
      </c>
      <c r="E11161" s="75">
        <v>33</v>
      </c>
      <c r="F11161" s="30" t="s">
        <v>53</v>
      </c>
      <c r="G11161" s="30" t="s">
        <v>54</v>
      </c>
      <c r="H11161" s="75">
        <v>1</v>
      </c>
    </row>
    <row r="11162" spans="1:8">
      <c r="A11162" s="30" t="s">
        <v>5030</v>
      </c>
      <c r="B11162" s="74">
        <v>46275</v>
      </c>
      <c r="C11162" s="30" t="s">
        <v>1908</v>
      </c>
      <c r="D11162" s="30" t="s">
        <v>1909</v>
      </c>
      <c r="E11162" s="75">
        <v>88</v>
      </c>
      <c r="F11162" s="30" t="s">
        <v>53</v>
      </c>
      <c r="G11162" s="30" t="s">
        <v>54</v>
      </c>
      <c r="H11162" s="75">
        <v>1</v>
      </c>
    </row>
    <row r="11163" spans="1:8">
      <c r="A11163" s="30" t="s">
        <v>5030</v>
      </c>
      <c r="B11163" s="74">
        <v>46275</v>
      </c>
      <c r="C11163" s="30" t="s">
        <v>1316</v>
      </c>
      <c r="D11163" s="30" t="s">
        <v>1317</v>
      </c>
      <c r="E11163" s="75">
        <v>96</v>
      </c>
      <c r="F11163" s="30" t="s">
        <v>72</v>
      </c>
      <c r="G11163" s="30" t="s">
        <v>73</v>
      </c>
      <c r="H11163" s="75">
        <v>3</v>
      </c>
    </row>
    <row r="11164" spans="1:8">
      <c r="A11164" s="30" t="s">
        <v>5030</v>
      </c>
      <c r="B11164" s="74">
        <v>46275</v>
      </c>
      <c r="C11164" s="30" t="s">
        <v>1320</v>
      </c>
      <c r="D11164" s="30" t="s">
        <v>1321</v>
      </c>
      <c r="E11164" s="75">
        <v>123</v>
      </c>
      <c r="F11164" s="30" t="s">
        <v>70</v>
      </c>
      <c r="G11164" s="30" t="s">
        <v>71</v>
      </c>
      <c r="H11164" s="75">
        <v>2</v>
      </c>
    </row>
    <row r="11165" spans="1:8">
      <c r="A11165" s="30" t="s">
        <v>5030</v>
      </c>
      <c r="B11165" s="74">
        <v>46275</v>
      </c>
      <c r="C11165" s="30" t="s">
        <v>1322</v>
      </c>
      <c r="D11165" s="30" t="s">
        <v>1323</v>
      </c>
      <c r="E11165" s="75">
        <v>171</v>
      </c>
      <c r="F11165" s="30" t="s">
        <v>70</v>
      </c>
      <c r="G11165" s="30" t="s">
        <v>71</v>
      </c>
      <c r="H11165" s="75">
        <v>2</v>
      </c>
    </row>
    <row r="11166" spans="1:8">
      <c r="A11166" s="30" t="s">
        <v>5030</v>
      </c>
      <c r="B11166" s="74">
        <v>46275</v>
      </c>
      <c r="C11166" s="30" t="s">
        <v>1324</v>
      </c>
      <c r="D11166" s="30" t="s">
        <v>1325</v>
      </c>
      <c r="E11166" s="75">
        <v>51</v>
      </c>
      <c r="F11166" s="30" t="s">
        <v>80</v>
      </c>
      <c r="G11166" s="30" t="s">
        <v>81</v>
      </c>
      <c r="H11166" s="75">
        <v>1</v>
      </c>
    </row>
    <row r="11167" spans="1:8">
      <c r="A11167" s="30" t="s">
        <v>5030</v>
      </c>
      <c r="B11167" s="74">
        <v>46275</v>
      </c>
      <c r="C11167" s="30" t="s">
        <v>1910</v>
      </c>
      <c r="D11167" s="30" t="s">
        <v>1911</v>
      </c>
      <c r="E11167" s="75">
        <v>55</v>
      </c>
      <c r="F11167" s="30" t="s">
        <v>80</v>
      </c>
      <c r="G11167" s="30" t="s">
        <v>81</v>
      </c>
      <c r="H11167" s="75">
        <v>1</v>
      </c>
    </row>
    <row r="11168" spans="1:8">
      <c r="A11168" s="30" t="s">
        <v>5030</v>
      </c>
      <c r="B11168" s="74">
        <v>46275</v>
      </c>
      <c r="C11168" s="30" t="s">
        <v>1332</v>
      </c>
      <c r="D11168" s="30" t="s">
        <v>1333</v>
      </c>
      <c r="E11168" s="75">
        <v>137</v>
      </c>
      <c r="F11168" s="30" t="s">
        <v>80</v>
      </c>
      <c r="G11168" s="30" t="s">
        <v>81</v>
      </c>
      <c r="H11168" s="75">
        <v>1</v>
      </c>
    </row>
    <row r="11169" spans="1:8">
      <c r="A11169" s="30" t="s">
        <v>5030</v>
      </c>
      <c r="B11169" s="74">
        <v>46275</v>
      </c>
      <c r="C11169" s="30" t="s">
        <v>1336</v>
      </c>
      <c r="D11169" s="30" t="s">
        <v>1337</v>
      </c>
      <c r="E11169" s="75">
        <v>116</v>
      </c>
      <c r="F11169" s="30" t="s">
        <v>70</v>
      </c>
      <c r="G11169" s="30" t="s">
        <v>71</v>
      </c>
      <c r="H11169" s="75">
        <v>2</v>
      </c>
    </row>
    <row r="11170" spans="1:8">
      <c r="A11170" s="30" t="s">
        <v>5030</v>
      </c>
      <c r="B11170" s="74">
        <v>46275</v>
      </c>
      <c r="C11170" s="30" t="s">
        <v>1338</v>
      </c>
      <c r="D11170" s="30" t="s">
        <v>1339</v>
      </c>
      <c r="E11170" s="75">
        <v>45</v>
      </c>
      <c r="F11170" s="30" t="s">
        <v>53</v>
      </c>
      <c r="G11170" s="30" t="s">
        <v>54</v>
      </c>
      <c r="H11170" s="75">
        <v>1</v>
      </c>
    </row>
    <row r="11171" spans="1:8">
      <c r="A11171" s="30" t="s">
        <v>5030</v>
      </c>
      <c r="B11171" s="74">
        <v>46275</v>
      </c>
      <c r="C11171" s="30" t="s">
        <v>1342</v>
      </c>
      <c r="D11171" s="30" t="s">
        <v>1343</v>
      </c>
      <c r="E11171" s="75">
        <v>64</v>
      </c>
      <c r="F11171" s="30" t="s">
        <v>70</v>
      </c>
      <c r="G11171" s="30" t="s">
        <v>71</v>
      </c>
      <c r="H11171" s="75">
        <v>2</v>
      </c>
    </row>
    <row r="11172" spans="1:8">
      <c r="A11172" s="30" t="s">
        <v>5030</v>
      </c>
      <c r="B11172" s="74">
        <v>46275</v>
      </c>
      <c r="C11172" s="30" t="s">
        <v>1346</v>
      </c>
      <c r="D11172" s="30" t="s">
        <v>1347</v>
      </c>
      <c r="E11172" s="75">
        <v>71</v>
      </c>
      <c r="F11172" s="30" t="s">
        <v>70</v>
      </c>
      <c r="G11172" s="30" t="s">
        <v>71</v>
      </c>
      <c r="H11172" s="75">
        <v>2</v>
      </c>
    </row>
    <row r="11173" spans="1:8">
      <c r="A11173" s="30" t="s">
        <v>5030</v>
      </c>
      <c r="B11173" s="74">
        <v>46274</v>
      </c>
      <c r="C11173" s="30" t="s">
        <v>2842</v>
      </c>
      <c r="D11173" s="30" t="s">
        <v>2843</v>
      </c>
      <c r="E11173" s="75">
        <v>71</v>
      </c>
      <c r="F11173" s="30" t="s">
        <v>53</v>
      </c>
      <c r="G11173" s="30" t="s">
        <v>54</v>
      </c>
      <c r="H11173" s="75">
        <v>1</v>
      </c>
    </row>
    <row r="11174" spans="1:8">
      <c r="A11174" s="30" t="s">
        <v>5030</v>
      </c>
      <c r="B11174" s="74">
        <v>46274</v>
      </c>
      <c r="C11174" s="30" t="s">
        <v>3056</v>
      </c>
      <c r="D11174" s="30" t="s">
        <v>3057</v>
      </c>
      <c r="E11174" s="75">
        <v>104</v>
      </c>
      <c r="F11174" s="30" t="s">
        <v>53</v>
      </c>
      <c r="G11174" s="30" t="s">
        <v>54</v>
      </c>
      <c r="H11174" s="75">
        <v>1</v>
      </c>
    </row>
    <row r="11175" spans="1:8">
      <c r="A11175" s="30" t="s">
        <v>5030</v>
      </c>
      <c r="B11175" s="74">
        <v>46274</v>
      </c>
      <c r="C11175" s="30" t="s">
        <v>3068</v>
      </c>
      <c r="D11175" s="30" t="s">
        <v>3069</v>
      </c>
      <c r="E11175" s="75">
        <v>105</v>
      </c>
      <c r="F11175" s="30" t="s">
        <v>53</v>
      </c>
      <c r="G11175" s="30" t="s">
        <v>54</v>
      </c>
      <c r="H11175" s="75">
        <v>1</v>
      </c>
    </row>
    <row r="11176" spans="1:8">
      <c r="A11176" s="30" t="s">
        <v>5030</v>
      </c>
      <c r="B11176" s="74">
        <v>46274</v>
      </c>
      <c r="C11176" s="30" t="s">
        <v>3076</v>
      </c>
      <c r="D11176" s="30" t="s">
        <v>3077</v>
      </c>
      <c r="E11176" s="75">
        <v>70</v>
      </c>
      <c r="F11176" s="30" t="s">
        <v>53</v>
      </c>
      <c r="G11176" s="30" t="s">
        <v>54</v>
      </c>
      <c r="H11176" s="75">
        <v>1</v>
      </c>
    </row>
    <row r="11177" spans="1:8">
      <c r="A11177" s="30" t="s">
        <v>5030</v>
      </c>
      <c r="B11177" s="74">
        <v>46274</v>
      </c>
      <c r="C11177" s="30" t="s">
        <v>4835</v>
      </c>
      <c r="D11177" s="30" t="s">
        <v>4836</v>
      </c>
      <c r="E11177" s="75">
        <v>4</v>
      </c>
      <c r="F11177" s="30" t="s">
        <v>70</v>
      </c>
      <c r="G11177" s="30" t="s">
        <v>71</v>
      </c>
      <c r="H11177" s="75">
        <v>2</v>
      </c>
    </row>
    <row r="11178" spans="1:8">
      <c r="A11178" s="30" t="s">
        <v>5030</v>
      </c>
      <c r="B11178" s="74">
        <v>46274</v>
      </c>
      <c r="C11178" s="30" t="s">
        <v>4837</v>
      </c>
      <c r="D11178" s="30" t="s">
        <v>4838</v>
      </c>
      <c r="E11178" s="75">
        <v>29</v>
      </c>
      <c r="F11178" s="30" t="s">
        <v>70</v>
      </c>
      <c r="G11178" s="30" t="s">
        <v>71</v>
      </c>
      <c r="H11178" s="75">
        <v>2</v>
      </c>
    </row>
    <row r="11179" spans="1:8">
      <c r="A11179" s="30" t="s">
        <v>5030</v>
      </c>
      <c r="B11179" s="74">
        <v>46274</v>
      </c>
      <c r="C11179" s="30" t="s">
        <v>4877</v>
      </c>
      <c r="D11179" s="30" t="s">
        <v>4878</v>
      </c>
      <c r="E11179" s="75">
        <v>6</v>
      </c>
      <c r="F11179" s="30" t="s">
        <v>68</v>
      </c>
      <c r="G11179" s="30" t="s">
        <v>69</v>
      </c>
      <c r="H11179" s="75">
        <v>1</v>
      </c>
    </row>
    <row r="11180" spans="1:8">
      <c r="A11180" s="30" t="s">
        <v>5030</v>
      </c>
      <c r="B11180" s="74">
        <v>46274</v>
      </c>
      <c r="C11180" s="30" t="s">
        <v>4891</v>
      </c>
      <c r="D11180" s="30" t="s">
        <v>4892</v>
      </c>
      <c r="E11180" s="75">
        <v>49</v>
      </c>
      <c r="F11180" s="30" t="s">
        <v>70</v>
      </c>
      <c r="G11180" s="30" t="s">
        <v>71</v>
      </c>
      <c r="H11180" s="75">
        <v>2</v>
      </c>
    </row>
    <row r="11181" spans="1:8">
      <c r="A11181" s="30" t="s">
        <v>5030</v>
      </c>
      <c r="B11181" s="74">
        <v>46274</v>
      </c>
      <c r="C11181" s="30" t="s">
        <v>4976</v>
      </c>
      <c r="D11181" s="30" t="s">
        <v>4977</v>
      </c>
      <c r="E11181" s="75">
        <v>29</v>
      </c>
      <c r="F11181" s="30" t="s">
        <v>68</v>
      </c>
      <c r="G11181" s="30" t="s">
        <v>69</v>
      </c>
      <c r="H11181" s="75">
        <v>1</v>
      </c>
    </row>
    <row r="11182" spans="1:8">
      <c r="A11182" s="30" t="s">
        <v>5030</v>
      </c>
      <c r="B11182" s="74">
        <v>46274</v>
      </c>
      <c r="C11182" s="30" t="s">
        <v>4915</v>
      </c>
      <c r="D11182" s="30" t="s">
        <v>4916</v>
      </c>
      <c r="E11182" s="75">
        <v>109</v>
      </c>
      <c r="F11182" s="30" t="s">
        <v>53</v>
      </c>
      <c r="G11182" s="30" t="s">
        <v>54</v>
      </c>
      <c r="H11182" s="75">
        <v>1</v>
      </c>
    </row>
    <row r="11183" spans="1:8">
      <c r="A11183" s="30" t="s">
        <v>5030</v>
      </c>
      <c r="B11183" s="74">
        <v>46274</v>
      </c>
      <c r="C11183" s="30" t="s">
        <v>4978</v>
      </c>
      <c r="D11183" s="30" t="s">
        <v>4979</v>
      </c>
      <c r="E11183" s="75">
        <v>22</v>
      </c>
      <c r="F11183" s="30" t="s">
        <v>68</v>
      </c>
      <c r="G11183" s="30" t="s">
        <v>69</v>
      </c>
      <c r="H11183" s="75">
        <v>1</v>
      </c>
    </row>
    <row r="11184" spans="1:8">
      <c r="A11184" s="30" t="s">
        <v>5030</v>
      </c>
      <c r="B11184" s="74">
        <v>46274</v>
      </c>
      <c r="C11184" s="30" t="s">
        <v>5036</v>
      </c>
      <c r="D11184" s="30" t="s">
        <v>5037</v>
      </c>
      <c r="E11184" s="75">
        <v>19</v>
      </c>
      <c r="F11184" s="30" t="s">
        <v>68</v>
      </c>
      <c r="G11184" s="30" t="s">
        <v>69</v>
      </c>
      <c r="H11184" s="75">
        <v>1</v>
      </c>
    </row>
    <row r="11185" spans="1:8">
      <c r="A11185" s="30" t="s">
        <v>5030</v>
      </c>
      <c r="B11185" s="74">
        <v>46274</v>
      </c>
      <c r="C11185" s="30" t="s">
        <v>5038</v>
      </c>
      <c r="D11185" s="30" t="s">
        <v>5039</v>
      </c>
      <c r="E11185" s="75">
        <v>35</v>
      </c>
      <c r="F11185" s="30" t="s">
        <v>68</v>
      </c>
      <c r="G11185" s="30" t="s">
        <v>69</v>
      </c>
      <c r="H11185" s="75">
        <v>1</v>
      </c>
    </row>
    <row r="11186" spans="1:8">
      <c r="A11186" s="30" t="s">
        <v>5030</v>
      </c>
      <c r="B11186" s="74">
        <v>46274</v>
      </c>
      <c r="C11186" s="30" t="s">
        <v>768</v>
      </c>
      <c r="D11186" s="30" t="s">
        <v>769</v>
      </c>
      <c r="E11186" s="75">
        <v>131</v>
      </c>
      <c r="F11186" s="30" t="s">
        <v>70</v>
      </c>
      <c r="G11186" s="30" t="s">
        <v>71</v>
      </c>
      <c r="H11186" s="75">
        <v>2</v>
      </c>
    </row>
    <row r="11187" spans="1:8">
      <c r="A11187" s="30" t="s">
        <v>5030</v>
      </c>
      <c r="B11187" s="74">
        <v>46274</v>
      </c>
      <c r="C11187" s="30" t="s">
        <v>770</v>
      </c>
      <c r="D11187" s="30" t="s">
        <v>771</v>
      </c>
      <c r="E11187" s="75">
        <v>98</v>
      </c>
      <c r="F11187" s="30" t="s">
        <v>70</v>
      </c>
      <c r="G11187" s="30" t="s">
        <v>71</v>
      </c>
      <c r="H11187" s="75">
        <v>2</v>
      </c>
    </row>
    <row r="11188" spans="1:8">
      <c r="A11188" s="30" t="s">
        <v>5030</v>
      </c>
      <c r="B11188" s="74">
        <v>46274</v>
      </c>
      <c r="C11188" s="30" t="s">
        <v>772</v>
      </c>
      <c r="D11188" s="30" t="s">
        <v>773</v>
      </c>
      <c r="E11188" s="75">
        <v>213</v>
      </c>
      <c r="F11188" s="30" t="s">
        <v>80</v>
      </c>
      <c r="G11188" s="30" t="s">
        <v>81</v>
      </c>
      <c r="H11188" s="75">
        <v>1</v>
      </c>
    </row>
    <row r="11189" spans="1:8">
      <c r="A11189" s="30" t="s">
        <v>5030</v>
      </c>
      <c r="B11189" s="74">
        <v>46274</v>
      </c>
      <c r="C11189" s="30" t="s">
        <v>774</v>
      </c>
      <c r="D11189" s="30" t="s">
        <v>775</v>
      </c>
      <c r="E11189" s="75">
        <v>134</v>
      </c>
      <c r="F11189" s="30" t="s">
        <v>70</v>
      </c>
      <c r="G11189" s="30" t="s">
        <v>71</v>
      </c>
      <c r="H11189" s="75">
        <v>2</v>
      </c>
    </row>
    <row r="11190" spans="1:8">
      <c r="A11190" s="30" t="s">
        <v>5030</v>
      </c>
      <c r="B11190" s="74">
        <v>46274</v>
      </c>
      <c r="C11190" s="30" t="s">
        <v>776</v>
      </c>
      <c r="D11190" s="30" t="s">
        <v>777</v>
      </c>
      <c r="E11190" s="75">
        <v>55</v>
      </c>
      <c r="F11190" s="30" t="s">
        <v>68</v>
      </c>
      <c r="G11190" s="30" t="s">
        <v>69</v>
      </c>
      <c r="H11190" s="75">
        <v>1</v>
      </c>
    </row>
    <row r="11191" spans="1:8">
      <c r="A11191" s="30" t="s">
        <v>5030</v>
      </c>
      <c r="B11191" s="74">
        <v>46274</v>
      </c>
      <c r="C11191" s="30" t="s">
        <v>780</v>
      </c>
      <c r="D11191" s="30" t="s">
        <v>781</v>
      </c>
      <c r="E11191" s="75">
        <v>54</v>
      </c>
      <c r="F11191" s="30" t="s">
        <v>68</v>
      </c>
      <c r="G11191" s="30" t="s">
        <v>69</v>
      </c>
      <c r="H11191" s="75">
        <v>1</v>
      </c>
    </row>
    <row r="11192" spans="1:8">
      <c r="A11192" s="30" t="s">
        <v>5030</v>
      </c>
      <c r="B11192" s="74">
        <v>46274</v>
      </c>
      <c r="C11192" s="30" t="s">
        <v>782</v>
      </c>
      <c r="D11192" s="30" t="s">
        <v>783</v>
      </c>
      <c r="E11192" s="75">
        <v>177</v>
      </c>
      <c r="F11192" s="30" t="s">
        <v>80</v>
      </c>
      <c r="G11192" s="30" t="s">
        <v>81</v>
      </c>
      <c r="H11192" s="75">
        <v>1</v>
      </c>
    </row>
    <row r="11193" spans="1:8">
      <c r="A11193" s="30" t="s">
        <v>5030</v>
      </c>
      <c r="B11193" s="74">
        <v>46274</v>
      </c>
      <c r="C11193" s="30" t="s">
        <v>786</v>
      </c>
      <c r="D11193" s="30" t="s">
        <v>787</v>
      </c>
      <c r="E11193" s="75">
        <v>109</v>
      </c>
      <c r="F11193" s="30" t="s">
        <v>70</v>
      </c>
      <c r="G11193" s="30" t="s">
        <v>71</v>
      </c>
      <c r="H11193" s="75">
        <v>2</v>
      </c>
    </row>
    <row r="11194" spans="1:8">
      <c r="A11194" s="30" t="s">
        <v>5030</v>
      </c>
      <c r="B11194" s="74">
        <v>46274</v>
      </c>
      <c r="C11194" s="30" t="s">
        <v>1812</v>
      </c>
      <c r="D11194" s="30" t="s">
        <v>1813</v>
      </c>
      <c r="E11194" s="75">
        <v>35</v>
      </c>
      <c r="F11194" s="30" t="s">
        <v>68</v>
      </c>
      <c r="G11194" s="30" t="s">
        <v>69</v>
      </c>
      <c r="H11194" s="75">
        <v>1</v>
      </c>
    </row>
    <row r="11195" spans="1:8">
      <c r="A11195" s="30" t="s">
        <v>5030</v>
      </c>
      <c r="B11195" s="74">
        <v>46274</v>
      </c>
      <c r="C11195" s="30" t="s">
        <v>788</v>
      </c>
      <c r="D11195" s="30" t="s">
        <v>789</v>
      </c>
      <c r="E11195" s="75">
        <v>57</v>
      </c>
      <c r="F11195" s="30" t="s">
        <v>70</v>
      </c>
      <c r="G11195" s="30" t="s">
        <v>71</v>
      </c>
      <c r="H11195" s="75">
        <v>2</v>
      </c>
    </row>
    <row r="11196" spans="1:8">
      <c r="A11196" s="30" t="s">
        <v>5030</v>
      </c>
      <c r="B11196" s="74">
        <v>46274</v>
      </c>
      <c r="C11196" s="30" t="s">
        <v>790</v>
      </c>
      <c r="D11196" s="30" t="s">
        <v>791</v>
      </c>
      <c r="E11196" s="75">
        <v>137</v>
      </c>
      <c r="F11196" s="30" t="s">
        <v>70</v>
      </c>
      <c r="G11196" s="30" t="s">
        <v>71</v>
      </c>
      <c r="H11196" s="75">
        <v>2</v>
      </c>
    </row>
    <row r="11197" spans="1:8">
      <c r="A11197" s="30" t="s">
        <v>5030</v>
      </c>
      <c r="B11197" s="74">
        <v>46274</v>
      </c>
      <c r="C11197" s="30" t="s">
        <v>792</v>
      </c>
      <c r="D11197" s="30" t="s">
        <v>793</v>
      </c>
      <c r="E11197" s="75">
        <v>129</v>
      </c>
      <c r="F11197" s="30" t="s">
        <v>70</v>
      </c>
      <c r="G11197" s="30" t="s">
        <v>71</v>
      </c>
      <c r="H11197" s="75">
        <v>2</v>
      </c>
    </row>
    <row r="11198" spans="1:8">
      <c r="A11198" s="30" t="s">
        <v>5030</v>
      </c>
      <c r="B11198" s="74">
        <v>46274</v>
      </c>
      <c r="C11198" s="30" t="s">
        <v>794</v>
      </c>
      <c r="D11198" s="30" t="s">
        <v>795</v>
      </c>
      <c r="E11198" s="75">
        <v>216</v>
      </c>
      <c r="F11198" s="30" t="s">
        <v>70</v>
      </c>
      <c r="G11198" s="30" t="s">
        <v>71</v>
      </c>
      <c r="H11198" s="75">
        <v>2</v>
      </c>
    </row>
    <row r="11199" spans="1:8">
      <c r="A11199" s="30" t="s">
        <v>5030</v>
      </c>
      <c r="B11199" s="74">
        <v>46274</v>
      </c>
      <c r="C11199" s="30" t="s">
        <v>798</v>
      </c>
      <c r="D11199" s="30" t="s">
        <v>799</v>
      </c>
      <c r="E11199" s="75">
        <v>125</v>
      </c>
      <c r="F11199" s="30" t="s">
        <v>70</v>
      </c>
      <c r="G11199" s="30" t="s">
        <v>71</v>
      </c>
      <c r="H11199" s="75">
        <v>2</v>
      </c>
    </row>
    <row r="11200" spans="1:8">
      <c r="A11200" s="30" t="s">
        <v>5030</v>
      </c>
      <c r="B11200" s="74">
        <v>46274</v>
      </c>
      <c r="C11200" s="30" t="s">
        <v>800</v>
      </c>
      <c r="D11200" s="30" t="s">
        <v>801</v>
      </c>
      <c r="E11200" s="75">
        <v>53</v>
      </c>
      <c r="F11200" s="30" t="s">
        <v>70</v>
      </c>
      <c r="G11200" s="30" t="s">
        <v>71</v>
      </c>
      <c r="H11200" s="75">
        <v>2</v>
      </c>
    </row>
    <row r="11201" spans="1:8">
      <c r="A11201" s="30" t="s">
        <v>5030</v>
      </c>
      <c r="B11201" s="74">
        <v>46274</v>
      </c>
      <c r="C11201" s="30" t="s">
        <v>802</v>
      </c>
      <c r="D11201" s="30" t="s">
        <v>803</v>
      </c>
      <c r="E11201" s="75">
        <v>215</v>
      </c>
      <c r="F11201" s="30" t="s">
        <v>68</v>
      </c>
      <c r="G11201" s="30" t="s">
        <v>69</v>
      </c>
      <c r="H11201" s="75">
        <v>1</v>
      </c>
    </row>
    <row r="11202" spans="1:8">
      <c r="A11202" s="30" t="s">
        <v>5030</v>
      </c>
      <c r="B11202" s="74">
        <v>46274</v>
      </c>
      <c r="C11202" s="30" t="s">
        <v>804</v>
      </c>
      <c r="D11202" s="30" t="s">
        <v>805</v>
      </c>
      <c r="E11202" s="75">
        <v>248</v>
      </c>
      <c r="F11202" s="30" t="s">
        <v>80</v>
      </c>
      <c r="G11202" s="30" t="s">
        <v>81</v>
      </c>
      <c r="H11202" s="75">
        <v>1</v>
      </c>
    </row>
    <row r="11203" spans="1:8">
      <c r="A11203" s="30" t="s">
        <v>5030</v>
      </c>
      <c r="B11203" s="74">
        <v>46274</v>
      </c>
      <c r="C11203" s="30" t="s">
        <v>806</v>
      </c>
      <c r="D11203" s="30" t="s">
        <v>807</v>
      </c>
      <c r="E11203" s="75">
        <v>91</v>
      </c>
      <c r="F11203" s="30" t="s">
        <v>70</v>
      </c>
      <c r="G11203" s="30" t="s">
        <v>71</v>
      </c>
      <c r="H11203" s="75">
        <v>2</v>
      </c>
    </row>
    <row r="11204" spans="1:8">
      <c r="A11204" s="30" t="s">
        <v>5030</v>
      </c>
      <c r="B11204" s="74">
        <v>46274</v>
      </c>
      <c r="C11204" s="30" t="s">
        <v>812</v>
      </c>
      <c r="D11204" s="30" t="s">
        <v>813</v>
      </c>
      <c r="E11204" s="75">
        <v>139</v>
      </c>
      <c r="F11204" s="30" t="s">
        <v>80</v>
      </c>
      <c r="G11204" s="30" t="s">
        <v>81</v>
      </c>
      <c r="H11204" s="75">
        <v>1</v>
      </c>
    </row>
    <row r="11205" spans="1:8">
      <c r="A11205" s="30" t="s">
        <v>5030</v>
      </c>
      <c r="B11205" s="74">
        <v>46274</v>
      </c>
      <c r="C11205" s="30" t="s">
        <v>1820</v>
      </c>
      <c r="D11205" s="30" t="s">
        <v>1821</v>
      </c>
      <c r="E11205" s="75">
        <v>41</v>
      </c>
      <c r="F11205" s="30" t="s">
        <v>53</v>
      </c>
      <c r="G11205" s="30" t="s">
        <v>54</v>
      </c>
      <c r="H11205" s="75">
        <v>1</v>
      </c>
    </row>
    <row r="11206" spans="1:8">
      <c r="A11206" s="30" t="s">
        <v>5030</v>
      </c>
      <c r="B11206" s="74">
        <v>46274</v>
      </c>
      <c r="C11206" s="30" t="s">
        <v>816</v>
      </c>
      <c r="D11206" s="30" t="s">
        <v>817</v>
      </c>
      <c r="E11206" s="75">
        <v>13</v>
      </c>
      <c r="F11206" s="30" t="s">
        <v>68</v>
      </c>
      <c r="G11206" s="30" t="s">
        <v>69</v>
      </c>
      <c r="H11206" s="75">
        <v>1</v>
      </c>
    </row>
    <row r="11207" spans="1:8">
      <c r="A11207" s="30" t="s">
        <v>5030</v>
      </c>
      <c r="B11207" s="74">
        <v>46274</v>
      </c>
      <c r="C11207" s="30" t="s">
        <v>822</v>
      </c>
      <c r="D11207" s="30" t="s">
        <v>823</v>
      </c>
      <c r="E11207" s="75">
        <v>213</v>
      </c>
      <c r="F11207" s="30" t="s">
        <v>70</v>
      </c>
      <c r="G11207" s="30" t="s">
        <v>71</v>
      </c>
      <c r="H11207" s="75">
        <v>2</v>
      </c>
    </row>
    <row r="11208" spans="1:8">
      <c r="A11208" s="30" t="s">
        <v>5030</v>
      </c>
      <c r="B11208" s="74">
        <v>46274</v>
      </c>
      <c r="C11208" s="30" t="s">
        <v>824</v>
      </c>
      <c r="D11208" s="30" t="s">
        <v>825</v>
      </c>
      <c r="E11208" s="75">
        <v>30</v>
      </c>
      <c r="F11208" s="30" t="s">
        <v>80</v>
      </c>
      <c r="G11208" s="30" t="s">
        <v>81</v>
      </c>
      <c r="H11208" s="75">
        <v>1</v>
      </c>
    </row>
    <row r="11209" spans="1:8">
      <c r="A11209" s="30" t="s">
        <v>5030</v>
      </c>
      <c r="B11209" s="74">
        <v>46274</v>
      </c>
      <c r="C11209" s="30" t="s">
        <v>826</v>
      </c>
      <c r="D11209" s="30" t="s">
        <v>827</v>
      </c>
      <c r="E11209" s="75">
        <v>68</v>
      </c>
      <c r="F11209" s="30" t="s">
        <v>70</v>
      </c>
      <c r="G11209" s="30" t="s">
        <v>71</v>
      </c>
      <c r="H11209" s="75">
        <v>2</v>
      </c>
    </row>
    <row r="11210" spans="1:8">
      <c r="A11210" s="30" t="s">
        <v>5030</v>
      </c>
      <c r="B11210" s="74">
        <v>46274</v>
      </c>
      <c r="C11210" s="30" t="s">
        <v>828</v>
      </c>
      <c r="D11210" s="30" t="s">
        <v>829</v>
      </c>
      <c r="E11210" s="75">
        <v>81</v>
      </c>
      <c r="F11210" s="30" t="s">
        <v>70</v>
      </c>
      <c r="G11210" s="30" t="s">
        <v>71</v>
      </c>
      <c r="H11210" s="75">
        <v>2</v>
      </c>
    </row>
    <row r="11211" spans="1:8">
      <c r="A11211" s="30" t="s">
        <v>5030</v>
      </c>
      <c r="B11211" s="74">
        <v>46274</v>
      </c>
      <c r="C11211" s="30" t="s">
        <v>830</v>
      </c>
      <c r="D11211" s="30" t="s">
        <v>831</v>
      </c>
      <c r="E11211" s="75">
        <v>59</v>
      </c>
      <c r="F11211" s="30" t="s">
        <v>68</v>
      </c>
      <c r="G11211" s="30" t="s">
        <v>69</v>
      </c>
      <c r="H11211" s="75">
        <v>1</v>
      </c>
    </row>
    <row r="11212" spans="1:8">
      <c r="A11212" s="30" t="s">
        <v>5030</v>
      </c>
      <c r="B11212" s="74">
        <v>46274</v>
      </c>
      <c r="C11212" s="30" t="s">
        <v>832</v>
      </c>
      <c r="D11212" s="30" t="s">
        <v>833</v>
      </c>
      <c r="E11212" s="75">
        <v>89</v>
      </c>
      <c r="F11212" s="30" t="s">
        <v>68</v>
      </c>
      <c r="G11212" s="30" t="s">
        <v>69</v>
      </c>
      <c r="H11212" s="75">
        <v>1</v>
      </c>
    </row>
    <row r="11213" spans="1:8">
      <c r="A11213" s="30" t="s">
        <v>5030</v>
      </c>
      <c r="B11213" s="74">
        <v>46274</v>
      </c>
      <c r="C11213" s="30" t="s">
        <v>836</v>
      </c>
      <c r="D11213" s="30" t="s">
        <v>837</v>
      </c>
      <c r="E11213" s="75">
        <v>15</v>
      </c>
      <c r="F11213" s="30" t="s">
        <v>53</v>
      </c>
      <c r="G11213" s="30" t="s">
        <v>54</v>
      </c>
      <c r="H11213" s="75">
        <v>1</v>
      </c>
    </row>
    <row r="11214" spans="1:8">
      <c r="A11214" s="30" t="s">
        <v>5030</v>
      </c>
      <c r="B11214" s="74">
        <v>46274</v>
      </c>
      <c r="C11214" s="30" t="s">
        <v>838</v>
      </c>
      <c r="D11214" s="30" t="s">
        <v>839</v>
      </c>
      <c r="E11214" s="75">
        <v>132</v>
      </c>
      <c r="F11214" s="30" t="s">
        <v>70</v>
      </c>
      <c r="G11214" s="30" t="s">
        <v>71</v>
      </c>
      <c r="H11214" s="75">
        <v>2</v>
      </c>
    </row>
    <row r="11215" spans="1:8">
      <c r="A11215" s="30" t="s">
        <v>5030</v>
      </c>
      <c r="B11215" s="74">
        <v>46274</v>
      </c>
      <c r="C11215" s="30" t="s">
        <v>840</v>
      </c>
      <c r="D11215" s="30" t="s">
        <v>841</v>
      </c>
      <c r="E11215" s="75">
        <v>47</v>
      </c>
      <c r="F11215" s="30" t="s">
        <v>70</v>
      </c>
      <c r="G11215" s="30" t="s">
        <v>71</v>
      </c>
      <c r="H11215" s="75">
        <v>2</v>
      </c>
    </row>
    <row r="11216" spans="1:8">
      <c r="A11216" s="30" t="s">
        <v>5030</v>
      </c>
      <c r="B11216" s="74">
        <v>46274</v>
      </c>
      <c r="C11216" s="30" t="s">
        <v>842</v>
      </c>
      <c r="D11216" s="30" t="s">
        <v>843</v>
      </c>
      <c r="E11216" s="75">
        <v>121</v>
      </c>
      <c r="F11216" s="30" t="s">
        <v>70</v>
      </c>
      <c r="G11216" s="30" t="s">
        <v>71</v>
      </c>
      <c r="H11216" s="75">
        <v>2</v>
      </c>
    </row>
    <row r="11217" spans="1:8">
      <c r="A11217" s="30" t="s">
        <v>5030</v>
      </c>
      <c r="B11217" s="74">
        <v>46274</v>
      </c>
      <c r="C11217" s="30" t="s">
        <v>844</v>
      </c>
      <c r="D11217" s="30" t="s">
        <v>845</v>
      </c>
      <c r="E11217" s="75">
        <v>68</v>
      </c>
      <c r="F11217" s="30" t="s">
        <v>80</v>
      </c>
      <c r="G11217" s="30" t="s">
        <v>81</v>
      </c>
      <c r="H11217" s="75">
        <v>1</v>
      </c>
    </row>
    <row r="11218" spans="1:8">
      <c r="A11218" s="30" t="s">
        <v>5030</v>
      </c>
      <c r="B11218" s="74">
        <v>46274</v>
      </c>
      <c r="C11218" s="30" t="s">
        <v>846</v>
      </c>
      <c r="D11218" s="30" t="s">
        <v>847</v>
      </c>
      <c r="E11218" s="75">
        <v>197</v>
      </c>
      <c r="F11218" s="30" t="s">
        <v>80</v>
      </c>
      <c r="G11218" s="30" t="s">
        <v>81</v>
      </c>
      <c r="H11218" s="75">
        <v>1</v>
      </c>
    </row>
    <row r="11219" spans="1:8">
      <c r="A11219" s="30" t="s">
        <v>5030</v>
      </c>
      <c r="B11219" s="74">
        <v>46274</v>
      </c>
      <c r="C11219" s="30" t="s">
        <v>852</v>
      </c>
      <c r="D11219" s="30" t="s">
        <v>853</v>
      </c>
      <c r="E11219" s="75">
        <v>84</v>
      </c>
      <c r="F11219" s="30" t="s">
        <v>70</v>
      </c>
      <c r="G11219" s="30" t="s">
        <v>71</v>
      </c>
      <c r="H11219" s="75">
        <v>2</v>
      </c>
    </row>
    <row r="11220" spans="1:8">
      <c r="A11220" s="30" t="s">
        <v>5030</v>
      </c>
      <c r="B11220" s="74">
        <v>46274</v>
      </c>
      <c r="C11220" s="30" t="s">
        <v>858</v>
      </c>
      <c r="D11220" s="30" t="s">
        <v>859</v>
      </c>
      <c r="E11220" s="75">
        <v>24</v>
      </c>
      <c r="F11220" s="30" t="s">
        <v>53</v>
      </c>
      <c r="G11220" s="30" t="s">
        <v>54</v>
      </c>
      <c r="H11220" s="75">
        <v>1</v>
      </c>
    </row>
    <row r="11221" spans="1:8">
      <c r="A11221" s="30" t="s">
        <v>5030</v>
      </c>
      <c r="B11221" s="74">
        <v>46274</v>
      </c>
      <c r="C11221" s="30" t="s">
        <v>862</v>
      </c>
      <c r="D11221" s="30" t="s">
        <v>863</v>
      </c>
      <c r="E11221" s="75">
        <v>128</v>
      </c>
      <c r="F11221" s="30" t="s">
        <v>70</v>
      </c>
      <c r="G11221" s="30" t="s">
        <v>71</v>
      </c>
      <c r="H11221" s="75">
        <v>2</v>
      </c>
    </row>
    <row r="11222" spans="1:8">
      <c r="A11222" s="30" t="s">
        <v>5030</v>
      </c>
      <c r="B11222" s="74">
        <v>46274</v>
      </c>
      <c r="C11222" s="30" t="s">
        <v>864</v>
      </c>
      <c r="D11222" s="30" t="s">
        <v>865</v>
      </c>
      <c r="E11222" s="75">
        <v>80</v>
      </c>
      <c r="F11222" s="30" t="s">
        <v>70</v>
      </c>
      <c r="G11222" s="30" t="s">
        <v>71</v>
      </c>
      <c r="H11222" s="75">
        <v>2</v>
      </c>
    </row>
    <row r="11223" spans="1:8">
      <c r="A11223" s="30" t="s">
        <v>5030</v>
      </c>
      <c r="B11223" s="74">
        <v>46274</v>
      </c>
      <c r="C11223" s="30" t="s">
        <v>866</v>
      </c>
      <c r="D11223" s="30" t="s">
        <v>867</v>
      </c>
      <c r="E11223" s="75">
        <v>96</v>
      </c>
      <c r="F11223" s="30" t="s">
        <v>70</v>
      </c>
      <c r="G11223" s="30" t="s">
        <v>71</v>
      </c>
      <c r="H11223" s="75">
        <v>2</v>
      </c>
    </row>
    <row r="11224" spans="1:8">
      <c r="A11224" s="30" t="s">
        <v>5030</v>
      </c>
      <c r="B11224" s="74">
        <v>46274</v>
      </c>
      <c r="C11224" s="30" t="s">
        <v>870</v>
      </c>
      <c r="D11224" s="30" t="s">
        <v>871</v>
      </c>
      <c r="E11224" s="75">
        <v>60</v>
      </c>
      <c r="F11224" s="30" t="s">
        <v>70</v>
      </c>
      <c r="G11224" s="30" t="s">
        <v>71</v>
      </c>
      <c r="H11224" s="75">
        <v>2</v>
      </c>
    </row>
    <row r="11225" spans="1:8">
      <c r="A11225" s="30" t="s">
        <v>5030</v>
      </c>
      <c r="B11225" s="74">
        <v>46274</v>
      </c>
      <c r="C11225" s="30" t="s">
        <v>872</v>
      </c>
      <c r="D11225" s="30" t="s">
        <v>873</v>
      </c>
      <c r="E11225" s="75">
        <v>104</v>
      </c>
      <c r="F11225" s="30" t="s">
        <v>70</v>
      </c>
      <c r="G11225" s="30" t="s">
        <v>71</v>
      </c>
      <c r="H11225" s="75">
        <v>2</v>
      </c>
    </row>
    <row r="11226" spans="1:8">
      <c r="A11226" s="30" t="s">
        <v>5030</v>
      </c>
      <c r="B11226" s="74">
        <v>46274</v>
      </c>
      <c r="C11226" s="30" t="s">
        <v>874</v>
      </c>
      <c r="D11226" s="30" t="s">
        <v>875</v>
      </c>
      <c r="E11226" s="75">
        <v>94</v>
      </c>
      <c r="F11226" s="30" t="s">
        <v>70</v>
      </c>
      <c r="G11226" s="30" t="s">
        <v>71</v>
      </c>
      <c r="H11226" s="75">
        <v>2</v>
      </c>
    </row>
    <row r="11227" spans="1:8">
      <c r="A11227" s="30" t="s">
        <v>5030</v>
      </c>
      <c r="B11227" s="74">
        <v>46274</v>
      </c>
      <c r="C11227" s="30" t="s">
        <v>876</v>
      </c>
      <c r="D11227" s="30" t="s">
        <v>877</v>
      </c>
      <c r="E11227" s="75">
        <v>172</v>
      </c>
      <c r="F11227" s="30" t="s">
        <v>70</v>
      </c>
      <c r="G11227" s="30" t="s">
        <v>71</v>
      </c>
      <c r="H11227" s="75">
        <v>2</v>
      </c>
    </row>
    <row r="11228" spans="1:8">
      <c r="A11228" s="30" t="s">
        <v>5030</v>
      </c>
      <c r="B11228" s="74">
        <v>46274</v>
      </c>
      <c r="C11228" s="30" t="s">
        <v>878</v>
      </c>
      <c r="D11228" s="30" t="s">
        <v>879</v>
      </c>
      <c r="E11228" s="75">
        <v>102</v>
      </c>
      <c r="F11228" s="30" t="s">
        <v>68</v>
      </c>
      <c r="G11228" s="30" t="s">
        <v>69</v>
      </c>
      <c r="H11228" s="75">
        <v>1</v>
      </c>
    </row>
    <row r="11229" spans="1:8">
      <c r="A11229" s="30" t="s">
        <v>5030</v>
      </c>
      <c r="B11229" s="74">
        <v>46274</v>
      </c>
      <c r="C11229" s="30" t="s">
        <v>880</v>
      </c>
      <c r="D11229" s="30" t="s">
        <v>881</v>
      </c>
      <c r="E11229" s="75">
        <v>132</v>
      </c>
      <c r="F11229" s="30" t="s">
        <v>70</v>
      </c>
      <c r="G11229" s="30" t="s">
        <v>71</v>
      </c>
      <c r="H11229" s="75">
        <v>2</v>
      </c>
    </row>
    <row r="11230" spans="1:8">
      <c r="A11230" s="30" t="s">
        <v>5030</v>
      </c>
      <c r="B11230" s="74">
        <v>46274</v>
      </c>
      <c r="C11230" s="30" t="s">
        <v>882</v>
      </c>
      <c r="D11230" s="30" t="s">
        <v>883</v>
      </c>
      <c r="E11230" s="75">
        <v>73</v>
      </c>
      <c r="F11230" s="30" t="s">
        <v>70</v>
      </c>
      <c r="G11230" s="30" t="s">
        <v>71</v>
      </c>
      <c r="H11230" s="75">
        <v>2</v>
      </c>
    </row>
    <row r="11231" spans="1:8">
      <c r="A11231" s="30" t="s">
        <v>5030</v>
      </c>
      <c r="B11231" s="74">
        <v>46274</v>
      </c>
      <c r="C11231" s="30" t="s">
        <v>884</v>
      </c>
      <c r="D11231" s="30" t="s">
        <v>885</v>
      </c>
      <c r="E11231" s="75">
        <v>13</v>
      </c>
      <c r="F11231" s="30" t="s">
        <v>53</v>
      </c>
      <c r="G11231" s="30" t="s">
        <v>54</v>
      </c>
      <c r="H11231" s="75">
        <v>1</v>
      </c>
    </row>
    <row r="11232" spans="1:8">
      <c r="A11232" s="30" t="s">
        <v>5030</v>
      </c>
      <c r="B11232" s="74">
        <v>46274</v>
      </c>
      <c r="C11232" s="30" t="s">
        <v>888</v>
      </c>
      <c r="D11232" s="30" t="s">
        <v>889</v>
      </c>
      <c r="E11232" s="75">
        <v>124</v>
      </c>
      <c r="F11232" s="30" t="s">
        <v>70</v>
      </c>
      <c r="G11232" s="30" t="s">
        <v>71</v>
      </c>
      <c r="H11232" s="75">
        <v>2</v>
      </c>
    </row>
    <row r="11233" spans="1:8">
      <c r="A11233" s="30" t="s">
        <v>5030</v>
      </c>
      <c r="B11233" s="74">
        <v>46274</v>
      </c>
      <c r="C11233" s="30" t="s">
        <v>890</v>
      </c>
      <c r="D11233" s="30" t="s">
        <v>891</v>
      </c>
      <c r="E11233" s="75">
        <v>111</v>
      </c>
      <c r="F11233" s="30" t="s">
        <v>53</v>
      </c>
      <c r="G11233" s="30" t="s">
        <v>54</v>
      </c>
      <c r="H11233" s="75">
        <v>1</v>
      </c>
    </row>
    <row r="11234" spans="1:8">
      <c r="A11234" s="30" t="s">
        <v>5030</v>
      </c>
      <c r="B11234" s="74">
        <v>46274</v>
      </c>
      <c r="C11234" s="30" t="s">
        <v>894</v>
      </c>
      <c r="D11234" s="30" t="s">
        <v>895</v>
      </c>
      <c r="E11234" s="75">
        <v>74</v>
      </c>
      <c r="F11234" s="30" t="s">
        <v>68</v>
      </c>
      <c r="G11234" s="30" t="s">
        <v>69</v>
      </c>
      <c r="H11234" s="75">
        <v>1</v>
      </c>
    </row>
    <row r="11235" spans="1:8">
      <c r="A11235" s="30" t="s">
        <v>5030</v>
      </c>
      <c r="B11235" s="74">
        <v>46274</v>
      </c>
      <c r="C11235" s="30" t="s">
        <v>896</v>
      </c>
      <c r="D11235" s="30" t="s">
        <v>897</v>
      </c>
      <c r="E11235" s="75">
        <v>28</v>
      </c>
      <c r="F11235" s="30" t="s">
        <v>68</v>
      </c>
      <c r="G11235" s="30" t="s">
        <v>69</v>
      </c>
      <c r="H11235" s="75">
        <v>1</v>
      </c>
    </row>
    <row r="11236" spans="1:8">
      <c r="A11236" s="30" t="s">
        <v>5030</v>
      </c>
      <c r="B11236" s="74">
        <v>46274</v>
      </c>
      <c r="C11236" s="30" t="s">
        <v>898</v>
      </c>
      <c r="D11236" s="30" t="s">
        <v>899</v>
      </c>
      <c r="E11236" s="75">
        <v>71</v>
      </c>
      <c r="F11236" s="30" t="s">
        <v>70</v>
      </c>
      <c r="G11236" s="30" t="s">
        <v>71</v>
      </c>
      <c r="H11236" s="75">
        <v>2</v>
      </c>
    </row>
    <row r="11237" spans="1:8">
      <c r="A11237" s="30" t="s">
        <v>5030</v>
      </c>
      <c r="B11237" s="74">
        <v>46274</v>
      </c>
      <c r="C11237" s="30" t="s">
        <v>900</v>
      </c>
      <c r="D11237" s="30" t="s">
        <v>901</v>
      </c>
      <c r="E11237" s="75">
        <v>36</v>
      </c>
      <c r="F11237" s="30" t="s">
        <v>70</v>
      </c>
      <c r="G11237" s="30" t="s">
        <v>71</v>
      </c>
      <c r="H11237" s="75">
        <v>2</v>
      </c>
    </row>
    <row r="11238" spans="1:8">
      <c r="A11238" s="30" t="s">
        <v>5030</v>
      </c>
      <c r="B11238" s="74">
        <v>46274</v>
      </c>
      <c r="C11238" s="30" t="s">
        <v>902</v>
      </c>
      <c r="D11238" s="30" t="s">
        <v>903</v>
      </c>
      <c r="E11238" s="75">
        <v>34</v>
      </c>
      <c r="F11238" s="30" t="s">
        <v>70</v>
      </c>
      <c r="G11238" s="30" t="s">
        <v>71</v>
      </c>
      <c r="H11238" s="75">
        <v>2</v>
      </c>
    </row>
    <row r="11239" spans="1:8">
      <c r="A11239" s="30" t="s">
        <v>5030</v>
      </c>
      <c r="B11239" s="74">
        <v>46274</v>
      </c>
      <c r="C11239" s="30" t="s">
        <v>904</v>
      </c>
      <c r="D11239" s="30" t="s">
        <v>905</v>
      </c>
      <c r="E11239" s="75">
        <v>63</v>
      </c>
      <c r="F11239" s="30" t="s">
        <v>70</v>
      </c>
      <c r="G11239" s="30" t="s">
        <v>71</v>
      </c>
      <c r="H11239" s="75">
        <v>2</v>
      </c>
    </row>
    <row r="11240" spans="1:8">
      <c r="A11240" s="30" t="s">
        <v>5030</v>
      </c>
      <c r="B11240" s="74">
        <v>46274</v>
      </c>
      <c r="C11240" s="30" t="s">
        <v>906</v>
      </c>
      <c r="D11240" s="30" t="s">
        <v>907</v>
      </c>
      <c r="E11240" s="75">
        <v>137</v>
      </c>
      <c r="F11240" s="30" t="s">
        <v>70</v>
      </c>
      <c r="G11240" s="30" t="s">
        <v>71</v>
      </c>
      <c r="H11240" s="75">
        <v>2</v>
      </c>
    </row>
    <row r="11241" spans="1:8">
      <c r="A11241" s="30" t="s">
        <v>5030</v>
      </c>
      <c r="B11241" s="74">
        <v>46274</v>
      </c>
      <c r="C11241" s="30" t="s">
        <v>908</v>
      </c>
      <c r="D11241" s="30" t="s">
        <v>909</v>
      </c>
      <c r="E11241" s="75">
        <v>138</v>
      </c>
      <c r="F11241" s="30" t="s">
        <v>80</v>
      </c>
      <c r="G11241" s="30" t="s">
        <v>81</v>
      </c>
      <c r="H11241" s="75">
        <v>1</v>
      </c>
    </row>
    <row r="11242" spans="1:8">
      <c r="A11242" s="30" t="s">
        <v>5030</v>
      </c>
      <c r="B11242" s="74">
        <v>46274</v>
      </c>
      <c r="C11242" s="30" t="s">
        <v>914</v>
      </c>
      <c r="D11242" s="30" t="s">
        <v>915</v>
      </c>
      <c r="E11242" s="75">
        <v>31</v>
      </c>
      <c r="F11242" s="30" t="s">
        <v>53</v>
      </c>
      <c r="G11242" s="30" t="s">
        <v>54</v>
      </c>
      <c r="H11242" s="75">
        <v>1</v>
      </c>
    </row>
    <row r="11243" spans="1:8">
      <c r="A11243" s="30" t="s">
        <v>5030</v>
      </c>
      <c r="B11243" s="74">
        <v>46274</v>
      </c>
      <c r="C11243" s="30" t="s">
        <v>920</v>
      </c>
      <c r="D11243" s="30" t="s">
        <v>921</v>
      </c>
      <c r="E11243" s="75">
        <v>189</v>
      </c>
      <c r="F11243" s="30" t="s">
        <v>78</v>
      </c>
      <c r="G11243" s="30" t="s">
        <v>79</v>
      </c>
      <c r="H11243" s="75">
        <v>2</v>
      </c>
    </row>
    <row r="11244" spans="1:8">
      <c r="A11244" s="30" t="s">
        <v>5030</v>
      </c>
      <c r="B11244" s="74">
        <v>46274</v>
      </c>
      <c r="C11244" s="30" t="s">
        <v>922</v>
      </c>
      <c r="D11244" s="30" t="s">
        <v>923</v>
      </c>
      <c r="E11244" s="75">
        <v>40</v>
      </c>
      <c r="F11244" s="30" t="s">
        <v>70</v>
      </c>
      <c r="G11244" s="30" t="s">
        <v>71</v>
      </c>
      <c r="H11244" s="75">
        <v>2</v>
      </c>
    </row>
    <row r="11245" spans="1:8">
      <c r="A11245" s="30" t="s">
        <v>5030</v>
      </c>
      <c r="B11245" s="74">
        <v>46274</v>
      </c>
      <c r="C11245" s="30" t="s">
        <v>926</v>
      </c>
      <c r="D11245" s="30" t="s">
        <v>927</v>
      </c>
      <c r="E11245" s="75">
        <v>123</v>
      </c>
      <c r="F11245" s="30" t="s">
        <v>70</v>
      </c>
      <c r="G11245" s="30" t="s">
        <v>71</v>
      </c>
      <c r="H11245" s="75">
        <v>2</v>
      </c>
    </row>
    <row r="11246" spans="1:8">
      <c r="A11246" s="30" t="s">
        <v>5030</v>
      </c>
      <c r="B11246" s="74">
        <v>46274</v>
      </c>
      <c r="C11246" s="30" t="s">
        <v>928</v>
      </c>
      <c r="D11246" s="30" t="s">
        <v>929</v>
      </c>
      <c r="E11246" s="75">
        <v>62</v>
      </c>
      <c r="F11246" s="30" t="s">
        <v>70</v>
      </c>
      <c r="G11246" s="30" t="s">
        <v>71</v>
      </c>
      <c r="H11246" s="75">
        <v>2</v>
      </c>
    </row>
    <row r="11247" spans="1:8">
      <c r="A11247" s="30" t="s">
        <v>5030</v>
      </c>
      <c r="B11247" s="74">
        <v>46274</v>
      </c>
      <c r="C11247" s="30" t="s">
        <v>930</v>
      </c>
      <c r="D11247" s="30" t="s">
        <v>931</v>
      </c>
      <c r="E11247" s="75">
        <v>93</v>
      </c>
      <c r="F11247" s="30" t="s">
        <v>72</v>
      </c>
      <c r="G11247" s="30" t="s">
        <v>73</v>
      </c>
      <c r="H11247" s="75">
        <v>3</v>
      </c>
    </row>
    <row r="11248" spans="1:8">
      <c r="A11248" s="30" t="s">
        <v>5030</v>
      </c>
      <c r="B11248" s="74">
        <v>46274</v>
      </c>
      <c r="C11248" s="30" t="s">
        <v>932</v>
      </c>
      <c r="D11248" s="30" t="s">
        <v>933</v>
      </c>
      <c r="E11248" s="75">
        <v>1</v>
      </c>
      <c r="F11248" s="30" t="s">
        <v>68</v>
      </c>
      <c r="G11248" s="30" t="s">
        <v>69</v>
      </c>
      <c r="H11248" s="75">
        <v>1</v>
      </c>
    </row>
    <row r="11249" spans="1:8">
      <c r="A11249" s="30" t="s">
        <v>5030</v>
      </c>
      <c r="B11249" s="74">
        <v>46274</v>
      </c>
      <c r="C11249" s="30" t="s">
        <v>934</v>
      </c>
      <c r="D11249" s="30" t="s">
        <v>935</v>
      </c>
      <c r="E11249" s="75">
        <v>96</v>
      </c>
      <c r="F11249" s="30" t="s">
        <v>70</v>
      </c>
      <c r="G11249" s="30" t="s">
        <v>71</v>
      </c>
      <c r="H11249" s="75">
        <v>2</v>
      </c>
    </row>
    <row r="11250" spans="1:8">
      <c r="A11250" s="30" t="s">
        <v>5030</v>
      </c>
      <c r="B11250" s="74">
        <v>46274</v>
      </c>
      <c r="C11250" s="30" t="s">
        <v>936</v>
      </c>
      <c r="D11250" s="30" t="s">
        <v>937</v>
      </c>
      <c r="E11250" s="75">
        <v>53</v>
      </c>
      <c r="F11250" s="30" t="s">
        <v>68</v>
      </c>
      <c r="G11250" s="30" t="s">
        <v>69</v>
      </c>
      <c r="H11250" s="75">
        <v>1</v>
      </c>
    </row>
    <row r="11251" spans="1:8">
      <c r="A11251" s="30" t="s">
        <v>5030</v>
      </c>
      <c r="B11251" s="74">
        <v>46274</v>
      </c>
      <c r="C11251" s="30" t="s">
        <v>938</v>
      </c>
      <c r="D11251" s="30" t="s">
        <v>939</v>
      </c>
      <c r="E11251" s="75">
        <v>218</v>
      </c>
      <c r="F11251" s="30" t="s">
        <v>80</v>
      </c>
      <c r="G11251" s="30" t="s">
        <v>81</v>
      </c>
      <c r="H11251" s="75">
        <v>1</v>
      </c>
    </row>
    <row r="11252" spans="1:8">
      <c r="A11252" s="30" t="s">
        <v>5030</v>
      </c>
      <c r="B11252" s="74">
        <v>46274</v>
      </c>
      <c r="C11252" s="30" t="s">
        <v>940</v>
      </c>
      <c r="D11252" s="30" t="s">
        <v>941</v>
      </c>
      <c r="E11252" s="75">
        <v>57</v>
      </c>
      <c r="F11252" s="30" t="s">
        <v>70</v>
      </c>
      <c r="G11252" s="30" t="s">
        <v>71</v>
      </c>
      <c r="H11252" s="75">
        <v>2</v>
      </c>
    </row>
    <row r="11253" spans="1:8">
      <c r="A11253" s="30" t="s">
        <v>5030</v>
      </c>
      <c r="B11253" s="74">
        <v>46274</v>
      </c>
      <c r="C11253" s="30" t="s">
        <v>1826</v>
      </c>
      <c r="D11253" s="30" t="s">
        <v>1827</v>
      </c>
      <c r="E11253" s="75">
        <v>35</v>
      </c>
      <c r="F11253" s="30" t="s">
        <v>76</v>
      </c>
      <c r="G11253" s="30" t="s">
        <v>77</v>
      </c>
      <c r="H11253" s="75">
        <v>1</v>
      </c>
    </row>
    <row r="11254" spans="1:8">
      <c r="A11254" s="30" t="s">
        <v>5030</v>
      </c>
      <c r="B11254" s="74">
        <v>46274</v>
      </c>
      <c r="C11254" s="30" t="s">
        <v>1922</v>
      </c>
      <c r="D11254" s="30" t="s">
        <v>1923</v>
      </c>
      <c r="E11254" s="75">
        <v>97</v>
      </c>
      <c r="F11254" s="30" t="s">
        <v>70</v>
      </c>
      <c r="G11254" s="30" t="s">
        <v>71</v>
      </c>
      <c r="H11254" s="75">
        <v>2</v>
      </c>
    </row>
    <row r="11255" spans="1:8">
      <c r="A11255" s="30" t="s">
        <v>5030</v>
      </c>
      <c r="B11255" s="74">
        <v>46274</v>
      </c>
      <c r="C11255" s="30" t="s">
        <v>942</v>
      </c>
      <c r="D11255" s="30" t="s">
        <v>943</v>
      </c>
      <c r="E11255" s="75">
        <v>133</v>
      </c>
      <c r="F11255" s="30" t="s">
        <v>70</v>
      </c>
      <c r="G11255" s="30" t="s">
        <v>71</v>
      </c>
      <c r="H11255" s="75">
        <v>2</v>
      </c>
    </row>
    <row r="11256" spans="1:8">
      <c r="A11256" s="30" t="s">
        <v>5030</v>
      </c>
      <c r="B11256" s="74">
        <v>46274</v>
      </c>
      <c r="C11256" s="30" t="s">
        <v>944</v>
      </c>
      <c r="D11256" s="30" t="s">
        <v>945</v>
      </c>
      <c r="E11256" s="75">
        <v>47</v>
      </c>
      <c r="F11256" s="30" t="s">
        <v>70</v>
      </c>
      <c r="G11256" s="30" t="s">
        <v>71</v>
      </c>
      <c r="H11256" s="75">
        <v>2</v>
      </c>
    </row>
    <row r="11257" spans="1:8">
      <c r="A11257" s="30" t="s">
        <v>5030</v>
      </c>
      <c r="B11257" s="74">
        <v>46274</v>
      </c>
      <c r="C11257" s="30" t="s">
        <v>948</v>
      </c>
      <c r="D11257" s="30" t="s">
        <v>949</v>
      </c>
      <c r="E11257" s="75">
        <v>224</v>
      </c>
      <c r="F11257" s="30" t="s">
        <v>72</v>
      </c>
      <c r="G11257" s="30" t="s">
        <v>73</v>
      </c>
      <c r="H11257" s="75">
        <v>3</v>
      </c>
    </row>
    <row r="11258" spans="1:8">
      <c r="A11258" s="30" t="s">
        <v>5030</v>
      </c>
      <c r="B11258" s="74">
        <v>46274</v>
      </c>
      <c r="C11258" s="30" t="s">
        <v>1828</v>
      </c>
      <c r="D11258" s="30" t="s">
        <v>1829</v>
      </c>
      <c r="E11258" s="75">
        <v>73</v>
      </c>
      <c r="F11258" s="30" t="s">
        <v>53</v>
      </c>
      <c r="G11258" s="30" t="s">
        <v>54</v>
      </c>
      <c r="H11258" s="75">
        <v>1</v>
      </c>
    </row>
    <row r="11259" spans="1:8">
      <c r="A11259" s="30" t="s">
        <v>5030</v>
      </c>
      <c r="B11259" s="74">
        <v>46274</v>
      </c>
      <c r="C11259" s="30" t="s">
        <v>950</v>
      </c>
      <c r="D11259" s="30" t="s">
        <v>951</v>
      </c>
      <c r="E11259" s="75">
        <v>113</v>
      </c>
      <c r="F11259" s="30" t="s">
        <v>53</v>
      </c>
      <c r="G11259" s="30" t="s">
        <v>54</v>
      </c>
      <c r="H11259" s="75">
        <v>1</v>
      </c>
    </row>
    <row r="11260" spans="1:8">
      <c r="A11260" s="30" t="s">
        <v>5030</v>
      </c>
      <c r="B11260" s="74">
        <v>46274</v>
      </c>
      <c r="C11260" s="30" t="s">
        <v>952</v>
      </c>
      <c r="D11260" s="30" t="s">
        <v>953</v>
      </c>
      <c r="E11260" s="75">
        <v>66</v>
      </c>
      <c r="F11260" s="30" t="s">
        <v>70</v>
      </c>
      <c r="G11260" s="30" t="s">
        <v>71</v>
      </c>
      <c r="H11260" s="75">
        <v>2</v>
      </c>
    </row>
    <row r="11261" spans="1:8">
      <c r="A11261" s="30" t="s">
        <v>5030</v>
      </c>
      <c r="B11261" s="74">
        <v>46274</v>
      </c>
      <c r="C11261" s="30" t="s">
        <v>954</v>
      </c>
      <c r="D11261" s="30" t="s">
        <v>955</v>
      </c>
      <c r="E11261" s="75">
        <v>78</v>
      </c>
      <c r="F11261" s="30" t="s">
        <v>70</v>
      </c>
      <c r="G11261" s="30" t="s">
        <v>71</v>
      </c>
      <c r="H11261" s="75">
        <v>2</v>
      </c>
    </row>
    <row r="11262" spans="1:8">
      <c r="A11262" s="30" t="s">
        <v>5030</v>
      </c>
      <c r="B11262" s="74">
        <v>46274</v>
      </c>
      <c r="C11262" s="30" t="s">
        <v>958</v>
      </c>
      <c r="D11262" s="30" t="s">
        <v>959</v>
      </c>
      <c r="E11262" s="75">
        <v>63</v>
      </c>
      <c r="F11262" s="30" t="s">
        <v>53</v>
      </c>
      <c r="G11262" s="30" t="s">
        <v>54</v>
      </c>
      <c r="H11262" s="75">
        <v>1</v>
      </c>
    </row>
    <row r="11263" spans="1:8">
      <c r="A11263" s="30" t="s">
        <v>5030</v>
      </c>
      <c r="B11263" s="74">
        <v>46274</v>
      </c>
      <c r="C11263" s="30" t="s">
        <v>1830</v>
      </c>
      <c r="D11263" s="30" t="s">
        <v>1831</v>
      </c>
      <c r="E11263" s="75">
        <v>32</v>
      </c>
      <c r="F11263" s="30" t="s">
        <v>70</v>
      </c>
      <c r="G11263" s="30" t="s">
        <v>71</v>
      </c>
      <c r="H11263" s="75">
        <v>2</v>
      </c>
    </row>
    <row r="11264" spans="1:8">
      <c r="A11264" s="30" t="s">
        <v>5030</v>
      </c>
      <c r="B11264" s="74">
        <v>46274</v>
      </c>
      <c r="C11264" s="30" t="s">
        <v>962</v>
      </c>
      <c r="D11264" s="30" t="s">
        <v>963</v>
      </c>
      <c r="E11264" s="75">
        <v>96</v>
      </c>
      <c r="F11264" s="30" t="s">
        <v>70</v>
      </c>
      <c r="G11264" s="30" t="s">
        <v>71</v>
      </c>
      <c r="H11264" s="75">
        <v>2</v>
      </c>
    </row>
    <row r="11265" spans="1:8">
      <c r="A11265" s="30" t="s">
        <v>5030</v>
      </c>
      <c r="B11265" s="74">
        <v>46274</v>
      </c>
      <c r="C11265" s="30" t="s">
        <v>968</v>
      </c>
      <c r="D11265" s="30" t="s">
        <v>969</v>
      </c>
      <c r="E11265" s="75">
        <v>34</v>
      </c>
      <c r="F11265" s="30" t="s">
        <v>53</v>
      </c>
      <c r="G11265" s="30" t="s">
        <v>54</v>
      </c>
      <c r="H11265" s="75">
        <v>1</v>
      </c>
    </row>
    <row r="11266" spans="1:8">
      <c r="A11266" s="30" t="s">
        <v>5030</v>
      </c>
      <c r="B11266" s="74">
        <v>46274</v>
      </c>
      <c r="C11266" s="30" t="s">
        <v>972</v>
      </c>
      <c r="D11266" s="30" t="s">
        <v>973</v>
      </c>
      <c r="E11266" s="75">
        <v>155</v>
      </c>
      <c r="F11266" s="30" t="s">
        <v>70</v>
      </c>
      <c r="G11266" s="30" t="s">
        <v>71</v>
      </c>
      <c r="H11266" s="75">
        <v>2</v>
      </c>
    </row>
    <row r="11267" spans="1:8">
      <c r="A11267" s="30" t="s">
        <v>5030</v>
      </c>
      <c r="B11267" s="74">
        <v>46274</v>
      </c>
      <c r="C11267" s="30" t="s">
        <v>974</v>
      </c>
      <c r="D11267" s="30" t="s">
        <v>975</v>
      </c>
      <c r="E11267" s="75">
        <v>12</v>
      </c>
      <c r="F11267" s="30" t="s">
        <v>53</v>
      </c>
      <c r="G11267" s="30" t="s">
        <v>54</v>
      </c>
      <c r="H11267" s="75">
        <v>1</v>
      </c>
    </row>
    <row r="11268" spans="1:8">
      <c r="A11268" s="30" t="s">
        <v>5030</v>
      </c>
      <c r="B11268" s="74">
        <v>46274</v>
      </c>
      <c r="C11268" s="30" t="s">
        <v>980</v>
      </c>
      <c r="D11268" s="30" t="s">
        <v>981</v>
      </c>
      <c r="E11268" s="75">
        <v>63</v>
      </c>
      <c r="F11268" s="30" t="s">
        <v>68</v>
      </c>
      <c r="G11268" s="30" t="s">
        <v>69</v>
      </c>
      <c r="H11268" s="75">
        <v>1</v>
      </c>
    </row>
    <row r="11269" spans="1:8">
      <c r="A11269" s="30" t="s">
        <v>5030</v>
      </c>
      <c r="B11269" s="74">
        <v>46274</v>
      </c>
      <c r="C11269" s="30" t="s">
        <v>982</v>
      </c>
      <c r="D11269" s="30" t="s">
        <v>983</v>
      </c>
      <c r="E11269" s="75">
        <v>17</v>
      </c>
      <c r="F11269" s="30" t="s">
        <v>70</v>
      </c>
      <c r="G11269" s="30" t="s">
        <v>71</v>
      </c>
      <c r="H11269" s="75">
        <v>2</v>
      </c>
    </row>
    <row r="11270" spans="1:8">
      <c r="A11270" s="30" t="s">
        <v>5030</v>
      </c>
      <c r="B11270" s="74">
        <v>46274</v>
      </c>
      <c r="C11270" s="30" t="s">
        <v>984</v>
      </c>
      <c r="D11270" s="30" t="s">
        <v>985</v>
      </c>
      <c r="E11270" s="75">
        <v>114</v>
      </c>
      <c r="F11270" s="30" t="s">
        <v>53</v>
      </c>
      <c r="G11270" s="30" t="s">
        <v>54</v>
      </c>
      <c r="H11270" s="75">
        <v>1</v>
      </c>
    </row>
    <row r="11271" spans="1:8">
      <c r="A11271" s="30" t="s">
        <v>5030</v>
      </c>
      <c r="B11271" s="74">
        <v>46274</v>
      </c>
      <c r="C11271" s="30" t="s">
        <v>986</v>
      </c>
      <c r="D11271" s="30" t="s">
        <v>987</v>
      </c>
      <c r="E11271" s="75">
        <v>111</v>
      </c>
      <c r="F11271" s="30" t="s">
        <v>53</v>
      </c>
      <c r="G11271" s="30" t="s">
        <v>54</v>
      </c>
      <c r="H11271" s="75">
        <v>1</v>
      </c>
    </row>
    <row r="11272" spans="1:8">
      <c r="A11272" s="30" t="s">
        <v>5030</v>
      </c>
      <c r="B11272" s="74">
        <v>46274</v>
      </c>
      <c r="C11272" s="30" t="s">
        <v>988</v>
      </c>
      <c r="D11272" s="30" t="s">
        <v>989</v>
      </c>
      <c r="E11272" s="75">
        <v>8</v>
      </c>
      <c r="F11272" s="30" t="s">
        <v>76</v>
      </c>
      <c r="G11272" s="30" t="s">
        <v>77</v>
      </c>
      <c r="H11272" s="75">
        <v>1</v>
      </c>
    </row>
    <row r="11273" spans="1:8">
      <c r="A11273" s="30" t="s">
        <v>5030</v>
      </c>
      <c r="B11273" s="74">
        <v>46274</v>
      </c>
      <c r="C11273" s="30" t="s">
        <v>992</v>
      </c>
      <c r="D11273" s="30" t="s">
        <v>993</v>
      </c>
      <c r="E11273" s="75">
        <v>42</v>
      </c>
      <c r="F11273" s="30" t="s">
        <v>68</v>
      </c>
      <c r="G11273" s="30" t="s">
        <v>69</v>
      </c>
      <c r="H11273" s="75">
        <v>1</v>
      </c>
    </row>
    <row r="11274" spans="1:8">
      <c r="A11274" s="30" t="s">
        <v>5030</v>
      </c>
      <c r="B11274" s="74">
        <v>46274</v>
      </c>
      <c r="C11274" s="30" t="s">
        <v>1840</v>
      </c>
      <c r="D11274" s="30" t="s">
        <v>1841</v>
      </c>
      <c r="E11274" s="75">
        <v>76</v>
      </c>
      <c r="F11274" s="30" t="s">
        <v>70</v>
      </c>
      <c r="G11274" s="30" t="s">
        <v>71</v>
      </c>
      <c r="H11274" s="75">
        <v>2</v>
      </c>
    </row>
    <row r="11275" spans="1:8">
      <c r="A11275" s="30" t="s">
        <v>5030</v>
      </c>
      <c r="B11275" s="74">
        <v>46274</v>
      </c>
      <c r="C11275" s="30" t="s">
        <v>1006</v>
      </c>
      <c r="D11275" s="30" t="s">
        <v>1007</v>
      </c>
      <c r="E11275" s="75">
        <v>70</v>
      </c>
      <c r="F11275" s="30" t="s">
        <v>70</v>
      </c>
      <c r="G11275" s="30" t="s">
        <v>71</v>
      </c>
      <c r="H11275" s="75">
        <v>2</v>
      </c>
    </row>
    <row r="11276" spans="1:8">
      <c r="A11276" s="30" t="s">
        <v>5030</v>
      </c>
      <c r="B11276" s="74">
        <v>46274</v>
      </c>
      <c r="C11276" s="30" t="s">
        <v>1008</v>
      </c>
      <c r="D11276" s="30" t="s">
        <v>1009</v>
      </c>
      <c r="E11276" s="75">
        <v>18</v>
      </c>
      <c r="F11276" s="30" t="s">
        <v>53</v>
      </c>
      <c r="G11276" s="30" t="s">
        <v>54</v>
      </c>
      <c r="H11276" s="75">
        <v>1</v>
      </c>
    </row>
    <row r="11277" spans="1:8">
      <c r="A11277" s="30" t="s">
        <v>5030</v>
      </c>
      <c r="B11277" s="74">
        <v>46274</v>
      </c>
      <c r="C11277" s="30" t="s">
        <v>1010</v>
      </c>
      <c r="D11277" s="30" t="s">
        <v>1011</v>
      </c>
      <c r="E11277" s="75">
        <v>53</v>
      </c>
      <c r="F11277" s="30" t="s">
        <v>70</v>
      </c>
      <c r="G11277" s="30" t="s">
        <v>71</v>
      </c>
      <c r="H11277" s="75">
        <v>2</v>
      </c>
    </row>
    <row r="11278" spans="1:8">
      <c r="A11278" s="30" t="s">
        <v>5030</v>
      </c>
      <c r="B11278" s="74">
        <v>46274</v>
      </c>
      <c r="C11278" s="30" t="s">
        <v>1012</v>
      </c>
      <c r="D11278" s="30" t="s">
        <v>1013</v>
      </c>
      <c r="E11278" s="75">
        <v>26</v>
      </c>
      <c r="F11278" s="30" t="s">
        <v>53</v>
      </c>
      <c r="G11278" s="30" t="s">
        <v>54</v>
      </c>
      <c r="H11278" s="75">
        <v>1</v>
      </c>
    </row>
    <row r="11279" spans="1:8">
      <c r="A11279" s="30" t="s">
        <v>5030</v>
      </c>
      <c r="B11279" s="74">
        <v>46274</v>
      </c>
      <c r="C11279" s="30" t="s">
        <v>1016</v>
      </c>
      <c r="D11279" s="30" t="s">
        <v>1017</v>
      </c>
      <c r="E11279" s="75">
        <v>49</v>
      </c>
      <c r="F11279" s="30" t="s">
        <v>53</v>
      </c>
      <c r="G11279" s="30" t="s">
        <v>54</v>
      </c>
      <c r="H11279" s="75">
        <v>1</v>
      </c>
    </row>
    <row r="11280" spans="1:8">
      <c r="A11280" s="30" t="s">
        <v>5030</v>
      </c>
      <c r="B11280" s="74">
        <v>46274</v>
      </c>
      <c r="C11280" s="30" t="s">
        <v>1018</v>
      </c>
      <c r="D11280" s="30" t="s">
        <v>1019</v>
      </c>
      <c r="E11280" s="75">
        <v>198</v>
      </c>
      <c r="F11280" s="30" t="s">
        <v>70</v>
      </c>
      <c r="G11280" s="30" t="s">
        <v>71</v>
      </c>
      <c r="H11280" s="75">
        <v>2</v>
      </c>
    </row>
    <row r="11281" spans="1:8">
      <c r="A11281" s="30" t="s">
        <v>5030</v>
      </c>
      <c r="B11281" s="74">
        <v>46274</v>
      </c>
      <c r="C11281" s="30" t="s">
        <v>1020</v>
      </c>
      <c r="D11281" s="30" t="s">
        <v>1021</v>
      </c>
      <c r="E11281" s="75">
        <v>30</v>
      </c>
      <c r="F11281" s="30" t="s">
        <v>53</v>
      </c>
      <c r="G11281" s="30" t="s">
        <v>54</v>
      </c>
      <c r="H11281" s="75">
        <v>1</v>
      </c>
    </row>
    <row r="11282" spans="1:8">
      <c r="A11282" s="30" t="s">
        <v>5030</v>
      </c>
      <c r="B11282" s="74">
        <v>46274</v>
      </c>
      <c r="C11282" s="30" t="s">
        <v>1022</v>
      </c>
      <c r="D11282" s="30" t="s">
        <v>1023</v>
      </c>
      <c r="E11282" s="75">
        <v>121</v>
      </c>
      <c r="F11282" s="30" t="s">
        <v>70</v>
      </c>
      <c r="G11282" s="30" t="s">
        <v>71</v>
      </c>
      <c r="H11282" s="75">
        <v>2</v>
      </c>
    </row>
    <row r="11283" spans="1:8">
      <c r="A11283" s="30" t="s">
        <v>5030</v>
      </c>
      <c r="B11283" s="74">
        <v>46274</v>
      </c>
      <c r="C11283" s="30" t="s">
        <v>1026</v>
      </c>
      <c r="D11283" s="30" t="s">
        <v>1027</v>
      </c>
      <c r="E11283" s="75">
        <v>165</v>
      </c>
      <c r="F11283" s="30" t="s">
        <v>53</v>
      </c>
      <c r="G11283" s="30" t="s">
        <v>54</v>
      </c>
      <c r="H11283" s="75">
        <v>1</v>
      </c>
    </row>
    <row r="11284" spans="1:8">
      <c r="A11284" s="30" t="s">
        <v>5030</v>
      </c>
      <c r="B11284" s="74">
        <v>46274</v>
      </c>
      <c r="C11284" s="30" t="s">
        <v>1846</v>
      </c>
      <c r="D11284" s="30" t="s">
        <v>1847</v>
      </c>
      <c r="E11284" s="75">
        <v>177</v>
      </c>
      <c r="F11284" s="30" t="s">
        <v>53</v>
      </c>
      <c r="G11284" s="30" t="s">
        <v>54</v>
      </c>
      <c r="H11284" s="75">
        <v>1</v>
      </c>
    </row>
    <row r="11285" spans="1:8">
      <c r="A11285" s="30" t="s">
        <v>5030</v>
      </c>
      <c r="B11285" s="74">
        <v>46274</v>
      </c>
      <c r="C11285" s="30" t="s">
        <v>1028</v>
      </c>
      <c r="D11285" s="30" t="s">
        <v>1029</v>
      </c>
      <c r="E11285" s="75">
        <v>166</v>
      </c>
      <c r="F11285" s="30" t="s">
        <v>53</v>
      </c>
      <c r="G11285" s="30" t="s">
        <v>54</v>
      </c>
      <c r="H11285" s="75">
        <v>1</v>
      </c>
    </row>
    <row r="11286" spans="1:8">
      <c r="A11286" s="30" t="s">
        <v>5030</v>
      </c>
      <c r="B11286" s="74">
        <v>46274</v>
      </c>
      <c r="C11286" s="30" t="s">
        <v>1032</v>
      </c>
      <c r="D11286" s="30" t="s">
        <v>1033</v>
      </c>
      <c r="E11286" s="75">
        <v>67</v>
      </c>
      <c r="F11286" s="30" t="s">
        <v>70</v>
      </c>
      <c r="G11286" s="30" t="s">
        <v>71</v>
      </c>
      <c r="H11286" s="75">
        <v>2</v>
      </c>
    </row>
    <row r="11287" spans="1:8">
      <c r="A11287" s="30" t="s">
        <v>5030</v>
      </c>
      <c r="B11287" s="74">
        <v>46274</v>
      </c>
      <c r="C11287" s="30" t="s">
        <v>1034</v>
      </c>
      <c r="D11287" s="30" t="s">
        <v>1035</v>
      </c>
      <c r="E11287" s="75">
        <v>30</v>
      </c>
      <c r="F11287" s="30" t="s">
        <v>53</v>
      </c>
      <c r="G11287" s="30" t="s">
        <v>54</v>
      </c>
      <c r="H11287" s="75">
        <v>1</v>
      </c>
    </row>
    <row r="11288" spans="1:8">
      <c r="A11288" s="30" t="s">
        <v>5030</v>
      </c>
      <c r="B11288" s="74">
        <v>46274</v>
      </c>
      <c r="C11288" s="30" t="s">
        <v>1036</v>
      </c>
      <c r="D11288" s="30" t="s">
        <v>1037</v>
      </c>
      <c r="E11288" s="75">
        <v>82</v>
      </c>
      <c r="F11288" s="30" t="s">
        <v>53</v>
      </c>
      <c r="G11288" s="30" t="s">
        <v>54</v>
      </c>
      <c r="H11288" s="75">
        <v>1</v>
      </c>
    </row>
    <row r="11289" spans="1:8">
      <c r="A11289" s="30" t="s">
        <v>5030</v>
      </c>
      <c r="B11289" s="74">
        <v>46274</v>
      </c>
      <c r="C11289" s="30" t="s">
        <v>1038</v>
      </c>
      <c r="D11289" s="30" t="s">
        <v>1039</v>
      </c>
      <c r="E11289" s="75">
        <v>146</v>
      </c>
      <c r="F11289" s="30" t="s">
        <v>70</v>
      </c>
      <c r="G11289" s="30" t="s">
        <v>71</v>
      </c>
      <c r="H11289" s="75">
        <v>2</v>
      </c>
    </row>
    <row r="11290" spans="1:8">
      <c r="A11290" s="30" t="s">
        <v>5030</v>
      </c>
      <c r="B11290" s="74">
        <v>46274</v>
      </c>
      <c r="C11290" s="30" t="s">
        <v>1040</v>
      </c>
      <c r="D11290" s="30" t="s">
        <v>1041</v>
      </c>
      <c r="E11290" s="75">
        <v>36</v>
      </c>
      <c r="F11290" s="30" t="s">
        <v>53</v>
      </c>
      <c r="G11290" s="30" t="s">
        <v>54</v>
      </c>
      <c r="H11290" s="75">
        <v>1</v>
      </c>
    </row>
    <row r="11291" spans="1:8">
      <c r="A11291" s="30" t="s">
        <v>5030</v>
      </c>
      <c r="B11291" s="74">
        <v>46274</v>
      </c>
      <c r="C11291" s="30" t="s">
        <v>1042</v>
      </c>
      <c r="D11291" s="30" t="s">
        <v>1043</v>
      </c>
      <c r="E11291" s="75">
        <v>92</v>
      </c>
      <c r="F11291" s="30" t="s">
        <v>80</v>
      </c>
      <c r="G11291" s="30" t="s">
        <v>81</v>
      </c>
      <c r="H11291" s="75">
        <v>1</v>
      </c>
    </row>
    <row r="11292" spans="1:8">
      <c r="A11292" s="30" t="s">
        <v>5030</v>
      </c>
      <c r="B11292" s="74">
        <v>46274</v>
      </c>
      <c r="C11292" s="30" t="s">
        <v>1044</v>
      </c>
      <c r="D11292" s="30" t="s">
        <v>1045</v>
      </c>
      <c r="E11292" s="75">
        <v>157</v>
      </c>
      <c r="F11292" s="30" t="s">
        <v>53</v>
      </c>
      <c r="G11292" s="30" t="s">
        <v>54</v>
      </c>
      <c r="H11292" s="75">
        <v>1</v>
      </c>
    </row>
    <row r="11293" spans="1:8">
      <c r="A11293" s="30" t="s">
        <v>5030</v>
      </c>
      <c r="B11293" s="74">
        <v>46274</v>
      </c>
      <c r="C11293" s="30" t="s">
        <v>1054</v>
      </c>
      <c r="D11293" s="30" t="s">
        <v>1055</v>
      </c>
      <c r="E11293" s="75">
        <v>159</v>
      </c>
      <c r="F11293" s="30" t="s">
        <v>70</v>
      </c>
      <c r="G11293" s="30" t="s">
        <v>71</v>
      </c>
      <c r="H11293" s="75">
        <v>2</v>
      </c>
    </row>
    <row r="11294" spans="1:8">
      <c r="A11294" s="30" t="s">
        <v>5030</v>
      </c>
      <c r="B11294" s="74">
        <v>46274</v>
      </c>
      <c r="C11294" s="30" t="s">
        <v>1058</v>
      </c>
      <c r="D11294" s="30" t="s">
        <v>1059</v>
      </c>
      <c r="E11294" s="75">
        <v>2</v>
      </c>
      <c r="F11294" s="30" t="s">
        <v>80</v>
      </c>
      <c r="G11294" s="30" t="s">
        <v>81</v>
      </c>
      <c r="H11294" s="75">
        <v>1</v>
      </c>
    </row>
    <row r="11295" spans="1:8">
      <c r="A11295" s="30" t="s">
        <v>5030</v>
      </c>
      <c r="B11295" s="74">
        <v>46274</v>
      </c>
      <c r="C11295" s="30" t="s">
        <v>1060</v>
      </c>
      <c r="D11295" s="30" t="s">
        <v>1061</v>
      </c>
      <c r="E11295" s="75">
        <v>80</v>
      </c>
      <c r="F11295" s="30" t="s">
        <v>53</v>
      </c>
      <c r="G11295" s="30" t="s">
        <v>54</v>
      </c>
      <c r="H11295" s="75">
        <v>1</v>
      </c>
    </row>
    <row r="11296" spans="1:8">
      <c r="A11296" s="30" t="s">
        <v>5030</v>
      </c>
      <c r="B11296" s="74">
        <v>46274</v>
      </c>
      <c r="C11296" s="30" t="s">
        <v>1066</v>
      </c>
      <c r="D11296" s="30" t="s">
        <v>1067</v>
      </c>
      <c r="E11296" s="75">
        <v>203</v>
      </c>
      <c r="F11296" s="30" t="s">
        <v>80</v>
      </c>
      <c r="G11296" s="30" t="s">
        <v>81</v>
      </c>
      <c r="H11296" s="75">
        <v>1</v>
      </c>
    </row>
    <row r="11297" spans="1:8">
      <c r="A11297" s="30" t="s">
        <v>5030</v>
      </c>
      <c r="B11297" s="74">
        <v>46274</v>
      </c>
      <c r="C11297" s="30" t="s">
        <v>1068</v>
      </c>
      <c r="D11297" s="30" t="s">
        <v>1069</v>
      </c>
      <c r="E11297" s="75">
        <v>193</v>
      </c>
      <c r="F11297" s="30" t="s">
        <v>70</v>
      </c>
      <c r="G11297" s="30" t="s">
        <v>71</v>
      </c>
      <c r="H11297" s="75">
        <v>2</v>
      </c>
    </row>
    <row r="11298" spans="1:8">
      <c r="A11298" s="30" t="s">
        <v>5030</v>
      </c>
      <c r="B11298" s="74">
        <v>46274</v>
      </c>
      <c r="C11298" s="30" t="s">
        <v>1072</v>
      </c>
      <c r="D11298" s="30" t="s">
        <v>1073</v>
      </c>
      <c r="E11298" s="75">
        <v>47</v>
      </c>
      <c r="F11298" s="30" t="s">
        <v>53</v>
      </c>
      <c r="G11298" s="30" t="s">
        <v>54</v>
      </c>
      <c r="H11298" s="75">
        <v>1</v>
      </c>
    </row>
    <row r="11299" spans="1:8">
      <c r="A11299" s="30" t="s">
        <v>5030</v>
      </c>
      <c r="B11299" s="74">
        <v>46274</v>
      </c>
      <c r="C11299" s="30" t="s">
        <v>1074</v>
      </c>
      <c r="D11299" s="30" t="s">
        <v>1075</v>
      </c>
      <c r="E11299" s="75">
        <v>94</v>
      </c>
      <c r="F11299" s="30" t="s">
        <v>70</v>
      </c>
      <c r="G11299" s="30" t="s">
        <v>71</v>
      </c>
      <c r="H11299" s="75">
        <v>2</v>
      </c>
    </row>
    <row r="11300" spans="1:8">
      <c r="A11300" s="30" t="s">
        <v>5030</v>
      </c>
      <c r="B11300" s="74">
        <v>46274</v>
      </c>
      <c r="C11300" s="30" t="s">
        <v>1088</v>
      </c>
      <c r="D11300" s="30" t="s">
        <v>1089</v>
      </c>
      <c r="E11300" s="75">
        <v>31</v>
      </c>
      <c r="F11300" s="30" t="s">
        <v>63</v>
      </c>
      <c r="G11300" s="30" t="s">
        <v>64</v>
      </c>
      <c r="H11300" s="75">
        <v>2</v>
      </c>
    </row>
    <row r="11301" spans="1:8">
      <c r="A11301" s="30" t="s">
        <v>5030</v>
      </c>
      <c r="B11301" s="74">
        <v>46274</v>
      </c>
      <c r="C11301" s="30" t="s">
        <v>1092</v>
      </c>
      <c r="D11301" s="30" t="s">
        <v>1093</v>
      </c>
      <c r="E11301" s="75">
        <v>112</v>
      </c>
      <c r="F11301" s="30" t="s">
        <v>80</v>
      </c>
      <c r="G11301" s="30" t="s">
        <v>81</v>
      </c>
      <c r="H11301" s="75">
        <v>1</v>
      </c>
    </row>
    <row r="11302" spans="1:8">
      <c r="A11302" s="30" t="s">
        <v>5030</v>
      </c>
      <c r="B11302" s="74">
        <v>46274</v>
      </c>
      <c r="C11302" s="30" t="s">
        <v>1094</v>
      </c>
      <c r="D11302" s="30" t="s">
        <v>1095</v>
      </c>
      <c r="E11302" s="75">
        <v>98</v>
      </c>
      <c r="F11302" s="30" t="s">
        <v>70</v>
      </c>
      <c r="G11302" s="30" t="s">
        <v>71</v>
      </c>
      <c r="H11302" s="75">
        <v>2</v>
      </c>
    </row>
    <row r="11303" spans="1:8">
      <c r="A11303" s="30" t="s">
        <v>5030</v>
      </c>
      <c r="B11303" s="74">
        <v>46274</v>
      </c>
      <c r="C11303" s="30" t="s">
        <v>1848</v>
      </c>
      <c r="D11303" s="30" t="s">
        <v>1849</v>
      </c>
      <c r="E11303" s="75">
        <v>69</v>
      </c>
      <c r="F11303" s="30" t="s">
        <v>53</v>
      </c>
      <c r="G11303" s="30" t="s">
        <v>54</v>
      </c>
      <c r="H11303" s="75">
        <v>1</v>
      </c>
    </row>
    <row r="11304" spans="1:8">
      <c r="A11304" s="30" t="s">
        <v>5030</v>
      </c>
      <c r="B11304" s="74">
        <v>46274</v>
      </c>
      <c r="C11304" s="30" t="s">
        <v>1096</v>
      </c>
      <c r="D11304" s="30" t="s">
        <v>1097</v>
      </c>
      <c r="E11304" s="75">
        <v>69</v>
      </c>
      <c r="F11304" s="30" t="s">
        <v>70</v>
      </c>
      <c r="G11304" s="30" t="s">
        <v>71</v>
      </c>
      <c r="H11304" s="75">
        <v>2</v>
      </c>
    </row>
    <row r="11305" spans="1:8">
      <c r="A11305" s="30" t="s">
        <v>5030</v>
      </c>
      <c r="B11305" s="74">
        <v>46274</v>
      </c>
      <c r="C11305" s="30" t="s">
        <v>1102</v>
      </c>
      <c r="D11305" s="30" t="s">
        <v>1103</v>
      </c>
      <c r="E11305" s="75">
        <v>58</v>
      </c>
      <c r="F11305" s="30" t="s">
        <v>53</v>
      </c>
      <c r="G11305" s="30" t="s">
        <v>54</v>
      </c>
      <c r="H11305" s="75">
        <v>1</v>
      </c>
    </row>
    <row r="11306" spans="1:8">
      <c r="A11306" s="30" t="s">
        <v>5030</v>
      </c>
      <c r="B11306" s="74">
        <v>46274</v>
      </c>
      <c r="C11306" s="30" t="s">
        <v>1104</v>
      </c>
      <c r="D11306" s="30" t="s">
        <v>1105</v>
      </c>
      <c r="E11306" s="75">
        <v>3</v>
      </c>
      <c r="F11306" s="30" t="s">
        <v>53</v>
      </c>
      <c r="G11306" s="30" t="s">
        <v>54</v>
      </c>
      <c r="H11306" s="75">
        <v>1</v>
      </c>
    </row>
    <row r="11307" spans="1:8">
      <c r="A11307" s="30" t="s">
        <v>5030</v>
      </c>
      <c r="B11307" s="74">
        <v>46274</v>
      </c>
      <c r="C11307" s="30" t="s">
        <v>1106</v>
      </c>
      <c r="D11307" s="30" t="s">
        <v>1107</v>
      </c>
      <c r="E11307" s="75">
        <v>157</v>
      </c>
      <c r="F11307" s="30" t="s">
        <v>80</v>
      </c>
      <c r="G11307" s="30" t="s">
        <v>81</v>
      </c>
      <c r="H11307" s="75">
        <v>1</v>
      </c>
    </row>
    <row r="11308" spans="1:8">
      <c r="A11308" s="30" t="s">
        <v>5030</v>
      </c>
      <c r="B11308" s="74">
        <v>46274</v>
      </c>
      <c r="C11308" s="30" t="s">
        <v>1108</v>
      </c>
      <c r="D11308" s="30" t="s">
        <v>1109</v>
      </c>
      <c r="E11308" s="75">
        <v>87</v>
      </c>
      <c r="F11308" s="30" t="s">
        <v>53</v>
      </c>
      <c r="G11308" s="30" t="s">
        <v>54</v>
      </c>
      <c r="H11308" s="75">
        <v>1</v>
      </c>
    </row>
    <row r="11309" spans="1:8">
      <c r="A11309" s="30" t="s">
        <v>5030</v>
      </c>
      <c r="B11309" s="74">
        <v>46274</v>
      </c>
      <c r="C11309" s="30" t="s">
        <v>1110</v>
      </c>
      <c r="D11309" s="30" t="s">
        <v>1111</v>
      </c>
      <c r="E11309" s="75">
        <v>131</v>
      </c>
      <c r="F11309" s="30" t="s">
        <v>80</v>
      </c>
      <c r="G11309" s="30" t="s">
        <v>81</v>
      </c>
      <c r="H11309" s="75">
        <v>1</v>
      </c>
    </row>
    <row r="11310" spans="1:8">
      <c r="A11310" s="30" t="s">
        <v>5030</v>
      </c>
      <c r="B11310" s="74">
        <v>46274</v>
      </c>
      <c r="C11310" s="30" t="s">
        <v>1112</v>
      </c>
      <c r="D11310" s="30" t="s">
        <v>1113</v>
      </c>
      <c r="E11310" s="75">
        <v>22</v>
      </c>
      <c r="F11310" s="30" t="s">
        <v>53</v>
      </c>
      <c r="G11310" s="30" t="s">
        <v>54</v>
      </c>
      <c r="H11310" s="75">
        <v>1</v>
      </c>
    </row>
    <row r="11311" spans="1:8">
      <c r="A11311" s="30" t="s">
        <v>5030</v>
      </c>
      <c r="B11311" s="74">
        <v>46274</v>
      </c>
      <c r="C11311" s="30" t="s">
        <v>1852</v>
      </c>
      <c r="D11311" s="30" t="s">
        <v>1853</v>
      </c>
      <c r="E11311" s="75">
        <v>167</v>
      </c>
      <c r="F11311" s="30" t="s">
        <v>53</v>
      </c>
      <c r="G11311" s="30" t="s">
        <v>54</v>
      </c>
      <c r="H11311" s="75">
        <v>1</v>
      </c>
    </row>
    <row r="11312" spans="1:8">
      <c r="A11312" s="30" t="s">
        <v>5030</v>
      </c>
      <c r="B11312" s="74">
        <v>46274</v>
      </c>
      <c r="C11312" s="30" t="s">
        <v>2504</v>
      </c>
      <c r="D11312" s="30" t="s">
        <v>2505</v>
      </c>
      <c r="E11312" s="75">
        <v>155</v>
      </c>
      <c r="F11312" s="30" t="s">
        <v>70</v>
      </c>
      <c r="G11312" s="30" t="s">
        <v>71</v>
      </c>
      <c r="H11312" s="75">
        <v>2</v>
      </c>
    </row>
    <row r="11313" spans="1:8">
      <c r="A11313" s="30" t="s">
        <v>5030</v>
      </c>
      <c r="B11313" s="74">
        <v>46274</v>
      </c>
      <c r="C11313" s="30" t="s">
        <v>1114</v>
      </c>
      <c r="D11313" s="30" t="s">
        <v>1115</v>
      </c>
      <c r="E11313" s="75">
        <v>105</v>
      </c>
      <c r="F11313" s="30" t="s">
        <v>70</v>
      </c>
      <c r="G11313" s="30" t="s">
        <v>71</v>
      </c>
      <c r="H11313" s="75">
        <v>2</v>
      </c>
    </row>
    <row r="11314" spans="1:8">
      <c r="A11314" s="30" t="s">
        <v>5030</v>
      </c>
      <c r="B11314" s="74">
        <v>46274</v>
      </c>
      <c r="C11314" s="30" t="s">
        <v>1122</v>
      </c>
      <c r="D11314" s="30" t="s">
        <v>1123</v>
      </c>
      <c r="E11314" s="75">
        <v>153</v>
      </c>
      <c r="F11314" s="30" t="s">
        <v>70</v>
      </c>
      <c r="G11314" s="30" t="s">
        <v>71</v>
      </c>
      <c r="H11314" s="75">
        <v>2</v>
      </c>
    </row>
    <row r="11315" spans="1:8">
      <c r="A11315" s="30" t="s">
        <v>5030</v>
      </c>
      <c r="B11315" s="74">
        <v>46274</v>
      </c>
      <c r="C11315" s="30" t="s">
        <v>1124</v>
      </c>
      <c r="D11315" s="30" t="s">
        <v>1125</v>
      </c>
      <c r="E11315" s="75">
        <v>248</v>
      </c>
      <c r="F11315" s="30" t="s">
        <v>80</v>
      </c>
      <c r="G11315" s="30" t="s">
        <v>81</v>
      </c>
      <c r="H11315" s="75">
        <v>1</v>
      </c>
    </row>
    <row r="11316" spans="1:8">
      <c r="A11316" s="30" t="s">
        <v>5030</v>
      </c>
      <c r="B11316" s="74">
        <v>46274</v>
      </c>
      <c r="C11316" s="30" t="s">
        <v>1126</v>
      </c>
      <c r="D11316" s="30" t="s">
        <v>1127</v>
      </c>
      <c r="E11316" s="75">
        <v>72</v>
      </c>
      <c r="F11316" s="30" t="s">
        <v>70</v>
      </c>
      <c r="G11316" s="30" t="s">
        <v>71</v>
      </c>
      <c r="H11316" s="75">
        <v>2</v>
      </c>
    </row>
    <row r="11317" spans="1:8">
      <c r="A11317" s="30" t="s">
        <v>5030</v>
      </c>
      <c r="B11317" s="74">
        <v>46274</v>
      </c>
      <c r="C11317" s="30" t="s">
        <v>1128</v>
      </c>
      <c r="D11317" s="30" t="s">
        <v>1129</v>
      </c>
      <c r="E11317" s="75">
        <v>45</v>
      </c>
      <c r="F11317" s="30" t="s">
        <v>68</v>
      </c>
      <c r="G11317" s="30" t="s">
        <v>69</v>
      </c>
      <c r="H11317" s="75">
        <v>1</v>
      </c>
    </row>
    <row r="11318" spans="1:8">
      <c r="A11318" s="30" t="s">
        <v>5030</v>
      </c>
      <c r="B11318" s="74">
        <v>46274</v>
      </c>
      <c r="C11318" s="30" t="s">
        <v>1856</v>
      </c>
      <c r="D11318" s="30" t="s">
        <v>1857</v>
      </c>
      <c r="E11318" s="75">
        <v>62</v>
      </c>
      <c r="F11318" s="30" t="s">
        <v>53</v>
      </c>
      <c r="G11318" s="30" t="s">
        <v>54</v>
      </c>
      <c r="H11318" s="75">
        <v>1</v>
      </c>
    </row>
    <row r="11319" spans="1:8">
      <c r="A11319" s="30" t="s">
        <v>5030</v>
      </c>
      <c r="B11319" s="74">
        <v>46274</v>
      </c>
      <c r="C11319" s="30" t="s">
        <v>1138</v>
      </c>
      <c r="D11319" s="30" t="s">
        <v>1139</v>
      </c>
      <c r="E11319" s="75">
        <v>69</v>
      </c>
      <c r="F11319" s="30" t="s">
        <v>70</v>
      </c>
      <c r="G11319" s="30" t="s">
        <v>71</v>
      </c>
      <c r="H11319" s="75">
        <v>2</v>
      </c>
    </row>
    <row r="11320" spans="1:8">
      <c r="A11320" s="30" t="s">
        <v>5030</v>
      </c>
      <c r="B11320" s="74">
        <v>46274</v>
      </c>
      <c r="C11320" s="30" t="s">
        <v>1140</v>
      </c>
      <c r="D11320" s="30" t="s">
        <v>1141</v>
      </c>
      <c r="E11320" s="75">
        <v>10</v>
      </c>
      <c r="F11320" s="30" t="s">
        <v>53</v>
      </c>
      <c r="G11320" s="30" t="s">
        <v>54</v>
      </c>
      <c r="H11320" s="75">
        <v>1</v>
      </c>
    </row>
    <row r="11321" spans="1:8">
      <c r="A11321" s="30" t="s">
        <v>5030</v>
      </c>
      <c r="B11321" s="74">
        <v>46274</v>
      </c>
      <c r="C11321" s="30" t="s">
        <v>1144</v>
      </c>
      <c r="D11321" s="30" t="s">
        <v>1145</v>
      </c>
      <c r="E11321" s="75">
        <v>6</v>
      </c>
      <c r="F11321" s="30" t="s">
        <v>68</v>
      </c>
      <c r="G11321" s="30" t="s">
        <v>69</v>
      </c>
      <c r="H11321" s="75">
        <v>1</v>
      </c>
    </row>
    <row r="11322" spans="1:8">
      <c r="A11322" s="30" t="s">
        <v>5030</v>
      </c>
      <c r="B11322" s="74">
        <v>46274</v>
      </c>
      <c r="C11322" s="30" t="s">
        <v>1148</v>
      </c>
      <c r="D11322" s="30" t="s">
        <v>1149</v>
      </c>
      <c r="E11322" s="75">
        <v>91</v>
      </c>
      <c r="F11322" s="30" t="s">
        <v>70</v>
      </c>
      <c r="G11322" s="30" t="s">
        <v>71</v>
      </c>
      <c r="H11322" s="75">
        <v>2</v>
      </c>
    </row>
    <row r="11323" spans="1:8">
      <c r="A11323" s="30" t="s">
        <v>5030</v>
      </c>
      <c r="B11323" s="74">
        <v>46274</v>
      </c>
      <c r="C11323" s="30" t="s">
        <v>1150</v>
      </c>
      <c r="D11323" s="30" t="s">
        <v>1151</v>
      </c>
      <c r="E11323" s="75">
        <v>54</v>
      </c>
      <c r="F11323" s="30" t="s">
        <v>68</v>
      </c>
      <c r="G11323" s="30" t="s">
        <v>69</v>
      </c>
      <c r="H11323" s="75">
        <v>1</v>
      </c>
    </row>
    <row r="11324" spans="1:8">
      <c r="A11324" s="30" t="s">
        <v>5030</v>
      </c>
      <c r="B11324" s="74">
        <v>46274</v>
      </c>
      <c r="C11324" s="30" t="s">
        <v>1152</v>
      </c>
      <c r="D11324" s="30" t="s">
        <v>1153</v>
      </c>
      <c r="E11324" s="75">
        <v>115</v>
      </c>
      <c r="F11324" s="30" t="s">
        <v>70</v>
      </c>
      <c r="G11324" s="30" t="s">
        <v>71</v>
      </c>
      <c r="H11324" s="75">
        <v>2</v>
      </c>
    </row>
    <row r="11325" spans="1:8">
      <c r="A11325" s="30" t="s">
        <v>5030</v>
      </c>
      <c r="B11325" s="74">
        <v>46274</v>
      </c>
      <c r="C11325" s="30" t="s">
        <v>1154</v>
      </c>
      <c r="D11325" s="30" t="s">
        <v>1155</v>
      </c>
      <c r="E11325" s="75">
        <v>109</v>
      </c>
      <c r="F11325" s="30" t="s">
        <v>53</v>
      </c>
      <c r="G11325" s="30" t="s">
        <v>54</v>
      </c>
      <c r="H11325" s="75">
        <v>1</v>
      </c>
    </row>
    <row r="11326" spans="1:8">
      <c r="A11326" s="30" t="s">
        <v>5030</v>
      </c>
      <c r="B11326" s="74">
        <v>46274</v>
      </c>
      <c r="C11326" s="30" t="s">
        <v>1156</v>
      </c>
      <c r="D11326" s="30" t="s">
        <v>1157</v>
      </c>
      <c r="E11326" s="75">
        <v>109</v>
      </c>
      <c r="F11326" s="30" t="s">
        <v>70</v>
      </c>
      <c r="G11326" s="30" t="s">
        <v>71</v>
      </c>
      <c r="H11326" s="75">
        <v>2</v>
      </c>
    </row>
    <row r="11327" spans="1:8">
      <c r="A11327" s="30" t="s">
        <v>5030</v>
      </c>
      <c r="B11327" s="74">
        <v>46274</v>
      </c>
      <c r="C11327" s="30" t="s">
        <v>1158</v>
      </c>
      <c r="D11327" s="30" t="s">
        <v>1159</v>
      </c>
      <c r="E11327" s="75">
        <v>3</v>
      </c>
      <c r="F11327" s="30" t="s">
        <v>68</v>
      </c>
      <c r="G11327" s="30" t="s">
        <v>69</v>
      </c>
      <c r="H11327" s="75">
        <v>1</v>
      </c>
    </row>
    <row r="11328" spans="1:8">
      <c r="A11328" s="30" t="s">
        <v>5030</v>
      </c>
      <c r="B11328" s="74">
        <v>46274</v>
      </c>
      <c r="C11328" s="30" t="s">
        <v>1860</v>
      </c>
      <c r="D11328" s="30" t="s">
        <v>1861</v>
      </c>
      <c r="E11328" s="75">
        <v>158</v>
      </c>
      <c r="F11328" s="30" t="s">
        <v>53</v>
      </c>
      <c r="G11328" s="30" t="s">
        <v>54</v>
      </c>
      <c r="H11328" s="75">
        <v>1</v>
      </c>
    </row>
    <row r="11329" spans="1:8">
      <c r="A11329" s="30" t="s">
        <v>5030</v>
      </c>
      <c r="B11329" s="74">
        <v>46274</v>
      </c>
      <c r="C11329" s="30" t="s">
        <v>1926</v>
      </c>
      <c r="D11329" s="30" t="s">
        <v>1927</v>
      </c>
      <c r="E11329" s="75">
        <v>35</v>
      </c>
      <c r="F11329" s="30" t="s">
        <v>68</v>
      </c>
      <c r="G11329" s="30" t="s">
        <v>69</v>
      </c>
      <c r="H11329" s="75">
        <v>1</v>
      </c>
    </row>
    <row r="11330" spans="1:8">
      <c r="A11330" s="30" t="s">
        <v>5030</v>
      </c>
      <c r="B11330" s="74">
        <v>46274</v>
      </c>
      <c r="C11330" s="30" t="s">
        <v>1164</v>
      </c>
      <c r="D11330" s="30" t="s">
        <v>1165</v>
      </c>
      <c r="E11330" s="75">
        <v>161</v>
      </c>
      <c r="F11330" s="30" t="s">
        <v>70</v>
      </c>
      <c r="G11330" s="30" t="s">
        <v>71</v>
      </c>
      <c r="H11330" s="75">
        <v>2</v>
      </c>
    </row>
    <row r="11331" spans="1:8">
      <c r="A11331" s="30" t="s">
        <v>5030</v>
      </c>
      <c r="B11331" s="74">
        <v>46274</v>
      </c>
      <c r="C11331" s="30" t="s">
        <v>1168</v>
      </c>
      <c r="D11331" s="30" t="s">
        <v>1169</v>
      </c>
      <c r="E11331" s="75">
        <v>82</v>
      </c>
      <c r="F11331" s="30" t="s">
        <v>53</v>
      </c>
      <c r="G11331" s="30" t="s">
        <v>54</v>
      </c>
      <c r="H11331" s="75">
        <v>1</v>
      </c>
    </row>
    <row r="11332" spans="1:8">
      <c r="A11332" s="30" t="s">
        <v>5030</v>
      </c>
      <c r="B11332" s="74">
        <v>46274</v>
      </c>
      <c r="C11332" s="30" t="s">
        <v>5032</v>
      </c>
      <c r="D11332" s="30" t="s">
        <v>5033</v>
      </c>
      <c r="E11332" s="75">
        <v>90</v>
      </c>
      <c r="F11332" s="30" t="s">
        <v>53</v>
      </c>
      <c r="G11332" s="30" t="s">
        <v>54</v>
      </c>
      <c r="H11332" s="75">
        <v>1</v>
      </c>
    </row>
    <row r="11333" spans="1:8">
      <c r="A11333" s="30" t="s">
        <v>5030</v>
      </c>
      <c r="B11333" s="74">
        <v>46274</v>
      </c>
      <c r="C11333" s="30" t="s">
        <v>1174</v>
      </c>
      <c r="D11333" s="30" t="s">
        <v>1175</v>
      </c>
      <c r="E11333" s="75">
        <v>116</v>
      </c>
      <c r="F11333" s="30" t="s">
        <v>53</v>
      </c>
      <c r="G11333" s="30" t="s">
        <v>54</v>
      </c>
      <c r="H11333" s="75">
        <v>1</v>
      </c>
    </row>
    <row r="11334" spans="1:8">
      <c r="A11334" s="30" t="s">
        <v>5030</v>
      </c>
      <c r="B11334" s="74">
        <v>46274</v>
      </c>
      <c r="C11334" s="30" t="s">
        <v>1178</v>
      </c>
      <c r="D11334" s="30" t="s">
        <v>1179</v>
      </c>
      <c r="E11334" s="75">
        <v>1</v>
      </c>
      <c r="F11334" s="30" t="s">
        <v>68</v>
      </c>
      <c r="G11334" s="30" t="s">
        <v>69</v>
      </c>
      <c r="H11334" s="75">
        <v>1</v>
      </c>
    </row>
    <row r="11335" spans="1:8">
      <c r="A11335" s="30" t="s">
        <v>5030</v>
      </c>
      <c r="B11335" s="74">
        <v>46274</v>
      </c>
      <c r="C11335" s="30" t="s">
        <v>1180</v>
      </c>
      <c r="D11335" s="30" t="s">
        <v>1181</v>
      </c>
      <c r="E11335" s="75">
        <v>126</v>
      </c>
      <c r="F11335" s="30" t="s">
        <v>53</v>
      </c>
      <c r="G11335" s="30" t="s">
        <v>54</v>
      </c>
      <c r="H11335" s="75">
        <v>1</v>
      </c>
    </row>
    <row r="11336" spans="1:8">
      <c r="A11336" s="30" t="s">
        <v>5030</v>
      </c>
      <c r="B11336" s="74">
        <v>46274</v>
      </c>
      <c r="C11336" s="30" t="s">
        <v>1182</v>
      </c>
      <c r="D11336" s="30" t="s">
        <v>1183</v>
      </c>
      <c r="E11336" s="75">
        <v>35</v>
      </c>
      <c r="F11336" s="30" t="s">
        <v>76</v>
      </c>
      <c r="G11336" s="30" t="s">
        <v>77</v>
      </c>
      <c r="H11336" s="75">
        <v>1</v>
      </c>
    </row>
    <row r="11337" spans="1:8">
      <c r="A11337" s="30" t="s">
        <v>5030</v>
      </c>
      <c r="B11337" s="74">
        <v>46274</v>
      </c>
      <c r="C11337" s="30" t="s">
        <v>1184</v>
      </c>
      <c r="D11337" s="30" t="s">
        <v>1185</v>
      </c>
      <c r="E11337" s="75">
        <v>4</v>
      </c>
      <c r="F11337" s="30" t="s">
        <v>76</v>
      </c>
      <c r="G11337" s="30" t="s">
        <v>77</v>
      </c>
      <c r="H11337" s="75">
        <v>1</v>
      </c>
    </row>
    <row r="11338" spans="1:8">
      <c r="A11338" s="30" t="s">
        <v>5030</v>
      </c>
      <c r="B11338" s="74">
        <v>46274</v>
      </c>
      <c r="C11338" s="30" t="s">
        <v>1188</v>
      </c>
      <c r="D11338" s="30" t="s">
        <v>1189</v>
      </c>
      <c r="E11338" s="75">
        <v>68</v>
      </c>
      <c r="F11338" s="30" t="s">
        <v>53</v>
      </c>
      <c r="G11338" s="30" t="s">
        <v>54</v>
      </c>
      <c r="H11338" s="75">
        <v>1</v>
      </c>
    </row>
    <row r="11339" spans="1:8">
      <c r="A11339" s="30" t="s">
        <v>5030</v>
      </c>
      <c r="B11339" s="74">
        <v>46274</v>
      </c>
      <c r="C11339" s="30" t="s">
        <v>1198</v>
      </c>
      <c r="D11339" s="30" t="s">
        <v>1199</v>
      </c>
      <c r="E11339" s="75">
        <v>8</v>
      </c>
      <c r="F11339" s="30" t="s">
        <v>76</v>
      </c>
      <c r="G11339" s="30" t="s">
        <v>77</v>
      </c>
      <c r="H11339" s="75">
        <v>1</v>
      </c>
    </row>
    <row r="11340" spans="1:8">
      <c r="A11340" s="30" t="s">
        <v>5030</v>
      </c>
      <c r="B11340" s="74">
        <v>46274</v>
      </c>
      <c r="C11340" s="30" t="s">
        <v>1202</v>
      </c>
      <c r="D11340" s="30" t="s">
        <v>1203</v>
      </c>
      <c r="E11340" s="75">
        <v>100</v>
      </c>
      <c r="F11340" s="30" t="s">
        <v>70</v>
      </c>
      <c r="G11340" s="30" t="s">
        <v>71</v>
      </c>
      <c r="H11340" s="75">
        <v>2</v>
      </c>
    </row>
    <row r="11341" spans="1:8">
      <c r="A11341" s="30" t="s">
        <v>5030</v>
      </c>
      <c r="B11341" s="74">
        <v>46274</v>
      </c>
      <c r="C11341" s="30" t="s">
        <v>1204</v>
      </c>
      <c r="D11341" s="30" t="s">
        <v>1205</v>
      </c>
      <c r="E11341" s="75">
        <v>30</v>
      </c>
      <c r="F11341" s="30" t="s">
        <v>53</v>
      </c>
      <c r="G11341" s="30" t="s">
        <v>54</v>
      </c>
      <c r="H11341" s="75">
        <v>1</v>
      </c>
    </row>
    <row r="11342" spans="1:8">
      <c r="A11342" s="30" t="s">
        <v>5030</v>
      </c>
      <c r="B11342" s="74">
        <v>46274</v>
      </c>
      <c r="C11342" s="30" t="s">
        <v>1206</v>
      </c>
      <c r="D11342" s="30" t="s">
        <v>1207</v>
      </c>
      <c r="E11342" s="75">
        <v>28</v>
      </c>
      <c r="F11342" s="30" t="s">
        <v>53</v>
      </c>
      <c r="G11342" s="30" t="s">
        <v>54</v>
      </c>
      <c r="H11342" s="75">
        <v>1</v>
      </c>
    </row>
    <row r="11343" spans="1:8">
      <c r="A11343" s="30" t="s">
        <v>5030</v>
      </c>
      <c r="B11343" s="74">
        <v>46274</v>
      </c>
      <c r="C11343" s="30" t="s">
        <v>1208</v>
      </c>
      <c r="D11343" s="30" t="s">
        <v>1209</v>
      </c>
      <c r="E11343" s="75">
        <v>115</v>
      </c>
      <c r="F11343" s="30" t="s">
        <v>53</v>
      </c>
      <c r="G11343" s="30" t="s">
        <v>54</v>
      </c>
      <c r="H11343" s="75">
        <v>1</v>
      </c>
    </row>
    <row r="11344" spans="1:8">
      <c r="A11344" s="30" t="s">
        <v>5030</v>
      </c>
      <c r="B11344" s="74">
        <v>46274</v>
      </c>
      <c r="C11344" s="30" t="s">
        <v>1210</v>
      </c>
      <c r="D11344" s="30" t="s">
        <v>1211</v>
      </c>
      <c r="E11344" s="75">
        <v>29</v>
      </c>
      <c r="F11344" s="30" t="s">
        <v>53</v>
      </c>
      <c r="G11344" s="30" t="s">
        <v>54</v>
      </c>
      <c r="H11344" s="75">
        <v>1</v>
      </c>
    </row>
    <row r="11345" spans="1:8">
      <c r="A11345" s="30" t="s">
        <v>5030</v>
      </c>
      <c r="B11345" s="74">
        <v>46274</v>
      </c>
      <c r="C11345" s="30" t="s">
        <v>1212</v>
      </c>
      <c r="D11345" s="30" t="s">
        <v>1213</v>
      </c>
      <c r="E11345" s="75">
        <v>128</v>
      </c>
      <c r="F11345" s="30" t="s">
        <v>78</v>
      </c>
      <c r="G11345" s="30" t="s">
        <v>79</v>
      </c>
      <c r="H11345" s="75">
        <v>2</v>
      </c>
    </row>
    <row r="11346" spans="1:8">
      <c r="A11346" s="30" t="s">
        <v>5030</v>
      </c>
      <c r="B11346" s="74">
        <v>46274</v>
      </c>
      <c r="C11346" s="30" t="s">
        <v>1862</v>
      </c>
      <c r="D11346" s="30" t="s">
        <v>1863</v>
      </c>
      <c r="E11346" s="75">
        <v>145</v>
      </c>
      <c r="F11346" s="30" t="s">
        <v>53</v>
      </c>
      <c r="G11346" s="30" t="s">
        <v>54</v>
      </c>
      <c r="H11346" s="75">
        <v>1</v>
      </c>
    </row>
    <row r="11347" spans="1:8">
      <c r="A11347" s="30" t="s">
        <v>5030</v>
      </c>
      <c r="B11347" s="74">
        <v>46274</v>
      </c>
      <c r="C11347" s="30" t="s">
        <v>1216</v>
      </c>
      <c r="D11347" s="30" t="s">
        <v>1217</v>
      </c>
      <c r="E11347" s="75">
        <v>103</v>
      </c>
      <c r="F11347" s="30" t="s">
        <v>70</v>
      </c>
      <c r="G11347" s="30" t="s">
        <v>71</v>
      </c>
      <c r="H11347" s="75">
        <v>2</v>
      </c>
    </row>
    <row r="11348" spans="1:8">
      <c r="A11348" s="30" t="s">
        <v>5030</v>
      </c>
      <c r="B11348" s="74">
        <v>46274</v>
      </c>
      <c r="C11348" s="30" t="s">
        <v>1218</v>
      </c>
      <c r="D11348" s="30" t="s">
        <v>1219</v>
      </c>
      <c r="E11348" s="75">
        <v>87</v>
      </c>
      <c r="F11348" s="30" t="s">
        <v>53</v>
      </c>
      <c r="G11348" s="30" t="s">
        <v>54</v>
      </c>
      <c r="H11348" s="75">
        <v>1</v>
      </c>
    </row>
    <row r="11349" spans="1:8">
      <c r="A11349" s="30" t="s">
        <v>5030</v>
      </c>
      <c r="B11349" s="74">
        <v>46274</v>
      </c>
      <c r="C11349" s="30" t="s">
        <v>1220</v>
      </c>
      <c r="D11349" s="30" t="s">
        <v>1221</v>
      </c>
      <c r="E11349" s="75">
        <v>176</v>
      </c>
      <c r="F11349" s="30" t="s">
        <v>70</v>
      </c>
      <c r="G11349" s="30" t="s">
        <v>71</v>
      </c>
      <c r="H11349" s="75">
        <v>2</v>
      </c>
    </row>
    <row r="11350" spans="1:8">
      <c r="A11350" s="30" t="s">
        <v>5030</v>
      </c>
      <c r="B11350" s="74">
        <v>46274</v>
      </c>
      <c r="C11350" s="30" t="s">
        <v>1864</v>
      </c>
      <c r="D11350" s="30" t="s">
        <v>1865</v>
      </c>
      <c r="E11350" s="75">
        <v>51</v>
      </c>
      <c r="F11350" s="30" t="s">
        <v>53</v>
      </c>
      <c r="G11350" s="30" t="s">
        <v>54</v>
      </c>
      <c r="H11350" s="75">
        <v>1</v>
      </c>
    </row>
    <row r="11351" spans="1:8">
      <c r="A11351" s="30" t="s">
        <v>5030</v>
      </c>
      <c r="B11351" s="74">
        <v>46274</v>
      </c>
      <c r="C11351" s="30" t="s">
        <v>1222</v>
      </c>
      <c r="D11351" s="30" t="s">
        <v>1223</v>
      </c>
      <c r="E11351" s="75">
        <v>104</v>
      </c>
      <c r="F11351" s="30" t="s">
        <v>70</v>
      </c>
      <c r="G11351" s="30" t="s">
        <v>71</v>
      </c>
      <c r="H11351" s="75">
        <v>2</v>
      </c>
    </row>
    <row r="11352" spans="1:8">
      <c r="A11352" s="30" t="s">
        <v>5030</v>
      </c>
      <c r="B11352" s="74">
        <v>46274</v>
      </c>
      <c r="C11352" s="30" t="s">
        <v>1224</v>
      </c>
      <c r="D11352" s="30" t="s">
        <v>1225</v>
      </c>
      <c r="E11352" s="75">
        <v>125</v>
      </c>
      <c r="F11352" s="30" t="s">
        <v>70</v>
      </c>
      <c r="G11352" s="30" t="s">
        <v>71</v>
      </c>
      <c r="H11352" s="75">
        <v>2</v>
      </c>
    </row>
    <row r="11353" spans="1:8">
      <c r="A11353" s="30" t="s">
        <v>5030</v>
      </c>
      <c r="B11353" s="74">
        <v>46274</v>
      </c>
      <c r="C11353" s="30" t="s">
        <v>1226</v>
      </c>
      <c r="D11353" s="30" t="s">
        <v>1227</v>
      </c>
      <c r="E11353" s="75">
        <v>62</v>
      </c>
      <c r="F11353" s="30" t="s">
        <v>70</v>
      </c>
      <c r="G11353" s="30" t="s">
        <v>71</v>
      </c>
      <c r="H11353" s="75">
        <v>2</v>
      </c>
    </row>
    <row r="11354" spans="1:8">
      <c r="A11354" s="30" t="s">
        <v>5030</v>
      </c>
      <c r="B11354" s="74">
        <v>46274</v>
      </c>
      <c r="C11354" s="30" t="s">
        <v>1228</v>
      </c>
      <c r="D11354" s="30" t="s">
        <v>1229</v>
      </c>
      <c r="E11354" s="75">
        <v>64</v>
      </c>
      <c r="F11354" s="30" t="s">
        <v>53</v>
      </c>
      <c r="G11354" s="30" t="s">
        <v>54</v>
      </c>
      <c r="H11354" s="75">
        <v>1</v>
      </c>
    </row>
    <row r="11355" spans="1:8">
      <c r="A11355" s="30" t="s">
        <v>5030</v>
      </c>
      <c r="B11355" s="74">
        <v>46274</v>
      </c>
      <c r="C11355" s="30" t="s">
        <v>1234</v>
      </c>
      <c r="D11355" s="30" t="s">
        <v>1235</v>
      </c>
      <c r="E11355" s="75">
        <v>137</v>
      </c>
      <c r="F11355" s="30" t="s">
        <v>70</v>
      </c>
      <c r="G11355" s="30" t="s">
        <v>71</v>
      </c>
      <c r="H11355" s="75">
        <v>2</v>
      </c>
    </row>
    <row r="11356" spans="1:8">
      <c r="A11356" s="30" t="s">
        <v>5030</v>
      </c>
      <c r="B11356" s="74">
        <v>46274</v>
      </c>
      <c r="C11356" s="30" t="s">
        <v>1246</v>
      </c>
      <c r="D11356" s="30" t="s">
        <v>1247</v>
      </c>
      <c r="E11356" s="75">
        <v>175</v>
      </c>
      <c r="F11356" s="30" t="s">
        <v>70</v>
      </c>
      <c r="G11356" s="30" t="s">
        <v>71</v>
      </c>
      <c r="H11356" s="75">
        <v>2</v>
      </c>
    </row>
    <row r="11357" spans="1:8">
      <c r="A11357" s="30" t="s">
        <v>5030</v>
      </c>
      <c r="B11357" s="74">
        <v>46274</v>
      </c>
      <c r="C11357" s="30" t="s">
        <v>1252</v>
      </c>
      <c r="D11357" s="30" t="s">
        <v>1253</v>
      </c>
      <c r="E11357" s="75">
        <v>23</v>
      </c>
      <c r="F11357" s="30" t="s">
        <v>76</v>
      </c>
      <c r="G11357" s="30" t="s">
        <v>77</v>
      </c>
      <c r="H11357" s="75">
        <v>1</v>
      </c>
    </row>
    <row r="11358" spans="1:8">
      <c r="A11358" s="30" t="s">
        <v>5030</v>
      </c>
      <c r="B11358" s="74">
        <v>46274</v>
      </c>
      <c r="C11358" s="30" t="s">
        <v>1254</v>
      </c>
      <c r="D11358" s="30" t="s">
        <v>1255</v>
      </c>
      <c r="E11358" s="75">
        <v>129</v>
      </c>
      <c r="F11358" s="30" t="s">
        <v>63</v>
      </c>
      <c r="G11358" s="30" t="s">
        <v>64</v>
      </c>
      <c r="H11358" s="75">
        <v>2</v>
      </c>
    </row>
    <row r="11359" spans="1:8">
      <c r="A11359" s="30" t="s">
        <v>5030</v>
      </c>
      <c r="B11359" s="74">
        <v>46274</v>
      </c>
      <c r="C11359" s="30" t="s">
        <v>1874</v>
      </c>
      <c r="D11359" s="30" t="s">
        <v>1875</v>
      </c>
      <c r="E11359" s="75">
        <v>94</v>
      </c>
      <c r="F11359" s="30" t="s">
        <v>70</v>
      </c>
      <c r="G11359" s="30" t="s">
        <v>71</v>
      </c>
      <c r="H11359" s="75">
        <v>2</v>
      </c>
    </row>
    <row r="11360" spans="1:8">
      <c r="A11360" s="30" t="s">
        <v>5030</v>
      </c>
      <c r="B11360" s="74">
        <v>46274</v>
      </c>
      <c r="C11360" s="30" t="s">
        <v>1876</v>
      </c>
      <c r="D11360" s="30" t="s">
        <v>1877</v>
      </c>
      <c r="E11360" s="75">
        <v>78</v>
      </c>
      <c r="F11360" s="30" t="s">
        <v>70</v>
      </c>
      <c r="G11360" s="30" t="s">
        <v>71</v>
      </c>
      <c r="H11360" s="75">
        <v>2</v>
      </c>
    </row>
    <row r="11361" spans="1:8">
      <c r="A11361" s="30" t="s">
        <v>5030</v>
      </c>
      <c r="B11361" s="74">
        <v>46274</v>
      </c>
      <c r="C11361" s="30" t="s">
        <v>1256</v>
      </c>
      <c r="D11361" s="30" t="s">
        <v>1257</v>
      </c>
      <c r="E11361" s="75">
        <v>82</v>
      </c>
      <c r="F11361" s="30" t="s">
        <v>70</v>
      </c>
      <c r="G11361" s="30" t="s">
        <v>71</v>
      </c>
      <c r="H11361" s="75">
        <v>2</v>
      </c>
    </row>
    <row r="11362" spans="1:8">
      <c r="A11362" s="30" t="s">
        <v>5030</v>
      </c>
      <c r="B11362" s="74">
        <v>46274</v>
      </c>
      <c r="C11362" s="30" t="s">
        <v>1260</v>
      </c>
      <c r="D11362" s="30" t="s">
        <v>1261</v>
      </c>
      <c r="E11362" s="75">
        <v>28</v>
      </c>
      <c r="F11362" s="30" t="s">
        <v>70</v>
      </c>
      <c r="G11362" s="30" t="s">
        <v>71</v>
      </c>
      <c r="H11362" s="75">
        <v>2</v>
      </c>
    </row>
    <row r="11363" spans="1:8">
      <c r="A11363" s="30" t="s">
        <v>5030</v>
      </c>
      <c r="B11363" s="74">
        <v>46274</v>
      </c>
      <c r="C11363" s="30" t="s">
        <v>1264</v>
      </c>
      <c r="D11363" s="30" t="s">
        <v>1265</v>
      </c>
      <c r="E11363" s="75">
        <v>66</v>
      </c>
      <c r="F11363" s="30" t="s">
        <v>70</v>
      </c>
      <c r="G11363" s="30" t="s">
        <v>71</v>
      </c>
      <c r="H11363" s="75">
        <v>2</v>
      </c>
    </row>
    <row r="11364" spans="1:8">
      <c r="A11364" s="30" t="s">
        <v>5030</v>
      </c>
      <c r="B11364" s="74">
        <v>46274</v>
      </c>
      <c r="C11364" s="30" t="s">
        <v>2572</v>
      </c>
      <c r="D11364" s="30" t="s">
        <v>2573</v>
      </c>
      <c r="E11364" s="75">
        <v>51</v>
      </c>
      <c r="F11364" s="30" t="s">
        <v>70</v>
      </c>
      <c r="G11364" s="30" t="s">
        <v>71</v>
      </c>
      <c r="H11364" s="75">
        <v>2</v>
      </c>
    </row>
    <row r="11365" spans="1:8">
      <c r="A11365" s="30" t="s">
        <v>5030</v>
      </c>
      <c r="B11365" s="74">
        <v>46274</v>
      </c>
      <c r="C11365" s="30" t="s">
        <v>1276</v>
      </c>
      <c r="D11365" s="30" t="s">
        <v>1277</v>
      </c>
      <c r="E11365" s="75">
        <v>131</v>
      </c>
      <c r="F11365" s="30" t="s">
        <v>70</v>
      </c>
      <c r="G11365" s="30" t="s">
        <v>71</v>
      </c>
      <c r="H11365" s="75">
        <v>2</v>
      </c>
    </row>
    <row r="11366" spans="1:8">
      <c r="A11366" s="30" t="s">
        <v>5030</v>
      </c>
      <c r="B11366" s="74">
        <v>46274</v>
      </c>
      <c r="C11366" s="30" t="s">
        <v>1278</v>
      </c>
      <c r="D11366" s="30" t="s">
        <v>1279</v>
      </c>
      <c r="E11366" s="75">
        <v>101</v>
      </c>
      <c r="F11366" s="30" t="s">
        <v>53</v>
      </c>
      <c r="G11366" s="30" t="s">
        <v>54</v>
      </c>
      <c r="H11366" s="75">
        <v>1</v>
      </c>
    </row>
    <row r="11367" spans="1:8">
      <c r="A11367" s="30" t="s">
        <v>5030</v>
      </c>
      <c r="B11367" s="74">
        <v>46274</v>
      </c>
      <c r="C11367" s="30" t="s">
        <v>1280</v>
      </c>
      <c r="D11367" s="30" t="s">
        <v>1281</v>
      </c>
      <c r="E11367" s="75">
        <v>92</v>
      </c>
      <c r="F11367" s="30" t="s">
        <v>53</v>
      </c>
      <c r="G11367" s="30" t="s">
        <v>54</v>
      </c>
      <c r="H11367" s="75">
        <v>1</v>
      </c>
    </row>
    <row r="11368" spans="1:8">
      <c r="A11368" s="30" t="s">
        <v>5030</v>
      </c>
      <c r="B11368" s="74">
        <v>46274</v>
      </c>
      <c r="C11368" s="30" t="s">
        <v>1884</v>
      </c>
      <c r="D11368" s="30" t="s">
        <v>1885</v>
      </c>
      <c r="E11368" s="75">
        <v>53</v>
      </c>
      <c r="F11368" s="30" t="s">
        <v>53</v>
      </c>
      <c r="G11368" s="30" t="s">
        <v>54</v>
      </c>
      <c r="H11368" s="75">
        <v>1</v>
      </c>
    </row>
    <row r="11369" spans="1:8">
      <c r="A11369" s="30" t="s">
        <v>5030</v>
      </c>
      <c r="B11369" s="74">
        <v>46274</v>
      </c>
      <c r="C11369" s="30" t="s">
        <v>1288</v>
      </c>
      <c r="D11369" s="30" t="s">
        <v>1289</v>
      </c>
      <c r="E11369" s="75">
        <v>79</v>
      </c>
      <c r="F11369" s="30" t="s">
        <v>53</v>
      </c>
      <c r="G11369" s="30" t="s">
        <v>54</v>
      </c>
      <c r="H11369" s="75">
        <v>1</v>
      </c>
    </row>
    <row r="11370" spans="1:8">
      <c r="A11370" s="30" t="s">
        <v>5030</v>
      </c>
      <c r="B11370" s="74">
        <v>46274</v>
      </c>
      <c r="C11370" s="30" t="s">
        <v>1886</v>
      </c>
      <c r="D11370" s="30" t="s">
        <v>1887</v>
      </c>
      <c r="E11370" s="75">
        <v>116</v>
      </c>
      <c r="F11370" s="30" t="s">
        <v>70</v>
      </c>
      <c r="G11370" s="30" t="s">
        <v>71</v>
      </c>
      <c r="H11370" s="75">
        <v>2</v>
      </c>
    </row>
    <row r="11371" spans="1:8">
      <c r="A11371" s="30" t="s">
        <v>5030</v>
      </c>
      <c r="B11371" s="74">
        <v>46274</v>
      </c>
      <c r="C11371" s="30" t="s">
        <v>1290</v>
      </c>
      <c r="D11371" s="30" t="s">
        <v>1291</v>
      </c>
      <c r="E11371" s="75">
        <v>95</v>
      </c>
      <c r="F11371" s="30" t="s">
        <v>80</v>
      </c>
      <c r="G11371" s="30" t="s">
        <v>81</v>
      </c>
      <c r="H11371" s="75">
        <v>1</v>
      </c>
    </row>
    <row r="11372" spans="1:8">
      <c r="A11372" s="30" t="s">
        <v>5030</v>
      </c>
      <c r="B11372" s="74">
        <v>46274</v>
      </c>
      <c r="C11372" s="30" t="s">
        <v>1888</v>
      </c>
      <c r="D11372" s="30" t="s">
        <v>1889</v>
      </c>
      <c r="E11372" s="75">
        <v>83</v>
      </c>
      <c r="F11372" s="30" t="s">
        <v>70</v>
      </c>
      <c r="G11372" s="30" t="s">
        <v>71</v>
      </c>
      <c r="H11372" s="75">
        <v>2</v>
      </c>
    </row>
    <row r="11373" spans="1:8">
      <c r="A11373" s="30" t="s">
        <v>5030</v>
      </c>
      <c r="B11373" s="74">
        <v>46274</v>
      </c>
      <c r="C11373" s="30" t="s">
        <v>1890</v>
      </c>
      <c r="D11373" s="30" t="s">
        <v>1891</v>
      </c>
      <c r="E11373" s="75">
        <v>20</v>
      </c>
      <c r="F11373" s="30" t="s">
        <v>53</v>
      </c>
      <c r="G11373" s="30" t="s">
        <v>54</v>
      </c>
      <c r="H11373" s="75">
        <v>1</v>
      </c>
    </row>
    <row r="11374" spans="1:8">
      <c r="A11374" s="30" t="s">
        <v>5030</v>
      </c>
      <c r="B11374" s="74">
        <v>46274</v>
      </c>
      <c r="C11374" s="30" t="s">
        <v>1892</v>
      </c>
      <c r="D11374" s="30" t="s">
        <v>1893</v>
      </c>
      <c r="E11374" s="75">
        <v>2</v>
      </c>
      <c r="F11374" s="30" t="s">
        <v>76</v>
      </c>
      <c r="G11374" s="30" t="s">
        <v>77</v>
      </c>
      <c r="H11374" s="75">
        <v>1</v>
      </c>
    </row>
    <row r="11375" spans="1:8">
      <c r="A11375" s="30" t="s">
        <v>5030</v>
      </c>
      <c r="B11375" s="74">
        <v>46274</v>
      </c>
      <c r="C11375" s="30" t="s">
        <v>1894</v>
      </c>
      <c r="D11375" s="30" t="s">
        <v>1895</v>
      </c>
      <c r="E11375" s="75">
        <v>81</v>
      </c>
      <c r="F11375" s="30" t="s">
        <v>70</v>
      </c>
      <c r="G11375" s="30" t="s">
        <v>71</v>
      </c>
      <c r="H11375" s="75">
        <v>2</v>
      </c>
    </row>
    <row r="11376" spans="1:8">
      <c r="A11376" s="30" t="s">
        <v>5030</v>
      </c>
      <c r="B11376" s="74">
        <v>46274</v>
      </c>
      <c r="C11376" s="30" t="s">
        <v>1302</v>
      </c>
      <c r="D11376" s="30" t="s">
        <v>1303</v>
      </c>
      <c r="E11376" s="75">
        <v>16</v>
      </c>
      <c r="F11376" s="30" t="s">
        <v>53</v>
      </c>
      <c r="G11376" s="30" t="s">
        <v>54</v>
      </c>
      <c r="H11376" s="75">
        <v>1</v>
      </c>
    </row>
    <row r="11377" spans="1:8">
      <c r="A11377" s="30" t="s">
        <v>5030</v>
      </c>
      <c r="B11377" s="74">
        <v>46274</v>
      </c>
      <c r="C11377" s="30" t="s">
        <v>1898</v>
      </c>
      <c r="D11377" s="30" t="s">
        <v>1899</v>
      </c>
      <c r="E11377" s="75">
        <v>54</v>
      </c>
      <c r="F11377" s="30" t="s">
        <v>70</v>
      </c>
      <c r="G11377" s="30" t="s">
        <v>71</v>
      </c>
      <c r="H11377" s="75">
        <v>2</v>
      </c>
    </row>
    <row r="11378" spans="1:8">
      <c r="A11378" s="30" t="s">
        <v>5030</v>
      </c>
      <c r="B11378" s="74">
        <v>46274</v>
      </c>
      <c r="C11378" s="30" t="s">
        <v>1304</v>
      </c>
      <c r="D11378" s="30" t="s">
        <v>1305</v>
      </c>
      <c r="E11378" s="75">
        <v>27</v>
      </c>
      <c r="F11378" s="30" t="s">
        <v>76</v>
      </c>
      <c r="G11378" s="30" t="s">
        <v>77</v>
      </c>
      <c r="H11378" s="75">
        <v>1</v>
      </c>
    </row>
    <row r="11379" spans="1:8">
      <c r="A11379" s="30" t="s">
        <v>5030</v>
      </c>
      <c r="B11379" s="74">
        <v>46274</v>
      </c>
      <c r="C11379" s="30" t="s">
        <v>1900</v>
      </c>
      <c r="D11379" s="30" t="s">
        <v>1901</v>
      </c>
      <c r="E11379" s="75">
        <v>101</v>
      </c>
      <c r="F11379" s="30" t="s">
        <v>70</v>
      </c>
      <c r="G11379" s="30" t="s">
        <v>71</v>
      </c>
      <c r="H11379" s="75">
        <v>2</v>
      </c>
    </row>
    <row r="11380" spans="1:8">
      <c r="A11380" s="30" t="s">
        <v>5030</v>
      </c>
      <c r="B11380" s="74">
        <v>46274</v>
      </c>
      <c r="C11380" s="30" t="s">
        <v>1306</v>
      </c>
      <c r="D11380" s="30" t="s">
        <v>1307</v>
      </c>
      <c r="E11380" s="75">
        <v>51</v>
      </c>
      <c r="F11380" s="30" t="s">
        <v>80</v>
      </c>
      <c r="G11380" s="30" t="s">
        <v>81</v>
      </c>
      <c r="H11380" s="75">
        <v>1</v>
      </c>
    </row>
    <row r="11381" spans="1:8">
      <c r="A11381" s="30" t="s">
        <v>5030</v>
      </c>
      <c r="B11381" s="74">
        <v>46274</v>
      </c>
      <c r="C11381" s="30" t="s">
        <v>1308</v>
      </c>
      <c r="D11381" s="30" t="s">
        <v>1309</v>
      </c>
      <c r="E11381" s="75">
        <v>167</v>
      </c>
      <c r="F11381" s="30" t="s">
        <v>80</v>
      </c>
      <c r="G11381" s="30" t="s">
        <v>81</v>
      </c>
      <c r="H11381" s="75">
        <v>1</v>
      </c>
    </row>
    <row r="11382" spans="1:8">
      <c r="A11382" s="30" t="s">
        <v>5030</v>
      </c>
      <c r="B11382" s="74">
        <v>46274</v>
      </c>
      <c r="C11382" s="30" t="s">
        <v>1902</v>
      </c>
      <c r="D11382" s="30" t="s">
        <v>1903</v>
      </c>
      <c r="E11382" s="75">
        <v>86</v>
      </c>
      <c r="F11382" s="30" t="s">
        <v>70</v>
      </c>
      <c r="G11382" s="30" t="s">
        <v>71</v>
      </c>
      <c r="H11382" s="75">
        <v>2</v>
      </c>
    </row>
    <row r="11383" spans="1:8">
      <c r="A11383" s="30" t="s">
        <v>5030</v>
      </c>
      <c r="B11383" s="74">
        <v>46274</v>
      </c>
      <c r="C11383" s="30" t="s">
        <v>1906</v>
      </c>
      <c r="D11383" s="30" t="s">
        <v>1907</v>
      </c>
      <c r="E11383" s="75">
        <v>90</v>
      </c>
      <c r="F11383" s="30" t="s">
        <v>70</v>
      </c>
      <c r="G11383" s="30" t="s">
        <v>71</v>
      </c>
      <c r="H11383" s="75">
        <v>2</v>
      </c>
    </row>
    <row r="11384" spans="1:8">
      <c r="A11384" s="30" t="s">
        <v>5030</v>
      </c>
      <c r="B11384" s="74">
        <v>46274</v>
      </c>
      <c r="C11384" s="30" t="s">
        <v>1316</v>
      </c>
      <c r="D11384" s="30" t="s">
        <v>1317</v>
      </c>
      <c r="E11384" s="75">
        <v>91</v>
      </c>
      <c r="F11384" s="30" t="s">
        <v>72</v>
      </c>
      <c r="G11384" s="30" t="s">
        <v>73</v>
      </c>
      <c r="H11384" s="75">
        <v>3</v>
      </c>
    </row>
    <row r="11385" spans="1:8">
      <c r="A11385" s="30" t="s">
        <v>5030</v>
      </c>
      <c r="B11385" s="74">
        <v>46274</v>
      </c>
      <c r="C11385" s="30" t="s">
        <v>1320</v>
      </c>
      <c r="D11385" s="30" t="s">
        <v>1321</v>
      </c>
      <c r="E11385" s="75">
        <v>88</v>
      </c>
      <c r="F11385" s="30" t="s">
        <v>70</v>
      </c>
      <c r="G11385" s="30" t="s">
        <v>71</v>
      </c>
      <c r="H11385" s="75">
        <v>2</v>
      </c>
    </row>
    <row r="11386" spans="1:8">
      <c r="A11386" s="30" t="s">
        <v>5030</v>
      </c>
      <c r="B11386" s="74">
        <v>46274</v>
      </c>
      <c r="C11386" s="30" t="s">
        <v>1322</v>
      </c>
      <c r="D11386" s="30" t="s">
        <v>1323</v>
      </c>
      <c r="E11386" s="75">
        <v>131</v>
      </c>
      <c r="F11386" s="30" t="s">
        <v>70</v>
      </c>
      <c r="G11386" s="30" t="s">
        <v>71</v>
      </c>
      <c r="H11386" s="75">
        <v>2</v>
      </c>
    </row>
    <row r="11387" spans="1:8">
      <c r="A11387" s="30" t="s">
        <v>5030</v>
      </c>
      <c r="B11387" s="74">
        <v>46274</v>
      </c>
      <c r="C11387" s="30" t="s">
        <v>1324</v>
      </c>
      <c r="D11387" s="30" t="s">
        <v>1325</v>
      </c>
      <c r="E11387" s="75">
        <v>97</v>
      </c>
      <c r="F11387" s="30" t="s">
        <v>80</v>
      </c>
      <c r="G11387" s="30" t="s">
        <v>81</v>
      </c>
      <c r="H11387" s="75">
        <v>1</v>
      </c>
    </row>
    <row r="11388" spans="1:8">
      <c r="A11388" s="30" t="s">
        <v>5030</v>
      </c>
      <c r="B11388" s="74">
        <v>46274</v>
      </c>
      <c r="C11388" s="30" t="s">
        <v>1910</v>
      </c>
      <c r="D11388" s="30" t="s">
        <v>1911</v>
      </c>
      <c r="E11388" s="75">
        <v>33</v>
      </c>
      <c r="F11388" s="30" t="s">
        <v>80</v>
      </c>
      <c r="G11388" s="30" t="s">
        <v>81</v>
      </c>
      <c r="H11388" s="75">
        <v>1</v>
      </c>
    </row>
    <row r="11389" spans="1:8">
      <c r="A11389" s="30" t="s">
        <v>5030</v>
      </c>
      <c r="B11389" s="74">
        <v>46274</v>
      </c>
      <c r="C11389" s="30" t="s">
        <v>1326</v>
      </c>
      <c r="D11389" s="30" t="s">
        <v>1327</v>
      </c>
      <c r="E11389" s="75">
        <v>10</v>
      </c>
      <c r="F11389" s="30" t="s">
        <v>70</v>
      </c>
      <c r="G11389" s="30" t="s">
        <v>71</v>
      </c>
      <c r="H11389" s="75">
        <v>2</v>
      </c>
    </row>
    <row r="11390" spans="1:8">
      <c r="A11390" s="30" t="s">
        <v>5030</v>
      </c>
      <c r="B11390" s="74">
        <v>46274</v>
      </c>
      <c r="C11390" s="30" t="s">
        <v>1328</v>
      </c>
      <c r="D11390" s="30" t="s">
        <v>1329</v>
      </c>
      <c r="E11390" s="75">
        <v>9</v>
      </c>
      <c r="F11390" s="30" t="s">
        <v>80</v>
      </c>
      <c r="G11390" s="30" t="s">
        <v>81</v>
      </c>
      <c r="H11390" s="75">
        <v>1</v>
      </c>
    </row>
    <row r="11391" spans="1:8">
      <c r="A11391" s="30" t="s">
        <v>5030</v>
      </c>
      <c r="B11391" s="74">
        <v>46274</v>
      </c>
      <c r="C11391" s="30" t="s">
        <v>1330</v>
      </c>
      <c r="D11391" s="30" t="s">
        <v>1331</v>
      </c>
      <c r="E11391" s="75">
        <v>33</v>
      </c>
      <c r="F11391" s="30" t="s">
        <v>53</v>
      </c>
      <c r="G11391" s="30" t="s">
        <v>54</v>
      </c>
      <c r="H11391" s="75">
        <v>1</v>
      </c>
    </row>
    <row r="11392" spans="1:8">
      <c r="A11392" s="30" t="s">
        <v>5030</v>
      </c>
      <c r="B11392" s="74">
        <v>46274</v>
      </c>
      <c r="C11392" s="30" t="s">
        <v>1332</v>
      </c>
      <c r="D11392" s="30" t="s">
        <v>1333</v>
      </c>
      <c r="E11392" s="75">
        <v>123</v>
      </c>
      <c r="F11392" s="30" t="s">
        <v>80</v>
      </c>
      <c r="G11392" s="30" t="s">
        <v>81</v>
      </c>
      <c r="H11392" s="75">
        <v>1</v>
      </c>
    </row>
    <row r="11393" spans="1:8">
      <c r="A11393" s="30" t="s">
        <v>5030</v>
      </c>
      <c r="B11393" s="74">
        <v>46274</v>
      </c>
      <c r="C11393" s="30" t="s">
        <v>1338</v>
      </c>
      <c r="D11393" s="30" t="s">
        <v>1339</v>
      </c>
      <c r="E11393" s="75">
        <v>11</v>
      </c>
      <c r="F11393" s="30" t="s">
        <v>53</v>
      </c>
      <c r="G11393" s="30" t="s">
        <v>54</v>
      </c>
      <c r="H11393" s="75">
        <v>1</v>
      </c>
    </row>
    <row r="11394" spans="1:8">
      <c r="A11394" s="30" t="s">
        <v>5030</v>
      </c>
      <c r="B11394" s="74">
        <v>46274</v>
      </c>
      <c r="C11394" s="30" t="s">
        <v>1342</v>
      </c>
      <c r="D11394" s="30" t="s">
        <v>1343</v>
      </c>
      <c r="E11394" s="75">
        <v>83</v>
      </c>
      <c r="F11394" s="30" t="s">
        <v>70</v>
      </c>
      <c r="G11394" s="30" t="s">
        <v>71</v>
      </c>
      <c r="H11394" s="75">
        <v>2</v>
      </c>
    </row>
    <row r="11395" spans="1:8">
      <c r="A11395" s="30" t="s">
        <v>5030</v>
      </c>
      <c r="B11395" s="74">
        <v>46274</v>
      </c>
      <c r="C11395" s="30" t="s">
        <v>1346</v>
      </c>
      <c r="D11395" s="30" t="s">
        <v>1347</v>
      </c>
      <c r="E11395" s="75">
        <v>80</v>
      </c>
      <c r="F11395" s="30" t="s">
        <v>70</v>
      </c>
      <c r="G11395" s="30" t="s">
        <v>71</v>
      </c>
      <c r="H11395" s="75">
        <v>2</v>
      </c>
    </row>
    <row r="11396" spans="1:8">
      <c r="A11396" s="30" t="s">
        <v>5030</v>
      </c>
      <c r="B11396" s="74">
        <v>46273</v>
      </c>
      <c r="C11396" s="30" t="s">
        <v>2842</v>
      </c>
      <c r="D11396" s="30" t="s">
        <v>2843</v>
      </c>
      <c r="E11396" s="75">
        <v>109</v>
      </c>
      <c r="F11396" s="30" t="s">
        <v>53</v>
      </c>
      <c r="G11396" s="30" t="s">
        <v>54</v>
      </c>
      <c r="H11396" s="75">
        <v>1</v>
      </c>
    </row>
    <row r="11397" spans="1:8">
      <c r="A11397" s="30" t="s">
        <v>5030</v>
      </c>
      <c r="B11397" s="74">
        <v>46273</v>
      </c>
      <c r="C11397" s="30" t="s">
        <v>3068</v>
      </c>
      <c r="D11397" s="30" t="s">
        <v>3069</v>
      </c>
      <c r="E11397" s="75">
        <v>90</v>
      </c>
      <c r="F11397" s="30" t="s">
        <v>53</v>
      </c>
      <c r="G11397" s="30" t="s">
        <v>54</v>
      </c>
      <c r="H11397" s="75">
        <v>1</v>
      </c>
    </row>
    <row r="11398" spans="1:8">
      <c r="A11398" s="30" t="s">
        <v>5030</v>
      </c>
      <c r="B11398" s="74">
        <v>46273</v>
      </c>
      <c r="C11398" s="30" t="s">
        <v>3076</v>
      </c>
      <c r="D11398" s="30" t="s">
        <v>3077</v>
      </c>
      <c r="E11398" s="75">
        <v>37</v>
      </c>
      <c r="F11398" s="30" t="s">
        <v>53</v>
      </c>
      <c r="G11398" s="30" t="s">
        <v>54</v>
      </c>
      <c r="H11398" s="75">
        <v>1</v>
      </c>
    </row>
    <row r="11399" spans="1:8">
      <c r="A11399" s="30" t="s">
        <v>5030</v>
      </c>
      <c r="B11399" s="74">
        <v>46273</v>
      </c>
      <c r="C11399" s="30" t="s">
        <v>3264</v>
      </c>
      <c r="D11399" s="30" t="s">
        <v>3265</v>
      </c>
      <c r="E11399" s="75">
        <v>90</v>
      </c>
      <c r="F11399" s="30" t="s">
        <v>53</v>
      </c>
      <c r="G11399" s="30" t="s">
        <v>54</v>
      </c>
      <c r="H11399" s="75">
        <v>1</v>
      </c>
    </row>
    <row r="11400" spans="1:8">
      <c r="A11400" s="30" t="s">
        <v>5030</v>
      </c>
      <c r="B11400" s="74">
        <v>46273</v>
      </c>
      <c r="C11400" s="30" t="s">
        <v>4837</v>
      </c>
      <c r="D11400" s="30" t="s">
        <v>4838</v>
      </c>
      <c r="E11400" s="75">
        <v>32</v>
      </c>
      <c r="F11400" s="30" t="s">
        <v>68</v>
      </c>
      <c r="G11400" s="30" t="s">
        <v>69</v>
      </c>
      <c r="H11400" s="75">
        <v>1</v>
      </c>
    </row>
    <row r="11401" spans="1:8">
      <c r="A11401" s="30" t="s">
        <v>5030</v>
      </c>
      <c r="B11401" s="74">
        <v>46273</v>
      </c>
      <c r="C11401" s="30" t="s">
        <v>4877</v>
      </c>
      <c r="D11401" s="30" t="s">
        <v>4878</v>
      </c>
      <c r="E11401" s="75">
        <v>15</v>
      </c>
      <c r="F11401" s="30" t="s">
        <v>68</v>
      </c>
      <c r="G11401" s="30" t="s">
        <v>69</v>
      </c>
      <c r="H11401" s="75">
        <v>1</v>
      </c>
    </row>
    <row r="11402" spans="1:8">
      <c r="A11402" s="30" t="s">
        <v>5030</v>
      </c>
      <c r="B11402" s="74">
        <v>46273</v>
      </c>
      <c r="C11402" s="30" t="s">
        <v>4891</v>
      </c>
      <c r="D11402" s="30" t="s">
        <v>4892</v>
      </c>
      <c r="E11402" s="75">
        <v>50</v>
      </c>
      <c r="F11402" s="30" t="s">
        <v>70</v>
      </c>
      <c r="G11402" s="30" t="s">
        <v>71</v>
      </c>
      <c r="H11402" s="75">
        <v>2</v>
      </c>
    </row>
    <row r="11403" spans="1:8">
      <c r="A11403" s="30" t="s">
        <v>5030</v>
      </c>
      <c r="B11403" s="74">
        <v>46273</v>
      </c>
      <c r="C11403" s="30" t="s">
        <v>4976</v>
      </c>
      <c r="D11403" s="30" t="s">
        <v>4977</v>
      </c>
      <c r="E11403" s="75">
        <v>35</v>
      </c>
      <c r="F11403" s="30" t="s">
        <v>68</v>
      </c>
      <c r="G11403" s="30" t="s">
        <v>69</v>
      </c>
      <c r="H11403" s="75">
        <v>1</v>
      </c>
    </row>
    <row r="11404" spans="1:8">
      <c r="A11404" s="30" t="s">
        <v>5030</v>
      </c>
      <c r="B11404" s="74">
        <v>46273</v>
      </c>
      <c r="C11404" s="30" t="s">
        <v>5034</v>
      </c>
      <c r="D11404" s="30" t="s">
        <v>5035</v>
      </c>
      <c r="E11404" s="75">
        <v>7</v>
      </c>
      <c r="F11404" s="30" t="s">
        <v>68</v>
      </c>
      <c r="G11404" s="30" t="s">
        <v>69</v>
      </c>
      <c r="H11404" s="75">
        <v>1</v>
      </c>
    </row>
    <row r="11405" spans="1:8">
      <c r="A11405" s="30" t="s">
        <v>5030</v>
      </c>
      <c r="B11405" s="74">
        <v>46273</v>
      </c>
      <c r="C11405" s="30" t="s">
        <v>5038</v>
      </c>
      <c r="D11405" s="30" t="s">
        <v>5039</v>
      </c>
      <c r="E11405" s="75">
        <v>33</v>
      </c>
      <c r="F11405" s="30" t="s">
        <v>68</v>
      </c>
      <c r="G11405" s="30" t="s">
        <v>69</v>
      </c>
      <c r="H11405" s="75">
        <v>1</v>
      </c>
    </row>
    <row r="11406" spans="1:8">
      <c r="A11406" s="30" t="s">
        <v>5030</v>
      </c>
      <c r="B11406" s="74">
        <v>46273</v>
      </c>
      <c r="C11406" s="30" t="s">
        <v>770</v>
      </c>
      <c r="D11406" s="30" t="s">
        <v>771</v>
      </c>
      <c r="E11406" s="75">
        <v>122</v>
      </c>
      <c r="F11406" s="30" t="s">
        <v>70</v>
      </c>
      <c r="G11406" s="30" t="s">
        <v>71</v>
      </c>
      <c r="H11406" s="75">
        <v>2</v>
      </c>
    </row>
    <row r="11407" spans="1:8">
      <c r="A11407" s="30" t="s">
        <v>5030</v>
      </c>
      <c r="B11407" s="74">
        <v>46273</v>
      </c>
      <c r="C11407" s="30" t="s">
        <v>772</v>
      </c>
      <c r="D11407" s="30" t="s">
        <v>773</v>
      </c>
      <c r="E11407" s="75">
        <v>259</v>
      </c>
      <c r="F11407" s="30" t="s">
        <v>80</v>
      </c>
      <c r="G11407" s="30" t="s">
        <v>81</v>
      </c>
      <c r="H11407" s="75">
        <v>1</v>
      </c>
    </row>
    <row r="11408" spans="1:8">
      <c r="A11408" s="30" t="s">
        <v>5030</v>
      </c>
      <c r="B11408" s="74">
        <v>46273</v>
      </c>
      <c r="C11408" s="30" t="s">
        <v>774</v>
      </c>
      <c r="D11408" s="30" t="s">
        <v>775</v>
      </c>
      <c r="E11408" s="75">
        <v>113</v>
      </c>
      <c r="F11408" s="30" t="s">
        <v>70</v>
      </c>
      <c r="G11408" s="30" t="s">
        <v>71</v>
      </c>
      <c r="H11408" s="75">
        <v>2</v>
      </c>
    </row>
    <row r="11409" spans="1:8">
      <c r="A11409" s="30" t="s">
        <v>5030</v>
      </c>
      <c r="B11409" s="74">
        <v>46273</v>
      </c>
      <c r="C11409" s="30" t="s">
        <v>776</v>
      </c>
      <c r="D11409" s="30" t="s">
        <v>777</v>
      </c>
      <c r="E11409" s="75">
        <v>46</v>
      </c>
      <c r="F11409" s="30" t="s">
        <v>68</v>
      </c>
      <c r="G11409" s="30" t="s">
        <v>69</v>
      </c>
      <c r="H11409" s="75">
        <v>1</v>
      </c>
    </row>
    <row r="11410" spans="1:8">
      <c r="A11410" s="30" t="s">
        <v>5030</v>
      </c>
      <c r="B11410" s="74">
        <v>46273</v>
      </c>
      <c r="C11410" s="30" t="s">
        <v>780</v>
      </c>
      <c r="D11410" s="30" t="s">
        <v>781</v>
      </c>
      <c r="E11410" s="75">
        <v>54</v>
      </c>
      <c r="F11410" s="30" t="s">
        <v>70</v>
      </c>
      <c r="G11410" s="30" t="s">
        <v>71</v>
      </c>
      <c r="H11410" s="75">
        <v>2</v>
      </c>
    </row>
    <row r="11411" spans="1:8">
      <c r="A11411" s="30" t="s">
        <v>5030</v>
      </c>
      <c r="B11411" s="74">
        <v>46273</v>
      </c>
      <c r="C11411" s="30" t="s">
        <v>782</v>
      </c>
      <c r="D11411" s="30" t="s">
        <v>783</v>
      </c>
      <c r="E11411" s="75">
        <v>145</v>
      </c>
      <c r="F11411" s="30" t="s">
        <v>80</v>
      </c>
      <c r="G11411" s="30" t="s">
        <v>81</v>
      </c>
      <c r="H11411" s="75">
        <v>1</v>
      </c>
    </row>
    <row r="11412" spans="1:8">
      <c r="A11412" s="30" t="s">
        <v>5030</v>
      </c>
      <c r="B11412" s="74">
        <v>46273</v>
      </c>
      <c r="C11412" s="30" t="s">
        <v>786</v>
      </c>
      <c r="D11412" s="30" t="s">
        <v>787</v>
      </c>
      <c r="E11412" s="75">
        <v>90</v>
      </c>
      <c r="F11412" s="30" t="s">
        <v>70</v>
      </c>
      <c r="G11412" s="30" t="s">
        <v>71</v>
      </c>
      <c r="H11412" s="75">
        <v>2</v>
      </c>
    </row>
    <row r="11413" spans="1:8">
      <c r="A11413" s="30" t="s">
        <v>5030</v>
      </c>
      <c r="B11413" s="74">
        <v>46273</v>
      </c>
      <c r="C11413" s="30" t="s">
        <v>1812</v>
      </c>
      <c r="D11413" s="30" t="s">
        <v>1813</v>
      </c>
      <c r="E11413" s="75">
        <v>40</v>
      </c>
      <c r="F11413" s="30" t="s">
        <v>68</v>
      </c>
      <c r="G11413" s="30" t="s">
        <v>69</v>
      </c>
      <c r="H11413" s="75">
        <v>1</v>
      </c>
    </row>
    <row r="11414" spans="1:8">
      <c r="A11414" s="30" t="s">
        <v>5030</v>
      </c>
      <c r="B11414" s="74">
        <v>46273</v>
      </c>
      <c r="C11414" s="30" t="s">
        <v>788</v>
      </c>
      <c r="D11414" s="30" t="s">
        <v>789</v>
      </c>
      <c r="E11414" s="75">
        <v>53</v>
      </c>
      <c r="F11414" s="30" t="s">
        <v>70</v>
      </c>
      <c r="G11414" s="30" t="s">
        <v>71</v>
      </c>
      <c r="H11414" s="75">
        <v>2</v>
      </c>
    </row>
    <row r="11415" spans="1:8">
      <c r="A11415" s="30" t="s">
        <v>5030</v>
      </c>
      <c r="B11415" s="74">
        <v>46273</v>
      </c>
      <c r="C11415" s="30" t="s">
        <v>790</v>
      </c>
      <c r="D11415" s="30" t="s">
        <v>791</v>
      </c>
      <c r="E11415" s="75">
        <v>104</v>
      </c>
      <c r="F11415" s="30" t="s">
        <v>70</v>
      </c>
      <c r="G11415" s="30" t="s">
        <v>71</v>
      </c>
      <c r="H11415" s="75">
        <v>2</v>
      </c>
    </row>
    <row r="11416" spans="1:8">
      <c r="A11416" s="30" t="s">
        <v>5030</v>
      </c>
      <c r="B11416" s="74">
        <v>46273</v>
      </c>
      <c r="C11416" s="30" t="s">
        <v>792</v>
      </c>
      <c r="D11416" s="30" t="s">
        <v>793</v>
      </c>
      <c r="E11416" s="75">
        <v>158</v>
      </c>
      <c r="F11416" s="30" t="s">
        <v>70</v>
      </c>
      <c r="G11416" s="30" t="s">
        <v>71</v>
      </c>
      <c r="H11416" s="75">
        <v>2</v>
      </c>
    </row>
    <row r="11417" spans="1:8">
      <c r="A11417" s="30" t="s">
        <v>5030</v>
      </c>
      <c r="B11417" s="74">
        <v>46273</v>
      </c>
      <c r="C11417" s="30" t="s">
        <v>794</v>
      </c>
      <c r="D11417" s="30" t="s">
        <v>795</v>
      </c>
      <c r="E11417" s="75">
        <v>248</v>
      </c>
      <c r="F11417" s="30" t="s">
        <v>70</v>
      </c>
      <c r="G11417" s="30" t="s">
        <v>71</v>
      </c>
      <c r="H11417" s="75">
        <v>2</v>
      </c>
    </row>
    <row r="11418" spans="1:8">
      <c r="A11418" s="30" t="s">
        <v>5030</v>
      </c>
      <c r="B11418" s="74">
        <v>46273</v>
      </c>
      <c r="C11418" s="30" t="s">
        <v>798</v>
      </c>
      <c r="D11418" s="30" t="s">
        <v>799</v>
      </c>
      <c r="E11418" s="75">
        <v>61</v>
      </c>
      <c r="F11418" s="30" t="s">
        <v>68</v>
      </c>
      <c r="G11418" s="30" t="s">
        <v>69</v>
      </c>
      <c r="H11418" s="75">
        <v>1</v>
      </c>
    </row>
    <row r="11419" spans="1:8">
      <c r="A11419" s="30" t="s">
        <v>5030</v>
      </c>
      <c r="B11419" s="74">
        <v>46273</v>
      </c>
      <c r="C11419" s="30" t="s">
        <v>800</v>
      </c>
      <c r="D11419" s="30" t="s">
        <v>801</v>
      </c>
      <c r="E11419" s="75">
        <v>61</v>
      </c>
      <c r="F11419" s="30" t="s">
        <v>68</v>
      </c>
      <c r="G11419" s="30" t="s">
        <v>69</v>
      </c>
      <c r="H11419" s="75">
        <v>1</v>
      </c>
    </row>
    <row r="11420" spans="1:8">
      <c r="A11420" s="30" t="s">
        <v>5030</v>
      </c>
      <c r="B11420" s="74">
        <v>46273</v>
      </c>
      <c r="C11420" s="30" t="s">
        <v>802</v>
      </c>
      <c r="D11420" s="30" t="s">
        <v>803</v>
      </c>
      <c r="E11420" s="75">
        <v>157</v>
      </c>
      <c r="F11420" s="30" t="s">
        <v>68</v>
      </c>
      <c r="G11420" s="30" t="s">
        <v>69</v>
      </c>
      <c r="H11420" s="75">
        <v>1</v>
      </c>
    </row>
    <row r="11421" spans="1:8">
      <c r="A11421" s="30" t="s">
        <v>5030</v>
      </c>
      <c r="B11421" s="74">
        <v>46273</v>
      </c>
      <c r="C11421" s="30" t="s">
        <v>804</v>
      </c>
      <c r="D11421" s="30" t="s">
        <v>805</v>
      </c>
      <c r="E11421" s="75">
        <v>160</v>
      </c>
      <c r="F11421" s="30" t="s">
        <v>80</v>
      </c>
      <c r="G11421" s="30" t="s">
        <v>81</v>
      </c>
      <c r="H11421" s="75">
        <v>1</v>
      </c>
    </row>
    <row r="11422" spans="1:8">
      <c r="A11422" s="30" t="s">
        <v>5030</v>
      </c>
      <c r="B11422" s="74">
        <v>46273</v>
      </c>
      <c r="C11422" s="30" t="s">
        <v>810</v>
      </c>
      <c r="D11422" s="30" t="s">
        <v>811</v>
      </c>
      <c r="E11422" s="75">
        <v>87</v>
      </c>
      <c r="F11422" s="30" t="s">
        <v>70</v>
      </c>
      <c r="G11422" s="30" t="s">
        <v>71</v>
      </c>
      <c r="H11422" s="75">
        <v>2</v>
      </c>
    </row>
    <row r="11423" spans="1:8">
      <c r="A11423" s="30" t="s">
        <v>5030</v>
      </c>
      <c r="B11423" s="74">
        <v>46273</v>
      </c>
      <c r="C11423" s="30" t="s">
        <v>1816</v>
      </c>
      <c r="D11423" s="30" t="s">
        <v>1817</v>
      </c>
      <c r="E11423" s="75">
        <v>55</v>
      </c>
      <c r="F11423" s="30" t="s">
        <v>70</v>
      </c>
      <c r="G11423" s="30" t="s">
        <v>71</v>
      </c>
      <c r="H11423" s="75">
        <v>2</v>
      </c>
    </row>
    <row r="11424" spans="1:8">
      <c r="A11424" s="30" t="s">
        <v>5030</v>
      </c>
      <c r="B11424" s="74">
        <v>46273</v>
      </c>
      <c r="C11424" s="30" t="s">
        <v>812</v>
      </c>
      <c r="D11424" s="30" t="s">
        <v>813</v>
      </c>
      <c r="E11424" s="75">
        <v>180</v>
      </c>
      <c r="F11424" s="30" t="s">
        <v>80</v>
      </c>
      <c r="G11424" s="30" t="s">
        <v>81</v>
      </c>
      <c r="H11424" s="75">
        <v>1</v>
      </c>
    </row>
    <row r="11425" spans="1:8">
      <c r="A11425" s="30" t="s">
        <v>5030</v>
      </c>
      <c r="B11425" s="74">
        <v>46273</v>
      </c>
      <c r="C11425" s="30" t="s">
        <v>816</v>
      </c>
      <c r="D11425" s="30" t="s">
        <v>817</v>
      </c>
      <c r="E11425" s="75">
        <v>18</v>
      </c>
      <c r="F11425" s="30" t="s">
        <v>70</v>
      </c>
      <c r="G11425" s="30" t="s">
        <v>71</v>
      </c>
      <c r="H11425" s="75">
        <v>2</v>
      </c>
    </row>
    <row r="11426" spans="1:8">
      <c r="A11426" s="30" t="s">
        <v>5030</v>
      </c>
      <c r="B11426" s="74">
        <v>46273</v>
      </c>
      <c r="C11426" s="30" t="s">
        <v>818</v>
      </c>
      <c r="D11426" s="30" t="s">
        <v>819</v>
      </c>
      <c r="E11426" s="75">
        <v>62</v>
      </c>
      <c r="F11426" s="30" t="s">
        <v>53</v>
      </c>
      <c r="G11426" s="30" t="s">
        <v>54</v>
      </c>
      <c r="H11426" s="75">
        <v>1</v>
      </c>
    </row>
    <row r="11427" spans="1:8">
      <c r="A11427" s="30" t="s">
        <v>5030</v>
      </c>
      <c r="B11427" s="74">
        <v>46273</v>
      </c>
      <c r="C11427" s="30" t="s">
        <v>822</v>
      </c>
      <c r="D11427" s="30" t="s">
        <v>823</v>
      </c>
      <c r="E11427" s="75">
        <v>398</v>
      </c>
      <c r="F11427" s="30" t="s">
        <v>70</v>
      </c>
      <c r="G11427" s="30" t="s">
        <v>71</v>
      </c>
      <c r="H11427" s="75">
        <v>2</v>
      </c>
    </row>
    <row r="11428" spans="1:8">
      <c r="A11428" s="30" t="s">
        <v>5030</v>
      </c>
      <c r="B11428" s="74">
        <v>46273</v>
      </c>
      <c r="C11428" s="30" t="s">
        <v>826</v>
      </c>
      <c r="D11428" s="30" t="s">
        <v>827</v>
      </c>
      <c r="E11428" s="75">
        <v>84</v>
      </c>
      <c r="F11428" s="30" t="s">
        <v>70</v>
      </c>
      <c r="G11428" s="30" t="s">
        <v>71</v>
      </c>
      <c r="H11428" s="75">
        <v>2</v>
      </c>
    </row>
    <row r="11429" spans="1:8">
      <c r="A11429" s="30" t="s">
        <v>5030</v>
      </c>
      <c r="B11429" s="74">
        <v>46273</v>
      </c>
      <c r="C11429" s="30" t="s">
        <v>828</v>
      </c>
      <c r="D11429" s="30" t="s">
        <v>829</v>
      </c>
      <c r="E11429" s="75">
        <v>13</v>
      </c>
      <c r="F11429" s="30" t="s">
        <v>70</v>
      </c>
      <c r="G11429" s="30" t="s">
        <v>71</v>
      </c>
      <c r="H11429" s="75">
        <v>2</v>
      </c>
    </row>
    <row r="11430" spans="1:8">
      <c r="A11430" s="30" t="s">
        <v>5030</v>
      </c>
      <c r="B11430" s="74">
        <v>46273</v>
      </c>
      <c r="C11430" s="30" t="s">
        <v>830</v>
      </c>
      <c r="D11430" s="30" t="s">
        <v>831</v>
      </c>
      <c r="E11430" s="75">
        <v>49</v>
      </c>
      <c r="F11430" s="30" t="s">
        <v>68</v>
      </c>
      <c r="G11430" s="30" t="s">
        <v>69</v>
      </c>
      <c r="H11430" s="75">
        <v>1</v>
      </c>
    </row>
    <row r="11431" spans="1:8">
      <c r="A11431" s="30" t="s">
        <v>5030</v>
      </c>
      <c r="B11431" s="74">
        <v>46273</v>
      </c>
      <c r="C11431" s="30" t="s">
        <v>832</v>
      </c>
      <c r="D11431" s="30" t="s">
        <v>833</v>
      </c>
      <c r="E11431" s="75">
        <v>75</v>
      </c>
      <c r="F11431" s="30" t="s">
        <v>70</v>
      </c>
      <c r="G11431" s="30" t="s">
        <v>71</v>
      </c>
      <c r="H11431" s="75">
        <v>2</v>
      </c>
    </row>
    <row r="11432" spans="1:8">
      <c r="A11432" s="30" t="s">
        <v>5030</v>
      </c>
      <c r="B11432" s="74">
        <v>46273</v>
      </c>
      <c r="C11432" s="30" t="s">
        <v>834</v>
      </c>
      <c r="D11432" s="30" t="s">
        <v>835</v>
      </c>
      <c r="E11432" s="75">
        <v>25</v>
      </c>
      <c r="F11432" s="30" t="s">
        <v>80</v>
      </c>
      <c r="G11432" s="30" t="s">
        <v>81</v>
      </c>
      <c r="H11432" s="75">
        <v>1</v>
      </c>
    </row>
    <row r="11433" spans="1:8">
      <c r="A11433" s="30" t="s">
        <v>5030</v>
      </c>
      <c r="B11433" s="74">
        <v>46273</v>
      </c>
      <c r="C11433" s="30" t="s">
        <v>836</v>
      </c>
      <c r="D11433" s="30" t="s">
        <v>837</v>
      </c>
      <c r="E11433" s="75">
        <v>73</v>
      </c>
      <c r="F11433" s="30" t="s">
        <v>53</v>
      </c>
      <c r="G11433" s="30" t="s">
        <v>54</v>
      </c>
      <c r="H11433" s="75">
        <v>1</v>
      </c>
    </row>
    <row r="11434" spans="1:8">
      <c r="A11434" s="30" t="s">
        <v>5030</v>
      </c>
      <c r="B11434" s="74">
        <v>46273</v>
      </c>
      <c r="C11434" s="30" t="s">
        <v>838</v>
      </c>
      <c r="D11434" s="30" t="s">
        <v>839</v>
      </c>
      <c r="E11434" s="75">
        <v>102</v>
      </c>
      <c r="F11434" s="30" t="s">
        <v>70</v>
      </c>
      <c r="G11434" s="30" t="s">
        <v>71</v>
      </c>
      <c r="H11434" s="75">
        <v>2</v>
      </c>
    </row>
    <row r="11435" spans="1:8">
      <c r="A11435" s="30" t="s">
        <v>5030</v>
      </c>
      <c r="B11435" s="74">
        <v>46273</v>
      </c>
      <c r="C11435" s="30" t="s">
        <v>840</v>
      </c>
      <c r="D11435" s="30" t="s">
        <v>841</v>
      </c>
      <c r="E11435" s="75">
        <v>32</v>
      </c>
      <c r="F11435" s="30" t="s">
        <v>70</v>
      </c>
      <c r="G11435" s="30" t="s">
        <v>71</v>
      </c>
      <c r="H11435" s="75">
        <v>2</v>
      </c>
    </row>
    <row r="11436" spans="1:8">
      <c r="A11436" s="30" t="s">
        <v>5030</v>
      </c>
      <c r="B11436" s="74">
        <v>46273</v>
      </c>
      <c r="C11436" s="30" t="s">
        <v>842</v>
      </c>
      <c r="D11436" s="30" t="s">
        <v>843</v>
      </c>
      <c r="E11436" s="75">
        <v>109</v>
      </c>
      <c r="F11436" s="30" t="s">
        <v>70</v>
      </c>
      <c r="G11436" s="30" t="s">
        <v>71</v>
      </c>
      <c r="H11436" s="75">
        <v>2</v>
      </c>
    </row>
    <row r="11437" spans="1:8">
      <c r="A11437" s="30" t="s">
        <v>5030</v>
      </c>
      <c r="B11437" s="74">
        <v>46273</v>
      </c>
      <c r="C11437" s="30" t="s">
        <v>844</v>
      </c>
      <c r="D11437" s="30" t="s">
        <v>845</v>
      </c>
      <c r="E11437" s="75">
        <v>93</v>
      </c>
      <c r="F11437" s="30" t="s">
        <v>80</v>
      </c>
      <c r="G11437" s="30" t="s">
        <v>81</v>
      </c>
      <c r="H11437" s="75">
        <v>1</v>
      </c>
    </row>
    <row r="11438" spans="1:8">
      <c r="A11438" s="30" t="s">
        <v>5030</v>
      </c>
      <c r="B11438" s="74">
        <v>46273</v>
      </c>
      <c r="C11438" s="30" t="s">
        <v>846</v>
      </c>
      <c r="D11438" s="30" t="s">
        <v>847</v>
      </c>
      <c r="E11438" s="75">
        <v>304</v>
      </c>
      <c r="F11438" s="30" t="s">
        <v>80</v>
      </c>
      <c r="G11438" s="30" t="s">
        <v>81</v>
      </c>
      <c r="H11438" s="75">
        <v>1</v>
      </c>
    </row>
    <row r="11439" spans="1:8">
      <c r="A11439" s="30" t="s">
        <v>5030</v>
      </c>
      <c r="B11439" s="74">
        <v>46273</v>
      </c>
      <c r="C11439" s="30" t="s">
        <v>850</v>
      </c>
      <c r="D11439" s="30" t="s">
        <v>851</v>
      </c>
      <c r="E11439" s="75">
        <v>66</v>
      </c>
      <c r="F11439" s="30" t="s">
        <v>70</v>
      </c>
      <c r="G11439" s="30" t="s">
        <v>71</v>
      </c>
      <c r="H11439" s="75">
        <v>2</v>
      </c>
    </row>
    <row r="11440" spans="1:8">
      <c r="A11440" s="30" t="s">
        <v>5030</v>
      </c>
      <c r="B11440" s="74">
        <v>46273</v>
      </c>
      <c r="C11440" s="30" t="s">
        <v>852</v>
      </c>
      <c r="D11440" s="30" t="s">
        <v>853</v>
      </c>
      <c r="E11440" s="75">
        <v>101</v>
      </c>
      <c r="F11440" s="30" t="s">
        <v>70</v>
      </c>
      <c r="G11440" s="30" t="s">
        <v>71</v>
      </c>
      <c r="H11440" s="75">
        <v>2</v>
      </c>
    </row>
    <row r="11441" spans="1:8">
      <c r="A11441" s="30" t="s">
        <v>5030</v>
      </c>
      <c r="B11441" s="74">
        <v>46273</v>
      </c>
      <c r="C11441" s="30" t="s">
        <v>856</v>
      </c>
      <c r="D11441" s="30" t="s">
        <v>857</v>
      </c>
      <c r="E11441" s="75">
        <v>1</v>
      </c>
      <c r="F11441" s="30" t="s">
        <v>68</v>
      </c>
      <c r="G11441" s="30" t="s">
        <v>69</v>
      </c>
      <c r="H11441" s="75">
        <v>1</v>
      </c>
    </row>
    <row r="11442" spans="1:8">
      <c r="A11442" s="30" t="s">
        <v>5030</v>
      </c>
      <c r="B11442" s="74">
        <v>46273</v>
      </c>
      <c r="C11442" s="30" t="s">
        <v>864</v>
      </c>
      <c r="D11442" s="30" t="s">
        <v>865</v>
      </c>
      <c r="E11442" s="75">
        <v>72</v>
      </c>
      <c r="F11442" s="30" t="s">
        <v>68</v>
      </c>
      <c r="G11442" s="30" t="s">
        <v>69</v>
      </c>
      <c r="H11442" s="75">
        <v>1</v>
      </c>
    </row>
    <row r="11443" spans="1:8">
      <c r="A11443" s="30" t="s">
        <v>5030</v>
      </c>
      <c r="B11443" s="74">
        <v>46273</v>
      </c>
      <c r="C11443" s="30" t="s">
        <v>866</v>
      </c>
      <c r="D11443" s="30" t="s">
        <v>867</v>
      </c>
      <c r="E11443" s="75">
        <v>79</v>
      </c>
      <c r="F11443" s="30" t="s">
        <v>70</v>
      </c>
      <c r="G11443" s="30" t="s">
        <v>71</v>
      </c>
      <c r="H11443" s="75">
        <v>2</v>
      </c>
    </row>
    <row r="11444" spans="1:8">
      <c r="A11444" s="30" t="s">
        <v>5030</v>
      </c>
      <c r="B11444" s="74">
        <v>46273</v>
      </c>
      <c r="C11444" s="30" t="s">
        <v>868</v>
      </c>
      <c r="D11444" s="30" t="s">
        <v>869</v>
      </c>
      <c r="E11444" s="75">
        <v>18</v>
      </c>
      <c r="F11444" s="30" t="s">
        <v>68</v>
      </c>
      <c r="G11444" s="30" t="s">
        <v>69</v>
      </c>
      <c r="H11444" s="75">
        <v>1</v>
      </c>
    </row>
    <row r="11445" spans="1:8">
      <c r="A11445" s="30" t="s">
        <v>5030</v>
      </c>
      <c r="B11445" s="74">
        <v>46273</v>
      </c>
      <c r="C11445" s="30" t="s">
        <v>870</v>
      </c>
      <c r="D11445" s="30" t="s">
        <v>871</v>
      </c>
      <c r="E11445" s="75">
        <v>88</v>
      </c>
      <c r="F11445" s="30" t="s">
        <v>70</v>
      </c>
      <c r="G11445" s="30" t="s">
        <v>71</v>
      </c>
      <c r="H11445" s="75">
        <v>2</v>
      </c>
    </row>
    <row r="11446" spans="1:8">
      <c r="A11446" s="30" t="s">
        <v>5030</v>
      </c>
      <c r="B11446" s="74">
        <v>46273</v>
      </c>
      <c r="C11446" s="30" t="s">
        <v>872</v>
      </c>
      <c r="D11446" s="30" t="s">
        <v>873</v>
      </c>
      <c r="E11446" s="75">
        <v>137</v>
      </c>
      <c r="F11446" s="30" t="s">
        <v>70</v>
      </c>
      <c r="G11446" s="30" t="s">
        <v>71</v>
      </c>
      <c r="H11446" s="75">
        <v>2</v>
      </c>
    </row>
    <row r="11447" spans="1:8">
      <c r="A11447" s="30" t="s">
        <v>5030</v>
      </c>
      <c r="B11447" s="74">
        <v>46273</v>
      </c>
      <c r="C11447" s="30" t="s">
        <v>874</v>
      </c>
      <c r="D11447" s="30" t="s">
        <v>875</v>
      </c>
      <c r="E11447" s="75">
        <v>79</v>
      </c>
      <c r="F11447" s="30" t="s">
        <v>70</v>
      </c>
      <c r="G11447" s="30" t="s">
        <v>71</v>
      </c>
      <c r="H11447" s="75">
        <v>2</v>
      </c>
    </row>
    <row r="11448" spans="1:8">
      <c r="A11448" s="30" t="s">
        <v>5030</v>
      </c>
      <c r="B11448" s="74">
        <v>46273</v>
      </c>
      <c r="C11448" s="30" t="s">
        <v>876</v>
      </c>
      <c r="D11448" s="30" t="s">
        <v>877</v>
      </c>
      <c r="E11448" s="75">
        <v>231</v>
      </c>
      <c r="F11448" s="30" t="s">
        <v>70</v>
      </c>
      <c r="G11448" s="30" t="s">
        <v>71</v>
      </c>
      <c r="H11448" s="75">
        <v>2</v>
      </c>
    </row>
    <row r="11449" spans="1:8">
      <c r="A11449" s="30" t="s">
        <v>5030</v>
      </c>
      <c r="B11449" s="74">
        <v>46273</v>
      </c>
      <c r="C11449" s="30" t="s">
        <v>878</v>
      </c>
      <c r="D11449" s="30" t="s">
        <v>879</v>
      </c>
      <c r="E11449" s="75">
        <v>157</v>
      </c>
      <c r="F11449" s="30" t="s">
        <v>70</v>
      </c>
      <c r="G11449" s="30" t="s">
        <v>71</v>
      </c>
      <c r="H11449" s="75">
        <v>2</v>
      </c>
    </row>
    <row r="11450" spans="1:8">
      <c r="A11450" s="30" t="s">
        <v>5030</v>
      </c>
      <c r="B11450" s="74">
        <v>46273</v>
      </c>
      <c r="C11450" s="30" t="s">
        <v>880</v>
      </c>
      <c r="D11450" s="30" t="s">
        <v>881</v>
      </c>
      <c r="E11450" s="75">
        <v>83</v>
      </c>
      <c r="F11450" s="30" t="s">
        <v>70</v>
      </c>
      <c r="G11450" s="30" t="s">
        <v>71</v>
      </c>
      <c r="H11450" s="75">
        <v>2</v>
      </c>
    </row>
    <row r="11451" spans="1:8">
      <c r="A11451" s="30" t="s">
        <v>5030</v>
      </c>
      <c r="B11451" s="74">
        <v>46273</v>
      </c>
      <c r="C11451" s="30" t="s">
        <v>882</v>
      </c>
      <c r="D11451" s="30" t="s">
        <v>883</v>
      </c>
      <c r="E11451" s="75">
        <v>64</v>
      </c>
      <c r="F11451" s="30" t="s">
        <v>70</v>
      </c>
      <c r="G11451" s="30" t="s">
        <v>71</v>
      </c>
      <c r="H11451" s="75">
        <v>2</v>
      </c>
    </row>
    <row r="11452" spans="1:8">
      <c r="A11452" s="30" t="s">
        <v>5030</v>
      </c>
      <c r="B11452" s="74">
        <v>46273</v>
      </c>
      <c r="C11452" s="30" t="s">
        <v>884</v>
      </c>
      <c r="D11452" s="30" t="s">
        <v>885</v>
      </c>
      <c r="E11452" s="75">
        <v>41</v>
      </c>
      <c r="F11452" s="30" t="s">
        <v>53</v>
      </c>
      <c r="G11452" s="30" t="s">
        <v>54</v>
      </c>
      <c r="H11452" s="75">
        <v>1</v>
      </c>
    </row>
    <row r="11453" spans="1:8">
      <c r="A11453" s="30" t="s">
        <v>5030</v>
      </c>
      <c r="B11453" s="74">
        <v>46273</v>
      </c>
      <c r="C11453" s="30" t="s">
        <v>888</v>
      </c>
      <c r="D11453" s="30" t="s">
        <v>889</v>
      </c>
      <c r="E11453" s="75">
        <v>92</v>
      </c>
      <c r="F11453" s="30" t="s">
        <v>70</v>
      </c>
      <c r="G11453" s="30" t="s">
        <v>71</v>
      </c>
      <c r="H11453" s="75">
        <v>2</v>
      </c>
    </row>
    <row r="11454" spans="1:8">
      <c r="A11454" s="30" t="s">
        <v>5030</v>
      </c>
      <c r="B11454" s="74">
        <v>46273</v>
      </c>
      <c r="C11454" s="30" t="s">
        <v>890</v>
      </c>
      <c r="D11454" s="30" t="s">
        <v>891</v>
      </c>
      <c r="E11454" s="75">
        <v>134</v>
      </c>
      <c r="F11454" s="30" t="s">
        <v>53</v>
      </c>
      <c r="G11454" s="30" t="s">
        <v>54</v>
      </c>
      <c r="H11454" s="75">
        <v>1</v>
      </c>
    </row>
    <row r="11455" spans="1:8">
      <c r="A11455" s="30" t="s">
        <v>5030</v>
      </c>
      <c r="B11455" s="74">
        <v>46273</v>
      </c>
      <c r="C11455" s="30" t="s">
        <v>5046</v>
      </c>
      <c r="D11455" s="30" t="s">
        <v>5047</v>
      </c>
      <c r="E11455" s="75">
        <v>10</v>
      </c>
      <c r="F11455" s="30" t="s">
        <v>68</v>
      </c>
      <c r="G11455" s="30" t="s">
        <v>69</v>
      </c>
      <c r="H11455" s="75">
        <v>1</v>
      </c>
    </row>
    <row r="11456" spans="1:8">
      <c r="A11456" s="30" t="s">
        <v>5030</v>
      </c>
      <c r="B11456" s="74">
        <v>46273</v>
      </c>
      <c r="C11456" s="30" t="s">
        <v>892</v>
      </c>
      <c r="D11456" s="30" t="s">
        <v>893</v>
      </c>
      <c r="E11456" s="75">
        <v>31</v>
      </c>
      <c r="F11456" s="30" t="s">
        <v>68</v>
      </c>
      <c r="G11456" s="30" t="s">
        <v>69</v>
      </c>
      <c r="H11456" s="75">
        <v>1</v>
      </c>
    </row>
    <row r="11457" spans="1:8">
      <c r="A11457" s="30" t="s">
        <v>5030</v>
      </c>
      <c r="B11457" s="74">
        <v>46273</v>
      </c>
      <c r="C11457" s="30" t="s">
        <v>894</v>
      </c>
      <c r="D11457" s="30" t="s">
        <v>895</v>
      </c>
      <c r="E11457" s="75">
        <v>52</v>
      </c>
      <c r="F11457" s="30" t="s">
        <v>70</v>
      </c>
      <c r="G11457" s="30" t="s">
        <v>71</v>
      </c>
      <c r="H11457" s="75">
        <v>2</v>
      </c>
    </row>
    <row r="11458" spans="1:8">
      <c r="A11458" s="30" t="s">
        <v>5030</v>
      </c>
      <c r="B11458" s="74">
        <v>46273</v>
      </c>
      <c r="C11458" s="30" t="s">
        <v>896</v>
      </c>
      <c r="D11458" s="30" t="s">
        <v>897</v>
      </c>
      <c r="E11458" s="75">
        <v>28</v>
      </c>
      <c r="F11458" s="30" t="s">
        <v>68</v>
      </c>
      <c r="G11458" s="30" t="s">
        <v>69</v>
      </c>
      <c r="H11458" s="75">
        <v>1</v>
      </c>
    </row>
    <row r="11459" spans="1:8">
      <c r="A11459" s="30" t="s">
        <v>5030</v>
      </c>
      <c r="B11459" s="74">
        <v>46273</v>
      </c>
      <c r="C11459" s="30" t="s">
        <v>898</v>
      </c>
      <c r="D11459" s="30" t="s">
        <v>899</v>
      </c>
      <c r="E11459" s="75">
        <v>77</v>
      </c>
      <c r="F11459" s="30" t="s">
        <v>70</v>
      </c>
      <c r="G11459" s="30" t="s">
        <v>71</v>
      </c>
      <c r="H11459" s="75">
        <v>2</v>
      </c>
    </row>
    <row r="11460" spans="1:8">
      <c r="A11460" s="30" t="s">
        <v>5030</v>
      </c>
      <c r="B11460" s="74">
        <v>46273</v>
      </c>
      <c r="C11460" s="30" t="s">
        <v>900</v>
      </c>
      <c r="D11460" s="30" t="s">
        <v>901</v>
      </c>
      <c r="E11460" s="75">
        <v>40</v>
      </c>
      <c r="F11460" s="30" t="s">
        <v>70</v>
      </c>
      <c r="G11460" s="30" t="s">
        <v>71</v>
      </c>
      <c r="H11460" s="75">
        <v>2</v>
      </c>
    </row>
    <row r="11461" spans="1:8">
      <c r="A11461" s="30" t="s">
        <v>5030</v>
      </c>
      <c r="B11461" s="74">
        <v>46273</v>
      </c>
      <c r="C11461" s="30" t="s">
        <v>902</v>
      </c>
      <c r="D11461" s="30" t="s">
        <v>903</v>
      </c>
      <c r="E11461" s="75">
        <v>34</v>
      </c>
      <c r="F11461" s="30" t="s">
        <v>68</v>
      </c>
      <c r="G11461" s="30" t="s">
        <v>69</v>
      </c>
      <c r="H11461" s="75">
        <v>1</v>
      </c>
    </row>
    <row r="11462" spans="1:8">
      <c r="A11462" s="30" t="s">
        <v>5030</v>
      </c>
      <c r="B11462" s="74">
        <v>46273</v>
      </c>
      <c r="C11462" s="30" t="s">
        <v>904</v>
      </c>
      <c r="D11462" s="30" t="s">
        <v>905</v>
      </c>
      <c r="E11462" s="75">
        <v>115</v>
      </c>
      <c r="F11462" s="30" t="s">
        <v>70</v>
      </c>
      <c r="G11462" s="30" t="s">
        <v>71</v>
      </c>
      <c r="H11462" s="75">
        <v>2</v>
      </c>
    </row>
    <row r="11463" spans="1:8">
      <c r="A11463" s="30" t="s">
        <v>5030</v>
      </c>
      <c r="B11463" s="74">
        <v>46273</v>
      </c>
      <c r="C11463" s="30" t="s">
        <v>906</v>
      </c>
      <c r="D11463" s="30" t="s">
        <v>907</v>
      </c>
      <c r="E11463" s="75">
        <v>124</v>
      </c>
      <c r="F11463" s="30" t="s">
        <v>70</v>
      </c>
      <c r="G11463" s="30" t="s">
        <v>71</v>
      </c>
      <c r="H11463" s="75">
        <v>2</v>
      </c>
    </row>
    <row r="11464" spans="1:8">
      <c r="A11464" s="30" t="s">
        <v>5030</v>
      </c>
      <c r="B11464" s="74">
        <v>46273</v>
      </c>
      <c r="C11464" s="30" t="s">
        <v>908</v>
      </c>
      <c r="D11464" s="30" t="s">
        <v>909</v>
      </c>
      <c r="E11464" s="75">
        <v>236</v>
      </c>
      <c r="F11464" s="30" t="s">
        <v>80</v>
      </c>
      <c r="G11464" s="30" t="s">
        <v>81</v>
      </c>
      <c r="H11464" s="75">
        <v>1</v>
      </c>
    </row>
    <row r="11465" spans="1:8">
      <c r="A11465" s="30" t="s">
        <v>5030</v>
      </c>
      <c r="B11465" s="74">
        <v>46273</v>
      </c>
      <c r="C11465" s="30" t="s">
        <v>918</v>
      </c>
      <c r="D11465" s="30" t="s">
        <v>919</v>
      </c>
      <c r="E11465" s="75">
        <v>26</v>
      </c>
      <c r="F11465" s="30" t="s">
        <v>53</v>
      </c>
      <c r="G11465" s="30" t="s">
        <v>54</v>
      </c>
      <c r="H11465" s="75">
        <v>1</v>
      </c>
    </row>
    <row r="11466" spans="1:8">
      <c r="A11466" s="30" t="s">
        <v>5030</v>
      </c>
      <c r="B11466" s="74">
        <v>46273</v>
      </c>
      <c r="C11466" s="30" t="s">
        <v>920</v>
      </c>
      <c r="D11466" s="30" t="s">
        <v>921</v>
      </c>
      <c r="E11466" s="75">
        <v>127</v>
      </c>
      <c r="F11466" s="30" t="s">
        <v>80</v>
      </c>
      <c r="G11466" s="30" t="s">
        <v>81</v>
      </c>
      <c r="H11466" s="75">
        <v>1</v>
      </c>
    </row>
    <row r="11467" spans="1:8">
      <c r="A11467" s="30" t="s">
        <v>5030</v>
      </c>
      <c r="B11467" s="74">
        <v>46273</v>
      </c>
      <c r="C11467" s="30" t="s">
        <v>922</v>
      </c>
      <c r="D11467" s="30" t="s">
        <v>923</v>
      </c>
      <c r="E11467" s="75">
        <v>25</v>
      </c>
      <c r="F11467" s="30" t="s">
        <v>68</v>
      </c>
      <c r="G11467" s="30" t="s">
        <v>69</v>
      </c>
      <c r="H11467" s="75">
        <v>1</v>
      </c>
    </row>
    <row r="11468" spans="1:8">
      <c r="A11468" s="30" t="s">
        <v>5030</v>
      </c>
      <c r="B11468" s="74">
        <v>46273</v>
      </c>
      <c r="C11468" s="30" t="s">
        <v>926</v>
      </c>
      <c r="D11468" s="30" t="s">
        <v>927</v>
      </c>
      <c r="E11468" s="75">
        <v>118</v>
      </c>
      <c r="F11468" s="30" t="s">
        <v>70</v>
      </c>
      <c r="G11468" s="30" t="s">
        <v>71</v>
      </c>
      <c r="H11468" s="75">
        <v>2</v>
      </c>
    </row>
    <row r="11469" spans="1:8">
      <c r="A11469" s="30" t="s">
        <v>5030</v>
      </c>
      <c r="B11469" s="74">
        <v>46273</v>
      </c>
      <c r="C11469" s="30" t="s">
        <v>928</v>
      </c>
      <c r="D11469" s="30" t="s">
        <v>929</v>
      </c>
      <c r="E11469" s="75">
        <v>86</v>
      </c>
      <c r="F11469" s="30" t="s">
        <v>70</v>
      </c>
      <c r="G11469" s="30" t="s">
        <v>71</v>
      </c>
      <c r="H11469" s="75">
        <v>2</v>
      </c>
    </row>
    <row r="11470" spans="1:8">
      <c r="A11470" s="30" t="s">
        <v>5030</v>
      </c>
      <c r="B11470" s="74">
        <v>46273</v>
      </c>
      <c r="C11470" s="30" t="s">
        <v>930</v>
      </c>
      <c r="D11470" s="30" t="s">
        <v>931</v>
      </c>
      <c r="E11470" s="75">
        <v>146</v>
      </c>
      <c r="F11470" s="30" t="s">
        <v>72</v>
      </c>
      <c r="G11470" s="30" t="s">
        <v>73</v>
      </c>
      <c r="H11470" s="75">
        <v>3</v>
      </c>
    </row>
    <row r="11471" spans="1:8">
      <c r="A11471" s="30" t="s">
        <v>5030</v>
      </c>
      <c r="B11471" s="74">
        <v>46273</v>
      </c>
      <c r="C11471" s="30" t="s">
        <v>934</v>
      </c>
      <c r="D11471" s="30" t="s">
        <v>935</v>
      </c>
      <c r="E11471" s="75">
        <v>99</v>
      </c>
      <c r="F11471" s="30" t="s">
        <v>68</v>
      </c>
      <c r="G11471" s="30" t="s">
        <v>69</v>
      </c>
      <c r="H11471" s="75">
        <v>1</v>
      </c>
    </row>
    <row r="11472" spans="1:8">
      <c r="A11472" s="30" t="s">
        <v>5030</v>
      </c>
      <c r="B11472" s="74">
        <v>46273</v>
      </c>
      <c r="C11472" s="30" t="s">
        <v>936</v>
      </c>
      <c r="D11472" s="30" t="s">
        <v>937</v>
      </c>
      <c r="E11472" s="75">
        <v>63</v>
      </c>
      <c r="F11472" s="30" t="s">
        <v>70</v>
      </c>
      <c r="G11472" s="30" t="s">
        <v>71</v>
      </c>
      <c r="H11472" s="75">
        <v>2</v>
      </c>
    </row>
    <row r="11473" spans="1:8">
      <c r="A11473" s="30" t="s">
        <v>5030</v>
      </c>
      <c r="B11473" s="74">
        <v>46273</v>
      </c>
      <c r="C11473" s="30" t="s">
        <v>938</v>
      </c>
      <c r="D11473" s="30" t="s">
        <v>939</v>
      </c>
      <c r="E11473" s="75">
        <v>174</v>
      </c>
      <c r="F11473" s="30" t="s">
        <v>80</v>
      </c>
      <c r="G11473" s="30" t="s">
        <v>81</v>
      </c>
      <c r="H11473" s="75">
        <v>1</v>
      </c>
    </row>
    <row r="11474" spans="1:8">
      <c r="A11474" s="30" t="s">
        <v>5030</v>
      </c>
      <c r="B11474" s="74">
        <v>46273</v>
      </c>
      <c r="C11474" s="30" t="s">
        <v>940</v>
      </c>
      <c r="D11474" s="30" t="s">
        <v>941</v>
      </c>
      <c r="E11474" s="75">
        <v>58</v>
      </c>
      <c r="F11474" s="30" t="s">
        <v>68</v>
      </c>
      <c r="G11474" s="30" t="s">
        <v>69</v>
      </c>
      <c r="H11474" s="75">
        <v>1</v>
      </c>
    </row>
    <row r="11475" spans="1:8">
      <c r="A11475" s="30" t="s">
        <v>5030</v>
      </c>
      <c r="B11475" s="74">
        <v>46273</v>
      </c>
      <c r="C11475" s="30" t="s">
        <v>1922</v>
      </c>
      <c r="D11475" s="30" t="s">
        <v>1923</v>
      </c>
      <c r="E11475" s="75">
        <v>70</v>
      </c>
      <c r="F11475" s="30" t="s">
        <v>70</v>
      </c>
      <c r="G11475" s="30" t="s">
        <v>71</v>
      </c>
      <c r="H11475" s="75">
        <v>2</v>
      </c>
    </row>
    <row r="11476" spans="1:8">
      <c r="A11476" s="30" t="s">
        <v>5030</v>
      </c>
      <c r="B11476" s="74">
        <v>46273</v>
      </c>
      <c r="C11476" s="30" t="s">
        <v>942</v>
      </c>
      <c r="D11476" s="30" t="s">
        <v>943</v>
      </c>
      <c r="E11476" s="75">
        <v>131</v>
      </c>
      <c r="F11476" s="30" t="s">
        <v>70</v>
      </c>
      <c r="G11476" s="30" t="s">
        <v>71</v>
      </c>
      <c r="H11476" s="75">
        <v>2</v>
      </c>
    </row>
    <row r="11477" spans="1:8">
      <c r="A11477" s="30" t="s">
        <v>5030</v>
      </c>
      <c r="B11477" s="74">
        <v>46273</v>
      </c>
      <c r="C11477" s="30" t="s">
        <v>944</v>
      </c>
      <c r="D11477" s="30" t="s">
        <v>945</v>
      </c>
      <c r="E11477" s="75">
        <v>57</v>
      </c>
      <c r="F11477" s="30" t="s">
        <v>70</v>
      </c>
      <c r="G11477" s="30" t="s">
        <v>71</v>
      </c>
      <c r="H11477" s="75">
        <v>2</v>
      </c>
    </row>
    <row r="11478" spans="1:8">
      <c r="A11478" s="30" t="s">
        <v>5030</v>
      </c>
      <c r="B11478" s="74">
        <v>46273</v>
      </c>
      <c r="C11478" s="30" t="s">
        <v>950</v>
      </c>
      <c r="D11478" s="30" t="s">
        <v>951</v>
      </c>
      <c r="E11478" s="75">
        <v>43</v>
      </c>
      <c r="F11478" s="30" t="s">
        <v>53</v>
      </c>
      <c r="G11478" s="30" t="s">
        <v>54</v>
      </c>
      <c r="H11478" s="75">
        <v>1</v>
      </c>
    </row>
    <row r="11479" spans="1:8">
      <c r="A11479" s="30" t="s">
        <v>5030</v>
      </c>
      <c r="B11479" s="74">
        <v>46273</v>
      </c>
      <c r="C11479" s="30" t="s">
        <v>952</v>
      </c>
      <c r="D11479" s="30" t="s">
        <v>953</v>
      </c>
      <c r="E11479" s="75">
        <v>90</v>
      </c>
      <c r="F11479" s="30" t="s">
        <v>70</v>
      </c>
      <c r="G11479" s="30" t="s">
        <v>71</v>
      </c>
      <c r="H11479" s="75">
        <v>2</v>
      </c>
    </row>
    <row r="11480" spans="1:8">
      <c r="A11480" s="30" t="s">
        <v>5030</v>
      </c>
      <c r="B11480" s="74">
        <v>46273</v>
      </c>
      <c r="C11480" s="30" t="s">
        <v>954</v>
      </c>
      <c r="D11480" s="30" t="s">
        <v>955</v>
      </c>
      <c r="E11480" s="75">
        <v>40</v>
      </c>
      <c r="F11480" s="30" t="s">
        <v>68</v>
      </c>
      <c r="G11480" s="30" t="s">
        <v>69</v>
      </c>
      <c r="H11480" s="75">
        <v>1</v>
      </c>
    </row>
    <row r="11481" spans="1:8">
      <c r="A11481" s="30" t="s">
        <v>5030</v>
      </c>
      <c r="B11481" s="74">
        <v>46273</v>
      </c>
      <c r="C11481" s="30" t="s">
        <v>958</v>
      </c>
      <c r="D11481" s="30" t="s">
        <v>959</v>
      </c>
      <c r="E11481" s="75">
        <v>13</v>
      </c>
      <c r="F11481" s="30" t="s">
        <v>53</v>
      </c>
      <c r="G11481" s="30" t="s">
        <v>54</v>
      </c>
      <c r="H11481" s="75">
        <v>1</v>
      </c>
    </row>
    <row r="11482" spans="1:8">
      <c r="A11482" s="30" t="s">
        <v>5030</v>
      </c>
      <c r="B11482" s="74">
        <v>46273</v>
      </c>
      <c r="C11482" s="30" t="s">
        <v>1830</v>
      </c>
      <c r="D11482" s="30" t="s">
        <v>1831</v>
      </c>
      <c r="E11482" s="75">
        <v>37</v>
      </c>
      <c r="F11482" s="30" t="s">
        <v>70</v>
      </c>
      <c r="G11482" s="30" t="s">
        <v>71</v>
      </c>
      <c r="H11482" s="75">
        <v>2</v>
      </c>
    </row>
    <row r="11483" spans="1:8">
      <c r="A11483" s="30" t="s">
        <v>5030</v>
      </c>
      <c r="B11483" s="74">
        <v>46273</v>
      </c>
      <c r="C11483" s="30" t="s">
        <v>972</v>
      </c>
      <c r="D11483" s="30" t="s">
        <v>973</v>
      </c>
      <c r="E11483" s="75">
        <v>49</v>
      </c>
      <c r="F11483" s="30" t="s">
        <v>70</v>
      </c>
      <c r="G11483" s="30" t="s">
        <v>71</v>
      </c>
      <c r="H11483" s="75">
        <v>2</v>
      </c>
    </row>
    <row r="11484" spans="1:8">
      <c r="A11484" s="30" t="s">
        <v>5030</v>
      </c>
      <c r="B11484" s="74">
        <v>46273</v>
      </c>
      <c r="C11484" s="30" t="s">
        <v>980</v>
      </c>
      <c r="D11484" s="30" t="s">
        <v>981</v>
      </c>
      <c r="E11484" s="75">
        <v>85</v>
      </c>
      <c r="F11484" s="30" t="s">
        <v>68</v>
      </c>
      <c r="G11484" s="30" t="s">
        <v>69</v>
      </c>
      <c r="H11484" s="75">
        <v>1</v>
      </c>
    </row>
    <row r="11485" spans="1:8">
      <c r="A11485" s="30" t="s">
        <v>5030</v>
      </c>
      <c r="B11485" s="74">
        <v>46273</v>
      </c>
      <c r="C11485" s="30" t="s">
        <v>982</v>
      </c>
      <c r="D11485" s="30" t="s">
        <v>983</v>
      </c>
      <c r="E11485" s="75">
        <v>26</v>
      </c>
      <c r="F11485" s="30" t="s">
        <v>68</v>
      </c>
      <c r="G11485" s="30" t="s">
        <v>69</v>
      </c>
      <c r="H11485" s="75">
        <v>1</v>
      </c>
    </row>
    <row r="11486" spans="1:8">
      <c r="A11486" s="30" t="s">
        <v>5030</v>
      </c>
      <c r="B11486" s="74">
        <v>46273</v>
      </c>
      <c r="C11486" s="30" t="s">
        <v>984</v>
      </c>
      <c r="D11486" s="30" t="s">
        <v>985</v>
      </c>
      <c r="E11486" s="75">
        <v>137</v>
      </c>
      <c r="F11486" s="30" t="s">
        <v>53</v>
      </c>
      <c r="G11486" s="30" t="s">
        <v>54</v>
      </c>
      <c r="H11486" s="75">
        <v>1</v>
      </c>
    </row>
    <row r="11487" spans="1:8">
      <c r="A11487" s="30" t="s">
        <v>5030</v>
      </c>
      <c r="B11487" s="74">
        <v>46273</v>
      </c>
      <c r="C11487" s="30" t="s">
        <v>986</v>
      </c>
      <c r="D11487" s="30" t="s">
        <v>987</v>
      </c>
      <c r="E11487" s="75">
        <v>105</v>
      </c>
      <c r="F11487" s="30" t="s">
        <v>53</v>
      </c>
      <c r="G11487" s="30" t="s">
        <v>54</v>
      </c>
      <c r="H11487" s="75">
        <v>1</v>
      </c>
    </row>
    <row r="11488" spans="1:8">
      <c r="A11488" s="30" t="s">
        <v>5030</v>
      </c>
      <c r="B11488" s="74">
        <v>46273</v>
      </c>
      <c r="C11488" s="30" t="s">
        <v>992</v>
      </c>
      <c r="D11488" s="30" t="s">
        <v>993</v>
      </c>
      <c r="E11488" s="75">
        <v>27</v>
      </c>
      <c r="F11488" s="30" t="s">
        <v>68</v>
      </c>
      <c r="G11488" s="30" t="s">
        <v>69</v>
      </c>
      <c r="H11488" s="75">
        <v>1</v>
      </c>
    </row>
    <row r="11489" spans="1:8">
      <c r="A11489" s="30" t="s">
        <v>5030</v>
      </c>
      <c r="B11489" s="74">
        <v>46273</v>
      </c>
      <c r="C11489" s="30" t="s">
        <v>1838</v>
      </c>
      <c r="D11489" s="30" t="s">
        <v>1839</v>
      </c>
      <c r="E11489" s="75">
        <v>17</v>
      </c>
      <c r="F11489" s="30" t="s">
        <v>53</v>
      </c>
      <c r="G11489" s="30" t="s">
        <v>54</v>
      </c>
      <c r="H11489" s="75">
        <v>1</v>
      </c>
    </row>
    <row r="11490" spans="1:8">
      <c r="A11490" s="30" t="s">
        <v>5030</v>
      </c>
      <c r="B11490" s="74">
        <v>46273</v>
      </c>
      <c r="C11490" s="30" t="s">
        <v>998</v>
      </c>
      <c r="D11490" s="30" t="s">
        <v>999</v>
      </c>
      <c r="E11490" s="75">
        <v>5</v>
      </c>
      <c r="F11490" s="30" t="s">
        <v>76</v>
      </c>
      <c r="G11490" s="30" t="s">
        <v>77</v>
      </c>
      <c r="H11490" s="75">
        <v>1</v>
      </c>
    </row>
    <row r="11491" spans="1:8">
      <c r="A11491" s="30" t="s">
        <v>5030</v>
      </c>
      <c r="B11491" s="74">
        <v>46273</v>
      </c>
      <c r="C11491" s="30" t="s">
        <v>1840</v>
      </c>
      <c r="D11491" s="30" t="s">
        <v>1841</v>
      </c>
      <c r="E11491" s="75">
        <v>82</v>
      </c>
      <c r="F11491" s="30" t="s">
        <v>70</v>
      </c>
      <c r="G11491" s="30" t="s">
        <v>71</v>
      </c>
      <c r="H11491" s="75">
        <v>2</v>
      </c>
    </row>
    <row r="11492" spans="1:8">
      <c r="A11492" s="30" t="s">
        <v>5030</v>
      </c>
      <c r="B11492" s="74">
        <v>46273</v>
      </c>
      <c r="C11492" s="30" t="s">
        <v>1006</v>
      </c>
      <c r="D11492" s="30" t="s">
        <v>1007</v>
      </c>
      <c r="E11492" s="75">
        <v>76</v>
      </c>
      <c r="F11492" s="30" t="s">
        <v>70</v>
      </c>
      <c r="G11492" s="30" t="s">
        <v>71</v>
      </c>
      <c r="H11492" s="75">
        <v>2</v>
      </c>
    </row>
    <row r="11493" spans="1:8">
      <c r="A11493" s="30" t="s">
        <v>5030</v>
      </c>
      <c r="B11493" s="74">
        <v>46273</v>
      </c>
      <c r="C11493" s="30" t="s">
        <v>1008</v>
      </c>
      <c r="D11493" s="30" t="s">
        <v>1009</v>
      </c>
      <c r="E11493" s="75">
        <v>12</v>
      </c>
      <c r="F11493" s="30" t="s">
        <v>53</v>
      </c>
      <c r="G11493" s="30" t="s">
        <v>54</v>
      </c>
      <c r="H11493" s="75">
        <v>1</v>
      </c>
    </row>
    <row r="11494" spans="1:8">
      <c r="A11494" s="30" t="s">
        <v>5030</v>
      </c>
      <c r="B11494" s="74">
        <v>46273</v>
      </c>
      <c r="C11494" s="30" t="s">
        <v>1010</v>
      </c>
      <c r="D11494" s="30" t="s">
        <v>1011</v>
      </c>
      <c r="E11494" s="75">
        <v>52</v>
      </c>
      <c r="F11494" s="30" t="s">
        <v>70</v>
      </c>
      <c r="G11494" s="30" t="s">
        <v>71</v>
      </c>
      <c r="H11494" s="75">
        <v>2</v>
      </c>
    </row>
    <row r="11495" spans="1:8">
      <c r="A11495" s="30" t="s">
        <v>5030</v>
      </c>
      <c r="B11495" s="74">
        <v>46273</v>
      </c>
      <c r="C11495" s="30" t="s">
        <v>1016</v>
      </c>
      <c r="D11495" s="30" t="s">
        <v>1017</v>
      </c>
      <c r="E11495" s="75">
        <v>13</v>
      </c>
      <c r="F11495" s="30" t="s">
        <v>53</v>
      </c>
      <c r="G11495" s="30" t="s">
        <v>54</v>
      </c>
      <c r="H11495" s="75">
        <v>1</v>
      </c>
    </row>
    <row r="11496" spans="1:8">
      <c r="A11496" s="30" t="s">
        <v>5030</v>
      </c>
      <c r="B11496" s="74">
        <v>46273</v>
      </c>
      <c r="C11496" s="30" t="s">
        <v>1020</v>
      </c>
      <c r="D11496" s="30" t="s">
        <v>1021</v>
      </c>
      <c r="E11496" s="75">
        <v>33</v>
      </c>
      <c r="F11496" s="30" t="s">
        <v>53</v>
      </c>
      <c r="G11496" s="30" t="s">
        <v>54</v>
      </c>
      <c r="H11496" s="75">
        <v>1</v>
      </c>
    </row>
    <row r="11497" spans="1:8">
      <c r="A11497" s="30" t="s">
        <v>5030</v>
      </c>
      <c r="B11497" s="74">
        <v>46273</v>
      </c>
      <c r="C11497" s="30" t="s">
        <v>1022</v>
      </c>
      <c r="D11497" s="30" t="s">
        <v>1023</v>
      </c>
      <c r="E11497" s="75">
        <v>142</v>
      </c>
      <c r="F11497" s="30" t="s">
        <v>70</v>
      </c>
      <c r="G11497" s="30" t="s">
        <v>71</v>
      </c>
      <c r="H11497" s="75">
        <v>2</v>
      </c>
    </row>
    <row r="11498" spans="1:8">
      <c r="A11498" s="30" t="s">
        <v>5030</v>
      </c>
      <c r="B11498" s="74">
        <v>46273</v>
      </c>
      <c r="C11498" s="30" t="s">
        <v>1844</v>
      </c>
      <c r="D11498" s="30" t="s">
        <v>1845</v>
      </c>
      <c r="E11498" s="75">
        <v>41</v>
      </c>
      <c r="F11498" s="30" t="s">
        <v>53</v>
      </c>
      <c r="G11498" s="30" t="s">
        <v>54</v>
      </c>
      <c r="H11498" s="75">
        <v>1</v>
      </c>
    </row>
    <row r="11499" spans="1:8">
      <c r="A11499" s="30" t="s">
        <v>5030</v>
      </c>
      <c r="B11499" s="74">
        <v>46273</v>
      </c>
      <c r="C11499" s="30" t="s">
        <v>1026</v>
      </c>
      <c r="D11499" s="30" t="s">
        <v>1027</v>
      </c>
      <c r="E11499" s="75">
        <v>94</v>
      </c>
      <c r="F11499" s="30" t="s">
        <v>53</v>
      </c>
      <c r="G11499" s="30" t="s">
        <v>54</v>
      </c>
      <c r="H11499" s="75">
        <v>1</v>
      </c>
    </row>
    <row r="11500" spans="1:8">
      <c r="A11500" s="30" t="s">
        <v>5030</v>
      </c>
      <c r="B11500" s="74">
        <v>46273</v>
      </c>
      <c r="C11500" s="30" t="s">
        <v>1846</v>
      </c>
      <c r="D11500" s="30" t="s">
        <v>1847</v>
      </c>
      <c r="E11500" s="75">
        <v>81</v>
      </c>
      <c r="F11500" s="30" t="s">
        <v>53</v>
      </c>
      <c r="G11500" s="30" t="s">
        <v>54</v>
      </c>
      <c r="H11500" s="75">
        <v>1</v>
      </c>
    </row>
    <row r="11501" spans="1:8">
      <c r="A11501" s="30" t="s">
        <v>5030</v>
      </c>
      <c r="B11501" s="74">
        <v>46273</v>
      </c>
      <c r="C11501" s="30" t="s">
        <v>1032</v>
      </c>
      <c r="D11501" s="30" t="s">
        <v>1033</v>
      </c>
      <c r="E11501" s="75">
        <v>68</v>
      </c>
      <c r="F11501" s="30" t="s">
        <v>70</v>
      </c>
      <c r="G11501" s="30" t="s">
        <v>71</v>
      </c>
      <c r="H11501" s="75">
        <v>2</v>
      </c>
    </row>
    <row r="11502" spans="1:8">
      <c r="A11502" s="30" t="s">
        <v>5030</v>
      </c>
      <c r="B11502" s="74">
        <v>46273</v>
      </c>
      <c r="C11502" s="30" t="s">
        <v>1034</v>
      </c>
      <c r="D11502" s="30" t="s">
        <v>1035</v>
      </c>
      <c r="E11502" s="75">
        <v>77</v>
      </c>
      <c r="F11502" s="30" t="s">
        <v>53</v>
      </c>
      <c r="G11502" s="30" t="s">
        <v>54</v>
      </c>
      <c r="H11502" s="75">
        <v>1</v>
      </c>
    </row>
    <row r="11503" spans="1:8">
      <c r="A11503" s="30" t="s">
        <v>5030</v>
      </c>
      <c r="B11503" s="74">
        <v>46273</v>
      </c>
      <c r="C11503" s="30" t="s">
        <v>1036</v>
      </c>
      <c r="D11503" s="30" t="s">
        <v>1037</v>
      </c>
      <c r="E11503" s="75">
        <v>125</v>
      </c>
      <c r="F11503" s="30" t="s">
        <v>53</v>
      </c>
      <c r="G11503" s="30" t="s">
        <v>54</v>
      </c>
      <c r="H11503" s="75">
        <v>1</v>
      </c>
    </row>
    <row r="11504" spans="1:8">
      <c r="A11504" s="30" t="s">
        <v>5030</v>
      </c>
      <c r="B11504" s="74">
        <v>46273</v>
      </c>
      <c r="C11504" s="30" t="s">
        <v>1038</v>
      </c>
      <c r="D11504" s="30" t="s">
        <v>1039</v>
      </c>
      <c r="E11504" s="75">
        <v>185</v>
      </c>
      <c r="F11504" s="30" t="s">
        <v>70</v>
      </c>
      <c r="G11504" s="30" t="s">
        <v>71</v>
      </c>
      <c r="H11504" s="75">
        <v>2</v>
      </c>
    </row>
    <row r="11505" spans="1:8">
      <c r="A11505" s="30" t="s">
        <v>5030</v>
      </c>
      <c r="B11505" s="74">
        <v>46273</v>
      </c>
      <c r="C11505" s="30" t="s">
        <v>1040</v>
      </c>
      <c r="D11505" s="30" t="s">
        <v>1041</v>
      </c>
      <c r="E11505" s="75">
        <v>30</v>
      </c>
      <c r="F11505" s="30" t="s">
        <v>53</v>
      </c>
      <c r="G11505" s="30" t="s">
        <v>54</v>
      </c>
      <c r="H11505" s="75">
        <v>1</v>
      </c>
    </row>
    <row r="11506" spans="1:8">
      <c r="A11506" s="30" t="s">
        <v>5030</v>
      </c>
      <c r="B11506" s="74">
        <v>46273</v>
      </c>
      <c r="C11506" s="30" t="s">
        <v>1042</v>
      </c>
      <c r="D11506" s="30" t="s">
        <v>1043</v>
      </c>
      <c r="E11506" s="75">
        <v>56</v>
      </c>
      <c r="F11506" s="30" t="s">
        <v>80</v>
      </c>
      <c r="G11506" s="30" t="s">
        <v>81</v>
      </c>
      <c r="H11506" s="75">
        <v>1</v>
      </c>
    </row>
    <row r="11507" spans="1:8">
      <c r="A11507" s="30" t="s">
        <v>5030</v>
      </c>
      <c r="B11507" s="74">
        <v>46273</v>
      </c>
      <c r="C11507" s="30" t="s">
        <v>1044</v>
      </c>
      <c r="D11507" s="30" t="s">
        <v>1045</v>
      </c>
      <c r="E11507" s="75">
        <v>54</v>
      </c>
      <c r="F11507" s="30" t="s">
        <v>53</v>
      </c>
      <c r="G11507" s="30" t="s">
        <v>54</v>
      </c>
      <c r="H11507" s="75">
        <v>1</v>
      </c>
    </row>
    <row r="11508" spans="1:8">
      <c r="A11508" s="30" t="s">
        <v>5030</v>
      </c>
      <c r="B11508" s="74">
        <v>46273</v>
      </c>
      <c r="C11508" s="30" t="s">
        <v>1054</v>
      </c>
      <c r="D11508" s="30" t="s">
        <v>1055</v>
      </c>
      <c r="E11508" s="75">
        <v>203</v>
      </c>
      <c r="F11508" s="30" t="s">
        <v>70</v>
      </c>
      <c r="G11508" s="30" t="s">
        <v>71</v>
      </c>
      <c r="H11508" s="75">
        <v>2</v>
      </c>
    </row>
    <row r="11509" spans="1:8">
      <c r="A11509" s="30" t="s">
        <v>5030</v>
      </c>
      <c r="B11509" s="74">
        <v>46273</v>
      </c>
      <c r="C11509" s="30" t="s">
        <v>1058</v>
      </c>
      <c r="D11509" s="30" t="s">
        <v>1059</v>
      </c>
      <c r="E11509" s="75">
        <v>15</v>
      </c>
      <c r="F11509" s="30" t="s">
        <v>74</v>
      </c>
      <c r="G11509" s="30" t="s">
        <v>75</v>
      </c>
      <c r="H11509" s="75">
        <v>2</v>
      </c>
    </row>
    <row r="11510" spans="1:8">
      <c r="A11510" s="30" t="s">
        <v>5030</v>
      </c>
      <c r="B11510" s="74">
        <v>46273</v>
      </c>
      <c r="C11510" s="30" t="s">
        <v>1060</v>
      </c>
      <c r="D11510" s="30" t="s">
        <v>1061</v>
      </c>
      <c r="E11510" s="75">
        <v>27</v>
      </c>
      <c r="F11510" s="30" t="s">
        <v>53</v>
      </c>
      <c r="G11510" s="30" t="s">
        <v>54</v>
      </c>
      <c r="H11510" s="75">
        <v>1</v>
      </c>
    </row>
    <row r="11511" spans="1:8">
      <c r="A11511" s="30" t="s">
        <v>5030</v>
      </c>
      <c r="B11511" s="74">
        <v>46273</v>
      </c>
      <c r="C11511" s="30" t="s">
        <v>1068</v>
      </c>
      <c r="D11511" s="30" t="s">
        <v>1069</v>
      </c>
      <c r="E11511" s="75">
        <v>67</v>
      </c>
      <c r="F11511" s="30" t="s">
        <v>70</v>
      </c>
      <c r="G11511" s="30" t="s">
        <v>71</v>
      </c>
      <c r="H11511" s="75">
        <v>2</v>
      </c>
    </row>
    <row r="11512" spans="1:8">
      <c r="A11512" s="30" t="s">
        <v>5030</v>
      </c>
      <c r="B11512" s="74">
        <v>46273</v>
      </c>
      <c r="C11512" s="30" t="s">
        <v>1072</v>
      </c>
      <c r="D11512" s="30" t="s">
        <v>1073</v>
      </c>
      <c r="E11512" s="75">
        <v>125</v>
      </c>
      <c r="F11512" s="30" t="s">
        <v>53</v>
      </c>
      <c r="G11512" s="30" t="s">
        <v>54</v>
      </c>
      <c r="H11512" s="75">
        <v>1</v>
      </c>
    </row>
    <row r="11513" spans="1:8">
      <c r="A11513" s="30" t="s">
        <v>5030</v>
      </c>
      <c r="B11513" s="74">
        <v>46273</v>
      </c>
      <c r="C11513" s="30" t="s">
        <v>1074</v>
      </c>
      <c r="D11513" s="30" t="s">
        <v>1075</v>
      </c>
      <c r="E11513" s="75">
        <v>107</v>
      </c>
      <c r="F11513" s="30" t="s">
        <v>70</v>
      </c>
      <c r="G11513" s="30" t="s">
        <v>71</v>
      </c>
      <c r="H11513" s="75">
        <v>2</v>
      </c>
    </row>
    <row r="11514" spans="1:8">
      <c r="A11514" s="30" t="s">
        <v>5030</v>
      </c>
      <c r="B11514" s="74">
        <v>46273</v>
      </c>
      <c r="C11514" s="30" t="s">
        <v>1086</v>
      </c>
      <c r="D11514" s="30" t="s">
        <v>1087</v>
      </c>
      <c r="E11514" s="75">
        <v>48</v>
      </c>
      <c r="F11514" s="30" t="s">
        <v>53</v>
      </c>
      <c r="G11514" s="30" t="s">
        <v>54</v>
      </c>
      <c r="H11514" s="75">
        <v>1</v>
      </c>
    </row>
    <row r="11515" spans="1:8">
      <c r="A11515" s="30" t="s">
        <v>5030</v>
      </c>
      <c r="B11515" s="74">
        <v>46273</v>
      </c>
      <c r="C11515" s="30" t="s">
        <v>1088</v>
      </c>
      <c r="D11515" s="30" t="s">
        <v>1089</v>
      </c>
      <c r="E11515" s="75">
        <v>31</v>
      </c>
      <c r="F11515" s="30" t="s">
        <v>53</v>
      </c>
      <c r="G11515" s="30" t="s">
        <v>54</v>
      </c>
      <c r="H11515" s="75">
        <v>1</v>
      </c>
    </row>
    <row r="11516" spans="1:8">
      <c r="A11516" s="30" t="s">
        <v>5030</v>
      </c>
      <c r="B11516" s="74">
        <v>46273</v>
      </c>
      <c r="C11516" s="30" t="s">
        <v>1092</v>
      </c>
      <c r="D11516" s="30" t="s">
        <v>1093</v>
      </c>
      <c r="E11516" s="75">
        <v>269</v>
      </c>
      <c r="F11516" s="30" t="s">
        <v>80</v>
      </c>
      <c r="G11516" s="30" t="s">
        <v>81</v>
      </c>
      <c r="H11516" s="75">
        <v>1</v>
      </c>
    </row>
    <row r="11517" spans="1:8">
      <c r="A11517" s="30" t="s">
        <v>5030</v>
      </c>
      <c r="B11517" s="74">
        <v>46273</v>
      </c>
      <c r="C11517" s="30" t="s">
        <v>1094</v>
      </c>
      <c r="D11517" s="30" t="s">
        <v>1095</v>
      </c>
      <c r="E11517" s="75">
        <v>84</v>
      </c>
      <c r="F11517" s="30" t="s">
        <v>70</v>
      </c>
      <c r="G11517" s="30" t="s">
        <v>71</v>
      </c>
      <c r="H11517" s="75">
        <v>2</v>
      </c>
    </row>
    <row r="11518" spans="1:8">
      <c r="A11518" s="30" t="s">
        <v>5030</v>
      </c>
      <c r="B11518" s="74">
        <v>46273</v>
      </c>
      <c r="C11518" s="30" t="s">
        <v>1848</v>
      </c>
      <c r="D11518" s="30" t="s">
        <v>1849</v>
      </c>
      <c r="E11518" s="75">
        <v>18</v>
      </c>
      <c r="F11518" s="30" t="s">
        <v>53</v>
      </c>
      <c r="G11518" s="30" t="s">
        <v>54</v>
      </c>
      <c r="H11518" s="75">
        <v>1</v>
      </c>
    </row>
    <row r="11519" spans="1:8">
      <c r="A11519" s="30" t="s">
        <v>5030</v>
      </c>
      <c r="B11519" s="74">
        <v>46273</v>
      </c>
      <c r="C11519" s="30" t="s">
        <v>1096</v>
      </c>
      <c r="D11519" s="30" t="s">
        <v>1097</v>
      </c>
      <c r="E11519" s="75">
        <v>58</v>
      </c>
      <c r="F11519" s="30" t="s">
        <v>70</v>
      </c>
      <c r="G11519" s="30" t="s">
        <v>71</v>
      </c>
      <c r="H11519" s="75">
        <v>2</v>
      </c>
    </row>
    <row r="11520" spans="1:8">
      <c r="A11520" s="30" t="s">
        <v>5030</v>
      </c>
      <c r="B11520" s="74">
        <v>46273</v>
      </c>
      <c r="C11520" s="30" t="s">
        <v>1102</v>
      </c>
      <c r="D11520" s="30" t="s">
        <v>1103</v>
      </c>
      <c r="E11520" s="75">
        <v>78</v>
      </c>
      <c r="F11520" s="30" t="s">
        <v>53</v>
      </c>
      <c r="G11520" s="30" t="s">
        <v>54</v>
      </c>
      <c r="H11520" s="75">
        <v>1</v>
      </c>
    </row>
    <row r="11521" spans="1:8">
      <c r="A11521" s="30" t="s">
        <v>5030</v>
      </c>
      <c r="B11521" s="74">
        <v>46273</v>
      </c>
      <c r="C11521" s="30" t="s">
        <v>1104</v>
      </c>
      <c r="D11521" s="30" t="s">
        <v>1105</v>
      </c>
      <c r="E11521" s="75">
        <v>28</v>
      </c>
      <c r="F11521" s="30" t="s">
        <v>53</v>
      </c>
      <c r="G11521" s="30" t="s">
        <v>54</v>
      </c>
      <c r="H11521" s="75">
        <v>1</v>
      </c>
    </row>
    <row r="11522" spans="1:8">
      <c r="A11522" s="30" t="s">
        <v>5030</v>
      </c>
      <c r="B11522" s="74">
        <v>46273</v>
      </c>
      <c r="C11522" s="30" t="s">
        <v>1108</v>
      </c>
      <c r="D11522" s="30" t="s">
        <v>1109</v>
      </c>
      <c r="E11522" s="75">
        <v>107</v>
      </c>
      <c r="F11522" s="30" t="s">
        <v>53</v>
      </c>
      <c r="G11522" s="30" t="s">
        <v>54</v>
      </c>
      <c r="H11522" s="75">
        <v>1</v>
      </c>
    </row>
    <row r="11523" spans="1:8">
      <c r="A11523" s="30" t="s">
        <v>5030</v>
      </c>
      <c r="B11523" s="74">
        <v>46273</v>
      </c>
      <c r="C11523" s="30" t="s">
        <v>1110</v>
      </c>
      <c r="D11523" s="30" t="s">
        <v>1111</v>
      </c>
      <c r="E11523" s="75">
        <v>171</v>
      </c>
      <c r="F11523" s="30" t="s">
        <v>80</v>
      </c>
      <c r="G11523" s="30" t="s">
        <v>81</v>
      </c>
      <c r="H11523" s="75">
        <v>1</v>
      </c>
    </row>
    <row r="11524" spans="1:8">
      <c r="A11524" s="30" t="s">
        <v>5030</v>
      </c>
      <c r="B11524" s="74">
        <v>46273</v>
      </c>
      <c r="C11524" s="30" t="s">
        <v>1852</v>
      </c>
      <c r="D11524" s="30" t="s">
        <v>1853</v>
      </c>
      <c r="E11524" s="75">
        <v>65</v>
      </c>
      <c r="F11524" s="30" t="s">
        <v>53</v>
      </c>
      <c r="G11524" s="30" t="s">
        <v>54</v>
      </c>
      <c r="H11524" s="75">
        <v>1</v>
      </c>
    </row>
    <row r="11525" spans="1:8">
      <c r="A11525" s="30" t="s">
        <v>5030</v>
      </c>
      <c r="B11525" s="74">
        <v>46273</v>
      </c>
      <c r="C11525" s="30" t="s">
        <v>2504</v>
      </c>
      <c r="D11525" s="30" t="s">
        <v>2505</v>
      </c>
      <c r="E11525" s="75">
        <v>66</v>
      </c>
      <c r="F11525" s="30" t="s">
        <v>70</v>
      </c>
      <c r="G11525" s="30" t="s">
        <v>71</v>
      </c>
      <c r="H11525" s="75">
        <v>2</v>
      </c>
    </row>
    <row r="11526" spans="1:8">
      <c r="A11526" s="30" t="s">
        <v>5030</v>
      </c>
      <c r="B11526" s="74">
        <v>46273</v>
      </c>
      <c r="C11526" s="30" t="s">
        <v>1114</v>
      </c>
      <c r="D11526" s="30" t="s">
        <v>1115</v>
      </c>
      <c r="E11526" s="75">
        <v>111</v>
      </c>
      <c r="F11526" s="30" t="s">
        <v>70</v>
      </c>
      <c r="G11526" s="30" t="s">
        <v>71</v>
      </c>
      <c r="H11526" s="75">
        <v>2</v>
      </c>
    </row>
    <row r="11527" spans="1:8">
      <c r="A11527" s="30" t="s">
        <v>5030</v>
      </c>
      <c r="B11527" s="74">
        <v>46273</v>
      </c>
      <c r="C11527" s="30" t="s">
        <v>1122</v>
      </c>
      <c r="D11527" s="30" t="s">
        <v>1123</v>
      </c>
      <c r="E11527" s="75">
        <v>151</v>
      </c>
      <c r="F11527" s="30" t="s">
        <v>70</v>
      </c>
      <c r="G11527" s="30" t="s">
        <v>71</v>
      </c>
      <c r="H11527" s="75">
        <v>2</v>
      </c>
    </row>
    <row r="11528" spans="1:8">
      <c r="A11528" s="30" t="s">
        <v>5030</v>
      </c>
      <c r="B11528" s="74">
        <v>46273</v>
      </c>
      <c r="C11528" s="30" t="s">
        <v>1124</v>
      </c>
      <c r="D11528" s="30" t="s">
        <v>1125</v>
      </c>
      <c r="E11528" s="75">
        <v>220</v>
      </c>
      <c r="F11528" s="30" t="s">
        <v>80</v>
      </c>
      <c r="G11528" s="30" t="s">
        <v>81</v>
      </c>
      <c r="H11528" s="75">
        <v>1</v>
      </c>
    </row>
    <row r="11529" spans="1:8">
      <c r="A11529" s="30" t="s">
        <v>5030</v>
      </c>
      <c r="B11529" s="74">
        <v>46273</v>
      </c>
      <c r="C11529" s="30" t="s">
        <v>1126</v>
      </c>
      <c r="D11529" s="30" t="s">
        <v>1127</v>
      </c>
      <c r="E11529" s="75">
        <v>6</v>
      </c>
      <c r="F11529" s="30" t="s">
        <v>76</v>
      </c>
      <c r="G11529" s="30" t="s">
        <v>77</v>
      </c>
      <c r="H11529" s="75">
        <v>1</v>
      </c>
    </row>
    <row r="11530" spans="1:8">
      <c r="A11530" s="30" t="s">
        <v>5030</v>
      </c>
      <c r="B11530" s="74">
        <v>46273</v>
      </c>
      <c r="C11530" s="30" t="s">
        <v>1128</v>
      </c>
      <c r="D11530" s="30" t="s">
        <v>1129</v>
      </c>
      <c r="E11530" s="75">
        <v>24</v>
      </c>
      <c r="F11530" s="30" t="s">
        <v>68</v>
      </c>
      <c r="G11530" s="30" t="s">
        <v>69</v>
      </c>
      <c r="H11530" s="75">
        <v>1</v>
      </c>
    </row>
    <row r="11531" spans="1:8">
      <c r="A11531" s="30" t="s">
        <v>5030</v>
      </c>
      <c r="B11531" s="74">
        <v>46273</v>
      </c>
      <c r="C11531" s="30" t="s">
        <v>1856</v>
      </c>
      <c r="D11531" s="30" t="s">
        <v>1857</v>
      </c>
      <c r="E11531" s="75">
        <v>92</v>
      </c>
      <c r="F11531" s="30" t="s">
        <v>53</v>
      </c>
      <c r="G11531" s="30" t="s">
        <v>54</v>
      </c>
      <c r="H11531" s="75">
        <v>1</v>
      </c>
    </row>
    <row r="11532" spans="1:8">
      <c r="A11532" s="30" t="s">
        <v>5030</v>
      </c>
      <c r="B11532" s="74">
        <v>46273</v>
      </c>
      <c r="C11532" s="30" t="s">
        <v>1138</v>
      </c>
      <c r="D11532" s="30" t="s">
        <v>1139</v>
      </c>
      <c r="E11532" s="75">
        <v>44</v>
      </c>
      <c r="F11532" s="30" t="s">
        <v>76</v>
      </c>
      <c r="G11532" s="30" t="s">
        <v>77</v>
      </c>
      <c r="H11532" s="75">
        <v>1</v>
      </c>
    </row>
    <row r="11533" spans="1:8">
      <c r="A11533" s="30" t="s">
        <v>5030</v>
      </c>
      <c r="B11533" s="74">
        <v>46273</v>
      </c>
      <c r="C11533" s="30" t="s">
        <v>1140</v>
      </c>
      <c r="D11533" s="30" t="s">
        <v>1141</v>
      </c>
      <c r="E11533" s="75">
        <v>120</v>
      </c>
      <c r="F11533" s="30" t="s">
        <v>53</v>
      </c>
      <c r="G11533" s="30" t="s">
        <v>54</v>
      </c>
      <c r="H11533" s="75">
        <v>1</v>
      </c>
    </row>
    <row r="11534" spans="1:8">
      <c r="A11534" s="30" t="s">
        <v>5030</v>
      </c>
      <c r="B11534" s="74">
        <v>46273</v>
      </c>
      <c r="C11534" s="30" t="s">
        <v>1148</v>
      </c>
      <c r="D11534" s="30" t="s">
        <v>1149</v>
      </c>
      <c r="E11534" s="75">
        <v>97</v>
      </c>
      <c r="F11534" s="30" t="s">
        <v>70</v>
      </c>
      <c r="G11534" s="30" t="s">
        <v>71</v>
      </c>
      <c r="H11534" s="75">
        <v>2</v>
      </c>
    </row>
    <row r="11535" spans="1:8">
      <c r="A11535" s="30" t="s">
        <v>5030</v>
      </c>
      <c r="B11535" s="74">
        <v>46273</v>
      </c>
      <c r="C11535" s="30" t="s">
        <v>1150</v>
      </c>
      <c r="D11535" s="30" t="s">
        <v>1151</v>
      </c>
      <c r="E11535" s="75">
        <v>44</v>
      </c>
      <c r="F11535" s="30" t="s">
        <v>68</v>
      </c>
      <c r="G11535" s="30" t="s">
        <v>69</v>
      </c>
      <c r="H11535" s="75">
        <v>1</v>
      </c>
    </row>
    <row r="11536" spans="1:8">
      <c r="A11536" s="30" t="s">
        <v>5030</v>
      </c>
      <c r="B11536" s="74">
        <v>46273</v>
      </c>
      <c r="C11536" s="30" t="s">
        <v>1152</v>
      </c>
      <c r="D11536" s="30" t="s">
        <v>1153</v>
      </c>
      <c r="E11536" s="75">
        <v>108</v>
      </c>
      <c r="F11536" s="30" t="s">
        <v>70</v>
      </c>
      <c r="G11536" s="30" t="s">
        <v>71</v>
      </c>
      <c r="H11536" s="75">
        <v>2</v>
      </c>
    </row>
    <row r="11537" spans="1:8">
      <c r="A11537" s="30" t="s">
        <v>5030</v>
      </c>
      <c r="B11537" s="74">
        <v>46273</v>
      </c>
      <c r="C11537" s="30" t="s">
        <v>1154</v>
      </c>
      <c r="D11537" s="30" t="s">
        <v>1155</v>
      </c>
      <c r="E11537" s="75">
        <v>46</v>
      </c>
      <c r="F11537" s="30" t="s">
        <v>53</v>
      </c>
      <c r="G11537" s="30" t="s">
        <v>54</v>
      </c>
      <c r="H11537" s="75">
        <v>1</v>
      </c>
    </row>
    <row r="11538" spans="1:8">
      <c r="A11538" s="30" t="s">
        <v>5030</v>
      </c>
      <c r="B11538" s="74">
        <v>46273</v>
      </c>
      <c r="C11538" s="30" t="s">
        <v>1156</v>
      </c>
      <c r="D11538" s="30" t="s">
        <v>1157</v>
      </c>
      <c r="E11538" s="75">
        <v>101</v>
      </c>
      <c r="F11538" s="30" t="s">
        <v>76</v>
      </c>
      <c r="G11538" s="30" t="s">
        <v>77</v>
      </c>
      <c r="H11538" s="75">
        <v>1</v>
      </c>
    </row>
    <row r="11539" spans="1:8">
      <c r="A11539" s="30" t="s">
        <v>5030</v>
      </c>
      <c r="B11539" s="74">
        <v>46273</v>
      </c>
      <c r="C11539" s="30" t="s">
        <v>1860</v>
      </c>
      <c r="D11539" s="30" t="s">
        <v>1861</v>
      </c>
      <c r="E11539" s="75">
        <v>17</v>
      </c>
      <c r="F11539" s="30" t="s">
        <v>53</v>
      </c>
      <c r="G11539" s="30" t="s">
        <v>54</v>
      </c>
      <c r="H11539" s="75">
        <v>1</v>
      </c>
    </row>
    <row r="11540" spans="1:8">
      <c r="A11540" s="30" t="s">
        <v>5030</v>
      </c>
      <c r="B11540" s="74">
        <v>46273</v>
      </c>
      <c r="C11540" s="30" t="s">
        <v>1164</v>
      </c>
      <c r="D11540" s="30" t="s">
        <v>1165</v>
      </c>
      <c r="E11540" s="75">
        <v>121</v>
      </c>
      <c r="F11540" s="30" t="s">
        <v>70</v>
      </c>
      <c r="G11540" s="30" t="s">
        <v>71</v>
      </c>
      <c r="H11540" s="75">
        <v>2</v>
      </c>
    </row>
    <row r="11541" spans="1:8">
      <c r="A11541" s="30" t="s">
        <v>5030</v>
      </c>
      <c r="B11541" s="74">
        <v>46273</v>
      </c>
      <c r="C11541" s="30" t="s">
        <v>1168</v>
      </c>
      <c r="D11541" s="30" t="s">
        <v>1169</v>
      </c>
      <c r="E11541" s="75">
        <v>45</v>
      </c>
      <c r="F11541" s="30" t="s">
        <v>53</v>
      </c>
      <c r="G11541" s="30" t="s">
        <v>54</v>
      </c>
      <c r="H11541" s="75">
        <v>1</v>
      </c>
    </row>
    <row r="11542" spans="1:8">
      <c r="A11542" s="30" t="s">
        <v>5030</v>
      </c>
      <c r="B11542" s="74">
        <v>46273</v>
      </c>
      <c r="C11542" s="30" t="s">
        <v>5032</v>
      </c>
      <c r="D11542" s="30" t="s">
        <v>5033</v>
      </c>
      <c r="E11542" s="75">
        <v>62</v>
      </c>
      <c r="F11542" s="30" t="s">
        <v>53</v>
      </c>
      <c r="G11542" s="30" t="s">
        <v>54</v>
      </c>
      <c r="H11542" s="75">
        <v>1</v>
      </c>
    </row>
    <row r="11543" spans="1:8">
      <c r="A11543" s="30" t="s">
        <v>5030</v>
      </c>
      <c r="B11543" s="74">
        <v>46273</v>
      </c>
      <c r="C11543" s="30" t="s">
        <v>1174</v>
      </c>
      <c r="D11543" s="30" t="s">
        <v>1175</v>
      </c>
      <c r="E11543" s="75">
        <v>109</v>
      </c>
      <c r="F11543" s="30" t="s">
        <v>53</v>
      </c>
      <c r="G11543" s="30" t="s">
        <v>54</v>
      </c>
      <c r="H11543" s="75">
        <v>1</v>
      </c>
    </row>
    <row r="11544" spans="1:8">
      <c r="A11544" s="30" t="s">
        <v>5030</v>
      </c>
      <c r="B11544" s="74">
        <v>46273</v>
      </c>
      <c r="C11544" s="30" t="s">
        <v>1176</v>
      </c>
      <c r="D11544" s="30" t="s">
        <v>1177</v>
      </c>
      <c r="E11544" s="75">
        <v>45</v>
      </c>
      <c r="F11544" s="30" t="s">
        <v>53</v>
      </c>
      <c r="G11544" s="30" t="s">
        <v>54</v>
      </c>
      <c r="H11544" s="75">
        <v>1</v>
      </c>
    </row>
    <row r="11545" spans="1:8">
      <c r="A11545" s="30" t="s">
        <v>5030</v>
      </c>
      <c r="B11545" s="74">
        <v>46273</v>
      </c>
      <c r="C11545" s="30" t="s">
        <v>1178</v>
      </c>
      <c r="D11545" s="30" t="s">
        <v>1179</v>
      </c>
      <c r="E11545" s="75">
        <v>4</v>
      </c>
      <c r="F11545" s="30" t="s">
        <v>68</v>
      </c>
      <c r="G11545" s="30" t="s">
        <v>69</v>
      </c>
      <c r="H11545" s="75">
        <v>1</v>
      </c>
    </row>
    <row r="11546" spans="1:8">
      <c r="A11546" s="30" t="s">
        <v>5030</v>
      </c>
      <c r="B11546" s="74">
        <v>46273</v>
      </c>
      <c r="C11546" s="30" t="s">
        <v>1180</v>
      </c>
      <c r="D11546" s="30" t="s">
        <v>1181</v>
      </c>
      <c r="E11546" s="75">
        <v>84</v>
      </c>
      <c r="F11546" s="30" t="s">
        <v>53</v>
      </c>
      <c r="G11546" s="30" t="s">
        <v>54</v>
      </c>
      <c r="H11546" s="75">
        <v>1</v>
      </c>
    </row>
    <row r="11547" spans="1:8">
      <c r="A11547" s="30" t="s">
        <v>5030</v>
      </c>
      <c r="B11547" s="74">
        <v>46273</v>
      </c>
      <c r="C11547" s="30" t="s">
        <v>1190</v>
      </c>
      <c r="D11547" s="30" t="s">
        <v>1191</v>
      </c>
      <c r="E11547" s="75">
        <v>66</v>
      </c>
      <c r="F11547" s="30" t="s">
        <v>53</v>
      </c>
      <c r="G11547" s="30" t="s">
        <v>54</v>
      </c>
      <c r="H11547" s="75">
        <v>1</v>
      </c>
    </row>
    <row r="11548" spans="1:8">
      <c r="A11548" s="30" t="s">
        <v>5030</v>
      </c>
      <c r="B11548" s="74">
        <v>46273</v>
      </c>
      <c r="C11548" s="30" t="s">
        <v>1194</v>
      </c>
      <c r="D11548" s="30" t="s">
        <v>1195</v>
      </c>
      <c r="E11548" s="75">
        <v>94</v>
      </c>
      <c r="F11548" s="30" t="s">
        <v>70</v>
      </c>
      <c r="G11548" s="30" t="s">
        <v>71</v>
      </c>
      <c r="H11548" s="75">
        <v>2</v>
      </c>
    </row>
    <row r="11549" spans="1:8">
      <c r="A11549" s="30" t="s">
        <v>5030</v>
      </c>
      <c r="B11549" s="74">
        <v>46273</v>
      </c>
      <c r="C11549" s="30" t="s">
        <v>1202</v>
      </c>
      <c r="D11549" s="30" t="s">
        <v>1203</v>
      </c>
      <c r="E11549" s="75">
        <v>142</v>
      </c>
      <c r="F11549" s="30" t="s">
        <v>70</v>
      </c>
      <c r="G11549" s="30" t="s">
        <v>71</v>
      </c>
      <c r="H11549" s="75">
        <v>2</v>
      </c>
    </row>
    <row r="11550" spans="1:8">
      <c r="A11550" s="30" t="s">
        <v>5030</v>
      </c>
      <c r="B11550" s="74">
        <v>46273</v>
      </c>
      <c r="C11550" s="30" t="s">
        <v>1204</v>
      </c>
      <c r="D11550" s="30" t="s">
        <v>1205</v>
      </c>
      <c r="E11550" s="75">
        <v>21</v>
      </c>
      <c r="F11550" s="30" t="s">
        <v>53</v>
      </c>
      <c r="G11550" s="30" t="s">
        <v>54</v>
      </c>
      <c r="H11550" s="75">
        <v>1</v>
      </c>
    </row>
    <row r="11551" spans="1:8">
      <c r="A11551" s="30" t="s">
        <v>5030</v>
      </c>
      <c r="B11551" s="74">
        <v>46273</v>
      </c>
      <c r="C11551" s="30" t="s">
        <v>1206</v>
      </c>
      <c r="D11551" s="30" t="s">
        <v>1207</v>
      </c>
      <c r="E11551" s="75">
        <v>15</v>
      </c>
      <c r="F11551" s="30" t="s">
        <v>53</v>
      </c>
      <c r="G11551" s="30" t="s">
        <v>54</v>
      </c>
      <c r="H11551" s="75">
        <v>1</v>
      </c>
    </row>
    <row r="11552" spans="1:8">
      <c r="A11552" s="30" t="s">
        <v>5030</v>
      </c>
      <c r="B11552" s="74">
        <v>46273</v>
      </c>
      <c r="C11552" s="30" t="s">
        <v>1208</v>
      </c>
      <c r="D11552" s="30" t="s">
        <v>1209</v>
      </c>
      <c r="E11552" s="75">
        <v>91</v>
      </c>
      <c r="F11552" s="30" t="s">
        <v>53</v>
      </c>
      <c r="G11552" s="30" t="s">
        <v>54</v>
      </c>
      <c r="H11552" s="75">
        <v>1</v>
      </c>
    </row>
    <row r="11553" spans="1:8">
      <c r="A11553" s="30" t="s">
        <v>5030</v>
      </c>
      <c r="B11553" s="74">
        <v>46273</v>
      </c>
      <c r="C11553" s="30" t="s">
        <v>1212</v>
      </c>
      <c r="D11553" s="30" t="s">
        <v>1213</v>
      </c>
      <c r="E11553" s="75">
        <v>121</v>
      </c>
      <c r="F11553" s="30" t="s">
        <v>80</v>
      </c>
      <c r="G11553" s="30" t="s">
        <v>81</v>
      </c>
      <c r="H11553" s="75">
        <v>1</v>
      </c>
    </row>
    <row r="11554" spans="1:8">
      <c r="A11554" s="30" t="s">
        <v>5030</v>
      </c>
      <c r="B11554" s="74">
        <v>46273</v>
      </c>
      <c r="C11554" s="30" t="s">
        <v>1862</v>
      </c>
      <c r="D11554" s="30" t="s">
        <v>1863</v>
      </c>
      <c r="E11554" s="75">
        <v>35</v>
      </c>
      <c r="F11554" s="30" t="s">
        <v>53</v>
      </c>
      <c r="G11554" s="30" t="s">
        <v>54</v>
      </c>
      <c r="H11554" s="75">
        <v>1</v>
      </c>
    </row>
    <row r="11555" spans="1:8">
      <c r="A11555" s="30" t="s">
        <v>5030</v>
      </c>
      <c r="B11555" s="74">
        <v>46273</v>
      </c>
      <c r="C11555" s="30" t="s">
        <v>1216</v>
      </c>
      <c r="D11555" s="30" t="s">
        <v>1217</v>
      </c>
      <c r="E11555" s="75">
        <v>118</v>
      </c>
      <c r="F11555" s="30" t="s">
        <v>70</v>
      </c>
      <c r="G11555" s="30" t="s">
        <v>71</v>
      </c>
      <c r="H11555" s="75">
        <v>2</v>
      </c>
    </row>
    <row r="11556" spans="1:8">
      <c r="A11556" s="30" t="s">
        <v>5030</v>
      </c>
      <c r="B11556" s="74">
        <v>46273</v>
      </c>
      <c r="C11556" s="30" t="s">
        <v>1218</v>
      </c>
      <c r="D11556" s="30" t="s">
        <v>1219</v>
      </c>
      <c r="E11556" s="75">
        <v>13</v>
      </c>
      <c r="F11556" s="30" t="s">
        <v>53</v>
      </c>
      <c r="G11556" s="30" t="s">
        <v>54</v>
      </c>
      <c r="H11556" s="75">
        <v>1</v>
      </c>
    </row>
    <row r="11557" spans="1:8">
      <c r="A11557" s="30" t="s">
        <v>5030</v>
      </c>
      <c r="B11557" s="74">
        <v>46273</v>
      </c>
      <c r="C11557" s="30" t="s">
        <v>1220</v>
      </c>
      <c r="D11557" s="30" t="s">
        <v>1221</v>
      </c>
      <c r="E11557" s="75">
        <v>185</v>
      </c>
      <c r="F11557" s="30" t="s">
        <v>70</v>
      </c>
      <c r="G11557" s="30" t="s">
        <v>71</v>
      </c>
      <c r="H11557" s="75">
        <v>2</v>
      </c>
    </row>
    <row r="11558" spans="1:8">
      <c r="A11558" s="30" t="s">
        <v>5030</v>
      </c>
      <c r="B11558" s="74">
        <v>46273</v>
      </c>
      <c r="C11558" s="30" t="s">
        <v>1222</v>
      </c>
      <c r="D11558" s="30" t="s">
        <v>1223</v>
      </c>
      <c r="E11558" s="75">
        <v>33</v>
      </c>
      <c r="F11558" s="30" t="s">
        <v>76</v>
      </c>
      <c r="G11558" s="30" t="s">
        <v>77</v>
      </c>
      <c r="H11558" s="75">
        <v>1</v>
      </c>
    </row>
    <row r="11559" spans="1:8">
      <c r="A11559" s="30" t="s">
        <v>5030</v>
      </c>
      <c r="B11559" s="74">
        <v>46273</v>
      </c>
      <c r="C11559" s="30" t="s">
        <v>1224</v>
      </c>
      <c r="D11559" s="30" t="s">
        <v>1225</v>
      </c>
      <c r="E11559" s="75">
        <v>126</v>
      </c>
      <c r="F11559" s="30" t="s">
        <v>70</v>
      </c>
      <c r="G11559" s="30" t="s">
        <v>71</v>
      </c>
      <c r="H11559" s="75">
        <v>2</v>
      </c>
    </row>
    <row r="11560" spans="1:8">
      <c r="A11560" s="30" t="s">
        <v>5030</v>
      </c>
      <c r="B11560" s="74">
        <v>46273</v>
      </c>
      <c r="C11560" s="30" t="s">
        <v>1226</v>
      </c>
      <c r="D11560" s="30" t="s">
        <v>1227</v>
      </c>
      <c r="E11560" s="75">
        <v>18</v>
      </c>
      <c r="F11560" s="30" t="s">
        <v>76</v>
      </c>
      <c r="G11560" s="30" t="s">
        <v>77</v>
      </c>
      <c r="H11560" s="75">
        <v>1</v>
      </c>
    </row>
    <row r="11561" spans="1:8">
      <c r="A11561" s="30" t="s">
        <v>5030</v>
      </c>
      <c r="B11561" s="74">
        <v>46273</v>
      </c>
      <c r="C11561" s="30" t="s">
        <v>1228</v>
      </c>
      <c r="D11561" s="30" t="s">
        <v>1229</v>
      </c>
      <c r="E11561" s="75">
        <v>156</v>
      </c>
      <c r="F11561" s="30" t="s">
        <v>53</v>
      </c>
      <c r="G11561" s="30" t="s">
        <v>54</v>
      </c>
      <c r="H11561" s="75">
        <v>1</v>
      </c>
    </row>
    <row r="11562" spans="1:8">
      <c r="A11562" s="30" t="s">
        <v>5030</v>
      </c>
      <c r="B11562" s="74">
        <v>46273</v>
      </c>
      <c r="C11562" s="30" t="s">
        <v>1234</v>
      </c>
      <c r="D11562" s="30" t="s">
        <v>1235</v>
      </c>
      <c r="E11562" s="75">
        <v>97</v>
      </c>
      <c r="F11562" s="30" t="s">
        <v>70</v>
      </c>
      <c r="G11562" s="30" t="s">
        <v>71</v>
      </c>
      <c r="H11562" s="75">
        <v>2</v>
      </c>
    </row>
    <row r="11563" spans="1:8">
      <c r="A11563" s="30" t="s">
        <v>5030</v>
      </c>
      <c r="B11563" s="74">
        <v>46273</v>
      </c>
      <c r="C11563" s="30" t="s">
        <v>1246</v>
      </c>
      <c r="D11563" s="30" t="s">
        <v>1247</v>
      </c>
      <c r="E11563" s="75">
        <v>12</v>
      </c>
      <c r="F11563" s="30" t="s">
        <v>76</v>
      </c>
      <c r="G11563" s="30" t="s">
        <v>77</v>
      </c>
      <c r="H11563" s="75">
        <v>1</v>
      </c>
    </row>
    <row r="11564" spans="1:8">
      <c r="A11564" s="30" t="s">
        <v>5030</v>
      </c>
      <c r="B11564" s="74">
        <v>46273</v>
      </c>
      <c r="C11564" s="30" t="s">
        <v>1874</v>
      </c>
      <c r="D11564" s="30" t="s">
        <v>1875</v>
      </c>
      <c r="E11564" s="75">
        <v>65</v>
      </c>
      <c r="F11564" s="30" t="s">
        <v>70</v>
      </c>
      <c r="G11564" s="30" t="s">
        <v>71</v>
      </c>
      <c r="H11564" s="75">
        <v>2</v>
      </c>
    </row>
    <row r="11565" spans="1:8">
      <c r="A11565" s="30" t="s">
        <v>5030</v>
      </c>
      <c r="B11565" s="74">
        <v>46273</v>
      </c>
      <c r="C11565" s="30" t="s">
        <v>1876</v>
      </c>
      <c r="D11565" s="30" t="s">
        <v>1877</v>
      </c>
      <c r="E11565" s="75">
        <v>68</v>
      </c>
      <c r="F11565" s="30" t="s">
        <v>70</v>
      </c>
      <c r="G11565" s="30" t="s">
        <v>71</v>
      </c>
      <c r="H11565" s="75">
        <v>2</v>
      </c>
    </row>
    <row r="11566" spans="1:8">
      <c r="A11566" s="30" t="s">
        <v>5030</v>
      </c>
      <c r="B11566" s="74">
        <v>46273</v>
      </c>
      <c r="C11566" s="30" t="s">
        <v>1256</v>
      </c>
      <c r="D11566" s="30" t="s">
        <v>1257</v>
      </c>
      <c r="E11566" s="75">
        <v>94</v>
      </c>
      <c r="F11566" s="30" t="s">
        <v>70</v>
      </c>
      <c r="G11566" s="30" t="s">
        <v>71</v>
      </c>
      <c r="H11566" s="75">
        <v>2</v>
      </c>
    </row>
    <row r="11567" spans="1:8">
      <c r="A11567" s="30" t="s">
        <v>5030</v>
      </c>
      <c r="B11567" s="74">
        <v>46273</v>
      </c>
      <c r="C11567" s="30" t="s">
        <v>1260</v>
      </c>
      <c r="D11567" s="30" t="s">
        <v>1261</v>
      </c>
      <c r="E11567" s="75">
        <v>49</v>
      </c>
      <c r="F11567" s="30" t="s">
        <v>68</v>
      </c>
      <c r="G11567" s="30" t="s">
        <v>69</v>
      </c>
      <c r="H11567" s="75">
        <v>1</v>
      </c>
    </row>
    <row r="11568" spans="1:8">
      <c r="A11568" s="30" t="s">
        <v>5030</v>
      </c>
      <c r="B11568" s="74">
        <v>46273</v>
      </c>
      <c r="C11568" s="30" t="s">
        <v>1264</v>
      </c>
      <c r="D11568" s="30" t="s">
        <v>1265</v>
      </c>
      <c r="E11568" s="75">
        <v>39</v>
      </c>
      <c r="F11568" s="30" t="s">
        <v>76</v>
      </c>
      <c r="G11568" s="30" t="s">
        <v>77</v>
      </c>
      <c r="H11568" s="75">
        <v>1</v>
      </c>
    </row>
    <row r="11569" spans="1:8">
      <c r="A11569" s="30" t="s">
        <v>5030</v>
      </c>
      <c r="B11569" s="74">
        <v>46273</v>
      </c>
      <c r="C11569" s="30" t="s">
        <v>1276</v>
      </c>
      <c r="D11569" s="30" t="s">
        <v>1277</v>
      </c>
      <c r="E11569" s="75">
        <v>85</v>
      </c>
      <c r="F11569" s="30" t="s">
        <v>70</v>
      </c>
      <c r="G11569" s="30" t="s">
        <v>71</v>
      </c>
      <c r="H11569" s="75">
        <v>2</v>
      </c>
    </row>
    <row r="11570" spans="1:8">
      <c r="A11570" s="30" t="s">
        <v>5030</v>
      </c>
      <c r="B11570" s="74">
        <v>46273</v>
      </c>
      <c r="C11570" s="30" t="s">
        <v>1278</v>
      </c>
      <c r="D11570" s="30" t="s">
        <v>1279</v>
      </c>
      <c r="E11570" s="75">
        <v>44</v>
      </c>
      <c r="F11570" s="30" t="s">
        <v>53</v>
      </c>
      <c r="G11570" s="30" t="s">
        <v>54</v>
      </c>
      <c r="H11570" s="75">
        <v>1</v>
      </c>
    </row>
    <row r="11571" spans="1:8">
      <c r="A11571" s="30" t="s">
        <v>5030</v>
      </c>
      <c r="B11571" s="74">
        <v>46273</v>
      </c>
      <c r="C11571" s="30" t="s">
        <v>1884</v>
      </c>
      <c r="D11571" s="30" t="s">
        <v>1885</v>
      </c>
      <c r="E11571" s="75">
        <v>22</v>
      </c>
      <c r="F11571" s="30" t="s">
        <v>53</v>
      </c>
      <c r="G11571" s="30" t="s">
        <v>54</v>
      </c>
      <c r="H11571" s="75">
        <v>1</v>
      </c>
    </row>
    <row r="11572" spans="1:8">
      <c r="A11572" s="30" t="s">
        <v>5030</v>
      </c>
      <c r="B11572" s="74">
        <v>46273</v>
      </c>
      <c r="C11572" s="30" t="s">
        <v>1288</v>
      </c>
      <c r="D11572" s="30" t="s">
        <v>1289</v>
      </c>
      <c r="E11572" s="75">
        <v>94</v>
      </c>
      <c r="F11572" s="30" t="s">
        <v>53</v>
      </c>
      <c r="G11572" s="30" t="s">
        <v>54</v>
      </c>
      <c r="H11572" s="75">
        <v>1</v>
      </c>
    </row>
    <row r="11573" spans="1:8">
      <c r="A11573" s="30" t="s">
        <v>5030</v>
      </c>
      <c r="B11573" s="74">
        <v>46273</v>
      </c>
      <c r="C11573" s="30" t="s">
        <v>1886</v>
      </c>
      <c r="D11573" s="30" t="s">
        <v>1887</v>
      </c>
      <c r="E11573" s="75">
        <v>137</v>
      </c>
      <c r="F11573" s="30" t="s">
        <v>70</v>
      </c>
      <c r="G11573" s="30" t="s">
        <v>71</v>
      </c>
      <c r="H11573" s="75">
        <v>2</v>
      </c>
    </row>
    <row r="11574" spans="1:8">
      <c r="A11574" s="30" t="s">
        <v>5030</v>
      </c>
      <c r="B11574" s="74">
        <v>46273</v>
      </c>
      <c r="C11574" s="30" t="s">
        <v>1290</v>
      </c>
      <c r="D11574" s="30" t="s">
        <v>1291</v>
      </c>
      <c r="E11574" s="75">
        <v>261</v>
      </c>
      <c r="F11574" s="30" t="s">
        <v>80</v>
      </c>
      <c r="G11574" s="30" t="s">
        <v>81</v>
      </c>
      <c r="H11574" s="75">
        <v>1</v>
      </c>
    </row>
    <row r="11575" spans="1:8">
      <c r="A11575" s="30" t="s">
        <v>5030</v>
      </c>
      <c r="B11575" s="74">
        <v>46273</v>
      </c>
      <c r="C11575" s="30" t="s">
        <v>1888</v>
      </c>
      <c r="D11575" s="30" t="s">
        <v>1889</v>
      </c>
      <c r="E11575" s="75">
        <v>88</v>
      </c>
      <c r="F11575" s="30" t="s">
        <v>70</v>
      </c>
      <c r="G11575" s="30" t="s">
        <v>71</v>
      </c>
      <c r="H11575" s="75">
        <v>2</v>
      </c>
    </row>
    <row r="11576" spans="1:8">
      <c r="A11576" s="30" t="s">
        <v>5030</v>
      </c>
      <c r="B11576" s="74">
        <v>46273</v>
      </c>
      <c r="C11576" s="30" t="s">
        <v>1294</v>
      </c>
      <c r="D11576" s="30" t="s">
        <v>1295</v>
      </c>
      <c r="E11576" s="75">
        <v>95</v>
      </c>
      <c r="F11576" s="30" t="s">
        <v>53</v>
      </c>
      <c r="G11576" s="30" t="s">
        <v>54</v>
      </c>
      <c r="H11576" s="75">
        <v>1</v>
      </c>
    </row>
    <row r="11577" spans="1:8">
      <c r="A11577" s="30" t="s">
        <v>5030</v>
      </c>
      <c r="B11577" s="74">
        <v>46273</v>
      </c>
      <c r="C11577" s="30" t="s">
        <v>1890</v>
      </c>
      <c r="D11577" s="30" t="s">
        <v>1891</v>
      </c>
      <c r="E11577" s="75">
        <v>56</v>
      </c>
      <c r="F11577" s="30" t="s">
        <v>80</v>
      </c>
      <c r="G11577" s="30" t="s">
        <v>81</v>
      </c>
      <c r="H11577" s="75">
        <v>1</v>
      </c>
    </row>
    <row r="11578" spans="1:8">
      <c r="A11578" s="30" t="s">
        <v>5030</v>
      </c>
      <c r="B11578" s="74">
        <v>46273</v>
      </c>
      <c r="C11578" s="30" t="s">
        <v>1894</v>
      </c>
      <c r="D11578" s="30" t="s">
        <v>1895</v>
      </c>
      <c r="E11578" s="75">
        <v>81</v>
      </c>
      <c r="F11578" s="30" t="s">
        <v>70</v>
      </c>
      <c r="G11578" s="30" t="s">
        <v>71</v>
      </c>
      <c r="H11578" s="75">
        <v>2</v>
      </c>
    </row>
    <row r="11579" spans="1:8">
      <c r="A11579" s="30" t="s">
        <v>5030</v>
      </c>
      <c r="B11579" s="74">
        <v>46273</v>
      </c>
      <c r="C11579" s="30" t="s">
        <v>1302</v>
      </c>
      <c r="D11579" s="30" t="s">
        <v>1303</v>
      </c>
      <c r="E11579" s="75">
        <v>14</v>
      </c>
      <c r="F11579" s="30" t="s">
        <v>53</v>
      </c>
      <c r="G11579" s="30" t="s">
        <v>54</v>
      </c>
      <c r="H11579" s="75">
        <v>1</v>
      </c>
    </row>
    <row r="11580" spans="1:8">
      <c r="A11580" s="30" t="s">
        <v>5030</v>
      </c>
      <c r="B11580" s="74">
        <v>46273</v>
      </c>
      <c r="C11580" s="30" t="s">
        <v>1898</v>
      </c>
      <c r="D11580" s="30" t="s">
        <v>1899</v>
      </c>
      <c r="E11580" s="75">
        <v>40</v>
      </c>
      <c r="F11580" s="30" t="s">
        <v>70</v>
      </c>
      <c r="G11580" s="30" t="s">
        <v>71</v>
      </c>
      <c r="H11580" s="75">
        <v>2</v>
      </c>
    </row>
    <row r="11581" spans="1:8">
      <c r="A11581" s="30" t="s">
        <v>5030</v>
      </c>
      <c r="B11581" s="74">
        <v>46273</v>
      </c>
      <c r="C11581" s="30" t="s">
        <v>1900</v>
      </c>
      <c r="D11581" s="30" t="s">
        <v>1901</v>
      </c>
      <c r="E11581" s="75">
        <v>93</v>
      </c>
      <c r="F11581" s="30" t="s">
        <v>70</v>
      </c>
      <c r="G11581" s="30" t="s">
        <v>71</v>
      </c>
      <c r="H11581" s="75">
        <v>2</v>
      </c>
    </row>
    <row r="11582" spans="1:8">
      <c r="A11582" s="30" t="s">
        <v>5030</v>
      </c>
      <c r="B11582" s="74">
        <v>46273</v>
      </c>
      <c r="C11582" s="30" t="s">
        <v>1306</v>
      </c>
      <c r="D11582" s="30" t="s">
        <v>1307</v>
      </c>
      <c r="E11582" s="75">
        <v>101</v>
      </c>
      <c r="F11582" s="30" t="s">
        <v>80</v>
      </c>
      <c r="G11582" s="30" t="s">
        <v>81</v>
      </c>
      <c r="H11582" s="75">
        <v>1</v>
      </c>
    </row>
    <row r="11583" spans="1:8">
      <c r="A11583" s="30" t="s">
        <v>5030</v>
      </c>
      <c r="B11583" s="74">
        <v>46273</v>
      </c>
      <c r="C11583" s="30" t="s">
        <v>1308</v>
      </c>
      <c r="D11583" s="30" t="s">
        <v>1309</v>
      </c>
      <c r="E11583" s="75">
        <v>201</v>
      </c>
      <c r="F11583" s="30" t="s">
        <v>80</v>
      </c>
      <c r="G11583" s="30" t="s">
        <v>81</v>
      </c>
      <c r="H11583" s="75">
        <v>1</v>
      </c>
    </row>
    <row r="11584" spans="1:8">
      <c r="A11584" s="30" t="s">
        <v>5030</v>
      </c>
      <c r="B11584" s="74">
        <v>46273</v>
      </c>
      <c r="C11584" s="30" t="s">
        <v>1902</v>
      </c>
      <c r="D11584" s="30" t="s">
        <v>1903</v>
      </c>
      <c r="E11584" s="75">
        <v>95</v>
      </c>
      <c r="F11584" s="30" t="s">
        <v>70</v>
      </c>
      <c r="G11584" s="30" t="s">
        <v>71</v>
      </c>
      <c r="H11584" s="75">
        <v>2</v>
      </c>
    </row>
    <row r="11585" spans="1:8">
      <c r="A11585" s="30" t="s">
        <v>5030</v>
      </c>
      <c r="B11585" s="74">
        <v>46273</v>
      </c>
      <c r="C11585" s="30" t="s">
        <v>1906</v>
      </c>
      <c r="D11585" s="30" t="s">
        <v>1907</v>
      </c>
      <c r="E11585" s="75">
        <v>83</v>
      </c>
      <c r="F11585" s="30" t="s">
        <v>70</v>
      </c>
      <c r="G11585" s="30" t="s">
        <v>71</v>
      </c>
      <c r="H11585" s="75">
        <v>2</v>
      </c>
    </row>
    <row r="11586" spans="1:8">
      <c r="A11586" s="30" t="s">
        <v>5030</v>
      </c>
      <c r="B11586" s="74">
        <v>46273</v>
      </c>
      <c r="C11586" s="30" t="s">
        <v>1316</v>
      </c>
      <c r="D11586" s="30" t="s">
        <v>1317</v>
      </c>
      <c r="E11586" s="75">
        <v>161</v>
      </c>
      <c r="F11586" s="30" t="s">
        <v>72</v>
      </c>
      <c r="G11586" s="30" t="s">
        <v>73</v>
      </c>
      <c r="H11586" s="75">
        <v>3</v>
      </c>
    </row>
    <row r="11587" spans="1:8">
      <c r="A11587" s="30" t="s">
        <v>5030</v>
      </c>
      <c r="B11587" s="74">
        <v>46273</v>
      </c>
      <c r="C11587" s="30" t="s">
        <v>1320</v>
      </c>
      <c r="D11587" s="30" t="s">
        <v>1321</v>
      </c>
      <c r="E11587" s="75">
        <v>96</v>
      </c>
      <c r="F11587" s="30" t="s">
        <v>70</v>
      </c>
      <c r="G11587" s="30" t="s">
        <v>71</v>
      </c>
      <c r="H11587" s="75">
        <v>2</v>
      </c>
    </row>
    <row r="11588" spans="1:8">
      <c r="A11588" s="30" t="s">
        <v>5030</v>
      </c>
      <c r="B11588" s="74">
        <v>46273</v>
      </c>
      <c r="C11588" s="30" t="s">
        <v>1322</v>
      </c>
      <c r="D11588" s="30" t="s">
        <v>1323</v>
      </c>
      <c r="E11588" s="75">
        <v>176</v>
      </c>
      <c r="F11588" s="30" t="s">
        <v>70</v>
      </c>
      <c r="G11588" s="30" t="s">
        <v>71</v>
      </c>
      <c r="H11588" s="75">
        <v>2</v>
      </c>
    </row>
    <row r="11589" spans="1:8">
      <c r="A11589" s="30" t="s">
        <v>5030</v>
      </c>
      <c r="B11589" s="74">
        <v>46273</v>
      </c>
      <c r="C11589" s="30" t="s">
        <v>1324</v>
      </c>
      <c r="D11589" s="30" t="s">
        <v>1325</v>
      </c>
      <c r="E11589" s="75">
        <v>205</v>
      </c>
      <c r="F11589" s="30" t="s">
        <v>80</v>
      </c>
      <c r="G11589" s="30" t="s">
        <v>81</v>
      </c>
      <c r="H11589" s="75">
        <v>1</v>
      </c>
    </row>
    <row r="11590" spans="1:8">
      <c r="A11590" s="30" t="s">
        <v>5030</v>
      </c>
      <c r="B11590" s="74">
        <v>46273</v>
      </c>
      <c r="C11590" s="30" t="s">
        <v>1910</v>
      </c>
      <c r="D11590" s="30" t="s">
        <v>1911</v>
      </c>
      <c r="E11590" s="75">
        <v>91</v>
      </c>
      <c r="F11590" s="30" t="s">
        <v>80</v>
      </c>
      <c r="G11590" s="30" t="s">
        <v>81</v>
      </c>
      <c r="H11590" s="75">
        <v>1</v>
      </c>
    </row>
    <row r="11591" spans="1:8">
      <c r="A11591" s="30" t="s">
        <v>5030</v>
      </c>
      <c r="B11591" s="74">
        <v>46273</v>
      </c>
      <c r="C11591" s="30" t="s">
        <v>1326</v>
      </c>
      <c r="D11591" s="30" t="s">
        <v>1327</v>
      </c>
      <c r="E11591" s="75">
        <v>11</v>
      </c>
      <c r="F11591" s="30" t="s">
        <v>68</v>
      </c>
      <c r="G11591" s="30" t="s">
        <v>69</v>
      </c>
      <c r="H11591" s="75">
        <v>1</v>
      </c>
    </row>
    <row r="11592" spans="1:8">
      <c r="A11592" s="30" t="s">
        <v>5030</v>
      </c>
      <c r="B11592" s="74">
        <v>46273</v>
      </c>
      <c r="C11592" s="30" t="s">
        <v>1328</v>
      </c>
      <c r="D11592" s="30" t="s">
        <v>1329</v>
      </c>
      <c r="E11592" s="75">
        <v>122</v>
      </c>
      <c r="F11592" s="30" t="s">
        <v>80</v>
      </c>
      <c r="G11592" s="30" t="s">
        <v>81</v>
      </c>
      <c r="H11592" s="75">
        <v>1</v>
      </c>
    </row>
    <row r="11593" spans="1:8">
      <c r="A11593" s="30" t="s">
        <v>5030</v>
      </c>
      <c r="B11593" s="74">
        <v>46273</v>
      </c>
      <c r="C11593" s="30" t="s">
        <v>1332</v>
      </c>
      <c r="D11593" s="30" t="s">
        <v>1333</v>
      </c>
      <c r="E11593" s="75">
        <v>74</v>
      </c>
      <c r="F11593" s="30" t="s">
        <v>80</v>
      </c>
      <c r="G11593" s="30" t="s">
        <v>81</v>
      </c>
      <c r="H11593" s="75">
        <v>1</v>
      </c>
    </row>
    <row r="11594" spans="1:8">
      <c r="A11594" s="30" t="s">
        <v>5030</v>
      </c>
      <c r="B11594" s="74">
        <v>46273</v>
      </c>
      <c r="C11594" s="30" t="s">
        <v>1336</v>
      </c>
      <c r="D11594" s="30" t="s">
        <v>1337</v>
      </c>
      <c r="E11594" s="75">
        <v>118</v>
      </c>
      <c r="F11594" s="30" t="s">
        <v>70</v>
      </c>
      <c r="G11594" s="30" t="s">
        <v>71</v>
      </c>
      <c r="H11594" s="75">
        <v>2</v>
      </c>
    </row>
    <row r="11595" spans="1:8">
      <c r="A11595" s="30" t="s">
        <v>5030</v>
      </c>
      <c r="B11595" s="74">
        <v>46273</v>
      </c>
      <c r="C11595" s="30" t="s">
        <v>1342</v>
      </c>
      <c r="D11595" s="30" t="s">
        <v>1343</v>
      </c>
      <c r="E11595" s="75">
        <v>116</v>
      </c>
      <c r="F11595" s="30" t="s">
        <v>70</v>
      </c>
      <c r="G11595" s="30" t="s">
        <v>71</v>
      </c>
      <c r="H11595" s="75">
        <v>2</v>
      </c>
    </row>
    <row r="11596" spans="1:8">
      <c r="A11596" s="30" t="s">
        <v>5030</v>
      </c>
      <c r="B11596" s="74">
        <v>46273</v>
      </c>
      <c r="C11596" s="30" t="s">
        <v>1346</v>
      </c>
      <c r="D11596" s="30" t="s">
        <v>1347</v>
      </c>
      <c r="E11596" s="75">
        <v>133</v>
      </c>
      <c r="F11596" s="30" t="s">
        <v>68</v>
      </c>
      <c r="G11596" s="30" t="s">
        <v>69</v>
      </c>
      <c r="H11596" s="75">
        <v>1</v>
      </c>
    </row>
    <row r="11597" spans="1:8">
      <c r="A11597" s="30" t="s">
        <v>5030</v>
      </c>
      <c r="B11597" s="74">
        <v>46272</v>
      </c>
      <c r="C11597" s="30" t="s">
        <v>2842</v>
      </c>
      <c r="D11597" s="30" t="s">
        <v>2843</v>
      </c>
      <c r="E11597" s="75">
        <v>91</v>
      </c>
      <c r="F11597" s="30" t="s">
        <v>53</v>
      </c>
      <c r="G11597" s="30" t="s">
        <v>54</v>
      </c>
      <c r="H11597" s="75">
        <v>1</v>
      </c>
    </row>
    <row r="11598" spans="1:8">
      <c r="A11598" s="30" t="s">
        <v>5030</v>
      </c>
      <c r="B11598" s="74">
        <v>46272</v>
      </c>
      <c r="C11598" s="30" t="s">
        <v>4837</v>
      </c>
      <c r="D11598" s="30" t="s">
        <v>4838</v>
      </c>
      <c r="E11598" s="75">
        <v>57</v>
      </c>
      <c r="F11598" s="30" t="s">
        <v>70</v>
      </c>
      <c r="G11598" s="30" t="s">
        <v>71</v>
      </c>
      <c r="H11598" s="75">
        <v>2</v>
      </c>
    </row>
    <row r="11599" spans="1:8">
      <c r="A11599" s="30" t="s">
        <v>5030</v>
      </c>
      <c r="B11599" s="74">
        <v>46272</v>
      </c>
      <c r="C11599" s="30" t="s">
        <v>4877</v>
      </c>
      <c r="D11599" s="30" t="s">
        <v>4878</v>
      </c>
      <c r="E11599" s="75">
        <v>9</v>
      </c>
      <c r="F11599" s="30" t="s">
        <v>68</v>
      </c>
      <c r="G11599" s="30" t="s">
        <v>69</v>
      </c>
      <c r="H11599" s="75">
        <v>1</v>
      </c>
    </row>
    <row r="11600" spans="1:8">
      <c r="A11600" s="30" t="s">
        <v>5030</v>
      </c>
      <c r="B11600" s="74">
        <v>46272</v>
      </c>
      <c r="C11600" s="30" t="s">
        <v>4891</v>
      </c>
      <c r="D11600" s="30" t="s">
        <v>4892</v>
      </c>
      <c r="E11600" s="75">
        <v>57</v>
      </c>
      <c r="F11600" s="30" t="s">
        <v>70</v>
      </c>
      <c r="G11600" s="30" t="s">
        <v>71</v>
      </c>
      <c r="H11600" s="75">
        <v>2</v>
      </c>
    </row>
    <row r="11601" spans="1:8">
      <c r="A11601" s="30" t="s">
        <v>5030</v>
      </c>
      <c r="B11601" s="74">
        <v>46272</v>
      </c>
      <c r="C11601" s="30" t="s">
        <v>4976</v>
      </c>
      <c r="D11601" s="30" t="s">
        <v>4977</v>
      </c>
      <c r="E11601" s="75">
        <v>22</v>
      </c>
      <c r="F11601" s="30" t="s">
        <v>68</v>
      </c>
      <c r="G11601" s="30" t="s">
        <v>69</v>
      </c>
      <c r="H11601" s="75">
        <v>1</v>
      </c>
    </row>
    <row r="11602" spans="1:8">
      <c r="A11602" s="30" t="s">
        <v>5030</v>
      </c>
      <c r="B11602" s="74">
        <v>46272</v>
      </c>
      <c r="C11602" s="30" t="s">
        <v>4978</v>
      </c>
      <c r="D11602" s="30" t="s">
        <v>4979</v>
      </c>
      <c r="E11602" s="75">
        <v>16</v>
      </c>
      <c r="F11602" s="30" t="s">
        <v>68</v>
      </c>
      <c r="G11602" s="30" t="s">
        <v>69</v>
      </c>
      <c r="H11602" s="75">
        <v>1</v>
      </c>
    </row>
    <row r="11603" spans="1:8">
      <c r="A11603" s="30" t="s">
        <v>5030</v>
      </c>
      <c r="B11603" s="74">
        <v>46272</v>
      </c>
      <c r="C11603" s="30" t="s">
        <v>5038</v>
      </c>
      <c r="D11603" s="30" t="s">
        <v>5039</v>
      </c>
      <c r="E11603" s="75">
        <v>41</v>
      </c>
      <c r="F11603" s="30" t="s">
        <v>68</v>
      </c>
      <c r="G11603" s="30" t="s">
        <v>69</v>
      </c>
      <c r="H11603" s="75">
        <v>1</v>
      </c>
    </row>
    <row r="11604" spans="1:8">
      <c r="A11604" s="30" t="s">
        <v>5030</v>
      </c>
      <c r="B11604" s="74">
        <v>46272</v>
      </c>
      <c r="C11604" s="30" t="s">
        <v>768</v>
      </c>
      <c r="D11604" s="30" t="s">
        <v>769</v>
      </c>
      <c r="E11604" s="75">
        <v>53</v>
      </c>
      <c r="F11604" s="30" t="s">
        <v>70</v>
      </c>
      <c r="G11604" s="30" t="s">
        <v>71</v>
      </c>
      <c r="H11604" s="75">
        <v>2</v>
      </c>
    </row>
    <row r="11605" spans="1:8">
      <c r="A11605" s="30" t="s">
        <v>5030</v>
      </c>
      <c r="B11605" s="74">
        <v>46272</v>
      </c>
      <c r="C11605" s="30" t="s">
        <v>770</v>
      </c>
      <c r="D11605" s="30" t="s">
        <v>771</v>
      </c>
      <c r="E11605" s="75">
        <v>69</v>
      </c>
      <c r="F11605" s="30" t="s">
        <v>70</v>
      </c>
      <c r="G11605" s="30" t="s">
        <v>71</v>
      </c>
      <c r="H11605" s="75">
        <v>2</v>
      </c>
    </row>
    <row r="11606" spans="1:8">
      <c r="A11606" s="30" t="s">
        <v>5030</v>
      </c>
      <c r="B11606" s="74">
        <v>46272</v>
      </c>
      <c r="C11606" s="30" t="s">
        <v>772</v>
      </c>
      <c r="D11606" s="30" t="s">
        <v>773</v>
      </c>
      <c r="E11606" s="75">
        <v>153</v>
      </c>
      <c r="F11606" s="30" t="s">
        <v>80</v>
      </c>
      <c r="G11606" s="30" t="s">
        <v>81</v>
      </c>
      <c r="H11606" s="75">
        <v>1</v>
      </c>
    </row>
    <row r="11607" spans="1:8">
      <c r="A11607" s="30" t="s">
        <v>5030</v>
      </c>
      <c r="B11607" s="74">
        <v>46272</v>
      </c>
      <c r="C11607" s="30" t="s">
        <v>774</v>
      </c>
      <c r="D11607" s="30" t="s">
        <v>775</v>
      </c>
      <c r="E11607" s="75">
        <v>26</v>
      </c>
      <c r="F11607" s="30" t="s">
        <v>68</v>
      </c>
      <c r="G11607" s="30" t="s">
        <v>69</v>
      </c>
      <c r="H11607" s="75">
        <v>1</v>
      </c>
    </row>
    <row r="11608" spans="1:8">
      <c r="A11608" s="30" t="s">
        <v>5030</v>
      </c>
      <c r="B11608" s="74">
        <v>46272</v>
      </c>
      <c r="C11608" s="30" t="s">
        <v>776</v>
      </c>
      <c r="D11608" s="30" t="s">
        <v>777</v>
      </c>
      <c r="E11608" s="75">
        <v>39</v>
      </c>
      <c r="F11608" s="30" t="s">
        <v>68</v>
      </c>
      <c r="G11608" s="30" t="s">
        <v>69</v>
      </c>
      <c r="H11608" s="75">
        <v>1</v>
      </c>
    </row>
    <row r="11609" spans="1:8">
      <c r="A11609" s="30" t="s">
        <v>5030</v>
      </c>
      <c r="B11609" s="74">
        <v>46272</v>
      </c>
      <c r="C11609" s="30" t="s">
        <v>780</v>
      </c>
      <c r="D11609" s="30" t="s">
        <v>781</v>
      </c>
      <c r="E11609" s="75">
        <v>39</v>
      </c>
      <c r="F11609" s="30" t="s">
        <v>70</v>
      </c>
      <c r="G11609" s="30" t="s">
        <v>71</v>
      </c>
      <c r="H11609" s="75">
        <v>2</v>
      </c>
    </row>
    <row r="11610" spans="1:8">
      <c r="A11610" s="30" t="s">
        <v>5030</v>
      </c>
      <c r="B11610" s="74">
        <v>46272</v>
      </c>
      <c r="C11610" s="30" t="s">
        <v>786</v>
      </c>
      <c r="D11610" s="30" t="s">
        <v>787</v>
      </c>
      <c r="E11610" s="75">
        <v>95</v>
      </c>
      <c r="F11610" s="30" t="s">
        <v>70</v>
      </c>
      <c r="G11610" s="30" t="s">
        <v>71</v>
      </c>
      <c r="H11610" s="75">
        <v>2</v>
      </c>
    </row>
    <row r="11611" spans="1:8">
      <c r="A11611" s="30" t="s">
        <v>5030</v>
      </c>
      <c r="B11611" s="74">
        <v>46272</v>
      </c>
      <c r="C11611" s="30" t="s">
        <v>1812</v>
      </c>
      <c r="D11611" s="30" t="s">
        <v>1813</v>
      </c>
      <c r="E11611" s="75">
        <v>23</v>
      </c>
      <c r="F11611" s="30" t="s">
        <v>70</v>
      </c>
      <c r="G11611" s="30" t="s">
        <v>71</v>
      </c>
      <c r="H11611" s="75">
        <v>2</v>
      </c>
    </row>
    <row r="11612" spans="1:8">
      <c r="A11612" s="30" t="s">
        <v>5030</v>
      </c>
      <c r="B11612" s="74">
        <v>46272</v>
      </c>
      <c r="C11612" s="30" t="s">
        <v>1814</v>
      </c>
      <c r="D11612" s="30" t="s">
        <v>1815</v>
      </c>
      <c r="E11612" s="75">
        <v>77</v>
      </c>
      <c r="F11612" s="30" t="s">
        <v>70</v>
      </c>
      <c r="G11612" s="30" t="s">
        <v>71</v>
      </c>
      <c r="H11612" s="75">
        <v>2</v>
      </c>
    </row>
    <row r="11613" spans="1:8">
      <c r="A11613" s="30" t="s">
        <v>5030</v>
      </c>
      <c r="B11613" s="74">
        <v>46272</v>
      </c>
      <c r="C11613" s="30" t="s">
        <v>788</v>
      </c>
      <c r="D11613" s="30" t="s">
        <v>789</v>
      </c>
      <c r="E11613" s="75">
        <v>40</v>
      </c>
      <c r="F11613" s="30" t="s">
        <v>70</v>
      </c>
      <c r="G11613" s="30" t="s">
        <v>71</v>
      </c>
      <c r="H11613" s="75">
        <v>2</v>
      </c>
    </row>
    <row r="11614" spans="1:8">
      <c r="A11614" s="30" t="s">
        <v>5030</v>
      </c>
      <c r="B11614" s="74">
        <v>46272</v>
      </c>
      <c r="C11614" s="30" t="s">
        <v>790</v>
      </c>
      <c r="D11614" s="30" t="s">
        <v>791</v>
      </c>
      <c r="E11614" s="75">
        <v>177</v>
      </c>
      <c r="F11614" s="30" t="s">
        <v>70</v>
      </c>
      <c r="G11614" s="30" t="s">
        <v>71</v>
      </c>
      <c r="H11614" s="75">
        <v>2</v>
      </c>
    </row>
    <row r="11615" spans="1:8">
      <c r="A11615" s="30" t="s">
        <v>5030</v>
      </c>
      <c r="B11615" s="74">
        <v>46272</v>
      </c>
      <c r="C11615" s="30" t="s">
        <v>792</v>
      </c>
      <c r="D11615" s="30" t="s">
        <v>793</v>
      </c>
      <c r="E11615" s="75">
        <v>74</v>
      </c>
      <c r="F11615" s="30" t="s">
        <v>70</v>
      </c>
      <c r="G11615" s="30" t="s">
        <v>71</v>
      </c>
      <c r="H11615" s="75">
        <v>2</v>
      </c>
    </row>
    <row r="11616" spans="1:8">
      <c r="A11616" s="30" t="s">
        <v>5030</v>
      </c>
      <c r="B11616" s="74">
        <v>46272</v>
      </c>
      <c r="C11616" s="30" t="s">
        <v>794</v>
      </c>
      <c r="D11616" s="30" t="s">
        <v>795</v>
      </c>
      <c r="E11616" s="75">
        <v>157</v>
      </c>
      <c r="F11616" s="30" t="s">
        <v>70</v>
      </c>
      <c r="G11616" s="30" t="s">
        <v>71</v>
      </c>
      <c r="H11616" s="75">
        <v>2</v>
      </c>
    </row>
    <row r="11617" spans="1:8">
      <c r="A11617" s="30" t="s">
        <v>5030</v>
      </c>
      <c r="B11617" s="74">
        <v>46272</v>
      </c>
      <c r="C11617" s="30" t="s">
        <v>798</v>
      </c>
      <c r="D11617" s="30" t="s">
        <v>799</v>
      </c>
      <c r="E11617" s="75">
        <v>98</v>
      </c>
      <c r="F11617" s="30" t="s">
        <v>70</v>
      </c>
      <c r="G11617" s="30" t="s">
        <v>71</v>
      </c>
      <c r="H11617" s="75">
        <v>2</v>
      </c>
    </row>
    <row r="11618" spans="1:8">
      <c r="A11618" s="30" t="s">
        <v>5030</v>
      </c>
      <c r="B11618" s="74">
        <v>46272</v>
      </c>
      <c r="C11618" s="30" t="s">
        <v>800</v>
      </c>
      <c r="D11618" s="30" t="s">
        <v>801</v>
      </c>
      <c r="E11618" s="75">
        <v>56</v>
      </c>
      <c r="F11618" s="30" t="s">
        <v>70</v>
      </c>
      <c r="G11618" s="30" t="s">
        <v>71</v>
      </c>
      <c r="H11618" s="75">
        <v>2</v>
      </c>
    </row>
    <row r="11619" spans="1:8">
      <c r="A11619" s="30" t="s">
        <v>5030</v>
      </c>
      <c r="B11619" s="74">
        <v>46272</v>
      </c>
      <c r="C11619" s="30" t="s">
        <v>802</v>
      </c>
      <c r="D11619" s="30" t="s">
        <v>803</v>
      </c>
      <c r="E11619" s="75">
        <v>102</v>
      </c>
      <c r="F11619" s="30" t="s">
        <v>70</v>
      </c>
      <c r="G11619" s="30" t="s">
        <v>71</v>
      </c>
      <c r="H11619" s="75">
        <v>2</v>
      </c>
    </row>
    <row r="11620" spans="1:8">
      <c r="A11620" s="30" t="s">
        <v>5030</v>
      </c>
      <c r="B11620" s="74">
        <v>46272</v>
      </c>
      <c r="C11620" s="30" t="s">
        <v>806</v>
      </c>
      <c r="D11620" s="30" t="s">
        <v>807</v>
      </c>
      <c r="E11620" s="75">
        <v>19</v>
      </c>
      <c r="F11620" s="30" t="s">
        <v>70</v>
      </c>
      <c r="G11620" s="30" t="s">
        <v>71</v>
      </c>
      <c r="H11620" s="75">
        <v>2</v>
      </c>
    </row>
    <row r="11621" spans="1:8">
      <c r="A11621" s="30" t="s">
        <v>5030</v>
      </c>
      <c r="B11621" s="74">
        <v>46272</v>
      </c>
      <c r="C11621" s="30" t="s">
        <v>810</v>
      </c>
      <c r="D11621" s="30" t="s">
        <v>811</v>
      </c>
      <c r="E11621" s="75">
        <v>66</v>
      </c>
      <c r="F11621" s="30" t="s">
        <v>70</v>
      </c>
      <c r="G11621" s="30" t="s">
        <v>71</v>
      </c>
      <c r="H11621" s="75">
        <v>2</v>
      </c>
    </row>
    <row r="11622" spans="1:8">
      <c r="A11622" s="30" t="s">
        <v>5030</v>
      </c>
      <c r="B11622" s="74">
        <v>46272</v>
      </c>
      <c r="C11622" s="30" t="s">
        <v>1816</v>
      </c>
      <c r="D11622" s="30" t="s">
        <v>1817</v>
      </c>
      <c r="E11622" s="75">
        <v>26</v>
      </c>
      <c r="F11622" s="30" t="s">
        <v>70</v>
      </c>
      <c r="G11622" s="30" t="s">
        <v>71</v>
      </c>
      <c r="H11622" s="75">
        <v>2</v>
      </c>
    </row>
    <row r="11623" spans="1:8">
      <c r="A11623" s="30" t="s">
        <v>5030</v>
      </c>
      <c r="B11623" s="74">
        <v>46272</v>
      </c>
      <c r="C11623" s="30" t="s">
        <v>812</v>
      </c>
      <c r="D11623" s="30" t="s">
        <v>813</v>
      </c>
      <c r="E11623" s="75">
        <v>36</v>
      </c>
      <c r="F11623" s="30" t="s">
        <v>80</v>
      </c>
      <c r="G11623" s="30" t="s">
        <v>81</v>
      </c>
      <c r="H11623" s="75">
        <v>1</v>
      </c>
    </row>
    <row r="11624" spans="1:8">
      <c r="A11624" s="30" t="s">
        <v>5030</v>
      </c>
      <c r="B11624" s="74">
        <v>46272</v>
      </c>
      <c r="C11624" s="30" t="s">
        <v>1820</v>
      </c>
      <c r="D11624" s="30" t="s">
        <v>1821</v>
      </c>
      <c r="E11624" s="75">
        <v>98</v>
      </c>
      <c r="F11624" s="30" t="s">
        <v>53</v>
      </c>
      <c r="G11624" s="30" t="s">
        <v>54</v>
      </c>
      <c r="H11624" s="75">
        <v>1</v>
      </c>
    </row>
    <row r="11625" spans="1:8">
      <c r="A11625" s="30" t="s">
        <v>5030</v>
      </c>
      <c r="B11625" s="74">
        <v>46272</v>
      </c>
      <c r="C11625" s="30" t="s">
        <v>816</v>
      </c>
      <c r="D11625" s="30" t="s">
        <v>817</v>
      </c>
      <c r="E11625" s="75">
        <v>138</v>
      </c>
      <c r="F11625" s="30" t="s">
        <v>80</v>
      </c>
      <c r="G11625" s="30" t="s">
        <v>81</v>
      </c>
      <c r="H11625" s="75">
        <v>1</v>
      </c>
    </row>
    <row r="11626" spans="1:8">
      <c r="A11626" s="30" t="s">
        <v>5030</v>
      </c>
      <c r="B11626" s="74">
        <v>46272</v>
      </c>
      <c r="C11626" s="30" t="s">
        <v>818</v>
      </c>
      <c r="D11626" s="30" t="s">
        <v>819</v>
      </c>
      <c r="E11626" s="75">
        <v>68</v>
      </c>
      <c r="F11626" s="30" t="s">
        <v>53</v>
      </c>
      <c r="G11626" s="30" t="s">
        <v>54</v>
      </c>
      <c r="H11626" s="75">
        <v>1</v>
      </c>
    </row>
    <row r="11627" spans="1:8">
      <c r="A11627" s="30" t="s">
        <v>5030</v>
      </c>
      <c r="B11627" s="74">
        <v>46272</v>
      </c>
      <c r="C11627" s="30" t="s">
        <v>822</v>
      </c>
      <c r="D11627" s="30" t="s">
        <v>823</v>
      </c>
      <c r="E11627" s="75">
        <v>189</v>
      </c>
      <c r="F11627" s="30" t="s">
        <v>70</v>
      </c>
      <c r="G11627" s="30" t="s">
        <v>71</v>
      </c>
      <c r="H11627" s="75">
        <v>2</v>
      </c>
    </row>
    <row r="11628" spans="1:8">
      <c r="A11628" s="30" t="s">
        <v>5030</v>
      </c>
      <c r="B11628" s="74">
        <v>46272</v>
      </c>
      <c r="C11628" s="30" t="s">
        <v>824</v>
      </c>
      <c r="D11628" s="30" t="s">
        <v>825</v>
      </c>
      <c r="E11628" s="75">
        <v>92</v>
      </c>
      <c r="F11628" s="30" t="s">
        <v>80</v>
      </c>
      <c r="G11628" s="30" t="s">
        <v>81</v>
      </c>
      <c r="H11628" s="75">
        <v>1</v>
      </c>
    </row>
    <row r="11629" spans="1:8">
      <c r="A11629" s="30" t="s">
        <v>5030</v>
      </c>
      <c r="B11629" s="74">
        <v>46272</v>
      </c>
      <c r="C11629" s="30" t="s">
        <v>826</v>
      </c>
      <c r="D11629" s="30" t="s">
        <v>827</v>
      </c>
      <c r="E11629" s="75">
        <v>104</v>
      </c>
      <c r="F11629" s="30" t="s">
        <v>70</v>
      </c>
      <c r="G11629" s="30" t="s">
        <v>71</v>
      </c>
      <c r="H11629" s="75">
        <v>2</v>
      </c>
    </row>
    <row r="11630" spans="1:8">
      <c r="A11630" s="30" t="s">
        <v>5030</v>
      </c>
      <c r="B11630" s="74">
        <v>46272</v>
      </c>
      <c r="C11630" s="30" t="s">
        <v>828</v>
      </c>
      <c r="D11630" s="30" t="s">
        <v>829</v>
      </c>
      <c r="E11630" s="75">
        <v>33</v>
      </c>
      <c r="F11630" s="30" t="s">
        <v>70</v>
      </c>
      <c r="G11630" s="30" t="s">
        <v>71</v>
      </c>
      <c r="H11630" s="75">
        <v>2</v>
      </c>
    </row>
    <row r="11631" spans="1:8">
      <c r="A11631" s="30" t="s">
        <v>5030</v>
      </c>
      <c r="B11631" s="74">
        <v>46272</v>
      </c>
      <c r="C11631" s="30" t="s">
        <v>830</v>
      </c>
      <c r="D11631" s="30" t="s">
        <v>831</v>
      </c>
      <c r="E11631" s="75">
        <v>26</v>
      </c>
      <c r="F11631" s="30" t="s">
        <v>68</v>
      </c>
      <c r="G11631" s="30" t="s">
        <v>69</v>
      </c>
      <c r="H11631" s="75">
        <v>1</v>
      </c>
    </row>
    <row r="11632" spans="1:8">
      <c r="A11632" s="30" t="s">
        <v>5030</v>
      </c>
      <c r="B11632" s="74">
        <v>46272</v>
      </c>
      <c r="C11632" s="30" t="s">
        <v>834</v>
      </c>
      <c r="D11632" s="30" t="s">
        <v>835</v>
      </c>
      <c r="E11632" s="75">
        <v>30</v>
      </c>
      <c r="F11632" s="30" t="s">
        <v>80</v>
      </c>
      <c r="G11632" s="30" t="s">
        <v>81</v>
      </c>
      <c r="H11632" s="75">
        <v>1</v>
      </c>
    </row>
    <row r="11633" spans="1:8">
      <c r="A11633" s="30" t="s">
        <v>5030</v>
      </c>
      <c r="B11633" s="74">
        <v>46272</v>
      </c>
      <c r="C11633" s="30" t="s">
        <v>836</v>
      </c>
      <c r="D11633" s="30" t="s">
        <v>837</v>
      </c>
      <c r="E11633" s="75">
        <v>113</v>
      </c>
      <c r="F11633" s="30" t="s">
        <v>53</v>
      </c>
      <c r="G11633" s="30" t="s">
        <v>54</v>
      </c>
      <c r="H11633" s="75">
        <v>1</v>
      </c>
    </row>
    <row r="11634" spans="1:8">
      <c r="A11634" s="30" t="s">
        <v>5030</v>
      </c>
      <c r="B11634" s="74">
        <v>46272</v>
      </c>
      <c r="C11634" s="30" t="s">
        <v>838</v>
      </c>
      <c r="D11634" s="30" t="s">
        <v>839</v>
      </c>
      <c r="E11634" s="75">
        <v>31</v>
      </c>
      <c r="F11634" s="30" t="s">
        <v>70</v>
      </c>
      <c r="G11634" s="30" t="s">
        <v>71</v>
      </c>
      <c r="H11634" s="75">
        <v>2</v>
      </c>
    </row>
    <row r="11635" spans="1:8">
      <c r="A11635" s="30" t="s">
        <v>5030</v>
      </c>
      <c r="B11635" s="74">
        <v>46272</v>
      </c>
      <c r="C11635" s="30" t="s">
        <v>840</v>
      </c>
      <c r="D11635" s="30" t="s">
        <v>841</v>
      </c>
      <c r="E11635" s="75">
        <v>55</v>
      </c>
      <c r="F11635" s="30" t="s">
        <v>70</v>
      </c>
      <c r="G11635" s="30" t="s">
        <v>71</v>
      </c>
      <c r="H11635" s="75">
        <v>2</v>
      </c>
    </row>
    <row r="11636" spans="1:8">
      <c r="A11636" s="30" t="s">
        <v>5030</v>
      </c>
      <c r="B11636" s="74">
        <v>46272</v>
      </c>
      <c r="C11636" s="30" t="s">
        <v>842</v>
      </c>
      <c r="D11636" s="30" t="s">
        <v>843</v>
      </c>
      <c r="E11636" s="75">
        <v>100</v>
      </c>
      <c r="F11636" s="30" t="s">
        <v>68</v>
      </c>
      <c r="G11636" s="30" t="s">
        <v>69</v>
      </c>
      <c r="H11636" s="75">
        <v>1</v>
      </c>
    </row>
    <row r="11637" spans="1:8">
      <c r="A11637" s="30" t="s">
        <v>5030</v>
      </c>
      <c r="B11637" s="74">
        <v>46272</v>
      </c>
      <c r="C11637" s="30" t="s">
        <v>846</v>
      </c>
      <c r="D11637" s="30" t="s">
        <v>847</v>
      </c>
      <c r="E11637" s="75">
        <v>144</v>
      </c>
      <c r="F11637" s="30" t="s">
        <v>80</v>
      </c>
      <c r="G11637" s="30" t="s">
        <v>81</v>
      </c>
      <c r="H11637" s="75">
        <v>1</v>
      </c>
    </row>
    <row r="11638" spans="1:8">
      <c r="A11638" s="30" t="s">
        <v>5030</v>
      </c>
      <c r="B11638" s="74">
        <v>46272</v>
      </c>
      <c r="C11638" s="30" t="s">
        <v>850</v>
      </c>
      <c r="D11638" s="30" t="s">
        <v>851</v>
      </c>
      <c r="E11638" s="75">
        <v>38</v>
      </c>
      <c r="F11638" s="30" t="s">
        <v>70</v>
      </c>
      <c r="G11638" s="30" t="s">
        <v>71</v>
      </c>
      <c r="H11638" s="75">
        <v>2</v>
      </c>
    </row>
    <row r="11639" spans="1:8">
      <c r="A11639" s="30" t="s">
        <v>5030</v>
      </c>
      <c r="B11639" s="74">
        <v>46272</v>
      </c>
      <c r="C11639" s="30" t="s">
        <v>852</v>
      </c>
      <c r="D11639" s="30" t="s">
        <v>853</v>
      </c>
      <c r="E11639" s="75">
        <v>28</v>
      </c>
      <c r="F11639" s="30" t="s">
        <v>70</v>
      </c>
      <c r="G11639" s="30" t="s">
        <v>71</v>
      </c>
      <c r="H11639" s="75">
        <v>2</v>
      </c>
    </row>
    <row r="11640" spans="1:8">
      <c r="A11640" s="30" t="s">
        <v>5030</v>
      </c>
      <c r="B11640" s="74">
        <v>46272</v>
      </c>
      <c r="C11640" s="30" t="s">
        <v>858</v>
      </c>
      <c r="D11640" s="30" t="s">
        <v>859</v>
      </c>
      <c r="E11640" s="75">
        <v>12</v>
      </c>
      <c r="F11640" s="30" t="s">
        <v>53</v>
      </c>
      <c r="G11640" s="30" t="s">
        <v>54</v>
      </c>
      <c r="H11640" s="75">
        <v>1</v>
      </c>
    </row>
    <row r="11641" spans="1:8">
      <c r="A11641" s="30" t="s">
        <v>5030</v>
      </c>
      <c r="B11641" s="74">
        <v>46272</v>
      </c>
      <c r="C11641" s="30" t="s">
        <v>862</v>
      </c>
      <c r="D11641" s="30" t="s">
        <v>863</v>
      </c>
      <c r="E11641" s="75">
        <v>47</v>
      </c>
      <c r="F11641" s="30" t="s">
        <v>70</v>
      </c>
      <c r="G11641" s="30" t="s">
        <v>71</v>
      </c>
      <c r="H11641" s="75">
        <v>2</v>
      </c>
    </row>
    <row r="11642" spans="1:8">
      <c r="A11642" s="30" t="s">
        <v>5030</v>
      </c>
      <c r="B11642" s="74">
        <v>46272</v>
      </c>
      <c r="C11642" s="30" t="s">
        <v>864</v>
      </c>
      <c r="D11642" s="30" t="s">
        <v>865</v>
      </c>
      <c r="E11642" s="75">
        <v>50</v>
      </c>
      <c r="F11642" s="30" t="s">
        <v>70</v>
      </c>
      <c r="G11642" s="30" t="s">
        <v>71</v>
      </c>
      <c r="H11642" s="75">
        <v>2</v>
      </c>
    </row>
    <row r="11643" spans="1:8">
      <c r="A11643" s="30" t="s">
        <v>5030</v>
      </c>
      <c r="B11643" s="74">
        <v>46272</v>
      </c>
      <c r="C11643" s="30" t="s">
        <v>866</v>
      </c>
      <c r="D11643" s="30" t="s">
        <v>867</v>
      </c>
      <c r="E11643" s="75">
        <v>68</v>
      </c>
      <c r="F11643" s="30" t="s">
        <v>70</v>
      </c>
      <c r="G11643" s="30" t="s">
        <v>71</v>
      </c>
      <c r="H11643" s="75">
        <v>2</v>
      </c>
    </row>
    <row r="11644" spans="1:8">
      <c r="A11644" s="30" t="s">
        <v>5030</v>
      </c>
      <c r="B11644" s="74">
        <v>46272</v>
      </c>
      <c r="C11644" s="30" t="s">
        <v>870</v>
      </c>
      <c r="D11644" s="30" t="s">
        <v>871</v>
      </c>
      <c r="E11644" s="75">
        <v>82</v>
      </c>
      <c r="F11644" s="30" t="s">
        <v>70</v>
      </c>
      <c r="G11644" s="30" t="s">
        <v>71</v>
      </c>
      <c r="H11644" s="75">
        <v>2</v>
      </c>
    </row>
    <row r="11645" spans="1:8">
      <c r="A11645" s="30" t="s">
        <v>5030</v>
      </c>
      <c r="B11645" s="74">
        <v>46272</v>
      </c>
      <c r="C11645" s="30" t="s">
        <v>872</v>
      </c>
      <c r="D11645" s="30" t="s">
        <v>873</v>
      </c>
      <c r="E11645" s="75">
        <v>98</v>
      </c>
      <c r="F11645" s="30" t="s">
        <v>70</v>
      </c>
      <c r="G11645" s="30" t="s">
        <v>71</v>
      </c>
      <c r="H11645" s="75">
        <v>2</v>
      </c>
    </row>
    <row r="11646" spans="1:8">
      <c r="A11646" s="30" t="s">
        <v>5030</v>
      </c>
      <c r="B11646" s="74">
        <v>46272</v>
      </c>
      <c r="C11646" s="30" t="s">
        <v>874</v>
      </c>
      <c r="D11646" s="30" t="s">
        <v>875</v>
      </c>
      <c r="E11646" s="75">
        <v>74</v>
      </c>
      <c r="F11646" s="30" t="s">
        <v>70</v>
      </c>
      <c r="G11646" s="30" t="s">
        <v>71</v>
      </c>
      <c r="H11646" s="75">
        <v>2</v>
      </c>
    </row>
    <row r="11647" spans="1:8">
      <c r="A11647" s="30" t="s">
        <v>5030</v>
      </c>
      <c r="B11647" s="74">
        <v>46272</v>
      </c>
      <c r="C11647" s="30" t="s">
        <v>876</v>
      </c>
      <c r="D11647" s="30" t="s">
        <v>877</v>
      </c>
      <c r="E11647" s="75">
        <v>75</v>
      </c>
      <c r="F11647" s="30" t="s">
        <v>70</v>
      </c>
      <c r="G11647" s="30" t="s">
        <v>71</v>
      </c>
      <c r="H11647" s="75">
        <v>2</v>
      </c>
    </row>
    <row r="11648" spans="1:8">
      <c r="A11648" s="30" t="s">
        <v>5030</v>
      </c>
      <c r="B11648" s="74">
        <v>46272</v>
      </c>
      <c r="C11648" s="30" t="s">
        <v>878</v>
      </c>
      <c r="D11648" s="30" t="s">
        <v>879</v>
      </c>
      <c r="E11648" s="75">
        <v>90</v>
      </c>
      <c r="F11648" s="30" t="s">
        <v>70</v>
      </c>
      <c r="G11648" s="30" t="s">
        <v>71</v>
      </c>
      <c r="H11648" s="75">
        <v>2</v>
      </c>
    </row>
    <row r="11649" spans="1:8">
      <c r="A11649" s="30" t="s">
        <v>5030</v>
      </c>
      <c r="B11649" s="74">
        <v>46272</v>
      </c>
      <c r="C11649" s="30" t="s">
        <v>880</v>
      </c>
      <c r="D11649" s="30" t="s">
        <v>881</v>
      </c>
      <c r="E11649" s="75">
        <v>8</v>
      </c>
      <c r="F11649" s="30" t="s">
        <v>68</v>
      </c>
      <c r="G11649" s="30" t="s">
        <v>69</v>
      </c>
      <c r="H11649" s="75">
        <v>1</v>
      </c>
    </row>
    <row r="11650" spans="1:8">
      <c r="A11650" s="30" t="s">
        <v>5030</v>
      </c>
      <c r="B11650" s="74">
        <v>46272</v>
      </c>
      <c r="C11650" s="30" t="s">
        <v>884</v>
      </c>
      <c r="D11650" s="30" t="s">
        <v>885</v>
      </c>
      <c r="E11650" s="75">
        <v>48</v>
      </c>
      <c r="F11650" s="30" t="s">
        <v>53</v>
      </c>
      <c r="G11650" s="30" t="s">
        <v>54</v>
      </c>
      <c r="H11650" s="75">
        <v>1</v>
      </c>
    </row>
    <row r="11651" spans="1:8">
      <c r="A11651" s="30" t="s">
        <v>5030</v>
      </c>
      <c r="B11651" s="74">
        <v>46272</v>
      </c>
      <c r="C11651" s="30" t="s">
        <v>888</v>
      </c>
      <c r="D11651" s="30" t="s">
        <v>889</v>
      </c>
      <c r="E11651" s="75">
        <v>36</v>
      </c>
      <c r="F11651" s="30" t="s">
        <v>70</v>
      </c>
      <c r="G11651" s="30" t="s">
        <v>71</v>
      </c>
      <c r="H11651" s="75">
        <v>2</v>
      </c>
    </row>
    <row r="11652" spans="1:8">
      <c r="A11652" s="30" t="s">
        <v>5030</v>
      </c>
      <c r="B11652" s="74">
        <v>46272</v>
      </c>
      <c r="C11652" s="30" t="s">
        <v>890</v>
      </c>
      <c r="D11652" s="30" t="s">
        <v>891</v>
      </c>
      <c r="E11652" s="75">
        <v>147</v>
      </c>
      <c r="F11652" s="30" t="s">
        <v>53</v>
      </c>
      <c r="G11652" s="30" t="s">
        <v>54</v>
      </c>
      <c r="H11652" s="75">
        <v>1</v>
      </c>
    </row>
    <row r="11653" spans="1:8">
      <c r="A11653" s="30" t="s">
        <v>5030</v>
      </c>
      <c r="B11653" s="74">
        <v>46272</v>
      </c>
      <c r="C11653" s="30" t="s">
        <v>892</v>
      </c>
      <c r="D11653" s="30" t="s">
        <v>893</v>
      </c>
      <c r="E11653" s="75">
        <v>38</v>
      </c>
      <c r="F11653" s="30" t="s">
        <v>70</v>
      </c>
      <c r="G11653" s="30" t="s">
        <v>71</v>
      </c>
      <c r="H11653" s="75">
        <v>2</v>
      </c>
    </row>
    <row r="11654" spans="1:8">
      <c r="A11654" s="30" t="s">
        <v>5030</v>
      </c>
      <c r="B11654" s="74">
        <v>46272</v>
      </c>
      <c r="C11654" s="30" t="s">
        <v>894</v>
      </c>
      <c r="D11654" s="30" t="s">
        <v>895</v>
      </c>
      <c r="E11654" s="75">
        <v>62</v>
      </c>
      <c r="F11654" s="30" t="s">
        <v>70</v>
      </c>
      <c r="G11654" s="30" t="s">
        <v>71</v>
      </c>
      <c r="H11654" s="75">
        <v>2</v>
      </c>
    </row>
    <row r="11655" spans="1:8">
      <c r="A11655" s="30" t="s">
        <v>5030</v>
      </c>
      <c r="B11655" s="74">
        <v>46272</v>
      </c>
      <c r="C11655" s="30" t="s">
        <v>898</v>
      </c>
      <c r="D11655" s="30" t="s">
        <v>899</v>
      </c>
      <c r="E11655" s="75">
        <v>104</v>
      </c>
      <c r="F11655" s="30" t="s">
        <v>70</v>
      </c>
      <c r="G11655" s="30" t="s">
        <v>71</v>
      </c>
      <c r="H11655" s="75">
        <v>2</v>
      </c>
    </row>
    <row r="11656" spans="1:8">
      <c r="A11656" s="30" t="s">
        <v>5030</v>
      </c>
      <c r="B11656" s="74">
        <v>46272</v>
      </c>
      <c r="C11656" s="30" t="s">
        <v>900</v>
      </c>
      <c r="D11656" s="30" t="s">
        <v>901</v>
      </c>
      <c r="E11656" s="75">
        <v>34</v>
      </c>
      <c r="F11656" s="30" t="s">
        <v>68</v>
      </c>
      <c r="G11656" s="30" t="s">
        <v>69</v>
      </c>
      <c r="H11656" s="75">
        <v>1</v>
      </c>
    </row>
    <row r="11657" spans="1:8">
      <c r="A11657" s="30" t="s">
        <v>5030</v>
      </c>
      <c r="B11657" s="74">
        <v>46272</v>
      </c>
      <c r="C11657" s="30" t="s">
        <v>902</v>
      </c>
      <c r="D11657" s="30" t="s">
        <v>903</v>
      </c>
      <c r="E11657" s="75">
        <v>38</v>
      </c>
      <c r="F11657" s="30" t="s">
        <v>68</v>
      </c>
      <c r="G11657" s="30" t="s">
        <v>69</v>
      </c>
      <c r="H11657" s="75">
        <v>1</v>
      </c>
    </row>
    <row r="11658" spans="1:8">
      <c r="A11658" s="30" t="s">
        <v>5030</v>
      </c>
      <c r="B11658" s="74">
        <v>46272</v>
      </c>
      <c r="C11658" s="30" t="s">
        <v>904</v>
      </c>
      <c r="D11658" s="30" t="s">
        <v>905</v>
      </c>
      <c r="E11658" s="75">
        <v>90</v>
      </c>
      <c r="F11658" s="30" t="s">
        <v>70</v>
      </c>
      <c r="G11658" s="30" t="s">
        <v>71</v>
      </c>
      <c r="H11658" s="75">
        <v>2</v>
      </c>
    </row>
    <row r="11659" spans="1:8">
      <c r="A11659" s="30" t="s">
        <v>5030</v>
      </c>
      <c r="B11659" s="74">
        <v>46272</v>
      </c>
      <c r="C11659" s="30" t="s">
        <v>906</v>
      </c>
      <c r="D11659" s="30" t="s">
        <v>907</v>
      </c>
      <c r="E11659" s="75">
        <v>99</v>
      </c>
      <c r="F11659" s="30" t="s">
        <v>70</v>
      </c>
      <c r="G11659" s="30" t="s">
        <v>71</v>
      </c>
      <c r="H11659" s="75">
        <v>2</v>
      </c>
    </row>
    <row r="11660" spans="1:8">
      <c r="A11660" s="30" t="s">
        <v>5030</v>
      </c>
      <c r="B11660" s="74">
        <v>46272</v>
      </c>
      <c r="C11660" s="30" t="s">
        <v>908</v>
      </c>
      <c r="D11660" s="30" t="s">
        <v>909</v>
      </c>
      <c r="E11660" s="75">
        <v>39</v>
      </c>
      <c r="F11660" s="30" t="s">
        <v>80</v>
      </c>
      <c r="G11660" s="30" t="s">
        <v>81</v>
      </c>
      <c r="H11660" s="75">
        <v>1</v>
      </c>
    </row>
    <row r="11661" spans="1:8">
      <c r="A11661" s="30" t="s">
        <v>5030</v>
      </c>
      <c r="B11661" s="74">
        <v>46272</v>
      </c>
      <c r="C11661" s="30" t="s">
        <v>916</v>
      </c>
      <c r="D11661" s="30" t="s">
        <v>917</v>
      </c>
      <c r="E11661" s="75">
        <v>145</v>
      </c>
      <c r="F11661" s="30" t="s">
        <v>53</v>
      </c>
      <c r="G11661" s="30" t="s">
        <v>54</v>
      </c>
      <c r="H11661" s="75">
        <v>1</v>
      </c>
    </row>
    <row r="11662" spans="1:8">
      <c r="A11662" s="30" t="s">
        <v>5030</v>
      </c>
      <c r="B11662" s="74">
        <v>46272</v>
      </c>
      <c r="C11662" s="30" t="s">
        <v>918</v>
      </c>
      <c r="D11662" s="30" t="s">
        <v>919</v>
      </c>
      <c r="E11662" s="75">
        <v>31</v>
      </c>
      <c r="F11662" s="30" t="s">
        <v>53</v>
      </c>
      <c r="G11662" s="30" t="s">
        <v>54</v>
      </c>
      <c r="H11662" s="75">
        <v>1</v>
      </c>
    </row>
    <row r="11663" spans="1:8">
      <c r="A11663" s="30" t="s">
        <v>5030</v>
      </c>
      <c r="B11663" s="74">
        <v>46272</v>
      </c>
      <c r="C11663" s="30" t="s">
        <v>922</v>
      </c>
      <c r="D11663" s="30" t="s">
        <v>923</v>
      </c>
      <c r="E11663" s="75">
        <v>15</v>
      </c>
      <c r="F11663" s="30" t="s">
        <v>68</v>
      </c>
      <c r="G11663" s="30" t="s">
        <v>69</v>
      </c>
      <c r="H11663" s="75">
        <v>1</v>
      </c>
    </row>
    <row r="11664" spans="1:8">
      <c r="A11664" s="30" t="s">
        <v>5030</v>
      </c>
      <c r="B11664" s="74">
        <v>46272</v>
      </c>
      <c r="C11664" s="30" t="s">
        <v>1824</v>
      </c>
      <c r="D11664" s="30" t="s">
        <v>1825</v>
      </c>
      <c r="E11664" s="75">
        <v>74</v>
      </c>
      <c r="F11664" s="30" t="s">
        <v>53</v>
      </c>
      <c r="G11664" s="30" t="s">
        <v>54</v>
      </c>
      <c r="H11664" s="75">
        <v>1</v>
      </c>
    </row>
    <row r="11665" spans="1:8">
      <c r="A11665" s="30" t="s">
        <v>5030</v>
      </c>
      <c r="B11665" s="74">
        <v>46272</v>
      </c>
      <c r="C11665" s="30" t="s">
        <v>928</v>
      </c>
      <c r="D11665" s="30" t="s">
        <v>929</v>
      </c>
      <c r="E11665" s="75">
        <v>88</v>
      </c>
      <c r="F11665" s="30" t="s">
        <v>70</v>
      </c>
      <c r="G11665" s="30" t="s">
        <v>71</v>
      </c>
      <c r="H11665" s="75">
        <v>2</v>
      </c>
    </row>
    <row r="11666" spans="1:8">
      <c r="A11666" s="30" t="s">
        <v>5030</v>
      </c>
      <c r="B11666" s="74">
        <v>46272</v>
      </c>
      <c r="C11666" s="30" t="s">
        <v>930</v>
      </c>
      <c r="D11666" s="30" t="s">
        <v>931</v>
      </c>
      <c r="E11666" s="75">
        <v>100</v>
      </c>
      <c r="F11666" s="30" t="s">
        <v>70</v>
      </c>
      <c r="G11666" s="30" t="s">
        <v>71</v>
      </c>
      <c r="H11666" s="75">
        <v>2</v>
      </c>
    </row>
    <row r="11667" spans="1:8">
      <c r="A11667" s="30" t="s">
        <v>5030</v>
      </c>
      <c r="B11667" s="74">
        <v>46272</v>
      </c>
      <c r="C11667" s="30" t="s">
        <v>936</v>
      </c>
      <c r="D11667" s="30" t="s">
        <v>937</v>
      </c>
      <c r="E11667" s="75">
        <v>61</v>
      </c>
      <c r="F11667" s="30" t="s">
        <v>70</v>
      </c>
      <c r="G11667" s="30" t="s">
        <v>71</v>
      </c>
      <c r="H11667" s="75">
        <v>2</v>
      </c>
    </row>
    <row r="11668" spans="1:8">
      <c r="A11668" s="30" t="s">
        <v>5030</v>
      </c>
      <c r="B11668" s="74">
        <v>46272</v>
      </c>
      <c r="C11668" s="30" t="s">
        <v>940</v>
      </c>
      <c r="D11668" s="30" t="s">
        <v>941</v>
      </c>
      <c r="E11668" s="75">
        <v>39</v>
      </c>
      <c r="F11668" s="30" t="s">
        <v>70</v>
      </c>
      <c r="G11668" s="30" t="s">
        <v>71</v>
      </c>
      <c r="H11668" s="75">
        <v>2</v>
      </c>
    </row>
    <row r="11669" spans="1:8">
      <c r="A11669" s="30" t="s">
        <v>5030</v>
      </c>
      <c r="B11669" s="74">
        <v>46272</v>
      </c>
      <c r="C11669" s="30" t="s">
        <v>1826</v>
      </c>
      <c r="D11669" s="30" t="s">
        <v>1827</v>
      </c>
      <c r="E11669" s="75">
        <v>25</v>
      </c>
      <c r="F11669" s="30" t="s">
        <v>72</v>
      </c>
      <c r="G11669" s="30" t="s">
        <v>73</v>
      </c>
      <c r="H11669" s="75">
        <v>3</v>
      </c>
    </row>
    <row r="11670" spans="1:8">
      <c r="A11670" s="30" t="s">
        <v>5030</v>
      </c>
      <c r="B11670" s="74">
        <v>46272</v>
      </c>
      <c r="C11670" s="30" t="s">
        <v>1922</v>
      </c>
      <c r="D11670" s="30" t="s">
        <v>1923</v>
      </c>
      <c r="E11670" s="75">
        <v>77</v>
      </c>
      <c r="F11670" s="30" t="s">
        <v>70</v>
      </c>
      <c r="G11670" s="30" t="s">
        <v>71</v>
      </c>
      <c r="H11670" s="75">
        <v>2</v>
      </c>
    </row>
    <row r="11671" spans="1:8">
      <c r="A11671" s="30" t="s">
        <v>5030</v>
      </c>
      <c r="B11671" s="74">
        <v>46272</v>
      </c>
      <c r="C11671" s="30" t="s">
        <v>948</v>
      </c>
      <c r="D11671" s="30" t="s">
        <v>949</v>
      </c>
      <c r="E11671" s="75">
        <v>115</v>
      </c>
      <c r="F11671" s="30" t="s">
        <v>70</v>
      </c>
      <c r="G11671" s="30" t="s">
        <v>71</v>
      </c>
      <c r="H11671" s="75">
        <v>2</v>
      </c>
    </row>
    <row r="11672" spans="1:8">
      <c r="A11672" s="30" t="s">
        <v>5030</v>
      </c>
      <c r="B11672" s="74">
        <v>46272</v>
      </c>
      <c r="C11672" s="30" t="s">
        <v>950</v>
      </c>
      <c r="D11672" s="30" t="s">
        <v>951</v>
      </c>
      <c r="E11672" s="75">
        <v>140</v>
      </c>
      <c r="F11672" s="30" t="s">
        <v>53</v>
      </c>
      <c r="G11672" s="30" t="s">
        <v>54</v>
      </c>
      <c r="H11672" s="75">
        <v>1</v>
      </c>
    </row>
    <row r="11673" spans="1:8">
      <c r="A11673" s="30" t="s">
        <v>5030</v>
      </c>
      <c r="B11673" s="74">
        <v>46272</v>
      </c>
      <c r="C11673" s="30" t="s">
        <v>952</v>
      </c>
      <c r="D11673" s="30" t="s">
        <v>953</v>
      </c>
      <c r="E11673" s="75">
        <v>58</v>
      </c>
      <c r="F11673" s="30" t="s">
        <v>70</v>
      </c>
      <c r="G11673" s="30" t="s">
        <v>71</v>
      </c>
      <c r="H11673" s="75">
        <v>2</v>
      </c>
    </row>
    <row r="11674" spans="1:8">
      <c r="A11674" s="30" t="s">
        <v>5030</v>
      </c>
      <c r="B11674" s="74">
        <v>46272</v>
      </c>
      <c r="C11674" s="30" t="s">
        <v>954</v>
      </c>
      <c r="D11674" s="30" t="s">
        <v>955</v>
      </c>
      <c r="E11674" s="75">
        <v>21</v>
      </c>
      <c r="F11674" s="30" t="s">
        <v>70</v>
      </c>
      <c r="G11674" s="30" t="s">
        <v>71</v>
      </c>
      <c r="H11674" s="75">
        <v>2</v>
      </c>
    </row>
    <row r="11675" spans="1:8">
      <c r="A11675" s="30" t="s">
        <v>5030</v>
      </c>
      <c r="B11675" s="74">
        <v>46272</v>
      </c>
      <c r="C11675" s="30" t="s">
        <v>958</v>
      </c>
      <c r="D11675" s="30" t="s">
        <v>959</v>
      </c>
      <c r="E11675" s="75">
        <v>9</v>
      </c>
      <c r="F11675" s="30" t="s">
        <v>53</v>
      </c>
      <c r="G11675" s="30" t="s">
        <v>54</v>
      </c>
      <c r="H11675" s="75">
        <v>1</v>
      </c>
    </row>
    <row r="11676" spans="1:8">
      <c r="A11676" s="30" t="s">
        <v>5030</v>
      </c>
      <c r="B11676" s="74">
        <v>46272</v>
      </c>
      <c r="C11676" s="30" t="s">
        <v>1830</v>
      </c>
      <c r="D11676" s="30" t="s">
        <v>1831</v>
      </c>
      <c r="E11676" s="75">
        <v>19</v>
      </c>
      <c r="F11676" s="30" t="s">
        <v>70</v>
      </c>
      <c r="G11676" s="30" t="s">
        <v>71</v>
      </c>
      <c r="H11676" s="75">
        <v>2</v>
      </c>
    </row>
    <row r="11677" spans="1:8">
      <c r="A11677" s="30" t="s">
        <v>5030</v>
      </c>
      <c r="B11677" s="74">
        <v>46272</v>
      </c>
      <c r="C11677" s="30" t="s">
        <v>962</v>
      </c>
      <c r="D11677" s="30" t="s">
        <v>963</v>
      </c>
      <c r="E11677" s="75">
        <v>46</v>
      </c>
      <c r="F11677" s="30" t="s">
        <v>70</v>
      </c>
      <c r="G11677" s="30" t="s">
        <v>71</v>
      </c>
      <c r="H11677" s="75">
        <v>2</v>
      </c>
    </row>
    <row r="11678" spans="1:8">
      <c r="A11678" s="30" t="s">
        <v>5030</v>
      </c>
      <c r="B11678" s="74">
        <v>46272</v>
      </c>
      <c r="C11678" s="30" t="s">
        <v>972</v>
      </c>
      <c r="D11678" s="30" t="s">
        <v>973</v>
      </c>
      <c r="E11678" s="75">
        <v>72</v>
      </c>
      <c r="F11678" s="30" t="s">
        <v>70</v>
      </c>
      <c r="G11678" s="30" t="s">
        <v>71</v>
      </c>
      <c r="H11678" s="75">
        <v>2</v>
      </c>
    </row>
    <row r="11679" spans="1:8">
      <c r="A11679" s="30" t="s">
        <v>5030</v>
      </c>
      <c r="B11679" s="74">
        <v>46272</v>
      </c>
      <c r="C11679" s="30" t="s">
        <v>974</v>
      </c>
      <c r="D11679" s="30" t="s">
        <v>975</v>
      </c>
      <c r="E11679" s="75">
        <v>72</v>
      </c>
      <c r="F11679" s="30" t="s">
        <v>53</v>
      </c>
      <c r="G11679" s="30" t="s">
        <v>54</v>
      </c>
      <c r="H11679" s="75">
        <v>1</v>
      </c>
    </row>
    <row r="11680" spans="1:8">
      <c r="A11680" s="30" t="s">
        <v>5030</v>
      </c>
      <c r="B11680" s="74">
        <v>46272</v>
      </c>
      <c r="C11680" s="30" t="s">
        <v>980</v>
      </c>
      <c r="D11680" s="30" t="s">
        <v>981</v>
      </c>
      <c r="E11680" s="75">
        <v>70</v>
      </c>
      <c r="F11680" s="30" t="s">
        <v>70</v>
      </c>
      <c r="G11680" s="30" t="s">
        <v>71</v>
      </c>
      <c r="H11680" s="75">
        <v>2</v>
      </c>
    </row>
    <row r="11681" spans="1:8">
      <c r="A11681" s="30" t="s">
        <v>5030</v>
      </c>
      <c r="B11681" s="74">
        <v>46272</v>
      </c>
      <c r="C11681" s="30" t="s">
        <v>986</v>
      </c>
      <c r="D11681" s="30" t="s">
        <v>987</v>
      </c>
      <c r="E11681" s="75">
        <v>64</v>
      </c>
      <c r="F11681" s="30" t="s">
        <v>53</v>
      </c>
      <c r="G11681" s="30" t="s">
        <v>54</v>
      </c>
      <c r="H11681" s="75">
        <v>1</v>
      </c>
    </row>
    <row r="11682" spans="1:8">
      <c r="A11682" s="30" t="s">
        <v>5030</v>
      </c>
      <c r="B11682" s="74">
        <v>46272</v>
      </c>
      <c r="C11682" s="30" t="s">
        <v>1838</v>
      </c>
      <c r="D11682" s="30" t="s">
        <v>1839</v>
      </c>
      <c r="E11682" s="75">
        <v>91</v>
      </c>
      <c r="F11682" s="30" t="s">
        <v>53</v>
      </c>
      <c r="G11682" s="30" t="s">
        <v>54</v>
      </c>
      <c r="H11682" s="75">
        <v>1</v>
      </c>
    </row>
    <row r="11683" spans="1:8">
      <c r="A11683" s="30" t="s">
        <v>5030</v>
      </c>
      <c r="B11683" s="74">
        <v>46272</v>
      </c>
      <c r="C11683" s="30" t="s">
        <v>998</v>
      </c>
      <c r="D11683" s="30" t="s">
        <v>999</v>
      </c>
      <c r="E11683" s="75">
        <v>8</v>
      </c>
      <c r="F11683" s="30" t="s">
        <v>68</v>
      </c>
      <c r="G11683" s="30" t="s">
        <v>69</v>
      </c>
      <c r="H11683" s="75">
        <v>1</v>
      </c>
    </row>
    <row r="11684" spans="1:8">
      <c r="A11684" s="30" t="s">
        <v>5030</v>
      </c>
      <c r="B11684" s="74">
        <v>46272</v>
      </c>
      <c r="C11684" s="30" t="s">
        <v>1840</v>
      </c>
      <c r="D11684" s="30" t="s">
        <v>1841</v>
      </c>
      <c r="E11684" s="75">
        <v>50</v>
      </c>
      <c r="F11684" s="30" t="s">
        <v>70</v>
      </c>
      <c r="G11684" s="30" t="s">
        <v>71</v>
      </c>
      <c r="H11684" s="75">
        <v>2</v>
      </c>
    </row>
    <row r="11685" spans="1:8">
      <c r="A11685" s="30" t="s">
        <v>5030</v>
      </c>
      <c r="B11685" s="74">
        <v>46272</v>
      </c>
      <c r="C11685" s="30" t="s">
        <v>1010</v>
      </c>
      <c r="D11685" s="30" t="s">
        <v>1011</v>
      </c>
      <c r="E11685" s="75">
        <v>52</v>
      </c>
      <c r="F11685" s="30" t="s">
        <v>70</v>
      </c>
      <c r="G11685" s="30" t="s">
        <v>71</v>
      </c>
      <c r="H11685" s="75">
        <v>2</v>
      </c>
    </row>
    <row r="11686" spans="1:8">
      <c r="A11686" s="30" t="s">
        <v>5030</v>
      </c>
      <c r="B11686" s="74">
        <v>46272</v>
      </c>
      <c r="C11686" s="30" t="s">
        <v>1012</v>
      </c>
      <c r="D11686" s="30" t="s">
        <v>1013</v>
      </c>
      <c r="E11686" s="75">
        <v>127</v>
      </c>
      <c r="F11686" s="30" t="s">
        <v>53</v>
      </c>
      <c r="G11686" s="30" t="s">
        <v>54</v>
      </c>
      <c r="H11686" s="75">
        <v>1</v>
      </c>
    </row>
    <row r="11687" spans="1:8">
      <c r="A11687" s="30" t="s">
        <v>5030</v>
      </c>
      <c r="B11687" s="74">
        <v>46272</v>
      </c>
      <c r="C11687" s="30" t="s">
        <v>1028</v>
      </c>
      <c r="D11687" s="30" t="s">
        <v>1029</v>
      </c>
      <c r="E11687" s="75">
        <v>104</v>
      </c>
      <c r="F11687" s="30" t="s">
        <v>53</v>
      </c>
      <c r="G11687" s="30" t="s">
        <v>54</v>
      </c>
      <c r="H11687" s="75">
        <v>1</v>
      </c>
    </row>
    <row r="11688" spans="1:8">
      <c r="A11688" s="30" t="s">
        <v>5030</v>
      </c>
      <c r="B11688" s="74">
        <v>46272</v>
      </c>
      <c r="C11688" s="30" t="s">
        <v>1034</v>
      </c>
      <c r="D11688" s="30" t="s">
        <v>1035</v>
      </c>
      <c r="E11688" s="75">
        <v>25</v>
      </c>
      <c r="F11688" s="30" t="s">
        <v>53</v>
      </c>
      <c r="G11688" s="30" t="s">
        <v>54</v>
      </c>
      <c r="H11688" s="75">
        <v>1</v>
      </c>
    </row>
    <row r="11689" spans="1:8">
      <c r="A11689" s="30" t="s">
        <v>5030</v>
      </c>
      <c r="B11689" s="74">
        <v>46272</v>
      </c>
      <c r="C11689" s="30" t="s">
        <v>1036</v>
      </c>
      <c r="D11689" s="30" t="s">
        <v>1037</v>
      </c>
      <c r="E11689" s="75">
        <v>122</v>
      </c>
      <c r="F11689" s="30" t="s">
        <v>53</v>
      </c>
      <c r="G11689" s="30" t="s">
        <v>54</v>
      </c>
      <c r="H11689" s="75">
        <v>1</v>
      </c>
    </row>
    <row r="11690" spans="1:8">
      <c r="A11690" s="30" t="s">
        <v>5030</v>
      </c>
      <c r="B11690" s="74">
        <v>46272</v>
      </c>
      <c r="C11690" s="30" t="s">
        <v>1040</v>
      </c>
      <c r="D11690" s="30" t="s">
        <v>1041</v>
      </c>
      <c r="E11690" s="75">
        <v>73</v>
      </c>
      <c r="F11690" s="30" t="s">
        <v>53</v>
      </c>
      <c r="G11690" s="30" t="s">
        <v>54</v>
      </c>
      <c r="H11690" s="75">
        <v>1</v>
      </c>
    </row>
    <row r="11691" spans="1:8">
      <c r="A11691" s="30" t="s">
        <v>5030</v>
      </c>
      <c r="B11691" s="74">
        <v>46272</v>
      </c>
      <c r="C11691" s="30" t="s">
        <v>1058</v>
      </c>
      <c r="D11691" s="30" t="s">
        <v>1059</v>
      </c>
      <c r="E11691" s="75">
        <v>1</v>
      </c>
      <c r="F11691" s="30" t="s">
        <v>68</v>
      </c>
      <c r="G11691" s="30" t="s">
        <v>69</v>
      </c>
      <c r="H11691" s="75">
        <v>1</v>
      </c>
    </row>
    <row r="11692" spans="1:8">
      <c r="A11692" s="30" t="s">
        <v>5030</v>
      </c>
      <c r="B11692" s="74">
        <v>46272</v>
      </c>
      <c r="C11692" s="30" t="s">
        <v>1064</v>
      </c>
      <c r="D11692" s="30" t="s">
        <v>1065</v>
      </c>
      <c r="E11692" s="75">
        <v>7</v>
      </c>
      <c r="F11692" s="30" t="s">
        <v>76</v>
      </c>
      <c r="G11692" s="30" t="s">
        <v>77</v>
      </c>
      <c r="H11692" s="75">
        <v>1</v>
      </c>
    </row>
    <row r="11693" spans="1:8">
      <c r="A11693" s="30" t="s">
        <v>5030</v>
      </c>
      <c r="B11693" s="74">
        <v>46272</v>
      </c>
      <c r="C11693" s="30" t="s">
        <v>1066</v>
      </c>
      <c r="D11693" s="30" t="s">
        <v>1067</v>
      </c>
      <c r="E11693" s="75">
        <v>2</v>
      </c>
      <c r="F11693" s="30" t="s">
        <v>80</v>
      </c>
      <c r="G11693" s="30" t="s">
        <v>81</v>
      </c>
      <c r="H11693" s="75">
        <v>1</v>
      </c>
    </row>
    <row r="11694" spans="1:8">
      <c r="A11694" s="30" t="s">
        <v>5030</v>
      </c>
      <c r="B11694" s="74">
        <v>46272</v>
      </c>
      <c r="C11694" s="30" t="s">
        <v>1068</v>
      </c>
      <c r="D11694" s="30" t="s">
        <v>1069</v>
      </c>
      <c r="E11694" s="75">
        <v>137</v>
      </c>
      <c r="F11694" s="30" t="s">
        <v>70</v>
      </c>
      <c r="G11694" s="30" t="s">
        <v>71</v>
      </c>
      <c r="H11694" s="75">
        <v>2</v>
      </c>
    </row>
    <row r="11695" spans="1:8">
      <c r="A11695" s="30" t="s">
        <v>5030</v>
      </c>
      <c r="B11695" s="74">
        <v>46272</v>
      </c>
      <c r="C11695" s="30" t="s">
        <v>1076</v>
      </c>
      <c r="D11695" s="30" t="s">
        <v>1077</v>
      </c>
      <c r="E11695" s="75">
        <v>86</v>
      </c>
      <c r="F11695" s="30" t="s">
        <v>53</v>
      </c>
      <c r="G11695" s="30" t="s">
        <v>54</v>
      </c>
      <c r="H11695" s="75">
        <v>1</v>
      </c>
    </row>
    <row r="11696" spans="1:8">
      <c r="A11696" s="30" t="s">
        <v>5030</v>
      </c>
      <c r="B11696" s="74">
        <v>46272</v>
      </c>
      <c r="C11696" s="30" t="s">
        <v>1088</v>
      </c>
      <c r="D11696" s="30" t="s">
        <v>1089</v>
      </c>
      <c r="E11696" s="75">
        <v>118</v>
      </c>
      <c r="F11696" s="30" t="s">
        <v>53</v>
      </c>
      <c r="G11696" s="30" t="s">
        <v>54</v>
      </c>
      <c r="H11696" s="75">
        <v>1</v>
      </c>
    </row>
    <row r="11697" spans="1:8">
      <c r="A11697" s="30" t="s">
        <v>5030</v>
      </c>
      <c r="B11697" s="74">
        <v>46272</v>
      </c>
      <c r="C11697" s="30" t="s">
        <v>1092</v>
      </c>
      <c r="D11697" s="30" t="s">
        <v>1093</v>
      </c>
      <c r="E11697" s="75">
        <v>127</v>
      </c>
      <c r="F11697" s="30" t="s">
        <v>80</v>
      </c>
      <c r="G11697" s="30" t="s">
        <v>81</v>
      </c>
      <c r="H11697" s="75">
        <v>1</v>
      </c>
    </row>
    <row r="11698" spans="1:8">
      <c r="A11698" s="30" t="s">
        <v>5030</v>
      </c>
      <c r="B11698" s="74">
        <v>46272</v>
      </c>
      <c r="C11698" s="30" t="s">
        <v>1094</v>
      </c>
      <c r="D11698" s="30" t="s">
        <v>1095</v>
      </c>
      <c r="E11698" s="75">
        <v>76</v>
      </c>
      <c r="F11698" s="30" t="s">
        <v>70</v>
      </c>
      <c r="G11698" s="30" t="s">
        <v>71</v>
      </c>
      <c r="H11698" s="75">
        <v>2</v>
      </c>
    </row>
    <row r="11699" spans="1:8">
      <c r="A11699" s="30" t="s">
        <v>5030</v>
      </c>
      <c r="B11699" s="74">
        <v>46272</v>
      </c>
      <c r="C11699" s="30" t="s">
        <v>1096</v>
      </c>
      <c r="D11699" s="30" t="s">
        <v>1097</v>
      </c>
      <c r="E11699" s="75">
        <v>55</v>
      </c>
      <c r="F11699" s="30" t="s">
        <v>70</v>
      </c>
      <c r="G11699" s="30" t="s">
        <v>71</v>
      </c>
      <c r="H11699" s="75">
        <v>2</v>
      </c>
    </row>
    <row r="11700" spans="1:8">
      <c r="A11700" s="30" t="s">
        <v>5030</v>
      </c>
      <c r="B11700" s="74">
        <v>46272</v>
      </c>
      <c r="C11700" s="30" t="s">
        <v>1098</v>
      </c>
      <c r="D11700" s="30" t="s">
        <v>1099</v>
      </c>
      <c r="E11700" s="75">
        <v>115</v>
      </c>
      <c r="F11700" s="30" t="s">
        <v>53</v>
      </c>
      <c r="G11700" s="30" t="s">
        <v>54</v>
      </c>
      <c r="H11700" s="75">
        <v>1</v>
      </c>
    </row>
    <row r="11701" spans="1:8">
      <c r="A11701" s="30" t="s">
        <v>5030</v>
      </c>
      <c r="B11701" s="74">
        <v>46272</v>
      </c>
      <c r="C11701" s="30" t="s">
        <v>1104</v>
      </c>
      <c r="D11701" s="30" t="s">
        <v>1105</v>
      </c>
      <c r="E11701" s="75">
        <v>77</v>
      </c>
      <c r="F11701" s="30" t="s">
        <v>53</v>
      </c>
      <c r="G11701" s="30" t="s">
        <v>54</v>
      </c>
      <c r="H11701" s="75">
        <v>1</v>
      </c>
    </row>
    <row r="11702" spans="1:8">
      <c r="A11702" s="30" t="s">
        <v>5030</v>
      </c>
      <c r="B11702" s="74">
        <v>46272</v>
      </c>
      <c r="C11702" s="30" t="s">
        <v>1106</v>
      </c>
      <c r="D11702" s="30" t="s">
        <v>1107</v>
      </c>
      <c r="E11702" s="75">
        <v>216</v>
      </c>
      <c r="F11702" s="30" t="s">
        <v>80</v>
      </c>
      <c r="G11702" s="30" t="s">
        <v>81</v>
      </c>
      <c r="H11702" s="75">
        <v>1</v>
      </c>
    </row>
    <row r="11703" spans="1:8">
      <c r="A11703" s="30" t="s">
        <v>5030</v>
      </c>
      <c r="B11703" s="74">
        <v>46272</v>
      </c>
      <c r="C11703" s="30" t="s">
        <v>1112</v>
      </c>
      <c r="D11703" s="30" t="s">
        <v>1113</v>
      </c>
      <c r="E11703" s="75">
        <v>50</v>
      </c>
      <c r="F11703" s="30" t="s">
        <v>53</v>
      </c>
      <c r="G11703" s="30" t="s">
        <v>54</v>
      </c>
      <c r="H11703" s="75">
        <v>1</v>
      </c>
    </row>
    <row r="11704" spans="1:8">
      <c r="A11704" s="30" t="s">
        <v>5030</v>
      </c>
      <c r="B11704" s="74">
        <v>46272</v>
      </c>
      <c r="C11704" s="30" t="s">
        <v>1852</v>
      </c>
      <c r="D11704" s="30" t="s">
        <v>1853</v>
      </c>
      <c r="E11704" s="75">
        <v>33</v>
      </c>
      <c r="F11704" s="30" t="s">
        <v>53</v>
      </c>
      <c r="G11704" s="30" t="s">
        <v>54</v>
      </c>
      <c r="H11704" s="75">
        <v>1</v>
      </c>
    </row>
    <row r="11705" spans="1:8">
      <c r="A11705" s="30" t="s">
        <v>5030</v>
      </c>
      <c r="B11705" s="74">
        <v>46272</v>
      </c>
      <c r="C11705" s="30" t="s">
        <v>1116</v>
      </c>
      <c r="D11705" s="30" t="s">
        <v>1117</v>
      </c>
      <c r="E11705" s="75">
        <v>29</v>
      </c>
      <c r="F11705" s="30" t="s">
        <v>70</v>
      </c>
      <c r="G11705" s="30" t="s">
        <v>71</v>
      </c>
      <c r="H11705" s="75">
        <v>2</v>
      </c>
    </row>
    <row r="11706" spans="1:8">
      <c r="A11706" s="30" t="s">
        <v>5030</v>
      </c>
      <c r="B11706" s="74">
        <v>46272</v>
      </c>
      <c r="C11706" s="30" t="s">
        <v>1128</v>
      </c>
      <c r="D11706" s="30" t="s">
        <v>1129</v>
      </c>
      <c r="E11706" s="75">
        <v>17</v>
      </c>
      <c r="F11706" s="30" t="s">
        <v>68</v>
      </c>
      <c r="G11706" s="30" t="s">
        <v>69</v>
      </c>
      <c r="H11706" s="75">
        <v>1</v>
      </c>
    </row>
    <row r="11707" spans="1:8">
      <c r="A11707" s="30" t="s">
        <v>5030</v>
      </c>
      <c r="B11707" s="74">
        <v>46272</v>
      </c>
      <c r="C11707" s="30" t="s">
        <v>1134</v>
      </c>
      <c r="D11707" s="30" t="s">
        <v>1135</v>
      </c>
      <c r="E11707" s="75">
        <v>76</v>
      </c>
      <c r="F11707" s="30" t="s">
        <v>70</v>
      </c>
      <c r="G11707" s="30" t="s">
        <v>71</v>
      </c>
      <c r="H11707" s="75">
        <v>2</v>
      </c>
    </row>
    <row r="11708" spans="1:8">
      <c r="A11708" s="30" t="s">
        <v>5030</v>
      </c>
      <c r="B11708" s="74">
        <v>46272</v>
      </c>
      <c r="C11708" s="30" t="s">
        <v>1138</v>
      </c>
      <c r="D11708" s="30" t="s">
        <v>1139</v>
      </c>
      <c r="E11708" s="75">
        <v>2</v>
      </c>
      <c r="F11708" s="30" t="s">
        <v>76</v>
      </c>
      <c r="G11708" s="30" t="s">
        <v>77</v>
      </c>
      <c r="H11708" s="75">
        <v>1</v>
      </c>
    </row>
    <row r="11709" spans="1:8">
      <c r="A11709" s="30" t="s">
        <v>5030</v>
      </c>
      <c r="B11709" s="74">
        <v>46272</v>
      </c>
      <c r="C11709" s="30" t="s">
        <v>1140</v>
      </c>
      <c r="D11709" s="30" t="s">
        <v>1141</v>
      </c>
      <c r="E11709" s="75">
        <v>96</v>
      </c>
      <c r="F11709" s="30" t="s">
        <v>53</v>
      </c>
      <c r="G11709" s="30" t="s">
        <v>54</v>
      </c>
      <c r="H11709" s="75">
        <v>1</v>
      </c>
    </row>
    <row r="11710" spans="1:8">
      <c r="A11710" s="30" t="s">
        <v>5030</v>
      </c>
      <c r="B11710" s="74">
        <v>46272</v>
      </c>
      <c r="C11710" s="30" t="s">
        <v>1144</v>
      </c>
      <c r="D11710" s="30" t="s">
        <v>1145</v>
      </c>
      <c r="E11710" s="75">
        <v>18</v>
      </c>
      <c r="F11710" s="30" t="s">
        <v>70</v>
      </c>
      <c r="G11710" s="30" t="s">
        <v>71</v>
      </c>
      <c r="H11710" s="75">
        <v>2</v>
      </c>
    </row>
    <row r="11711" spans="1:8">
      <c r="A11711" s="30" t="s">
        <v>5030</v>
      </c>
      <c r="B11711" s="74">
        <v>46272</v>
      </c>
      <c r="C11711" s="30" t="s">
        <v>1858</v>
      </c>
      <c r="D11711" s="30" t="s">
        <v>1859</v>
      </c>
      <c r="E11711" s="75">
        <v>8</v>
      </c>
      <c r="F11711" s="30" t="s">
        <v>70</v>
      </c>
      <c r="G11711" s="30" t="s">
        <v>71</v>
      </c>
      <c r="H11711" s="75">
        <v>2</v>
      </c>
    </row>
    <row r="11712" spans="1:8">
      <c r="A11712" s="30" t="s">
        <v>5030</v>
      </c>
      <c r="B11712" s="74">
        <v>46272</v>
      </c>
      <c r="C11712" s="30" t="s">
        <v>1150</v>
      </c>
      <c r="D11712" s="30" t="s">
        <v>1151</v>
      </c>
      <c r="E11712" s="75">
        <v>38</v>
      </c>
      <c r="F11712" s="30" t="s">
        <v>68</v>
      </c>
      <c r="G11712" s="30" t="s">
        <v>69</v>
      </c>
      <c r="H11712" s="75">
        <v>1</v>
      </c>
    </row>
    <row r="11713" spans="1:8">
      <c r="A11713" s="30" t="s">
        <v>5030</v>
      </c>
      <c r="B11713" s="74">
        <v>46272</v>
      </c>
      <c r="C11713" s="30" t="s">
        <v>1152</v>
      </c>
      <c r="D11713" s="30" t="s">
        <v>1153</v>
      </c>
      <c r="E11713" s="75">
        <v>103</v>
      </c>
      <c r="F11713" s="30" t="s">
        <v>70</v>
      </c>
      <c r="G11713" s="30" t="s">
        <v>71</v>
      </c>
      <c r="H11713" s="75">
        <v>2</v>
      </c>
    </row>
    <row r="11714" spans="1:8">
      <c r="A11714" s="30" t="s">
        <v>5030</v>
      </c>
      <c r="B11714" s="74">
        <v>46272</v>
      </c>
      <c r="C11714" s="30" t="s">
        <v>1154</v>
      </c>
      <c r="D11714" s="30" t="s">
        <v>1155</v>
      </c>
      <c r="E11714" s="75">
        <v>145</v>
      </c>
      <c r="F11714" s="30" t="s">
        <v>53</v>
      </c>
      <c r="G11714" s="30" t="s">
        <v>54</v>
      </c>
      <c r="H11714" s="75">
        <v>1</v>
      </c>
    </row>
    <row r="11715" spans="1:8">
      <c r="A11715" s="30" t="s">
        <v>5030</v>
      </c>
      <c r="B11715" s="74">
        <v>46272</v>
      </c>
      <c r="C11715" s="30" t="s">
        <v>1158</v>
      </c>
      <c r="D11715" s="30" t="s">
        <v>1159</v>
      </c>
      <c r="E11715" s="75">
        <v>20</v>
      </c>
      <c r="F11715" s="30" t="s">
        <v>70</v>
      </c>
      <c r="G11715" s="30" t="s">
        <v>71</v>
      </c>
      <c r="H11715" s="75">
        <v>2</v>
      </c>
    </row>
    <row r="11716" spans="1:8">
      <c r="A11716" s="30" t="s">
        <v>5030</v>
      </c>
      <c r="B11716" s="74">
        <v>46272</v>
      </c>
      <c r="C11716" s="30" t="s">
        <v>1168</v>
      </c>
      <c r="D11716" s="30" t="s">
        <v>1169</v>
      </c>
      <c r="E11716" s="75">
        <v>22</v>
      </c>
      <c r="F11716" s="30" t="s">
        <v>53</v>
      </c>
      <c r="G11716" s="30" t="s">
        <v>54</v>
      </c>
      <c r="H11716" s="75">
        <v>1</v>
      </c>
    </row>
    <row r="11717" spans="1:8">
      <c r="A11717" s="30" t="s">
        <v>5030</v>
      </c>
      <c r="B11717" s="74">
        <v>46272</v>
      </c>
      <c r="C11717" s="30" t="s">
        <v>5032</v>
      </c>
      <c r="D11717" s="30" t="s">
        <v>5033</v>
      </c>
      <c r="E11717" s="75">
        <v>88</v>
      </c>
      <c r="F11717" s="30" t="s">
        <v>53</v>
      </c>
      <c r="G11717" s="30" t="s">
        <v>54</v>
      </c>
      <c r="H11717" s="75">
        <v>1</v>
      </c>
    </row>
    <row r="11718" spans="1:8">
      <c r="A11718" s="30" t="s">
        <v>5030</v>
      </c>
      <c r="B11718" s="74">
        <v>46272</v>
      </c>
      <c r="C11718" s="30" t="s">
        <v>1174</v>
      </c>
      <c r="D11718" s="30" t="s">
        <v>1175</v>
      </c>
      <c r="E11718" s="75">
        <v>159</v>
      </c>
      <c r="F11718" s="30" t="s">
        <v>53</v>
      </c>
      <c r="G11718" s="30" t="s">
        <v>54</v>
      </c>
      <c r="H11718" s="75">
        <v>1</v>
      </c>
    </row>
    <row r="11719" spans="1:8">
      <c r="A11719" s="30" t="s">
        <v>5030</v>
      </c>
      <c r="B11719" s="74">
        <v>46272</v>
      </c>
      <c r="C11719" s="30" t="s">
        <v>1176</v>
      </c>
      <c r="D11719" s="30" t="s">
        <v>1177</v>
      </c>
      <c r="E11719" s="75">
        <v>82</v>
      </c>
      <c r="F11719" s="30" t="s">
        <v>53</v>
      </c>
      <c r="G11719" s="30" t="s">
        <v>54</v>
      </c>
      <c r="H11719" s="75">
        <v>1</v>
      </c>
    </row>
    <row r="11720" spans="1:8">
      <c r="A11720" s="30" t="s">
        <v>5030</v>
      </c>
      <c r="B11720" s="74">
        <v>46272</v>
      </c>
      <c r="C11720" s="30" t="s">
        <v>1180</v>
      </c>
      <c r="D11720" s="30" t="s">
        <v>1181</v>
      </c>
      <c r="E11720" s="75">
        <v>144</v>
      </c>
      <c r="F11720" s="30" t="s">
        <v>53</v>
      </c>
      <c r="G11720" s="30" t="s">
        <v>54</v>
      </c>
      <c r="H11720" s="75">
        <v>1</v>
      </c>
    </row>
    <row r="11721" spans="1:8">
      <c r="A11721" s="30" t="s">
        <v>5030</v>
      </c>
      <c r="B11721" s="74">
        <v>46272</v>
      </c>
      <c r="C11721" s="30" t="s">
        <v>1190</v>
      </c>
      <c r="D11721" s="30" t="s">
        <v>1191</v>
      </c>
      <c r="E11721" s="75">
        <v>121</v>
      </c>
      <c r="F11721" s="30" t="s">
        <v>53</v>
      </c>
      <c r="G11721" s="30" t="s">
        <v>54</v>
      </c>
      <c r="H11721" s="75">
        <v>1</v>
      </c>
    </row>
    <row r="11722" spans="1:8">
      <c r="A11722" s="30" t="s">
        <v>5030</v>
      </c>
      <c r="B11722" s="74">
        <v>46272</v>
      </c>
      <c r="C11722" s="30" t="s">
        <v>1206</v>
      </c>
      <c r="D11722" s="30" t="s">
        <v>1207</v>
      </c>
      <c r="E11722" s="75">
        <v>52</v>
      </c>
      <c r="F11722" s="30" t="s">
        <v>53</v>
      </c>
      <c r="G11722" s="30" t="s">
        <v>54</v>
      </c>
      <c r="H11722" s="75">
        <v>1</v>
      </c>
    </row>
    <row r="11723" spans="1:8">
      <c r="A11723" s="30" t="s">
        <v>5030</v>
      </c>
      <c r="B11723" s="74">
        <v>46272</v>
      </c>
      <c r="C11723" s="30" t="s">
        <v>1862</v>
      </c>
      <c r="D11723" s="30" t="s">
        <v>1863</v>
      </c>
      <c r="E11723" s="75">
        <v>35</v>
      </c>
      <c r="F11723" s="30" t="s">
        <v>53</v>
      </c>
      <c r="G11723" s="30" t="s">
        <v>54</v>
      </c>
      <c r="H11723" s="75">
        <v>1</v>
      </c>
    </row>
    <row r="11724" spans="1:8">
      <c r="A11724" s="30" t="s">
        <v>5030</v>
      </c>
      <c r="B11724" s="74">
        <v>46272</v>
      </c>
      <c r="C11724" s="30" t="s">
        <v>1214</v>
      </c>
      <c r="D11724" s="30" t="s">
        <v>1215</v>
      </c>
      <c r="E11724" s="75">
        <v>2</v>
      </c>
      <c r="F11724" s="30" t="s">
        <v>76</v>
      </c>
      <c r="G11724" s="30" t="s">
        <v>77</v>
      </c>
      <c r="H11724" s="75">
        <v>1</v>
      </c>
    </row>
    <row r="11725" spans="1:8">
      <c r="A11725" s="30" t="s">
        <v>5030</v>
      </c>
      <c r="B11725" s="74">
        <v>46272</v>
      </c>
      <c r="C11725" s="30" t="s">
        <v>1218</v>
      </c>
      <c r="D11725" s="30" t="s">
        <v>1219</v>
      </c>
      <c r="E11725" s="75">
        <v>87</v>
      </c>
      <c r="F11725" s="30" t="s">
        <v>53</v>
      </c>
      <c r="G11725" s="30" t="s">
        <v>54</v>
      </c>
      <c r="H11725" s="75">
        <v>1</v>
      </c>
    </row>
    <row r="11726" spans="1:8">
      <c r="A11726" s="30" t="s">
        <v>5030</v>
      </c>
      <c r="B11726" s="74">
        <v>46272</v>
      </c>
      <c r="C11726" s="30" t="s">
        <v>1864</v>
      </c>
      <c r="D11726" s="30" t="s">
        <v>1865</v>
      </c>
      <c r="E11726" s="75">
        <v>89</v>
      </c>
      <c r="F11726" s="30" t="s">
        <v>53</v>
      </c>
      <c r="G11726" s="30" t="s">
        <v>54</v>
      </c>
      <c r="H11726" s="75">
        <v>1</v>
      </c>
    </row>
    <row r="11727" spans="1:8">
      <c r="A11727" s="30" t="s">
        <v>5030</v>
      </c>
      <c r="B11727" s="74">
        <v>46272</v>
      </c>
      <c r="C11727" s="30" t="s">
        <v>1246</v>
      </c>
      <c r="D11727" s="30" t="s">
        <v>1247</v>
      </c>
      <c r="E11727" s="75">
        <v>6</v>
      </c>
      <c r="F11727" s="30" t="s">
        <v>76</v>
      </c>
      <c r="G11727" s="30" t="s">
        <v>77</v>
      </c>
      <c r="H11727" s="75">
        <v>1</v>
      </c>
    </row>
    <row r="11728" spans="1:8">
      <c r="A11728" s="30" t="s">
        <v>5030</v>
      </c>
      <c r="B11728" s="74">
        <v>46272</v>
      </c>
      <c r="C11728" s="30" t="s">
        <v>1874</v>
      </c>
      <c r="D11728" s="30" t="s">
        <v>1875</v>
      </c>
      <c r="E11728" s="75">
        <v>6</v>
      </c>
      <c r="F11728" s="30" t="s">
        <v>76</v>
      </c>
      <c r="G11728" s="30" t="s">
        <v>77</v>
      </c>
      <c r="H11728" s="75">
        <v>1</v>
      </c>
    </row>
    <row r="11729" spans="1:8">
      <c r="A11729" s="30" t="s">
        <v>5030</v>
      </c>
      <c r="B11729" s="74">
        <v>46272</v>
      </c>
      <c r="C11729" s="30" t="s">
        <v>1260</v>
      </c>
      <c r="D11729" s="30" t="s">
        <v>1261</v>
      </c>
      <c r="E11729" s="75">
        <v>25</v>
      </c>
      <c r="F11729" s="30" t="s">
        <v>70</v>
      </c>
      <c r="G11729" s="30" t="s">
        <v>71</v>
      </c>
      <c r="H11729" s="75">
        <v>2</v>
      </c>
    </row>
    <row r="11730" spans="1:8">
      <c r="A11730" s="30" t="s">
        <v>5030</v>
      </c>
      <c r="B11730" s="74">
        <v>46272</v>
      </c>
      <c r="C11730" s="30" t="s">
        <v>1278</v>
      </c>
      <c r="D11730" s="30" t="s">
        <v>1279</v>
      </c>
      <c r="E11730" s="75">
        <v>140</v>
      </c>
      <c r="F11730" s="30" t="s">
        <v>53</v>
      </c>
      <c r="G11730" s="30" t="s">
        <v>54</v>
      </c>
      <c r="H11730" s="75">
        <v>1</v>
      </c>
    </row>
    <row r="11731" spans="1:8">
      <c r="A11731" s="30" t="s">
        <v>5030</v>
      </c>
      <c r="B11731" s="74">
        <v>46272</v>
      </c>
      <c r="C11731" s="30" t="s">
        <v>1280</v>
      </c>
      <c r="D11731" s="30" t="s">
        <v>1281</v>
      </c>
      <c r="E11731" s="75">
        <v>178</v>
      </c>
      <c r="F11731" s="30" t="s">
        <v>53</v>
      </c>
      <c r="G11731" s="30" t="s">
        <v>54</v>
      </c>
      <c r="H11731" s="75">
        <v>1</v>
      </c>
    </row>
    <row r="11732" spans="1:8">
      <c r="A11732" s="30" t="s">
        <v>5030</v>
      </c>
      <c r="B11732" s="74">
        <v>46272</v>
      </c>
      <c r="C11732" s="30" t="s">
        <v>1886</v>
      </c>
      <c r="D11732" s="30" t="s">
        <v>1887</v>
      </c>
      <c r="E11732" s="75">
        <v>67</v>
      </c>
      <c r="F11732" s="30" t="s">
        <v>70</v>
      </c>
      <c r="G11732" s="30" t="s">
        <v>71</v>
      </c>
      <c r="H11732" s="75">
        <v>2</v>
      </c>
    </row>
    <row r="11733" spans="1:8">
      <c r="A11733" s="30" t="s">
        <v>5030</v>
      </c>
      <c r="B11733" s="74">
        <v>46272</v>
      </c>
      <c r="C11733" s="30" t="s">
        <v>1290</v>
      </c>
      <c r="D11733" s="30" t="s">
        <v>1291</v>
      </c>
      <c r="E11733" s="75">
        <v>79</v>
      </c>
      <c r="F11733" s="30" t="s">
        <v>66</v>
      </c>
      <c r="G11733" s="30" t="s">
        <v>67</v>
      </c>
      <c r="H11733" s="75">
        <v>2</v>
      </c>
    </row>
    <row r="11734" spans="1:8">
      <c r="A11734" s="30" t="s">
        <v>5030</v>
      </c>
      <c r="B11734" s="74">
        <v>46272</v>
      </c>
      <c r="C11734" s="30" t="s">
        <v>1888</v>
      </c>
      <c r="D11734" s="30" t="s">
        <v>1889</v>
      </c>
      <c r="E11734" s="75">
        <v>21</v>
      </c>
      <c r="F11734" s="30" t="s">
        <v>70</v>
      </c>
      <c r="G11734" s="30" t="s">
        <v>71</v>
      </c>
      <c r="H11734" s="75">
        <v>2</v>
      </c>
    </row>
    <row r="11735" spans="1:8">
      <c r="A11735" s="30" t="s">
        <v>5030</v>
      </c>
      <c r="B11735" s="74">
        <v>46272</v>
      </c>
      <c r="C11735" s="30" t="s">
        <v>1294</v>
      </c>
      <c r="D11735" s="30" t="s">
        <v>1295</v>
      </c>
      <c r="E11735" s="75">
        <v>117</v>
      </c>
      <c r="F11735" s="30" t="s">
        <v>53</v>
      </c>
      <c r="G11735" s="30" t="s">
        <v>54</v>
      </c>
      <c r="H11735" s="75">
        <v>1</v>
      </c>
    </row>
    <row r="11736" spans="1:8">
      <c r="A11736" s="30" t="s">
        <v>5030</v>
      </c>
      <c r="B11736" s="74">
        <v>46272</v>
      </c>
      <c r="C11736" s="30" t="s">
        <v>1894</v>
      </c>
      <c r="D11736" s="30" t="s">
        <v>1895</v>
      </c>
      <c r="E11736" s="75">
        <v>40</v>
      </c>
      <c r="F11736" s="30" t="s">
        <v>70</v>
      </c>
      <c r="G11736" s="30" t="s">
        <v>71</v>
      </c>
      <c r="H11736" s="75">
        <v>2</v>
      </c>
    </row>
    <row r="11737" spans="1:8">
      <c r="A11737" s="30" t="s">
        <v>5030</v>
      </c>
      <c r="B11737" s="74">
        <v>46272</v>
      </c>
      <c r="C11737" s="30" t="s">
        <v>1302</v>
      </c>
      <c r="D11737" s="30" t="s">
        <v>1303</v>
      </c>
      <c r="E11737" s="75">
        <v>94</v>
      </c>
      <c r="F11737" s="30" t="s">
        <v>53</v>
      </c>
      <c r="G11737" s="30" t="s">
        <v>54</v>
      </c>
      <c r="H11737" s="75">
        <v>1</v>
      </c>
    </row>
    <row r="11738" spans="1:8">
      <c r="A11738" s="30" t="s">
        <v>5030</v>
      </c>
      <c r="B11738" s="74">
        <v>46272</v>
      </c>
      <c r="C11738" s="30" t="s">
        <v>1900</v>
      </c>
      <c r="D11738" s="30" t="s">
        <v>1901</v>
      </c>
      <c r="E11738" s="75">
        <v>54</v>
      </c>
      <c r="F11738" s="30" t="s">
        <v>70</v>
      </c>
      <c r="G11738" s="30" t="s">
        <v>71</v>
      </c>
      <c r="H11738" s="75">
        <v>2</v>
      </c>
    </row>
    <row r="11739" spans="1:8">
      <c r="A11739" s="30" t="s">
        <v>5030</v>
      </c>
      <c r="B11739" s="74">
        <v>46272</v>
      </c>
      <c r="C11739" s="30" t="s">
        <v>1902</v>
      </c>
      <c r="D11739" s="30" t="s">
        <v>1903</v>
      </c>
      <c r="E11739" s="75">
        <v>71</v>
      </c>
      <c r="F11739" s="30" t="s">
        <v>76</v>
      </c>
      <c r="G11739" s="30" t="s">
        <v>77</v>
      </c>
      <c r="H11739" s="75">
        <v>1</v>
      </c>
    </row>
    <row r="11740" spans="1:8">
      <c r="A11740" s="30" t="s">
        <v>5030</v>
      </c>
      <c r="B11740" s="74">
        <v>46272</v>
      </c>
      <c r="C11740" s="30" t="s">
        <v>1906</v>
      </c>
      <c r="D11740" s="30" t="s">
        <v>1907</v>
      </c>
      <c r="E11740" s="75">
        <v>57</v>
      </c>
      <c r="F11740" s="30" t="s">
        <v>70</v>
      </c>
      <c r="G11740" s="30" t="s">
        <v>71</v>
      </c>
      <c r="H11740" s="75">
        <v>2</v>
      </c>
    </row>
    <row r="11741" spans="1:8">
      <c r="A11741" s="30" t="s">
        <v>5030</v>
      </c>
      <c r="B11741" s="74">
        <v>46272</v>
      </c>
      <c r="C11741" s="30" t="s">
        <v>1320</v>
      </c>
      <c r="D11741" s="30" t="s">
        <v>1321</v>
      </c>
      <c r="E11741" s="75">
        <v>82</v>
      </c>
      <c r="F11741" s="30" t="s">
        <v>70</v>
      </c>
      <c r="G11741" s="30" t="s">
        <v>71</v>
      </c>
      <c r="H11741" s="75">
        <v>2</v>
      </c>
    </row>
    <row r="11742" spans="1:8">
      <c r="A11742" s="30" t="s">
        <v>5030</v>
      </c>
      <c r="B11742" s="74">
        <v>46272</v>
      </c>
      <c r="C11742" s="30" t="s">
        <v>1322</v>
      </c>
      <c r="D11742" s="30" t="s">
        <v>1323</v>
      </c>
      <c r="E11742" s="75">
        <v>80</v>
      </c>
      <c r="F11742" s="30" t="s">
        <v>70</v>
      </c>
      <c r="G11742" s="30" t="s">
        <v>71</v>
      </c>
      <c r="H11742" s="75">
        <v>2</v>
      </c>
    </row>
    <row r="11743" spans="1:8">
      <c r="A11743" s="30" t="s">
        <v>5030</v>
      </c>
      <c r="B11743" s="74">
        <v>46272</v>
      </c>
      <c r="C11743" s="30" t="s">
        <v>1326</v>
      </c>
      <c r="D11743" s="30" t="s">
        <v>1327</v>
      </c>
      <c r="E11743" s="75">
        <v>12</v>
      </c>
      <c r="F11743" s="30" t="s">
        <v>68</v>
      </c>
      <c r="G11743" s="30" t="s">
        <v>69</v>
      </c>
      <c r="H11743" s="75">
        <v>1</v>
      </c>
    </row>
    <row r="11744" spans="1:8">
      <c r="A11744" s="30" t="s">
        <v>5030</v>
      </c>
      <c r="B11744" s="74">
        <v>46272</v>
      </c>
      <c r="C11744" s="30" t="s">
        <v>1328</v>
      </c>
      <c r="D11744" s="30" t="s">
        <v>1329</v>
      </c>
      <c r="E11744" s="75">
        <v>74</v>
      </c>
      <c r="F11744" s="30" t="s">
        <v>80</v>
      </c>
      <c r="G11744" s="30" t="s">
        <v>81</v>
      </c>
      <c r="H11744" s="75">
        <v>1</v>
      </c>
    </row>
    <row r="11745" spans="1:8">
      <c r="A11745" s="30" t="s">
        <v>5030</v>
      </c>
      <c r="B11745" s="74">
        <v>46272</v>
      </c>
      <c r="C11745" s="30" t="s">
        <v>1336</v>
      </c>
      <c r="D11745" s="30" t="s">
        <v>1337</v>
      </c>
      <c r="E11745" s="75">
        <v>55</v>
      </c>
      <c r="F11745" s="30" t="s">
        <v>70</v>
      </c>
      <c r="G11745" s="30" t="s">
        <v>71</v>
      </c>
      <c r="H11745" s="75">
        <v>2</v>
      </c>
    </row>
    <row r="11746" spans="1:8">
      <c r="A11746" s="30" t="s">
        <v>5030</v>
      </c>
      <c r="B11746" s="74">
        <v>46272</v>
      </c>
      <c r="C11746" s="30" t="s">
        <v>1342</v>
      </c>
      <c r="D11746" s="30" t="s">
        <v>1343</v>
      </c>
      <c r="E11746" s="75">
        <v>85</v>
      </c>
      <c r="F11746" s="30" t="s">
        <v>70</v>
      </c>
      <c r="G11746" s="30" t="s">
        <v>71</v>
      </c>
      <c r="H11746" s="75">
        <v>2</v>
      </c>
    </row>
    <row r="11747" spans="1:8">
      <c r="A11747" s="30" t="s">
        <v>5030</v>
      </c>
      <c r="B11747" s="74">
        <v>46271</v>
      </c>
      <c r="C11747" s="30" t="s">
        <v>4833</v>
      </c>
      <c r="D11747" s="30" t="s">
        <v>4834</v>
      </c>
      <c r="E11747" s="75">
        <v>16</v>
      </c>
      <c r="F11747" s="30" t="s">
        <v>70</v>
      </c>
      <c r="G11747" s="30" t="s">
        <v>71</v>
      </c>
      <c r="H11747" s="75">
        <v>2</v>
      </c>
    </row>
    <row r="11748" spans="1:8">
      <c r="A11748" s="30" t="s">
        <v>5030</v>
      </c>
      <c r="B11748" s="74">
        <v>46271</v>
      </c>
      <c r="C11748" s="30" t="s">
        <v>4837</v>
      </c>
      <c r="D11748" s="30" t="s">
        <v>4838</v>
      </c>
      <c r="E11748" s="75">
        <v>43</v>
      </c>
      <c r="F11748" s="30" t="s">
        <v>70</v>
      </c>
      <c r="G11748" s="30" t="s">
        <v>71</v>
      </c>
      <c r="H11748" s="75">
        <v>2</v>
      </c>
    </row>
    <row r="11749" spans="1:8">
      <c r="A11749" s="30" t="s">
        <v>5030</v>
      </c>
      <c r="B11749" s="74">
        <v>46271</v>
      </c>
      <c r="C11749" s="30" t="s">
        <v>4877</v>
      </c>
      <c r="D11749" s="30" t="s">
        <v>4878</v>
      </c>
      <c r="E11749" s="75">
        <v>12</v>
      </c>
      <c r="F11749" s="30" t="s">
        <v>68</v>
      </c>
      <c r="G11749" s="30" t="s">
        <v>69</v>
      </c>
      <c r="H11749" s="75">
        <v>1</v>
      </c>
    </row>
    <row r="11750" spans="1:8">
      <c r="A11750" s="30" t="s">
        <v>5030</v>
      </c>
      <c r="B11750" s="74">
        <v>46271</v>
      </c>
      <c r="C11750" s="30" t="s">
        <v>4891</v>
      </c>
      <c r="D11750" s="30" t="s">
        <v>4892</v>
      </c>
      <c r="E11750" s="75">
        <v>30</v>
      </c>
      <c r="F11750" s="30" t="s">
        <v>70</v>
      </c>
      <c r="G11750" s="30" t="s">
        <v>71</v>
      </c>
      <c r="H11750" s="75">
        <v>2</v>
      </c>
    </row>
    <row r="11751" spans="1:8">
      <c r="A11751" s="30" t="s">
        <v>5030</v>
      </c>
      <c r="B11751" s="74">
        <v>46271</v>
      </c>
      <c r="C11751" s="30" t="s">
        <v>4976</v>
      </c>
      <c r="D11751" s="30" t="s">
        <v>4977</v>
      </c>
      <c r="E11751" s="75">
        <v>31</v>
      </c>
      <c r="F11751" s="30" t="s">
        <v>68</v>
      </c>
      <c r="G11751" s="30" t="s">
        <v>69</v>
      </c>
      <c r="H11751" s="75">
        <v>1</v>
      </c>
    </row>
    <row r="11752" spans="1:8">
      <c r="A11752" s="30" t="s">
        <v>5030</v>
      </c>
      <c r="B11752" s="74">
        <v>46271</v>
      </c>
      <c r="C11752" s="30" t="s">
        <v>4978</v>
      </c>
      <c r="D11752" s="30" t="s">
        <v>4979</v>
      </c>
      <c r="E11752" s="75">
        <v>33</v>
      </c>
      <c r="F11752" s="30" t="s">
        <v>68</v>
      </c>
      <c r="G11752" s="30" t="s">
        <v>69</v>
      </c>
      <c r="H11752" s="75">
        <v>1</v>
      </c>
    </row>
    <row r="11753" spans="1:8">
      <c r="A11753" s="30" t="s">
        <v>5030</v>
      </c>
      <c r="B11753" s="74">
        <v>46271</v>
      </c>
      <c r="C11753" s="30" t="s">
        <v>5034</v>
      </c>
      <c r="D11753" s="30" t="s">
        <v>5035</v>
      </c>
      <c r="E11753" s="75">
        <v>15</v>
      </c>
      <c r="F11753" s="30" t="s">
        <v>68</v>
      </c>
      <c r="G11753" s="30" t="s">
        <v>69</v>
      </c>
      <c r="H11753" s="75">
        <v>1</v>
      </c>
    </row>
    <row r="11754" spans="1:8">
      <c r="A11754" s="30" t="s">
        <v>5030</v>
      </c>
      <c r="B11754" s="74">
        <v>46271</v>
      </c>
      <c r="C11754" s="30" t="s">
        <v>770</v>
      </c>
      <c r="D11754" s="30" t="s">
        <v>771</v>
      </c>
      <c r="E11754" s="75">
        <v>48</v>
      </c>
      <c r="F11754" s="30" t="s">
        <v>70</v>
      </c>
      <c r="G11754" s="30" t="s">
        <v>71</v>
      </c>
      <c r="H11754" s="75">
        <v>2</v>
      </c>
    </row>
    <row r="11755" spans="1:8">
      <c r="A11755" s="30" t="s">
        <v>5030</v>
      </c>
      <c r="B11755" s="74">
        <v>46271</v>
      </c>
      <c r="C11755" s="30" t="s">
        <v>776</v>
      </c>
      <c r="D11755" s="30" t="s">
        <v>777</v>
      </c>
      <c r="E11755" s="75">
        <v>19</v>
      </c>
      <c r="F11755" s="30" t="s">
        <v>70</v>
      </c>
      <c r="G11755" s="30" t="s">
        <v>71</v>
      </c>
      <c r="H11755" s="75">
        <v>2</v>
      </c>
    </row>
    <row r="11756" spans="1:8">
      <c r="A11756" s="30" t="s">
        <v>5030</v>
      </c>
      <c r="B11756" s="74">
        <v>46271</v>
      </c>
      <c r="C11756" s="30" t="s">
        <v>780</v>
      </c>
      <c r="D11756" s="30" t="s">
        <v>781</v>
      </c>
      <c r="E11756" s="75">
        <v>32</v>
      </c>
      <c r="F11756" s="30" t="s">
        <v>70</v>
      </c>
      <c r="G11756" s="30" t="s">
        <v>71</v>
      </c>
      <c r="H11756" s="75">
        <v>2</v>
      </c>
    </row>
    <row r="11757" spans="1:8">
      <c r="A11757" s="30" t="s">
        <v>5030</v>
      </c>
      <c r="B11757" s="74">
        <v>46271</v>
      </c>
      <c r="C11757" s="30" t="s">
        <v>786</v>
      </c>
      <c r="D11757" s="30" t="s">
        <v>787</v>
      </c>
      <c r="E11757" s="75">
        <v>97</v>
      </c>
      <c r="F11757" s="30" t="s">
        <v>70</v>
      </c>
      <c r="G11757" s="30" t="s">
        <v>71</v>
      </c>
      <c r="H11757" s="75">
        <v>2</v>
      </c>
    </row>
    <row r="11758" spans="1:8">
      <c r="A11758" s="30" t="s">
        <v>5030</v>
      </c>
      <c r="B11758" s="74">
        <v>46271</v>
      </c>
      <c r="C11758" s="30" t="s">
        <v>1812</v>
      </c>
      <c r="D11758" s="30" t="s">
        <v>1813</v>
      </c>
      <c r="E11758" s="75">
        <v>30</v>
      </c>
      <c r="F11758" s="30" t="s">
        <v>70</v>
      </c>
      <c r="G11758" s="30" t="s">
        <v>71</v>
      </c>
      <c r="H11758" s="75">
        <v>2</v>
      </c>
    </row>
    <row r="11759" spans="1:8">
      <c r="A11759" s="30" t="s">
        <v>5030</v>
      </c>
      <c r="B11759" s="74">
        <v>46271</v>
      </c>
      <c r="C11759" s="30" t="s">
        <v>788</v>
      </c>
      <c r="D11759" s="30" t="s">
        <v>789</v>
      </c>
      <c r="E11759" s="75">
        <v>69</v>
      </c>
      <c r="F11759" s="30" t="s">
        <v>70</v>
      </c>
      <c r="G11759" s="30" t="s">
        <v>71</v>
      </c>
      <c r="H11759" s="75">
        <v>2</v>
      </c>
    </row>
    <row r="11760" spans="1:8">
      <c r="A11760" s="30" t="s">
        <v>5030</v>
      </c>
      <c r="B11760" s="74">
        <v>46271</v>
      </c>
      <c r="C11760" s="30" t="s">
        <v>790</v>
      </c>
      <c r="D11760" s="30" t="s">
        <v>791</v>
      </c>
      <c r="E11760" s="75">
        <v>39</v>
      </c>
      <c r="F11760" s="30" t="s">
        <v>70</v>
      </c>
      <c r="G11760" s="30" t="s">
        <v>71</v>
      </c>
      <c r="H11760" s="75">
        <v>2</v>
      </c>
    </row>
    <row r="11761" spans="1:8">
      <c r="A11761" s="30" t="s">
        <v>5030</v>
      </c>
      <c r="B11761" s="74">
        <v>46271</v>
      </c>
      <c r="C11761" s="30" t="s">
        <v>794</v>
      </c>
      <c r="D11761" s="30" t="s">
        <v>795</v>
      </c>
      <c r="E11761" s="75">
        <v>235</v>
      </c>
      <c r="F11761" s="30" t="s">
        <v>70</v>
      </c>
      <c r="G11761" s="30" t="s">
        <v>71</v>
      </c>
      <c r="H11761" s="75">
        <v>2</v>
      </c>
    </row>
    <row r="11762" spans="1:8">
      <c r="A11762" s="30" t="s">
        <v>5030</v>
      </c>
      <c r="B11762" s="74">
        <v>46271</v>
      </c>
      <c r="C11762" s="30" t="s">
        <v>798</v>
      </c>
      <c r="D11762" s="30" t="s">
        <v>799</v>
      </c>
      <c r="E11762" s="75">
        <v>67</v>
      </c>
      <c r="F11762" s="30" t="s">
        <v>70</v>
      </c>
      <c r="G11762" s="30" t="s">
        <v>71</v>
      </c>
      <c r="H11762" s="75">
        <v>2</v>
      </c>
    </row>
    <row r="11763" spans="1:8">
      <c r="A11763" s="30" t="s">
        <v>5030</v>
      </c>
      <c r="B11763" s="74">
        <v>46271</v>
      </c>
      <c r="C11763" s="30" t="s">
        <v>802</v>
      </c>
      <c r="D11763" s="30" t="s">
        <v>803</v>
      </c>
      <c r="E11763" s="75">
        <v>76</v>
      </c>
      <c r="F11763" s="30" t="s">
        <v>70</v>
      </c>
      <c r="G11763" s="30" t="s">
        <v>71</v>
      </c>
      <c r="H11763" s="75">
        <v>2</v>
      </c>
    </row>
    <row r="11764" spans="1:8">
      <c r="A11764" s="30" t="s">
        <v>5030</v>
      </c>
      <c r="B11764" s="74">
        <v>46271</v>
      </c>
      <c r="C11764" s="30" t="s">
        <v>806</v>
      </c>
      <c r="D11764" s="30" t="s">
        <v>807</v>
      </c>
      <c r="E11764" s="75">
        <v>69</v>
      </c>
      <c r="F11764" s="30" t="s">
        <v>70</v>
      </c>
      <c r="G11764" s="30" t="s">
        <v>71</v>
      </c>
      <c r="H11764" s="75">
        <v>2</v>
      </c>
    </row>
    <row r="11765" spans="1:8">
      <c r="A11765" s="30" t="s">
        <v>5030</v>
      </c>
      <c r="B11765" s="74">
        <v>46271</v>
      </c>
      <c r="C11765" s="30" t="s">
        <v>810</v>
      </c>
      <c r="D11765" s="30" t="s">
        <v>811</v>
      </c>
      <c r="E11765" s="75">
        <v>49</v>
      </c>
      <c r="F11765" s="30" t="s">
        <v>70</v>
      </c>
      <c r="G11765" s="30" t="s">
        <v>71</v>
      </c>
      <c r="H11765" s="75">
        <v>2</v>
      </c>
    </row>
    <row r="11766" spans="1:8">
      <c r="A11766" s="30" t="s">
        <v>5030</v>
      </c>
      <c r="B11766" s="74">
        <v>46271</v>
      </c>
      <c r="C11766" s="30" t="s">
        <v>1816</v>
      </c>
      <c r="D11766" s="30" t="s">
        <v>1817</v>
      </c>
      <c r="E11766" s="75">
        <v>32</v>
      </c>
      <c r="F11766" s="30" t="s">
        <v>70</v>
      </c>
      <c r="G11766" s="30" t="s">
        <v>71</v>
      </c>
      <c r="H11766" s="75">
        <v>2</v>
      </c>
    </row>
    <row r="11767" spans="1:8">
      <c r="A11767" s="30" t="s">
        <v>5030</v>
      </c>
      <c r="B11767" s="74">
        <v>46271</v>
      </c>
      <c r="C11767" s="30" t="s">
        <v>1820</v>
      </c>
      <c r="D11767" s="30" t="s">
        <v>1821</v>
      </c>
      <c r="E11767" s="75">
        <v>62</v>
      </c>
      <c r="F11767" s="30" t="s">
        <v>80</v>
      </c>
      <c r="G11767" s="30" t="s">
        <v>81</v>
      </c>
      <c r="H11767" s="75">
        <v>1</v>
      </c>
    </row>
    <row r="11768" spans="1:8">
      <c r="A11768" s="30" t="s">
        <v>5030</v>
      </c>
      <c r="B11768" s="74">
        <v>46271</v>
      </c>
      <c r="C11768" s="30" t="s">
        <v>822</v>
      </c>
      <c r="D11768" s="30" t="s">
        <v>823</v>
      </c>
      <c r="E11768" s="75">
        <v>395</v>
      </c>
      <c r="F11768" s="30" t="s">
        <v>76</v>
      </c>
      <c r="G11768" s="30" t="s">
        <v>77</v>
      </c>
      <c r="H11768" s="75">
        <v>1</v>
      </c>
    </row>
    <row r="11769" spans="1:8">
      <c r="A11769" s="30" t="s">
        <v>5030</v>
      </c>
      <c r="B11769" s="74">
        <v>46271</v>
      </c>
      <c r="C11769" s="30" t="s">
        <v>826</v>
      </c>
      <c r="D11769" s="30" t="s">
        <v>827</v>
      </c>
      <c r="E11769" s="75">
        <v>182</v>
      </c>
      <c r="F11769" s="30" t="s">
        <v>70</v>
      </c>
      <c r="G11769" s="30" t="s">
        <v>71</v>
      </c>
      <c r="H11769" s="75">
        <v>2</v>
      </c>
    </row>
    <row r="11770" spans="1:8">
      <c r="A11770" s="30" t="s">
        <v>5030</v>
      </c>
      <c r="B11770" s="74">
        <v>46271</v>
      </c>
      <c r="C11770" s="30" t="s">
        <v>828</v>
      </c>
      <c r="D11770" s="30" t="s">
        <v>829</v>
      </c>
      <c r="E11770" s="75">
        <v>73</v>
      </c>
      <c r="F11770" s="30" t="s">
        <v>70</v>
      </c>
      <c r="G11770" s="30" t="s">
        <v>71</v>
      </c>
      <c r="H11770" s="75">
        <v>2</v>
      </c>
    </row>
    <row r="11771" spans="1:8">
      <c r="A11771" s="30" t="s">
        <v>5030</v>
      </c>
      <c r="B11771" s="74">
        <v>46271</v>
      </c>
      <c r="C11771" s="30" t="s">
        <v>830</v>
      </c>
      <c r="D11771" s="30" t="s">
        <v>831</v>
      </c>
      <c r="E11771" s="75">
        <v>22</v>
      </c>
      <c r="F11771" s="30" t="s">
        <v>70</v>
      </c>
      <c r="G11771" s="30" t="s">
        <v>71</v>
      </c>
      <c r="H11771" s="75">
        <v>2</v>
      </c>
    </row>
    <row r="11772" spans="1:8">
      <c r="A11772" s="30" t="s">
        <v>5030</v>
      </c>
      <c r="B11772" s="74">
        <v>46271</v>
      </c>
      <c r="C11772" s="30" t="s">
        <v>834</v>
      </c>
      <c r="D11772" s="30" t="s">
        <v>835</v>
      </c>
      <c r="E11772" s="75">
        <v>78</v>
      </c>
      <c r="F11772" s="30" t="s">
        <v>70</v>
      </c>
      <c r="G11772" s="30" t="s">
        <v>71</v>
      </c>
      <c r="H11772" s="75">
        <v>2</v>
      </c>
    </row>
    <row r="11773" spans="1:8">
      <c r="A11773" s="30" t="s">
        <v>5030</v>
      </c>
      <c r="B11773" s="74">
        <v>46271</v>
      </c>
      <c r="C11773" s="30" t="s">
        <v>842</v>
      </c>
      <c r="D11773" s="30" t="s">
        <v>843</v>
      </c>
      <c r="E11773" s="75">
        <v>66</v>
      </c>
      <c r="F11773" s="30" t="s">
        <v>70</v>
      </c>
      <c r="G11773" s="30" t="s">
        <v>71</v>
      </c>
      <c r="H11773" s="75">
        <v>2</v>
      </c>
    </row>
    <row r="11774" spans="1:8">
      <c r="A11774" s="30" t="s">
        <v>5030</v>
      </c>
      <c r="B11774" s="74">
        <v>46271</v>
      </c>
      <c r="C11774" s="30" t="s">
        <v>846</v>
      </c>
      <c r="D11774" s="30" t="s">
        <v>847</v>
      </c>
      <c r="E11774" s="75">
        <v>83</v>
      </c>
      <c r="F11774" s="30" t="s">
        <v>80</v>
      </c>
      <c r="G11774" s="30" t="s">
        <v>81</v>
      </c>
      <c r="H11774" s="75">
        <v>1</v>
      </c>
    </row>
    <row r="11775" spans="1:8">
      <c r="A11775" s="30" t="s">
        <v>5030</v>
      </c>
      <c r="B11775" s="74">
        <v>46271</v>
      </c>
      <c r="C11775" s="30" t="s">
        <v>850</v>
      </c>
      <c r="D11775" s="30" t="s">
        <v>851</v>
      </c>
      <c r="E11775" s="75">
        <v>32</v>
      </c>
      <c r="F11775" s="30" t="s">
        <v>70</v>
      </c>
      <c r="G11775" s="30" t="s">
        <v>71</v>
      </c>
      <c r="H11775" s="75">
        <v>2</v>
      </c>
    </row>
    <row r="11776" spans="1:8">
      <c r="A11776" s="30" t="s">
        <v>5030</v>
      </c>
      <c r="B11776" s="74">
        <v>46271</v>
      </c>
      <c r="C11776" s="30" t="s">
        <v>852</v>
      </c>
      <c r="D11776" s="30" t="s">
        <v>853</v>
      </c>
      <c r="E11776" s="75">
        <v>28</v>
      </c>
      <c r="F11776" s="30" t="s">
        <v>70</v>
      </c>
      <c r="G11776" s="30" t="s">
        <v>71</v>
      </c>
      <c r="H11776" s="75">
        <v>2</v>
      </c>
    </row>
    <row r="11777" spans="1:8">
      <c r="A11777" s="30" t="s">
        <v>5030</v>
      </c>
      <c r="B11777" s="74">
        <v>46271</v>
      </c>
      <c r="C11777" s="30" t="s">
        <v>864</v>
      </c>
      <c r="D11777" s="30" t="s">
        <v>865</v>
      </c>
      <c r="E11777" s="75">
        <v>58</v>
      </c>
      <c r="F11777" s="30" t="s">
        <v>70</v>
      </c>
      <c r="G11777" s="30" t="s">
        <v>71</v>
      </c>
      <c r="H11777" s="75">
        <v>2</v>
      </c>
    </row>
    <row r="11778" spans="1:8">
      <c r="A11778" s="30" t="s">
        <v>5030</v>
      </c>
      <c r="B11778" s="74">
        <v>46271</v>
      </c>
      <c r="C11778" s="30" t="s">
        <v>866</v>
      </c>
      <c r="D11778" s="30" t="s">
        <v>867</v>
      </c>
      <c r="E11778" s="75">
        <v>52</v>
      </c>
      <c r="F11778" s="30" t="s">
        <v>68</v>
      </c>
      <c r="G11778" s="30" t="s">
        <v>69</v>
      </c>
      <c r="H11778" s="75">
        <v>1</v>
      </c>
    </row>
    <row r="11779" spans="1:8">
      <c r="A11779" s="30" t="s">
        <v>5030</v>
      </c>
      <c r="B11779" s="74">
        <v>46271</v>
      </c>
      <c r="C11779" s="30" t="s">
        <v>870</v>
      </c>
      <c r="D11779" s="30" t="s">
        <v>871</v>
      </c>
      <c r="E11779" s="75">
        <v>5</v>
      </c>
      <c r="F11779" s="30" t="s">
        <v>76</v>
      </c>
      <c r="G11779" s="30" t="s">
        <v>77</v>
      </c>
      <c r="H11779" s="75">
        <v>1</v>
      </c>
    </row>
    <row r="11780" spans="1:8">
      <c r="A11780" s="30" t="s">
        <v>5030</v>
      </c>
      <c r="B11780" s="74">
        <v>46271</v>
      </c>
      <c r="C11780" s="30" t="s">
        <v>874</v>
      </c>
      <c r="D11780" s="30" t="s">
        <v>875</v>
      </c>
      <c r="E11780" s="75">
        <v>59</v>
      </c>
      <c r="F11780" s="30" t="s">
        <v>70</v>
      </c>
      <c r="G11780" s="30" t="s">
        <v>71</v>
      </c>
      <c r="H11780" s="75">
        <v>2</v>
      </c>
    </row>
    <row r="11781" spans="1:8">
      <c r="A11781" s="30" t="s">
        <v>5030</v>
      </c>
      <c r="B11781" s="74">
        <v>46271</v>
      </c>
      <c r="C11781" s="30" t="s">
        <v>878</v>
      </c>
      <c r="D11781" s="30" t="s">
        <v>879</v>
      </c>
      <c r="E11781" s="75">
        <v>33</v>
      </c>
      <c r="F11781" s="30" t="s">
        <v>70</v>
      </c>
      <c r="G11781" s="30" t="s">
        <v>71</v>
      </c>
      <c r="H11781" s="75">
        <v>2</v>
      </c>
    </row>
    <row r="11782" spans="1:8">
      <c r="A11782" s="30" t="s">
        <v>5030</v>
      </c>
      <c r="B11782" s="74">
        <v>46271</v>
      </c>
      <c r="C11782" s="30" t="s">
        <v>880</v>
      </c>
      <c r="D11782" s="30" t="s">
        <v>881</v>
      </c>
      <c r="E11782" s="75">
        <v>19</v>
      </c>
      <c r="F11782" s="30" t="s">
        <v>70</v>
      </c>
      <c r="G11782" s="30" t="s">
        <v>71</v>
      </c>
      <c r="H11782" s="75">
        <v>2</v>
      </c>
    </row>
    <row r="11783" spans="1:8">
      <c r="A11783" s="30" t="s">
        <v>5030</v>
      </c>
      <c r="B11783" s="74">
        <v>46271</v>
      </c>
      <c r="C11783" s="30" t="s">
        <v>888</v>
      </c>
      <c r="D11783" s="30" t="s">
        <v>889</v>
      </c>
      <c r="E11783" s="75">
        <v>46</v>
      </c>
      <c r="F11783" s="30" t="s">
        <v>70</v>
      </c>
      <c r="G11783" s="30" t="s">
        <v>71</v>
      </c>
      <c r="H11783" s="75">
        <v>2</v>
      </c>
    </row>
    <row r="11784" spans="1:8">
      <c r="A11784" s="30" t="s">
        <v>5030</v>
      </c>
      <c r="B11784" s="74">
        <v>46271</v>
      </c>
      <c r="C11784" s="30" t="s">
        <v>892</v>
      </c>
      <c r="D11784" s="30" t="s">
        <v>893</v>
      </c>
      <c r="E11784" s="75">
        <v>49</v>
      </c>
      <c r="F11784" s="30" t="s">
        <v>70</v>
      </c>
      <c r="G11784" s="30" t="s">
        <v>71</v>
      </c>
      <c r="H11784" s="75">
        <v>2</v>
      </c>
    </row>
    <row r="11785" spans="1:8">
      <c r="A11785" s="30" t="s">
        <v>5030</v>
      </c>
      <c r="B11785" s="74">
        <v>46271</v>
      </c>
      <c r="C11785" s="30" t="s">
        <v>902</v>
      </c>
      <c r="D11785" s="30" t="s">
        <v>903</v>
      </c>
      <c r="E11785" s="75">
        <v>112</v>
      </c>
      <c r="F11785" s="30" t="s">
        <v>70</v>
      </c>
      <c r="G11785" s="30" t="s">
        <v>71</v>
      </c>
      <c r="H11785" s="75">
        <v>2</v>
      </c>
    </row>
    <row r="11786" spans="1:8">
      <c r="A11786" s="30" t="s">
        <v>5030</v>
      </c>
      <c r="B11786" s="74">
        <v>46271</v>
      </c>
      <c r="C11786" s="30" t="s">
        <v>904</v>
      </c>
      <c r="D11786" s="30" t="s">
        <v>905</v>
      </c>
      <c r="E11786" s="75">
        <v>38</v>
      </c>
      <c r="F11786" s="30" t="s">
        <v>70</v>
      </c>
      <c r="G11786" s="30" t="s">
        <v>71</v>
      </c>
      <c r="H11786" s="75">
        <v>2</v>
      </c>
    </row>
    <row r="11787" spans="1:8">
      <c r="A11787" s="30" t="s">
        <v>5030</v>
      </c>
      <c r="B11787" s="74">
        <v>46271</v>
      </c>
      <c r="C11787" s="30" t="s">
        <v>906</v>
      </c>
      <c r="D11787" s="30" t="s">
        <v>907</v>
      </c>
      <c r="E11787" s="75">
        <v>6</v>
      </c>
      <c r="F11787" s="30" t="s">
        <v>70</v>
      </c>
      <c r="G11787" s="30" t="s">
        <v>71</v>
      </c>
      <c r="H11787" s="75">
        <v>2</v>
      </c>
    </row>
    <row r="11788" spans="1:8">
      <c r="A11788" s="30" t="s">
        <v>5030</v>
      </c>
      <c r="B11788" s="74">
        <v>46271</v>
      </c>
      <c r="C11788" s="30" t="s">
        <v>928</v>
      </c>
      <c r="D11788" s="30" t="s">
        <v>929</v>
      </c>
      <c r="E11788" s="75">
        <v>83</v>
      </c>
      <c r="F11788" s="30" t="s">
        <v>70</v>
      </c>
      <c r="G11788" s="30" t="s">
        <v>71</v>
      </c>
      <c r="H11788" s="75">
        <v>2</v>
      </c>
    </row>
    <row r="11789" spans="1:8">
      <c r="A11789" s="30" t="s">
        <v>5030</v>
      </c>
      <c r="B11789" s="74">
        <v>46271</v>
      </c>
      <c r="C11789" s="30" t="s">
        <v>932</v>
      </c>
      <c r="D11789" s="30" t="s">
        <v>933</v>
      </c>
      <c r="E11789" s="75">
        <v>114</v>
      </c>
      <c r="F11789" s="30" t="s">
        <v>70</v>
      </c>
      <c r="G11789" s="30" t="s">
        <v>71</v>
      </c>
      <c r="H11789" s="75">
        <v>2</v>
      </c>
    </row>
    <row r="11790" spans="1:8">
      <c r="A11790" s="30" t="s">
        <v>5030</v>
      </c>
      <c r="B11790" s="74">
        <v>46271</v>
      </c>
      <c r="C11790" s="30" t="s">
        <v>936</v>
      </c>
      <c r="D11790" s="30" t="s">
        <v>937</v>
      </c>
      <c r="E11790" s="75">
        <v>41</v>
      </c>
      <c r="F11790" s="30" t="s">
        <v>68</v>
      </c>
      <c r="G11790" s="30" t="s">
        <v>69</v>
      </c>
      <c r="H11790" s="75">
        <v>1</v>
      </c>
    </row>
    <row r="11791" spans="1:8">
      <c r="A11791" s="30" t="s">
        <v>5030</v>
      </c>
      <c r="B11791" s="74">
        <v>46271</v>
      </c>
      <c r="C11791" s="30" t="s">
        <v>940</v>
      </c>
      <c r="D11791" s="30" t="s">
        <v>941</v>
      </c>
      <c r="E11791" s="75">
        <v>3</v>
      </c>
      <c r="F11791" s="30" t="s">
        <v>76</v>
      </c>
      <c r="G11791" s="30" t="s">
        <v>77</v>
      </c>
      <c r="H11791" s="75">
        <v>1</v>
      </c>
    </row>
    <row r="11792" spans="1:8">
      <c r="A11792" s="30" t="s">
        <v>5030</v>
      </c>
      <c r="B11792" s="74">
        <v>46271</v>
      </c>
      <c r="C11792" s="30" t="s">
        <v>1922</v>
      </c>
      <c r="D11792" s="30" t="s">
        <v>1923</v>
      </c>
      <c r="E11792" s="75">
        <v>63</v>
      </c>
      <c r="F11792" s="30" t="s">
        <v>70</v>
      </c>
      <c r="G11792" s="30" t="s">
        <v>71</v>
      </c>
      <c r="H11792" s="75">
        <v>2</v>
      </c>
    </row>
    <row r="11793" spans="1:8">
      <c r="A11793" s="30" t="s">
        <v>5030</v>
      </c>
      <c r="B11793" s="74">
        <v>46271</v>
      </c>
      <c r="C11793" s="30" t="s">
        <v>952</v>
      </c>
      <c r="D11793" s="30" t="s">
        <v>953</v>
      </c>
      <c r="E11793" s="75">
        <v>46</v>
      </c>
      <c r="F11793" s="30" t="s">
        <v>70</v>
      </c>
      <c r="G11793" s="30" t="s">
        <v>71</v>
      </c>
      <c r="H11793" s="75">
        <v>2</v>
      </c>
    </row>
    <row r="11794" spans="1:8">
      <c r="A11794" s="30" t="s">
        <v>5030</v>
      </c>
      <c r="B11794" s="74">
        <v>46271</v>
      </c>
      <c r="C11794" s="30" t="s">
        <v>954</v>
      </c>
      <c r="D11794" s="30" t="s">
        <v>955</v>
      </c>
      <c r="E11794" s="75">
        <v>51</v>
      </c>
      <c r="F11794" s="30" t="s">
        <v>70</v>
      </c>
      <c r="G11794" s="30" t="s">
        <v>71</v>
      </c>
      <c r="H11794" s="75">
        <v>2</v>
      </c>
    </row>
    <row r="11795" spans="1:8">
      <c r="A11795" s="30" t="s">
        <v>5030</v>
      </c>
      <c r="B11795" s="74">
        <v>46271</v>
      </c>
      <c r="C11795" s="30" t="s">
        <v>1830</v>
      </c>
      <c r="D11795" s="30" t="s">
        <v>1831</v>
      </c>
      <c r="E11795" s="75">
        <v>33</v>
      </c>
      <c r="F11795" s="30" t="s">
        <v>70</v>
      </c>
      <c r="G11795" s="30" t="s">
        <v>71</v>
      </c>
      <c r="H11795" s="75">
        <v>2</v>
      </c>
    </row>
    <row r="11796" spans="1:8">
      <c r="A11796" s="30" t="s">
        <v>5030</v>
      </c>
      <c r="B11796" s="74">
        <v>46271</v>
      </c>
      <c r="C11796" s="30" t="s">
        <v>962</v>
      </c>
      <c r="D11796" s="30" t="s">
        <v>963</v>
      </c>
      <c r="E11796" s="75">
        <v>4</v>
      </c>
      <c r="F11796" s="30" t="s">
        <v>80</v>
      </c>
      <c r="G11796" s="30" t="s">
        <v>81</v>
      </c>
      <c r="H11796" s="75">
        <v>1</v>
      </c>
    </row>
    <row r="11797" spans="1:8">
      <c r="A11797" s="30" t="s">
        <v>5030</v>
      </c>
      <c r="B11797" s="74">
        <v>46271</v>
      </c>
      <c r="C11797" s="30" t="s">
        <v>980</v>
      </c>
      <c r="D11797" s="30" t="s">
        <v>981</v>
      </c>
      <c r="E11797" s="75">
        <v>99</v>
      </c>
      <c r="F11797" s="30" t="s">
        <v>70</v>
      </c>
      <c r="G11797" s="30" t="s">
        <v>71</v>
      </c>
      <c r="H11797" s="75">
        <v>2</v>
      </c>
    </row>
    <row r="11798" spans="1:8">
      <c r="A11798" s="30" t="s">
        <v>5030</v>
      </c>
      <c r="B11798" s="74">
        <v>46271</v>
      </c>
      <c r="C11798" s="30" t="s">
        <v>982</v>
      </c>
      <c r="D11798" s="30" t="s">
        <v>983</v>
      </c>
      <c r="E11798" s="75">
        <v>28</v>
      </c>
      <c r="F11798" s="30" t="s">
        <v>70</v>
      </c>
      <c r="G11798" s="30" t="s">
        <v>71</v>
      </c>
      <c r="H11798" s="75">
        <v>2</v>
      </c>
    </row>
    <row r="11799" spans="1:8">
      <c r="A11799" s="30" t="s">
        <v>5030</v>
      </c>
      <c r="B11799" s="74">
        <v>46271</v>
      </c>
      <c r="C11799" s="30" t="s">
        <v>1034</v>
      </c>
      <c r="D11799" s="30" t="s">
        <v>1035</v>
      </c>
      <c r="E11799" s="75">
        <v>42</v>
      </c>
      <c r="F11799" s="30" t="s">
        <v>76</v>
      </c>
      <c r="G11799" s="30" t="s">
        <v>77</v>
      </c>
      <c r="H11799" s="75">
        <v>1</v>
      </c>
    </row>
    <row r="11800" spans="1:8">
      <c r="A11800" s="30" t="s">
        <v>5030</v>
      </c>
      <c r="B11800" s="74">
        <v>46271</v>
      </c>
      <c r="C11800" s="30" t="s">
        <v>1066</v>
      </c>
      <c r="D11800" s="30" t="s">
        <v>1067</v>
      </c>
      <c r="E11800" s="75">
        <v>7</v>
      </c>
      <c r="F11800" s="30" t="s">
        <v>80</v>
      </c>
      <c r="G11800" s="30" t="s">
        <v>81</v>
      </c>
      <c r="H11800" s="75">
        <v>1</v>
      </c>
    </row>
    <row r="11801" spans="1:8">
      <c r="A11801" s="30" t="s">
        <v>5030</v>
      </c>
      <c r="B11801" s="74">
        <v>46271</v>
      </c>
      <c r="C11801" s="30" t="s">
        <v>1068</v>
      </c>
      <c r="D11801" s="30" t="s">
        <v>1069</v>
      </c>
      <c r="E11801" s="75">
        <v>2</v>
      </c>
      <c r="F11801" s="30" t="s">
        <v>76</v>
      </c>
      <c r="G11801" s="30" t="s">
        <v>77</v>
      </c>
      <c r="H11801" s="75">
        <v>1</v>
      </c>
    </row>
    <row r="11802" spans="1:8">
      <c r="A11802" s="30" t="s">
        <v>5030</v>
      </c>
      <c r="B11802" s="74">
        <v>46271</v>
      </c>
      <c r="C11802" s="30" t="s">
        <v>1088</v>
      </c>
      <c r="D11802" s="30" t="s">
        <v>1089</v>
      </c>
      <c r="E11802" s="75">
        <v>61</v>
      </c>
      <c r="F11802" s="30" t="s">
        <v>53</v>
      </c>
      <c r="G11802" s="30" t="s">
        <v>54</v>
      </c>
      <c r="H11802" s="75">
        <v>1</v>
      </c>
    </row>
    <row r="11803" spans="1:8">
      <c r="A11803" s="30" t="s">
        <v>5030</v>
      </c>
      <c r="B11803" s="74">
        <v>46271</v>
      </c>
      <c r="C11803" s="30" t="s">
        <v>1092</v>
      </c>
      <c r="D11803" s="30" t="s">
        <v>1093</v>
      </c>
      <c r="E11803" s="75">
        <v>153</v>
      </c>
      <c r="F11803" s="30" t="s">
        <v>80</v>
      </c>
      <c r="G11803" s="30" t="s">
        <v>81</v>
      </c>
      <c r="H11803" s="75">
        <v>1</v>
      </c>
    </row>
    <row r="11804" spans="1:8">
      <c r="A11804" s="30" t="s">
        <v>5030</v>
      </c>
      <c r="B11804" s="74">
        <v>46271</v>
      </c>
      <c r="C11804" s="30" t="s">
        <v>1094</v>
      </c>
      <c r="D11804" s="30" t="s">
        <v>1095</v>
      </c>
      <c r="E11804" s="75">
        <v>160</v>
      </c>
      <c r="F11804" s="30" t="s">
        <v>70</v>
      </c>
      <c r="G11804" s="30" t="s">
        <v>71</v>
      </c>
      <c r="H11804" s="75">
        <v>2</v>
      </c>
    </row>
    <row r="11805" spans="1:8">
      <c r="A11805" s="30" t="s">
        <v>5030</v>
      </c>
      <c r="B11805" s="74">
        <v>46271</v>
      </c>
      <c r="C11805" s="30" t="s">
        <v>1102</v>
      </c>
      <c r="D11805" s="30" t="s">
        <v>1103</v>
      </c>
      <c r="E11805" s="75">
        <v>61</v>
      </c>
      <c r="F11805" s="30" t="s">
        <v>53</v>
      </c>
      <c r="G11805" s="30" t="s">
        <v>54</v>
      </c>
      <c r="H11805" s="75">
        <v>1</v>
      </c>
    </row>
    <row r="11806" spans="1:8">
      <c r="A11806" s="30" t="s">
        <v>5030</v>
      </c>
      <c r="B11806" s="74">
        <v>46271</v>
      </c>
      <c r="C11806" s="30" t="s">
        <v>1852</v>
      </c>
      <c r="D11806" s="30" t="s">
        <v>1853</v>
      </c>
      <c r="E11806" s="75">
        <v>68</v>
      </c>
      <c r="F11806" s="30" t="s">
        <v>53</v>
      </c>
      <c r="G11806" s="30" t="s">
        <v>54</v>
      </c>
      <c r="H11806" s="75">
        <v>1</v>
      </c>
    </row>
    <row r="11807" spans="1:8">
      <c r="A11807" s="30" t="s">
        <v>5030</v>
      </c>
      <c r="B11807" s="74">
        <v>46271</v>
      </c>
      <c r="C11807" s="30" t="s">
        <v>1114</v>
      </c>
      <c r="D11807" s="30" t="s">
        <v>1115</v>
      </c>
      <c r="E11807" s="75">
        <v>37</v>
      </c>
      <c r="F11807" s="30" t="s">
        <v>70</v>
      </c>
      <c r="G11807" s="30" t="s">
        <v>71</v>
      </c>
      <c r="H11807" s="75">
        <v>2</v>
      </c>
    </row>
    <row r="11808" spans="1:8">
      <c r="A11808" s="30" t="s">
        <v>5030</v>
      </c>
      <c r="B11808" s="74">
        <v>46271</v>
      </c>
      <c r="C11808" s="30" t="s">
        <v>1132</v>
      </c>
      <c r="D11808" s="30" t="s">
        <v>1133</v>
      </c>
      <c r="E11808" s="75">
        <v>95</v>
      </c>
      <c r="F11808" s="30" t="s">
        <v>70</v>
      </c>
      <c r="G11808" s="30" t="s">
        <v>71</v>
      </c>
      <c r="H11808" s="75">
        <v>2</v>
      </c>
    </row>
    <row r="11809" spans="1:8">
      <c r="A11809" s="30" t="s">
        <v>5030</v>
      </c>
      <c r="B11809" s="74">
        <v>46271</v>
      </c>
      <c r="C11809" s="30" t="s">
        <v>1856</v>
      </c>
      <c r="D11809" s="30" t="s">
        <v>1857</v>
      </c>
      <c r="E11809" s="75">
        <v>22</v>
      </c>
      <c r="F11809" s="30" t="s">
        <v>53</v>
      </c>
      <c r="G11809" s="30" t="s">
        <v>54</v>
      </c>
      <c r="H11809" s="75">
        <v>1</v>
      </c>
    </row>
    <row r="11810" spans="1:8">
      <c r="A11810" s="30" t="s">
        <v>5030</v>
      </c>
      <c r="B11810" s="74">
        <v>46271</v>
      </c>
      <c r="C11810" s="30" t="s">
        <v>1138</v>
      </c>
      <c r="D11810" s="30" t="s">
        <v>1139</v>
      </c>
      <c r="E11810" s="75">
        <v>51</v>
      </c>
      <c r="F11810" s="30" t="s">
        <v>70</v>
      </c>
      <c r="G11810" s="30" t="s">
        <v>71</v>
      </c>
      <c r="H11810" s="75">
        <v>2</v>
      </c>
    </row>
    <row r="11811" spans="1:8">
      <c r="A11811" s="30" t="s">
        <v>5030</v>
      </c>
      <c r="B11811" s="74">
        <v>46271</v>
      </c>
      <c r="C11811" s="30" t="s">
        <v>1144</v>
      </c>
      <c r="D11811" s="30" t="s">
        <v>1145</v>
      </c>
      <c r="E11811" s="75">
        <v>60</v>
      </c>
      <c r="F11811" s="30" t="s">
        <v>70</v>
      </c>
      <c r="G11811" s="30" t="s">
        <v>71</v>
      </c>
      <c r="H11811" s="75">
        <v>2</v>
      </c>
    </row>
    <row r="11812" spans="1:8">
      <c r="A11812" s="30" t="s">
        <v>5030</v>
      </c>
      <c r="B11812" s="74">
        <v>46271</v>
      </c>
      <c r="C11812" s="30" t="s">
        <v>1150</v>
      </c>
      <c r="D11812" s="30" t="s">
        <v>1151</v>
      </c>
      <c r="E11812" s="75">
        <v>27</v>
      </c>
      <c r="F11812" s="30" t="s">
        <v>68</v>
      </c>
      <c r="G11812" s="30" t="s">
        <v>69</v>
      </c>
      <c r="H11812" s="75">
        <v>1</v>
      </c>
    </row>
    <row r="11813" spans="1:8">
      <c r="A11813" s="30" t="s">
        <v>5030</v>
      </c>
      <c r="B11813" s="74">
        <v>46271</v>
      </c>
      <c r="C11813" s="30" t="s">
        <v>1152</v>
      </c>
      <c r="D11813" s="30" t="s">
        <v>1153</v>
      </c>
      <c r="E11813" s="75">
        <v>52</v>
      </c>
      <c r="F11813" s="30" t="s">
        <v>70</v>
      </c>
      <c r="G11813" s="30" t="s">
        <v>71</v>
      </c>
      <c r="H11813" s="75">
        <v>2</v>
      </c>
    </row>
    <row r="11814" spans="1:8">
      <c r="A11814" s="30" t="s">
        <v>5030</v>
      </c>
      <c r="B11814" s="74">
        <v>46271</v>
      </c>
      <c r="C11814" s="30" t="s">
        <v>1156</v>
      </c>
      <c r="D11814" s="30" t="s">
        <v>1157</v>
      </c>
      <c r="E11814" s="75">
        <v>129</v>
      </c>
      <c r="F11814" s="30" t="s">
        <v>70</v>
      </c>
      <c r="G11814" s="30" t="s">
        <v>71</v>
      </c>
      <c r="H11814" s="75">
        <v>2</v>
      </c>
    </row>
    <row r="11815" spans="1:8">
      <c r="A11815" s="30" t="s">
        <v>5030</v>
      </c>
      <c r="B11815" s="74">
        <v>46271</v>
      </c>
      <c r="C11815" s="30" t="s">
        <v>1158</v>
      </c>
      <c r="D11815" s="30" t="s">
        <v>1159</v>
      </c>
      <c r="E11815" s="75">
        <v>34</v>
      </c>
      <c r="F11815" s="30" t="s">
        <v>70</v>
      </c>
      <c r="G11815" s="30" t="s">
        <v>71</v>
      </c>
      <c r="H11815" s="75">
        <v>2</v>
      </c>
    </row>
    <row r="11816" spans="1:8">
      <c r="A11816" s="30" t="s">
        <v>5030</v>
      </c>
      <c r="B11816" s="74">
        <v>46271</v>
      </c>
      <c r="C11816" s="30" t="s">
        <v>1162</v>
      </c>
      <c r="D11816" s="30" t="s">
        <v>1163</v>
      </c>
      <c r="E11816" s="75">
        <v>7</v>
      </c>
      <c r="F11816" s="30" t="s">
        <v>76</v>
      </c>
      <c r="G11816" s="30" t="s">
        <v>77</v>
      </c>
      <c r="H11816" s="75">
        <v>1</v>
      </c>
    </row>
    <row r="11817" spans="1:8">
      <c r="A11817" s="30" t="s">
        <v>5030</v>
      </c>
      <c r="B11817" s="74">
        <v>46271</v>
      </c>
      <c r="C11817" s="30" t="s">
        <v>1174</v>
      </c>
      <c r="D11817" s="30" t="s">
        <v>1175</v>
      </c>
      <c r="E11817" s="75">
        <v>93</v>
      </c>
      <c r="F11817" s="30" t="s">
        <v>53</v>
      </c>
      <c r="G11817" s="30" t="s">
        <v>54</v>
      </c>
      <c r="H11817" s="75">
        <v>1</v>
      </c>
    </row>
    <row r="11818" spans="1:8">
      <c r="A11818" s="30" t="s">
        <v>5030</v>
      </c>
      <c r="B11818" s="74">
        <v>46271</v>
      </c>
      <c r="C11818" s="30" t="s">
        <v>1188</v>
      </c>
      <c r="D11818" s="30" t="s">
        <v>1189</v>
      </c>
      <c r="E11818" s="75">
        <v>20</v>
      </c>
      <c r="F11818" s="30" t="s">
        <v>76</v>
      </c>
      <c r="G11818" s="30" t="s">
        <v>77</v>
      </c>
      <c r="H11818" s="75">
        <v>1</v>
      </c>
    </row>
    <row r="11819" spans="1:8">
      <c r="A11819" s="30" t="s">
        <v>5030</v>
      </c>
      <c r="B11819" s="74">
        <v>46271</v>
      </c>
      <c r="C11819" s="30" t="s">
        <v>1210</v>
      </c>
      <c r="D11819" s="30" t="s">
        <v>1211</v>
      </c>
      <c r="E11819" s="75">
        <v>35</v>
      </c>
      <c r="F11819" s="30" t="s">
        <v>76</v>
      </c>
      <c r="G11819" s="30" t="s">
        <v>77</v>
      </c>
      <c r="H11819" s="75">
        <v>1</v>
      </c>
    </row>
    <row r="11820" spans="1:8">
      <c r="A11820" s="30" t="s">
        <v>5030</v>
      </c>
      <c r="B11820" s="74">
        <v>46271</v>
      </c>
      <c r="C11820" s="30" t="s">
        <v>1212</v>
      </c>
      <c r="D11820" s="30" t="s">
        <v>1213</v>
      </c>
      <c r="E11820" s="75">
        <v>98</v>
      </c>
      <c r="F11820" s="30" t="s">
        <v>80</v>
      </c>
      <c r="G11820" s="30" t="s">
        <v>81</v>
      </c>
      <c r="H11820" s="75">
        <v>1</v>
      </c>
    </row>
    <row r="11821" spans="1:8">
      <c r="A11821" s="30" t="s">
        <v>5030</v>
      </c>
      <c r="B11821" s="74">
        <v>46271</v>
      </c>
      <c r="C11821" s="30" t="s">
        <v>1218</v>
      </c>
      <c r="D11821" s="30" t="s">
        <v>1219</v>
      </c>
      <c r="E11821" s="75">
        <v>32</v>
      </c>
      <c r="F11821" s="30" t="s">
        <v>53</v>
      </c>
      <c r="G11821" s="30" t="s">
        <v>54</v>
      </c>
      <c r="H11821" s="75">
        <v>1</v>
      </c>
    </row>
    <row r="11822" spans="1:8">
      <c r="A11822" s="30" t="s">
        <v>5030</v>
      </c>
      <c r="B11822" s="74">
        <v>46271</v>
      </c>
      <c r="C11822" s="30" t="s">
        <v>1220</v>
      </c>
      <c r="D11822" s="30" t="s">
        <v>1221</v>
      </c>
      <c r="E11822" s="75">
        <v>12</v>
      </c>
      <c r="F11822" s="30" t="s">
        <v>76</v>
      </c>
      <c r="G11822" s="30" t="s">
        <v>77</v>
      </c>
      <c r="H11822" s="75">
        <v>1</v>
      </c>
    </row>
    <row r="11823" spans="1:8">
      <c r="A11823" s="30" t="s">
        <v>5030</v>
      </c>
      <c r="B11823" s="74">
        <v>46271</v>
      </c>
      <c r="C11823" s="30" t="s">
        <v>1864</v>
      </c>
      <c r="D11823" s="30" t="s">
        <v>1865</v>
      </c>
      <c r="E11823" s="75">
        <v>87</v>
      </c>
      <c r="F11823" s="30" t="s">
        <v>53</v>
      </c>
      <c r="G11823" s="30" t="s">
        <v>54</v>
      </c>
      <c r="H11823" s="75">
        <v>1</v>
      </c>
    </row>
    <row r="11824" spans="1:8">
      <c r="A11824" s="30" t="s">
        <v>5030</v>
      </c>
      <c r="B11824" s="74">
        <v>46271</v>
      </c>
      <c r="C11824" s="30" t="s">
        <v>1224</v>
      </c>
      <c r="D11824" s="30" t="s">
        <v>1225</v>
      </c>
      <c r="E11824" s="75">
        <v>35</v>
      </c>
      <c r="F11824" s="30" t="s">
        <v>70</v>
      </c>
      <c r="G11824" s="30" t="s">
        <v>71</v>
      </c>
      <c r="H11824" s="75">
        <v>2</v>
      </c>
    </row>
    <row r="11825" spans="1:8">
      <c r="A11825" s="30" t="s">
        <v>5030</v>
      </c>
      <c r="B11825" s="74">
        <v>46271</v>
      </c>
      <c r="C11825" s="30" t="s">
        <v>1868</v>
      </c>
      <c r="D11825" s="30" t="s">
        <v>1869</v>
      </c>
      <c r="E11825" s="75">
        <v>69</v>
      </c>
      <c r="F11825" s="30" t="s">
        <v>70</v>
      </c>
      <c r="G11825" s="30" t="s">
        <v>71</v>
      </c>
      <c r="H11825" s="75">
        <v>2</v>
      </c>
    </row>
    <row r="11826" spans="1:8">
      <c r="A11826" s="30" t="s">
        <v>5030</v>
      </c>
      <c r="B11826" s="74">
        <v>46271</v>
      </c>
      <c r="C11826" s="30" t="s">
        <v>1226</v>
      </c>
      <c r="D11826" s="30" t="s">
        <v>1227</v>
      </c>
      <c r="E11826" s="75">
        <v>74</v>
      </c>
      <c r="F11826" s="30" t="s">
        <v>70</v>
      </c>
      <c r="G11826" s="30" t="s">
        <v>71</v>
      </c>
      <c r="H11826" s="75">
        <v>2</v>
      </c>
    </row>
    <row r="11827" spans="1:8">
      <c r="A11827" s="30" t="s">
        <v>5030</v>
      </c>
      <c r="B11827" s="74">
        <v>46271</v>
      </c>
      <c r="C11827" s="30" t="s">
        <v>1242</v>
      </c>
      <c r="D11827" s="30" t="s">
        <v>1243</v>
      </c>
      <c r="E11827" s="75">
        <v>105</v>
      </c>
      <c r="F11827" s="30" t="s">
        <v>76</v>
      </c>
      <c r="G11827" s="30" t="s">
        <v>77</v>
      </c>
      <c r="H11827" s="75">
        <v>1</v>
      </c>
    </row>
    <row r="11828" spans="1:8">
      <c r="A11828" s="30" t="s">
        <v>5030</v>
      </c>
      <c r="B11828" s="74">
        <v>46271</v>
      </c>
      <c r="C11828" s="30" t="s">
        <v>1252</v>
      </c>
      <c r="D11828" s="30" t="s">
        <v>1253</v>
      </c>
      <c r="E11828" s="75">
        <v>129</v>
      </c>
      <c r="F11828" s="30" t="s">
        <v>70</v>
      </c>
      <c r="G11828" s="30" t="s">
        <v>71</v>
      </c>
      <c r="H11828" s="75">
        <v>2</v>
      </c>
    </row>
    <row r="11829" spans="1:8">
      <c r="A11829" s="30" t="s">
        <v>5030</v>
      </c>
      <c r="B11829" s="74">
        <v>46271</v>
      </c>
      <c r="C11829" s="30" t="s">
        <v>1264</v>
      </c>
      <c r="D11829" s="30" t="s">
        <v>1265</v>
      </c>
      <c r="E11829" s="75">
        <v>30</v>
      </c>
      <c r="F11829" s="30" t="s">
        <v>70</v>
      </c>
      <c r="G11829" s="30" t="s">
        <v>71</v>
      </c>
      <c r="H11829" s="75">
        <v>2</v>
      </c>
    </row>
    <row r="11830" spans="1:8">
      <c r="A11830" s="30" t="s">
        <v>5030</v>
      </c>
      <c r="B11830" s="74">
        <v>46271</v>
      </c>
      <c r="C11830" s="30" t="s">
        <v>1890</v>
      </c>
      <c r="D11830" s="30" t="s">
        <v>1891</v>
      </c>
      <c r="E11830" s="75">
        <v>139</v>
      </c>
      <c r="F11830" s="30" t="s">
        <v>66</v>
      </c>
      <c r="G11830" s="30" t="s">
        <v>67</v>
      </c>
      <c r="H11830" s="75">
        <v>2</v>
      </c>
    </row>
    <row r="11831" spans="1:8">
      <c r="A11831" s="30" t="s">
        <v>5030</v>
      </c>
      <c r="B11831" s="74">
        <v>46271</v>
      </c>
      <c r="C11831" s="30" t="s">
        <v>1894</v>
      </c>
      <c r="D11831" s="30" t="s">
        <v>1895</v>
      </c>
      <c r="E11831" s="75">
        <v>73</v>
      </c>
      <c r="F11831" s="30" t="s">
        <v>70</v>
      </c>
      <c r="G11831" s="30" t="s">
        <v>71</v>
      </c>
      <c r="H11831" s="75">
        <v>2</v>
      </c>
    </row>
    <row r="11832" spans="1:8">
      <c r="A11832" s="30" t="s">
        <v>5030</v>
      </c>
      <c r="B11832" s="74">
        <v>46271</v>
      </c>
      <c r="C11832" s="30" t="s">
        <v>1906</v>
      </c>
      <c r="D11832" s="30" t="s">
        <v>1907</v>
      </c>
      <c r="E11832" s="75">
        <v>58</v>
      </c>
      <c r="F11832" s="30" t="s">
        <v>70</v>
      </c>
      <c r="G11832" s="30" t="s">
        <v>71</v>
      </c>
      <c r="H11832" s="75">
        <v>2</v>
      </c>
    </row>
    <row r="11833" spans="1:8">
      <c r="A11833" s="30" t="s">
        <v>5030</v>
      </c>
      <c r="B11833" s="74">
        <v>46271</v>
      </c>
      <c r="C11833" s="30" t="s">
        <v>1326</v>
      </c>
      <c r="D11833" s="30" t="s">
        <v>1327</v>
      </c>
      <c r="E11833" s="75">
        <v>44</v>
      </c>
      <c r="F11833" s="30" t="s">
        <v>70</v>
      </c>
      <c r="G11833" s="30" t="s">
        <v>71</v>
      </c>
      <c r="H11833" s="75">
        <v>2</v>
      </c>
    </row>
    <row r="11834" spans="1:8">
      <c r="A11834" s="30" t="s">
        <v>5030</v>
      </c>
      <c r="B11834" s="74">
        <v>46271</v>
      </c>
      <c r="C11834" s="30" t="s">
        <v>1328</v>
      </c>
      <c r="D11834" s="30" t="s">
        <v>1329</v>
      </c>
      <c r="E11834" s="75">
        <v>89</v>
      </c>
      <c r="F11834" s="30" t="s">
        <v>80</v>
      </c>
      <c r="G11834" s="30" t="s">
        <v>81</v>
      </c>
      <c r="H11834" s="75">
        <v>1</v>
      </c>
    </row>
    <row r="11835" spans="1:8">
      <c r="A11835" s="30" t="s">
        <v>5030</v>
      </c>
      <c r="B11835" s="74">
        <v>46271</v>
      </c>
      <c r="C11835" s="30" t="s">
        <v>1332</v>
      </c>
      <c r="D11835" s="30" t="s">
        <v>1333</v>
      </c>
      <c r="E11835" s="75">
        <v>32</v>
      </c>
      <c r="F11835" s="30" t="s">
        <v>80</v>
      </c>
      <c r="G11835" s="30" t="s">
        <v>81</v>
      </c>
      <c r="H11835" s="75">
        <v>1</v>
      </c>
    </row>
    <row r="11836" spans="1:8">
      <c r="A11836" s="30" t="s">
        <v>5030</v>
      </c>
      <c r="B11836" s="74">
        <v>46271</v>
      </c>
      <c r="C11836" s="30" t="s">
        <v>1336</v>
      </c>
      <c r="D11836" s="30" t="s">
        <v>1337</v>
      </c>
      <c r="E11836" s="75">
        <v>58</v>
      </c>
      <c r="F11836" s="30" t="s">
        <v>70</v>
      </c>
      <c r="G11836" s="30" t="s">
        <v>71</v>
      </c>
      <c r="H11836" s="75">
        <v>2</v>
      </c>
    </row>
    <row r="11837" spans="1:8">
      <c r="A11837" s="30" t="s">
        <v>5030</v>
      </c>
      <c r="B11837" s="74">
        <v>46271</v>
      </c>
      <c r="C11837" s="30" t="s">
        <v>1342</v>
      </c>
      <c r="D11837" s="30" t="s">
        <v>1343</v>
      </c>
      <c r="E11837" s="75">
        <v>83</v>
      </c>
      <c r="F11837" s="30" t="s">
        <v>70</v>
      </c>
      <c r="G11837" s="30" t="s">
        <v>71</v>
      </c>
      <c r="H11837" s="75">
        <v>2</v>
      </c>
    </row>
    <row r="11838" spans="1:8">
      <c r="A11838" s="30" t="s">
        <v>5030</v>
      </c>
      <c r="B11838" s="74">
        <v>46270</v>
      </c>
      <c r="C11838" s="30" t="s">
        <v>2842</v>
      </c>
      <c r="D11838" s="30" t="s">
        <v>2843</v>
      </c>
      <c r="E11838" s="75">
        <v>75</v>
      </c>
      <c r="F11838" s="30" t="s">
        <v>53</v>
      </c>
      <c r="G11838" s="30" t="s">
        <v>54</v>
      </c>
      <c r="H11838" s="75">
        <v>1</v>
      </c>
    </row>
    <row r="11839" spans="1:8">
      <c r="A11839" s="30" t="s">
        <v>5030</v>
      </c>
      <c r="B11839" s="74">
        <v>46270</v>
      </c>
      <c r="C11839" s="30" t="s">
        <v>3056</v>
      </c>
      <c r="D11839" s="30" t="s">
        <v>3057</v>
      </c>
      <c r="E11839" s="75">
        <v>84</v>
      </c>
      <c r="F11839" s="30" t="s">
        <v>53</v>
      </c>
      <c r="G11839" s="30" t="s">
        <v>54</v>
      </c>
      <c r="H11839" s="75">
        <v>1</v>
      </c>
    </row>
    <row r="11840" spans="1:8">
      <c r="A11840" s="30" t="s">
        <v>5030</v>
      </c>
      <c r="B11840" s="74">
        <v>46270</v>
      </c>
      <c r="C11840" s="30" t="s">
        <v>3068</v>
      </c>
      <c r="D11840" s="30" t="s">
        <v>3069</v>
      </c>
      <c r="E11840" s="75">
        <v>95</v>
      </c>
      <c r="F11840" s="30" t="s">
        <v>53</v>
      </c>
      <c r="G11840" s="30" t="s">
        <v>54</v>
      </c>
      <c r="H11840" s="75">
        <v>1</v>
      </c>
    </row>
    <row r="11841" spans="1:8">
      <c r="A11841" s="30" t="s">
        <v>5030</v>
      </c>
      <c r="B11841" s="74">
        <v>46270</v>
      </c>
      <c r="C11841" s="30" t="s">
        <v>3076</v>
      </c>
      <c r="D11841" s="30" t="s">
        <v>3077</v>
      </c>
      <c r="E11841" s="75">
        <v>73</v>
      </c>
      <c r="F11841" s="30" t="s">
        <v>53</v>
      </c>
      <c r="G11841" s="30" t="s">
        <v>54</v>
      </c>
      <c r="H11841" s="75">
        <v>1</v>
      </c>
    </row>
    <row r="11842" spans="1:8">
      <c r="A11842" s="30" t="s">
        <v>5030</v>
      </c>
      <c r="B11842" s="74">
        <v>46270</v>
      </c>
      <c r="C11842" s="30" t="s">
        <v>3264</v>
      </c>
      <c r="D11842" s="30" t="s">
        <v>3265</v>
      </c>
      <c r="E11842" s="75">
        <v>51</v>
      </c>
      <c r="F11842" s="30" t="s">
        <v>53</v>
      </c>
      <c r="G11842" s="30" t="s">
        <v>54</v>
      </c>
      <c r="H11842" s="75">
        <v>1</v>
      </c>
    </row>
    <row r="11843" spans="1:8">
      <c r="A11843" s="30" t="s">
        <v>5030</v>
      </c>
      <c r="B11843" s="74">
        <v>46270</v>
      </c>
      <c r="C11843" s="30" t="s">
        <v>4837</v>
      </c>
      <c r="D11843" s="30" t="s">
        <v>4838</v>
      </c>
      <c r="E11843" s="75">
        <v>50</v>
      </c>
      <c r="F11843" s="30" t="s">
        <v>70</v>
      </c>
      <c r="G11843" s="30" t="s">
        <v>71</v>
      </c>
      <c r="H11843" s="75">
        <v>2</v>
      </c>
    </row>
    <row r="11844" spans="1:8">
      <c r="A11844" s="30" t="s">
        <v>5030</v>
      </c>
      <c r="B11844" s="74">
        <v>46270</v>
      </c>
      <c r="C11844" s="30" t="s">
        <v>4891</v>
      </c>
      <c r="D11844" s="30" t="s">
        <v>4892</v>
      </c>
      <c r="E11844" s="75">
        <v>33</v>
      </c>
      <c r="F11844" s="30" t="s">
        <v>70</v>
      </c>
      <c r="G11844" s="30" t="s">
        <v>71</v>
      </c>
      <c r="H11844" s="75">
        <v>2</v>
      </c>
    </row>
    <row r="11845" spans="1:8">
      <c r="A11845" s="30" t="s">
        <v>5030</v>
      </c>
      <c r="B11845" s="74">
        <v>46270</v>
      </c>
      <c r="C11845" s="30" t="s">
        <v>5038</v>
      </c>
      <c r="D11845" s="30" t="s">
        <v>5039</v>
      </c>
      <c r="E11845" s="75">
        <v>52</v>
      </c>
      <c r="F11845" s="30" t="s">
        <v>68</v>
      </c>
      <c r="G11845" s="30" t="s">
        <v>69</v>
      </c>
      <c r="H11845" s="75">
        <v>1</v>
      </c>
    </row>
    <row r="11846" spans="1:8">
      <c r="A11846" s="30" t="s">
        <v>5030</v>
      </c>
      <c r="B11846" s="74">
        <v>46270</v>
      </c>
      <c r="C11846" s="30" t="s">
        <v>768</v>
      </c>
      <c r="D11846" s="30" t="s">
        <v>769</v>
      </c>
      <c r="E11846" s="75">
        <v>134</v>
      </c>
      <c r="F11846" s="30" t="s">
        <v>70</v>
      </c>
      <c r="G11846" s="30" t="s">
        <v>71</v>
      </c>
      <c r="H11846" s="75">
        <v>2</v>
      </c>
    </row>
    <row r="11847" spans="1:8">
      <c r="A11847" s="30" t="s">
        <v>5030</v>
      </c>
      <c r="B11847" s="74">
        <v>46270</v>
      </c>
      <c r="C11847" s="30" t="s">
        <v>772</v>
      </c>
      <c r="D11847" s="30" t="s">
        <v>773</v>
      </c>
      <c r="E11847" s="75">
        <v>223</v>
      </c>
      <c r="F11847" s="30" t="s">
        <v>80</v>
      </c>
      <c r="G11847" s="30" t="s">
        <v>81</v>
      </c>
      <c r="H11847" s="75">
        <v>1</v>
      </c>
    </row>
    <row r="11848" spans="1:8">
      <c r="A11848" s="30" t="s">
        <v>5030</v>
      </c>
      <c r="B11848" s="74">
        <v>46270</v>
      </c>
      <c r="C11848" s="30" t="s">
        <v>776</v>
      </c>
      <c r="D11848" s="30" t="s">
        <v>777</v>
      </c>
      <c r="E11848" s="75">
        <v>60</v>
      </c>
      <c r="F11848" s="30" t="s">
        <v>68</v>
      </c>
      <c r="G11848" s="30" t="s">
        <v>69</v>
      </c>
      <c r="H11848" s="75">
        <v>1</v>
      </c>
    </row>
    <row r="11849" spans="1:8">
      <c r="A11849" s="30" t="s">
        <v>5030</v>
      </c>
      <c r="B11849" s="74">
        <v>46270</v>
      </c>
      <c r="C11849" s="30" t="s">
        <v>780</v>
      </c>
      <c r="D11849" s="30" t="s">
        <v>781</v>
      </c>
      <c r="E11849" s="75">
        <v>49</v>
      </c>
      <c r="F11849" s="30" t="s">
        <v>70</v>
      </c>
      <c r="G11849" s="30" t="s">
        <v>71</v>
      </c>
      <c r="H11849" s="75">
        <v>2</v>
      </c>
    </row>
    <row r="11850" spans="1:8">
      <c r="A11850" s="30" t="s">
        <v>5030</v>
      </c>
      <c r="B11850" s="74">
        <v>46270</v>
      </c>
      <c r="C11850" s="30" t="s">
        <v>786</v>
      </c>
      <c r="D11850" s="30" t="s">
        <v>787</v>
      </c>
      <c r="E11850" s="75">
        <v>95</v>
      </c>
      <c r="F11850" s="30" t="s">
        <v>70</v>
      </c>
      <c r="G11850" s="30" t="s">
        <v>71</v>
      </c>
      <c r="H11850" s="75">
        <v>2</v>
      </c>
    </row>
    <row r="11851" spans="1:8">
      <c r="A11851" s="30" t="s">
        <v>5030</v>
      </c>
      <c r="B11851" s="74">
        <v>46270</v>
      </c>
      <c r="C11851" s="30" t="s">
        <v>1812</v>
      </c>
      <c r="D11851" s="30" t="s">
        <v>1813</v>
      </c>
      <c r="E11851" s="75">
        <v>43</v>
      </c>
      <c r="F11851" s="30" t="s">
        <v>70</v>
      </c>
      <c r="G11851" s="30" t="s">
        <v>71</v>
      </c>
      <c r="H11851" s="75">
        <v>2</v>
      </c>
    </row>
    <row r="11852" spans="1:8">
      <c r="A11852" s="30" t="s">
        <v>5030</v>
      </c>
      <c r="B11852" s="74">
        <v>46270</v>
      </c>
      <c r="C11852" s="30" t="s">
        <v>1814</v>
      </c>
      <c r="D11852" s="30" t="s">
        <v>1815</v>
      </c>
      <c r="E11852" s="75">
        <v>12</v>
      </c>
      <c r="F11852" s="30" t="s">
        <v>70</v>
      </c>
      <c r="G11852" s="30" t="s">
        <v>71</v>
      </c>
      <c r="H11852" s="75">
        <v>2</v>
      </c>
    </row>
    <row r="11853" spans="1:8">
      <c r="A11853" s="30" t="s">
        <v>5030</v>
      </c>
      <c r="B11853" s="74">
        <v>46270</v>
      </c>
      <c r="C11853" s="30" t="s">
        <v>788</v>
      </c>
      <c r="D11853" s="30" t="s">
        <v>789</v>
      </c>
      <c r="E11853" s="75">
        <v>60</v>
      </c>
      <c r="F11853" s="30" t="s">
        <v>70</v>
      </c>
      <c r="G11853" s="30" t="s">
        <v>71</v>
      </c>
      <c r="H11853" s="75">
        <v>2</v>
      </c>
    </row>
    <row r="11854" spans="1:8">
      <c r="A11854" s="30" t="s">
        <v>5030</v>
      </c>
      <c r="B11854" s="74">
        <v>46270</v>
      </c>
      <c r="C11854" s="30" t="s">
        <v>790</v>
      </c>
      <c r="D11854" s="30" t="s">
        <v>791</v>
      </c>
      <c r="E11854" s="75">
        <v>85</v>
      </c>
      <c r="F11854" s="30" t="s">
        <v>70</v>
      </c>
      <c r="G11854" s="30" t="s">
        <v>71</v>
      </c>
      <c r="H11854" s="75">
        <v>2</v>
      </c>
    </row>
    <row r="11855" spans="1:8">
      <c r="A11855" s="30" t="s">
        <v>5030</v>
      </c>
      <c r="B11855" s="74">
        <v>46270</v>
      </c>
      <c r="C11855" s="30" t="s">
        <v>792</v>
      </c>
      <c r="D11855" s="30" t="s">
        <v>793</v>
      </c>
      <c r="E11855" s="75">
        <v>122</v>
      </c>
      <c r="F11855" s="30" t="s">
        <v>70</v>
      </c>
      <c r="G11855" s="30" t="s">
        <v>71</v>
      </c>
      <c r="H11855" s="75">
        <v>2</v>
      </c>
    </row>
    <row r="11856" spans="1:8">
      <c r="A11856" s="30" t="s">
        <v>5030</v>
      </c>
      <c r="B11856" s="74">
        <v>46270</v>
      </c>
      <c r="C11856" s="30" t="s">
        <v>794</v>
      </c>
      <c r="D11856" s="30" t="s">
        <v>795</v>
      </c>
      <c r="E11856" s="75">
        <v>204</v>
      </c>
      <c r="F11856" s="30" t="s">
        <v>70</v>
      </c>
      <c r="G11856" s="30" t="s">
        <v>71</v>
      </c>
      <c r="H11856" s="75">
        <v>2</v>
      </c>
    </row>
    <row r="11857" spans="1:8">
      <c r="A11857" s="30" t="s">
        <v>5030</v>
      </c>
      <c r="B11857" s="74">
        <v>46270</v>
      </c>
      <c r="C11857" s="30" t="s">
        <v>798</v>
      </c>
      <c r="D11857" s="30" t="s">
        <v>799</v>
      </c>
      <c r="E11857" s="75">
        <v>90</v>
      </c>
      <c r="F11857" s="30" t="s">
        <v>70</v>
      </c>
      <c r="G11857" s="30" t="s">
        <v>71</v>
      </c>
      <c r="H11857" s="75">
        <v>2</v>
      </c>
    </row>
    <row r="11858" spans="1:8">
      <c r="A11858" s="30" t="s">
        <v>5030</v>
      </c>
      <c r="B11858" s="74">
        <v>46270</v>
      </c>
      <c r="C11858" s="30" t="s">
        <v>802</v>
      </c>
      <c r="D11858" s="30" t="s">
        <v>803</v>
      </c>
      <c r="E11858" s="75">
        <v>175</v>
      </c>
      <c r="F11858" s="30" t="s">
        <v>70</v>
      </c>
      <c r="G11858" s="30" t="s">
        <v>71</v>
      </c>
      <c r="H11858" s="75">
        <v>2</v>
      </c>
    </row>
    <row r="11859" spans="1:8">
      <c r="A11859" s="30" t="s">
        <v>5030</v>
      </c>
      <c r="B11859" s="74">
        <v>46270</v>
      </c>
      <c r="C11859" s="30" t="s">
        <v>804</v>
      </c>
      <c r="D11859" s="30" t="s">
        <v>805</v>
      </c>
      <c r="E11859" s="75">
        <v>233</v>
      </c>
      <c r="F11859" s="30" t="s">
        <v>80</v>
      </c>
      <c r="G11859" s="30" t="s">
        <v>81</v>
      </c>
      <c r="H11859" s="75">
        <v>1</v>
      </c>
    </row>
    <row r="11860" spans="1:8">
      <c r="A11860" s="30" t="s">
        <v>5030</v>
      </c>
      <c r="B11860" s="74">
        <v>46270</v>
      </c>
      <c r="C11860" s="30" t="s">
        <v>806</v>
      </c>
      <c r="D11860" s="30" t="s">
        <v>807</v>
      </c>
      <c r="E11860" s="75">
        <v>120</v>
      </c>
      <c r="F11860" s="30" t="s">
        <v>70</v>
      </c>
      <c r="G11860" s="30" t="s">
        <v>71</v>
      </c>
      <c r="H11860" s="75">
        <v>2</v>
      </c>
    </row>
    <row r="11861" spans="1:8">
      <c r="A11861" s="30" t="s">
        <v>5030</v>
      </c>
      <c r="B11861" s="74">
        <v>46270</v>
      </c>
      <c r="C11861" s="30" t="s">
        <v>810</v>
      </c>
      <c r="D11861" s="30" t="s">
        <v>811</v>
      </c>
      <c r="E11861" s="75">
        <v>97</v>
      </c>
      <c r="F11861" s="30" t="s">
        <v>70</v>
      </c>
      <c r="G11861" s="30" t="s">
        <v>71</v>
      </c>
      <c r="H11861" s="75">
        <v>2</v>
      </c>
    </row>
    <row r="11862" spans="1:8">
      <c r="A11862" s="30" t="s">
        <v>5030</v>
      </c>
      <c r="B11862" s="74">
        <v>46270</v>
      </c>
      <c r="C11862" s="30" t="s">
        <v>1816</v>
      </c>
      <c r="D11862" s="30" t="s">
        <v>1817</v>
      </c>
      <c r="E11862" s="75">
        <v>58</v>
      </c>
      <c r="F11862" s="30" t="s">
        <v>70</v>
      </c>
      <c r="G11862" s="30" t="s">
        <v>71</v>
      </c>
      <c r="H11862" s="75">
        <v>2</v>
      </c>
    </row>
    <row r="11863" spans="1:8">
      <c r="A11863" s="30" t="s">
        <v>5030</v>
      </c>
      <c r="B11863" s="74">
        <v>46270</v>
      </c>
      <c r="C11863" s="30" t="s">
        <v>812</v>
      </c>
      <c r="D11863" s="30" t="s">
        <v>813</v>
      </c>
      <c r="E11863" s="75">
        <v>211</v>
      </c>
      <c r="F11863" s="30" t="s">
        <v>80</v>
      </c>
      <c r="G11863" s="30" t="s">
        <v>81</v>
      </c>
      <c r="H11863" s="75">
        <v>1</v>
      </c>
    </row>
    <row r="11864" spans="1:8">
      <c r="A11864" s="30" t="s">
        <v>5030</v>
      </c>
      <c r="B11864" s="74">
        <v>46270</v>
      </c>
      <c r="C11864" s="30" t="s">
        <v>816</v>
      </c>
      <c r="D11864" s="30" t="s">
        <v>817</v>
      </c>
      <c r="E11864" s="75">
        <v>88</v>
      </c>
      <c r="F11864" s="30" t="s">
        <v>68</v>
      </c>
      <c r="G11864" s="30" t="s">
        <v>69</v>
      </c>
      <c r="H11864" s="75">
        <v>1</v>
      </c>
    </row>
    <row r="11865" spans="1:8">
      <c r="A11865" s="30" t="s">
        <v>5030</v>
      </c>
      <c r="B11865" s="74">
        <v>46270</v>
      </c>
      <c r="C11865" s="30" t="s">
        <v>818</v>
      </c>
      <c r="D11865" s="30" t="s">
        <v>819</v>
      </c>
      <c r="E11865" s="75">
        <v>28</v>
      </c>
      <c r="F11865" s="30" t="s">
        <v>53</v>
      </c>
      <c r="G11865" s="30" t="s">
        <v>54</v>
      </c>
      <c r="H11865" s="75">
        <v>1</v>
      </c>
    </row>
    <row r="11866" spans="1:8">
      <c r="A11866" s="30" t="s">
        <v>5030</v>
      </c>
      <c r="B11866" s="74">
        <v>46270</v>
      </c>
      <c r="C11866" s="30" t="s">
        <v>822</v>
      </c>
      <c r="D11866" s="30" t="s">
        <v>823</v>
      </c>
      <c r="E11866" s="75">
        <v>401</v>
      </c>
      <c r="F11866" s="30" t="s">
        <v>70</v>
      </c>
      <c r="G11866" s="30" t="s">
        <v>71</v>
      </c>
      <c r="H11866" s="75">
        <v>2</v>
      </c>
    </row>
    <row r="11867" spans="1:8">
      <c r="A11867" s="30" t="s">
        <v>5030</v>
      </c>
      <c r="B11867" s="74">
        <v>46270</v>
      </c>
      <c r="C11867" s="30" t="s">
        <v>824</v>
      </c>
      <c r="D11867" s="30" t="s">
        <v>825</v>
      </c>
      <c r="E11867" s="75">
        <v>87</v>
      </c>
      <c r="F11867" s="30" t="s">
        <v>80</v>
      </c>
      <c r="G11867" s="30" t="s">
        <v>81</v>
      </c>
      <c r="H11867" s="75">
        <v>1</v>
      </c>
    </row>
    <row r="11868" spans="1:8">
      <c r="A11868" s="30" t="s">
        <v>5030</v>
      </c>
      <c r="B11868" s="74">
        <v>46270</v>
      </c>
      <c r="C11868" s="30" t="s">
        <v>826</v>
      </c>
      <c r="D11868" s="30" t="s">
        <v>827</v>
      </c>
      <c r="E11868" s="75">
        <v>87</v>
      </c>
      <c r="F11868" s="30" t="s">
        <v>70</v>
      </c>
      <c r="G11868" s="30" t="s">
        <v>71</v>
      </c>
      <c r="H11868" s="75">
        <v>2</v>
      </c>
    </row>
    <row r="11869" spans="1:8">
      <c r="A11869" s="30" t="s">
        <v>5030</v>
      </c>
      <c r="B11869" s="74">
        <v>46270</v>
      </c>
      <c r="C11869" s="30" t="s">
        <v>828</v>
      </c>
      <c r="D11869" s="30" t="s">
        <v>829</v>
      </c>
      <c r="E11869" s="75">
        <v>103</v>
      </c>
      <c r="F11869" s="30" t="s">
        <v>70</v>
      </c>
      <c r="G11869" s="30" t="s">
        <v>71</v>
      </c>
      <c r="H11869" s="75">
        <v>2</v>
      </c>
    </row>
    <row r="11870" spans="1:8">
      <c r="A11870" s="30" t="s">
        <v>5030</v>
      </c>
      <c r="B11870" s="74">
        <v>46270</v>
      </c>
      <c r="C11870" s="30" t="s">
        <v>830</v>
      </c>
      <c r="D11870" s="30" t="s">
        <v>831</v>
      </c>
      <c r="E11870" s="75">
        <v>76</v>
      </c>
      <c r="F11870" s="30" t="s">
        <v>70</v>
      </c>
      <c r="G11870" s="30" t="s">
        <v>71</v>
      </c>
      <c r="H11870" s="75">
        <v>2</v>
      </c>
    </row>
    <row r="11871" spans="1:8">
      <c r="A11871" s="30" t="s">
        <v>5030</v>
      </c>
      <c r="B11871" s="74">
        <v>46270</v>
      </c>
      <c r="C11871" s="30" t="s">
        <v>838</v>
      </c>
      <c r="D11871" s="30" t="s">
        <v>839</v>
      </c>
      <c r="E11871" s="75">
        <v>150</v>
      </c>
      <c r="F11871" s="30" t="s">
        <v>70</v>
      </c>
      <c r="G11871" s="30" t="s">
        <v>71</v>
      </c>
      <c r="H11871" s="75">
        <v>2</v>
      </c>
    </row>
    <row r="11872" spans="1:8">
      <c r="A11872" s="30" t="s">
        <v>5030</v>
      </c>
      <c r="B11872" s="74">
        <v>46270</v>
      </c>
      <c r="C11872" s="30" t="s">
        <v>840</v>
      </c>
      <c r="D11872" s="30" t="s">
        <v>841</v>
      </c>
      <c r="E11872" s="75">
        <v>35</v>
      </c>
      <c r="F11872" s="30" t="s">
        <v>70</v>
      </c>
      <c r="G11872" s="30" t="s">
        <v>71</v>
      </c>
      <c r="H11872" s="75">
        <v>2</v>
      </c>
    </row>
    <row r="11873" spans="1:8">
      <c r="A11873" s="30" t="s">
        <v>5030</v>
      </c>
      <c r="B11873" s="74">
        <v>46270</v>
      </c>
      <c r="C11873" s="30" t="s">
        <v>842</v>
      </c>
      <c r="D11873" s="30" t="s">
        <v>843</v>
      </c>
      <c r="E11873" s="75">
        <v>134</v>
      </c>
      <c r="F11873" s="30" t="s">
        <v>70</v>
      </c>
      <c r="G11873" s="30" t="s">
        <v>71</v>
      </c>
      <c r="H11873" s="75">
        <v>2</v>
      </c>
    </row>
    <row r="11874" spans="1:8">
      <c r="A11874" s="30" t="s">
        <v>5030</v>
      </c>
      <c r="B11874" s="74">
        <v>46270</v>
      </c>
      <c r="C11874" s="30" t="s">
        <v>844</v>
      </c>
      <c r="D11874" s="30" t="s">
        <v>845</v>
      </c>
      <c r="E11874" s="75">
        <v>32</v>
      </c>
      <c r="F11874" s="30" t="s">
        <v>80</v>
      </c>
      <c r="G11874" s="30" t="s">
        <v>81</v>
      </c>
      <c r="H11874" s="75">
        <v>1</v>
      </c>
    </row>
    <row r="11875" spans="1:8">
      <c r="A11875" s="30" t="s">
        <v>5030</v>
      </c>
      <c r="B11875" s="74">
        <v>46270</v>
      </c>
      <c r="C11875" s="30" t="s">
        <v>846</v>
      </c>
      <c r="D11875" s="30" t="s">
        <v>847</v>
      </c>
      <c r="E11875" s="75">
        <v>156</v>
      </c>
      <c r="F11875" s="30" t="s">
        <v>80</v>
      </c>
      <c r="G11875" s="30" t="s">
        <v>81</v>
      </c>
      <c r="H11875" s="75">
        <v>1</v>
      </c>
    </row>
    <row r="11876" spans="1:8">
      <c r="A11876" s="30" t="s">
        <v>5030</v>
      </c>
      <c r="B11876" s="74">
        <v>46270</v>
      </c>
      <c r="C11876" s="30" t="s">
        <v>850</v>
      </c>
      <c r="D11876" s="30" t="s">
        <v>851</v>
      </c>
      <c r="E11876" s="75">
        <v>73</v>
      </c>
      <c r="F11876" s="30" t="s">
        <v>70</v>
      </c>
      <c r="G11876" s="30" t="s">
        <v>71</v>
      </c>
      <c r="H11876" s="75">
        <v>2</v>
      </c>
    </row>
    <row r="11877" spans="1:8">
      <c r="A11877" s="30" t="s">
        <v>5030</v>
      </c>
      <c r="B11877" s="74">
        <v>46270</v>
      </c>
      <c r="C11877" s="30" t="s">
        <v>852</v>
      </c>
      <c r="D11877" s="30" t="s">
        <v>853</v>
      </c>
      <c r="E11877" s="75">
        <v>75</v>
      </c>
      <c r="F11877" s="30" t="s">
        <v>70</v>
      </c>
      <c r="G11877" s="30" t="s">
        <v>71</v>
      </c>
      <c r="H11877" s="75">
        <v>2</v>
      </c>
    </row>
    <row r="11878" spans="1:8">
      <c r="A11878" s="30" t="s">
        <v>5030</v>
      </c>
      <c r="B11878" s="74">
        <v>46270</v>
      </c>
      <c r="C11878" s="30" t="s">
        <v>864</v>
      </c>
      <c r="D11878" s="30" t="s">
        <v>865</v>
      </c>
      <c r="E11878" s="75">
        <v>50</v>
      </c>
      <c r="F11878" s="30" t="s">
        <v>70</v>
      </c>
      <c r="G11878" s="30" t="s">
        <v>71</v>
      </c>
      <c r="H11878" s="75">
        <v>2</v>
      </c>
    </row>
    <row r="11879" spans="1:8">
      <c r="A11879" s="30" t="s">
        <v>5030</v>
      </c>
      <c r="B11879" s="74">
        <v>46270</v>
      </c>
      <c r="C11879" s="30" t="s">
        <v>866</v>
      </c>
      <c r="D11879" s="30" t="s">
        <v>867</v>
      </c>
      <c r="E11879" s="75">
        <v>54</v>
      </c>
      <c r="F11879" s="30" t="s">
        <v>70</v>
      </c>
      <c r="G11879" s="30" t="s">
        <v>71</v>
      </c>
      <c r="H11879" s="75">
        <v>2</v>
      </c>
    </row>
    <row r="11880" spans="1:8">
      <c r="A11880" s="30" t="s">
        <v>5030</v>
      </c>
      <c r="B11880" s="74">
        <v>46270</v>
      </c>
      <c r="C11880" s="30" t="s">
        <v>870</v>
      </c>
      <c r="D11880" s="30" t="s">
        <v>871</v>
      </c>
      <c r="E11880" s="75">
        <v>110</v>
      </c>
      <c r="F11880" s="30" t="s">
        <v>70</v>
      </c>
      <c r="G11880" s="30" t="s">
        <v>71</v>
      </c>
      <c r="H11880" s="75">
        <v>2</v>
      </c>
    </row>
    <row r="11881" spans="1:8">
      <c r="A11881" s="30" t="s">
        <v>5030</v>
      </c>
      <c r="B11881" s="74">
        <v>46270</v>
      </c>
      <c r="C11881" s="30" t="s">
        <v>872</v>
      </c>
      <c r="D11881" s="30" t="s">
        <v>873</v>
      </c>
      <c r="E11881" s="75">
        <v>83</v>
      </c>
      <c r="F11881" s="30" t="s">
        <v>70</v>
      </c>
      <c r="G11881" s="30" t="s">
        <v>71</v>
      </c>
      <c r="H11881" s="75">
        <v>2</v>
      </c>
    </row>
    <row r="11882" spans="1:8">
      <c r="A11882" s="30" t="s">
        <v>5030</v>
      </c>
      <c r="B11882" s="74">
        <v>46270</v>
      </c>
      <c r="C11882" s="30" t="s">
        <v>874</v>
      </c>
      <c r="D11882" s="30" t="s">
        <v>875</v>
      </c>
      <c r="E11882" s="75">
        <v>127</v>
      </c>
      <c r="F11882" s="30" t="s">
        <v>70</v>
      </c>
      <c r="G11882" s="30" t="s">
        <v>71</v>
      </c>
      <c r="H11882" s="75">
        <v>2</v>
      </c>
    </row>
    <row r="11883" spans="1:8">
      <c r="A11883" s="30" t="s">
        <v>5030</v>
      </c>
      <c r="B11883" s="74">
        <v>46270</v>
      </c>
      <c r="C11883" s="30" t="s">
        <v>876</v>
      </c>
      <c r="D11883" s="30" t="s">
        <v>877</v>
      </c>
      <c r="E11883" s="75">
        <v>121</v>
      </c>
      <c r="F11883" s="30" t="s">
        <v>70</v>
      </c>
      <c r="G11883" s="30" t="s">
        <v>71</v>
      </c>
      <c r="H11883" s="75">
        <v>2</v>
      </c>
    </row>
    <row r="11884" spans="1:8">
      <c r="A11884" s="30" t="s">
        <v>5030</v>
      </c>
      <c r="B11884" s="74">
        <v>46270</v>
      </c>
      <c r="C11884" s="30" t="s">
        <v>5048</v>
      </c>
      <c r="D11884" s="30" t="s">
        <v>5049</v>
      </c>
      <c r="E11884" s="75">
        <v>2</v>
      </c>
      <c r="F11884" s="30" t="s">
        <v>76</v>
      </c>
      <c r="G11884" s="30" t="s">
        <v>77</v>
      </c>
      <c r="H11884" s="75">
        <v>1</v>
      </c>
    </row>
    <row r="11885" spans="1:8">
      <c r="A11885" s="30" t="s">
        <v>5030</v>
      </c>
      <c r="B11885" s="74">
        <v>46270</v>
      </c>
      <c r="C11885" s="30" t="s">
        <v>878</v>
      </c>
      <c r="D11885" s="30" t="s">
        <v>879</v>
      </c>
      <c r="E11885" s="75">
        <v>63</v>
      </c>
      <c r="F11885" s="30" t="s">
        <v>68</v>
      </c>
      <c r="G11885" s="30" t="s">
        <v>69</v>
      </c>
      <c r="H11885" s="75">
        <v>1</v>
      </c>
    </row>
    <row r="11886" spans="1:8">
      <c r="A11886" s="30" t="s">
        <v>5030</v>
      </c>
      <c r="B11886" s="74">
        <v>46270</v>
      </c>
      <c r="C11886" s="30" t="s">
        <v>880</v>
      </c>
      <c r="D11886" s="30" t="s">
        <v>881</v>
      </c>
      <c r="E11886" s="75">
        <v>25</v>
      </c>
      <c r="F11886" s="30" t="s">
        <v>70</v>
      </c>
      <c r="G11886" s="30" t="s">
        <v>71</v>
      </c>
      <c r="H11886" s="75">
        <v>2</v>
      </c>
    </row>
    <row r="11887" spans="1:8">
      <c r="A11887" s="30" t="s">
        <v>5030</v>
      </c>
      <c r="B11887" s="74">
        <v>46270</v>
      </c>
      <c r="C11887" s="30" t="s">
        <v>882</v>
      </c>
      <c r="D11887" s="30" t="s">
        <v>883</v>
      </c>
      <c r="E11887" s="75">
        <v>114</v>
      </c>
      <c r="F11887" s="30" t="s">
        <v>70</v>
      </c>
      <c r="G11887" s="30" t="s">
        <v>71</v>
      </c>
      <c r="H11887" s="75">
        <v>2</v>
      </c>
    </row>
    <row r="11888" spans="1:8">
      <c r="A11888" s="30" t="s">
        <v>5030</v>
      </c>
      <c r="B11888" s="74">
        <v>46270</v>
      </c>
      <c r="C11888" s="30" t="s">
        <v>888</v>
      </c>
      <c r="D11888" s="30" t="s">
        <v>889</v>
      </c>
      <c r="E11888" s="75">
        <v>105</v>
      </c>
      <c r="F11888" s="30" t="s">
        <v>70</v>
      </c>
      <c r="G11888" s="30" t="s">
        <v>71</v>
      </c>
      <c r="H11888" s="75">
        <v>2</v>
      </c>
    </row>
    <row r="11889" spans="1:8">
      <c r="A11889" s="30" t="s">
        <v>5030</v>
      </c>
      <c r="B11889" s="74">
        <v>46270</v>
      </c>
      <c r="C11889" s="30" t="s">
        <v>890</v>
      </c>
      <c r="D11889" s="30" t="s">
        <v>891</v>
      </c>
      <c r="E11889" s="75">
        <v>106</v>
      </c>
      <c r="F11889" s="30" t="s">
        <v>53</v>
      </c>
      <c r="G11889" s="30" t="s">
        <v>54</v>
      </c>
      <c r="H11889" s="75">
        <v>1</v>
      </c>
    </row>
    <row r="11890" spans="1:8">
      <c r="A11890" s="30" t="s">
        <v>5030</v>
      </c>
      <c r="B11890" s="74">
        <v>46270</v>
      </c>
      <c r="C11890" s="30" t="s">
        <v>892</v>
      </c>
      <c r="D11890" s="30" t="s">
        <v>893</v>
      </c>
      <c r="E11890" s="75">
        <v>47</v>
      </c>
      <c r="F11890" s="30" t="s">
        <v>70</v>
      </c>
      <c r="G11890" s="30" t="s">
        <v>71</v>
      </c>
      <c r="H11890" s="75">
        <v>2</v>
      </c>
    </row>
    <row r="11891" spans="1:8">
      <c r="A11891" s="30" t="s">
        <v>5030</v>
      </c>
      <c r="B11891" s="74">
        <v>46270</v>
      </c>
      <c r="C11891" s="30" t="s">
        <v>894</v>
      </c>
      <c r="D11891" s="30" t="s">
        <v>895</v>
      </c>
      <c r="E11891" s="75">
        <v>131</v>
      </c>
      <c r="F11891" s="30" t="s">
        <v>70</v>
      </c>
      <c r="G11891" s="30" t="s">
        <v>71</v>
      </c>
      <c r="H11891" s="75">
        <v>2</v>
      </c>
    </row>
    <row r="11892" spans="1:8">
      <c r="A11892" s="30" t="s">
        <v>5030</v>
      </c>
      <c r="B11892" s="74">
        <v>46270</v>
      </c>
      <c r="C11892" s="30" t="s">
        <v>896</v>
      </c>
      <c r="D11892" s="30" t="s">
        <v>897</v>
      </c>
      <c r="E11892" s="75">
        <v>25</v>
      </c>
      <c r="F11892" s="30" t="s">
        <v>68</v>
      </c>
      <c r="G11892" s="30" t="s">
        <v>69</v>
      </c>
      <c r="H11892" s="75">
        <v>1</v>
      </c>
    </row>
    <row r="11893" spans="1:8">
      <c r="A11893" s="30" t="s">
        <v>5030</v>
      </c>
      <c r="B11893" s="74">
        <v>46270</v>
      </c>
      <c r="C11893" s="30" t="s">
        <v>898</v>
      </c>
      <c r="D11893" s="30" t="s">
        <v>899</v>
      </c>
      <c r="E11893" s="75">
        <v>47</v>
      </c>
      <c r="F11893" s="30" t="s">
        <v>70</v>
      </c>
      <c r="G11893" s="30" t="s">
        <v>71</v>
      </c>
      <c r="H11893" s="75">
        <v>2</v>
      </c>
    </row>
    <row r="11894" spans="1:8">
      <c r="A11894" s="30" t="s">
        <v>5030</v>
      </c>
      <c r="B11894" s="74">
        <v>46270</v>
      </c>
      <c r="C11894" s="30" t="s">
        <v>900</v>
      </c>
      <c r="D11894" s="30" t="s">
        <v>901</v>
      </c>
      <c r="E11894" s="75">
        <v>39</v>
      </c>
      <c r="F11894" s="30" t="s">
        <v>68</v>
      </c>
      <c r="G11894" s="30" t="s">
        <v>69</v>
      </c>
      <c r="H11894" s="75">
        <v>1</v>
      </c>
    </row>
    <row r="11895" spans="1:8">
      <c r="A11895" s="30" t="s">
        <v>5030</v>
      </c>
      <c r="B11895" s="74">
        <v>46270</v>
      </c>
      <c r="C11895" s="30" t="s">
        <v>902</v>
      </c>
      <c r="D11895" s="30" t="s">
        <v>903</v>
      </c>
      <c r="E11895" s="75">
        <v>117</v>
      </c>
      <c r="F11895" s="30" t="s">
        <v>68</v>
      </c>
      <c r="G11895" s="30" t="s">
        <v>69</v>
      </c>
      <c r="H11895" s="75">
        <v>1</v>
      </c>
    </row>
    <row r="11896" spans="1:8">
      <c r="A11896" s="30" t="s">
        <v>5030</v>
      </c>
      <c r="B11896" s="74">
        <v>46270</v>
      </c>
      <c r="C11896" s="30" t="s">
        <v>904</v>
      </c>
      <c r="D11896" s="30" t="s">
        <v>905</v>
      </c>
      <c r="E11896" s="75">
        <v>54</v>
      </c>
      <c r="F11896" s="30" t="s">
        <v>68</v>
      </c>
      <c r="G11896" s="30" t="s">
        <v>69</v>
      </c>
      <c r="H11896" s="75">
        <v>1</v>
      </c>
    </row>
    <row r="11897" spans="1:8">
      <c r="A11897" s="30" t="s">
        <v>5030</v>
      </c>
      <c r="B11897" s="74">
        <v>46270</v>
      </c>
      <c r="C11897" s="30" t="s">
        <v>906</v>
      </c>
      <c r="D11897" s="30" t="s">
        <v>907</v>
      </c>
      <c r="E11897" s="75">
        <v>88</v>
      </c>
      <c r="F11897" s="30" t="s">
        <v>70</v>
      </c>
      <c r="G11897" s="30" t="s">
        <v>71</v>
      </c>
      <c r="H11897" s="75">
        <v>2</v>
      </c>
    </row>
    <row r="11898" spans="1:8">
      <c r="A11898" s="30" t="s">
        <v>5030</v>
      </c>
      <c r="B11898" s="74">
        <v>46270</v>
      </c>
      <c r="C11898" s="30" t="s">
        <v>908</v>
      </c>
      <c r="D11898" s="30" t="s">
        <v>909</v>
      </c>
      <c r="E11898" s="75">
        <v>125</v>
      </c>
      <c r="F11898" s="30" t="s">
        <v>80</v>
      </c>
      <c r="G11898" s="30" t="s">
        <v>81</v>
      </c>
      <c r="H11898" s="75">
        <v>1</v>
      </c>
    </row>
    <row r="11899" spans="1:8">
      <c r="A11899" s="30" t="s">
        <v>5030</v>
      </c>
      <c r="B11899" s="74">
        <v>46270</v>
      </c>
      <c r="C11899" s="30" t="s">
        <v>916</v>
      </c>
      <c r="D11899" s="30" t="s">
        <v>917</v>
      </c>
      <c r="E11899" s="75">
        <v>52</v>
      </c>
      <c r="F11899" s="30" t="s">
        <v>53</v>
      </c>
      <c r="G11899" s="30" t="s">
        <v>54</v>
      </c>
      <c r="H11899" s="75">
        <v>1</v>
      </c>
    </row>
    <row r="11900" spans="1:8">
      <c r="A11900" s="30" t="s">
        <v>5030</v>
      </c>
      <c r="B11900" s="74">
        <v>46270</v>
      </c>
      <c r="C11900" s="30" t="s">
        <v>918</v>
      </c>
      <c r="D11900" s="30" t="s">
        <v>919</v>
      </c>
      <c r="E11900" s="75">
        <v>39</v>
      </c>
      <c r="F11900" s="30" t="s">
        <v>53</v>
      </c>
      <c r="G11900" s="30" t="s">
        <v>54</v>
      </c>
      <c r="H11900" s="75">
        <v>1</v>
      </c>
    </row>
    <row r="11901" spans="1:8">
      <c r="A11901" s="30" t="s">
        <v>5030</v>
      </c>
      <c r="B11901" s="74">
        <v>46270</v>
      </c>
      <c r="C11901" s="30" t="s">
        <v>920</v>
      </c>
      <c r="D11901" s="30" t="s">
        <v>921</v>
      </c>
      <c r="E11901" s="75">
        <v>142</v>
      </c>
      <c r="F11901" s="30" t="s">
        <v>80</v>
      </c>
      <c r="G11901" s="30" t="s">
        <v>81</v>
      </c>
      <c r="H11901" s="75">
        <v>1</v>
      </c>
    </row>
    <row r="11902" spans="1:8">
      <c r="A11902" s="30" t="s">
        <v>5030</v>
      </c>
      <c r="B11902" s="74">
        <v>46270</v>
      </c>
      <c r="C11902" s="30" t="s">
        <v>922</v>
      </c>
      <c r="D11902" s="30" t="s">
        <v>923</v>
      </c>
      <c r="E11902" s="75">
        <v>42</v>
      </c>
      <c r="F11902" s="30" t="s">
        <v>70</v>
      </c>
      <c r="G11902" s="30" t="s">
        <v>71</v>
      </c>
      <c r="H11902" s="75">
        <v>2</v>
      </c>
    </row>
    <row r="11903" spans="1:8">
      <c r="A11903" s="30" t="s">
        <v>5030</v>
      </c>
      <c r="B11903" s="74">
        <v>46270</v>
      </c>
      <c r="C11903" s="30" t="s">
        <v>928</v>
      </c>
      <c r="D11903" s="30" t="s">
        <v>929</v>
      </c>
      <c r="E11903" s="75">
        <v>74</v>
      </c>
      <c r="F11903" s="30" t="s">
        <v>70</v>
      </c>
      <c r="G11903" s="30" t="s">
        <v>71</v>
      </c>
      <c r="H11903" s="75">
        <v>2</v>
      </c>
    </row>
    <row r="11904" spans="1:8">
      <c r="A11904" s="30" t="s">
        <v>5030</v>
      </c>
      <c r="B11904" s="74">
        <v>46270</v>
      </c>
      <c r="C11904" s="30" t="s">
        <v>930</v>
      </c>
      <c r="D11904" s="30" t="s">
        <v>931</v>
      </c>
      <c r="E11904" s="75">
        <v>93</v>
      </c>
      <c r="F11904" s="30" t="s">
        <v>70</v>
      </c>
      <c r="G11904" s="30" t="s">
        <v>71</v>
      </c>
      <c r="H11904" s="75">
        <v>2</v>
      </c>
    </row>
    <row r="11905" spans="1:8">
      <c r="A11905" s="30" t="s">
        <v>5030</v>
      </c>
      <c r="B11905" s="74">
        <v>46270</v>
      </c>
      <c r="C11905" s="30" t="s">
        <v>934</v>
      </c>
      <c r="D11905" s="30" t="s">
        <v>935</v>
      </c>
      <c r="E11905" s="75">
        <v>92</v>
      </c>
      <c r="F11905" s="30" t="s">
        <v>70</v>
      </c>
      <c r="G11905" s="30" t="s">
        <v>71</v>
      </c>
      <c r="H11905" s="75">
        <v>2</v>
      </c>
    </row>
    <row r="11906" spans="1:8">
      <c r="A11906" s="30" t="s">
        <v>5030</v>
      </c>
      <c r="B11906" s="74">
        <v>46270</v>
      </c>
      <c r="C11906" s="30" t="s">
        <v>936</v>
      </c>
      <c r="D11906" s="30" t="s">
        <v>937</v>
      </c>
      <c r="E11906" s="75">
        <v>152</v>
      </c>
      <c r="F11906" s="30" t="s">
        <v>80</v>
      </c>
      <c r="G11906" s="30" t="s">
        <v>81</v>
      </c>
      <c r="H11906" s="75">
        <v>1</v>
      </c>
    </row>
    <row r="11907" spans="1:8">
      <c r="A11907" s="30" t="s">
        <v>5030</v>
      </c>
      <c r="B11907" s="74">
        <v>46270</v>
      </c>
      <c r="C11907" s="30" t="s">
        <v>938</v>
      </c>
      <c r="D11907" s="30" t="s">
        <v>939</v>
      </c>
      <c r="E11907" s="75">
        <v>237</v>
      </c>
      <c r="F11907" s="30" t="s">
        <v>80</v>
      </c>
      <c r="G11907" s="30" t="s">
        <v>81</v>
      </c>
      <c r="H11907" s="75">
        <v>1</v>
      </c>
    </row>
    <row r="11908" spans="1:8">
      <c r="A11908" s="30" t="s">
        <v>5030</v>
      </c>
      <c r="B11908" s="74">
        <v>46270</v>
      </c>
      <c r="C11908" s="30" t="s">
        <v>940</v>
      </c>
      <c r="D11908" s="30" t="s">
        <v>941</v>
      </c>
      <c r="E11908" s="75">
        <v>54</v>
      </c>
      <c r="F11908" s="30" t="s">
        <v>70</v>
      </c>
      <c r="G11908" s="30" t="s">
        <v>71</v>
      </c>
      <c r="H11908" s="75">
        <v>2</v>
      </c>
    </row>
    <row r="11909" spans="1:8">
      <c r="A11909" s="30" t="s">
        <v>5030</v>
      </c>
      <c r="B11909" s="74">
        <v>46270</v>
      </c>
      <c r="C11909" s="30" t="s">
        <v>944</v>
      </c>
      <c r="D11909" s="30" t="s">
        <v>945</v>
      </c>
      <c r="E11909" s="75">
        <v>37</v>
      </c>
      <c r="F11909" s="30" t="s">
        <v>68</v>
      </c>
      <c r="G11909" s="30" t="s">
        <v>69</v>
      </c>
      <c r="H11909" s="75">
        <v>1</v>
      </c>
    </row>
    <row r="11910" spans="1:8">
      <c r="A11910" s="30" t="s">
        <v>5030</v>
      </c>
      <c r="B11910" s="74">
        <v>46270</v>
      </c>
      <c r="C11910" s="30" t="s">
        <v>948</v>
      </c>
      <c r="D11910" s="30" t="s">
        <v>949</v>
      </c>
      <c r="E11910" s="75">
        <v>98</v>
      </c>
      <c r="F11910" s="30" t="s">
        <v>70</v>
      </c>
      <c r="G11910" s="30" t="s">
        <v>71</v>
      </c>
      <c r="H11910" s="75">
        <v>2</v>
      </c>
    </row>
    <row r="11911" spans="1:8">
      <c r="A11911" s="30" t="s">
        <v>5030</v>
      </c>
      <c r="B11911" s="74">
        <v>46270</v>
      </c>
      <c r="C11911" s="30" t="s">
        <v>1828</v>
      </c>
      <c r="D11911" s="30" t="s">
        <v>1829</v>
      </c>
      <c r="E11911" s="75">
        <v>72</v>
      </c>
      <c r="F11911" s="30" t="s">
        <v>53</v>
      </c>
      <c r="G11911" s="30" t="s">
        <v>54</v>
      </c>
      <c r="H11911" s="75">
        <v>1</v>
      </c>
    </row>
    <row r="11912" spans="1:8">
      <c r="A11912" s="30" t="s">
        <v>5030</v>
      </c>
      <c r="B11912" s="74">
        <v>46270</v>
      </c>
      <c r="C11912" s="30" t="s">
        <v>950</v>
      </c>
      <c r="D11912" s="30" t="s">
        <v>951</v>
      </c>
      <c r="E11912" s="75">
        <v>116</v>
      </c>
      <c r="F11912" s="30" t="s">
        <v>53</v>
      </c>
      <c r="G11912" s="30" t="s">
        <v>54</v>
      </c>
      <c r="H11912" s="75">
        <v>1</v>
      </c>
    </row>
    <row r="11913" spans="1:8">
      <c r="A11913" s="30" t="s">
        <v>5030</v>
      </c>
      <c r="B11913" s="74">
        <v>46270</v>
      </c>
      <c r="C11913" s="30" t="s">
        <v>954</v>
      </c>
      <c r="D11913" s="30" t="s">
        <v>955</v>
      </c>
      <c r="E11913" s="75">
        <v>3</v>
      </c>
      <c r="F11913" s="30" t="s">
        <v>68</v>
      </c>
      <c r="G11913" s="30" t="s">
        <v>69</v>
      </c>
      <c r="H11913" s="75">
        <v>1</v>
      </c>
    </row>
    <row r="11914" spans="1:8">
      <c r="A11914" s="30" t="s">
        <v>5030</v>
      </c>
      <c r="B11914" s="74">
        <v>46270</v>
      </c>
      <c r="C11914" s="30" t="s">
        <v>1830</v>
      </c>
      <c r="D11914" s="30" t="s">
        <v>1831</v>
      </c>
      <c r="E11914" s="75">
        <v>34</v>
      </c>
      <c r="F11914" s="30" t="s">
        <v>70</v>
      </c>
      <c r="G11914" s="30" t="s">
        <v>71</v>
      </c>
      <c r="H11914" s="75">
        <v>2</v>
      </c>
    </row>
    <row r="11915" spans="1:8">
      <c r="A11915" s="30" t="s">
        <v>5030</v>
      </c>
      <c r="B11915" s="74">
        <v>46270</v>
      </c>
      <c r="C11915" s="30" t="s">
        <v>962</v>
      </c>
      <c r="D11915" s="30" t="s">
        <v>963</v>
      </c>
      <c r="E11915" s="75">
        <v>65</v>
      </c>
      <c r="F11915" s="30" t="s">
        <v>70</v>
      </c>
      <c r="G11915" s="30" t="s">
        <v>71</v>
      </c>
      <c r="H11915" s="75">
        <v>2</v>
      </c>
    </row>
    <row r="11916" spans="1:8">
      <c r="A11916" s="30" t="s">
        <v>5030</v>
      </c>
      <c r="B11916" s="74">
        <v>46270</v>
      </c>
      <c r="C11916" s="30" t="s">
        <v>974</v>
      </c>
      <c r="D11916" s="30" t="s">
        <v>975</v>
      </c>
      <c r="E11916" s="75">
        <v>10</v>
      </c>
      <c r="F11916" s="30" t="s">
        <v>53</v>
      </c>
      <c r="G11916" s="30" t="s">
        <v>54</v>
      </c>
      <c r="H11916" s="75">
        <v>1</v>
      </c>
    </row>
    <row r="11917" spans="1:8">
      <c r="A11917" s="30" t="s">
        <v>5030</v>
      </c>
      <c r="B11917" s="74">
        <v>46270</v>
      </c>
      <c r="C11917" s="30" t="s">
        <v>980</v>
      </c>
      <c r="D11917" s="30" t="s">
        <v>981</v>
      </c>
      <c r="E11917" s="75">
        <v>179</v>
      </c>
      <c r="F11917" s="30" t="s">
        <v>70</v>
      </c>
      <c r="G11917" s="30" t="s">
        <v>71</v>
      </c>
      <c r="H11917" s="75">
        <v>2</v>
      </c>
    </row>
    <row r="11918" spans="1:8">
      <c r="A11918" s="30" t="s">
        <v>5030</v>
      </c>
      <c r="B11918" s="74">
        <v>46270</v>
      </c>
      <c r="C11918" s="30" t="s">
        <v>982</v>
      </c>
      <c r="D11918" s="30" t="s">
        <v>983</v>
      </c>
      <c r="E11918" s="75">
        <v>30</v>
      </c>
      <c r="F11918" s="30" t="s">
        <v>70</v>
      </c>
      <c r="G11918" s="30" t="s">
        <v>71</v>
      </c>
      <c r="H11918" s="75">
        <v>2</v>
      </c>
    </row>
    <row r="11919" spans="1:8">
      <c r="A11919" s="30" t="s">
        <v>5030</v>
      </c>
      <c r="B11919" s="74">
        <v>46270</v>
      </c>
      <c r="C11919" s="30" t="s">
        <v>984</v>
      </c>
      <c r="D11919" s="30" t="s">
        <v>985</v>
      </c>
      <c r="E11919" s="75">
        <v>88</v>
      </c>
      <c r="F11919" s="30" t="s">
        <v>53</v>
      </c>
      <c r="G11919" s="30" t="s">
        <v>54</v>
      </c>
      <c r="H11919" s="75">
        <v>1</v>
      </c>
    </row>
    <row r="11920" spans="1:8">
      <c r="A11920" s="30" t="s">
        <v>5030</v>
      </c>
      <c r="B11920" s="74">
        <v>46270</v>
      </c>
      <c r="C11920" s="30" t="s">
        <v>986</v>
      </c>
      <c r="D11920" s="30" t="s">
        <v>987</v>
      </c>
      <c r="E11920" s="75">
        <v>35</v>
      </c>
      <c r="F11920" s="30" t="s">
        <v>58</v>
      </c>
      <c r="G11920" s="30" t="s">
        <v>59</v>
      </c>
      <c r="H11920" s="75">
        <v>3</v>
      </c>
    </row>
    <row r="11921" spans="1:8">
      <c r="A11921" s="30" t="s">
        <v>5030</v>
      </c>
      <c r="B11921" s="74">
        <v>46270</v>
      </c>
      <c r="C11921" s="30" t="s">
        <v>992</v>
      </c>
      <c r="D11921" s="30" t="s">
        <v>993</v>
      </c>
      <c r="E11921" s="75">
        <v>45</v>
      </c>
      <c r="F11921" s="30" t="s">
        <v>68</v>
      </c>
      <c r="G11921" s="30" t="s">
        <v>69</v>
      </c>
      <c r="H11921" s="75">
        <v>1</v>
      </c>
    </row>
    <row r="11922" spans="1:8">
      <c r="A11922" s="30" t="s">
        <v>5030</v>
      </c>
      <c r="B11922" s="74">
        <v>46270</v>
      </c>
      <c r="C11922" s="30" t="s">
        <v>1838</v>
      </c>
      <c r="D11922" s="30" t="s">
        <v>1839</v>
      </c>
      <c r="E11922" s="75">
        <v>84</v>
      </c>
      <c r="F11922" s="30" t="s">
        <v>53</v>
      </c>
      <c r="G11922" s="30" t="s">
        <v>54</v>
      </c>
      <c r="H11922" s="75">
        <v>1</v>
      </c>
    </row>
    <row r="11923" spans="1:8">
      <c r="A11923" s="30" t="s">
        <v>5030</v>
      </c>
      <c r="B11923" s="74">
        <v>46270</v>
      </c>
      <c r="C11923" s="30" t="s">
        <v>998</v>
      </c>
      <c r="D11923" s="30" t="s">
        <v>999</v>
      </c>
      <c r="E11923" s="75">
        <v>116</v>
      </c>
      <c r="F11923" s="30" t="s">
        <v>70</v>
      </c>
      <c r="G11923" s="30" t="s">
        <v>71</v>
      </c>
      <c r="H11923" s="75">
        <v>2</v>
      </c>
    </row>
    <row r="11924" spans="1:8">
      <c r="A11924" s="30" t="s">
        <v>5030</v>
      </c>
      <c r="B11924" s="74">
        <v>46270</v>
      </c>
      <c r="C11924" s="30" t="s">
        <v>1840</v>
      </c>
      <c r="D11924" s="30" t="s">
        <v>1841</v>
      </c>
      <c r="E11924" s="75">
        <v>69</v>
      </c>
      <c r="F11924" s="30" t="s">
        <v>70</v>
      </c>
      <c r="G11924" s="30" t="s">
        <v>71</v>
      </c>
      <c r="H11924" s="75">
        <v>2</v>
      </c>
    </row>
    <row r="11925" spans="1:8">
      <c r="A11925" s="30" t="s">
        <v>5030</v>
      </c>
      <c r="B11925" s="74">
        <v>46270</v>
      </c>
      <c r="C11925" s="30" t="s">
        <v>1006</v>
      </c>
      <c r="D11925" s="30" t="s">
        <v>1007</v>
      </c>
      <c r="E11925" s="75">
        <v>48</v>
      </c>
      <c r="F11925" s="30" t="s">
        <v>70</v>
      </c>
      <c r="G11925" s="30" t="s">
        <v>71</v>
      </c>
      <c r="H11925" s="75">
        <v>2</v>
      </c>
    </row>
    <row r="11926" spans="1:8">
      <c r="A11926" s="30" t="s">
        <v>5030</v>
      </c>
      <c r="B11926" s="74">
        <v>46270</v>
      </c>
      <c r="C11926" s="30" t="s">
        <v>1008</v>
      </c>
      <c r="D11926" s="30" t="s">
        <v>1009</v>
      </c>
      <c r="E11926" s="75">
        <v>39</v>
      </c>
      <c r="F11926" s="30" t="s">
        <v>53</v>
      </c>
      <c r="G11926" s="30" t="s">
        <v>54</v>
      </c>
      <c r="H11926" s="75">
        <v>1</v>
      </c>
    </row>
    <row r="11927" spans="1:8">
      <c r="A11927" s="30" t="s">
        <v>5030</v>
      </c>
      <c r="B11927" s="74">
        <v>46270</v>
      </c>
      <c r="C11927" s="30" t="s">
        <v>1010</v>
      </c>
      <c r="D11927" s="30" t="s">
        <v>1011</v>
      </c>
      <c r="E11927" s="75">
        <v>142</v>
      </c>
      <c r="F11927" s="30" t="s">
        <v>70</v>
      </c>
      <c r="G11927" s="30" t="s">
        <v>71</v>
      </c>
      <c r="H11927" s="75">
        <v>2</v>
      </c>
    </row>
    <row r="11928" spans="1:8">
      <c r="A11928" s="30" t="s">
        <v>5030</v>
      </c>
      <c r="B11928" s="74">
        <v>46270</v>
      </c>
      <c r="C11928" s="30" t="s">
        <v>1012</v>
      </c>
      <c r="D11928" s="30" t="s">
        <v>1013</v>
      </c>
      <c r="E11928" s="75">
        <v>56</v>
      </c>
      <c r="F11928" s="30" t="s">
        <v>53</v>
      </c>
      <c r="G11928" s="30" t="s">
        <v>54</v>
      </c>
      <c r="H11928" s="75">
        <v>1</v>
      </c>
    </row>
    <row r="11929" spans="1:8">
      <c r="A11929" s="30" t="s">
        <v>5030</v>
      </c>
      <c r="B11929" s="74">
        <v>46270</v>
      </c>
      <c r="C11929" s="30" t="s">
        <v>1018</v>
      </c>
      <c r="D11929" s="30" t="s">
        <v>1019</v>
      </c>
      <c r="E11929" s="75">
        <v>212</v>
      </c>
      <c r="F11929" s="30" t="s">
        <v>70</v>
      </c>
      <c r="G11929" s="30" t="s">
        <v>71</v>
      </c>
      <c r="H11929" s="75">
        <v>2</v>
      </c>
    </row>
    <row r="11930" spans="1:8">
      <c r="A11930" s="30" t="s">
        <v>5030</v>
      </c>
      <c r="B11930" s="74">
        <v>46270</v>
      </c>
      <c r="C11930" s="30" t="s">
        <v>5050</v>
      </c>
      <c r="D11930" s="30" t="s">
        <v>5051</v>
      </c>
      <c r="E11930" s="75">
        <v>72</v>
      </c>
      <c r="F11930" s="30" t="s">
        <v>70</v>
      </c>
      <c r="G11930" s="30" t="s">
        <v>71</v>
      </c>
      <c r="H11930" s="75">
        <v>2</v>
      </c>
    </row>
    <row r="11931" spans="1:8">
      <c r="A11931" s="30" t="s">
        <v>5030</v>
      </c>
      <c r="B11931" s="74">
        <v>46270</v>
      </c>
      <c r="C11931" s="30" t="s">
        <v>1028</v>
      </c>
      <c r="D11931" s="30" t="s">
        <v>1029</v>
      </c>
      <c r="E11931" s="75">
        <v>72</v>
      </c>
      <c r="F11931" s="30" t="s">
        <v>53</v>
      </c>
      <c r="G11931" s="30" t="s">
        <v>54</v>
      </c>
      <c r="H11931" s="75">
        <v>1</v>
      </c>
    </row>
    <row r="11932" spans="1:8">
      <c r="A11932" s="30" t="s">
        <v>5030</v>
      </c>
      <c r="B11932" s="74">
        <v>46270</v>
      </c>
      <c r="C11932" s="30" t="s">
        <v>1030</v>
      </c>
      <c r="D11932" s="30" t="s">
        <v>1031</v>
      </c>
      <c r="E11932" s="75">
        <v>1</v>
      </c>
      <c r="F11932" s="30" t="s">
        <v>80</v>
      </c>
      <c r="G11932" s="30" t="s">
        <v>81</v>
      </c>
      <c r="H11932" s="75">
        <v>1</v>
      </c>
    </row>
    <row r="11933" spans="1:8">
      <c r="A11933" s="30" t="s">
        <v>5030</v>
      </c>
      <c r="B11933" s="74">
        <v>46270</v>
      </c>
      <c r="C11933" s="30" t="s">
        <v>1032</v>
      </c>
      <c r="D11933" s="30" t="s">
        <v>1033</v>
      </c>
      <c r="E11933" s="75">
        <v>85</v>
      </c>
      <c r="F11933" s="30" t="s">
        <v>70</v>
      </c>
      <c r="G11933" s="30" t="s">
        <v>71</v>
      </c>
      <c r="H11933" s="75">
        <v>2</v>
      </c>
    </row>
    <row r="11934" spans="1:8">
      <c r="A11934" s="30" t="s">
        <v>5030</v>
      </c>
      <c r="B11934" s="74">
        <v>46270</v>
      </c>
      <c r="C11934" s="30" t="s">
        <v>1034</v>
      </c>
      <c r="D11934" s="30" t="s">
        <v>1035</v>
      </c>
      <c r="E11934" s="75">
        <v>70</v>
      </c>
      <c r="F11934" s="30" t="s">
        <v>53</v>
      </c>
      <c r="G11934" s="30" t="s">
        <v>54</v>
      </c>
      <c r="H11934" s="75">
        <v>1</v>
      </c>
    </row>
    <row r="11935" spans="1:8">
      <c r="A11935" s="30" t="s">
        <v>5030</v>
      </c>
      <c r="B11935" s="74">
        <v>46270</v>
      </c>
      <c r="C11935" s="30" t="s">
        <v>1036</v>
      </c>
      <c r="D11935" s="30" t="s">
        <v>1037</v>
      </c>
      <c r="E11935" s="75">
        <v>206</v>
      </c>
      <c r="F11935" s="30" t="s">
        <v>53</v>
      </c>
      <c r="G11935" s="30" t="s">
        <v>54</v>
      </c>
      <c r="H11935" s="75">
        <v>1</v>
      </c>
    </row>
    <row r="11936" spans="1:8">
      <c r="A11936" s="30" t="s">
        <v>5030</v>
      </c>
      <c r="B11936" s="74">
        <v>46270</v>
      </c>
      <c r="C11936" s="30" t="s">
        <v>1038</v>
      </c>
      <c r="D11936" s="30" t="s">
        <v>1039</v>
      </c>
      <c r="E11936" s="75">
        <v>151</v>
      </c>
      <c r="F11936" s="30" t="s">
        <v>70</v>
      </c>
      <c r="G11936" s="30" t="s">
        <v>71</v>
      </c>
      <c r="H11936" s="75">
        <v>2</v>
      </c>
    </row>
    <row r="11937" spans="1:8">
      <c r="A11937" s="30" t="s">
        <v>5030</v>
      </c>
      <c r="B11937" s="74">
        <v>46270</v>
      </c>
      <c r="C11937" s="30" t="s">
        <v>1042</v>
      </c>
      <c r="D11937" s="30" t="s">
        <v>1043</v>
      </c>
      <c r="E11937" s="75">
        <v>81</v>
      </c>
      <c r="F11937" s="30" t="s">
        <v>80</v>
      </c>
      <c r="G11937" s="30" t="s">
        <v>81</v>
      </c>
      <c r="H11937" s="75">
        <v>1</v>
      </c>
    </row>
    <row r="11938" spans="1:8">
      <c r="A11938" s="30" t="s">
        <v>5030</v>
      </c>
      <c r="B11938" s="74">
        <v>46270</v>
      </c>
      <c r="C11938" s="30" t="s">
        <v>1066</v>
      </c>
      <c r="D11938" s="30" t="s">
        <v>1067</v>
      </c>
      <c r="E11938" s="75">
        <v>166</v>
      </c>
      <c r="F11938" s="30" t="s">
        <v>80</v>
      </c>
      <c r="G11938" s="30" t="s">
        <v>81</v>
      </c>
      <c r="H11938" s="75">
        <v>1</v>
      </c>
    </row>
    <row r="11939" spans="1:8">
      <c r="A11939" s="30" t="s">
        <v>5030</v>
      </c>
      <c r="B11939" s="74">
        <v>46270</v>
      </c>
      <c r="C11939" s="30" t="s">
        <v>1072</v>
      </c>
      <c r="D11939" s="30" t="s">
        <v>1073</v>
      </c>
      <c r="E11939" s="75">
        <v>102</v>
      </c>
      <c r="F11939" s="30" t="s">
        <v>76</v>
      </c>
      <c r="G11939" s="30" t="s">
        <v>77</v>
      </c>
      <c r="H11939" s="75">
        <v>1</v>
      </c>
    </row>
    <row r="11940" spans="1:8">
      <c r="A11940" s="30" t="s">
        <v>5030</v>
      </c>
      <c r="B11940" s="74">
        <v>46270</v>
      </c>
      <c r="C11940" s="30" t="s">
        <v>1074</v>
      </c>
      <c r="D11940" s="30" t="s">
        <v>1075</v>
      </c>
      <c r="E11940" s="75">
        <v>133</v>
      </c>
      <c r="F11940" s="30" t="s">
        <v>70</v>
      </c>
      <c r="G11940" s="30" t="s">
        <v>71</v>
      </c>
      <c r="H11940" s="75">
        <v>2</v>
      </c>
    </row>
    <row r="11941" spans="1:8">
      <c r="A11941" s="30" t="s">
        <v>5030</v>
      </c>
      <c r="B11941" s="74">
        <v>46270</v>
      </c>
      <c r="C11941" s="30" t="s">
        <v>1076</v>
      </c>
      <c r="D11941" s="30" t="s">
        <v>1077</v>
      </c>
      <c r="E11941" s="75">
        <v>37</v>
      </c>
      <c r="F11941" s="30" t="s">
        <v>53</v>
      </c>
      <c r="G11941" s="30" t="s">
        <v>54</v>
      </c>
      <c r="H11941" s="75">
        <v>1</v>
      </c>
    </row>
    <row r="11942" spans="1:8">
      <c r="A11942" s="30" t="s">
        <v>5030</v>
      </c>
      <c r="B11942" s="74">
        <v>46270</v>
      </c>
      <c r="C11942" s="30" t="s">
        <v>1086</v>
      </c>
      <c r="D11942" s="30" t="s">
        <v>1087</v>
      </c>
      <c r="E11942" s="75">
        <v>65</v>
      </c>
      <c r="F11942" s="30" t="s">
        <v>53</v>
      </c>
      <c r="G11942" s="30" t="s">
        <v>54</v>
      </c>
      <c r="H11942" s="75">
        <v>1</v>
      </c>
    </row>
    <row r="11943" spans="1:8">
      <c r="A11943" s="30" t="s">
        <v>5030</v>
      </c>
      <c r="B11943" s="74">
        <v>46270</v>
      </c>
      <c r="C11943" s="30" t="s">
        <v>1092</v>
      </c>
      <c r="D11943" s="30" t="s">
        <v>1093</v>
      </c>
      <c r="E11943" s="75">
        <v>156</v>
      </c>
      <c r="F11943" s="30" t="s">
        <v>80</v>
      </c>
      <c r="G11943" s="30" t="s">
        <v>81</v>
      </c>
      <c r="H11943" s="75">
        <v>1</v>
      </c>
    </row>
    <row r="11944" spans="1:8">
      <c r="A11944" s="30" t="s">
        <v>5030</v>
      </c>
      <c r="B11944" s="74">
        <v>46270</v>
      </c>
      <c r="C11944" s="30" t="s">
        <v>1848</v>
      </c>
      <c r="D11944" s="30" t="s">
        <v>1849</v>
      </c>
      <c r="E11944" s="75">
        <v>139</v>
      </c>
      <c r="F11944" s="30" t="s">
        <v>53</v>
      </c>
      <c r="G11944" s="30" t="s">
        <v>54</v>
      </c>
      <c r="H11944" s="75">
        <v>1</v>
      </c>
    </row>
    <row r="11945" spans="1:8">
      <c r="A11945" s="30" t="s">
        <v>5030</v>
      </c>
      <c r="B11945" s="74">
        <v>46270</v>
      </c>
      <c r="C11945" s="30" t="s">
        <v>1098</v>
      </c>
      <c r="D11945" s="30" t="s">
        <v>1099</v>
      </c>
      <c r="E11945" s="75">
        <v>94</v>
      </c>
      <c r="F11945" s="30" t="s">
        <v>53</v>
      </c>
      <c r="G11945" s="30" t="s">
        <v>54</v>
      </c>
      <c r="H11945" s="75">
        <v>1</v>
      </c>
    </row>
    <row r="11946" spans="1:8">
      <c r="A11946" s="30" t="s">
        <v>5030</v>
      </c>
      <c r="B11946" s="74">
        <v>46270</v>
      </c>
      <c r="C11946" s="30" t="s">
        <v>1104</v>
      </c>
      <c r="D11946" s="30" t="s">
        <v>1105</v>
      </c>
      <c r="E11946" s="75">
        <v>64</v>
      </c>
      <c r="F11946" s="30" t="s">
        <v>53</v>
      </c>
      <c r="G11946" s="30" t="s">
        <v>54</v>
      </c>
      <c r="H11946" s="75">
        <v>1</v>
      </c>
    </row>
    <row r="11947" spans="1:8">
      <c r="A11947" s="30" t="s">
        <v>5030</v>
      </c>
      <c r="B11947" s="74">
        <v>46270</v>
      </c>
      <c r="C11947" s="30" t="s">
        <v>1106</v>
      </c>
      <c r="D11947" s="30" t="s">
        <v>1107</v>
      </c>
      <c r="E11947" s="75">
        <v>29</v>
      </c>
      <c r="F11947" s="30" t="s">
        <v>80</v>
      </c>
      <c r="G11947" s="30" t="s">
        <v>81</v>
      </c>
      <c r="H11947" s="75">
        <v>1</v>
      </c>
    </row>
    <row r="11948" spans="1:8">
      <c r="A11948" s="30" t="s">
        <v>5030</v>
      </c>
      <c r="B11948" s="74">
        <v>46270</v>
      </c>
      <c r="C11948" s="30" t="s">
        <v>1110</v>
      </c>
      <c r="D11948" s="30" t="s">
        <v>1111</v>
      </c>
      <c r="E11948" s="75">
        <v>50</v>
      </c>
      <c r="F11948" s="30" t="s">
        <v>80</v>
      </c>
      <c r="G11948" s="30" t="s">
        <v>81</v>
      </c>
      <c r="H11948" s="75">
        <v>1</v>
      </c>
    </row>
    <row r="11949" spans="1:8">
      <c r="A11949" s="30" t="s">
        <v>5030</v>
      </c>
      <c r="B11949" s="74">
        <v>46270</v>
      </c>
      <c r="C11949" s="30" t="s">
        <v>1122</v>
      </c>
      <c r="D11949" s="30" t="s">
        <v>1123</v>
      </c>
      <c r="E11949" s="75">
        <v>192</v>
      </c>
      <c r="F11949" s="30" t="s">
        <v>70</v>
      </c>
      <c r="G11949" s="30" t="s">
        <v>71</v>
      </c>
      <c r="H11949" s="75">
        <v>2</v>
      </c>
    </row>
    <row r="11950" spans="1:8">
      <c r="A11950" s="30" t="s">
        <v>5030</v>
      </c>
      <c r="B11950" s="74">
        <v>46270</v>
      </c>
      <c r="C11950" s="30" t="s">
        <v>1124</v>
      </c>
      <c r="D11950" s="30" t="s">
        <v>1125</v>
      </c>
      <c r="E11950" s="75">
        <v>316</v>
      </c>
      <c r="F11950" s="30" t="s">
        <v>80</v>
      </c>
      <c r="G11950" s="30" t="s">
        <v>81</v>
      </c>
      <c r="H11950" s="75">
        <v>1</v>
      </c>
    </row>
    <row r="11951" spans="1:8">
      <c r="A11951" s="30" t="s">
        <v>5030</v>
      </c>
      <c r="B11951" s="74">
        <v>46270</v>
      </c>
      <c r="C11951" s="30" t="s">
        <v>1126</v>
      </c>
      <c r="D11951" s="30" t="s">
        <v>1127</v>
      </c>
      <c r="E11951" s="75">
        <v>81</v>
      </c>
      <c r="F11951" s="30" t="s">
        <v>70</v>
      </c>
      <c r="G11951" s="30" t="s">
        <v>71</v>
      </c>
      <c r="H11951" s="75">
        <v>2</v>
      </c>
    </row>
    <row r="11952" spans="1:8">
      <c r="A11952" s="30" t="s">
        <v>5030</v>
      </c>
      <c r="B11952" s="74">
        <v>46270</v>
      </c>
      <c r="C11952" s="30" t="s">
        <v>1134</v>
      </c>
      <c r="D11952" s="30" t="s">
        <v>1135</v>
      </c>
      <c r="E11952" s="75">
        <v>215</v>
      </c>
      <c r="F11952" s="30" t="s">
        <v>70</v>
      </c>
      <c r="G11952" s="30" t="s">
        <v>71</v>
      </c>
      <c r="H11952" s="75">
        <v>2</v>
      </c>
    </row>
    <row r="11953" spans="1:8">
      <c r="A11953" s="30" t="s">
        <v>5030</v>
      </c>
      <c r="B11953" s="74">
        <v>46270</v>
      </c>
      <c r="C11953" s="30" t="s">
        <v>1138</v>
      </c>
      <c r="D11953" s="30" t="s">
        <v>1139</v>
      </c>
      <c r="E11953" s="75">
        <v>99</v>
      </c>
      <c r="F11953" s="30" t="s">
        <v>70</v>
      </c>
      <c r="G11953" s="30" t="s">
        <v>71</v>
      </c>
      <c r="H11953" s="75">
        <v>2</v>
      </c>
    </row>
    <row r="11954" spans="1:8">
      <c r="A11954" s="30" t="s">
        <v>5030</v>
      </c>
      <c r="B11954" s="74">
        <v>46270</v>
      </c>
      <c r="C11954" s="30" t="s">
        <v>1144</v>
      </c>
      <c r="D11954" s="30" t="s">
        <v>1145</v>
      </c>
      <c r="E11954" s="75">
        <v>9</v>
      </c>
      <c r="F11954" s="30" t="s">
        <v>68</v>
      </c>
      <c r="G11954" s="30" t="s">
        <v>69</v>
      </c>
      <c r="H11954" s="75">
        <v>1</v>
      </c>
    </row>
    <row r="11955" spans="1:8">
      <c r="A11955" s="30" t="s">
        <v>5030</v>
      </c>
      <c r="B11955" s="74">
        <v>46270</v>
      </c>
      <c r="C11955" s="30" t="s">
        <v>1148</v>
      </c>
      <c r="D11955" s="30" t="s">
        <v>1149</v>
      </c>
      <c r="E11955" s="75">
        <v>103</v>
      </c>
      <c r="F11955" s="30" t="s">
        <v>70</v>
      </c>
      <c r="G11955" s="30" t="s">
        <v>71</v>
      </c>
      <c r="H11955" s="75">
        <v>2</v>
      </c>
    </row>
    <row r="11956" spans="1:8">
      <c r="A11956" s="30" t="s">
        <v>5030</v>
      </c>
      <c r="B11956" s="74">
        <v>46270</v>
      </c>
      <c r="C11956" s="30" t="s">
        <v>1152</v>
      </c>
      <c r="D11956" s="30" t="s">
        <v>1153</v>
      </c>
      <c r="E11956" s="75">
        <v>118</v>
      </c>
      <c r="F11956" s="30" t="s">
        <v>70</v>
      </c>
      <c r="G11956" s="30" t="s">
        <v>71</v>
      </c>
      <c r="H11956" s="75">
        <v>2</v>
      </c>
    </row>
    <row r="11957" spans="1:8">
      <c r="A11957" s="30" t="s">
        <v>5030</v>
      </c>
      <c r="B11957" s="74">
        <v>46270</v>
      </c>
      <c r="C11957" s="30" t="s">
        <v>1154</v>
      </c>
      <c r="D11957" s="30" t="s">
        <v>1155</v>
      </c>
      <c r="E11957" s="75">
        <v>112</v>
      </c>
      <c r="F11957" s="30" t="s">
        <v>53</v>
      </c>
      <c r="G11957" s="30" t="s">
        <v>54</v>
      </c>
      <c r="H11957" s="75">
        <v>1</v>
      </c>
    </row>
    <row r="11958" spans="1:8">
      <c r="A11958" s="30" t="s">
        <v>5030</v>
      </c>
      <c r="B11958" s="74">
        <v>46270</v>
      </c>
      <c r="C11958" s="30" t="s">
        <v>1156</v>
      </c>
      <c r="D11958" s="30" t="s">
        <v>1157</v>
      </c>
      <c r="E11958" s="75">
        <v>143</v>
      </c>
      <c r="F11958" s="30" t="s">
        <v>70</v>
      </c>
      <c r="G11958" s="30" t="s">
        <v>71</v>
      </c>
      <c r="H11958" s="75">
        <v>2</v>
      </c>
    </row>
    <row r="11959" spans="1:8">
      <c r="A11959" s="30" t="s">
        <v>5030</v>
      </c>
      <c r="B11959" s="74">
        <v>46270</v>
      </c>
      <c r="C11959" s="30" t="s">
        <v>1158</v>
      </c>
      <c r="D11959" s="30" t="s">
        <v>1159</v>
      </c>
      <c r="E11959" s="75">
        <v>12</v>
      </c>
      <c r="F11959" s="30" t="s">
        <v>76</v>
      </c>
      <c r="G11959" s="30" t="s">
        <v>77</v>
      </c>
      <c r="H11959" s="75">
        <v>1</v>
      </c>
    </row>
    <row r="11960" spans="1:8">
      <c r="A11960" s="30" t="s">
        <v>5030</v>
      </c>
      <c r="B11960" s="74">
        <v>46270</v>
      </c>
      <c r="C11960" s="30" t="s">
        <v>1860</v>
      </c>
      <c r="D11960" s="30" t="s">
        <v>1861</v>
      </c>
      <c r="E11960" s="75">
        <v>55</v>
      </c>
      <c r="F11960" s="30" t="s">
        <v>53</v>
      </c>
      <c r="G11960" s="30" t="s">
        <v>54</v>
      </c>
      <c r="H11960" s="75">
        <v>1</v>
      </c>
    </row>
    <row r="11961" spans="1:8">
      <c r="A11961" s="30" t="s">
        <v>5030</v>
      </c>
      <c r="B11961" s="74">
        <v>46270</v>
      </c>
      <c r="C11961" s="30" t="s">
        <v>1160</v>
      </c>
      <c r="D11961" s="30" t="s">
        <v>1161</v>
      </c>
      <c r="E11961" s="75">
        <v>10</v>
      </c>
      <c r="F11961" s="30" t="s">
        <v>76</v>
      </c>
      <c r="G11961" s="30" t="s">
        <v>77</v>
      </c>
      <c r="H11961" s="75">
        <v>1</v>
      </c>
    </row>
    <row r="11962" spans="1:8">
      <c r="A11962" s="30" t="s">
        <v>5030</v>
      </c>
      <c r="B11962" s="74">
        <v>46270</v>
      </c>
      <c r="C11962" s="30" t="s">
        <v>1168</v>
      </c>
      <c r="D11962" s="30" t="s">
        <v>1169</v>
      </c>
      <c r="E11962" s="75">
        <v>130</v>
      </c>
      <c r="F11962" s="30" t="s">
        <v>53</v>
      </c>
      <c r="G11962" s="30" t="s">
        <v>54</v>
      </c>
      <c r="H11962" s="75">
        <v>1</v>
      </c>
    </row>
    <row r="11963" spans="1:8">
      <c r="A11963" s="30" t="s">
        <v>5030</v>
      </c>
      <c r="B11963" s="74">
        <v>46270</v>
      </c>
      <c r="C11963" s="30" t="s">
        <v>5032</v>
      </c>
      <c r="D11963" s="30" t="s">
        <v>5033</v>
      </c>
      <c r="E11963" s="75">
        <v>84</v>
      </c>
      <c r="F11963" s="30" t="s">
        <v>53</v>
      </c>
      <c r="G11963" s="30" t="s">
        <v>54</v>
      </c>
      <c r="H11963" s="75">
        <v>1</v>
      </c>
    </row>
    <row r="11964" spans="1:8">
      <c r="A11964" s="30" t="s">
        <v>5030</v>
      </c>
      <c r="B11964" s="74">
        <v>46270</v>
      </c>
      <c r="C11964" s="30" t="s">
        <v>1176</v>
      </c>
      <c r="D11964" s="30" t="s">
        <v>1177</v>
      </c>
      <c r="E11964" s="75">
        <v>32</v>
      </c>
      <c r="F11964" s="30" t="s">
        <v>53</v>
      </c>
      <c r="G11964" s="30" t="s">
        <v>54</v>
      </c>
      <c r="H11964" s="75">
        <v>1</v>
      </c>
    </row>
    <row r="11965" spans="1:8">
      <c r="A11965" s="30" t="s">
        <v>5030</v>
      </c>
      <c r="B11965" s="74">
        <v>46270</v>
      </c>
      <c r="C11965" s="30" t="s">
        <v>1180</v>
      </c>
      <c r="D11965" s="30" t="s">
        <v>1181</v>
      </c>
      <c r="E11965" s="75">
        <v>128</v>
      </c>
      <c r="F11965" s="30" t="s">
        <v>53</v>
      </c>
      <c r="G11965" s="30" t="s">
        <v>54</v>
      </c>
      <c r="H11965" s="75">
        <v>1</v>
      </c>
    </row>
    <row r="11966" spans="1:8">
      <c r="A11966" s="30" t="s">
        <v>5030</v>
      </c>
      <c r="B11966" s="74">
        <v>46270</v>
      </c>
      <c r="C11966" s="30" t="s">
        <v>1182</v>
      </c>
      <c r="D11966" s="30" t="s">
        <v>1183</v>
      </c>
      <c r="E11966" s="75">
        <v>7</v>
      </c>
      <c r="F11966" s="30" t="s">
        <v>76</v>
      </c>
      <c r="G11966" s="30" t="s">
        <v>77</v>
      </c>
      <c r="H11966" s="75">
        <v>1</v>
      </c>
    </row>
    <row r="11967" spans="1:8">
      <c r="A11967" s="30" t="s">
        <v>5030</v>
      </c>
      <c r="B11967" s="74">
        <v>46270</v>
      </c>
      <c r="C11967" s="30" t="s">
        <v>1184</v>
      </c>
      <c r="D11967" s="30" t="s">
        <v>1185</v>
      </c>
      <c r="E11967" s="75">
        <v>2</v>
      </c>
      <c r="F11967" s="30" t="s">
        <v>76</v>
      </c>
      <c r="G11967" s="30" t="s">
        <v>77</v>
      </c>
      <c r="H11967" s="75">
        <v>1</v>
      </c>
    </row>
    <row r="11968" spans="1:8">
      <c r="A11968" s="30" t="s">
        <v>5030</v>
      </c>
      <c r="B11968" s="74">
        <v>46270</v>
      </c>
      <c r="C11968" s="30" t="s">
        <v>1190</v>
      </c>
      <c r="D11968" s="30" t="s">
        <v>1191</v>
      </c>
      <c r="E11968" s="75">
        <v>106</v>
      </c>
      <c r="F11968" s="30" t="s">
        <v>70</v>
      </c>
      <c r="G11968" s="30" t="s">
        <v>71</v>
      </c>
      <c r="H11968" s="75">
        <v>2</v>
      </c>
    </row>
    <row r="11969" spans="1:8">
      <c r="A11969" s="30" t="s">
        <v>5030</v>
      </c>
      <c r="B11969" s="74">
        <v>46270</v>
      </c>
      <c r="C11969" s="30" t="s">
        <v>1196</v>
      </c>
      <c r="D11969" s="30" t="s">
        <v>1197</v>
      </c>
      <c r="E11969" s="75">
        <v>12</v>
      </c>
      <c r="F11969" s="30" t="s">
        <v>53</v>
      </c>
      <c r="G11969" s="30" t="s">
        <v>54</v>
      </c>
      <c r="H11969" s="75">
        <v>1</v>
      </c>
    </row>
    <row r="11970" spans="1:8">
      <c r="A11970" s="30" t="s">
        <v>5030</v>
      </c>
      <c r="B11970" s="74">
        <v>46270</v>
      </c>
      <c r="C11970" s="30" t="s">
        <v>1198</v>
      </c>
      <c r="D11970" s="30" t="s">
        <v>1199</v>
      </c>
      <c r="E11970" s="75">
        <v>26</v>
      </c>
      <c r="F11970" s="30" t="s">
        <v>76</v>
      </c>
      <c r="G11970" s="30" t="s">
        <v>77</v>
      </c>
      <c r="H11970" s="75">
        <v>1</v>
      </c>
    </row>
    <row r="11971" spans="1:8">
      <c r="A11971" s="30" t="s">
        <v>5030</v>
      </c>
      <c r="B11971" s="74">
        <v>46270</v>
      </c>
      <c r="C11971" s="30" t="s">
        <v>1202</v>
      </c>
      <c r="D11971" s="30" t="s">
        <v>1203</v>
      </c>
      <c r="E11971" s="75">
        <v>123</v>
      </c>
      <c r="F11971" s="30" t="s">
        <v>70</v>
      </c>
      <c r="G11971" s="30" t="s">
        <v>71</v>
      </c>
      <c r="H11971" s="75">
        <v>2</v>
      </c>
    </row>
    <row r="11972" spans="1:8">
      <c r="A11972" s="30" t="s">
        <v>5030</v>
      </c>
      <c r="B11972" s="74">
        <v>46270</v>
      </c>
      <c r="C11972" s="30" t="s">
        <v>1206</v>
      </c>
      <c r="D11972" s="30" t="s">
        <v>1207</v>
      </c>
      <c r="E11972" s="75">
        <v>109</v>
      </c>
      <c r="F11972" s="30" t="s">
        <v>70</v>
      </c>
      <c r="G11972" s="30" t="s">
        <v>71</v>
      </c>
      <c r="H11972" s="75">
        <v>2</v>
      </c>
    </row>
    <row r="11973" spans="1:8">
      <c r="A11973" s="30" t="s">
        <v>5030</v>
      </c>
      <c r="B11973" s="74">
        <v>46270</v>
      </c>
      <c r="C11973" s="30" t="s">
        <v>1210</v>
      </c>
      <c r="D11973" s="30" t="s">
        <v>1211</v>
      </c>
      <c r="E11973" s="75">
        <v>31</v>
      </c>
      <c r="F11973" s="30" t="s">
        <v>53</v>
      </c>
      <c r="G11973" s="30" t="s">
        <v>54</v>
      </c>
      <c r="H11973" s="75">
        <v>1</v>
      </c>
    </row>
    <row r="11974" spans="1:8">
      <c r="A11974" s="30" t="s">
        <v>5030</v>
      </c>
      <c r="B11974" s="74">
        <v>46270</v>
      </c>
      <c r="C11974" s="30" t="s">
        <v>1216</v>
      </c>
      <c r="D11974" s="30" t="s">
        <v>1217</v>
      </c>
      <c r="E11974" s="75">
        <v>118</v>
      </c>
      <c r="F11974" s="30" t="s">
        <v>70</v>
      </c>
      <c r="G11974" s="30" t="s">
        <v>71</v>
      </c>
      <c r="H11974" s="75">
        <v>2</v>
      </c>
    </row>
    <row r="11975" spans="1:8">
      <c r="A11975" s="30" t="s">
        <v>5030</v>
      </c>
      <c r="B11975" s="74">
        <v>46270</v>
      </c>
      <c r="C11975" s="30" t="s">
        <v>1220</v>
      </c>
      <c r="D11975" s="30" t="s">
        <v>1221</v>
      </c>
      <c r="E11975" s="75">
        <v>145</v>
      </c>
      <c r="F11975" s="30" t="s">
        <v>70</v>
      </c>
      <c r="G11975" s="30" t="s">
        <v>71</v>
      </c>
      <c r="H11975" s="75">
        <v>2</v>
      </c>
    </row>
    <row r="11976" spans="1:8">
      <c r="A11976" s="30" t="s">
        <v>5030</v>
      </c>
      <c r="B11976" s="74">
        <v>46270</v>
      </c>
      <c r="C11976" s="30" t="s">
        <v>1222</v>
      </c>
      <c r="D11976" s="30" t="s">
        <v>1223</v>
      </c>
      <c r="E11976" s="75">
        <v>105</v>
      </c>
      <c r="F11976" s="30" t="s">
        <v>70</v>
      </c>
      <c r="G11976" s="30" t="s">
        <v>71</v>
      </c>
      <c r="H11976" s="75">
        <v>2</v>
      </c>
    </row>
    <row r="11977" spans="1:8">
      <c r="A11977" s="30" t="s">
        <v>5030</v>
      </c>
      <c r="B11977" s="74">
        <v>46270</v>
      </c>
      <c r="C11977" s="30" t="s">
        <v>1224</v>
      </c>
      <c r="D11977" s="30" t="s">
        <v>1225</v>
      </c>
      <c r="E11977" s="75">
        <v>167</v>
      </c>
      <c r="F11977" s="30" t="s">
        <v>70</v>
      </c>
      <c r="G11977" s="30" t="s">
        <v>71</v>
      </c>
      <c r="H11977" s="75">
        <v>2</v>
      </c>
    </row>
    <row r="11978" spans="1:8">
      <c r="A11978" s="30" t="s">
        <v>5030</v>
      </c>
      <c r="B11978" s="74">
        <v>46270</v>
      </c>
      <c r="C11978" s="30" t="s">
        <v>1226</v>
      </c>
      <c r="D11978" s="30" t="s">
        <v>1227</v>
      </c>
      <c r="E11978" s="75">
        <v>100</v>
      </c>
      <c r="F11978" s="30" t="s">
        <v>70</v>
      </c>
      <c r="G11978" s="30" t="s">
        <v>71</v>
      </c>
      <c r="H11978" s="75">
        <v>2</v>
      </c>
    </row>
    <row r="11979" spans="1:8">
      <c r="A11979" s="30" t="s">
        <v>5030</v>
      </c>
      <c r="B11979" s="74">
        <v>46270</v>
      </c>
      <c r="C11979" s="30" t="s">
        <v>1242</v>
      </c>
      <c r="D11979" s="30" t="s">
        <v>1243</v>
      </c>
      <c r="E11979" s="75">
        <v>4</v>
      </c>
      <c r="F11979" s="30" t="s">
        <v>76</v>
      </c>
      <c r="G11979" s="30" t="s">
        <v>77</v>
      </c>
      <c r="H11979" s="75">
        <v>1</v>
      </c>
    </row>
    <row r="11980" spans="1:8">
      <c r="A11980" s="30" t="s">
        <v>5030</v>
      </c>
      <c r="B11980" s="74">
        <v>46270</v>
      </c>
      <c r="C11980" s="30" t="s">
        <v>1876</v>
      </c>
      <c r="D11980" s="30" t="s">
        <v>1877</v>
      </c>
      <c r="E11980" s="75">
        <v>103</v>
      </c>
      <c r="F11980" s="30" t="s">
        <v>70</v>
      </c>
      <c r="G11980" s="30" t="s">
        <v>71</v>
      </c>
      <c r="H11980" s="75">
        <v>2</v>
      </c>
    </row>
    <row r="11981" spans="1:8">
      <c r="A11981" s="30" t="s">
        <v>5030</v>
      </c>
      <c r="B11981" s="74">
        <v>46270</v>
      </c>
      <c r="C11981" s="30" t="s">
        <v>1256</v>
      </c>
      <c r="D11981" s="30" t="s">
        <v>1257</v>
      </c>
      <c r="E11981" s="75">
        <v>93</v>
      </c>
      <c r="F11981" s="30" t="s">
        <v>70</v>
      </c>
      <c r="G11981" s="30" t="s">
        <v>71</v>
      </c>
      <c r="H11981" s="75">
        <v>2</v>
      </c>
    </row>
    <row r="11982" spans="1:8">
      <c r="A11982" s="30" t="s">
        <v>5030</v>
      </c>
      <c r="B11982" s="74">
        <v>46270</v>
      </c>
      <c r="C11982" s="30" t="s">
        <v>1260</v>
      </c>
      <c r="D11982" s="30" t="s">
        <v>1261</v>
      </c>
      <c r="E11982" s="75">
        <v>48</v>
      </c>
      <c r="F11982" s="30" t="s">
        <v>70</v>
      </c>
      <c r="G11982" s="30" t="s">
        <v>71</v>
      </c>
      <c r="H11982" s="75">
        <v>2</v>
      </c>
    </row>
    <row r="11983" spans="1:8">
      <c r="A11983" s="30" t="s">
        <v>5030</v>
      </c>
      <c r="B11983" s="74">
        <v>46270</v>
      </c>
      <c r="C11983" s="30" t="s">
        <v>1264</v>
      </c>
      <c r="D11983" s="30" t="s">
        <v>1265</v>
      </c>
      <c r="E11983" s="75">
        <v>116</v>
      </c>
      <c r="F11983" s="30" t="s">
        <v>70</v>
      </c>
      <c r="G11983" s="30" t="s">
        <v>71</v>
      </c>
      <c r="H11983" s="75">
        <v>2</v>
      </c>
    </row>
    <row r="11984" spans="1:8">
      <c r="A11984" s="30" t="s">
        <v>5030</v>
      </c>
      <c r="B11984" s="74">
        <v>46270</v>
      </c>
      <c r="C11984" s="30" t="s">
        <v>1278</v>
      </c>
      <c r="D11984" s="30" t="s">
        <v>1279</v>
      </c>
      <c r="E11984" s="75">
        <v>163</v>
      </c>
      <c r="F11984" s="30" t="s">
        <v>53</v>
      </c>
      <c r="G11984" s="30" t="s">
        <v>54</v>
      </c>
      <c r="H11984" s="75">
        <v>1</v>
      </c>
    </row>
    <row r="11985" spans="1:8">
      <c r="A11985" s="30" t="s">
        <v>5030</v>
      </c>
      <c r="B11985" s="74">
        <v>46270</v>
      </c>
      <c r="C11985" s="30" t="s">
        <v>1280</v>
      </c>
      <c r="D11985" s="30" t="s">
        <v>1281</v>
      </c>
      <c r="E11985" s="75">
        <v>98</v>
      </c>
      <c r="F11985" s="30" t="s">
        <v>53</v>
      </c>
      <c r="G11985" s="30" t="s">
        <v>54</v>
      </c>
      <c r="H11985" s="75">
        <v>1</v>
      </c>
    </row>
    <row r="11986" spans="1:8">
      <c r="A11986" s="30" t="s">
        <v>5030</v>
      </c>
      <c r="B11986" s="74">
        <v>46270</v>
      </c>
      <c r="C11986" s="30" t="s">
        <v>1884</v>
      </c>
      <c r="D11986" s="30" t="s">
        <v>1885</v>
      </c>
      <c r="E11986" s="75">
        <v>107</v>
      </c>
      <c r="F11986" s="30" t="s">
        <v>53</v>
      </c>
      <c r="G11986" s="30" t="s">
        <v>54</v>
      </c>
      <c r="H11986" s="75">
        <v>1</v>
      </c>
    </row>
    <row r="11987" spans="1:8">
      <c r="A11987" s="30" t="s">
        <v>5030</v>
      </c>
      <c r="B11987" s="74">
        <v>46270</v>
      </c>
      <c r="C11987" s="30" t="s">
        <v>1288</v>
      </c>
      <c r="D11987" s="30" t="s">
        <v>1289</v>
      </c>
      <c r="E11987" s="75">
        <v>102</v>
      </c>
      <c r="F11987" s="30" t="s">
        <v>53</v>
      </c>
      <c r="G11987" s="30" t="s">
        <v>54</v>
      </c>
      <c r="H11987" s="75">
        <v>1</v>
      </c>
    </row>
    <row r="11988" spans="1:8">
      <c r="A11988" s="30" t="s">
        <v>5030</v>
      </c>
      <c r="B11988" s="74">
        <v>46270</v>
      </c>
      <c r="C11988" s="30" t="s">
        <v>1888</v>
      </c>
      <c r="D11988" s="30" t="s">
        <v>1889</v>
      </c>
      <c r="E11988" s="75">
        <v>142</v>
      </c>
      <c r="F11988" s="30" t="s">
        <v>70</v>
      </c>
      <c r="G11988" s="30" t="s">
        <v>71</v>
      </c>
      <c r="H11988" s="75">
        <v>2</v>
      </c>
    </row>
    <row r="11989" spans="1:8">
      <c r="A11989" s="30" t="s">
        <v>5030</v>
      </c>
      <c r="B11989" s="74">
        <v>46270</v>
      </c>
      <c r="C11989" s="30" t="s">
        <v>1292</v>
      </c>
      <c r="D11989" s="30" t="s">
        <v>1293</v>
      </c>
      <c r="E11989" s="75">
        <v>122</v>
      </c>
      <c r="F11989" s="30" t="s">
        <v>70</v>
      </c>
      <c r="G11989" s="30" t="s">
        <v>71</v>
      </c>
      <c r="H11989" s="75">
        <v>2</v>
      </c>
    </row>
    <row r="11990" spans="1:8">
      <c r="A11990" s="30" t="s">
        <v>5030</v>
      </c>
      <c r="B11990" s="74">
        <v>46270</v>
      </c>
      <c r="C11990" s="30" t="s">
        <v>1294</v>
      </c>
      <c r="D11990" s="30" t="s">
        <v>1295</v>
      </c>
      <c r="E11990" s="75">
        <v>118</v>
      </c>
      <c r="F11990" s="30" t="s">
        <v>53</v>
      </c>
      <c r="G11990" s="30" t="s">
        <v>54</v>
      </c>
      <c r="H11990" s="75">
        <v>1</v>
      </c>
    </row>
    <row r="11991" spans="1:8">
      <c r="A11991" s="30" t="s">
        <v>5030</v>
      </c>
      <c r="B11991" s="74">
        <v>46270</v>
      </c>
      <c r="C11991" s="30" t="s">
        <v>2612</v>
      </c>
      <c r="D11991" s="30" t="s">
        <v>2613</v>
      </c>
      <c r="E11991" s="75">
        <v>84</v>
      </c>
      <c r="F11991" s="30" t="s">
        <v>70</v>
      </c>
      <c r="G11991" s="30" t="s">
        <v>71</v>
      </c>
      <c r="H11991" s="75">
        <v>2</v>
      </c>
    </row>
    <row r="11992" spans="1:8">
      <c r="A11992" s="30" t="s">
        <v>5030</v>
      </c>
      <c r="B11992" s="74">
        <v>46270</v>
      </c>
      <c r="C11992" s="30" t="s">
        <v>1894</v>
      </c>
      <c r="D11992" s="30" t="s">
        <v>1895</v>
      </c>
      <c r="E11992" s="75">
        <v>95</v>
      </c>
      <c r="F11992" s="30" t="s">
        <v>70</v>
      </c>
      <c r="G11992" s="30" t="s">
        <v>71</v>
      </c>
      <c r="H11992" s="75">
        <v>2</v>
      </c>
    </row>
    <row r="11993" spans="1:8">
      <c r="A11993" s="30" t="s">
        <v>5030</v>
      </c>
      <c r="B11993" s="74">
        <v>46270</v>
      </c>
      <c r="C11993" s="30" t="s">
        <v>1302</v>
      </c>
      <c r="D11993" s="30" t="s">
        <v>1303</v>
      </c>
      <c r="E11993" s="75">
        <v>77</v>
      </c>
      <c r="F11993" s="30" t="s">
        <v>53</v>
      </c>
      <c r="G11993" s="30" t="s">
        <v>54</v>
      </c>
      <c r="H11993" s="75">
        <v>1</v>
      </c>
    </row>
    <row r="11994" spans="1:8">
      <c r="A11994" s="30" t="s">
        <v>5030</v>
      </c>
      <c r="B11994" s="74">
        <v>46270</v>
      </c>
      <c r="C11994" s="30" t="s">
        <v>1898</v>
      </c>
      <c r="D11994" s="30" t="s">
        <v>1899</v>
      </c>
      <c r="E11994" s="75">
        <v>101</v>
      </c>
      <c r="F11994" s="30" t="s">
        <v>70</v>
      </c>
      <c r="G11994" s="30" t="s">
        <v>71</v>
      </c>
      <c r="H11994" s="75">
        <v>2</v>
      </c>
    </row>
    <row r="11995" spans="1:8">
      <c r="A11995" s="30" t="s">
        <v>5030</v>
      </c>
      <c r="B11995" s="74">
        <v>46270</v>
      </c>
      <c r="C11995" s="30" t="s">
        <v>1306</v>
      </c>
      <c r="D11995" s="30" t="s">
        <v>1307</v>
      </c>
      <c r="E11995" s="75">
        <v>220</v>
      </c>
      <c r="F11995" s="30" t="s">
        <v>66</v>
      </c>
      <c r="G11995" s="30" t="s">
        <v>67</v>
      </c>
      <c r="H11995" s="75">
        <v>2</v>
      </c>
    </row>
    <row r="11996" spans="1:8">
      <c r="A11996" s="30" t="s">
        <v>5030</v>
      </c>
      <c r="B11996" s="74">
        <v>46270</v>
      </c>
      <c r="C11996" s="30" t="s">
        <v>1308</v>
      </c>
      <c r="D11996" s="30" t="s">
        <v>1309</v>
      </c>
      <c r="E11996" s="75">
        <v>161</v>
      </c>
      <c r="F11996" s="30" t="s">
        <v>80</v>
      </c>
      <c r="G11996" s="30" t="s">
        <v>81</v>
      </c>
      <c r="H11996" s="75">
        <v>1</v>
      </c>
    </row>
    <row r="11997" spans="1:8">
      <c r="A11997" s="30" t="s">
        <v>5030</v>
      </c>
      <c r="B11997" s="74">
        <v>46270</v>
      </c>
      <c r="C11997" s="30" t="s">
        <v>2672</v>
      </c>
      <c r="D11997" s="30" t="s">
        <v>2673</v>
      </c>
      <c r="E11997" s="75">
        <v>6</v>
      </c>
      <c r="F11997" s="30" t="s">
        <v>76</v>
      </c>
      <c r="G11997" s="30" t="s">
        <v>77</v>
      </c>
      <c r="H11997" s="75">
        <v>1</v>
      </c>
    </row>
    <row r="11998" spans="1:8">
      <c r="A11998" s="30" t="s">
        <v>5030</v>
      </c>
      <c r="B11998" s="74">
        <v>46270</v>
      </c>
      <c r="C11998" s="30" t="s">
        <v>1906</v>
      </c>
      <c r="D11998" s="30" t="s">
        <v>1907</v>
      </c>
      <c r="E11998" s="75">
        <v>174</v>
      </c>
      <c r="F11998" s="30" t="s">
        <v>70</v>
      </c>
      <c r="G11998" s="30" t="s">
        <v>71</v>
      </c>
      <c r="H11998" s="75">
        <v>2</v>
      </c>
    </row>
    <row r="11999" spans="1:8">
      <c r="A11999" s="30" t="s">
        <v>5030</v>
      </c>
      <c r="B11999" s="74">
        <v>46270</v>
      </c>
      <c r="C11999" s="30" t="s">
        <v>1320</v>
      </c>
      <c r="D11999" s="30" t="s">
        <v>1321</v>
      </c>
      <c r="E11999" s="75">
        <v>98</v>
      </c>
      <c r="F11999" s="30" t="s">
        <v>70</v>
      </c>
      <c r="G11999" s="30" t="s">
        <v>71</v>
      </c>
      <c r="H11999" s="75">
        <v>2</v>
      </c>
    </row>
    <row r="12000" spans="1:8">
      <c r="A12000" s="30" t="s">
        <v>5030</v>
      </c>
      <c r="B12000" s="74">
        <v>46270</v>
      </c>
      <c r="C12000" s="30" t="s">
        <v>1322</v>
      </c>
      <c r="D12000" s="30" t="s">
        <v>1323</v>
      </c>
      <c r="E12000" s="75">
        <v>154</v>
      </c>
      <c r="F12000" s="30" t="s">
        <v>70</v>
      </c>
      <c r="G12000" s="30" t="s">
        <v>71</v>
      </c>
      <c r="H12000" s="75">
        <v>2</v>
      </c>
    </row>
    <row r="12001" spans="1:8">
      <c r="A12001" s="30" t="s">
        <v>5030</v>
      </c>
      <c r="B12001" s="74">
        <v>46270</v>
      </c>
      <c r="C12001" s="30" t="s">
        <v>1328</v>
      </c>
      <c r="D12001" s="30" t="s">
        <v>1329</v>
      </c>
      <c r="E12001" s="75">
        <v>131</v>
      </c>
      <c r="F12001" s="30" t="s">
        <v>80</v>
      </c>
      <c r="G12001" s="30" t="s">
        <v>81</v>
      </c>
      <c r="H12001" s="75">
        <v>1</v>
      </c>
    </row>
    <row r="12002" spans="1:8">
      <c r="A12002" s="30" t="s">
        <v>5030</v>
      </c>
      <c r="B12002" s="74">
        <v>46270</v>
      </c>
      <c r="C12002" s="30" t="s">
        <v>1332</v>
      </c>
      <c r="D12002" s="30" t="s">
        <v>1333</v>
      </c>
      <c r="E12002" s="75">
        <v>106</v>
      </c>
      <c r="F12002" s="30" t="s">
        <v>80</v>
      </c>
      <c r="G12002" s="30" t="s">
        <v>81</v>
      </c>
      <c r="H12002" s="75">
        <v>1</v>
      </c>
    </row>
    <row r="12003" spans="1:8">
      <c r="A12003" s="30" t="s">
        <v>5030</v>
      </c>
      <c r="B12003" s="74">
        <v>46270</v>
      </c>
      <c r="C12003" s="30" t="s">
        <v>1336</v>
      </c>
      <c r="D12003" s="30" t="s">
        <v>1337</v>
      </c>
      <c r="E12003" s="75">
        <v>129</v>
      </c>
      <c r="F12003" s="30" t="s">
        <v>70</v>
      </c>
      <c r="G12003" s="30" t="s">
        <v>71</v>
      </c>
      <c r="H12003" s="75">
        <v>2</v>
      </c>
    </row>
    <row r="12004" spans="1:8">
      <c r="A12004" s="30" t="s">
        <v>5030</v>
      </c>
      <c r="B12004" s="74">
        <v>46270</v>
      </c>
      <c r="C12004" s="30" t="s">
        <v>1342</v>
      </c>
      <c r="D12004" s="30" t="s">
        <v>1343</v>
      </c>
      <c r="E12004" s="75">
        <v>101</v>
      </c>
      <c r="F12004" s="30" t="s">
        <v>70</v>
      </c>
      <c r="G12004" s="30" t="s">
        <v>71</v>
      </c>
      <c r="H12004" s="75">
        <v>2</v>
      </c>
    </row>
    <row r="12005" spans="1:8">
      <c r="A12005" s="30" t="s">
        <v>5030</v>
      </c>
      <c r="B12005" s="74">
        <v>46269</v>
      </c>
      <c r="C12005" s="30" t="s">
        <v>2842</v>
      </c>
      <c r="D12005" s="30" t="s">
        <v>2843</v>
      </c>
      <c r="E12005" s="75">
        <v>94</v>
      </c>
      <c r="F12005" s="30" t="s">
        <v>53</v>
      </c>
      <c r="G12005" s="30" t="s">
        <v>54</v>
      </c>
      <c r="H12005" s="75">
        <v>1</v>
      </c>
    </row>
    <row r="12006" spans="1:8">
      <c r="A12006" s="30" t="s">
        <v>5030</v>
      </c>
      <c r="B12006" s="74">
        <v>46269</v>
      </c>
      <c r="C12006" s="30" t="s">
        <v>3052</v>
      </c>
      <c r="D12006" s="30" t="s">
        <v>3053</v>
      </c>
      <c r="E12006" s="75">
        <v>22</v>
      </c>
      <c r="F12006" s="30" t="s">
        <v>76</v>
      </c>
      <c r="G12006" s="30" t="s">
        <v>77</v>
      </c>
      <c r="H12006" s="75">
        <v>1</v>
      </c>
    </row>
    <row r="12007" spans="1:8">
      <c r="A12007" s="30" t="s">
        <v>5030</v>
      </c>
      <c r="B12007" s="74">
        <v>46269</v>
      </c>
      <c r="C12007" s="30" t="s">
        <v>3056</v>
      </c>
      <c r="D12007" s="30" t="s">
        <v>3057</v>
      </c>
      <c r="E12007" s="75">
        <v>72</v>
      </c>
      <c r="F12007" s="30" t="s">
        <v>53</v>
      </c>
      <c r="G12007" s="30" t="s">
        <v>54</v>
      </c>
      <c r="H12007" s="75">
        <v>1</v>
      </c>
    </row>
    <row r="12008" spans="1:8">
      <c r="A12008" s="30" t="s">
        <v>5030</v>
      </c>
      <c r="B12008" s="74">
        <v>46269</v>
      </c>
      <c r="C12008" s="30" t="s">
        <v>3068</v>
      </c>
      <c r="D12008" s="30" t="s">
        <v>3069</v>
      </c>
      <c r="E12008" s="75">
        <v>113</v>
      </c>
      <c r="F12008" s="30" t="s">
        <v>53</v>
      </c>
      <c r="G12008" s="30" t="s">
        <v>54</v>
      </c>
      <c r="H12008" s="75">
        <v>1</v>
      </c>
    </row>
    <row r="12009" spans="1:8">
      <c r="A12009" s="30" t="s">
        <v>5030</v>
      </c>
      <c r="B12009" s="74">
        <v>46269</v>
      </c>
      <c r="C12009" s="30" t="s">
        <v>3076</v>
      </c>
      <c r="D12009" s="30" t="s">
        <v>3077</v>
      </c>
      <c r="E12009" s="75">
        <v>43</v>
      </c>
      <c r="F12009" s="30" t="s">
        <v>53</v>
      </c>
      <c r="G12009" s="30" t="s">
        <v>54</v>
      </c>
      <c r="H12009" s="75">
        <v>1</v>
      </c>
    </row>
    <row r="12010" spans="1:8">
      <c r="A12010" s="30" t="s">
        <v>5030</v>
      </c>
      <c r="B12010" s="74">
        <v>46269</v>
      </c>
      <c r="C12010" s="30" t="s">
        <v>3264</v>
      </c>
      <c r="D12010" s="30" t="s">
        <v>3265</v>
      </c>
      <c r="E12010" s="75">
        <v>86</v>
      </c>
      <c r="F12010" s="30" t="s">
        <v>53</v>
      </c>
      <c r="G12010" s="30" t="s">
        <v>54</v>
      </c>
      <c r="H12010" s="75">
        <v>1</v>
      </c>
    </row>
    <row r="12011" spans="1:8">
      <c r="A12011" s="30" t="s">
        <v>5030</v>
      </c>
      <c r="B12011" s="74">
        <v>46269</v>
      </c>
      <c r="C12011" s="30" t="s">
        <v>4837</v>
      </c>
      <c r="D12011" s="30" t="s">
        <v>4838</v>
      </c>
      <c r="E12011" s="75">
        <v>98</v>
      </c>
      <c r="F12011" s="30" t="s">
        <v>68</v>
      </c>
      <c r="G12011" s="30" t="s">
        <v>69</v>
      </c>
      <c r="H12011" s="75">
        <v>1</v>
      </c>
    </row>
    <row r="12012" spans="1:8">
      <c r="A12012" s="30" t="s">
        <v>5030</v>
      </c>
      <c r="B12012" s="74">
        <v>46269</v>
      </c>
      <c r="C12012" s="30" t="s">
        <v>4877</v>
      </c>
      <c r="D12012" s="30" t="s">
        <v>4878</v>
      </c>
      <c r="E12012" s="75">
        <v>14</v>
      </c>
      <c r="F12012" s="30" t="s">
        <v>68</v>
      </c>
      <c r="G12012" s="30" t="s">
        <v>69</v>
      </c>
      <c r="H12012" s="75">
        <v>1</v>
      </c>
    </row>
    <row r="12013" spans="1:8">
      <c r="A12013" s="30" t="s">
        <v>5030</v>
      </c>
      <c r="B12013" s="74">
        <v>46269</v>
      </c>
      <c r="C12013" s="30" t="s">
        <v>4891</v>
      </c>
      <c r="D12013" s="30" t="s">
        <v>4892</v>
      </c>
      <c r="E12013" s="75">
        <v>42</v>
      </c>
      <c r="F12013" s="30" t="s">
        <v>68</v>
      </c>
      <c r="G12013" s="30" t="s">
        <v>69</v>
      </c>
      <c r="H12013" s="75">
        <v>1</v>
      </c>
    </row>
    <row r="12014" spans="1:8">
      <c r="A12014" s="30" t="s">
        <v>5030</v>
      </c>
      <c r="B12014" s="74">
        <v>46269</v>
      </c>
      <c r="C12014" s="30" t="s">
        <v>4976</v>
      </c>
      <c r="D12014" s="30" t="s">
        <v>4977</v>
      </c>
      <c r="E12014" s="75">
        <v>32</v>
      </c>
      <c r="F12014" s="30" t="s">
        <v>68</v>
      </c>
      <c r="G12014" s="30" t="s">
        <v>69</v>
      </c>
      <c r="H12014" s="75">
        <v>1</v>
      </c>
    </row>
    <row r="12015" spans="1:8">
      <c r="A12015" s="30" t="s">
        <v>5030</v>
      </c>
      <c r="B12015" s="74">
        <v>46269</v>
      </c>
      <c r="C12015" s="30" t="s">
        <v>4978</v>
      </c>
      <c r="D12015" s="30" t="s">
        <v>4979</v>
      </c>
      <c r="E12015" s="75">
        <v>36</v>
      </c>
      <c r="F12015" s="30" t="s">
        <v>68</v>
      </c>
      <c r="G12015" s="30" t="s">
        <v>69</v>
      </c>
      <c r="H12015" s="75">
        <v>1</v>
      </c>
    </row>
    <row r="12016" spans="1:8">
      <c r="A12016" s="30" t="s">
        <v>5030</v>
      </c>
      <c r="B12016" s="74">
        <v>46269</v>
      </c>
      <c r="C12016" s="30" t="s">
        <v>5034</v>
      </c>
      <c r="D12016" s="30" t="s">
        <v>5035</v>
      </c>
      <c r="E12016" s="75">
        <v>24</v>
      </c>
      <c r="F12016" s="30" t="s">
        <v>68</v>
      </c>
      <c r="G12016" s="30" t="s">
        <v>69</v>
      </c>
      <c r="H12016" s="75">
        <v>1</v>
      </c>
    </row>
    <row r="12017" spans="1:8">
      <c r="A12017" s="30" t="s">
        <v>5030</v>
      </c>
      <c r="B12017" s="74">
        <v>46269</v>
      </c>
      <c r="C12017" s="30" t="s">
        <v>5038</v>
      </c>
      <c r="D12017" s="30" t="s">
        <v>5039</v>
      </c>
      <c r="E12017" s="75">
        <v>27</v>
      </c>
      <c r="F12017" s="30" t="s">
        <v>68</v>
      </c>
      <c r="G12017" s="30" t="s">
        <v>69</v>
      </c>
      <c r="H12017" s="75">
        <v>1</v>
      </c>
    </row>
    <row r="12018" spans="1:8">
      <c r="A12018" s="30" t="s">
        <v>5030</v>
      </c>
      <c r="B12018" s="74">
        <v>46269</v>
      </c>
      <c r="C12018" s="30" t="s">
        <v>768</v>
      </c>
      <c r="D12018" s="30" t="s">
        <v>769</v>
      </c>
      <c r="E12018" s="75">
        <v>122</v>
      </c>
      <c r="F12018" s="30" t="s">
        <v>68</v>
      </c>
      <c r="G12018" s="30" t="s">
        <v>69</v>
      </c>
      <c r="H12018" s="75">
        <v>1</v>
      </c>
    </row>
    <row r="12019" spans="1:8">
      <c r="A12019" s="30" t="s">
        <v>5030</v>
      </c>
      <c r="B12019" s="74">
        <v>46269</v>
      </c>
      <c r="C12019" s="30" t="s">
        <v>770</v>
      </c>
      <c r="D12019" s="30" t="s">
        <v>771</v>
      </c>
      <c r="E12019" s="75">
        <v>78</v>
      </c>
      <c r="F12019" s="30" t="s">
        <v>70</v>
      </c>
      <c r="G12019" s="30" t="s">
        <v>71</v>
      </c>
      <c r="H12019" s="75">
        <v>2</v>
      </c>
    </row>
    <row r="12020" spans="1:8">
      <c r="A12020" s="30" t="s">
        <v>5030</v>
      </c>
      <c r="B12020" s="74">
        <v>46269</v>
      </c>
      <c r="C12020" s="30" t="s">
        <v>772</v>
      </c>
      <c r="D12020" s="30" t="s">
        <v>773</v>
      </c>
      <c r="E12020" s="75">
        <v>213</v>
      </c>
      <c r="F12020" s="30" t="s">
        <v>80</v>
      </c>
      <c r="G12020" s="30" t="s">
        <v>81</v>
      </c>
      <c r="H12020" s="75">
        <v>1</v>
      </c>
    </row>
    <row r="12021" spans="1:8">
      <c r="A12021" s="30" t="s">
        <v>5030</v>
      </c>
      <c r="B12021" s="74">
        <v>46269</v>
      </c>
      <c r="C12021" s="30" t="s">
        <v>776</v>
      </c>
      <c r="D12021" s="30" t="s">
        <v>777</v>
      </c>
      <c r="E12021" s="75">
        <v>64</v>
      </c>
      <c r="F12021" s="30" t="s">
        <v>68</v>
      </c>
      <c r="G12021" s="30" t="s">
        <v>69</v>
      </c>
      <c r="H12021" s="75">
        <v>1</v>
      </c>
    </row>
    <row r="12022" spans="1:8">
      <c r="A12022" s="30" t="s">
        <v>5030</v>
      </c>
      <c r="B12022" s="74">
        <v>46269</v>
      </c>
      <c r="C12022" s="30" t="s">
        <v>780</v>
      </c>
      <c r="D12022" s="30" t="s">
        <v>781</v>
      </c>
      <c r="E12022" s="75">
        <v>76</v>
      </c>
      <c r="F12022" s="30" t="s">
        <v>68</v>
      </c>
      <c r="G12022" s="30" t="s">
        <v>69</v>
      </c>
      <c r="H12022" s="75">
        <v>1</v>
      </c>
    </row>
    <row r="12023" spans="1:8">
      <c r="A12023" s="30" t="s">
        <v>5030</v>
      </c>
      <c r="B12023" s="74">
        <v>46269</v>
      </c>
      <c r="C12023" s="30" t="s">
        <v>782</v>
      </c>
      <c r="D12023" s="30" t="s">
        <v>783</v>
      </c>
      <c r="E12023" s="75">
        <v>77</v>
      </c>
      <c r="F12023" s="30" t="s">
        <v>80</v>
      </c>
      <c r="G12023" s="30" t="s">
        <v>81</v>
      </c>
      <c r="H12023" s="75">
        <v>1</v>
      </c>
    </row>
    <row r="12024" spans="1:8">
      <c r="A12024" s="30" t="s">
        <v>5030</v>
      </c>
      <c r="B12024" s="74">
        <v>46269</v>
      </c>
      <c r="C12024" s="30" t="s">
        <v>786</v>
      </c>
      <c r="D12024" s="30" t="s">
        <v>787</v>
      </c>
      <c r="E12024" s="75">
        <v>120</v>
      </c>
      <c r="F12024" s="30" t="s">
        <v>70</v>
      </c>
      <c r="G12024" s="30" t="s">
        <v>71</v>
      </c>
      <c r="H12024" s="75">
        <v>2</v>
      </c>
    </row>
    <row r="12025" spans="1:8">
      <c r="A12025" s="30" t="s">
        <v>5030</v>
      </c>
      <c r="B12025" s="74">
        <v>46269</v>
      </c>
      <c r="C12025" s="30" t="s">
        <v>1812</v>
      </c>
      <c r="D12025" s="30" t="s">
        <v>1813</v>
      </c>
      <c r="E12025" s="75">
        <v>40</v>
      </c>
      <c r="F12025" s="30" t="s">
        <v>68</v>
      </c>
      <c r="G12025" s="30" t="s">
        <v>69</v>
      </c>
      <c r="H12025" s="75">
        <v>1</v>
      </c>
    </row>
    <row r="12026" spans="1:8">
      <c r="A12026" s="30" t="s">
        <v>5030</v>
      </c>
      <c r="B12026" s="74">
        <v>46269</v>
      </c>
      <c r="C12026" s="30" t="s">
        <v>1814</v>
      </c>
      <c r="D12026" s="30" t="s">
        <v>1815</v>
      </c>
      <c r="E12026" s="75">
        <v>20</v>
      </c>
      <c r="F12026" s="30" t="s">
        <v>70</v>
      </c>
      <c r="G12026" s="30" t="s">
        <v>71</v>
      </c>
      <c r="H12026" s="75">
        <v>2</v>
      </c>
    </row>
    <row r="12027" spans="1:8">
      <c r="A12027" s="30" t="s">
        <v>5030</v>
      </c>
      <c r="B12027" s="74">
        <v>46269</v>
      </c>
      <c r="C12027" s="30" t="s">
        <v>788</v>
      </c>
      <c r="D12027" s="30" t="s">
        <v>789</v>
      </c>
      <c r="E12027" s="75">
        <v>59</v>
      </c>
      <c r="F12027" s="30" t="s">
        <v>70</v>
      </c>
      <c r="G12027" s="30" t="s">
        <v>71</v>
      </c>
      <c r="H12027" s="75">
        <v>2</v>
      </c>
    </row>
    <row r="12028" spans="1:8">
      <c r="A12028" s="30" t="s">
        <v>5030</v>
      </c>
      <c r="B12028" s="74">
        <v>46269</v>
      </c>
      <c r="C12028" s="30" t="s">
        <v>790</v>
      </c>
      <c r="D12028" s="30" t="s">
        <v>791</v>
      </c>
      <c r="E12028" s="75">
        <v>141</v>
      </c>
      <c r="F12028" s="30" t="s">
        <v>70</v>
      </c>
      <c r="G12028" s="30" t="s">
        <v>71</v>
      </c>
      <c r="H12028" s="75">
        <v>2</v>
      </c>
    </row>
    <row r="12029" spans="1:8">
      <c r="A12029" s="30" t="s">
        <v>5030</v>
      </c>
      <c r="B12029" s="74">
        <v>46269</v>
      </c>
      <c r="C12029" s="30" t="s">
        <v>792</v>
      </c>
      <c r="D12029" s="30" t="s">
        <v>793</v>
      </c>
      <c r="E12029" s="75">
        <v>182</v>
      </c>
      <c r="F12029" s="30" t="s">
        <v>70</v>
      </c>
      <c r="G12029" s="30" t="s">
        <v>71</v>
      </c>
      <c r="H12029" s="75">
        <v>2</v>
      </c>
    </row>
    <row r="12030" spans="1:8">
      <c r="A12030" s="30" t="s">
        <v>5030</v>
      </c>
      <c r="B12030" s="74">
        <v>46269</v>
      </c>
      <c r="C12030" s="30" t="s">
        <v>794</v>
      </c>
      <c r="D12030" s="30" t="s">
        <v>795</v>
      </c>
      <c r="E12030" s="75">
        <v>273</v>
      </c>
      <c r="F12030" s="30" t="s">
        <v>70</v>
      </c>
      <c r="G12030" s="30" t="s">
        <v>71</v>
      </c>
      <c r="H12030" s="75">
        <v>2</v>
      </c>
    </row>
    <row r="12031" spans="1:8">
      <c r="A12031" s="30" t="s">
        <v>5030</v>
      </c>
      <c r="B12031" s="74">
        <v>46269</v>
      </c>
      <c r="C12031" s="30" t="s">
        <v>798</v>
      </c>
      <c r="D12031" s="30" t="s">
        <v>799</v>
      </c>
      <c r="E12031" s="75">
        <v>131</v>
      </c>
      <c r="F12031" s="30" t="s">
        <v>70</v>
      </c>
      <c r="G12031" s="30" t="s">
        <v>71</v>
      </c>
      <c r="H12031" s="75">
        <v>2</v>
      </c>
    </row>
    <row r="12032" spans="1:8">
      <c r="A12032" s="30" t="s">
        <v>5030</v>
      </c>
      <c r="B12032" s="74">
        <v>46269</v>
      </c>
      <c r="C12032" s="30" t="s">
        <v>800</v>
      </c>
      <c r="D12032" s="30" t="s">
        <v>801</v>
      </c>
      <c r="E12032" s="75">
        <v>52</v>
      </c>
      <c r="F12032" s="30" t="s">
        <v>68</v>
      </c>
      <c r="G12032" s="30" t="s">
        <v>69</v>
      </c>
      <c r="H12032" s="75">
        <v>1</v>
      </c>
    </row>
    <row r="12033" spans="1:8">
      <c r="A12033" s="30" t="s">
        <v>5030</v>
      </c>
      <c r="B12033" s="74">
        <v>46269</v>
      </c>
      <c r="C12033" s="30" t="s">
        <v>802</v>
      </c>
      <c r="D12033" s="30" t="s">
        <v>803</v>
      </c>
      <c r="E12033" s="75">
        <v>197</v>
      </c>
      <c r="F12033" s="30" t="s">
        <v>70</v>
      </c>
      <c r="G12033" s="30" t="s">
        <v>71</v>
      </c>
      <c r="H12033" s="75">
        <v>2</v>
      </c>
    </row>
    <row r="12034" spans="1:8">
      <c r="A12034" s="30" t="s">
        <v>5030</v>
      </c>
      <c r="B12034" s="74">
        <v>46269</v>
      </c>
      <c r="C12034" s="30" t="s">
        <v>804</v>
      </c>
      <c r="D12034" s="30" t="s">
        <v>805</v>
      </c>
      <c r="E12034" s="75">
        <v>257</v>
      </c>
      <c r="F12034" s="30" t="s">
        <v>80</v>
      </c>
      <c r="G12034" s="30" t="s">
        <v>81</v>
      </c>
      <c r="H12034" s="75">
        <v>1</v>
      </c>
    </row>
    <row r="12035" spans="1:8">
      <c r="A12035" s="30" t="s">
        <v>5030</v>
      </c>
      <c r="B12035" s="74">
        <v>46269</v>
      </c>
      <c r="C12035" s="30" t="s">
        <v>806</v>
      </c>
      <c r="D12035" s="30" t="s">
        <v>807</v>
      </c>
      <c r="E12035" s="75">
        <v>124</v>
      </c>
      <c r="F12035" s="30" t="s">
        <v>68</v>
      </c>
      <c r="G12035" s="30" t="s">
        <v>69</v>
      </c>
      <c r="H12035" s="75">
        <v>1</v>
      </c>
    </row>
    <row r="12036" spans="1:8">
      <c r="A12036" s="30" t="s">
        <v>5030</v>
      </c>
      <c r="B12036" s="74">
        <v>46269</v>
      </c>
      <c r="C12036" s="30" t="s">
        <v>810</v>
      </c>
      <c r="D12036" s="30" t="s">
        <v>811</v>
      </c>
      <c r="E12036" s="75">
        <v>87</v>
      </c>
      <c r="F12036" s="30" t="s">
        <v>70</v>
      </c>
      <c r="G12036" s="30" t="s">
        <v>71</v>
      </c>
      <c r="H12036" s="75">
        <v>2</v>
      </c>
    </row>
    <row r="12037" spans="1:8">
      <c r="A12037" s="30" t="s">
        <v>5030</v>
      </c>
      <c r="B12037" s="74">
        <v>46269</v>
      </c>
      <c r="C12037" s="30" t="s">
        <v>1816</v>
      </c>
      <c r="D12037" s="30" t="s">
        <v>1817</v>
      </c>
      <c r="E12037" s="75">
        <v>71</v>
      </c>
      <c r="F12037" s="30" t="s">
        <v>70</v>
      </c>
      <c r="G12037" s="30" t="s">
        <v>71</v>
      </c>
      <c r="H12037" s="75">
        <v>2</v>
      </c>
    </row>
    <row r="12038" spans="1:8">
      <c r="A12038" s="30" t="s">
        <v>5030</v>
      </c>
      <c r="B12038" s="74">
        <v>46269</v>
      </c>
      <c r="C12038" s="30" t="s">
        <v>812</v>
      </c>
      <c r="D12038" s="30" t="s">
        <v>813</v>
      </c>
      <c r="E12038" s="75">
        <v>130</v>
      </c>
      <c r="F12038" s="30" t="s">
        <v>80</v>
      </c>
      <c r="G12038" s="30" t="s">
        <v>81</v>
      </c>
      <c r="H12038" s="75">
        <v>1</v>
      </c>
    </row>
    <row r="12039" spans="1:8">
      <c r="A12039" s="30" t="s">
        <v>5030</v>
      </c>
      <c r="B12039" s="74">
        <v>46269</v>
      </c>
      <c r="C12039" s="30" t="s">
        <v>816</v>
      </c>
      <c r="D12039" s="30" t="s">
        <v>817</v>
      </c>
      <c r="E12039" s="75">
        <v>14</v>
      </c>
      <c r="F12039" s="30" t="s">
        <v>70</v>
      </c>
      <c r="G12039" s="30" t="s">
        <v>71</v>
      </c>
      <c r="H12039" s="75">
        <v>2</v>
      </c>
    </row>
    <row r="12040" spans="1:8">
      <c r="A12040" s="30" t="s">
        <v>5030</v>
      </c>
      <c r="B12040" s="74">
        <v>46269</v>
      </c>
      <c r="C12040" s="30" t="s">
        <v>822</v>
      </c>
      <c r="D12040" s="30" t="s">
        <v>823</v>
      </c>
      <c r="E12040" s="75">
        <v>321</v>
      </c>
      <c r="F12040" s="30" t="s">
        <v>70</v>
      </c>
      <c r="G12040" s="30" t="s">
        <v>71</v>
      </c>
      <c r="H12040" s="75">
        <v>2</v>
      </c>
    </row>
    <row r="12041" spans="1:8">
      <c r="A12041" s="30" t="s">
        <v>5030</v>
      </c>
      <c r="B12041" s="74">
        <v>46269</v>
      </c>
      <c r="C12041" s="30" t="s">
        <v>826</v>
      </c>
      <c r="D12041" s="30" t="s">
        <v>827</v>
      </c>
      <c r="E12041" s="75">
        <v>83</v>
      </c>
      <c r="F12041" s="30" t="s">
        <v>68</v>
      </c>
      <c r="G12041" s="30" t="s">
        <v>69</v>
      </c>
      <c r="H12041" s="75">
        <v>1</v>
      </c>
    </row>
    <row r="12042" spans="1:8">
      <c r="A12042" s="30" t="s">
        <v>5030</v>
      </c>
      <c r="B12042" s="74">
        <v>46269</v>
      </c>
      <c r="C12042" s="30" t="s">
        <v>830</v>
      </c>
      <c r="D12042" s="30" t="s">
        <v>831</v>
      </c>
      <c r="E12042" s="75">
        <v>77</v>
      </c>
      <c r="F12042" s="30" t="s">
        <v>70</v>
      </c>
      <c r="G12042" s="30" t="s">
        <v>71</v>
      </c>
      <c r="H12042" s="75">
        <v>2</v>
      </c>
    </row>
    <row r="12043" spans="1:8">
      <c r="A12043" s="30" t="s">
        <v>5030</v>
      </c>
      <c r="B12043" s="74">
        <v>46269</v>
      </c>
      <c r="C12043" s="30" t="s">
        <v>832</v>
      </c>
      <c r="D12043" s="30" t="s">
        <v>833</v>
      </c>
      <c r="E12043" s="75">
        <v>159</v>
      </c>
      <c r="F12043" s="30" t="s">
        <v>70</v>
      </c>
      <c r="G12043" s="30" t="s">
        <v>71</v>
      </c>
      <c r="H12043" s="75">
        <v>2</v>
      </c>
    </row>
    <row r="12044" spans="1:8">
      <c r="A12044" s="30" t="s">
        <v>5030</v>
      </c>
      <c r="B12044" s="74">
        <v>46269</v>
      </c>
      <c r="C12044" s="30" t="s">
        <v>834</v>
      </c>
      <c r="D12044" s="30" t="s">
        <v>835</v>
      </c>
      <c r="E12044" s="75">
        <v>147</v>
      </c>
      <c r="F12044" s="30" t="s">
        <v>80</v>
      </c>
      <c r="G12044" s="30" t="s">
        <v>81</v>
      </c>
      <c r="H12044" s="75">
        <v>1</v>
      </c>
    </row>
    <row r="12045" spans="1:8">
      <c r="A12045" s="30" t="s">
        <v>5030</v>
      </c>
      <c r="B12045" s="74">
        <v>46269</v>
      </c>
      <c r="C12045" s="30" t="s">
        <v>838</v>
      </c>
      <c r="D12045" s="30" t="s">
        <v>839</v>
      </c>
      <c r="E12045" s="75">
        <v>157</v>
      </c>
      <c r="F12045" s="30" t="s">
        <v>70</v>
      </c>
      <c r="G12045" s="30" t="s">
        <v>71</v>
      </c>
      <c r="H12045" s="75">
        <v>2</v>
      </c>
    </row>
    <row r="12046" spans="1:8">
      <c r="A12046" s="30" t="s">
        <v>5030</v>
      </c>
      <c r="B12046" s="74">
        <v>46269</v>
      </c>
      <c r="C12046" s="30" t="s">
        <v>840</v>
      </c>
      <c r="D12046" s="30" t="s">
        <v>841</v>
      </c>
      <c r="E12046" s="75">
        <v>65</v>
      </c>
      <c r="F12046" s="30" t="s">
        <v>70</v>
      </c>
      <c r="G12046" s="30" t="s">
        <v>71</v>
      </c>
      <c r="H12046" s="75">
        <v>2</v>
      </c>
    </row>
    <row r="12047" spans="1:8">
      <c r="A12047" s="30" t="s">
        <v>5030</v>
      </c>
      <c r="B12047" s="74">
        <v>46269</v>
      </c>
      <c r="C12047" s="30" t="s">
        <v>842</v>
      </c>
      <c r="D12047" s="30" t="s">
        <v>843</v>
      </c>
      <c r="E12047" s="75">
        <v>121</v>
      </c>
      <c r="F12047" s="30" t="s">
        <v>70</v>
      </c>
      <c r="G12047" s="30" t="s">
        <v>71</v>
      </c>
      <c r="H12047" s="75">
        <v>2</v>
      </c>
    </row>
    <row r="12048" spans="1:8">
      <c r="A12048" s="30" t="s">
        <v>5030</v>
      </c>
      <c r="B12048" s="74">
        <v>46269</v>
      </c>
      <c r="C12048" s="30" t="s">
        <v>844</v>
      </c>
      <c r="D12048" s="30" t="s">
        <v>845</v>
      </c>
      <c r="E12048" s="75">
        <v>25</v>
      </c>
      <c r="F12048" s="30" t="s">
        <v>80</v>
      </c>
      <c r="G12048" s="30" t="s">
        <v>81</v>
      </c>
      <c r="H12048" s="75">
        <v>1</v>
      </c>
    </row>
    <row r="12049" spans="1:8">
      <c r="A12049" s="30" t="s">
        <v>5030</v>
      </c>
      <c r="B12049" s="74">
        <v>46269</v>
      </c>
      <c r="C12049" s="30" t="s">
        <v>846</v>
      </c>
      <c r="D12049" s="30" t="s">
        <v>847</v>
      </c>
      <c r="E12049" s="75">
        <v>278</v>
      </c>
      <c r="F12049" s="30" t="s">
        <v>80</v>
      </c>
      <c r="G12049" s="30" t="s">
        <v>81</v>
      </c>
      <c r="H12049" s="75">
        <v>1</v>
      </c>
    </row>
    <row r="12050" spans="1:8">
      <c r="A12050" s="30" t="s">
        <v>5030</v>
      </c>
      <c r="B12050" s="74">
        <v>46269</v>
      </c>
      <c r="C12050" s="30" t="s">
        <v>850</v>
      </c>
      <c r="D12050" s="30" t="s">
        <v>851</v>
      </c>
      <c r="E12050" s="75">
        <v>83</v>
      </c>
      <c r="F12050" s="30" t="s">
        <v>70</v>
      </c>
      <c r="G12050" s="30" t="s">
        <v>71</v>
      </c>
      <c r="H12050" s="75">
        <v>2</v>
      </c>
    </row>
    <row r="12051" spans="1:8">
      <c r="A12051" s="30" t="s">
        <v>5030</v>
      </c>
      <c r="B12051" s="74">
        <v>46269</v>
      </c>
      <c r="C12051" s="30" t="s">
        <v>852</v>
      </c>
      <c r="D12051" s="30" t="s">
        <v>853</v>
      </c>
      <c r="E12051" s="75">
        <v>102</v>
      </c>
      <c r="F12051" s="30" t="s">
        <v>70</v>
      </c>
      <c r="G12051" s="30" t="s">
        <v>71</v>
      </c>
      <c r="H12051" s="75">
        <v>2</v>
      </c>
    </row>
    <row r="12052" spans="1:8">
      <c r="A12052" s="30" t="s">
        <v>5030</v>
      </c>
      <c r="B12052" s="74">
        <v>46269</v>
      </c>
      <c r="C12052" s="30" t="s">
        <v>858</v>
      </c>
      <c r="D12052" s="30" t="s">
        <v>859</v>
      </c>
      <c r="E12052" s="75">
        <v>4</v>
      </c>
      <c r="F12052" s="30" t="s">
        <v>53</v>
      </c>
      <c r="G12052" s="30" t="s">
        <v>54</v>
      </c>
      <c r="H12052" s="75">
        <v>1</v>
      </c>
    </row>
    <row r="12053" spans="1:8">
      <c r="A12053" s="30" t="s">
        <v>5030</v>
      </c>
      <c r="B12053" s="74">
        <v>46269</v>
      </c>
      <c r="C12053" s="30" t="s">
        <v>862</v>
      </c>
      <c r="D12053" s="30" t="s">
        <v>863</v>
      </c>
      <c r="E12053" s="75">
        <v>280</v>
      </c>
      <c r="F12053" s="30" t="s">
        <v>70</v>
      </c>
      <c r="G12053" s="30" t="s">
        <v>71</v>
      </c>
      <c r="H12053" s="75">
        <v>2</v>
      </c>
    </row>
    <row r="12054" spans="1:8">
      <c r="A12054" s="30" t="s">
        <v>5030</v>
      </c>
      <c r="B12054" s="74">
        <v>46269</v>
      </c>
      <c r="C12054" s="30" t="s">
        <v>864</v>
      </c>
      <c r="D12054" s="30" t="s">
        <v>865</v>
      </c>
      <c r="E12054" s="75">
        <v>107</v>
      </c>
      <c r="F12054" s="30" t="s">
        <v>70</v>
      </c>
      <c r="G12054" s="30" t="s">
        <v>71</v>
      </c>
      <c r="H12054" s="75">
        <v>2</v>
      </c>
    </row>
    <row r="12055" spans="1:8">
      <c r="A12055" s="30" t="s">
        <v>5030</v>
      </c>
      <c r="B12055" s="74">
        <v>46269</v>
      </c>
      <c r="C12055" s="30" t="s">
        <v>866</v>
      </c>
      <c r="D12055" s="30" t="s">
        <v>867</v>
      </c>
      <c r="E12055" s="75">
        <v>76</v>
      </c>
      <c r="F12055" s="30" t="s">
        <v>70</v>
      </c>
      <c r="G12055" s="30" t="s">
        <v>71</v>
      </c>
      <c r="H12055" s="75">
        <v>2</v>
      </c>
    </row>
    <row r="12056" spans="1:8">
      <c r="A12056" s="30" t="s">
        <v>5030</v>
      </c>
      <c r="B12056" s="74">
        <v>46269</v>
      </c>
      <c r="C12056" s="30" t="s">
        <v>868</v>
      </c>
      <c r="D12056" s="30" t="s">
        <v>869</v>
      </c>
      <c r="E12056" s="75">
        <v>52</v>
      </c>
      <c r="F12056" s="30" t="s">
        <v>70</v>
      </c>
      <c r="G12056" s="30" t="s">
        <v>71</v>
      </c>
      <c r="H12056" s="75">
        <v>2</v>
      </c>
    </row>
    <row r="12057" spans="1:8">
      <c r="A12057" s="30" t="s">
        <v>5030</v>
      </c>
      <c r="B12057" s="74">
        <v>46269</v>
      </c>
      <c r="C12057" s="30" t="s">
        <v>870</v>
      </c>
      <c r="D12057" s="30" t="s">
        <v>871</v>
      </c>
      <c r="E12057" s="75">
        <v>106</v>
      </c>
      <c r="F12057" s="30" t="s">
        <v>70</v>
      </c>
      <c r="G12057" s="30" t="s">
        <v>71</v>
      </c>
      <c r="H12057" s="75">
        <v>2</v>
      </c>
    </row>
    <row r="12058" spans="1:8">
      <c r="A12058" s="30" t="s">
        <v>5030</v>
      </c>
      <c r="B12058" s="74">
        <v>46269</v>
      </c>
      <c r="C12058" s="30" t="s">
        <v>872</v>
      </c>
      <c r="D12058" s="30" t="s">
        <v>873</v>
      </c>
      <c r="E12058" s="75">
        <v>156</v>
      </c>
      <c r="F12058" s="30" t="s">
        <v>70</v>
      </c>
      <c r="G12058" s="30" t="s">
        <v>71</v>
      </c>
      <c r="H12058" s="75">
        <v>2</v>
      </c>
    </row>
    <row r="12059" spans="1:8">
      <c r="A12059" s="30" t="s">
        <v>5030</v>
      </c>
      <c r="B12059" s="74">
        <v>46269</v>
      </c>
      <c r="C12059" s="30" t="s">
        <v>874</v>
      </c>
      <c r="D12059" s="30" t="s">
        <v>875</v>
      </c>
      <c r="E12059" s="75">
        <v>66</v>
      </c>
      <c r="F12059" s="30" t="s">
        <v>70</v>
      </c>
      <c r="G12059" s="30" t="s">
        <v>71</v>
      </c>
      <c r="H12059" s="75">
        <v>2</v>
      </c>
    </row>
    <row r="12060" spans="1:8">
      <c r="A12060" s="30" t="s">
        <v>5030</v>
      </c>
      <c r="B12060" s="74">
        <v>46269</v>
      </c>
      <c r="C12060" s="30" t="s">
        <v>876</v>
      </c>
      <c r="D12060" s="30" t="s">
        <v>877</v>
      </c>
      <c r="E12060" s="75">
        <v>226</v>
      </c>
      <c r="F12060" s="30" t="s">
        <v>70</v>
      </c>
      <c r="G12060" s="30" t="s">
        <v>71</v>
      </c>
      <c r="H12060" s="75">
        <v>2</v>
      </c>
    </row>
    <row r="12061" spans="1:8">
      <c r="A12061" s="30" t="s">
        <v>5030</v>
      </c>
      <c r="B12061" s="74">
        <v>46269</v>
      </c>
      <c r="C12061" s="30" t="s">
        <v>5048</v>
      </c>
      <c r="D12061" s="30" t="s">
        <v>5049</v>
      </c>
      <c r="E12061" s="75">
        <v>2</v>
      </c>
      <c r="F12061" s="30" t="s">
        <v>76</v>
      </c>
      <c r="G12061" s="30" t="s">
        <v>77</v>
      </c>
      <c r="H12061" s="75">
        <v>1</v>
      </c>
    </row>
    <row r="12062" spans="1:8">
      <c r="A12062" s="30" t="s">
        <v>5030</v>
      </c>
      <c r="B12062" s="74">
        <v>46269</v>
      </c>
      <c r="C12062" s="30" t="s">
        <v>878</v>
      </c>
      <c r="D12062" s="30" t="s">
        <v>879</v>
      </c>
      <c r="E12062" s="75">
        <v>122</v>
      </c>
      <c r="F12062" s="30" t="s">
        <v>70</v>
      </c>
      <c r="G12062" s="30" t="s">
        <v>71</v>
      </c>
      <c r="H12062" s="75">
        <v>2</v>
      </c>
    </row>
    <row r="12063" spans="1:8">
      <c r="A12063" s="30" t="s">
        <v>5030</v>
      </c>
      <c r="B12063" s="74">
        <v>46269</v>
      </c>
      <c r="C12063" s="30" t="s">
        <v>880</v>
      </c>
      <c r="D12063" s="30" t="s">
        <v>881</v>
      </c>
      <c r="E12063" s="75">
        <v>70</v>
      </c>
      <c r="F12063" s="30" t="s">
        <v>70</v>
      </c>
      <c r="G12063" s="30" t="s">
        <v>71</v>
      </c>
      <c r="H12063" s="75">
        <v>2</v>
      </c>
    </row>
    <row r="12064" spans="1:8">
      <c r="A12064" s="30" t="s">
        <v>5030</v>
      </c>
      <c r="B12064" s="74">
        <v>46269</v>
      </c>
      <c r="C12064" s="30" t="s">
        <v>882</v>
      </c>
      <c r="D12064" s="30" t="s">
        <v>883</v>
      </c>
      <c r="E12064" s="75">
        <v>91</v>
      </c>
      <c r="F12064" s="30" t="s">
        <v>70</v>
      </c>
      <c r="G12064" s="30" t="s">
        <v>71</v>
      </c>
      <c r="H12064" s="75">
        <v>2</v>
      </c>
    </row>
    <row r="12065" spans="1:8">
      <c r="A12065" s="30" t="s">
        <v>5030</v>
      </c>
      <c r="B12065" s="74">
        <v>46269</v>
      </c>
      <c r="C12065" s="30" t="s">
        <v>890</v>
      </c>
      <c r="D12065" s="30" t="s">
        <v>891</v>
      </c>
      <c r="E12065" s="75">
        <v>148</v>
      </c>
      <c r="F12065" s="30" t="s">
        <v>53</v>
      </c>
      <c r="G12065" s="30" t="s">
        <v>54</v>
      </c>
      <c r="H12065" s="75">
        <v>1</v>
      </c>
    </row>
    <row r="12066" spans="1:8">
      <c r="A12066" s="30" t="s">
        <v>5030</v>
      </c>
      <c r="B12066" s="74">
        <v>46269</v>
      </c>
      <c r="C12066" s="30" t="s">
        <v>892</v>
      </c>
      <c r="D12066" s="30" t="s">
        <v>893</v>
      </c>
      <c r="E12066" s="75">
        <v>56</v>
      </c>
      <c r="F12066" s="30" t="s">
        <v>68</v>
      </c>
      <c r="G12066" s="30" t="s">
        <v>69</v>
      </c>
      <c r="H12066" s="75">
        <v>1</v>
      </c>
    </row>
    <row r="12067" spans="1:8">
      <c r="A12067" s="30" t="s">
        <v>5030</v>
      </c>
      <c r="B12067" s="74">
        <v>46269</v>
      </c>
      <c r="C12067" s="30" t="s">
        <v>894</v>
      </c>
      <c r="D12067" s="30" t="s">
        <v>895</v>
      </c>
      <c r="E12067" s="75">
        <v>67</v>
      </c>
      <c r="F12067" s="30" t="s">
        <v>68</v>
      </c>
      <c r="G12067" s="30" t="s">
        <v>69</v>
      </c>
      <c r="H12067" s="75">
        <v>1</v>
      </c>
    </row>
    <row r="12068" spans="1:8">
      <c r="A12068" s="30" t="s">
        <v>5030</v>
      </c>
      <c r="B12068" s="74">
        <v>46269</v>
      </c>
      <c r="C12068" s="30" t="s">
        <v>896</v>
      </c>
      <c r="D12068" s="30" t="s">
        <v>897</v>
      </c>
      <c r="E12068" s="75">
        <v>24</v>
      </c>
      <c r="F12068" s="30" t="s">
        <v>68</v>
      </c>
      <c r="G12068" s="30" t="s">
        <v>69</v>
      </c>
      <c r="H12068" s="75">
        <v>1</v>
      </c>
    </row>
    <row r="12069" spans="1:8">
      <c r="A12069" s="30" t="s">
        <v>5030</v>
      </c>
      <c r="B12069" s="74">
        <v>46269</v>
      </c>
      <c r="C12069" s="30" t="s">
        <v>898</v>
      </c>
      <c r="D12069" s="30" t="s">
        <v>899</v>
      </c>
      <c r="E12069" s="75">
        <v>79</v>
      </c>
      <c r="F12069" s="30" t="s">
        <v>70</v>
      </c>
      <c r="G12069" s="30" t="s">
        <v>71</v>
      </c>
      <c r="H12069" s="75">
        <v>2</v>
      </c>
    </row>
    <row r="12070" spans="1:8">
      <c r="A12070" s="30" t="s">
        <v>5030</v>
      </c>
      <c r="B12070" s="74">
        <v>46269</v>
      </c>
      <c r="C12070" s="30" t="s">
        <v>900</v>
      </c>
      <c r="D12070" s="30" t="s">
        <v>901</v>
      </c>
      <c r="E12070" s="75">
        <v>39</v>
      </c>
      <c r="F12070" s="30" t="s">
        <v>70</v>
      </c>
      <c r="G12070" s="30" t="s">
        <v>71</v>
      </c>
      <c r="H12070" s="75">
        <v>2</v>
      </c>
    </row>
    <row r="12071" spans="1:8">
      <c r="A12071" s="30" t="s">
        <v>5030</v>
      </c>
      <c r="B12071" s="74">
        <v>46269</v>
      </c>
      <c r="C12071" s="30" t="s">
        <v>902</v>
      </c>
      <c r="D12071" s="30" t="s">
        <v>903</v>
      </c>
      <c r="E12071" s="75">
        <v>102</v>
      </c>
      <c r="F12071" s="30" t="s">
        <v>68</v>
      </c>
      <c r="G12071" s="30" t="s">
        <v>69</v>
      </c>
      <c r="H12071" s="75">
        <v>1</v>
      </c>
    </row>
    <row r="12072" spans="1:8">
      <c r="A12072" s="30" t="s">
        <v>5030</v>
      </c>
      <c r="B12072" s="74">
        <v>46269</v>
      </c>
      <c r="C12072" s="30" t="s">
        <v>904</v>
      </c>
      <c r="D12072" s="30" t="s">
        <v>905</v>
      </c>
      <c r="E12072" s="75">
        <v>97</v>
      </c>
      <c r="F12072" s="30" t="s">
        <v>70</v>
      </c>
      <c r="G12072" s="30" t="s">
        <v>71</v>
      </c>
      <c r="H12072" s="75">
        <v>2</v>
      </c>
    </row>
    <row r="12073" spans="1:8">
      <c r="A12073" s="30" t="s">
        <v>5030</v>
      </c>
      <c r="B12073" s="74">
        <v>46269</v>
      </c>
      <c r="C12073" s="30" t="s">
        <v>906</v>
      </c>
      <c r="D12073" s="30" t="s">
        <v>907</v>
      </c>
      <c r="E12073" s="75">
        <v>105</v>
      </c>
      <c r="F12073" s="30" t="s">
        <v>70</v>
      </c>
      <c r="G12073" s="30" t="s">
        <v>71</v>
      </c>
      <c r="H12073" s="75">
        <v>2</v>
      </c>
    </row>
    <row r="12074" spans="1:8">
      <c r="A12074" s="30" t="s">
        <v>5030</v>
      </c>
      <c r="B12074" s="74">
        <v>46269</v>
      </c>
      <c r="C12074" s="30" t="s">
        <v>908</v>
      </c>
      <c r="D12074" s="30" t="s">
        <v>909</v>
      </c>
      <c r="E12074" s="75">
        <v>385</v>
      </c>
      <c r="F12074" s="30" t="s">
        <v>80</v>
      </c>
      <c r="G12074" s="30" t="s">
        <v>81</v>
      </c>
      <c r="H12074" s="75">
        <v>1</v>
      </c>
    </row>
    <row r="12075" spans="1:8">
      <c r="A12075" s="30" t="s">
        <v>5030</v>
      </c>
      <c r="B12075" s="74">
        <v>46269</v>
      </c>
      <c r="C12075" s="30" t="s">
        <v>918</v>
      </c>
      <c r="D12075" s="30" t="s">
        <v>919</v>
      </c>
      <c r="E12075" s="75">
        <v>34</v>
      </c>
      <c r="F12075" s="30" t="s">
        <v>53</v>
      </c>
      <c r="G12075" s="30" t="s">
        <v>54</v>
      </c>
      <c r="H12075" s="75">
        <v>1</v>
      </c>
    </row>
    <row r="12076" spans="1:8">
      <c r="A12076" s="30" t="s">
        <v>5030</v>
      </c>
      <c r="B12076" s="74">
        <v>46269</v>
      </c>
      <c r="C12076" s="30" t="s">
        <v>920</v>
      </c>
      <c r="D12076" s="30" t="s">
        <v>921</v>
      </c>
      <c r="E12076" s="75">
        <v>179</v>
      </c>
      <c r="F12076" s="30" t="s">
        <v>80</v>
      </c>
      <c r="G12076" s="30" t="s">
        <v>81</v>
      </c>
      <c r="H12076" s="75">
        <v>1</v>
      </c>
    </row>
    <row r="12077" spans="1:8">
      <c r="A12077" s="30" t="s">
        <v>5030</v>
      </c>
      <c r="B12077" s="74">
        <v>46269</v>
      </c>
      <c r="C12077" s="30" t="s">
        <v>922</v>
      </c>
      <c r="D12077" s="30" t="s">
        <v>923</v>
      </c>
      <c r="E12077" s="75">
        <v>53</v>
      </c>
      <c r="F12077" s="30" t="s">
        <v>70</v>
      </c>
      <c r="G12077" s="30" t="s">
        <v>71</v>
      </c>
      <c r="H12077" s="75">
        <v>2</v>
      </c>
    </row>
    <row r="12078" spans="1:8">
      <c r="A12078" s="30" t="s">
        <v>5030</v>
      </c>
      <c r="B12078" s="74">
        <v>46269</v>
      </c>
      <c r="C12078" s="30" t="s">
        <v>926</v>
      </c>
      <c r="D12078" s="30" t="s">
        <v>927</v>
      </c>
      <c r="E12078" s="75">
        <v>151</v>
      </c>
      <c r="F12078" s="30" t="s">
        <v>70</v>
      </c>
      <c r="G12078" s="30" t="s">
        <v>71</v>
      </c>
      <c r="H12078" s="75">
        <v>2</v>
      </c>
    </row>
    <row r="12079" spans="1:8">
      <c r="A12079" s="30" t="s">
        <v>5030</v>
      </c>
      <c r="B12079" s="74">
        <v>46269</v>
      </c>
      <c r="C12079" s="30" t="s">
        <v>928</v>
      </c>
      <c r="D12079" s="30" t="s">
        <v>929</v>
      </c>
      <c r="E12079" s="75">
        <v>117</v>
      </c>
      <c r="F12079" s="30" t="s">
        <v>70</v>
      </c>
      <c r="G12079" s="30" t="s">
        <v>71</v>
      </c>
      <c r="H12079" s="75">
        <v>2</v>
      </c>
    </row>
    <row r="12080" spans="1:8">
      <c r="A12080" s="30" t="s">
        <v>5030</v>
      </c>
      <c r="B12080" s="74">
        <v>46269</v>
      </c>
      <c r="C12080" s="30" t="s">
        <v>930</v>
      </c>
      <c r="D12080" s="30" t="s">
        <v>931</v>
      </c>
      <c r="E12080" s="75">
        <v>81</v>
      </c>
      <c r="F12080" s="30" t="s">
        <v>72</v>
      </c>
      <c r="G12080" s="30" t="s">
        <v>73</v>
      </c>
      <c r="H12080" s="75">
        <v>3</v>
      </c>
    </row>
    <row r="12081" spans="1:8">
      <c r="A12081" s="30" t="s">
        <v>5030</v>
      </c>
      <c r="B12081" s="74">
        <v>46269</v>
      </c>
      <c r="C12081" s="30" t="s">
        <v>932</v>
      </c>
      <c r="D12081" s="30" t="s">
        <v>933</v>
      </c>
      <c r="E12081" s="75">
        <v>157</v>
      </c>
      <c r="F12081" s="30" t="s">
        <v>72</v>
      </c>
      <c r="G12081" s="30" t="s">
        <v>73</v>
      </c>
      <c r="H12081" s="75">
        <v>3</v>
      </c>
    </row>
    <row r="12082" spans="1:8">
      <c r="A12082" s="30" t="s">
        <v>5030</v>
      </c>
      <c r="B12082" s="74">
        <v>46269</v>
      </c>
      <c r="C12082" s="30" t="s">
        <v>934</v>
      </c>
      <c r="D12082" s="30" t="s">
        <v>935</v>
      </c>
      <c r="E12082" s="75">
        <v>119</v>
      </c>
      <c r="F12082" s="30" t="s">
        <v>70</v>
      </c>
      <c r="G12082" s="30" t="s">
        <v>71</v>
      </c>
      <c r="H12082" s="75">
        <v>2</v>
      </c>
    </row>
    <row r="12083" spans="1:8">
      <c r="A12083" s="30" t="s">
        <v>5030</v>
      </c>
      <c r="B12083" s="74">
        <v>46269</v>
      </c>
      <c r="C12083" s="30" t="s">
        <v>936</v>
      </c>
      <c r="D12083" s="30" t="s">
        <v>937</v>
      </c>
      <c r="E12083" s="75">
        <v>60</v>
      </c>
      <c r="F12083" s="30" t="s">
        <v>70</v>
      </c>
      <c r="G12083" s="30" t="s">
        <v>71</v>
      </c>
      <c r="H12083" s="75">
        <v>2</v>
      </c>
    </row>
    <row r="12084" spans="1:8">
      <c r="A12084" s="30" t="s">
        <v>5030</v>
      </c>
      <c r="B12084" s="74">
        <v>46269</v>
      </c>
      <c r="C12084" s="30" t="s">
        <v>938</v>
      </c>
      <c r="D12084" s="30" t="s">
        <v>939</v>
      </c>
      <c r="E12084" s="75">
        <v>208</v>
      </c>
      <c r="F12084" s="30" t="s">
        <v>80</v>
      </c>
      <c r="G12084" s="30" t="s">
        <v>81</v>
      </c>
      <c r="H12084" s="75">
        <v>1</v>
      </c>
    </row>
    <row r="12085" spans="1:8">
      <c r="A12085" s="30" t="s">
        <v>5030</v>
      </c>
      <c r="B12085" s="74">
        <v>46269</v>
      </c>
      <c r="C12085" s="30" t="s">
        <v>940</v>
      </c>
      <c r="D12085" s="30" t="s">
        <v>941</v>
      </c>
      <c r="E12085" s="75">
        <v>62</v>
      </c>
      <c r="F12085" s="30" t="s">
        <v>70</v>
      </c>
      <c r="G12085" s="30" t="s">
        <v>71</v>
      </c>
      <c r="H12085" s="75">
        <v>2</v>
      </c>
    </row>
    <row r="12086" spans="1:8">
      <c r="A12086" s="30" t="s">
        <v>5030</v>
      </c>
      <c r="B12086" s="74">
        <v>46269</v>
      </c>
      <c r="C12086" s="30" t="s">
        <v>1826</v>
      </c>
      <c r="D12086" s="30" t="s">
        <v>1827</v>
      </c>
      <c r="E12086" s="75">
        <v>13</v>
      </c>
      <c r="F12086" s="30" t="s">
        <v>70</v>
      </c>
      <c r="G12086" s="30" t="s">
        <v>71</v>
      </c>
      <c r="H12086" s="75">
        <v>2</v>
      </c>
    </row>
    <row r="12087" spans="1:8">
      <c r="A12087" s="30" t="s">
        <v>5030</v>
      </c>
      <c r="B12087" s="74">
        <v>46269</v>
      </c>
      <c r="C12087" s="30" t="s">
        <v>1922</v>
      </c>
      <c r="D12087" s="30" t="s">
        <v>1923</v>
      </c>
      <c r="E12087" s="75">
        <v>79</v>
      </c>
      <c r="F12087" s="30" t="s">
        <v>70</v>
      </c>
      <c r="G12087" s="30" t="s">
        <v>71</v>
      </c>
      <c r="H12087" s="75">
        <v>2</v>
      </c>
    </row>
    <row r="12088" spans="1:8">
      <c r="A12088" s="30" t="s">
        <v>5030</v>
      </c>
      <c r="B12088" s="74">
        <v>46269</v>
      </c>
      <c r="C12088" s="30" t="s">
        <v>942</v>
      </c>
      <c r="D12088" s="30" t="s">
        <v>943</v>
      </c>
      <c r="E12088" s="75">
        <v>104</v>
      </c>
      <c r="F12088" s="30" t="s">
        <v>70</v>
      </c>
      <c r="G12088" s="30" t="s">
        <v>71</v>
      </c>
      <c r="H12088" s="75">
        <v>2</v>
      </c>
    </row>
    <row r="12089" spans="1:8">
      <c r="A12089" s="30" t="s">
        <v>5030</v>
      </c>
      <c r="B12089" s="74">
        <v>46269</v>
      </c>
      <c r="C12089" s="30" t="s">
        <v>944</v>
      </c>
      <c r="D12089" s="30" t="s">
        <v>945</v>
      </c>
      <c r="E12089" s="75">
        <v>51</v>
      </c>
      <c r="F12089" s="30" t="s">
        <v>68</v>
      </c>
      <c r="G12089" s="30" t="s">
        <v>69</v>
      </c>
      <c r="H12089" s="75">
        <v>1</v>
      </c>
    </row>
    <row r="12090" spans="1:8">
      <c r="A12090" s="30" t="s">
        <v>5030</v>
      </c>
      <c r="B12090" s="74">
        <v>46269</v>
      </c>
      <c r="C12090" s="30" t="s">
        <v>946</v>
      </c>
      <c r="D12090" s="30" t="s">
        <v>947</v>
      </c>
      <c r="E12090" s="75">
        <v>3</v>
      </c>
      <c r="F12090" s="30" t="s">
        <v>68</v>
      </c>
      <c r="G12090" s="30" t="s">
        <v>69</v>
      </c>
      <c r="H12090" s="75">
        <v>1</v>
      </c>
    </row>
    <row r="12091" spans="1:8">
      <c r="A12091" s="30" t="s">
        <v>5030</v>
      </c>
      <c r="B12091" s="74">
        <v>46269</v>
      </c>
      <c r="C12091" s="30" t="s">
        <v>948</v>
      </c>
      <c r="D12091" s="30" t="s">
        <v>949</v>
      </c>
      <c r="E12091" s="75">
        <v>288</v>
      </c>
      <c r="F12091" s="30" t="s">
        <v>72</v>
      </c>
      <c r="G12091" s="30" t="s">
        <v>73</v>
      </c>
      <c r="H12091" s="75">
        <v>3</v>
      </c>
    </row>
    <row r="12092" spans="1:8">
      <c r="A12092" s="30" t="s">
        <v>5030</v>
      </c>
      <c r="B12092" s="74">
        <v>46269</v>
      </c>
      <c r="C12092" s="30" t="s">
        <v>950</v>
      </c>
      <c r="D12092" s="30" t="s">
        <v>951</v>
      </c>
      <c r="E12092" s="75">
        <v>47</v>
      </c>
      <c r="F12092" s="30" t="s">
        <v>53</v>
      </c>
      <c r="G12092" s="30" t="s">
        <v>54</v>
      </c>
      <c r="H12092" s="75">
        <v>1</v>
      </c>
    </row>
    <row r="12093" spans="1:8">
      <c r="A12093" s="30" t="s">
        <v>5030</v>
      </c>
      <c r="B12093" s="74">
        <v>46269</v>
      </c>
      <c r="C12093" s="30" t="s">
        <v>952</v>
      </c>
      <c r="D12093" s="30" t="s">
        <v>953</v>
      </c>
      <c r="E12093" s="75">
        <v>55</v>
      </c>
      <c r="F12093" s="30" t="s">
        <v>68</v>
      </c>
      <c r="G12093" s="30" t="s">
        <v>69</v>
      </c>
      <c r="H12093" s="75">
        <v>1</v>
      </c>
    </row>
    <row r="12094" spans="1:8">
      <c r="A12094" s="30" t="s">
        <v>5030</v>
      </c>
      <c r="B12094" s="74">
        <v>46269</v>
      </c>
      <c r="C12094" s="30" t="s">
        <v>954</v>
      </c>
      <c r="D12094" s="30" t="s">
        <v>955</v>
      </c>
      <c r="E12094" s="75">
        <v>60</v>
      </c>
      <c r="F12094" s="30" t="s">
        <v>70</v>
      </c>
      <c r="G12094" s="30" t="s">
        <v>71</v>
      </c>
      <c r="H12094" s="75">
        <v>2</v>
      </c>
    </row>
    <row r="12095" spans="1:8">
      <c r="A12095" s="30" t="s">
        <v>5030</v>
      </c>
      <c r="B12095" s="74">
        <v>46269</v>
      </c>
      <c r="C12095" s="30" t="s">
        <v>958</v>
      </c>
      <c r="D12095" s="30" t="s">
        <v>959</v>
      </c>
      <c r="E12095" s="75">
        <v>94</v>
      </c>
      <c r="F12095" s="30" t="s">
        <v>53</v>
      </c>
      <c r="G12095" s="30" t="s">
        <v>54</v>
      </c>
      <c r="H12095" s="75">
        <v>1</v>
      </c>
    </row>
    <row r="12096" spans="1:8">
      <c r="A12096" s="30" t="s">
        <v>5030</v>
      </c>
      <c r="B12096" s="74">
        <v>46269</v>
      </c>
      <c r="C12096" s="30" t="s">
        <v>1830</v>
      </c>
      <c r="D12096" s="30" t="s">
        <v>1831</v>
      </c>
      <c r="E12096" s="75">
        <v>58</v>
      </c>
      <c r="F12096" s="30" t="s">
        <v>70</v>
      </c>
      <c r="G12096" s="30" t="s">
        <v>71</v>
      </c>
      <c r="H12096" s="75">
        <v>2</v>
      </c>
    </row>
    <row r="12097" spans="1:8">
      <c r="A12097" s="30" t="s">
        <v>5030</v>
      </c>
      <c r="B12097" s="74">
        <v>46269</v>
      </c>
      <c r="C12097" s="30" t="s">
        <v>962</v>
      </c>
      <c r="D12097" s="30" t="s">
        <v>963</v>
      </c>
      <c r="E12097" s="75">
        <v>84</v>
      </c>
      <c r="F12097" s="30" t="s">
        <v>70</v>
      </c>
      <c r="G12097" s="30" t="s">
        <v>71</v>
      </c>
      <c r="H12097" s="75">
        <v>2</v>
      </c>
    </row>
    <row r="12098" spans="1:8">
      <c r="A12098" s="30" t="s">
        <v>5030</v>
      </c>
      <c r="B12098" s="74">
        <v>46269</v>
      </c>
      <c r="C12098" s="30" t="s">
        <v>972</v>
      </c>
      <c r="D12098" s="30" t="s">
        <v>973</v>
      </c>
      <c r="E12098" s="75">
        <v>54</v>
      </c>
      <c r="F12098" s="30" t="s">
        <v>70</v>
      </c>
      <c r="G12098" s="30" t="s">
        <v>71</v>
      </c>
      <c r="H12098" s="75">
        <v>2</v>
      </c>
    </row>
    <row r="12099" spans="1:8">
      <c r="A12099" s="30" t="s">
        <v>5030</v>
      </c>
      <c r="B12099" s="74">
        <v>46269</v>
      </c>
      <c r="C12099" s="30" t="s">
        <v>980</v>
      </c>
      <c r="D12099" s="30" t="s">
        <v>981</v>
      </c>
      <c r="E12099" s="75">
        <v>145</v>
      </c>
      <c r="F12099" s="30" t="s">
        <v>70</v>
      </c>
      <c r="G12099" s="30" t="s">
        <v>71</v>
      </c>
      <c r="H12099" s="75">
        <v>2</v>
      </c>
    </row>
    <row r="12100" spans="1:8">
      <c r="A12100" s="30" t="s">
        <v>5030</v>
      </c>
      <c r="B12100" s="74">
        <v>46269</v>
      </c>
      <c r="C12100" s="30" t="s">
        <v>982</v>
      </c>
      <c r="D12100" s="30" t="s">
        <v>983</v>
      </c>
      <c r="E12100" s="75">
        <v>27</v>
      </c>
      <c r="F12100" s="30" t="s">
        <v>70</v>
      </c>
      <c r="G12100" s="30" t="s">
        <v>71</v>
      </c>
      <c r="H12100" s="75">
        <v>2</v>
      </c>
    </row>
    <row r="12101" spans="1:8">
      <c r="A12101" s="30" t="s">
        <v>5030</v>
      </c>
      <c r="B12101" s="74">
        <v>46269</v>
      </c>
      <c r="C12101" s="30" t="s">
        <v>984</v>
      </c>
      <c r="D12101" s="30" t="s">
        <v>985</v>
      </c>
      <c r="E12101" s="75">
        <v>84</v>
      </c>
      <c r="F12101" s="30" t="s">
        <v>53</v>
      </c>
      <c r="G12101" s="30" t="s">
        <v>54</v>
      </c>
      <c r="H12101" s="75">
        <v>1</v>
      </c>
    </row>
    <row r="12102" spans="1:8">
      <c r="A12102" s="30" t="s">
        <v>5030</v>
      </c>
      <c r="B12102" s="74">
        <v>46269</v>
      </c>
      <c r="C12102" s="30" t="s">
        <v>986</v>
      </c>
      <c r="D12102" s="30" t="s">
        <v>987</v>
      </c>
      <c r="E12102" s="75">
        <v>78</v>
      </c>
      <c r="F12102" s="30" t="s">
        <v>53</v>
      </c>
      <c r="G12102" s="30" t="s">
        <v>54</v>
      </c>
      <c r="H12102" s="75">
        <v>1</v>
      </c>
    </row>
    <row r="12103" spans="1:8">
      <c r="A12103" s="30" t="s">
        <v>5030</v>
      </c>
      <c r="B12103" s="74">
        <v>46269</v>
      </c>
      <c r="C12103" s="30" t="s">
        <v>988</v>
      </c>
      <c r="D12103" s="30" t="s">
        <v>989</v>
      </c>
      <c r="E12103" s="75">
        <v>6</v>
      </c>
      <c r="F12103" s="30" t="s">
        <v>70</v>
      </c>
      <c r="G12103" s="30" t="s">
        <v>71</v>
      </c>
      <c r="H12103" s="75">
        <v>2</v>
      </c>
    </row>
    <row r="12104" spans="1:8">
      <c r="A12104" s="30" t="s">
        <v>5030</v>
      </c>
      <c r="B12104" s="74">
        <v>46269</v>
      </c>
      <c r="C12104" s="30" t="s">
        <v>990</v>
      </c>
      <c r="D12104" s="30" t="s">
        <v>991</v>
      </c>
      <c r="E12104" s="75">
        <v>17</v>
      </c>
      <c r="F12104" s="30" t="s">
        <v>53</v>
      </c>
      <c r="G12104" s="30" t="s">
        <v>54</v>
      </c>
      <c r="H12104" s="75">
        <v>1</v>
      </c>
    </row>
    <row r="12105" spans="1:8">
      <c r="A12105" s="30" t="s">
        <v>5030</v>
      </c>
      <c r="B12105" s="74">
        <v>46269</v>
      </c>
      <c r="C12105" s="30" t="s">
        <v>992</v>
      </c>
      <c r="D12105" s="30" t="s">
        <v>993</v>
      </c>
      <c r="E12105" s="75">
        <v>60</v>
      </c>
      <c r="F12105" s="30" t="s">
        <v>68</v>
      </c>
      <c r="G12105" s="30" t="s">
        <v>69</v>
      </c>
      <c r="H12105" s="75">
        <v>1</v>
      </c>
    </row>
    <row r="12106" spans="1:8">
      <c r="A12106" s="30" t="s">
        <v>5030</v>
      </c>
      <c r="B12106" s="74">
        <v>46269</v>
      </c>
      <c r="C12106" s="30" t="s">
        <v>1838</v>
      </c>
      <c r="D12106" s="30" t="s">
        <v>1839</v>
      </c>
      <c r="E12106" s="75">
        <v>14</v>
      </c>
      <c r="F12106" s="30" t="s">
        <v>53</v>
      </c>
      <c r="G12106" s="30" t="s">
        <v>54</v>
      </c>
      <c r="H12106" s="75">
        <v>1</v>
      </c>
    </row>
    <row r="12107" spans="1:8">
      <c r="A12107" s="30" t="s">
        <v>5030</v>
      </c>
      <c r="B12107" s="74">
        <v>46269</v>
      </c>
      <c r="C12107" s="30" t="s">
        <v>998</v>
      </c>
      <c r="D12107" s="30" t="s">
        <v>999</v>
      </c>
      <c r="E12107" s="75">
        <v>19</v>
      </c>
      <c r="F12107" s="30" t="s">
        <v>68</v>
      </c>
      <c r="G12107" s="30" t="s">
        <v>69</v>
      </c>
      <c r="H12107" s="75">
        <v>1</v>
      </c>
    </row>
    <row r="12108" spans="1:8">
      <c r="A12108" s="30" t="s">
        <v>5030</v>
      </c>
      <c r="B12108" s="74">
        <v>46269</v>
      </c>
      <c r="C12108" s="30" t="s">
        <v>1840</v>
      </c>
      <c r="D12108" s="30" t="s">
        <v>1841</v>
      </c>
      <c r="E12108" s="75">
        <v>49</v>
      </c>
      <c r="F12108" s="30" t="s">
        <v>70</v>
      </c>
      <c r="G12108" s="30" t="s">
        <v>71</v>
      </c>
      <c r="H12108" s="75">
        <v>2</v>
      </c>
    </row>
    <row r="12109" spans="1:8">
      <c r="A12109" s="30" t="s">
        <v>5030</v>
      </c>
      <c r="B12109" s="74">
        <v>46269</v>
      </c>
      <c r="C12109" s="30" t="s">
        <v>1006</v>
      </c>
      <c r="D12109" s="30" t="s">
        <v>1007</v>
      </c>
      <c r="E12109" s="75">
        <v>51</v>
      </c>
      <c r="F12109" s="30" t="s">
        <v>70</v>
      </c>
      <c r="G12109" s="30" t="s">
        <v>71</v>
      </c>
      <c r="H12109" s="75">
        <v>2</v>
      </c>
    </row>
    <row r="12110" spans="1:8">
      <c r="A12110" s="30" t="s">
        <v>5030</v>
      </c>
      <c r="B12110" s="74">
        <v>46269</v>
      </c>
      <c r="C12110" s="30" t="s">
        <v>1010</v>
      </c>
      <c r="D12110" s="30" t="s">
        <v>1011</v>
      </c>
      <c r="E12110" s="75">
        <v>71</v>
      </c>
      <c r="F12110" s="30" t="s">
        <v>70</v>
      </c>
      <c r="G12110" s="30" t="s">
        <v>71</v>
      </c>
      <c r="H12110" s="75">
        <v>2</v>
      </c>
    </row>
    <row r="12111" spans="1:8">
      <c r="A12111" s="30" t="s">
        <v>5030</v>
      </c>
      <c r="B12111" s="74">
        <v>46269</v>
      </c>
      <c r="C12111" s="30" t="s">
        <v>1012</v>
      </c>
      <c r="D12111" s="30" t="s">
        <v>1013</v>
      </c>
      <c r="E12111" s="75">
        <v>20</v>
      </c>
      <c r="F12111" s="30" t="s">
        <v>53</v>
      </c>
      <c r="G12111" s="30" t="s">
        <v>54</v>
      </c>
      <c r="H12111" s="75">
        <v>1</v>
      </c>
    </row>
    <row r="12112" spans="1:8">
      <c r="A12112" s="30" t="s">
        <v>5030</v>
      </c>
      <c r="B12112" s="74">
        <v>46269</v>
      </c>
      <c r="C12112" s="30" t="s">
        <v>1018</v>
      </c>
      <c r="D12112" s="30" t="s">
        <v>1019</v>
      </c>
      <c r="E12112" s="75">
        <v>191</v>
      </c>
      <c r="F12112" s="30" t="s">
        <v>70</v>
      </c>
      <c r="G12112" s="30" t="s">
        <v>71</v>
      </c>
      <c r="H12112" s="75">
        <v>2</v>
      </c>
    </row>
    <row r="12113" spans="1:8">
      <c r="A12113" s="30" t="s">
        <v>5030</v>
      </c>
      <c r="B12113" s="74">
        <v>46269</v>
      </c>
      <c r="C12113" s="30" t="s">
        <v>1020</v>
      </c>
      <c r="D12113" s="30" t="s">
        <v>1021</v>
      </c>
      <c r="E12113" s="75">
        <v>74</v>
      </c>
      <c r="F12113" s="30" t="s">
        <v>53</v>
      </c>
      <c r="G12113" s="30" t="s">
        <v>54</v>
      </c>
      <c r="H12113" s="75">
        <v>1</v>
      </c>
    </row>
    <row r="12114" spans="1:8">
      <c r="A12114" s="30" t="s">
        <v>5030</v>
      </c>
      <c r="B12114" s="74">
        <v>46269</v>
      </c>
      <c r="C12114" s="30" t="s">
        <v>1022</v>
      </c>
      <c r="D12114" s="30" t="s">
        <v>1023</v>
      </c>
      <c r="E12114" s="75">
        <v>154</v>
      </c>
      <c r="F12114" s="30" t="s">
        <v>70</v>
      </c>
      <c r="G12114" s="30" t="s">
        <v>71</v>
      </c>
      <c r="H12114" s="75">
        <v>2</v>
      </c>
    </row>
    <row r="12115" spans="1:8">
      <c r="A12115" s="30" t="s">
        <v>5030</v>
      </c>
      <c r="B12115" s="74">
        <v>46269</v>
      </c>
      <c r="C12115" s="30" t="s">
        <v>1026</v>
      </c>
      <c r="D12115" s="30" t="s">
        <v>1027</v>
      </c>
      <c r="E12115" s="75">
        <v>90</v>
      </c>
      <c r="F12115" s="30" t="s">
        <v>53</v>
      </c>
      <c r="G12115" s="30" t="s">
        <v>54</v>
      </c>
      <c r="H12115" s="75">
        <v>1</v>
      </c>
    </row>
    <row r="12116" spans="1:8">
      <c r="A12116" s="30" t="s">
        <v>5030</v>
      </c>
      <c r="B12116" s="74">
        <v>46269</v>
      </c>
      <c r="C12116" s="30" t="s">
        <v>1846</v>
      </c>
      <c r="D12116" s="30" t="s">
        <v>1847</v>
      </c>
      <c r="E12116" s="75">
        <v>81</v>
      </c>
      <c r="F12116" s="30" t="s">
        <v>53</v>
      </c>
      <c r="G12116" s="30" t="s">
        <v>54</v>
      </c>
      <c r="H12116" s="75">
        <v>1</v>
      </c>
    </row>
    <row r="12117" spans="1:8">
      <c r="A12117" s="30" t="s">
        <v>5030</v>
      </c>
      <c r="B12117" s="74">
        <v>46269</v>
      </c>
      <c r="C12117" s="30" t="s">
        <v>1028</v>
      </c>
      <c r="D12117" s="30" t="s">
        <v>1029</v>
      </c>
      <c r="E12117" s="75">
        <v>36</v>
      </c>
      <c r="F12117" s="30" t="s">
        <v>53</v>
      </c>
      <c r="G12117" s="30" t="s">
        <v>54</v>
      </c>
      <c r="H12117" s="75">
        <v>1</v>
      </c>
    </row>
    <row r="12118" spans="1:8">
      <c r="A12118" s="30" t="s">
        <v>5030</v>
      </c>
      <c r="B12118" s="74">
        <v>46269</v>
      </c>
      <c r="C12118" s="30" t="s">
        <v>1032</v>
      </c>
      <c r="D12118" s="30" t="s">
        <v>1033</v>
      </c>
      <c r="E12118" s="75">
        <v>114</v>
      </c>
      <c r="F12118" s="30" t="s">
        <v>70</v>
      </c>
      <c r="G12118" s="30" t="s">
        <v>71</v>
      </c>
      <c r="H12118" s="75">
        <v>2</v>
      </c>
    </row>
    <row r="12119" spans="1:8">
      <c r="A12119" s="30" t="s">
        <v>5030</v>
      </c>
      <c r="B12119" s="74">
        <v>46269</v>
      </c>
      <c r="C12119" s="30" t="s">
        <v>1034</v>
      </c>
      <c r="D12119" s="30" t="s">
        <v>1035</v>
      </c>
      <c r="E12119" s="75">
        <v>35</v>
      </c>
      <c r="F12119" s="30" t="s">
        <v>53</v>
      </c>
      <c r="G12119" s="30" t="s">
        <v>54</v>
      </c>
      <c r="H12119" s="75">
        <v>1</v>
      </c>
    </row>
    <row r="12120" spans="1:8">
      <c r="A12120" s="30" t="s">
        <v>5030</v>
      </c>
      <c r="B12120" s="74">
        <v>46269</v>
      </c>
      <c r="C12120" s="30" t="s">
        <v>1036</v>
      </c>
      <c r="D12120" s="30" t="s">
        <v>1037</v>
      </c>
      <c r="E12120" s="75">
        <v>172</v>
      </c>
      <c r="F12120" s="30" t="s">
        <v>53</v>
      </c>
      <c r="G12120" s="30" t="s">
        <v>54</v>
      </c>
      <c r="H12120" s="75">
        <v>1</v>
      </c>
    </row>
    <row r="12121" spans="1:8">
      <c r="A12121" s="30" t="s">
        <v>5030</v>
      </c>
      <c r="B12121" s="74">
        <v>46269</v>
      </c>
      <c r="C12121" s="30" t="s">
        <v>1038</v>
      </c>
      <c r="D12121" s="30" t="s">
        <v>1039</v>
      </c>
      <c r="E12121" s="75">
        <v>170</v>
      </c>
      <c r="F12121" s="30" t="s">
        <v>70</v>
      </c>
      <c r="G12121" s="30" t="s">
        <v>71</v>
      </c>
      <c r="H12121" s="75">
        <v>2</v>
      </c>
    </row>
    <row r="12122" spans="1:8">
      <c r="A12122" s="30" t="s">
        <v>5030</v>
      </c>
      <c r="B12122" s="74">
        <v>46269</v>
      </c>
      <c r="C12122" s="30" t="s">
        <v>1040</v>
      </c>
      <c r="D12122" s="30" t="s">
        <v>1041</v>
      </c>
      <c r="E12122" s="75">
        <v>15</v>
      </c>
      <c r="F12122" s="30" t="s">
        <v>53</v>
      </c>
      <c r="G12122" s="30" t="s">
        <v>54</v>
      </c>
      <c r="H12122" s="75">
        <v>1</v>
      </c>
    </row>
    <row r="12123" spans="1:8">
      <c r="A12123" s="30" t="s">
        <v>5030</v>
      </c>
      <c r="B12123" s="74">
        <v>46269</v>
      </c>
      <c r="C12123" s="30" t="s">
        <v>1042</v>
      </c>
      <c r="D12123" s="30" t="s">
        <v>1043</v>
      </c>
      <c r="E12123" s="75">
        <v>117</v>
      </c>
      <c r="F12123" s="30" t="s">
        <v>80</v>
      </c>
      <c r="G12123" s="30" t="s">
        <v>81</v>
      </c>
      <c r="H12123" s="75">
        <v>1</v>
      </c>
    </row>
    <row r="12124" spans="1:8">
      <c r="A12124" s="30" t="s">
        <v>5030</v>
      </c>
      <c r="B12124" s="74">
        <v>46269</v>
      </c>
      <c r="C12124" s="30" t="s">
        <v>1044</v>
      </c>
      <c r="D12124" s="30" t="s">
        <v>1045</v>
      </c>
      <c r="E12124" s="75">
        <v>112</v>
      </c>
      <c r="F12124" s="30" t="s">
        <v>53</v>
      </c>
      <c r="G12124" s="30" t="s">
        <v>54</v>
      </c>
      <c r="H12124" s="75">
        <v>1</v>
      </c>
    </row>
    <row r="12125" spans="1:8">
      <c r="A12125" s="30" t="s">
        <v>5030</v>
      </c>
      <c r="B12125" s="74">
        <v>46269</v>
      </c>
      <c r="C12125" s="30" t="s">
        <v>1054</v>
      </c>
      <c r="D12125" s="30" t="s">
        <v>1055</v>
      </c>
      <c r="E12125" s="75">
        <v>245</v>
      </c>
      <c r="F12125" s="30" t="s">
        <v>70</v>
      </c>
      <c r="G12125" s="30" t="s">
        <v>71</v>
      </c>
      <c r="H12125" s="75">
        <v>2</v>
      </c>
    </row>
    <row r="12126" spans="1:8">
      <c r="A12126" s="30" t="s">
        <v>5030</v>
      </c>
      <c r="B12126" s="74">
        <v>46269</v>
      </c>
      <c r="C12126" s="30" t="s">
        <v>1058</v>
      </c>
      <c r="D12126" s="30" t="s">
        <v>1059</v>
      </c>
      <c r="E12126" s="75">
        <v>7</v>
      </c>
      <c r="F12126" s="30" t="s">
        <v>76</v>
      </c>
      <c r="G12126" s="30" t="s">
        <v>77</v>
      </c>
      <c r="H12126" s="75">
        <v>1</v>
      </c>
    </row>
    <row r="12127" spans="1:8">
      <c r="A12127" s="30" t="s">
        <v>5030</v>
      </c>
      <c r="B12127" s="74">
        <v>46269</v>
      </c>
      <c r="C12127" s="30" t="s">
        <v>1064</v>
      </c>
      <c r="D12127" s="30" t="s">
        <v>1065</v>
      </c>
      <c r="E12127" s="75">
        <v>57</v>
      </c>
      <c r="F12127" s="30" t="s">
        <v>72</v>
      </c>
      <c r="G12127" s="30" t="s">
        <v>73</v>
      </c>
      <c r="H12127" s="75">
        <v>3</v>
      </c>
    </row>
    <row r="12128" spans="1:8">
      <c r="A12128" s="30" t="s">
        <v>5030</v>
      </c>
      <c r="B12128" s="74">
        <v>46269</v>
      </c>
      <c r="C12128" s="30" t="s">
        <v>1066</v>
      </c>
      <c r="D12128" s="30" t="s">
        <v>1067</v>
      </c>
      <c r="E12128" s="75">
        <v>54</v>
      </c>
      <c r="F12128" s="30" t="s">
        <v>72</v>
      </c>
      <c r="G12128" s="30" t="s">
        <v>73</v>
      </c>
      <c r="H12128" s="75">
        <v>3</v>
      </c>
    </row>
    <row r="12129" spans="1:8">
      <c r="A12129" s="30" t="s">
        <v>5030</v>
      </c>
      <c r="B12129" s="74">
        <v>46269</v>
      </c>
      <c r="C12129" s="30" t="s">
        <v>1068</v>
      </c>
      <c r="D12129" s="30" t="s">
        <v>1069</v>
      </c>
      <c r="E12129" s="75">
        <v>111</v>
      </c>
      <c r="F12129" s="30" t="s">
        <v>70</v>
      </c>
      <c r="G12129" s="30" t="s">
        <v>71</v>
      </c>
      <c r="H12129" s="75">
        <v>2</v>
      </c>
    </row>
    <row r="12130" spans="1:8">
      <c r="A12130" s="30" t="s">
        <v>5030</v>
      </c>
      <c r="B12130" s="74">
        <v>46269</v>
      </c>
      <c r="C12130" s="30" t="s">
        <v>1072</v>
      </c>
      <c r="D12130" s="30" t="s">
        <v>1073</v>
      </c>
      <c r="E12130" s="75">
        <v>176</v>
      </c>
      <c r="F12130" s="30" t="s">
        <v>53</v>
      </c>
      <c r="G12130" s="30" t="s">
        <v>54</v>
      </c>
      <c r="H12130" s="75">
        <v>1</v>
      </c>
    </row>
    <row r="12131" spans="1:8">
      <c r="A12131" s="30" t="s">
        <v>5030</v>
      </c>
      <c r="B12131" s="74">
        <v>46269</v>
      </c>
      <c r="C12131" s="30" t="s">
        <v>1074</v>
      </c>
      <c r="D12131" s="30" t="s">
        <v>1075</v>
      </c>
      <c r="E12131" s="75">
        <v>243</v>
      </c>
      <c r="F12131" s="30" t="s">
        <v>70</v>
      </c>
      <c r="G12131" s="30" t="s">
        <v>71</v>
      </c>
      <c r="H12131" s="75">
        <v>2</v>
      </c>
    </row>
    <row r="12132" spans="1:8">
      <c r="A12132" s="30" t="s">
        <v>5030</v>
      </c>
      <c r="B12132" s="74">
        <v>46269</v>
      </c>
      <c r="C12132" s="30" t="s">
        <v>1086</v>
      </c>
      <c r="D12132" s="30" t="s">
        <v>1087</v>
      </c>
      <c r="E12132" s="75">
        <v>47</v>
      </c>
      <c r="F12132" s="30" t="s">
        <v>53</v>
      </c>
      <c r="G12132" s="30" t="s">
        <v>54</v>
      </c>
      <c r="H12132" s="75">
        <v>1</v>
      </c>
    </row>
    <row r="12133" spans="1:8">
      <c r="A12133" s="30" t="s">
        <v>5030</v>
      </c>
      <c r="B12133" s="74">
        <v>46269</v>
      </c>
      <c r="C12133" s="30" t="s">
        <v>1088</v>
      </c>
      <c r="D12133" s="30" t="s">
        <v>1089</v>
      </c>
      <c r="E12133" s="75">
        <v>108</v>
      </c>
      <c r="F12133" s="30" t="s">
        <v>66</v>
      </c>
      <c r="G12133" s="30" t="s">
        <v>67</v>
      </c>
      <c r="H12133" s="75">
        <v>2</v>
      </c>
    </row>
    <row r="12134" spans="1:8">
      <c r="A12134" s="30" t="s">
        <v>5030</v>
      </c>
      <c r="B12134" s="74">
        <v>46269</v>
      </c>
      <c r="C12134" s="30" t="s">
        <v>1092</v>
      </c>
      <c r="D12134" s="30" t="s">
        <v>1093</v>
      </c>
      <c r="E12134" s="75">
        <v>322</v>
      </c>
      <c r="F12134" s="30" t="s">
        <v>80</v>
      </c>
      <c r="G12134" s="30" t="s">
        <v>81</v>
      </c>
      <c r="H12134" s="75">
        <v>1</v>
      </c>
    </row>
    <row r="12135" spans="1:8">
      <c r="A12135" s="30" t="s">
        <v>5030</v>
      </c>
      <c r="B12135" s="74">
        <v>46269</v>
      </c>
      <c r="C12135" s="30" t="s">
        <v>1094</v>
      </c>
      <c r="D12135" s="30" t="s">
        <v>1095</v>
      </c>
      <c r="E12135" s="75">
        <v>195</v>
      </c>
      <c r="F12135" s="30" t="s">
        <v>70</v>
      </c>
      <c r="G12135" s="30" t="s">
        <v>71</v>
      </c>
      <c r="H12135" s="75">
        <v>2</v>
      </c>
    </row>
    <row r="12136" spans="1:8">
      <c r="A12136" s="30" t="s">
        <v>5030</v>
      </c>
      <c r="B12136" s="74">
        <v>46269</v>
      </c>
      <c r="C12136" s="30" t="s">
        <v>1848</v>
      </c>
      <c r="D12136" s="30" t="s">
        <v>1849</v>
      </c>
      <c r="E12136" s="75">
        <v>12</v>
      </c>
      <c r="F12136" s="30" t="s">
        <v>53</v>
      </c>
      <c r="G12136" s="30" t="s">
        <v>54</v>
      </c>
      <c r="H12136" s="75">
        <v>1</v>
      </c>
    </row>
    <row r="12137" spans="1:8">
      <c r="A12137" s="30" t="s">
        <v>5030</v>
      </c>
      <c r="B12137" s="74">
        <v>46269</v>
      </c>
      <c r="C12137" s="30" t="s">
        <v>1096</v>
      </c>
      <c r="D12137" s="30" t="s">
        <v>1097</v>
      </c>
      <c r="E12137" s="75">
        <v>53</v>
      </c>
      <c r="F12137" s="30" t="s">
        <v>70</v>
      </c>
      <c r="G12137" s="30" t="s">
        <v>71</v>
      </c>
      <c r="H12137" s="75">
        <v>2</v>
      </c>
    </row>
    <row r="12138" spans="1:8">
      <c r="A12138" s="30" t="s">
        <v>5030</v>
      </c>
      <c r="B12138" s="74">
        <v>46269</v>
      </c>
      <c r="C12138" s="30" t="s">
        <v>1102</v>
      </c>
      <c r="D12138" s="30" t="s">
        <v>1103</v>
      </c>
      <c r="E12138" s="75">
        <v>93</v>
      </c>
      <c r="F12138" s="30" t="s">
        <v>53</v>
      </c>
      <c r="G12138" s="30" t="s">
        <v>54</v>
      </c>
      <c r="H12138" s="75">
        <v>1</v>
      </c>
    </row>
    <row r="12139" spans="1:8">
      <c r="A12139" s="30" t="s">
        <v>5030</v>
      </c>
      <c r="B12139" s="74">
        <v>46269</v>
      </c>
      <c r="C12139" s="30" t="s">
        <v>1106</v>
      </c>
      <c r="D12139" s="30" t="s">
        <v>1107</v>
      </c>
      <c r="E12139" s="75">
        <v>152</v>
      </c>
      <c r="F12139" s="30" t="s">
        <v>80</v>
      </c>
      <c r="G12139" s="30" t="s">
        <v>81</v>
      </c>
      <c r="H12139" s="75">
        <v>1</v>
      </c>
    </row>
    <row r="12140" spans="1:8">
      <c r="A12140" s="30" t="s">
        <v>5030</v>
      </c>
      <c r="B12140" s="74">
        <v>46269</v>
      </c>
      <c r="C12140" s="30" t="s">
        <v>1108</v>
      </c>
      <c r="D12140" s="30" t="s">
        <v>1109</v>
      </c>
      <c r="E12140" s="75">
        <v>68</v>
      </c>
      <c r="F12140" s="30" t="s">
        <v>53</v>
      </c>
      <c r="G12140" s="30" t="s">
        <v>54</v>
      </c>
      <c r="H12140" s="75">
        <v>1</v>
      </c>
    </row>
    <row r="12141" spans="1:8">
      <c r="A12141" s="30" t="s">
        <v>5030</v>
      </c>
      <c r="B12141" s="74">
        <v>46269</v>
      </c>
      <c r="C12141" s="30" t="s">
        <v>1110</v>
      </c>
      <c r="D12141" s="30" t="s">
        <v>1111</v>
      </c>
      <c r="E12141" s="75">
        <v>165</v>
      </c>
      <c r="F12141" s="30" t="s">
        <v>80</v>
      </c>
      <c r="G12141" s="30" t="s">
        <v>81</v>
      </c>
      <c r="H12141" s="75">
        <v>1</v>
      </c>
    </row>
    <row r="12142" spans="1:8">
      <c r="A12142" s="30" t="s">
        <v>5030</v>
      </c>
      <c r="B12142" s="74">
        <v>46269</v>
      </c>
      <c r="C12142" s="30" t="s">
        <v>1852</v>
      </c>
      <c r="D12142" s="30" t="s">
        <v>1853</v>
      </c>
      <c r="E12142" s="75">
        <v>47</v>
      </c>
      <c r="F12142" s="30" t="s">
        <v>53</v>
      </c>
      <c r="G12142" s="30" t="s">
        <v>54</v>
      </c>
      <c r="H12142" s="75">
        <v>1</v>
      </c>
    </row>
    <row r="12143" spans="1:8">
      <c r="A12143" s="30" t="s">
        <v>5030</v>
      </c>
      <c r="B12143" s="74">
        <v>46269</v>
      </c>
      <c r="C12143" s="30" t="s">
        <v>2504</v>
      </c>
      <c r="D12143" s="30" t="s">
        <v>2505</v>
      </c>
      <c r="E12143" s="75">
        <v>101</v>
      </c>
      <c r="F12143" s="30" t="s">
        <v>70</v>
      </c>
      <c r="G12143" s="30" t="s">
        <v>71</v>
      </c>
      <c r="H12143" s="75">
        <v>2</v>
      </c>
    </row>
    <row r="12144" spans="1:8">
      <c r="A12144" s="30" t="s">
        <v>5030</v>
      </c>
      <c r="B12144" s="74">
        <v>46269</v>
      </c>
      <c r="C12144" s="30" t="s">
        <v>1114</v>
      </c>
      <c r="D12144" s="30" t="s">
        <v>1115</v>
      </c>
      <c r="E12144" s="75">
        <v>125</v>
      </c>
      <c r="F12144" s="30" t="s">
        <v>70</v>
      </c>
      <c r="G12144" s="30" t="s">
        <v>71</v>
      </c>
      <c r="H12144" s="75">
        <v>2</v>
      </c>
    </row>
    <row r="12145" spans="1:8">
      <c r="A12145" s="30" t="s">
        <v>5030</v>
      </c>
      <c r="B12145" s="74">
        <v>46269</v>
      </c>
      <c r="C12145" s="30" t="s">
        <v>1122</v>
      </c>
      <c r="D12145" s="30" t="s">
        <v>1123</v>
      </c>
      <c r="E12145" s="75">
        <v>199</v>
      </c>
      <c r="F12145" s="30" t="s">
        <v>70</v>
      </c>
      <c r="G12145" s="30" t="s">
        <v>71</v>
      </c>
      <c r="H12145" s="75">
        <v>2</v>
      </c>
    </row>
    <row r="12146" spans="1:8">
      <c r="A12146" s="30" t="s">
        <v>5030</v>
      </c>
      <c r="B12146" s="74">
        <v>46269</v>
      </c>
      <c r="C12146" s="30" t="s">
        <v>1124</v>
      </c>
      <c r="D12146" s="30" t="s">
        <v>1125</v>
      </c>
      <c r="E12146" s="75">
        <v>290</v>
      </c>
      <c r="F12146" s="30" t="s">
        <v>80</v>
      </c>
      <c r="G12146" s="30" t="s">
        <v>81</v>
      </c>
      <c r="H12146" s="75">
        <v>1</v>
      </c>
    </row>
    <row r="12147" spans="1:8">
      <c r="A12147" s="30" t="s">
        <v>5030</v>
      </c>
      <c r="B12147" s="74">
        <v>46269</v>
      </c>
      <c r="C12147" s="30" t="s">
        <v>1126</v>
      </c>
      <c r="D12147" s="30" t="s">
        <v>1127</v>
      </c>
      <c r="E12147" s="75">
        <v>71</v>
      </c>
      <c r="F12147" s="30" t="s">
        <v>70</v>
      </c>
      <c r="G12147" s="30" t="s">
        <v>71</v>
      </c>
      <c r="H12147" s="75">
        <v>2</v>
      </c>
    </row>
    <row r="12148" spans="1:8">
      <c r="A12148" s="30" t="s">
        <v>5030</v>
      </c>
      <c r="B12148" s="74">
        <v>46269</v>
      </c>
      <c r="C12148" s="30" t="s">
        <v>1132</v>
      </c>
      <c r="D12148" s="30" t="s">
        <v>1133</v>
      </c>
      <c r="E12148" s="75">
        <v>69</v>
      </c>
      <c r="F12148" s="30" t="s">
        <v>70</v>
      </c>
      <c r="G12148" s="30" t="s">
        <v>71</v>
      </c>
      <c r="H12148" s="75">
        <v>2</v>
      </c>
    </row>
    <row r="12149" spans="1:8">
      <c r="A12149" s="30" t="s">
        <v>5030</v>
      </c>
      <c r="B12149" s="74">
        <v>46269</v>
      </c>
      <c r="C12149" s="30" t="s">
        <v>1856</v>
      </c>
      <c r="D12149" s="30" t="s">
        <v>1857</v>
      </c>
      <c r="E12149" s="75">
        <v>76</v>
      </c>
      <c r="F12149" s="30" t="s">
        <v>53</v>
      </c>
      <c r="G12149" s="30" t="s">
        <v>54</v>
      </c>
      <c r="H12149" s="75">
        <v>1</v>
      </c>
    </row>
    <row r="12150" spans="1:8">
      <c r="A12150" s="30" t="s">
        <v>5030</v>
      </c>
      <c r="B12150" s="74">
        <v>46269</v>
      </c>
      <c r="C12150" s="30" t="s">
        <v>1138</v>
      </c>
      <c r="D12150" s="30" t="s">
        <v>1139</v>
      </c>
      <c r="E12150" s="75">
        <v>88</v>
      </c>
      <c r="F12150" s="30" t="s">
        <v>70</v>
      </c>
      <c r="G12150" s="30" t="s">
        <v>71</v>
      </c>
      <c r="H12150" s="75">
        <v>2</v>
      </c>
    </row>
    <row r="12151" spans="1:8">
      <c r="A12151" s="30" t="s">
        <v>5030</v>
      </c>
      <c r="B12151" s="74">
        <v>46269</v>
      </c>
      <c r="C12151" s="30" t="s">
        <v>1140</v>
      </c>
      <c r="D12151" s="30" t="s">
        <v>1141</v>
      </c>
      <c r="E12151" s="75">
        <v>17</v>
      </c>
      <c r="F12151" s="30" t="s">
        <v>53</v>
      </c>
      <c r="G12151" s="30" t="s">
        <v>54</v>
      </c>
      <c r="H12151" s="75">
        <v>1</v>
      </c>
    </row>
    <row r="12152" spans="1:8">
      <c r="A12152" s="30" t="s">
        <v>5030</v>
      </c>
      <c r="B12152" s="74">
        <v>46269</v>
      </c>
      <c r="C12152" s="30" t="s">
        <v>1142</v>
      </c>
      <c r="D12152" s="30" t="s">
        <v>1143</v>
      </c>
      <c r="E12152" s="75">
        <v>120</v>
      </c>
      <c r="F12152" s="30" t="s">
        <v>70</v>
      </c>
      <c r="G12152" s="30" t="s">
        <v>71</v>
      </c>
      <c r="H12152" s="75">
        <v>2</v>
      </c>
    </row>
    <row r="12153" spans="1:8">
      <c r="A12153" s="30" t="s">
        <v>5030</v>
      </c>
      <c r="B12153" s="74">
        <v>46269</v>
      </c>
      <c r="C12153" s="30" t="s">
        <v>1144</v>
      </c>
      <c r="D12153" s="30" t="s">
        <v>1145</v>
      </c>
      <c r="E12153" s="75">
        <v>7</v>
      </c>
      <c r="F12153" s="30" t="s">
        <v>70</v>
      </c>
      <c r="G12153" s="30" t="s">
        <v>71</v>
      </c>
      <c r="H12153" s="75">
        <v>2</v>
      </c>
    </row>
    <row r="12154" spans="1:8">
      <c r="A12154" s="30" t="s">
        <v>5030</v>
      </c>
      <c r="B12154" s="74">
        <v>46269</v>
      </c>
      <c r="C12154" s="30" t="s">
        <v>1148</v>
      </c>
      <c r="D12154" s="30" t="s">
        <v>1149</v>
      </c>
      <c r="E12154" s="75">
        <v>119</v>
      </c>
      <c r="F12154" s="30" t="s">
        <v>70</v>
      </c>
      <c r="G12154" s="30" t="s">
        <v>71</v>
      </c>
      <c r="H12154" s="75">
        <v>2</v>
      </c>
    </row>
    <row r="12155" spans="1:8">
      <c r="A12155" s="30" t="s">
        <v>5030</v>
      </c>
      <c r="B12155" s="74">
        <v>46269</v>
      </c>
      <c r="C12155" s="30" t="s">
        <v>1150</v>
      </c>
      <c r="D12155" s="30" t="s">
        <v>1151</v>
      </c>
      <c r="E12155" s="75">
        <v>47</v>
      </c>
      <c r="F12155" s="30" t="s">
        <v>68</v>
      </c>
      <c r="G12155" s="30" t="s">
        <v>69</v>
      </c>
      <c r="H12155" s="75">
        <v>1</v>
      </c>
    </row>
    <row r="12156" spans="1:8">
      <c r="A12156" s="30" t="s">
        <v>5030</v>
      </c>
      <c r="B12156" s="74">
        <v>46269</v>
      </c>
      <c r="C12156" s="30" t="s">
        <v>1152</v>
      </c>
      <c r="D12156" s="30" t="s">
        <v>1153</v>
      </c>
      <c r="E12156" s="75">
        <v>120</v>
      </c>
      <c r="F12156" s="30" t="s">
        <v>70</v>
      </c>
      <c r="G12156" s="30" t="s">
        <v>71</v>
      </c>
      <c r="H12156" s="75">
        <v>2</v>
      </c>
    </row>
    <row r="12157" spans="1:8">
      <c r="A12157" s="30" t="s">
        <v>5030</v>
      </c>
      <c r="B12157" s="74">
        <v>46269</v>
      </c>
      <c r="C12157" s="30" t="s">
        <v>1154</v>
      </c>
      <c r="D12157" s="30" t="s">
        <v>1155</v>
      </c>
      <c r="E12157" s="75">
        <v>85</v>
      </c>
      <c r="F12157" s="30" t="s">
        <v>53</v>
      </c>
      <c r="G12157" s="30" t="s">
        <v>54</v>
      </c>
      <c r="H12157" s="75">
        <v>1</v>
      </c>
    </row>
    <row r="12158" spans="1:8">
      <c r="A12158" s="30" t="s">
        <v>5030</v>
      </c>
      <c r="B12158" s="74">
        <v>46269</v>
      </c>
      <c r="C12158" s="30" t="s">
        <v>1156</v>
      </c>
      <c r="D12158" s="30" t="s">
        <v>1157</v>
      </c>
      <c r="E12158" s="75">
        <v>145</v>
      </c>
      <c r="F12158" s="30" t="s">
        <v>70</v>
      </c>
      <c r="G12158" s="30" t="s">
        <v>71</v>
      </c>
      <c r="H12158" s="75">
        <v>2</v>
      </c>
    </row>
    <row r="12159" spans="1:8">
      <c r="A12159" s="30" t="s">
        <v>5030</v>
      </c>
      <c r="B12159" s="74">
        <v>46269</v>
      </c>
      <c r="C12159" s="30" t="s">
        <v>1158</v>
      </c>
      <c r="D12159" s="30" t="s">
        <v>1159</v>
      </c>
      <c r="E12159" s="75">
        <v>56</v>
      </c>
      <c r="F12159" s="30" t="s">
        <v>70</v>
      </c>
      <c r="G12159" s="30" t="s">
        <v>71</v>
      </c>
      <c r="H12159" s="75">
        <v>2</v>
      </c>
    </row>
    <row r="12160" spans="1:8">
      <c r="A12160" s="30" t="s">
        <v>5030</v>
      </c>
      <c r="B12160" s="74">
        <v>46269</v>
      </c>
      <c r="C12160" s="30" t="s">
        <v>1860</v>
      </c>
      <c r="D12160" s="30" t="s">
        <v>1861</v>
      </c>
      <c r="E12160" s="75">
        <v>66</v>
      </c>
      <c r="F12160" s="30" t="s">
        <v>53</v>
      </c>
      <c r="G12160" s="30" t="s">
        <v>54</v>
      </c>
      <c r="H12160" s="75">
        <v>1</v>
      </c>
    </row>
    <row r="12161" spans="1:8">
      <c r="A12161" s="30" t="s">
        <v>5030</v>
      </c>
      <c r="B12161" s="74">
        <v>46269</v>
      </c>
      <c r="C12161" s="30" t="s">
        <v>1160</v>
      </c>
      <c r="D12161" s="30" t="s">
        <v>1161</v>
      </c>
      <c r="E12161" s="75">
        <v>133</v>
      </c>
      <c r="F12161" s="30" t="s">
        <v>70</v>
      </c>
      <c r="G12161" s="30" t="s">
        <v>71</v>
      </c>
      <c r="H12161" s="75">
        <v>2</v>
      </c>
    </row>
    <row r="12162" spans="1:8">
      <c r="A12162" s="30" t="s">
        <v>5030</v>
      </c>
      <c r="B12162" s="74">
        <v>46269</v>
      </c>
      <c r="C12162" s="30" t="s">
        <v>1926</v>
      </c>
      <c r="D12162" s="30" t="s">
        <v>1927</v>
      </c>
      <c r="E12162" s="75">
        <v>1</v>
      </c>
      <c r="F12162" s="30" t="s">
        <v>76</v>
      </c>
      <c r="G12162" s="30" t="s">
        <v>77</v>
      </c>
      <c r="H12162" s="75">
        <v>1</v>
      </c>
    </row>
    <row r="12163" spans="1:8">
      <c r="A12163" s="30" t="s">
        <v>5030</v>
      </c>
      <c r="B12163" s="74">
        <v>46269</v>
      </c>
      <c r="C12163" s="30" t="s">
        <v>1164</v>
      </c>
      <c r="D12163" s="30" t="s">
        <v>1165</v>
      </c>
      <c r="E12163" s="75">
        <v>126</v>
      </c>
      <c r="F12163" s="30" t="s">
        <v>70</v>
      </c>
      <c r="G12163" s="30" t="s">
        <v>71</v>
      </c>
      <c r="H12163" s="75">
        <v>2</v>
      </c>
    </row>
    <row r="12164" spans="1:8">
      <c r="A12164" s="30" t="s">
        <v>5030</v>
      </c>
      <c r="B12164" s="74">
        <v>46269</v>
      </c>
      <c r="C12164" s="30" t="s">
        <v>1166</v>
      </c>
      <c r="D12164" s="30" t="s">
        <v>1167</v>
      </c>
      <c r="E12164" s="75">
        <v>152</v>
      </c>
      <c r="F12164" s="30" t="s">
        <v>53</v>
      </c>
      <c r="G12164" s="30" t="s">
        <v>54</v>
      </c>
      <c r="H12164" s="75">
        <v>1</v>
      </c>
    </row>
    <row r="12165" spans="1:8">
      <c r="A12165" s="30" t="s">
        <v>5030</v>
      </c>
      <c r="B12165" s="74">
        <v>46269</v>
      </c>
      <c r="C12165" s="30" t="s">
        <v>1168</v>
      </c>
      <c r="D12165" s="30" t="s">
        <v>1169</v>
      </c>
      <c r="E12165" s="75">
        <v>61</v>
      </c>
      <c r="F12165" s="30" t="s">
        <v>53</v>
      </c>
      <c r="G12165" s="30" t="s">
        <v>54</v>
      </c>
      <c r="H12165" s="75">
        <v>1</v>
      </c>
    </row>
    <row r="12166" spans="1:8">
      <c r="A12166" s="30" t="s">
        <v>5030</v>
      </c>
      <c r="B12166" s="74">
        <v>46269</v>
      </c>
      <c r="C12166" s="30" t="s">
        <v>5032</v>
      </c>
      <c r="D12166" s="30" t="s">
        <v>5033</v>
      </c>
      <c r="E12166" s="75">
        <v>63</v>
      </c>
      <c r="F12166" s="30" t="s">
        <v>53</v>
      </c>
      <c r="G12166" s="30" t="s">
        <v>54</v>
      </c>
      <c r="H12166" s="75">
        <v>1</v>
      </c>
    </row>
    <row r="12167" spans="1:8">
      <c r="A12167" s="30" t="s">
        <v>5030</v>
      </c>
      <c r="B12167" s="74">
        <v>46269</v>
      </c>
      <c r="C12167" s="30" t="s">
        <v>1174</v>
      </c>
      <c r="D12167" s="30" t="s">
        <v>1175</v>
      </c>
      <c r="E12167" s="75">
        <v>67</v>
      </c>
      <c r="F12167" s="30" t="s">
        <v>53</v>
      </c>
      <c r="G12167" s="30" t="s">
        <v>54</v>
      </c>
      <c r="H12167" s="75">
        <v>1</v>
      </c>
    </row>
    <row r="12168" spans="1:8">
      <c r="A12168" s="30" t="s">
        <v>5030</v>
      </c>
      <c r="B12168" s="74">
        <v>46269</v>
      </c>
      <c r="C12168" s="30" t="s">
        <v>1180</v>
      </c>
      <c r="D12168" s="30" t="s">
        <v>1181</v>
      </c>
      <c r="E12168" s="75">
        <v>82</v>
      </c>
      <c r="F12168" s="30" t="s">
        <v>53</v>
      </c>
      <c r="G12168" s="30" t="s">
        <v>54</v>
      </c>
      <c r="H12168" s="75">
        <v>1</v>
      </c>
    </row>
    <row r="12169" spans="1:8">
      <c r="A12169" s="30" t="s">
        <v>5030</v>
      </c>
      <c r="B12169" s="74">
        <v>46269</v>
      </c>
      <c r="C12169" s="30" t="s">
        <v>1182</v>
      </c>
      <c r="D12169" s="30" t="s">
        <v>1183</v>
      </c>
      <c r="E12169" s="75">
        <v>93</v>
      </c>
      <c r="F12169" s="30" t="s">
        <v>70</v>
      </c>
      <c r="G12169" s="30" t="s">
        <v>71</v>
      </c>
      <c r="H12169" s="75">
        <v>2</v>
      </c>
    </row>
    <row r="12170" spans="1:8">
      <c r="A12170" s="30" t="s">
        <v>5030</v>
      </c>
      <c r="B12170" s="74">
        <v>46269</v>
      </c>
      <c r="C12170" s="30" t="s">
        <v>1184</v>
      </c>
      <c r="D12170" s="30" t="s">
        <v>1185</v>
      </c>
      <c r="E12170" s="75">
        <v>2</v>
      </c>
      <c r="F12170" s="30" t="s">
        <v>76</v>
      </c>
      <c r="G12170" s="30" t="s">
        <v>77</v>
      </c>
      <c r="H12170" s="75">
        <v>1</v>
      </c>
    </row>
    <row r="12171" spans="1:8">
      <c r="A12171" s="30" t="s">
        <v>5030</v>
      </c>
      <c r="B12171" s="74">
        <v>46269</v>
      </c>
      <c r="C12171" s="30" t="s">
        <v>1186</v>
      </c>
      <c r="D12171" s="30" t="s">
        <v>1187</v>
      </c>
      <c r="E12171" s="75">
        <v>71</v>
      </c>
      <c r="F12171" s="30" t="s">
        <v>53</v>
      </c>
      <c r="G12171" s="30" t="s">
        <v>54</v>
      </c>
      <c r="H12171" s="75">
        <v>1</v>
      </c>
    </row>
    <row r="12172" spans="1:8">
      <c r="A12172" s="30" t="s">
        <v>5030</v>
      </c>
      <c r="B12172" s="74">
        <v>46269</v>
      </c>
      <c r="C12172" s="30" t="s">
        <v>1188</v>
      </c>
      <c r="D12172" s="30" t="s">
        <v>1189</v>
      </c>
      <c r="E12172" s="75">
        <v>27</v>
      </c>
      <c r="F12172" s="30" t="s">
        <v>70</v>
      </c>
      <c r="G12172" s="30" t="s">
        <v>71</v>
      </c>
      <c r="H12172" s="75">
        <v>2</v>
      </c>
    </row>
    <row r="12173" spans="1:8">
      <c r="A12173" s="30" t="s">
        <v>5030</v>
      </c>
      <c r="B12173" s="74">
        <v>46269</v>
      </c>
      <c r="C12173" s="30" t="s">
        <v>1190</v>
      </c>
      <c r="D12173" s="30" t="s">
        <v>1191</v>
      </c>
      <c r="E12173" s="75">
        <v>80</v>
      </c>
      <c r="F12173" s="30" t="s">
        <v>53</v>
      </c>
      <c r="G12173" s="30" t="s">
        <v>54</v>
      </c>
      <c r="H12173" s="75">
        <v>1</v>
      </c>
    </row>
    <row r="12174" spans="1:8">
      <c r="A12174" s="30" t="s">
        <v>5030</v>
      </c>
      <c r="B12174" s="74">
        <v>46269</v>
      </c>
      <c r="C12174" s="30" t="s">
        <v>1194</v>
      </c>
      <c r="D12174" s="30" t="s">
        <v>1195</v>
      </c>
      <c r="E12174" s="75">
        <v>64</v>
      </c>
      <c r="F12174" s="30" t="s">
        <v>70</v>
      </c>
      <c r="G12174" s="30" t="s">
        <v>71</v>
      </c>
      <c r="H12174" s="75">
        <v>2</v>
      </c>
    </row>
    <row r="12175" spans="1:8">
      <c r="A12175" s="30" t="s">
        <v>5030</v>
      </c>
      <c r="B12175" s="74">
        <v>46269</v>
      </c>
      <c r="C12175" s="30" t="s">
        <v>2534</v>
      </c>
      <c r="D12175" s="30" t="s">
        <v>2535</v>
      </c>
      <c r="E12175" s="75">
        <v>5</v>
      </c>
      <c r="F12175" s="30" t="s">
        <v>76</v>
      </c>
      <c r="G12175" s="30" t="s">
        <v>77</v>
      </c>
      <c r="H12175" s="75">
        <v>1</v>
      </c>
    </row>
    <row r="12176" spans="1:8">
      <c r="A12176" s="30" t="s">
        <v>5030</v>
      </c>
      <c r="B12176" s="74">
        <v>46269</v>
      </c>
      <c r="C12176" s="30" t="s">
        <v>1198</v>
      </c>
      <c r="D12176" s="30" t="s">
        <v>1199</v>
      </c>
      <c r="E12176" s="75">
        <v>10</v>
      </c>
      <c r="F12176" s="30" t="s">
        <v>76</v>
      </c>
      <c r="G12176" s="30" t="s">
        <v>77</v>
      </c>
      <c r="H12176" s="75">
        <v>1</v>
      </c>
    </row>
    <row r="12177" spans="1:8">
      <c r="A12177" s="30" t="s">
        <v>5030</v>
      </c>
      <c r="B12177" s="74">
        <v>46269</v>
      </c>
      <c r="C12177" s="30" t="s">
        <v>1202</v>
      </c>
      <c r="D12177" s="30" t="s">
        <v>1203</v>
      </c>
      <c r="E12177" s="75">
        <v>198</v>
      </c>
      <c r="F12177" s="30" t="s">
        <v>70</v>
      </c>
      <c r="G12177" s="30" t="s">
        <v>71</v>
      </c>
      <c r="H12177" s="75">
        <v>2</v>
      </c>
    </row>
    <row r="12178" spans="1:8">
      <c r="A12178" s="30" t="s">
        <v>5030</v>
      </c>
      <c r="B12178" s="74">
        <v>46269</v>
      </c>
      <c r="C12178" s="30" t="s">
        <v>1206</v>
      </c>
      <c r="D12178" s="30" t="s">
        <v>1207</v>
      </c>
      <c r="E12178" s="75">
        <v>18</v>
      </c>
      <c r="F12178" s="30" t="s">
        <v>53</v>
      </c>
      <c r="G12178" s="30" t="s">
        <v>54</v>
      </c>
      <c r="H12178" s="75">
        <v>1</v>
      </c>
    </row>
    <row r="12179" spans="1:8">
      <c r="A12179" s="30" t="s">
        <v>5030</v>
      </c>
      <c r="B12179" s="74">
        <v>46269</v>
      </c>
      <c r="C12179" s="30" t="s">
        <v>1208</v>
      </c>
      <c r="D12179" s="30" t="s">
        <v>1209</v>
      </c>
      <c r="E12179" s="75">
        <v>79</v>
      </c>
      <c r="F12179" s="30" t="s">
        <v>53</v>
      </c>
      <c r="G12179" s="30" t="s">
        <v>54</v>
      </c>
      <c r="H12179" s="75">
        <v>1</v>
      </c>
    </row>
    <row r="12180" spans="1:8">
      <c r="A12180" s="30" t="s">
        <v>5030</v>
      </c>
      <c r="B12180" s="74">
        <v>46269</v>
      </c>
      <c r="C12180" s="30" t="s">
        <v>1212</v>
      </c>
      <c r="D12180" s="30" t="s">
        <v>1213</v>
      </c>
      <c r="E12180" s="75">
        <v>132</v>
      </c>
      <c r="F12180" s="30" t="s">
        <v>72</v>
      </c>
      <c r="G12180" s="30" t="s">
        <v>73</v>
      </c>
      <c r="H12180" s="75">
        <v>3</v>
      </c>
    </row>
    <row r="12181" spans="1:8">
      <c r="A12181" s="30" t="s">
        <v>5030</v>
      </c>
      <c r="B12181" s="74">
        <v>46269</v>
      </c>
      <c r="C12181" s="30" t="s">
        <v>1216</v>
      </c>
      <c r="D12181" s="30" t="s">
        <v>1217</v>
      </c>
      <c r="E12181" s="75">
        <v>106</v>
      </c>
      <c r="F12181" s="30" t="s">
        <v>70</v>
      </c>
      <c r="G12181" s="30" t="s">
        <v>71</v>
      </c>
      <c r="H12181" s="75">
        <v>2</v>
      </c>
    </row>
    <row r="12182" spans="1:8">
      <c r="A12182" s="30" t="s">
        <v>5030</v>
      </c>
      <c r="B12182" s="74">
        <v>46269</v>
      </c>
      <c r="C12182" s="30" t="s">
        <v>1218</v>
      </c>
      <c r="D12182" s="30" t="s">
        <v>1219</v>
      </c>
      <c r="E12182" s="75">
        <v>37</v>
      </c>
      <c r="F12182" s="30" t="s">
        <v>53</v>
      </c>
      <c r="G12182" s="30" t="s">
        <v>54</v>
      </c>
      <c r="H12182" s="75">
        <v>1</v>
      </c>
    </row>
    <row r="12183" spans="1:8">
      <c r="A12183" s="30" t="s">
        <v>5030</v>
      </c>
      <c r="B12183" s="74">
        <v>46269</v>
      </c>
      <c r="C12183" s="30" t="s">
        <v>1864</v>
      </c>
      <c r="D12183" s="30" t="s">
        <v>1865</v>
      </c>
      <c r="E12183" s="75">
        <v>108</v>
      </c>
      <c r="F12183" s="30" t="s">
        <v>53</v>
      </c>
      <c r="G12183" s="30" t="s">
        <v>54</v>
      </c>
      <c r="H12183" s="75">
        <v>1</v>
      </c>
    </row>
    <row r="12184" spans="1:8">
      <c r="A12184" s="30" t="s">
        <v>5030</v>
      </c>
      <c r="B12184" s="74">
        <v>46269</v>
      </c>
      <c r="C12184" s="30" t="s">
        <v>1222</v>
      </c>
      <c r="D12184" s="30" t="s">
        <v>1223</v>
      </c>
      <c r="E12184" s="75">
        <v>41</v>
      </c>
      <c r="F12184" s="30" t="s">
        <v>70</v>
      </c>
      <c r="G12184" s="30" t="s">
        <v>71</v>
      </c>
      <c r="H12184" s="75">
        <v>2</v>
      </c>
    </row>
    <row r="12185" spans="1:8">
      <c r="A12185" s="30" t="s">
        <v>5030</v>
      </c>
      <c r="B12185" s="74">
        <v>46269</v>
      </c>
      <c r="C12185" s="30" t="s">
        <v>1224</v>
      </c>
      <c r="D12185" s="30" t="s">
        <v>1225</v>
      </c>
      <c r="E12185" s="75">
        <v>199</v>
      </c>
      <c r="F12185" s="30" t="s">
        <v>70</v>
      </c>
      <c r="G12185" s="30" t="s">
        <v>71</v>
      </c>
      <c r="H12185" s="75">
        <v>2</v>
      </c>
    </row>
    <row r="12186" spans="1:8">
      <c r="A12186" s="30" t="s">
        <v>5030</v>
      </c>
      <c r="B12186" s="74">
        <v>46269</v>
      </c>
      <c r="C12186" s="30" t="s">
        <v>1226</v>
      </c>
      <c r="D12186" s="30" t="s">
        <v>1227</v>
      </c>
      <c r="E12186" s="75">
        <v>124</v>
      </c>
      <c r="F12186" s="30" t="s">
        <v>70</v>
      </c>
      <c r="G12186" s="30" t="s">
        <v>71</v>
      </c>
      <c r="H12186" s="75">
        <v>2</v>
      </c>
    </row>
    <row r="12187" spans="1:8">
      <c r="A12187" s="30" t="s">
        <v>5030</v>
      </c>
      <c r="B12187" s="74">
        <v>46269</v>
      </c>
      <c r="C12187" s="30" t="s">
        <v>1228</v>
      </c>
      <c r="D12187" s="30" t="s">
        <v>1229</v>
      </c>
      <c r="E12187" s="75">
        <v>96</v>
      </c>
      <c r="F12187" s="30" t="s">
        <v>53</v>
      </c>
      <c r="G12187" s="30" t="s">
        <v>54</v>
      </c>
      <c r="H12187" s="75">
        <v>1</v>
      </c>
    </row>
    <row r="12188" spans="1:8">
      <c r="A12188" s="30" t="s">
        <v>5030</v>
      </c>
      <c r="B12188" s="74">
        <v>46269</v>
      </c>
      <c r="C12188" s="30" t="s">
        <v>1234</v>
      </c>
      <c r="D12188" s="30" t="s">
        <v>1235</v>
      </c>
      <c r="E12188" s="75">
        <v>117</v>
      </c>
      <c r="F12188" s="30" t="s">
        <v>70</v>
      </c>
      <c r="G12188" s="30" t="s">
        <v>71</v>
      </c>
      <c r="H12188" s="75">
        <v>2</v>
      </c>
    </row>
    <row r="12189" spans="1:8">
      <c r="A12189" s="30" t="s">
        <v>5030</v>
      </c>
      <c r="B12189" s="74">
        <v>46269</v>
      </c>
      <c r="C12189" s="30" t="s">
        <v>1242</v>
      </c>
      <c r="D12189" s="30" t="s">
        <v>1243</v>
      </c>
      <c r="E12189" s="75">
        <v>95</v>
      </c>
      <c r="F12189" s="30" t="s">
        <v>70</v>
      </c>
      <c r="G12189" s="30" t="s">
        <v>71</v>
      </c>
      <c r="H12189" s="75">
        <v>2</v>
      </c>
    </row>
    <row r="12190" spans="1:8">
      <c r="A12190" s="30" t="s">
        <v>5030</v>
      </c>
      <c r="B12190" s="74">
        <v>46269</v>
      </c>
      <c r="C12190" s="30" t="s">
        <v>1246</v>
      </c>
      <c r="D12190" s="30" t="s">
        <v>1247</v>
      </c>
      <c r="E12190" s="75">
        <v>141</v>
      </c>
      <c r="F12190" s="30" t="s">
        <v>70</v>
      </c>
      <c r="G12190" s="30" t="s">
        <v>71</v>
      </c>
      <c r="H12190" s="75">
        <v>2</v>
      </c>
    </row>
    <row r="12191" spans="1:8">
      <c r="A12191" s="30" t="s">
        <v>5030</v>
      </c>
      <c r="B12191" s="74">
        <v>46269</v>
      </c>
      <c r="C12191" s="30" t="s">
        <v>1254</v>
      </c>
      <c r="D12191" s="30" t="s">
        <v>1255</v>
      </c>
      <c r="E12191" s="75">
        <v>166</v>
      </c>
      <c r="F12191" s="30" t="s">
        <v>58</v>
      </c>
      <c r="G12191" s="30" t="s">
        <v>59</v>
      </c>
      <c r="H12191" s="75">
        <v>3</v>
      </c>
    </row>
    <row r="12192" spans="1:8">
      <c r="A12192" s="30" t="s">
        <v>5030</v>
      </c>
      <c r="B12192" s="74">
        <v>46269</v>
      </c>
      <c r="C12192" s="30" t="s">
        <v>2558</v>
      </c>
      <c r="D12192" s="30" t="s">
        <v>2559</v>
      </c>
      <c r="E12192" s="75">
        <v>104</v>
      </c>
      <c r="F12192" s="30" t="s">
        <v>70</v>
      </c>
      <c r="G12192" s="30" t="s">
        <v>71</v>
      </c>
      <c r="H12192" s="75">
        <v>2</v>
      </c>
    </row>
    <row r="12193" spans="1:8">
      <c r="A12193" s="30" t="s">
        <v>5030</v>
      </c>
      <c r="B12193" s="74">
        <v>46269</v>
      </c>
      <c r="C12193" s="30" t="s">
        <v>1874</v>
      </c>
      <c r="D12193" s="30" t="s">
        <v>1875</v>
      </c>
      <c r="E12193" s="75">
        <v>94</v>
      </c>
      <c r="F12193" s="30" t="s">
        <v>70</v>
      </c>
      <c r="G12193" s="30" t="s">
        <v>71</v>
      </c>
      <c r="H12193" s="75">
        <v>2</v>
      </c>
    </row>
    <row r="12194" spans="1:8">
      <c r="A12194" s="30" t="s">
        <v>5030</v>
      </c>
      <c r="B12194" s="74">
        <v>46269</v>
      </c>
      <c r="C12194" s="30" t="s">
        <v>1876</v>
      </c>
      <c r="D12194" s="30" t="s">
        <v>1877</v>
      </c>
      <c r="E12194" s="75">
        <v>115</v>
      </c>
      <c r="F12194" s="30" t="s">
        <v>70</v>
      </c>
      <c r="G12194" s="30" t="s">
        <v>71</v>
      </c>
      <c r="H12194" s="75">
        <v>2</v>
      </c>
    </row>
    <row r="12195" spans="1:8">
      <c r="A12195" s="30" t="s">
        <v>5030</v>
      </c>
      <c r="B12195" s="74">
        <v>46269</v>
      </c>
      <c r="C12195" s="30" t="s">
        <v>1256</v>
      </c>
      <c r="D12195" s="30" t="s">
        <v>1257</v>
      </c>
      <c r="E12195" s="75">
        <v>123</v>
      </c>
      <c r="F12195" s="30" t="s">
        <v>70</v>
      </c>
      <c r="G12195" s="30" t="s">
        <v>71</v>
      </c>
      <c r="H12195" s="75">
        <v>2</v>
      </c>
    </row>
    <row r="12196" spans="1:8">
      <c r="A12196" s="30" t="s">
        <v>5030</v>
      </c>
      <c r="B12196" s="74">
        <v>46269</v>
      </c>
      <c r="C12196" s="30" t="s">
        <v>1260</v>
      </c>
      <c r="D12196" s="30" t="s">
        <v>1261</v>
      </c>
      <c r="E12196" s="75">
        <v>55</v>
      </c>
      <c r="F12196" s="30" t="s">
        <v>70</v>
      </c>
      <c r="G12196" s="30" t="s">
        <v>71</v>
      </c>
      <c r="H12196" s="75">
        <v>2</v>
      </c>
    </row>
    <row r="12197" spans="1:8">
      <c r="A12197" s="30" t="s">
        <v>5030</v>
      </c>
      <c r="B12197" s="74">
        <v>46269</v>
      </c>
      <c r="C12197" s="30" t="s">
        <v>1264</v>
      </c>
      <c r="D12197" s="30" t="s">
        <v>1265</v>
      </c>
      <c r="E12197" s="75">
        <v>125</v>
      </c>
      <c r="F12197" s="30" t="s">
        <v>70</v>
      </c>
      <c r="G12197" s="30" t="s">
        <v>71</v>
      </c>
      <c r="H12197" s="75">
        <v>2</v>
      </c>
    </row>
    <row r="12198" spans="1:8">
      <c r="A12198" s="30" t="s">
        <v>5030</v>
      </c>
      <c r="B12198" s="74">
        <v>46269</v>
      </c>
      <c r="C12198" s="30" t="s">
        <v>2572</v>
      </c>
      <c r="D12198" s="30" t="s">
        <v>2573</v>
      </c>
      <c r="E12198" s="75">
        <v>32</v>
      </c>
      <c r="F12198" s="30" t="s">
        <v>70</v>
      </c>
      <c r="G12198" s="30" t="s">
        <v>71</v>
      </c>
      <c r="H12198" s="75">
        <v>2</v>
      </c>
    </row>
    <row r="12199" spans="1:8">
      <c r="A12199" s="30" t="s">
        <v>5030</v>
      </c>
      <c r="B12199" s="74">
        <v>46269</v>
      </c>
      <c r="C12199" s="30" t="s">
        <v>1278</v>
      </c>
      <c r="D12199" s="30" t="s">
        <v>1279</v>
      </c>
      <c r="E12199" s="75">
        <v>122</v>
      </c>
      <c r="F12199" s="30" t="s">
        <v>53</v>
      </c>
      <c r="G12199" s="30" t="s">
        <v>54</v>
      </c>
      <c r="H12199" s="75">
        <v>1</v>
      </c>
    </row>
    <row r="12200" spans="1:8">
      <c r="A12200" s="30" t="s">
        <v>5030</v>
      </c>
      <c r="B12200" s="74">
        <v>46269</v>
      </c>
      <c r="C12200" s="30" t="s">
        <v>1280</v>
      </c>
      <c r="D12200" s="30" t="s">
        <v>1281</v>
      </c>
      <c r="E12200" s="75">
        <v>18</v>
      </c>
      <c r="F12200" s="30" t="s">
        <v>53</v>
      </c>
      <c r="G12200" s="30" t="s">
        <v>54</v>
      </c>
      <c r="H12200" s="75">
        <v>1</v>
      </c>
    </row>
    <row r="12201" spans="1:8">
      <c r="A12201" s="30" t="s">
        <v>5030</v>
      </c>
      <c r="B12201" s="74">
        <v>46269</v>
      </c>
      <c r="C12201" s="30" t="s">
        <v>1884</v>
      </c>
      <c r="D12201" s="30" t="s">
        <v>1885</v>
      </c>
      <c r="E12201" s="75">
        <v>33</v>
      </c>
      <c r="F12201" s="30" t="s">
        <v>53</v>
      </c>
      <c r="G12201" s="30" t="s">
        <v>54</v>
      </c>
      <c r="H12201" s="75">
        <v>1</v>
      </c>
    </row>
    <row r="12202" spans="1:8">
      <c r="A12202" s="30" t="s">
        <v>5030</v>
      </c>
      <c r="B12202" s="74">
        <v>46269</v>
      </c>
      <c r="C12202" s="30" t="s">
        <v>1288</v>
      </c>
      <c r="D12202" s="30" t="s">
        <v>1289</v>
      </c>
      <c r="E12202" s="75">
        <v>80</v>
      </c>
      <c r="F12202" s="30" t="s">
        <v>53</v>
      </c>
      <c r="G12202" s="30" t="s">
        <v>54</v>
      </c>
      <c r="H12202" s="75">
        <v>1</v>
      </c>
    </row>
    <row r="12203" spans="1:8">
      <c r="A12203" s="30" t="s">
        <v>5030</v>
      </c>
      <c r="B12203" s="74">
        <v>46269</v>
      </c>
      <c r="C12203" s="30" t="s">
        <v>1888</v>
      </c>
      <c r="D12203" s="30" t="s">
        <v>1889</v>
      </c>
      <c r="E12203" s="75">
        <v>94</v>
      </c>
      <c r="F12203" s="30" t="s">
        <v>70</v>
      </c>
      <c r="G12203" s="30" t="s">
        <v>71</v>
      </c>
      <c r="H12203" s="75">
        <v>2</v>
      </c>
    </row>
    <row r="12204" spans="1:8">
      <c r="A12204" s="30" t="s">
        <v>5030</v>
      </c>
      <c r="B12204" s="74">
        <v>46269</v>
      </c>
      <c r="C12204" s="30" t="s">
        <v>1294</v>
      </c>
      <c r="D12204" s="30" t="s">
        <v>1295</v>
      </c>
      <c r="E12204" s="75">
        <v>126</v>
      </c>
      <c r="F12204" s="30" t="s">
        <v>53</v>
      </c>
      <c r="G12204" s="30" t="s">
        <v>54</v>
      </c>
      <c r="H12204" s="75">
        <v>1</v>
      </c>
    </row>
    <row r="12205" spans="1:8">
      <c r="A12205" s="30" t="s">
        <v>5030</v>
      </c>
      <c r="B12205" s="74">
        <v>46269</v>
      </c>
      <c r="C12205" s="30" t="s">
        <v>2610</v>
      </c>
      <c r="D12205" s="30" t="s">
        <v>2611</v>
      </c>
      <c r="E12205" s="75">
        <v>45</v>
      </c>
      <c r="F12205" s="30" t="s">
        <v>70</v>
      </c>
      <c r="G12205" s="30" t="s">
        <v>71</v>
      </c>
      <c r="H12205" s="75">
        <v>2</v>
      </c>
    </row>
    <row r="12206" spans="1:8">
      <c r="A12206" s="30" t="s">
        <v>5030</v>
      </c>
      <c r="B12206" s="74">
        <v>46269</v>
      </c>
      <c r="C12206" s="30" t="s">
        <v>1890</v>
      </c>
      <c r="D12206" s="30" t="s">
        <v>1891</v>
      </c>
      <c r="E12206" s="75">
        <v>154</v>
      </c>
      <c r="F12206" s="30" t="s">
        <v>66</v>
      </c>
      <c r="G12206" s="30" t="s">
        <v>67</v>
      </c>
      <c r="H12206" s="75">
        <v>2</v>
      </c>
    </row>
    <row r="12207" spans="1:8">
      <c r="A12207" s="30" t="s">
        <v>5030</v>
      </c>
      <c r="B12207" s="74">
        <v>46269</v>
      </c>
      <c r="C12207" s="30" t="s">
        <v>1300</v>
      </c>
      <c r="D12207" s="30" t="s">
        <v>1301</v>
      </c>
      <c r="E12207" s="75">
        <v>19</v>
      </c>
      <c r="F12207" s="30" t="s">
        <v>70</v>
      </c>
      <c r="G12207" s="30" t="s">
        <v>71</v>
      </c>
      <c r="H12207" s="75">
        <v>2</v>
      </c>
    </row>
    <row r="12208" spans="1:8">
      <c r="A12208" s="30" t="s">
        <v>5030</v>
      </c>
      <c r="B12208" s="74">
        <v>46269</v>
      </c>
      <c r="C12208" s="30" t="s">
        <v>1894</v>
      </c>
      <c r="D12208" s="30" t="s">
        <v>1895</v>
      </c>
      <c r="E12208" s="75">
        <v>95</v>
      </c>
      <c r="F12208" s="30" t="s">
        <v>70</v>
      </c>
      <c r="G12208" s="30" t="s">
        <v>71</v>
      </c>
      <c r="H12208" s="75">
        <v>2</v>
      </c>
    </row>
    <row r="12209" spans="1:8">
      <c r="A12209" s="30" t="s">
        <v>5030</v>
      </c>
      <c r="B12209" s="74">
        <v>46269</v>
      </c>
      <c r="C12209" s="30" t="s">
        <v>1302</v>
      </c>
      <c r="D12209" s="30" t="s">
        <v>1303</v>
      </c>
      <c r="E12209" s="75">
        <v>86</v>
      </c>
      <c r="F12209" s="30" t="s">
        <v>53</v>
      </c>
      <c r="G12209" s="30" t="s">
        <v>54</v>
      </c>
      <c r="H12209" s="75">
        <v>1</v>
      </c>
    </row>
    <row r="12210" spans="1:8">
      <c r="A12210" s="30" t="s">
        <v>5030</v>
      </c>
      <c r="B12210" s="74">
        <v>46269</v>
      </c>
      <c r="C12210" s="30" t="s">
        <v>2660</v>
      </c>
      <c r="D12210" s="30" t="s">
        <v>2661</v>
      </c>
      <c r="E12210" s="75">
        <v>21</v>
      </c>
      <c r="F12210" s="30" t="s">
        <v>70</v>
      </c>
      <c r="G12210" s="30" t="s">
        <v>71</v>
      </c>
      <c r="H12210" s="75">
        <v>2</v>
      </c>
    </row>
    <row r="12211" spans="1:8">
      <c r="A12211" s="30" t="s">
        <v>5030</v>
      </c>
      <c r="B12211" s="74">
        <v>46269</v>
      </c>
      <c r="C12211" s="30" t="s">
        <v>1898</v>
      </c>
      <c r="D12211" s="30" t="s">
        <v>1899</v>
      </c>
      <c r="E12211" s="75">
        <v>102</v>
      </c>
      <c r="F12211" s="30" t="s">
        <v>70</v>
      </c>
      <c r="G12211" s="30" t="s">
        <v>71</v>
      </c>
      <c r="H12211" s="75">
        <v>2</v>
      </c>
    </row>
    <row r="12212" spans="1:8">
      <c r="A12212" s="30" t="s">
        <v>5030</v>
      </c>
      <c r="B12212" s="74">
        <v>46269</v>
      </c>
      <c r="C12212" s="30" t="s">
        <v>1304</v>
      </c>
      <c r="D12212" s="30" t="s">
        <v>1305</v>
      </c>
      <c r="E12212" s="75">
        <v>211</v>
      </c>
      <c r="F12212" s="30" t="s">
        <v>70</v>
      </c>
      <c r="G12212" s="30" t="s">
        <v>71</v>
      </c>
      <c r="H12212" s="75">
        <v>2</v>
      </c>
    </row>
    <row r="12213" spans="1:8">
      <c r="A12213" s="30" t="s">
        <v>5030</v>
      </c>
      <c r="B12213" s="74">
        <v>46269</v>
      </c>
      <c r="C12213" s="30" t="s">
        <v>1900</v>
      </c>
      <c r="D12213" s="30" t="s">
        <v>1901</v>
      </c>
      <c r="E12213" s="75">
        <v>93</v>
      </c>
      <c r="F12213" s="30" t="s">
        <v>70</v>
      </c>
      <c r="G12213" s="30" t="s">
        <v>71</v>
      </c>
      <c r="H12213" s="75">
        <v>2</v>
      </c>
    </row>
    <row r="12214" spans="1:8">
      <c r="A12214" s="30" t="s">
        <v>5030</v>
      </c>
      <c r="B12214" s="74">
        <v>46269</v>
      </c>
      <c r="C12214" s="30" t="s">
        <v>1308</v>
      </c>
      <c r="D12214" s="30" t="s">
        <v>1309</v>
      </c>
      <c r="E12214" s="75">
        <v>265</v>
      </c>
      <c r="F12214" s="30" t="s">
        <v>80</v>
      </c>
      <c r="G12214" s="30" t="s">
        <v>81</v>
      </c>
      <c r="H12214" s="75">
        <v>1</v>
      </c>
    </row>
    <row r="12215" spans="1:8">
      <c r="A12215" s="30" t="s">
        <v>5030</v>
      </c>
      <c r="B12215" s="74">
        <v>46269</v>
      </c>
      <c r="C12215" s="30" t="s">
        <v>2672</v>
      </c>
      <c r="D12215" s="30" t="s">
        <v>2673</v>
      </c>
      <c r="E12215" s="75">
        <v>11</v>
      </c>
      <c r="F12215" s="30" t="s">
        <v>70</v>
      </c>
      <c r="G12215" s="30" t="s">
        <v>71</v>
      </c>
      <c r="H12215" s="75">
        <v>2</v>
      </c>
    </row>
    <row r="12216" spans="1:8">
      <c r="A12216" s="30" t="s">
        <v>5030</v>
      </c>
      <c r="B12216" s="74">
        <v>46269</v>
      </c>
      <c r="C12216" s="30" t="s">
        <v>1902</v>
      </c>
      <c r="D12216" s="30" t="s">
        <v>1903</v>
      </c>
      <c r="E12216" s="75">
        <v>151</v>
      </c>
      <c r="F12216" s="30" t="s">
        <v>70</v>
      </c>
      <c r="G12216" s="30" t="s">
        <v>71</v>
      </c>
      <c r="H12216" s="75">
        <v>2</v>
      </c>
    </row>
    <row r="12217" spans="1:8">
      <c r="A12217" s="30" t="s">
        <v>5030</v>
      </c>
      <c r="B12217" s="74">
        <v>46269</v>
      </c>
      <c r="C12217" s="30" t="s">
        <v>1906</v>
      </c>
      <c r="D12217" s="30" t="s">
        <v>1907</v>
      </c>
      <c r="E12217" s="75">
        <v>71</v>
      </c>
      <c r="F12217" s="30" t="s">
        <v>70</v>
      </c>
      <c r="G12217" s="30" t="s">
        <v>71</v>
      </c>
      <c r="H12217" s="75">
        <v>2</v>
      </c>
    </row>
    <row r="12218" spans="1:8">
      <c r="A12218" s="30" t="s">
        <v>5030</v>
      </c>
      <c r="B12218" s="74">
        <v>46269</v>
      </c>
      <c r="C12218" s="30" t="s">
        <v>1316</v>
      </c>
      <c r="D12218" s="30" t="s">
        <v>1317</v>
      </c>
      <c r="E12218" s="75">
        <v>116</v>
      </c>
      <c r="F12218" s="30" t="s">
        <v>72</v>
      </c>
      <c r="G12218" s="30" t="s">
        <v>73</v>
      </c>
      <c r="H12218" s="75">
        <v>3</v>
      </c>
    </row>
    <row r="12219" spans="1:8">
      <c r="A12219" s="30" t="s">
        <v>5030</v>
      </c>
      <c r="B12219" s="74">
        <v>46269</v>
      </c>
      <c r="C12219" s="30" t="s">
        <v>1320</v>
      </c>
      <c r="D12219" s="30" t="s">
        <v>1321</v>
      </c>
      <c r="E12219" s="75">
        <v>113</v>
      </c>
      <c r="F12219" s="30" t="s">
        <v>70</v>
      </c>
      <c r="G12219" s="30" t="s">
        <v>71</v>
      </c>
      <c r="H12219" s="75">
        <v>2</v>
      </c>
    </row>
    <row r="12220" spans="1:8">
      <c r="A12220" s="30" t="s">
        <v>5030</v>
      </c>
      <c r="B12220" s="74">
        <v>46269</v>
      </c>
      <c r="C12220" s="30" t="s">
        <v>1322</v>
      </c>
      <c r="D12220" s="30" t="s">
        <v>1323</v>
      </c>
      <c r="E12220" s="75">
        <v>224</v>
      </c>
      <c r="F12220" s="30" t="s">
        <v>70</v>
      </c>
      <c r="G12220" s="30" t="s">
        <v>71</v>
      </c>
      <c r="H12220" s="75">
        <v>2</v>
      </c>
    </row>
    <row r="12221" spans="1:8">
      <c r="A12221" s="30" t="s">
        <v>5030</v>
      </c>
      <c r="B12221" s="74">
        <v>46269</v>
      </c>
      <c r="C12221" s="30" t="s">
        <v>1324</v>
      </c>
      <c r="D12221" s="30" t="s">
        <v>1325</v>
      </c>
      <c r="E12221" s="75">
        <v>173</v>
      </c>
      <c r="F12221" s="30" t="s">
        <v>80</v>
      </c>
      <c r="G12221" s="30" t="s">
        <v>81</v>
      </c>
      <c r="H12221" s="75">
        <v>1</v>
      </c>
    </row>
    <row r="12222" spans="1:8">
      <c r="A12222" s="30" t="s">
        <v>5030</v>
      </c>
      <c r="B12222" s="74">
        <v>46269</v>
      </c>
      <c r="C12222" s="30" t="s">
        <v>1910</v>
      </c>
      <c r="D12222" s="30" t="s">
        <v>1911</v>
      </c>
      <c r="E12222" s="75">
        <v>84</v>
      </c>
      <c r="F12222" s="30" t="s">
        <v>78</v>
      </c>
      <c r="G12222" s="30" t="s">
        <v>79</v>
      </c>
      <c r="H12222" s="75">
        <v>2</v>
      </c>
    </row>
    <row r="12223" spans="1:8">
      <c r="A12223" s="30" t="s">
        <v>5030</v>
      </c>
      <c r="B12223" s="74">
        <v>46269</v>
      </c>
      <c r="C12223" s="30" t="s">
        <v>1326</v>
      </c>
      <c r="D12223" s="30" t="s">
        <v>1327</v>
      </c>
      <c r="E12223" s="75">
        <v>44</v>
      </c>
      <c r="F12223" s="30" t="s">
        <v>70</v>
      </c>
      <c r="G12223" s="30" t="s">
        <v>71</v>
      </c>
      <c r="H12223" s="75">
        <v>2</v>
      </c>
    </row>
    <row r="12224" spans="1:8">
      <c r="A12224" s="30" t="s">
        <v>5030</v>
      </c>
      <c r="B12224" s="74">
        <v>46269</v>
      </c>
      <c r="C12224" s="30" t="s">
        <v>1328</v>
      </c>
      <c r="D12224" s="30" t="s">
        <v>1329</v>
      </c>
      <c r="E12224" s="75">
        <v>162</v>
      </c>
      <c r="F12224" s="30" t="s">
        <v>80</v>
      </c>
      <c r="G12224" s="30" t="s">
        <v>81</v>
      </c>
      <c r="H12224" s="75">
        <v>1</v>
      </c>
    </row>
    <row r="12225" spans="1:8">
      <c r="A12225" s="30" t="s">
        <v>5030</v>
      </c>
      <c r="B12225" s="74">
        <v>46269</v>
      </c>
      <c r="C12225" s="30" t="s">
        <v>1330</v>
      </c>
      <c r="D12225" s="30" t="s">
        <v>1331</v>
      </c>
      <c r="E12225" s="75">
        <v>8</v>
      </c>
      <c r="F12225" s="30" t="s">
        <v>53</v>
      </c>
      <c r="G12225" s="30" t="s">
        <v>54</v>
      </c>
      <c r="H12225" s="75">
        <v>1</v>
      </c>
    </row>
    <row r="12226" spans="1:8">
      <c r="A12226" s="30" t="s">
        <v>5030</v>
      </c>
      <c r="B12226" s="74">
        <v>46269</v>
      </c>
      <c r="C12226" s="30" t="s">
        <v>1332</v>
      </c>
      <c r="D12226" s="30" t="s">
        <v>1333</v>
      </c>
      <c r="E12226" s="75">
        <v>129</v>
      </c>
      <c r="F12226" s="30" t="s">
        <v>80</v>
      </c>
      <c r="G12226" s="30" t="s">
        <v>81</v>
      </c>
      <c r="H12226" s="75">
        <v>1</v>
      </c>
    </row>
    <row r="12227" spans="1:8">
      <c r="A12227" s="30" t="s">
        <v>5030</v>
      </c>
      <c r="B12227" s="74">
        <v>46269</v>
      </c>
      <c r="C12227" s="30" t="s">
        <v>1336</v>
      </c>
      <c r="D12227" s="30" t="s">
        <v>1337</v>
      </c>
      <c r="E12227" s="75">
        <v>153</v>
      </c>
      <c r="F12227" s="30" t="s">
        <v>70</v>
      </c>
      <c r="G12227" s="30" t="s">
        <v>71</v>
      </c>
      <c r="H12227" s="75">
        <v>2</v>
      </c>
    </row>
    <row r="12228" spans="1:8">
      <c r="A12228" s="30" t="s">
        <v>5030</v>
      </c>
      <c r="B12228" s="74">
        <v>46269</v>
      </c>
      <c r="C12228" s="30" t="s">
        <v>1338</v>
      </c>
      <c r="D12228" s="30" t="s">
        <v>1339</v>
      </c>
      <c r="E12228" s="75">
        <v>11</v>
      </c>
      <c r="F12228" s="30" t="s">
        <v>53</v>
      </c>
      <c r="G12228" s="30" t="s">
        <v>54</v>
      </c>
      <c r="H12228" s="75">
        <v>1</v>
      </c>
    </row>
    <row r="12229" spans="1:8">
      <c r="A12229" s="30" t="s">
        <v>5030</v>
      </c>
      <c r="B12229" s="74">
        <v>46268</v>
      </c>
      <c r="C12229" s="30" t="s">
        <v>2842</v>
      </c>
      <c r="D12229" s="30" t="s">
        <v>2843</v>
      </c>
      <c r="E12229" s="75">
        <v>21</v>
      </c>
      <c r="F12229" s="30" t="s">
        <v>53</v>
      </c>
      <c r="G12229" s="30" t="s">
        <v>54</v>
      </c>
      <c r="H12229" s="75">
        <v>1</v>
      </c>
    </row>
    <row r="12230" spans="1:8">
      <c r="A12230" s="30" t="s">
        <v>5030</v>
      </c>
      <c r="B12230" s="74">
        <v>46268</v>
      </c>
      <c r="C12230" s="30" t="s">
        <v>3052</v>
      </c>
      <c r="D12230" s="30" t="s">
        <v>3053</v>
      </c>
      <c r="E12230" s="75">
        <v>31</v>
      </c>
      <c r="F12230" s="30" t="s">
        <v>76</v>
      </c>
      <c r="G12230" s="30" t="s">
        <v>77</v>
      </c>
      <c r="H12230" s="75">
        <v>1</v>
      </c>
    </row>
    <row r="12231" spans="1:8">
      <c r="A12231" s="30" t="s">
        <v>5030</v>
      </c>
      <c r="B12231" s="74">
        <v>46268</v>
      </c>
      <c r="C12231" s="30" t="s">
        <v>3056</v>
      </c>
      <c r="D12231" s="30" t="s">
        <v>3057</v>
      </c>
      <c r="E12231" s="75">
        <v>71</v>
      </c>
      <c r="F12231" s="30" t="s">
        <v>53</v>
      </c>
      <c r="G12231" s="30" t="s">
        <v>54</v>
      </c>
      <c r="H12231" s="75">
        <v>1</v>
      </c>
    </row>
    <row r="12232" spans="1:8">
      <c r="A12232" s="30" t="s">
        <v>5030</v>
      </c>
      <c r="B12232" s="74">
        <v>46268</v>
      </c>
      <c r="C12232" s="30" t="s">
        <v>3068</v>
      </c>
      <c r="D12232" s="30" t="s">
        <v>3069</v>
      </c>
      <c r="E12232" s="75">
        <v>132</v>
      </c>
      <c r="F12232" s="30" t="s">
        <v>53</v>
      </c>
      <c r="G12232" s="30" t="s">
        <v>54</v>
      </c>
      <c r="H12232" s="75">
        <v>1</v>
      </c>
    </row>
    <row r="12233" spans="1:8">
      <c r="A12233" s="30" t="s">
        <v>5030</v>
      </c>
      <c r="B12233" s="74">
        <v>46268</v>
      </c>
      <c r="C12233" s="30" t="s">
        <v>3076</v>
      </c>
      <c r="D12233" s="30" t="s">
        <v>3077</v>
      </c>
      <c r="E12233" s="75">
        <v>52</v>
      </c>
      <c r="F12233" s="30" t="s">
        <v>53</v>
      </c>
      <c r="G12233" s="30" t="s">
        <v>54</v>
      </c>
      <c r="H12233" s="75">
        <v>1</v>
      </c>
    </row>
    <row r="12234" spans="1:8">
      <c r="A12234" s="30" t="s">
        <v>5030</v>
      </c>
      <c r="B12234" s="74">
        <v>46268</v>
      </c>
      <c r="C12234" s="30" t="s">
        <v>3264</v>
      </c>
      <c r="D12234" s="30" t="s">
        <v>3265</v>
      </c>
      <c r="E12234" s="75">
        <v>62</v>
      </c>
      <c r="F12234" s="30" t="s">
        <v>53</v>
      </c>
      <c r="G12234" s="30" t="s">
        <v>54</v>
      </c>
      <c r="H12234" s="75">
        <v>1</v>
      </c>
    </row>
    <row r="12235" spans="1:8">
      <c r="A12235" s="30" t="s">
        <v>5030</v>
      </c>
      <c r="B12235" s="74">
        <v>46268</v>
      </c>
      <c r="C12235" s="30" t="s">
        <v>4837</v>
      </c>
      <c r="D12235" s="30" t="s">
        <v>4838</v>
      </c>
      <c r="E12235" s="75">
        <v>59</v>
      </c>
      <c r="F12235" s="30" t="s">
        <v>70</v>
      </c>
      <c r="G12235" s="30" t="s">
        <v>71</v>
      </c>
      <c r="H12235" s="75">
        <v>2</v>
      </c>
    </row>
    <row r="12236" spans="1:8">
      <c r="A12236" s="30" t="s">
        <v>5030</v>
      </c>
      <c r="B12236" s="74">
        <v>46268</v>
      </c>
      <c r="C12236" s="30" t="s">
        <v>4877</v>
      </c>
      <c r="D12236" s="30" t="s">
        <v>4878</v>
      </c>
      <c r="E12236" s="75">
        <v>19</v>
      </c>
      <c r="F12236" s="30" t="s">
        <v>68</v>
      </c>
      <c r="G12236" s="30" t="s">
        <v>69</v>
      </c>
      <c r="H12236" s="75">
        <v>1</v>
      </c>
    </row>
    <row r="12237" spans="1:8">
      <c r="A12237" s="30" t="s">
        <v>5030</v>
      </c>
      <c r="B12237" s="74">
        <v>46268</v>
      </c>
      <c r="C12237" s="30" t="s">
        <v>4891</v>
      </c>
      <c r="D12237" s="30" t="s">
        <v>4892</v>
      </c>
      <c r="E12237" s="75">
        <v>50</v>
      </c>
      <c r="F12237" s="30" t="s">
        <v>68</v>
      </c>
      <c r="G12237" s="30" t="s">
        <v>69</v>
      </c>
      <c r="H12237" s="75">
        <v>1</v>
      </c>
    </row>
    <row r="12238" spans="1:8">
      <c r="A12238" s="30" t="s">
        <v>5030</v>
      </c>
      <c r="B12238" s="74">
        <v>46268</v>
      </c>
      <c r="C12238" s="30" t="s">
        <v>4976</v>
      </c>
      <c r="D12238" s="30" t="s">
        <v>4977</v>
      </c>
      <c r="E12238" s="75">
        <v>35</v>
      </c>
      <c r="F12238" s="30" t="s">
        <v>70</v>
      </c>
      <c r="G12238" s="30" t="s">
        <v>71</v>
      </c>
      <c r="H12238" s="75">
        <v>2</v>
      </c>
    </row>
    <row r="12239" spans="1:8">
      <c r="A12239" s="30" t="s">
        <v>5030</v>
      </c>
      <c r="B12239" s="74">
        <v>46268</v>
      </c>
      <c r="C12239" s="30" t="s">
        <v>4978</v>
      </c>
      <c r="D12239" s="30" t="s">
        <v>4979</v>
      </c>
      <c r="E12239" s="75">
        <v>31</v>
      </c>
      <c r="F12239" s="30" t="s">
        <v>68</v>
      </c>
      <c r="G12239" s="30" t="s">
        <v>69</v>
      </c>
      <c r="H12239" s="75">
        <v>1</v>
      </c>
    </row>
    <row r="12240" spans="1:8">
      <c r="A12240" s="30" t="s">
        <v>5030</v>
      </c>
      <c r="B12240" s="74">
        <v>46268</v>
      </c>
      <c r="C12240" s="30" t="s">
        <v>5034</v>
      </c>
      <c r="D12240" s="30" t="s">
        <v>5035</v>
      </c>
      <c r="E12240" s="75">
        <v>5</v>
      </c>
      <c r="F12240" s="30" t="s">
        <v>68</v>
      </c>
      <c r="G12240" s="30" t="s">
        <v>69</v>
      </c>
      <c r="H12240" s="75">
        <v>1</v>
      </c>
    </row>
    <row r="12241" spans="1:8">
      <c r="A12241" s="30" t="s">
        <v>5030</v>
      </c>
      <c r="B12241" s="74">
        <v>46268</v>
      </c>
      <c r="C12241" s="30" t="s">
        <v>5036</v>
      </c>
      <c r="D12241" s="30" t="s">
        <v>5037</v>
      </c>
      <c r="E12241" s="75">
        <v>21</v>
      </c>
      <c r="F12241" s="30" t="s">
        <v>68</v>
      </c>
      <c r="G12241" s="30" t="s">
        <v>69</v>
      </c>
      <c r="H12241" s="75">
        <v>1</v>
      </c>
    </row>
    <row r="12242" spans="1:8">
      <c r="A12242" s="30" t="s">
        <v>5030</v>
      </c>
      <c r="B12242" s="74">
        <v>46268</v>
      </c>
      <c r="C12242" s="30" t="s">
        <v>768</v>
      </c>
      <c r="D12242" s="30" t="s">
        <v>769</v>
      </c>
      <c r="E12242" s="75">
        <v>126</v>
      </c>
      <c r="F12242" s="30" t="s">
        <v>70</v>
      </c>
      <c r="G12242" s="30" t="s">
        <v>71</v>
      </c>
      <c r="H12242" s="75">
        <v>2</v>
      </c>
    </row>
    <row r="12243" spans="1:8">
      <c r="A12243" s="30" t="s">
        <v>5030</v>
      </c>
      <c r="B12243" s="74">
        <v>46268</v>
      </c>
      <c r="C12243" s="30" t="s">
        <v>770</v>
      </c>
      <c r="D12243" s="30" t="s">
        <v>771</v>
      </c>
      <c r="E12243" s="75">
        <v>159</v>
      </c>
      <c r="F12243" s="30" t="s">
        <v>70</v>
      </c>
      <c r="G12243" s="30" t="s">
        <v>71</v>
      </c>
      <c r="H12243" s="75">
        <v>2</v>
      </c>
    </row>
    <row r="12244" spans="1:8">
      <c r="A12244" s="30" t="s">
        <v>5030</v>
      </c>
      <c r="B12244" s="74">
        <v>46268</v>
      </c>
      <c r="C12244" s="30" t="s">
        <v>772</v>
      </c>
      <c r="D12244" s="30" t="s">
        <v>773</v>
      </c>
      <c r="E12244" s="75">
        <v>238</v>
      </c>
      <c r="F12244" s="30" t="s">
        <v>80</v>
      </c>
      <c r="G12244" s="30" t="s">
        <v>81</v>
      </c>
      <c r="H12244" s="75">
        <v>1</v>
      </c>
    </row>
    <row r="12245" spans="1:8">
      <c r="A12245" s="30" t="s">
        <v>5030</v>
      </c>
      <c r="B12245" s="74">
        <v>46268</v>
      </c>
      <c r="C12245" s="30" t="s">
        <v>776</v>
      </c>
      <c r="D12245" s="30" t="s">
        <v>777</v>
      </c>
      <c r="E12245" s="75">
        <v>59</v>
      </c>
      <c r="F12245" s="30" t="s">
        <v>68</v>
      </c>
      <c r="G12245" s="30" t="s">
        <v>69</v>
      </c>
      <c r="H12245" s="75">
        <v>1</v>
      </c>
    </row>
    <row r="12246" spans="1:8">
      <c r="A12246" s="30" t="s">
        <v>5030</v>
      </c>
      <c r="B12246" s="74">
        <v>46268</v>
      </c>
      <c r="C12246" s="30" t="s">
        <v>780</v>
      </c>
      <c r="D12246" s="30" t="s">
        <v>781</v>
      </c>
      <c r="E12246" s="75">
        <v>85</v>
      </c>
      <c r="F12246" s="30" t="s">
        <v>68</v>
      </c>
      <c r="G12246" s="30" t="s">
        <v>69</v>
      </c>
      <c r="H12246" s="75">
        <v>1</v>
      </c>
    </row>
    <row r="12247" spans="1:8">
      <c r="A12247" s="30" t="s">
        <v>5030</v>
      </c>
      <c r="B12247" s="74">
        <v>46268</v>
      </c>
      <c r="C12247" s="30" t="s">
        <v>782</v>
      </c>
      <c r="D12247" s="30" t="s">
        <v>783</v>
      </c>
      <c r="E12247" s="75">
        <v>186</v>
      </c>
      <c r="F12247" s="30" t="s">
        <v>80</v>
      </c>
      <c r="G12247" s="30" t="s">
        <v>81</v>
      </c>
      <c r="H12247" s="75">
        <v>1</v>
      </c>
    </row>
    <row r="12248" spans="1:8">
      <c r="A12248" s="30" t="s">
        <v>5030</v>
      </c>
      <c r="B12248" s="74">
        <v>46268</v>
      </c>
      <c r="C12248" s="30" t="s">
        <v>786</v>
      </c>
      <c r="D12248" s="30" t="s">
        <v>787</v>
      </c>
      <c r="E12248" s="75">
        <v>93</v>
      </c>
      <c r="F12248" s="30" t="s">
        <v>70</v>
      </c>
      <c r="G12248" s="30" t="s">
        <v>71</v>
      </c>
      <c r="H12248" s="75">
        <v>2</v>
      </c>
    </row>
    <row r="12249" spans="1:8">
      <c r="A12249" s="30" t="s">
        <v>5030</v>
      </c>
      <c r="B12249" s="74">
        <v>46268</v>
      </c>
      <c r="C12249" s="30" t="s">
        <v>1812</v>
      </c>
      <c r="D12249" s="30" t="s">
        <v>1813</v>
      </c>
      <c r="E12249" s="75">
        <v>50</v>
      </c>
      <c r="F12249" s="30" t="s">
        <v>70</v>
      </c>
      <c r="G12249" s="30" t="s">
        <v>71</v>
      </c>
      <c r="H12249" s="75">
        <v>2</v>
      </c>
    </row>
    <row r="12250" spans="1:8">
      <c r="A12250" s="30" t="s">
        <v>5030</v>
      </c>
      <c r="B12250" s="74">
        <v>46268</v>
      </c>
      <c r="C12250" s="30" t="s">
        <v>1814</v>
      </c>
      <c r="D12250" s="30" t="s">
        <v>1815</v>
      </c>
      <c r="E12250" s="75">
        <v>5</v>
      </c>
      <c r="F12250" s="30" t="s">
        <v>68</v>
      </c>
      <c r="G12250" s="30" t="s">
        <v>69</v>
      </c>
      <c r="H12250" s="75">
        <v>1</v>
      </c>
    </row>
    <row r="12251" spans="1:8">
      <c r="A12251" s="30" t="s">
        <v>5030</v>
      </c>
      <c r="B12251" s="74">
        <v>46268</v>
      </c>
      <c r="C12251" s="30" t="s">
        <v>788</v>
      </c>
      <c r="D12251" s="30" t="s">
        <v>789</v>
      </c>
      <c r="E12251" s="75">
        <v>65</v>
      </c>
      <c r="F12251" s="30" t="s">
        <v>70</v>
      </c>
      <c r="G12251" s="30" t="s">
        <v>71</v>
      </c>
      <c r="H12251" s="75">
        <v>2</v>
      </c>
    </row>
    <row r="12252" spans="1:8">
      <c r="A12252" s="30" t="s">
        <v>5030</v>
      </c>
      <c r="B12252" s="74">
        <v>46268</v>
      </c>
      <c r="C12252" s="30" t="s">
        <v>790</v>
      </c>
      <c r="D12252" s="30" t="s">
        <v>791</v>
      </c>
      <c r="E12252" s="75">
        <v>171</v>
      </c>
      <c r="F12252" s="30" t="s">
        <v>70</v>
      </c>
      <c r="G12252" s="30" t="s">
        <v>71</v>
      </c>
      <c r="H12252" s="75">
        <v>2</v>
      </c>
    </row>
    <row r="12253" spans="1:8">
      <c r="A12253" s="30" t="s">
        <v>5030</v>
      </c>
      <c r="B12253" s="74">
        <v>46268</v>
      </c>
      <c r="C12253" s="30" t="s">
        <v>792</v>
      </c>
      <c r="D12253" s="30" t="s">
        <v>793</v>
      </c>
      <c r="E12253" s="75">
        <v>109</v>
      </c>
      <c r="F12253" s="30" t="s">
        <v>70</v>
      </c>
      <c r="G12253" s="30" t="s">
        <v>71</v>
      </c>
      <c r="H12253" s="75">
        <v>2</v>
      </c>
    </row>
    <row r="12254" spans="1:8">
      <c r="A12254" s="30" t="s">
        <v>5030</v>
      </c>
      <c r="B12254" s="74">
        <v>46268</v>
      </c>
      <c r="C12254" s="30" t="s">
        <v>794</v>
      </c>
      <c r="D12254" s="30" t="s">
        <v>795</v>
      </c>
      <c r="E12254" s="75">
        <v>261</v>
      </c>
      <c r="F12254" s="30" t="s">
        <v>70</v>
      </c>
      <c r="G12254" s="30" t="s">
        <v>71</v>
      </c>
      <c r="H12254" s="75">
        <v>2</v>
      </c>
    </row>
    <row r="12255" spans="1:8">
      <c r="A12255" s="30" t="s">
        <v>5030</v>
      </c>
      <c r="B12255" s="74">
        <v>46268</v>
      </c>
      <c r="C12255" s="30" t="s">
        <v>798</v>
      </c>
      <c r="D12255" s="30" t="s">
        <v>799</v>
      </c>
      <c r="E12255" s="75">
        <v>103</v>
      </c>
      <c r="F12255" s="30" t="s">
        <v>70</v>
      </c>
      <c r="G12255" s="30" t="s">
        <v>71</v>
      </c>
      <c r="H12255" s="75">
        <v>2</v>
      </c>
    </row>
    <row r="12256" spans="1:8">
      <c r="A12256" s="30" t="s">
        <v>5030</v>
      </c>
      <c r="B12256" s="74">
        <v>46268</v>
      </c>
      <c r="C12256" s="30" t="s">
        <v>800</v>
      </c>
      <c r="D12256" s="30" t="s">
        <v>801</v>
      </c>
      <c r="E12256" s="75">
        <v>43</v>
      </c>
      <c r="F12256" s="30" t="s">
        <v>68</v>
      </c>
      <c r="G12256" s="30" t="s">
        <v>69</v>
      </c>
      <c r="H12256" s="75">
        <v>1</v>
      </c>
    </row>
    <row r="12257" spans="1:8">
      <c r="A12257" s="30" t="s">
        <v>5030</v>
      </c>
      <c r="B12257" s="74">
        <v>46268</v>
      </c>
      <c r="C12257" s="30" t="s">
        <v>802</v>
      </c>
      <c r="D12257" s="30" t="s">
        <v>803</v>
      </c>
      <c r="E12257" s="75">
        <v>196</v>
      </c>
      <c r="F12257" s="30" t="s">
        <v>68</v>
      </c>
      <c r="G12257" s="30" t="s">
        <v>69</v>
      </c>
      <c r="H12257" s="75">
        <v>1</v>
      </c>
    </row>
    <row r="12258" spans="1:8">
      <c r="A12258" s="30" t="s">
        <v>5030</v>
      </c>
      <c r="B12258" s="74">
        <v>46268</v>
      </c>
      <c r="C12258" s="30" t="s">
        <v>804</v>
      </c>
      <c r="D12258" s="30" t="s">
        <v>805</v>
      </c>
      <c r="E12258" s="75">
        <v>296</v>
      </c>
      <c r="F12258" s="30" t="s">
        <v>80</v>
      </c>
      <c r="G12258" s="30" t="s">
        <v>81</v>
      </c>
      <c r="H12258" s="75">
        <v>1</v>
      </c>
    </row>
    <row r="12259" spans="1:8">
      <c r="A12259" s="30" t="s">
        <v>5030</v>
      </c>
      <c r="B12259" s="74">
        <v>46268</v>
      </c>
      <c r="C12259" s="30" t="s">
        <v>806</v>
      </c>
      <c r="D12259" s="30" t="s">
        <v>807</v>
      </c>
      <c r="E12259" s="75">
        <v>148</v>
      </c>
      <c r="F12259" s="30" t="s">
        <v>68</v>
      </c>
      <c r="G12259" s="30" t="s">
        <v>69</v>
      </c>
      <c r="H12259" s="75">
        <v>1</v>
      </c>
    </row>
    <row r="12260" spans="1:8">
      <c r="A12260" s="30" t="s">
        <v>5030</v>
      </c>
      <c r="B12260" s="74">
        <v>46268</v>
      </c>
      <c r="C12260" s="30" t="s">
        <v>810</v>
      </c>
      <c r="D12260" s="30" t="s">
        <v>811</v>
      </c>
      <c r="E12260" s="75">
        <v>100</v>
      </c>
      <c r="F12260" s="30" t="s">
        <v>70</v>
      </c>
      <c r="G12260" s="30" t="s">
        <v>71</v>
      </c>
      <c r="H12260" s="75">
        <v>2</v>
      </c>
    </row>
    <row r="12261" spans="1:8">
      <c r="A12261" s="30" t="s">
        <v>5030</v>
      </c>
      <c r="B12261" s="74">
        <v>46268</v>
      </c>
      <c r="C12261" s="30" t="s">
        <v>1816</v>
      </c>
      <c r="D12261" s="30" t="s">
        <v>1817</v>
      </c>
      <c r="E12261" s="75">
        <v>69</v>
      </c>
      <c r="F12261" s="30" t="s">
        <v>70</v>
      </c>
      <c r="G12261" s="30" t="s">
        <v>71</v>
      </c>
      <c r="H12261" s="75">
        <v>2</v>
      </c>
    </row>
    <row r="12262" spans="1:8">
      <c r="A12262" s="30" t="s">
        <v>5030</v>
      </c>
      <c r="B12262" s="74">
        <v>46268</v>
      </c>
      <c r="C12262" s="30" t="s">
        <v>1818</v>
      </c>
      <c r="D12262" s="30" t="s">
        <v>1819</v>
      </c>
      <c r="E12262" s="75">
        <v>1</v>
      </c>
      <c r="F12262" s="30" t="s">
        <v>68</v>
      </c>
      <c r="G12262" s="30" t="s">
        <v>69</v>
      </c>
      <c r="H12262" s="75">
        <v>1</v>
      </c>
    </row>
    <row r="12263" spans="1:8">
      <c r="A12263" s="30" t="s">
        <v>5030</v>
      </c>
      <c r="B12263" s="74">
        <v>46268</v>
      </c>
      <c r="C12263" s="30" t="s">
        <v>812</v>
      </c>
      <c r="D12263" s="30" t="s">
        <v>813</v>
      </c>
      <c r="E12263" s="75">
        <v>197</v>
      </c>
      <c r="F12263" s="30" t="s">
        <v>80</v>
      </c>
      <c r="G12263" s="30" t="s">
        <v>81</v>
      </c>
      <c r="H12263" s="75">
        <v>1</v>
      </c>
    </row>
    <row r="12264" spans="1:8">
      <c r="A12264" s="30" t="s">
        <v>5030</v>
      </c>
      <c r="B12264" s="74">
        <v>46268</v>
      </c>
      <c r="C12264" s="30" t="s">
        <v>816</v>
      </c>
      <c r="D12264" s="30" t="s">
        <v>817</v>
      </c>
      <c r="E12264" s="75">
        <v>22</v>
      </c>
      <c r="F12264" s="30" t="s">
        <v>70</v>
      </c>
      <c r="G12264" s="30" t="s">
        <v>71</v>
      </c>
      <c r="H12264" s="75">
        <v>2</v>
      </c>
    </row>
    <row r="12265" spans="1:8">
      <c r="A12265" s="30" t="s">
        <v>5030</v>
      </c>
      <c r="B12265" s="74">
        <v>46268</v>
      </c>
      <c r="C12265" s="30" t="s">
        <v>818</v>
      </c>
      <c r="D12265" s="30" t="s">
        <v>819</v>
      </c>
      <c r="E12265" s="75">
        <v>30</v>
      </c>
      <c r="F12265" s="30" t="s">
        <v>53</v>
      </c>
      <c r="G12265" s="30" t="s">
        <v>54</v>
      </c>
      <c r="H12265" s="75">
        <v>1</v>
      </c>
    </row>
    <row r="12266" spans="1:8">
      <c r="A12266" s="30" t="s">
        <v>5030</v>
      </c>
      <c r="B12266" s="74">
        <v>46268</v>
      </c>
      <c r="C12266" s="30" t="s">
        <v>822</v>
      </c>
      <c r="D12266" s="30" t="s">
        <v>823</v>
      </c>
      <c r="E12266" s="75">
        <v>340</v>
      </c>
      <c r="F12266" s="30" t="s">
        <v>70</v>
      </c>
      <c r="G12266" s="30" t="s">
        <v>71</v>
      </c>
      <c r="H12266" s="75">
        <v>2</v>
      </c>
    </row>
    <row r="12267" spans="1:8">
      <c r="A12267" s="30" t="s">
        <v>5030</v>
      </c>
      <c r="B12267" s="74">
        <v>46268</v>
      </c>
      <c r="C12267" s="30" t="s">
        <v>826</v>
      </c>
      <c r="D12267" s="30" t="s">
        <v>827</v>
      </c>
      <c r="E12267" s="75">
        <v>98</v>
      </c>
      <c r="F12267" s="30" t="s">
        <v>70</v>
      </c>
      <c r="G12267" s="30" t="s">
        <v>71</v>
      </c>
      <c r="H12267" s="75">
        <v>2</v>
      </c>
    </row>
    <row r="12268" spans="1:8">
      <c r="A12268" s="30" t="s">
        <v>5030</v>
      </c>
      <c r="B12268" s="74">
        <v>46268</v>
      </c>
      <c r="C12268" s="30" t="s">
        <v>830</v>
      </c>
      <c r="D12268" s="30" t="s">
        <v>831</v>
      </c>
      <c r="E12268" s="75">
        <v>57</v>
      </c>
      <c r="F12268" s="30" t="s">
        <v>68</v>
      </c>
      <c r="G12268" s="30" t="s">
        <v>69</v>
      </c>
      <c r="H12268" s="75">
        <v>1</v>
      </c>
    </row>
    <row r="12269" spans="1:8">
      <c r="A12269" s="30" t="s">
        <v>5030</v>
      </c>
      <c r="B12269" s="74">
        <v>46268</v>
      </c>
      <c r="C12269" s="30" t="s">
        <v>832</v>
      </c>
      <c r="D12269" s="30" t="s">
        <v>833</v>
      </c>
      <c r="E12269" s="75">
        <v>140</v>
      </c>
      <c r="F12269" s="30" t="s">
        <v>70</v>
      </c>
      <c r="G12269" s="30" t="s">
        <v>71</v>
      </c>
      <c r="H12269" s="75">
        <v>2</v>
      </c>
    </row>
    <row r="12270" spans="1:8">
      <c r="A12270" s="30" t="s">
        <v>5030</v>
      </c>
      <c r="B12270" s="74">
        <v>46268</v>
      </c>
      <c r="C12270" s="30" t="s">
        <v>834</v>
      </c>
      <c r="D12270" s="30" t="s">
        <v>835</v>
      </c>
      <c r="E12270" s="75">
        <v>110</v>
      </c>
      <c r="F12270" s="30" t="s">
        <v>80</v>
      </c>
      <c r="G12270" s="30" t="s">
        <v>81</v>
      </c>
      <c r="H12270" s="75">
        <v>1</v>
      </c>
    </row>
    <row r="12271" spans="1:8">
      <c r="A12271" s="30" t="s">
        <v>5030</v>
      </c>
      <c r="B12271" s="74">
        <v>46268</v>
      </c>
      <c r="C12271" s="30" t="s">
        <v>836</v>
      </c>
      <c r="D12271" s="30" t="s">
        <v>837</v>
      </c>
      <c r="E12271" s="75">
        <v>28</v>
      </c>
      <c r="F12271" s="30" t="s">
        <v>53</v>
      </c>
      <c r="G12271" s="30" t="s">
        <v>54</v>
      </c>
      <c r="H12271" s="75">
        <v>1</v>
      </c>
    </row>
    <row r="12272" spans="1:8">
      <c r="A12272" s="30" t="s">
        <v>5030</v>
      </c>
      <c r="B12272" s="74">
        <v>46268</v>
      </c>
      <c r="C12272" s="30" t="s">
        <v>838</v>
      </c>
      <c r="D12272" s="30" t="s">
        <v>839</v>
      </c>
      <c r="E12272" s="75">
        <v>140</v>
      </c>
      <c r="F12272" s="30" t="s">
        <v>70</v>
      </c>
      <c r="G12272" s="30" t="s">
        <v>71</v>
      </c>
      <c r="H12272" s="75">
        <v>2</v>
      </c>
    </row>
    <row r="12273" spans="1:8">
      <c r="A12273" s="30" t="s">
        <v>5030</v>
      </c>
      <c r="B12273" s="74">
        <v>46268</v>
      </c>
      <c r="C12273" s="30" t="s">
        <v>842</v>
      </c>
      <c r="D12273" s="30" t="s">
        <v>843</v>
      </c>
      <c r="E12273" s="75">
        <v>128</v>
      </c>
      <c r="F12273" s="30" t="s">
        <v>70</v>
      </c>
      <c r="G12273" s="30" t="s">
        <v>71</v>
      </c>
      <c r="H12273" s="75">
        <v>2</v>
      </c>
    </row>
    <row r="12274" spans="1:8">
      <c r="A12274" s="30" t="s">
        <v>5030</v>
      </c>
      <c r="B12274" s="74">
        <v>46268</v>
      </c>
      <c r="C12274" s="30" t="s">
        <v>844</v>
      </c>
      <c r="D12274" s="30" t="s">
        <v>845</v>
      </c>
      <c r="E12274" s="75">
        <v>65</v>
      </c>
      <c r="F12274" s="30" t="s">
        <v>80</v>
      </c>
      <c r="G12274" s="30" t="s">
        <v>81</v>
      </c>
      <c r="H12274" s="75">
        <v>1</v>
      </c>
    </row>
    <row r="12275" spans="1:8">
      <c r="A12275" s="30" t="s">
        <v>5030</v>
      </c>
      <c r="B12275" s="74">
        <v>46268</v>
      </c>
      <c r="C12275" s="30" t="s">
        <v>846</v>
      </c>
      <c r="D12275" s="30" t="s">
        <v>847</v>
      </c>
      <c r="E12275" s="75">
        <v>228</v>
      </c>
      <c r="F12275" s="30" t="s">
        <v>80</v>
      </c>
      <c r="G12275" s="30" t="s">
        <v>81</v>
      </c>
      <c r="H12275" s="75">
        <v>1</v>
      </c>
    </row>
    <row r="12276" spans="1:8">
      <c r="A12276" s="30" t="s">
        <v>5030</v>
      </c>
      <c r="B12276" s="74">
        <v>46268</v>
      </c>
      <c r="C12276" s="30" t="s">
        <v>850</v>
      </c>
      <c r="D12276" s="30" t="s">
        <v>851</v>
      </c>
      <c r="E12276" s="75">
        <v>59</v>
      </c>
      <c r="F12276" s="30" t="s">
        <v>68</v>
      </c>
      <c r="G12276" s="30" t="s">
        <v>69</v>
      </c>
      <c r="H12276" s="75">
        <v>1</v>
      </c>
    </row>
    <row r="12277" spans="1:8">
      <c r="A12277" s="30" t="s">
        <v>5030</v>
      </c>
      <c r="B12277" s="74">
        <v>46268</v>
      </c>
      <c r="C12277" s="30" t="s">
        <v>852</v>
      </c>
      <c r="D12277" s="30" t="s">
        <v>853</v>
      </c>
      <c r="E12277" s="75">
        <v>11</v>
      </c>
      <c r="F12277" s="30" t="s">
        <v>70</v>
      </c>
      <c r="G12277" s="30" t="s">
        <v>71</v>
      </c>
      <c r="H12277" s="75">
        <v>2</v>
      </c>
    </row>
    <row r="12278" spans="1:8">
      <c r="A12278" s="30" t="s">
        <v>5030</v>
      </c>
      <c r="B12278" s="74">
        <v>46268</v>
      </c>
      <c r="C12278" s="30" t="s">
        <v>856</v>
      </c>
      <c r="D12278" s="30" t="s">
        <v>857</v>
      </c>
      <c r="E12278" s="75">
        <v>2</v>
      </c>
      <c r="F12278" s="30" t="s">
        <v>80</v>
      </c>
      <c r="G12278" s="30" t="s">
        <v>81</v>
      </c>
      <c r="H12278" s="75">
        <v>1</v>
      </c>
    </row>
    <row r="12279" spans="1:8">
      <c r="A12279" s="30" t="s">
        <v>5030</v>
      </c>
      <c r="B12279" s="74">
        <v>46268</v>
      </c>
      <c r="C12279" s="30" t="s">
        <v>862</v>
      </c>
      <c r="D12279" s="30" t="s">
        <v>863</v>
      </c>
      <c r="E12279" s="75">
        <v>283</v>
      </c>
      <c r="F12279" s="30" t="s">
        <v>70</v>
      </c>
      <c r="G12279" s="30" t="s">
        <v>71</v>
      </c>
      <c r="H12279" s="75">
        <v>2</v>
      </c>
    </row>
    <row r="12280" spans="1:8">
      <c r="A12280" s="30" t="s">
        <v>5030</v>
      </c>
      <c r="B12280" s="74">
        <v>46268</v>
      </c>
      <c r="C12280" s="30" t="s">
        <v>864</v>
      </c>
      <c r="D12280" s="30" t="s">
        <v>865</v>
      </c>
      <c r="E12280" s="75">
        <v>90</v>
      </c>
      <c r="F12280" s="30" t="s">
        <v>70</v>
      </c>
      <c r="G12280" s="30" t="s">
        <v>71</v>
      </c>
      <c r="H12280" s="75">
        <v>2</v>
      </c>
    </row>
    <row r="12281" spans="1:8">
      <c r="A12281" s="30" t="s">
        <v>5030</v>
      </c>
      <c r="B12281" s="74">
        <v>46268</v>
      </c>
      <c r="C12281" s="30" t="s">
        <v>866</v>
      </c>
      <c r="D12281" s="30" t="s">
        <v>867</v>
      </c>
      <c r="E12281" s="75">
        <v>103</v>
      </c>
      <c r="F12281" s="30" t="s">
        <v>70</v>
      </c>
      <c r="G12281" s="30" t="s">
        <v>71</v>
      </c>
      <c r="H12281" s="75">
        <v>2</v>
      </c>
    </row>
    <row r="12282" spans="1:8">
      <c r="A12282" s="30" t="s">
        <v>5030</v>
      </c>
      <c r="B12282" s="74">
        <v>46268</v>
      </c>
      <c r="C12282" s="30" t="s">
        <v>868</v>
      </c>
      <c r="D12282" s="30" t="s">
        <v>869</v>
      </c>
      <c r="E12282" s="75">
        <v>54</v>
      </c>
      <c r="F12282" s="30" t="s">
        <v>70</v>
      </c>
      <c r="G12282" s="30" t="s">
        <v>71</v>
      </c>
      <c r="H12282" s="75">
        <v>2</v>
      </c>
    </row>
    <row r="12283" spans="1:8">
      <c r="A12283" s="30" t="s">
        <v>5030</v>
      </c>
      <c r="B12283" s="74">
        <v>46268</v>
      </c>
      <c r="C12283" s="30" t="s">
        <v>870</v>
      </c>
      <c r="D12283" s="30" t="s">
        <v>871</v>
      </c>
      <c r="E12283" s="75">
        <v>101</v>
      </c>
      <c r="F12283" s="30" t="s">
        <v>70</v>
      </c>
      <c r="G12283" s="30" t="s">
        <v>71</v>
      </c>
      <c r="H12283" s="75">
        <v>2</v>
      </c>
    </row>
    <row r="12284" spans="1:8">
      <c r="A12284" s="30" t="s">
        <v>5030</v>
      </c>
      <c r="B12284" s="74">
        <v>46268</v>
      </c>
      <c r="C12284" s="30" t="s">
        <v>872</v>
      </c>
      <c r="D12284" s="30" t="s">
        <v>873</v>
      </c>
      <c r="E12284" s="75">
        <v>125</v>
      </c>
      <c r="F12284" s="30" t="s">
        <v>70</v>
      </c>
      <c r="G12284" s="30" t="s">
        <v>71</v>
      </c>
      <c r="H12284" s="75">
        <v>2</v>
      </c>
    </row>
    <row r="12285" spans="1:8">
      <c r="A12285" s="30" t="s">
        <v>5030</v>
      </c>
      <c r="B12285" s="74">
        <v>46268</v>
      </c>
      <c r="C12285" s="30" t="s">
        <v>874</v>
      </c>
      <c r="D12285" s="30" t="s">
        <v>875</v>
      </c>
      <c r="E12285" s="75">
        <v>77</v>
      </c>
      <c r="F12285" s="30" t="s">
        <v>70</v>
      </c>
      <c r="G12285" s="30" t="s">
        <v>71</v>
      </c>
      <c r="H12285" s="75">
        <v>2</v>
      </c>
    </row>
    <row r="12286" spans="1:8">
      <c r="A12286" s="30" t="s">
        <v>5030</v>
      </c>
      <c r="B12286" s="74">
        <v>46268</v>
      </c>
      <c r="C12286" s="30" t="s">
        <v>876</v>
      </c>
      <c r="D12286" s="30" t="s">
        <v>877</v>
      </c>
      <c r="E12286" s="75">
        <v>138</v>
      </c>
      <c r="F12286" s="30" t="s">
        <v>70</v>
      </c>
      <c r="G12286" s="30" t="s">
        <v>71</v>
      </c>
      <c r="H12286" s="75">
        <v>2</v>
      </c>
    </row>
    <row r="12287" spans="1:8">
      <c r="A12287" s="30" t="s">
        <v>5030</v>
      </c>
      <c r="B12287" s="74">
        <v>46268</v>
      </c>
      <c r="C12287" s="30" t="s">
        <v>5048</v>
      </c>
      <c r="D12287" s="30" t="s">
        <v>5049</v>
      </c>
      <c r="E12287" s="75">
        <v>2</v>
      </c>
      <c r="F12287" s="30" t="s">
        <v>76</v>
      </c>
      <c r="G12287" s="30" t="s">
        <v>77</v>
      </c>
      <c r="H12287" s="75">
        <v>1</v>
      </c>
    </row>
    <row r="12288" spans="1:8">
      <c r="A12288" s="30" t="s">
        <v>5030</v>
      </c>
      <c r="B12288" s="74">
        <v>46268</v>
      </c>
      <c r="C12288" s="30" t="s">
        <v>878</v>
      </c>
      <c r="D12288" s="30" t="s">
        <v>879</v>
      </c>
      <c r="E12288" s="75">
        <v>103</v>
      </c>
      <c r="F12288" s="30" t="s">
        <v>70</v>
      </c>
      <c r="G12288" s="30" t="s">
        <v>71</v>
      </c>
      <c r="H12288" s="75">
        <v>2</v>
      </c>
    </row>
    <row r="12289" spans="1:8">
      <c r="A12289" s="30" t="s">
        <v>5030</v>
      </c>
      <c r="B12289" s="74">
        <v>46268</v>
      </c>
      <c r="C12289" s="30" t="s">
        <v>880</v>
      </c>
      <c r="D12289" s="30" t="s">
        <v>881</v>
      </c>
      <c r="E12289" s="75">
        <v>54</v>
      </c>
      <c r="F12289" s="30" t="s">
        <v>70</v>
      </c>
      <c r="G12289" s="30" t="s">
        <v>71</v>
      </c>
      <c r="H12289" s="75">
        <v>2</v>
      </c>
    </row>
    <row r="12290" spans="1:8">
      <c r="A12290" s="30" t="s">
        <v>5030</v>
      </c>
      <c r="B12290" s="74">
        <v>46268</v>
      </c>
      <c r="C12290" s="30" t="s">
        <v>882</v>
      </c>
      <c r="D12290" s="30" t="s">
        <v>883</v>
      </c>
      <c r="E12290" s="75">
        <v>91</v>
      </c>
      <c r="F12290" s="30" t="s">
        <v>70</v>
      </c>
      <c r="G12290" s="30" t="s">
        <v>71</v>
      </c>
      <c r="H12290" s="75">
        <v>2</v>
      </c>
    </row>
    <row r="12291" spans="1:8">
      <c r="A12291" s="30" t="s">
        <v>5030</v>
      </c>
      <c r="B12291" s="74">
        <v>46268</v>
      </c>
      <c r="C12291" s="30" t="s">
        <v>884</v>
      </c>
      <c r="D12291" s="30" t="s">
        <v>885</v>
      </c>
      <c r="E12291" s="75">
        <v>12</v>
      </c>
      <c r="F12291" s="30" t="s">
        <v>53</v>
      </c>
      <c r="G12291" s="30" t="s">
        <v>54</v>
      </c>
      <c r="H12291" s="75">
        <v>1</v>
      </c>
    </row>
    <row r="12292" spans="1:8">
      <c r="A12292" s="30" t="s">
        <v>5030</v>
      </c>
      <c r="B12292" s="74">
        <v>46268</v>
      </c>
      <c r="C12292" s="30" t="s">
        <v>888</v>
      </c>
      <c r="D12292" s="30" t="s">
        <v>889</v>
      </c>
      <c r="E12292" s="75">
        <v>145</v>
      </c>
      <c r="F12292" s="30" t="s">
        <v>70</v>
      </c>
      <c r="G12292" s="30" t="s">
        <v>71</v>
      </c>
      <c r="H12292" s="75">
        <v>2</v>
      </c>
    </row>
    <row r="12293" spans="1:8">
      <c r="A12293" s="30" t="s">
        <v>5030</v>
      </c>
      <c r="B12293" s="74">
        <v>46268</v>
      </c>
      <c r="C12293" s="30" t="s">
        <v>890</v>
      </c>
      <c r="D12293" s="30" t="s">
        <v>891</v>
      </c>
      <c r="E12293" s="75">
        <v>163</v>
      </c>
      <c r="F12293" s="30" t="s">
        <v>53</v>
      </c>
      <c r="G12293" s="30" t="s">
        <v>54</v>
      </c>
      <c r="H12293" s="75">
        <v>1</v>
      </c>
    </row>
    <row r="12294" spans="1:8">
      <c r="A12294" s="30" t="s">
        <v>5030</v>
      </c>
      <c r="B12294" s="74">
        <v>46268</v>
      </c>
      <c r="C12294" s="30" t="s">
        <v>892</v>
      </c>
      <c r="D12294" s="30" t="s">
        <v>893</v>
      </c>
      <c r="E12294" s="75">
        <v>73</v>
      </c>
      <c r="F12294" s="30" t="s">
        <v>70</v>
      </c>
      <c r="G12294" s="30" t="s">
        <v>71</v>
      </c>
      <c r="H12294" s="75">
        <v>2</v>
      </c>
    </row>
    <row r="12295" spans="1:8">
      <c r="A12295" s="30" t="s">
        <v>5030</v>
      </c>
      <c r="B12295" s="74">
        <v>46268</v>
      </c>
      <c r="C12295" s="30" t="s">
        <v>894</v>
      </c>
      <c r="D12295" s="30" t="s">
        <v>895</v>
      </c>
      <c r="E12295" s="75">
        <v>155</v>
      </c>
      <c r="F12295" s="30" t="s">
        <v>70</v>
      </c>
      <c r="G12295" s="30" t="s">
        <v>71</v>
      </c>
      <c r="H12295" s="75">
        <v>2</v>
      </c>
    </row>
    <row r="12296" spans="1:8">
      <c r="A12296" s="30" t="s">
        <v>5030</v>
      </c>
      <c r="B12296" s="74">
        <v>46268</v>
      </c>
      <c r="C12296" s="30" t="s">
        <v>896</v>
      </c>
      <c r="D12296" s="30" t="s">
        <v>897</v>
      </c>
      <c r="E12296" s="75">
        <v>28</v>
      </c>
      <c r="F12296" s="30" t="s">
        <v>70</v>
      </c>
      <c r="G12296" s="30" t="s">
        <v>71</v>
      </c>
      <c r="H12296" s="75">
        <v>2</v>
      </c>
    </row>
    <row r="12297" spans="1:8">
      <c r="A12297" s="30" t="s">
        <v>5030</v>
      </c>
      <c r="B12297" s="74">
        <v>46268</v>
      </c>
      <c r="C12297" s="30" t="s">
        <v>898</v>
      </c>
      <c r="D12297" s="30" t="s">
        <v>899</v>
      </c>
      <c r="E12297" s="75">
        <v>134</v>
      </c>
      <c r="F12297" s="30" t="s">
        <v>70</v>
      </c>
      <c r="G12297" s="30" t="s">
        <v>71</v>
      </c>
      <c r="H12297" s="75">
        <v>2</v>
      </c>
    </row>
    <row r="12298" spans="1:8">
      <c r="A12298" s="30" t="s">
        <v>5030</v>
      </c>
      <c r="B12298" s="74">
        <v>46268</v>
      </c>
      <c r="C12298" s="30" t="s">
        <v>900</v>
      </c>
      <c r="D12298" s="30" t="s">
        <v>901</v>
      </c>
      <c r="E12298" s="75">
        <v>58</v>
      </c>
      <c r="F12298" s="30" t="s">
        <v>68</v>
      </c>
      <c r="G12298" s="30" t="s">
        <v>69</v>
      </c>
      <c r="H12298" s="75">
        <v>1</v>
      </c>
    </row>
    <row r="12299" spans="1:8">
      <c r="A12299" s="30" t="s">
        <v>5030</v>
      </c>
      <c r="B12299" s="74">
        <v>46268</v>
      </c>
      <c r="C12299" s="30" t="s">
        <v>902</v>
      </c>
      <c r="D12299" s="30" t="s">
        <v>903</v>
      </c>
      <c r="E12299" s="75">
        <v>61</v>
      </c>
      <c r="F12299" s="30" t="s">
        <v>70</v>
      </c>
      <c r="G12299" s="30" t="s">
        <v>71</v>
      </c>
      <c r="H12299" s="75">
        <v>2</v>
      </c>
    </row>
    <row r="12300" spans="1:8">
      <c r="A12300" s="30" t="s">
        <v>5030</v>
      </c>
      <c r="B12300" s="74">
        <v>46268</v>
      </c>
      <c r="C12300" s="30" t="s">
        <v>904</v>
      </c>
      <c r="D12300" s="30" t="s">
        <v>905</v>
      </c>
      <c r="E12300" s="75">
        <v>93</v>
      </c>
      <c r="F12300" s="30" t="s">
        <v>68</v>
      </c>
      <c r="G12300" s="30" t="s">
        <v>69</v>
      </c>
      <c r="H12300" s="75">
        <v>1</v>
      </c>
    </row>
    <row r="12301" spans="1:8">
      <c r="A12301" s="30" t="s">
        <v>5030</v>
      </c>
      <c r="B12301" s="74">
        <v>46268</v>
      </c>
      <c r="C12301" s="30" t="s">
        <v>906</v>
      </c>
      <c r="D12301" s="30" t="s">
        <v>907</v>
      </c>
      <c r="E12301" s="75">
        <v>131</v>
      </c>
      <c r="F12301" s="30" t="s">
        <v>70</v>
      </c>
      <c r="G12301" s="30" t="s">
        <v>71</v>
      </c>
      <c r="H12301" s="75">
        <v>2</v>
      </c>
    </row>
    <row r="12302" spans="1:8">
      <c r="A12302" s="30" t="s">
        <v>5030</v>
      </c>
      <c r="B12302" s="74">
        <v>46268</v>
      </c>
      <c r="C12302" s="30" t="s">
        <v>908</v>
      </c>
      <c r="D12302" s="30" t="s">
        <v>909</v>
      </c>
      <c r="E12302" s="75">
        <v>309</v>
      </c>
      <c r="F12302" s="30" t="s">
        <v>80</v>
      </c>
      <c r="G12302" s="30" t="s">
        <v>81</v>
      </c>
      <c r="H12302" s="75">
        <v>1</v>
      </c>
    </row>
    <row r="12303" spans="1:8">
      <c r="A12303" s="30" t="s">
        <v>5030</v>
      </c>
      <c r="B12303" s="74">
        <v>46268</v>
      </c>
      <c r="C12303" s="30" t="s">
        <v>920</v>
      </c>
      <c r="D12303" s="30" t="s">
        <v>921</v>
      </c>
      <c r="E12303" s="75">
        <v>125</v>
      </c>
      <c r="F12303" s="30" t="s">
        <v>80</v>
      </c>
      <c r="G12303" s="30" t="s">
        <v>81</v>
      </c>
      <c r="H12303" s="75">
        <v>1</v>
      </c>
    </row>
    <row r="12304" spans="1:8">
      <c r="A12304" s="30" t="s">
        <v>5030</v>
      </c>
      <c r="B12304" s="74">
        <v>46268</v>
      </c>
      <c r="C12304" s="30" t="s">
        <v>922</v>
      </c>
      <c r="D12304" s="30" t="s">
        <v>923</v>
      </c>
      <c r="E12304" s="75">
        <v>43</v>
      </c>
      <c r="F12304" s="30" t="s">
        <v>68</v>
      </c>
      <c r="G12304" s="30" t="s">
        <v>69</v>
      </c>
      <c r="H12304" s="75">
        <v>1</v>
      </c>
    </row>
    <row r="12305" spans="1:8">
      <c r="A12305" s="30" t="s">
        <v>5030</v>
      </c>
      <c r="B12305" s="74">
        <v>46268</v>
      </c>
      <c r="C12305" s="30" t="s">
        <v>926</v>
      </c>
      <c r="D12305" s="30" t="s">
        <v>927</v>
      </c>
      <c r="E12305" s="75">
        <v>128</v>
      </c>
      <c r="F12305" s="30" t="s">
        <v>70</v>
      </c>
      <c r="G12305" s="30" t="s">
        <v>71</v>
      </c>
      <c r="H12305" s="75">
        <v>2</v>
      </c>
    </row>
    <row r="12306" spans="1:8">
      <c r="A12306" s="30" t="s">
        <v>5030</v>
      </c>
      <c r="B12306" s="74">
        <v>46268</v>
      </c>
      <c r="C12306" s="30" t="s">
        <v>928</v>
      </c>
      <c r="D12306" s="30" t="s">
        <v>929</v>
      </c>
      <c r="E12306" s="75">
        <v>71</v>
      </c>
      <c r="F12306" s="30" t="s">
        <v>70</v>
      </c>
      <c r="G12306" s="30" t="s">
        <v>71</v>
      </c>
      <c r="H12306" s="75">
        <v>2</v>
      </c>
    </row>
    <row r="12307" spans="1:8">
      <c r="A12307" s="30" t="s">
        <v>5030</v>
      </c>
      <c r="B12307" s="74">
        <v>46268</v>
      </c>
      <c r="C12307" s="30" t="s">
        <v>930</v>
      </c>
      <c r="D12307" s="30" t="s">
        <v>931</v>
      </c>
      <c r="E12307" s="75">
        <v>109</v>
      </c>
      <c r="F12307" s="30" t="s">
        <v>72</v>
      </c>
      <c r="G12307" s="30" t="s">
        <v>73</v>
      </c>
      <c r="H12307" s="75">
        <v>3</v>
      </c>
    </row>
    <row r="12308" spans="1:8">
      <c r="A12308" s="30" t="s">
        <v>5030</v>
      </c>
      <c r="B12308" s="74">
        <v>46268</v>
      </c>
      <c r="C12308" s="30" t="s">
        <v>932</v>
      </c>
      <c r="D12308" s="30" t="s">
        <v>933</v>
      </c>
      <c r="E12308" s="75">
        <v>22</v>
      </c>
      <c r="F12308" s="30" t="s">
        <v>70</v>
      </c>
      <c r="G12308" s="30" t="s">
        <v>71</v>
      </c>
      <c r="H12308" s="75">
        <v>2</v>
      </c>
    </row>
    <row r="12309" spans="1:8">
      <c r="A12309" s="30" t="s">
        <v>5030</v>
      </c>
      <c r="B12309" s="74">
        <v>46268</v>
      </c>
      <c r="C12309" s="30" t="s">
        <v>934</v>
      </c>
      <c r="D12309" s="30" t="s">
        <v>935</v>
      </c>
      <c r="E12309" s="75">
        <v>99</v>
      </c>
      <c r="F12309" s="30" t="s">
        <v>70</v>
      </c>
      <c r="G12309" s="30" t="s">
        <v>71</v>
      </c>
      <c r="H12309" s="75">
        <v>2</v>
      </c>
    </row>
    <row r="12310" spans="1:8">
      <c r="A12310" s="30" t="s">
        <v>5030</v>
      </c>
      <c r="B12310" s="74">
        <v>46268</v>
      </c>
      <c r="C12310" s="30" t="s">
        <v>936</v>
      </c>
      <c r="D12310" s="30" t="s">
        <v>937</v>
      </c>
      <c r="E12310" s="75">
        <v>245</v>
      </c>
      <c r="F12310" s="30" t="s">
        <v>74</v>
      </c>
      <c r="G12310" s="30" t="s">
        <v>75</v>
      </c>
      <c r="H12310" s="75">
        <v>2</v>
      </c>
    </row>
    <row r="12311" spans="1:8">
      <c r="A12311" s="30" t="s">
        <v>5030</v>
      </c>
      <c r="B12311" s="74">
        <v>46268</v>
      </c>
      <c r="C12311" s="30" t="s">
        <v>938</v>
      </c>
      <c r="D12311" s="30" t="s">
        <v>939</v>
      </c>
      <c r="E12311" s="75">
        <v>218</v>
      </c>
      <c r="F12311" s="30" t="s">
        <v>80</v>
      </c>
      <c r="G12311" s="30" t="s">
        <v>81</v>
      </c>
      <c r="H12311" s="75">
        <v>1</v>
      </c>
    </row>
    <row r="12312" spans="1:8">
      <c r="A12312" s="30" t="s">
        <v>5030</v>
      </c>
      <c r="B12312" s="74">
        <v>46268</v>
      </c>
      <c r="C12312" s="30" t="s">
        <v>1922</v>
      </c>
      <c r="D12312" s="30" t="s">
        <v>1923</v>
      </c>
      <c r="E12312" s="75">
        <v>64</v>
      </c>
      <c r="F12312" s="30" t="s">
        <v>70</v>
      </c>
      <c r="G12312" s="30" t="s">
        <v>71</v>
      </c>
      <c r="H12312" s="75">
        <v>2</v>
      </c>
    </row>
    <row r="12313" spans="1:8">
      <c r="A12313" s="30" t="s">
        <v>5030</v>
      </c>
      <c r="B12313" s="74">
        <v>46268</v>
      </c>
      <c r="C12313" s="30" t="s">
        <v>942</v>
      </c>
      <c r="D12313" s="30" t="s">
        <v>943</v>
      </c>
      <c r="E12313" s="75">
        <v>126</v>
      </c>
      <c r="F12313" s="30" t="s">
        <v>70</v>
      </c>
      <c r="G12313" s="30" t="s">
        <v>71</v>
      </c>
      <c r="H12313" s="75">
        <v>2</v>
      </c>
    </row>
    <row r="12314" spans="1:8">
      <c r="A12314" s="30" t="s">
        <v>5030</v>
      </c>
      <c r="B12314" s="74">
        <v>46268</v>
      </c>
      <c r="C12314" s="30" t="s">
        <v>948</v>
      </c>
      <c r="D12314" s="30" t="s">
        <v>949</v>
      </c>
      <c r="E12314" s="75">
        <v>356</v>
      </c>
      <c r="F12314" s="30" t="s">
        <v>72</v>
      </c>
      <c r="G12314" s="30" t="s">
        <v>73</v>
      </c>
      <c r="H12314" s="75">
        <v>3</v>
      </c>
    </row>
    <row r="12315" spans="1:8">
      <c r="A12315" s="30" t="s">
        <v>5030</v>
      </c>
      <c r="B12315" s="74">
        <v>46268</v>
      </c>
      <c r="C12315" s="30" t="s">
        <v>950</v>
      </c>
      <c r="D12315" s="30" t="s">
        <v>951</v>
      </c>
      <c r="E12315" s="75">
        <v>67</v>
      </c>
      <c r="F12315" s="30" t="s">
        <v>53</v>
      </c>
      <c r="G12315" s="30" t="s">
        <v>54</v>
      </c>
      <c r="H12315" s="75">
        <v>1</v>
      </c>
    </row>
    <row r="12316" spans="1:8">
      <c r="A12316" s="30" t="s">
        <v>5030</v>
      </c>
      <c r="B12316" s="74">
        <v>46268</v>
      </c>
      <c r="C12316" s="30" t="s">
        <v>952</v>
      </c>
      <c r="D12316" s="30" t="s">
        <v>953</v>
      </c>
      <c r="E12316" s="75">
        <v>93</v>
      </c>
      <c r="F12316" s="30" t="s">
        <v>70</v>
      </c>
      <c r="G12316" s="30" t="s">
        <v>71</v>
      </c>
      <c r="H12316" s="75">
        <v>2</v>
      </c>
    </row>
    <row r="12317" spans="1:8">
      <c r="A12317" s="30" t="s">
        <v>5030</v>
      </c>
      <c r="B12317" s="74">
        <v>46268</v>
      </c>
      <c r="C12317" s="30" t="s">
        <v>954</v>
      </c>
      <c r="D12317" s="30" t="s">
        <v>955</v>
      </c>
      <c r="E12317" s="75">
        <v>114</v>
      </c>
      <c r="F12317" s="30" t="s">
        <v>70</v>
      </c>
      <c r="G12317" s="30" t="s">
        <v>71</v>
      </c>
      <c r="H12317" s="75">
        <v>2</v>
      </c>
    </row>
    <row r="12318" spans="1:8">
      <c r="A12318" s="30" t="s">
        <v>5030</v>
      </c>
      <c r="B12318" s="74">
        <v>46268</v>
      </c>
      <c r="C12318" s="30" t="s">
        <v>958</v>
      </c>
      <c r="D12318" s="30" t="s">
        <v>959</v>
      </c>
      <c r="E12318" s="75">
        <v>61</v>
      </c>
      <c r="F12318" s="30" t="s">
        <v>53</v>
      </c>
      <c r="G12318" s="30" t="s">
        <v>54</v>
      </c>
      <c r="H12318" s="75">
        <v>1</v>
      </c>
    </row>
    <row r="12319" spans="1:8">
      <c r="A12319" s="30" t="s">
        <v>5030</v>
      </c>
      <c r="B12319" s="74">
        <v>46268</v>
      </c>
      <c r="C12319" s="30" t="s">
        <v>1830</v>
      </c>
      <c r="D12319" s="30" t="s">
        <v>1831</v>
      </c>
      <c r="E12319" s="75">
        <v>67</v>
      </c>
      <c r="F12319" s="30" t="s">
        <v>70</v>
      </c>
      <c r="G12319" s="30" t="s">
        <v>71</v>
      </c>
      <c r="H12319" s="75">
        <v>2</v>
      </c>
    </row>
    <row r="12320" spans="1:8">
      <c r="A12320" s="30" t="s">
        <v>5030</v>
      </c>
      <c r="B12320" s="74">
        <v>46268</v>
      </c>
      <c r="C12320" s="30" t="s">
        <v>962</v>
      </c>
      <c r="D12320" s="30" t="s">
        <v>963</v>
      </c>
      <c r="E12320" s="75">
        <v>95</v>
      </c>
      <c r="F12320" s="30" t="s">
        <v>70</v>
      </c>
      <c r="G12320" s="30" t="s">
        <v>71</v>
      </c>
      <c r="H12320" s="75">
        <v>2</v>
      </c>
    </row>
    <row r="12321" spans="1:8">
      <c r="A12321" s="30" t="s">
        <v>5030</v>
      </c>
      <c r="B12321" s="74">
        <v>46268</v>
      </c>
      <c r="C12321" s="30" t="s">
        <v>972</v>
      </c>
      <c r="D12321" s="30" t="s">
        <v>973</v>
      </c>
      <c r="E12321" s="75">
        <v>72</v>
      </c>
      <c r="F12321" s="30" t="s">
        <v>70</v>
      </c>
      <c r="G12321" s="30" t="s">
        <v>71</v>
      </c>
      <c r="H12321" s="75">
        <v>2</v>
      </c>
    </row>
    <row r="12322" spans="1:8">
      <c r="A12322" s="30" t="s">
        <v>5030</v>
      </c>
      <c r="B12322" s="74">
        <v>46268</v>
      </c>
      <c r="C12322" s="30" t="s">
        <v>974</v>
      </c>
      <c r="D12322" s="30" t="s">
        <v>975</v>
      </c>
      <c r="E12322" s="75">
        <v>58</v>
      </c>
      <c r="F12322" s="30" t="s">
        <v>53</v>
      </c>
      <c r="G12322" s="30" t="s">
        <v>54</v>
      </c>
      <c r="H12322" s="75">
        <v>1</v>
      </c>
    </row>
    <row r="12323" spans="1:8">
      <c r="A12323" s="30" t="s">
        <v>5030</v>
      </c>
      <c r="B12323" s="74">
        <v>46268</v>
      </c>
      <c r="C12323" s="30" t="s">
        <v>980</v>
      </c>
      <c r="D12323" s="30" t="s">
        <v>981</v>
      </c>
      <c r="E12323" s="75">
        <v>254</v>
      </c>
      <c r="F12323" s="30" t="s">
        <v>70</v>
      </c>
      <c r="G12323" s="30" t="s">
        <v>71</v>
      </c>
      <c r="H12323" s="75">
        <v>2</v>
      </c>
    </row>
    <row r="12324" spans="1:8">
      <c r="A12324" s="30" t="s">
        <v>5030</v>
      </c>
      <c r="B12324" s="74">
        <v>46268</v>
      </c>
      <c r="C12324" s="30" t="s">
        <v>982</v>
      </c>
      <c r="D12324" s="30" t="s">
        <v>983</v>
      </c>
      <c r="E12324" s="75">
        <v>9</v>
      </c>
      <c r="F12324" s="30" t="s">
        <v>70</v>
      </c>
      <c r="G12324" s="30" t="s">
        <v>71</v>
      </c>
      <c r="H12324" s="75">
        <v>2</v>
      </c>
    </row>
    <row r="12325" spans="1:8">
      <c r="A12325" s="30" t="s">
        <v>5030</v>
      </c>
      <c r="B12325" s="74">
        <v>46268</v>
      </c>
      <c r="C12325" s="30" t="s">
        <v>984</v>
      </c>
      <c r="D12325" s="30" t="s">
        <v>985</v>
      </c>
      <c r="E12325" s="75">
        <v>131</v>
      </c>
      <c r="F12325" s="30" t="s">
        <v>53</v>
      </c>
      <c r="G12325" s="30" t="s">
        <v>54</v>
      </c>
      <c r="H12325" s="75">
        <v>1</v>
      </c>
    </row>
    <row r="12326" spans="1:8">
      <c r="A12326" s="30" t="s">
        <v>5030</v>
      </c>
      <c r="B12326" s="74">
        <v>46268</v>
      </c>
      <c r="C12326" s="30" t="s">
        <v>986</v>
      </c>
      <c r="D12326" s="30" t="s">
        <v>987</v>
      </c>
      <c r="E12326" s="75">
        <v>85</v>
      </c>
      <c r="F12326" s="30" t="s">
        <v>53</v>
      </c>
      <c r="G12326" s="30" t="s">
        <v>54</v>
      </c>
      <c r="H12326" s="75">
        <v>1</v>
      </c>
    </row>
    <row r="12327" spans="1:8">
      <c r="A12327" s="30" t="s">
        <v>5030</v>
      </c>
      <c r="B12327" s="74">
        <v>46268</v>
      </c>
      <c r="C12327" s="30" t="s">
        <v>988</v>
      </c>
      <c r="D12327" s="30" t="s">
        <v>989</v>
      </c>
      <c r="E12327" s="75">
        <v>2</v>
      </c>
      <c r="F12327" s="30" t="s">
        <v>76</v>
      </c>
      <c r="G12327" s="30" t="s">
        <v>77</v>
      </c>
      <c r="H12327" s="75">
        <v>1</v>
      </c>
    </row>
    <row r="12328" spans="1:8">
      <c r="A12328" s="30" t="s">
        <v>5030</v>
      </c>
      <c r="B12328" s="74">
        <v>46268</v>
      </c>
      <c r="C12328" s="30" t="s">
        <v>990</v>
      </c>
      <c r="D12328" s="30" t="s">
        <v>991</v>
      </c>
      <c r="E12328" s="75">
        <v>9</v>
      </c>
      <c r="F12328" s="30" t="s">
        <v>53</v>
      </c>
      <c r="G12328" s="30" t="s">
        <v>54</v>
      </c>
      <c r="H12328" s="75">
        <v>1</v>
      </c>
    </row>
    <row r="12329" spans="1:8">
      <c r="A12329" s="30" t="s">
        <v>5030</v>
      </c>
      <c r="B12329" s="74">
        <v>46268</v>
      </c>
      <c r="C12329" s="30" t="s">
        <v>992</v>
      </c>
      <c r="D12329" s="30" t="s">
        <v>993</v>
      </c>
      <c r="E12329" s="75">
        <v>56</v>
      </c>
      <c r="F12329" s="30" t="s">
        <v>68</v>
      </c>
      <c r="G12329" s="30" t="s">
        <v>69</v>
      </c>
      <c r="H12329" s="75">
        <v>1</v>
      </c>
    </row>
    <row r="12330" spans="1:8">
      <c r="A12330" s="30" t="s">
        <v>5030</v>
      </c>
      <c r="B12330" s="74">
        <v>46268</v>
      </c>
      <c r="C12330" s="30" t="s">
        <v>1838</v>
      </c>
      <c r="D12330" s="30" t="s">
        <v>1839</v>
      </c>
      <c r="E12330" s="75">
        <v>47</v>
      </c>
      <c r="F12330" s="30" t="s">
        <v>53</v>
      </c>
      <c r="G12330" s="30" t="s">
        <v>54</v>
      </c>
      <c r="H12330" s="75">
        <v>1</v>
      </c>
    </row>
    <row r="12331" spans="1:8">
      <c r="A12331" s="30" t="s">
        <v>5030</v>
      </c>
      <c r="B12331" s="74">
        <v>46268</v>
      </c>
      <c r="C12331" s="30" t="s">
        <v>1840</v>
      </c>
      <c r="D12331" s="30" t="s">
        <v>1841</v>
      </c>
      <c r="E12331" s="75">
        <v>92</v>
      </c>
      <c r="F12331" s="30" t="s">
        <v>70</v>
      </c>
      <c r="G12331" s="30" t="s">
        <v>71</v>
      </c>
      <c r="H12331" s="75">
        <v>2</v>
      </c>
    </row>
    <row r="12332" spans="1:8">
      <c r="A12332" s="30" t="s">
        <v>5030</v>
      </c>
      <c r="B12332" s="74">
        <v>46268</v>
      </c>
      <c r="C12332" s="30" t="s">
        <v>1010</v>
      </c>
      <c r="D12332" s="30" t="s">
        <v>1011</v>
      </c>
      <c r="E12332" s="75">
        <v>94</v>
      </c>
      <c r="F12332" s="30" t="s">
        <v>70</v>
      </c>
      <c r="G12332" s="30" t="s">
        <v>71</v>
      </c>
      <c r="H12332" s="75">
        <v>2</v>
      </c>
    </row>
    <row r="12333" spans="1:8">
      <c r="A12333" s="30" t="s">
        <v>5030</v>
      </c>
      <c r="B12333" s="74">
        <v>46268</v>
      </c>
      <c r="C12333" s="30" t="s">
        <v>1012</v>
      </c>
      <c r="D12333" s="30" t="s">
        <v>1013</v>
      </c>
      <c r="E12333" s="75">
        <v>11</v>
      </c>
      <c r="F12333" s="30" t="s">
        <v>53</v>
      </c>
      <c r="G12333" s="30" t="s">
        <v>54</v>
      </c>
      <c r="H12333" s="75">
        <v>1</v>
      </c>
    </row>
    <row r="12334" spans="1:8">
      <c r="A12334" s="30" t="s">
        <v>5030</v>
      </c>
      <c r="B12334" s="74">
        <v>46268</v>
      </c>
      <c r="C12334" s="30" t="s">
        <v>1016</v>
      </c>
      <c r="D12334" s="30" t="s">
        <v>1017</v>
      </c>
      <c r="E12334" s="75">
        <v>29</v>
      </c>
      <c r="F12334" s="30" t="s">
        <v>53</v>
      </c>
      <c r="G12334" s="30" t="s">
        <v>54</v>
      </c>
      <c r="H12334" s="75">
        <v>1</v>
      </c>
    </row>
    <row r="12335" spans="1:8">
      <c r="A12335" s="30" t="s">
        <v>5030</v>
      </c>
      <c r="B12335" s="74">
        <v>46268</v>
      </c>
      <c r="C12335" s="30" t="s">
        <v>1018</v>
      </c>
      <c r="D12335" s="30" t="s">
        <v>1019</v>
      </c>
      <c r="E12335" s="75">
        <v>167</v>
      </c>
      <c r="F12335" s="30" t="s">
        <v>70</v>
      </c>
      <c r="G12335" s="30" t="s">
        <v>71</v>
      </c>
      <c r="H12335" s="75">
        <v>2</v>
      </c>
    </row>
    <row r="12336" spans="1:8">
      <c r="A12336" s="30" t="s">
        <v>5030</v>
      </c>
      <c r="B12336" s="74">
        <v>46268</v>
      </c>
      <c r="C12336" s="30" t="s">
        <v>1020</v>
      </c>
      <c r="D12336" s="30" t="s">
        <v>1021</v>
      </c>
      <c r="E12336" s="75">
        <v>83</v>
      </c>
      <c r="F12336" s="30" t="s">
        <v>53</v>
      </c>
      <c r="G12336" s="30" t="s">
        <v>54</v>
      </c>
      <c r="H12336" s="75">
        <v>1</v>
      </c>
    </row>
    <row r="12337" spans="1:8">
      <c r="A12337" s="30" t="s">
        <v>5030</v>
      </c>
      <c r="B12337" s="74">
        <v>46268</v>
      </c>
      <c r="C12337" s="30" t="s">
        <v>1022</v>
      </c>
      <c r="D12337" s="30" t="s">
        <v>1023</v>
      </c>
      <c r="E12337" s="75">
        <v>96</v>
      </c>
      <c r="F12337" s="30" t="s">
        <v>70</v>
      </c>
      <c r="G12337" s="30" t="s">
        <v>71</v>
      </c>
      <c r="H12337" s="75">
        <v>2</v>
      </c>
    </row>
    <row r="12338" spans="1:8">
      <c r="A12338" s="30" t="s">
        <v>5030</v>
      </c>
      <c r="B12338" s="74">
        <v>46268</v>
      </c>
      <c r="C12338" s="30" t="s">
        <v>1026</v>
      </c>
      <c r="D12338" s="30" t="s">
        <v>1027</v>
      </c>
      <c r="E12338" s="75">
        <v>150</v>
      </c>
      <c r="F12338" s="30" t="s">
        <v>53</v>
      </c>
      <c r="G12338" s="30" t="s">
        <v>54</v>
      </c>
      <c r="H12338" s="75">
        <v>1</v>
      </c>
    </row>
    <row r="12339" spans="1:8">
      <c r="A12339" s="30" t="s">
        <v>5030</v>
      </c>
      <c r="B12339" s="74">
        <v>46268</v>
      </c>
      <c r="C12339" s="30" t="s">
        <v>1846</v>
      </c>
      <c r="D12339" s="30" t="s">
        <v>1847</v>
      </c>
      <c r="E12339" s="75">
        <v>57</v>
      </c>
      <c r="F12339" s="30" t="s">
        <v>53</v>
      </c>
      <c r="G12339" s="30" t="s">
        <v>54</v>
      </c>
      <c r="H12339" s="75">
        <v>1</v>
      </c>
    </row>
    <row r="12340" spans="1:8">
      <c r="A12340" s="30" t="s">
        <v>5030</v>
      </c>
      <c r="B12340" s="74">
        <v>46268</v>
      </c>
      <c r="C12340" s="30" t="s">
        <v>1028</v>
      </c>
      <c r="D12340" s="30" t="s">
        <v>1029</v>
      </c>
      <c r="E12340" s="75">
        <v>53</v>
      </c>
      <c r="F12340" s="30" t="s">
        <v>53</v>
      </c>
      <c r="G12340" s="30" t="s">
        <v>54</v>
      </c>
      <c r="H12340" s="75">
        <v>1</v>
      </c>
    </row>
    <row r="12341" spans="1:8">
      <c r="A12341" s="30" t="s">
        <v>5030</v>
      </c>
      <c r="B12341" s="74">
        <v>46268</v>
      </c>
      <c r="C12341" s="30" t="s">
        <v>1032</v>
      </c>
      <c r="D12341" s="30" t="s">
        <v>1033</v>
      </c>
      <c r="E12341" s="75">
        <v>111</v>
      </c>
      <c r="F12341" s="30" t="s">
        <v>76</v>
      </c>
      <c r="G12341" s="30" t="s">
        <v>77</v>
      </c>
      <c r="H12341" s="75">
        <v>1</v>
      </c>
    </row>
    <row r="12342" spans="1:8">
      <c r="A12342" s="30" t="s">
        <v>5030</v>
      </c>
      <c r="B12342" s="74">
        <v>46268</v>
      </c>
      <c r="C12342" s="30" t="s">
        <v>1034</v>
      </c>
      <c r="D12342" s="30" t="s">
        <v>1035</v>
      </c>
      <c r="E12342" s="75">
        <v>86</v>
      </c>
      <c r="F12342" s="30" t="s">
        <v>53</v>
      </c>
      <c r="G12342" s="30" t="s">
        <v>54</v>
      </c>
      <c r="H12342" s="75">
        <v>1</v>
      </c>
    </row>
    <row r="12343" spans="1:8">
      <c r="A12343" s="30" t="s">
        <v>5030</v>
      </c>
      <c r="B12343" s="74">
        <v>46268</v>
      </c>
      <c r="C12343" s="30" t="s">
        <v>1036</v>
      </c>
      <c r="D12343" s="30" t="s">
        <v>1037</v>
      </c>
      <c r="E12343" s="75">
        <v>154</v>
      </c>
      <c r="F12343" s="30" t="s">
        <v>53</v>
      </c>
      <c r="G12343" s="30" t="s">
        <v>54</v>
      </c>
      <c r="H12343" s="75">
        <v>1</v>
      </c>
    </row>
    <row r="12344" spans="1:8">
      <c r="A12344" s="30" t="s">
        <v>5030</v>
      </c>
      <c r="B12344" s="74">
        <v>46268</v>
      </c>
      <c r="C12344" s="30" t="s">
        <v>1038</v>
      </c>
      <c r="D12344" s="30" t="s">
        <v>1039</v>
      </c>
      <c r="E12344" s="75">
        <v>164</v>
      </c>
      <c r="F12344" s="30" t="s">
        <v>70</v>
      </c>
      <c r="G12344" s="30" t="s">
        <v>71</v>
      </c>
      <c r="H12344" s="75">
        <v>2</v>
      </c>
    </row>
    <row r="12345" spans="1:8">
      <c r="A12345" s="30" t="s">
        <v>5030</v>
      </c>
      <c r="B12345" s="74">
        <v>46268</v>
      </c>
      <c r="C12345" s="30" t="s">
        <v>1040</v>
      </c>
      <c r="D12345" s="30" t="s">
        <v>1041</v>
      </c>
      <c r="E12345" s="75">
        <v>37</v>
      </c>
      <c r="F12345" s="30" t="s">
        <v>53</v>
      </c>
      <c r="G12345" s="30" t="s">
        <v>54</v>
      </c>
      <c r="H12345" s="75">
        <v>1</v>
      </c>
    </row>
    <row r="12346" spans="1:8">
      <c r="A12346" s="30" t="s">
        <v>5030</v>
      </c>
      <c r="B12346" s="74">
        <v>46268</v>
      </c>
      <c r="C12346" s="30" t="s">
        <v>1042</v>
      </c>
      <c r="D12346" s="30" t="s">
        <v>1043</v>
      </c>
      <c r="E12346" s="75">
        <v>104</v>
      </c>
      <c r="F12346" s="30" t="s">
        <v>80</v>
      </c>
      <c r="G12346" s="30" t="s">
        <v>81</v>
      </c>
      <c r="H12346" s="75">
        <v>1</v>
      </c>
    </row>
    <row r="12347" spans="1:8">
      <c r="A12347" s="30" t="s">
        <v>5030</v>
      </c>
      <c r="B12347" s="74">
        <v>46268</v>
      </c>
      <c r="C12347" s="30" t="s">
        <v>1044</v>
      </c>
      <c r="D12347" s="30" t="s">
        <v>1045</v>
      </c>
      <c r="E12347" s="75">
        <v>54</v>
      </c>
      <c r="F12347" s="30" t="s">
        <v>53</v>
      </c>
      <c r="G12347" s="30" t="s">
        <v>54</v>
      </c>
      <c r="H12347" s="75">
        <v>1</v>
      </c>
    </row>
    <row r="12348" spans="1:8">
      <c r="A12348" s="30" t="s">
        <v>5030</v>
      </c>
      <c r="B12348" s="74">
        <v>46268</v>
      </c>
      <c r="C12348" s="30" t="s">
        <v>1054</v>
      </c>
      <c r="D12348" s="30" t="s">
        <v>1055</v>
      </c>
      <c r="E12348" s="75">
        <v>149</v>
      </c>
      <c r="F12348" s="30" t="s">
        <v>70</v>
      </c>
      <c r="G12348" s="30" t="s">
        <v>71</v>
      </c>
      <c r="H12348" s="75">
        <v>2</v>
      </c>
    </row>
    <row r="12349" spans="1:8">
      <c r="A12349" s="30" t="s">
        <v>5030</v>
      </c>
      <c r="B12349" s="74">
        <v>46268</v>
      </c>
      <c r="C12349" s="30" t="s">
        <v>1058</v>
      </c>
      <c r="D12349" s="30" t="s">
        <v>1059</v>
      </c>
      <c r="E12349" s="75">
        <v>3</v>
      </c>
      <c r="F12349" s="30" t="s">
        <v>68</v>
      </c>
      <c r="G12349" s="30" t="s">
        <v>69</v>
      </c>
      <c r="H12349" s="75">
        <v>1</v>
      </c>
    </row>
    <row r="12350" spans="1:8">
      <c r="A12350" s="30" t="s">
        <v>5030</v>
      </c>
      <c r="B12350" s="74">
        <v>46268</v>
      </c>
      <c r="C12350" s="30" t="s">
        <v>1064</v>
      </c>
      <c r="D12350" s="30" t="s">
        <v>1065</v>
      </c>
      <c r="E12350" s="75">
        <v>124</v>
      </c>
      <c r="F12350" s="30" t="s">
        <v>70</v>
      </c>
      <c r="G12350" s="30" t="s">
        <v>71</v>
      </c>
      <c r="H12350" s="75">
        <v>2</v>
      </c>
    </row>
    <row r="12351" spans="1:8">
      <c r="A12351" s="30" t="s">
        <v>5030</v>
      </c>
      <c r="B12351" s="74">
        <v>46268</v>
      </c>
      <c r="C12351" s="30" t="s">
        <v>1066</v>
      </c>
      <c r="D12351" s="30" t="s">
        <v>1067</v>
      </c>
      <c r="E12351" s="75">
        <v>79</v>
      </c>
      <c r="F12351" s="30" t="s">
        <v>80</v>
      </c>
      <c r="G12351" s="30" t="s">
        <v>81</v>
      </c>
      <c r="H12351" s="75">
        <v>1</v>
      </c>
    </row>
    <row r="12352" spans="1:8">
      <c r="A12352" s="30" t="s">
        <v>5030</v>
      </c>
      <c r="B12352" s="74">
        <v>46268</v>
      </c>
      <c r="C12352" s="30" t="s">
        <v>1068</v>
      </c>
      <c r="D12352" s="30" t="s">
        <v>1069</v>
      </c>
      <c r="E12352" s="75">
        <v>140</v>
      </c>
      <c r="F12352" s="30" t="s">
        <v>70</v>
      </c>
      <c r="G12352" s="30" t="s">
        <v>71</v>
      </c>
      <c r="H12352" s="75">
        <v>2</v>
      </c>
    </row>
    <row r="12353" spans="1:8">
      <c r="A12353" s="30" t="s">
        <v>5030</v>
      </c>
      <c r="B12353" s="74">
        <v>46268</v>
      </c>
      <c r="C12353" s="30" t="s">
        <v>1072</v>
      </c>
      <c r="D12353" s="30" t="s">
        <v>1073</v>
      </c>
      <c r="E12353" s="75">
        <v>127</v>
      </c>
      <c r="F12353" s="30" t="s">
        <v>53</v>
      </c>
      <c r="G12353" s="30" t="s">
        <v>54</v>
      </c>
      <c r="H12353" s="75">
        <v>1</v>
      </c>
    </row>
    <row r="12354" spans="1:8">
      <c r="A12354" s="30" t="s">
        <v>5030</v>
      </c>
      <c r="B12354" s="74">
        <v>46268</v>
      </c>
      <c r="C12354" s="30" t="s">
        <v>1074</v>
      </c>
      <c r="D12354" s="30" t="s">
        <v>1075</v>
      </c>
      <c r="E12354" s="75">
        <v>153</v>
      </c>
      <c r="F12354" s="30" t="s">
        <v>70</v>
      </c>
      <c r="G12354" s="30" t="s">
        <v>71</v>
      </c>
      <c r="H12354" s="75">
        <v>2</v>
      </c>
    </row>
    <row r="12355" spans="1:8">
      <c r="A12355" s="30" t="s">
        <v>5030</v>
      </c>
      <c r="B12355" s="74">
        <v>46268</v>
      </c>
      <c r="C12355" s="30" t="s">
        <v>1078</v>
      </c>
      <c r="D12355" s="30" t="s">
        <v>1079</v>
      </c>
      <c r="E12355" s="75">
        <v>42</v>
      </c>
      <c r="F12355" s="30" t="s">
        <v>53</v>
      </c>
      <c r="G12355" s="30" t="s">
        <v>54</v>
      </c>
      <c r="H12355" s="75">
        <v>1</v>
      </c>
    </row>
    <row r="12356" spans="1:8">
      <c r="A12356" s="30" t="s">
        <v>5030</v>
      </c>
      <c r="B12356" s="74">
        <v>46268</v>
      </c>
      <c r="C12356" s="30" t="s">
        <v>1080</v>
      </c>
      <c r="D12356" s="30" t="s">
        <v>1081</v>
      </c>
      <c r="E12356" s="75">
        <v>11</v>
      </c>
      <c r="F12356" s="30" t="s">
        <v>70</v>
      </c>
      <c r="G12356" s="30" t="s">
        <v>71</v>
      </c>
      <c r="H12356" s="75">
        <v>2</v>
      </c>
    </row>
    <row r="12357" spans="1:8">
      <c r="A12357" s="30" t="s">
        <v>5030</v>
      </c>
      <c r="B12357" s="74">
        <v>46268</v>
      </c>
      <c r="C12357" s="30" t="s">
        <v>1086</v>
      </c>
      <c r="D12357" s="30" t="s">
        <v>1087</v>
      </c>
      <c r="E12357" s="75">
        <v>39</v>
      </c>
      <c r="F12357" s="30" t="s">
        <v>53</v>
      </c>
      <c r="G12357" s="30" t="s">
        <v>54</v>
      </c>
      <c r="H12357" s="75">
        <v>1</v>
      </c>
    </row>
    <row r="12358" spans="1:8">
      <c r="A12358" s="30" t="s">
        <v>5030</v>
      </c>
      <c r="B12358" s="74">
        <v>46268</v>
      </c>
      <c r="C12358" s="30" t="s">
        <v>1088</v>
      </c>
      <c r="D12358" s="30" t="s">
        <v>1089</v>
      </c>
      <c r="E12358" s="75">
        <v>46</v>
      </c>
      <c r="F12358" s="30" t="s">
        <v>53</v>
      </c>
      <c r="G12358" s="30" t="s">
        <v>54</v>
      </c>
      <c r="H12358" s="75">
        <v>1</v>
      </c>
    </row>
    <row r="12359" spans="1:8">
      <c r="A12359" s="30" t="s">
        <v>5030</v>
      </c>
      <c r="B12359" s="74">
        <v>46268</v>
      </c>
      <c r="C12359" s="30" t="s">
        <v>1092</v>
      </c>
      <c r="D12359" s="30" t="s">
        <v>1093</v>
      </c>
      <c r="E12359" s="75">
        <v>399</v>
      </c>
      <c r="F12359" s="30" t="s">
        <v>80</v>
      </c>
      <c r="G12359" s="30" t="s">
        <v>81</v>
      </c>
      <c r="H12359" s="75">
        <v>1</v>
      </c>
    </row>
    <row r="12360" spans="1:8">
      <c r="A12360" s="30" t="s">
        <v>5030</v>
      </c>
      <c r="B12360" s="74">
        <v>46268</v>
      </c>
      <c r="C12360" s="30" t="s">
        <v>1094</v>
      </c>
      <c r="D12360" s="30" t="s">
        <v>1095</v>
      </c>
      <c r="E12360" s="75">
        <v>86</v>
      </c>
      <c r="F12360" s="30" t="s">
        <v>70</v>
      </c>
      <c r="G12360" s="30" t="s">
        <v>71</v>
      </c>
      <c r="H12360" s="75">
        <v>2</v>
      </c>
    </row>
    <row r="12361" spans="1:8">
      <c r="A12361" s="30" t="s">
        <v>5030</v>
      </c>
      <c r="B12361" s="74">
        <v>46268</v>
      </c>
      <c r="C12361" s="30" t="s">
        <v>1848</v>
      </c>
      <c r="D12361" s="30" t="s">
        <v>1849</v>
      </c>
      <c r="E12361" s="75">
        <v>56</v>
      </c>
      <c r="F12361" s="30" t="s">
        <v>53</v>
      </c>
      <c r="G12361" s="30" t="s">
        <v>54</v>
      </c>
      <c r="H12361" s="75">
        <v>1</v>
      </c>
    </row>
    <row r="12362" spans="1:8">
      <c r="A12362" s="30" t="s">
        <v>5030</v>
      </c>
      <c r="B12362" s="74">
        <v>46268</v>
      </c>
      <c r="C12362" s="30" t="s">
        <v>1096</v>
      </c>
      <c r="D12362" s="30" t="s">
        <v>1097</v>
      </c>
      <c r="E12362" s="75">
        <v>84</v>
      </c>
      <c r="F12362" s="30" t="s">
        <v>70</v>
      </c>
      <c r="G12362" s="30" t="s">
        <v>71</v>
      </c>
      <c r="H12362" s="75">
        <v>2</v>
      </c>
    </row>
    <row r="12363" spans="1:8">
      <c r="A12363" s="30" t="s">
        <v>5030</v>
      </c>
      <c r="B12363" s="74">
        <v>46268</v>
      </c>
      <c r="C12363" s="30" t="s">
        <v>1102</v>
      </c>
      <c r="D12363" s="30" t="s">
        <v>1103</v>
      </c>
      <c r="E12363" s="75">
        <v>119</v>
      </c>
      <c r="F12363" s="30" t="s">
        <v>53</v>
      </c>
      <c r="G12363" s="30" t="s">
        <v>54</v>
      </c>
      <c r="H12363" s="75">
        <v>1</v>
      </c>
    </row>
    <row r="12364" spans="1:8">
      <c r="A12364" s="30" t="s">
        <v>5030</v>
      </c>
      <c r="B12364" s="74">
        <v>46268</v>
      </c>
      <c r="C12364" s="30" t="s">
        <v>1104</v>
      </c>
      <c r="D12364" s="30" t="s">
        <v>1105</v>
      </c>
      <c r="E12364" s="75">
        <v>18</v>
      </c>
      <c r="F12364" s="30" t="s">
        <v>53</v>
      </c>
      <c r="G12364" s="30" t="s">
        <v>54</v>
      </c>
      <c r="H12364" s="75">
        <v>1</v>
      </c>
    </row>
    <row r="12365" spans="1:8">
      <c r="A12365" s="30" t="s">
        <v>5030</v>
      </c>
      <c r="B12365" s="74">
        <v>46268</v>
      </c>
      <c r="C12365" s="30" t="s">
        <v>1106</v>
      </c>
      <c r="D12365" s="30" t="s">
        <v>1107</v>
      </c>
      <c r="E12365" s="75">
        <v>66</v>
      </c>
      <c r="F12365" s="30" t="s">
        <v>80</v>
      </c>
      <c r="G12365" s="30" t="s">
        <v>81</v>
      </c>
      <c r="H12365" s="75">
        <v>1</v>
      </c>
    </row>
    <row r="12366" spans="1:8">
      <c r="A12366" s="30" t="s">
        <v>5030</v>
      </c>
      <c r="B12366" s="74">
        <v>46268</v>
      </c>
      <c r="C12366" s="30" t="s">
        <v>1108</v>
      </c>
      <c r="D12366" s="30" t="s">
        <v>1109</v>
      </c>
      <c r="E12366" s="75">
        <v>93</v>
      </c>
      <c r="F12366" s="30" t="s">
        <v>53</v>
      </c>
      <c r="G12366" s="30" t="s">
        <v>54</v>
      </c>
      <c r="H12366" s="75">
        <v>1</v>
      </c>
    </row>
    <row r="12367" spans="1:8">
      <c r="A12367" s="30" t="s">
        <v>5030</v>
      </c>
      <c r="B12367" s="74">
        <v>46268</v>
      </c>
      <c r="C12367" s="30" t="s">
        <v>1110</v>
      </c>
      <c r="D12367" s="30" t="s">
        <v>1111</v>
      </c>
      <c r="E12367" s="75">
        <v>146</v>
      </c>
      <c r="F12367" s="30" t="s">
        <v>80</v>
      </c>
      <c r="G12367" s="30" t="s">
        <v>81</v>
      </c>
      <c r="H12367" s="75">
        <v>1</v>
      </c>
    </row>
    <row r="12368" spans="1:8">
      <c r="A12368" s="30" t="s">
        <v>5030</v>
      </c>
      <c r="B12368" s="74">
        <v>46268</v>
      </c>
      <c r="C12368" s="30" t="s">
        <v>1852</v>
      </c>
      <c r="D12368" s="30" t="s">
        <v>1853</v>
      </c>
      <c r="E12368" s="75">
        <v>93</v>
      </c>
      <c r="F12368" s="30" t="s">
        <v>53</v>
      </c>
      <c r="G12368" s="30" t="s">
        <v>54</v>
      </c>
      <c r="H12368" s="75">
        <v>1</v>
      </c>
    </row>
    <row r="12369" spans="1:8">
      <c r="A12369" s="30" t="s">
        <v>5030</v>
      </c>
      <c r="B12369" s="74">
        <v>46268</v>
      </c>
      <c r="C12369" s="30" t="s">
        <v>1114</v>
      </c>
      <c r="D12369" s="30" t="s">
        <v>1115</v>
      </c>
      <c r="E12369" s="75">
        <v>110</v>
      </c>
      <c r="F12369" s="30" t="s">
        <v>70</v>
      </c>
      <c r="G12369" s="30" t="s">
        <v>71</v>
      </c>
      <c r="H12369" s="75">
        <v>2</v>
      </c>
    </row>
    <row r="12370" spans="1:8">
      <c r="A12370" s="30" t="s">
        <v>5030</v>
      </c>
      <c r="B12370" s="74">
        <v>46268</v>
      </c>
      <c r="C12370" s="30" t="s">
        <v>1122</v>
      </c>
      <c r="D12370" s="30" t="s">
        <v>1123</v>
      </c>
      <c r="E12370" s="75">
        <v>151</v>
      </c>
      <c r="F12370" s="30" t="s">
        <v>70</v>
      </c>
      <c r="G12370" s="30" t="s">
        <v>71</v>
      </c>
      <c r="H12370" s="75">
        <v>2</v>
      </c>
    </row>
    <row r="12371" spans="1:8">
      <c r="A12371" s="30" t="s">
        <v>5030</v>
      </c>
      <c r="B12371" s="74">
        <v>46268</v>
      </c>
      <c r="C12371" s="30" t="s">
        <v>1124</v>
      </c>
      <c r="D12371" s="30" t="s">
        <v>1125</v>
      </c>
      <c r="E12371" s="75">
        <v>224</v>
      </c>
      <c r="F12371" s="30" t="s">
        <v>80</v>
      </c>
      <c r="G12371" s="30" t="s">
        <v>81</v>
      </c>
      <c r="H12371" s="75">
        <v>1</v>
      </c>
    </row>
    <row r="12372" spans="1:8">
      <c r="A12372" s="30" t="s">
        <v>5030</v>
      </c>
      <c r="B12372" s="74">
        <v>46268</v>
      </c>
      <c r="C12372" s="30" t="s">
        <v>1126</v>
      </c>
      <c r="D12372" s="30" t="s">
        <v>1127</v>
      </c>
      <c r="E12372" s="75">
        <v>84</v>
      </c>
      <c r="F12372" s="30" t="s">
        <v>76</v>
      </c>
      <c r="G12372" s="30" t="s">
        <v>77</v>
      </c>
      <c r="H12372" s="75">
        <v>1</v>
      </c>
    </row>
    <row r="12373" spans="1:8">
      <c r="A12373" s="30" t="s">
        <v>5030</v>
      </c>
      <c r="B12373" s="74">
        <v>46268</v>
      </c>
      <c r="C12373" s="30" t="s">
        <v>1132</v>
      </c>
      <c r="D12373" s="30" t="s">
        <v>1133</v>
      </c>
      <c r="E12373" s="75">
        <v>97</v>
      </c>
      <c r="F12373" s="30" t="s">
        <v>70</v>
      </c>
      <c r="G12373" s="30" t="s">
        <v>71</v>
      </c>
      <c r="H12373" s="75">
        <v>2</v>
      </c>
    </row>
    <row r="12374" spans="1:8">
      <c r="A12374" s="30" t="s">
        <v>5030</v>
      </c>
      <c r="B12374" s="74">
        <v>46268</v>
      </c>
      <c r="C12374" s="30" t="s">
        <v>1856</v>
      </c>
      <c r="D12374" s="30" t="s">
        <v>1857</v>
      </c>
      <c r="E12374" s="75">
        <v>99</v>
      </c>
      <c r="F12374" s="30" t="s">
        <v>53</v>
      </c>
      <c r="G12374" s="30" t="s">
        <v>54</v>
      </c>
      <c r="H12374" s="75">
        <v>1</v>
      </c>
    </row>
    <row r="12375" spans="1:8">
      <c r="A12375" s="30" t="s">
        <v>5030</v>
      </c>
      <c r="B12375" s="74">
        <v>46268</v>
      </c>
      <c r="C12375" s="30" t="s">
        <v>1138</v>
      </c>
      <c r="D12375" s="30" t="s">
        <v>1139</v>
      </c>
      <c r="E12375" s="75">
        <v>55</v>
      </c>
      <c r="F12375" s="30" t="s">
        <v>70</v>
      </c>
      <c r="G12375" s="30" t="s">
        <v>71</v>
      </c>
      <c r="H12375" s="75">
        <v>2</v>
      </c>
    </row>
    <row r="12376" spans="1:8">
      <c r="A12376" s="30" t="s">
        <v>5030</v>
      </c>
      <c r="B12376" s="74">
        <v>46268</v>
      </c>
      <c r="C12376" s="30" t="s">
        <v>4498</v>
      </c>
      <c r="D12376" s="30" t="s">
        <v>4499</v>
      </c>
      <c r="E12376" s="75">
        <v>4</v>
      </c>
      <c r="F12376" s="30" t="s">
        <v>68</v>
      </c>
      <c r="G12376" s="30" t="s">
        <v>69</v>
      </c>
      <c r="H12376" s="75">
        <v>1</v>
      </c>
    </row>
    <row r="12377" spans="1:8">
      <c r="A12377" s="30" t="s">
        <v>5030</v>
      </c>
      <c r="B12377" s="74">
        <v>46268</v>
      </c>
      <c r="C12377" s="30" t="s">
        <v>1140</v>
      </c>
      <c r="D12377" s="30" t="s">
        <v>1141</v>
      </c>
      <c r="E12377" s="75">
        <v>17</v>
      </c>
      <c r="F12377" s="30" t="s">
        <v>53</v>
      </c>
      <c r="G12377" s="30" t="s">
        <v>54</v>
      </c>
      <c r="H12377" s="75">
        <v>1</v>
      </c>
    </row>
    <row r="12378" spans="1:8">
      <c r="A12378" s="30" t="s">
        <v>5030</v>
      </c>
      <c r="B12378" s="74">
        <v>46268</v>
      </c>
      <c r="C12378" s="30" t="s">
        <v>1142</v>
      </c>
      <c r="D12378" s="30" t="s">
        <v>1143</v>
      </c>
      <c r="E12378" s="75">
        <v>111</v>
      </c>
      <c r="F12378" s="30" t="s">
        <v>70</v>
      </c>
      <c r="G12378" s="30" t="s">
        <v>71</v>
      </c>
      <c r="H12378" s="75">
        <v>2</v>
      </c>
    </row>
    <row r="12379" spans="1:8">
      <c r="A12379" s="30" t="s">
        <v>5030</v>
      </c>
      <c r="B12379" s="74">
        <v>46268</v>
      </c>
      <c r="C12379" s="30" t="s">
        <v>1144</v>
      </c>
      <c r="D12379" s="30" t="s">
        <v>1145</v>
      </c>
      <c r="E12379" s="75">
        <v>1</v>
      </c>
      <c r="F12379" s="30" t="s">
        <v>68</v>
      </c>
      <c r="G12379" s="30" t="s">
        <v>69</v>
      </c>
      <c r="H12379" s="75">
        <v>1</v>
      </c>
    </row>
    <row r="12380" spans="1:8">
      <c r="A12380" s="30" t="s">
        <v>5030</v>
      </c>
      <c r="B12380" s="74">
        <v>46268</v>
      </c>
      <c r="C12380" s="30" t="s">
        <v>1148</v>
      </c>
      <c r="D12380" s="30" t="s">
        <v>1149</v>
      </c>
      <c r="E12380" s="75">
        <v>115</v>
      </c>
      <c r="F12380" s="30" t="s">
        <v>70</v>
      </c>
      <c r="G12380" s="30" t="s">
        <v>71</v>
      </c>
      <c r="H12380" s="75">
        <v>2</v>
      </c>
    </row>
    <row r="12381" spans="1:8">
      <c r="A12381" s="30" t="s">
        <v>5030</v>
      </c>
      <c r="B12381" s="74">
        <v>46268</v>
      </c>
      <c r="C12381" s="30" t="s">
        <v>1150</v>
      </c>
      <c r="D12381" s="30" t="s">
        <v>1151</v>
      </c>
      <c r="E12381" s="75">
        <v>49</v>
      </c>
      <c r="F12381" s="30" t="s">
        <v>68</v>
      </c>
      <c r="G12381" s="30" t="s">
        <v>69</v>
      </c>
      <c r="H12381" s="75">
        <v>1</v>
      </c>
    </row>
    <row r="12382" spans="1:8">
      <c r="A12382" s="30" t="s">
        <v>5030</v>
      </c>
      <c r="B12382" s="74">
        <v>46268</v>
      </c>
      <c r="C12382" s="30" t="s">
        <v>1152</v>
      </c>
      <c r="D12382" s="30" t="s">
        <v>1153</v>
      </c>
      <c r="E12382" s="75">
        <v>131</v>
      </c>
      <c r="F12382" s="30" t="s">
        <v>70</v>
      </c>
      <c r="G12382" s="30" t="s">
        <v>71</v>
      </c>
      <c r="H12382" s="75">
        <v>2</v>
      </c>
    </row>
    <row r="12383" spans="1:8">
      <c r="A12383" s="30" t="s">
        <v>5030</v>
      </c>
      <c r="B12383" s="74">
        <v>46268</v>
      </c>
      <c r="C12383" s="30" t="s">
        <v>1154</v>
      </c>
      <c r="D12383" s="30" t="s">
        <v>1155</v>
      </c>
      <c r="E12383" s="75">
        <v>164</v>
      </c>
      <c r="F12383" s="30" t="s">
        <v>53</v>
      </c>
      <c r="G12383" s="30" t="s">
        <v>54</v>
      </c>
      <c r="H12383" s="75">
        <v>1</v>
      </c>
    </row>
    <row r="12384" spans="1:8">
      <c r="A12384" s="30" t="s">
        <v>5030</v>
      </c>
      <c r="B12384" s="74">
        <v>46268</v>
      </c>
      <c r="C12384" s="30" t="s">
        <v>1156</v>
      </c>
      <c r="D12384" s="30" t="s">
        <v>1157</v>
      </c>
      <c r="E12384" s="75">
        <v>161</v>
      </c>
      <c r="F12384" s="30" t="s">
        <v>70</v>
      </c>
      <c r="G12384" s="30" t="s">
        <v>71</v>
      </c>
      <c r="H12384" s="75">
        <v>2</v>
      </c>
    </row>
    <row r="12385" spans="1:8">
      <c r="A12385" s="30" t="s">
        <v>5030</v>
      </c>
      <c r="B12385" s="74">
        <v>46268</v>
      </c>
      <c r="C12385" s="30" t="s">
        <v>1160</v>
      </c>
      <c r="D12385" s="30" t="s">
        <v>1161</v>
      </c>
      <c r="E12385" s="75">
        <v>68</v>
      </c>
      <c r="F12385" s="30" t="s">
        <v>70</v>
      </c>
      <c r="G12385" s="30" t="s">
        <v>71</v>
      </c>
      <c r="H12385" s="75">
        <v>2</v>
      </c>
    </row>
    <row r="12386" spans="1:8">
      <c r="A12386" s="30" t="s">
        <v>5030</v>
      </c>
      <c r="B12386" s="74">
        <v>46268</v>
      </c>
      <c r="C12386" s="30" t="s">
        <v>1926</v>
      </c>
      <c r="D12386" s="30" t="s">
        <v>1927</v>
      </c>
      <c r="E12386" s="75">
        <v>9</v>
      </c>
      <c r="F12386" s="30" t="s">
        <v>68</v>
      </c>
      <c r="G12386" s="30" t="s">
        <v>69</v>
      </c>
      <c r="H12386" s="75">
        <v>1</v>
      </c>
    </row>
    <row r="12387" spans="1:8">
      <c r="A12387" s="30" t="s">
        <v>5030</v>
      </c>
      <c r="B12387" s="74">
        <v>46268</v>
      </c>
      <c r="C12387" s="30" t="s">
        <v>1164</v>
      </c>
      <c r="D12387" s="30" t="s">
        <v>1165</v>
      </c>
      <c r="E12387" s="75">
        <v>131</v>
      </c>
      <c r="F12387" s="30" t="s">
        <v>70</v>
      </c>
      <c r="G12387" s="30" t="s">
        <v>71</v>
      </c>
      <c r="H12387" s="75">
        <v>2</v>
      </c>
    </row>
    <row r="12388" spans="1:8">
      <c r="A12388" s="30" t="s">
        <v>5030</v>
      </c>
      <c r="B12388" s="74">
        <v>46268</v>
      </c>
      <c r="C12388" s="30" t="s">
        <v>1166</v>
      </c>
      <c r="D12388" s="30" t="s">
        <v>1167</v>
      </c>
      <c r="E12388" s="75">
        <v>113</v>
      </c>
      <c r="F12388" s="30" t="s">
        <v>53</v>
      </c>
      <c r="G12388" s="30" t="s">
        <v>54</v>
      </c>
      <c r="H12388" s="75">
        <v>1</v>
      </c>
    </row>
    <row r="12389" spans="1:8">
      <c r="A12389" s="30" t="s">
        <v>5030</v>
      </c>
      <c r="B12389" s="74">
        <v>46268</v>
      </c>
      <c r="C12389" s="30" t="s">
        <v>1168</v>
      </c>
      <c r="D12389" s="30" t="s">
        <v>1169</v>
      </c>
      <c r="E12389" s="75">
        <v>44</v>
      </c>
      <c r="F12389" s="30" t="s">
        <v>53</v>
      </c>
      <c r="G12389" s="30" t="s">
        <v>54</v>
      </c>
      <c r="H12389" s="75">
        <v>1</v>
      </c>
    </row>
    <row r="12390" spans="1:8">
      <c r="A12390" s="30" t="s">
        <v>5030</v>
      </c>
      <c r="B12390" s="74">
        <v>46268</v>
      </c>
      <c r="C12390" s="30" t="s">
        <v>5032</v>
      </c>
      <c r="D12390" s="30" t="s">
        <v>5033</v>
      </c>
      <c r="E12390" s="75">
        <v>60</v>
      </c>
      <c r="F12390" s="30" t="s">
        <v>53</v>
      </c>
      <c r="G12390" s="30" t="s">
        <v>54</v>
      </c>
      <c r="H12390" s="75">
        <v>1</v>
      </c>
    </row>
    <row r="12391" spans="1:8">
      <c r="A12391" s="30" t="s">
        <v>5030</v>
      </c>
      <c r="B12391" s="74">
        <v>46268</v>
      </c>
      <c r="C12391" s="30" t="s">
        <v>1174</v>
      </c>
      <c r="D12391" s="30" t="s">
        <v>1175</v>
      </c>
      <c r="E12391" s="75">
        <v>110</v>
      </c>
      <c r="F12391" s="30" t="s">
        <v>53</v>
      </c>
      <c r="G12391" s="30" t="s">
        <v>54</v>
      </c>
      <c r="H12391" s="75">
        <v>1</v>
      </c>
    </row>
    <row r="12392" spans="1:8">
      <c r="A12392" s="30" t="s">
        <v>5030</v>
      </c>
      <c r="B12392" s="74">
        <v>46268</v>
      </c>
      <c r="C12392" s="30" t="s">
        <v>1176</v>
      </c>
      <c r="D12392" s="30" t="s">
        <v>1177</v>
      </c>
      <c r="E12392" s="75">
        <v>27</v>
      </c>
      <c r="F12392" s="30" t="s">
        <v>63</v>
      </c>
      <c r="G12392" s="30" t="s">
        <v>64</v>
      </c>
      <c r="H12392" s="75">
        <v>2</v>
      </c>
    </row>
    <row r="12393" spans="1:8">
      <c r="A12393" s="30" t="s">
        <v>5030</v>
      </c>
      <c r="B12393" s="74">
        <v>46268</v>
      </c>
      <c r="C12393" s="30" t="s">
        <v>1178</v>
      </c>
      <c r="D12393" s="30" t="s">
        <v>1179</v>
      </c>
      <c r="E12393" s="75">
        <v>2</v>
      </c>
      <c r="F12393" s="30" t="s">
        <v>76</v>
      </c>
      <c r="G12393" s="30" t="s">
        <v>77</v>
      </c>
      <c r="H12393" s="75">
        <v>1</v>
      </c>
    </row>
    <row r="12394" spans="1:8">
      <c r="A12394" s="30" t="s">
        <v>5030</v>
      </c>
      <c r="B12394" s="74">
        <v>46268</v>
      </c>
      <c r="C12394" s="30" t="s">
        <v>1180</v>
      </c>
      <c r="D12394" s="30" t="s">
        <v>1181</v>
      </c>
      <c r="E12394" s="75">
        <v>98</v>
      </c>
      <c r="F12394" s="30" t="s">
        <v>53</v>
      </c>
      <c r="G12394" s="30" t="s">
        <v>54</v>
      </c>
      <c r="H12394" s="75">
        <v>1</v>
      </c>
    </row>
    <row r="12395" spans="1:8">
      <c r="A12395" s="30" t="s">
        <v>5030</v>
      </c>
      <c r="B12395" s="74">
        <v>46268</v>
      </c>
      <c r="C12395" s="30" t="s">
        <v>1182</v>
      </c>
      <c r="D12395" s="30" t="s">
        <v>1183</v>
      </c>
      <c r="E12395" s="75">
        <v>85</v>
      </c>
      <c r="F12395" s="30" t="s">
        <v>70</v>
      </c>
      <c r="G12395" s="30" t="s">
        <v>71</v>
      </c>
      <c r="H12395" s="75">
        <v>2</v>
      </c>
    </row>
    <row r="12396" spans="1:8">
      <c r="A12396" s="30" t="s">
        <v>5030</v>
      </c>
      <c r="B12396" s="74">
        <v>46268</v>
      </c>
      <c r="C12396" s="30" t="s">
        <v>1184</v>
      </c>
      <c r="D12396" s="30" t="s">
        <v>1185</v>
      </c>
      <c r="E12396" s="75">
        <v>10</v>
      </c>
      <c r="F12396" s="30" t="s">
        <v>76</v>
      </c>
      <c r="G12396" s="30" t="s">
        <v>77</v>
      </c>
      <c r="H12396" s="75">
        <v>1</v>
      </c>
    </row>
    <row r="12397" spans="1:8">
      <c r="A12397" s="30" t="s">
        <v>5030</v>
      </c>
      <c r="B12397" s="74">
        <v>46268</v>
      </c>
      <c r="C12397" s="30" t="s">
        <v>1188</v>
      </c>
      <c r="D12397" s="30" t="s">
        <v>1189</v>
      </c>
      <c r="E12397" s="75">
        <v>94</v>
      </c>
      <c r="F12397" s="30" t="s">
        <v>53</v>
      </c>
      <c r="G12397" s="30" t="s">
        <v>54</v>
      </c>
      <c r="H12397" s="75">
        <v>1</v>
      </c>
    </row>
    <row r="12398" spans="1:8">
      <c r="A12398" s="30" t="s">
        <v>5030</v>
      </c>
      <c r="B12398" s="74">
        <v>46268</v>
      </c>
      <c r="C12398" s="30" t="s">
        <v>1190</v>
      </c>
      <c r="D12398" s="30" t="s">
        <v>1191</v>
      </c>
      <c r="E12398" s="75">
        <v>60</v>
      </c>
      <c r="F12398" s="30" t="s">
        <v>53</v>
      </c>
      <c r="G12398" s="30" t="s">
        <v>54</v>
      </c>
      <c r="H12398" s="75">
        <v>1</v>
      </c>
    </row>
    <row r="12399" spans="1:8">
      <c r="A12399" s="30" t="s">
        <v>5030</v>
      </c>
      <c r="B12399" s="74">
        <v>46268</v>
      </c>
      <c r="C12399" s="30" t="s">
        <v>1194</v>
      </c>
      <c r="D12399" s="30" t="s">
        <v>1195</v>
      </c>
      <c r="E12399" s="75">
        <v>56</v>
      </c>
      <c r="F12399" s="30" t="s">
        <v>70</v>
      </c>
      <c r="G12399" s="30" t="s">
        <v>71</v>
      </c>
      <c r="H12399" s="75">
        <v>2</v>
      </c>
    </row>
    <row r="12400" spans="1:8">
      <c r="A12400" s="30" t="s">
        <v>5030</v>
      </c>
      <c r="B12400" s="74">
        <v>46268</v>
      </c>
      <c r="C12400" s="30" t="s">
        <v>1204</v>
      </c>
      <c r="D12400" s="30" t="s">
        <v>1205</v>
      </c>
      <c r="E12400" s="75">
        <v>59</v>
      </c>
      <c r="F12400" s="30" t="s">
        <v>53</v>
      </c>
      <c r="G12400" s="30" t="s">
        <v>54</v>
      </c>
      <c r="H12400" s="75">
        <v>1</v>
      </c>
    </row>
    <row r="12401" spans="1:8">
      <c r="A12401" s="30" t="s">
        <v>5030</v>
      </c>
      <c r="B12401" s="74">
        <v>46268</v>
      </c>
      <c r="C12401" s="30" t="s">
        <v>1208</v>
      </c>
      <c r="D12401" s="30" t="s">
        <v>1209</v>
      </c>
      <c r="E12401" s="75">
        <v>154</v>
      </c>
      <c r="F12401" s="30" t="s">
        <v>53</v>
      </c>
      <c r="G12401" s="30" t="s">
        <v>54</v>
      </c>
      <c r="H12401" s="75">
        <v>1</v>
      </c>
    </row>
    <row r="12402" spans="1:8">
      <c r="A12402" s="30" t="s">
        <v>5030</v>
      </c>
      <c r="B12402" s="74">
        <v>46268</v>
      </c>
      <c r="C12402" s="30" t="s">
        <v>1210</v>
      </c>
      <c r="D12402" s="30" t="s">
        <v>1211</v>
      </c>
      <c r="E12402" s="75">
        <v>29</v>
      </c>
      <c r="F12402" s="30" t="s">
        <v>53</v>
      </c>
      <c r="G12402" s="30" t="s">
        <v>54</v>
      </c>
      <c r="H12402" s="75">
        <v>1</v>
      </c>
    </row>
    <row r="12403" spans="1:8">
      <c r="A12403" s="30" t="s">
        <v>5030</v>
      </c>
      <c r="B12403" s="74">
        <v>46268</v>
      </c>
      <c r="C12403" s="30" t="s">
        <v>1212</v>
      </c>
      <c r="D12403" s="30" t="s">
        <v>1213</v>
      </c>
      <c r="E12403" s="75">
        <v>96</v>
      </c>
      <c r="F12403" s="30" t="s">
        <v>78</v>
      </c>
      <c r="G12403" s="30" t="s">
        <v>79</v>
      </c>
      <c r="H12403" s="75">
        <v>2</v>
      </c>
    </row>
    <row r="12404" spans="1:8">
      <c r="A12404" s="30" t="s">
        <v>5030</v>
      </c>
      <c r="B12404" s="74">
        <v>46268</v>
      </c>
      <c r="C12404" s="30" t="s">
        <v>1862</v>
      </c>
      <c r="D12404" s="30" t="s">
        <v>1863</v>
      </c>
      <c r="E12404" s="75">
        <v>37</v>
      </c>
      <c r="F12404" s="30" t="s">
        <v>53</v>
      </c>
      <c r="G12404" s="30" t="s">
        <v>54</v>
      </c>
      <c r="H12404" s="75">
        <v>1</v>
      </c>
    </row>
    <row r="12405" spans="1:8">
      <c r="A12405" s="30" t="s">
        <v>5030</v>
      </c>
      <c r="B12405" s="74">
        <v>46268</v>
      </c>
      <c r="C12405" s="30" t="s">
        <v>1216</v>
      </c>
      <c r="D12405" s="30" t="s">
        <v>1217</v>
      </c>
      <c r="E12405" s="75">
        <v>122</v>
      </c>
      <c r="F12405" s="30" t="s">
        <v>70</v>
      </c>
      <c r="G12405" s="30" t="s">
        <v>71</v>
      </c>
      <c r="H12405" s="75">
        <v>2</v>
      </c>
    </row>
    <row r="12406" spans="1:8">
      <c r="A12406" s="30" t="s">
        <v>5030</v>
      </c>
      <c r="B12406" s="74">
        <v>46268</v>
      </c>
      <c r="C12406" s="30" t="s">
        <v>1218</v>
      </c>
      <c r="D12406" s="30" t="s">
        <v>1219</v>
      </c>
      <c r="E12406" s="75">
        <v>19</v>
      </c>
      <c r="F12406" s="30" t="s">
        <v>53</v>
      </c>
      <c r="G12406" s="30" t="s">
        <v>54</v>
      </c>
      <c r="H12406" s="75">
        <v>1</v>
      </c>
    </row>
    <row r="12407" spans="1:8">
      <c r="A12407" s="30" t="s">
        <v>5030</v>
      </c>
      <c r="B12407" s="74">
        <v>46268</v>
      </c>
      <c r="C12407" s="30" t="s">
        <v>1220</v>
      </c>
      <c r="D12407" s="30" t="s">
        <v>1221</v>
      </c>
      <c r="E12407" s="75">
        <v>131</v>
      </c>
      <c r="F12407" s="30" t="s">
        <v>70</v>
      </c>
      <c r="G12407" s="30" t="s">
        <v>71</v>
      </c>
      <c r="H12407" s="75">
        <v>2</v>
      </c>
    </row>
    <row r="12408" spans="1:8">
      <c r="A12408" s="30" t="s">
        <v>5030</v>
      </c>
      <c r="B12408" s="74">
        <v>46268</v>
      </c>
      <c r="C12408" s="30" t="s">
        <v>1864</v>
      </c>
      <c r="D12408" s="30" t="s">
        <v>1865</v>
      </c>
      <c r="E12408" s="75">
        <v>68</v>
      </c>
      <c r="F12408" s="30" t="s">
        <v>53</v>
      </c>
      <c r="G12408" s="30" t="s">
        <v>54</v>
      </c>
      <c r="H12408" s="75">
        <v>1</v>
      </c>
    </row>
    <row r="12409" spans="1:8">
      <c r="A12409" s="30" t="s">
        <v>5030</v>
      </c>
      <c r="B12409" s="74">
        <v>46268</v>
      </c>
      <c r="C12409" s="30" t="s">
        <v>1222</v>
      </c>
      <c r="D12409" s="30" t="s">
        <v>1223</v>
      </c>
      <c r="E12409" s="75">
        <v>23</v>
      </c>
      <c r="F12409" s="30" t="s">
        <v>76</v>
      </c>
      <c r="G12409" s="30" t="s">
        <v>77</v>
      </c>
      <c r="H12409" s="75">
        <v>1</v>
      </c>
    </row>
    <row r="12410" spans="1:8">
      <c r="A12410" s="30" t="s">
        <v>5030</v>
      </c>
      <c r="B12410" s="74">
        <v>46268</v>
      </c>
      <c r="C12410" s="30" t="s">
        <v>1224</v>
      </c>
      <c r="D12410" s="30" t="s">
        <v>1225</v>
      </c>
      <c r="E12410" s="75">
        <v>157</v>
      </c>
      <c r="F12410" s="30" t="s">
        <v>70</v>
      </c>
      <c r="G12410" s="30" t="s">
        <v>71</v>
      </c>
      <c r="H12410" s="75">
        <v>2</v>
      </c>
    </row>
    <row r="12411" spans="1:8">
      <c r="A12411" s="30" t="s">
        <v>5030</v>
      </c>
      <c r="B12411" s="74">
        <v>46268</v>
      </c>
      <c r="C12411" s="30" t="s">
        <v>1226</v>
      </c>
      <c r="D12411" s="30" t="s">
        <v>1227</v>
      </c>
      <c r="E12411" s="75">
        <v>45</v>
      </c>
      <c r="F12411" s="30" t="s">
        <v>70</v>
      </c>
      <c r="G12411" s="30" t="s">
        <v>71</v>
      </c>
      <c r="H12411" s="75">
        <v>2</v>
      </c>
    </row>
    <row r="12412" spans="1:8">
      <c r="A12412" s="30" t="s">
        <v>5030</v>
      </c>
      <c r="B12412" s="74">
        <v>46268</v>
      </c>
      <c r="C12412" s="30" t="s">
        <v>1228</v>
      </c>
      <c r="D12412" s="30" t="s">
        <v>1229</v>
      </c>
      <c r="E12412" s="75">
        <v>175</v>
      </c>
      <c r="F12412" s="30" t="s">
        <v>53</v>
      </c>
      <c r="G12412" s="30" t="s">
        <v>54</v>
      </c>
      <c r="H12412" s="75">
        <v>1</v>
      </c>
    </row>
    <row r="12413" spans="1:8">
      <c r="A12413" s="30" t="s">
        <v>5030</v>
      </c>
      <c r="B12413" s="74">
        <v>46268</v>
      </c>
      <c r="C12413" s="30" t="s">
        <v>1234</v>
      </c>
      <c r="D12413" s="30" t="s">
        <v>1235</v>
      </c>
      <c r="E12413" s="75">
        <v>137</v>
      </c>
      <c r="F12413" s="30" t="s">
        <v>70</v>
      </c>
      <c r="G12413" s="30" t="s">
        <v>71</v>
      </c>
      <c r="H12413" s="75">
        <v>2</v>
      </c>
    </row>
    <row r="12414" spans="1:8">
      <c r="A12414" s="30" t="s">
        <v>5030</v>
      </c>
      <c r="B12414" s="74">
        <v>46268</v>
      </c>
      <c r="C12414" s="30" t="s">
        <v>1242</v>
      </c>
      <c r="D12414" s="30" t="s">
        <v>1243</v>
      </c>
      <c r="E12414" s="75">
        <v>16</v>
      </c>
      <c r="F12414" s="30" t="s">
        <v>70</v>
      </c>
      <c r="G12414" s="30" t="s">
        <v>71</v>
      </c>
      <c r="H12414" s="75">
        <v>2</v>
      </c>
    </row>
    <row r="12415" spans="1:8">
      <c r="A12415" s="30" t="s">
        <v>5030</v>
      </c>
      <c r="B12415" s="74">
        <v>46268</v>
      </c>
      <c r="C12415" s="30" t="s">
        <v>1246</v>
      </c>
      <c r="D12415" s="30" t="s">
        <v>1247</v>
      </c>
      <c r="E12415" s="75">
        <v>172</v>
      </c>
      <c r="F12415" s="30" t="s">
        <v>70</v>
      </c>
      <c r="G12415" s="30" t="s">
        <v>71</v>
      </c>
      <c r="H12415" s="75">
        <v>2</v>
      </c>
    </row>
    <row r="12416" spans="1:8">
      <c r="A12416" s="30" t="s">
        <v>5030</v>
      </c>
      <c r="B12416" s="74">
        <v>46268</v>
      </c>
      <c r="C12416" s="30" t="s">
        <v>1254</v>
      </c>
      <c r="D12416" s="30" t="s">
        <v>1255</v>
      </c>
      <c r="E12416" s="75">
        <v>83</v>
      </c>
      <c r="F12416" s="30" t="s">
        <v>58</v>
      </c>
      <c r="G12416" s="30" t="s">
        <v>59</v>
      </c>
      <c r="H12416" s="75">
        <v>3</v>
      </c>
    </row>
    <row r="12417" spans="1:8">
      <c r="A12417" s="30" t="s">
        <v>5030</v>
      </c>
      <c r="B12417" s="74">
        <v>46268</v>
      </c>
      <c r="C12417" s="30" t="s">
        <v>2558</v>
      </c>
      <c r="D12417" s="30" t="s">
        <v>2559</v>
      </c>
      <c r="E12417" s="75">
        <v>81</v>
      </c>
      <c r="F12417" s="30" t="s">
        <v>70</v>
      </c>
      <c r="G12417" s="30" t="s">
        <v>71</v>
      </c>
      <c r="H12417" s="75">
        <v>2</v>
      </c>
    </row>
    <row r="12418" spans="1:8">
      <c r="A12418" s="30" t="s">
        <v>5030</v>
      </c>
      <c r="B12418" s="74">
        <v>46268</v>
      </c>
      <c r="C12418" s="30" t="s">
        <v>1874</v>
      </c>
      <c r="D12418" s="30" t="s">
        <v>1875</v>
      </c>
      <c r="E12418" s="75">
        <v>77</v>
      </c>
      <c r="F12418" s="30" t="s">
        <v>70</v>
      </c>
      <c r="G12418" s="30" t="s">
        <v>71</v>
      </c>
      <c r="H12418" s="75">
        <v>2</v>
      </c>
    </row>
    <row r="12419" spans="1:8">
      <c r="A12419" s="30" t="s">
        <v>5030</v>
      </c>
      <c r="B12419" s="74">
        <v>46268</v>
      </c>
      <c r="C12419" s="30" t="s">
        <v>1876</v>
      </c>
      <c r="D12419" s="30" t="s">
        <v>1877</v>
      </c>
      <c r="E12419" s="75">
        <v>101</v>
      </c>
      <c r="F12419" s="30" t="s">
        <v>70</v>
      </c>
      <c r="G12419" s="30" t="s">
        <v>71</v>
      </c>
      <c r="H12419" s="75">
        <v>2</v>
      </c>
    </row>
    <row r="12420" spans="1:8">
      <c r="A12420" s="30" t="s">
        <v>5030</v>
      </c>
      <c r="B12420" s="74">
        <v>46268</v>
      </c>
      <c r="C12420" s="30" t="s">
        <v>1256</v>
      </c>
      <c r="D12420" s="30" t="s">
        <v>1257</v>
      </c>
      <c r="E12420" s="75">
        <v>103</v>
      </c>
      <c r="F12420" s="30" t="s">
        <v>70</v>
      </c>
      <c r="G12420" s="30" t="s">
        <v>71</v>
      </c>
      <c r="H12420" s="75">
        <v>2</v>
      </c>
    </row>
    <row r="12421" spans="1:8">
      <c r="A12421" s="30" t="s">
        <v>5030</v>
      </c>
      <c r="B12421" s="74">
        <v>46268</v>
      </c>
      <c r="C12421" s="30" t="s">
        <v>1264</v>
      </c>
      <c r="D12421" s="30" t="s">
        <v>1265</v>
      </c>
      <c r="E12421" s="75">
        <v>90</v>
      </c>
      <c r="F12421" s="30" t="s">
        <v>70</v>
      </c>
      <c r="G12421" s="30" t="s">
        <v>71</v>
      </c>
      <c r="H12421" s="75">
        <v>2</v>
      </c>
    </row>
    <row r="12422" spans="1:8">
      <c r="A12422" s="30" t="s">
        <v>5030</v>
      </c>
      <c r="B12422" s="74">
        <v>46268</v>
      </c>
      <c r="C12422" s="30" t="s">
        <v>1278</v>
      </c>
      <c r="D12422" s="30" t="s">
        <v>1279</v>
      </c>
      <c r="E12422" s="75">
        <v>159</v>
      </c>
      <c r="F12422" s="30" t="s">
        <v>53</v>
      </c>
      <c r="G12422" s="30" t="s">
        <v>54</v>
      </c>
      <c r="H12422" s="75">
        <v>1</v>
      </c>
    </row>
    <row r="12423" spans="1:8">
      <c r="A12423" s="30" t="s">
        <v>5030</v>
      </c>
      <c r="B12423" s="74">
        <v>46268</v>
      </c>
      <c r="C12423" s="30" t="s">
        <v>1884</v>
      </c>
      <c r="D12423" s="30" t="s">
        <v>1885</v>
      </c>
      <c r="E12423" s="75">
        <v>34</v>
      </c>
      <c r="F12423" s="30" t="s">
        <v>53</v>
      </c>
      <c r="G12423" s="30" t="s">
        <v>54</v>
      </c>
      <c r="H12423" s="75">
        <v>1</v>
      </c>
    </row>
    <row r="12424" spans="1:8">
      <c r="A12424" s="30" t="s">
        <v>5030</v>
      </c>
      <c r="B12424" s="74">
        <v>46268</v>
      </c>
      <c r="C12424" s="30" t="s">
        <v>1284</v>
      </c>
      <c r="D12424" s="30" t="s">
        <v>1285</v>
      </c>
      <c r="E12424" s="75">
        <v>29</v>
      </c>
      <c r="F12424" s="30" t="s">
        <v>70</v>
      </c>
      <c r="G12424" s="30" t="s">
        <v>71</v>
      </c>
      <c r="H12424" s="75">
        <v>2</v>
      </c>
    </row>
    <row r="12425" spans="1:8">
      <c r="A12425" s="30" t="s">
        <v>5030</v>
      </c>
      <c r="B12425" s="74">
        <v>46268</v>
      </c>
      <c r="C12425" s="30" t="s">
        <v>1288</v>
      </c>
      <c r="D12425" s="30" t="s">
        <v>1289</v>
      </c>
      <c r="E12425" s="75">
        <v>89</v>
      </c>
      <c r="F12425" s="30" t="s">
        <v>53</v>
      </c>
      <c r="G12425" s="30" t="s">
        <v>54</v>
      </c>
      <c r="H12425" s="75">
        <v>1</v>
      </c>
    </row>
    <row r="12426" spans="1:8">
      <c r="A12426" s="30" t="s">
        <v>5030</v>
      </c>
      <c r="B12426" s="74">
        <v>46268</v>
      </c>
      <c r="C12426" s="30" t="s">
        <v>1886</v>
      </c>
      <c r="D12426" s="30" t="s">
        <v>1887</v>
      </c>
      <c r="E12426" s="75">
        <v>93</v>
      </c>
      <c r="F12426" s="30" t="s">
        <v>70</v>
      </c>
      <c r="G12426" s="30" t="s">
        <v>71</v>
      </c>
      <c r="H12426" s="75">
        <v>2</v>
      </c>
    </row>
    <row r="12427" spans="1:8">
      <c r="A12427" s="30" t="s">
        <v>5030</v>
      </c>
      <c r="B12427" s="74">
        <v>46268</v>
      </c>
      <c r="C12427" s="30" t="s">
        <v>1888</v>
      </c>
      <c r="D12427" s="30" t="s">
        <v>1889</v>
      </c>
      <c r="E12427" s="75">
        <v>92</v>
      </c>
      <c r="F12427" s="30" t="s">
        <v>70</v>
      </c>
      <c r="G12427" s="30" t="s">
        <v>71</v>
      </c>
      <c r="H12427" s="75">
        <v>2</v>
      </c>
    </row>
    <row r="12428" spans="1:8">
      <c r="A12428" s="30" t="s">
        <v>5030</v>
      </c>
      <c r="B12428" s="74">
        <v>46268</v>
      </c>
      <c r="C12428" s="30" t="s">
        <v>1294</v>
      </c>
      <c r="D12428" s="30" t="s">
        <v>1295</v>
      </c>
      <c r="E12428" s="75">
        <v>139</v>
      </c>
      <c r="F12428" s="30" t="s">
        <v>53</v>
      </c>
      <c r="G12428" s="30" t="s">
        <v>54</v>
      </c>
      <c r="H12428" s="75">
        <v>1</v>
      </c>
    </row>
    <row r="12429" spans="1:8">
      <c r="A12429" s="30" t="s">
        <v>5030</v>
      </c>
      <c r="B12429" s="74">
        <v>46268</v>
      </c>
      <c r="C12429" s="30" t="s">
        <v>1890</v>
      </c>
      <c r="D12429" s="30" t="s">
        <v>1891</v>
      </c>
      <c r="E12429" s="75">
        <v>126</v>
      </c>
      <c r="F12429" s="30" t="s">
        <v>80</v>
      </c>
      <c r="G12429" s="30" t="s">
        <v>81</v>
      </c>
      <c r="H12429" s="75">
        <v>1</v>
      </c>
    </row>
    <row r="12430" spans="1:8">
      <c r="A12430" s="30" t="s">
        <v>5030</v>
      </c>
      <c r="B12430" s="74">
        <v>46268</v>
      </c>
      <c r="C12430" s="30" t="s">
        <v>1894</v>
      </c>
      <c r="D12430" s="30" t="s">
        <v>1895</v>
      </c>
      <c r="E12430" s="75">
        <v>113</v>
      </c>
      <c r="F12430" s="30" t="s">
        <v>70</v>
      </c>
      <c r="G12430" s="30" t="s">
        <v>71</v>
      </c>
      <c r="H12430" s="75">
        <v>2</v>
      </c>
    </row>
    <row r="12431" spans="1:8">
      <c r="A12431" s="30" t="s">
        <v>5030</v>
      </c>
      <c r="B12431" s="74">
        <v>46268</v>
      </c>
      <c r="C12431" s="30" t="s">
        <v>2660</v>
      </c>
      <c r="D12431" s="30" t="s">
        <v>2661</v>
      </c>
      <c r="E12431" s="75">
        <v>74</v>
      </c>
      <c r="F12431" s="30" t="s">
        <v>70</v>
      </c>
      <c r="G12431" s="30" t="s">
        <v>71</v>
      </c>
      <c r="H12431" s="75">
        <v>2</v>
      </c>
    </row>
    <row r="12432" spans="1:8">
      <c r="A12432" s="30" t="s">
        <v>5030</v>
      </c>
      <c r="B12432" s="74">
        <v>46268</v>
      </c>
      <c r="C12432" s="30" t="s">
        <v>1898</v>
      </c>
      <c r="D12432" s="30" t="s">
        <v>1899</v>
      </c>
      <c r="E12432" s="75">
        <v>154</v>
      </c>
      <c r="F12432" s="30" t="s">
        <v>70</v>
      </c>
      <c r="G12432" s="30" t="s">
        <v>71</v>
      </c>
      <c r="H12432" s="75">
        <v>2</v>
      </c>
    </row>
    <row r="12433" spans="1:8">
      <c r="A12433" s="30" t="s">
        <v>5030</v>
      </c>
      <c r="B12433" s="74">
        <v>46268</v>
      </c>
      <c r="C12433" s="30" t="s">
        <v>1900</v>
      </c>
      <c r="D12433" s="30" t="s">
        <v>1901</v>
      </c>
      <c r="E12433" s="75">
        <v>141</v>
      </c>
      <c r="F12433" s="30" t="s">
        <v>70</v>
      </c>
      <c r="G12433" s="30" t="s">
        <v>71</v>
      </c>
      <c r="H12433" s="75">
        <v>2</v>
      </c>
    </row>
    <row r="12434" spans="1:8">
      <c r="A12434" s="30" t="s">
        <v>5030</v>
      </c>
      <c r="B12434" s="74">
        <v>46268</v>
      </c>
      <c r="C12434" s="30" t="s">
        <v>1306</v>
      </c>
      <c r="D12434" s="30" t="s">
        <v>1307</v>
      </c>
      <c r="E12434" s="75">
        <v>174</v>
      </c>
      <c r="F12434" s="30" t="s">
        <v>80</v>
      </c>
      <c r="G12434" s="30" t="s">
        <v>81</v>
      </c>
      <c r="H12434" s="75">
        <v>1</v>
      </c>
    </row>
    <row r="12435" spans="1:8">
      <c r="A12435" s="30" t="s">
        <v>5030</v>
      </c>
      <c r="B12435" s="74">
        <v>46268</v>
      </c>
      <c r="C12435" s="30" t="s">
        <v>1308</v>
      </c>
      <c r="D12435" s="30" t="s">
        <v>1309</v>
      </c>
      <c r="E12435" s="75">
        <v>265</v>
      </c>
      <c r="F12435" s="30" t="s">
        <v>80</v>
      </c>
      <c r="G12435" s="30" t="s">
        <v>81</v>
      </c>
      <c r="H12435" s="75">
        <v>1</v>
      </c>
    </row>
    <row r="12436" spans="1:8">
      <c r="A12436" s="30" t="s">
        <v>5030</v>
      </c>
      <c r="B12436" s="74">
        <v>46268</v>
      </c>
      <c r="C12436" s="30" t="s">
        <v>1902</v>
      </c>
      <c r="D12436" s="30" t="s">
        <v>1903</v>
      </c>
      <c r="E12436" s="75">
        <v>149</v>
      </c>
      <c r="F12436" s="30" t="s">
        <v>70</v>
      </c>
      <c r="G12436" s="30" t="s">
        <v>71</v>
      </c>
      <c r="H12436" s="75">
        <v>2</v>
      </c>
    </row>
    <row r="12437" spans="1:8">
      <c r="A12437" s="30" t="s">
        <v>5030</v>
      </c>
      <c r="B12437" s="74">
        <v>46268</v>
      </c>
      <c r="C12437" s="30" t="s">
        <v>1906</v>
      </c>
      <c r="D12437" s="30" t="s">
        <v>1907</v>
      </c>
      <c r="E12437" s="75">
        <v>112</v>
      </c>
      <c r="F12437" s="30" t="s">
        <v>70</v>
      </c>
      <c r="G12437" s="30" t="s">
        <v>71</v>
      </c>
      <c r="H12437" s="75">
        <v>2</v>
      </c>
    </row>
    <row r="12438" spans="1:8">
      <c r="A12438" s="30" t="s">
        <v>5030</v>
      </c>
      <c r="B12438" s="74">
        <v>46268</v>
      </c>
      <c r="C12438" s="30" t="s">
        <v>1320</v>
      </c>
      <c r="D12438" s="30" t="s">
        <v>1321</v>
      </c>
      <c r="E12438" s="75">
        <v>113</v>
      </c>
      <c r="F12438" s="30" t="s">
        <v>70</v>
      </c>
      <c r="G12438" s="30" t="s">
        <v>71</v>
      </c>
      <c r="H12438" s="75">
        <v>2</v>
      </c>
    </row>
    <row r="12439" spans="1:8">
      <c r="A12439" s="30" t="s">
        <v>5030</v>
      </c>
      <c r="B12439" s="74">
        <v>46268</v>
      </c>
      <c r="C12439" s="30" t="s">
        <v>1322</v>
      </c>
      <c r="D12439" s="30" t="s">
        <v>1323</v>
      </c>
      <c r="E12439" s="75">
        <v>166</v>
      </c>
      <c r="F12439" s="30" t="s">
        <v>70</v>
      </c>
      <c r="G12439" s="30" t="s">
        <v>71</v>
      </c>
      <c r="H12439" s="75">
        <v>2</v>
      </c>
    </row>
    <row r="12440" spans="1:8">
      <c r="A12440" s="30" t="s">
        <v>5030</v>
      </c>
      <c r="B12440" s="74">
        <v>46268</v>
      </c>
      <c r="C12440" s="30" t="s">
        <v>1324</v>
      </c>
      <c r="D12440" s="30" t="s">
        <v>1325</v>
      </c>
      <c r="E12440" s="75">
        <v>278</v>
      </c>
      <c r="F12440" s="30" t="s">
        <v>80</v>
      </c>
      <c r="G12440" s="30" t="s">
        <v>81</v>
      </c>
      <c r="H12440" s="75">
        <v>1</v>
      </c>
    </row>
    <row r="12441" spans="1:8">
      <c r="A12441" s="30" t="s">
        <v>5030</v>
      </c>
      <c r="B12441" s="74">
        <v>46268</v>
      </c>
      <c r="C12441" s="30" t="s">
        <v>1910</v>
      </c>
      <c r="D12441" s="30" t="s">
        <v>1911</v>
      </c>
      <c r="E12441" s="75">
        <v>121</v>
      </c>
      <c r="F12441" s="30" t="s">
        <v>80</v>
      </c>
      <c r="G12441" s="30" t="s">
        <v>81</v>
      </c>
      <c r="H12441" s="75">
        <v>1</v>
      </c>
    </row>
    <row r="12442" spans="1:8">
      <c r="A12442" s="30" t="s">
        <v>5030</v>
      </c>
      <c r="B12442" s="74">
        <v>46268</v>
      </c>
      <c r="C12442" s="30" t="s">
        <v>1326</v>
      </c>
      <c r="D12442" s="30" t="s">
        <v>1327</v>
      </c>
      <c r="E12442" s="75">
        <v>25</v>
      </c>
      <c r="F12442" s="30" t="s">
        <v>76</v>
      </c>
      <c r="G12442" s="30" t="s">
        <v>77</v>
      </c>
      <c r="H12442" s="75">
        <v>1</v>
      </c>
    </row>
    <row r="12443" spans="1:8">
      <c r="A12443" s="30" t="s">
        <v>5030</v>
      </c>
      <c r="B12443" s="74">
        <v>46268</v>
      </c>
      <c r="C12443" s="30" t="s">
        <v>1328</v>
      </c>
      <c r="D12443" s="30" t="s">
        <v>1329</v>
      </c>
      <c r="E12443" s="75">
        <v>153</v>
      </c>
      <c r="F12443" s="30" t="s">
        <v>80</v>
      </c>
      <c r="G12443" s="30" t="s">
        <v>81</v>
      </c>
      <c r="H12443" s="75">
        <v>1</v>
      </c>
    </row>
    <row r="12444" spans="1:8">
      <c r="A12444" s="30" t="s">
        <v>5030</v>
      </c>
      <c r="B12444" s="74">
        <v>46268</v>
      </c>
      <c r="C12444" s="30" t="s">
        <v>1332</v>
      </c>
      <c r="D12444" s="30" t="s">
        <v>1333</v>
      </c>
      <c r="E12444" s="75">
        <v>164</v>
      </c>
      <c r="F12444" s="30" t="s">
        <v>80</v>
      </c>
      <c r="G12444" s="30" t="s">
        <v>81</v>
      </c>
      <c r="H12444" s="75">
        <v>1</v>
      </c>
    </row>
    <row r="12445" spans="1:8">
      <c r="A12445" s="30" t="s">
        <v>5030</v>
      </c>
      <c r="B12445" s="74">
        <v>46268</v>
      </c>
      <c r="C12445" s="30" t="s">
        <v>1336</v>
      </c>
      <c r="D12445" s="30" t="s">
        <v>1337</v>
      </c>
      <c r="E12445" s="75">
        <v>145</v>
      </c>
      <c r="F12445" s="30" t="s">
        <v>70</v>
      </c>
      <c r="G12445" s="30" t="s">
        <v>71</v>
      </c>
      <c r="H12445" s="75">
        <v>2</v>
      </c>
    </row>
    <row r="12446" spans="1:8">
      <c r="A12446" s="30" t="s">
        <v>5030</v>
      </c>
      <c r="B12446" s="74">
        <v>46268</v>
      </c>
      <c r="C12446" s="30" t="s">
        <v>1338</v>
      </c>
      <c r="D12446" s="30" t="s">
        <v>1339</v>
      </c>
      <c r="E12446" s="75">
        <v>56</v>
      </c>
      <c r="F12446" s="30" t="s">
        <v>53</v>
      </c>
      <c r="G12446" s="30" t="s">
        <v>54</v>
      </c>
      <c r="H12446" s="75">
        <v>1</v>
      </c>
    </row>
    <row r="12447" spans="1:8">
      <c r="A12447" s="30" t="s">
        <v>5030</v>
      </c>
      <c r="B12447" s="74">
        <v>46267</v>
      </c>
      <c r="C12447" s="30" t="s">
        <v>3052</v>
      </c>
      <c r="D12447" s="30" t="s">
        <v>3053</v>
      </c>
      <c r="E12447" s="75">
        <v>81</v>
      </c>
      <c r="F12447" s="30" t="s">
        <v>70</v>
      </c>
      <c r="G12447" s="30" t="s">
        <v>71</v>
      </c>
      <c r="H12447" s="75">
        <v>2</v>
      </c>
    </row>
    <row r="12448" spans="1:8">
      <c r="A12448" s="30" t="s">
        <v>5030</v>
      </c>
      <c r="B12448" s="74">
        <v>46267</v>
      </c>
      <c r="C12448" s="30" t="s">
        <v>3056</v>
      </c>
      <c r="D12448" s="30" t="s">
        <v>3057</v>
      </c>
      <c r="E12448" s="75">
        <v>115</v>
      </c>
      <c r="F12448" s="30" t="s">
        <v>53</v>
      </c>
      <c r="G12448" s="30" t="s">
        <v>54</v>
      </c>
      <c r="H12448" s="75">
        <v>1</v>
      </c>
    </row>
    <row r="12449" spans="1:8">
      <c r="A12449" s="30" t="s">
        <v>5030</v>
      </c>
      <c r="B12449" s="74">
        <v>46267</v>
      </c>
      <c r="C12449" s="30" t="s">
        <v>3068</v>
      </c>
      <c r="D12449" s="30" t="s">
        <v>3069</v>
      </c>
      <c r="E12449" s="75">
        <v>117</v>
      </c>
      <c r="F12449" s="30" t="s">
        <v>53</v>
      </c>
      <c r="G12449" s="30" t="s">
        <v>54</v>
      </c>
      <c r="H12449" s="75">
        <v>1</v>
      </c>
    </row>
    <row r="12450" spans="1:8">
      <c r="A12450" s="30" t="s">
        <v>5030</v>
      </c>
      <c r="B12450" s="74">
        <v>46267</v>
      </c>
      <c r="C12450" s="30" t="s">
        <v>3076</v>
      </c>
      <c r="D12450" s="30" t="s">
        <v>3077</v>
      </c>
      <c r="E12450" s="75">
        <v>76</v>
      </c>
      <c r="F12450" s="30" t="s">
        <v>53</v>
      </c>
      <c r="G12450" s="30" t="s">
        <v>54</v>
      </c>
      <c r="H12450" s="75">
        <v>1</v>
      </c>
    </row>
    <row r="12451" spans="1:8">
      <c r="A12451" s="30" t="s">
        <v>5030</v>
      </c>
      <c r="B12451" s="74">
        <v>46267</v>
      </c>
      <c r="C12451" s="30" t="s">
        <v>3264</v>
      </c>
      <c r="D12451" s="30" t="s">
        <v>3265</v>
      </c>
      <c r="E12451" s="75">
        <v>71</v>
      </c>
      <c r="F12451" s="30" t="s">
        <v>53</v>
      </c>
      <c r="G12451" s="30" t="s">
        <v>54</v>
      </c>
      <c r="H12451" s="75">
        <v>1</v>
      </c>
    </row>
    <row r="12452" spans="1:8">
      <c r="A12452" s="30" t="s">
        <v>5030</v>
      </c>
      <c r="B12452" s="74">
        <v>46267</v>
      </c>
      <c r="C12452" s="30" t="s">
        <v>4837</v>
      </c>
      <c r="D12452" s="30" t="s">
        <v>4838</v>
      </c>
      <c r="E12452" s="75">
        <v>65</v>
      </c>
      <c r="F12452" s="30" t="s">
        <v>70</v>
      </c>
      <c r="G12452" s="30" t="s">
        <v>71</v>
      </c>
      <c r="H12452" s="75">
        <v>2</v>
      </c>
    </row>
    <row r="12453" spans="1:8">
      <c r="A12453" s="30" t="s">
        <v>5030</v>
      </c>
      <c r="B12453" s="74">
        <v>46267</v>
      </c>
      <c r="C12453" s="30" t="s">
        <v>4891</v>
      </c>
      <c r="D12453" s="30" t="s">
        <v>4892</v>
      </c>
      <c r="E12453" s="75">
        <v>48</v>
      </c>
      <c r="F12453" s="30" t="s">
        <v>70</v>
      </c>
      <c r="G12453" s="30" t="s">
        <v>71</v>
      </c>
      <c r="H12453" s="75">
        <v>2</v>
      </c>
    </row>
    <row r="12454" spans="1:8">
      <c r="A12454" s="30" t="s">
        <v>5030</v>
      </c>
      <c r="B12454" s="74">
        <v>46267</v>
      </c>
      <c r="C12454" s="30" t="s">
        <v>4976</v>
      </c>
      <c r="D12454" s="30" t="s">
        <v>4977</v>
      </c>
      <c r="E12454" s="75">
        <v>33</v>
      </c>
      <c r="F12454" s="30" t="s">
        <v>68</v>
      </c>
      <c r="G12454" s="30" t="s">
        <v>69</v>
      </c>
      <c r="H12454" s="75">
        <v>1</v>
      </c>
    </row>
    <row r="12455" spans="1:8">
      <c r="A12455" s="30" t="s">
        <v>5030</v>
      </c>
      <c r="B12455" s="74">
        <v>46267</v>
      </c>
      <c r="C12455" s="30" t="s">
        <v>4978</v>
      </c>
      <c r="D12455" s="30" t="s">
        <v>4979</v>
      </c>
      <c r="E12455" s="75">
        <v>30</v>
      </c>
      <c r="F12455" s="30" t="s">
        <v>68</v>
      </c>
      <c r="G12455" s="30" t="s">
        <v>69</v>
      </c>
      <c r="H12455" s="75">
        <v>1</v>
      </c>
    </row>
    <row r="12456" spans="1:8">
      <c r="A12456" s="30" t="s">
        <v>5030</v>
      </c>
      <c r="B12456" s="74">
        <v>46267</v>
      </c>
      <c r="C12456" s="30" t="s">
        <v>768</v>
      </c>
      <c r="D12456" s="30" t="s">
        <v>769</v>
      </c>
      <c r="E12456" s="75">
        <v>137</v>
      </c>
      <c r="F12456" s="30" t="s">
        <v>70</v>
      </c>
      <c r="G12456" s="30" t="s">
        <v>71</v>
      </c>
      <c r="H12456" s="75">
        <v>2</v>
      </c>
    </row>
    <row r="12457" spans="1:8">
      <c r="A12457" s="30" t="s">
        <v>5030</v>
      </c>
      <c r="B12457" s="74">
        <v>46267</v>
      </c>
      <c r="C12457" s="30" t="s">
        <v>770</v>
      </c>
      <c r="D12457" s="30" t="s">
        <v>771</v>
      </c>
      <c r="E12457" s="75">
        <v>121</v>
      </c>
      <c r="F12457" s="30" t="s">
        <v>70</v>
      </c>
      <c r="G12457" s="30" t="s">
        <v>71</v>
      </c>
      <c r="H12457" s="75">
        <v>2</v>
      </c>
    </row>
    <row r="12458" spans="1:8">
      <c r="A12458" s="30" t="s">
        <v>5030</v>
      </c>
      <c r="B12458" s="74">
        <v>46267</v>
      </c>
      <c r="C12458" s="30" t="s">
        <v>772</v>
      </c>
      <c r="D12458" s="30" t="s">
        <v>773</v>
      </c>
      <c r="E12458" s="75">
        <v>305</v>
      </c>
      <c r="F12458" s="30" t="s">
        <v>80</v>
      </c>
      <c r="G12458" s="30" t="s">
        <v>81</v>
      </c>
      <c r="H12458" s="75">
        <v>1</v>
      </c>
    </row>
    <row r="12459" spans="1:8">
      <c r="A12459" s="30" t="s">
        <v>5030</v>
      </c>
      <c r="B12459" s="74">
        <v>46267</v>
      </c>
      <c r="C12459" s="30" t="s">
        <v>776</v>
      </c>
      <c r="D12459" s="30" t="s">
        <v>777</v>
      </c>
      <c r="E12459" s="75">
        <v>54</v>
      </c>
      <c r="F12459" s="30" t="s">
        <v>70</v>
      </c>
      <c r="G12459" s="30" t="s">
        <v>71</v>
      </c>
      <c r="H12459" s="75">
        <v>2</v>
      </c>
    </row>
    <row r="12460" spans="1:8">
      <c r="A12460" s="30" t="s">
        <v>5030</v>
      </c>
      <c r="B12460" s="74">
        <v>46267</v>
      </c>
      <c r="C12460" s="30" t="s">
        <v>780</v>
      </c>
      <c r="D12460" s="30" t="s">
        <v>781</v>
      </c>
      <c r="E12460" s="75">
        <v>123</v>
      </c>
      <c r="F12460" s="30" t="s">
        <v>68</v>
      </c>
      <c r="G12460" s="30" t="s">
        <v>69</v>
      </c>
      <c r="H12460" s="75">
        <v>1</v>
      </c>
    </row>
    <row r="12461" spans="1:8">
      <c r="A12461" s="30" t="s">
        <v>5030</v>
      </c>
      <c r="B12461" s="74">
        <v>46267</v>
      </c>
      <c r="C12461" s="30" t="s">
        <v>786</v>
      </c>
      <c r="D12461" s="30" t="s">
        <v>787</v>
      </c>
      <c r="E12461" s="75">
        <v>123</v>
      </c>
      <c r="F12461" s="30" t="s">
        <v>70</v>
      </c>
      <c r="G12461" s="30" t="s">
        <v>71</v>
      </c>
      <c r="H12461" s="75">
        <v>2</v>
      </c>
    </row>
    <row r="12462" spans="1:8">
      <c r="A12462" s="30" t="s">
        <v>5030</v>
      </c>
      <c r="B12462" s="74">
        <v>46267</v>
      </c>
      <c r="C12462" s="30" t="s">
        <v>1812</v>
      </c>
      <c r="D12462" s="30" t="s">
        <v>1813</v>
      </c>
      <c r="E12462" s="75">
        <v>37</v>
      </c>
      <c r="F12462" s="30" t="s">
        <v>70</v>
      </c>
      <c r="G12462" s="30" t="s">
        <v>71</v>
      </c>
      <c r="H12462" s="75">
        <v>2</v>
      </c>
    </row>
    <row r="12463" spans="1:8">
      <c r="A12463" s="30" t="s">
        <v>5030</v>
      </c>
      <c r="B12463" s="74">
        <v>46267</v>
      </c>
      <c r="C12463" s="30" t="s">
        <v>788</v>
      </c>
      <c r="D12463" s="30" t="s">
        <v>789</v>
      </c>
      <c r="E12463" s="75">
        <v>60</v>
      </c>
      <c r="F12463" s="30" t="s">
        <v>70</v>
      </c>
      <c r="G12463" s="30" t="s">
        <v>71</v>
      </c>
      <c r="H12463" s="75">
        <v>2</v>
      </c>
    </row>
    <row r="12464" spans="1:8">
      <c r="A12464" s="30" t="s">
        <v>5030</v>
      </c>
      <c r="B12464" s="74">
        <v>46267</v>
      </c>
      <c r="C12464" s="30" t="s">
        <v>790</v>
      </c>
      <c r="D12464" s="30" t="s">
        <v>791</v>
      </c>
      <c r="E12464" s="75">
        <v>121</v>
      </c>
      <c r="F12464" s="30" t="s">
        <v>70</v>
      </c>
      <c r="G12464" s="30" t="s">
        <v>71</v>
      </c>
      <c r="H12464" s="75">
        <v>2</v>
      </c>
    </row>
    <row r="12465" spans="1:8">
      <c r="A12465" s="30" t="s">
        <v>5030</v>
      </c>
      <c r="B12465" s="74">
        <v>46267</v>
      </c>
      <c r="C12465" s="30" t="s">
        <v>792</v>
      </c>
      <c r="D12465" s="30" t="s">
        <v>793</v>
      </c>
      <c r="E12465" s="75">
        <v>141</v>
      </c>
      <c r="F12465" s="30" t="s">
        <v>70</v>
      </c>
      <c r="G12465" s="30" t="s">
        <v>71</v>
      </c>
      <c r="H12465" s="75">
        <v>2</v>
      </c>
    </row>
    <row r="12466" spans="1:8">
      <c r="A12466" s="30" t="s">
        <v>5030</v>
      </c>
      <c r="B12466" s="74">
        <v>46267</v>
      </c>
      <c r="C12466" s="30" t="s">
        <v>794</v>
      </c>
      <c r="D12466" s="30" t="s">
        <v>795</v>
      </c>
      <c r="E12466" s="75">
        <v>325</v>
      </c>
      <c r="F12466" s="30" t="s">
        <v>70</v>
      </c>
      <c r="G12466" s="30" t="s">
        <v>71</v>
      </c>
      <c r="H12466" s="75">
        <v>2</v>
      </c>
    </row>
    <row r="12467" spans="1:8">
      <c r="A12467" s="30" t="s">
        <v>5030</v>
      </c>
      <c r="B12467" s="74">
        <v>46267</v>
      </c>
      <c r="C12467" s="30" t="s">
        <v>798</v>
      </c>
      <c r="D12467" s="30" t="s">
        <v>799</v>
      </c>
      <c r="E12467" s="75">
        <v>162</v>
      </c>
      <c r="F12467" s="30" t="s">
        <v>70</v>
      </c>
      <c r="G12467" s="30" t="s">
        <v>71</v>
      </c>
      <c r="H12467" s="75">
        <v>2</v>
      </c>
    </row>
    <row r="12468" spans="1:8">
      <c r="A12468" s="30" t="s">
        <v>5030</v>
      </c>
      <c r="B12468" s="74">
        <v>46267</v>
      </c>
      <c r="C12468" s="30" t="s">
        <v>800</v>
      </c>
      <c r="D12468" s="30" t="s">
        <v>801</v>
      </c>
      <c r="E12468" s="75">
        <v>54</v>
      </c>
      <c r="F12468" s="30" t="s">
        <v>70</v>
      </c>
      <c r="G12468" s="30" t="s">
        <v>71</v>
      </c>
      <c r="H12468" s="75">
        <v>2</v>
      </c>
    </row>
    <row r="12469" spans="1:8">
      <c r="A12469" s="30" t="s">
        <v>5030</v>
      </c>
      <c r="B12469" s="74">
        <v>46267</v>
      </c>
      <c r="C12469" s="30" t="s">
        <v>802</v>
      </c>
      <c r="D12469" s="30" t="s">
        <v>803</v>
      </c>
      <c r="E12469" s="75">
        <v>194</v>
      </c>
      <c r="F12469" s="30" t="s">
        <v>68</v>
      </c>
      <c r="G12469" s="30" t="s">
        <v>69</v>
      </c>
      <c r="H12469" s="75">
        <v>1</v>
      </c>
    </row>
    <row r="12470" spans="1:8">
      <c r="A12470" s="30" t="s">
        <v>5030</v>
      </c>
      <c r="B12470" s="74">
        <v>46267</v>
      </c>
      <c r="C12470" s="30" t="s">
        <v>804</v>
      </c>
      <c r="D12470" s="30" t="s">
        <v>805</v>
      </c>
      <c r="E12470" s="75">
        <v>251</v>
      </c>
      <c r="F12470" s="30" t="s">
        <v>80</v>
      </c>
      <c r="G12470" s="30" t="s">
        <v>81</v>
      </c>
      <c r="H12470" s="75">
        <v>1</v>
      </c>
    </row>
    <row r="12471" spans="1:8">
      <c r="A12471" s="30" t="s">
        <v>5030</v>
      </c>
      <c r="B12471" s="74">
        <v>46267</v>
      </c>
      <c r="C12471" s="30" t="s">
        <v>806</v>
      </c>
      <c r="D12471" s="30" t="s">
        <v>807</v>
      </c>
      <c r="E12471" s="75">
        <v>106</v>
      </c>
      <c r="F12471" s="30" t="s">
        <v>70</v>
      </c>
      <c r="G12471" s="30" t="s">
        <v>71</v>
      </c>
      <c r="H12471" s="75">
        <v>2</v>
      </c>
    </row>
    <row r="12472" spans="1:8">
      <c r="A12472" s="30" t="s">
        <v>5030</v>
      </c>
      <c r="B12472" s="74">
        <v>46267</v>
      </c>
      <c r="C12472" s="30" t="s">
        <v>810</v>
      </c>
      <c r="D12472" s="30" t="s">
        <v>811</v>
      </c>
      <c r="E12472" s="75">
        <v>102</v>
      </c>
      <c r="F12472" s="30" t="s">
        <v>70</v>
      </c>
      <c r="G12472" s="30" t="s">
        <v>71</v>
      </c>
      <c r="H12472" s="75">
        <v>2</v>
      </c>
    </row>
    <row r="12473" spans="1:8">
      <c r="A12473" s="30" t="s">
        <v>5030</v>
      </c>
      <c r="B12473" s="74">
        <v>46267</v>
      </c>
      <c r="C12473" s="30" t="s">
        <v>1816</v>
      </c>
      <c r="D12473" s="30" t="s">
        <v>1817</v>
      </c>
      <c r="E12473" s="75">
        <v>82</v>
      </c>
      <c r="F12473" s="30" t="s">
        <v>70</v>
      </c>
      <c r="G12473" s="30" t="s">
        <v>71</v>
      </c>
      <c r="H12473" s="75">
        <v>2</v>
      </c>
    </row>
    <row r="12474" spans="1:8">
      <c r="A12474" s="30" t="s">
        <v>5030</v>
      </c>
      <c r="B12474" s="74">
        <v>46267</v>
      </c>
      <c r="C12474" s="30" t="s">
        <v>812</v>
      </c>
      <c r="D12474" s="30" t="s">
        <v>813</v>
      </c>
      <c r="E12474" s="75">
        <v>131</v>
      </c>
      <c r="F12474" s="30" t="s">
        <v>80</v>
      </c>
      <c r="G12474" s="30" t="s">
        <v>81</v>
      </c>
      <c r="H12474" s="75">
        <v>1</v>
      </c>
    </row>
    <row r="12475" spans="1:8">
      <c r="A12475" s="30" t="s">
        <v>5030</v>
      </c>
      <c r="B12475" s="74">
        <v>46267</v>
      </c>
      <c r="C12475" s="30" t="s">
        <v>1820</v>
      </c>
      <c r="D12475" s="30" t="s">
        <v>1821</v>
      </c>
      <c r="E12475" s="75">
        <v>74</v>
      </c>
      <c r="F12475" s="30" t="s">
        <v>53</v>
      </c>
      <c r="G12475" s="30" t="s">
        <v>54</v>
      </c>
      <c r="H12475" s="75">
        <v>1</v>
      </c>
    </row>
    <row r="12476" spans="1:8">
      <c r="A12476" s="30" t="s">
        <v>5030</v>
      </c>
      <c r="B12476" s="74">
        <v>46267</v>
      </c>
      <c r="C12476" s="30" t="s">
        <v>816</v>
      </c>
      <c r="D12476" s="30" t="s">
        <v>817</v>
      </c>
      <c r="E12476" s="75">
        <v>25</v>
      </c>
      <c r="F12476" s="30" t="s">
        <v>70</v>
      </c>
      <c r="G12476" s="30" t="s">
        <v>71</v>
      </c>
      <c r="H12476" s="75">
        <v>2</v>
      </c>
    </row>
    <row r="12477" spans="1:8">
      <c r="A12477" s="30" t="s">
        <v>5030</v>
      </c>
      <c r="B12477" s="74">
        <v>46267</v>
      </c>
      <c r="C12477" s="30" t="s">
        <v>822</v>
      </c>
      <c r="D12477" s="30" t="s">
        <v>823</v>
      </c>
      <c r="E12477" s="75">
        <v>382</v>
      </c>
      <c r="F12477" s="30" t="s">
        <v>70</v>
      </c>
      <c r="G12477" s="30" t="s">
        <v>71</v>
      </c>
      <c r="H12477" s="75">
        <v>2</v>
      </c>
    </row>
    <row r="12478" spans="1:8">
      <c r="A12478" s="30" t="s">
        <v>5030</v>
      </c>
      <c r="B12478" s="74">
        <v>46267</v>
      </c>
      <c r="C12478" s="30" t="s">
        <v>826</v>
      </c>
      <c r="D12478" s="30" t="s">
        <v>827</v>
      </c>
      <c r="E12478" s="75">
        <v>84</v>
      </c>
      <c r="F12478" s="30" t="s">
        <v>70</v>
      </c>
      <c r="G12478" s="30" t="s">
        <v>71</v>
      </c>
      <c r="H12478" s="75">
        <v>2</v>
      </c>
    </row>
    <row r="12479" spans="1:8">
      <c r="A12479" s="30" t="s">
        <v>5030</v>
      </c>
      <c r="B12479" s="74">
        <v>46267</v>
      </c>
      <c r="C12479" s="30" t="s">
        <v>828</v>
      </c>
      <c r="D12479" s="30" t="s">
        <v>829</v>
      </c>
      <c r="E12479" s="75">
        <v>75</v>
      </c>
      <c r="F12479" s="30" t="s">
        <v>70</v>
      </c>
      <c r="G12479" s="30" t="s">
        <v>71</v>
      </c>
      <c r="H12479" s="75">
        <v>2</v>
      </c>
    </row>
    <row r="12480" spans="1:8">
      <c r="A12480" s="30" t="s">
        <v>5030</v>
      </c>
      <c r="B12480" s="74">
        <v>46267</v>
      </c>
      <c r="C12480" s="30" t="s">
        <v>830</v>
      </c>
      <c r="D12480" s="30" t="s">
        <v>831</v>
      </c>
      <c r="E12480" s="75">
        <v>70</v>
      </c>
      <c r="F12480" s="30" t="s">
        <v>70</v>
      </c>
      <c r="G12480" s="30" t="s">
        <v>71</v>
      </c>
      <c r="H12480" s="75">
        <v>2</v>
      </c>
    </row>
    <row r="12481" spans="1:8">
      <c r="A12481" s="30" t="s">
        <v>5030</v>
      </c>
      <c r="B12481" s="74">
        <v>46267</v>
      </c>
      <c r="C12481" s="30" t="s">
        <v>832</v>
      </c>
      <c r="D12481" s="30" t="s">
        <v>833</v>
      </c>
      <c r="E12481" s="75">
        <v>131</v>
      </c>
      <c r="F12481" s="30" t="s">
        <v>68</v>
      </c>
      <c r="G12481" s="30" t="s">
        <v>69</v>
      </c>
      <c r="H12481" s="75">
        <v>1</v>
      </c>
    </row>
    <row r="12482" spans="1:8">
      <c r="A12482" s="30" t="s">
        <v>5030</v>
      </c>
      <c r="B12482" s="74">
        <v>46267</v>
      </c>
      <c r="C12482" s="30" t="s">
        <v>834</v>
      </c>
      <c r="D12482" s="30" t="s">
        <v>835</v>
      </c>
      <c r="E12482" s="75">
        <v>98</v>
      </c>
      <c r="F12482" s="30" t="s">
        <v>80</v>
      </c>
      <c r="G12482" s="30" t="s">
        <v>81</v>
      </c>
      <c r="H12482" s="75">
        <v>1</v>
      </c>
    </row>
    <row r="12483" spans="1:8">
      <c r="A12483" s="30" t="s">
        <v>5030</v>
      </c>
      <c r="B12483" s="74">
        <v>46267</v>
      </c>
      <c r="C12483" s="30" t="s">
        <v>838</v>
      </c>
      <c r="D12483" s="30" t="s">
        <v>839</v>
      </c>
      <c r="E12483" s="75">
        <v>130</v>
      </c>
      <c r="F12483" s="30" t="s">
        <v>70</v>
      </c>
      <c r="G12483" s="30" t="s">
        <v>71</v>
      </c>
      <c r="H12483" s="75">
        <v>2</v>
      </c>
    </row>
    <row r="12484" spans="1:8">
      <c r="A12484" s="30" t="s">
        <v>5030</v>
      </c>
      <c r="B12484" s="74">
        <v>46267</v>
      </c>
      <c r="C12484" s="30" t="s">
        <v>840</v>
      </c>
      <c r="D12484" s="30" t="s">
        <v>841</v>
      </c>
      <c r="E12484" s="75">
        <v>36</v>
      </c>
      <c r="F12484" s="30" t="s">
        <v>70</v>
      </c>
      <c r="G12484" s="30" t="s">
        <v>71</v>
      </c>
      <c r="H12484" s="75">
        <v>2</v>
      </c>
    </row>
    <row r="12485" spans="1:8">
      <c r="A12485" s="30" t="s">
        <v>5030</v>
      </c>
      <c r="B12485" s="74">
        <v>46267</v>
      </c>
      <c r="C12485" s="30" t="s">
        <v>842</v>
      </c>
      <c r="D12485" s="30" t="s">
        <v>843</v>
      </c>
      <c r="E12485" s="75">
        <v>158</v>
      </c>
      <c r="F12485" s="30" t="s">
        <v>70</v>
      </c>
      <c r="G12485" s="30" t="s">
        <v>71</v>
      </c>
      <c r="H12485" s="75">
        <v>2</v>
      </c>
    </row>
    <row r="12486" spans="1:8">
      <c r="A12486" s="30" t="s">
        <v>5030</v>
      </c>
      <c r="B12486" s="74">
        <v>46267</v>
      </c>
      <c r="C12486" s="30" t="s">
        <v>844</v>
      </c>
      <c r="D12486" s="30" t="s">
        <v>845</v>
      </c>
      <c r="E12486" s="75">
        <v>90</v>
      </c>
      <c r="F12486" s="30" t="s">
        <v>80</v>
      </c>
      <c r="G12486" s="30" t="s">
        <v>81</v>
      </c>
      <c r="H12486" s="75">
        <v>1</v>
      </c>
    </row>
    <row r="12487" spans="1:8">
      <c r="A12487" s="30" t="s">
        <v>5030</v>
      </c>
      <c r="B12487" s="74">
        <v>46267</v>
      </c>
      <c r="C12487" s="30" t="s">
        <v>846</v>
      </c>
      <c r="D12487" s="30" t="s">
        <v>847</v>
      </c>
      <c r="E12487" s="75">
        <v>270</v>
      </c>
      <c r="F12487" s="30" t="s">
        <v>80</v>
      </c>
      <c r="G12487" s="30" t="s">
        <v>81</v>
      </c>
      <c r="H12487" s="75">
        <v>1</v>
      </c>
    </row>
    <row r="12488" spans="1:8">
      <c r="A12488" s="30" t="s">
        <v>5030</v>
      </c>
      <c r="B12488" s="74">
        <v>46267</v>
      </c>
      <c r="C12488" s="30" t="s">
        <v>850</v>
      </c>
      <c r="D12488" s="30" t="s">
        <v>851</v>
      </c>
      <c r="E12488" s="75">
        <v>61</v>
      </c>
      <c r="F12488" s="30" t="s">
        <v>70</v>
      </c>
      <c r="G12488" s="30" t="s">
        <v>71</v>
      </c>
      <c r="H12488" s="75">
        <v>2</v>
      </c>
    </row>
    <row r="12489" spans="1:8">
      <c r="A12489" s="30" t="s">
        <v>5030</v>
      </c>
      <c r="B12489" s="74">
        <v>46267</v>
      </c>
      <c r="C12489" s="30" t="s">
        <v>852</v>
      </c>
      <c r="D12489" s="30" t="s">
        <v>853</v>
      </c>
      <c r="E12489" s="75">
        <v>99</v>
      </c>
      <c r="F12489" s="30" t="s">
        <v>70</v>
      </c>
      <c r="G12489" s="30" t="s">
        <v>71</v>
      </c>
      <c r="H12489" s="75">
        <v>2</v>
      </c>
    </row>
    <row r="12490" spans="1:8">
      <c r="A12490" s="30" t="s">
        <v>5030</v>
      </c>
      <c r="B12490" s="74">
        <v>46267</v>
      </c>
      <c r="C12490" s="30" t="s">
        <v>862</v>
      </c>
      <c r="D12490" s="30" t="s">
        <v>863</v>
      </c>
      <c r="E12490" s="75">
        <v>332</v>
      </c>
      <c r="F12490" s="30" t="s">
        <v>70</v>
      </c>
      <c r="G12490" s="30" t="s">
        <v>71</v>
      </c>
      <c r="H12490" s="75">
        <v>2</v>
      </c>
    </row>
    <row r="12491" spans="1:8">
      <c r="A12491" s="30" t="s">
        <v>5030</v>
      </c>
      <c r="B12491" s="74">
        <v>46267</v>
      </c>
      <c r="C12491" s="30" t="s">
        <v>864</v>
      </c>
      <c r="D12491" s="30" t="s">
        <v>865</v>
      </c>
      <c r="E12491" s="75">
        <v>54</v>
      </c>
      <c r="F12491" s="30" t="s">
        <v>70</v>
      </c>
      <c r="G12491" s="30" t="s">
        <v>71</v>
      </c>
      <c r="H12491" s="75">
        <v>2</v>
      </c>
    </row>
    <row r="12492" spans="1:8">
      <c r="A12492" s="30" t="s">
        <v>5030</v>
      </c>
      <c r="B12492" s="74">
        <v>46267</v>
      </c>
      <c r="C12492" s="30" t="s">
        <v>866</v>
      </c>
      <c r="D12492" s="30" t="s">
        <v>867</v>
      </c>
      <c r="E12492" s="75">
        <v>165</v>
      </c>
      <c r="F12492" s="30" t="s">
        <v>70</v>
      </c>
      <c r="G12492" s="30" t="s">
        <v>71</v>
      </c>
      <c r="H12492" s="75">
        <v>2</v>
      </c>
    </row>
    <row r="12493" spans="1:8">
      <c r="A12493" s="30" t="s">
        <v>5030</v>
      </c>
      <c r="B12493" s="74">
        <v>46267</v>
      </c>
      <c r="C12493" s="30" t="s">
        <v>868</v>
      </c>
      <c r="D12493" s="30" t="s">
        <v>869</v>
      </c>
      <c r="E12493" s="75">
        <v>57</v>
      </c>
      <c r="F12493" s="30" t="s">
        <v>70</v>
      </c>
      <c r="G12493" s="30" t="s">
        <v>71</v>
      </c>
      <c r="H12493" s="75">
        <v>2</v>
      </c>
    </row>
    <row r="12494" spans="1:8">
      <c r="A12494" s="30" t="s">
        <v>5030</v>
      </c>
      <c r="B12494" s="74">
        <v>46267</v>
      </c>
      <c r="C12494" s="30" t="s">
        <v>870</v>
      </c>
      <c r="D12494" s="30" t="s">
        <v>871</v>
      </c>
      <c r="E12494" s="75">
        <v>96</v>
      </c>
      <c r="F12494" s="30" t="s">
        <v>70</v>
      </c>
      <c r="G12494" s="30" t="s">
        <v>71</v>
      </c>
      <c r="H12494" s="75">
        <v>2</v>
      </c>
    </row>
    <row r="12495" spans="1:8">
      <c r="A12495" s="30" t="s">
        <v>5030</v>
      </c>
      <c r="B12495" s="74">
        <v>46267</v>
      </c>
      <c r="C12495" s="30" t="s">
        <v>872</v>
      </c>
      <c r="D12495" s="30" t="s">
        <v>873</v>
      </c>
      <c r="E12495" s="75">
        <v>169</v>
      </c>
      <c r="F12495" s="30" t="s">
        <v>70</v>
      </c>
      <c r="G12495" s="30" t="s">
        <v>71</v>
      </c>
      <c r="H12495" s="75">
        <v>2</v>
      </c>
    </row>
    <row r="12496" spans="1:8">
      <c r="A12496" s="30" t="s">
        <v>5030</v>
      </c>
      <c r="B12496" s="74">
        <v>46267</v>
      </c>
      <c r="C12496" s="30" t="s">
        <v>874</v>
      </c>
      <c r="D12496" s="30" t="s">
        <v>875</v>
      </c>
      <c r="E12496" s="75">
        <v>53</v>
      </c>
      <c r="F12496" s="30" t="s">
        <v>70</v>
      </c>
      <c r="G12496" s="30" t="s">
        <v>71</v>
      </c>
      <c r="H12496" s="75">
        <v>2</v>
      </c>
    </row>
    <row r="12497" spans="1:8">
      <c r="A12497" s="30" t="s">
        <v>5030</v>
      </c>
      <c r="B12497" s="74">
        <v>46267</v>
      </c>
      <c r="C12497" s="30" t="s">
        <v>876</v>
      </c>
      <c r="D12497" s="30" t="s">
        <v>877</v>
      </c>
      <c r="E12497" s="75">
        <v>150</v>
      </c>
      <c r="F12497" s="30" t="s">
        <v>70</v>
      </c>
      <c r="G12497" s="30" t="s">
        <v>71</v>
      </c>
      <c r="H12497" s="75">
        <v>2</v>
      </c>
    </row>
    <row r="12498" spans="1:8">
      <c r="A12498" s="30" t="s">
        <v>5030</v>
      </c>
      <c r="B12498" s="74">
        <v>46267</v>
      </c>
      <c r="C12498" s="30" t="s">
        <v>878</v>
      </c>
      <c r="D12498" s="30" t="s">
        <v>879</v>
      </c>
      <c r="E12498" s="75">
        <v>143</v>
      </c>
      <c r="F12498" s="30" t="s">
        <v>70</v>
      </c>
      <c r="G12498" s="30" t="s">
        <v>71</v>
      </c>
      <c r="H12498" s="75">
        <v>2</v>
      </c>
    </row>
    <row r="12499" spans="1:8">
      <c r="A12499" s="30" t="s">
        <v>5030</v>
      </c>
      <c r="B12499" s="74">
        <v>46267</v>
      </c>
      <c r="C12499" s="30" t="s">
        <v>880</v>
      </c>
      <c r="D12499" s="30" t="s">
        <v>881</v>
      </c>
      <c r="E12499" s="75">
        <v>26</v>
      </c>
      <c r="F12499" s="30" t="s">
        <v>70</v>
      </c>
      <c r="G12499" s="30" t="s">
        <v>71</v>
      </c>
      <c r="H12499" s="75">
        <v>2</v>
      </c>
    </row>
    <row r="12500" spans="1:8">
      <c r="A12500" s="30" t="s">
        <v>5030</v>
      </c>
      <c r="B12500" s="74">
        <v>46267</v>
      </c>
      <c r="C12500" s="30" t="s">
        <v>882</v>
      </c>
      <c r="D12500" s="30" t="s">
        <v>883</v>
      </c>
      <c r="E12500" s="75">
        <v>99</v>
      </c>
      <c r="F12500" s="30" t="s">
        <v>70</v>
      </c>
      <c r="G12500" s="30" t="s">
        <v>71</v>
      </c>
      <c r="H12500" s="75">
        <v>2</v>
      </c>
    </row>
    <row r="12501" spans="1:8">
      <c r="A12501" s="30" t="s">
        <v>5030</v>
      </c>
      <c r="B12501" s="74">
        <v>46267</v>
      </c>
      <c r="C12501" s="30" t="s">
        <v>888</v>
      </c>
      <c r="D12501" s="30" t="s">
        <v>889</v>
      </c>
      <c r="E12501" s="75">
        <v>86</v>
      </c>
      <c r="F12501" s="30" t="s">
        <v>70</v>
      </c>
      <c r="G12501" s="30" t="s">
        <v>71</v>
      </c>
      <c r="H12501" s="75">
        <v>2</v>
      </c>
    </row>
    <row r="12502" spans="1:8">
      <c r="A12502" s="30" t="s">
        <v>5030</v>
      </c>
      <c r="B12502" s="74">
        <v>46267</v>
      </c>
      <c r="C12502" s="30" t="s">
        <v>890</v>
      </c>
      <c r="D12502" s="30" t="s">
        <v>891</v>
      </c>
      <c r="E12502" s="75">
        <v>94</v>
      </c>
      <c r="F12502" s="30" t="s">
        <v>53</v>
      </c>
      <c r="G12502" s="30" t="s">
        <v>54</v>
      </c>
      <c r="H12502" s="75">
        <v>1</v>
      </c>
    </row>
    <row r="12503" spans="1:8">
      <c r="A12503" s="30" t="s">
        <v>5030</v>
      </c>
      <c r="B12503" s="74">
        <v>46267</v>
      </c>
      <c r="C12503" s="30" t="s">
        <v>892</v>
      </c>
      <c r="D12503" s="30" t="s">
        <v>893</v>
      </c>
      <c r="E12503" s="75">
        <v>74</v>
      </c>
      <c r="F12503" s="30" t="s">
        <v>70</v>
      </c>
      <c r="G12503" s="30" t="s">
        <v>71</v>
      </c>
      <c r="H12503" s="75">
        <v>2</v>
      </c>
    </row>
    <row r="12504" spans="1:8">
      <c r="A12504" s="30" t="s">
        <v>5030</v>
      </c>
      <c r="B12504" s="74">
        <v>46267</v>
      </c>
      <c r="C12504" s="30" t="s">
        <v>894</v>
      </c>
      <c r="D12504" s="30" t="s">
        <v>895</v>
      </c>
      <c r="E12504" s="75">
        <v>129</v>
      </c>
      <c r="F12504" s="30" t="s">
        <v>68</v>
      </c>
      <c r="G12504" s="30" t="s">
        <v>69</v>
      </c>
      <c r="H12504" s="75">
        <v>1</v>
      </c>
    </row>
    <row r="12505" spans="1:8">
      <c r="A12505" s="30" t="s">
        <v>5030</v>
      </c>
      <c r="B12505" s="74">
        <v>46267</v>
      </c>
      <c r="C12505" s="30" t="s">
        <v>896</v>
      </c>
      <c r="D12505" s="30" t="s">
        <v>897</v>
      </c>
      <c r="E12505" s="75">
        <v>28</v>
      </c>
      <c r="F12505" s="30" t="s">
        <v>68</v>
      </c>
      <c r="G12505" s="30" t="s">
        <v>69</v>
      </c>
      <c r="H12505" s="75">
        <v>1</v>
      </c>
    </row>
    <row r="12506" spans="1:8">
      <c r="A12506" s="30" t="s">
        <v>5030</v>
      </c>
      <c r="B12506" s="74">
        <v>46267</v>
      </c>
      <c r="C12506" s="30" t="s">
        <v>898</v>
      </c>
      <c r="D12506" s="30" t="s">
        <v>899</v>
      </c>
      <c r="E12506" s="75">
        <v>23</v>
      </c>
      <c r="F12506" s="30" t="s">
        <v>70</v>
      </c>
      <c r="G12506" s="30" t="s">
        <v>71</v>
      </c>
      <c r="H12506" s="75">
        <v>2</v>
      </c>
    </row>
    <row r="12507" spans="1:8">
      <c r="A12507" s="30" t="s">
        <v>5030</v>
      </c>
      <c r="B12507" s="74">
        <v>46267</v>
      </c>
      <c r="C12507" s="30" t="s">
        <v>900</v>
      </c>
      <c r="D12507" s="30" t="s">
        <v>901</v>
      </c>
      <c r="E12507" s="75">
        <v>43</v>
      </c>
      <c r="F12507" s="30" t="s">
        <v>68</v>
      </c>
      <c r="G12507" s="30" t="s">
        <v>69</v>
      </c>
      <c r="H12507" s="75">
        <v>1</v>
      </c>
    </row>
    <row r="12508" spans="1:8">
      <c r="A12508" s="30" t="s">
        <v>5030</v>
      </c>
      <c r="B12508" s="74">
        <v>46267</v>
      </c>
      <c r="C12508" s="30" t="s">
        <v>904</v>
      </c>
      <c r="D12508" s="30" t="s">
        <v>905</v>
      </c>
      <c r="E12508" s="75">
        <v>84</v>
      </c>
      <c r="F12508" s="30" t="s">
        <v>70</v>
      </c>
      <c r="G12508" s="30" t="s">
        <v>71</v>
      </c>
      <c r="H12508" s="75">
        <v>2</v>
      </c>
    </row>
    <row r="12509" spans="1:8">
      <c r="A12509" s="30" t="s">
        <v>5030</v>
      </c>
      <c r="B12509" s="74">
        <v>46267</v>
      </c>
      <c r="C12509" s="30" t="s">
        <v>906</v>
      </c>
      <c r="D12509" s="30" t="s">
        <v>907</v>
      </c>
      <c r="E12509" s="75">
        <v>100</v>
      </c>
      <c r="F12509" s="30" t="s">
        <v>70</v>
      </c>
      <c r="G12509" s="30" t="s">
        <v>71</v>
      </c>
      <c r="H12509" s="75">
        <v>2</v>
      </c>
    </row>
    <row r="12510" spans="1:8">
      <c r="A12510" s="30" t="s">
        <v>5030</v>
      </c>
      <c r="B12510" s="74">
        <v>46267</v>
      </c>
      <c r="C12510" s="30" t="s">
        <v>908</v>
      </c>
      <c r="D12510" s="30" t="s">
        <v>909</v>
      </c>
      <c r="E12510" s="75">
        <v>252</v>
      </c>
      <c r="F12510" s="30" t="s">
        <v>80</v>
      </c>
      <c r="G12510" s="30" t="s">
        <v>81</v>
      </c>
      <c r="H12510" s="75">
        <v>1</v>
      </c>
    </row>
    <row r="12511" spans="1:8">
      <c r="A12511" s="30" t="s">
        <v>5030</v>
      </c>
      <c r="B12511" s="74">
        <v>46267</v>
      </c>
      <c r="C12511" s="30" t="s">
        <v>916</v>
      </c>
      <c r="D12511" s="30" t="s">
        <v>917</v>
      </c>
      <c r="E12511" s="75">
        <v>54</v>
      </c>
      <c r="F12511" s="30" t="s">
        <v>53</v>
      </c>
      <c r="G12511" s="30" t="s">
        <v>54</v>
      </c>
      <c r="H12511" s="75">
        <v>1</v>
      </c>
    </row>
    <row r="12512" spans="1:8">
      <c r="A12512" s="30" t="s">
        <v>5030</v>
      </c>
      <c r="B12512" s="74">
        <v>46267</v>
      </c>
      <c r="C12512" s="30" t="s">
        <v>918</v>
      </c>
      <c r="D12512" s="30" t="s">
        <v>919</v>
      </c>
      <c r="E12512" s="75">
        <v>57</v>
      </c>
      <c r="F12512" s="30" t="s">
        <v>53</v>
      </c>
      <c r="G12512" s="30" t="s">
        <v>54</v>
      </c>
      <c r="H12512" s="75">
        <v>1</v>
      </c>
    </row>
    <row r="12513" spans="1:8">
      <c r="A12513" s="30" t="s">
        <v>5030</v>
      </c>
      <c r="B12513" s="74">
        <v>46267</v>
      </c>
      <c r="C12513" s="30" t="s">
        <v>920</v>
      </c>
      <c r="D12513" s="30" t="s">
        <v>921</v>
      </c>
      <c r="E12513" s="75">
        <v>156</v>
      </c>
      <c r="F12513" s="30" t="s">
        <v>80</v>
      </c>
      <c r="G12513" s="30" t="s">
        <v>81</v>
      </c>
      <c r="H12513" s="75">
        <v>1</v>
      </c>
    </row>
    <row r="12514" spans="1:8">
      <c r="A12514" s="30" t="s">
        <v>5030</v>
      </c>
      <c r="B12514" s="74">
        <v>46267</v>
      </c>
      <c r="C12514" s="30" t="s">
        <v>922</v>
      </c>
      <c r="D12514" s="30" t="s">
        <v>923</v>
      </c>
      <c r="E12514" s="75">
        <v>58</v>
      </c>
      <c r="F12514" s="30" t="s">
        <v>70</v>
      </c>
      <c r="G12514" s="30" t="s">
        <v>71</v>
      </c>
      <c r="H12514" s="75">
        <v>2</v>
      </c>
    </row>
    <row r="12515" spans="1:8">
      <c r="A12515" s="30" t="s">
        <v>5030</v>
      </c>
      <c r="B12515" s="74">
        <v>46267</v>
      </c>
      <c r="C12515" s="30" t="s">
        <v>926</v>
      </c>
      <c r="D12515" s="30" t="s">
        <v>927</v>
      </c>
      <c r="E12515" s="75">
        <v>133</v>
      </c>
      <c r="F12515" s="30" t="s">
        <v>70</v>
      </c>
      <c r="G12515" s="30" t="s">
        <v>71</v>
      </c>
      <c r="H12515" s="75">
        <v>2</v>
      </c>
    </row>
    <row r="12516" spans="1:8">
      <c r="A12516" s="30" t="s">
        <v>5030</v>
      </c>
      <c r="B12516" s="74">
        <v>46267</v>
      </c>
      <c r="C12516" s="30" t="s">
        <v>928</v>
      </c>
      <c r="D12516" s="30" t="s">
        <v>929</v>
      </c>
      <c r="E12516" s="75">
        <v>161</v>
      </c>
      <c r="F12516" s="30" t="s">
        <v>70</v>
      </c>
      <c r="G12516" s="30" t="s">
        <v>71</v>
      </c>
      <c r="H12516" s="75">
        <v>2</v>
      </c>
    </row>
    <row r="12517" spans="1:8">
      <c r="A12517" s="30" t="s">
        <v>5030</v>
      </c>
      <c r="B12517" s="74">
        <v>46267</v>
      </c>
      <c r="C12517" s="30" t="s">
        <v>930</v>
      </c>
      <c r="D12517" s="30" t="s">
        <v>931</v>
      </c>
      <c r="E12517" s="75">
        <v>156</v>
      </c>
      <c r="F12517" s="30" t="s">
        <v>80</v>
      </c>
      <c r="G12517" s="30" t="s">
        <v>81</v>
      </c>
      <c r="H12517" s="75">
        <v>1</v>
      </c>
    </row>
    <row r="12518" spans="1:8">
      <c r="A12518" s="30" t="s">
        <v>5030</v>
      </c>
      <c r="B12518" s="74">
        <v>46267</v>
      </c>
      <c r="C12518" s="30" t="s">
        <v>934</v>
      </c>
      <c r="D12518" s="30" t="s">
        <v>935</v>
      </c>
      <c r="E12518" s="75">
        <v>129</v>
      </c>
      <c r="F12518" s="30" t="s">
        <v>70</v>
      </c>
      <c r="G12518" s="30" t="s">
        <v>71</v>
      </c>
      <c r="H12518" s="75">
        <v>2</v>
      </c>
    </row>
    <row r="12519" spans="1:8">
      <c r="A12519" s="30" t="s">
        <v>5030</v>
      </c>
      <c r="B12519" s="74">
        <v>46267</v>
      </c>
      <c r="C12519" s="30" t="s">
        <v>936</v>
      </c>
      <c r="D12519" s="30" t="s">
        <v>937</v>
      </c>
      <c r="E12519" s="75">
        <v>312</v>
      </c>
      <c r="F12519" s="30" t="s">
        <v>80</v>
      </c>
      <c r="G12519" s="30" t="s">
        <v>81</v>
      </c>
      <c r="H12519" s="75">
        <v>1</v>
      </c>
    </row>
    <row r="12520" spans="1:8">
      <c r="A12520" s="30" t="s">
        <v>5030</v>
      </c>
      <c r="B12520" s="74">
        <v>46267</v>
      </c>
      <c r="C12520" s="30" t="s">
        <v>938</v>
      </c>
      <c r="D12520" s="30" t="s">
        <v>939</v>
      </c>
      <c r="E12520" s="75">
        <v>278</v>
      </c>
      <c r="F12520" s="30" t="s">
        <v>80</v>
      </c>
      <c r="G12520" s="30" t="s">
        <v>81</v>
      </c>
      <c r="H12520" s="75">
        <v>1</v>
      </c>
    </row>
    <row r="12521" spans="1:8">
      <c r="A12521" s="30" t="s">
        <v>5030</v>
      </c>
      <c r="B12521" s="74">
        <v>46267</v>
      </c>
      <c r="C12521" s="30" t="s">
        <v>1826</v>
      </c>
      <c r="D12521" s="30" t="s">
        <v>1827</v>
      </c>
      <c r="E12521" s="75">
        <v>6</v>
      </c>
      <c r="F12521" s="30" t="s">
        <v>76</v>
      </c>
      <c r="G12521" s="30" t="s">
        <v>77</v>
      </c>
      <c r="H12521" s="75">
        <v>1</v>
      </c>
    </row>
    <row r="12522" spans="1:8">
      <c r="A12522" s="30" t="s">
        <v>5030</v>
      </c>
      <c r="B12522" s="74">
        <v>46267</v>
      </c>
      <c r="C12522" s="30" t="s">
        <v>1922</v>
      </c>
      <c r="D12522" s="30" t="s">
        <v>1923</v>
      </c>
      <c r="E12522" s="75">
        <v>78</v>
      </c>
      <c r="F12522" s="30" t="s">
        <v>70</v>
      </c>
      <c r="G12522" s="30" t="s">
        <v>71</v>
      </c>
      <c r="H12522" s="75">
        <v>2</v>
      </c>
    </row>
    <row r="12523" spans="1:8">
      <c r="A12523" s="30" t="s">
        <v>5030</v>
      </c>
      <c r="B12523" s="74">
        <v>46267</v>
      </c>
      <c r="C12523" s="30" t="s">
        <v>942</v>
      </c>
      <c r="D12523" s="30" t="s">
        <v>943</v>
      </c>
      <c r="E12523" s="75">
        <v>126</v>
      </c>
      <c r="F12523" s="30" t="s">
        <v>70</v>
      </c>
      <c r="G12523" s="30" t="s">
        <v>71</v>
      </c>
      <c r="H12523" s="75">
        <v>2</v>
      </c>
    </row>
    <row r="12524" spans="1:8">
      <c r="A12524" s="30" t="s">
        <v>5030</v>
      </c>
      <c r="B12524" s="74">
        <v>46267</v>
      </c>
      <c r="C12524" s="30" t="s">
        <v>944</v>
      </c>
      <c r="D12524" s="30" t="s">
        <v>945</v>
      </c>
      <c r="E12524" s="75">
        <v>46</v>
      </c>
      <c r="F12524" s="30" t="s">
        <v>68</v>
      </c>
      <c r="G12524" s="30" t="s">
        <v>69</v>
      </c>
      <c r="H12524" s="75">
        <v>1</v>
      </c>
    </row>
    <row r="12525" spans="1:8">
      <c r="A12525" s="30" t="s">
        <v>5030</v>
      </c>
      <c r="B12525" s="74">
        <v>46267</v>
      </c>
      <c r="C12525" s="30" t="s">
        <v>948</v>
      </c>
      <c r="D12525" s="30" t="s">
        <v>949</v>
      </c>
      <c r="E12525" s="75">
        <v>254</v>
      </c>
      <c r="F12525" s="30" t="s">
        <v>80</v>
      </c>
      <c r="G12525" s="30" t="s">
        <v>81</v>
      </c>
      <c r="H12525" s="75">
        <v>1</v>
      </c>
    </row>
    <row r="12526" spans="1:8">
      <c r="A12526" s="30" t="s">
        <v>5030</v>
      </c>
      <c r="B12526" s="74">
        <v>46267</v>
      </c>
      <c r="C12526" s="30" t="s">
        <v>950</v>
      </c>
      <c r="D12526" s="30" t="s">
        <v>951</v>
      </c>
      <c r="E12526" s="75">
        <v>107</v>
      </c>
      <c r="F12526" s="30" t="s">
        <v>53</v>
      </c>
      <c r="G12526" s="30" t="s">
        <v>54</v>
      </c>
      <c r="H12526" s="75">
        <v>1</v>
      </c>
    </row>
    <row r="12527" spans="1:8">
      <c r="A12527" s="30" t="s">
        <v>5030</v>
      </c>
      <c r="B12527" s="74">
        <v>46267</v>
      </c>
      <c r="C12527" s="30" t="s">
        <v>952</v>
      </c>
      <c r="D12527" s="30" t="s">
        <v>953</v>
      </c>
      <c r="E12527" s="75">
        <v>63</v>
      </c>
      <c r="F12527" s="30" t="s">
        <v>68</v>
      </c>
      <c r="G12527" s="30" t="s">
        <v>69</v>
      </c>
      <c r="H12527" s="75">
        <v>1</v>
      </c>
    </row>
    <row r="12528" spans="1:8">
      <c r="A12528" s="30" t="s">
        <v>5030</v>
      </c>
      <c r="B12528" s="74">
        <v>46267</v>
      </c>
      <c r="C12528" s="30" t="s">
        <v>954</v>
      </c>
      <c r="D12528" s="30" t="s">
        <v>955</v>
      </c>
      <c r="E12528" s="75">
        <v>30</v>
      </c>
      <c r="F12528" s="30" t="s">
        <v>68</v>
      </c>
      <c r="G12528" s="30" t="s">
        <v>69</v>
      </c>
      <c r="H12528" s="75">
        <v>1</v>
      </c>
    </row>
    <row r="12529" spans="1:8">
      <c r="A12529" s="30" t="s">
        <v>5030</v>
      </c>
      <c r="B12529" s="74">
        <v>46267</v>
      </c>
      <c r="C12529" s="30" t="s">
        <v>958</v>
      </c>
      <c r="D12529" s="30" t="s">
        <v>959</v>
      </c>
      <c r="E12529" s="75">
        <v>114</v>
      </c>
      <c r="F12529" s="30" t="s">
        <v>53</v>
      </c>
      <c r="G12529" s="30" t="s">
        <v>54</v>
      </c>
      <c r="H12529" s="75">
        <v>1</v>
      </c>
    </row>
    <row r="12530" spans="1:8">
      <c r="A12530" s="30" t="s">
        <v>5030</v>
      </c>
      <c r="B12530" s="74">
        <v>46267</v>
      </c>
      <c r="C12530" s="30" t="s">
        <v>1830</v>
      </c>
      <c r="D12530" s="30" t="s">
        <v>1831</v>
      </c>
      <c r="E12530" s="75">
        <v>50</v>
      </c>
      <c r="F12530" s="30" t="s">
        <v>70</v>
      </c>
      <c r="G12530" s="30" t="s">
        <v>71</v>
      </c>
      <c r="H12530" s="75">
        <v>2</v>
      </c>
    </row>
    <row r="12531" spans="1:8">
      <c r="A12531" s="30" t="s">
        <v>5030</v>
      </c>
      <c r="B12531" s="74">
        <v>46267</v>
      </c>
      <c r="C12531" s="30" t="s">
        <v>962</v>
      </c>
      <c r="D12531" s="30" t="s">
        <v>963</v>
      </c>
      <c r="E12531" s="75">
        <v>89</v>
      </c>
      <c r="F12531" s="30" t="s">
        <v>70</v>
      </c>
      <c r="G12531" s="30" t="s">
        <v>71</v>
      </c>
      <c r="H12531" s="75">
        <v>2</v>
      </c>
    </row>
    <row r="12532" spans="1:8">
      <c r="A12532" s="30" t="s">
        <v>5030</v>
      </c>
      <c r="B12532" s="74">
        <v>46267</v>
      </c>
      <c r="C12532" s="30" t="s">
        <v>972</v>
      </c>
      <c r="D12532" s="30" t="s">
        <v>973</v>
      </c>
      <c r="E12532" s="75">
        <v>51</v>
      </c>
      <c r="F12532" s="30" t="s">
        <v>70</v>
      </c>
      <c r="G12532" s="30" t="s">
        <v>71</v>
      </c>
      <c r="H12532" s="75">
        <v>2</v>
      </c>
    </row>
    <row r="12533" spans="1:8">
      <c r="A12533" s="30" t="s">
        <v>5030</v>
      </c>
      <c r="B12533" s="74">
        <v>46267</v>
      </c>
      <c r="C12533" s="30" t="s">
        <v>974</v>
      </c>
      <c r="D12533" s="30" t="s">
        <v>975</v>
      </c>
      <c r="E12533" s="75">
        <v>18</v>
      </c>
      <c r="F12533" s="30" t="s">
        <v>53</v>
      </c>
      <c r="G12533" s="30" t="s">
        <v>54</v>
      </c>
      <c r="H12533" s="75">
        <v>1</v>
      </c>
    </row>
    <row r="12534" spans="1:8">
      <c r="A12534" s="30" t="s">
        <v>5030</v>
      </c>
      <c r="B12534" s="74">
        <v>46267</v>
      </c>
      <c r="C12534" s="30" t="s">
        <v>980</v>
      </c>
      <c r="D12534" s="30" t="s">
        <v>981</v>
      </c>
      <c r="E12534" s="75">
        <v>245</v>
      </c>
      <c r="F12534" s="30" t="s">
        <v>70</v>
      </c>
      <c r="G12534" s="30" t="s">
        <v>71</v>
      </c>
      <c r="H12534" s="75">
        <v>2</v>
      </c>
    </row>
    <row r="12535" spans="1:8">
      <c r="A12535" s="30" t="s">
        <v>5030</v>
      </c>
      <c r="B12535" s="74">
        <v>46267</v>
      </c>
      <c r="C12535" s="30" t="s">
        <v>984</v>
      </c>
      <c r="D12535" s="30" t="s">
        <v>985</v>
      </c>
      <c r="E12535" s="75">
        <v>154</v>
      </c>
      <c r="F12535" s="30" t="s">
        <v>53</v>
      </c>
      <c r="G12535" s="30" t="s">
        <v>54</v>
      </c>
      <c r="H12535" s="75">
        <v>1</v>
      </c>
    </row>
    <row r="12536" spans="1:8">
      <c r="A12536" s="30" t="s">
        <v>5030</v>
      </c>
      <c r="B12536" s="74">
        <v>46267</v>
      </c>
      <c r="C12536" s="30" t="s">
        <v>986</v>
      </c>
      <c r="D12536" s="30" t="s">
        <v>987</v>
      </c>
      <c r="E12536" s="75">
        <v>76</v>
      </c>
      <c r="F12536" s="30" t="s">
        <v>53</v>
      </c>
      <c r="G12536" s="30" t="s">
        <v>54</v>
      </c>
      <c r="H12536" s="75">
        <v>1</v>
      </c>
    </row>
    <row r="12537" spans="1:8">
      <c r="A12537" s="30" t="s">
        <v>5030</v>
      </c>
      <c r="B12537" s="74">
        <v>46267</v>
      </c>
      <c r="C12537" s="30" t="s">
        <v>988</v>
      </c>
      <c r="D12537" s="30" t="s">
        <v>989</v>
      </c>
      <c r="E12537" s="75">
        <v>2</v>
      </c>
      <c r="F12537" s="30" t="s">
        <v>76</v>
      </c>
      <c r="G12537" s="30" t="s">
        <v>77</v>
      </c>
      <c r="H12537" s="75">
        <v>1</v>
      </c>
    </row>
    <row r="12538" spans="1:8">
      <c r="A12538" s="30" t="s">
        <v>5030</v>
      </c>
      <c r="B12538" s="74">
        <v>46267</v>
      </c>
      <c r="C12538" s="30" t="s">
        <v>992</v>
      </c>
      <c r="D12538" s="30" t="s">
        <v>993</v>
      </c>
      <c r="E12538" s="75">
        <v>46</v>
      </c>
      <c r="F12538" s="30" t="s">
        <v>68</v>
      </c>
      <c r="G12538" s="30" t="s">
        <v>69</v>
      </c>
      <c r="H12538" s="75">
        <v>1</v>
      </c>
    </row>
    <row r="12539" spans="1:8">
      <c r="A12539" s="30" t="s">
        <v>5030</v>
      </c>
      <c r="B12539" s="74">
        <v>46267</v>
      </c>
      <c r="C12539" s="30" t="s">
        <v>5052</v>
      </c>
      <c r="D12539" s="30" t="s">
        <v>5053</v>
      </c>
      <c r="E12539" s="75">
        <v>5</v>
      </c>
      <c r="F12539" s="30" t="s">
        <v>68</v>
      </c>
      <c r="G12539" s="30" t="s">
        <v>69</v>
      </c>
      <c r="H12539" s="75">
        <v>1</v>
      </c>
    </row>
    <row r="12540" spans="1:8">
      <c r="A12540" s="30" t="s">
        <v>5030</v>
      </c>
      <c r="B12540" s="74">
        <v>46267</v>
      </c>
      <c r="C12540" s="30" t="s">
        <v>1838</v>
      </c>
      <c r="D12540" s="30" t="s">
        <v>1839</v>
      </c>
      <c r="E12540" s="75">
        <v>76</v>
      </c>
      <c r="F12540" s="30" t="s">
        <v>53</v>
      </c>
      <c r="G12540" s="30" t="s">
        <v>54</v>
      </c>
      <c r="H12540" s="75">
        <v>1</v>
      </c>
    </row>
    <row r="12541" spans="1:8">
      <c r="A12541" s="30" t="s">
        <v>5030</v>
      </c>
      <c r="B12541" s="74">
        <v>46267</v>
      </c>
      <c r="C12541" s="30" t="s">
        <v>998</v>
      </c>
      <c r="D12541" s="30" t="s">
        <v>999</v>
      </c>
      <c r="E12541" s="75">
        <v>7</v>
      </c>
      <c r="F12541" s="30" t="s">
        <v>68</v>
      </c>
      <c r="G12541" s="30" t="s">
        <v>69</v>
      </c>
      <c r="H12541" s="75">
        <v>1</v>
      </c>
    </row>
    <row r="12542" spans="1:8">
      <c r="A12542" s="30" t="s">
        <v>5030</v>
      </c>
      <c r="B12542" s="74">
        <v>46267</v>
      </c>
      <c r="C12542" s="30" t="s">
        <v>1840</v>
      </c>
      <c r="D12542" s="30" t="s">
        <v>1841</v>
      </c>
      <c r="E12542" s="75">
        <v>67</v>
      </c>
      <c r="F12542" s="30" t="s">
        <v>68</v>
      </c>
      <c r="G12542" s="30" t="s">
        <v>69</v>
      </c>
      <c r="H12542" s="75">
        <v>1</v>
      </c>
    </row>
    <row r="12543" spans="1:8">
      <c r="A12543" s="30" t="s">
        <v>5030</v>
      </c>
      <c r="B12543" s="74">
        <v>46267</v>
      </c>
      <c r="C12543" s="30" t="s">
        <v>1010</v>
      </c>
      <c r="D12543" s="30" t="s">
        <v>1011</v>
      </c>
      <c r="E12543" s="75">
        <v>102</v>
      </c>
      <c r="F12543" s="30" t="s">
        <v>70</v>
      </c>
      <c r="G12543" s="30" t="s">
        <v>71</v>
      </c>
      <c r="H12543" s="75">
        <v>2</v>
      </c>
    </row>
    <row r="12544" spans="1:8">
      <c r="A12544" s="30" t="s">
        <v>5030</v>
      </c>
      <c r="B12544" s="74">
        <v>46267</v>
      </c>
      <c r="C12544" s="30" t="s">
        <v>1012</v>
      </c>
      <c r="D12544" s="30" t="s">
        <v>1013</v>
      </c>
      <c r="E12544" s="75">
        <v>37</v>
      </c>
      <c r="F12544" s="30" t="s">
        <v>53</v>
      </c>
      <c r="G12544" s="30" t="s">
        <v>54</v>
      </c>
      <c r="H12544" s="75">
        <v>1</v>
      </c>
    </row>
    <row r="12545" spans="1:8">
      <c r="A12545" s="30" t="s">
        <v>5030</v>
      </c>
      <c r="B12545" s="74">
        <v>46267</v>
      </c>
      <c r="C12545" s="30" t="s">
        <v>1018</v>
      </c>
      <c r="D12545" s="30" t="s">
        <v>1019</v>
      </c>
      <c r="E12545" s="75">
        <v>158</v>
      </c>
      <c r="F12545" s="30" t="s">
        <v>70</v>
      </c>
      <c r="G12545" s="30" t="s">
        <v>71</v>
      </c>
      <c r="H12545" s="75">
        <v>2</v>
      </c>
    </row>
    <row r="12546" spans="1:8">
      <c r="A12546" s="30" t="s">
        <v>5030</v>
      </c>
      <c r="B12546" s="74">
        <v>46267</v>
      </c>
      <c r="C12546" s="30" t="s">
        <v>1020</v>
      </c>
      <c r="D12546" s="30" t="s">
        <v>1021</v>
      </c>
      <c r="E12546" s="75">
        <v>30</v>
      </c>
      <c r="F12546" s="30" t="s">
        <v>53</v>
      </c>
      <c r="G12546" s="30" t="s">
        <v>54</v>
      </c>
      <c r="H12546" s="75">
        <v>1</v>
      </c>
    </row>
    <row r="12547" spans="1:8">
      <c r="A12547" s="30" t="s">
        <v>5030</v>
      </c>
      <c r="B12547" s="74">
        <v>46267</v>
      </c>
      <c r="C12547" s="30" t="s">
        <v>1022</v>
      </c>
      <c r="D12547" s="30" t="s">
        <v>1023</v>
      </c>
      <c r="E12547" s="75">
        <v>132</v>
      </c>
      <c r="F12547" s="30" t="s">
        <v>70</v>
      </c>
      <c r="G12547" s="30" t="s">
        <v>71</v>
      </c>
      <c r="H12547" s="75">
        <v>2</v>
      </c>
    </row>
    <row r="12548" spans="1:8">
      <c r="A12548" s="30" t="s">
        <v>5030</v>
      </c>
      <c r="B12548" s="74">
        <v>46267</v>
      </c>
      <c r="C12548" s="30" t="s">
        <v>1026</v>
      </c>
      <c r="D12548" s="30" t="s">
        <v>1027</v>
      </c>
      <c r="E12548" s="75">
        <v>152</v>
      </c>
      <c r="F12548" s="30" t="s">
        <v>53</v>
      </c>
      <c r="G12548" s="30" t="s">
        <v>54</v>
      </c>
      <c r="H12548" s="75">
        <v>1</v>
      </c>
    </row>
    <row r="12549" spans="1:8">
      <c r="A12549" s="30" t="s">
        <v>5030</v>
      </c>
      <c r="B12549" s="74">
        <v>46267</v>
      </c>
      <c r="C12549" s="30" t="s">
        <v>1846</v>
      </c>
      <c r="D12549" s="30" t="s">
        <v>1847</v>
      </c>
      <c r="E12549" s="75">
        <v>75</v>
      </c>
      <c r="F12549" s="30" t="s">
        <v>53</v>
      </c>
      <c r="G12549" s="30" t="s">
        <v>54</v>
      </c>
      <c r="H12549" s="75">
        <v>1</v>
      </c>
    </row>
    <row r="12550" spans="1:8">
      <c r="A12550" s="30" t="s">
        <v>5030</v>
      </c>
      <c r="B12550" s="74">
        <v>46267</v>
      </c>
      <c r="C12550" s="30" t="s">
        <v>1028</v>
      </c>
      <c r="D12550" s="30" t="s">
        <v>1029</v>
      </c>
      <c r="E12550" s="75">
        <v>76</v>
      </c>
      <c r="F12550" s="30" t="s">
        <v>53</v>
      </c>
      <c r="G12550" s="30" t="s">
        <v>54</v>
      </c>
      <c r="H12550" s="75">
        <v>1</v>
      </c>
    </row>
    <row r="12551" spans="1:8">
      <c r="A12551" s="30" t="s">
        <v>5030</v>
      </c>
      <c r="B12551" s="74">
        <v>46267</v>
      </c>
      <c r="C12551" s="30" t="s">
        <v>1032</v>
      </c>
      <c r="D12551" s="30" t="s">
        <v>1033</v>
      </c>
      <c r="E12551" s="75">
        <v>97</v>
      </c>
      <c r="F12551" s="30" t="s">
        <v>70</v>
      </c>
      <c r="G12551" s="30" t="s">
        <v>71</v>
      </c>
      <c r="H12551" s="75">
        <v>2</v>
      </c>
    </row>
    <row r="12552" spans="1:8">
      <c r="A12552" s="30" t="s">
        <v>5030</v>
      </c>
      <c r="B12552" s="74">
        <v>46267</v>
      </c>
      <c r="C12552" s="30" t="s">
        <v>1034</v>
      </c>
      <c r="D12552" s="30" t="s">
        <v>1035</v>
      </c>
      <c r="E12552" s="75">
        <v>61</v>
      </c>
      <c r="F12552" s="30" t="s">
        <v>53</v>
      </c>
      <c r="G12552" s="30" t="s">
        <v>54</v>
      </c>
      <c r="H12552" s="75">
        <v>1</v>
      </c>
    </row>
    <row r="12553" spans="1:8">
      <c r="A12553" s="30" t="s">
        <v>5030</v>
      </c>
      <c r="B12553" s="74">
        <v>46267</v>
      </c>
      <c r="C12553" s="30" t="s">
        <v>1036</v>
      </c>
      <c r="D12553" s="30" t="s">
        <v>1037</v>
      </c>
      <c r="E12553" s="75">
        <v>323</v>
      </c>
      <c r="F12553" s="30" t="s">
        <v>53</v>
      </c>
      <c r="G12553" s="30" t="s">
        <v>54</v>
      </c>
      <c r="H12553" s="75">
        <v>1</v>
      </c>
    </row>
    <row r="12554" spans="1:8">
      <c r="A12554" s="30" t="s">
        <v>5030</v>
      </c>
      <c r="B12554" s="74">
        <v>46267</v>
      </c>
      <c r="C12554" s="30" t="s">
        <v>1038</v>
      </c>
      <c r="D12554" s="30" t="s">
        <v>1039</v>
      </c>
      <c r="E12554" s="75">
        <v>200</v>
      </c>
      <c r="F12554" s="30" t="s">
        <v>70</v>
      </c>
      <c r="G12554" s="30" t="s">
        <v>71</v>
      </c>
      <c r="H12554" s="75">
        <v>2</v>
      </c>
    </row>
    <row r="12555" spans="1:8">
      <c r="A12555" s="30" t="s">
        <v>5030</v>
      </c>
      <c r="B12555" s="74">
        <v>46267</v>
      </c>
      <c r="C12555" s="30" t="s">
        <v>1040</v>
      </c>
      <c r="D12555" s="30" t="s">
        <v>1041</v>
      </c>
      <c r="E12555" s="75">
        <v>19</v>
      </c>
      <c r="F12555" s="30" t="s">
        <v>53</v>
      </c>
      <c r="G12555" s="30" t="s">
        <v>54</v>
      </c>
      <c r="H12555" s="75">
        <v>1</v>
      </c>
    </row>
    <row r="12556" spans="1:8">
      <c r="A12556" s="30" t="s">
        <v>5030</v>
      </c>
      <c r="B12556" s="74">
        <v>46267</v>
      </c>
      <c r="C12556" s="30" t="s">
        <v>1042</v>
      </c>
      <c r="D12556" s="30" t="s">
        <v>1043</v>
      </c>
      <c r="E12556" s="75">
        <v>94</v>
      </c>
      <c r="F12556" s="30" t="s">
        <v>80</v>
      </c>
      <c r="G12556" s="30" t="s">
        <v>81</v>
      </c>
      <c r="H12556" s="75">
        <v>1</v>
      </c>
    </row>
    <row r="12557" spans="1:8">
      <c r="A12557" s="30" t="s">
        <v>5030</v>
      </c>
      <c r="B12557" s="74">
        <v>46267</v>
      </c>
      <c r="C12557" s="30" t="s">
        <v>1044</v>
      </c>
      <c r="D12557" s="30" t="s">
        <v>1045</v>
      </c>
      <c r="E12557" s="75">
        <v>112</v>
      </c>
      <c r="F12557" s="30" t="s">
        <v>53</v>
      </c>
      <c r="G12557" s="30" t="s">
        <v>54</v>
      </c>
      <c r="H12557" s="75">
        <v>1</v>
      </c>
    </row>
    <row r="12558" spans="1:8">
      <c r="A12558" s="30" t="s">
        <v>5030</v>
      </c>
      <c r="B12558" s="74">
        <v>46267</v>
      </c>
      <c r="C12558" s="30" t="s">
        <v>1054</v>
      </c>
      <c r="D12558" s="30" t="s">
        <v>1055</v>
      </c>
      <c r="E12558" s="75">
        <v>97</v>
      </c>
      <c r="F12558" s="30" t="s">
        <v>70</v>
      </c>
      <c r="G12558" s="30" t="s">
        <v>71</v>
      </c>
      <c r="H12558" s="75">
        <v>2</v>
      </c>
    </row>
    <row r="12559" spans="1:8">
      <c r="A12559" s="30" t="s">
        <v>5030</v>
      </c>
      <c r="B12559" s="74">
        <v>46267</v>
      </c>
      <c r="C12559" s="30" t="s">
        <v>1064</v>
      </c>
      <c r="D12559" s="30" t="s">
        <v>1065</v>
      </c>
      <c r="E12559" s="75">
        <v>133</v>
      </c>
      <c r="F12559" s="30" t="s">
        <v>70</v>
      </c>
      <c r="G12559" s="30" t="s">
        <v>71</v>
      </c>
      <c r="H12559" s="75">
        <v>2</v>
      </c>
    </row>
    <row r="12560" spans="1:8">
      <c r="A12560" s="30" t="s">
        <v>5030</v>
      </c>
      <c r="B12560" s="74">
        <v>46267</v>
      </c>
      <c r="C12560" s="30" t="s">
        <v>1066</v>
      </c>
      <c r="D12560" s="30" t="s">
        <v>1067</v>
      </c>
      <c r="E12560" s="75">
        <v>260</v>
      </c>
      <c r="F12560" s="30" t="s">
        <v>78</v>
      </c>
      <c r="G12560" s="30" t="s">
        <v>79</v>
      </c>
      <c r="H12560" s="75">
        <v>2</v>
      </c>
    </row>
    <row r="12561" spans="1:8">
      <c r="A12561" s="30" t="s">
        <v>5030</v>
      </c>
      <c r="B12561" s="74">
        <v>46267</v>
      </c>
      <c r="C12561" s="30" t="s">
        <v>1068</v>
      </c>
      <c r="D12561" s="30" t="s">
        <v>1069</v>
      </c>
      <c r="E12561" s="75">
        <v>144</v>
      </c>
      <c r="F12561" s="30" t="s">
        <v>70</v>
      </c>
      <c r="G12561" s="30" t="s">
        <v>71</v>
      </c>
      <c r="H12561" s="75">
        <v>2</v>
      </c>
    </row>
    <row r="12562" spans="1:8">
      <c r="A12562" s="30" t="s">
        <v>5030</v>
      </c>
      <c r="B12562" s="74">
        <v>46267</v>
      </c>
      <c r="C12562" s="30" t="s">
        <v>1072</v>
      </c>
      <c r="D12562" s="30" t="s">
        <v>1073</v>
      </c>
      <c r="E12562" s="75">
        <v>140</v>
      </c>
      <c r="F12562" s="30" t="s">
        <v>53</v>
      </c>
      <c r="G12562" s="30" t="s">
        <v>54</v>
      </c>
      <c r="H12562" s="75">
        <v>1</v>
      </c>
    </row>
    <row r="12563" spans="1:8">
      <c r="A12563" s="30" t="s">
        <v>5030</v>
      </c>
      <c r="B12563" s="74">
        <v>46267</v>
      </c>
      <c r="C12563" s="30" t="s">
        <v>1074</v>
      </c>
      <c r="D12563" s="30" t="s">
        <v>1075</v>
      </c>
      <c r="E12563" s="75">
        <v>171</v>
      </c>
      <c r="F12563" s="30" t="s">
        <v>70</v>
      </c>
      <c r="G12563" s="30" t="s">
        <v>71</v>
      </c>
      <c r="H12563" s="75">
        <v>2</v>
      </c>
    </row>
    <row r="12564" spans="1:8">
      <c r="A12564" s="30" t="s">
        <v>5030</v>
      </c>
      <c r="B12564" s="74">
        <v>46267</v>
      </c>
      <c r="C12564" s="30" t="s">
        <v>1076</v>
      </c>
      <c r="D12564" s="30" t="s">
        <v>1077</v>
      </c>
      <c r="E12564" s="75">
        <v>49</v>
      </c>
      <c r="F12564" s="30" t="s">
        <v>53</v>
      </c>
      <c r="G12564" s="30" t="s">
        <v>54</v>
      </c>
      <c r="H12564" s="75">
        <v>1</v>
      </c>
    </row>
    <row r="12565" spans="1:8">
      <c r="A12565" s="30" t="s">
        <v>5030</v>
      </c>
      <c r="B12565" s="74">
        <v>46267</v>
      </c>
      <c r="C12565" s="30" t="s">
        <v>1078</v>
      </c>
      <c r="D12565" s="30" t="s">
        <v>1079</v>
      </c>
      <c r="E12565" s="75">
        <v>31</v>
      </c>
      <c r="F12565" s="30" t="s">
        <v>53</v>
      </c>
      <c r="G12565" s="30" t="s">
        <v>54</v>
      </c>
      <c r="H12565" s="75">
        <v>1</v>
      </c>
    </row>
    <row r="12566" spans="1:8">
      <c r="A12566" s="30" t="s">
        <v>5030</v>
      </c>
      <c r="B12566" s="74">
        <v>46267</v>
      </c>
      <c r="C12566" s="30" t="s">
        <v>1080</v>
      </c>
      <c r="D12566" s="30" t="s">
        <v>1081</v>
      </c>
      <c r="E12566" s="75">
        <v>18</v>
      </c>
      <c r="F12566" s="30" t="s">
        <v>76</v>
      </c>
      <c r="G12566" s="30" t="s">
        <v>77</v>
      </c>
      <c r="H12566" s="75">
        <v>1</v>
      </c>
    </row>
    <row r="12567" spans="1:8">
      <c r="A12567" s="30" t="s">
        <v>5030</v>
      </c>
      <c r="B12567" s="74">
        <v>46267</v>
      </c>
      <c r="C12567" s="30" t="s">
        <v>1086</v>
      </c>
      <c r="D12567" s="30" t="s">
        <v>1087</v>
      </c>
      <c r="E12567" s="75">
        <v>34</v>
      </c>
      <c r="F12567" s="30" t="s">
        <v>53</v>
      </c>
      <c r="G12567" s="30" t="s">
        <v>54</v>
      </c>
      <c r="H12567" s="75">
        <v>1</v>
      </c>
    </row>
    <row r="12568" spans="1:8">
      <c r="A12568" s="30" t="s">
        <v>5030</v>
      </c>
      <c r="B12568" s="74">
        <v>46267</v>
      </c>
      <c r="C12568" s="30" t="s">
        <v>1088</v>
      </c>
      <c r="D12568" s="30" t="s">
        <v>1089</v>
      </c>
      <c r="E12568" s="75">
        <v>117</v>
      </c>
      <c r="F12568" s="30" t="s">
        <v>66</v>
      </c>
      <c r="G12568" s="30" t="s">
        <v>67</v>
      </c>
      <c r="H12568" s="75">
        <v>2</v>
      </c>
    </row>
    <row r="12569" spans="1:8">
      <c r="A12569" s="30" t="s">
        <v>5030</v>
      </c>
      <c r="B12569" s="74">
        <v>46267</v>
      </c>
      <c r="C12569" s="30" t="s">
        <v>1092</v>
      </c>
      <c r="D12569" s="30" t="s">
        <v>1093</v>
      </c>
      <c r="E12569" s="75">
        <v>386</v>
      </c>
      <c r="F12569" s="30" t="s">
        <v>80</v>
      </c>
      <c r="G12569" s="30" t="s">
        <v>81</v>
      </c>
      <c r="H12569" s="75">
        <v>1</v>
      </c>
    </row>
    <row r="12570" spans="1:8">
      <c r="A12570" s="30" t="s">
        <v>5030</v>
      </c>
      <c r="B12570" s="74">
        <v>46267</v>
      </c>
      <c r="C12570" s="30" t="s">
        <v>1094</v>
      </c>
      <c r="D12570" s="30" t="s">
        <v>1095</v>
      </c>
      <c r="E12570" s="75">
        <v>58</v>
      </c>
      <c r="F12570" s="30" t="s">
        <v>70</v>
      </c>
      <c r="G12570" s="30" t="s">
        <v>71</v>
      </c>
      <c r="H12570" s="75">
        <v>2</v>
      </c>
    </row>
    <row r="12571" spans="1:8">
      <c r="A12571" s="30" t="s">
        <v>5030</v>
      </c>
      <c r="B12571" s="74">
        <v>46267</v>
      </c>
      <c r="C12571" s="30" t="s">
        <v>1848</v>
      </c>
      <c r="D12571" s="30" t="s">
        <v>1849</v>
      </c>
      <c r="E12571" s="75">
        <v>25</v>
      </c>
      <c r="F12571" s="30" t="s">
        <v>53</v>
      </c>
      <c r="G12571" s="30" t="s">
        <v>54</v>
      </c>
      <c r="H12571" s="75">
        <v>1</v>
      </c>
    </row>
    <row r="12572" spans="1:8">
      <c r="A12572" s="30" t="s">
        <v>5030</v>
      </c>
      <c r="B12572" s="74">
        <v>46267</v>
      </c>
      <c r="C12572" s="30" t="s">
        <v>1096</v>
      </c>
      <c r="D12572" s="30" t="s">
        <v>1097</v>
      </c>
      <c r="E12572" s="75">
        <v>82</v>
      </c>
      <c r="F12572" s="30" t="s">
        <v>70</v>
      </c>
      <c r="G12572" s="30" t="s">
        <v>71</v>
      </c>
      <c r="H12572" s="75">
        <v>2</v>
      </c>
    </row>
    <row r="12573" spans="1:8">
      <c r="A12573" s="30" t="s">
        <v>5030</v>
      </c>
      <c r="B12573" s="74">
        <v>46267</v>
      </c>
      <c r="C12573" s="30" t="s">
        <v>1098</v>
      </c>
      <c r="D12573" s="30" t="s">
        <v>1099</v>
      </c>
      <c r="E12573" s="75">
        <v>52</v>
      </c>
      <c r="F12573" s="30" t="s">
        <v>53</v>
      </c>
      <c r="G12573" s="30" t="s">
        <v>54</v>
      </c>
      <c r="H12573" s="75">
        <v>1</v>
      </c>
    </row>
    <row r="12574" spans="1:8">
      <c r="A12574" s="30" t="s">
        <v>5030</v>
      </c>
      <c r="B12574" s="74">
        <v>46267</v>
      </c>
      <c r="C12574" s="30" t="s">
        <v>1102</v>
      </c>
      <c r="D12574" s="30" t="s">
        <v>1103</v>
      </c>
      <c r="E12574" s="75">
        <v>109</v>
      </c>
      <c r="F12574" s="30" t="s">
        <v>53</v>
      </c>
      <c r="G12574" s="30" t="s">
        <v>54</v>
      </c>
      <c r="H12574" s="75">
        <v>1</v>
      </c>
    </row>
    <row r="12575" spans="1:8">
      <c r="A12575" s="30" t="s">
        <v>5030</v>
      </c>
      <c r="B12575" s="74">
        <v>46267</v>
      </c>
      <c r="C12575" s="30" t="s">
        <v>1106</v>
      </c>
      <c r="D12575" s="30" t="s">
        <v>1107</v>
      </c>
      <c r="E12575" s="75">
        <v>222</v>
      </c>
      <c r="F12575" s="30" t="s">
        <v>80</v>
      </c>
      <c r="G12575" s="30" t="s">
        <v>81</v>
      </c>
      <c r="H12575" s="75">
        <v>1</v>
      </c>
    </row>
    <row r="12576" spans="1:8">
      <c r="A12576" s="30" t="s">
        <v>5030</v>
      </c>
      <c r="B12576" s="74">
        <v>46267</v>
      </c>
      <c r="C12576" s="30" t="s">
        <v>1108</v>
      </c>
      <c r="D12576" s="30" t="s">
        <v>1109</v>
      </c>
      <c r="E12576" s="75">
        <v>72</v>
      </c>
      <c r="F12576" s="30" t="s">
        <v>53</v>
      </c>
      <c r="G12576" s="30" t="s">
        <v>54</v>
      </c>
      <c r="H12576" s="75">
        <v>1</v>
      </c>
    </row>
    <row r="12577" spans="1:8">
      <c r="A12577" s="30" t="s">
        <v>5030</v>
      </c>
      <c r="B12577" s="74">
        <v>46267</v>
      </c>
      <c r="C12577" s="30" t="s">
        <v>1110</v>
      </c>
      <c r="D12577" s="30" t="s">
        <v>1111</v>
      </c>
      <c r="E12577" s="75">
        <v>166</v>
      </c>
      <c r="F12577" s="30" t="s">
        <v>80</v>
      </c>
      <c r="G12577" s="30" t="s">
        <v>81</v>
      </c>
      <c r="H12577" s="75">
        <v>1</v>
      </c>
    </row>
    <row r="12578" spans="1:8">
      <c r="A12578" s="30" t="s">
        <v>5030</v>
      </c>
      <c r="B12578" s="74">
        <v>46267</v>
      </c>
      <c r="C12578" s="30" t="s">
        <v>1852</v>
      </c>
      <c r="D12578" s="30" t="s">
        <v>1853</v>
      </c>
      <c r="E12578" s="75">
        <v>46</v>
      </c>
      <c r="F12578" s="30" t="s">
        <v>53</v>
      </c>
      <c r="G12578" s="30" t="s">
        <v>54</v>
      </c>
      <c r="H12578" s="75">
        <v>1</v>
      </c>
    </row>
    <row r="12579" spans="1:8">
      <c r="A12579" s="30" t="s">
        <v>5030</v>
      </c>
      <c r="B12579" s="74">
        <v>46267</v>
      </c>
      <c r="C12579" s="30" t="s">
        <v>2504</v>
      </c>
      <c r="D12579" s="30" t="s">
        <v>2505</v>
      </c>
      <c r="E12579" s="75">
        <v>142</v>
      </c>
      <c r="F12579" s="30" t="s">
        <v>70</v>
      </c>
      <c r="G12579" s="30" t="s">
        <v>71</v>
      </c>
      <c r="H12579" s="75">
        <v>2</v>
      </c>
    </row>
    <row r="12580" spans="1:8">
      <c r="A12580" s="30" t="s">
        <v>5030</v>
      </c>
      <c r="B12580" s="74">
        <v>46267</v>
      </c>
      <c r="C12580" s="30" t="s">
        <v>1114</v>
      </c>
      <c r="D12580" s="30" t="s">
        <v>1115</v>
      </c>
      <c r="E12580" s="75">
        <v>84</v>
      </c>
      <c r="F12580" s="30" t="s">
        <v>70</v>
      </c>
      <c r="G12580" s="30" t="s">
        <v>71</v>
      </c>
      <c r="H12580" s="75">
        <v>2</v>
      </c>
    </row>
    <row r="12581" spans="1:8">
      <c r="A12581" s="30" t="s">
        <v>5030</v>
      </c>
      <c r="B12581" s="74">
        <v>46267</v>
      </c>
      <c r="C12581" s="30" t="s">
        <v>1122</v>
      </c>
      <c r="D12581" s="30" t="s">
        <v>1123</v>
      </c>
      <c r="E12581" s="75">
        <v>195</v>
      </c>
      <c r="F12581" s="30" t="s">
        <v>70</v>
      </c>
      <c r="G12581" s="30" t="s">
        <v>71</v>
      </c>
      <c r="H12581" s="75">
        <v>2</v>
      </c>
    </row>
    <row r="12582" spans="1:8">
      <c r="A12582" s="30" t="s">
        <v>5030</v>
      </c>
      <c r="B12582" s="74">
        <v>46267</v>
      </c>
      <c r="C12582" s="30" t="s">
        <v>1126</v>
      </c>
      <c r="D12582" s="30" t="s">
        <v>1127</v>
      </c>
      <c r="E12582" s="75">
        <v>91</v>
      </c>
      <c r="F12582" s="30" t="s">
        <v>70</v>
      </c>
      <c r="G12582" s="30" t="s">
        <v>71</v>
      </c>
      <c r="H12582" s="75">
        <v>2</v>
      </c>
    </row>
    <row r="12583" spans="1:8">
      <c r="A12583" s="30" t="s">
        <v>5030</v>
      </c>
      <c r="B12583" s="74">
        <v>46267</v>
      </c>
      <c r="C12583" s="30" t="s">
        <v>1132</v>
      </c>
      <c r="D12583" s="30" t="s">
        <v>1133</v>
      </c>
      <c r="E12583" s="75">
        <v>35</v>
      </c>
      <c r="F12583" s="30" t="s">
        <v>70</v>
      </c>
      <c r="G12583" s="30" t="s">
        <v>71</v>
      </c>
      <c r="H12583" s="75">
        <v>2</v>
      </c>
    </row>
    <row r="12584" spans="1:8">
      <c r="A12584" s="30" t="s">
        <v>5030</v>
      </c>
      <c r="B12584" s="74">
        <v>46267</v>
      </c>
      <c r="C12584" s="30" t="s">
        <v>1856</v>
      </c>
      <c r="D12584" s="30" t="s">
        <v>1857</v>
      </c>
      <c r="E12584" s="75">
        <v>21</v>
      </c>
      <c r="F12584" s="30" t="s">
        <v>53</v>
      </c>
      <c r="G12584" s="30" t="s">
        <v>54</v>
      </c>
      <c r="H12584" s="75">
        <v>1</v>
      </c>
    </row>
    <row r="12585" spans="1:8">
      <c r="A12585" s="30" t="s">
        <v>5030</v>
      </c>
      <c r="B12585" s="74">
        <v>46267</v>
      </c>
      <c r="C12585" s="30" t="s">
        <v>1138</v>
      </c>
      <c r="D12585" s="30" t="s">
        <v>1139</v>
      </c>
      <c r="E12585" s="75">
        <v>79</v>
      </c>
      <c r="F12585" s="30" t="s">
        <v>70</v>
      </c>
      <c r="G12585" s="30" t="s">
        <v>71</v>
      </c>
      <c r="H12585" s="75">
        <v>2</v>
      </c>
    </row>
    <row r="12586" spans="1:8">
      <c r="A12586" s="30" t="s">
        <v>5030</v>
      </c>
      <c r="B12586" s="74">
        <v>46267</v>
      </c>
      <c r="C12586" s="30" t="s">
        <v>1140</v>
      </c>
      <c r="D12586" s="30" t="s">
        <v>1141</v>
      </c>
      <c r="E12586" s="75">
        <v>32</v>
      </c>
      <c r="F12586" s="30" t="s">
        <v>53</v>
      </c>
      <c r="G12586" s="30" t="s">
        <v>54</v>
      </c>
      <c r="H12586" s="75">
        <v>1</v>
      </c>
    </row>
    <row r="12587" spans="1:8">
      <c r="A12587" s="30" t="s">
        <v>5030</v>
      </c>
      <c r="B12587" s="74">
        <v>46267</v>
      </c>
      <c r="C12587" s="30" t="s">
        <v>1142</v>
      </c>
      <c r="D12587" s="30" t="s">
        <v>1143</v>
      </c>
      <c r="E12587" s="75">
        <v>126</v>
      </c>
      <c r="F12587" s="30" t="s">
        <v>70</v>
      </c>
      <c r="G12587" s="30" t="s">
        <v>71</v>
      </c>
      <c r="H12587" s="75">
        <v>2</v>
      </c>
    </row>
    <row r="12588" spans="1:8">
      <c r="A12588" s="30" t="s">
        <v>5030</v>
      </c>
      <c r="B12588" s="74">
        <v>46267</v>
      </c>
      <c r="C12588" s="30" t="s">
        <v>1144</v>
      </c>
      <c r="D12588" s="30" t="s">
        <v>1145</v>
      </c>
      <c r="E12588" s="75">
        <v>1</v>
      </c>
      <c r="F12588" s="30" t="s">
        <v>76</v>
      </c>
      <c r="G12588" s="30" t="s">
        <v>77</v>
      </c>
      <c r="H12588" s="75">
        <v>1</v>
      </c>
    </row>
    <row r="12589" spans="1:8">
      <c r="A12589" s="30" t="s">
        <v>5030</v>
      </c>
      <c r="B12589" s="74">
        <v>46267</v>
      </c>
      <c r="C12589" s="30" t="s">
        <v>1148</v>
      </c>
      <c r="D12589" s="30" t="s">
        <v>1149</v>
      </c>
      <c r="E12589" s="75">
        <v>117</v>
      </c>
      <c r="F12589" s="30" t="s">
        <v>70</v>
      </c>
      <c r="G12589" s="30" t="s">
        <v>71</v>
      </c>
      <c r="H12589" s="75">
        <v>2</v>
      </c>
    </row>
    <row r="12590" spans="1:8">
      <c r="A12590" s="30" t="s">
        <v>5030</v>
      </c>
      <c r="B12590" s="74">
        <v>46267</v>
      </c>
      <c r="C12590" s="30" t="s">
        <v>1150</v>
      </c>
      <c r="D12590" s="30" t="s">
        <v>1151</v>
      </c>
      <c r="E12590" s="75">
        <v>43</v>
      </c>
      <c r="F12590" s="30" t="s">
        <v>68</v>
      </c>
      <c r="G12590" s="30" t="s">
        <v>69</v>
      </c>
      <c r="H12590" s="75">
        <v>1</v>
      </c>
    </row>
    <row r="12591" spans="1:8">
      <c r="A12591" s="30" t="s">
        <v>5030</v>
      </c>
      <c r="B12591" s="74">
        <v>46267</v>
      </c>
      <c r="C12591" s="30" t="s">
        <v>1152</v>
      </c>
      <c r="D12591" s="30" t="s">
        <v>1153</v>
      </c>
      <c r="E12591" s="75">
        <v>144</v>
      </c>
      <c r="F12591" s="30" t="s">
        <v>70</v>
      </c>
      <c r="G12591" s="30" t="s">
        <v>71</v>
      </c>
      <c r="H12591" s="75">
        <v>2</v>
      </c>
    </row>
    <row r="12592" spans="1:8">
      <c r="A12592" s="30" t="s">
        <v>5030</v>
      </c>
      <c r="B12592" s="74">
        <v>46267</v>
      </c>
      <c r="C12592" s="30" t="s">
        <v>1154</v>
      </c>
      <c r="D12592" s="30" t="s">
        <v>1155</v>
      </c>
      <c r="E12592" s="75">
        <v>142</v>
      </c>
      <c r="F12592" s="30" t="s">
        <v>53</v>
      </c>
      <c r="G12592" s="30" t="s">
        <v>54</v>
      </c>
      <c r="H12592" s="75">
        <v>1</v>
      </c>
    </row>
    <row r="12593" spans="1:8">
      <c r="A12593" s="30" t="s">
        <v>5030</v>
      </c>
      <c r="B12593" s="74">
        <v>46267</v>
      </c>
      <c r="C12593" s="30" t="s">
        <v>1156</v>
      </c>
      <c r="D12593" s="30" t="s">
        <v>1157</v>
      </c>
      <c r="E12593" s="75">
        <v>120</v>
      </c>
      <c r="F12593" s="30" t="s">
        <v>70</v>
      </c>
      <c r="G12593" s="30" t="s">
        <v>71</v>
      </c>
      <c r="H12593" s="75">
        <v>2</v>
      </c>
    </row>
    <row r="12594" spans="1:8">
      <c r="A12594" s="30" t="s">
        <v>5030</v>
      </c>
      <c r="B12594" s="74">
        <v>46267</v>
      </c>
      <c r="C12594" s="30" t="s">
        <v>1860</v>
      </c>
      <c r="D12594" s="30" t="s">
        <v>1861</v>
      </c>
      <c r="E12594" s="75">
        <v>161</v>
      </c>
      <c r="F12594" s="30" t="s">
        <v>53</v>
      </c>
      <c r="G12594" s="30" t="s">
        <v>54</v>
      </c>
      <c r="H12594" s="75">
        <v>1</v>
      </c>
    </row>
    <row r="12595" spans="1:8">
      <c r="A12595" s="30" t="s">
        <v>5030</v>
      </c>
      <c r="B12595" s="74">
        <v>46267</v>
      </c>
      <c r="C12595" s="30" t="s">
        <v>1160</v>
      </c>
      <c r="D12595" s="30" t="s">
        <v>1161</v>
      </c>
      <c r="E12595" s="75">
        <v>22</v>
      </c>
      <c r="F12595" s="30" t="s">
        <v>70</v>
      </c>
      <c r="G12595" s="30" t="s">
        <v>71</v>
      </c>
      <c r="H12595" s="75">
        <v>2</v>
      </c>
    </row>
    <row r="12596" spans="1:8">
      <c r="A12596" s="30" t="s">
        <v>5030</v>
      </c>
      <c r="B12596" s="74">
        <v>46267</v>
      </c>
      <c r="C12596" s="30" t="s">
        <v>1926</v>
      </c>
      <c r="D12596" s="30" t="s">
        <v>1927</v>
      </c>
      <c r="E12596" s="75">
        <v>27</v>
      </c>
      <c r="F12596" s="30" t="s">
        <v>74</v>
      </c>
      <c r="G12596" s="30" t="s">
        <v>75</v>
      </c>
      <c r="H12596" s="75">
        <v>2</v>
      </c>
    </row>
    <row r="12597" spans="1:8">
      <c r="A12597" s="30" t="s">
        <v>5030</v>
      </c>
      <c r="B12597" s="74">
        <v>46267</v>
      </c>
      <c r="C12597" s="30" t="s">
        <v>1164</v>
      </c>
      <c r="D12597" s="30" t="s">
        <v>1165</v>
      </c>
      <c r="E12597" s="75">
        <v>94</v>
      </c>
      <c r="F12597" s="30" t="s">
        <v>70</v>
      </c>
      <c r="G12597" s="30" t="s">
        <v>71</v>
      </c>
      <c r="H12597" s="75">
        <v>2</v>
      </c>
    </row>
    <row r="12598" spans="1:8">
      <c r="A12598" s="30" t="s">
        <v>5030</v>
      </c>
      <c r="B12598" s="74">
        <v>46267</v>
      </c>
      <c r="C12598" s="30" t="s">
        <v>1166</v>
      </c>
      <c r="D12598" s="30" t="s">
        <v>1167</v>
      </c>
      <c r="E12598" s="75">
        <v>91</v>
      </c>
      <c r="F12598" s="30" t="s">
        <v>53</v>
      </c>
      <c r="G12598" s="30" t="s">
        <v>54</v>
      </c>
      <c r="H12598" s="75">
        <v>1</v>
      </c>
    </row>
    <row r="12599" spans="1:8">
      <c r="A12599" s="30" t="s">
        <v>5030</v>
      </c>
      <c r="B12599" s="74">
        <v>46267</v>
      </c>
      <c r="C12599" s="30" t="s">
        <v>5032</v>
      </c>
      <c r="D12599" s="30" t="s">
        <v>5033</v>
      </c>
      <c r="E12599" s="75">
        <v>56</v>
      </c>
      <c r="F12599" s="30" t="s">
        <v>53</v>
      </c>
      <c r="G12599" s="30" t="s">
        <v>54</v>
      </c>
      <c r="H12599" s="75">
        <v>1</v>
      </c>
    </row>
    <row r="12600" spans="1:8">
      <c r="A12600" s="30" t="s">
        <v>5030</v>
      </c>
      <c r="B12600" s="74">
        <v>46267</v>
      </c>
      <c r="C12600" s="30" t="s">
        <v>1174</v>
      </c>
      <c r="D12600" s="30" t="s">
        <v>1175</v>
      </c>
      <c r="E12600" s="75">
        <v>87</v>
      </c>
      <c r="F12600" s="30" t="s">
        <v>53</v>
      </c>
      <c r="G12600" s="30" t="s">
        <v>54</v>
      </c>
      <c r="H12600" s="75">
        <v>1</v>
      </c>
    </row>
    <row r="12601" spans="1:8">
      <c r="A12601" s="30" t="s">
        <v>5030</v>
      </c>
      <c r="B12601" s="74">
        <v>46267</v>
      </c>
      <c r="C12601" s="30" t="s">
        <v>1178</v>
      </c>
      <c r="D12601" s="30" t="s">
        <v>1179</v>
      </c>
      <c r="E12601" s="75">
        <v>2</v>
      </c>
      <c r="F12601" s="30" t="s">
        <v>76</v>
      </c>
      <c r="G12601" s="30" t="s">
        <v>77</v>
      </c>
      <c r="H12601" s="75">
        <v>1</v>
      </c>
    </row>
    <row r="12602" spans="1:8">
      <c r="A12602" s="30" t="s">
        <v>5030</v>
      </c>
      <c r="B12602" s="74">
        <v>46267</v>
      </c>
      <c r="C12602" s="30" t="s">
        <v>1180</v>
      </c>
      <c r="D12602" s="30" t="s">
        <v>1181</v>
      </c>
      <c r="E12602" s="75">
        <v>198</v>
      </c>
      <c r="F12602" s="30" t="s">
        <v>53</v>
      </c>
      <c r="G12602" s="30" t="s">
        <v>54</v>
      </c>
      <c r="H12602" s="75">
        <v>1</v>
      </c>
    </row>
    <row r="12603" spans="1:8">
      <c r="A12603" s="30" t="s">
        <v>5030</v>
      </c>
      <c r="B12603" s="74">
        <v>46267</v>
      </c>
      <c r="C12603" s="30" t="s">
        <v>1182</v>
      </c>
      <c r="D12603" s="30" t="s">
        <v>1183</v>
      </c>
      <c r="E12603" s="75">
        <v>40</v>
      </c>
      <c r="F12603" s="30" t="s">
        <v>70</v>
      </c>
      <c r="G12603" s="30" t="s">
        <v>71</v>
      </c>
      <c r="H12603" s="75">
        <v>2</v>
      </c>
    </row>
    <row r="12604" spans="1:8">
      <c r="A12604" s="30" t="s">
        <v>5030</v>
      </c>
      <c r="B12604" s="74">
        <v>46267</v>
      </c>
      <c r="C12604" s="30" t="s">
        <v>1184</v>
      </c>
      <c r="D12604" s="30" t="s">
        <v>1185</v>
      </c>
      <c r="E12604" s="75">
        <v>4</v>
      </c>
      <c r="F12604" s="30" t="s">
        <v>76</v>
      </c>
      <c r="G12604" s="30" t="s">
        <v>77</v>
      </c>
      <c r="H12604" s="75">
        <v>1</v>
      </c>
    </row>
    <row r="12605" spans="1:8">
      <c r="A12605" s="30" t="s">
        <v>5030</v>
      </c>
      <c r="B12605" s="74">
        <v>46267</v>
      </c>
      <c r="C12605" s="30" t="s">
        <v>1190</v>
      </c>
      <c r="D12605" s="30" t="s">
        <v>1191</v>
      </c>
      <c r="E12605" s="75">
        <v>43</v>
      </c>
      <c r="F12605" s="30" t="s">
        <v>53</v>
      </c>
      <c r="G12605" s="30" t="s">
        <v>54</v>
      </c>
      <c r="H12605" s="75">
        <v>1</v>
      </c>
    </row>
    <row r="12606" spans="1:8">
      <c r="A12606" s="30" t="s">
        <v>5030</v>
      </c>
      <c r="B12606" s="74">
        <v>46267</v>
      </c>
      <c r="C12606" s="30" t="s">
        <v>1194</v>
      </c>
      <c r="D12606" s="30" t="s">
        <v>1195</v>
      </c>
      <c r="E12606" s="75">
        <v>120</v>
      </c>
      <c r="F12606" s="30" t="s">
        <v>70</v>
      </c>
      <c r="G12606" s="30" t="s">
        <v>71</v>
      </c>
      <c r="H12606" s="75">
        <v>2</v>
      </c>
    </row>
    <row r="12607" spans="1:8">
      <c r="A12607" s="30" t="s">
        <v>5030</v>
      </c>
      <c r="B12607" s="74">
        <v>46267</v>
      </c>
      <c r="C12607" s="30" t="s">
        <v>1196</v>
      </c>
      <c r="D12607" s="30" t="s">
        <v>1197</v>
      </c>
      <c r="E12607" s="75">
        <v>7</v>
      </c>
      <c r="F12607" s="30" t="s">
        <v>53</v>
      </c>
      <c r="G12607" s="30" t="s">
        <v>54</v>
      </c>
      <c r="H12607" s="75">
        <v>1</v>
      </c>
    </row>
    <row r="12608" spans="1:8">
      <c r="A12608" s="30" t="s">
        <v>5030</v>
      </c>
      <c r="B12608" s="74">
        <v>46267</v>
      </c>
      <c r="C12608" s="30" t="s">
        <v>1202</v>
      </c>
      <c r="D12608" s="30" t="s">
        <v>1203</v>
      </c>
      <c r="E12608" s="75">
        <v>122</v>
      </c>
      <c r="F12608" s="30" t="s">
        <v>70</v>
      </c>
      <c r="G12608" s="30" t="s">
        <v>71</v>
      </c>
      <c r="H12608" s="75">
        <v>2</v>
      </c>
    </row>
    <row r="12609" spans="1:8">
      <c r="A12609" s="30" t="s">
        <v>5030</v>
      </c>
      <c r="B12609" s="74">
        <v>46267</v>
      </c>
      <c r="C12609" s="30" t="s">
        <v>1208</v>
      </c>
      <c r="D12609" s="30" t="s">
        <v>1209</v>
      </c>
      <c r="E12609" s="75">
        <v>93</v>
      </c>
      <c r="F12609" s="30" t="s">
        <v>53</v>
      </c>
      <c r="G12609" s="30" t="s">
        <v>54</v>
      </c>
      <c r="H12609" s="75">
        <v>1</v>
      </c>
    </row>
    <row r="12610" spans="1:8">
      <c r="A12610" s="30" t="s">
        <v>5030</v>
      </c>
      <c r="B12610" s="74">
        <v>46267</v>
      </c>
      <c r="C12610" s="30" t="s">
        <v>1210</v>
      </c>
      <c r="D12610" s="30" t="s">
        <v>1211</v>
      </c>
      <c r="E12610" s="75">
        <v>30</v>
      </c>
      <c r="F12610" s="30" t="s">
        <v>53</v>
      </c>
      <c r="G12610" s="30" t="s">
        <v>54</v>
      </c>
      <c r="H12610" s="75">
        <v>1</v>
      </c>
    </row>
    <row r="12611" spans="1:8">
      <c r="A12611" s="30" t="s">
        <v>5030</v>
      </c>
      <c r="B12611" s="74">
        <v>46267</v>
      </c>
      <c r="C12611" s="30" t="s">
        <v>1212</v>
      </c>
      <c r="D12611" s="30" t="s">
        <v>1213</v>
      </c>
      <c r="E12611" s="75">
        <v>205</v>
      </c>
      <c r="F12611" s="30" t="s">
        <v>72</v>
      </c>
      <c r="G12611" s="30" t="s">
        <v>73</v>
      </c>
      <c r="H12611" s="75">
        <v>3</v>
      </c>
    </row>
    <row r="12612" spans="1:8">
      <c r="A12612" s="30" t="s">
        <v>5030</v>
      </c>
      <c r="B12612" s="74">
        <v>46267</v>
      </c>
      <c r="C12612" s="30" t="s">
        <v>1862</v>
      </c>
      <c r="D12612" s="30" t="s">
        <v>1863</v>
      </c>
      <c r="E12612" s="75">
        <v>19</v>
      </c>
      <c r="F12612" s="30" t="s">
        <v>53</v>
      </c>
      <c r="G12612" s="30" t="s">
        <v>54</v>
      </c>
      <c r="H12612" s="75">
        <v>1</v>
      </c>
    </row>
    <row r="12613" spans="1:8">
      <c r="A12613" s="30" t="s">
        <v>5030</v>
      </c>
      <c r="B12613" s="74">
        <v>46267</v>
      </c>
      <c r="C12613" s="30" t="s">
        <v>1216</v>
      </c>
      <c r="D12613" s="30" t="s">
        <v>1217</v>
      </c>
      <c r="E12613" s="75">
        <v>135</v>
      </c>
      <c r="F12613" s="30" t="s">
        <v>70</v>
      </c>
      <c r="G12613" s="30" t="s">
        <v>71</v>
      </c>
      <c r="H12613" s="75">
        <v>2</v>
      </c>
    </row>
    <row r="12614" spans="1:8">
      <c r="A12614" s="30" t="s">
        <v>5030</v>
      </c>
      <c r="B12614" s="74">
        <v>46267</v>
      </c>
      <c r="C12614" s="30" t="s">
        <v>1218</v>
      </c>
      <c r="D12614" s="30" t="s">
        <v>1219</v>
      </c>
      <c r="E12614" s="75">
        <v>20</v>
      </c>
      <c r="F12614" s="30" t="s">
        <v>53</v>
      </c>
      <c r="G12614" s="30" t="s">
        <v>54</v>
      </c>
      <c r="H12614" s="75">
        <v>1</v>
      </c>
    </row>
    <row r="12615" spans="1:8">
      <c r="A12615" s="30" t="s">
        <v>5030</v>
      </c>
      <c r="B12615" s="74">
        <v>46267</v>
      </c>
      <c r="C12615" s="30" t="s">
        <v>1220</v>
      </c>
      <c r="D12615" s="30" t="s">
        <v>1221</v>
      </c>
      <c r="E12615" s="75">
        <v>161</v>
      </c>
      <c r="F12615" s="30" t="s">
        <v>70</v>
      </c>
      <c r="G12615" s="30" t="s">
        <v>71</v>
      </c>
      <c r="H12615" s="75">
        <v>2</v>
      </c>
    </row>
    <row r="12616" spans="1:8">
      <c r="A12616" s="30" t="s">
        <v>5030</v>
      </c>
      <c r="B12616" s="74">
        <v>46267</v>
      </c>
      <c r="C12616" s="30" t="s">
        <v>1864</v>
      </c>
      <c r="D12616" s="30" t="s">
        <v>1865</v>
      </c>
      <c r="E12616" s="75">
        <v>52</v>
      </c>
      <c r="F12616" s="30" t="s">
        <v>53</v>
      </c>
      <c r="G12616" s="30" t="s">
        <v>54</v>
      </c>
      <c r="H12616" s="75">
        <v>1</v>
      </c>
    </row>
    <row r="12617" spans="1:8">
      <c r="A12617" s="30" t="s">
        <v>5030</v>
      </c>
      <c r="B12617" s="74">
        <v>46267</v>
      </c>
      <c r="C12617" s="30" t="s">
        <v>1224</v>
      </c>
      <c r="D12617" s="30" t="s">
        <v>1225</v>
      </c>
      <c r="E12617" s="75">
        <v>117</v>
      </c>
      <c r="F12617" s="30" t="s">
        <v>70</v>
      </c>
      <c r="G12617" s="30" t="s">
        <v>71</v>
      </c>
      <c r="H12617" s="75">
        <v>2</v>
      </c>
    </row>
    <row r="12618" spans="1:8">
      <c r="A12618" s="30" t="s">
        <v>5030</v>
      </c>
      <c r="B12618" s="74">
        <v>46267</v>
      </c>
      <c r="C12618" s="30" t="s">
        <v>1226</v>
      </c>
      <c r="D12618" s="30" t="s">
        <v>1227</v>
      </c>
      <c r="E12618" s="75">
        <v>109</v>
      </c>
      <c r="F12618" s="30" t="s">
        <v>76</v>
      </c>
      <c r="G12618" s="30" t="s">
        <v>77</v>
      </c>
      <c r="H12618" s="75">
        <v>1</v>
      </c>
    </row>
    <row r="12619" spans="1:8">
      <c r="A12619" s="30" t="s">
        <v>5030</v>
      </c>
      <c r="B12619" s="74">
        <v>46267</v>
      </c>
      <c r="C12619" s="30" t="s">
        <v>1228</v>
      </c>
      <c r="D12619" s="30" t="s">
        <v>1229</v>
      </c>
      <c r="E12619" s="75">
        <v>106</v>
      </c>
      <c r="F12619" s="30" t="s">
        <v>53</v>
      </c>
      <c r="G12619" s="30" t="s">
        <v>54</v>
      </c>
      <c r="H12619" s="75">
        <v>1</v>
      </c>
    </row>
    <row r="12620" spans="1:8">
      <c r="A12620" s="30" t="s">
        <v>5030</v>
      </c>
      <c r="B12620" s="74">
        <v>46267</v>
      </c>
      <c r="C12620" s="30" t="s">
        <v>1234</v>
      </c>
      <c r="D12620" s="30" t="s">
        <v>1235</v>
      </c>
      <c r="E12620" s="75">
        <v>126</v>
      </c>
      <c r="F12620" s="30" t="s">
        <v>70</v>
      </c>
      <c r="G12620" s="30" t="s">
        <v>71</v>
      </c>
      <c r="H12620" s="75">
        <v>2</v>
      </c>
    </row>
    <row r="12621" spans="1:8">
      <c r="A12621" s="30" t="s">
        <v>5030</v>
      </c>
      <c r="B12621" s="74">
        <v>46267</v>
      </c>
      <c r="C12621" s="30" t="s">
        <v>1242</v>
      </c>
      <c r="D12621" s="30" t="s">
        <v>1243</v>
      </c>
      <c r="E12621" s="75">
        <v>9</v>
      </c>
      <c r="F12621" s="30" t="s">
        <v>70</v>
      </c>
      <c r="G12621" s="30" t="s">
        <v>71</v>
      </c>
      <c r="H12621" s="75">
        <v>2</v>
      </c>
    </row>
    <row r="12622" spans="1:8">
      <c r="A12622" s="30" t="s">
        <v>5030</v>
      </c>
      <c r="B12622" s="74">
        <v>46267</v>
      </c>
      <c r="C12622" s="30" t="s">
        <v>1246</v>
      </c>
      <c r="D12622" s="30" t="s">
        <v>1247</v>
      </c>
      <c r="E12622" s="75">
        <v>128</v>
      </c>
      <c r="F12622" s="30" t="s">
        <v>70</v>
      </c>
      <c r="G12622" s="30" t="s">
        <v>71</v>
      </c>
      <c r="H12622" s="75">
        <v>2</v>
      </c>
    </row>
    <row r="12623" spans="1:8">
      <c r="A12623" s="30" t="s">
        <v>5030</v>
      </c>
      <c r="B12623" s="74">
        <v>46267</v>
      </c>
      <c r="C12623" s="30" t="s">
        <v>1254</v>
      </c>
      <c r="D12623" s="30" t="s">
        <v>1255</v>
      </c>
      <c r="E12623" s="75">
        <v>78</v>
      </c>
      <c r="F12623" s="30" t="s">
        <v>58</v>
      </c>
      <c r="G12623" s="30" t="s">
        <v>59</v>
      </c>
      <c r="H12623" s="75">
        <v>3</v>
      </c>
    </row>
    <row r="12624" spans="1:8">
      <c r="A12624" s="30" t="s">
        <v>5030</v>
      </c>
      <c r="B12624" s="74">
        <v>46267</v>
      </c>
      <c r="C12624" s="30" t="s">
        <v>1874</v>
      </c>
      <c r="D12624" s="30" t="s">
        <v>1875</v>
      </c>
      <c r="E12624" s="75">
        <v>91</v>
      </c>
      <c r="F12624" s="30" t="s">
        <v>76</v>
      </c>
      <c r="G12624" s="30" t="s">
        <v>77</v>
      </c>
      <c r="H12624" s="75">
        <v>1</v>
      </c>
    </row>
    <row r="12625" spans="1:8">
      <c r="A12625" s="30" t="s">
        <v>5030</v>
      </c>
      <c r="B12625" s="74">
        <v>46267</v>
      </c>
      <c r="C12625" s="30" t="s">
        <v>1876</v>
      </c>
      <c r="D12625" s="30" t="s">
        <v>1877</v>
      </c>
      <c r="E12625" s="75">
        <v>107</v>
      </c>
      <c r="F12625" s="30" t="s">
        <v>70</v>
      </c>
      <c r="G12625" s="30" t="s">
        <v>71</v>
      </c>
      <c r="H12625" s="75">
        <v>2</v>
      </c>
    </row>
    <row r="12626" spans="1:8">
      <c r="A12626" s="30" t="s">
        <v>5030</v>
      </c>
      <c r="B12626" s="74">
        <v>46267</v>
      </c>
      <c r="C12626" s="30" t="s">
        <v>1260</v>
      </c>
      <c r="D12626" s="30" t="s">
        <v>1261</v>
      </c>
      <c r="E12626" s="75">
        <v>64</v>
      </c>
      <c r="F12626" s="30" t="s">
        <v>70</v>
      </c>
      <c r="G12626" s="30" t="s">
        <v>71</v>
      </c>
      <c r="H12626" s="75">
        <v>2</v>
      </c>
    </row>
    <row r="12627" spans="1:8">
      <c r="A12627" s="30" t="s">
        <v>5030</v>
      </c>
      <c r="B12627" s="74">
        <v>46267</v>
      </c>
      <c r="C12627" s="30" t="s">
        <v>1264</v>
      </c>
      <c r="D12627" s="30" t="s">
        <v>1265</v>
      </c>
      <c r="E12627" s="75">
        <v>21</v>
      </c>
      <c r="F12627" s="30" t="s">
        <v>70</v>
      </c>
      <c r="G12627" s="30" t="s">
        <v>71</v>
      </c>
      <c r="H12627" s="75">
        <v>2</v>
      </c>
    </row>
    <row r="12628" spans="1:8">
      <c r="A12628" s="30" t="s">
        <v>5030</v>
      </c>
      <c r="B12628" s="74">
        <v>46267</v>
      </c>
      <c r="C12628" s="30" t="s">
        <v>2572</v>
      </c>
      <c r="D12628" s="30" t="s">
        <v>2573</v>
      </c>
      <c r="E12628" s="75">
        <v>82</v>
      </c>
      <c r="F12628" s="30" t="s">
        <v>76</v>
      </c>
      <c r="G12628" s="30" t="s">
        <v>77</v>
      </c>
      <c r="H12628" s="75">
        <v>1</v>
      </c>
    </row>
    <row r="12629" spans="1:8">
      <c r="A12629" s="30" t="s">
        <v>5030</v>
      </c>
      <c r="B12629" s="74">
        <v>46267</v>
      </c>
      <c r="C12629" s="30" t="s">
        <v>1274</v>
      </c>
      <c r="D12629" s="30" t="s">
        <v>1275</v>
      </c>
      <c r="E12629" s="75">
        <v>15</v>
      </c>
      <c r="F12629" s="30" t="s">
        <v>70</v>
      </c>
      <c r="G12629" s="30" t="s">
        <v>71</v>
      </c>
      <c r="H12629" s="75">
        <v>2</v>
      </c>
    </row>
    <row r="12630" spans="1:8">
      <c r="A12630" s="30" t="s">
        <v>5030</v>
      </c>
      <c r="B12630" s="74">
        <v>46267</v>
      </c>
      <c r="C12630" s="30" t="s">
        <v>1278</v>
      </c>
      <c r="D12630" s="30" t="s">
        <v>1279</v>
      </c>
      <c r="E12630" s="75">
        <v>42</v>
      </c>
      <c r="F12630" s="30" t="s">
        <v>53</v>
      </c>
      <c r="G12630" s="30" t="s">
        <v>54</v>
      </c>
      <c r="H12630" s="75">
        <v>1</v>
      </c>
    </row>
    <row r="12631" spans="1:8">
      <c r="A12631" s="30" t="s">
        <v>5030</v>
      </c>
      <c r="B12631" s="74">
        <v>46267</v>
      </c>
      <c r="C12631" s="30" t="s">
        <v>1884</v>
      </c>
      <c r="D12631" s="30" t="s">
        <v>1885</v>
      </c>
      <c r="E12631" s="75">
        <v>147</v>
      </c>
      <c r="F12631" s="30" t="s">
        <v>53</v>
      </c>
      <c r="G12631" s="30" t="s">
        <v>54</v>
      </c>
      <c r="H12631" s="75">
        <v>1</v>
      </c>
    </row>
    <row r="12632" spans="1:8">
      <c r="A12632" s="30" t="s">
        <v>5030</v>
      </c>
      <c r="B12632" s="74">
        <v>46267</v>
      </c>
      <c r="C12632" s="30" t="s">
        <v>1288</v>
      </c>
      <c r="D12632" s="30" t="s">
        <v>1289</v>
      </c>
      <c r="E12632" s="75">
        <v>80</v>
      </c>
      <c r="F12632" s="30" t="s">
        <v>53</v>
      </c>
      <c r="G12632" s="30" t="s">
        <v>54</v>
      </c>
      <c r="H12632" s="75">
        <v>1</v>
      </c>
    </row>
    <row r="12633" spans="1:8">
      <c r="A12633" s="30" t="s">
        <v>5030</v>
      </c>
      <c r="B12633" s="74">
        <v>46267</v>
      </c>
      <c r="C12633" s="30" t="s">
        <v>1886</v>
      </c>
      <c r="D12633" s="30" t="s">
        <v>1887</v>
      </c>
      <c r="E12633" s="75">
        <v>167</v>
      </c>
      <c r="F12633" s="30" t="s">
        <v>70</v>
      </c>
      <c r="G12633" s="30" t="s">
        <v>71</v>
      </c>
      <c r="H12633" s="75">
        <v>2</v>
      </c>
    </row>
    <row r="12634" spans="1:8">
      <c r="A12634" s="30" t="s">
        <v>5030</v>
      </c>
      <c r="B12634" s="74">
        <v>46267</v>
      </c>
      <c r="C12634" s="30" t="s">
        <v>1888</v>
      </c>
      <c r="D12634" s="30" t="s">
        <v>1889</v>
      </c>
      <c r="E12634" s="75">
        <v>161</v>
      </c>
      <c r="F12634" s="30" t="s">
        <v>70</v>
      </c>
      <c r="G12634" s="30" t="s">
        <v>71</v>
      </c>
      <c r="H12634" s="75">
        <v>2</v>
      </c>
    </row>
    <row r="12635" spans="1:8">
      <c r="A12635" s="30" t="s">
        <v>5030</v>
      </c>
      <c r="B12635" s="74">
        <v>46267</v>
      </c>
      <c r="C12635" s="30" t="s">
        <v>1294</v>
      </c>
      <c r="D12635" s="30" t="s">
        <v>1295</v>
      </c>
      <c r="E12635" s="75">
        <v>8</v>
      </c>
      <c r="F12635" s="30" t="s">
        <v>53</v>
      </c>
      <c r="G12635" s="30" t="s">
        <v>54</v>
      </c>
      <c r="H12635" s="75">
        <v>1</v>
      </c>
    </row>
    <row r="12636" spans="1:8">
      <c r="A12636" s="30" t="s">
        <v>5030</v>
      </c>
      <c r="B12636" s="74">
        <v>46267</v>
      </c>
      <c r="C12636" s="30" t="s">
        <v>1890</v>
      </c>
      <c r="D12636" s="30" t="s">
        <v>1891</v>
      </c>
      <c r="E12636" s="75">
        <v>213</v>
      </c>
      <c r="F12636" s="30" t="s">
        <v>66</v>
      </c>
      <c r="G12636" s="30" t="s">
        <v>67</v>
      </c>
      <c r="H12636" s="75">
        <v>2</v>
      </c>
    </row>
    <row r="12637" spans="1:8">
      <c r="A12637" s="30" t="s">
        <v>5030</v>
      </c>
      <c r="B12637" s="74">
        <v>46267</v>
      </c>
      <c r="C12637" s="30" t="s">
        <v>1894</v>
      </c>
      <c r="D12637" s="30" t="s">
        <v>1895</v>
      </c>
      <c r="E12637" s="75">
        <v>124</v>
      </c>
      <c r="F12637" s="30" t="s">
        <v>70</v>
      </c>
      <c r="G12637" s="30" t="s">
        <v>71</v>
      </c>
      <c r="H12637" s="75">
        <v>2</v>
      </c>
    </row>
    <row r="12638" spans="1:8">
      <c r="A12638" s="30" t="s">
        <v>5030</v>
      </c>
      <c r="B12638" s="74">
        <v>46267</v>
      </c>
      <c r="C12638" s="30" t="s">
        <v>1302</v>
      </c>
      <c r="D12638" s="30" t="s">
        <v>1303</v>
      </c>
      <c r="E12638" s="75">
        <v>59</v>
      </c>
      <c r="F12638" s="30" t="s">
        <v>53</v>
      </c>
      <c r="G12638" s="30" t="s">
        <v>54</v>
      </c>
      <c r="H12638" s="75">
        <v>1</v>
      </c>
    </row>
    <row r="12639" spans="1:8">
      <c r="A12639" s="30" t="s">
        <v>5030</v>
      </c>
      <c r="B12639" s="74">
        <v>46267</v>
      </c>
      <c r="C12639" s="30" t="s">
        <v>2660</v>
      </c>
      <c r="D12639" s="30" t="s">
        <v>2661</v>
      </c>
      <c r="E12639" s="75">
        <v>103</v>
      </c>
      <c r="F12639" s="30" t="s">
        <v>70</v>
      </c>
      <c r="G12639" s="30" t="s">
        <v>71</v>
      </c>
      <c r="H12639" s="75">
        <v>2</v>
      </c>
    </row>
    <row r="12640" spans="1:8">
      <c r="A12640" s="30" t="s">
        <v>5030</v>
      </c>
      <c r="B12640" s="74">
        <v>46267</v>
      </c>
      <c r="C12640" s="30" t="s">
        <v>1898</v>
      </c>
      <c r="D12640" s="30" t="s">
        <v>1899</v>
      </c>
      <c r="E12640" s="75">
        <v>76</v>
      </c>
      <c r="F12640" s="30" t="s">
        <v>70</v>
      </c>
      <c r="G12640" s="30" t="s">
        <v>71</v>
      </c>
      <c r="H12640" s="75">
        <v>2</v>
      </c>
    </row>
    <row r="12641" spans="1:8">
      <c r="A12641" s="30" t="s">
        <v>5030</v>
      </c>
      <c r="B12641" s="74">
        <v>46267</v>
      </c>
      <c r="C12641" s="30" t="s">
        <v>1304</v>
      </c>
      <c r="D12641" s="30" t="s">
        <v>1305</v>
      </c>
      <c r="E12641" s="75">
        <v>116</v>
      </c>
      <c r="F12641" s="30" t="s">
        <v>70</v>
      </c>
      <c r="G12641" s="30" t="s">
        <v>71</v>
      </c>
      <c r="H12641" s="75">
        <v>2</v>
      </c>
    </row>
    <row r="12642" spans="1:8">
      <c r="A12642" s="30" t="s">
        <v>5030</v>
      </c>
      <c r="B12642" s="74">
        <v>46267</v>
      </c>
      <c r="C12642" s="30" t="s">
        <v>1306</v>
      </c>
      <c r="D12642" s="30" t="s">
        <v>1307</v>
      </c>
      <c r="E12642" s="75">
        <v>84</v>
      </c>
      <c r="F12642" s="30" t="s">
        <v>80</v>
      </c>
      <c r="G12642" s="30" t="s">
        <v>81</v>
      </c>
      <c r="H12642" s="75">
        <v>1</v>
      </c>
    </row>
    <row r="12643" spans="1:8">
      <c r="A12643" s="30" t="s">
        <v>5030</v>
      </c>
      <c r="B12643" s="74">
        <v>46267</v>
      </c>
      <c r="C12643" s="30" t="s">
        <v>1308</v>
      </c>
      <c r="D12643" s="30" t="s">
        <v>1309</v>
      </c>
      <c r="E12643" s="75">
        <v>248</v>
      </c>
      <c r="F12643" s="30" t="s">
        <v>80</v>
      </c>
      <c r="G12643" s="30" t="s">
        <v>81</v>
      </c>
      <c r="H12643" s="75">
        <v>1</v>
      </c>
    </row>
    <row r="12644" spans="1:8">
      <c r="A12644" s="30" t="s">
        <v>5030</v>
      </c>
      <c r="B12644" s="74">
        <v>46267</v>
      </c>
      <c r="C12644" s="30" t="s">
        <v>2672</v>
      </c>
      <c r="D12644" s="30" t="s">
        <v>2673</v>
      </c>
      <c r="E12644" s="75">
        <v>39</v>
      </c>
      <c r="F12644" s="30" t="s">
        <v>76</v>
      </c>
      <c r="G12644" s="30" t="s">
        <v>77</v>
      </c>
      <c r="H12644" s="75">
        <v>1</v>
      </c>
    </row>
    <row r="12645" spans="1:8">
      <c r="A12645" s="30" t="s">
        <v>5030</v>
      </c>
      <c r="B12645" s="74">
        <v>46267</v>
      </c>
      <c r="C12645" s="30" t="s">
        <v>2692</v>
      </c>
      <c r="D12645" s="30" t="s">
        <v>2693</v>
      </c>
      <c r="E12645" s="75">
        <v>35</v>
      </c>
      <c r="F12645" s="30" t="s">
        <v>76</v>
      </c>
      <c r="G12645" s="30" t="s">
        <v>77</v>
      </c>
      <c r="H12645" s="75">
        <v>1</v>
      </c>
    </row>
    <row r="12646" spans="1:8">
      <c r="A12646" s="30" t="s">
        <v>5030</v>
      </c>
      <c r="B12646" s="74">
        <v>46267</v>
      </c>
      <c r="C12646" s="30" t="s">
        <v>1902</v>
      </c>
      <c r="D12646" s="30" t="s">
        <v>1903</v>
      </c>
      <c r="E12646" s="75">
        <v>137</v>
      </c>
      <c r="F12646" s="30" t="s">
        <v>70</v>
      </c>
      <c r="G12646" s="30" t="s">
        <v>71</v>
      </c>
      <c r="H12646" s="75">
        <v>2</v>
      </c>
    </row>
    <row r="12647" spans="1:8">
      <c r="A12647" s="30" t="s">
        <v>5030</v>
      </c>
      <c r="B12647" s="74">
        <v>46267</v>
      </c>
      <c r="C12647" s="30" t="s">
        <v>1906</v>
      </c>
      <c r="D12647" s="30" t="s">
        <v>1907</v>
      </c>
      <c r="E12647" s="75">
        <v>114</v>
      </c>
      <c r="F12647" s="30" t="s">
        <v>70</v>
      </c>
      <c r="G12647" s="30" t="s">
        <v>71</v>
      </c>
      <c r="H12647" s="75">
        <v>2</v>
      </c>
    </row>
    <row r="12648" spans="1:8">
      <c r="A12648" s="30" t="s">
        <v>5030</v>
      </c>
      <c r="B12648" s="74">
        <v>46267</v>
      </c>
      <c r="C12648" s="30" t="s">
        <v>1320</v>
      </c>
      <c r="D12648" s="30" t="s">
        <v>1321</v>
      </c>
      <c r="E12648" s="75">
        <v>135</v>
      </c>
      <c r="F12648" s="30" t="s">
        <v>70</v>
      </c>
      <c r="G12648" s="30" t="s">
        <v>71</v>
      </c>
      <c r="H12648" s="75">
        <v>2</v>
      </c>
    </row>
    <row r="12649" spans="1:8">
      <c r="A12649" s="30" t="s">
        <v>5030</v>
      </c>
      <c r="B12649" s="74">
        <v>46267</v>
      </c>
      <c r="C12649" s="30" t="s">
        <v>1322</v>
      </c>
      <c r="D12649" s="30" t="s">
        <v>1323</v>
      </c>
      <c r="E12649" s="75">
        <v>167</v>
      </c>
      <c r="F12649" s="30" t="s">
        <v>70</v>
      </c>
      <c r="G12649" s="30" t="s">
        <v>71</v>
      </c>
      <c r="H12649" s="75">
        <v>2</v>
      </c>
    </row>
    <row r="12650" spans="1:8">
      <c r="A12650" s="30" t="s">
        <v>5030</v>
      </c>
      <c r="B12650" s="74">
        <v>46267</v>
      </c>
      <c r="C12650" s="30" t="s">
        <v>1324</v>
      </c>
      <c r="D12650" s="30" t="s">
        <v>1325</v>
      </c>
      <c r="E12650" s="75">
        <v>255</v>
      </c>
      <c r="F12650" s="30" t="s">
        <v>80</v>
      </c>
      <c r="G12650" s="30" t="s">
        <v>81</v>
      </c>
      <c r="H12650" s="75">
        <v>1</v>
      </c>
    </row>
    <row r="12651" spans="1:8">
      <c r="A12651" s="30" t="s">
        <v>5030</v>
      </c>
      <c r="B12651" s="74">
        <v>46267</v>
      </c>
      <c r="C12651" s="30" t="s">
        <v>1910</v>
      </c>
      <c r="D12651" s="30" t="s">
        <v>1911</v>
      </c>
      <c r="E12651" s="75">
        <v>116</v>
      </c>
      <c r="F12651" s="30" t="s">
        <v>72</v>
      </c>
      <c r="G12651" s="30" t="s">
        <v>73</v>
      </c>
      <c r="H12651" s="75">
        <v>3</v>
      </c>
    </row>
    <row r="12652" spans="1:8">
      <c r="A12652" s="30" t="s">
        <v>5030</v>
      </c>
      <c r="B12652" s="74">
        <v>46267</v>
      </c>
      <c r="C12652" s="30" t="s">
        <v>1326</v>
      </c>
      <c r="D12652" s="30" t="s">
        <v>1327</v>
      </c>
      <c r="E12652" s="75">
        <v>39</v>
      </c>
      <c r="F12652" s="30" t="s">
        <v>70</v>
      </c>
      <c r="G12652" s="30" t="s">
        <v>71</v>
      </c>
      <c r="H12652" s="75">
        <v>2</v>
      </c>
    </row>
    <row r="12653" spans="1:8">
      <c r="A12653" s="30" t="s">
        <v>5030</v>
      </c>
      <c r="B12653" s="74">
        <v>46267</v>
      </c>
      <c r="C12653" s="30" t="s">
        <v>1328</v>
      </c>
      <c r="D12653" s="30" t="s">
        <v>1329</v>
      </c>
      <c r="E12653" s="75">
        <v>81</v>
      </c>
      <c r="F12653" s="30" t="s">
        <v>80</v>
      </c>
      <c r="G12653" s="30" t="s">
        <v>81</v>
      </c>
      <c r="H12653" s="75">
        <v>1</v>
      </c>
    </row>
    <row r="12654" spans="1:8">
      <c r="A12654" s="30" t="s">
        <v>5030</v>
      </c>
      <c r="B12654" s="74">
        <v>46267</v>
      </c>
      <c r="C12654" s="30" t="s">
        <v>1332</v>
      </c>
      <c r="D12654" s="30" t="s">
        <v>1333</v>
      </c>
      <c r="E12654" s="75">
        <v>138</v>
      </c>
      <c r="F12654" s="30" t="s">
        <v>80</v>
      </c>
      <c r="G12654" s="30" t="s">
        <v>81</v>
      </c>
      <c r="H12654" s="75">
        <v>1</v>
      </c>
    </row>
    <row r="12655" spans="1:8">
      <c r="A12655" s="30" t="s">
        <v>5030</v>
      </c>
      <c r="B12655" s="74">
        <v>46267</v>
      </c>
      <c r="C12655" s="30" t="s">
        <v>1336</v>
      </c>
      <c r="D12655" s="30" t="s">
        <v>1337</v>
      </c>
      <c r="E12655" s="75">
        <v>124</v>
      </c>
      <c r="F12655" s="30" t="s">
        <v>70</v>
      </c>
      <c r="G12655" s="30" t="s">
        <v>71</v>
      </c>
      <c r="H12655" s="75">
        <v>2</v>
      </c>
    </row>
    <row r="12656" spans="1:8">
      <c r="A12656" s="30" t="s">
        <v>5030</v>
      </c>
      <c r="B12656" s="74">
        <v>46267</v>
      </c>
      <c r="C12656" s="30" t="s">
        <v>1338</v>
      </c>
      <c r="D12656" s="30" t="s">
        <v>1339</v>
      </c>
      <c r="E12656" s="75">
        <v>16</v>
      </c>
      <c r="F12656" s="30" t="s">
        <v>53</v>
      </c>
      <c r="G12656" s="30" t="s">
        <v>54</v>
      </c>
      <c r="H12656" s="75">
        <v>1</v>
      </c>
    </row>
    <row r="12657" spans="1:8">
      <c r="A12657" s="30" t="s">
        <v>5030</v>
      </c>
      <c r="B12657" s="74">
        <v>46266</v>
      </c>
      <c r="C12657" s="30" t="s">
        <v>3056</v>
      </c>
      <c r="D12657" s="30" t="s">
        <v>3057</v>
      </c>
      <c r="E12657" s="75">
        <v>78</v>
      </c>
      <c r="F12657" s="30" t="s">
        <v>53</v>
      </c>
      <c r="G12657" s="30" t="s">
        <v>54</v>
      </c>
      <c r="H12657" s="75">
        <v>1</v>
      </c>
    </row>
    <row r="12658" spans="1:8">
      <c r="A12658" s="30" t="s">
        <v>5030</v>
      </c>
      <c r="B12658" s="74">
        <v>46266</v>
      </c>
      <c r="C12658" s="30" t="s">
        <v>3068</v>
      </c>
      <c r="D12658" s="30" t="s">
        <v>3069</v>
      </c>
      <c r="E12658" s="75">
        <v>87</v>
      </c>
      <c r="F12658" s="30" t="s">
        <v>53</v>
      </c>
      <c r="G12658" s="30" t="s">
        <v>54</v>
      </c>
      <c r="H12658" s="75">
        <v>1</v>
      </c>
    </row>
    <row r="12659" spans="1:8">
      <c r="A12659" s="30" t="s">
        <v>5030</v>
      </c>
      <c r="B12659" s="74">
        <v>46266</v>
      </c>
      <c r="C12659" s="30" t="s">
        <v>3076</v>
      </c>
      <c r="D12659" s="30" t="s">
        <v>3077</v>
      </c>
      <c r="E12659" s="75">
        <v>35</v>
      </c>
      <c r="F12659" s="30" t="s">
        <v>53</v>
      </c>
      <c r="G12659" s="30" t="s">
        <v>54</v>
      </c>
      <c r="H12659" s="75">
        <v>1</v>
      </c>
    </row>
    <row r="12660" spans="1:8">
      <c r="A12660" s="30" t="s">
        <v>5030</v>
      </c>
      <c r="B12660" s="74">
        <v>46266</v>
      </c>
      <c r="C12660" s="30" t="s">
        <v>3264</v>
      </c>
      <c r="D12660" s="30" t="s">
        <v>3265</v>
      </c>
      <c r="E12660" s="75">
        <v>59</v>
      </c>
      <c r="F12660" s="30" t="s">
        <v>53</v>
      </c>
      <c r="G12660" s="30" t="s">
        <v>54</v>
      </c>
      <c r="H12660" s="75">
        <v>1</v>
      </c>
    </row>
    <row r="12661" spans="1:8">
      <c r="A12661" s="30" t="s">
        <v>5030</v>
      </c>
      <c r="B12661" s="74">
        <v>46266</v>
      </c>
      <c r="C12661" s="30" t="s">
        <v>4835</v>
      </c>
      <c r="D12661" s="30" t="s">
        <v>4836</v>
      </c>
      <c r="E12661" s="75">
        <v>6</v>
      </c>
      <c r="F12661" s="30" t="s">
        <v>68</v>
      </c>
      <c r="G12661" s="30" t="s">
        <v>69</v>
      </c>
      <c r="H12661" s="75">
        <v>1</v>
      </c>
    </row>
    <row r="12662" spans="1:8">
      <c r="A12662" s="30" t="s">
        <v>5030</v>
      </c>
      <c r="B12662" s="74">
        <v>46266</v>
      </c>
      <c r="C12662" s="30" t="s">
        <v>4837</v>
      </c>
      <c r="D12662" s="30" t="s">
        <v>4838</v>
      </c>
      <c r="E12662" s="75">
        <v>43</v>
      </c>
      <c r="F12662" s="30" t="s">
        <v>70</v>
      </c>
      <c r="G12662" s="30" t="s">
        <v>71</v>
      </c>
      <c r="H12662" s="75">
        <v>2</v>
      </c>
    </row>
    <row r="12663" spans="1:8">
      <c r="A12663" s="30" t="s">
        <v>5030</v>
      </c>
      <c r="B12663" s="74">
        <v>46266</v>
      </c>
      <c r="C12663" s="30" t="s">
        <v>4891</v>
      </c>
      <c r="D12663" s="30" t="s">
        <v>4892</v>
      </c>
      <c r="E12663" s="75">
        <v>50</v>
      </c>
      <c r="F12663" s="30" t="s">
        <v>70</v>
      </c>
      <c r="G12663" s="30" t="s">
        <v>71</v>
      </c>
      <c r="H12663" s="75">
        <v>2</v>
      </c>
    </row>
    <row r="12664" spans="1:8">
      <c r="A12664" s="30" t="s">
        <v>5030</v>
      </c>
      <c r="B12664" s="74">
        <v>46266</v>
      </c>
      <c r="C12664" s="30" t="s">
        <v>4976</v>
      </c>
      <c r="D12664" s="30" t="s">
        <v>4977</v>
      </c>
      <c r="E12664" s="75">
        <v>24</v>
      </c>
      <c r="F12664" s="30" t="s">
        <v>68</v>
      </c>
      <c r="G12664" s="30" t="s">
        <v>69</v>
      </c>
      <c r="H12664" s="75">
        <v>1</v>
      </c>
    </row>
    <row r="12665" spans="1:8">
      <c r="A12665" s="30" t="s">
        <v>5030</v>
      </c>
      <c r="B12665" s="74">
        <v>46266</v>
      </c>
      <c r="C12665" s="30" t="s">
        <v>4978</v>
      </c>
      <c r="D12665" s="30" t="s">
        <v>4979</v>
      </c>
      <c r="E12665" s="75">
        <v>33</v>
      </c>
      <c r="F12665" s="30" t="s">
        <v>70</v>
      </c>
      <c r="G12665" s="30" t="s">
        <v>71</v>
      </c>
      <c r="H12665" s="75">
        <v>2</v>
      </c>
    </row>
    <row r="12666" spans="1:8">
      <c r="A12666" s="30" t="s">
        <v>5030</v>
      </c>
      <c r="B12666" s="74">
        <v>46266</v>
      </c>
      <c r="C12666" s="30" t="s">
        <v>768</v>
      </c>
      <c r="D12666" s="30" t="s">
        <v>769</v>
      </c>
      <c r="E12666" s="75">
        <v>119</v>
      </c>
      <c r="F12666" s="30" t="s">
        <v>68</v>
      </c>
      <c r="G12666" s="30" t="s">
        <v>69</v>
      </c>
      <c r="H12666" s="75">
        <v>1</v>
      </c>
    </row>
    <row r="12667" spans="1:8">
      <c r="A12667" s="30" t="s">
        <v>5030</v>
      </c>
      <c r="B12667" s="74">
        <v>46266</v>
      </c>
      <c r="C12667" s="30" t="s">
        <v>770</v>
      </c>
      <c r="D12667" s="30" t="s">
        <v>771</v>
      </c>
      <c r="E12667" s="75">
        <v>200</v>
      </c>
      <c r="F12667" s="30" t="s">
        <v>70</v>
      </c>
      <c r="G12667" s="30" t="s">
        <v>71</v>
      </c>
      <c r="H12667" s="75">
        <v>2</v>
      </c>
    </row>
    <row r="12668" spans="1:8">
      <c r="A12668" s="30" t="s">
        <v>5030</v>
      </c>
      <c r="B12668" s="74">
        <v>46266</v>
      </c>
      <c r="C12668" s="30" t="s">
        <v>772</v>
      </c>
      <c r="D12668" s="30" t="s">
        <v>773</v>
      </c>
      <c r="E12668" s="75">
        <v>231</v>
      </c>
      <c r="F12668" s="30" t="s">
        <v>80</v>
      </c>
      <c r="G12668" s="30" t="s">
        <v>81</v>
      </c>
      <c r="H12668" s="75">
        <v>1</v>
      </c>
    </row>
    <row r="12669" spans="1:8">
      <c r="A12669" s="30" t="s">
        <v>5030</v>
      </c>
      <c r="B12669" s="74">
        <v>46266</v>
      </c>
      <c r="C12669" s="30" t="s">
        <v>776</v>
      </c>
      <c r="D12669" s="30" t="s">
        <v>777</v>
      </c>
      <c r="E12669" s="75">
        <v>57</v>
      </c>
      <c r="F12669" s="30" t="s">
        <v>68</v>
      </c>
      <c r="G12669" s="30" t="s">
        <v>69</v>
      </c>
      <c r="H12669" s="75">
        <v>1</v>
      </c>
    </row>
    <row r="12670" spans="1:8">
      <c r="A12670" s="30" t="s">
        <v>5030</v>
      </c>
      <c r="B12670" s="74">
        <v>46266</v>
      </c>
      <c r="C12670" s="30" t="s">
        <v>782</v>
      </c>
      <c r="D12670" s="30" t="s">
        <v>783</v>
      </c>
      <c r="E12670" s="75">
        <v>71</v>
      </c>
      <c r="F12670" s="30" t="s">
        <v>80</v>
      </c>
      <c r="G12670" s="30" t="s">
        <v>81</v>
      </c>
      <c r="H12670" s="75">
        <v>1</v>
      </c>
    </row>
    <row r="12671" spans="1:8">
      <c r="A12671" s="30" t="s">
        <v>5030</v>
      </c>
      <c r="B12671" s="74">
        <v>46266</v>
      </c>
      <c r="C12671" s="30" t="s">
        <v>786</v>
      </c>
      <c r="D12671" s="30" t="s">
        <v>787</v>
      </c>
      <c r="E12671" s="75">
        <v>144</v>
      </c>
      <c r="F12671" s="30" t="s">
        <v>70</v>
      </c>
      <c r="G12671" s="30" t="s">
        <v>71</v>
      </c>
      <c r="H12671" s="75">
        <v>2</v>
      </c>
    </row>
    <row r="12672" spans="1:8">
      <c r="A12672" s="30" t="s">
        <v>5030</v>
      </c>
      <c r="B12672" s="74">
        <v>46266</v>
      </c>
      <c r="C12672" s="30" t="s">
        <v>1812</v>
      </c>
      <c r="D12672" s="30" t="s">
        <v>1813</v>
      </c>
      <c r="E12672" s="75">
        <v>28</v>
      </c>
      <c r="F12672" s="30" t="s">
        <v>68</v>
      </c>
      <c r="G12672" s="30" t="s">
        <v>69</v>
      </c>
      <c r="H12672" s="75">
        <v>1</v>
      </c>
    </row>
    <row r="12673" spans="1:8">
      <c r="A12673" s="30" t="s">
        <v>5030</v>
      </c>
      <c r="B12673" s="74">
        <v>46266</v>
      </c>
      <c r="C12673" s="30" t="s">
        <v>1814</v>
      </c>
      <c r="D12673" s="30" t="s">
        <v>1815</v>
      </c>
      <c r="E12673" s="75">
        <v>17</v>
      </c>
      <c r="F12673" s="30" t="s">
        <v>70</v>
      </c>
      <c r="G12673" s="30" t="s">
        <v>71</v>
      </c>
      <c r="H12673" s="75">
        <v>2</v>
      </c>
    </row>
    <row r="12674" spans="1:8">
      <c r="A12674" s="30" t="s">
        <v>5030</v>
      </c>
      <c r="B12674" s="74">
        <v>46266</v>
      </c>
      <c r="C12674" s="30" t="s">
        <v>788</v>
      </c>
      <c r="D12674" s="30" t="s">
        <v>789</v>
      </c>
      <c r="E12674" s="75">
        <v>47</v>
      </c>
      <c r="F12674" s="30" t="s">
        <v>70</v>
      </c>
      <c r="G12674" s="30" t="s">
        <v>71</v>
      </c>
      <c r="H12674" s="75">
        <v>2</v>
      </c>
    </row>
    <row r="12675" spans="1:8">
      <c r="A12675" s="30" t="s">
        <v>5030</v>
      </c>
      <c r="B12675" s="74">
        <v>46266</v>
      </c>
      <c r="C12675" s="30" t="s">
        <v>790</v>
      </c>
      <c r="D12675" s="30" t="s">
        <v>791</v>
      </c>
      <c r="E12675" s="75">
        <v>122</v>
      </c>
      <c r="F12675" s="30" t="s">
        <v>70</v>
      </c>
      <c r="G12675" s="30" t="s">
        <v>71</v>
      </c>
      <c r="H12675" s="75">
        <v>2</v>
      </c>
    </row>
    <row r="12676" spans="1:8">
      <c r="A12676" s="30" t="s">
        <v>5030</v>
      </c>
      <c r="B12676" s="74">
        <v>46266</v>
      </c>
      <c r="C12676" s="30" t="s">
        <v>792</v>
      </c>
      <c r="D12676" s="30" t="s">
        <v>793</v>
      </c>
      <c r="E12676" s="75">
        <v>127</v>
      </c>
      <c r="F12676" s="30" t="s">
        <v>70</v>
      </c>
      <c r="G12676" s="30" t="s">
        <v>71</v>
      </c>
      <c r="H12676" s="75">
        <v>2</v>
      </c>
    </row>
    <row r="12677" spans="1:8">
      <c r="A12677" s="30" t="s">
        <v>5030</v>
      </c>
      <c r="B12677" s="74">
        <v>46266</v>
      </c>
      <c r="C12677" s="30" t="s">
        <v>794</v>
      </c>
      <c r="D12677" s="30" t="s">
        <v>795</v>
      </c>
      <c r="E12677" s="75">
        <v>208</v>
      </c>
      <c r="F12677" s="30" t="s">
        <v>70</v>
      </c>
      <c r="G12677" s="30" t="s">
        <v>71</v>
      </c>
      <c r="H12677" s="75">
        <v>2</v>
      </c>
    </row>
    <row r="12678" spans="1:8">
      <c r="A12678" s="30" t="s">
        <v>5030</v>
      </c>
      <c r="B12678" s="74">
        <v>46266</v>
      </c>
      <c r="C12678" s="30" t="s">
        <v>798</v>
      </c>
      <c r="D12678" s="30" t="s">
        <v>799</v>
      </c>
      <c r="E12678" s="75">
        <v>110</v>
      </c>
      <c r="F12678" s="30" t="s">
        <v>68</v>
      </c>
      <c r="G12678" s="30" t="s">
        <v>69</v>
      </c>
      <c r="H12678" s="75">
        <v>1</v>
      </c>
    </row>
    <row r="12679" spans="1:8">
      <c r="A12679" s="30" t="s">
        <v>5030</v>
      </c>
      <c r="B12679" s="74">
        <v>46266</v>
      </c>
      <c r="C12679" s="30" t="s">
        <v>800</v>
      </c>
      <c r="D12679" s="30" t="s">
        <v>801</v>
      </c>
      <c r="E12679" s="75">
        <v>60</v>
      </c>
      <c r="F12679" s="30" t="s">
        <v>70</v>
      </c>
      <c r="G12679" s="30" t="s">
        <v>71</v>
      </c>
      <c r="H12679" s="75">
        <v>2</v>
      </c>
    </row>
    <row r="12680" spans="1:8">
      <c r="A12680" s="30" t="s">
        <v>5030</v>
      </c>
      <c r="B12680" s="74">
        <v>46266</v>
      </c>
      <c r="C12680" s="30" t="s">
        <v>802</v>
      </c>
      <c r="D12680" s="30" t="s">
        <v>803</v>
      </c>
      <c r="E12680" s="75">
        <v>185</v>
      </c>
      <c r="F12680" s="30" t="s">
        <v>68</v>
      </c>
      <c r="G12680" s="30" t="s">
        <v>69</v>
      </c>
      <c r="H12680" s="75">
        <v>1</v>
      </c>
    </row>
    <row r="12681" spans="1:8">
      <c r="A12681" s="30" t="s">
        <v>5030</v>
      </c>
      <c r="B12681" s="74">
        <v>46266</v>
      </c>
      <c r="C12681" s="30" t="s">
        <v>804</v>
      </c>
      <c r="D12681" s="30" t="s">
        <v>805</v>
      </c>
      <c r="E12681" s="75">
        <v>235</v>
      </c>
      <c r="F12681" s="30" t="s">
        <v>80</v>
      </c>
      <c r="G12681" s="30" t="s">
        <v>81</v>
      </c>
      <c r="H12681" s="75">
        <v>1</v>
      </c>
    </row>
    <row r="12682" spans="1:8">
      <c r="A12682" s="30" t="s">
        <v>5030</v>
      </c>
      <c r="B12682" s="74">
        <v>46266</v>
      </c>
      <c r="C12682" s="30" t="s">
        <v>806</v>
      </c>
      <c r="D12682" s="30" t="s">
        <v>807</v>
      </c>
      <c r="E12682" s="75">
        <v>111</v>
      </c>
      <c r="F12682" s="30" t="s">
        <v>68</v>
      </c>
      <c r="G12682" s="30" t="s">
        <v>69</v>
      </c>
      <c r="H12682" s="75">
        <v>1</v>
      </c>
    </row>
    <row r="12683" spans="1:8">
      <c r="A12683" s="30" t="s">
        <v>5030</v>
      </c>
      <c r="B12683" s="74">
        <v>46266</v>
      </c>
      <c r="C12683" s="30" t="s">
        <v>810</v>
      </c>
      <c r="D12683" s="30" t="s">
        <v>811</v>
      </c>
      <c r="E12683" s="75">
        <v>82</v>
      </c>
      <c r="F12683" s="30" t="s">
        <v>70</v>
      </c>
      <c r="G12683" s="30" t="s">
        <v>71</v>
      </c>
      <c r="H12683" s="75">
        <v>2</v>
      </c>
    </row>
    <row r="12684" spans="1:8">
      <c r="A12684" s="30" t="s">
        <v>5030</v>
      </c>
      <c r="B12684" s="74">
        <v>46266</v>
      </c>
      <c r="C12684" s="30" t="s">
        <v>1816</v>
      </c>
      <c r="D12684" s="30" t="s">
        <v>1817</v>
      </c>
      <c r="E12684" s="75">
        <v>58</v>
      </c>
      <c r="F12684" s="30" t="s">
        <v>70</v>
      </c>
      <c r="G12684" s="30" t="s">
        <v>71</v>
      </c>
      <c r="H12684" s="75">
        <v>2</v>
      </c>
    </row>
    <row r="12685" spans="1:8">
      <c r="A12685" s="30" t="s">
        <v>5030</v>
      </c>
      <c r="B12685" s="74">
        <v>46266</v>
      </c>
      <c r="C12685" s="30" t="s">
        <v>1818</v>
      </c>
      <c r="D12685" s="30" t="s">
        <v>1819</v>
      </c>
      <c r="E12685" s="75">
        <v>1</v>
      </c>
      <c r="F12685" s="30" t="s">
        <v>68</v>
      </c>
      <c r="G12685" s="30" t="s">
        <v>69</v>
      </c>
      <c r="H12685" s="75">
        <v>1</v>
      </c>
    </row>
    <row r="12686" spans="1:8">
      <c r="A12686" s="30" t="s">
        <v>5030</v>
      </c>
      <c r="B12686" s="74">
        <v>46266</v>
      </c>
      <c r="C12686" s="30" t="s">
        <v>812</v>
      </c>
      <c r="D12686" s="30" t="s">
        <v>813</v>
      </c>
      <c r="E12686" s="75">
        <v>159</v>
      </c>
      <c r="F12686" s="30" t="s">
        <v>80</v>
      </c>
      <c r="G12686" s="30" t="s">
        <v>81</v>
      </c>
      <c r="H12686" s="75">
        <v>1</v>
      </c>
    </row>
    <row r="12687" spans="1:8">
      <c r="A12687" s="30" t="s">
        <v>5030</v>
      </c>
      <c r="B12687" s="74">
        <v>46266</v>
      </c>
      <c r="C12687" s="30" t="s">
        <v>1820</v>
      </c>
      <c r="D12687" s="30" t="s">
        <v>1821</v>
      </c>
      <c r="E12687" s="75">
        <v>17</v>
      </c>
      <c r="F12687" s="30" t="s">
        <v>53</v>
      </c>
      <c r="G12687" s="30" t="s">
        <v>54</v>
      </c>
      <c r="H12687" s="75">
        <v>1</v>
      </c>
    </row>
    <row r="12688" spans="1:8">
      <c r="A12688" s="30" t="s">
        <v>5030</v>
      </c>
      <c r="B12688" s="74">
        <v>46266</v>
      </c>
      <c r="C12688" s="30" t="s">
        <v>816</v>
      </c>
      <c r="D12688" s="30" t="s">
        <v>817</v>
      </c>
      <c r="E12688" s="75">
        <v>21</v>
      </c>
      <c r="F12688" s="30" t="s">
        <v>70</v>
      </c>
      <c r="G12688" s="30" t="s">
        <v>71</v>
      </c>
      <c r="H12688" s="75">
        <v>2</v>
      </c>
    </row>
    <row r="12689" spans="1:8">
      <c r="A12689" s="30" t="s">
        <v>5030</v>
      </c>
      <c r="B12689" s="74">
        <v>46266</v>
      </c>
      <c r="C12689" s="30" t="s">
        <v>818</v>
      </c>
      <c r="D12689" s="30" t="s">
        <v>819</v>
      </c>
      <c r="E12689" s="75">
        <v>41</v>
      </c>
      <c r="F12689" s="30" t="s">
        <v>53</v>
      </c>
      <c r="G12689" s="30" t="s">
        <v>54</v>
      </c>
      <c r="H12689" s="75">
        <v>1</v>
      </c>
    </row>
    <row r="12690" spans="1:8">
      <c r="A12690" s="30" t="s">
        <v>5030</v>
      </c>
      <c r="B12690" s="74">
        <v>46266</v>
      </c>
      <c r="C12690" s="30" t="s">
        <v>822</v>
      </c>
      <c r="D12690" s="30" t="s">
        <v>823</v>
      </c>
      <c r="E12690" s="75">
        <v>195</v>
      </c>
      <c r="F12690" s="30" t="s">
        <v>70</v>
      </c>
      <c r="G12690" s="30" t="s">
        <v>71</v>
      </c>
      <c r="H12690" s="75">
        <v>2</v>
      </c>
    </row>
    <row r="12691" spans="1:8">
      <c r="A12691" s="30" t="s">
        <v>5030</v>
      </c>
      <c r="B12691" s="74">
        <v>46266</v>
      </c>
      <c r="C12691" s="30" t="s">
        <v>826</v>
      </c>
      <c r="D12691" s="30" t="s">
        <v>827</v>
      </c>
      <c r="E12691" s="75">
        <v>90</v>
      </c>
      <c r="F12691" s="30" t="s">
        <v>70</v>
      </c>
      <c r="G12691" s="30" t="s">
        <v>71</v>
      </c>
      <c r="H12691" s="75">
        <v>2</v>
      </c>
    </row>
    <row r="12692" spans="1:8">
      <c r="A12692" s="30" t="s">
        <v>5030</v>
      </c>
      <c r="B12692" s="74">
        <v>46266</v>
      </c>
      <c r="C12692" s="30" t="s">
        <v>828</v>
      </c>
      <c r="D12692" s="30" t="s">
        <v>829</v>
      </c>
      <c r="E12692" s="75">
        <v>93</v>
      </c>
      <c r="F12692" s="30" t="s">
        <v>70</v>
      </c>
      <c r="G12692" s="30" t="s">
        <v>71</v>
      </c>
      <c r="H12692" s="75">
        <v>2</v>
      </c>
    </row>
    <row r="12693" spans="1:8">
      <c r="A12693" s="30" t="s">
        <v>5030</v>
      </c>
      <c r="B12693" s="74">
        <v>46266</v>
      </c>
      <c r="C12693" s="30" t="s">
        <v>830</v>
      </c>
      <c r="D12693" s="30" t="s">
        <v>831</v>
      </c>
      <c r="E12693" s="75">
        <v>70</v>
      </c>
      <c r="F12693" s="30" t="s">
        <v>70</v>
      </c>
      <c r="G12693" s="30" t="s">
        <v>71</v>
      </c>
      <c r="H12693" s="75">
        <v>2</v>
      </c>
    </row>
    <row r="12694" spans="1:8">
      <c r="A12694" s="30" t="s">
        <v>5030</v>
      </c>
      <c r="B12694" s="74">
        <v>46266</v>
      </c>
      <c r="C12694" s="30" t="s">
        <v>832</v>
      </c>
      <c r="D12694" s="30" t="s">
        <v>833</v>
      </c>
      <c r="E12694" s="75">
        <v>105</v>
      </c>
      <c r="F12694" s="30" t="s">
        <v>68</v>
      </c>
      <c r="G12694" s="30" t="s">
        <v>69</v>
      </c>
      <c r="H12694" s="75">
        <v>1</v>
      </c>
    </row>
    <row r="12695" spans="1:8">
      <c r="A12695" s="30" t="s">
        <v>5030</v>
      </c>
      <c r="B12695" s="74">
        <v>46266</v>
      </c>
      <c r="C12695" s="30" t="s">
        <v>834</v>
      </c>
      <c r="D12695" s="30" t="s">
        <v>835</v>
      </c>
      <c r="E12695" s="75">
        <v>27</v>
      </c>
      <c r="F12695" s="30" t="s">
        <v>80</v>
      </c>
      <c r="G12695" s="30" t="s">
        <v>81</v>
      </c>
      <c r="H12695" s="75">
        <v>1</v>
      </c>
    </row>
    <row r="12696" spans="1:8">
      <c r="A12696" s="30" t="s">
        <v>5030</v>
      </c>
      <c r="B12696" s="74">
        <v>46266</v>
      </c>
      <c r="C12696" s="30" t="s">
        <v>836</v>
      </c>
      <c r="D12696" s="30" t="s">
        <v>837</v>
      </c>
      <c r="E12696" s="75">
        <v>46</v>
      </c>
      <c r="F12696" s="30" t="s">
        <v>53</v>
      </c>
      <c r="G12696" s="30" t="s">
        <v>54</v>
      </c>
      <c r="H12696" s="75">
        <v>1</v>
      </c>
    </row>
    <row r="12697" spans="1:8">
      <c r="A12697" s="30" t="s">
        <v>5030</v>
      </c>
      <c r="B12697" s="74">
        <v>46266</v>
      </c>
      <c r="C12697" s="30" t="s">
        <v>838</v>
      </c>
      <c r="D12697" s="30" t="s">
        <v>839</v>
      </c>
      <c r="E12697" s="75">
        <v>113</v>
      </c>
      <c r="F12697" s="30" t="s">
        <v>70</v>
      </c>
      <c r="G12697" s="30" t="s">
        <v>71</v>
      </c>
      <c r="H12697" s="75">
        <v>2</v>
      </c>
    </row>
    <row r="12698" spans="1:8">
      <c r="A12698" s="30" t="s">
        <v>5030</v>
      </c>
      <c r="B12698" s="74">
        <v>46266</v>
      </c>
      <c r="C12698" s="30" t="s">
        <v>840</v>
      </c>
      <c r="D12698" s="30" t="s">
        <v>841</v>
      </c>
      <c r="E12698" s="75">
        <v>10</v>
      </c>
      <c r="F12698" s="30" t="s">
        <v>68</v>
      </c>
      <c r="G12698" s="30" t="s">
        <v>69</v>
      </c>
      <c r="H12698" s="75">
        <v>1</v>
      </c>
    </row>
    <row r="12699" spans="1:8">
      <c r="A12699" s="30" t="s">
        <v>5030</v>
      </c>
      <c r="B12699" s="74">
        <v>46266</v>
      </c>
      <c r="C12699" s="30" t="s">
        <v>842</v>
      </c>
      <c r="D12699" s="30" t="s">
        <v>843</v>
      </c>
      <c r="E12699" s="75">
        <v>127</v>
      </c>
      <c r="F12699" s="30" t="s">
        <v>70</v>
      </c>
      <c r="G12699" s="30" t="s">
        <v>71</v>
      </c>
      <c r="H12699" s="75">
        <v>2</v>
      </c>
    </row>
    <row r="12700" spans="1:8">
      <c r="A12700" s="30" t="s">
        <v>5030</v>
      </c>
      <c r="B12700" s="74">
        <v>46266</v>
      </c>
      <c r="C12700" s="30" t="s">
        <v>844</v>
      </c>
      <c r="D12700" s="30" t="s">
        <v>845</v>
      </c>
      <c r="E12700" s="75">
        <v>88</v>
      </c>
      <c r="F12700" s="30" t="s">
        <v>80</v>
      </c>
      <c r="G12700" s="30" t="s">
        <v>81</v>
      </c>
      <c r="H12700" s="75">
        <v>1</v>
      </c>
    </row>
    <row r="12701" spans="1:8">
      <c r="A12701" s="30" t="s">
        <v>5030</v>
      </c>
      <c r="B12701" s="74">
        <v>46266</v>
      </c>
      <c r="C12701" s="30" t="s">
        <v>846</v>
      </c>
      <c r="D12701" s="30" t="s">
        <v>847</v>
      </c>
      <c r="E12701" s="75">
        <v>303</v>
      </c>
      <c r="F12701" s="30" t="s">
        <v>80</v>
      </c>
      <c r="G12701" s="30" t="s">
        <v>81</v>
      </c>
      <c r="H12701" s="75">
        <v>1</v>
      </c>
    </row>
    <row r="12702" spans="1:8">
      <c r="A12702" s="30" t="s">
        <v>5030</v>
      </c>
      <c r="B12702" s="74">
        <v>46266</v>
      </c>
      <c r="C12702" s="30" t="s">
        <v>850</v>
      </c>
      <c r="D12702" s="30" t="s">
        <v>851</v>
      </c>
      <c r="E12702" s="75">
        <v>72</v>
      </c>
      <c r="F12702" s="30" t="s">
        <v>70</v>
      </c>
      <c r="G12702" s="30" t="s">
        <v>71</v>
      </c>
      <c r="H12702" s="75">
        <v>2</v>
      </c>
    </row>
    <row r="12703" spans="1:8">
      <c r="A12703" s="30" t="s">
        <v>5030</v>
      </c>
      <c r="B12703" s="74">
        <v>46266</v>
      </c>
      <c r="C12703" s="30" t="s">
        <v>852</v>
      </c>
      <c r="D12703" s="30" t="s">
        <v>853</v>
      </c>
      <c r="E12703" s="75">
        <v>102</v>
      </c>
      <c r="F12703" s="30" t="s">
        <v>70</v>
      </c>
      <c r="G12703" s="30" t="s">
        <v>71</v>
      </c>
      <c r="H12703" s="75">
        <v>2</v>
      </c>
    </row>
    <row r="12704" spans="1:8">
      <c r="A12704" s="30" t="s">
        <v>5030</v>
      </c>
      <c r="B12704" s="74">
        <v>46266</v>
      </c>
      <c r="C12704" s="30" t="s">
        <v>854</v>
      </c>
      <c r="D12704" s="30" t="s">
        <v>855</v>
      </c>
      <c r="E12704" s="75">
        <v>183</v>
      </c>
      <c r="F12704" s="30" t="s">
        <v>70</v>
      </c>
      <c r="G12704" s="30" t="s">
        <v>71</v>
      </c>
      <c r="H12704" s="75">
        <v>2</v>
      </c>
    </row>
    <row r="12705" spans="1:8">
      <c r="A12705" s="30" t="s">
        <v>5030</v>
      </c>
      <c r="B12705" s="74">
        <v>46266</v>
      </c>
      <c r="C12705" s="30" t="s">
        <v>862</v>
      </c>
      <c r="D12705" s="30" t="s">
        <v>863</v>
      </c>
      <c r="E12705" s="75">
        <v>298</v>
      </c>
      <c r="F12705" s="30" t="s">
        <v>70</v>
      </c>
      <c r="G12705" s="30" t="s">
        <v>71</v>
      </c>
      <c r="H12705" s="75">
        <v>2</v>
      </c>
    </row>
    <row r="12706" spans="1:8">
      <c r="A12706" s="30" t="s">
        <v>5030</v>
      </c>
      <c r="B12706" s="74">
        <v>46266</v>
      </c>
      <c r="C12706" s="30" t="s">
        <v>864</v>
      </c>
      <c r="D12706" s="30" t="s">
        <v>865</v>
      </c>
      <c r="E12706" s="75">
        <v>26</v>
      </c>
      <c r="F12706" s="30" t="s">
        <v>68</v>
      </c>
      <c r="G12706" s="30" t="s">
        <v>69</v>
      </c>
      <c r="H12706" s="75">
        <v>1</v>
      </c>
    </row>
    <row r="12707" spans="1:8">
      <c r="A12707" s="30" t="s">
        <v>5030</v>
      </c>
      <c r="B12707" s="74">
        <v>46266</v>
      </c>
      <c r="C12707" s="30" t="s">
        <v>866</v>
      </c>
      <c r="D12707" s="30" t="s">
        <v>867</v>
      </c>
      <c r="E12707" s="75">
        <v>134</v>
      </c>
      <c r="F12707" s="30" t="s">
        <v>70</v>
      </c>
      <c r="G12707" s="30" t="s">
        <v>71</v>
      </c>
      <c r="H12707" s="75">
        <v>2</v>
      </c>
    </row>
    <row r="12708" spans="1:8">
      <c r="A12708" s="30" t="s">
        <v>5030</v>
      </c>
      <c r="B12708" s="74">
        <v>46266</v>
      </c>
      <c r="C12708" s="30" t="s">
        <v>870</v>
      </c>
      <c r="D12708" s="30" t="s">
        <v>871</v>
      </c>
      <c r="E12708" s="75">
        <v>72</v>
      </c>
      <c r="F12708" s="30" t="s">
        <v>70</v>
      </c>
      <c r="G12708" s="30" t="s">
        <v>71</v>
      </c>
      <c r="H12708" s="75">
        <v>2</v>
      </c>
    </row>
    <row r="12709" spans="1:8">
      <c r="A12709" s="30" t="s">
        <v>5030</v>
      </c>
      <c r="B12709" s="74">
        <v>46266</v>
      </c>
      <c r="C12709" s="30" t="s">
        <v>872</v>
      </c>
      <c r="D12709" s="30" t="s">
        <v>873</v>
      </c>
      <c r="E12709" s="75">
        <v>134</v>
      </c>
      <c r="F12709" s="30" t="s">
        <v>70</v>
      </c>
      <c r="G12709" s="30" t="s">
        <v>71</v>
      </c>
      <c r="H12709" s="75">
        <v>2</v>
      </c>
    </row>
    <row r="12710" spans="1:8">
      <c r="A12710" s="30" t="s">
        <v>5030</v>
      </c>
      <c r="B12710" s="74">
        <v>46266</v>
      </c>
      <c r="C12710" s="30" t="s">
        <v>874</v>
      </c>
      <c r="D12710" s="30" t="s">
        <v>875</v>
      </c>
      <c r="E12710" s="75">
        <v>100</v>
      </c>
      <c r="F12710" s="30" t="s">
        <v>70</v>
      </c>
      <c r="G12710" s="30" t="s">
        <v>71</v>
      </c>
      <c r="H12710" s="75">
        <v>2</v>
      </c>
    </row>
    <row r="12711" spans="1:8">
      <c r="A12711" s="30" t="s">
        <v>5030</v>
      </c>
      <c r="B12711" s="74">
        <v>46266</v>
      </c>
      <c r="C12711" s="30" t="s">
        <v>876</v>
      </c>
      <c r="D12711" s="30" t="s">
        <v>877</v>
      </c>
      <c r="E12711" s="75">
        <v>163</v>
      </c>
      <c r="F12711" s="30" t="s">
        <v>70</v>
      </c>
      <c r="G12711" s="30" t="s">
        <v>71</v>
      </c>
      <c r="H12711" s="75">
        <v>2</v>
      </c>
    </row>
    <row r="12712" spans="1:8">
      <c r="A12712" s="30" t="s">
        <v>5030</v>
      </c>
      <c r="B12712" s="74">
        <v>46266</v>
      </c>
      <c r="C12712" s="30" t="s">
        <v>5048</v>
      </c>
      <c r="D12712" s="30" t="s">
        <v>5049</v>
      </c>
      <c r="E12712" s="75">
        <v>2</v>
      </c>
      <c r="F12712" s="30" t="s">
        <v>76</v>
      </c>
      <c r="G12712" s="30" t="s">
        <v>77</v>
      </c>
      <c r="H12712" s="75">
        <v>1</v>
      </c>
    </row>
    <row r="12713" spans="1:8">
      <c r="A12713" s="30" t="s">
        <v>5030</v>
      </c>
      <c r="B12713" s="74">
        <v>46266</v>
      </c>
      <c r="C12713" s="30" t="s">
        <v>880</v>
      </c>
      <c r="D12713" s="30" t="s">
        <v>881</v>
      </c>
      <c r="E12713" s="75">
        <v>41</v>
      </c>
      <c r="F12713" s="30" t="s">
        <v>70</v>
      </c>
      <c r="G12713" s="30" t="s">
        <v>71</v>
      </c>
      <c r="H12713" s="75">
        <v>2</v>
      </c>
    </row>
    <row r="12714" spans="1:8">
      <c r="A12714" s="30" t="s">
        <v>5030</v>
      </c>
      <c r="B12714" s="74">
        <v>46266</v>
      </c>
      <c r="C12714" s="30" t="s">
        <v>882</v>
      </c>
      <c r="D12714" s="30" t="s">
        <v>883</v>
      </c>
      <c r="E12714" s="75">
        <v>63</v>
      </c>
      <c r="F12714" s="30" t="s">
        <v>70</v>
      </c>
      <c r="G12714" s="30" t="s">
        <v>71</v>
      </c>
      <c r="H12714" s="75">
        <v>2</v>
      </c>
    </row>
    <row r="12715" spans="1:8">
      <c r="A12715" s="30" t="s">
        <v>5030</v>
      </c>
      <c r="B12715" s="74">
        <v>46266</v>
      </c>
      <c r="C12715" s="30" t="s">
        <v>888</v>
      </c>
      <c r="D12715" s="30" t="s">
        <v>889</v>
      </c>
      <c r="E12715" s="75">
        <v>79</v>
      </c>
      <c r="F12715" s="30" t="s">
        <v>70</v>
      </c>
      <c r="G12715" s="30" t="s">
        <v>71</v>
      </c>
      <c r="H12715" s="75">
        <v>2</v>
      </c>
    </row>
    <row r="12716" spans="1:8">
      <c r="A12716" s="30" t="s">
        <v>5030</v>
      </c>
      <c r="B12716" s="74">
        <v>46266</v>
      </c>
      <c r="C12716" s="30" t="s">
        <v>890</v>
      </c>
      <c r="D12716" s="30" t="s">
        <v>891</v>
      </c>
      <c r="E12716" s="75">
        <v>106</v>
      </c>
      <c r="F12716" s="30" t="s">
        <v>53</v>
      </c>
      <c r="G12716" s="30" t="s">
        <v>54</v>
      </c>
      <c r="H12716" s="75">
        <v>1</v>
      </c>
    </row>
    <row r="12717" spans="1:8">
      <c r="A12717" s="30" t="s">
        <v>5030</v>
      </c>
      <c r="B12717" s="74">
        <v>46266</v>
      </c>
      <c r="C12717" s="30" t="s">
        <v>892</v>
      </c>
      <c r="D12717" s="30" t="s">
        <v>893</v>
      </c>
      <c r="E12717" s="75">
        <v>25</v>
      </c>
      <c r="F12717" s="30" t="s">
        <v>68</v>
      </c>
      <c r="G12717" s="30" t="s">
        <v>69</v>
      </c>
      <c r="H12717" s="75">
        <v>1</v>
      </c>
    </row>
    <row r="12718" spans="1:8">
      <c r="A12718" s="30" t="s">
        <v>5030</v>
      </c>
      <c r="B12718" s="74">
        <v>46266</v>
      </c>
      <c r="C12718" s="30" t="s">
        <v>894</v>
      </c>
      <c r="D12718" s="30" t="s">
        <v>895</v>
      </c>
      <c r="E12718" s="75">
        <v>81</v>
      </c>
      <c r="F12718" s="30" t="s">
        <v>70</v>
      </c>
      <c r="G12718" s="30" t="s">
        <v>71</v>
      </c>
      <c r="H12718" s="75">
        <v>2</v>
      </c>
    </row>
    <row r="12719" spans="1:8">
      <c r="A12719" s="30" t="s">
        <v>5030</v>
      </c>
      <c r="B12719" s="74">
        <v>46266</v>
      </c>
      <c r="C12719" s="30" t="s">
        <v>896</v>
      </c>
      <c r="D12719" s="30" t="s">
        <v>897</v>
      </c>
      <c r="E12719" s="75">
        <v>42</v>
      </c>
      <c r="F12719" s="30" t="s">
        <v>68</v>
      </c>
      <c r="G12719" s="30" t="s">
        <v>69</v>
      </c>
      <c r="H12719" s="75">
        <v>1</v>
      </c>
    </row>
    <row r="12720" spans="1:8">
      <c r="A12720" s="30" t="s">
        <v>5030</v>
      </c>
      <c r="B12720" s="74">
        <v>46266</v>
      </c>
      <c r="C12720" s="30" t="s">
        <v>898</v>
      </c>
      <c r="D12720" s="30" t="s">
        <v>899</v>
      </c>
      <c r="E12720" s="75">
        <v>93</v>
      </c>
      <c r="F12720" s="30" t="s">
        <v>70</v>
      </c>
      <c r="G12720" s="30" t="s">
        <v>71</v>
      </c>
      <c r="H12720" s="75">
        <v>2</v>
      </c>
    </row>
    <row r="12721" spans="1:8">
      <c r="A12721" s="30" t="s">
        <v>5030</v>
      </c>
      <c r="B12721" s="74">
        <v>46266</v>
      </c>
      <c r="C12721" s="30" t="s">
        <v>900</v>
      </c>
      <c r="D12721" s="30" t="s">
        <v>901</v>
      </c>
      <c r="E12721" s="75">
        <v>37</v>
      </c>
      <c r="F12721" s="30" t="s">
        <v>68</v>
      </c>
      <c r="G12721" s="30" t="s">
        <v>69</v>
      </c>
      <c r="H12721" s="75">
        <v>1</v>
      </c>
    </row>
    <row r="12722" spans="1:8">
      <c r="A12722" s="30" t="s">
        <v>5030</v>
      </c>
      <c r="B12722" s="74">
        <v>46266</v>
      </c>
      <c r="C12722" s="30" t="s">
        <v>904</v>
      </c>
      <c r="D12722" s="30" t="s">
        <v>905</v>
      </c>
      <c r="E12722" s="75">
        <v>83</v>
      </c>
      <c r="F12722" s="30" t="s">
        <v>70</v>
      </c>
      <c r="G12722" s="30" t="s">
        <v>71</v>
      </c>
      <c r="H12722" s="75">
        <v>2</v>
      </c>
    </row>
    <row r="12723" spans="1:8">
      <c r="A12723" s="30" t="s">
        <v>5030</v>
      </c>
      <c r="B12723" s="74">
        <v>46266</v>
      </c>
      <c r="C12723" s="30" t="s">
        <v>906</v>
      </c>
      <c r="D12723" s="30" t="s">
        <v>907</v>
      </c>
      <c r="E12723" s="75">
        <v>99</v>
      </c>
      <c r="F12723" s="30" t="s">
        <v>70</v>
      </c>
      <c r="G12723" s="30" t="s">
        <v>71</v>
      </c>
      <c r="H12723" s="75">
        <v>2</v>
      </c>
    </row>
    <row r="12724" spans="1:8">
      <c r="A12724" s="30" t="s">
        <v>5030</v>
      </c>
      <c r="B12724" s="74">
        <v>46266</v>
      </c>
      <c r="C12724" s="30" t="s">
        <v>908</v>
      </c>
      <c r="D12724" s="30" t="s">
        <v>909</v>
      </c>
      <c r="E12724" s="75">
        <v>301</v>
      </c>
      <c r="F12724" s="30" t="s">
        <v>80</v>
      </c>
      <c r="G12724" s="30" t="s">
        <v>81</v>
      </c>
      <c r="H12724" s="75">
        <v>1</v>
      </c>
    </row>
    <row r="12725" spans="1:8">
      <c r="A12725" s="30" t="s">
        <v>5030</v>
      </c>
      <c r="B12725" s="74">
        <v>46266</v>
      </c>
      <c r="C12725" s="30" t="s">
        <v>920</v>
      </c>
      <c r="D12725" s="30" t="s">
        <v>921</v>
      </c>
      <c r="E12725" s="75">
        <v>163</v>
      </c>
      <c r="F12725" s="30" t="s">
        <v>80</v>
      </c>
      <c r="G12725" s="30" t="s">
        <v>81</v>
      </c>
      <c r="H12725" s="75">
        <v>1</v>
      </c>
    </row>
    <row r="12726" spans="1:8">
      <c r="A12726" s="30" t="s">
        <v>5030</v>
      </c>
      <c r="B12726" s="74">
        <v>46266</v>
      </c>
      <c r="C12726" s="30" t="s">
        <v>922</v>
      </c>
      <c r="D12726" s="30" t="s">
        <v>923</v>
      </c>
      <c r="E12726" s="75">
        <v>35</v>
      </c>
      <c r="F12726" s="30" t="s">
        <v>68</v>
      </c>
      <c r="G12726" s="30" t="s">
        <v>69</v>
      </c>
      <c r="H12726" s="75">
        <v>1</v>
      </c>
    </row>
    <row r="12727" spans="1:8">
      <c r="A12727" s="30" t="s">
        <v>5030</v>
      </c>
      <c r="B12727" s="74">
        <v>46266</v>
      </c>
      <c r="C12727" s="30" t="s">
        <v>926</v>
      </c>
      <c r="D12727" s="30" t="s">
        <v>927</v>
      </c>
      <c r="E12727" s="75">
        <v>154</v>
      </c>
      <c r="F12727" s="30" t="s">
        <v>70</v>
      </c>
      <c r="G12727" s="30" t="s">
        <v>71</v>
      </c>
      <c r="H12727" s="75">
        <v>2</v>
      </c>
    </row>
    <row r="12728" spans="1:8">
      <c r="A12728" s="30" t="s">
        <v>5030</v>
      </c>
      <c r="B12728" s="74">
        <v>46266</v>
      </c>
      <c r="C12728" s="30" t="s">
        <v>928</v>
      </c>
      <c r="D12728" s="30" t="s">
        <v>929</v>
      </c>
      <c r="E12728" s="75">
        <v>78</v>
      </c>
      <c r="F12728" s="30" t="s">
        <v>70</v>
      </c>
      <c r="G12728" s="30" t="s">
        <v>71</v>
      </c>
      <c r="H12728" s="75">
        <v>2</v>
      </c>
    </row>
    <row r="12729" spans="1:8">
      <c r="A12729" s="30" t="s">
        <v>5030</v>
      </c>
      <c r="B12729" s="74">
        <v>46266</v>
      </c>
      <c r="C12729" s="30" t="s">
        <v>930</v>
      </c>
      <c r="D12729" s="30" t="s">
        <v>931</v>
      </c>
      <c r="E12729" s="75">
        <v>145</v>
      </c>
      <c r="F12729" s="30" t="s">
        <v>80</v>
      </c>
      <c r="G12729" s="30" t="s">
        <v>81</v>
      </c>
      <c r="H12729" s="75">
        <v>1</v>
      </c>
    </row>
    <row r="12730" spans="1:8">
      <c r="A12730" s="30" t="s">
        <v>5030</v>
      </c>
      <c r="B12730" s="74">
        <v>46266</v>
      </c>
      <c r="C12730" s="30" t="s">
        <v>932</v>
      </c>
      <c r="D12730" s="30" t="s">
        <v>933</v>
      </c>
      <c r="E12730" s="75">
        <v>3</v>
      </c>
      <c r="F12730" s="30" t="s">
        <v>80</v>
      </c>
      <c r="G12730" s="30" t="s">
        <v>81</v>
      </c>
      <c r="H12730" s="75">
        <v>1</v>
      </c>
    </row>
    <row r="12731" spans="1:8">
      <c r="A12731" s="30" t="s">
        <v>5030</v>
      </c>
      <c r="B12731" s="74">
        <v>46266</v>
      </c>
      <c r="C12731" s="30" t="s">
        <v>934</v>
      </c>
      <c r="D12731" s="30" t="s">
        <v>935</v>
      </c>
      <c r="E12731" s="75">
        <v>103</v>
      </c>
      <c r="F12731" s="30" t="s">
        <v>70</v>
      </c>
      <c r="G12731" s="30" t="s">
        <v>71</v>
      </c>
      <c r="H12731" s="75">
        <v>2</v>
      </c>
    </row>
    <row r="12732" spans="1:8">
      <c r="A12732" s="30" t="s">
        <v>5030</v>
      </c>
      <c r="B12732" s="74">
        <v>46266</v>
      </c>
      <c r="C12732" s="30" t="s">
        <v>936</v>
      </c>
      <c r="D12732" s="30" t="s">
        <v>937</v>
      </c>
      <c r="E12732" s="75">
        <v>277</v>
      </c>
      <c r="F12732" s="30" t="s">
        <v>72</v>
      </c>
      <c r="G12732" s="30" t="s">
        <v>73</v>
      </c>
      <c r="H12732" s="75">
        <v>3</v>
      </c>
    </row>
    <row r="12733" spans="1:8">
      <c r="A12733" s="30" t="s">
        <v>5030</v>
      </c>
      <c r="B12733" s="74">
        <v>46266</v>
      </c>
      <c r="C12733" s="30" t="s">
        <v>938</v>
      </c>
      <c r="D12733" s="30" t="s">
        <v>939</v>
      </c>
      <c r="E12733" s="75">
        <v>197</v>
      </c>
      <c r="F12733" s="30" t="s">
        <v>80</v>
      </c>
      <c r="G12733" s="30" t="s">
        <v>81</v>
      </c>
      <c r="H12733" s="75">
        <v>1</v>
      </c>
    </row>
    <row r="12734" spans="1:8">
      <c r="A12734" s="30" t="s">
        <v>5030</v>
      </c>
      <c r="B12734" s="74">
        <v>46266</v>
      </c>
      <c r="C12734" s="30" t="s">
        <v>1826</v>
      </c>
      <c r="D12734" s="30" t="s">
        <v>1827</v>
      </c>
      <c r="E12734" s="75">
        <v>10</v>
      </c>
      <c r="F12734" s="30" t="s">
        <v>76</v>
      </c>
      <c r="G12734" s="30" t="s">
        <v>77</v>
      </c>
      <c r="H12734" s="75">
        <v>1</v>
      </c>
    </row>
    <row r="12735" spans="1:8">
      <c r="A12735" s="30" t="s">
        <v>5030</v>
      </c>
      <c r="B12735" s="74">
        <v>46266</v>
      </c>
      <c r="C12735" s="30" t="s">
        <v>1922</v>
      </c>
      <c r="D12735" s="30" t="s">
        <v>1923</v>
      </c>
      <c r="E12735" s="75">
        <v>59</v>
      </c>
      <c r="F12735" s="30" t="s">
        <v>70</v>
      </c>
      <c r="G12735" s="30" t="s">
        <v>71</v>
      </c>
      <c r="H12735" s="75">
        <v>2</v>
      </c>
    </row>
    <row r="12736" spans="1:8">
      <c r="A12736" s="30" t="s">
        <v>5030</v>
      </c>
      <c r="B12736" s="74">
        <v>46266</v>
      </c>
      <c r="C12736" s="30" t="s">
        <v>942</v>
      </c>
      <c r="D12736" s="30" t="s">
        <v>943</v>
      </c>
      <c r="E12736" s="75">
        <v>158</v>
      </c>
      <c r="F12736" s="30" t="s">
        <v>70</v>
      </c>
      <c r="G12736" s="30" t="s">
        <v>71</v>
      </c>
      <c r="H12736" s="75">
        <v>2</v>
      </c>
    </row>
    <row r="12737" spans="1:8">
      <c r="A12737" s="30" t="s">
        <v>5030</v>
      </c>
      <c r="B12737" s="74">
        <v>46266</v>
      </c>
      <c r="C12737" s="30" t="s">
        <v>944</v>
      </c>
      <c r="D12737" s="30" t="s">
        <v>945</v>
      </c>
      <c r="E12737" s="75">
        <v>49</v>
      </c>
      <c r="F12737" s="30" t="s">
        <v>68</v>
      </c>
      <c r="G12737" s="30" t="s">
        <v>69</v>
      </c>
      <c r="H12737" s="75">
        <v>1</v>
      </c>
    </row>
    <row r="12738" spans="1:8">
      <c r="A12738" s="30" t="s">
        <v>5030</v>
      </c>
      <c r="B12738" s="74">
        <v>46266</v>
      </c>
      <c r="C12738" s="30" t="s">
        <v>948</v>
      </c>
      <c r="D12738" s="30" t="s">
        <v>949</v>
      </c>
      <c r="E12738" s="75">
        <v>331</v>
      </c>
      <c r="F12738" s="30" t="s">
        <v>72</v>
      </c>
      <c r="G12738" s="30" t="s">
        <v>73</v>
      </c>
      <c r="H12738" s="75">
        <v>3</v>
      </c>
    </row>
    <row r="12739" spans="1:8">
      <c r="A12739" s="30" t="s">
        <v>5030</v>
      </c>
      <c r="B12739" s="74">
        <v>46266</v>
      </c>
      <c r="C12739" s="30" t="s">
        <v>1828</v>
      </c>
      <c r="D12739" s="30" t="s">
        <v>1829</v>
      </c>
      <c r="E12739" s="75">
        <v>12</v>
      </c>
      <c r="F12739" s="30" t="s">
        <v>53</v>
      </c>
      <c r="G12739" s="30" t="s">
        <v>54</v>
      </c>
      <c r="H12739" s="75">
        <v>1</v>
      </c>
    </row>
    <row r="12740" spans="1:8">
      <c r="A12740" s="30" t="s">
        <v>5030</v>
      </c>
      <c r="B12740" s="74">
        <v>46266</v>
      </c>
      <c r="C12740" s="30" t="s">
        <v>950</v>
      </c>
      <c r="D12740" s="30" t="s">
        <v>951</v>
      </c>
      <c r="E12740" s="75">
        <v>71</v>
      </c>
      <c r="F12740" s="30" t="s">
        <v>53</v>
      </c>
      <c r="G12740" s="30" t="s">
        <v>54</v>
      </c>
      <c r="H12740" s="75">
        <v>1</v>
      </c>
    </row>
    <row r="12741" spans="1:8">
      <c r="A12741" s="30" t="s">
        <v>5030</v>
      </c>
      <c r="B12741" s="74">
        <v>46266</v>
      </c>
      <c r="C12741" s="30" t="s">
        <v>952</v>
      </c>
      <c r="D12741" s="30" t="s">
        <v>953</v>
      </c>
      <c r="E12741" s="75">
        <v>130</v>
      </c>
      <c r="F12741" s="30" t="s">
        <v>68</v>
      </c>
      <c r="G12741" s="30" t="s">
        <v>69</v>
      </c>
      <c r="H12741" s="75">
        <v>1</v>
      </c>
    </row>
    <row r="12742" spans="1:8">
      <c r="A12742" s="30" t="s">
        <v>5030</v>
      </c>
      <c r="B12742" s="74">
        <v>46266</v>
      </c>
      <c r="C12742" s="30" t="s">
        <v>954</v>
      </c>
      <c r="D12742" s="30" t="s">
        <v>955</v>
      </c>
      <c r="E12742" s="75">
        <v>31</v>
      </c>
      <c r="F12742" s="30" t="s">
        <v>68</v>
      </c>
      <c r="G12742" s="30" t="s">
        <v>69</v>
      </c>
      <c r="H12742" s="75">
        <v>1</v>
      </c>
    </row>
    <row r="12743" spans="1:8">
      <c r="A12743" s="30" t="s">
        <v>5030</v>
      </c>
      <c r="B12743" s="74">
        <v>46266</v>
      </c>
      <c r="C12743" s="30" t="s">
        <v>1830</v>
      </c>
      <c r="D12743" s="30" t="s">
        <v>1831</v>
      </c>
      <c r="E12743" s="75">
        <v>33</v>
      </c>
      <c r="F12743" s="30" t="s">
        <v>70</v>
      </c>
      <c r="G12743" s="30" t="s">
        <v>71</v>
      </c>
      <c r="H12743" s="75">
        <v>2</v>
      </c>
    </row>
    <row r="12744" spans="1:8">
      <c r="A12744" s="30" t="s">
        <v>5030</v>
      </c>
      <c r="B12744" s="74">
        <v>46266</v>
      </c>
      <c r="C12744" s="30" t="s">
        <v>962</v>
      </c>
      <c r="D12744" s="30" t="s">
        <v>963</v>
      </c>
      <c r="E12744" s="75">
        <v>84</v>
      </c>
      <c r="F12744" s="30" t="s">
        <v>70</v>
      </c>
      <c r="G12744" s="30" t="s">
        <v>71</v>
      </c>
      <c r="H12744" s="75">
        <v>2</v>
      </c>
    </row>
    <row r="12745" spans="1:8">
      <c r="A12745" s="30" t="s">
        <v>5030</v>
      </c>
      <c r="B12745" s="74">
        <v>46266</v>
      </c>
      <c r="C12745" s="30" t="s">
        <v>972</v>
      </c>
      <c r="D12745" s="30" t="s">
        <v>973</v>
      </c>
      <c r="E12745" s="75">
        <v>33</v>
      </c>
      <c r="F12745" s="30" t="s">
        <v>70</v>
      </c>
      <c r="G12745" s="30" t="s">
        <v>71</v>
      </c>
      <c r="H12745" s="75">
        <v>2</v>
      </c>
    </row>
    <row r="12746" spans="1:8">
      <c r="A12746" s="30" t="s">
        <v>5030</v>
      </c>
      <c r="B12746" s="74">
        <v>46266</v>
      </c>
      <c r="C12746" s="30" t="s">
        <v>980</v>
      </c>
      <c r="D12746" s="30" t="s">
        <v>981</v>
      </c>
      <c r="E12746" s="75">
        <v>223</v>
      </c>
      <c r="F12746" s="30" t="s">
        <v>70</v>
      </c>
      <c r="G12746" s="30" t="s">
        <v>71</v>
      </c>
      <c r="H12746" s="75">
        <v>2</v>
      </c>
    </row>
    <row r="12747" spans="1:8">
      <c r="A12747" s="30" t="s">
        <v>5030</v>
      </c>
      <c r="B12747" s="74">
        <v>46266</v>
      </c>
      <c r="C12747" s="30" t="s">
        <v>984</v>
      </c>
      <c r="D12747" s="30" t="s">
        <v>985</v>
      </c>
      <c r="E12747" s="75">
        <v>62</v>
      </c>
      <c r="F12747" s="30" t="s">
        <v>53</v>
      </c>
      <c r="G12747" s="30" t="s">
        <v>54</v>
      </c>
      <c r="H12747" s="75">
        <v>1</v>
      </c>
    </row>
    <row r="12748" spans="1:8">
      <c r="A12748" s="30" t="s">
        <v>5030</v>
      </c>
      <c r="B12748" s="74">
        <v>46266</v>
      </c>
      <c r="C12748" s="30" t="s">
        <v>986</v>
      </c>
      <c r="D12748" s="30" t="s">
        <v>987</v>
      </c>
      <c r="E12748" s="75">
        <v>56</v>
      </c>
      <c r="F12748" s="30" t="s">
        <v>53</v>
      </c>
      <c r="G12748" s="30" t="s">
        <v>54</v>
      </c>
      <c r="H12748" s="75">
        <v>1</v>
      </c>
    </row>
    <row r="12749" spans="1:8">
      <c r="A12749" s="30" t="s">
        <v>5030</v>
      </c>
      <c r="B12749" s="74">
        <v>46266</v>
      </c>
      <c r="C12749" s="30" t="s">
        <v>992</v>
      </c>
      <c r="D12749" s="30" t="s">
        <v>993</v>
      </c>
      <c r="E12749" s="75">
        <v>51</v>
      </c>
      <c r="F12749" s="30" t="s">
        <v>68</v>
      </c>
      <c r="G12749" s="30" t="s">
        <v>69</v>
      </c>
      <c r="H12749" s="75">
        <v>1</v>
      </c>
    </row>
    <row r="12750" spans="1:8">
      <c r="A12750" s="30" t="s">
        <v>5030</v>
      </c>
      <c r="B12750" s="74">
        <v>46266</v>
      </c>
      <c r="C12750" s="30" t="s">
        <v>1838</v>
      </c>
      <c r="D12750" s="30" t="s">
        <v>1839</v>
      </c>
      <c r="E12750" s="75">
        <v>39</v>
      </c>
      <c r="F12750" s="30" t="s">
        <v>53</v>
      </c>
      <c r="G12750" s="30" t="s">
        <v>54</v>
      </c>
      <c r="H12750" s="75">
        <v>1</v>
      </c>
    </row>
    <row r="12751" spans="1:8">
      <c r="A12751" s="30" t="s">
        <v>5030</v>
      </c>
      <c r="B12751" s="74">
        <v>46266</v>
      </c>
      <c r="C12751" s="30" t="s">
        <v>998</v>
      </c>
      <c r="D12751" s="30" t="s">
        <v>999</v>
      </c>
      <c r="E12751" s="75">
        <v>12</v>
      </c>
      <c r="F12751" s="30" t="s">
        <v>70</v>
      </c>
      <c r="G12751" s="30" t="s">
        <v>71</v>
      </c>
      <c r="H12751" s="75">
        <v>2</v>
      </c>
    </row>
    <row r="12752" spans="1:8">
      <c r="A12752" s="30" t="s">
        <v>5030</v>
      </c>
      <c r="B12752" s="74">
        <v>46266</v>
      </c>
      <c r="C12752" s="30" t="s">
        <v>1840</v>
      </c>
      <c r="D12752" s="30" t="s">
        <v>1841</v>
      </c>
      <c r="E12752" s="75">
        <v>80</v>
      </c>
      <c r="F12752" s="30" t="s">
        <v>70</v>
      </c>
      <c r="G12752" s="30" t="s">
        <v>71</v>
      </c>
      <c r="H12752" s="75">
        <v>2</v>
      </c>
    </row>
    <row r="12753" spans="1:8">
      <c r="A12753" s="30" t="s">
        <v>5030</v>
      </c>
      <c r="B12753" s="74">
        <v>46266</v>
      </c>
      <c r="C12753" s="30" t="s">
        <v>1010</v>
      </c>
      <c r="D12753" s="30" t="s">
        <v>1011</v>
      </c>
      <c r="E12753" s="75">
        <v>114</v>
      </c>
      <c r="F12753" s="30" t="s">
        <v>70</v>
      </c>
      <c r="G12753" s="30" t="s">
        <v>71</v>
      </c>
      <c r="H12753" s="75">
        <v>2</v>
      </c>
    </row>
    <row r="12754" spans="1:8">
      <c r="A12754" s="30" t="s">
        <v>5030</v>
      </c>
      <c r="B12754" s="74">
        <v>46266</v>
      </c>
      <c r="C12754" s="30" t="s">
        <v>1016</v>
      </c>
      <c r="D12754" s="30" t="s">
        <v>1017</v>
      </c>
      <c r="E12754" s="75">
        <v>35</v>
      </c>
      <c r="F12754" s="30" t="s">
        <v>53</v>
      </c>
      <c r="G12754" s="30" t="s">
        <v>54</v>
      </c>
      <c r="H12754" s="75">
        <v>1</v>
      </c>
    </row>
    <row r="12755" spans="1:8">
      <c r="A12755" s="30" t="s">
        <v>5030</v>
      </c>
      <c r="B12755" s="74">
        <v>46266</v>
      </c>
      <c r="C12755" s="30" t="s">
        <v>1018</v>
      </c>
      <c r="D12755" s="30" t="s">
        <v>1019</v>
      </c>
      <c r="E12755" s="75">
        <v>196</v>
      </c>
      <c r="F12755" s="30" t="s">
        <v>70</v>
      </c>
      <c r="G12755" s="30" t="s">
        <v>71</v>
      </c>
      <c r="H12755" s="75">
        <v>2</v>
      </c>
    </row>
    <row r="12756" spans="1:8">
      <c r="A12756" s="30" t="s">
        <v>5030</v>
      </c>
      <c r="B12756" s="74">
        <v>46266</v>
      </c>
      <c r="C12756" s="30" t="s">
        <v>1020</v>
      </c>
      <c r="D12756" s="30" t="s">
        <v>1021</v>
      </c>
      <c r="E12756" s="75">
        <v>59</v>
      </c>
      <c r="F12756" s="30" t="s">
        <v>53</v>
      </c>
      <c r="G12756" s="30" t="s">
        <v>54</v>
      </c>
      <c r="H12756" s="75">
        <v>1</v>
      </c>
    </row>
    <row r="12757" spans="1:8">
      <c r="A12757" s="30" t="s">
        <v>5030</v>
      </c>
      <c r="B12757" s="74">
        <v>46266</v>
      </c>
      <c r="C12757" s="30" t="s">
        <v>1022</v>
      </c>
      <c r="D12757" s="30" t="s">
        <v>1023</v>
      </c>
      <c r="E12757" s="75">
        <v>147</v>
      </c>
      <c r="F12757" s="30" t="s">
        <v>70</v>
      </c>
      <c r="G12757" s="30" t="s">
        <v>71</v>
      </c>
      <c r="H12757" s="75">
        <v>2</v>
      </c>
    </row>
    <row r="12758" spans="1:8">
      <c r="A12758" s="30" t="s">
        <v>5030</v>
      </c>
      <c r="B12758" s="74">
        <v>46266</v>
      </c>
      <c r="C12758" s="30" t="s">
        <v>1026</v>
      </c>
      <c r="D12758" s="30" t="s">
        <v>1027</v>
      </c>
      <c r="E12758" s="75">
        <v>124</v>
      </c>
      <c r="F12758" s="30" t="s">
        <v>53</v>
      </c>
      <c r="G12758" s="30" t="s">
        <v>54</v>
      </c>
      <c r="H12758" s="75">
        <v>1</v>
      </c>
    </row>
    <row r="12759" spans="1:8">
      <c r="A12759" s="30" t="s">
        <v>5030</v>
      </c>
      <c r="B12759" s="74">
        <v>46266</v>
      </c>
      <c r="C12759" s="30" t="s">
        <v>1846</v>
      </c>
      <c r="D12759" s="30" t="s">
        <v>1847</v>
      </c>
      <c r="E12759" s="75">
        <v>145</v>
      </c>
      <c r="F12759" s="30" t="s">
        <v>53</v>
      </c>
      <c r="G12759" s="30" t="s">
        <v>54</v>
      </c>
      <c r="H12759" s="75">
        <v>1</v>
      </c>
    </row>
    <row r="12760" spans="1:8">
      <c r="A12760" s="30" t="s">
        <v>5030</v>
      </c>
      <c r="B12760" s="74">
        <v>46266</v>
      </c>
      <c r="C12760" s="30" t="s">
        <v>1032</v>
      </c>
      <c r="D12760" s="30" t="s">
        <v>1033</v>
      </c>
      <c r="E12760" s="75">
        <v>109</v>
      </c>
      <c r="F12760" s="30" t="s">
        <v>70</v>
      </c>
      <c r="G12760" s="30" t="s">
        <v>71</v>
      </c>
      <c r="H12760" s="75">
        <v>2</v>
      </c>
    </row>
    <row r="12761" spans="1:8">
      <c r="A12761" s="30" t="s">
        <v>5030</v>
      </c>
      <c r="B12761" s="74">
        <v>46266</v>
      </c>
      <c r="C12761" s="30" t="s">
        <v>1034</v>
      </c>
      <c r="D12761" s="30" t="s">
        <v>1035</v>
      </c>
      <c r="E12761" s="75">
        <v>1</v>
      </c>
      <c r="F12761" s="30" t="s">
        <v>53</v>
      </c>
      <c r="G12761" s="30" t="s">
        <v>54</v>
      </c>
      <c r="H12761" s="75">
        <v>1</v>
      </c>
    </row>
    <row r="12762" spans="1:8">
      <c r="A12762" s="30" t="s">
        <v>5030</v>
      </c>
      <c r="B12762" s="74">
        <v>46266</v>
      </c>
      <c r="C12762" s="30" t="s">
        <v>1036</v>
      </c>
      <c r="D12762" s="30" t="s">
        <v>1037</v>
      </c>
      <c r="E12762" s="75">
        <v>79</v>
      </c>
      <c r="F12762" s="30" t="s">
        <v>53</v>
      </c>
      <c r="G12762" s="30" t="s">
        <v>54</v>
      </c>
      <c r="H12762" s="75">
        <v>1</v>
      </c>
    </row>
    <row r="12763" spans="1:8">
      <c r="A12763" s="30" t="s">
        <v>5030</v>
      </c>
      <c r="B12763" s="74">
        <v>46266</v>
      </c>
      <c r="C12763" s="30" t="s">
        <v>1038</v>
      </c>
      <c r="D12763" s="30" t="s">
        <v>1039</v>
      </c>
      <c r="E12763" s="75">
        <v>147</v>
      </c>
      <c r="F12763" s="30" t="s">
        <v>70</v>
      </c>
      <c r="G12763" s="30" t="s">
        <v>71</v>
      </c>
      <c r="H12763" s="75">
        <v>2</v>
      </c>
    </row>
    <row r="12764" spans="1:8">
      <c r="A12764" s="30" t="s">
        <v>5030</v>
      </c>
      <c r="B12764" s="74">
        <v>46266</v>
      </c>
      <c r="C12764" s="30" t="s">
        <v>1040</v>
      </c>
      <c r="D12764" s="30" t="s">
        <v>1041</v>
      </c>
      <c r="E12764" s="75">
        <v>25</v>
      </c>
      <c r="F12764" s="30" t="s">
        <v>53</v>
      </c>
      <c r="G12764" s="30" t="s">
        <v>54</v>
      </c>
      <c r="H12764" s="75">
        <v>1</v>
      </c>
    </row>
    <row r="12765" spans="1:8">
      <c r="A12765" s="30" t="s">
        <v>5030</v>
      </c>
      <c r="B12765" s="74">
        <v>46266</v>
      </c>
      <c r="C12765" s="30" t="s">
        <v>1042</v>
      </c>
      <c r="D12765" s="30" t="s">
        <v>1043</v>
      </c>
      <c r="E12765" s="75">
        <v>113</v>
      </c>
      <c r="F12765" s="30" t="s">
        <v>80</v>
      </c>
      <c r="G12765" s="30" t="s">
        <v>81</v>
      </c>
      <c r="H12765" s="75">
        <v>1</v>
      </c>
    </row>
    <row r="12766" spans="1:8">
      <c r="A12766" s="30" t="s">
        <v>5030</v>
      </c>
      <c r="B12766" s="74">
        <v>46266</v>
      </c>
      <c r="C12766" s="30" t="s">
        <v>1044</v>
      </c>
      <c r="D12766" s="30" t="s">
        <v>1045</v>
      </c>
      <c r="E12766" s="75">
        <v>78</v>
      </c>
      <c r="F12766" s="30" t="s">
        <v>53</v>
      </c>
      <c r="G12766" s="30" t="s">
        <v>54</v>
      </c>
      <c r="H12766" s="75">
        <v>1</v>
      </c>
    </row>
    <row r="12767" spans="1:8">
      <c r="A12767" s="30" t="s">
        <v>5030</v>
      </c>
      <c r="B12767" s="74">
        <v>46266</v>
      </c>
      <c r="C12767" s="30" t="s">
        <v>1054</v>
      </c>
      <c r="D12767" s="30" t="s">
        <v>1055</v>
      </c>
      <c r="E12767" s="75">
        <v>227</v>
      </c>
      <c r="F12767" s="30" t="s">
        <v>70</v>
      </c>
      <c r="G12767" s="30" t="s">
        <v>71</v>
      </c>
      <c r="H12767" s="75">
        <v>2</v>
      </c>
    </row>
    <row r="12768" spans="1:8">
      <c r="A12768" s="30" t="s">
        <v>5030</v>
      </c>
      <c r="B12768" s="74">
        <v>46266</v>
      </c>
      <c r="C12768" s="30" t="s">
        <v>1060</v>
      </c>
      <c r="D12768" s="30" t="s">
        <v>1061</v>
      </c>
      <c r="E12768" s="75">
        <v>50</v>
      </c>
      <c r="F12768" s="30" t="s">
        <v>53</v>
      </c>
      <c r="G12768" s="30" t="s">
        <v>54</v>
      </c>
      <c r="H12768" s="75">
        <v>1</v>
      </c>
    </row>
    <row r="12769" spans="1:8">
      <c r="A12769" s="30" t="s">
        <v>5030</v>
      </c>
      <c r="B12769" s="74">
        <v>46266</v>
      </c>
      <c r="C12769" s="30" t="s">
        <v>1064</v>
      </c>
      <c r="D12769" s="30" t="s">
        <v>1065</v>
      </c>
      <c r="E12769" s="75">
        <v>87</v>
      </c>
      <c r="F12769" s="30" t="s">
        <v>70</v>
      </c>
      <c r="G12769" s="30" t="s">
        <v>71</v>
      </c>
      <c r="H12769" s="75">
        <v>2</v>
      </c>
    </row>
    <row r="12770" spans="1:8">
      <c r="A12770" s="30" t="s">
        <v>5030</v>
      </c>
      <c r="B12770" s="74">
        <v>46266</v>
      </c>
      <c r="C12770" s="30" t="s">
        <v>1066</v>
      </c>
      <c r="D12770" s="30" t="s">
        <v>1067</v>
      </c>
      <c r="E12770" s="75">
        <v>196</v>
      </c>
      <c r="F12770" s="30" t="s">
        <v>80</v>
      </c>
      <c r="G12770" s="30" t="s">
        <v>81</v>
      </c>
      <c r="H12770" s="75">
        <v>1</v>
      </c>
    </row>
    <row r="12771" spans="1:8">
      <c r="A12771" s="30" t="s">
        <v>5030</v>
      </c>
      <c r="B12771" s="74">
        <v>46266</v>
      </c>
      <c r="C12771" s="30" t="s">
        <v>1068</v>
      </c>
      <c r="D12771" s="30" t="s">
        <v>1069</v>
      </c>
      <c r="E12771" s="75">
        <v>96</v>
      </c>
      <c r="F12771" s="30" t="s">
        <v>70</v>
      </c>
      <c r="G12771" s="30" t="s">
        <v>71</v>
      </c>
      <c r="H12771" s="75">
        <v>2</v>
      </c>
    </row>
    <row r="12772" spans="1:8">
      <c r="A12772" s="30" t="s">
        <v>5030</v>
      </c>
      <c r="B12772" s="74">
        <v>46266</v>
      </c>
      <c r="C12772" s="30" t="s">
        <v>1072</v>
      </c>
      <c r="D12772" s="30" t="s">
        <v>1073</v>
      </c>
      <c r="E12772" s="75">
        <v>113</v>
      </c>
      <c r="F12772" s="30" t="s">
        <v>53</v>
      </c>
      <c r="G12772" s="30" t="s">
        <v>54</v>
      </c>
      <c r="H12772" s="75">
        <v>1</v>
      </c>
    </row>
    <row r="12773" spans="1:8">
      <c r="A12773" s="30" t="s">
        <v>5030</v>
      </c>
      <c r="B12773" s="74">
        <v>46266</v>
      </c>
      <c r="C12773" s="30" t="s">
        <v>1074</v>
      </c>
      <c r="D12773" s="30" t="s">
        <v>1075</v>
      </c>
      <c r="E12773" s="75">
        <v>96</v>
      </c>
      <c r="F12773" s="30" t="s">
        <v>76</v>
      </c>
      <c r="G12773" s="30" t="s">
        <v>77</v>
      </c>
      <c r="H12773" s="75">
        <v>1</v>
      </c>
    </row>
    <row r="12774" spans="1:8">
      <c r="A12774" s="30" t="s">
        <v>5030</v>
      </c>
      <c r="B12774" s="74">
        <v>46266</v>
      </c>
      <c r="C12774" s="30" t="s">
        <v>1076</v>
      </c>
      <c r="D12774" s="30" t="s">
        <v>1077</v>
      </c>
      <c r="E12774" s="75">
        <v>13</v>
      </c>
      <c r="F12774" s="30" t="s">
        <v>53</v>
      </c>
      <c r="G12774" s="30" t="s">
        <v>54</v>
      </c>
      <c r="H12774" s="75">
        <v>1</v>
      </c>
    </row>
    <row r="12775" spans="1:8">
      <c r="A12775" s="30" t="s">
        <v>5030</v>
      </c>
      <c r="B12775" s="74">
        <v>46266</v>
      </c>
      <c r="C12775" s="30" t="s">
        <v>1080</v>
      </c>
      <c r="D12775" s="30" t="s">
        <v>1081</v>
      </c>
      <c r="E12775" s="75">
        <v>1</v>
      </c>
      <c r="F12775" s="30" t="s">
        <v>76</v>
      </c>
      <c r="G12775" s="30" t="s">
        <v>77</v>
      </c>
      <c r="H12775" s="75">
        <v>1</v>
      </c>
    </row>
    <row r="12776" spans="1:8">
      <c r="A12776" s="30" t="s">
        <v>5030</v>
      </c>
      <c r="B12776" s="74">
        <v>46266</v>
      </c>
      <c r="C12776" s="30" t="s">
        <v>1086</v>
      </c>
      <c r="D12776" s="30" t="s">
        <v>1087</v>
      </c>
      <c r="E12776" s="75">
        <v>74</v>
      </c>
      <c r="F12776" s="30" t="s">
        <v>53</v>
      </c>
      <c r="G12776" s="30" t="s">
        <v>54</v>
      </c>
      <c r="H12776" s="75">
        <v>1</v>
      </c>
    </row>
    <row r="12777" spans="1:8">
      <c r="A12777" s="30" t="s">
        <v>5030</v>
      </c>
      <c r="B12777" s="74">
        <v>46266</v>
      </c>
      <c r="C12777" s="30" t="s">
        <v>1088</v>
      </c>
      <c r="D12777" s="30" t="s">
        <v>1089</v>
      </c>
      <c r="E12777" s="75">
        <v>77</v>
      </c>
      <c r="F12777" s="30" t="s">
        <v>80</v>
      </c>
      <c r="G12777" s="30" t="s">
        <v>81</v>
      </c>
      <c r="H12777" s="75">
        <v>1</v>
      </c>
    </row>
    <row r="12778" spans="1:8">
      <c r="A12778" s="30" t="s">
        <v>5030</v>
      </c>
      <c r="B12778" s="74">
        <v>46266</v>
      </c>
      <c r="C12778" s="30" t="s">
        <v>1092</v>
      </c>
      <c r="D12778" s="30" t="s">
        <v>1093</v>
      </c>
      <c r="E12778" s="75">
        <v>362</v>
      </c>
      <c r="F12778" s="30" t="s">
        <v>80</v>
      </c>
      <c r="G12778" s="30" t="s">
        <v>81</v>
      </c>
      <c r="H12778" s="75">
        <v>1</v>
      </c>
    </row>
    <row r="12779" spans="1:8">
      <c r="A12779" s="30" t="s">
        <v>5030</v>
      </c>
      <c r="B12779" s="74">
        <v>46266</v>
      </c>
      <c r="C12779" s="30" t="s">
        <v>1094</v>
      </c>
      <c r="D12779" s="30" t="s">
        <v>1095</v>
      </c>
      <c r="E12779" s="75">
        <v>82</v>
      </c>
      <c r="F12779" s="30" t="s">
        <v>70</v>
      </c>
      <c r="G12779" s="30" t="s">
        <v>71</v>
      </c>
      <c r="H12779" s="75">
        <v>2</v>
      </c>
    </row>
    <row r="12780" spans="1:8">
      <c r="A12780" s="30" t="s">
        <v>5030</v>
      </c>
      <c r="B12780" s="74">
        <v>46266</v>
      </c>
      <c r="C12780" s="30" t="s">
        <v>1848</v>
      </c>
      <c r="D12780" s="30" t="s">
        <v>1849</v>
      </c>
      <c r="E12780" s="75">
        <v>66</v>
      </c>
      <c r="F12780" s="30" t="s">
        <v>53</v>
      </c>
      <c r="G12780" s="30" t="s">
        <v>54</v>
      </c>
      <c r="H12780" s="75">
        <v>1</v>
      </c>
    </row>
    <row r="12781" spans="1:8">
      <c r="A12781" s="30" t="s">
        <v>5030</v>
      </c>
      <c r="B12781" s="74">
        <v>46266</v>
      </c>
      <c r="C12781" s="30" t="s">
        <v>1096</v>
      </c>
      <c r="D12781" s="30" t="s">
        <v>1097</v>
      </c>
      <c r="E12781" s="75">
        <v>102</v>
      </c>
      <c r="F12781" s="30" t="s">
        <v>70</v>
      </c>
      <c r="G12781" s="30" t="s">
        <v>71</v>
      </c>
      <c r="H12781" s="75">
        <v>2</v>
      </c>
    </row>
    <row r="12782" spans="1:8">
      <c r="A12782" s="30" t="s">
        <v>5030</v>
      </c>
      <c r="B12782" s="74">
        <v>46266</v>
      </c>
      <c r="C12782" s="30" t="s">
        <v>1850</v>
      </c>
      <c r="D12782" s="30" t="s">
        <v>1851</v>
      </c>
      <c r="E12782" s="75">
        <v>25</v>
      </c>
      <c r="F12782" s="30" t="s">
        <v>80</v>
      </c>
      <c r="G12782" s="30" t="s">
        <v>81</v>
      </c>
      <c r="H12782" s="75">
        <v>1</v>
      </c>
    </row>
    <row r="12783" spans="1:8">
      <c r="A12783" s="30" t="s">
        <v>5030</v>
      </c>
      <c r="B12783" s="74">
        <v>46266</v>
      </c>
      <c r="C12783" s="30" t="s">
        <v>1102</v>
      </c>
      <c r="D12783" s="30" t="s">
        <v>1103</v>
      </c>
      <c r="E12783" s="75">
        <v>150</v>
      </c>
      <c r="F12783" s="30" t="s">
        <v>53</v>
      </c>
      <c r="G12783" s="30" t="s">
        <v>54</v>
      </c>
      <c r="H12783" s="75">
        <v>1</v>
      </c>
    </row>
    <row r="12784" spans="1:8">
      <c r="A12784" s="30" t="s">
        <v>5030</v>
      </c>
      <c r="B12784" s="74">
        <v>46266</v>
      </c>
      <c r="C12784" s="30" t="s">
        <v>1106</v>
      </c>
      <c r="D12784" s="30" t="s">
        <v>1107</v>
      </c>
      <c r="E12784" s="75">
        <v>296</v>
      </c>
      <c r="F12784" s="30" t="s">
        <v>80</v>
      </c>
      <c r="G12784" s="30" t="s">
        <v>81</v>
      </c>
      <c r="H12784" s="75">
        <v>1</v>
      </c>
    </row>
    <row r="12785" spans="1:8">
      <c r="A12785" s="30" t="s">
        <v>5030</v>
      </c>
      <c r="B12785" s="74">
        <v>46266</v>
      </c>
      <c r="C12785" s="30" t="s">
        <v>1110</v>
      </c>
      <c r="D12785" s="30" t="s">
        <v>1111</v>
      </c>
      <c r="E12785" s="75">
        <v>174</v>
      </c>
      <c r="F12785" s="30" t="s">
        <v>80</v>
      </c>
      <c r="G12785" s="30" t="s">
        <v>81</v>
      </c>
      <c r="H12785" s="75">
        <v>1</v>
      </c>
    </row>
    <row r="12786" spans="1:8">
      <c r="A12786" s="30" t="s">
        <v>5030</v>
      </c>
      <c r="B12786" s="74">
        <v>46266</v>
      </c>
      <c r="C12786" s="30" t="s">
        <v>1852</v>
      </c>
      <c r="D12786" s="30" t="s">
        <v>1853</v>
      </c>
      <c r="E12786" s="75">
        <v>98</v>
      </c>
      <c r="F12786" s="30" t="s">
        <v>53</v>
      </c>
      <c r="G12786" s="30" t="s">
        <v>54</v>
      </c>
      <c r="H12786" s="75">
        <v>1</v>
      </c>
    </row>
    <row r="12787" spans="1:8">
      <c r="A12787" s="30" t="s">
        <v>5030</v>
      </c>
      <c r="B12787" s="74">
        <v>46266</v>
      </c>
      <c r="C12787" s="30" t="s">
        <v>2504</v>
      </c>
      <c r="D12787" s="30" t="s">
        <v>2505</v>
      </c>
      <c r="E12787" s="75">
        <v>39</v>
      </c>
      <c r="F12787" s="30" t="s">
        <v>70</v>
      </c>
      <c r="G12787" s="30" t="s">
        <v>71</v>
      </c>
      <c r="H12787" s="75">
        <v>2</v>
      </c>
    </row>
    <row r="12788" spans="1:8">
      <c r="A12788" s="30" t="s">
        <v>5030</v>
      </c>
      <c r="B12788" s="74">
        <v>46266</v>
      </c>
      <c r="C12788" s="30" t="s">
        <v>1114</v>
      </c>
      <c r="D12788" s="30" t="s">
        <v>1115</v>
      </c>
      <c r="E12788" s="75">
        <v>115</v>
      </c>
      <c r="F12788" s="30" t="s">
        <v>70</v>
      </c>
      <c r="G12788" s="30" t="s">
        <v>71</v>
      </c>
      <c r="H12788" s="75">
        <v>2</v>
      </c>
    </row>
    <row r="12789" spans="1:8">
      <c r="A12789" s="30" t="s">
        <v>5030</v>
      </c>
      <c r="B12789" s="74">
        <v>46266</v>
      </c>
      <c r="C12789" s="30" t="s">
        <v>1122</v>
      </c>
      <c r="D12789" s="30" t="s">
        <v>1123</v>
      </c>
      <c r="E12789" s="75">
        <v>155</v>
      </c>
      <c r="F12789" s="30" t="s">
        <v>70</v>
      </c>
      <c r="G12789" s="30" t="s">
        <v>71</v>
      </c>
      <c r="H12789" s="75">
        <v>2</v>
      </c>
    </row>
    <row r="12790" spans="1:8">
      <c r="A12790" s="30" t="s">
        <v>5030</v>
      </c>
      <c r="B12790" s="74">
        <v>46266</v>
      </c>
      <c r="C12790" s="30" t="s">
        <v>1126</v>
      </c>
      <c r="D12790" s="30" t="s">
        <v>1127</v>
      </c>
      <c r="E12790" s="75">
        <v>52</v>
      </c>
      <c r="F12790" s="30" t="s">
        <v>70</v>
      </c>
      <c r="G12790" s="30" t="s">
        <v>71</v>
      </c>
      <c r="H12790" s="75">
        <v>2</v>
      </c>
    </row>
    <row r="12791" spans="1:8">
      <c r="A12791" s="30" t="s">
        <v>5030</v>
      </c>
      <c r="B12791" s="74">
        <v>46266</v>
      </c>
      <c r="C12791" s="30" t="s">
        <v>1128</v>
      </c>
      <c r="D12791" s="30" t="s">
        <v>1129</v>
      </c>
      <c r="E12791" s="75">
        <v>107</v>
      </c>
      <c r="F12791" s="30" t="s">
        <v>70</v>
      </c>
      <c r="G12791" s="30" t="s">
        <v>71</v>
      </c>
      <c r="H12791" s="75">
        <v>2</v>
      </c>
    </row>
    <row r="12792" spans="1:8">
      <c r="A12792" s="30" t="s">
        <v>5030</v>
      </c>
      <c r="B12792" s="74">
        <v>46266</v>
      </c>
      <c r="C12792" s="30" t="s">
        <v>1132</v>
      </c>
      <c r="D12792" s="30" t="s">
        <v>1133</v>
      </c>
      <c r="E12792" s="75">
        <v>22</v>
      </c>
      <c r="F12792" s="30" t="s">
        <v>76</v>
      </c>
      <c r="G12792" s="30" t="s">
        <v>77</v>
      </c>
      <c r="H12792" s="75">
        <v>1</v>
      </c>
    </row>
    <row r="12793" spans="1:8">
      <c r="A12793" s="30" t="s">
        <v>5030</v>
      </c>
      <c r="B12793" s="74">
        <v>46266</v>
      </c>
      <c r="C12793" s="30" t="s">
        <v>1138</v>
      </c>
      <c r="D12793" s="30" t="s">
        <v>1139</v>
      </c>
      <c r="E12793" s="75">
        <v>60</v>
      </c>
      <c r="F12793" s="30" t="s">
        <v>70</v>
      </c>
      <c r="G12793" s="30" t="s">
        <v>71</v>
      </c>
      <c r="H12793" s="75">
        <v>2</v>
      </c>
    </row>
    <row r="12794" spans="1:8">
      <c r="A12794" s="30" t="s">
        <v>5030</v>
      </c>
      <c r="B12794" s="74">
        <v>46266</v>
      </c>
      <c r="C12794" s="30" t="s">
        <v>1140</v>
      </c>
      <c r="D12794" s="30" t="s">
        <v>1141</v>
      </c>
      <c r="E12794" s="75">
        <v>20</v>
      </c>
      <c r="F12794" s="30" t="s">
        <v>53</v>
      </c>
      <c r="G12794" s="30" t="s">
        <v>54</v>
      </c>
      <c r="H12794" s="75">
        <v>1</v>
      </c>
    </row>
    <row r="12795" spans="1:8">
      <c r="A12795" s="30" t="s">
        <v>5030</v>
      </c>
      <c r="B12795" s="74">
        <v>46266</v>
      </c>
      <c r="C12795" s="30" t="s">
        <v>1142</v>
      </c>
      <c r="D12795" s="30" t="s">
        <v>1143</v>
      </c>
      <c r="E12795" s="75">
        <v>125</v>
      </c>
      <c r="F12795" s="30" t="s">
        <v>70</v>
      </c>
      <c r="G12795" s="30" t="s">
        <v>71</v>
      </c>
      <c r="H12795" s="75">
        <v>2</v>
      </c>
    </row>
    <row r="12796" spans="1:8">
      <c r="A12796" s="30" t="s">
        <v>5030</v>
      </c>
      <c r="B12796" s="74">
        <v>46266</v>
      </c>
      <c r="C12796" s="30" t="s">
        <v>1148</v>
      </c>
      <c r="D12796" s="30" t="s">
        <v>1149</v>
      </c>
      <c r="E12796" s="75">
        <v>96</v>
      </c>
      <c r="F12796" s="30" t="s">
        <v>70</v>
      </c>
      <c r="G12796" s="30" t="s">
        <v>71</v>
      </c>
      <c r="H12796" s="75">
        <v>2</v>
      </c>
    </row>
    <row r="12797" spans="1:8">
      <c r="A12797" s="30" t="s">
        <v>5030</v>
      </c>
      <c r="B12797" s="74">
        <v>46266</v>
      </c>
      <c r="C12797" s="30" t="s">
        <v>1152</v>
      </c>
      <c r="D12797" s="30" t="s">
        <v>1153</v>
      </c>
      <c r="E12797" s="75">
        <v>95</v>
      </c>
      <c r="F12797" s="30" t="s">
        <v>70</v>
      </c>
      <c r="G12797" s="30" t="s">
        <v>71</v>
      </c>
      <c r="H12797" s="75">
        <v>2</v>
      </c>
    </row>
    <row r="12798" spans="1:8">
      <c r="A12798" s="30" t="s">
        <v>5030</v>
      </c>
      <c r="B12798" s="74">
        <v>46266</v>
      </c>
      <c r="C12798" s="30" t="s">
        <v>1154</v>
      </c>
      <c r="D12798" s="30" t="s">
        <v>1155</v>
      </c>
      <c r="E12798" s="75">
        <v>156</v>
      </c>
      <c r="F12798" s="30" t="s">
        <v>53</v>
      </c>
      <c r="G12798" s="30" t="s">
        <v>54</v>
      </c>
      <c r="H12798" s="75">
        <v>1</v>
      </c>
    </row>
    <row r="12799" spans="1:8">
      <c r="A12799" s="30" t="s">
        <v>5030</v>
      </c>
      <c r="B12799" s="74">
        <v>46266</v>
      </c>
      <c r="C12799" s="30" t="s">
        <v>1156</v>
      </c>
      <c r="D12799" s="30" t="s">
        <v>1157</v>
      </c>
      <c r="E12799" s="75">
        <v>178</v>
      </c>
      <c r="F12799" s="30" t="s">
        <v>70</v>
      </c>
      <c r="G12799" s="30" t="s">
        <v>71</v>
      </c>
      <c r="H12799" s="75">
        <v>2</v>
      </c>
    </row>
    <row r="12800" spans="1:8">
      <c r="A12800" s="30" t="s">
        <v>5030</v>
      </c>
      <c r="B12800" s="74">
        <v>46266</v>
      </c>
      <c r="C12800" s="30" t="s">
        <v>1860</v>
      </c>
      <c r="D12800" s="30" t="s">
        <v>1861</v>
      </c>
      <c r="E12800" s="75">
        <v>184</v>
      </c>
      <c r="F12800" s="30" t="s">
        <v>53</v>
      </c>
      <c r="G12800" s="30" t="s">
        <v>54</v>
      </c>
      <c r="H12800" s="75">
        <v>1</v>
      </c>
    </row>
    <row r="12801" spans="1:8">
      <c r="A12801" s="30" t="s">
        <v>5030</v>
      </c>
      <c r="B12801" s="74">
        <v>46266</v>
      </c>
      <c r="C12801" s="30" t="s">
        <v>1926</v>
      </c>
      <c r="D12801" s="30" t="s">
        <v>1927</v>
      </c>
      <c r="E12801" s="75">
        <v>65</v>
      </c>
      <c r="F12801" s="30" t="s">
        <v>74</v>
      </c>
      <c r="G12801" s="30" t="s">
        <v>75</v>
      </c>
      <c r="H12801" s="75">
        <v>2</v>
      </c>
    </row>
    <row r="12802" spans="1:8">
      <c r="A12802" s="30" t="s">
        <v>5030</v>
      </c>
      <c r="B12802" s="74">
        <v>46266</v>
      </c>
      <c r="C12802" s="30" t="s">
        <v>1164</v>
      </c>
      <c r="D12802" s="30" t="s">
        <v>1165</v>
      </c>
      <c r="E12802" s="75">
        <v>106</v>
      </c>
      <c r="F12802" s="30" t="s">
        <v>70</v>
      </c>
      <c r="G12802" s="30" t="s">
        <v>71</v>
      </c>
      <c r="H12802" s="75">
        <v>2</v>
      </c>
    </row>
    <row r="12803" spans="1:8">
      <c r="A12803" s="30" t="s">
        <v>5030</v>
      </c>
      <c r="B12803" s="74">
        <v>46266</v>
      </c>
      <c r="C12803" s="30" t="s">
        <v>1166</v>
      </c>
      <c r="D12803" s="30" t="s">
        <v>1167</v>
      </c>
      <c r="E12803" s="75">
        <v>32</v>
      </c>
      <c r="F12803" s="30" t="s">
        <v>53</v>
      </c>
      <c r="G12803" s="30" t="s">
        <v>54</v>
      </c>
      <c r="H12803" s="75">
        <v>1</v>
      </c>
    </row>
    <row r="12804" spans="1:8">
      <c r="A12804" s="30" t="s">
        <v>5030</v>
      </c>
      <c r="B12804" s="74">
        <v>46266</v>
      </c>
      <c r="C12804" s="30" t="s">
        <v>5032</v>
      </c>
      <c r="D12804" s="30" t="s">
        <v>5033</v>
      </c>
      <c r="E12804" s="75">
        <v>54</v>
      </c>
      <c r="F12804" s="30" t="s">
        <v>53</v>
      </c>
      <c r="G12804" s="30" t="s">
        <v>54</v>
      </c>
      <c r="H12804" s="75">
        <v>1</v>
      </c>
    </row>
    <row r="12805" spans="1:8">
      <c r="A12805" s="30" t="s">
        <v>5030</v>
      </c>
      <c r="B12805" s="74">
        <v>46266</v>
      </c>
      <c r="C12805" s="30" t="s">
        <v>1174</v>
      </c>
      <c r="D12805" s="30" t="s">
        <v>1175</v>
      </c>
      <c r="E12805" s="75">
        <v>113</v>
      </c>
      <c r="F12805" s="30" t="s">
        <v>53</v>
      </c>
      <c r="G12805" s="30" t="s">
        <v>54</v>
      </c>
      <c r="H12805" s="75">
        <v>1</v>
      </c>
    </row>
    <row r="12806" spans="1:8">
      <c r="A12806" s="30" t="s">
        <v>5030</v>
      </c>
      <c r="B12806" s="74">
        <v>46266</v>
      </c>
      <c r="C12806" s="30" t="s">
        <v>1182</v>
      </c>
      <c r="D12806" s="30" t="s">
        <v>1183</v>
      </c>
      <c r="E12806" s="75">
        <v>14</v>
      </c>
      <c r="F12806" s="30" t="s">
        <v>76</v>
      </c>
      <c r="G12806" s="30" t="s">
        <v>77</v>
      </c>
      <c r="H12806" s="75">
        <v>1</v>
      </c>
    </row>
    <row r="12807" spans="1:8">
      <c r="A12807" s="30" t="s">
        <v>5030</v>
      </c>
      <c r="B12807" s="74">
        <v>46266</v>
      </c>
      <c r="C12807" s="30" t="s">
        <v>1184</v>
      </c>
      <c r="D12807" s="30" t="s">
        <v>1185</v>
      </c>
      <c r="E12807" s="75">
        <v>8</v>
      </c>
      <c r="F12807" s="30" t="s">
        <v>76</v>
      </c>
      <c r="G12807" s="30" t="s">
        <v>77</v>
      </c>
      <c r="H12807" s="75">
        <v>1</v>
      </c>
    </row>
    <row r="12808" spans="1:8">
      <c r="A12808" s="30" t="s">
        <v>5030</v>
      </c>
      <c r="B12808" s="74">
        <v>46266</v>
      </c>
      <c r="C12808" s="30" t="s">
        <v>1186</v>
      </c>
      <c r="D12808" s="30" t="s">
        <v>1187</v>
      </c>
      <c r="E12808" s="75">
        <v>83</v>
      </c>
      <c r="F12808" s="30" t="s">
        <v>53</v>
      </c>
      <c r="G12808" s="30" t="s">
        <v>54</v>
      </c>
      <c r="H12808" s="75">
        <v>1</v>
      </c>
    </row>
    <row r="12809" spans="1:8">
      <c r="A12809" s="30" t="s">
        <v>5030</v>
      </c>
      <c r="B12809" s="74">
        <v>46266</v>
      </c>
      <c r="C12809" s="30" t="s">
        <v>1188</v>
      </c>
      <c r="D12809" s="30" t="s">
        <v>1189</v>
      </c>
      <c r="E12809" s="75">
        <v>80</v>
      </c>
      <c r="F12809" s="30" t="s">
        <v>58</v>
      </c>
      <c r="G12809" s="30" t="s">
        <v>59</v>
      </c>
      <c r="H12809" s="75">
        <v>3</v>
      </c>
    </row>
    <row r="12810" spans="1:8">
      <c r="A12810" s="30" t="s">
        <v>5030</v>
      </c>
      <c r="B12810" s="74">
        <v>46266</v>
      </c>
      <c r="C12810" s="30" t="s">
        <v>1190</v>
      </c>
      <c r="D12810" s="30" t="s">
        <v>1191</v>
      </c>
      <c r="E12810" s="75">
        <v>97</v>
      </c>
      <c r="F12810" s="30" t="s">
        <v>53</v>
      </c>
      <c r="G12810" s="30" t="s">
        <v>54</v>
      </c>
      <c r="H12810" s="75">
        <v>1</v>
      </c>
    </row>
    <row r="12811" spans="1:8">
      <c r="A12811" s="30" t="s">
        <v>5030</v>
      </c>
      <c r="B12811" s="74">
        <v>46266</v>
      </c>
      <c r="C12811" s="30" t="s">
        <v>1192</v>
      </c>
      <c r="D12811" s="30" t="s">
        <v>1193</v>
      </c>
      <c r="E12811" s="75">
        <v>21</v>
      </c>
      <c r="F12811" s="30" t="s">
        <v>53</v>
      </c>
      <c r="G12811" s="30" t="s">
        <v>54</v>
      </c>
      <c r="H12811" s="75">
        <v>1</v>
      </c>
    </row>
    <row r="12812" spans="1:8">
      <c r="A12812" s="30" t="s">
        <v>5030</v>
      </c>
      <c r="B12812" s="74">
        <v>46266</v>
      </c>
      <c r="C12812" s="30" t="s">
        <v>1194</v>
      </c>
      <c r="D12812" s="30" t="s">
        <v>1195</v>
      </c>
      <c r="E12812" s="75">
        <v>76</v>
      </c>
      <c r="F12812" s="30" t="s">
        <v>70</v>
      </c>
      <c r="G12812" s="30" t="s">
        <v>71</v>
      </c>
      <c r="H12812" s="75">
        <v>2</v>
      </c>
    </row>
    <row r="12813" spans="1:8">
      <c r="A12813" s="30" t="s">
        <v>5030</v>
      </c>
      <c r="B12813" s="74">
        <v>46266</v>
      </c>
      <c r="C12813" s="30" t="s">
        <v>1198</v>
      </c>
      <c r="D12813" s="30" t="s">
        <v>1199</v>
      </c>
      <c r="E12813" s="75">
        <v>1</v>
      </c>
      <c r="F12813" s="30" t="s">
        <v>76</v>
      </c>
      <c r="G12813" s="30" t="s">
        <v>77</v>
      </c>
      <c r="H12813" s="75">
        <v>1</v>
      </c>
    </row>
    <row r="12814" spans="1:8">
      <c r="A12814" s="30" t="s">
        <v>5030</v>
      </c>
      <c r="B12814" s="74">
        <v>46266</v>
      </c>
      <c r="C12814" s="30" t="s">
        <v>1202</v>
      </c>
      <c r="D12814" s="30" t="s">
        <v>1203</v>
      </c>
      <c r="E12814" s="75">
        <v>123</v>
      </c>
      <c r="F12814" s="30" t="s">
        <v>70</v>
      </c>
      <c r="G12814" s="30" t="s">
        <v>71</v>
      </c>
      <c r="H12814" s="75">
        <v>2</v>
      </c>
    </row>
    <row r="12815" spans="1:8">
      <c r="A12815" s="30" t="s">
        <v>5030</v>
      </c>
      <c r="B12815" s="74">
        <v>46266</v>
      </c>
      <c r="C12815" s="30" t="s">
        <v>1204</v>
      </c>
      <c r="D12815" s="30" t="s">
        <v>1205</v>
      </c>
      <c r="E12815" s="75">
        <v>23</v>
      </c>
      <c r="F12815" s="30" t="s">
        <v>53</v>
      </c>
      <c r="G12815" s="30" t="s">
        <v>54</v>
      </c>
      <c r="H12815" s="75">
        <v>1</v>
      </c>
    </row>
    <row r="12816" spans="1:8">
      <c r="A12816" s="30" t="s">
        <v>5030</v>
      </c>
      <c r="B12816" s="74">
        <v>46266</v>
      </c>
      <c r="C12816" s="30" t="s">
        <v>1208</v>
      </c>
      <c r="D12816" s="30" t="s">
        <v>1209</v>
      </c>
      <c r="E12816" s="75">
        <v>115</v>
      </c>
      <c r="F12816" s="30" t="s">
        <v>53</v>
      </c>
      <c r="G12816" s="30" t="s">
        <v>54</v>
      </c>
      <c r="H12816" s="75">
        <v>1</v>
      </c>
    </row>
    <row r="12817" spans="1:8">
      <c r="A12817" s="30" t="s">
        <v>5030</v>
      </c>
      <c r="B12817" s="74">
        <v>46266</v>
      </c>
      <c r="C12817" s="30" t="s">
        <v>1210</v>
      </c>
      <c r="D12817" s="30" t="s">
        <v>1211</v>
      </c>
      <c r="E12817" s="75">
        <v>27</v>
      </c>
      <c r="F12817" s="30" t="s">
        <v>53</v>
      </c>
      <c r="G12817" s="30" t="s">
        <v>54</v>
      </c>
      <c r="H12817" s="75">
        <v>1</v>
      </c>
    </row>
    <row r="12818" spans="1:8">
      <c r="A12818" s="30" t="s">
        <v>5030</v>
      </c>
      <c r="B12818" s="74">
        <v>46266</v>
      </c>
      <c r="C12818" s="30" t="s">
        <v>1212</v>
      </c>
      <c r="D12818" s="30" t="s">
        <v>1213</v>
      </c>
      <c r="E12818" s="75">
        <v>54</v>
      </c>
      <c r="F12818" s="30" t="s">
        <v>80</v>
      </c>
      <c r="G12818" s="30" t="s">
        <v>81</v>
      </c>
      <c r="H12818" s="75">
        <v>1</v>
      </c>
    </row>
    <row r="12819" spans="1:8">
      <c r="A12819" s="30" t="s">
        <v>5030</v>
      </c>
      <c r="B12819" s="74">
        <v>46266</v>
      </c>
      <c r="C12819" s="30" t="s">
        <v>1862</v>
      </c>
      <c r="D12819" s="30" t="s">
        <v>1863</v>
      </c>
      <c r="E12819" s="75">
        <v>4</v>
      </c>
      <c r="F12819" s="30" t="s">
        <v>53</v>
      </c>
      <c r="G12819" s="30" t="s">
        <v>54</v>
      </c>
      <c r="H12819" s="75">
        <v>1</v>
      </c>
    </row>
    <row r="12820" spans="1:8">
      <c r="A12820" s="30" t="s">
        <v>5030</v>
      </c>
      <c r="B12820" s="74">
        <v>46266</v>
      </c>
      <c r="C12820" s="30" t="s">
        <v>1216</v>
      </c>
      <c r="D12820" s="30" t="s">
        <v>1217</v>
      </c>
      <c r="E12820" s="75">
        <v>134</v>
      </c>
      <c r="F12820" s="30" t="s">
        <v>70</v>
      </c>
      <c r="G12820" s="30" t="s">
        <v>71</v>
      </c>
      <c r="H12820" s="75">
        <v>2</v>
      </c>
    </row>
    <row r="12821" spans="1:8">
      <c r="A12821" s="30" t="s">
        <v>5030</v>
      </c>
      <c r="B12821" s="74">
        <v>46266</v>
      </c>
      <c r="C12821" s="30" t="s">
        <v>1218</v>
      </c>
      <c r="D12821" s="30" t="s">
        <v>1219</v>
      </c>
      <c r="E12821" s="75">
        <v>61</v>
      </c>
      <c r="F12821" s="30" t="s">
        <v>53</v>
      </c>
      <c r="G12821" s="30" t="s">
        <v>54</v>
      </c>
      <c r="H12821" s="75">
        <v>1</v>
      </c>
    </row>
    <row r="12822" spans="1:8">
      <c r="A12822" s="30" t="s">
        <v>5030</v>
      </c>
      <c r="B12822" s="74">
        <v>46266</v>
      </c>
      <c r="C12822" s="30" t="s">
        <v>1220</v>
      </c>
      <c r="D12822" s="30" t="s">
        <v>1221</v>
      </c>
      <c r="E12822" s="75">
        <v>126</v>
      </c>
      <c r="F12822" s="30" t="s">
        <v>70</v>
      </c>
      <c r="G12822" s="30" t="s">
        <v>71</v>
      </c>
      <c r="H12822" s="75">
        <v>2</v>
      </c>
    </row>
    <row r="12823" spans="1:8">
      <c r="A12823" s="30" t="s">
        <v>5030</v>
      </c>
      <c r="B12823" s="74">
        <v>46266</v>
      </c>
      <c r="C12823" s="30" t="s">
        <v>1864</v>
      </c>
      <c r="D12823" s="30" t="s">
        <v>1865</v>
      </c>
      <c r="E12823" s="75">
        <v>16</v>
      </c>
      <c r="F12823" s="30" t="s">
        <v>53</v>
      </c>
      <c r="G12823" s="30" t="s">
        <v>54</v>
      </c>
      <c r="H12823" s="75">
        <v>1</v>
      </c>
    </row>
    <row r="12824" spans="1:8">
      <c r="A12824" s="30" t="s">
        <v>5030</v>
      </c>
      <c r="B12824" s="74">
        <v>46266</v>
      </c>
      <c r="C12824" s="30" t="s">
        <v>1224</v>
      </c>
      <c r="D12824" s="30" t="s">
        <v>1225</v>
      </c>
      <c r="E12824" s="75">
        <v>124</v>
      </c>
      <c r="F12824" s="30" t="s">
        <v>70</v>
      </c>
      <c r="G12824" s="30" t="s">
        <v>71</v>
      </c>
      <c r="H12824" s="75">
        <v>2</v>
      </c>
    </row>
    <row r="12825" spans="1:8">
      <c r="A12825" s="30" t="s">
        <v>5030</v>
      </c>
      <c r="B12825" s="74">
        <v>46266</v>
      </c>
      <c r="C12825" s="30" t="s">
        <v>1226</v>
      </c>
      <c r="D12825" s="30" t="s">
        <v>1227</v>
      </c>
      <c r="E12825" s="75">
        <v>65</v>
      </c>
      <c r="F12825" s="30" t="s">
        <v>70</v>
      </c>
      <c r="G12825" s="30" t="s">
        <v>71</v>
      </c>
      <c r="H12825" s="75">
        <v>2</v>
      </c>
    </row>
    <row r="12826" spans="1:8">
      <c r="A12826" s="30" t="s">
        <v>5030</v>
      </c>
      <c r="B12826" s="74">
        <v>46266</v>
      </c>
      <c r="C12826" s="30" t="s">
        <v>1228</v>
      </c>
      <c r="D12826" s="30" t="s">
        <v>1229</v>
      </c>
      <c r="E12826" s="75">
        <v>88</v>
      </c>
      <c r="F12826" s="30" t="s">
        <v>53</v>
      </c>
      <c r="G12826" s="30" t="s">
        <v>54</v>
      </c>
      <c r="H12826" s="75">
        <v>1</v>
      </c>
    </row>
    <row r="12827" spans="1:8">
      <c r="A12827" s="30" t="s">
        <v>5030</v>
      </c>
      <c r="B12827" s="74">
        <v>46266</v>
      </c>
      <c r="C12827" s="30" t="s">
        <v>1234</v>
      </c>
      <c r="D12827" s="30" t="s">
        <v>1235</v>
      </c>
      <c r="E12827" s="75">
        <v>110</v>
      </c>
      <c r="F12827" s="30" t="s">
        <v>70</v>
      </c>
      <c r="G12827" s="30" t="s">
        <v>71</v>
      </c>
      <c r="H12827" s="75">
        <v>2</v>
      </c>
    </row>
    <row r="12828" spans="1:8">
      <c r="A12828" s="30" t="s">
        <v>5030</v>
      </c>
      <c r="B12828" s="74">
        <v>46266</v>
      </c>
      <c r="C12828" s="30" t="s">
        <v>1242</v>
      </c>
      <c r="D12828" s="30" t="s">
        <v>1243</v>
      </c>
      <c r="E12828" s="75">
        <v>5</v>
      </c>
      <c r="F12828" s="30" t="s">
        <v>76</v>
      </c>
      <c r="G12828" s="30" t="s">
        <v>77</v>
      </c>
      <c r="H12828" s="75">
        <v>1</v>
      </c>
    </row>
    <row r="12829" spans="1:8">
      <c r="A12829" s="30" t="s">
        <v>5030</v>
      </c>
      <c r="B12829" s="74">
        <v>46266</v>
      </c>
      <c r="C12829" s="30" t="s">
        <v>1246</v>
      </c>
      <c r="D12829" s="30" t="s">
        <v>1247</v>
      </c>
      <c r="E12829" s="75">
        <v>53</v>
      </c>
      <c r="F12829" s="30" t="s">
        <v>70</v>
      </c>
      <c r="G12829" s="30" t="s">
        <v>71</v>
      </c>
      <c r="H12829" s="75">
        <v>2</v>
      </c>
    </row>
    <row r="12830" spans="1:8">
      <c r="A12830" s="30" t="s">
        <v>5030</v>
      </c>
      <c r="B12830" s="74">
        <v>46266</v>
      </c>
      <c r="C12830" s="30" t="s">
        <v>1254</v>
      </c>
      <c r="D12830" s="30" t="s">
        <v>1255</v>
      </c>
      <c r="E12830" s="75">
        <v>33</v>
      </c>
      <c r="F12830" s="30" t="s">
        <v>53</v>
      </c>
      <c r="G12830" s="30" t="s">
        <v>54</v>
      </c>
      <c r="H12830" s="75">
        <v>1</v>
      </c>
    </row>
    <row r="12831" spans="1:8">
      <c r="A12831" s="30" t="s">
        <v>5030</v>
      </c>
      <c r="B12831" s="74">
        <v>46266</v>
      </c>
      <c r="C12831" s="30" t="s">
        <v>1874</v>
      </c>
      <c r="D12831" s="30" t="s">
        <v>1875</v>
      </c>
      <c r="E12831" s="75">
        <v>47</v>
      </c>
      <c r="F12831" s="30" t="s">
        <v>70</v>
      </c>
      <c r="G12831" s="30" t="s">
        <v>71</v>
      </c>
      <c r="H12831" s="75">
        <v>2</v>
      </c>
    </row>
    <row r="12832" spans="1:8">
      <c r="A12832" s="30" t="s">
        <v>5030</v>
      </c>
      <c r="B12832" s="74">
        <v>46266</v>
      </c>
      <c r="C12832" s="30" t="s">
        <v>1876</v>
      </c>
      <c r="D12832" s="30" t="s">
        <v>1877</v>
      </c>
      <c r="E12832" s="75">
        <v>85</v>
      </c>
      <c r="F12832" s="30" t="s">
        <v>70</v>
      </c>
      <c r="G12832" s="30" t="s">
        <v>71</v>
      </c>
      <c r="H12832" s="75">
        <v>2</v>
      </c>
    </row>
    <row r="12833" spans="1:8">
      <c r="A12833" s="30" t="s">
        <v>5030</v>
      </c>
      <c r="B12833" s="74">
        <v>46266</v>
      </c>
      <c r="C12833" s="30" t="s">
        <v>1260</v>
      </c>
      <c r="D12833" s="30" t="s">
        <v>1261</v>
      </c>
      <c r="E12833" s="75">
        <v>50</v>
      </c>
      <c r="F12833" s="30" t="s">
        <v>70</v>
      </c>
      <c r="G12833" s="30" t="s">
        <v>71</v>
      </c>
      <c r="H12833" s="75">
        <v>2</v>
      </c>
    </row>
    <row r="12834" spans="1:8">
      <c r="A12834" s="30" t="s">
        <v>5030</v>
      </c>
      <c r="B12834" s="74">
        <v>46266</v>
      </c>
      <c r="C12834" s="30" t="s">
        <v>1264</v>
      </c>
      <c r="D12834" s="30" t="s">
        <v>1265</v>
      </c>
      <c r="E12834" s="75">
        <v>67</v>
      </c>
      <c r="F12834" s="30" t="s">
        <v>70</v>
      </c>
      <c r="G12834" s="30" t="s">
        <v>71</v>
      </c>
      <c r="H12834" s="75">
        <v>2</v>
      </c>
    </row>
    <row r="12835" spans="1:8">
      <c r="A12835" s="30" t="s">
        <v>5030</v>
      </c>
      <c r="B12835" s="74">
        <v>46266</v>
      </c>
      <c r="C12835" s="30" t="s">
        <v>1266</v>
      </c>
      <c r="D12835" s="30" t="s">
        <v>1267</v>
      </c>
      <c r="E12835" s="75">
        <v>124</v>
      </c>
      <c r="F12835" s="30" t="s">
        <v>53</v>
      </c>
      <c r="G12835" s="30" t="s">
        <v>54</v>
      </c>
      <c r="H12835" s="75">
        <v>1</v>
      </c>
    </row>
    <row r="12836" spans="1:8">
      <c r="A12836" s="30" t="s">
        <v>5030</v>
      </c>
      <c r="B12836" s="74">
        <v>46266</v>
      </c>
      <c r="C12836" s="30" t="s">
        <v>1274</v>
      </c>
      <c r="D12836" s="30" t="s">
        <v>1275</v>
      </c>
      <c r="E12836" s="75">
        <v>19</v>
      </c>
      <c r="F12836" s="30" t="s">
        <v>70</v>
      </c>
      <c r="G12836" s="30" t="s">
        <v>71</v>
      </c>
      <c r="H12836" s="75">
        <v>2</v>
      </c>
    </row>
    <row r="12837" spans="1:8">
      <c r="A12837" s="30" t="s">
        <v>5030</v>
      </c>
      <c r="B12837" s="74">
        <v>46266</v>
      </c>
      <c r="C12837" s="30" t="s">
        <v>1278</v>
      </c>
      <c r="D12837" s="30" t="s">
        <v>1279</v>
      </c>
      <c r="E12837" s="75">
        <v>114</v>
      </c>
      <c r="F12837" s="30" t="s">
        <v>53</v>
      </c>
      <c r="G12837" s="30" t="s">
        <v>54</v>
      </c>
      <c r="H12837" s="75">
        <v>1</v>
      </c>
    </row>
    <row r="12838" spans="1:8">
      <c r="A12838" s="30" t="s">
        <v>5030</v>
      </c>
      <c r="B12838" s="74">
        <v>46266</v>
      </c>
      <c r="C12838" s="30" t="s">
        <v>1884</v>
      </c>
      <c r="D12838" s="30" t="s">
        <v>1885</v>
      </c>
      <c r="E12838" s="75">
        <v>57</v>
      </c>
      <c r="F12838" s="30" t="s">
        <v>53</v>
      </c>
      <c r="G12838" s="30" t="s">
        <v>54</v>
      </c>
      <c r="H12838" s="75">
        <v>1</v>
      </c>
    </row>
    <row r="12839" spans="1:8">
      <c r="A12839" s="30" t="s">
        <v>5030</v>
      </c>
      <c r="B12839" s="74">
        <v>46266</v>
      </c>
      <c r="C12839" s="30" t="s">
        <v>1288</v>
      </c>
      <c r="D12839" s="30" t="s">
        <v>1289</v>
      </c>
      <c r="E12839" s="75">
        <v>106</v>
      </c>
      <c r="F12839" s="30" t="s">
        <v>53</v>
      </c>
      <c r="G12839" s="30" t="s">
        <v>54</v>
      </c>
      <c r="H12839" s="75">
        <v>1</v>
      </c>
    </row>
    <row r="12840" spans="1:8">
      <c r="A12840" s="30" t="s">
        <v>5030</v>
      </c>
      <c r="B12840" s="74">
        <v>46266</v>
      </c>
      <c r="C12840" s="30" t="s">
        <v>1886</v>
      </c>
      <c r="D12840" s="30" t="s">
        <v>1887</v>
      </c>
      <c r="E12840" s="75">
        <v>91</v>
      </c>
      <c r="F12840" s="30" t="s">
        <v>70</v>
      </c>
      <c r="G12840" s="30" t="s">
        <v>71</v>
      </c>
      <c r="H12840" s="75">
        <v>2</v>
      </c>
    </row>
    <row r="12841" spans="1:8">
      <c r="A12841" s="30" t="s">
        <v>5030</v>
      </c>
      <c r="B12841" s="74">
        <v>46266</v>
      </c>
      <c r="C12841" s="30" t="s">
        <v>1290</v>
      </c>
      <c r="D12841" s="30" t="s">
        <v>1291</v>
      </c>
      <c r="E12841" s="75">
        <v>95</v>
      </c>
      <c r="F12841" s="30" t="s">
        <v>80</v>
      </c>
      <c r="G12841" s="30" t="s">
        <v>81</v>
      </c>
      <c r="H12841" s="75">
        <v>1</v>
      </c>
    </row>
    <row r="12842" spans="1:8">
      <c r="A12842" s="30" t="s">
        <v>5030</v>
      </c>
      <c r="B12842" s="74">
        <v>46266</v>
      </c>
      <c r="C12842" s="30" t="s">
        <v>1888</v>
      </c>
      <c r="D12842" s="30" t="s">
        <v>1889</v>
      </c>
      <c r="E12842" s="75">
        <v>106</v>
      </c>
      <c r="F12842" s="30" t="s">
        <v>70</v>
      </c>
      <c r="G12842" s="30" t="s">
        <v>71</v>
      </c>
      <c r="H12842" s="75">
        <v>2</v>
      </c>
    </row>
    <row r="12843" spans="1:8">
      <c r="A12843" s="30" t="s">
        <v>5030</v>
      </c>
      <c r="B12843" s="74">
        <v>46266</v>
      </c>
      <c r="C12843" s="30" t="s">
        <v>1294</v>
      </c>
      <c r="D12843" s="30" t="s">
        <v>1295</v>
      </c>
      <c r="E12843" s="75">
        <v>65</v>
      </c>
      <c r="F12843" s="30" t="s">
        <v>53</v>
      </c>
      <c r="G12843" s="30" t="s">
        <v>54</v>
      </c>
      <c r="H12843" s="75">
        <v>1</v>
      </c>
    </row>
    <row r="12844" spans="1:8">
      <c r="A12844" s="30" t="s">
        <v>5030</v>
      </c>
      <c r="B12844" s="74">
        <v>46266</v>
      </c>
      <c r="C12844" s="30" t="s">
        <v>1890</v>
      </c>
      <c r="D12844" s="30" t="s">
        <v>1891</v>
      </c>
      <c r="E12844" s="75">
        <v>69</v>
      </c>
      <c r="F12844" s="30" t="s">
        <v>66</v>
      </c>
      <c r="G12844" s="30" t="s">
        <v>67</v>
      </c>
      <c r="H12844" s="75">
        <v>2</v>
      </c>
    </row>
    <row r="12845" spans="1:8">
      <c r="A12845" s="30" t="s">
        <v>5030</v>
      </c>
      <c r="B12845" s="74">
        <v>46266</v>
      </c>
      <c r="C12845" s="30" t="s">
        <v>1894</v>
      </c>
      <c r="D12845" s="30" t="s">
        <v>1895</v>
      </c>
      <c r="E12845" s="75">
        <v>117</v>
      </c>
      <c r="F12845" s="30" t="s">
        <v>70</v>
      </c>
      <c r="G12845" s="30" t="s">
        <v>71</v>
      </c>
      <c r="H12845" s="75">
        <v>2</v>
      </c>
    </row>
    <row r="12846" spans="1:8">
      <c r="A12846" s="30" t="s">
        <v>5030</v>
      </c>
      <c r="B12846" s="74">
        <v>46266</v>
      </c>
      <c r="C12846" s="30" t="s">
        <v>1302</v>
      </c>
      <c r="D12846" s="30" t="s">
        <v>1303</v>
      </c>
      <c r="E12846" s="75">
        <v>42</v>
      </c>
      <c r="F12846" s="30" t="s">
        <v>53</v>
      </c>
      <c r="G12846" s="30" t="s">
        <v>54</v>
      </c>
      <c r="H12846" s="75">
        <v>1</v>
      </c>
    </row>
    <row r="12847" spans="1:8">
      <c r="A12847" s="30" t="s">
        <v>5030</v>
      </c>
      <c r="B12847" s="74">
        <v>46266</v>
      </c>
      <c r="C12847" s="30" t="s">
        <v>1898</v>
      </c>
      <c r="D12847" s="30" t="s">
        <v>1899</v>
      </c>
      <c r="E12847" s="75">
        <v>62</v>
      </c>
      <c r="F12847" s="30" t="s">
        <v>70</v>
      </c>
      <c r="G12847" s="30" t="s">
        <v>71</v>
      </c>
      <c r="H12847" s="75">
        <v>2</v>
      </c>
    </row>
    <row r="12848" spans="1:8">
      <c r="A12848" s="30" t="s">
        <v>5030</v>
      </c>
      <c r="B12848" s="74">
        <v>46266</v>
      </c>
      <c r="C12848" s="30" t="s">
        <v>1304</v>
      </c>
      <c r="D12848" s="30" t="s">
        <v>1305</v>
      </c>
      <c r="E12848" s="75">
        <v>48</v>
      </c>
      <c r="F12848" s="30" t="s">
        <v>76</v>
      </c>
      <c r="G12848" s="30" t="s">
        <v>77</v>
      </c>
      <c r="H12848" s="75">
        <v>1</v>
      </c>
    </row>
    <row r="12849" spans="1:8">
      <c r="A12849" s="30" t="s">
        <v>5030</v>
      </c>
      <c r="B12849" s="74">
        <v>46266</v>
      </c>
      <c r="C12849" s="30" t="s">
        <v>1900</v>
      </c>
      <c r="D12849" s="30" t="s">
        <v>1901</v>
      </c>
      <c r="E12849" s="75">
        <v>85</v>
      </c>
      <c r="F12849" s="30" t="s">
        <v>70</v>
      </c>
      <c r="G12849" s="30" t="s">
        <v>71</v>
      </c>
      <c r="H12849" s="75">
        <v>2</v>
      </c>
    </row>
    <row r="12850" spans="1:8">
      <c r="A12850" s="30" t="s">
        <v>5030</v>
      </c>
      <c r="B12850" s="74">
        <v>46266</v>
      </c>
      <c r="C12850" s="30" t="s">
        <v>1308</v>
      </c>
      <c r="D12850" s="30" t="s">
        <v>1309</v>
      </c>
      <c r="E12850" s="75">
        <v>286</v>
      </c>
      <c r="F12850" s="30" t="s">
        <v>80</v>
      </c>
      <c r="G12850" s="30" t="s">
        <v>81</v>
      </c>
      <c r="H12850" s="75">
        <v>1</v>
      </c>
    </row>
    <row r="12851" spans="1:8">
      <c r="A12851" s="30" t="s">
        <v>5030</v>
      </c>
      <c r="B12851" s="74">
        <v>46266</v>
      </c>
      <c r="C12851" s="30" t="s">
        <v>1902</v>
      </c>
      <c r="D12851" s="30" t="s">
        <v>1903</v>
      </c>
      <c r="E12851" s="75">
        <v>87</v>
      </c>
      <c r="F12851" s="30" t="s">
        <v>70</v>
      </c>
      <c r="G12851" s="30" t="s">
        <v>71</v>
      </c>
      <c r="H12851" s="75">
        <v>2</v>
      </c>
    </row>
    <row r="12852" spans="1:8">
      <c r="A12852" s="30" t="s">
        <v>5030</v>
      </c>
      <c r="B12852" s="74">
        <v>46266</v>
      </c>
      <c r="C12852" s="30" t="s">
        <v>1906</v>
      </c>
      <c r="D12852" s="30" t="s">
        <v>1907</v>
      </c>
      <c r="E12852" s="75">
        <v>129</v>
      </c>
      <c r="F12852" s="30" t="s">
        <v>70</v>
      </c>
      <c r="G12852" s="30" t="s">
        <v>71</v>
      </c>
      <c r="H12852" s="75">
        <v>2</v>
      </c>
    </row>
    <row r="12853" spans="1:8">
      <c r="A12853" s="30" t="s">
        <v>5030</v>
      </c>
      <c r="B12853" s="74">
        <v>46266</v>
      </c>
      <c r="C12853" s="30" t="s">
        <v>1316</v>
      </c>
      <c r="D12853" s="30" t="s">
        <v>1317</v>
      </c>
      <c r="E12853" s="75">
        <v>160</v>
      </c>
      <c r="F12853" s="30" t="s">
        <v>80</v>
      </c>
      <c r="G12853" s="30" t="s">
        <v>81</v>
      </c>
      <c r="H12853" s="75">
        <v>1</v>
      </c>
    </row>
    <row r="12854" spans="1:8">
      <c r="A12854" s="30" t="s">
        <v>5030</v>
      </c>
      <c r="B12854" s="74">
        <v>46266</v>
      </c>
      <c r="C12854" s="30" t="s">
        <v>1320</v>
      </c>
      <c r="D12854" s="30" t="s">
        <v>1321</v>
      </c>
      <c r="E12854" s="75">
        <v>87</v>
      </c>
      <c r="F12854" s="30" t="s">
        <v>70</v>
      </c>
      <c r="G12854" s="30" t="s">
        <v>71</v>
      </c>
      <c r="H12854" s="75">
        <v>2</v>
      </c>
    </row>
    <row r="12855" spans="1:8">
      <c r="A12855" s="30" t="s">
        <v>5030</v>
      </c>
      <c r="B12855" s="74">
        <v>46266</v>
      </c>
      <c r="C12855" s="30" t="s">
        <v>1322</v>
      </c>
      <c r="D12855" s="30" t="s">
        <v>1323</v>
      </c>
      <c r="E12855" s="75">
        <v>123</v>
      </c>
      <c r="F12855" s="30" t="s">
        <v>70</v>
      </c>
      <c r="G12855" s="30" t="s">
        <v>71</v>
      </c>
      <c r="H12855" s="75">
        <v>2</v>
      </c>
    </row>
    <row r="12856" spans="1:8">
      <c r="A12856" s="30" t="s">
        <v>5030</v>
      </c>
      <c r="B12856" s="74">
        <v>46266</v>
      </c>
      <c r="C12856" s="30" t="s">
        <v>1324</v>
      </c>
      <c r="D12856" s="30" t="s">
        <v>1325</v>
      </c>
      <c r="E12856" s="75">
        <v>240</v>
      </c>
      <c r="F12856" s="30" t="s">
        <v>80</v>
      </c>
      <c r="G12856" s="30" t="s">
        <v>81</v>
      </c>
      <c r="H12856" s="75">
        <v>1</v>
      </c>
    </row>
    <row r="12857" spans="1:8">
      <c r="A12857" s="30" t="s">
        <v>5030</v>
      </c>
      <c r="B12857" s="74">
        <v>46266</v>
      </c>
      <c r="C12857" s="30" t="s">
        <v>1910</v>
      </c>
      <c r="D12857" s="30" t="s">
        <v>1911</v>
      </c>
      <c r="E12857" s="75">
        <v>108</v>
      </c>
      <c r="F12857" s="30" t="s">
        <v>80</v>
      </c>
      <c r="G12857" s="30" t="s">
        <v>81</v>
      </c>
      <c r="H12857" s="75">
        <v>1</v>
      </c>
    </row>
    <row r="12858" spans="1:8">
      <c r="A12858" s="30" t="s">
        <v>5030</v>
      </c>
      <c r="B12858" s="74">
        <v>46266</v>
      </c>
      <c r="C12858" s="30" t="s">
        <v>1326</v>
      </c>
      <c r="D12858" s="30" t="s">
        <v>1327</v>
      </c>
      <c r="E12858" s="75">
        <v>23</v>
      </c>
      <c r="F12858" s="30" t="s">
        <v>70</v>
      </c>
      <c r="G12858" s="30" t="s">
        <v>71</v>
      </c>
      <c r="H12858" s="75">
        <v>2</v>
      </c>
    </row>
    <row r="12859" spans="1:8">
      <c r="A12859" s="30" t="s">
        <v>5030</v>
      </c>
      <c r="B12859" s="74">
        <v>46266</v>
      </c>
      <c r="C12859" s="30" t="s">
        <v>1328</v>
      </c>
      <c r="D12859" s="30" t="s">
        <v>1329</v>
      </c>
      <c r="E12859" s="75">
        <v>177</v>
      </c>
      <c r="F12859" s="30" t="s">
        <v>80</v>
      </c>
      <c r="G12859" s="30" t="s">
        <v>81</v>
      </c>
      <c r="H12859" s="75">
        <v>1</v>
      </c>
    </row>
    <row r="12860" spans="1:8">
      <c r="A12860" s="30" t="s">
        <v>5030</v>
      </c>
      <c r="B12860" s="74">
        <v>46266</v>
      </c>
      <c r="C12860" s="30" t="s">
        <v>1330</v>
      </c>
      <c r="D12860" s="30" t="s">
        <v>1331</v>
      </c>
      <c r="E12860" s="75">
        <v>26</v>
      </c>
      <c r="F12860" s="30" t="s">
        <v>53</v>
      </c>
      <c r="G12860" s="30" t="s">
        <v>54</v>
      </c>
      <c r="H12860" s="75">
        <v>1</v>
      </c>
    </row>
    <row r="12861" spans="1:8">
      <c r="A12861" s="30" t="s">
        <v>5030</v>
      </c>
      <c r="B12861" s="74">
        <v>46266</v>
      </c>
      <c r="C12861" s="30" t="s">
        <v>1332</v>
      </c>
      <c r="D12861" s="30" t="s">
        <v>1333</v>
      </c>
      <c r="E12861" s="75">
        <v>115</v>
      </c>
      <c r="F12861" s="30" t="s">
        <v>80</v>
      </c>
      <c r="G12861" s="30" t="s">
        <v>81</v>
      </c>
      <c r="H12861" s="75">
        <v>1</v>
      </c>
    </row>
    <row r="12862" spans="1:8">
      <c r="A12862" s="30" t="s">
        <v>5030</v>
      </c>
      <c r="B12862" s="74">
        <v>46266</v>
      </c>
      <c r="C12862" s="30" t="s">
        <v>1336</v>
      </c>
      <c r="D12862" s="30" t="s">
        <v>1337</v>
      </c>
      <c r="E12862" s="75">
        <v>110</v>
      </c>
      <c r="F12862" s="30" t="s">
        <v>70</v>
      </c>
      <c r="G12862" s="30" t="s">
        <v>71</v>
      </c>
      <c r="H12862" s="75">
        <v>2</v>
      </c>
    </row>
    <row r="12863" spans="1:8">
      <c r="A12863" s="30" t="s">
        <v>5030</v>
      </c>
      <c r="B12863" s="74">
        <v>46266</v>
      </c>
      <c r="C12863" s="30" t="s">
        <v>1338</v>
      </c>
      <c r="D12863" s="30" t="s">
        <v>1339</v>
      </c>
      <c r="E12863" s="75">
        <v>42</v>
      </c>
      <c r="F12863" s="30" t="s">
        <v>53</v>
      </c>
      <c r="G12863" s="30" t="s">
        <v>54</v>
      </c>
      <c r="H12863" s="75">
        <v>1</v>
      </c>
    </row>
    <row r="12864" spans="1:8">
      <c r="A12864" s="30" t="s">
        <v>5030</v>
      </c>
      <c r="B12864" s="74">
        <v>46265</v>
      </c>
      <c r="C12864" s="30" t="s">
        <v>3056</v>
      </c>
      <c r="D12864" s="30" t="s">
        <v>3057</v>
      </c>
      <c r="E12864" s="75">
        <v>99</v>
      </c>
      <c r="F12864" s="30" t="s">
        <v>53</v>
      </c>
      <c r="G12864" s="30" t="s">
        <v>54</v>
      </c>
      <c r="H12864" s="75">
        <v>1</v>
      </c>
    </row>
    <row r="12865" spans="1:8">
      <c r="A12865" s="30" t="s">
        <v>5030</v>
      </c>
      <c r="B12865" s="74">
        <v>46265</v>
      </c>
      <c r="C12865" s="30" t="s">
        <v>3068</v>
      </c>
      <c r="D12865" s="30" t="s">
        <v>3069</v>
      </c>
      <c r="E12865" s="75">
        <v>99</v>
      </c>
      <c r="F12865" s="30" t="s">
        <v>53</v>
      </c>
      <c r="G12865" s="30" t="s">
        <v>54</v>
      </c>
      <c r="H12865" s="75">
        <v>1</v>
      </c>
    </row>
    <row r="12866" spans="1:8">
      <c r="A12866" s="30" t="s">
        <v>5030</v>
      </c>
      <c r="B12866" s="74">
        <v>46265</v>
      </c>
      <c r="C12866" s="30" t="s">
        <v>3076</v>
      </c>
      <c r="D12866" s="30" t="s">
        <v>3077</v>
      </c>
      <c r="E12866" s="75">
        <v>41</v>
      </c>
      <c r="F12866" s="30" t="s">
        <v>53</v>
      </c>
      <c r="G12866" s="30" t="s">
        <v>54</v>
      </c>
      <c r="H12866" s="75">
        <v>1</v>
      </c>
    </row>
    <row r="12867" spans="1:8">
      <c r="A12867" s="30" t="s">
        <v>5030</v>
      </c>
      <c r="B12867" s="74">
        <v>46265</v>
      </c>
      <c r="C12867" s="30" t="s">
        <v>3082</v>
      </c>
      <c r="D12867" s="30" t="s">
        <v>3083</v>
      </c>
      <c r="E12867" s="75">
        <v>27</v>
      </c>
      <c r="F12867" s="30" t="s">
        <v>53</v>
      </c>
      <c r="G12867" s="30" t="s">
        <v>54</v>
      </c>
      <c r="H12867" s="75">
        <v>1</v>
      </c>
    </row>
    <row r="12868" spans="1:8">
      <c r="A12868" s="30" t="s">
        <v>5030</v>
      </c>
      <c r="B12868" s="74">
        <v>46265</v>
      </c>
      <c r="C12868" s="30" t="s">
        <v>3252</v>
      </c>
      <c r="D12868" s="30" t="s">
        <v>3253</v>
      </c>
      <c r="E12868" s="75">
        <v>57</v>
      </c>
      <c r="F12868" s="30" t="s">
        <v>53</v>
      </c>
      <c r="G12868" s="30" t="s">
        <v>54</v>
      </c>
      <c r="H12868" s="75">
        <v>1</v>
      </c>
    </row>
    <row r="12869" spans="1:8">
      <c r="A12869" s="30" t="s">
        <v>5030</v>
      </c>
      <c r="B12869" s="74">
        <v>46265</v>
      </c>
      <c r="C12869" s="30" t="s">
        <v>3264</v>
      </c>
      <c r="D12869" s="30" t="s">
        <v>3265</v>
      </c>
      <c r="E12869" s="75">
        <v>53</v>
      </c>
      <c r="F12869" s="30" t="s">
        <v>53</v>
      </c>
      <c r="G12869" s="30" t="s">
        <v>54</v>
      </c>
      <c r="H12869" s="75">
        <v>1</v>
      </c>
    </row>
    <row r="12870" spans="1:8">
      <c r="A12870" s="30" t="s">
        <v>5030</v>
      </c>
      <c r="B12870" s="74">
        <v>46265</v>
      </c>
      <c r="C12870" s="30" t="s">
        <v>4835</v>
      </c>
      <c r="D12870" s="30" t="s">
        <v>4836</v>
      </c>
      <c r="E12870" s="75">
        <v>8</v>
      </c>
      <c r="F12870" s="30" t="s">
        <v>68</v>
      </c>
      <c r="G12870" s="30" t="s">
        <v>69</v>
      </c>
      <c r="H12870" s="75">
        <v>1</v>
      </c>
    </row>
    <row r="12871" spans="1:8">
      <c r="A12871" s="30" t="s">
        <v>5030</v>
      </c>
      <c r="B12871" s="74">
        <v>46265</v>
      </c>
      <c r="C12871" s="30" t="s">
        <v>4837</v>
      </c>
      <c r="D12871" s="30" t="s">
        <v>4838</v>
      </c>
      <c r="E12871" s="75">
        <v>47</v>
      </c>
      <c r="F12871" s="30" t="s">
        <v>70</v>
      </c>
      <c r="G12871" s="30" t="s">
        <v>71</v>
      </c>
      <c r="H12871" s="75">
        <v>2</v>
      </c>
    </row>
    <row r="12872" spans="1:8">
      <c r="A12872" s="30" t="s">
        <v>5030</v>
      </c>
      <c r="B12872" s="74">
        <v>46265</v>
      </c>
      <c r="C12872" s="30" t="s">
        <v>4891</v>
      </c>
      <c r="D12872" s="30" t="s">
        <v>4892</v>
      </c>
      <c r="E12872" s="75">
        <v>48</v>
      </c>
      <c r="F12872" s="30" t="s">
        <v>70</v>
      </c>
      <c r="G12872" s="30" t="s">
        <v>71</v>
      </c>
      <c r="H12872" s="75">
        <v>2</v>
      </c>
    </row>
    <row r="12873" spans="1:8">
      <c r="A12873" s="30" t="s">
        <v>5030</v>
      </c>
      <c r="B12873" s="74">
        <v>46265</v>
      </c>
      <c r="C12873" s="30" t="s">
        <v>4976</v>
      </c>
      <c r="D12873" s="30" t="s">
        <v>4977</v>
      </c>
      <c r="E12873" s="75">
        <v>29</v>
      </c>
      <c r="F12873" s="30" t="s">
        <v>68</v>
      </c>
      <c r="G12873" s="30" t="s">
        <v>69</v>
      </c>
      <c r="H12873" s="75">
        <v>1</v>
      </c>
    </row>
    <row r="12874" spans="1:8">
      <c r="A12874" s="30" t="s">
        <v>5030</v>
      </c>
      <c r="B12874" s="74">
        <v>46265</v>
      </c>
      <c r="C12874" s="30" t="s">
        <v>4978</v>
      </c>
      <c r="D12874" s="30" t="s">
        <v>4979</v>
      </c>
      <c r="E12874" s="75">
        <v>31</v>
      </c>
      <c r="F12874" s="30" t="s">
        <v>70</v>
      </c>
      <c r="G12874" s="30" t="s">
        <v>71</v>
      </c>
      <c r="H12874" s="75">
        <v>2</v>
      </c>
    </row>
    <row r="12875" spans="1:8">
      <c r="A12875" s="30" t="s">
        <v>5030</v>
      </c>
      <c r="B12875" s="74">
        <v>46265</v>
      </c>
      <c r="C12875" s="30" t="s">
        <v>768</v>
      </c>
      <c r="D12875" s="30" t="s">
        <v>769</v>
      </c>
      <c r="E12875" s="75">
        <v>74</v>
      </c>
      <c r="F12875" s="30" t="s">
        <v>70</v>
      </c>
      <c r="G12875" s="30" t="s">
        <v>71</v>
      </c>
      <c r="H12875" s="75">
        <v>2</v>
      </c>
    </row>
    <row r="12876" spans="1:8">
      <c r="A12876" s="30" t="s">
        <v>5030</v>
      </c>
      <c r="B12876" s="74">
        <v>46265</v>
      </c>
      <c r="C12876" s="30" t="s">
        <v>770</v>
      </c>
      <c r="D12876" s="30" t="s">
        <v>771</v>
      </c>
      <c r="E12876" s="75">
        <v>36</v>
      </c>
      <c r="F12876" s="30" t="s">
        <v>68</v>
      </c>
      <c r="G12876" s="30" t="s">
        <v>69</v>
      </c>
      <c r="H12876" s="75">
        <v>1</v>
      </c>
    </row>
    <row r="12877" spans="1:8">
      <c r="A12877" s="30" t="s">
        <v>5030</v>
      </c>
      <c r="B12877" s="74">
        <v>46265</v>
      </c>
      <c r="C12877" s="30" t="s">
        <v>772</v>
      </c>
      <c r="D12877" s="30" t="s">
        <v>773</v>
      </c>
      <c r="E12877" s="75">
        <v>237</v>
      </c>
      <c r="F12877" s="30" t="s">
        <v>80</v>
      </c>
      <c r="G12877" s="30" t="s">
        <v>81</v>
      </c>
      <c r="H12877" s="75">
        <v>1</v>
      </c>
    </row>
    <row r="12878" spans="1:8">
      <c r="A12878" s="30" t="s">
        <v>5030</v>
      </c>
      <c r="B12878" s="74">
        <v>46265</v>
      </c>
      <c r="C12878" s="30" t="s">
        <v>776</v>
      </c>
      <c r="D12878" s="30" t="s">
        <v>777</v>
      </c>
      <c r="E12878" s="75">
        <v>63</v>
      </c>
      <c r="F12878" s="30" t="s">
        <v>68</v>
      </c>
      <c r="G12878" s="30" t="s">
        <v>69</v>
      </c>
      <c r="H12878" s="75">
        <v>1</v>
      </c>
    </row>
    <row r="12879" spans="1:8">
      <c r="A12879" s="30" t="s">
        <v>5030</v>
      </c>
      <c r="B12879" s="74">
        <v>46265</v>
      </c>
      <c r="C12879" s="30" t="s">
        <v>780</v>
      </c>
      <c r="D12879" s="30" t="s">
        <v>781</v>
      </c>
      <c r="E12879" s="75">
        <v>68</v>
      </c>
      <c r="F12879" s="30" t="s">
        <v>70</v>
      </c>
      <c r="G12879" s="30" t="s">
        <v>71</v>
      </c>
      <c r="H12879" s="75">
        <v>2</v>
      </c>
    </row>
    <row r="12880" spans="1:8">
      <c r="A12880" s="30" t="s">
        <v>5030</v>
      </c>
      <c r="B12880" s="74">
        <v>46265</v>
      </c>
      <c r="C12880" s="30" t="s">
        <v>782</v>
      </c>
      <c r="D12880" s="30" t="s">
        <v>783</v>
      </c>
      <c r="E12880" s="75">
        <v>218</v>
      </c>
      <c r="F12880" s="30" t="s">
        <v>80</v>
      </c>
      <c r="G12880" s="30" t="s">
        <v>81</v>
      </c>
      <c r="H12880" s="75">
        <v>1</v>
      </c>
    </row>
    <row r="12881" spans="1:8">
      <c r="A12881" s="30" t="s">
        <v>5030</v>
      </c>
      <c r="B12881" s="74">
        <v>46265</v>
      </c>
      <c r="C12881" s="30" t="s">
        <v>786</v>
      </c>
      <c r="D12881" s="30" t="s">
        <v>787</v>
      </c>
      <c r="E12881" s="75">
        <v>106</v>
      </c>
      <c r="F12881" s="30" t="s">
        <v>70</v>
      </c>
      <c r="G12881" s="30" t="s">
        <v>71</v>
      </c>
      <c r="H12881" s="75">
        <v>2</v>
      </c>
    </row>
    <row r="12882" spans="1:8">
      <c r="A12882" s="30" t="s">
        <v>5030</v>
      </c>
      <c r="B12882" s="74">
        <v>46265</v>
      </c>
      <c r="C12882" s="30" t="s">
        <v>1812</v>
      </c>
      <c r="D12882" s="30" t="s">
        <v>1813</v>
      </c>
      <c r="E12882" s="75">
        <v>20</v>
      </c>
      <c r="F12882" s="30" t="s">
        <v>70</v>
      </c>
      <c r="G12882" s="30" t="s">
        <v>71</v>
      </c>
      <c r="H12882" s="75">
        <v>2</v>
      </c>
    </row>
    <row r="12883" spans="1:8">
      <c r="A12883" s="30" t="s">
        <v>5030</v>
      </c>
      <c r="B12883" s="74">
        <v>46265</v>
      </c>
      <c r="C12883" s="30" t="s">
        <v>790</v>
      </c>
      <c r="D12883" s="30" t="s">
        <v>791</v>
      </c>
      <c r="E12883" s="75">
        <v>169</v>
      </c>
      <c r="F12883" s="30" t="s">
        <v>70</v>
      </c>
      <c r="G12883" s="30" t="s">
        <v>71</v>
      </c>
      <c r="H12883" s="75">
        <v>2</v>
      </c>
    </row>
    <row r="12884" spans="1:8">
      <c r="A12884" s="30" t="s">
        <v>5030</v>
      </c>
      <c r="B12884" s="74">
        <v>46265</v>
      </c>
      <c r="C12884" s="30" t="s">
        <v>792</v>
      </c>
      <c r="D12884" s="30" t="s">
        <v>793</v>
      </c>
      <c r="E12884" s="75">
        <v>111</v>
      </c>
      <c r="F12884" s="30" t="s">
        <v>70</v>
      </c>
      <c r="G12884" s="30" t="s">
        <v>71</v>
      </c>
      <c r="H12884" s="75">
        <v>2</v>
      </c>
    </row>
    <row r="12885" spans="1:8">
      <c r="A12885" s="30" t="s">
        <v>5030</v>
      </c>
      <c r="B12885" s="74">
        <v>46265</v>
      </c>
      <c r="C12885" s="30" t="s">
        <v>794</v>
      </c>
      <c r="D12885" s="30" t="s">
        <v>795</v>
      </c>
      <c r="E12885" s="75">
        <v>173</v>
      </c>
      <c r="F12885" s="30" t="s">
        <v>70</v>
      </c>
      <c r="G12885" s="30" t="s">
        <v>71</v>
      </c>
      <c r="H12885" s="75">
        <v>2</v>
      </c>
    </row>
    <row r="12886" spans="1:8">
      <c r="A12886" s="30" t="s">
        <v>5030</v>
      </c>
      <c r="B12886" s="74">
        <v>46265</v>
      </c>
      <c r="C12886" s="30" t="s">
        <v>800</v>
      </c>
      <c r="D12886" s="30" t="s">
        <v>801</v>
      </c>
      <c r="E12886" s="75">
        <v>52</v>
      </c>
      <c r="F12886" s="30" t="s">
        <v>70</v>
      </c>
      <c r="G12886" s="30" t="s">
        <v>71</v>
      </c>
      <c r="H12886" s="75">
        <v>2</v>
      </c>
    </row>
    <row r="12887" spans="1:8">
      <c r="A12887" s="30" t="s">
        <v>5030</v>
      </c>
      <c r="B12887" s="74">
        <v>46265</v>
      </c>
      <c r="C12887" s="30" t="s">
        <v>802</v>
      </c>
      <c r="D12887" s="30" t="s">
        <v>803</v>
      </c>
      <c r="E12887" s="75">
        <v>183</v>
      </c>
      <c r="F12887" s="30" t="s">
        <v>68</v>
      </c>
      <c r="G12887" s="30" t="s">
        <v>69</v>
      </c>
      <c r="H12887" s="75">
        <v>1</v>
      </c>
    </row>
    <row r="12888" spans="1:8">
      <c r="A12888" s="30" t="s">
        <v>5030</v>
      </c>
      <c r="B12888" s="74">
        <v>46265</v>
      </c>
      <c r="C12888" s="30" t="s">
        <v>804</v>
      </c>
      <c r="D12888" s="30" t="s">
        <v>805</v>
      </c>
      <c r="E12888" s="75">
        <v>168</v>
      </c>
      <c r="F12888" s="30" t="s">
        <v>80</v>
      </c>
      <c r="G12888" s="30" t="s">
        <v>81</v>
      </c>
      <c r="H12888" s="75">
        <v>1</v>
      </c>
    </row>
    <row r="12889" spans="1:8">
      <c r="A12889" s="30" t="s">
        <v>5030</v>
      </c>
      <c r="B12889" s="74">
        <v>46265</v>
      </c>
      <c r="C12889" s="30" t="s">
        <v>806</v>
      </c>
      <c r="D12889" s="30" t="s">
        <v>807</v>
      </c>
      <c r="E12889" s="75">
        <v>60</v>
      </c>
      <c r="F12889" s="30" t="s">
        <v>70</v>
      </c>
      <c r="G12889" s="30" t="s">
        <v>71</v>
      </c>
      <c r="H12889" s="75">
        <v>2</v>
      </c>
    </row>
    <row r="12890" spans="1:8">
      <c r="A12890" s="30" t="s">
        <v>5030</v>
      </c>
      <c r="B12890" s="74">
        <v>46265</v>
      </c>
      <c r="C12890" s="30" t="s">
        <v>810</v>
      </c>
      <c r="D12890" s="30" t="s">
        <v>811</v>
      </c>
      <c r="E12890" s="75">
        <v>44</v>
      </c>
      <c r="F12890" s="30" t="s">
        <v>70</v>
      </c>
      <c r="G12890" s="30" t="s">
        <v>71</v>
      </c>
      <c r="H12890" s="75">
        <v>2</v>
      </c>
    </row>
    <row r="12891" spans="1:8">
      <c r="A12891" s="30" t="s">
        <v>5030</v>
      </c>
      <c r="B12891" s="74">
        <v>46265</v>
      </c>
      <c r="C12891" s="30" t="s">
        <v>1816</v>
      </c>
      <c r="D12891" s="30" t="s">
        <v>1817</v>
      </c>
      <c r="E12891" s="75">
        <v>60</v>
      </c>
      <c r="F12891" s="30" t="s">
        <v>70</v>
      </c>
      <c r="G12891" s="30" t="s">
        <v>71</v>
      </c>
      <c r="H12891" s="75">
        <v>2</v>
      </c>
    </row>
    <row r="12892" spans="1:8">
      <c r="A12892" s="30" t="s">
        <v>5030</v>
      </c>
      <c r="B12892" s="74">
        <v>46265</v>
      </c>
      <c r="C12892" s="30" t="s">
        <v>1818</v>
      </c>
      <c r="D12892" s="30" t="s">
        <v>1819</v>
      </c>
      <c r="E12892" s="75">
        <v>7</v>
      </c>
      <c r="F12892" s="30" t="s">
        <v>74</v>
      </c>
      <c r="G12892" s="30" t="s">
        <v>75</v>
      </c>
      <c r="H12892" s="75">
        <v>2</v>
      </c>
    </row>
    <row r="12893" spans="1:8">
      <c r="A12893" s="30" t="s">
        <v>5030</v>
      </c>
      <c r="B12893" s="74">
        <v>46265</v>
      </c>
      <c r="C12893" s="30" t="s">
        <v>812</v>
      </c>
      <c r="D12893" s="30" t="s">
        <v>813</v>
      </c>
      <c r="E12893" s="75">
        <v>95</v>
      </c>
      <c r="F12893" s="30" t="s">
        <v>80</v>
      </c>
      <c r="G12893" s="30" t="s">
        <v>81</v>
      </c>
      <c r="H12893" s="75">
        <v>1</v>
      </c>
    </row>
    <row r="12894" spans="1:8">
      <c r="A12894" s="30" t="s">
        <v>5030</v>
      </c>
      <c r="B12894" s="74">
        <v>46265</v>
      </c>
      <c r="C12894" s="30" t="s">
        <v>818</v>
      </c>
      <c r="D12894" s="30" t="s">
        <v>819</v>
      </c>
      <c r="E12894" s="75">
        <v>81</v>
      </c>
      <c r="F12894" s="30" t="s">
        <v>53</v>
      </c>
      <c r="G12894" s="30" t="s">
        <v>54</v>
      </c>
      <c r="H12894" s="75">
        <v>1</v>
      </c>
    </row>
    <row r="12895" spans="1:8">
      <c r="A12895" s="30" t="s">
        <v>5030</v>
      </c>
      <c r="B12895" s="74">
        <v>46265</v>
      </c>
      <c r="C12895" s="30" t="s">
        <v>822</v>
      </c>
      <c r="D12895" s="30" t="s">
        <v>823</v>
      </c>
      <c r="E12895" s="75">
        <v>128</v>
      </c>
      <c r="F12895" s="30" t="s">
        <v>70</v>
      </c>
      <c r="G12895" s="30" t="s">
        <v>71</v>
      </c>
      <c r="H12895" s="75">
        <v>2</v>
      </c>
    </row>
    <row r="12896" spans="1:8">
      <c r="A12896" s="30" t="s">
        <v>5030</v>
      </c>
      <c r="B12896" s="74">
        <v>46265</v>
      </c>
      <c r="C12896" s="30" t="s">
        <v>826</v>
      </c>
      <c r="D12896" s="30" t="s">
        <v>827</v>
      </c>
      <c r="E12896" s="75">
        <v>75</v>
      </c>
      <c r="F12896" s="30" t="s">
        <v>68</v>
      </c>
      <c r="G12896" s="30" t="s">
        <v>69</v>
      </c>
      <c r="H12896" s="75">
        <v>1</v>
      </c>
    </row>
    <row r="12897" spans="1:8">
      <c r="A12897" s="30" t="s">
        <v>5030</v>
      </c>
      <c r="B12897" s="74">
        <v>46265</v>
      </c>
      <c r="C12897" s="30" t="s">
        <v>828</v>
      </c>
      <c r="D12897" s="30" t="s">
        <v>829</v>
      </c>
      <c r="E12897" s="75">
        <v>44</v>
      </c>
      <c r="F12897" s="30" t="s">
        <v>68</v>
      </c>
      <c r="G12897" s="30" t="s">
        <v>69</v>
      </c>
      <c r="H12897" s="75">
        <v>1</v>
      </c>
    </row>
    <row r="12898" spans="1:8">
      <c r="A12898" s="30" t="s">
        <v>5030</v>
      </c>
      <c r="B12898" s="74">
        <v>46265</v>
      </c>
      <c r="C12898" s="30" t="s">
        <v>830</v>
      </c>
      <c r="D12898" s="30" t="s">
        <v>831</v>
      </c>
      <c r="E12898" s="75">
        <v>39</v>
      </c>
      <c r="F12898" s="30" t="s">
        <v>68</v>
      </c>
      <c r="G12898" s="30" t="s">
        <v>69</v>
      </c>
      <c r="H12898" s="75">
        <v>1</v>
      </c>
    </row>
    <row r="12899" spans="1:8">
      <c r="A12899" s="30" t="s">
        <v>5030</v>
      </c>
      <c r="B12899" s="74">
        <v>46265</v>
      </c>
      <c r="C12899" s="30" t="s">
        <v>832</v>
      </c>
      <c r="D12899" s="30" t="s">
        <v>833</v>
      </c>
      <c r="E12899" s="75">
        <v>77</v>
      </c>
      <c r="F12899" s="30" t="s">
        <v>70</v>
      </c>
      <c r="G12899" s="30" t="s">
        <v>71</v>
      </c>
      <c r="H12899" s="75">
        <v>2</v>
      </c>
    </row>
    <row r="12900" spans="1:8">
      <c r="A12900" s="30" t="s">
        <v>5030</v>
      </c>
      <c r="B12900" s="74">
        <v>46265</v>
      </c>
      <c r="C12900" s="30" t="s">
        <v>834</v>
      </c>
      <c r="D12900" s="30" t="s">
        <v>835</v>
      </c>
      <c r="E12900" s="75">
        <v>89</v>
      </c>
      <c r="F12900" s="30" t="s">
        <v>80</v>
      </c>
      <c r="G12900" s="30" t="s">
        <v>81</v>
      </c>
      <c r="H12900" s="75">
        <v>1</v>
      </c>
    </row>
    <row r="12901" spans="1:8">
      <c r="A12901" s="30" t="s">
        <v>5030</v>
      </c>
      <c r="B12901" s="74">
        <v>46265</v>
      </c>
      <c r="C12901" s="30" t="s">
        <v>836</v>
      </c>
      <c r="D12901" s="30" t="s">
        <v>837</v>
      </c>
      <c r="E12901" s="75">
        <v>12</v>
      </c>
      <c r="F12901" s="30" t="s">
        <v>53</v>
      </c>
      <c r="G12901" s="30" t="s">
        <v>54</v>
      </c>
      <c r="H12901" s="75">
        <v>1</v>
      </c>
    </row>
    <row r="12902" spans="1:8">
      <c r="A12902" s="30" t="s">
        <v>5030</v>
      </c>
      <c r="B12902" s="74">
        <v>46265</v>
      </c>
      <c r="C12902" s="30" t="s">
        <v>838</v>
      </c>
      <c r="D12902" s="30" t="s">
        <v>839</v>
      </c>
      <c r="E12902" s="75">
        <v>116</v>
      </c>
      <c r="F12902" s="30" t="s">
        <v>70</v>
      </c>
      <c r="G12902" s="30" t="s">
        <v>71</v>
      </c>
      <c r="H12902" s="75">
        <v>2</v>
      </c>
    </row>
    <row r="12903" spans="1:8">
      <c r="A12903" s="30" t="s">
        <v>5030</v>
      </c>
      <c r="B12903" s="74">
        <v>46265</v>
      </c>
      <c r="C12903" s="30" t="s">
        <v>840</v>
      </c>
      <c r="D12903" s="30" t="s">
        <v>841</v>
      </c>
      <c r="E12903" s="75">
        <v>61</v>
      </c>
      <c r="F12903" s="30" t="s">
        <v>70</v>
      </c>
      <c r="G12903" s="30" t="s">
        <v>71</v>
      </c>
      <c r="H12903" s="75">
        <v>2</v>
      </c>
    </row>
    <row r="12904" spans="1:8">
      <c r="A12904" s="30" t="s">
        <v>5030</v>
      </c>
      <c r="B12904" s="74">
        <v>46265</v>
      </c>
      <c r="C12904" s="30" t="s">
        <v>842</v>
      </c>
      <c r="D12904" s="30" t="s">
        <v>843</v>
      </c>
      <c r="E12904" s="75">
        <v>107</v>
      </c>
      <c r="F12904" s="30" t="s">
        <v>70</v>
      </c>
      <c r="G12904" s="30" t="s">
        <v>71</v>
      </c>
      <c r="H12904" s="75">
        <v>2</v>
      </c>
    </row>
    <row r="12905" spans="1:8">
      <c r="A12905" s="30" t="s">
        <v>5030</v>
      </c>
      <c r="B12905" s="74">
        <v>46265</v>
      </c>
      <c r="C12905" s="30" t="s">
        <v>850</v>
      </c>
      <c r="D12905" s="30" t="s">
        <v>851</v>
      </c>
      <c r="E12905" s="75">
        <v>55</v>
      </c>
      <c r="F12905" s="30" t="s">
        <v>70</v>
      </c>
      <c r="G12905" s="30" t="s">
        <v>71</v>
      </c>
      <c r="H12905" s="75">
        <v>2</v>
      </c>
    </row>
    <row r="12906" spans="1:8">
      <c r="A12906" s="30" t="s">
        <v>5030</v>
      </c>
      <c r="B12906" s="74">
        <v>46265</v>
      </c>
      <c r="C12906" s="30" t="s">
        <v>852</v>
      </c>
      <c r="D12906" s="30" t="s">
        <v>853</v>
      </c>
      <c r="E12906" s="75">
        <v>76</v>
      </c>
      <c r="F12906" s="30" t="s">
        <v>70</v>
      </c>
      <c r="G12906" s="30" t="s">
        <v>71</v>
      </c>
      <c r="H12906" s="75">
        <v>2</v>
      </c>
    </row>
    <row r="12907" spans="1:8">
      <c r="A12907" s="30" t="s">
        <v>5030</v>
      </c>
      <c r="B12907" s="74">
        <v>46265</v>
      </c>
      <c r="C12907" s="30" t="s">
        <v>858</v>
      </c>
      <c r="D12907" s="30" t="s">
        <v>859</v>
      </c>
      <c r="E12907" s="75">
        <v>30</v>
      </c>
      <c r="F12907" s="30" t="s">
        <v>53</v>
      </c>
      <c r="G12907" s="30" t="s">
        <v>54</v>
      </c>
      <c r="H12907" s="75">
        <v>1</v>
      </c>
    </row>
    <row r="12908" spans="1:8">
      <c r="A12908" s="30" t="s">
        <v>5030</v>
      </c>
      <c r="B12908" s="74">
        <v>46265</v>
      </c>
      <c r="C12908" s="30" t="s">
        <v>862</v>
      </c>
      <c r="D12908" s="30" t="s">
        <v>863</v>
      </c>
      <c r="E12908" s="75">
        <v>256</v>
      </c>
      <c r="F12908" s="30" t="s">
        <v>70</v>
      </c>
      <c r="G12908" s="30" t="s">
        <v>71</v>
      </c>
      <c r="H12908" s="75">
        <v>2</v>
      </c>
    </row>
    <row r="12909" spans="1:8">
      <c r="A12909" s="30" t="s">
        <v>5030</v>
      </c>
      <c r="B12909" s="74">
        <v>46265</v>
      </c>
      <c r="C12909" s="30" t="s">
        <v>864</v>
      </c>
      <c r="D12909" s="30" t="s">
        <v>865</v>
      </c>
      <c r="E12909" s="75">
        <v>20</v>
      </c>
      <c r="F12909" s="30" t="s">
        <v>68</v>
      </c>
      <c r="G12909" s="30" t="s">
        <v>69</v>
      </c>
      <c r="H12909" s="75">
        <v>1</v>
      </c>
    </row>
    <row r="12910" spans="1:8">
      <c r="A12910" s="30" t="s">
        <v>5030</v>
      </c>
      <c r="B12910" s="74">
        <v>46265</v>
      </c>
      <c r="C12910" s="30" t="s">
        <v>866</v>
      </c>
      <c r="D12910" s="30" t="s">
        <v>867</v>
      </c>
      <c r="E12910" s="75">
        <v>85</v>
      </c>
      <c r="F12910" s="30" t="s">
        <v>68</v>
      </c>
      <c r="G12910" s="30" t="s">
        <v>69</v>
      </c>
      <c r="H12910" s="75">
        <v>1</v>
      </c>
    </row>
    <row r="12911" spans="1:8">
      <c r="A12911" s="30" t="s">
        <v>5030</v>
      </c>
      <c r="B12911" s="74">
        <v>46265</v>
      </c>
      <c r="C12911" s="30" t="s">
        <v>870</v>
      </c>
      <c r="D12911" s="30" t="s">
        <v>871</v>
      </c>
      <c r="E12911" s="75">
        <v>97</v>
      </c>
      <c r="F12911" s="30" t="s">
        <v>70</v>
      </c>
      <c r="G12911" s="30" t="s">
        <v>71</v>
      </c>
      <c r="H12911" s="75">
        <v>2</v>
      </c>
    </row>
    <row r="12912" spans="1:8">
      <c r="A12912" s="30" t="s">
        <v>5030</v>
      </c>
      <c r="B12912" s="74">
        <v>46265</v>
      </c>
      <c r="C12912" s="30" t="s">
        <v>872</v>
      </c>
      <c r="D12912" s="30" t="s">
        <v>873</v>
      </c>
      <c r="E12912" s="75">
        <v>87</v>
      </c>
      <c r="F12912" s="30" t="s">
        <v>70</v>
      </c>
      <c r="G12912" s="30" t="s">
        <v>71</v>
      </c>
      <c r="H12912" s="75">
        <v>2</v>
      </c>
    </row>
    <row r="12913" spans="1:8">
      <c r="A12913" s="30" t="s">
        <v>5030</v>
      </c>
      <c r="B12913" s="74">
        <v>46265</v>
      </c>
      <c r="C12913" s="30" t="s">
        <v>874</v>
      </c>
      <c r="D12913" s="30" t="s">
        <v>875</v>
      </c>
      <c r="E12913" s="75">
        <v>78</v>
      </c>
      <c r="F12913" s="30" t="s">
        <v>70</v>
      </c>
      <c r="G12913" s="30" t="s">
        <v>71</v>
      </c>
      <c r="H12913" s="75">
        <v>2</v>
      </c>
    </row>
    <row r="12914" spans="1:8">
      <c r="A12914" s="30" t="s">
        <v>5030</v>
      </c>
      <c r="B12914" s="74">
        <v>46265</v>
      </c>
      <c r="C12914" s="30" t="s">
        <v>876</v>
      </c>
      <c r="D12914" s="30" t="s">
        <v>877</v>
      </c>
      <c r="E12914" s="75">
        <v>69</v>
      </c>
      <c r="F12914" s="30" t="s">
        <v>70</v>
      </c>
      <c r="G12914" s="30" t="s">
        <v>71</v>
      </c>
      <c r="H12914" s="75">
        <v>2</v>
      </c>
    </row>
    <row r="12915" spans="1:8">
      <c r="A12915" s="30" t="s">
        <v>5030</v>
      </c>
      <c r="B12915" s="74">
        <v>46265</v>
      </c>
      <c r="C12915" s="30" t="s">
        <v>880</v>
      </c>
      <c r="D12915" s="30" t="s">
        <v>881</v>
      </c>
      <c r="E12915" s="75">
        <v>11</v>
      </c>
      <c r="F12915" s="30" t="s">
        <v>68</v>
      </c>
      <c r="G12915" s="30" t="s">
        <v>69</v>
      </c>
      <c r="H12915" s="75">
        <v>1</v>
      </c>
    </row>
    <row r="12916" spans="1:8">
      <c r="A12916" s="30" t="s">
        <v>5030</v>
      </c>
      <c r="B12916" s="74">
        <v>46265</v>
      </c>
      <c r="C12916" s="30" t="s">
        <v>882</v>
      </c>
      <c r="D12916" s="30" t="s">
        <v>883</v>
      </c>
      <c r="E12916" s="75">
        <v>70</v>
      </c>
      <c r="F12916" s="30" t="s">
        <v>70</v>
      </c>
      <c r="G12916" s="30" t="s">
        <v>71</v>
      </c>
      <c r="H12916" s="75">
        <v>2</v>
      </c>
    </row>
    <row r="12917" spans="1:8">
      <c r="A12917" s="30" t="s">
        <v>5030</v>
      </c>
      <c r="B12917" s="74">
        <v>46265</v>
      </c>
      <c r="C12917" s="30" t="s">
        <v>884</v>
      </c>
      <c r="D12917" s="30" t="s">
        <v>885</v>
      </c>
      <c r="E12917" s="75">
        <v>19</v>
      </c>
      <c r="F12917" s="30" t="s">
        <v>53</v>
      </c>
      <c r="G12917" s="30" t="s">
        <v>54</v>
      </c>
      <c r="H12917" s="75">
        <v>1</v>
      </c>
    </row>
    <row r="12918" spans="1:8">
      <c r="A12918" s="30" t="s">
        <v>5030</v>
      </c>
      <c r="B12918" s="74">
        <v>46265</v>
      </c>
      <c r="C12918" s="30" t="s">
        <v>888</v>
      </c>
      <c r="D12918" s="30" t="s">
        <v>889</v>
      </c>
      <c r="E12918" s="75">
        <v>41</v>
      </c>
      <c r="F12918" s="30" t="s">
        <v>70</v>
      </c>
      <c r="G12918" s="30" t="s">
        <v>71</v>
      </c>
      <c r="H12918" s="75">
        <v>2</v>
      </c>
    </row>
    <row r="12919" spans="1:8">
      <c r="A12919" s="30" t="s">
        <v>5030</v>
      </c>
      <c r="B12919" s="74">
        <v>46265</v>
      </c>
      <c r="C12919" s="30" t="s">
        <v>890</v>
      </c>
      <c r="D12919" s="30" t="s">
        <v>891</v>
      </c>
      <c r="E12919" s="75">
        <v>115</v>
      </c>
      <c r="F12919" s="30" t="s">
        <v>53</v>
      </c>
      <c r="G12919" s="30" t="s">
        <v>54</v>
      </c>
      <c r="H12919" s="75">
        <v>1</v>
      </c>
    </row>
    <row r="12920" spans="1:8">
      <c r="A12920" s="30" t="s">
        <v>5030</v>
      </c>
      <c r="B12920" s="74">
        <v>46265</v>
      </c>
      <c r="C12920" s="30" t="s">
        <v>892</v>
      </c>
      <c r="D12920" s="30" t="s">
        <v>893</v>
      </c>
      <c r="E12920" s="75">
        <v>48</v>
      </c>
      <c r="F12920" s="30" t="s">
        <v>70</v>
      </c>
      <c r="G12920" s="30" t="s">
        <v>71</v>
      </c>
      <c r="H12920" s="75">
        <v>2</v>
      </c>
    </row>
    <row r="12921" spans="1:8">
      <c r="A12921" s="30" t="s">
        <v>5030</v>
      </c>
      <c r="B12921" s="74">
        <v>46265</v>
      </c>
      <c r="C12921" s="30" t="s">
        <v>894</v>
      </c>
      <c r="D12921" s="30" t="s">
        <v>895</v>
      </c>
      <c r="E12921" s="75">
        <v>54</v>
      </c>
      <c r="F12921" s="30" t="s">
        <v>70</v>
      </c>
      <c r="G12921" s="30" t="s">
        <v>71</v>
      </c>
      <c r="H12921" s="75">
        <v>2</v>
      </c>
    </row>
    <row r="12922" spans="1:8">
      <c r="A12922" s="30" t="s">
        <v>5030</v>
      </c>
      <c r="B12922" s="74">
        <v>46265</v>
      </c>
      <c r="C12922" s="30" t="s">
        <v>896</v>
      </c>
      <c r="D12922" s="30" t="s">
        <v>897</v>
      </c>
      <c r="E12922" s="75">
        <v>32</v>
      </c>
      <c r="F12922" s="30" t="s">
        <v>68</v>
      </c>
      <c r="G12922" s="30" t="s">
        <v>69</v>
      </c>
      <c r="H12922" s="75">
        <v>1</v>
      </c>
    </row>
    <row r="12923" spans="1:8">
      <c r="A12923" s="30" t="s">
        <v>5030</v>
      </c>
      <c r="B12923" s="74">
        <v>46265</v>
      </c>
      <c r="C12923" s="30" t="s">
        <v>898</v>
      </c>
      <c r="D12923" s="30" t="s">
        <v>899</v>
      </c>
      <c r="E12923" s="75">
        <v>30</v>
      </c>
      <c r="F12923" s="30" t="s">
        <v>76</v>
      </c>
      <c r="G12923" s="30" t="s">
        <v>77</v>
      </c>
      <c r="H12923" s="75">
        <v>1</v>
      </c>
    </row>
    <row r="12924" spans="1:8">
      <c r="A12924" s="30" t="s">
        <v>5030</v>
      </c>
      <c r="B12924" s="74">
        <v>46265</v>
      </c>
      <c r="C12924" s="30" t="s">
        <v>900</v>
      </c>
      <c r="D12924" s="30" t="s">
        <v>901</v>
      </c>
      <c r="E12924" s="75">
        <v>35</v>
      </c>
      <c r="F12924" s="30" t="s">
        <v>68</v>
      </c>
      <c r="G12924" s="30" t="s">
        <v>69</v>
      </c>
      <c r="H12924" s="75">
        <v>1</v>
      </c>
    </row>
    <row r="12925" spans="1:8">
      <c r="A12925" s="30" t="s">
        <v>5030</v>
      </c>
      <c r="B12925" s="74">
        <v>46265</v>
      </c>
      <c r="C12925" s="30" t="s">
        <v>904</v>
      </c>
      <c r="D12925" s="30" t="s">
        <v>905</v>
      </c>
      <c r="E12925" s="75">
        <v>90</v>
      </c>
      <c r="F12925" s="30" t="s">
        <v>70</v>
      </c>
      <c r="G12925" s="30" t="s">
        <v>71</v>
      </c>
      <c r="H12925" s="75">
        <v>2</v>
      </c>
    </row>
    <row r="12926" spans="1:8">
      <c r="A12926" s="30" t="s">
        <v>5030</v>
      </c>
      <c r="B12926" s="74">
        <v>46265</v>
      </c>
      <c r="C12926" s="30" t="s">
        <v>906</v>
      </c>
      <c r="D12926" s="30" t="s">
        <v>907</v>
      </c>
      <c r="E12926" s="75">
        <v>114</v>
      </c>
      <c r="F12926" s="30" t="s">
        <v>70</v>
      </c>
      <c r="G12926" s="30" t="s">
        <v>71</v>
      </c>
      <c r="H12926" s="75">
        <v>2</v>
      </c>
    </row>
    <row r="12927" spans="1:8">
      <c r="A12927" s="30" t="s">
        <v>5030</v>
      </c>
      <c r="B12927" s="74">
        <v>46265</v>
      </c>
      <c r="C12927" s="30" t="s">
        <v>908</v>
      </c>
      <c r="D12927" s="30" t="s">
        <v>909</v>
      </c>
      <c r="E12927" s="75">
        <v>235</v>
      </c>
      <c r="F12927" s="30" t="s">
        <v>80</v>
      </c>
      <c r="G12927" s="30" t="s">
        <v>81</v>
      </c>
      <c r="H12927" s="75">
        <v>1</v>
      </c>
    </row>
    <row r="12928" spans="1:8">
      <c r="A12928" s="30" t="s">
        <v>5030</v>
      </c>
      <c r="B12928" s="74">
        <v>46265</v>
      </c>
      <c r="C12928" s="30" t="s">
        <v>910</v>
      </c>
      <c r="D12928" s="30" t="s">
        <v>911</v>
      </c>
      <c r="E12928" s="75">
        <v>101</v>
      </c>
      <c r="F12928" s="30" t="s">
        <v>70</v>
      </c>
      <c r="G12928" s="30" t="s">
        <v>71</v>
      </c>
      <c r="H12928" s="75">
        <v>2</v>
      </c>
    </row>
    <row r="12929" spans="1:8">
      <c r="A12929" s="30" t="s">
        <v>5030</v>
      </c>
      <c r="B12929" s="74">
        <v>46265</v>
      </c>
      <c r="C12929" s="30" t="s">
        <v>918</v>
      </c>
      <c r="D12929" s="30" t="s">
        <v>919</v>
      </c>
      <c r="E12929" s="75">
        <v>31</v>
      </c>
      <c r="F12929" s="30" t="s">
        <v>53</v>
      </c>
      <c r="G12929" s="30" t="s">
        <v>54</v>
      </c>
      <c r="H12929" s="75">
        <v>1</v>
      </c>
    </row>
    <row r="12930" spans="1:8">
      <c r="A12930" s="30" t="s">
        <v>5030</v>
      </c>
      <c r="B12930" s="74">
        <v>46265</v>
      </c>
      <c r="C12930" s="30" t="s">
        <v>920</v>
      </c>
      <c r="D12930" s="30" t="s">
        <v>921</v>
      </c>
      <c r="E12930" s="75">
        <v>31</v>
      </c>
      <c r="F12930" s="30" t="s">
        <v>80</v>
      </c>
      <c r="G12930" s="30" t="s">
        <v>81</v>
      </c>
      <c r="H12930" s="75">
        <v>1</v>
      </c>
    </row>
    <row r="12931" spans="1:8">
      <c r="A12931" s="30" t="s">
        <v>5030</v>
      </c>
      <c r="B12931" s="74">
        <v>46265</v>
      </c>
      <c r="C12931" s="30" t="s">
        <v>922</v>
      </c>
      <c r="D12931" s="30" t="s">
        <v>923</v>
      </c>
      <c r="E12931" s="75">
        <v>38</v>
      </c>
      <c r="F12931" s="30" t="s">
        <v>70</v>
      </c>
      <c r="G12931" s="30" t="s">
        <v>71</v>
      </c>
      <c r="H12931" s="75">
        <v>2</v>
      </c>
    </row>
    <row r="12932" spans="1:8">
      <c r="A12932" s="30" t="s">
        <v>5030</v>
      </c>
      <c r="B12932" s="74">
        <v>46265</v>
      </c>
      <c r="C12932" s="30" t="s">
        <v>926</v>
      </c>
      <c r="D12932" s="30" t="s">
        <v>927</v>
      </c>
      <c r="E12932" s="75">
        <v>143</v>
      </c>
      <c r="F12932" s="30" t="s">
        <v>70</v>
      </c>
      <c r="G12932" s="30" t="s">
        <v>71</v>
      </c>
      <c r="H12932" s="75">
        <v>2</v>
      </c>
    </row>
    <row r="12933" spans="1:8">
      <c r="A12933" s="30" t="s">
        <v>5030</v>
      </c>
      <c r="B12933" s="74">
        <v>46265</v>
      </c>
      <c r="C12933" s="30" t="s">
        <v>928</v>
      </c>
      <c r="D12933" s="30" t="s">
        <v>929</v>
      </c>
      <c r="E12933" s="75">
        <v>58</v>
      </c>
      <c r="F12933" s="30" t="s">
        <v>68</v>
      </c>
      <c r="G12933" s="30" t="s">
        <v>69</v>
      </c>
      <c r="H12933" s="75">
        <v>1</v>
      </c>
    </row>
    <row r="12934" spans="1:8">
      <c r="A12934" s="30" t="s">
        <v>5030</v>
      </c>
      <c r="B12934" s="74">
        <v>46265</v>
      </c>
      <c r="C12934" s="30" t="s">
        <v>930</v>
      </c>
      <c r="D12934" s="30" t="s">
        <v>931</v>
      </c>
      <c r="E12934" s="75">
        <v>134</v>
      </c>
      <c r="F12934" s="30" t="s">
        <v>78</v>
      </c>
      <c r="G12934" s="30" t="s">
        <v>79</v>
      </c>
      <c r="H12934" s="75">
        <v>2</v>
      </c>
    </row>
    <row r="12935" spans="1:8">
      <c r="A12935" s="30" t="s">
        <v>5030</v>
      </c>
      <c r="B12935" s="74">
        <v>46265</v>
      </c>
      <c r="C12935" s="30" t="s">
        <v>934</v>
      </c>
      <c r="D12935" s="30" t="s">
        <v>935</v>
      </c>
      <c r="E12935" s="75">
        <v>90</v>
      </c>
      <c r="F12935" s="30" t="s">
        <v>70</v>
      </c>
      <c r="G12935" s="30" t="s">
        <v>71</v>
      </c>
      <c r="H12935" s="75">
        <v>2</v>
      </c>
    </row>
    <row r="12936" spans="1:8">
      <c r="A12936" s="30" t="s">
        <v>5030</v>
      </c>
      <c r="B12936" s="74">
        <v>46265</v>
      </c>
      <c r="C12936" s="30" t="s">
        <v>936</v>
      </c>
      <c r="D12936" s="30" t="s">
        <v>937</v>
      </c>
      <c r="E12936" s="75">
        <v>86</v>
      </c>
      <c r="F12936" s="30" t="s">
        <v>70</v>
      </c>
      <c r="G12936" s="30" t="s">
        <v>71</v>
      </c>
      <c r="H12936" s="75">
        <v>2</v>
      </c>
    </row>
    <row r="12937" spans="1:8">
      <c r="A12937" s="30" t="s">
        <v>5030</v>
      </c>
      <c r="B12937" s="74">
        <v>46265</v>
      </c>
      <c r="C12937" s="30" t="s">
        <v>938</v>
      </c>
      <c r="D12937" s="30" t="s">
        <v>939</v>
      </c>
      <c r="E12937" s="75">
        <v>151</v>
      </c>
      <c r="F12937" s="30" t="s">
        <v>80</v>
      </c>
      <c r="G12937" s="30" t="s">
        <v>81</v>
      </c>
      <c r="H12937" s="75">
        <v>1</v>
      </c>
    </row>
    <row r="12938" spans="1:8">
      <c r="A12938" s="30" t="s">
        <v>5030</v>
      </c>
      <c r="B12938" s="74">
        <v>46265</v>
      </c>
      <c r="C12938" s="30" t="s">
        <v>1922</v>
      </c>
      <c r="D12938" s="30" t="s">
        <v>1923</v>
      </c>
      <c r="E12938" s="75">
        <v>65</v>
      </c>
      <c r="F12938" s="30" t="s">
        <v>70</v>
      </c>
      <c r="G12938" s="30" t="s">
        <v>71</v>
      </c>
      <c r="H12938" s="75">
        <v>2</v>
      </c>
    </row>
    <row r="12939" spans="1:8">
      <c r="A12939" s="30" t="s">
        <v>5030</v>
      </c>
      <c r="B12939" s="74">
        <v>46265</v>
      </c>
      <c r="C12939" s="30" t="s">
        <v>942</v>
      </c>
      <c r="D12939" s="30" t="s">
        <v>943</v>
      </c>
      <c r="E12939" s="75">
        <v>105</v>
      </c>
      <c r="F12939" s="30" t="s">
        <v>70</v>
      </c>
      <c r="G12939" s="30" t="s">
        <v>71</v>
      </c>
      <c r="H12939" s="75">
        <v>2</v>
      </c>
    </row>
    <row r="12940" spans="1:8">
      <c r="A12940" s="30" t="s">
        <v>5030</v>
      </c>
      <c r="B12940" s="74">
        <v>46265</v>
      </c>
      <c r="C12940" s="30" t="s">
        <v>944</v>
      </c>
      <c r="D12940" s="30" t="s">
        <v>945</v>
      </c>
      <c r="E12940" s="75">
        <v>41</v>
      </c>
      <c r="F12940" s="30" t="s">
        <v>68</v>
      </c>
      <c r="G12940" s="30" t="s">
        <v>69</v>
      </c>
      <c r="H12940" s="75">
        <v>1</v>
      </c>
    </row>
    <row r="12941" spans="1:8">
      <c r="A12941" s="30" t="s">
        <v>5030</v>
      </c>
      <c r="B12941" s="74">
        <v>46265</v>
      </c>
      <c r="C12941" s="30" t="s">
        <v>948</v>
      </c>
      <c r="D12941" s="30" t="s">
        <v>949</v>
      </c>
      <c r="E12941" s="75">
        <v>213</v>
      </c>
      <c r="F12941" s="30" t="s">
        <v>72</v>
      </c>
      <c r="G12941" s="30" t="s">
        <v>73</v>
      </c>
      <c r="H12941" s="75">
        <v>3</v>
      </c>
    </row>
    <row r="12942" spans="1:8">
      <c r="A12942" s="30" t="s">
        <v>5030</v>
      </c>
      <c r="B12942" s="74">
        <v>46265</v>
      </c>
      <c r="C12942" s="30" t="s">
        <v>950</v>
      </c>
      <c r="D12942" s="30" t="s">
        <v>951</v>
      </c>
      <c r="E12942" s="75">
        <v>65</v>
      </c>
      <c r="F12942" s="30" t="s">
        <v>53</v>
      </c>
      <c r="G12942" s="30" t="s">
        <v>54</v>
      </c>
      <c r="H12942" s="75">
        <v>1</v>
      </c>
    </row>
    <row r="12943" spans="1:8">
      <c r="A12943" s="30" t="s">
        <v>5030</v>
      </c>
      <c r="B12943" s="74">
        <v>46265</v>
      </c>
      <c r="C12943" s="30" t="s">
        <v>952</v>
      </c>
      <c r="D12943" s="30" t="s">
        <v>953</v>
      </c>
      <c r="E12943" s="75">
        <v>67</v>
      </c>
      <c r="F12943" s="30" t="s">
        <v>70</v>
      </c>
      <c r="G12943" s="30" t="s">
        <v>71</v>
      </c>
      <c r="H12943" s="75">
        <v>2</v>
      </c>
    </row>
    <row r="12944" spans="1:8">
      <c r="A12944" s="30" t="s">
        <v>5030</v>
      </c>
      <c r="B12944" s="74">
        <v>46265</v>
      </c>
      <c r="C12944" s="30" t="s">
        <v>954</v>
      </c>
      <c r="D12944" s="30" t="s">
        <v>955</v>
      </c>
      <c r="E12944" s="75">
        <v>107</v>
      </c>
      <c r="F12944" s="30" t="s">
        <v>70</v>
      </c>
      <c r="G12944" s="30" t="s">
        <v>71</v>
      </c>
      <c r="H12944" s="75">
        <v>2</v>
      </c>
    </row>
    <row r="12945" spans="1:8">
      <c r="A12945" s="30" t="s">
        <v>5030</v>
      </c>
      <c r="B12945" s="74">
        <v>46265</v>
      </c>
      <c r="C12945" s="30" t="s">
        <v>956</v>
      </c>
      <c r="D12945" s="30" t="s">
        <v>957</v>
      </c>
      <c r="E12945" s="75">
        <v>75</v>
      </c>
      <c r="F12945" s="30" t="s">
        <v>53</v>
      </c>
      <c r="G12945" s="30" t="s">
        <v>54</v>
      </c>
      <c r="H12945" s="75">
        <v>1</v>
      </c>
    </row>
    <row r="12946" spans="1:8">
      <c r="A12946" s="30" t="s">
        <v>5030</v>
      </c>
      <c r="B12946" s="74">
        <v>46265</v>
      </c>
      <c r="C12946" s="30" t="s">
        <v>962</v>
      </c>
      <c r="D12946" s="30" t="s">
        <v>963</v>
      </c>
      <c r="E12946" s="75">
        <v>66</v>
      </c>
      <c r="F12946" s="30" t="s">
        <v>70</v>
      </c>
      <c r="G12946" s="30" t="s">
        <v>71</v>
      </c>
      <c r="H12946" s="75">
        <v>2</v>
      </c>
    </row>
    <row r="12947" spans="1:8">
      <c r="A12947" s="30" t="s">
        <v>5030</v>
      </c>
      <c r="B12947" s="74">
        <v>46265</v>
      </c>
      <c r="C12947" s="30" t="s">
        <v>966</v>
      </c>
      <c r="D12947" s="30" t="s">
        <v>967</v>
      </c>
      <c r="E12947" s="75">
        <v>2</v>
      </c>
      <c r="F12947" s="30" t="s">
        <v>68</v>
      </c>
      <c r="G12947" s="30" t="s">
        <v>69</v>
      </c>
      <c r="H12947" s="75">
        <v>1</v>
      </c>
    </row>
    <row r="12948" spans="1:8">
      <c r="A12948" s="30" t="s">
        <v>5030</v>
      </c>
      <c r="B12948" s="74">
        <v>46265</v>
      </c>
      <c r="C12948" s="30" t="s">
        <v>972</v>
      </c>
      <c r="D12948" s="30" t="s">
        <v>973</v>
      </c>
      <c r="E12948" s="75">
        <v>40</v>
      </c>
      <c r="F12948" s="30" t="s">
        <v>70</v>
      </c>
      <c r="G12948" s="30" t="s">
        <v>71</v>
      </c>
      <c r="H12948" s="75">
        <v>2</v>
      </c>
    </row>
    <row r="12949" spans="1:8">
      <c r="A12949" s="30" t="s">
        <v>5030</v>
      </c>
      <c r="B12949" s="74">
        <v>46265</v>
      </c>
      <c r="C12949" s="30" t="s">
        <v>974</v>
      </c>
      <c r="D12949" s="30" t="s">
        <v>975</v>
      </c>
      <c r="E12949" s="75">
        <v>33</v>
      </c>
      <c r="F12949" s="30" t="s">
        <v>53</v>
      </c>
      <c r="G12949" s="30" t="s">
        <v>54</v>
      </c>
      <c r="H12949" s="75">
        <v>1</v>
      </c>
    </row>
    <row r="12950" spans="1:8">
      <c r="A12950" s="30" t="s">
        <v>5030</v>
      </c>
      <c r="B12950" s="74">
        <v>46265</v>
      </c>
      <c r="C12950" s="30" t="s">
        <v>976</v>
      </c>
      <c r="D12950" s="30" t="s">
        <v>977</v>
      </c>
      <c r="E12950" s="75">
        <v>67</v>
      </c>
      <c r="F12950" s="30" t="s">
        <v>68</v>
      </c>
      <c r="G12950" s="30" t="s">
        <v>69</v>
      </c>
      <c r="H12950" s="75">
        <v>1</v>
      </c>
    </row>
    <row r="12951" spans="1:8">
      <c r="A12951" s="30" t="s">
        <v>5030</v>
      </c>
      <c r="B12951" s="74">
        <v>46265</v>
      </c>
      <c r="C12951" s="30" t="s">
        <v>980</v>
      </c>
      <c r="D12951" s="30" t="s">
        <v>981</v>
      </c>
      <c r="E12951" s="75">
        <v>219</v>
      </c>
      <c r="F12951" s="30" t="s">
        <v>70</v>
      </c>
      <c r="G12951" s="30" t="s">
        <v>71</v>
      </c>
      <c r="H12951" s="75">
        <v>2</v>
      </c>
    </row>
    <row r="12952" spans="1:8">
      <c r="A12952" s="30" t="s">
        <v>5030</v>
      </c>
      <c r="B12952" s="74">
        <v>46265</v>
      </c>
      <c r="C12952" s="30" t="s">
        <v>984</v>
      </c>
      <c r="D12952" s="30" t="s">
        <v>985</v>
      </c>
      <c r="E12952" s="75">
        <v>137</v>
      </c>
      <c r="F12952" s="30" t="s">
        <v>53</v>
      </c>
      <c r="G12952" s="30" t="s">
        <v>54</v>
      </c>
      <c r="H12952" s="75">
        <v>1</v>
      </c>
    </row>
    <row r="12953" spans="1:8">
      <c r="A12953" s="30" t="s">
        <v>5030</v>
      </c>
      <c r="B12953" s="74">
        <v>46265</v>
      </c>
      <c r="C12953" s="30" t="s">
        <v>986</v>
      </c>
      <c r="D12953" s="30" t="s">
        <v>987</v>
      </c>
      <c r="E12953" s="75">
        <v>48</v>
      </c>
      <c r="F12953" s="30" t="s">
        <v>53</v>
      </c>
      <c r="G12953" s="30" t="s">
        <v>54</v>
      </c>
      <c r="H12953" s="75">
        <v>1</v>
      </c>
    </row>
    <row r="12954" spans="1:8">
      <c r="A12954" s="30" t="s">
        <v>5030</v>
      </c>
      <c r="B12954" s="74">
        <v>46265</v>
      </c>
      <c r="C12954" s="30" t="s">
        <v>988</v>
      </c>
      <c r="D12954" s="30" t="s">
        <v>989</v>
      </c>
      <c r="E12954" s="75">
        <v>2</v>
      </c>
      <c r="F12954" s="30" t="s">
        <v>76</v>
      </c>
      <c r="G12954" s="30" t="s">
        <v>77</v>
      </c>
      <c r="H12954" s="75">
        <v>1</v>
      </c>
    </row>
    <row r="12955" spans="1:8">
      <c r="A12955" s="30" t="s">
        <v>5030</v>
      </c>
      <c r="B12955" s="74">
        <v>46265</v>
      </c>
      <c r="C12955" s="30" t="s">
        <v>992</v>
      </c>
      <c r="D12955" s="30" t="s">
        <v>993</v>
      </c>
      <c r="E12955" s="75">
        <v>35</v>
      </c>
      <c r="F12955" s="30" t="s">
        <v>68</v>
      </c>
      <c r="G12955" s="30" t="s">
        <v>69</v>
      </c>
      <c r="H12955" s="75">
        <v>1</v>
      </c>
    </row>
    <row r="12956" spans="1:8">
      <c r="A12956" s="30" t="s">
        <v>5030</v>
      </c>
      <c r="B12956" s="74">
        <v>46265</v>
      </c>
      <c r="C12956" s="30" t="s">
        <v>5052</v>
      </c>
      <c r="D12956" s="30" t="s">
        <v>5053</v>
      </c>
      <c r="E12956" s="75">
        <v>4</v>
      </c>
      <c r="F12956" s="30" t="s">
        <v>68</v>
      </c>
      <c r="G12956" s="30" t="s">
        <v>69</v>
      </c>
      <c r="H12956" s="75">
        <v>1</v>
      </c>
    </row>
    <row r="12957" spans="1:8">
      <c r="A12957" s="30" t="s">
        <v>5030</v>
      </c>
      <c r="B12957" s="74">
        <v>46265</v>
      </c>
      <c r="C12957" s="30" t="s">
        <v>1838</v>
      </c>
      <c r="D12957" s="30" t="s">
        <v>1839</v>
      </c>
      <c r="E12957" s="75">
        <v>52</v>
      </c>
      <c r="F12957" s="30" t="s">
        <v>53</v>
      </c>
      <c r="G12957" s="30" t="s">
        <v>54</v>
      </c>
      <c r="H12957" s="75">
        <v>1</v>
      </c>
    </row>
    <row r="12958" spans="1:8">
      <c r="A12958" s="30" t="s">
        <v>5030</v>
      </c>
      <c r="B12958" s="74">
        <v>46265</v>
      </c>
      <c r="C12958" s="30" t="s">
        <v>998</v>
      </c>
      <c r="D12958" s="30" t="s">
        <v>999</v>
      </c>
      <c r="E12958" s="75">
        <v>15</v>
      </c>
      <c r="F12958" s="30" t="s">
        <v>68</v>
      </c>
      <c r="G12958" s="30" t="s">
        <v>69</v>
      </c>
      <c r="H12958" s="75">
        <v>1</v>
      </c>
    </row>
    <row r="12959" spans="1:8">
      <c r="A12959" s="30" t="s">
        <v>5030</v>
      </c>
      <c r="B12959" s="74">
        <v>46265</v>
      </c>
      <c r="C12959" s="30" t="s">
        <v>1840</v>
      </c>
      <c r="D12959" s="30" t="s">
        <v>1841</v>
      </c>
      <c r="E12959" s="75">
        <v>82</v>
      </c>
      <c r="F12959" s="30" t="s">
        <v>70</v>
      </c>
      <c r="G12959" s="30" t="s">
        <v>71</v>
      </c>
      <c r="H12959" s="75">
        <v>2</v>
      </c>
    </row>
    <row r="12960" spans="1:8">
      <c r="A12960" s="30" t="s">
        <v>5030</v>
      </c>
      <c r="B12960" s="74">
        <v>46265</v>
      </c>
      <c r="C12960" s="30" t="s">
        <v>1010</v>
      </c>
      <c r="D12960" s="30" t="s">
        <v>1011</v>
      </c>
      <c r="E12960" s="75">
        <v>74</v>
      </c>
      <c r="F12960" s="30" t="s">
        <v>70</v>
      </c>
      <c r="G12960" s="30" t="s">
        <v>71</v>
      </c>
      <c r="H12960" s="75">
        <v>2</v>
      </c>
    </row>
    <row r="12961" spans="1:8">
      <c r="A12961" s="30" t="s">
        <v>5030</v>
      </c>
      <c r="B12961" s="74">
        <v>46265</v>
      </c>
      <c r="C12961" s="30" t="s">
        <v>1012</v>
      </c>
      <c r="D12961" s="30" t="s">
        <v>1013</v>
      </c>
      <c r="E12961" s="75">
        <v>12</v>
      </c>
      <c r="F12961" s="30" t="s">
        <v>53</v>
      </c>
      <c r="G12961" s="30" t="s">
        <v>54</v>
      </c>
      <c r="H12961" s="75">
        <v>1</v>
      </c>
    </row>
    <row r="12962" spans="1:8">
      <c r="A12962" s="30" t="s">
        <v>5030</v>
      </c>
      <c r="B12962" s="74">
        <v>46265</v>
      </c>
      <c r="C12962" s="30" t="s">
        <v>1016</v>
      </c>
      <c r="D12962" s="30" t="s">
        <v>1017</v>
      </c>
      <c r="E12962" s="75">
        <v>40</v>
      </c>
      <c r="F12962" s="30" t="s">
        <v>53</v>
      </c>
      <c r="G12962" s="30" t="s">
        <v>54</v>
      </c>
      <c r="H12962" s="75">
        <v>1</v>
      </c>
    </row>
    <row r="12963" spans="1:8">
      <c r="A12963" s="30" t="s">
        <v>5030</v>
      </c>
      <c r="B12963" s="74">
        <v>46265</v>
      </c>
      <c r="C12963" s="30" t="s">
        <v>1018</v>
      </c>
      <c r="D12963" s="30" t="s">
        <v>1019</v>
      </c>
      <c r="E12963" s="75">
        <v>146</v>
      </c>
      <c r="F12963" s="30" t="s">
        <v>70</v>
      </c>
      <c r="G12963" s="30" t="s">
        <v>71</v>
      </c>
      <c r="H12963" s="75">
        <v>2</v>
      </c>
    </row>
    <row r="12964" spans="1:8">
      <c r="A12964" s="30" t="s">
        <v>5030</v>
      </c>
      <c r="B12964" s="74">
        <v>46265</v>
      </c>
      <c r="C12964" s="30" t="s">
        <v>1020</v>
      </c>
      <c r="D12964" s="30" t="s">
        <v>1021</v>
      </c>
      <c r="E12964" s="75">
        <v>66</v>
      </c>
      <c r="F12964" s="30" t="s">
        <v>53</v>
      </c>
      <c r="G12964" s="30" t="s">
        <v>54</v>
      </c>
      <c r="H12964" s="75">
        <v>1</v>
      </c>
    </row>
    <row r="12965" spans="1:8">
      <c r="A12965" s="30" t="s">
        <v>5030</v>
      </c>
      <c r="B12965" s="74">
        <v>46265</v>
      </c>
      <c r="C12965" s="30" t="s">
        <v>1026</v>
      </c>
      <c r="D12965" s="30" t="s">
        <v>1027</v>
      </c>
      <c r="E12965" s="75">
        <v>176</v>
      </c>
      <c r="F12965" s="30" t="s">
        <v>53</v>
      </c>
      <c r="G12965" s="30" t="s">
        <v>54</v>
      </c>
      <c r="H12965" s="75">
        <v>1</v>
      </c>
    </row>
    <row r="12966" spans="1:8">
      <c r="A12966" s="30" t="s">
        <v>5030</v>
      </c>
      <c r="B12966" s="74">
        <v>46265</v>
      </c>
      <c r="C12966" s="30" t="s">
        <v>1846</v>
      </c>
      <c r="D12966" s="30" t="s">
        <v>1847</v>
      </c>
      <c r="E12966" s="75">
        <v>273</v>
      </c>
      <c r="F12966" s="30" t="s">
        <v>53</v>
      </c>
      <c r="G12966" s="30" t="s">
        <v>54</v>
      </c>
      <c r="H12966" s="75">
        <v>1</v>
      </c>
    </row>
    <row r="12967" spans="1:8">
      <c r="A12967" s="30" t="s">
        <v>5030</v>
      </c>
      <c r="B12967" s="74">
        <v>46265</v>
      </c>
      <c r="C12967" s="30" t="s">
        <v>1032</v>
      </c>
      <c r="D12967" s="30" t="s">
        <v>1033</v>
      </c>
      <c r="E12967" s="75">
        <v>63</v>
      </c>
      <c r="F12967" s="30" t="s">
        <v>70</v>
      </c>
      <c r="G12967" s="30" t="s">
        <v>71</v>
      </c>
      <c r="H12967" s="75">
        <v>2</v>
      </c>
    </row>
    <row r="12968" spans="1:8">
      <c r="A12968" s="30" t="s">
        <v>5030</v>
      </c>
      <c r="B12968" s="74">
        <v>46265</v>
      </c>
      <c r="C12968" s="30" t="s">
        <v>1034</v>
      </c>
      <c r="D12968" s="30" t="s">
        <v>1035</v>
      </c>
      <c r="E12968" s="75">
        <v>149</v>
      </c>
      <c r="F12968" s="30" t="s">
        <v>60</v>
      </c>
      <c r="G12968" s="30" t="s">
        <v>61</v>
      </c>
      <c r="H12968" s="75">
        <v>4</v>
      </c>
    </row>
    <row r="12969" spans="1:8">
      <c r="A12969" s="30" t="s">
        <v>5030</v>
      </c>
      <c r="B12969" s="74">
        <v>46265</v>
      </c>
      <c r="C12969" s="30" t="s">
        <v>1038</v>
      </c>
      <c r="D12969" s="30" t="s">
        <v>1039</v>
      </c>
      <c r="E12969" s="75">
        <v>130</v>
      </c>
      <c r="F12969" s="30" t="s">
        <v>70</v>
      </c>
      <c r="G12969" s="30" t="s">
        <v>71</v>
      </c>
      <c r="H12969" s="75">
        <v>2</v>
      </c>
    </row>
    <row r="12970" spans="1:8">
      <c r="A12970" s="30" t="s">
        <v>5030</v>
      </c>
      <c r="B12970" s="74">
        <v>46265</v>
      </c>
      <c r="C12970" s="30" t="s">
        <v>1040</v>
      </c>
      <c r="D12970" s="30" t="s">
        <v>1041</v>
      </c>
      <c r="E12970" s="75">
        <v>22</v>
      </c>
      <c r="F12970" s="30" t="s">
        <v>53</v>
      </c>
      <c r="G12970" s="30" t="s">
        <v>54</v>
      </c>
      <c r="H12970" s="75">
        <v>1</v>
      </c>
    </row>
    <row r="12971" spans="1:8">
      <c r="A12971" s="30" t="s">
        <v>5030</v>
      </c>
      <c r="B12971" s="74">
        <v>46265</v>
      </c>
      <c r="C12971" s="30" t="s">
        <v>1042</v>
      </c>
      <c r="D12971" s="30" t="s">
        <v>1043</v>
      </c>
      <c r="E12971" s="75">
        <v>31</v>
      </c>
      <c r="F12971" s="30" t="s">
        <v>80</v>
      </c>
      <c r="G12971" s="30" t="s">
        <v>81</v>
      </c>
      <c r="H12971" s="75">
        <v>1</v>
      </c>
    </row>
    <row r="12972" spans="1:8">
      <c r="A12972" s="30" t="s">
        <v>5030</v>
      </c>
      <c r="B12972" s="74">
        <v>46265</v>
      </c>
      <c r="C12972" s="30" t="s">
        <v>1044</v>
      </c>
      <c r="D12972" s="30" t="s">
        <v>1045</v>
      </c>
      <c r="E12972" s="75">
        <v>72</v>
      </c>
      <c r="F12972" s="30" t="s">
        <v>53</v>
      </c>
      <c r="G12972" s="30" t="s">
        <v>54</v>
      </c>
      <c r="H12972" s="75">
        <v>1</v>
      </c>
    </row>
    <row r="12973" spans="1:8">
      <c r="A12973" s="30" t="s">
        <v>5030</v>
      </c>
      <c r="B12973" s="74">
        <v>46265</v>
      </c>
      <c r="C12973" s="30" t="s">
        <v>1054</v>
      </c>
      <c r="D12973" s="30" t="s">
        <v>1055</v>
      </c>
      <c r="E12973" s="75">
        <v>197</v>
      </c>
      <c r="F12973" s="30" t="s">
        <v>70</v>
      </c>
      <c r="G12973" s="30" t="s">
        <v>71</v>
      </c>
      <c r="H12973" s="75">
        <v>2</v>
      </c>
    </row>
    <row r="12974" spans="1:8">
      <c r="A12974" s="30" t="s">
        <v>5030</v>
      </c>
      <c r="B12974" s="74">
        <v>46265</v>
      </c>
      <c r="C12974" s="30" t="s">
        <v>1066</v>
      </c>
      <c r="D12974" s="30" t="s">
        <v>1067</v>
      </c>
      <c r="E12974" s="75">
        <v>224</v>
      </c>
      <c r="F12974" s="30" t="s">
        <v>80</v>
      </c>
      <c r="G12974" s="30" t="s">
        <v>81</v>
      </c>
      <c r="H12974" s="75">
        <v>1</v>
      </c>
    </row>
    <row r="12975" spans="1:8">
      <c r="A12975" s="30" t="s">
        <v>5030</v>
      </c>
      <c r="B12975" s="74">
        <v>46265</v>
      </c>
      <c r="C12975" s="30" t="s">
        <v>1068</v>
      </c>
      <c r="D12975" s="30" t="s">
        <v>1069</v>
      </c>
      <c r="E12975" s="75">
        <v>73</v>
      </c>
      <c r="F12975" s="30" t="s">
        <v>70</v>
      </c>
      <c r="G12975" s="30" t="s">
        <v>71</v>
      </c>
      <c r="H12975" s="75">
        <v>2</v>
      </c>
    </row>
    <row r="12976" spans="1:8">
      <c r="A12976" s="30" t="s">
        <v>5030</v>
      </c>
      <c r="B12976" s="74">
        <v>46265</v>
      </c>
      <c r="C12976" s="30" t="s">
        <v>1072</v>
      </c>
      <c r="D12976" s="30" t="s">
        <v>1073</v>
      </c>
      <c r="E12976" s="75">
        <v>114</v>
      </c>
      <c r="F12976" s="30" t="s">
        <v>53</v>
      </c>
      <c r="G12976" s="30" t="s">
        <v>54</v>
      </c>
      <c r="H12976" s="75">
        <v>1</v>
      </c>
    </row>
    <row r="12977" spans="1:8">
      <c r="A12977" s="30" t="s">
        <v>5030</v>
      </c>
      <c r="B12977" s="74">
        <v>46265</v>
      </c>
      <c r="C12977" s="30" t="s">
        <v>1074</v>
      </c>
      <c r="D12977" s="30" t="s">
        <v>1075</v>
      </c>
      <c r="E12977" s="75">
        <v>97</v>
      </c>
      <c r="F12977" s="30" t="s">
        <v>70</v>
      </c>
      <c r="G12977" s="30" t="s">
        <v>71</v>
      </c>
      <c r="H12977" s="75">
        <v>2</v>
      </c>
    </row>
    <row r="12978" spans="1:8">
      <c r="A12978" s="30" t="s">
        <v>5030</v>
      </c>
      <c r="B12978" s="74">
        <v>46265</v>
      </c>
      <c r="C12978" s="30" t="s">
        <v>1080</v>
      </c>
      <c r="D12978" s="30" t="s">
        <v>1081</v>
      </c>
      <c r="E12978" s="75">
        <v>2</v>
      </c>
      <c r="F12978" s="30" t="s">
        <v>76</v>
      </c>
      <c r="G12978" s="30" t="s">
        <v>77</v>
      </c>
      <c r="H12978" s="75">
        <v>1</v>
      </c>
    </row>
    <row r="12979" spans="1:8">
      <c r="A12979" s="30" t="s">
        <v>5030</v>
      </c>
      <c r="B12979" s="74">
        <v>46265</v>
      </c>
      <c r="C12979" s="30" t="s">
        <v>1086</v>
      </c>
      <c r="D12979" s="30" t="s">
        <v>1087</v>
      </c>
      <c r="E12979" s="75">
        <v>15</v>
      </c>
      <c r="F12979" s="30" t="s">
        <v>53</v>
      </c>
      <c r="G12979" s="30" t="s">
        <v>54</v>
      </c>
      <c r="H12979" s="75">
        <v>1</v>
      </c>
    </row>
    <row r="12980" spans="1:8">
      <c r="A12980" s="30" t="s">
        <v>5030</v>
      </c>
      <c r="B12980" s="74">
        <v>46265</v>
      </c>
      <c r="C12980" s="30" t="s">
        <v>1092</v>
      </c>
      <c r="D12980" s="30" t="s">
        <v>1093</v>
      </c>
      <c r="E12980" s="75">
        <v>200</v>
      </c>
      <c r="F12980" s="30" t="s">
        <v>80</v>
      </c>
      <c r="G12980" s="30" t="s">
        <v>81</v>
      </c>
      <c r="H12980" s="75">
        <v>1</v>
      </c>
    </row>
    <row r="12981" spans="1:8">
      <c r="A12981" s="30" t="s">
        <v>5030</v>
      </c>
      <c r="B12981" s="74">
        <v>46265</v>
      </c>
      <c r="C12981" s="30" t="s">
        <v>1094</v>
      </c>
      <c r="D12981" s="30" t="s">
        <v>1095</v>
      </c>
      <c r="E12981" s="75">
        <v>54</v>
      </c>
      <c r="F12981" s="30" t="s">
        <v>70</v>
      </c>
      <c r="G12981" s="30" t="s">
        <v>71</v>
      </c>
      <c r="H12981" s="75">
        <v>2</v>
      </c>
    </row>
    <row r="12982" spans="1:8">
      <c r="A12982" s="30" t="s">
        <v>5030</v>
      </c>
      <c r="B12982" s="74">
        <v>46265</v>
      </c>
      <c r="C12982" s="30" t="s">
        <v>1848</v>
      </c>
      <c r="D12982" s="30" t="s">
        <v>1849</v>
      </c>
      <c r="E12982" s="75">
        <v>36</v>
      </c>
      <c r="F12982" s="30" t="s">
        <v>53</v>
      </c>
      <c r="G12982" s="30" t="s">
        <v>54</v>
      </c>
      <c r="H12982" s="75">
        <v>1</v>
      </c>
    </row>
    <row r="12983" spans="1:8">
      <c r="A12983" s="30" t="s">
        <v>5030</v>
      </c>
      <c r="B12983" s="74">
        <v>46265</v>
      </c>
      <c r="C12983" s="30" t="s">
        <v>1096</v>
      </c>
      <c r="D12983" s="30" t="s">
        <v>1097</v>
      </c>
      <c r="E12983" s="75">
        <v>66</v>
      </c>
      <c r="F12983" s="30" t="s">
        <v>68</v>
      </c>
      <c r="G12983" s="30" t="s">
        <v>69</v>
      </c>
      <c r="H12983" s="75">
        <v>1</v>
      </c>
    </row>
    <row r="12984" spans="1:8">
      <c r="A12984" s="30" t="s">
        <v>5030</v>
      </c>
      <c r="B12984" s="74">
        <v>46265</v>
      </c>
      <c r="C12984" s="30" t="s">
        <v>1850</v>
      </c>
      <c r="D12984" s="30" t="s">
        <v>1851</v>
      </c>
      <c r="E12984" s="75">
        <v>32</v>
      </c>
      <c r="F12984" s="30" t="s">
        <v>80</v>
      </c>
      <c r="G12984" s="30" t="s">
        <v>81</v>
      </c>
      <c r="H12984" s="75">
        <v>1</v>
      </c>
    </row>
    <row r="12985" spans="1:8">
      <c r="A12985" s="30" t="s">
        <v>5030</v>
      </c>
      <c r="B12985" s="74">
        <v>46265</v>
      </c>
      <c r="C12985" s="30" t="s">
        <v>1102</v>
      </c>
      <c r="D12985" s="30" t="s">
        <v>1103</v>
      </c>
      <c r="E12985" s="75">
        <v>75</v>
      </c>
      <c r="F12985" s="30" t="s">
        <v>53</v>
      </c>
      <c r="G12985" s="30" t="s">
        <v>54</v>
      </c>
      <c r="H12985" s="75">
        <v>1</v>
      </c>
    </row>
    <row r="12986" spans="1:8">
      <c r="A12986" s="30" t="s">
        <v>5030</v>
      </c>
      <c r="B12986" s="74">
        <v>46265</v>
      </c>
      <c r="C12986" s="30" t="s">
        <v>1106</v>
      </c>
      <c r="D12986" s="30" t="s">
        <v>1107</v>
      </c>
      <c r="E12986" s="75">
        <v>170</v>
      </c>
      <c r="F12986" s="30" t="s">
        <v>80</v>
      </c>
      <c r="G12986" s="30" t="s">
        <v>81</v>
      </c>
      <c r="H12986" s="75">
        <v>1</v>
      </c>
    </row>
    <row r="12987" spans="1:8">
      <c r="A12987" s="30" t="s">
        <v>5030</v>
      </c>
      <c r="B12987" s="74">
        <v>46265</v>
      </c>
      <c r="C12987" s="30" t="s">
        <v>1108</v>
      </c>
      <c r="D12987" s="30" t="s">
        <v>1109</v>
      </c>
      <c r="E12987" s="75">
        <v>72</v>
      </c>
      <c r="F12987" s="30" t="s">
        <v>53</v>
      </c>
      <c r="G12987" s="30" t="s">
        <v>54</v>
      </c>
      <c r="H12987" s="75">
        <v>1</v>
      </c>
    </row>
    <row r="12988" spans="1:8">
      <c r="A12988" s="30" t="s">
        <v>5030</v>
      </c>
      <c r="B12988" s="74">
        <v>46265</v>
      </c>
      <c r="C12988" s="30" t="s">
        <v>1110</v>
      </c>
      <c r="D12988" s="30" t="s">
        <v>1111</v>
      </c>
      <c r="E12988" s="75">
        <v>104</v>
      </c>
      <c r="F12988" s="30" t="s">
        <v>80</v>
      </c>
      <c r="G12988" s="30" t="s">
        <v>81</v>
      </c>
      <c r="H12988" s="75">
        <v>1</v>
      </c>
    </row>
    <row r="12989" spans="1:8">
      <c r="A12989" s="30" t="s">
        <v>5030</v>
      </c>
      <c r="B12989" s="74">
        <v>46265</v>
      </c>
      <c r="C12989" s="30" t="s">
        <v>1852</v>
      </c>
      <c r="D12989" s="30" t="s">
        <v>1853</v>
      </c>
      <c r="E12989" s="75">
        <v>60</v>
      </c>
      <c r="F12989" s="30" t="s">
        <v>53</v>
      </c>
      <c r="G12989" s="30" t="s">
        <v>54</v>
      </c>
      <c r="H12989" s="75">
        <v>1</v>
      </c>
    </row>
    <row r="12990" spans="1:8">
      <c r="A12990" s="30" t="s">
        <v>5030</v>
      </c>
      <c r="B12990" s="74">
        <v>46265</v>
      </c>
      <c r="C12990" s="30" t="s">
        <v>1114</v>
      </c>
      <c r="D12990" s="30" t="s">
        <v>1115</v>
      </c>
      <c r="E12990" s="75">
        <v>74</v>
      </c>
      <c r="F12990" s="30" t="s">
        <v>70</v>
      </c>
      <c r="G12990" s="30" t="s">
        <v>71</v>
      </c>
      <c r="H12990" s="75">
        <v>2</v>
      </c>
    </row>
    <row r="12991" spans="1:8">
      <c r="A12991" s="30" t="s">
        <v>5030</v>
      </c>
      <c r="B12991" s="74">
        <v>46265</v>
      </c>
      <c r="C12991" s="30" t="s">
        <v>4496</v>
      </c>
      <c r="D12991" s="30" t="s">
        <v>4497</v>
      </c>
      <c r="E12991" s="75">
        <v>1</v>
      </c>
      <c r="F12991" s="30" t="s">
        <v>76</v>
      </c>
      <c r="G12991" s="30" t="s">
        <v>77</v>
      </c>
      <c r="H12991" s="75">
        <v>1</v>
      </c>
    </row>
    <row r="12992" spans="1:8">
      <c r="A12992" s="30" t="s">
        <v>5030</v>
      </c>
      <c r="B12992" s="74">
        <v>46265</v>
      </c>
      <c r="C12992" s="30" t="s">
        <v>1122</v>
      </c>
      <c r="D12992" s="30" t="s">
        <v>1123</v>
      </c>
      <c r="E12992" s="75">
        <v>120</v>
      </c>
      <c r="F12992" s="30" t="s">
        <v>70</v>
      </c>
      <c r="G12992" s="30" t="s">
        <v>71</v>
      </c>
      <c r="H12992" s="75">
        <v>2</v>
      </c>
    </row>
    <row r="12993" spans="1:8">
      <c r="A12993" s="30" t="s">
        <v>5030</v>
      </c>
      <c r="B12993" s="74">
        <v>46265</v>
      </c>
      <c r="C12993" s="30" t="s">
        <v>1126</v>
      </c>
      <c r="D12993" s="30" t="s">
        <v>1127</v>
      </c>
      <c r="E12993" s="75">
        <v>13</v>
      </c>
      <c r="F12993" s="30" t="s">
        <v>70</v>
      </c>
      <c r="G12993" s="30" t="s">
        <v>71</v>
      </c>
      <c r="H12993" s="75">
        <v>2</v>
      </c>
    </row>
    <row r="12994" spans="1:8">
      <c r="A12994" s="30" t="s">
        <v>5030</v>
      </c>
      <c r="B12994" s="74">
        <v>46265</v>
      </c>
      <c r="C12994" s="30" t="s">
        <v>1128</v>
      </c>
      <c r="D12994" s="30" t="s">
        <v>1129</v>
      </c>
      <c r="E12994" s="75">
        <v>68</v>
      </c>
      <c r="F12994" s="30" t="s">
        <v>70</v>
      </c>
      <c r="G12994" s="30" t="s">
        <v>71</v>
      </c>
      <c r="H12994" s="75">
        <v>2</v>
      </c>
    </row>
    <row r="12995" spans="1:8">
      <c r="A12995" s="30" t="s">
        <v>5030</v>
      </c>
      <c r="B12995" s="74">
        <v>46265</v>
      </c>
      <c r="C12995" s="30" t="s">
        <v>1138</v>
      </c>
      <c r="D12995" s="30" t="s">
        <v>1139</v>
      </c>
      <c r="E12995" s="75">
        <v>17</v>
      </c>
      <c r="F12995" s="30" t="s">
        <v>76</v>
      </c>
      <c r="G12995" s="30" t="s">
        <v>77</v>
      </c>
      <c r="H12995" s="75">
        <v>1</v>
      </c>
    </row>
    <row r="12996" spans="1:8">
      <c r="A12996" s="30" t="s">
        <v>5030</v>
      </c>
      <c r="B12996" s="74">
        <v>46265</v>
      </c>
      <c r="C12996" s="30" t="s">
        <v>1142</v>
      </c>
      <c r="D12996" s="30" t="s">
        <v>1143</v>
      </c>
      <c r="E12996" s="75">
        <v>99</v>
      </c>
      <c r="F12996" s="30" t="s">
        <v>70</v>
      </c>
      <c r="G12996" s="30" t="s">
        <v>71</v>
      </c>
      <c r="H12996" s="75">
        <v>2</v>
      </c>
    </row>
    <row r="12997" spans="1:8">
      <c r="A12997" s="30" t="s">
        <v>5030</v>
      </c>
      <c r="B12997" s="74">
        <v>46265</v>
      </c>
      <c r="C12997" s="30" t="s">
        <v>1148</v>
      </c>
      <c r="D12997" s="30" t="s">
        <v>1149</v>
      </c>
      <c r="E12997" s="75">
        <v>85</v>
      </c>
      <c r="F12997" s="30" t="s">
        <v>70</v>
      </c>
      <c r="G12997" s="30" t="s">
        <v>71</v>
      </c>
      <c r="H12997" s="75">
        <v>2</v>
      </c>
    </row>
    <row r="12998" spans="1:8">
      <c r="A12998" s="30" t="s">
        <v>5030</v>
      </c>
      <c r="B12998" s="74">
        <v>46265</v>
      </c>
      <c r="C12998" s="30" t="s">
        <v>1150</v>
      </c>
      <c r="D12998" s="30" t="s">
        <v>1151</v>
      </c>
      <c r="E12998" s="75">
        <v>34</v>
      </c>
      <c r="F12998" s="30" t="s">
        <v>68</v>
      </c>
      <c r="G12998" s="30" t="s">
        <v>69</v>
      </c>
      <c r="H12998" s="75">
        <v>1</v>
      </c>
    </row>
    <row r="12999" spans="1:8">
      <c r="A12999" s="30" t="s">
        <v>5030</v>
      </c>
      <c r="B12999" s="74">
        <v>46265</v>
      </c>
      <c r="C12999" s="30" t="s">
        <v>1154</v>
      </c>
      <c r="D12999" s="30" t="s">
        <v>1155</v>
      </c>
      <c r="E12999" s="75">
        <v>151</v>
      </c>
      <c r="F12999" s="30" t="s">
        <v>53</v>
      </c>
      <c r="G12999" s="30" t="s">
        <v>54</v>
      </c>
      <c r="H12999" s="75">
        <v>1</v>
      </c>
    </row>
    <row r="13000" spans="1:8">
      <c r="A13000" s="30" t="s">
        <v>5030</v>
      </c>
      <c r="B13000" s="74">
        <v>46265</v>
      </c>
      <c r="C13000" s="30" t="s">
        <v>1156</v>
      </c>
      <c r="D13000" s="30" t="s">
        <v>1157</v>
      </c>
      <c r="E13000" s="75">
        <v>30</v>
      </c>
      <c r="F13000" s="30" t="s">
        <v>76</v>
      </c>
      <c r="G13000" s="30" t="s">
        <v>77</v>
      </c>
      <c r="H13000" s="75">
        <v>1</v>
      </c>
    </row>
    <row r="13001" spans="1:8">
      <c r="A13001" s="30" t="s">
        <v>5030</v>
      </c>
      <c r="B13001" s="74">
        <v>46265</v>
      </c>
      <c r="C13001" s="30" t="s">
        <v>1860</v>
      </c>
      <c r="D13001" s="30" t="s">
        <v>1861</v>
      </c>
      <c r="E13001" s="75">
        <v>42</v>
      </c>
      <c r="F13001" s="30" t="s">
        <v>53</v>
      </c>
      <c r="G13001" s="30" t="s">
        <v>54</v>
      </c>
      <c r="H13001" s="75">
        <v>1</v>
      </c>
    </row>
    <row r="13002" spans="1:8">
      <c r="A13002" s="30" t="s">
        <v>5030</v>
      </c>
      <c r="B13002" s="74">
        <v>46265</v>
      </c>
      <c r="C13002" s="30" t="s">
        <v>1164</v>
      </c>
      <c r="D13002" s="30" t="s">
        <v>1165</v>
      </c>
      <c r="E13002" s="75">
        <v>61</v>
      </c>
      <c r="F13002" s="30" t="s">
        <v>70</v>
      </c>
      <c r="G13002" s="30" t="s">
        <v>71</v>
      </c>
      <c r="H13002" s="75">
        <v>2</v>
      </c>
    </row>
    <row r="13003" spans="1:8">
      <c r="A13003" s="30" t="s">
        <v>5030</v>
      </c>
      <c r="B13003" s="74">
        <v>46265</v>
      </c>
      <c r="C13003" s="30" t="s">
        <v>1174</v>
      </c>
      <c r="D13003" s="30" t="s">
        <v>1175</v>
      </c>
      <c r="E13003" s="75">
        <v>168</v>
      </c>
      <c r="F13003" s="30" t="s">
        <v>53</v>
      </c>
      <c r="G13003" s="30" t="s">
        <v>54</v>
      </c>
      <c r="H13003" s="75">
        <v>1</v>
      </c>
    </row>
    <row r="13004" spans="1:8">
      <c r="A13004" s="30" t="s">
        <v>5030</v>
      </c>
      <c r="B13004" s="74">
        <v>46265</v>
      </c>
      <c r="C13004" s="30" t="s">
        <v>1180</v>
      </c>
      <c r="D13004" s="30" t="s">
        <v>1181</v>
      </c>
      <c r="E13004" s="75">
        <v>84</v>
      </c>
      <c r="F13004" s="30" t="s">
        <v>53</v>
      </c>
      <c r="G13004" s="30" t="s">
        <v>54</v>
      </c>
      <c r="H13004" s="75">
        <v>1</v>
      </c>
    </row>
    <row r="13005" spans="1:8">
      <c r="A13005" s="30" t="s">
        <v>5030</v>
      </c>
      <c r="B13005" s="74">
        <v>46265</v>
      </c>
      <c r="C13005" s="30" t="s">
        <v>1184</v>
      </c>
      <c r="D13005" s="30" t="s">
        <v>1185</v>
      </c>
      <c r="E13005" s="75">
        <v>8</v>
      </c>
      <c r="F13005" s="30" t="s">
        <v>76</v>
      </c>
      <c r="G13005" s="30" t="s">
        <v>77</v>
      </c>
      <c r="H13005" s="75">
        <v>1</v>
      </c>
    </row>
    <row r="13006" spans="1:8">
      <c r="A13006" s="30" t="s">
        <v>5030</v>
      </c>
      <c r="B13006" s="74">
        <v>46265</v>
      </c>
      <c r="C13006" s="30" t="s">
        <v>1186</v>
      </c>
      <c r="D13006" s="30" t="s">
        <v>1187</v>
      </c>
      <c r="E13006" s="75">
        <v>41</v>
      </c>
      <c r="F13006" s="30" t="s">
        <v>53</v>
      </c>
      <c r="G13006" s="30" t="s">
        <v>54</v>
      </c>
      <c r="H13006" s="75">
        <v>1</v>
      </c>
    </row>
    <row r="13007" spans="1:8">
      <c r="A13007" s="30" t="s">
        <v>5030</v>
      </c>
      <c r="B13007" s="74">
        <v>46265</v>
      </c>
      <c r="C13007" s="30" t="s">
        <v>1188</v>
      </c>
      <c r="D13007" s="30" t="s">
        <v>1189</v>
      </c>
      <c r="E13007" s="75">
        <v>33</v>
      </c>
      <c r="F13007" s="30" t="s">
        <v>63</v>
      </c>
      <c r="G13007" s="30" t="s">
        <v>64</v>
      </c>
      <c r="H13007" s="75">
        <v>2</v>
      </c>
    </row>
    <row r="13008" spans="1:8">
      <c r="A13008" s="30" t="s">
        <v>5030</v>
      </c>
      <c r="B13008" s="74">
        <v>46265</v>
      </c>
      <c r="C13008" s="30" t="s">
        <v>1190</v>
      </c>
      <c r="D13008" s="30" t="s">
        <v>1191</v>
      </c>
      <c r="E13008" s="75">
        <v>74</v>
      </c>
      <c r="F13008" s="30" t="s">
        <v>53</v>
      </c>
      <c r="G13008" s="30" t="s">
        <v>54</v>
      </c>
      <c r="H13008" s="75">
        <v>1</v>
      </c>
    </row>
    <row r="13009" spans="1:8">
      <c r="A13009" s="30" t="s">
        <v>5030</v>
      </c>
      <c r="B13009" s="74">
        <v>46265</v>
      </c>
      <c r="C13009" s="30" t="s">
        <v>1192</v>
      </c>
      <c r="D13009" s="30" t="s">
        <v>1193</v>
      </c>
      <c r="E13009" s="75">
        <v>11</v>
      </c>
      <c r="F13009" s="30" t="s">
        <v>53</v>
      </c>
      <c r="G13009" s="30" t="s">
        <v>54</v>
      </c>
      <c r="H13009" s="75">
        <v>1</v>
      </c>
    </row>
    <row r="13010" spans="1:8">
      <c r="A13010" s="30" t="s">
        <v>5030</v>
      </c>
      <c r="B13010" s="74">
        <v>46265</v>
      </c>
      <c r="C13010" s="30" t="s">
        <v>1194</v>
      </c>
      <c r="D13010" s="30" t="s">
        <v>1195</v>
      </c>
      <c r="E13010" s="75">
        <v>11</v>
      </c>
      <c r="F13010" s="30" t="s">
        <v>70</v>
      </c>
      <c r="G13010" s="30" t="s">
        <v>71</v>
      </c>
      <c r="H13010" s="75">
        <v>2</v>
      </c>
    </row>
    <row r="13011" spans="1:8">
      <c r="A13011" s="30" t="s">
        <v>5030</v>
      </c>
      <c r="B13011" s="74">
        <v>46265</v>
      </c>
      <c r="C13011" s="30" t="s">
        <v>1198</v>
      </c>
      <c r="D13011" s="30" t="s">
        <v>1199</v>
      </c>
      <c r="E13011" s="75">
        <v>5</v>
      </c>
      <c r="F13011" s="30" t="s">
        <v>76</v>
      </c>
      <c r="G13011" s="30" t="s">
        <v>77</v>
      </c>
      <c r="H13011" s="75">
        <v>1</v>
      </c>
    </row>
    <row r="13012" spans="1:8">
      <c r="A13012" s="30" t="s">
        <v>5030</v>
      </c>
      <c r="B13012" s="74">
        <v>46265</v>
      </c>
      <c r="C13012" s="30" t="s">
        <v>1202</v>
      </c>
      <c r="D13012" s="30" t="s">
        <v>1203</v>
      </c>
      <c r="E13012" s="75">
        <v>96</v>
      </c>
      <c r="F13012" s="30" t="s">
        <v>70</v>
      </c>
      <c r="G13012" s="30" t="s">
        <v>71</v>
      </c>
      <c r="H13012" s="75">
        <v>2</v>
      </c>
    </row>
    <row r="13013" spans="1:8">
      <c r="A13013" s="30" t="s">
        <v>5030</v>
      </c>
      <c r="B13013" s="74">
        <v>46265</v>
      </c>
      <c r="C13013" s="30" t="s">
        <v>1204</v>
      </c>
      <c r="D13013" s="30" t="s">
        <v>1205</v>
      </c>
      <c r="E13013" s="75">
        <v>78</v>
      </c>
      <c r="F13013" s="30" t="s">
        <v>53</v>
      </c>
      <c r="G13013" s="30" t="s">
        <v>54</v>
      </c>
      <c r="H13013" s="75">
        <v>1</v>
      </c>
    </row>
    <row r="13014" spans="1:8">
      <c r="A13014" s="30" t="s">
        <v>5030</v>
      </c>
      <c r="B13014" s="74">
        <v>46265</v>
      </c>
      <c r="C13014" s="30" t="s">
        <v>1208</v>
      </c>
      <c r="D13014" s="30" t="s">
        <v>1209</v>
      </c>
      <c r="E13014" s="75">
        <v>105</v>
      </c>
      <c r="F13014" s="30" t="s">
        <v>53</v>
      </c>
      <c r="G13014" s="30" t="s">
        <v>54</v>
      </c>
      <c r="H13014" s="75">
        <v>1</v>
      </c>
    </row>
    <row r="13015" spans="1:8">
      <c r="A13015" s="30" t="s">
        <v>5030</v>
      </c>
      <c r="B13015" s="74">
        <v>46265</v>
      </c>
      <c r="C13015" s="30" t="s">
        <v>1210</v>
      </c>
      <c r="D13015" s="30" t="s">
        <v>1211</v>
      </c>
      <c r="E13015" s="75">
        <v>22</v>
      </c>
      <c r="F13015" s="30" t="s">
        <v>53</v>
      </c>
      <c r="G13015" s="30" t="s">
        <v>54</v>
      </c>
      <c r="H13015" s="75">
        <v>1</v>
      </c>
    </row>
    <row r="13016" spans="1:8">
      <c r="A13016" s="30" t="s">
        <v>5030</v>
      </c>
      <c r="B13016" s="74">
        <v>46265</v>
      </c>
      <c r="C13016" s="30" t="s">
        <v>1212</v>
      </c>
      <c r="D13016" s="30" t="s">
        <v>1213</v>
      </c>
      <c r="E13016" s="75">
        <v>105</v>
      </c>
      <c r="F13016" s="30" t="s">
        <v>80</v>
      </c>
      <c r="G13016" s="30" t="s">
        <v>81</v>
      </c>
      <c r="H13016" s="75">
        <v>1</v>
      </c>
    </row>
    <row r="13017" spans="1:8">
      <c r="A13017" s="30" t="s">
        <v>5030</v>
      </c>
      <c r="B13017" s="74">
        <v>46265</v>
      </c>
      <c r="C13017" s="30" t="s">
        <v>1216</v>
      </c>
      <c r="D13017" s="30" t="s">
        <v>1217</v>
      </c>
      <c r="E13017" s="75">
        <v>36</v>
      </c>
      <c r="F13017" s="30" t="s">
        <v>70</v>
      </c>
      <c r="G13017" s="30" t="s">
        <v>71</v>
      </c>
      <c r="H13017" s="75">
        <v>2</v>
      </c>
    </row>
    <row r="13018" spans="1:8">
      <c r="A13018" s="30" t="s">
        <v>5030</v>
      </c>
      <c r="B13018" s="74">
        <v>46265</v>
      </c>
      <c r="C13018" s="30" t="s">
        <v>1218</v>
      </c>
      <c r="D13018" s="30" t="s">
        <v>1219</v>
      </c>
      <c r="E13018" s="75">
        <v>31</v>
      </c>
      <c r="F13018" s="30" t="s">
        <v>53</v>
      </c>
      <c r="G13018" s="30" t="s">
        <v>54</v>
      </c>
      <c r="H13018" s="75">
        <v>1</v>
      </c>
    </row>
    <row r="13019" spans="1:8">
      <c r="A13019" s="30" t="s">
        <v>5030</v>
      </c>
      <c r="B13019" s="74">
        <v>46265</v>
      </c>
      <c r="C13019" s="30" t="s">
        <v>1224</v>
      </c>
      <c r="D13019" s="30" t="s">
        <v>1225</v>
      </c>
      <c r="E13019" s="75">
        <v>102</v>
      </c>
      <c r="F13019" s="30" t="s">
        <v>70</v>
      </c>
      <c r="G13019" s="30" t="s">
        <v>71</v>
      </c>
      <c r="H13019" s="75">
        <v>2</v>
      </c>
    </row>
    <row r="13020" spans="1:8">
      <c r="A13020" s="30" t="s">
        <v>5030</v>
      </c>
      <c r="B13020" s="74">
        <v>46265</v>
      </c>
      <c r="C13020" s="30" t="s">
        <v>1226</v>
      </c>
      <c r="D13020" s="30" t="s">
        <v>1227</v>
      </c>
      <c r="E13020" s="75">
        <v>28</v>
      </c>
      <c r="F13020" s="30" t="s">
        <v>70</v>
      </c>
      <c r="G13020" s="30" t="s">
        <v>71</v>
      </c>
      <c r="H13020" s="75">
        <v>2</v>
      </c>
    </row>
    <row r="13021" spans="1:8">
      <c r="A13021" s="30" t="s">
        <v>5030</v>
      </c>
      <c r="B13021" s="74">
        <v>46265</v>
      </c>
      <c r="C13021" s="30" t="s">
        <v>1228</v>
      </c>
      <c r="D13021" s="30" t="s">
        <v>1229</v>
      </c>
      <c r="E13021" s="75">
        <v>25</v>
      </c>
      <c r="F13021" s="30" t="s">
        <v>53</v>
      </c>
      <c r="G13021" s="30" t="s">
        <v>54</v>
      </c>
      <c r="H13021" s="75">
        <v>1</v>
      </c>
    </row>
    <row r="13022" spans="1:8">
      <c r="A13022" s="30" t="s">
        <v>5030</v>
      </c>
      <c r="B13022" s="74">
        <v>46265</v>
      </c>
      <c r="C13022" s="30" t="s">
        <v>1234</v>
      </c>
      <c r="D13022" s="30" t="s">
        <v>1235</v>
      </c>
      <c r="E13022" s="75">
        <v>48</v>
      </c>
      <c r="F13022" s="30" t="s">
        <v>70</v>
      </c>
      <c r="G13022" s="30" t="s">
        <v>71</v>
      </c>
      <c r="H13022" s="75">
        <v>2</v>
      </c>
    </row>
    <row r="13023" spans="1:8">
      <c r="A13023" s="30" t="s">
        <v>5030</v>
      </c>
      <c r="B13023" s="74">
        <v>46265</v>
      </c>
      <c r="C13023" s="30" t="s">
        <v>1246</v>
      </c>
      <c r="D13023" s="30" t="s">
        <v>1247</v>
      </c>
      <c r="E13023" s="75">
        <v>34</v>
      </c>
      <c r="F13023" s="30" t="s">
        <v>76</v>
      </c>
      <c r="G13023" s="30" t="s">
        <v>77</v>
      </c>
      <c r="H13023" s="75">
        <v>1</v>
      </c>
    </row>
    <row r="13024" spans="1:8">
      <c r="A13024" s="30" t="s">
        <v>5030</v>
      </c>
      <c r="B13024" s="74">
        <v>46265</v>
      </c>
      <c r="C13024" s="30" t="s">
        <v>1872</v>
      </c>
      <c r="D13024" s="30" t="s">
        <v>1873</v>
      </c>
      <c r="E13024" s="75">
        <v>4</v>
      </c>
      <c r="F13024" s="30" t="s">
        <v>53</v>
      </c>
      <c r="G13024" s="30" t="s">
        <v>54</v>
      </c>
      <c r="H13024" s="75">
        <v>1</v>
      </c>
    </row>
    <row r="13025" spans="1:8">
      <c r="A13025" s="30" t="s">
        <v>5030</v>
      </c>
      <c r="B13025" s="74">
        <v>46265</v>
      </c>
      <c r="C13025" s="30" t="s">
        <v>1874</v>
      </c>
      <c r="D13025" s="30" t="s">
        <v>1875</v>
      </c>
      <c r="E13025" s="75">
        <v>53</v>
      </c>
      <c r="F13025" s="30" t="s">
        <v>76</v>
      </c>
      <c r="G13025" s="30" t="s">
        <v>77</v>
      </c>
      <c r="H13025" s="75">
        <v>1</v>
      </c>
    </row>
    <row r="13026" spans="1:8">
      <c r="A13026" s="30" t="s">
        <v>5030</v>
      </c>
      <c r="B13026" s="74">
        <v>46265</v>
      </c>
      <c r="C13026" s="30" t="s">
        <v>1876</v>
      </c>
      <c r="D13026" s="30" t="s">
        <v>1877</v>
      </c>
      <c r="E13026" s="75">
        <v>20</v>
      </c>
      <c r="F13026" s="30" t="s">
        <v>76</v>
      </c>
      <c r="G13026" s="30" t="s">
        <v>77</v>
      </c>
      <c r="H13026" s="75">
        <v>1</v>
      </c>
    </row>
    <row r="13027" spans="1:8">
      <c r="A13027" s="30" t="s">
        <v>5030</v>
      </c>
      <c r="B13027" s="74">
        <v>46265</v>
      </c>
      <c r="C13027" s="30" t="s">
        <v>1260</v>
      </c>
      <c r="D13027" s="30" t="s">
        <v>1261</v>
      </c>
      <c r="E13027" s="75">
        <v>64</v>
      </c>
      <c r="F13027" s="30" t="s">
        <v>70</v>
      </c>
      <c r="G13027" s="30" t="s">
        <v>71</v>
      </c>
      <c r="H13027" s="75">
        <v>2</v>
      </c>
    </row>
    <row r="13028" spans="1:8">
      <c r="A13028" s="30" t="s">
        <v>5030</v>
      </c>
      <c r="B13028" s="74">
        <v>46265</v>
      </c>
      <c r="C13028" s="30" t="s">
        <v>1264</v>
      </c>
      <c r="D13028" s="30" t="s">
        <v>1265</v>
      </c>
      <c r="E13028" s="75">
        <v>15</v>
      </c>
      <c r="F13028" s="30" t="s">
        <v>70</v>
      </c>
      <c r="G13028" s="30" t="s">
        <v>71</v>
      </c>
      <c r="H13028" s="75">
        <v>2</v>
      </c>
    </row>
    <row r="13029" spans="1:8">
      <c r="A13029" s="30" t="s">
        <v>5030</v>
      </c>
      <c r="B13029" s="74">
        <v>46265</v>
      </c>
      <c r="C13029" s="30" t="s">
        <v>1266</v>
      </c>
      <c r="D13029" s="30" t="s">
        <v>1267</v>
      </c>
      <c r="E13029" s="75">
        <v>88</v>
      </c>
      <c r="F13029" s="30" t="s">
        <v>53</v>
      </c>
      <c r="G13029" s="30" t="s">
        <v>54</v>
      </c>
      <c r="H13029" s="75">
        <v>1</v>
      </c>
    </row>
    <row r="13030" spans="1:8">
      <c r="A13030" s="30" t="s">
        <v>5030</v>
      </c>
      <c r="B13030" s="74">
        <v>46265</v>
      </c>
      <c r="C13030" s="30" t="s">
        <v>1278</v>
      </c>
      <c r="D13030" s="30" t="s">
        <v>1279</v>
      </c>
      <c r="E13030" s="75">
        <v>112</v>
      </c>
      <c r="F13030" s="30" t="s">
        <v>53</v>
      </c>
      <c r="G13030" s="30" t="s">
        <v>54</v>
      </c>
      <c r="H13030" s="75">
        <v>1</v>
      </c>
    </row>
    <row r="13031" spans="1:8">
      <c r="A13031" s="30" t="s">
        <v>5030</v>
      </c>
      <c r="B13031" s="74">
        <v>46265</v>
      </c>
      <c r="C13031" s="30" t="s">
        <v>1280</v>
      </c>
      <c r="D13031" s="30" t="s">
        <v>1281</v>
      </c>
      <c r="E13031" s="75">
        <v>138</v>
      </c>
      <c r="F13031" s="30" t="s">
        <v>80</v>
      </c>
      <c r="G13031" s="30" t="s">
        <v>81</v>
      </c>
      <c r="H13031" s="75">
        <v>1</v>
      </c>
    </row>
    <row r="13032" spans="1:8">
      <c r="A13032" s="30" t="s">
        <v>5030</v>
      </c>
      <c r="B13032" s="74">
        <v>46265</v>
      </c>
      <c r="C13032" s="30" t="s">
        <v>1884</v>
      </c>
      <c r="D13032" s="30" t="s">
        <v>1885</v>
      </c>
      <c r="E13032" s="75">
        <v>63</v>
      </c>
      <c r="F13032" s="30" t="s">
        <v>53</v>
      </c>
      <c r="G13032" s="30" t="s">
        <v>54</v>
      </c>
      <c r="H13032" s="75">
        <v>1</v>
      </c>
    </row>
    <row r="13033" spans="1:8">
      <c r="A13033" s="30" t="s">
        <v>5030</v>
      </c>
      <c r="B13033" s="74">
        <v>46265</v>
      </c>
      <c r="C13033" s="30" t="s">
        <v>1282</v>
      </c>
      <c r="D13033" s="30" t="s">
        <v>1283</v>
      </c>
      <c r="E13033" s="75">
        <v>3</v>
      </c>
      <c r="F13033" s="30" t="s">
        <v>76</v>
      </c>
      <c r="G13033" s="30" t="s">
        <v>77</v>
      </c>
      <c r="H13033" s="75">
        <v>1</v>
      </c>
    </row>
    <row r="13034" spans="1:8">
      <c r="A13034" s="30" t="s">
        <v>5030</v>
      </c>
      <c r="B13034" s="74">
        <v>46265</v>
      </c>
      <c r="C13034" s="30" t="s">
        <v>1288</v>
      </c>
      <c r="D13034" s="30" t="s">
        <v>1289</v>
      </c>
      <c r="E13034" s="75">
        <v>81</v>
      </c>
      <c r="F13034" s="30" t="s">
        <v>53</v>
      </c>
      <c r="G13034" s="30" t="s">
        <v>54</v>
      </c>
      <c r="H13034" s="75">
        <v>1</v>
      </c>
    </row>
    <row r="13035" spans="1:8">
      <c r="A13035" s="30" t="s">
        <v>5030</v>
      </c>
      <c r="B13035" s="74">
        <v>46265</v>
      </c>
      <c r="C13035" s="30" t="s">
        <v>1886</v>
      </c>
      <c r="D13035" s="30" t="s">
        <v>1887</v>
      </c>
      <c r="E13035" s="75">
        <v>121</v>
      </c>
      <c r="F13035" s="30" t="s">
        <v>70</v>
      </c>
      <c r="G13035" s="30" t="s">
        <v>71</v>
      </c>
      <c r="H13035" s="75">
        <v>2</v>
      </c>
    </row>
    <row r="13036" spans="1:8">
      <c r="A13036" s="30" t="s">
        <v>5030</v>
      </c>
      <c r="B13036" s="74">
        <v>46265</v>
      </c>
      <c r="C13036" s="30" t="s">
        <v>1290</v>
      </c>
      <c r="D13036" s="30" t="s">
        <v>1291</v>
      </c>
      <c r="E13036" s="75">
        <v>362</v>
      </c>
      <c r="F13036" s="30" t="s">
        <v>80</v>
      </c>
      <c r="G13036" s="30" t="s">
        <v>81</v>
      </c>
      <c r="H13036" s="75">
        <v>1</v>
      </c>
    </row>
    <row r="13037" spans="1:8">
      <c r="A13037" s="30" t="s">
        <v>5030</v>
      </c>
      <c r="B13037" s="74">
        <v>46265</v>
      </c>
      <c r="C13037" s="30" t="s">
        <v>1888</v>
      </c>
      <c r="D13037" s="30" t="s">
        <v>1889</v>
      </c>
      <c r="E13037" s="75">
        <v>94</v>
      </c>
      <c r="F13037" s="30" t="s">
        <v>70</v>
      </c>
      <c r="G13037" s="30" t="s">
        <v>71</v>
      </c>
      <c r="H13037" s="75">
        <v>2</v>
      </c>
    </row>
    <row r="13038" spans="1:8">
      <c r="A13038" s="30" t="s">
        <v>5030</v>
      </c>
      <c r="B13038" s="74">
        <v>46265</v>
      </c>
      <c r="C13038" s="30" t="s">
        <v>1294</v>
      </c>
      <c r="D13038" s="30" t="s">
        <v>1295</v>
      </c>
      <c r="E13038" s="75">
        <v>105</v>
      </c>
      <c r="F13038" s="30" t="s">
        <v>53</v>
      </c>
      <c r="G13038" s="30" t="s">
        <v>54</v>
      </c>
      <c r="H13038" s="75">
        <v>1</v>
      </c>
    </row>
    <row r="13039" spans="1:8">
      <c r="A13039" s="30" t="s">
        <v>5030</v>
      </c>
      <c r="B13039" s="74">
        <v>46265</v>
      </c>
      <c r="C13039" s="30" t="s">
        <v>1890</v>
      </c>
      <c r="D13039" s="30" t="s">
        <v>1891</v>
      </c>
      <c r="E13039" s="75">
        <v>122</v>
      </c>
      <c r="F13039" s="30" t="s">
        <v>66</v>
      </c>
      <c r="G13039" s="30" t="s">
        <v>67</v>
      </c>
      <c r="H13039" s="75">
        <v>2</v>
      </c>
    </row>
    <row r="13040" spans="1:8">
      <c r="A13040" s="30" t="s">
        <v>5030</v>
      </c>
      <c r="B13040" s="74">
        <v>46265</v>
      </c>
      <c r="C13040" s="30" t="s">
        <v>1894</v>
      </c>
      <c r="D13040" s="30" t="s">
        <v>1895</v>
      </c>
      <c r="E13040" s="75">
        <v>54</v>
      </c>
      <c r="F13040" s="30" t="s">
        <v>76</v>
      </c>
      <c r="G13040" s="30" t="s">
        <v>77</v>
      </c>
      <c r="H13040" s="75">
        <v>1</v>
      </c>
    </row>
    <row r="13041" spans="1:8">
      <c r="A13041" s="30" t="s">
        <v>5030</v>
      </c>
      <c r="B13041" s="74">
        <v>46265</v>
      </c>
      <c r="C13041" s="30" t="s">
        <v>1302</v>
      </c>
      <c r="D13041" s="30" t="s">
        <v>1303</v>
      </c>
      <c r="E13041" s="75">
        <v>38</v>
      </c>
      <c r="F13041" s="30" t="s">
        <v>53</v>
      </c>
      <c r="G13041" s="30" t="s">
        <v>54</v>
      </c>
      <c r="H13041" s="75">
        <v>1</v>
      </c>
    </row>
    <row r="13042" spans="1:8">
      <c r="A13042" s="30" t="s">
        <v>5030</v>
      </c>
      <c r="B13042" s="74">
        <v>46265</v>
      </c>
      <c r="C13042" s="30" t="s">
        <v>1898</v>
      </c>
      <c r="D13042" s="30" t="s">
        <v>1899</v>
      </c>
      <c r="E13042" s="75">
        <v>21</v>
      </c>
      <c r="F13042" s="30" t="s">
        <v>76</v>
      </c>
      <c r="G13042" s="30" t="s">
        <v>77</v>
      </c>
      <c r="H13042" s="75">
        <v>1</v>
      </c>
    </row>
    <row r="13043" spans="1:8">
      <c r="A13043" s="30" t="s">
        <v>5030</v>
      </c>
      <c r="B13043" s="74">
        <v>46265</v>
      </c>
      <c r="C13043" s="30" t="s">
        <v>1304</v>
      </c>
      <c r="D13043" s="30" t="s">
        <v>1305</v>
      </c>
      <c r="E13043" s="75">
        <v>12</v>
      </c>
      <c r="F13043" s="30" t="s">
        <v>76</v>
      </c>
      <c r="G13043" s="30" t="s">
        <v>77</v>
      </c>
      <c r="H13043" s="75">
        <v>1</v>
      </c>
    </row>
    <row r="13044" spans="1:8">
      <c r="A13044" s="30" t="s">
        <v>5030</v>
      </c>
      <c r="B13044" s="74">
        <v>46265</v>
      </c>
      <c r="C13044" s="30" t="s">
        <v>1900</v>
      </c>
      <c r="D13044" s="30" t="s">
        <v>1901</v>
      </c>
      <c r="E13044" s="75">
        <v>102</v>
      </c>
      <c r="F13044" s="30" t="s">
        <v>70</v>
      </c>
      <c r="G13044" s="30" t="s">
        <v>71</v>
      </c>
      <c r="H13044" s="75">
        <v>2</v>
      </c>
    </row>
    <row r="13045" spans="1:8">
      <c r="A13045" s="30" t="s">
        <v>5030</v>
      </c>
      <c r="B13045" s="74">
        <v>46265</v>
      </c>
      <c r="C13045" s="30" t="s">
        <v>1306</v>
      </c>
      <c r="D13045" s="30" t="s">
        <v>1307</v>
      </c>
      <c r="E13045" s="75">
        <v>62</v>
      </c>
      <c r="F13045" s="30" t="s">
        <v>53</v>
      </c>
      <c r="G13045" s="30" t="s">
        <v>54</v>
      </c>
      <c r="H13045" s="75">
        <v>1</v>
      </c>
    </row>
    <row r="13046" spans="1:8">
      <c r="A13046" s="30" t="s">
        <v>5030</v>
      </c>
      <c r="B13046" s="74">
        <v>46265</v>
      </c>
      <c r="C13046" s="30" t="s">
        <v>1308</v>
      </c>
      <c r="D13046" s="30" t="s">
        <v>1309</v>
      </c>
      <c r="E13046" s="75">
        <v>208</v>
      </c>
      <c r="F13046" s="30" t="s">
        <v>80</v>
      </c>
      <c r="G13046" s="30" t="s">
        <v>81</v>
      </c>
      <c r="H13046" s="75">
        <v>1</v>
      </c>
    </row>
    <row r="13047" spans="1:8">
      <c r="A13047" s="30" t="s">
        <v>5030</v>
      </c>
      <c r="B13047" s="74">
        <v>46265</v>
      </c>
      <c r="C13047" s="30" t="s">
        <v>1902</v>
      </c>
      <c r="D13047" s="30" t="s">
        <v>1903</v>
      </c>
      <c r="E13047" s="75">
        <v>111</v>
      </c>
      <c r="F13047" s="30" t="s">
        <v>70</v>
      </c>
      <c r="G13047" s="30" t="s">
        <v>71</v>
      </c>
      <c r="H13047" s="75">
        <v>2</v>
      </c>
    </row>
    <row r="13048" spans="1:8">
      <c r="A13048" s="30" t="s">
        <v>5030</v>
      </c>
      <c r="B13048" s="74">
        <v>46265</v>
      </c>
      <c r="C13048" s="30" t="s">
        <v>1906</v>
      </c>
      <c r="D13048" s="30" t="s">
        <v>1907</v>
      </c>
      <c r="E13048" s="75">
        <v>4</v>
      </c>
      <c r="F13048" s="30" t="s">
        <v>76</v>
      </c>
      <c r="G13048" s="30" t="s">
        <v>77</v>
      </c>
      <c r="H13048" s="75">
        <v>1</v>
      </c>
    </row>
    <row r="13049" spans="1:8">
      <c r="A13049" s="30" t="s">
        <v>5030</v>
      </c>
      <c r="B13049" s="74">
        <v>46265</v>
      </c>
      <c r="C13049" s="30" t="s">
        <v>1316</v>
      </c>
      <c r="D13049" s="30" t="s">
        <v>1317</v>
      </c>
      <c r="E13049" s="75">
        <v>34</v>
      </c>
      <c r="F13049" s="30" t="s">
        <v>70</v>
      </c>
      <c r="G13049" s="30" t="s">
        <v>71</v>
      </c>
      <c r="H13049" s="75">
        <v>2</v>
      </c>
    </row>
    <row r="13050" spans="1:8">
      <c r="A13050" s="30" t="s">
        <v>5030</v>
      </c>
      <c r="B13050" s="74">
        <v>46265</v>
      </c>
      <c r="C13050" s="30" t="s">
        <v>1320</v>
      </c>
      <c r="D13050" s="30" t="s">
        <v>1321</v>
      </c>
      <c r="E13050" s="75">
        <v>63</v>
      </c>
      <c r="F13050" s="30" t="s">
        <v>70</v>
      </c>
      <c r="G13050" s="30" t="s">
        <v>71</v>
      </c>
      <c r="H13050" s="75">
        <v>2</v>
      </c>
    </row>
    <row r="13051" spans="1:8">
      <c r="A13051" s="30" t="s">
        <v>5030</v>
      </c>
      <c r="B13051" s="74">
        <v>46265</v>
      </c>
      <c r="C13051" s="30" t="s">
        <v>1322</v>
      </c>
      <c r="D13051" s="30" t="s">
        <v>1323</v>
      </c>
      <c r="E13051" s="75">
        <v>103</v>
      </c>
      <c r="F13051" s="30" t="s">
        <v>70</v>
      </c>
      <c r="G13051" s="30" t="s">
        <v>71</v>
      </c>
      <c r="H13051" s="75">
        <v>2</v>
      </c>
    </row>
    <row r="13052" spans="1:8">
      <c r="A13052" s="30" t="s">
        <v>5030</v>
      </c>
      <c r="B13052" s="74">
        <v>46265</v>
      </c>
      <c r="C13052" s="30" t="s">
        <v>1324</v>
      </c>
      <c r="D13052" s="30" t="s">
        <v>1325</v>
      </c>
      <c r="E13052" s="75">
        <v>73</v>
      </c>
      <c r="F13052" s="30" t="s">
        <v>80</v>
      </c>
      <c r="G13052" s="30" t="s">
        <v>81</v>
      </c>
      <c r="H13052" s="75">
        <v>1</v>
      </c>
    </row>
    <row r="13053" spans="1:8">
      <c r="A13053" s="30" t="s">
        <v>5030</v>
      </c>
      <c r="B13053" s="74">
        <v>46265</v>
      </c>
      <c r="C13053" s="30" t="s">
        <v>1910</v>
      </c>
      <c r="D13053" s="30" t="s">
        <v>1911</v>
      </c>
      <c r="E13053" s="75">
        <v>8</v>
      </c>
      <c r="F13053" s="30" t="s">
        <v>76</v>
      </c>
      <c r="G13053" s="30" t="s">
        <v>77</v>
      </c>
      <c r="H13053" s="75">
        <v>1</v>
      </c>
    </row>
    <row r="13054" spans="1:8">
      <c r="A13054" s="30" t="s">
        <v>5030</v>
      </c>
      <c r="B13054" s="74">
        <v>46265</v>
      </c>
      <c r="C13054" s="30" t="s">
        <v>1326</v>
      </c>
      <c r="D13054" s="30" t="s">
        <v>1327</v>
      </c>
      <c r="E13054" s="75">
        <v>21</v>
      </c>
      <c r="F13054" s="30" t="s">
        <v>68</v>
      </c>
      <c r="G13054" s="30" t="s">
        <v>69</v>
      </c>
      <c r="H13054" s="75">
        <v>1</v>
      </c>
    </row>
    <row r="13055" spans="1:8">
      <c r="A13055" s="30" t="s">
        <v>5030</v>
      </c>
      <c r="B13055" s="74">
        <v>46265</v>
      </c>
      <c r="C13055" s="30" t="s">
        <v>1328</v>
      </c>
      <c r="D13055" s="30" t="s">
        <v>1329</v>
      </c>
      <c r="E13055" s="75">
        <v>17</v>
      </c>
      <c r="F13055" s="30" t="s">
        <v>80</v>
      </c>
      <c r="G13055" s="30" t="s">
        <v>81</v>
      </c>
      <c r="H13055" s="75">
        <v>1</v>
      </c>
    </row>
    <row r="13056" spans="1:8">
      <c r="A13056" s="30" t="s">
        <v>5030</v>
      </c>
      <c r="B13056" s="74">
        <v>46265</v>
      </c>
      <c r="C13056" s="30" t="s">
        <v>1330</v>
      </c>
      <c r="D13056" s="30" t="s">
        <v>1331</v>
      </c>
      <c r="E13056" s="75">
        <v>15</v>
      </c>
      <c r="F13056" s="30" t="s">
        <v>53</v>
      </c>
      <c r="G13056" s="30" t="s">
        <v>54</v>
      </c>
      <c r="H13056" s="75">
        <v>1</v>
      </c>
    </row>
    <row r="13057" spans="1:8">
      <c r="A13057" s="30" t="s">
        <v>5030</v>
      </c>
      <c r="B13057" s="74">
        <v>46265</v>
      </c>
      <c r="C13057" s="30" t="s">
        <v>1332</v>
      </c>
      <c r="D13057" s="30" t="s">
        <v>1333</v>
      </c>
      <c r="E13057" s="75">
        <v>73</v>
      </c>
      <c r="F13057" s="30" t="s">
        <v>80</v>
      </c>
      <c r="G13057" s="30" t="s">
        <v>81</v>
      </c>
      <c r="H13057" s="75">
        <v>1</v>
      </c>
    </row>
    <row r="13058" spans="1:8">
      <c r="A13058" s="30" t="s">
        <v>5030</v>
      </c>
      <c r="B13058" s="74">
        <v>46265</v>
      </c>
      <c r="C13058" s="30" t="s">
        <v>1336</v>
      </c>
      <c r="D13058" s="30" t="s">
        <v>1337</v>
      </c>
      <c r="E13058" s="75">
        <v>89</v>
      </c>
      <c r="F13058" s="30" t="s">
        <v>70</v>
      </c>
      <c r="G13058" s="30" t="s">
        <v>71</v>
      </c>
      <c r="H13058" s="75">
        <v>2</v>
      </c>
    </row>
    <row r="13059" spans="1:8">
      <c r="A13059" s="30" t="s">
        <v>5030</v>
      </c>
      <c r="B13059" s="74">
        <v>46265</v>
      </c>
      <c r="C13059" s="30" t="s">
        <v>1338</v>
      </c>
      <c r="D13059" s="30" t="s">
        <v>1339</v>
      </c>
      <c r="E13059" s="75">
        <v>20</v>
      </c>
      <c r="F13059" s="30" t="s">
        <v>53</v>
      </c>
      <c r="G13059" s="30" t="s">
        <v>54</v>
      </c>
      <c r="H13059" s="75">
        <v>1</v>
      </c>
    </row>
    <row r="13060" spans="1:8">
      <c r="A13060" s="30" t="s">
        <v>5030</v>
      </c>
      <c r="B13060" s="74">
        <v>46265</v>
      </c>
      <c r="C13060" s="30" t="s">
        <v>1344</v>
      </c>
      <c r="D13060" s="30" t="s">
        <v>1345</v>
      </c>
      <c r="E13060" s="75">
        <v>12</v>
      </c>
      <c r="F13060" s="30" t="s">
        <v>68</v>
      </c>
      <c r="G13060" s="30" t="s">
        <v>69</v>
      </c>
      <c r="H13060" s="75">
        <v>1</v>
      </c>
    </row>
    <row r="13061" spans="1:8">
      <c r="A13061" s="30" t="s">
        <v>5030</v>
      </c>
      <c r="B13061" s="74">
        <v>46264</v>
      </c>
      <c r="C13061" s="30" t="s">
        <v>4877</v>
      </c>
      <c r="D13061" s="30" t="s">
        <v>4878</v>
      </c>
      <c r="E13061" s="75">
        <v>20</v>
      </c>
      <c r="F13061" s="30" t="s">
        <v>68</v>
      </c>
      <c r="G13061" s="30" t="s">
        <v>69</v>
      </c>
      <c r="H13061" s="75">
        <v>1</v>
      </c>
    </row>
    <row r="13062" spans="1:8">
      <c r="A13062" s="30" t="s">
        <v>5030</v>
      </c>
      <c r="B13062" s="74">
        <v>46264</v>
      </c>
      <c r="C13062" s="30" t="s">
        <v>4976</v>
      </c>
      <c r="D13062" s="30" t="s">
        <v>4977</v>
      </c>
      <c r="E13062" s="75">
        <v>32</v>
      </c>
      <c r="F13062" s="30" t="s">
        <v>70</v>
      </c>
      <c r="G13062" s="30" t="s">
        <v>71</v>
      </c>
      <c r="H13062" s="75">
        <v>2</v>
      </c>
    </row>
    <row r="13063" spans="1:8">
      <c r="A13063" s="30" t="s">
        <v>5030</v>
      </c>
      <c r="B13063" s="74">
        <v>46264</v>
      </c>
      <c r="C13063" s="30" t="s">
        <v>4978</v>
      </c>
      <c r="D13063" s="30" t="s">
        <v>4979</v>
      </c>
      <c r="E13063" s="75">
        <v>32</v>
      </c>
      <c r="F13063" s="30" t="s">
        <v>68</v>
      </c>
      <c r="G13063" s="30" t="s">
        <v>69</v>
      </c>
      <c r="H13063" s="75">
        <v>1</v>
      </c>
    </row>
    <row r="13064" spans="1:8">
      <c r="A13064" s="30" t="s">
        <v>5030</v>
      </c>
      <c r="B13064" s="74">
        <v>46264</v>
      </c>
      <c r="C13064" s="30" t="s">
        <v>782</v>
      </c>
      <c r="D13064" s="30" t="s">
        <v>783</v>
      </c>
      <c r="E13064" s="75">
        <v>118</v>
      </c>
      <c r="F13064" s="30" t="s">
        <v>80</v>
      </c>
      <c r="G13064" s="30" t="s">
        <v>81</v>
      </c>
      <c r="H13064" s="75">
        <v>1</v>
      </c>
    </row>
    <row r="13065" spans="1:8">
      <c r="A13065" s="30" t="s">
        <v>5030</v>
      </c>
      <c r="B13065" s="74">
        <v>46264</v>
      </c>
      <c r="C13065" s="30" t="s">
        <v>800</v>
      </c>
      <c r="D13065" s="30" t="s">
        <v>801</v>
      </c>
      <c r="E13065" s="75">
        <v>63</v>
      </c>
      <c r="F13065" s="30" t="s">
        <v>70</v>
      </c>
      <c r="G13065" s="30" t="s">
        <v>71</v>
      </c>
      <c r="H13065" s="75">
        <v>2</v>
      </c>
    </row>
    <row r="13066" spans="1:8">
      <c r="A13066" s="30" t="s">
        <v>5030</v>
      </c>
      <c r="B13066" s="74">
        <v>46264</v>
      </c>
      <c r="C13066" s="30" t="s">
        <v>876</v>
      </c>
      <c r="D13066" s="30" t="s">
        <v>877</v>
      </c>
      <c r="E13066" s="75">
        <v>44</v>
      </c>
      <c r="F13066" s="30" t="s">
        <v>68</v>
      </c>
      <c r="G13066" s="30" t="s">
        <v>69</v>
      </c>
      <c r="H13066" s="75">
        <v>1</v>
      </c>
    </row>
    <row r="13067" spans="1:8">
      <c r="A13067" s="30" t="s">
        <v>5030</v>
      </c>
      <c r="B13067" s="74">
        <v>46264</v>
      </c>
      <c r="C13067" s="30" t="s">
        <v>882</v>
      </c>
      <c r="D13067" s="30" t="s">
        <v>883</v>
      </c>
      <c r="E13067" s="75">
        <v>63</v>
      </c>
      <c r="F13067" s="30" t="s">
        <v>70</v>
      </c>
      <c r="G13067" s="30" t="s">
        <v>71</v>
      </c>
      <c r="H13067" s="75">
        <v>2</v>
      </c>
    </row>
    <row r="13068" spans="1:8">
      <c r="A13068" s="30" t="s">
        <v>5030</v>
      </c>
      <c r="B13068" s="74">
        <v>46264</v>
      </c>
      <c r="C13068" s="30" t="s">
        <v>884</v>
      </c>
      <c r="D13068" s="30" t="s">
        <v>885</v>
      </c>
      <c r="E13068" s="75">
        <v>40</v>
      </c>
      <c r="F13068" s="30" t="s">
        <v>53</v>
      </c>
      <c r="G13068" s="30" t="s">
        <v>54</v>
      </c>
      <c r="H13068" s="75">
        <v>1</v>
      </c>
    </row>
    <row r="13069" spans="1:8">
      <c r="A13069" s="30" t="s">
        <v>5030</v>
      </c>
      <c r="B13069" s="74">
        <v>46264</v>
      </c>
      <c r="C13069" s="30" t="s">
        <v>926</v>
      </c>
      <c r="D13069" s="30" t="s">
        <v>927</v>
      </c>
      <c r="E13069" s="75">
        <v>148</v>
      </c>
      <c r="F13069" s="30" t="s">
        <v>70</v>
      </c>
      <c r="G13069" s="30" t="s">
        <v>71</v>
      </c>
      <c r="H13069" s="75">
        <v>2</v>
      </c>
    </row>
    <row r="13070" spans="1:8">
      <c r="A13070" s="30" t="s">
        <v>5030</v>
      </c>
      <c r="B13070" s="74">
        <v>46264</v>
      </c>
      <c r="C13070" s="30" t="s">
        <v>934</v>
      </c>
      <c r="D13070" s="30" t="s">
        <v>935</v>
      </c>
      <c r="E13070" s="75">
        <v>55</v>
      </c>
      <c r="F13070" s="30" t="s">
        <v>70</v>
      </c>
      <c r="G13070" s="30" t="s">
        <v>71</v>
      </c>
      <c r="H13070" s="75">
        <v>2</v>
      </c>
    </row>
    <row r="13071" spans="1:8">
      <c r="A13071" s="30" t="s">
        <v>5030</v>
      </c>
      <c r="B13071" s="74">
        <v>46264</v>
      </c>
      <c r="C13071" s="30" t="s">
        <v>998</v>
      </c>
      <c r="D13071" s="30" t="s">
        <v>999</v>
      </c>
      <c r="E13071" s="75">
        <v>70</v>
      </c>
      <c r="F13071" s="30" t="s">
        <v>70</v>
      </c>
      <c r="G13071" s="30" t="s">
        <v>71</v>
      </c>
      <c r="H13071" s="75">
        <v>2</v>
      </c>
    </row>
    <row r="13072" spans="1:8">
      <c r="A13072" s="30" t="s">
        <v>5030</v>
      </c>
      <c r="B13072" s="74">
        <v>46264</v>
      </c>
      <c r="C13072" s="30" t="s">
        <v>1840</v>
      </c>
      <c r="D13072" s="30" t="s">
        <v>1841</v>
      </c>
      <c r="E13072" s="75">
        <v>39</v>
      </c>
      <c r="F13072" s="30" t="s">
        <v>68</v>
      </c>
      <c r="G13072" s="30" t="s">
        <v>69</v>
      </c>
      <c r="H13072" s="75">
        <v>1</v>
      </c>
    </row>
    <row r="13073" spans="1:8">
      <c r="A13073" s="30" t="s">
        <v>5030</v>
      </c>
      <c r="B13073" s="74">
        <v>46264</v>
      </c>
      <c r="C13073" s="30" t="s">
        <v>1010</v>
      </c>
      <c r="D13073" s="30" t="s">
        <v>1011</v>
      </c>
      <c r="E13073" s="75">
        <v>69</v>
      </c>
      <c r="F13073" s="30" t="s">
        <v>68</v>
      </c>
      <c r="G13073" s="30" t="s">
        <v>69</v>
      </c>
      <c r="H13073" s="75">
        <v>1</v>
      </c>
    </row>
    <row r="13074" spans="1:8">
      <c r="A13074" s="30" t="s">
        <v>5030</v>
      </c>
      <c r="B13074" s="74">
        <v>46264</v>
      </c>
      <c r="C13074" s="30" t="s">
        <v>1016</v>
      </c>
      <c r="D13074" s="30" t="s">
        <v>1017</v>
      </c>
      <c r="E13074" s="75">
        <v>50</v>
      </c>
      <c r="F13074" s="30" t="s">
        <v>53</v>
      </c>
      <c r="G13074" s="30" t="s">
        <v>54</v>
      </c>
      <c r="H13074" s="75">
        <v>1</v>
      </c>
    </row>
    <row r="13075" spans="1:8">
      <c r="A13075" s="30" t="s">
        <v>5030</v>
      </c>
      <c r="B13075" s="74">
        <v>46264</v>
      </c>
      <c r="C13075" s="30" t="s">
        <v>1018</v>
      </c>
      <c r="D13075" s="30" t="s">
        <v>1019</v>
      </c>
      <c r="E13075" s="75">
        <v>128</v>
      </c>
      <c r="F13075" s="30" t="s">
        <v>70</v>
      </c>
      <c r="G13075" s="30" t="s">
        <v>71</v>
      </c>
      <c r="H13075" s="75">
        <v>2</v>
      </c>
    </row>
    <row r="13076" spans="1:8">
      <c r="A13076" s="30" t="s">
        <v>5030</v>
      </c>
      <c r="B13076" s="74">
        <v>46264</v>
      </c>
      <c r="C13076" s="30" t="s">
        <v>1020</v>
      </c>
      <c r="D13076" s="30" t="s">
        <v>1021</v>
      </c>
      <c r="E13076" s="75">
        <v>116</v>
      </c>
      <c r="F13076" s="30" t="s">
        <v>53</v>
      </c>
      <c r="G13076" s="30" t="s">
        <v>54</v>
      </c>
      <c r="H13076" s="75">
        <v>1</v>
      </c>
    </row>
    <row r="13077" spans="1:8">
      <c r="A13077" s="30" t="s">
        <v>5030</v>
      </c>
      <c r="B13077" s="74">
        <v>46264</v>
      </c>
      <c r="C13077" s="30" t="s">
        <v>1064</v>
      </c>
      <c r="D13077" s="30" t="s">
        <v>1065</v>
      </c>
      <c r="E13077" s="75">
        <v>20</v>
      </c>
      <c r="F13077" s="30" t="s">
        <v>70</v>
      </c>
      <c r="G13077" s="30" t="s">
        <v>71</v>
      </c>
      <c r="H13077" s="75">
        <v>2</v>
      </c>
    </row>
    <row r="13078" spans="1:8">
      <c r="A13078" s="30" t="s">
        <v>5030</v>
      </c>
      <c r="B13078" s="74">
        <v>46264</v>
      </c>
      <c r="C13078" s="30" t="s">
        <v>1072</v>
      </c>
      <c r="D13078" s="30" t="s">
        <v>1073</v>
      </c>
      <c r="E13078" s="75">
        <v>86</v>
      </c>
      <c r="F13078" s="30" t="s">
        <v>53</v>
      </c>
      <c r="G13078" s="30" t="s">
        <v>54</v>
      </c>
      <c r="H13078" s="75">
        <v>1</v>
      </c>
    </row>
    <row r="13079" spans="1:8">
      <c r="A13079" s="30" t="s">
        <v>5030</v>
      </c>
      <c r="B13079" s="74">
        <v>46264</v>
      </c>
      <c r="C13079" s="30" t="s">
        <v>1096</v>
      </c>
      <c r="D13079" s="30" t="s">
        <v>1097</v>
      </c>
      <c r="E13079" s="75">
        <v>50</v>
      </c>
      <c r="F13079" s="30" t="s">
        <v>70</v>
      </c>
      <c r="G13079" s="30" t="s">
        <v>71</v>
      </c>
      <c r="H13079" s="75">
        <v>2</v>
      </c>
    </row>
    <row r="13080" spans="1:8">
      <c r="A13080" s="30" t="s">
        <v>5030</v>
      </c>
      <c r="B13080" s="74">
        <v>46264</v>
      </c>
      <c r="C13080" s="30" t="s">
        <v>1110</v>
      </c>
      <c r="D13080" s="30" t="s">
        <v>1111</v>
      </c>
      <c r="E13080" s="75">
        <v>95</v>
      </c>
      <c r="F13080" s="30" t="s">
        <v>80</v>
      </c>
      <c r="G13080" s="30" t="s">
        <v>81</v>
      </c>
      <c r="H13080" s="75">
        <v>1</v>
      </c>
    </row>
    <row r="13081" spans="1:8">
      <c r="A13081" s="30" t="s">
        <v>5030</v>
      </c>
      <c r="B13081" s="74">
        <v>46264</v>
      </c>
      <c r="C13081" s="30" t="s">
        <v>1142</v>
      </c>
      <c r="D13081" s="30" t="s">
        <v>1143</v>
      </c>
      <c r="E13081" s="75">
        <v>130</v>
      </c>
      <c r="F13081" s="30" t="s">
        <v>70</v>
      </c>
      <c r="G13081" s="30" t="s">
        <v>71</v>
      </c>
      <c r="H13081" s="75">
        <v>2</v>
      </c>
    </row>
    <row r="13082" spans="1:8">
      <c r="A13082" s="30" t="s">
        <v>5030</v>
      </c>
      <c r="B13082" s="74">
        <v>46264</v>
      </c>
      <c r="C13082" s="30" t="s">
        <v>1186</v>
      </c>
      <c r="D13082" s="30" t="s">
        <v>1187</v>
      </c>
      <c r="E13082" s="75">
        <v>64</v>
      </c>
      <c r="F13082" s="30" t="s">
        <v>53</v>
      </c>
      <c r="G13082" s="30" t="s">
        <v>54</v>
      </c>
      <c r="H13082" s="75">
        <v>1</v>
      </c>
    </row>
    <row r="13083" spans="1:8">
      <c r="A13083" s="30" t="s">
        <v>5030</v>
      </c>
      <c r="B13083" s="74">
        <v>46264</v>
      </c>
      <c r="C13083" s="30" t="s">
        <v>1190</v>
      </c>
      <c r="D13083" s="30" t="s">
        <v>1191</v>
      </c>
      <c r="E13083" s="75">
        <v>50</v>
      </c>
      <c r="F13083" s="30" t="s">
        <v>53</v>
      </c>
      <c r="G13083" s="30" t="s">
        <v>54</v>
      </c>
      <c r="H13083" s="75">
        <v>1</v>
      </c>
    </row>
    <row r="13084" spans="1:8">
      <c r="A13084" s="30" t="s">
        <v>5030</v>
      </c>
      <c r="B13084" s="74">
        <v>46264</v>
      </c>
      <c r="C13084" s="30" t="s">
        <v>1192</v>
      </c>
      <c r="D13084" s="30" t="s">
        <v>1193</v>
      </c>
      <c r="E13084" s="75">
        <v>51</v>
      </c>
      <c r="F13084" s="30" t="s">
        <v>53</v>
      </c>
      <c r="G13084" s="30" t="s">
        <v>54</v>
      </c>
      <c r="H13084" s="75">
        <v>1</v>
      </c>
    </row>
    <row r="13085" spans="1:8">
      <c r="A13085" s="30" t="s">
        <v>5030</v>
      </c>
      <c r="B13085" s="74">
        <v>46264</v>
      </c>
      <c r="C13085" s="30" t="s">
        <v>1194</v>
      </c>
      <c r="D13085" s="30" t="s">
        <v>1195</v>
      </c>
      <c r="E13085" s="75">
        <v>3</v>
      </c>
      <c r="F13085" s="30" t="s">
        <v>70</v>
      </c>
      <c r="G13085" s="30" t="s">
        <v>71</v>
      </c>
      <c r="H13085" s="75">
        <v>2</v>
      </c>
    </row>
    <row r="13086" spans="1:8">
      <c r="A13086" s="30" t="s">
        <v>5030</v>
      </c>
      <c r="B13086" s="74">
        <v>46264</v>
      </c>
      <c r="C13086" s="30" t="s">
        <v>1204</v>
      </c>
      <c r="D13086" s="30" t="s">
        <v>1205</v>
      </c>
      <c r="E13086" s="75">
        <v>28</v>
      </c>
      <c r="F13086" s="30" t="s">
        <v>53</v>
      </c>
      <c r="G13086" s="30" t="s">
        <v>54</v>
      </c>
      <c r="H13086" s="75">
        <v>1</v>
      </c>
    </row>
    <row r="13087" spans="1:8">
      <c r="A13087" s="30" t="s">
        <v>5030</v>
      </c>
      <c r="B13087" s="74">
        <v>46264</v>
      </c>
      <c r="C13087" s="30" t="s">
        <v>1208</v>
      </c>
      <c r="D13087" s="30" t="s">
        <v>1209</v>
      </c>
      <c r="E13087" s="75">
        <v>114</v>
      </c>
      <c r="F13087" s="30" t="s">
        <v>53</v>
      </c>
      <c r="G13087" s="30" t="s">
        <v>54</v>
      </c>
      <c r="H13087" s="75">
        <v>1</v>
      </c>
    </row>
    <row r="13088" spans="1:8">
      <c r="A13088" s="30" t="s">
        <v>5030</v>
      </c>
      <c r="B13088" s="74">
        <v>46264</v>
      </c>
      <c r="C13088" s="30" t="s">
        <v>1228</v>
      </c>
      <c r="D13088" s="30" t="s">
        <v>1229</v>
      </c>
      <c r="E13088" s="75">
        <v>76</v>
      </c>
      <c r="F13088" s="30" t="s">
        <v>53</v>
      </c>
      <c r="G13088" s="30" t="s">
        <v>54</v>
      </c>
      <c r="H13088" s="75">
        <v>1</v>
      </c>
    </row>
    <row r="13089" spans="1:8">
      <c r="A13089" s="30" t="s">
        <v>5030</v>
      </c>
      <c r="B13089" s="74">
        <v>46264</v>
      </c>
      <c r="C13089" s="30" t="s">
        <v>1234</v>
      </c>
      <c r="D13089" s="30" t="s">
        <v>1235</v>
      </c>
      <c r="E13089" s="75">
        <v>85</v>
      </c>
      <c r="F13089" s="30" t="s">
        <v>70</v>
      </c>
      <c r="G13089" s="30" t="s">
        <v>71</v>
      </c>
      <c r="H13089" s="75">
        <v>2</v>
      </c>
    </row>
    <row r="13090" spans="1:8">
      <c r="A13090" s="30" t="s">
        <v>5030</v>
      </c>
      <c r="B13090" s="74">
        <v>46264</v>
      </c>
      <c r="C13090" s="30" t="s">
        <v>1282</v>
      </c>
      <c r="D13090" s="30" t="s">
        <v>1283</v>
      </c>
      <c r="E13090" s="75">
        <v>6</v>
      </c>
      <c r="F13090" s="30" t="s">
        <v>76</v>
      </c>
      <c r="G13090" s="30" t="s">
        <v>77</v>
      </c>
      <c r="H13090" s="75">
        <v>1</v>
      </c>
    </row>
    <row r="13091" spans="1:8">
      <c r="A13091" s="30" t="s">
        <v>5030</v>
      </c>
      <c r="B13091" s="74">
        <v>46264</v>
      </c>
      <c r="C13091" s="30" t="s">
        <v>1320</v>
      </c>
      <c r="D13091" s="30" t="s">
        <v>1321</v>
      </c>
      <c r="E13091" s="75">
        <v>33</v>
      </c>
      <c r="F13091" s="30" t="s">
        <v>70</v>
      </c>
      <c r="G13091" s="30" t="s">
        <v>71</v>
      </c>
      <c r="H13091" s="75">
        <v>2</v>
      </c>
    </row>
    <row r="13092" spans="1:8">
      <c r="A13092" s="30" t="s">
        <v>5030</v>
      </c>
      <c r="B13092" s="74">
        <v>46264</v>
      </c>
      <c r="C13092" s="30" t="s">
        <v>1324</v>
      </c>
      <c r="D13092" s="30" t="s">
        <v>1325</v>
      </c>
      <c r="E13092" s="75">
        <v>117</v>
      </c>
      <c r="F13092" s="30" t="s">
        <v>80</v>
      </c>
      <c r="G13092" s="30" t="s">
        <v>81</v>
      </c>
      <c r="H13092" s="75">
        <v>1</v>
      </c>
    </row>
    <row r="13093" spans="1:8">
      <c r="A13093" s="30" t="s">
        <v>5030</v>
      </c>
      <c r="B13093" s="74">
        <v>46263</v>
      </c>
      <c r="C13093" s="30" t="s">
        <v>3056</v>
      </c>
      <c r="D13093" s="30" t="s">
        <v>3057</v>
      </c>
      <c r="E13093" s="75">
        <v>94</v>
      </c>
      <c r="F13093" s="30" t="s">
        <v>53</v>
      </c>
      <c r="G13093" s="30" t="s">
        <v>54</v>
      </c>
      <c r="H13093" s="75">
        <v>1</v>
      </c>
    </row>
    <row r="13094" spans="1:8">
      <c r="A13094" s="30" t="s">
        <v>5030</v>
      </c>
      <c r="B13094" s="74">
        <v>46263</v>
      </c>
      <c r="C13094" s="30" t="s">
        <v>3068</v>
      </c>
      <c r="D13094" s="30" t="s">
        <v>3069</v>
      </c>
      <c r="E13094" s="75">
        <v>75</v>
      </c>
      <c r="F13094" s="30" t="s">
        <v>53</v>
      </c>
      <c r="G13094" s="30" t="s">
        <v>54</v>
      </c>
      <c r="H13094" s="75">
        <v>1</v>
      </c>
    </row>
    <row r="13095" spans="1:8">
      <c r="A13095" s="30" t="s">
        <v>5030</v>
      </c>
      <c r="B13095" s="74">
        <v>46263</v>
      </c>
      <c r="C13095" s="30" t="s">
        <v>3076</v>
      </c>
      <c r="D13095" s="30" t="s">
        <v>3077</v>
      </c>
      <c r="E13095" s="75">
        <v>30</v>
      </c>
      <c r="F13095" s="30" t="s">
        <v>53</v>
      </c>
      <c r="G13095" s="30" t="s">
        <v>54</v>
      </c>
      <c r="H13095" s="75">
        <v>1</v>
      </c>
    </row>
    <row r="13096" spans="1:8">
      <c r="A13096" s="30" t="s">
        <v>5030</v>
      </c>
      <c r="B13096" s="74">
        <v>46263</v>
      </c>
      <c r="C13096" s="30" t="s">
        <v>3082</v>
      </c>
      <c r="D13096" s="30" t="s">
        <v>3083</v>
      </c>
      <c r="E13096" s="75">
        <v>38</v>
      </c>
      <c r="F13096" s="30" t="s">
        <v>53</v>
      </c>
      <c r="G13096" s="30" t="s">
        <v>54</v>
      </c>
      <c r="H13096" s="75">
        <v>1</v>
      </c>
    </row>
    <row r="13097" spans="1:8">
      <c r="A13097" s="30" t="s">
        <v>5030</v>
      </c>
      <c r="B13097" s="74">
        <v>46263</v>
      </c>
      <c r="C13097" s="30" t="s">
        <v>3252</v>
      </c>
      <c r="D13097" s="30" t="s">
        <v>3253</v>
      </c>
      <c r="E13097" s="75">
        <v>65</v>
      </c>
      <c r="F13097" s="30" t="s">
        <v>53</v>
      </c>
      <c r="G13097" s="30" t="s">
        <v>54</v>
      </c>
      <c r="H13097" s="75">
        <v>1</v>
      </c>
    </row>
    <row r="13098" spans="1:8">
      <c r="A13098" s="30" t="s">
        <v>5030</v>
      </c>
      <c r="B13098" s="74">
        <v>46263</v>
      </c>
      <c r="C13098" s="30" t="s">
        <v>3264</v>
      </c>
      <c r="D13098" s="30" t="s">
        <v>3265</v>
      </c>
      <c r="E13098" s="75">
        <v>76</v>
      </c>
      <c r="F13098" s="30" t="s">
        <v>53</v>
      </c>
      <c r="G13098" s="30" t="s">
        <v>54</v>
      </c>
      <c r="H13098" s="75">
        <v>1</v>
      </c>
    </row>
    <row r="13099" spans="1:8">
      <c r="A13099" s="30" t="s">
        <v>5030</v>
      </c>
      <c r="B13099" s="74">
        <v>46263</v>
      </c>
      <c r="C13099" s="30" t="s">
        <v>4835</v>
      </c>
      <c r="D13099" s="30" t="s">
        <v>4836</v>
      </c>
      <c r="E13099" s="75">
        <v>5</v>
      </c>
      <c r="F13099" s="30" t="s">
        <v>68</v>
      </c>
      <c r="G13099" s="30" t="s">
        <v>69</v>
      </c>
      <c r="H13099" s="75">
        <v>1</v>
      </c>
    </row>
    <row r="13100" spans="1:8">
      <c r="A13100" s="30" t="s">
        <v>5030</v>
      </c>
      <c r="B13100" s="74">
        <v>46263</v>
      </c>
      <c r="C13100" s="30" t="s">
        <v>4837</v>
      </c>
      <c r="D13100" s="30" t="s">
        <v>4838</v>
      </c>
      <c r="E13100" s="75">
        <v>67</v>
      </c>
      <c r="F13100" s="30" t="s">
        <v>70</v>
      </c>
      <c r="G13100" s="30" t="s">
        <v>71</v>
      </c>
      <c r="H13100" s="75">
        <v>2</v>
      </c>
    </row>
    <row r="13101" spans="1:8">
      <c r="A13101" s="30" t="s">
        <v>5030</v>
      </c>
      <c r="B13101" s="74">
        <v>46263</v>
      </c>
      <c r="C13101" s="30" t="s">
        <v>4891</v>
      </c>
      <c r="D13101" s="30" t="s">
        <v>4892</v>
      </c>
      <c r="E13101" s="75">
        <v>45</v>
      </c>
      <c r="F13101" s="30" t="s">
        <v>70</v>
      </c>
      <c r="G13101" s="30" t="s">
        <v>71</v>
      </c>
      <c r="H13101" s="75">
        <v>2</v>
      </c>
    </row>
    <row r="13102" spans="1:8">
      <c r="A13102" s="30" t="s">
        <v>5030</v>
      </c>
      <c r="B13102" s="74">
        <v>46263</v>
      </c>
      <c r="C13102" s="30" t="s">
        <v>768</v>
      </c>
      <c r="D13102" s="30" t="s">
        <v>769</v>
      </c>
      <c r="E13102" s="75">
        <v>106</v>
      </c>
      <c r="F13102" s="30" t="s">
        <v>70</v>
      </c>
      <c r="G13102" s="30" t="s">
        <v>71</v>
      </c>
      <c r="H13102" s="75">
        <v>2</v>
      </c>
    </row>
    <row r="13103" spans="1:8">
      <c r="A13103" s="30" t="s">
        <v>5030</v>
      </c>
      <c r="B13103" s="74">
        <v>46263</v>
      </c>
      <c r="C13103" s="30" t="s">
        <v>776</v>
      </c>
      <c r="D13103" s="30" t="s">
        <v>777</v>
      </c>
      <c r="E13103" s="75">
        <v>57</v>
      </c>
      <c r="F13103" s="30" t="s">
        <v>68</v>
      </c>
      <c r="G13103" s="30" t="s">
        <v>69</v>
      </c>
      <c r="H13103" s="75">
        <v>1</v>
      </c>
    </row>
    <row r="13104" spans="1:8">
      <c r="A13104" s="30" t="s">
        <v>5030</v>
      </c>
      <c r="B13104" s="74">
        <v>46263</v>
      </c>
      <c r="C13104" s="30" t="s">
        <v>1812</v>
      </c>
      <c r="D13104" s="30" t="s">
        <v>1813</v>
      </c>
      <c r="E13104" s="75">
        <v>32</v>
      </c>
      <c r="F13104" s="30" t="s">
        <v>70</v>
      </c>
      <c r="G13104" s="30" t="s">
        <v>71</v>
      </c>
      <c r="H13104" s="75">
        <v>2</v>
      </c>
    </row>
    <row r="13105" spans="1:8">
      <c r="A13105" s="30" t="s">
        <v>5030</v>
      </c>
      <c r="B13105" s="74">
        <v>46263</v>
      </c>
      <c r="C13105" s="30" t="s">
        <v>788</v>
      </c>
      <c r="D13105" s="30" t="s">
        <v>789</v>
      </c>
      <c r="E13105" s="75">
        <v>60</v>
      </c>
      <c r="F13105" s="30" t="s">
        <v>70</v>
      </c>
      <c r="G13105" s="30" t="s">
        <v>71</v>
      </c>
      <c r="H13105" s="75">
        <v>2</v>
      </c>
    </row>
    <row r="13106" spans="1:8">
      <c r="A13106" s="30" t="s">
        <v>5030</v>
      </c>
      <c r="B13106" s="74">
        <v>46263</v>
      </c>
      <c r="C13106" s="30" t="s">
        <v>790</v>
      </c>
      <c r="D13106" s="30" t="s">
        <v>791</v>
      </c>
      <c r="E13106" s="75">
        <v>109</v>
      </c>
      <c r="F13106" s="30" t="s">
        <v>70</v>
      </c>
      <c r="G13106" s="30" t="s">
        <v>71</v>
      </c>
      <c r="H13106" s="75">
        <v>2</v>
      </c>
    </row>
    <row r="13107" spans="1:8">
      <c r="A13107" s="30" t="s">
        <v>5030</v>
      </c>
      <c r="B13107" s="74">
        <v>46263</v>
      </c>
      <c r="C13107" s="30" t="s">
        <v>792</v>
      </c>
      <c r="D13107" s="30" t="s">
        <v>793</v>
      </c>
      <c r="E13107" s="75">
        <v>77</v>
      </c>
      <c r="F13107" s="30" t="s">
        <v>70</v>
      </c>
      <c r="G13107" s="30" t="s">
        <v>71</v>
      </c>
      <c r="H13107" s="75">
        <v>2</v>
      </c>
    </row>
    <row r="13108" spans="1:8">
      <c r="A13108" s="30" t="s">
        <v>5030</v>
      </c>
      <c r="B13108" s="74">
        <v>46263</v>
      </c>
      <c r="C13108" s="30" t="s">
        <v>798</v>
      </c>
      <c r="D13108" s="30" t="s">
        <v>799</v>
      </c>
      <c r="E13108" s="75">
        <v>75</v>
      </c>
      <c r="F13108" s="30" t="s">
        <v>68</v>
      </c>
      <c r="G13108" s="30" t="s">
        <v>69</v>
      </c>
      <c r="H13108" s="75">
        <v>1</v>
      </c>
    </row>
    <row r="13109" spans="1:8">
      <c r="A13109" s="30" t="s">
        <v>5030</v>
      </c>
      <c r="B13109" s="74">
        <v>46263</v>
      </c>
      <c r="C13109" s="30" t="s">
        <v>802</v>
      </c>
      <c r="D13109" s="30" t="s">
        <v>803</v>
      </c>
      <c r="E13109" s="75">
        <v>142</v>
      </c>
      <c r="F13109" s="30" t="s">
        <v>70</v>
      </c>
      <c r="G13109" s="30" t="s">
        <v>71</v>
      </c>
      <c r="H13109" s="75">
        <v>2</v>
      </c>
    </row>
    <row r="13110" spans="1:8">
      <c r="A13110" s="30" t="s">
        <v>5030</v>
      </c>
      <c r="B13110" s="74">
        <v>46263</v>
      </c>
      <c r="C13110" s="30" t="s">
        <v>804</v>
      </c>
      <c r="D13110" s="30" t="s">
        <v>805</v>
      </c>
      <c r="E13110" s="75">
        <v>107</v>
      </c>
      <c r="F13110" s="30" t="s">
        <v>80</v>
      </c>
      <c r="G13110" s="30" t="s">
        <v>81</v>
      </c>
      <c r="H13110" s="75">
        <v>1</v>
      </c>
    </row>
    <row r="13111" spans="1:8">
      <c r="A13111" s="30" t="s">
        <v>5030</v>
      </c>
      <c r="B13111" s="74">
        <v>46263</v>
      </c>
      <c r="C13111" s="30" t="s">
        <v>806</v>
      </c>
      <c r="D13111" s="30" t="s">
        <v>807</v>
      </c>
      <c r="E13111" s="75">
        <v>61</v>
      </c>
      <c r="F13111" s="30" t="s">
        <v>70</v>
      </c>
      <c r="G13111" s="30" t="s">
        <v>71</v>
      </c>
      <c r="H13111" s="75">
        <v>2</v>
      </c>
    </row>
    <row r="13112" spans="1:8">
      <c r="A13112" s="30" t="s">
        <v>5030</v>
      </c>
      <c r="B13112" s="74">
        <v>46263</v>
      </c>
      <c r="C13112" s="30" t="s">
        <v>810</v>
      </c>
      <c r="D13112" s="30" t="s">
        <v>811</v>
      </c>
      <c r="E13112" s="75">
        <v>87</v>
      </c>
      <c r="F13112" s="30" t="s">
        <v>70</v>
      </c>
      <c r="G13112" s="30" t="s">
        <v>71</v>
      </c>
      <c r="H13112" s="75">
        <v>2</v>
      </c>
    </row>
    <row r="13113" spans="1:8">
      <c r="A13113" s="30" t="s">
        <v>5030</v>
      </c>
      <c r="B13113" s="74">
        <v>46263</v>
      </c>
      <c r="C13113" s="30" t="s">
        <v>1816</v>
      </c>
      <c r="D13113" s="30" t="s">
        <v>1817</v>
      </c>
      <c r="E13113" s="75">
        <v>80</v>
      </c>
      <c r="F13113" s="30" t="s">
        <v>70</v>
      </c>
      <c r="G13113" s="30" t="s">
        <v>71</v>
      </c>
      <c r="H13113" s="75">
        <v>2</v>
      </c>
    </row>
    <row r="13114" spans="1:8">
      <c r="A13114" s="30" t="s">
        <v>5030</v>
      </c>
      <c r="B13114" s="74">
        <v>46263</v>
      </c>
      <c r="C13114" s="30" t="s">
        <v>812</v>
      </c>
      <c r="D13114" s="30" t="s">
        <v>813</v>
      </c>
      <c r="E13114" s="75">
        <v>162</v>
      </c>
      <c r="F13114" s="30" t="s">
        <v>80</v>
      </c>
      <c r="G13114" s="30" t="s">
        <v>81</v>
      </c>
      <c r="H13114" s="75">
        <v>1</v>
      </c>
    </row>
    <row r="13115" spans="1:8">
      <c r="A13115" s="30" t="s">
        <v>5030</v>
      </c>
      <c r="B13115" s="74">
        <v>46263</v>
      </c>
      <c r="C13115" s="30" t="s">
        <v>818</v>
      </c>
      <c r="D13115" s="30" t="s">
        <v>819</v>
      </c>
      <c r="E13115" s="75">
        <v>45</v>
      </c>
      <c r="F13115" s="30" t="s">
        <v>58</v>
      </c>
      <c r="G13115" s="30" t="s">
        <v>59</v>
      </c>
      <c r="H13115" s="75">
        <v>3</v>
      </c>
    </row>
    <row r="13116" spans="1:8">
      <c r="A13116" s="30" t="s">
        <v>5030</v>
      </c>
      <c r="B13116" s="74">
        <v>46263</v>
      </c>
      <c r="C13116" s="30" t="s">
        <v>822</v>
      </c>
      <c r="D13116" s="30" t="s">
        <v>823</v>
      </c>
      <c r="E13116" s="75">
        <v>186</v>
      </c>
      <c r="F13116" s="30" t="s">
        <v>70</v>
      </c>
      <c r="G13116" s="30" t="s">
        <v>71</v>
      </c>
      <c r="H13116" s="75">
        <v>2</v>
      </c>
    </row>
    <row r="13117" spans="1:8">
      <c r="A13117" s="30" t="s">
        <v>5030</v>
      </c>
      <c r="B13117" s="74">
        <v>46263</v>
      </c>
      <c r="C13117" s="30" t="s">
        <v>826</v>
      </c>
      <c r="D13117" s="30" t="s">
        <v>827</v>
      </c>
      <c r="E13117" s="75">
        <v>57</v>
      </c>
      <c r="F13117" s="30" t="s">
        <v>68</v>
      </c>
      <c r="G13117" s="30" t="s">
        <v>69</v>
      </c>
      <c r="H13117" s="75">
        <v>1</v>
      </c>
    </row>
    <row r="13118" spans="1:8">
      <c r="A13118" s="30" t="s">
        <v>5030</v>
      </c>
      <c r="B13118" s="74">
        <v>46263</v>
      </c>
      <c r="C13118" s="30" t="s">
        <v>832</v>
      </c>
      <c r="D13118" s="30" t="s">
        <v>833</v>
      </c>
      <c r="E13118" s="75">
        <v>93</v>
      </c>
      <c r="F13118" s="30" t="s">
        <v>70</v>
      </c>
      <c r="G13118" s="30" t="s">
        <v>71</v>
      </c>
      <c r="H13118" s="75">
        <v>2</v>
      </c>
    </row>
    <row r="13119" spans="1:8">
      <c r="A13119" s="30" t="s">
        <v>5030</v>
      </c>
      <c r="B13119" s="74">
        <v>46263</v>
      </c>
      <c r="C13119" s="30" t="s">
        <v>834</v>
      </c>
      <c r="D13119" s="30" t="s">
        <v>835</v>
      </c>
      <c r="E13119" s="75">
        <v>16</v>
      </c>
      <c r="F13119" s="30" t="s">
        <v>80</v>
      </c>
      <c r="G13119" s="30" t="s">
        <v>81</v>
      </c>
      <c r="H13119" s="75">
        <v>1</v>
      </c>
    </row>
    <row r="13120" spans="1:8">
      <c r="A13120" s="30" t="s">
        <v>5030</v>
      </c>
      <c r="B13120" s="74">
        <v>46263</v>
      </c>
      <c r="C13120" s="30" t="s">
        <v>838</v>
      </c>
      <c r="D13120" s="30" t="s">
        <v>839</v>
      </c>
      <c r="E13120" s="75">
        <v>113</v>
      </c>
      <c r="F13120" s="30" t="s">
        <v>70</v>
      </c>
      <c r="G13120" s="30" t="s">
        <v>71</v>
      </c>
      <c r="H13120" s="75">
        <v>2</v>
      </c>
    </row>
    <row r="13121" spans="1:8">
      <c r="A13121" s="30" t="s">
        <v>5030</v>
      </c>
      <c r="B13121" s="74">
        <v>46263</v>
      </c>
      <c r="C13121" s="30" t="s">
        <v>840</v>
      </c>
      <c r="D13121" s="30" t="s">
        <v>841</v>
      </c>
      <c r="E13121" s="75">
        <v>65</v>
      </c>
      <c r="F13121" s="30" t="s">
        <v>70</v>
      </c>
      <c r="G13121" s="30" t="s">
        <v>71</v>
      </c>
      <c r="H13121" s="75">
        <v>2</v>
      </c>
    </row>
    <row r="13122" spans="1:8">
      <c r="A13122" s="30" t="s">
        <v>5030</v>
      </c>
      <c r="B13122" s="74">
        <v>46263</v>
      </c>
      <c r="C13122" s="30" t="s">
        <v>842</v>
      </c>
      <c r="D13122" s="30" t="s">
        <v>843</v>
      </c>
      <c r="E13122" s="75">
        <v>79</v>
      </c>
      <c r="F13122" s="30" t="s">
        <v>70</v>
      </c>
      <c r="G13122" s="30" t="s">
        <v>71</v>
      </c>
      <c r="H13122" s="75">
        <v>2</v>
      </c>
    </row>
    <row r="13123" spans="1:8">
      <c r="A13123" s="30" t="s">
        <v>5030</v>
      </c>
      <c r="B13123" s="74">
        <v>46263</v>
      </c>
      <c r="C13123" s="30" t="s">
        <v>844</v>
      </c>
      <c r="D13123" s="30" t="s">
        <v>845</v>
      </c>
      <c r="E13123" s="75">
        <v>44</v>
      </c>
      <c r="F13123" s="30" t="s">
        <v>80</v>
      </c>
      <c r="G13123" s="30" t="s">
        <v>81</v>
      </c>
      <c r="H13123" s="75">
        <v>1</v>
      </c>
    </row>
    <row r="13124" spans="1:8">
      <c r="A13124" s="30" t="s">
        <v>5030</v>
      </c>
      <c r="B13124" s="74">
        <v>46263</v>
      </c>
      <c r="C13124" s="30" t="s">
        <v>850</v>
      </c>
      <c r="D13124" s="30" t="s">
        <v>851</v>
      </c>
      <c r="E13124" s="75">
        <v>10</v>
      </c>
      <c r="F13124" s="30" t="s">
        <v>68</v>
      </c>
      <c r="G13124" s="30" t="s">
        <v>69</v>
      </c>
      <c r="H13124" s="75">
        <v>1</v>
      </c>
    </row>
    <row r="13125" spans="1:8">
      <c r="A13125" s="30" t="s">
        <v>5030</v>
      </c>
      <c r="B13125" s="74">
        <v>46263</v>
      </c>
      <c r="C13125" s="30" t="s">
        <v>852</v>
      </c>
      <c r="D13125" s="30" t="s">
        <v>853</v>
      </c>
      <c r="E13125" s="75">
        <v>55</v>
      </c>
      <c r="F13125" s="30" t="s">
        <v>70</v>
      </c>
      <c r="G13125" s="30" t="s">
        <v>71</v>
      </c>
      <c r="H13125" s="75">
        <v>2</v>
      </c>
    </row>
    <row r="13126" spans="1:8">
      <c r="A13126" s="30" t="s">
        <v>5030</v>
      </c>
      <c r="B13126" s="74">
        <v>46263</v>
      </c>
      <c r="C13126" s="30" t="s">
        <v>864</v>
      </c>
      <c r="D13126" s="30" t="s">
        <v>865</v>
      </c>
      <c r="E13126" s="75">
        <v>95</v>
      </c>
      <c r="F13126" s="30" t="s">
        <v>70</v>
      </c>
      <c r="G13126" s="30" t="s">
        <v>71</v>
      </c>
      <c r="H13126" s="75">
        <v>2</v>
      </c>
    </row>
    <row r="13127" spans="1:8">
      <c r="A13127" s="30" t="s">
        <v>5030</v>
      </c>
      <c r="B13127" s="74">
        <v>46263</v>
      </c>
      <c r="C13127" s="30" t="s">
        <v>870</v>
      </c>
      <c r="D13127" s="30" t="s">
        <v>871</v>
      </c>
      <c r="E13127" s="75">
        <v>76</v>
      </c>
      <c r="F13127" s="30" t="s">
        <v>70</v>
      </c>
      <c r="G13127" s="30" t="s">
        <v>71</v>
      </c>
      <c r="H13127" s="75">
        <v>2</v>
      </c>
    </row>
    <row r="13128" spans="1:8">
      <c r="A13128" s="30" t="s">
        <v>5030</v>
      </c>
      <c r="B13128" s="74">
        <v>46263</v>
      </c>
      <c r="C13128" s="30" t="s">
        <v>874</v>
      </c>
      <c r="D13128" s="30" t="s">
        <v>875</v>
      </c>
      <c r="E13128" s="75">
        <v>79</v>
      </c>
      <c r="F13128" s="30" t="s">
        <v>70</v>
      </c>
      <c r="G13128" s="30" t="s">
        <v>71</v>
      </c>
      <c r="H13128" s="75">
        <v>2</v>
      </c>
    </row>
    <row r="13129" spans="1:8">
      <c r="A13129" s="30" t="s">
        <v>5030</v>
      </c>
      <c r="B13129" s="74">
        <v>46263</v>
      </c>
      <c r="C13129" s="30" t="s">
        <v>888</v>
      </c>
      <c r="D13129" s="30" t="s">
        <v>889</v>
      </c>
      <c r="E13129" s="75">
        <v>58</v>
      </c>
      <c r="F13129" s="30" t="s">
        <v>70</v>
      </c>
      <c r="G13129" s="30" t="s">
        <v>71</v>
      </c>
      <c r="H13129" s="75">
        <v>2</v>
      </c>
    </row>
    <row r="13130" spans="1:8">
      <c r="A13130" s="30" t="s">
        <v>5030</v>
      </c>
      <c r="B13130" s="74">
        <v>46263</v>
      </c>
      <c r="C13130" s="30" t="s">
        <v>890</v>
      </c>
      <c r="D13130" s="30" t="s">
        <v>891</v>
      </c>
      <c r="E13130" s="75">
        <v>149</v>
      </c>
      <c r="F13130" s="30" t="s">
        <v>53</v>
      </c>
      <c r="G13130" s="30" t="s">
        <v>54</v>
      </c>
      <c r="H13130" s="75">
        <v>1</v>
      </c>
    </row>
    <row r="13131" spans="1:8">
      <c r="A13131" s="30" t="s">
        <v>5030</v>
      </c>
      <c r="B13131" s="74">
        <v>46263</v>
      </c>
      <c r="C13131" s="30" t="s">
        <v>892</v>
      </c>
      <c r="D13131" s="30" t="s">
        <v>893</v>
      </c>
      <c r="E13131" s="75">
        <v>41</v>
      </c>
      <c r="F13131" s="30" t="s">
        <v>70</v>
      </c>
      <c r="G13131" s="30" t="s">
        <v>71</v>
      </c>
      <c r="H13131" s="75">
        <v>2</v>
      </c>
    </row>
    <row r="13132" spans="1:8">
      <c r="A13132" s="30" t="s">
        <v>5030</v>
      </c>
      <c r="B13132" s="74">
        <v>46263</v>
      </c>
      <c r="C13132" s="30" t="s">
        <v>894</v>
      </c>
      <c r="D13132" s="30" t="s">
        <v>895</v>
      </c>
      <c r="E13132" s="75">
        <v>89</v>
      </c>
      <c r="F13132" s="30" t="s">
        <v>70</v>
      </c>
      <c r="G13132" s="30" t="s">
        <v>71</v>
      </c>
      <c r="H13132" s="75">
        <v>2</v>
      </c>
    </row>
    <row r="13133" spans="1:8">
      <c r="A13133" s="30" t="s">
        <v>5030</v>
      </c>
      <c r="B13133" s="74">
        <v>46263</v>
      </c>
      <c r="C13133" s="30" t="s">
        <v>896</v>
      </c>
      <c r="D13133" s="30" t="s">
        <v>897</v>
      </c>
      <c r="E13133" s="75">
        <v>26</v>
      </c>
      <c r="F13133" s="30" t="s">
        <v>68</v>
      </c>
      <c r="G13133" s="30" t="s">
        <v>69</v>
      </c>
      <c r="H13133" s="75">
        <v>1</v>
      </c>
    </row>
    <row r="13134" spans="1:8">
      <c r="A13134" s="30" t="s">
        <v>5030</v>
      </c>
      <c r="B13134" s="74">
        <v>46263</v>
      </c>
      <c r="C13134" s="30" t="s">
        <v>898</v>
      </c>
      <c r="D13134" s="30" t="s">
        <v>899</v>
      </c>
      <c r="E13134" s="75">
        <v>85</v>
      </c>
      <c r="F13134" s="30" t="s">
        <v>70</v>
      </c>
      <c r="G13134" s="30" t="s">
        <v>71</v>
      </c>
      <c r="H13134" s="75">
        <v>2</v>
      </c>
    </row>
    <row r="13135" spans="1:8">
      <c r="A13135" s="30" t="s">
        <v>5030</v>
      </c>
      <c r="B13135" s="74">
        <v>46263</v>
      </c>
      <c r="C13135" s="30" t="s">
        <v>900</v>
      </c>
      <c r="D13135" s="30" t="s">
        <v>901</v>
      </c>
      <c r="E13135" s="75">
        <v>58</v>
      </c>
      <c r="F13135" s="30" t="s">
        <v>70</v>
      </c>
      <c r="G13135" s="30" t="s">
        <v>71</v>
      </c>
      <c r="H13135" s="75">
        <v>2</v>
      </c>
    </row>
    <row r="13136" spans="1:8">
      <c r="A13136" s="30" t="s">
        <v>5030</v>
      </c>
      <c r="B13136" s="74">
        <v>46263</v>
      </c>
      <c r="C13136" s="30" t="s">
        <v>904</v>
      </c>
      <c r="D13136" s="30" t="s">
        <v>905</v>
      </c>
      <c r="E13136" s="75">
        <v>61</v>
      </c>
      <c r="F13136" s="30" t="s">
        <v>70</v>
      </c>
      <c r="G13136" s="30" t="s">
        <v>71</v>
      </c>
      <c r="H13136" s="75">
        <v>2</v>
      </c>
    </row>
    <row r="13137" spans="1:8">
      <c r="A13137" s="30" t="s">
        <v>5030</v>
      </c>
      <c r="B13137" s="74">
        <v>46263</v>
      </c>
      <c r="C13137" s="30" t="s">
        <v>906</v>
      </c>
      <c r="D13137" s="30" t="s">
        <v>907</v>
      </c>
      <c r="E13137" s="75">
        <v>85</v>
      </c>
      <c r="F13137" s="30" t="s">
        <v>70</v>
      </c>
      <c r="G13137" s="30" t="s">
        <v>71</v>
      </c>
      <c r="H13137" s="75">
        <v>2</v>
      </c>
    </row>
    <row r="13138" spans="1:8">
      <c r="A13138" s="30" t="s">
        <v>5030</v>
      </c>
      <c r="B13138" s="74">
        <v>46263</v>
      </c>
      <c r="C13138" s="30" t="s">
        <v>910</v>
      </c>
      <c r="D13138" s="30" t="s">
        <v>911</v>
      </c>
      <c r="E13138" s="75">
        <v>117</v>
      </c>
      <c r="F13138" s="30" t="s">
        <v>70</v>
      </c>
      <c r="G13138" s="30" t="s">
        <v>71</v>
      </c>
      <c r="H13138" s="75">
        <v>2</v>
      </c>
    </row>
    <row r="13139" spans="1:8">
      <c r="A13139" s="30" t="s">
        <v>5030</v>
      </c>
      <c r="B13139" s="74">
        <v>46263</v>
      </c>
      <c r="C13139" s="30" t="s">
        <v>916</v>
      </c>
      <c r="D13139" s="30" t="s">
        <v>917</v>
      </c>
      <c r="E13139" s="75">
        <v>15</v>
      </c>
      <c r="F13139" s="30" t="s">
        <v>53</v>
      </c>
      <c r="G13139" s="30" t="s">
        <v>54</v>
      </c>
      <c r="H13139" s="75">
        <v>1</v>
      </c>
    </row>
    <row r="13140" spans="1:8">
      <c r="A13140" s="30" t="s">
        <v>5030</v>
      </c>
      <c r="B13140" s="74">
        <v>46263</v>
      </c>
      <c r="C13140" s="30" t="s">
        <v>920</v>
      </c>
      <c r="D13140" s="30" t="s">
        <v>921</v>
      </c>
      <c r="E13140" s="75">
        <v>116</v>
      </c>
      <c r="F13140" s="30" t="s">
        <v>80</v>
      </c>
      <c r="G13140" s="30" t="s">
        <v>81</v>
      </c>
      <c r="H13140" s="75">
        <v>1</v>
      </c>
    </row>
    <row r="13141" spans="1:8">
      <c r="A13141" s="30" t="s">
        <v>5030</v>
      </c>
      <c r="B13141" s="74">
        <v>46263</v>
      </c>
      <c r="C13141" s="30" t="s">
        <v>922</v>
      </c>
      <c r="D13141" s="30" t="s">
        <v>923</v>
      </c>
      <c r="E13141" s="75">
        <v>23</v>
      </c>
      <c r="F13141" s="30" t="s">
        <v>68</v>
      </c>
      <c r="G13141" s="30" t="s">
        <v>69</v>
      </c>
      <c r="H13141" s="75">
        <v>1</v>
      </c>
    </row>
    <row r="13142" spans="1:8">
      <c r="A13142" s="30" t="s">
        <v>5030</v>
      </c>
      <c r="B13142" s="74">
        <v>46263</v>
      </c>
      <c r="C13142" s="30" t="s">
        <v>930</v>
      </c>
      <c r="D13142" s="30" t="s">
        <v>931</v>
      </c>
      <c r="E13142" s="75">
        <v>58</v>
      </c>
      <c r="F13142" s="30" t="s">
        <v>72</v>
      </c>
      <c r="G13142" s="30" t="s">
        <v>73</v>
      </c>
      <c r="H13142" s="75">
        <v>3</v>
      </c>
    </row>
    <row r="13143" spans="1:8">
      <c r="A13143" s="30" t="s">
        <v>5030</v>
      </c>
      <c r="B13143" s="74">
        <v>46263</v>
      </c>
      <c r="C13143" s="30" t="s">
        <v>938</v>
      </c>
      <c r="D13143" s="30" t="s">
        <v>939</v>
      </c>
      <c r="E13143" s="75">
        <v>29</v>
      </c>
      <c r="F13143" s="30" t="s">
        <v>80</v>
      </c>
      <c r="G13143" s="30" t="s">
        <v>81</v>
      </c>
      <c r="H13143" s="75">
        <v>1</v>
      </c>
    </row>
    <row r="13144" spans="1:8">
      <c r="A13144" s="30" t="s">
        <v>5030</v>
      </c>
      <c r="B13144" s="74">
        <v>46263</v>
      </c>
      <c r="C13144" s="30" t="s">
        <v>944</v>
      </c>
      <c r="D13144" s="30" t="s">
        <v>945</v>
      </c>
      <c r="E13144" s="75">
        <v>38</v>
      </c>
      <c r="F13144" s="30" t="s">
        <v>68</v>
      </c>
      <c r="G13144" s="30" t="s">
        <v>69</v>
      </c>
      <c r="H13144" s="75">
        <v>1</v>
      </c>
    </row>
    <row r="13145" spans="1:8">
      <c r="A13145" s="30" t="s">
        <v>5030</v>
      </c>
      <c r="B13145" s="74">
        <v>46263</v>
      </c>
      <c r="C13145" s="30" t="s">
        <v>950</v>
      </c>
      <c r="D13145" s="30" t="s">
        <v>951</v>
      </c>
      <c r="E13145" s="75">
        <v>25</v>
      </c>
      <c r="F13145" s="30" t="s">
        <v>53</v>
      </c>
      <c r="G13145" s="30" t="s">
        <v>54</v>
      </c>
      <c r="H13145" s="75">
        <v>1</v>
      </c>
    </row>
    <row r="13146" spans="1:8">
      <c r="A13146" s="30" t="s">
        <v>5030</v>
      </c>
      <c r="B13146" s="74">
        <v>46263</v>
      </c>
      <c r="C13146" s="30" t="s">
        <v>954</v>
      </c>
      <c r="D13146" s="30" t="s">
        <v>955</v>
      </c>
      <c r="E13146" s="75">
        <v>32</v>
      </c>
      <c r="F13146" s="30" t="s">
        <v>70</v>
      </c>
      <c r="G13146" s="30" t="s">
        <v>71</v>
      </c>
      <c r="H13146" s="75">
        <v>2</v>
      </c>
    </row>
    <row r="13147" spans="1:8">
      <c r="A13147" s="30" t="s">
        <v>5030</v>
      </c>
      <c r="B13147" s="74">
        <v>46263</v>
      </c>
      <c r="C13147" s="30" t="s">
        <v>958</v>
      </c>
      <c r="D13147" s="30" t="s">
        <v>959</v>
      </c>
      <c r="E13147" s="75">
        <v>57</v>
      </c>
      <c r="F13147" s="30" t="s">
        <v>53</v>
      </c>
      <c r="G13147" s="30" t="s">
        <v>54</v>
      </c>
      <c r="H13147" s="75">
        <v>1</v>
      </c>
    </row>
    <row r="13148" spans="1:8">
      <c r="A13148" s="30" t="s">
        <v>5030</v>
      </c>
      <c r="B13148" s="74">
        <v>46263</v>
      </c>
      <c r="C13148" s="30" t="s">
        <v>1830</v>
      </c>
      <c r="D13148" s="30" t="s">
        <v>1831</v>
      </c>
      <c r="E13148" s="75">
        <v>108</v>
      </c>
      <c r="F13148" s="30" t="s">
        <v>70</v>
      </c>
      <c r="G13148" s="30" t="s">
        <v>71</v>
      </c>
      <c r="H13148" s="75">
        <v>2</v>
      </c>
    </row>
    <row r="13149" spans="1:8">
      <c r="A13149" s="30" t="s">
        <v>5030</v>
      </c>
      <c r="B13149" s="74">
        <v>46263</v>
      </c>
      <c r="C13149" s="30" t="s">
        <v>962</v>
      </c>
      <c r="D13149" s="30" t="s">
        <v>963</v>
      </c>
      <c r="E13149" s="75">
        <v>90</v>
      </c>
      <c r="F13149" s="30" t="s">
        <v>70</v>
      </c>
      <c r="G13149" s="30" t="s">
        <v>71</v>
      </c>
      <c r="H13149" s="75">
        <v>2</v>
      </c>
    </row>
    <row r="13150" spans="1:8">
      <c r="A13150" s="30" t="s">
        <v>5030</v>
      </c>
      <c r="B13150" s="74">
        <v>46263</v>
      </c>
      <c r="C13150" s="30" t="s">
        <v>972</v>
      </c>
      <c r="D13150" s="30" t="s">
        <v>973</v>
      </c>
      <c r="E13150" s="75">
        <v>64</v>
      </c>
      <c r="F13150" s="30" t="s">
        <v>70</v>
      </c>
      <c r="G13150" s="30" t="s">
        <v>71</v>
      </c>
      <c r="H13150" s="75">
        <v>2</v>
      </c>
    </row>
    <row r="13151" spans="1:8">
      <c r="A13151" s="30" t="s">
        <v>5030</v>
      </c>
      <c r="B13151" s="74">
        <v>46263</v>
      </c>
      <c r="C13151" s="30" t="s">
        <v>974</v>
      </c>
      <c r="D13151" s="30" t="s">
        <v>975</v>
      </c>
      <c r="E13151" s="75">
        <v>14</v>
      </c>
      <c r="F13151" s="30" t="s">
        <v>53</v>
      </c>
      <c r="G13151" s="30" t="s">
        <v>54</v>
      </c>
      <c r="H13151" s="75">
        <v>1</v>
      </c>
    </row>
    <row r="13152" spans="1:8">
      <c r="A13152" s="30" t="s">
        <v>5030</v>
      </c>
      <c r="B13152" s="74">
        <v>46263</v>
      </c>
      <c r="C13152" s="30" t="s">
        <v>976</v>
      </c>
      <c r="D13152" s="30" t="s">
        <v>977</v>
      </c>
      <c r="E13152" s="75">
        <v>64</v>
      </c>
      <c r="F13152" s="30" t="s">
        <v>68</v>
      </c>
      <c r="G13152" s="30" t="s">
        <v>69</v>
      </c>
      <c r="H13152" s="75">
        <v>1</v>
      </c>
    </row>
    <row r="13153" spans="1:8">
      <c r="A13153" s="30" t="s">
        <v>5030</v>
      </c>
      <c r="B13153" s="74">
        <v>46263</v>
      </c>
      <c r="C13153" s="30" t="s">
        <v>984</v>
      </c>
      <c r="D13153" s="30" t="s">
        <v>985</v>
      </c>
      <c r="E13153" s="75">
        <v>89</v>
      </c>
      <c r="F13153" s="30" t="s">
        <v>53</v>
      </c>
      <c r="G13153" s="30" t="s">
        <v>54</v>
      </c>
      <c r="H13153" s="75">
        <v>1</v>
      </c>
    </row>
    <row r="13154" spans="1:8">
      <c r="A13154" s="30" t="s">
        <v>5030</v>
      </c>
      <c r="B13154" s="74">
        <v>46263</v>
      </c>
      <c r="C13154" s="30" t="s">
        <v>992</v>
      </c>
      <c r="D13154" s="30" t="s">
        <v>993</v>
      </c>
      <c r="E13154" s="75">
        <v>51</v>
      </c>
      <c r="F13154" s="30" t="s">
        <v>68</v>
      </c>
      <c r="G13154" s="30" t="s">
        <v>69</v>
      </c>
      <c r="H13154" s="75">
        <v>1</v>
      </c>
    </row>
    <row r="13155" spans="1:8">
      <c r="A13155" s="30" t="s">
        <v>5030</v>
      </c>
      <c r="B13155" s="74">
        <v>46263</v>
      </c>
      <c r="C13155" s="30" t="s">
        <v>5052</v>
      </c>
      <c r="D13155" s="30" t="s">
        <v>5053</v>
      </c>
      <c r="E13155" s="75">
        <v>39</v>
      </c>
      <c r="F13155" s="30" t="s">
        <v>68</v>
      </c>
      <c r="G13155" s="30" t="s">
        <v>69</v>
      </c>
      <c r="H13155" s="75">
        <v>1</v>
      </c>
    </row>
    <row r="13156" spans="1:8">
      <c r="A13156" s="30" t="s">
        <v>5030</v>
      </c>
      <c r="B13156" s="74">
        <v>46263</v>
      </c>
      <c r="C13156" s="30" t="s">
        <v>1012</v>
      </c>
      <c r="D13156" s="30" t="s">
        <v>1013</v>
      </c>
      <c r="E13156" s="75">
        <v>18</v>
      </c>
      <c r="F13156" s="30" t="s">
        <v>53</v>
      </c>
      <c r="G13156" s="30" t="s">
        <v>54</v>
      </c>
      <c r="H13156" s="75">
        <v>1</v>
      </c>
    </row>
    <row r="13157" spans="1:8">
      <c r="A13157" s="30" t="s">
        <v>5030</v>
      </c>
      <c r="B13157" s="74">
        <v>46263</v>
      </c>
      <c r="C13157" s="30" t="s">
        <v>1026</v>
      </c>
      <c r="D13157" s="30" t="s">
        <v>1027</v>
      </c>
      <c r="E13157" s="75">
        <v>267</v>
      </c>
      <c r="F13157" s="30" t="s">
        <v>53</v>
      </c>
      <c r="G13157" s="30" t="s">
        <v>54</v>
      </c>
      <c r="H13157" s="75">
        <v>1</v>
      </c>
    </row>
    <row r="13158" spans="1:8">
      <c r="A13158" s="30" t="s">
        <v>5030</v>
      </c>
      <c r="B13158" s="74">
        <v>46263</v>
      </c>
      <c r="C13158" s="30" t="s">
        <v>1846</v>
      </c>
      <c r="D13158" s="30" t="s">
        <v>1847</v>
      </c>
      <c r="E13158" s="75">
        <v>49</v>
      </c>
      <c r="F13158" s="30" t="s">
        <v>53</v>
      </c>
      <c r="G13158" s="30" t="s">
        <v>54</v>
      </c>
      <c r="H13158" s="75">
        <v>1</v>
      </c>
    </row>
    <row r="13159" spans="1:8">
      <c r="A13159" s="30" t="s">
        <v>5030</v>
      </c>
      <c r="B13159" s="74">
        <v>46263</v>
      </c>
      <c r="C13159" s="30" t="s">
        <v>1032</v>
      </c>
      <c r="D13159" s="30" t="s">
        <v>1033</v>
      </c>
      <c r="E13159" s="75">
        <v>107</v>
      </c>
      <c r="F13159" s="30" t="s">
        <v>70</v>
      </c>
      <c r="G13159" s="30" t="s">
        <v>71</v>
      </c>
      <c r="H13159" s="75">
        <v>2</v>
      </c>
    </row>
    <row r="13160" spans="1:8">
      <c r="A13160" s="30" t="s">
        <v>5030</v>
      </c>
      <c r="B13160" s="74">
        <v>46263</v>
      </c>
      <c r="C13160" s="30" t="s">
        <v>1034</v>
      </c>
      <c r="D13160" s="30" t="s">
        <v>1035</v>
      </c>
      <c r="E13160" s="75">
        <v>6</v>
      </c>
      <c r="F13160" s="30" t="s">
        <v>76</v>
      </c>
      <c r="G13160" s="30" t="s">
        <v>77</v>
      </c>
      <c r="H13160" s="75">
        <v>1</v>
      </c>
    </row>
    <row r="13161" spans="1:8">
      <c r="A13161" s="30" t="s">
        <v>5030</v>
      </c>
      <c r="B13161" s="74">
        <v>46263</v>
      </c>
      <c r="C13161" s="30" t="s">
        <v>1036</v>
      </c>
      <c r="D13161" s="30" t="s">
        <v>1037</v>
      </c>
      <c r="E13161" s="75">
        <v>226</v>
      </c>
      <c r="F13161" s="30" t="s">
        <v>53</v>
      </c>
      <c r="G13161" s="30" t="s">
        <v>54</v>
      </c>
      <c r="H13161" s="75">
        <v>1</v>
      </c>
    </row>
    <row r="13162" spans="1:8">
      <c r="A13162" s="30" t="s">
        <v>5030</v>
      </c>
      <c r="B13162" s="74">
        <v>46263</v>
      </c>
      <c r="C13162" s="30" t="s">
        <v>1038</v>
      </c>
      <c r="D13162" s="30" t="s">
        <v>1039</v>
      </c>
      <c r="E13162" s="75">
        <v>136</v>
      </c>
      <c r="F13162" s="30" t="s">
        <v>70</v>
      </c>
      <c r="G13162" s="30" t="s">
        <v>71</v>
      </c>
      <c r="H13162" s="75">
        <v>2</v>
      </c>
    </row>
    <row r="13163" spans="1:8">
      <c r="A13163" s="30" t="s">
        <v>5030</v>
      </c>
      <c r="B13163" s="74">
        <v>46263</v>
      </c>
      <c r="C13163" s="30" t="s">
        <v>1042</v>
      </c>
      <c r="D13163" s="30" t="s">
        <v>1043</v>
      </c>
      <c r="E13163" s="75">
        <v>30</v>
      </c>
      <c r="F13163" s="30" t="s">
        <v>80</v>
      </c>
      <c r="G13163" s="30" t="s">
        <v>81</v>
      </c>
      <c r="H13163" s="75">
        <v>1</v>
      </c>
    </row>
    <row r="13164" spans="1:8">
      <c r="A13164" s="30" t="s">
        <v>5030</v>
      </c>
      <c r="B13164" s="74">
        <v>46263</v>
      </c>
      <c r="C13164" s="30" t="s">
        <v>1044</v>
      </c>
      <c r="D13164" s="30" t="s">
        <v>1045</v>
      </c>
      <c r="E13164" s="75">
        <v>80</v>
      </c>
      <c r="F13164" s="30" t="s">
        <v>53</v>
      </c>
      <c r="G13164" s="30" t="s">
        <v>54</v>
      </c>
      <c r="H13164" s="75">
        <v>1</v>
      </c>
    </row>
    <row r="13165" spans="1:8">
      <c r="A13165" s="30" t="s">
        <v>5030</v>
      </c>
      <c r="B13165" s="74">
        <v>46263</v>
      </c>
      <c r="C13165" s="30" t="s">
        <v>1050</v>
      </c>
      <c r="D13165" s="30" t="s">
        <v>1051</v>
      </c>
      <c r="E13165" s="75">
        <v>116</v>
      </c>
      <c r="F13165" s="30" t="s">
        <v>70</v>
      </c>
      <c r="G13165" s="30" t="s">
        <v>71</v>
      </c>
      <c r="H13165" s="75">
        <v>2</v>
      </c>
    </row>
    <row r="13166" spans="1:8">
      <c r="A13166" s="30" t="s">
        <v>5030</v>
      </c>
      <c r="B13166" s="74">
        <v>46263</v>
      </c>
      <c r="C13166" s="30" t="s">
        <v>1058</v>
      </c>
      <c r="D13166" s="30" t="s">
        <v>1059</v>
      </c>
      <c r="E13166" s="75">
        <v>4</v>
      </c>
      <c r="F13166" s="30" t="s">
        <v>68</v>
      </c>
      <c r="G13166" s="30" t="s">
        <v>69</v>
      </c>
      <c r="H13166" s="75">
        <v>1</v>
      </c>
    </row>
    <row r="13167" spans="1:8">
      <c r="A13167" s="30" t="s">
        <v>5030</v>
      </c>
      <c r="B13167" s="74">
        <v>46263</v>
      </c>
      <c r="C13167" s="30" t="s">
        <v>1060</v>
      </c>
      <c r="D13167" s="30" t="s">
        <v>1061</v>
      </c>
      <c r="E13167" s="75">
        <v>25</v>
      </c>
      <c r="F13167" s="30" t="s">
        <v>53</v>
      </c>
      <c r="G13167" s="30" t="s">
        <v>54</v>
      </c>
      <c r="H13167" s="75">
        <v>1</v>
      </c>
    </row>
    <row r="13168" spans="1:8">
      <c r="A13168" s="30" t="s">
        <v>5030</v>
      </c>
      <c r="B13168" s="74">
        <v>46263</v>
      </c>
      <c r="C13168" s="30" t="s">
        <v>1066</v>
      </c>
      <c r="D13168" s="30" t="s">
        <v>1067</v>
      </c>
      <c r="E13168" s="75">
        <v>43</v>
      </c>
      <c r="F13168" s="30" t="s">
        <v>80</v>
      </c>
      <c r="G13168" s="30" t="s">
        <v>81</v>
      </c>
      <c r="H13168" s="75">
        <v>1</v>
      </c>
    </row>
    <row r="13169" spans="1:8">
      <c r="A13169" s="30" t="s">
        <v>5030</v>
      </c>
      <c r="B13169" s="74">
        <v>46263</v>
      </c>
      <c r="C13169" s="30" t="s">
        <v>1074</v>
      </c>
      <c r="D13169" s="30" t="s">
        <v>1075</v>
      </c>
      <c r="E13169" s="75">
        <v>73</v>
      </c>
      <c r="F13169" s="30" t="s">
        <v>70</v>
      </c>
      <c r="G13169" s="30" t="s">
        <v>71</v>
      </c>
      <c r="H13169" s="75">
        <v>2</v>
      </c>
    </row>
    <row r="13170" spans="1:8">
      <c r="A13170" s="30" t="s">
        <v>5030</v>
      </c>
      <c r="B13170" s="74">
        <v>46263</v>
      </c>
      <c r="C13170" s="30" t="s">
        <v>1104</v>
      </c>
      <c r="D13170" s="30" t="s">
        <v>1105</v>
      </c>
      <c r="E13170" s="75">
        <v>63</v>
      </c>
      <c r="F13170" s="30" t="s">
        <v>53</v>
      </c>
      <c r="G13170" s="30" t="s">
        <v>54</v>
      </c>
      <c r="H13170" s="75">
        <v>1</v>
      </c>
    </row>
    <row r="13171" spans="1:8">
      <c r="A13171" s="30" t="s">
        <v>5030</v>
      </c>
      <c r="B13171" s="74">
        <v>46263</v>
      </c>
      <c r="C13171" s="30" t="s">
        <v>1106</v>
      </c>
      <c r="D13171" s="30" t="s">
        <v>1107</v>
      </c>
      <c r="E13171" s="75">
        <v>260</v>
      </c>
      <c r="F13171" s="30" t="s">
        <v>80</v>
      </c>
      <c r="G13171" s="30" t="s">
        <v>81</v>
      </c>
      <c r="H13171" s="75">
        <v>1</v>
      </c>
    </row>
    <row r="13172" spans="1:8">
      <c r="A13172" s="30" t="s">
        <v>5030</v>
      </c>
      <c r="B13172" s="74">
        <v>46263</v>
      </c>
      <c r="C13172" s="30" t="s">
        <v>1108</v>
      </c>
      <c r="D13172" s="30" t="s">
        <v>1109</v>
      </c>
      <c r="E13172" s="75">
        <v>91</v>
      </c>
      <c r="F13172" s="30" t="s">
        <v>53</v>
      </c>
      <c r="G13172" s="30" t="s">
        <v>54</v>
      </c>
      <c r="H13172" s="75">
        <v>1</v>
      </c>
    </row>
    <row r="13173" spans="1:8">
      <c r="A13173" s="30" t="s">
        <v>5030</v>
      </c>
      <c r="B13173" s="74">
        <v>46263</v>
      </c>
      <c r="C13173" s="30" t="s">
        <v>1114</v>
      </c>
      <c r="D13173" s="30" t="s">
        <v>1115</v>
      </c>
      <c r="E13173" s="75">
        <v>75</v>
      </c>
      <c r="F13173" s="30" t="s">
        <v>70</v>
      </c>
      <c r="G13173" s="30" t="s">
        <v>71</v>
      </c>
      <c r="H13173" s="75">
        <v>2</v>
      </c>
    </row>
    <row r="13174" spans="1:8">
      <c r="A13174" s="30" t="s">
        <v>5030</v>
      </c>
      <c r="B13174" s="74">
        <v>46263</v>
      </c>
      <c r="C13174" s="30" t="s">
        <v>1122</v>
      </c>
      <c r="D13174" s="30" t="s">
        <v>1123</v>
      </c>
      <c r="E13174" s="75">
        <v>102</v>
      </c>
      <c r="F13174" s="30" t="s">
        <v>70</v>
      </c>
      <c r="G13174" s="30" t="s">
        <v>71</v>
      </c>
      <c r="H13174" s="75">
        <v>2</v>
      </c>
    </row>
    <row r="13175" spans="1:8">
      <c r="A13175" s="30" t="s">
        <v>5030</v>
      </c>
      <c r="B13175" s="74">
        <v>46263</v>
      </c>
      <c r="C13175" s="30" t="s">
        <v>1126</v>
      </c>
      <c r="D13175" s="30" t="s">
        <v>1127</v>
      </c>
      <c r="E13175" s="75">
        <v>63</v>
      </c>
      <c r="F13175" s="30" t="s">
        <v>70</v>
      </c>
      <c r="G13175" s="30" t="s">
        <v>71</v>
      </c>
      <c r="H13175" s="75">
        <v>2</v>
      </c>
    </row>
    <row r="13176" spans="1:8">
      <c r="A13176" s="30" t="s">
        <v>5030</v>
      </c>
      <c r="B13176" s="74">
        <v>46263</v>
      </c>
      <c r="C13176" s="30" t="s">
        <v>1132</v>
      </c>
      <c r="D13176" s="30" t="s">
        <v>1133</v>
      </c>
      <c r="E13176" s="75">
        <v>41</v>
      </c>
      <c r="F13176" s="30" t="s">
        <v>70</v>
      </c>
      <c r="G13176" s="30" t="s">
        <v>71</v>
      </c>
      <c r="H13176" s="75">
        <v>2</v>
      </c>
    </row>
    <row r="13177" spans="1:8">
      <c r="A13177" s="30" t="s">
        <v>5030</v>
      </c>
      <c r="B13177" s="74">
        <v>46263</v>
      </c>
      <c r="C13177" s="30" t="s">
        <v>1138</v>
      </c>
      <c r="D13177" s="30" t="s">
        <v>1139</v>
      </c>
      <c r="E13177" s="75">
        <v>113</v>
      </c>
      <c r="F13177" s="30" t="s">
        <v>70</v>
      </c>
      <c r="G13177" s="30" t="s">
        <v>71</v>
      </c>
      <c r="H13177" s="75">
        <v>2</v>
      </c>
    </row>
    <row r="13178" spans="1:8">
      <c r="A13178" s="30" t="s">
        <v>5030</v>
      </c>
      <c r="B13178" s="74">
        <v>46263</v>
      </c>
      <c r="C13178" s="30" t="s">
        <v>1144</v>
      </c>
      <c r="D13178" s="30" t="s">
        <v>1145</v>
      </c>
      <c r="E13178" s="75">
        <v>6</v>
      </c>
      <c r="F13178" s="30" t="s">
        <v>76</v>
      </c>
      <c r="G13178" s="30" t="s">
        <v>77</v>
      </c>
      <c r="H13178" s="75">
        <v>1</v>
      </c>
    </row>
    <row r="13179" spans="1:8">
      <c r="A13179" s="30" t="s">
        <v>5030</v>
      </c>
      <c r="B13179" s="74">
        <v>46263</v>
      </c>
      <c r="C13179" s="30" t="s">
        <v>1148</v>
      </c>
      <c r="D13179" s="30" t="s">
        <v>1149</v>
      </c>
      <c r="E13179" s="75">
        <v>69</v>
      </c>
      <c r="F13179" s="30" t="s">
        <v>70</v>
      </c>
      <c r="G13179" s="30" t="s">
        <v>71</v>
      </c>
      <c r="H13179" s="75">
        <v>2</v>
      </c>
    </row>
    <row r="13180" spans="1:8">
      <c r="A13180" s="30" t="s">
        <v>5030</v>
      </c>
      <c r="B13180" s="74">
        <v>46263</v>
      </c>
      <c r="C13180" s="30" t="s">
        <v>1152</v>
      </c>
      <c r="D13180" s="30" t="s">
        <v>1153</v>
      </c>
      <c r="E13180" s="75">
        <v>123</v>
      </c>
      <c r="F13180" s="30" t="s">
        <v>70</v>
      </c>
      <c r="G13180" s="30" t="s">
        <v>71</v>
      </c>
      <c r="H13180" s="75">
        <v>2</v>
      </c>
    </row>
    <row r="13181" spans="1:8">
      <c r="A13181" s="30" t="s">
        <v>5030</v>
      </c>
      <c r="B13181" s="74">
        <v>46263</v>
      </c>
      <c r="C13181" s="30" t="s">
        <v>1154</v>
      </c>
      <c r="D13181" s="30" t="s">
        <v>1155</v>
      </c>
      <c r="E13181" s="75">
        <v>175</v>
      </c>
      <c r="F13181" s="30" t="s">
        <v>53</v>
      </c>
      <c r="G13181" s="30" t="s">
        <v>54</v>
      </c>
      <c r="H13181" s="75">
        <v>1</v>
      </c>
    </row>
    <row r="13182" spans="1:8">
      <c r="A13182" s="30" t="s">
        <v>5030</v>
      </c>
      <c r="B13182" s="74">
        <v>46263</v>
      </c>
      <c r="C13182" s="30" t="s">
        <v>1860</v>
      </c>
      <c r="D13182" s="30" t="s">
        <v>1861</v>
      </c>
      <c r="E13182" s="75">
        <v>121</v>
      </c>
      <c r="F13182" s="30" t="s">
        <v>53</v>
      </c>
      <c r="G13182" s="30" t="s">
        <v>54</v>
      </c>
      <c r="H13182" s="75">
        <v>1</v>
      </c>
    </row>
    <row r="13183" spans="1:8">
      <c r="A13183" s="30" t="s">
        <v>5030</v>
      </c>
      <c r="B13183" s="74">
        <v>46263</v>
      </c>
      <c r="C13183" s="30" t="s">
        <v>1160</v>
      </c>
      <c r="D13183" s="30" t="s">
        <v>1161</v>
      </c>
      <c r="E13183" s="75">
        <v>86</v>
      </c>
      <c r="F13183" s="30" t="s">
        <v>76</v>
      </c>
      <c r="G13183" s="30" t="s">
        <v>77</v>
      </c>
      <c r="H13183" s="75">
        <v>1</v>
      </c>
    </row>
    <row r="13184" spans="1:8">
      <c r="A13184" s="30" t="s">
        <v>5030</v>
      </c>
      <c r="B13184" s="74">
        <v>46263</v>
      </c>
      <c r="C13184" s="30" t="s">
        <v>1176</v>
      </c>
      <c r="D13184" s="30" t="s">
        <v>1177</v>
      </c>
      <c r="E13184" s="75">
        <v>8</v>
      </c>
      <c r="F13184" s="30" t="s">
        <v>53</v>
      </c>
      <c r="G13184" s="30" t="s">
        <v>54</v>
      </c>
      <c r="H13184" s="75">
        <v>1</v>
      </c>
    </row>
    <row r="13185" spans="1:8">
      <c r="A13185" s="30" t="s">
        <v>5030</v>
      </c>
      <c r="B13185" s="74">
        <v>46263</v>
      </c>
      <c r="C13185" s="30" t="s">
        <v>1180</v>
      </c>
      <c r="D13185" s="30" t="s">
        <v>1181</v>
      </c>
      <c r="E13185" s="75">
        <v>45</v>
      </c>
      <c r="F13185" s="30" t="s">
        <v>53</v>
      </c>
      <c r="G13185" s="30" t="s">
        <v>54</v>
      </c>
      <c r="H13185" s="75">
        <v>1</v>
      </c>
    </row>
    <row r="13186" spans="1:8">
      <c r="A13186" s="30" t="s">
        <v>5030</v>
      </c>
      <c r="B13186" s="74">
        <v>46263</v>
      </c>
      <c r="C13186" s="30" t="s">
        <v>1182</v>
      </c>
      <c r="D13186" s="30" t="s">
        <v>1183</v>
      </c>
      <c r="E13186" s="75">
        <v>48</v>
      </c>
      <c r="F13186" s="30" t="s">
        <v>76</v>
      </c>
      <c r="G13186" s="30" t="s">
        <v>77</v>
      </c>
      <c r="H13186" s="75">
        <v>1</v>
      </c>
    </row>
    <row r="13187" spans="1:8">
      <c r="A13187" s="30" t="s">
        <v>5030</v>
      </c>
      <c r="B13187" s="74">
        <v>46263</v>
      </c>
      <c r="C13187" s="30" t="s">
        <v>1188</v>
      </c>
      <c r="D13187" s="30" t="s">
        <v>1189</v>
      </c>
      <c r="E13187" s="75">
        <v>84</v>
      </c>
      <c r="F13187" s="30" t="s">
        <v>70</v>
      </c>
      <c r="G13187" s="30" t="s">
        <v>71</v>
      </c>
      <c r="H13187" s="75">
        <v>2</v>
      </c>
    </row>
    <row r="13188" spans="1:8">
      <c r="A13188" s="30" t="s">
        <v>5030</v>
      </c>
      <c r="B13188" s="74">
        <v>46263</v>
      </c>
      <c r="C13188" s="30" t="s">
        <v>1202</v>
      </c>
      <c r="D13188" s="30" t="s">
        <v>1203</v>
      </c>
      <c r="E13188" s="75">
        <v>52</v>
      </c>
      <c r="F13188" s="30" t="s">
        <v>70</v>
      </c>
      <c r="G13188" s="30" t="s">
        <v>71</v>
      </c>
      <c r="H13188" s="75">
        <v>2</v>
      </c>
    </row>
    <row r="13189" spans="1:8">
      <c r="A13189" s="30" t="s">
        <v>5030</v>
      </c>
      <c r="B13189" s="74">
        <v>46263</v>
      </c>
      <c r="C13189" s="30" t="s">
        <v>1210</v>
      </c>
      <c r="D13189" s="30" t="s">
        <v>1211</v>
      </c>
      <c r="E13189" s="75">
        <v>44</v>
      </c>
      <c r="F13189" s="30" t="s">
        <v>58</v>
      </c>
      <c r="G13189" s="30" t="s">
        <v>59</v>
      </c>
      <c r="H13189" s="75">
        <v>3</v>
      </c>
    </row>
    <row r="13190" spans="1:8">
      <c r="A13190" s="30" t="s">
        <v>5030</v>
      </c>
      <c r="B13190" s="74">
        <v>46263</v>
      </c>
      <c r="C13190" s="30" t="s">
        <v>1212</v>
      </c>
      <c r="D13190" s="30" t="s">
        <v>1213</v>
      </c>
      <c r="E13190" s="75">
        <v>104</v>
      </c>
      <c r="F13190" s="30" t="s">
        <v>80</v>
      </c>
      <c r="G13190" s="30" t="s">
        <v>81</v>
      </c>
      <c r="H13190" s="75">
        <v>1</v>
      </c>
    </row>
    <row r="13191" spans="1:8">
      <c r="A13191" s="30" t="s">
        <v>5030</v>
      </c>
      <c r="B13191" s="74">
        <v>46263</v>
      </c>
      <c r="C13191" s="30" t="s">
        <v>1224</v>
      </c>
      <c r="D13191" s="30" t="s">
        <v>1225</v>
      </c>
      <c r="E13191" s="75">
        <v>85</v>
      </c>
      <c r="F13191" s="30" t="s">
        <v>70</v>
      </c>
      <c r="G13191" s="30" t="s">
        <v>71</v>
      </c>
      <c r="H13191" s="75">
        <v>2</v>
      </c>
    </row>
    <row r="13192" spans="1:8">
      <c r="A13192" s="30" t="s">
        <v>5030</v>
      </c>
      <c r="B13192" s="74">
        <v>46263</v>
      </c>
      <c r="C13192" s="30" t="s">
        <v>1226</v>
      </c>
      <c r="D13192" s="30" t="s">
        <v>1227</v>
      </c>
      <c r="E13192" s="75">
        <v>91</v>
      </c>
      <c r="F13192" s="30" t="s">
        <v>70</v>
      </c>
      <c r="G13192" s="30" t="s">
        <v>71</v>
      </c>
      <c r="H13192" s="75">
        <v>2</v>
      </c>
    </row>
    <row r="13193" spans="1:8">
      <c r="A13193" s="30" t="s">
        <v>5030</v>
      </c>
      <c r="B13193" s="74">
        <v>46263</v>
      </c>
      <c r="C13193" s="30" t="s">
        <v>1232</v>
      </c>
      <c r="D13193" s="30" t="s">
        <v>1233</v>
      </c>
      <c r="E13193" s="75">
        <v>5</v>
      </c>
      <c r="F13193" s="30" t="s">
        <v>76</v>
      </c>
      <c r="G13193" s="30" t="s">
        <v>77</v>
      </c>
      <c r="H13193" s="75">
        <v>1</v>
      </c>
    </row>
    <row r="13194" spans="1:8">
      <c r="A13194" s="30" t="s">
        <v>5030</v>
      </c>
      <c r="B13194" s="74">
        <v>46263</v>
      </c>
      <c r="C13194" s="30" t="s">
        <v>1250</v>
      </c>
      <c r="D13194" s="30" t="s">
        <v>1251</v>
      </c>
      <c r="E13194" s="75">
        <v>117</v>
      </c>
      <c r="F13194" s="30" t="s">
        <v>70</v>
      </c>
      <c r="G13194" s="30" t="s">
        <v>71</v>
      </c>
      <c r="H13194" s="75">
        <v>2</v>
      </c>
    </row>
    <row r="13195" spans="1:8">
      <c r="A13195" s="30" t="s">
        <v>5030</v>
      </c>
      <c r="B13195" s="74">
        <v>46263</v>
      </c>
      <c r="C13195" s="30" t="s">
        <v>1874</v>
      </c>
      <c r="D13195" s="30" t="s">
        <v>1875</v>
      </c>
      <c r="E13195" s="75">
        <v>129</v>
      </c>
      <c r="F13195" s="30" t="s">
        <v>70</v>
      </c>
      <c r="G13195" s="30" t="s">
        <v>71</v>
      </c>
      <c r="H13195" s="75">
        <v>2</v>
      </c>
    </row>
    <row r="13196" spans="1:8">
      <c r="A13196" s="30" t="s">
        <v>5030</v>
      </c>
      <c r="B13196" s="74">
        <v>46263</v>
      </c>
      <c r="C13196" s="30" t="s">
        <v>1876</v>
      </c>
      <c r="D13196" s="30" t="s">
        <v>1877</v>
      </c>
      <c r="E13196" s="75">
        <v>96</v>
      </c>
      <c r="F13196" s="30" t="s">
        <v>70</v>
      </c>
      <c r="G13196" s="30" t="s">
        <v>71</v>
      </c>
      <c r="H13196" s="75">
        <v>2</v>
      </c>
    </row>
    <row r="13197" spans="1:8">
      <c r="A13197" s="30" t="s">
        <v>5030</v>
      </c>
      <c r="B13197" s="74">
        <v>46263</v>
      </c>
      <c r="C13197" s="30" t="s">
        <v>1260</v>
      </c>
      <c r="D13197" s="30" t="s">
        <v>1261</v>
      </c>
      <c r="E13197" s="75">
        <v>44</v>
      </c>
      <c r="F13197" s="30" t="s">
        <v>70</v>
      </c>
      <c r="G13197" s="30" t="s">
        <v>71</v>
      </c>
      <c r="H13197" s="75">
        <v>2</v>
      </c>
    </row>
    <row r="13198" spans="1:8">
      <c r="A13198" s="30" t="s">
        <v>5030</v>
      </c>
      <c r="B13198" s="74">
        <v>46263</v>
      </c>
      <c r="C13198" s="30" t="s">
        <v>1264</v>
      </c>
      <c r="D13198" s="30" t="s">
        <v>1265</v>
      </c>
      <c r="E13198" s="75">
        <v>61</v>
      </c>
      <c r="F13198" s="30" t="s">
        <v>76</v>
      </c>
      <c r="G13198" s="30" t="s">
        <v>77</v>
      </c>
      <c r="H13198" s="75">
        <v>1</v>
      </c>
    </row>
    <row r="13199" spans="1:8">
      <c r="A13199" s="30" t="s">
        <v>5030</v>
      </c>
      <c r="B13199" s="74">
        <v>46263</v>
      </c>
      <c r="C13199" s="30" t="s">
        <v>1266</v>
      </c>
      <c r="D13199" s="30" t="s">
        <v>1267</v>
      </c>
      <c r="E13199" s="75">
        <v>112</v>
      </c>
      <c r="F13199" s="30" t="s">
        <v>53</v>
      </c>
      <c r="G13199" s="30" t="s">
        <v>54</v>
      </c>
      <c r="H13199" s="75">
        <v>1</v>
      </c>
    </row>
    <row r="13200" spans="1:8">
      <c r="A13200" s="30" t="s">
        <v>5030</v>
      </c>
      <c r="B13200" s="74">
        <v>46263</v>
      </c>
      <c r="C13200" s="30" t="s">
        <v>1270</v>
      </c>
      <c r="D13200" s="30" t="s">
        <v>1271</v>
      </c>
      <c r="E13200" s="75">
        <v>28</v>
      </c>
      <c r="F13200" s="30" t="s">
        <v>53</v>
      </c>
      <c r="G13200" s="30" t="s">
        <v>54</v>
      </c>
      <c r="H13200" s="75">
        <v>1</v>
      </c>
    </row>
    <row r="13201" spans="1:8">
      <c r="A13201" s="30" t="s">
        <v>5030</v>
      </c>
      <c r="B13201" s="74">
        <v>46263</v>
      </c>
      <c r="C13201" s="30" t="s">
        <v>1274</v>
      </c>
      <c r="D13201" s="30" t="s">
        <v>1275</v>
      </c>
      <c r="E13201" s="75">
        <v>5</v>
      </c>
      <c r="F13201" s="30" t="s">
        <v>76</v>
      </c>
      <c r="G13201" s="30" t="s">
        <v>77</v>
      </c>
      <c r="H13201" s="75">
        <v>1</v>
      </c>
    </row>
    <row r="13202" spans="1:8">
      <c r="A13202" s="30" t="s">
        <v>5030</v>
      </c>
      <c r="B13202" s="74">
        <v>46263</v>
      </c>
      <c r="C13202" s="30" t="s">
        <v>1278</v>
      </c>
      <c r="D13202" s="30" t="s">
        <v>1279</v>
      </c>
      <c r="E13202" s="75">
        <v>38</v>
      </c>
      <c r="F13202" s="30" t="s">
        <v>53</v>
      </c>
      <c r="G13202" s="30" t="s">
        <v>54</v>
      </c>
      <c r="H13202" s="75">
        <v>1</v>
      </c>
    </row>
    <row r="13203" spans="1:8">
      <c r="A13203" s="30" t="s">
        <v>5030</v>
      </c>
      <c r="B13203" s="74">
        <v>46263</v>
      </c>
      <c r="C13203" s="30" t="s">
        <v>1280</v>
      </c>
      <c r="D13203" s="30" t="s">
        <v>1281</v>
      </c>
      <c r="E13203" s="75">
        <v>39</v>
      </c>
      <c r="F13203" s="30" t="s">
        <v>53</v>
      </c>
      <c r="G13203" s="30" t="s">
        <v>54</v>
      </c>
      <c r="H13203" s="75">
        <v>1</v>
      </c>
    </row>
    <row r="13204" spans="1:8">
      <c r="A13204" s="30" t="s">
        <v>5030</v>
      </c>
      <c r="B13204" s="74">
        <v>46263</v>
      </c>
      <c r="C13204" s="30" t="s">
        <v>1884</v>
      </c>
      <c r="D13204" s="30" t="s">
        <v>1885</v>
      </c>
      <c r="E13204" s="75">
        <v>33</v>
      </c>
      <c r="F13204" s="30" t="s">
        <v>53</v>
      </c>
      <c r="G13204" s="30" t="s">
        <v>54</v>
      </c>
      <c r="H13204" s="75">
        <v>1</v>
      </c>
    </row>
    <row r="13205" spans="1:8">
      <c r="A13205" s="30" t="s">
        <v>5030</v>
      </c>
      <c r="B13205" s="74">
        <v>46263</v>
      </c>
      <c r="C13205" s="30" t="s">
        <v>1286</v>
      </c>
      <c r="D13205" s="30" t="s">
        <v>1287</v>
      </c>
      <c r="E13205" s="75">
        <v>5</v>
      </c>
      <c r="F13205" s="30" t="s">
        <v>76</v>
      </c>
      <c r="G13205" s="30" t="s">
        <v>77</v>
      </c>
      <c r="H13205" s="75">
        <v>1</v>
      </c>
    </row>
    <row r="13206" spans="1:8">
      <c r="A13206" s="30" t="s">
        <v>5030</v>
      </c>
      <c r="B13206" s="74">
        <v>46263</v>
      </c>
      <c r="C13206" s="30" t="s">
        <v>1288</v>
      </c>
      <c r="D13206" s="30" t="s">
        <v>1289</v>
      </c>
      <c r="E13206" s="75">
        <v>12</v>
      </c>
      <c r="F13206" s="30" t="s">
        <v>53</v>
      </c>
      <c r="G13206" s="30" t="s">
        <v>54</v>
      </c>
      <c r="H13206" s="75">
        <v>1</v>
      </c>
    </row>
    <row r="13207" spans="1:8">
      <c r="A13207" s="30" t="s">
        <v>5030</v>
      </c>
      <c r="B13207" s="74">
        <v>46263</v>
      </c>
      <c r="C13207" s="30" t="s">
        <v>1294</v>
      </c>
      <c r="D13207" s="30" t="s">
        <v>1295</v>
      </c>
      <c r="E13207" s="75">
        <v>50</v>
      </c>
      <c r="F13207" s="30" t="s">
        <v>53</v>
      </c>
      <c r="G13207" s="30" t="s">
        <v>54</v>
      </c>
      <c r="H13207" s="75">
        <v>1</v>
      </c>
    </row>
    <row r="13208" spans="1:8">
      <c r="A13208" s="30" t="s">
        <v>5030</v>
      </c>
      <c r="B13208" s="74">
        <v>46263</v>
      </c>
      <c r="C13208" s="30" t="s">
        <v>1894</v>
      </c>
      <c r="D13208" s="30" t="s">
        <v>1895</v>
      </c>
      <c r="E13208" s="75">
        <v>25</v>
      </c>
      <c r="F13208" s="30" t="s">
        <v>76</v>
      </c>
      <c r="G13208" s="30" t="s">
        <v>77</v>
      </c>
      <c r="H13208" s="75">
        <v>1</v>
      </c>
    </row>
    <row r="13209" spans="1:8">
      <c r="A13209" s="30" t="s">
        <v>5030</v>
      </c>
      <c r="B13209" s="74">
        <v>46263</v>
      </c>
      <c r="C13209" s="30" t="s">
        <v>1306</v>
      </c>
      <c r="D13209" s="30" t="s">
        <v>1307</v>
      </c>
      <c r="E13209" s="75">
        <v>121</v>
      </c>
      <c r="F13209" s="30" t="s">
        <v>53</v>
      </c>
      <c r="G13209" s="30" t="s">
        <v>54</v>
      </c>
      <c r="H13209" s="75">
        <v>1</v>
      </c>
    </row>
    <row r="13210" spans="1:8">
      <c r="A13210" s="30" t="s">
        <v>5030</v>
      </c>
      <c r="B13210" s="74">
        <v>46263</v>
      </c>
      <c r="C13210" s="30" t="s">
        <v>1308</v>
      </c>
      <c r="D13210" s="30" t="s">
        <v>1309</v>
      </c>
      <c r="E13210" s="75">
        <v>134</v>
      </c>
      <c r="F13210" s="30" t="s">
        <v>80</v>
      </c>
      <c r="G13210" s="30" t="s">
        <v>81</v>
      </c>
      <c r="H13210" s="75">
        <v>1</v>
      </c>
    </row>
    <row r="13211" spans="1:8">
      <c r="A13211" s="30" t="s">
        <v>5030</v>
      </c>
      <c r="B13211" s="74">
        <v>46263</v>
      </c>
      <c r="C13211" s="30" t="s">
        <v>1906</v>
      </c>
      <c r="D13211" s="30" t="s">
        <v>1907</v>
      </c>
      <c r="E13211" s="75">
        <v>85</v>
      </c>
      <c r="F13211" s="30" t="s">
        <v>70</v>
      </c>
      <c r="G13211" s="30" t="s">
        <v>71</v>
      </c>
      <c r="H13211" s="75">
        <v>2</v>
      </c>
    </row>
    <row r="13212" spans="1:8">
      <c r="A13212" s="30" t="s">
        <v>5030</v>
      </c>
      <c r="B13212" s="74">
        <v>46263</v>
      </c>
      <c r="C13212" s="30" t="s">
        <v>1908</v>
      </c>
      <c r="D13212" s="30" t="s">
        <v>1909</v>
      </c>
      <c r="E13212" s="75">
        <v>21</v>
      </c>
      <c r="F13212" s="30" t="s">
        <v>53</v>
      </c>
      <c r="G13212" s="30" t="s">
        <v>54</v>
      </c>
      <c r="H13212" s="75">
        <v>1</v>
      </c>
    </row>
    <row r="13213" spans="1:8">
      <c r="A13213" s="30" t="s">
        <v>5030</v>
      </c>
      <c r="B13213" s="74">
        <v>46263</v>
      </c>
      <c r="C13213" s="30" t="s">
        <v>1320</v>
      </c>
      <c r="D13213" s="30" t="s">
        <v>1321</v>
      </c>
      <c r="E13213" s="75">
        <v>13</v>
      </c>
      <c r="F13213" s="30" t="s">
        <v>70</v>
      </c>
      <c r="G13213" s="30" t="s">
        <v>71</v>
      </c>
      <c r="H13213" s="75">
        <v>2</v>
      </c>
    </row>
    <row r="13214" spans="1:8">
      <c r="A13214" s="30" t="s">
        <v>5030</v>
      </c>
      <c r="B13214" s="74">
        <v>46263</v>
      </c>
      <c r="C13214" s="30" t="s">
        <v>1322</v>
      </c>
      <c r="D13214" s="30" t="s">
        <v>1323</v>
      </c>
      <c r="E13214" s="75">
        <v>134</v>
      </c>
      <c r="F13214" s="30" t="s">
        <v>70</v>
      </c>
      <c r="G13214" s="30" t="s">
        <v>71</v>
      </c>
      <c r="H13214" s="75">
        <v>2</v>
      </c>
    </row>
    <row r="13215" spans="1:8">
      <c r="A13215" s="30" t="s">
        <v>5030</v>
      </c>
      <c r="B13215" s="74">
        <v>46263</v>
      </c>
      <c r="C13215" s="30" t="s">
        <v>1328</v>
      </c>
      <c r="D13215" s="30" t="s">
        <v>1329</v>
      </c>
      <c r="E13215" s="75">
        <v>105</v>
      </c>
      <c r="F13215" s="30" t="s">
        <v>80</v>
      </c>
      <c r="G13215" s="30" t="s">
        <v>81</v>
      </c>
      <c r="H13215" s="75">
        <v>1</v>
      </c>
    </row>
    <row r="13216" spans="1:8">
      <c r="A13216" s="30" t="s">
        <v>5030</v>
      </c>
      <c r="B13216" s="74">
        <v>46263</v>
      </c>
      <c r="C13216" s="30" t="s">
        <v>1332</v>
      </c>
      <c r="D13216" s="30" t="s">
        <v>1333</v>
      </c>
      <c r="E13216" s="75">
        <v>121</v>
      </c>
      <c r="F13216" s="30" t="s">
        <v>80</v>
      </c>
      <c r="G13216" s="30" t="s">
        <v>81</v>
      </c>
      <c r="H13216" s="75">
        <v>1</v>
      </c>
    </row>
    <row r="13217" spans="1:8">
      <c r="A13217" s="30" t="s">
        <v>5030</v>
      </c>
      <c r="B13217" s="74">
        <v>46263</v>
      </c>
      <c r="C13217" s="30" t="s">
        <v>1336</v>
      </c>
      <c r="D13217" s="30" t="s">
        <v>1337</v>
      </c>
      <c r="E13217" s="75">
        <v>96</v>
      </c>
      <c r="F13217" s="30" t="s">
        <v>70</v>
      </c>
      <c r="G13217" s="30" t="s">
        <v>71</v>
      </c>
      <c r="H13217" s="75">
        <v>2</v>
      </c>
    </row>
    <row r="13218" spans="1:8">
      <c r="A13218" s="30" t="s">
        <v>5030</v>
      </c>
      <c r="B13218" s="74">
        <v>46262</v>
      </c>
      <c r="C13218" s="30" t="s">
        <v>3056</v>
      </c>
      <c r="D13218" s="30" t="s">
        <v>3057</v>
      </c>
      <c r="E13218" s="75">
        <v>86</v>
      </c>
      <c r="F13218" s="30" t="s">
        <v>53</v>
      </c>
      <c r="G13218" s="30" t="s">
        <v>54</v>
      </c>
      <c r="H13218" s="75">
        <v>1</v>
      </c>
    </row>
    <row r="13219" spans="1:8">
      <c r="A13219" s="30" t="s">
        <v>5030</v>
      </c>
      <c r="B13219" s="74">
        <v>46262</v>
      </c>
      <c r="C13219" s="30" t="s">
        <v>3068</v>
      </c>
      <c r="D13219" s="30" t="s">
        <v>3069</v>
      </c>
      <c r="E13219" s="75">
        <v>95</v>
      </c>
      <c r="F13219" s="30" t="s">
        <v>53</v>
      </c>
      <c r="G13219" s="30" t="s">
        <v>54</v>
      </c>
      <c r="H13219" s="75">
        <v>1</v>
      </c>
    </row>
    <row r="13220" spans="1:8">
      <c r="A13220" s="30" t="s">
        <v>5030</v>
      </c>
      <c r="B13220" s="74">
        <v>46262</v>
      </c>
      <c r="C13220" s="30" t="s">
        <v>3076</v>
      </c>
      <c r="D13220" s="30" t="s">
        <v>3077</v>
      </c>
      <c r="E13220" s="75">
        <v>19</v>
      </c>
      <c r="F13220" s="30" t="s">
        <v>53</v>
      </c>
      <c r="G13220" s="30" t="s">
        <v>54</v>
      </c>
      <c r="H13220" s="75">
        <v>1</v>
      </c>
    </row>
    <row r="13221" spans="1:8">
      <c r="A13221" s="30" t="s">
        <v>5030</v>
      </c>
      <c r="B13221" s="74">
        <v>46262</v>
      </c>
      <c r="C13221" s="30" t="s">
        <v>3082</v>
      </c>
      <c r="D13221" s="30" t="s">
        <v>3083</v>
      </c>
      <c r="E13221" s="75">
        <v>73</v>
      </c>
      <c r="F13221" s="30" t="s">
        <v>53</v>
      </c>
      <c r="G13221" s="30" t="s">
        <v>54</v>
      </c>
      <c r="H13221" s="75">
        <v>1</v>
      </c>
    </row>
    <row r="13222" spans="1:8">
      <c r="A13222" s="30" t="s">
        <v>5030</v>
      </c>
      <c r="B13222" s="74">
        <v>46262</v>
      </c>
      <c r="C13222" s="30" t="s">
        <v>3252</v>
      </c>
      <c r="D13222" s="30" t="s">
        <v>3253</v>
      </c>
      <c r="E13222" s="75">
        <v>34</v>
      </c>
      <c r="F13222" s="30" t="s">
        <v>53</v>
      </c>
      <c r="G13222" s="30" t="s">
        <v>54</v>
      </c>
      <c r="H13222" s="75">
        <v>1</v>
      </c>
    </row>
    <row r="13223" spans="1:8">
      <c r="A13223" s="30" t="s">
        <v>5030</v>
      </c>
      <c r="B13223" s="74">
        <v>46262</v>
      </c>
      <c r="C13223" s="30" t="s">
        <v>3264</v>
      </c>
      <c r="D13223" s="30" t="s">
        <v>3265</v>
      </c>
      <c r="E13223" s="75">
        <v>88</v>
      </c>
      <c r="F13223" s="30" t="s">
        <v>53</v>
      </c>
      <c r="G13223" s="30" t="s">
        <v>54</v>
      </c>
      <c r="H13223" s="75">
        <v>1</v>
      </c>
    </row>
    <row r="13224" spans="1:8">
      <c r="A13224" s="30" t="s">
        <v>5030</v>
      </c>
      <c r="B13224" s="74">
        <v>46262</v>
      </c>
      <c r="C13224" s="30" t="s">
        <v>4835</v>
      </c>
      <c r="D13224" s="30" t="s">
        <v>4836</v>
      </c>
      <c r="E13224" s="75">
        <v>129</v>
      </c>
      <c r="F13224" s="30" t="s">
        <v>68</v>
      </c>
      <c r="G13224" s="30" t="s">
        <v>69</v>
      </c>
      <c r="H13224" s="75">
        <v>1</v>
      </c>
    </row>
    <row r="13225" spans="1:8">
      <c r="A13225" s="30" t="s">
        <v>5030</v>
      </c>
      <c r="B13225" s="74">
        <v>46262</v>
      </c>
      <c r="C13225" s="30" t="s">
        <v>4837</v>
      </c>
      <c r="D13225" s="30" t="s">
        <v>4838</v>
      </c>
      <c r="E13225" s="75">
        <v>19</v>
      </c>
      <c r="F13225" s="30" t="s">
        <v>70</v>
      </c>
      <c r="G13225" s="30" t="s">
        <v>71</v>
      </c>
      <c r="H13225" s="75">
        <v>2</v>
      </c>
    </row>
    <row r="13226" spans="1:8">
      <c r="A13226" s="30" t="s">
        <v>5030</v>
      </c>
      <c r="B13226" s="74">
        <v>46262</v>
      </c>
      <c r="C13226" s="30" t="s">
        <v>4877</v>
      </c>
      <c r="D13226" s="30" t="s">
        <v>4878</v>
      </c>
      <c r="E13226" s="75">
        <v>12</v>
      </c>
      <c r="F13226" s="30" t="s">
        <v>68</v>
      </c>
      <c r="G13226" s="30" t="s">
        <v>69</v>
      </c>
      <c r="H13226" s="75">
        <v>1</v>
      </c>
    </row>
    <row r="13227" spans="1:8">
      <c r="A13227" s="30" t="s">
        <v>5030</v>
      </c>
      <c r="B13227" s="74">
        <v>46262</v>
      </c>
      <c r="C13227" s="30" t="s">
        <v>4891</v>
      </c>
      <c r="D13227" s="30" t="s">
        <v>4892</v>
      </c>
      <c r="E13227" s="75">
        <v>54</v>
      </c>
      <c r="F13227" s="30" t="s">
        <v>70</v>
      </c>
      <c r="G13227" s="30" t="s">
        <v>71</v>
      </c>
      <c r="H13227" s="75">
        <v>2</v>
      </c>
    </row>
    <row r="13228" spans="1:8">
      <c r="A13228" s="30" t="s">
        <v>5030</v>
      </c>
      <c r="B13228" s="74">
        <v>46262</v>
      </c>
      <c r="C13228" s="30" t="s">
        <v>4976</v>
      </c>
      <c r="D13228" s="30" t="s">
        <v>4977</v>
      </c>
      <c r="E13228" s="75">
        <v>25</v>
      </c>
      <c r="F13228" s="30" t="s">
        <v>68</v>
      </c>
      <c r="G13228" s="30" t="s">
        <v>69</v>
      </c>
      <c r="H13228" s="75">
        <v>1</v>
      </c>
    </row>
    <row r="13229" spans="1:8">
      <c r="A13229" s="30" t="s">
        <v>5030</v>
      </c>
      <c r="B13229" s="74">
        <v>46262</v>
      </c>
      <c r="C13229" s="30" t="s">
        <v>768</v>
      </c>
      <c r="D13229" s="30" t="s">
        <v>769</v>
      </c>
      <c r="E13229" s="75">
        <v>102</v>
      </c>
      <c r="F13229" s="30" t="s">
        <v>70</v>
      </c>
      <c r="G13229" s="30" t="s">
        <v>71</v>
      </c>
      <c r="H13229" s="75">
        <v>2</v>
      </c>
    </row>
    <row r="13230" spans="1:8">
      <c r="A13230" s="30" t="s">
        <v>5030</v>
      </c>
      <c r="B13230" s="74">
        <v>46262</v>
      </c>
      <c r="C13230" s="30" t="s">
        <v>770</v>
      </c>
      <c r="D13230" s="30" t="s">
        <v>771</v>
      </c>
      <c r="E13230" s="75">
        <v>103</v>
      </c>
      <c r="F13230" s="30" t="s">
        <v>70</v>
      </c>
      <c r="G13230" s="30" t="s">
        <v>71</v>
      </c>
      <c r="H13230" s="75">
        <v>2</v>
      </c>
    </row>
    <row r="13231" spans="1:8">
      <c r="A13231" s="30" t="s">
        <v>5030</v>
      </c>
      <c r="B13231" s="74">
        <v>46262</v>
      </c>
      <c r="C13231" s="30" t="s">
        <v>772</v>
      </c>
      <c r="D13231" s="30" t="s">
        <v>773</v>
      </c>
      <c r="E13231" s="75">
        <v>198</v>
      </c>
      <c r="F13231" s="30" t="s">
        <v>80</v>
      </c>
      <c r="G13231" s="30" t="s">
        <v>81</v>
      </c>
      <c r="H13231" s="75">
        <v>1</v>
      </c>
    </row>
    <row r="13232" spans="1:8">
      <c r="A13232" s="30" t="s">
        <v>5030</v>
      </c>
      <c r="B13232" s="74">
        <v>46262</v>
      </c>
      <c r="C13232" s="30" t="s">
        <v>776</v>
      </c>
      <c r="D13232" s="30" t="s">
        <v>777</v>
      </c>
      <c r="E13232" s="75">
        <v>57</v>
      </c>
      <c r="F13232" s="30" t="s">
        <v>68</v>
      </c>
      <c r="G13232" s="30" t="s">
        <v>69</v>
      </c>
      <c r="H13232" s="75">
        <v>1</v>
      </c>
    </row>
    <row r="13233" spans="1:8">
      <c r="A13233" s="30" t="s">
        <v>5030</v>
      </c>
      <c r="B13233" s="74">
        <v>46262</v>
      </c>
      <c r="C13233" s="30" t="s">
        <v>780</v>
      </c>
      <c r="D13233" s="30" t="s">
        <v>781</v>
      </c>
      <c r="E13233" s="75">
        <v>59</v>
      </c>
      <c r="F13233" s="30" t="s">
        <v>68</v>
      </c>
      <c r="G13233" s="30" t="s">
        <v>69</v>
      </c>
      <c r="H13233" s="75">
        <v>1</v>
      </c>
    </row>
    <row r="13234" spans="1:8">
      <c r="A13234" s="30" t="s">
        <v>5030</v>
      </c>
      <c r="B13234" s="74">
        <v>46262</v>
      </c>
      <c r="C13234" s="30" t="s">
        <v>786</v>
      </c>
      <c r="D13234" s="30" t="s">
        <v>787</v>
      </c>
      <c r="E13234" s="75">
        <v>142</v>
      </c>
      <c r="F13234" s="30" t="s">
        <v>70</v>
      </c>
      <c r="G13234" s="30" t="s">
        <v>71</v>
      </c>
      <c r="H13234" s="75">
        <v>2</v>
      </c>
    </row>
    <row r="13235" spans="1:8">
      <c r="A13235" s="30" t="s">
        <v>5030</v>
      </c>
      <c r="B13235" s="74">
        <v>46262</v>
      </c>
      <c r="C13235" s="30" t="s">
        <v>1812</v>
      </c>
      <c r="D13235" s="30" t="s">
        <v>1813</v>
      </c>
      <c r="E13235" s="75">
        <v>21</v>
      </c>
      <c r="F13235" s="30" t="s">
        <v>68</v>
      </c>
      <c r="G13235" s="30" t="s">
        <v>69</v>
      </c>
      <c r="H13235" s="75">
        <v>1</v>
      </c>
    </row>
    <row r="13236" spans="1:8">
      <c r="A13236" s="30" t="s">
        <v>5030</v>
      </c>
      <c r="B13236" s="74">
        <v>46262</v>
      </c>
      <c r="C13236" s="30" t="s">
        <v>1814</v>
      </c>
      <c r="D13236" s="30" t="s">
        <v>1815</v>
      </c>
      <c r="E13236" s="75">
        <v>21</v>
      </c>
      <c r="F13236" s="30" t="s">
        <v>68</v>
      </c>
      <c r="G13236" s="30" t="s">
        <v>69</v>
      </c>
      <c r="H13236" s="75">
        <v>1</v>
      </c>
    </row>
    <row r="13237" spans="1:8">
      <c r="A13237" s="30" t="s">
        <v>5030</v>
      </c>
      <c r="B13237" s="74">
        <v>46262</v>
      </c>
      <c r="C13237" s="30" t="s">
        <v>788</v>
      </c>
      <c r="D13237" s="30" t="s">
        <v>789</v>
      </c>
      <c r="E13237" s="75">
        <v>48</v>
      </c>
      <c r="F13237" s="30" t="s">
        <v>68</v>
      </c>
      <c r="G13237" s="30" t="s">
        <v>69</v>
      </c>
      <c r="H13237" s="75">
        <v>1</v>
      </c>
    </row>
    <row r="13238" spans="1:8">
      <c r="A13238" s="30" t="s">
        <v>5030</v>
      </c>
      <c r="B13238" s="74">
        <v>46262</v>
      </c>
      <c r="C13238" s="30" t="s">
        <v>790</v>
      </c>
      <c r="D13238" s="30" t="s">
        <v>791</v>
      </c>
      <c r="E13238" s="75">
        <v>200</v>
      </c>
      <c r="F13238" s="30" t="s">
        <v>70</v>
      </c>
      <c r="G13238" s="30" t="s">
        <v>71</v>
      </c>
      <c r="H13238" s="75">
        <v>2</v>
      </c>
    </row>
    <row r="13239" spans="1:8">
      <c r="A13239" s="30" t="s">
        <v>5030</v>
      </c>
      <c r="B13239" s="74">
        <v>46262</v>
      </c>
      <c r="C13239" s="30" t="s">
        <v>792</v>
      </c>
      <c r="D13239" s="30" t="s">
        <v>793</v>
      </c>
      <c r="E13239" s="75">
        <v>178</v>
      </c>
      <c r="F13239" s="30" t="s">
        <v>70</v>
      </c>
      <c r="G13239" s="30" t="s">
        <v>71</v>
      </c>
      <c r="H13239" s="75">
        <v>2</v>
      </c>
    </row>
    <row r="13240" spans="1:8">
      <c r="A13240" s="30" t="s">
        <v>5030</v>
      </c>
      <c r="B13240" s="74">
        <v>46262</v>
      </c>
      <c r="C13240" s="30" t="s">
        <v>794</v>
      </c>
      <c r="D13240" s="30" t="s">
        <v>795</v>
      </c>
      <c r="E13240" s="75">
        <v>284</v>
      </c>
      <c r="F13240" s="30" t="s">
        <v>70</v>
      </c>
      <c r="G13240" s="30" t="s">
        <v>71</v>
      </c>
      <c r="H13240" s="75">
        <v>2</v>
      </c>
    </row>
    <row r="13241" spans="1:8">
      <c r="A13241" s="30" t="s">
        <v>5030</v>
      </c>
      <c r="B13241" s="74">
        <v>46262</v>
      </c>
      <c r="C13241" s="30" t="s">
        <v>798</v>
      </c>
      <c r="D13241" s="30" t="s">
        <v>799</v>
      </c>
      <c r="E13241" s="75">
        <v>170</v>
      </c>
      <c r="F13241" s="30" t="s">
        <v>70</v>
      </c>
      <c r="G13241" s="30" t="s">
        <v>71</v>
      </c>
      <c r="H13241" s="75">
        <v>2</v>
      </c>
    </row>
    <row r="13242" spans="1:8">
      <c r="A13242" s="30" t="s">
        <v>5030</v>
      </c>
      <c r="B13242" s="74">
        <v>46262</v>
      </c>
      <c r="C13242" s="30" t="s">
        <v>800</v>
      </c>
      <c r="D13242" s="30" t="s">
        <v>801</v>
      </c>
      <c r="E13242" s="75">
        <v>41</v>
      </c>
      <c r="F13242" s="30" t="s">
        <v>70</v>
      </c>
      <c r="G13242" s="30" t="s">
        <v>71</v>
      </c>
      <c r="H13242" s="75">
        <v>2</v>
      </c>
    </row>
    <row r="13243" spans="1:8">
      <c r="A13243" s="30" t="s">
        <v>5030</v>
      </c>
      <c r="B13243" s="74">
        <v>46262</v>
      </c>
      <c r="C13243" s="30" t="s">
        <v>802</v>
      </c>
      <c r="D13243" s="30" t="s">
        <v>803</v>
      </c>
      <c r="E13243" s="75">
        <v>171</v>
      </c>
      <c r="F13243" s="30" t="s">
        <v>68</v>
      </c>
      <c r="G13243" s="30" t="s">
        <v>69</v>
      </c>
      <c r="H13243" s="75">
        <v>1</v>
      </c>
    </row>
    <row r="13244" spans="1:8">
      <c r="A13244" s="30" t="s">
        <v>5030</v>
      </c>
      <c r="B13244" s="74">
        <v>46262</v>
      </c>
      <c r="C13244" s="30" t="s">
        <v>804</v>
      </c>
      <c r="D13244" s="30" t="s">
        <v>805</v>
      </c>
      <c r="E13244" s="75">
        <v>166</v>
      </c>
      <c r="F13244" s="30" t="s">
        <v>80</v>
      </c>
      <c r="G13244" s="30" t="s">
        <v>81</v>
      </c>
      <c r="H13244" s="75">
        <v>1</v>
      </c>
    </row>
    <row r="13245" spans="1:8">
      <c r="A13245" s="30" t="s">
        <v>5030</v>
      </c>
      <c r="B13245" s="74">
        <v>46262</v>
      </c>
      <c r="C13245" s="30" t="s">
        <v>806</v>
      </c>
      <c r="D13245" s="30" t="s">
        <v>807</v>
      </c>
      <c r="E13245" s="75">
        <v>78</v>
      </c>
      <c r="F13245" s="30" t="s">
        <v>68</v>
      </c>
      <c r="G13245" s="30" t="s">
        <v>69</v>
      </c>
      <c r="H13245" s="75">
        <v>1</v>
      </c>
    </row>
    <row r="13246" spans="1:8">
      <c r="A13246" s="30" t="s">
        <v>5030</v>
      </c>
      <c r="B13246" s="74">
        <v>46262</v>
      </c>
      <c r="C13246" s="30" t="s">
        <v>810</v>
      </c>
      <c r="D13246" s="30" t="s">
        <v>811</v>
      </c>
      <c r="E13246" s="75">
        <v>107</v>
      </c>
      <c r="F13246" s="30" t="s">
        <v>70</v>
      </c>
      <c r="G13246" s="30" t="s">
        <v>71</v>
      </c>
      <c r="H13246" s="75">
        <v>2</v>
      </c>
    </row>
    <row r="13247" spans="1:8">
      <c r="A13247" s="30" t="s">
        <v>5030</v>
      </c>
      <c r="B13247" s="74">
        <v>46262</v>
      </c>
      <c r="C13247" s="30" t="s">
        <v>1816</v>
      </c>
      <c r="D13247" s="30" t="s">
        <v>1817</v>
      </c>
      <c r="E13247" s="75">
        <v>72</v>
      </c>
      <c r="F13247" s="30" t="s">
        <v>70</v>
      </c>
      <c r="G13247" s="30" t="s">
        <v>71</v>
      </c>
      <c r="H13247" s="75">
        <v>2</v>
      </c>
    </row>
    <row r="13248" spans="1:8">
      <c r="A13248" s="30" t="s">
        <v>5030</v>
      </c>
      <c r="B13248" s="74">
        <v>46262</v>
      </c>
      <c r="C13248" s="30" t="s">
        <v>1818</v>
      </c>
      <c r="D13248" s="30" t="s">
        <v>1819</v>
      </c>
      <c r="E13248" s="75">
        <v>2</v>
      </c>
      <c r="F13248" s="30" t="s">
        <v>68</v>
      </c>
      <c r="G13248" s="30" t="s">
        <v>69</v>
      </c>
      <c r="H13248" s="75">
        <v>1</v>
      </c>
    </row>
    <row r="13249" spans="1:8">
      <c r="A13249" s="30" t="s">
        <v>5030</v>
      </c>
      <c r="B13249" s="74">
        <v>46262</v>
      </c>
      <c r="C13249" s="30" t="s">
        <v>812</v>
      </c>
      <c r="D13249" s="30" t="s">
        <v>813</v>
      </c>
      <c r="E13249" s="75">
        <v>181</v>
      </c>
      <c r="F13249" s="30" t="s">
        <v>72</v>
      </c>
      <c r="G13249" s="30" t="s">
        <v>73</v>
      </c>
      <c r="H13249" s="75">
        <v>3</v>
      </c>
    </row>
    <row r="13250" spans="1:8">
      <c r="A13250" s="30" t="s">
        <v>5030</v>
      </c>
      <c r="B13250" s="74">
        <v>46262</v>
      </c>
      <c r="C13250" s="30" t="s">
        <v>818</v>
      </c>
      <c r="D13250" s="30" t="s">
        <v>819</v>
      </c>
      <c r="E13250" s="75">
        <v>51</v>
      </c>
      <c r="F13250" s="30" t="s">
        <v>53</v>
      </c>
      <c r="G13250" s="30" t="s">
        <v>54</v>
      </c>
      <c r="H13250" s="75">
        <v>1</v>
      </c>
    </row>
    <row r="13251" spans="1:8">
      <c r="A13251" s="30" t="s">
        <v>5030</v>
      </c>
      <c r="B13251" s="74">
        <v>46262</v>
      </c>
      <c r="C13251" s="30" t="s">
        <v>822</v>
      </c>
      <c r="D13251" s="30" t="s">
        <v>823</v>
      </c>
      <c r="E13251" s="75">
        <v>156</v>
      </c>
      <c r="F13251" s="30" t="s">
        <v>70</v>
      </c>
      <c r="G13251" s="30" t="s">
        <v>71</v>
      </c>
      <c r="H13251" s="75">
        <v>2</v>
      </c>
    </row>
    <row r="13252" spans="1:8">
      <c r="A13252" s="30" t="s">
        <v>5030</v>
      </c>
      <c r="B13252" s="74">
        <v>46262</v>
      </c>
      <c r="C13252" s="30" t="s">
        <v>826</v>
      </c>
      <c r="D13252" s="30" t="s">
        <v>827</v>
      </c>
      <c r="E13252" s="75">
        <v>61</v>
      </c>
      <c r="F13252" s="30" t="s">
        <v>68</v>
      </c>
      <c r="G13252" s="30" t="s">
        <v>69</v>
      </c>
      <c r="H13252" s="75">
        <v>1</v>
      </c>
    </row>
    <row r="13253" spans="1:8">
      <c r="A13253" s="30" t="s">
        <v>5030</v>
      </c>
      <c r="B13253" s="74">
        <v>46262</v>
      </c>
      <c r="C13253" s="30" t="s">
        <v>828</v>
      </c>
      <c r="D13253" s="30" t="s">
        <v>829</v>
      </c>
      <c r="E13253" s="75">
        <v>112</v>
      </c>
      <c r="F13253" s="30" t="s">
        <v>70</v>
      </c>
      <c r="G13253" s="30" t="s">
        <v>71</v>
      </c>
      <c r="H13253" s="75">
        <v>2</v>
      </c>
    </row>
    <row r="13254" spans="1:8">
      <c r="A13254" s="30" t="s">
        <v>5030</v>
      </c>
      <c r="B13254" s="74">
        <v>46262</v>
      </c>
      <c r="C13254" s="30" t="s">
        <v>830</v>
      </c>
      <c r="D13254" s="30" t="s">
        <v>831</v>
      </c>
      <c r="E13254" s="75">
        <v>38</v>
      </c>
      <c r="F13254" s="30" t="s">
        <v>68</v>
      </c>
      <c r="G13254" s="30" t="s">
        <v>69</v>
      </c>
      <c r="H13254" s="75">
        <v>1</v>
      </c>
    </row>
    <row r="13255" spans="1:8">
      <c r="A13255" s="30" t="s">
        <v>5030</v>
      </c>
      <c r="B13255" s="74">
        <v>46262</v>
      </c>
      <c r="C13255" s="30" t="s">
        <v>832</v>
      </c>
      <c r="D13255" s="30" t="s">
        <v>833</v>
      </c>
      <c r="E13255" s="75">
        <v>76</v>
      </c>
      <c r="F13255" s="30" t="s">
        <v>70</v>
      </c>
      <c r="G13255" s="30" t="s">
        <v>71</v>
      </c>
      <c r="H13255" s="75">
        <v>2</v>
      </c>
    </row>
    <row r="13256" spans="1:8">
      <c r="A13256" s="30" t="s">
        <v>5030</v>
      </c>
      <c r="B13256" s="74">
        <v>46262</v>
      </c>
      <c r="C13256" s="30" t="s">
        <v>834</v>
      </c>
      <c r="D13256" s="30" t="s">
        <v>835</v>
      </c>
      <c r="E13256" s="75">
        <v>70</v>
      </c>
      <c r="F13256" s="30" t="s">
        <v>80</v>
      </c>
      <c r="G13256" s="30" t="s">
        <v>81</v>
      </c>
      <c r="H13256" s="75">
        <v>1</v>
      </c>
    </row>
    <row r="13257" spans="1:8">
      <c r="A13257" s="30" t="s">
        <v>5030</v>
      </c>
      <c r="B13257" s="74">
        <v>46262</v>
      </c>
      <c r="C13257" s="30" t="s">
        <v>836</v>
      </c>
      <c r="D13257" s="30" t="s">
        <v>837</v>
      </c>
      <c r="E13257" s="75">
        <v>24</v>
      </c>
      <c r="F13257" s="30" t="s">
        <v>53</v>
      </c>
      <c r="G13257" s="30" t="s">
        <v>54</v>
      </c>
      <c r="H13257" s="75">
        <v>1</v>
      </c>
    </row>
    <row r="13258" spans="1:8">
      <c r="A13258" s="30" t="s">
        <v>5030</v>
      </c>
      <c r="B13258" s="74">
        <v>46262</v>
      </c>
      <c r="C13258" s="30" t="s">
        <v>838</v>
      </c>
      <c r="D13258" s="30" t="s">
        <v>839</v>
      </c>
      <c r="E13258" s="75">
        <v>123</v>
      </c>
      <c r="F13258" s="30" t="s">
        <v>70</v>
      </c>
      <c r="G13258" s="30" t="s">
        <v>71</v>
      </c>
      <c r="H13258" s="75">
        <v>2</v>
      </c>
    </row>
    <row r="13259" spans="1:8">
      <c r="A13259" s="30" t="s">
        <v>5030</v>
      </c>
      <c r="B13259" s="74">
        <v>46262</v>
      </c>
      <c r="C13259" s="30" t="s">
        <v>840</v>
      </c>
      <c r="D13259" s="30" t="s">
        <v>841</v>
      </c>
      <c r="E13259" s="75">
        <v>46</v>
      </c>
      <c r="F13259" s="30" t="s">
        <v>68</v>
      </c>
      <c r="G13259" s="30" t="s">
        <v>69</v>
      </c>
      <c r="H13259" s="75">
        <v>1</v>
      </c>
    </row>
    <row r="13260" spans="1:8">
      <c r="A13260" s="30" t="s">
        <v>5030</v>
      </c>
      <c r="B13260" s="74">
        <v>46262</v>
      </c>
      <c r="C13260" s="30" t="s">
        <v>842</v>
      </c>
      <c r="D13260" s="30" t="s">
        <v>843</v>
      </c>
      <c r="E13260" s="75">
        <v>100</v>
      </c>
      <c r="F13260" s="30" t="s">
        <v>70</v>
      </c>
      <c r="G13260" s="30" t="s">
        <v>71</v>
      </c>
      <c r="H13260" s="75">
        <v>2</v>
      </c>
    </row>
    <row r="13261" spans="1:8">
      <c r="A13261" s="30" t="s">
        <v>5030</v>
      </c>
      <c r="B13261" s="74">
        <v>46262</v>
      </c>
      <c r="C13261" s="30" t="s">
        <v>844</v>
      </c>
      <c r="D13261" s="30" t="s">
        <v>845</v>
      </c>
      <c r="E13261" s="75">
        <v>23</v>
      </c>
      <c r="F13261" s="30" t="s">
        <v>80</v>
      </c>
      <c r="G13261" s="30" t="s">
        <v>81</v>
      </c>
      <c r="H13261" s="75">
        <v>1</v>
      </c>
    </row>
    <row r="13262" spans="1:8">
      <c r="A13262" s="30" t="s">
        <v>5030</v>
      </c>
      <c r="B13262" s="74">
        <v>46262</v>
      </c>
      <c r="C13262" s="30" t="s">
        <v>846</v>
      </c>
      <c r="D13262" s="30" t="s">
        <v>847</v>
      </c>
      <c r="E13262" s="75">
        <v>205</v>
      </c>
      <c r="F13262" s="30" t="s">
        <v>80</v>
      </c>
      <c r="G13262" s="30" t="s">
        <v>81</v>
      </c>
      <c r="H13262" s="75">
        <v>1</v>
      </c>
    </row>
    <row r="13263" spans="1:8">
      <c r="A13263" s="30" t="s">
        <v>5030</v>
      </c>
      <c r="B13263" s="74">
        <v>46262</v>
      </c>
      <c r="C13263" s="30" t="s">
        <v>850</v>
      </c>
      <c r="D13263" s="30" t="s">
        <v>851</v>
      </c>
      <c r="E13263" s="75">
        <v>70</v>
      </c>
      <c r="F13263" s="30" t="s">
        <v>68</v>
      </c>
      <c r="G13263" s="30" t="s">
        <v>69</v>
      </c>
      <c r="H13263" s="75">
        <v>1</v>
      </c>
    </row>
    <row r="13264" spans="1:8">
      <c r="A13264" s="30" t="s">
        <v>5030</v>
      </c>
      <c r="B13264" s="74">
        <v>46262</v>
      </c>
      <c r="C13264" s="30" t="s">
        <v>852</v>
      </c>
      <c r="D13264" s="30" t="s">
        <v>853</v>
      </c>
      <c r="E13264" s="75">
        <v>84</v>
      </c>
      <c r="F13264" s="30" t="s">
        <v>70</v>
      </c>
      <c r="G13264" s="30" t="s">
        <v>71</v>
      </c>
      <c r="H13264" s="75">
        <v>2</v>
      </c>
    </row>
    <row r="13265" spans="1:8">
      <c r="A13265" s="30" t="s">
        <v>5030</v>
      </c>
      <c r="B13265" s="74">
        <v>46262</v>
      </c>
      <c r="C13265" s="30" t="s">
        <v>854</v>
      </c>
      <c r="D13265" s="30" t="s">
        <v>855</v>
      </c>
      <c r="E13265" s="75">
        <v>4</v>
      </c>
      <c r="F13265" s="30" t="s">
        <v>76</v>
      </c>
      <c r="G13265" s="30" t="s">
        <v>77</v>
      </c>
      <c r="H13265" s="75">
        <v>1</v>
      </c>
    </row>
    <row r="13266" spans="1:8">
      <c r="A13266" s="30" t="s">
        <v>5030</v>
      </c>
      <c r="B13266" s="74">
        <v>46262</v>
      </c>
      <c r="C13266" s="30" t="s">
        <v>856</v>
      </c>
      <c r="D13266" s="30" t="s">
        <v>857</v>
      </c>
      <c r="E13266" s="75">
        <v>2</v>
      </c>
      <c r="F13266" s="30" t="s">
        <v>76</v>
      </c>
      <c r="G13266" s="30" t="s">
        <v>77</v>
      </c>
      <c r="H13266" s="75">
        <v>1</v>
      </c>
    </row>
    <row r="13267" spans="1:8">
      <c r="A13267" s="30" t="s">
        <v>5030</v>
      </c>
      <c r="B13267" s="74">
        <v>46262</v>
      </c>
      <c r="C13267" s="30" t="s">
        <v>858</v>
      </c>
      <c r="D13267" s="30" t="s">
        <v>859</v>
      </c>
      <c r="E13267" s="75">
        <v>17</v>
      </c>
      <c r="F13267" s="30" t="s">
        <v>53</v>
      </c>
      <c r="G13267" s="30" t="s">
        <v>54</v>
      </c>
      <c r="H13267" s="75">
        <v>1</v>
      </c>
    </row>
    <row r="13268" spans="1:8">
      <c r="A13268" s="30" t="s">
        <v>5030</v>
      </c>
      <c r="B13268" s="74">
        <v>46262</v>
      </c>
      <c r="C13268" s="30" t="s">
        <v>862</v>
      </c>
      <c r="D13268" s="30" t="s">
        <v>863</v>
      </c>
      <c r="E13268" s="75">
        <v>141</v>
      </c>
      <c r="F13268" s="30" t="s">
        <v>70</v>
      </c>
      <c r="G13268" s="30" t="s">
        <v>71</v>
      </c>
      <c r="H13268" s="75">
        <v>2</v>
      </c>
    </row>
    <row r="13269" spans="1:8">
      <c r="A13269" s="30" t="s">
        <v>5030</v>
      </c>
      <c r="B13269" s="74">
        <v>46262</v>
      </c>
      <c r="C13269" s="30" t="s">
        <v>864</v>
      </c>
      <c r="D13269" s="30" t="s">
        <v>865</v>
      </c>
      <c r="E13269" s="75">
        <v>74</v>
      </c>
      <c r="F13269" s="30" t="s">
        <v>70</v>
      </c>
      <c r="G13269" s="30" t="s">
        <v>71</v>
      </c>
      <c r="H13269" s="75">
        <v>2</v>
      </c>
    </row>
    <row r="13270" spans="1:8">
      <c r="A13270" s="30" t="s">
        <v>5030</v>
      </c>
      <c r="B13270" s="74">
        <v>46262</v>
      </c>
      <c r="C13270" s="30" t="s">
        <v>866</v>
      </c>
      <c r="D13270" s="30" t="s">
        <v>867</v>
      </c>
      <c r="E13270" s="75">
        <v>117</v>
      </c>
      <c r="F13270" s="30" t="s">
        <v>70</v>
      </c>
      <c r="G13270" s="30" t="s">
        <v>71</v>
      </c>
      <c r="H13270" s="75">
        <v>2</v>
      </c>
    </row>
    <row r="13271" spans="1:8">
      <c r="A13271" s="30" t="s">
        <v>5030</v>
      </c>
      <c r="B13271" s="74">
        <v>46262</v>
      </c>
      <c r="C13271" s="30" t="s">
        <v>870</v>
      </c>
      <c r="D13271" s="30" t="s">
        <v>871</v>
      </c>
      <c r="E13271" s="75">
        <v>112</v>
      </c>
      <c r="F13271" s="30" t="s">
        <v>70</v>
      </c>
      <c r="G13271" s="30" t="s">
        <v>71</v>
      </c>
      <c r="H13271" s="75">
        <v>2</v>
      </c>
    </row>
    <row r="13272" spans="1:8">
      <c r="A13272" s="30" t="s">
        <v>5030</v>
      </c>
      <c r="B13272" s="74">
        <v>46262</v>
      </c>
      <c r="C13272" s="30" t="s">
        <v>872</v>
      </c>
      <c r="D13272" s="30" t="s">
        <v>873</v>
      </c>
      <c r="E13272" s="75">
        <v>85</v>
      </c>
      <c r="F13272" s="30" t="s">
        <v>70</v>
      </c>
      <c r="G13272" s="30" t="s">
        <v>71</v>
      </c>
      <c r="H13272" s="75">
        <v>2</v>
      </c>
    </row>
    <row r="13273" spans="1:8">
      <c r="A13273" s="30" t="s">
        <v>5030</v>
      </c>
      <c r="B13273" s="74">
        <v>46262</v>
      </c>
      <c r="C13273" s="30" t="s">
        <v>874</v>
      </c>
      <c r="D13273" s="30" t="s">
        <v>875</v>
      </c>
      <c r="E13273" s="75">
        <v>117</v>
      </c>
      <c r="F13273" s="30" t="s">
        <v>70</v>
      </c>
      <c r="G13273" s="30" t="s">
        <v>71</v>
      </c>
      <c r="H13273" s="75">
        <v>2</v>
      </c>
    </row>
    <row r="13274" spans="1:8">
      <c r="A13274" s="30" t="s">
        <v>5030</v>
      </c>
      <c r="B13274" s="74">
        <v>46262</v>
      </c>
      <c r="C13274" s="30" t="s">
        <v>5048</v>
      </c>
      <c r="D13274" s="30" t="s">
        <v>5049</v>
      </c>
      <c r="E13274" s="75">
        <v>6</v>
      </c>
      <c r="F13274" s="30" t="s">
        <v>76</v>
      </c>
      <c r="G13274" s="30" t="s">
        <v>77</v>
      </c>
      <c r="H13274" s="75">
        <v>1</v>
      </c>
    </row>
    <row r="13275" spans="1:8">
      <c r="A13275" s="30" t="s">
        <v>5030</v>
      </c>
      <c r="B13275" s="74">
        <v>46262</v>
      </c>
      <c r="C13275" s="30" t="s">
        <v>878</v>
      </c>
      <c r="D13275" s="30" t="s">
        <v>879</v>
      </c>
      <c r="E13275" s="75">
        <v>65</v>
      </c>
      <c r="F13275" s="30" t="s">
        <v>70</v>
      </c>
      <c r="G13275" s="30" t="s">
        <v>71</v>
      </c>
      <c r="H13275" s="75">
        <v>2</v>
      </c>
    </row>
    <row r="13276" spans="1:8">
      <c r="A13276" s="30" t="s">
        <v>5030</v>
      </c>
      <c r="B13276" s="74">
        <v>46262</v>
      </c>
      <c r="C13276" s="30" t="s">
        <v>880</v>
      </c>
      <c r="D13276" s="30" t="s">
        <v>881</v>
      </c>
      <c r="E13276" s="75">
        <v>36</v>
      </c>
      <c r="F13276" s="30" t="s">
        <v>70</v>
      </c>
      <c r="G13276" s="30" t="s">
        <v>71</v>
      </c>
      <c r="H13276" s="75">
        <v>2</v>
      </c>
    </row>
    <row r="13277" spans="1:8">
      <c r="A13277" s="30" t="s">
        <v>5030</v>
      </c>
      <c r="B13277" s="74">
        <v>46262</v>
      </c>
      <c r="C13277" s="30" t="s">
        <v>882</v>
      </c>
      <c r="D13277" s="30" t="s">
        <v>883</v>
      </c>
      <c r="E13277" s="75">
        <v>77</v>
      </c>
      <c r="F13277" s="30" t="s">
        <v>70</v>
      </c>
      <c r="G13277" s="30" t="s">
        <v>71</v>
      </c>
      <c r="H13277" s="75">
        <v>2</v>
      </c>
    </row>
    <row r="13278" spans="1:8">
      <c r="A13278" s="30" t="s">
        <v>5030</v>
      </c>
      <c r="B13278" s="74">
        <v>46262</v>
      </c>
      <c r="C13278" s="30" t="s">
        <v>884</v>
      </c>
      <c r="D13278" s="30" t="s">
        <v>885</v>
      </c>
      <c r="E13278" s="75">
        <v>31</v>
      </c>
      <c r="F13278" s="30" t="s">
        <v>53</v>
      </c>
      <c r="G13278" s="30" t="s">
        <v>54</v>
      </c>
      <c r="H13278" s="75">
        <v>1</v>
      </c>
    </row>
    <row r="13279" spans="1:8">
      <c r="A13279" s="30" t="s">
        <v>5030</v>
      </c>
      <c r="B13279" s="74">
        <v>46262</v>
      </c>
      <c r="C13279" s="30" t="s">
        <v>888</v>
      </c>
      <c r="D13279" s="30" t="s">
        <v>889</v>
      </c>
      <c r="E13279" s="75">
        <v>100</v>
      </c>
      <c r="F13279" s="30" t="s">
        <v>70</v>
      </c>
      <c r="G13279" s="30" t="s">
        <v>71</v>
      </c>
      <c r="H13279" s="75">
        <v>2</v>
      </c>
    </row>
    <row r="13280" spans="1:8">
      <c r="A13280" s="30" t="s">
        <v>5030</v>
      </c>
      <c r="B13280" s="74">
        <v>46262</v>
      </c>
      <c r="C13280" s="30" t="s">
        <v>890</v>
      </c>
      <c r="D13280" s="30" t="s">
        <v>891</v>
      </c>
      <c r="E13280" s="75">
        <v>138</v>
      </c>
      <c r="F13280" s="30" t="s">
        <v>53</v>
      </c>
      <c r="G13280" s="30" t="s">
        <v>54</v>
      </c>
      <c r="H13280" s="75">
        <v>1</v>
      </c>
    </row>
    <row r="13281" spans="1:8">
      <c r="A13281" s="30" t="s">
        <v>5030</v>
      </c>
      <c r="B13281" s="74">
        <v>46262</v>
      </c>
      <c r="C13281" s="30" t="s">
        <v>892</v>
      </c>
      <c r="D13281" s="30" t="s">
        <v>893</v>
      </c>
      <c r="E13281" s="75">
        <v>45</v>
      </c>
      <c r="F13281" s="30" t="s">
        <v>68</v>
      </c>
      <c r="G13281" s="30" t="s">
        <v>69</v>
      </c>
      <c r="H13281" s="75">
        <v>1</v>
      </c>
    </row>
    <row r="13282" spans="1:8">
      <c r="A13282" s="30" t="s">
        <v>5030</v>
      </c>
      <c r="B13282" s="74">
        <v>46262</v>
      </c>
      <c r="C13282" s="30" t="s">
        <v>894</v>
      </c>
      <c r="D13282" s="30" t="s">
        <v>895</v>
      </c>
      <c r="E13282" s="75">
        <v>82</v>
      </c>
      <c r="F13282" s="30" t="s">
        <v>70</v>
      </c>
      <c r="G13282" s="30" t="s">
        <v>71</v>
      </c>
      <c r="H13282" s="75">
        <v>2</v>
      </c>
    </row>
    <row r="13283" spans="1:8">
      <c r="A13283" s="30" t="s">
        <v>5030</v>
      </c>
      <c r="B13283" s="74">
        <v>46262</v>
      </c>
      <c r="C13283" s="30" t="s">
        <v>898</v>
      </c>
      <c r="D13283" s="30" t="s">
        <v>899</v>
      </c>
      <c r="E13283" s="75">
        <v>116</v>
      </c>
      <c r="F13283" s="30" t="s">
        <v>76</v>
      </c>
      <c r="G13283" s="30" t="s">
        <v>77</v>
      </c>
      <c r="H13283" s="75">
        <v>1</v>
      </c>
    </row>
    <row r="13284" spans="1:8">
      <c r="A13284" s="30" t="s">
        <v>5030</v>
      </c>
      <c r="B13284" s="74">
        <v>46262</v>
      </c>
      <c r="C13284" s="30" t="s">
        <v>900</v>
      </c>
      <c r="D13284" s="30" t="s">
        <v>901</v>
      </c>
      <c r="E13284" s="75">
        <v>36</v>
      </c>
      <c r="F13284" s="30" t="s">
        <v>68</v>
      </c>
      <c r="G13284" s="30" t="s">
        <v>69</v>
      </c>
      <c r="H13284" s="75">
        <v>1</v>
      </c>
    </row>
    <row r="13285" spans="1:8">
      <c r="A13285" s="30" t="s">
        <v>5030</v>
      </c>
      <c r="B13285" s="74">
        <v>46262</v>
      </c>
      <c r="C13285" s="30" t="s">
        <v>904</v>
      </c>
      <c r="D13285" s="30" t="s">
        <v>905</v>
      </c>
      <c r="E13285" s="75">
        <v>105</v>
      </c>
      <c r="F13285" s="30" t="s">
        <v>70</v>
      </c>
      <c r="G13285" s="30" t="s">
        <v>71</v>
      </c>
      <c r="H13285" s="75">
        <v>2</v>
      </c>
    </row>
    <row r="13286" spans="1:8">
      <c r="A13286" s="30" t="s">
        <v>5030</v>
      </c>
      <c r="B13286" s="74">
        <v>46262</v>
      </c>
      <c r="C13286" s="30" t="s">
        <v>906</v>
      </c>
      <c r="D13286" s="30" t="s">
        <v>907</v>
      </c>
      <c r="E13286" s="75">
        <v>143</v>
      </c>
      <c r="F13286" s="30" t="s">
        <v>70</v>
      </c>
      <c r="G13286" s="30" t="s">
        <v>71</v>
      </c>
      <c r="H13286" s="75">
        <v>2</v>
      </c>
    </row>
    <row r="13287" spans="1:8">
      <c r="A13287" s="30" t="s">
        <v>5030</v>
      </c>
      <c r="B13287" s="74">
        <v>46262</v>
      </c>
      <c r="C13287" s="30" t="s">
        <v>908</v>
      </c>
      <c r="D13287" s="30" t="s">
        <v>909</v>
      </c>
      <c r="E13287" s="75">
        <v>383</v>
      </c>
      <c r="F13287" s="30" t="s">
        <v>80</v>
      </c>
      <c r="G13287" s="30" t="s">
        <v>81</v>
      </c>
      <c r="H13287" s="75">
        <v>1</v>
      </c>
    </row>
    <row r="13288" spans="1:8">
      <c r="A13288" s="30" t="s">
        <v>5030</v>
      </c>
      <c r="B13288" s="74">
        <v>46262</v>
      </c>
      <c r="C13288" s="30" t="s">
        <v>910</v>
      </c>
      <c r="D13288" s="30" t="s">
        <v>911</v>
      </c>
      <c r="E13288" s="75">
        <v>104</v>
      </c>
      <c r="F13288" s="30" t="s">
        <v>70</v>
      </c>
      <c r="G13288" s="30" t="s">
        <v>71</v>
      </c>
      <c r="H13288" s="75">
        <v>2</v>
      </c>
    </row>
    <row r="13289" spans="1:8">
      <c r="A13289" s="30" t="s">
        <v>5030</v>
      </c>
      <c r="B13289" s="74">
        <v>46262</v>
      </c>
      <c r="C13289" s="30" t="s">
        <v>916</v>
      </c>
      <c r="D13289" s="30" t="s">
        <v>917</v>
      </c>
      <c r="E13289" s="75">
        <v>12</v>
      </c>
      <c r="F13289" s="30" t="s">
        <v>53</v>
      </c>
      <c r="G13289" s="30" t="s">
        <v>54</v>
      </c>
      <c r="H13289" s="75">
        <v>1</v>
      </c>
    </row>
    <row r="13290" spans="1:8">
      <c r="A13290" s="30" t="s">
        <v>5030</v>
      </c>
      <c r="B13290" s="74">
        <v>46262</v>
      </c>
      <c r="C13290" s="30" t="s">
        <v>918</v>
      </c>
      <c r="D13290" s="30" t="s">
        <v>919</v>
      </c>
      <c r="E13290" s="75">
        <v>25</v>
      </c>
      <c r="F13290" s="30" t="s">
        <v>53</v>
      </c>
      <c r="G13290" s="30" t="s">
        <v>54</v>
      </c>
      <c r="H13290" s="75">
        <v>1</v>
      </c>
    </row>
    <row r="13291" spans="1:8">
      <c r="A13291" s="30" t="s">
        <v>5030</v>
      </c>
      <c r="B13291" s="74">
        <v>46262</v>
      </c>
      <c r="C13291" s="30" t="s">
        <v>920</v>
      </c>
      <c r="D13291" s="30" t="s">
        <v>921</v>
      </c>
      <c r="E13291" s="75">
        <v>141</v>
      </c>
      <c r="F13291" s="30" t="s">
        <v>80</v>
      </c>
      <c r="G13291" s="30" t="s">
        <v>81</v>
      </c>
      <c r="H13291" s="75">
        <v>1</v>
      </c>
    </row>
    <row r="13292" spans="1:8">
      <c r="A13292" s="30" t="s">
        <v>5030</v>
      </c>
      <c r="B13292" s="74">
        <v>46262</v>
      </c>
      <c r="C13292" s="30" t="s">
        <v>922</v>
      </c>
      <c r="D13292" s="30" t="s">
        <v>923</v>
      </c>
      <c r="E13292" s="75">
        <v>34</v>
      </c>
      <c r="F13292" s="30" t="s">
        <v>70</v>
      </c>
      <c r="G13292" s="30" t="s">
        <v>71</v>
      </c>
      <c r="H13292" s="75">
        <v>2</v>
      </c>
    </row>
    <row r="13293" spans="1:8">
      <c r="A13293" s="30" t="s">
        <v>5030</v>
      </c>
      <c r="B13293" s="74">
        <v>46262</v>
      </c>
      <c r="C13293" s="30" t="s">
        <v>928</v>
      </c>
      <c r="D13293" s="30" t="s">
        <v>929</v>
      </c>
      <c r="E13293" s="75">
        <v>63</v>
      </c>
      <c r="F13293" s="30" t="s">
        <v>70</v>
      </c>
      <c r="G13293" s="30" t="s">
        <v>71</v>
      </c>
      <c r="H13293" s="75">
        <v>2</v>
      </c>
    </row>
    <row r="13294" spans="1:8">
      <c r="A13294" s="30" t="s">
        <v>5030</v>
      </c>
      <c r="B13294" s="74">
        <v>46262</v>
      </c>
      <c r="C13294" s="30" t="s">
        <v>930</v>
      </c>
      <c r="D13294" s="30" t="s">
        <v>931</v>
      </c>
      <c r="E13294" s="75">
        <v>101</v>
      </c>
      <c r="F13294" s="30" t="s">
        <v>80</v>
      </c>
      <c r="G13294" s="30" t="s">
        <v>81</v>
      </c>
      <c r="H13294" s="75">
        <v>1</v>
      </c>
    </row>
    <row r="13295" spans="1:8">
      <c r="A13295" s="30" t="s">
        <v>5030</v>
      </c>
      <c r="B13295" s="74">
        <v>46262</v>
      </c>
      <c r="C13295" s="30" t="s">
        <v>934</v>
      </c>
      <c r="D13295" s="30" t="s">
        <v>935</v>
      </c>
      <c r="E13295" s="75">
        <v>90</v>
      </c>
      <c r="F13295" s="30" t="s">
        <v>70</v>
      </c>
      <c r="G13295" s="30" t="s">
        <v>71</v>
      </c>
      <c r="H13295" s="75">
        <v>2</v>
      </c>
    </row>
    <row r="13296" spans="1:8">
      <c r="A13296" s="30" t="s">
        <v>5030</v>
      </c>
      <c r="B13296" s="74">
        <v>46262</v>
      </c>
      <c r="C13296" s="30" t="s">
        <v>936</v>
      </c>
      <c r="D13296" s="30" t="s">
        <v>937</v>
      </c>
      <c r="E13296" s="75">
        <v>81</v>
      </c>
      <c r="F13296" s="30" t="s">
        <v>70</v>
      </c>
      <c r="G13296" s="30" t="s">
        <v>71</v>
      </c>
      <c r="H13296" s="75">
        <v>2</v>
      </c>
    </row>
    <row r="13297" spans="1:8">
      <c r="A13297" s="30" t="s">
        <v>5030</v>
      </c>
      <c r="B13297" s="74">
        <v>46262</v>
      </c>
      <c r="C13297" s="30" t="s">
        <v>938</v>
      </c>
      <c r="D13297" s="30" t="s">
        <v>939</v>
      </c>
      <c r="E13297" s="75">
        <v>160</v>
      </c>
      <c r="F13297" s="30" t="s">
        <v>80</v>
      </c>
      <c r="G13297" s="30" t="s">
        <v>81</v>
      </c>
      <c r="H13297" s="75">
        <v>1</v>
      </c>
    </row>
    <row r="13298" spans="1:8">
      <c r="A13298" s="30" t="s">
        <v>5030</v>
      </c>
      <c r="B13298" s="74">
        <v>46262</v>
      </c>
      <c r="C13298" s="30" t="s">
        <v>1826</v>
      </c>
      <c r="D13298" s="30" t="s">
        <v>1827</v>
      </c>
      <c r="E13298" s="75">
        <v>2</v>
      </c>
      <c r="F13298" s="30" t="s">
        <v>76</v>
      </c>
      <c r="G13298" s="30" t="s">
        <v>77</v>
      </c>
      <c r="H13298" s="75">
        <v>1</v>
      </c>
    </row>
    <row r="13299" spans="1:8">
      <c r="A13299" s="30" t="s">
        <v>5030</v>
      </c>
      <c r="B13299" s="74">
        <v>46262</v>
      </c>
      <c r="C13299" s="30" t="s">
        <v>1922</v>
      </c>
      <c r="D13299" s="30" t="s">
        <v>1923</v>
      </c>
      <c r="E13299" s="75">
        <v>57</v>
      </c>
      <c r="F13299" s="30" t="s">
        <v>70</v>
      </c>
      <c r="G13299" s="30" t="s">
        <v>71</v>
      </c>
      <c r="H13299" s="75">
        <v>2</v>
      </c>
    </row>
    <row r="13300" spans="1:8">
      <c r="A13300" s="30" t="s">
        <v>5030</v>
      </c>
      <c r="B13300" s="74">
        <v>46262</v>
      </c>
      <c r="C13300" s="30" t="s">
        <v>942</v>
      </c>
      <c r="D13300" s="30" t="s">
        <v>943</v>
      </c>
      <c r="E13300" s="75">
        <v>103</v>
      </c>
      <c r="F13300" s="30" t="s">
        <v>70</v>
      </c>
      <c r="G13300" s="30" t="s">
        <v>71</v>
      </c>
      <c r="H13300" s="75">
        <v>2</v>
      </c>
    </row>
    <row r="13301" spans="1:8">
      <c r="A13301" s="30" t="s">
        <v>5030</v>
      </c>
      <c r="B13301" s="74">
        <v>46262</v>
      </c>
      <c r="C13301" s="30" t="s">
        <v>944</v>
      </c>
      <c r="D13301" s="30" t="s">
        <v>945</v>
      </c>
      <c r="E13301" s="75">
        <v>36</v>
      </c>
      <c r="F13301" s="30" t="s">
        <v>68</v>
      </c>
      <c r="G13301" s="30" t="s">
        <v>69</v>
      </c>
      <c r="H13301" s="75">
        <v>1</v>
      </c>
    </row>
    <row r="13302" spans="1:8">
      <c r="A13302" s="30" t="s">
        <v>5030</v>
      </c>
      <c r="B13302" s="74">
        <v>46262</v>
      </c>
      <c r="C13302" s="30" t="s">
        <v>948</v>
      </c>
      <c r="D13302" s="30" t="s">
        <v>949</v>
      </c>
      <c r="E13302" s="75">
        <v>263</v>
      </c>
      <c r="F13302" s="30" t="s">
        <v>78</v>
      </c>
      <c r="G13302" s="30" t="s">
        <v>79</v>
      </c>
      <c r="H13302" s="75">
        <v>2</v>
      </c>
    </row>
    <row r="13303" spans="1:8">
      <c r="A13303" s="30" t="s">
        <v>5030</v>
      </c>
      <c r="B13303" s="74">
        <v>46262</v>
      </c>
      <c r="C13303" s="30" t="s">
        <v>1828</v>
      </c>
      <c r="D13303" s="30" t="s">
        <v>1829</v>
      </c>
      <c r="E13303" s="75">
        <v>23</v>
      </c>
      <c r="F13303" s="30" t="s">
        <v>53</v>
      </c>
      <c r="G13303" s="30" t="s">
        <v>54</v>
      </c>
      <c r="H13303" s="75">
        <v>1</v>
      </c>
    </row>
    <row r="13304" spans="1:8">
      <c r="A13304" s="30" t="s">
        <v>5030</v>
      </c>
      <c r="B13304" s="74">
        <v>46262</v>
      </c>
      <c r="C13304" s="30" t="s">
        <v>950</v>
      </c>
      <c r="D13304" s="30" t="s">
        <v>951</v>
      </c>
      <c r="E13304" s="75">
        <v>93</v>
      </c>
      <c r="F13304" s="30" t="s">
        <v>53</v>
      </c>
      <c r="G13304" s="30" t="s">
        <v>54</v>
      </c>
      <c r="H13304" s="75">
        <v>1</v>
      </c>
    </row>
    <row r="13305" spans="1:8">
      <c r="A13305" s="30" t="s">
        <v>5030</v>
      </c>
      <c r="B13305" s="74">
        <v>46262</v>
      </c>
      <c r="C13305" s="30" t="s">
        <v>952</v>
      </c>
      <c r="D13305" s="30" t="s">
        <v>953</v>
      </c>
      <c r="E13305" s="75">
        <v>71</v>
      </c>
      <c r="F13305" s="30" t="s">
        <v>70</v>
      </c>
      <c r="G13305" s="30" t="s">
        <v>71</v>
      </c>
      <c r="H13305" s="75">
        <v>2</v>
      </c>
    </row>
    <row r="13306" spans="1:8">
      <c r="A13306" s="30" t="s">
        <v>5030</v>
      </c>
      <c r="B13306" s="74">
        <v>46262</v>
      </c>
      <c r="C13306" s="30" t="s">
        <v>954</v>
      </c>
      <c r="D13306" s="30" t="s">
        <v>955</v>
      </c>
      <c r="E13306" s="75">
        <v>41</v>
      </c>
      <c r="F13306" s="30" t="s">
        <v>70</v>
      </c>
      <c r="G13306" s="30" t="s">
        <v>71</v>
      </c>
      <c r="H13306" s="75">
        <v>2</v>
      </c>
    </row>
    <row r="13307" spans="1:8">
      <c r="A13307" s="30" t="s">
        <v>5030</v>
      </c>
      <c r="B13307" s="74">
        <v>46262</v>
      </c>
      <c r="C13307" s="30" t="s">
        <v>958</v>
      </c>
      <c r="D13307" s="30" t="s">
        <v>959</v>
      </c>
      <c r="E13307" s="75">
        <v>41</v>
      </c>
      <c r="F13307" s="30" t="s">
        <v>53</v>
      </c>
      <c r="G13307" s="30" t="s">
        <v>54</v>
      </c>
      <c r="H13307" s="75">
        <v>1</v>
      </c>
    </row>
    <row r="13308" spans="1:8">
      <c r="A13308" s="30" t="s">
        <v>5030</v>
      </c>
      <c r="B13308" s="74">
        <v>46262</v>
      </c>
      <c r="C13308" s="30" t="s">
        <v>1830</v>
      </c>
      <c r="D13308" s="30" t="s">
        <v>1831</v>
      </c>
      <c r="E13308" s="75">
        <v>47</v>
      </c>
      <c r="F13308" s="30" t="s">
        <v>70</v>
      </c>
      <c r="G13308" s="30" t="s">
        <v>71</v>
      </c>
      <c r="H13308" s="75">
        <v>2</v>
      </c>
    </row>
    <row r="13309" spans="1:8">
      <c r="A13309" s="30" t="s">
        <v>5030</v>
      </c>
      <c r="B13309" s="74">
        <v>46262</v>
      </c>
      <c r="C13309" s="30" t="s">
        <v>962</v>
      </c>
      <c r="D13309" s="30" t="s">
        <v>963</v>
      </c>
      <c r="E13309" s="75">
        <v>145</v>
      </c>
      <c r="F13309" s="30" t="s">
        <v>70</v>
      </c>
      <c r="G13309" s="30" t="s">
        <v>71</v>
      </c>
      <c r="H13309" s="75">
        <v>2</v>
      </c>
    </row>
    <row r="13310" spans="1:8">
      <c r="A13310" s="30" t="s">
        <v>5030</v>
      </c>
      <c r="B13310" s="74">
        <v>46262</v>
      </c>
      <c r="C13310" s="30" t="s">
        <v>972</v>
      </c>
      <c r="D13310" s="30" t="s">
        <v>973</v>
      </c>
      <c r="E13310" s="75">
        <v>73</v>
      </c>
      <c r="F13310" s="30" t="s">
        <v>70</v>
      </c>
      <c r="G13310" s="30" t="s">
        <v>71</v>
      </c>
      <c r="H13310" s="75">
        <v>2</v>
      </c>
    </row>
    <row r="13311" spans="1:8">
      <c r="A13311" s="30" t="s">
        <v>5030</v>
      </c>
      <c r="B13311" s="74">
        <v>46262</v>
      </c>
      <c r="C13311" s="30" t="s">
        <v>974</v>
      </c>
      <c r="D13311" s="30" t="s">
        <v>975</v>
      </c>
      <c r="E13311" s="75">
        <v>3</v>
      </c>
      <c r="F13311" s="30" t="s">
        <v>53</v>
      </c>
      <c r="G13311" s="30" t="s">
        <v>54</v>
      </c>
      <c r="H13311" s="75">
        <v>1</v>
      </c>
    </row>
    <row r="13312" spans="1:8">
      <c r="A13312" s="30" t="s">
        <v>5030</v>
      </c>
      <c r="B13312" s="74">
        <v>46262</v>
      </c>
      <c r="C13312" s="30" t="s">
        <v>976</v>
      </c>
      <c r="D13312" s="30" t="s">
        <v>977</v>
      </c>
      <c r="E13312" s="75">
        <v>88</v>
      </c>
      <c r="F13312" s="30" t="s">
        <v>68</v>
      </c>
      <c r="G13312" s="30" t="s">
        <v>69</v>
      </c>
      <c r="H13312" s="75">
        <v>1</v>
      </c>
    </row>
    <row r="13313" spans="1:8">
      <c r="A13313" s="30" t="s">
        <v>5030</v>
      </c>
      <c r="B13313" s="74">
        <v>46262</v>
      </c>
      <c r="C13313" s="30" t="s">
        <v>980</v>
      </c>
      <c r="D13313" s="30" t="s">
        <v>981</v>
      </c>
      <c r="E13313" s="75">
        <v>131</v>
      </c>
      <c r="F13313" s="30" t="s">
        <v>70</v>
      </c>
      <c r="G13313" s="30" t="s">
        <v>71</v>
      </c>
      <c r="H13313" s="75">
        <v>2</v>
      </c>
    </row>
    <row r="13314" spans="1:8">
      <c r="A13314" s="30" t="s">
        <v>5030</v>
      </c>
      <c r="B13314" s="74">
        <v>46262</v>
      </c>
      <c r="C13314" s="30" t="s">
        <v>984</v>
      </c>
      <c r="D13314" s="30" t="s">
        <v>985</v>
      </c>
      <c r="E13314" s="75">
        <v>115</v>
      </c>
      <c r="F13314" s="30" t="s">
        <v>53</v>
      </c>
      <c r="G13314" s="30" t="s">
        <v>54</v>
      </c>
      <c r="H13314" s="75">
        <v>1</v>
      </c>
    </row>
    <row r="13315" spans="1:8">
      <c r="A13315" s="30" t="s">
        <v>5030</v>
      </c>
      <c r="B13315" s="74">
        <v>46262</v>
      </c>
      <c r="C13315" s="30" t="s">
        <v>988</v>
      </c>
      <c r="D13315" s="30" t="s">
        <v>989</v>
      </c>
      <c r="E13315" s="75">
        <v>2</v>
      </c>
      <c r="F13315" s="30" t="s">
        <v>76</v>
      </c>
      <c r="G13315" s="30" t="s">
        <v>77</v>
      </c>
      <c r="H13315" s="75">
        <v>1</v>
      </c>
    </row>
    <row r="13316" spans="1:8">
      <c r="A13316" s="30" t="s">
        <v>5030</v>
      </c>
      <c r="B13316" s="74">
        <v>46262</v>
      </c>
      <c r="C13316" s="30" t="s">
        <v>992</v>
      </c>
      <c r="D13316" s="30" t="s">
        <v>993</v>
      </c>
      <c r="E13316" s="75">
        <v>45</v>
      </c>
      <c r="F13316" s="30" t="s">
        <v>70</v>
      </c>
      <c r="G13316" s="30" t="s">
        <v>71</v>
      </c>
      <c r="H13316" s="75">
        <v>2</v>
      </c>
    </row>
    <row r="13317" spans="1:8">
      <c r="A13317" s="30" t="s">
        <v>5030</v>
      </c>
      <c r="B13317" s="74">
        <v>46262</v>
      </c>
      <c r="C13317" s="30" t="s">
        <v>994</v>
      </c>
      <c r="D13317" s="30" t="s">
        <v>995</v>
      </c>
      <c r="E13317" s="75">
        <v>21</v>
      </c>
      <c r="F13317" s="30" t="s">
        <v>53</v>
      </c>
      <c r="G13317" s="30" t="s">
        <v>54</v>
      </c>
      <c r="H13317" s="75">
        <v>1</v>
      </c>
    </row>
    <row r="13318" spans="1:8">
      <c r="A13318" s="30" t="s">
        <v>5030</v>
      </c>
      <c r="B13318" s="74">
        <v>46262</v>
      </c>
      <c r="C13318" s="30" t="s">
        <v>1838</v>
      </c>
      <c r="D13318" s="30" t="s">
        <v>1839</v>
      </c>
      <c r="E13318" s="75">
        <v>35</v>
      </c>
      <c r="F13318" s="30" t="s">
        <v>53</v>
      </c>
      <c r="G13318" s="30" t="s">
        <v>54</v>
      </c>
      <c r="H13318" s="75">
        <v>1</v>
      </c>
    </row>
    <row r="13319" spans="1:8">
      <c r="A13319" s="30" t="s">
        <v>5030</v>
      </c>
      <c r="B13319" s="74">
        <v>46262</v>
      </c>
      <c r="C13319" s="30" t="s">
        <v>998</v>
      </c>
      <c r="D13319" s="30" t="s">
        <v>999</v>
      </c>
      <c r="E13319" s="75">
        <v>5</v>
      </c>
      <c r="F13319" s="30" t="s">
        <v>76</v>
      </c>
      <c r="G13319" s="30" t="s">
        <v>77</v>
      </c>
      <c r="H13319" s="75">
        <v>1</v>
      </c>
    </row>
    <row r="13320" spans="1:8">
      <c r="A13320" s="30" t="s">
        <v>5030</v>
      </c>
      <c r="B13320" s="74">
        <v>46262</v>
      </c>
      <c r="C13320" s="30" t="s">
        <v>1840</v>
      </c>
      <c r="D13320" s="30" t="s">
        <v>1841</v>
      </c>
      <c r="E13320" s="75">
        <v>104</v>
      </c>
      <c r="F13320" s="30" t="s">
        <v>70</v>
      </c>
      <c r="G13320" s="30" t="s">
        <v>71</v>
      </c>
      <c r="H13320" s="75">
        <v>2</v>
      </c>
    </row>
    <row r="13321" spans="1:8">
      <c r="A13321" s="30" t="s">
        <v>5030</v>
      </c>
      <c r="B13321" s="74">
        <v>46262</v>
      </c>
      <c r="C13321" s="30" t="s">
        <v>1010</v>
      </c>
      <c r="D13321" s="30" t="s">
        <v>1011</v>
      </c>
      <c r="E13321" s="75">
        <v>72</v>
      </c>
      <c r="F13321" s="30" t="s">
        <v>70</v>
      </c>
      <c r="G13321" s="30" t="s">
        <v>71</v>
      </c>
      <c r="H13321" s="75">
        <v>2</v>
      </c>
    </row>
    <row r="13322" spans="1:8">
      <c r="A13322" s="30" t="s">
        <v>5030</v>
      </c>
      <c r="B13322" s="74">
        <v>46262</v>
      </c>
      <c r="C13322" s="30" t="s">
        <v>1012</v>
      </c>
      <c r="D13322" s="30" t="s">
        <v>1013</v>
      </c>
      <c r="E13322" s="75">
        <v>17</v>
      </c>
      <c r="F13322" s="30" t="s">
        <v>53</v>
      </c>
      <c r="G13322" s="30" t="s">
        <v>54</v>
      </c>
      <c r="H13322" s="75">
        <v>1</v>
      </c>
    </row>
    <row r="13323" spans="1:8">
      <c r="A13323" s="30" t="s">
        <v>5030</v>
      </c>
      <c r="B13323" s="74">
        <v>46262</v>
      </c>
      <c r="C13323" s="30" t="s">
        <v>1018</v>
      </c>
      <c r="D13323" s="30" t="s">
        <v>1019</v>
      </c>
      <c r="E13323" s="75">
        <v>148</v>
      </c>
      <c r="F13323" s="30" t="s">
        <v>70</v>
      </c>
      <c r="G13323" s="30" t="s">
        <v>71</v>
      </c>
      <c r="H13323" s="75">
        <v>2</v>
      </c>
    </row>
    <row r="13324" spans="1:8">
      <c r="A13324" s="30" t="s">
        <v>5030</v>
      </c>
      <c r="B13324" s="74">
        <v>46262</v>
      </c>
      <c r="C13324" s="30" t="s">
        <v>1020</v>
      </c>
      <c r="D13324" s="30" t="s">
        <v>1021</v>
      </c>
      <c r="E13324" s="75">
        <v>28</v>
      </c>
      <c r="F13324" s="30" t="s">
        <v>53</v>
      </c>
      <c r="G13324" s="30" t="s">
        <v>54</v>
      </c>
      <c r="H13324" s="75">
        <v>1</v>
      </c>
    </row>
    <row r="13325" spans="1:8">
      <c r="A13325" s="30" t="s">
        <v>5030</v>
      </c>
      <c r="B13325" s="74">
        <v>46262</v>
      </c>
      <c r="C13325" s="30" t="s">
        <v>1022</v>
      </c>
      <c r="D13325" s="30" t="s">
        <v>1023</v>
      </c>
      <c r="E13325" s="75">
        <v>117</v>
      </c>
      <c r="F13325" s="30" t="s">
        <v>70</v>
      </c>
      <c r="G13325" s="30" t="s">
        <v>71</v>
      </c>
      <c r="H13325" s="75">
        <v>2</v>
      </c>
    </row>
    <row r="13326" spans="1:8">
      <c r="A13326" s="30" t="s">
        <v>5030</v>
      </c>
      <c r="B13326" s="74">
        <v>46262</v>
      </c>
      <c r="C13326" s="30" t="s">
        <v>1846</v>
      </c>
      <c r="D13326" s="30" t="s">
        <v>1847</v>
      </c>
      <c r="E13326" s="75">
        <v>136</v>
      </c>
      <c r="F13326" s="30" t="s">
        <v>53</v>
      </c>
      <c r="G13326" s="30" t="s">
        <v>54</v>
      </c>
      <c r="H13326" s="75">
        <v>1</v>
      </c>
    </row>
    <row r="13327" spans="1:8">
      <c r="A13327" s="30" t="s">
        <v>5030</v>
      </c>
      <c r="B13327" s="74">
        <v>46262</v>
      </c>
      <c r="C13327" s="30" t="s">
        <v>1032</v>
      </c>
      <c r="D13327" s="30" t="s">
        <v>1033</v>
      </c>
      <c r="E13327" s="75">
        <v>102</v>
      </c>
      <c r="F13327" s="30" t="s">
        <v>76</v>
      </c>
      <c r="G13327" s="30" t="s">
        <v>77</v>
      </c>
      <c r="H13327" s="75">
        <v>1</v>
      </c>
    </row>
    <row r="13328" spans="1:8">
      <c r="A13328" s="30" t="s">
        <v>5030</v>
      </c>
      <c r="B13328" s="74">
        <v>46262</v>
      </c>
      <c r="C13328" s="30" t="s">
        <v>1036</v>
      </c>
      <c r="D13328" s="30" t="s">
        <v>1037</v>
      </c>
      <c r="E13328" s="75">
        <v>161</v>
      </c>
      <c r="F13328" s="30" t="s">
        <v>53</v>
      </c>
      <c r="G13328" s="30" t="s">
        <v>54</v>
      </c>
      <c r="H13328" s="75">
        <v>1</v>
      </c>
    </row>
    <row r="13329" spans="1:8">
      <c r="A13329" s="30" t="s">
        <v>5030</v>
      </c>
      <c r="B13329" s="74">
        <v>46262</v>
      </c>
      <c r="C13329" s="30" t="s">
        <v>1038</v>
      </c>
      <c r="D13329" s="30" t="s">
        <v>1039</v>
      </c>
      <c r="E13329" s="75">
        <v>168</v>
      </c>
      <c r="F13329" s="30" t="s">
        <v>70</v>
      </c>
      <c r="G13329" s="30" t="s">
        <v>71</v>
      </c>
      <c r="H13329" s="75">
        <v>2</v>
      </c>
    </row>
    <row r="13330" spans="1:8">
      <c r="A13330" s="30" t="s">
        <v>5030</v>
      </c>
      <c r="B13330" s="74">
        <v>46262</v>
      </c>
      <c r="C13330" s="30" t="s">
        <v>1040</v>
      </c>
      <c r="D13330" s="30" t="s">
        <v>1041</v>
      </c>
      <c r="E13330" s="75">
        <v>16</v>
      </c>
      <c r="F13330" s="30" t="s">
        <v>53</v>
      </c>
      <c r="G13330" s="30" t="s">
        <v>54</v>
      </c>
      <c r="H13330" s="75">
        <v>1</v>
      </c>
    </row>
    <row r="13331" spans="1:8">
      <c r="A13331" s="30" t="s">
        <v>5030</v>
      </c>
      <c r="B13331" s="74">
        <v>46262</v>
      </c>
      <c r="C13331" s="30" t="s">
        <v>1042</v>
      </c>
      <c r="D13331" s="30" t="s">
        <v>1043</v>
      </c>
      <c r="E13331" s="75">
        <v>168</v>
      </c>
      <c r="F13331" s="30" t="s">
        <v>80</v>
      </c>
      <c r="G13331" s="30" t="s">
        <v>81</v>
      </c>
      <c r="H13331" s="75">
        <v>1</v>
      </c>
    </row>
    <row r="13332" spans="1:8">
      <c r="A13332" s="30" t="s">
        <v>5030</v>
      </c>
      <c r="B13332" s="74">
        <v>46262</v>
      </c>
      <c r="C13332" s="30" t="s">
        <v>1044</v>
      </c>
      <c r="D13332" s="30" t="s">
        <v>1045</v>
      </c>
      <c r="E13332" s="75">
        <v>158</v>
      </c>
      <c r="F13332" s="30" t="s">
        <v>53</v>
      </c>
      <c r="G13332" s="30" t="s">
        <v>54</v>
      </c>
      <c r="H13332" s="75">
        <v>1</v>
      </c>
    </row>
    <row r="13333" spans="1:8">
      <c r="A13333" s="30" t="s">
        <v>5030</v>
      </c>
      <c r="B13333" s="74">
        <v>46262</v>
      </c>
      <c r="C13333" s="30" t="s">
        <v>1046</v>
      </c>
      <c r="D13333" s="30" t="s">
        <v>1047</v>
      </c>
      <c r="E13333" s="75">
        <v>150</v>
      </c>
      <c r="F13333" s="30" t="s">
        <v>80</v>
      </c>
      <c r="G13333" s="30" t="s">
        <v>81</v>
      </c>
      <c r="H13333" s="75">
        <v>1</v>
      </c>
    </row>
    <row r="13334" spans="1:8">
      <c r="A13334" s="30" t="s">
        <v>5030</v>
      </c>
      <c r="B13334" s="74">
        <v>46262</v>
      </c>
      <c r="C13334" s="30" t="s">
        <v>1050</v>
      </c>
      <c r="D13334" s="30" t="s">
        <v>1051</v>
      </c>
      <c r="E13334" s="75">
        <v>6</v>
      </c>
      <c r="F13334" s="30" t="s">
        <v>76</v>
      </c>
      <c r="G13334" s="30" t="s">
        <v>77</v>
      </c>
      <c r="H13334" s="75">
        <v>1</v>
      </c>
    </row>
    <row r="13335" spans="1:8">
      <c r="A13335" s="30" t="s">
        <v>5030</v>
      </c>
      <c r="B13335" s="74">
        <v>46262</v>
      </c>
      <c r="C13335" s="30" t="s">
        <v>1054</v>
      </c>
      <c r="D13335" s="30" t="s">
        <v>1055</v>
      </c>
      <c r="E13335" s="75">
        <v>191</v>
      </c>
      <c r="F13335" s="30" t="s">
        <v>70</v>
      </c>
      <c r="G13335" s="30" t="s">
        <v>71</v>
      </c>
      <c r="H13335" s="75">
        <v>2</v>
      </c>
    </row>
    <row r="13336" spans="1:8">
      <c r="A13336" s="30" t="s">
        <v>5030</v>
      </c>
      <c r="B13336" s="74">
        <v>46262</v>
      </c>
      <c r="C13336" s="30" t="s">
        <v>1060</v>
      </c>
      <c r="D13336" s="30" t="s">
        <v>1061</v>
      </c>
      <c r="E13336" s="75">
        <v>67</v>
      </c>
      <c r="F13336" s="30" t="s">
        <v>53</v>
      </c>
      <c r="G13336" s="30" t="s">
        <v>54</v>
      </c>
      <c r="H13336" s="75">
        <v>1</v>
      </c>
    </row>
    <row r="13337" spans="1:8">
      <c r="A13337" s="30" t="s">
        <v>5030</v>
      </c>
      <c r="B13337" s="74">
        <v>46262</v>
      </c>
      <c r="C13337" s="30" t="s">
        <v>1064</v>
      </c>
      <c r="D13337" s="30" t="s">
        <v>1065</v>
      </c>
      <c r="E13337" s="75">
        <v>40</v>
      </c>
      <c r="F13337" s="30" t="s">
        <v>70</v>
      </c>
      <c r="G13337" s="30" t="s">
        <v>71</v>
      </c>
      <c r="H13337" s="75">
        <v>2</v>
      </c>
    </row>
    <row r="13338" spans="1:8">
      <c r="A13338" s="30" t="s">
        <v>5030</v>
      </c>
      <c r="B13338" s="74">
        <v>46262</v>
      </c>
      <c r="C13338" s="30" t="s">
        <v>1066</v>
      </c>
      <c r="D13338" s="30" t="s">
        <v>1067</v>
      </c>
      <c r="E13338" s="75">
        <v>65</v>
      </c>
      <c r="F13338" s="30" t="s">
        <v>80</v>
      </c>
      <c r="G13338" s="30" t="s">
        <v>81</v>
      </c>
      <c r="H13338" s="75">
        <v>1</v>
      </c>
    </row>
    <row r="13339" spans="1:8">
      <c r="A13339" s="30" t="s">
        <v>5030</v>
      </c>
      <c r="B13339" s="74">
        <v>46262</v>
      </c>
      <c r="C13339" s="30" t="s">
        <v>1068</v>
      </c>
      <c r="D13339" s="30" t="s">
        <v>1069</v>
      </c>
      <c r="E13339" s="75">
        <v>89</v>
      </c>
      <c r="F13339" s="30" t="s">
        <v>70</v>
      </c>
      <c r="G13339" s="30" t="s">
        <v>71</v>
      </c>
      <c r="H13339" s="75">
        <v>2</v>
      </c>
    </row>
    <row r="13340" spans="1:8">
      <c r="A13340" s="30" t="s">
        <v>5030</v>
      </c>
      <c r="B13340" s="74">
        <v>46262</v>
      </c>
      <c r="C13340" s="30" t="s">
        <v>1072</v>
      </c>
      <c r="D13340" s="30" t="s">
        <v>1073</v>
      </c>
      <c r="E13340" s="75">
        <v>98</v>
      </c>
      <c r="F13340" s="30" t="s">
        <v>53</v>
      </c>
      <c r="G13340" s="30" t="s">
        <v>54</v>
      </c>
      <c r="H13340" s="75">
        <v>1</v>
      </c>
    </row>
    <row r="13341" spans="1:8">
      <c r="A13341" s="30" t="s">
        <v>5030</v>
      </c>
      <c r="B13341" s="74">
        <v>46262</v>
      </c>
      <c r="C13341" s="30" t="s">
        <v>1074</v>
      </c>
      <c r="D13341" s="30" t="s">
        <v>1075</v>
      </c>
      <c r="E13341" s="75">
        <v>128</v>
      </c>
      <c r="F13341" s="30" t="s">
        <v>70</v>
      </c>
      <c r="G13341" s="30" t="s">
        <v>71</v>
      </c>
      <c r="H13341" s="75">
        <v>2</v>
      </c>
    </row>
    <row r="13342" spans="1:8">
      <c r="A13342" s="30" t="s">
        <v>5030</v>
      </c>
      <c r="B13342" s="74">
        <v>46262</v>
      </c>
      <c r="C13342" s="30" t="s">
        <v>1076</v>
      </c>
      <c r="D13342" s="30" t="s">
        <v>1077</v>
      </c>
      <c r="E13342" s="75">
        <v>16</v>
      </c>
      <c r="F13342" s="30" t="s">
        <v>53</v>
      </c>
      <c r="G13342" s="30" t="s">
        <v>54</v>
      </c>
      <c r="H13342" s="75">
        <v>1</v>
      </c>
    </row>
    <row r="13343" spans="1:8">
      <c r="A13343" s="30" t="s">
        <v>5030</v>
      </c>
      <c r="B13343" s="74">
        <v>46262</v>
      </c>
      <c r="C13343" s="30" t="s">
        <v>1080</v>
      </c>
      <c r="D13343" s="30" t="s">
        <v>1081</v>
      </c>
      <c r="E13343" s="75">
        <v>16</v>
      </c>
      <c r="F13343" s="30" t="s">
        <v>70</v>
      </c>
      <c r="G13343" s="30" t="s">
        <v>71</v>
      </c>
      <c r="H13343" s="75">
        <v>2</v>
      </c>
    </row>
    <row r="13344" spans="1:8">
      <c r="A13344" s="30" t="s">
        <v>5030</v>
      </c>
      <c r="B13344" s="74">
        <v>46262</v>
      </c>
      <c r="C13344" s="30" t="s">
        <v>1084</v>
      </c>
      <c r="D13344" s="30" t="s">
        <v>1085</v>
      </c>
      <c r="E13344" s="75">
        <v>34</v>
      </c>
      <c r="F13344" s="30" t="s">
        <v>80</v>
      </c>
      <c r="G13344" s="30" t="s">
        <v>81</v>
      </c>
      <c r="H13344" s="75">
        <v>1</v>
      </c>
    </row>
    <row r="13345" spans="1:8">
      <c r="A13345" s="30" t="s">
        <v>5030</v>
      </c>
      <c r="B13345" s="74">
        <v>46262</v>
      </c>
      <c r="C13345" s="30" t="s">
        <v>1086</v>
      </c>
      <c r="D13345" s="30" t="s">
        <v>1087</v>
      </c>
      <c r="E13345" s="75">
        <v>21</v>
      </c>
      <c r="F13345" s="30" t="s">
        <v>53</v>
      </c>
      <c r="G13345" s="30" t="s">
        <v>54</v>
      </c>
      <c r="H13345" s="75">
        <v>1</v>
      </c>
    </row>
    <row r="13346" spans="1:8">
      <c r="A13346" s="30" t="s">
        <v>5030</v>
      </c>
      <c r="B13346" s="74">
        <v>46262</v>
      </c>
      <c r="C13346" s="30" t="s">
        <v>1088</v>
      </c>
      <c r="D13346" s="30" t="s">
        <v>1089</v>
      </c>
      <c r="E13346" s="75">
        <v>85</v>
      </c>
      <c r="F13346" s="30" t="s">
        <v>53</v>
      </c>
      <c r="G13346" s="30" t="s">
        <v>54</v>
      </c>
      <c r="H13346" s="75">
        <v>1</v>
      </c>
    </row>
    <row r="13347" spans="1:8">
      <c r="A13347" s="30" t="s">
        <v>5030</v>
      </c>
      <c r="B13347" s="74">
        <v>46262</v>
      </c>
      <c r="C13347" s="30" t="s">
        <v>1094</v>
      </c>
      <c r="D13347" s="30" t="s">
        <v>1095</v>
      </c>
      <c r="E13347" s="75">
        <v>58</v>
      </c>
      <c r="F13347" s="30" t="s">
        <v>70</v>
      </c>
      <c r="G13347" s="30" t="s">
        <v>71</v>
      </c>
      <c r="H13347" s="75">
        <v>2</v>
      </c>
    </row>
    <row r="13348" spans="1:8">
      <c r="A13348" s="30" t="s">
        <v>5030</v>
      </c>
      <c r="B13348" s="74">
        <v>46262</v>
      </c>
      <c r="C13348" s="30" t="s">
        <v>1848</v>
      </c>
      <c r="D13348" s="30" t="s">
        <v>1849</v>
      </c>
      <c r="E13348" s="75">
        <v>76</v>
      </c>
      <c r="F13348" s="30" t="s">
        <v>53</v>
      </c>
      <c r="G13348" s="30" t="s">
        <v>54</v>
      </c>
      <c r="H13348" s="75">
        <v>1</v>
      </c>
    </row>
    <row r="13349" spans="1:8">
      <c r="A13349" s="30" t="s">
        <v>5030</v>
      </c>
      <c r="B13349" s="74">
        <v>46262</v>
      </c>
      <c r="C13349" s="30" t="s">
        <v>1096</v>
      </c>
      <c r="D13349" s="30" t="s">
        <v>1097</v>
      </c>
      <c r="E13349" s="75">
        <v>54</v>
      </c>
      <c r="F13349" s="30" t="s">
        <v>68</v>
      </c>
      <c r="G13349" s="30" t="s">
        <v>69</v>
      </c>
      <c r="H13349" s="75">
        <v>1</v>
      </c>
    </row>
    <row r="13350" spans="1:8">
      <c r="A13350" s="30" t="s">
        <v>5030</v>
      </c>
      <c r="B13350" s="74">
        <v>46262</v>
      </c>
      <c r="C13350" s="30" t="s">
        <v>1098</v>
      </c>
      <c r="D13350" s="30" t="s">
        <v>1099</v>
      </c>
      <c r="E13350" s="75">
        <v>14</v>
      </c>
      <c r="F13350" s="30" t="s">
        <v>53</v>
      </c>
      <c r="G13350" s="30" t="s">
        <v>54</v>
      </c>
      <c r="H13350" s="75">
        <v>1</v>
      </c>
    </row>
    <row r="13351" spans="1:8">
      <c r="A13351" s="30" t="s">
        <v>5030</v>
      </c>
      <c r="B13351" s="74">
        <v>46262</v>
      </c>
      <c r="C13351" s="30" t="s">
        <v>1102</v>
      </c>
      <c r="D13351" s="30" t="s">
        <v>1103</v>
      </c>
      <c r="E13351" s="75">
        <v>111</v>
      </c>
      <c r="F13351" s="30" t="s">
        <v>53</v>
      </c>
      <c r="G13351" s="30" t="s">
        <v>54</v>
      </c>
      <c r="H13351" s="75">
        <v>1</v>
      </c>
    </row>
    <row r="13352" spans="1:8">
      <c r="A13352" s="30" t="s">
        <v>5030</v>
      </c>
      <c r="B13352" s="74">
        <v>46262</v>
      </c>
      <c r="C13352" s="30" t="s">
        <v>1104</v>
      </c>
      <c r="D13352" s="30" t="s">
        <v>1105</v>
      </c>
      <c r="E13352" s="75">
        <v>16</v>
      </c>
      <c r="F13352" s="30" t="s">
        <v>53</v>
      </c>
      <c r="G13352" s="30" t="s">
        <v>54</v>
      </c>
      <c r="H13352" s="75">
        <v>1</v>
      </c>
    </row>
    <row r="13353" spans="1:8">
      <c r="A13353" s="30" t="s">
        <v>5030</v>
      </c>
      <c r="B13353" s="74">
        <v>46262</v>
      </c>
      <c r="C13353" s="30" t="s">
        <v>1106</v>
      </c>
      <c r="D13353" s="30" t="s">
        <v>1107</v>
      </c>
      <c r="E13353" s="75">
        <v>96</v>
      </c>
      <c r="F13353" s="30" t="s">
        <v>80</v>
      </c>
      <c r="G13353" s="30" t="s">
        <v>81</v>
      </c>
      <c r="H13353" s="75">
        <v>1</v>
      </c>
    </row>
    <row r="13354" spans="1:8">
      <c r="A13354" s="30" t="s">
        <v>5030</v>
      </c>
      <c r="B13354" s="74">
        <v>46262</v>
      </c>
      <c r="C13354" s="30" t="s">
        <v>1108</v>
      </c>
      <c r="D13354" s="30" t="s">
        <v>1109</v>
      </c>
      <c r="E13354" s="75">
        <v>105</v>
      </c>
      <c r="F13354" s="30" t="s">
        <v>53</v>
      </c>
      <c r="G13354" s="30" t="s">
        <v>54</v>
      </c>
      <c r="H13354" s="75">
        <v>1</v>
      </c>
    </row>
    <row r="13355" spans="1:8">
      <c r="A13355" s="30" t="s">
        <v>5030</v>
      </c>
      <c r="B13355" s="74">
        <v>46262</v>
      </c>
      <c r="C13355" s="30" t="s">
        <v>1110</v>
      </c>
      <c r="D13355" s="30" t="s">
        <v>1111</v>
      </c>
      <c r="E13355" s="75">
        <v>177</v>
      </c>
      <c r="F13355" s="30" t="s">
        <v>80</v>
      </c>
      <c r="G13355" s="30" t="s">
        <v>81</v>
      </c>
      <c r="H13355" s="75">
        <v>1</v>
      </c>
    </row>
    <row r="13356" spans="1:8">
      <c r="A13356" s="30" t="s">
        <v>5030</v>
      </c>
      <c r="B13356" s="74">
        <v>46262</v>
      </c>
      <c r="C13356" s="30" t="s">
        <v>1852</v>
      </c>
      <c r="D13356" s="30" t="s">
        <v>1853</v>
      </c>
      <c r="E13356" s="75">
        <v>97</v>
      </c>
      <c r="F13356" s="30" t="s">
        <v>53</v>
      </c>
      <c r="G13356" s="30" t="s">
        <v>54</v>
      </c>
      <c r="H13356" s="75">
        <v>1</v>
      </c>
    </row>
    <row r="13357" spans="1:8">
      <c r="A13357" s="30" t="s">
        <v>5030</v>
      </c>
      <c r="B13357" s="74">
        <v>46262</v>
      </c>
      <c r="C13357" s="30" t="s">
        <v>1116</v>
      </c>
      <c r="D13357" s="30" t="s">
        <v>1117</v>
      </c>
      <c r="E13357" s="75">
        <v>3</v>
      </c>
      <c r="F13357" s="30" t="s">
        <v>76</v>
      </c>
      <c r="G13357" s="30" t="s">
        <v>77</v>
      </c>
      <c r="H13357" s="75">
        <v>1</v>
      </c>
    </row>
    <row r="13358" spans="1:8">
      <c r="A13358" s="30" t="s">
        <v>5030</v>
      </c>
      <c r="B13358" s="74">
        <v>46262</v>
      </c>
      <c r="C13358" s="30" t="s">
        <v>1120</v>
      </c>
      <c r="D13358" s="30" t="s">
        <v>1121</v>
      </c>
      <c r="E13358" s="75">
        <v>93</v>
      </c>
      <c r="F13358" s="30" t="s">
        <v>70</v>
      </c>
      <c r="G13358" s="30" t="s">
        <v>71</v>
      </c>
      <c r="H13358" s="75">
        <v>2</v>
      </c>
    </row>
    <row r="13359" spans="1:8">
      <c r="A13359" s="30" t="s">
        <v>5030</v>
      </c>
      <c r="B13359" s="74">
        <v>46262</v>
      </c>
      <c r="C13359" s="30" t="s">
        <v>1122</v>
      </c>
      <c r="D13359" s="30" t="s">
        <v>1123</v>
      </c>
      <c r="E13359" s="75">
        <v>193</v>
      </c>
      <c r="F13359" s="30" t="s">
        <v>70</v>
      </c>
      <c r="G13359" s="30" t="s">
        <v>71</v>
      </c>
      <c r="H13359" s="75">
        <v>2</v>
      </c>
    </row>
    <row r="13360" spans="1:8">
      <c r="A13360" s="30" t="s">
        <v>5030</v>
      </c>
      <c r="B13360" s="74">
        <v>46262</v>
      </c>
      <c r="C13360" s="30" t="s">
        <v>1126</v>
      </c>
      <c r="D13360" s="30" t="s">
        <v>1127</v>
      </c>
      <c r="E13360" s="75">
        <v>57</v>
      </c>
      <c r="F13360" s="30" t="s">
        <v>70</v>
      </c>
      <c r="G13360" s="30" t="s">
        <v>71</v>
      </c>
      <c r="H13360" s="75">
        <v>2</v>
      </c>
    </row>
    <row r="13361" spans="1:8">
      <c r="A13361" s="30" t="s">
        <v>5030</v>
      </c>
      <c r="B13361" s="74">
        <v>46262</v>
      </c>
      <c r="C13361" s="30" t="s">
        <v>1128</v>
      </c>
      <c r="D13361" s="30" t="s">
        <v>1129</v>
      </c>
      <c r="E13361" s="75">
        <v>62</v>
      </c>
      <c r="F13361" s="30" t="s">
        <v>68</v>
      </c>
      <c r="G13361" s="30" t="s">
        <v>69</v>
      </c>
      <c r="H13361" s="75">
        <v>1</v>
      </c>
    </row>
    <row r="13362" spans="1:8">
      <c r="A13362" s="30" t="s">
        <v>5030</v>
      </c>
      <c r="B13362" s="74">
        <v>46262</v>
      </c>
      <c r="C13362" s="30" t="s">
        <v>1130</v>
      </c>
      <c r="D13362" s="30" t="s">
        <v>1131</v>
      </c>
      <c r="E13362" s="75">
        <v>143</v>
      </c>
      <c r="F13362" s="30" t="s">
        <v>70</v>
      </c>
      <c r="G13362" s="30" t="s">
        <v>71</v>
      </c>
      <c r="H13362" s="75">
        <v>2</v>
      </c>
    </row>
    <row r="13363" spans="1:8">
      <c r="A13363" s="30" t="s">
        <v>5030</v>
      </c>
      <c r="B13363" s="74">
        <v>46262</v>
      </c>
      <c r="C13363" s="30" t="s">
        <v>1132</v>
      </c>
      <c r="D13363" s="30" t="s">
        <v>1133</v>
      </c>
      <c r="E13363" s="75">
        <v>36</v>
      </c>
      <c r="F13363" s="30" t="s">
        <v>70</v>
      </c>
      <c r="G13363" s="30" t="s">
        <v>71</v>
      </c>
      <c r="H13363" s="75">
        <v>2</v>
      </c>
    </row>
    <row r="13364" spans="1:8">
      <c r="A13364" s="30" t="s">
        <v>5030</v>
      </c>
      <c r="B13364" s="74">
        <v>46262</v>
      </c>
      <c r="C13364" s="30" t="s">
        <v>1136</v>
      </c>
      <c r="D13364" s="30" t="s">
        <v>1137</v>
      </c>
      <c r="E13364" s="75">
        <v>164</v>
      </c>
      <c r="F13364" s="30" t="s">
        <v>70</v>
      </c>
      <c r="G13364" s="30" t="s">
        <v>71</v>
      </c>
      <c r="H13364" s="75">
        <v>2</v>
      </c>
    </row>
    <row r="13365" spans="1:8">
      <c r="A13365" s="30" t="s">
        <v>5030</v>
      </c>
      <c r="B13365" s="74">
        <v>46262</v>
      </c>
      <c r="C13365" s="30" t="s">
        <v>1138</v>
      </c>
      <c r="D13365" s="30" t="s">
        <v>1139</v>
      </c>
      <c r="E13365" s="75">
        <v>112</v>
      </c>
      <c r="F13365" s="30" t="s">
        <v>70</v>
      </c>
      <c r="G13365" s="30" t="s">
        <v>71</v>
      </c>
      <c r="H13365" s="75">
        <v>2</v>
      </c>
    </row>
    <row r="13366" spans="1:8">
      <c r="A13366" s="30" t="s">
        <v>5030</v>
      </c>
      <c r="B13366" s="74">
        <v>46262</v>
      </c>
      <c r="C13366" s="30" t="s">
        <v>1140</v>
      </c>
      <c r="D13366" s="30" t="s">
        <v>1141</v>
      </c>
      <c r="E13366" s="75">
        <v>101</v>
      </c>
      <c r="F13366" s="30" t="s">
        <v>53</v>
      </c>
      <c r="G13366" s="30" t="s">
        <v>54</v>
      </c>
      <c r="H13366" s="75">
        <v>1</v>
      </c>
    </row>
    <row r="13367" spans="1:8">
      <c r="A13367" s="30" t="s">
        <v>5030</v>
      </c>
      <c r="B13367" s="74">
        <v>46262</v>
      </c>
      <c r="C13367" s="30" t="s">
        <v>1142</v>
      </c>
      <c r="D13367" s="30" t="s">
        <v>1143</v>
      </c>
      <c r="E13367" s="75">
        <v>113</v>
      </c>
      <c r="F13367" s="30" t="s">
        <v>70</v>
      </c>
      <c r="G13367" s="30" t="s">
        <v>71</v>
      </c>
      <c r="H13367" s="75">
        <v>2</v>
      </c>
    </row>
    <row r="13368" spans="1:8">
      <c r="A13368" s="30" t="s">
        <v>5030</v>
      </c>
      <c r="B13368" s="74">
        <v>46262</v>
      </c>
      <c r="C13368" s="30" t="s">
        <v>1144</v>
      </c>
      <c r="D13368" s="30" t="s">
        <v>1145</v>
      </c>
      <c r="E13368" s="75">
        <v>3</v>
      </c>
      <c r="F13368" s="30" t="s">
        <v>76</v>
      </c>
      <c r="G13368" s="30" t="s">
        <v>77</v>
      </c>
      <c r="H13368" s="75">
        <v>1</v>
      </c>
    </row>
    <row r="13369" spans="1:8">
      <c r="A13369" s="30" t="s">
        <v>5030</v>
      </c>
      <c r="B13369" s="74">
        <v>46262</v>
      </c>
      <c r="C13369" s="30" t="s">
        <v>1148</v>
      </c>
      <c r="D13369" s="30" t="s">
        <v>1149</v>
      </c>
      <c r="E13369" s="75">
        <v>105</v>
      </c>
      <c r="F13369" s="30" t="s">
        <v>70</v>
      </c>
      <c r="G13369" s="30" t="s">
        <v>71</v>
      </c>
      <c r="H13369" s="75">
        <v>2</v>
      </c>
    </row>
    <row r="13370" spans="1:8">
      <c r="A13370" s="30" t="s">
        <v>5030</v>
      </c>
      <c r="B13370" s="74">
        <v>46262</v>
      </c>
      <c r="C13370" s="30" t="s">
        <v>1150</v>
      </c>
      <c r="D13370" s="30" t="s">
        <v>1151</v>
      </c>
      <c r="E13370" s="75">
        <v>45</v>
      </c>
      <c r="F13370" s="30" t="s">
        <v>68</v>
      </c>
      <c r="G13370" s="30" t="s">
        <v>69</v>
      </c>
      <c r="H13370" s="75">
        <v>1</v>
      </c>
    </row>
    <row r="13371" spans="1:8">
      <c r="A13371" s="30" t="s">
        <v>5030</v>
      </c>
      <c r="B13371" s="74">
        <v>46262</v>
      </c>
      <c r="C13371" s="30" t="s">
        <v>1152</v>
      </c>
      <c r="D13371" s="30" t="s">
        <v>1153</v>
      </c>
      <c r="E13371" s="75">
        <v>161</v>
      </c>
      <c r="F13371" s="30" t="s">
        <v>76</v>
      </c>
      <c r="G13371" s="30" t="s">
        <v>77</v>
      </c>
      <c r="H13371" s="75">
        <v>1</v>
      </c>
    </row>
    <row r="13372" spans="1:8">
      <c r="A13372" s="30" t="s">
        <v>5030</v>
      </c>
      <c r="B13372" s="74">
        <v>46262</v>
      </c>
      <c r="C13372" s="30" t="s">
        <v>1860</v>
      </c>
      <c r="D13372" s="30" t="s">
        <v>1861</v>
      </c>
      <c r="E13372" s="75">
        <v>90</v>
      </c>
      <c r="F13372" s="30" t="s">
        <v>53</v>
      </c>
      <c r="G13372" s="30" t="s">
        <v>54</v>
      </c>
      <c r="H13372" s="75">
        <v>1</v>
      </c>
    </row>
    <row r="13373" spans="1:8">
      <c r="A13373" s="30" t="s">
        <v>5030</v>
      </c>
      <c r="B13373" s="74">
        <v>46262</v>
      </c>
      <c r="C13373" s="30" t="s">
        <v>1162</v>
      </c>
      <c r="D13373" s="30" t="s">
        <v>1163</v>
      </c>
      <c r="E13373" s="75">
        <v>127</v>
      </c>
      <c r="F13373" s="30" t="s">
        <v>76</v>
      </c>
      <c r="G13373" s="30" t="s">
        <v>77</v>
      </c>
      <c r="H13373" s="75">
        <v>1</v>
      </c>
    </row>
    <row r="13374" spans="1:8">
      <c r="A13374" s="30" t="s">
        <v>5030</v>
      </c>
      <c r="B13374" s="74">
        <v>46262</v>
      </c>
      <c r="C13374" s="30" t="s">
        <v>1166</v>
      </c>
      <c r="D13374" s="30" t="s">
        <v>1167</v>
      </c>
      <c r="E13374" s="75">
        <v>71</v>
      </c>
      <c r="F13374" s="30" t="s">
        <v>53</v>
      </c>
      <c r="G13374" s="30" t="s">
        <v>54</v>
      </c>
      <c r="H13374" s="75">
        <v>1</v>
      </c>
    </row>
    <row r="13375" spans="1:8">
      <c r="A13375" s="30" t="s">
        <v>5030</v>
      </c>
      <c r="B13375" s="74">
        <v>46262</v>
      </c>
      <c r="C13375" s="30" t="s">
        <v>1174</v>
      </c>
      <c r="D13375" s="30" t="s">
        <v>1175</v>
      </c>
      <c r="E13375" s="75">
        <v>179</v>
      </c>
      <c r="F13375" s="30" t="s">
        <v>53</v>
      </c>
      <c r="G13375" s="30" t="s">
        <v>54</v>
      </c>
      <c r="H13375" s="75">
        <v>1</v>
      </c>
    </row>
    <row r="13376" spans="1:8">
      <c r="A13376" s="30" t="s">
        <v>5030</v>
      </c>
      <c r="B13376" s="74">
        <v>46262</v>
      </c>
      <c r="C13376" s="30" t="s">
        <v>1180</v>
      </c>
      <c r="D13376" s="30" t="s">
        <v>1181</v>
      </c>
      <c r="E13376" s="75">
        <v>258</v>
      </c>
      <c r="F13376" s="30" t="s">
        <v>53</v>
      </c>
      <c r="G13376" s="30" t="s">
        <v>54</v>
      </c>
      <c r="H13376" s="75">
        <v>1</v>
      </c>
    </row>
    <row r="13377" spans="1:8">
      <c r="A13377" s="30" t="s">
        <v>5030</v>
      </c>
      <c r="B13377" s="74">
        <v>46262</v>
      </c>
      <c r="C13377" s="30" t="s">
        <v>1182</v>
      </c>
      <c r="D13377" s="30" t="s">
        <v>1183</v>
      </c>
      <c r="E13377" s="75">
        <v>121</v>
      </c>
      <c r="F13377" s="30" t="s">
        <v>70</v>
      </c>
      <c r="G13377" s="30" t="s">
        <v>71</v>
      </c>
      <c r="H13377" s="75">
        <v>2</v>
      </c>
    </row>
    <row r="13378" spans="1:8">
      <c r="A13378" s="30" t="s">
        <v>5030</v>
      </c>
      <c r="B13378" s="74">
        <v>46262</v>
      </c>
      <c r="C13378" s="30" t="s">
        <v>1186</v>
      </c>
      <c r="D13378" s="30" t="s">
        <v>1187</v>
      </c>
      <c r="E13378" s="75">
        <v>29</v>
      </c>
      <c r="F13378" s="30" t="s">
        <v>53</v>
      </c>
      <c r="G13378" s="30" t="s">
        <v>54</v>
      </c>
      <c r="H13378" s="75">
        <v>1</v>
      </c>
    </row>
    <row r="13379" spans="1:8">
      <c r="A13379" s="30" t="s">
        <v>5030</v>
      </c>
      <c r="B13379" s="74">
        <v>46262</v>
      </c>
      <c r="C13379" s="30" t="s">
        <v>1188</v>
      </c>
      <c r="D13379" s="30" t="s">
        <v>1189</v>
      </c>
      <c r="E13379" s="75">
        <v>65</v>
      </c>
      <c r="F13379" s="30" t="s">
        <v>53</v>
      </c>
      <c r="G13379" s="30" t="s">
        <v>54</v>
      </c>
      <c r="H13379" s="75">
        <v>1</v>
      </c>
    </row>
    <row r="13380" spans="1:8">
      <c r="A13380" s="30" t="s">
        <v>5030</v>
      </c>
      <c r="B13380" s="74">
        <v>46262</v>
      </c>
      <c r="C13380" s="30" t="s">
        <v>1190</v>
      </c>
      <c r="D13380" s="30" t="s">
        <v>1191</v>
      </c>
      <c r="E13380" s="75">
        <v>44</v>
      </c>
      <c r="F13380" s="30" t="s">
        <v>53</v>
      </c>
      <c r="G13380" s="30" t="s">
        <v>54</v>
      </c>
      <c r="H13380" s="75">
        <v>1</v>
      </c>
    </row>
    <row r="13381" spans="1:8">
      <c r="A13381" s="30" t="s">
        <v>5030</v>
      </c>
      <c r="B13381" s="74">
        <v>46262</v>
      </c>
      <c r="C13381" s="30" t="s">
        <v>1192</v>
      </c>
      <c r="D13381" s="30" t="s">
        <v>1193</v>
      </c>
      <c r="E13381" s="75">
        <v>48</v>
      </c>
      <c r="F13381" s="30" t="s">
        <v>53</v>
      </c>
      <c r="G13381" s="30" t="s">
        <v>54</v>
      </c>
      <c r="H13381" s="75">
        <v>1</v>
      </c>
    </row>
    <row r="13382" spans="1:8">
      <c r="A13382" s="30" t="s">
        <v>5030</v>
      </c>
      <c r="B13382" s="74">
        <v>46262</v>
      </c>
      <c r="C13382" s="30" t="s">
        <v>1194</v>
      </c>
      <c r="D13382" s="30" t="s">
        <v>1195</v>
      </c>
      <c r="E13382" s="75">
        <v>2</v>
      </c>
      <c r="F13382" s="30" t="s">
        <v>76</v>
      </c>
      <c r="G13382" s="30" t="s">
        <v>77</v>
      </c>
      <c r="H13382" s="75">
        <v>1</v>
      </c>
    </row>
    <row r="13383" spans="1:8">
      <c r="A13383" s="30" t="s">
        <v>5030</v>
      </c>
      <c r="B13383" s="74">
        <v>46262</v>
      </c>
      <c r="C13383" s="30" t="s">
        <v>1204</v>
      </c>
      <c r="D13383" s="30" t="s">
        <v>1205</v>
      </c>
      <c r="E13383" s="75">
        <v>44</v>
      </c>
      <c r="F13383" s="30" t="s">
        <v>53</v>
      </c>
      <c r="G13383" s="30" t="s">
        <v>54</v>
      </c>
      <c r="H13383" s="75">
        <v>1</v>
      </c>
    </row>
    <row r="13384" spans="1:8">
      <c r="A13384" s="30" t="s">
        <v>5030</v>
      </c>
      <c r="B13384" s="74">
        <v>46262</v>
      </c>
      <c r="C13384" s="30" t="s">
        <v>1206</v>
      </c>
      <c r="D13384" s="30" t="s">
        <v>1207</v>
      </c>
      <c r="E13384" s="75">
        <v>13</v>
      </c>
      <c r="F13384" s="30" t="s">
        <v>53</v>
      </c>
      <c r="G13384" s="30" t="s">
        <v>54</v>
      </c>
      <c r="H13384" s="75">
        <v>1</v>
      </c>
    </row>
    <row r="13385" spans="1:8">
      <c r="A13385" s="30" t="s">
        <v>5030</v>
      </c>
      <c r="B13385" s="74">
        <v>46262</v>
      </c>
      <c r="C13385" s="30" t="s">
        <v>1208</v>
      </c>
      <c r="D13385" s="30" t="s">
        <v>1209</v>
      </c>
      <c r="E13385" s="75">
        <v>104</v>
      </c>
      <c r="F13385" s="30" t="s">
        <v>53</v>
      </c>
      <c r="G13385" s="30" t="s">
        <v>54</v>
      </c>
      <c r="H13385" s="75">
        <v>1</v>
      </c>
    </row>
    <row r="13386" spans="1:8">
      <c r="A13386" s="30" t="s">
        <v>5030</v>
      </c>
      <c r="B13386" s="74">
        <v>46262</v>
      </c>
      <c r="C13386" s="30" t="s">
        <v>1210</v>
      </c>
      <c r="D13386" s="30" t="s">
        <v>1211</v>
      </c>
      <c r="E13386" s="75">
        <v>82</v>
      </c>
      <c r="F13386" s="30" t="s">
        <v>53</v>
      </c>
      <c r="G13386" s="30" t="s">
        <v>54</v>
      </c>
      <c r="H13386" s="75">
        <v>1</v>
      </c>
    </row>
    <row r="13387" spans="1:8">
      <c r="A13387" s="30" t="s">
        <v>5030</v>
      </c>
      <c r="B13387" s="74">
        <v>46262</v>
      </c>
      <c r="C13387" s="30" t="s">
        <v>1212</v>
      </c>
      <c r="D13387" s="30" t="s">
        <v>1213</v>
      </c>
      <c r="E13387" s="75">
        <v>121</v>
      </c>
      <c r="F13387" s="30" t="s">
        <v>80</v>
      </c>
      <c r="G13387" s="30" t="s">
        <v>81</v>
      </c>
      <c r="H13387" s="75">
        <v>1</v>
      </c>
    </row>
    <row r="13388" spans="1:8">
      <c r="A13388" s="30" t="s">
        <v>5030</v>
      </c>
      <c r="B13388" s="74">
        <v>46262</v>
      </c>
      <c r="C13388" s="30" t="s">
        <v>1862</v>
      </c>
      <c r="D13388" s="30" t="s">
        <v>1863</v>
      </c>
      <c r="E13388" s="75">
        <v>63</v>
      </c>
      <c r="F13388" s="30" t="s">
        <v>53</v>
      </c>
      <c r="G13388" s="30" t="s">
        <v>54</v>
      </c>
      <c r="H13388" s="75">
        <v>1</v>
      </c>
    </row>
    <row r="13389" spans="1:8">
      <c r="A13389" s="30" t="s">
        <v>5030</v>
      </c>
      <c r="B13389" s="74">
        <v>46262</v>
      </c>
      <c r="C13389" s="30" t="s">
        <v>1218</v>
      </c>
      <c r="D13389" s="30" t="s">
        <v>1219</v>
      </c>
      <c r="E13389" s="75">
        <v>18</v>
      </c>
      <c r="F13389" s="30" t="s">
        <v>53</v>
      </c>
      <c r="G13389" s="30" t="s">
        <v>54</v>
      </c>
      <c r="H13389" s="75">
        <v>1</v>
      </c>
    </row>
    <row r="13390" spans="1:8">
      <c r="A13390" s="30" t="s">
        <v>5030</v>
      </c>
      <c r="B13390" s="74">
        <v>46262</v>
      </c>
      <c r="C13390" s="30" t="s">
        <v>1864</v>
      </c>
      <c r="D13390" s="30" t="s">
        <v>1865</v>
      </c>
      <c r="E13390" s="75">
        <v>89</v>
      </c>
      <c r="F13390" s="30" t="s">
        <v>53</v>
      </c>
      <c r="G13390" s="30" t="s">
        <v>54</v>
      </c>
      <c r="H13390" s="75">
        <v>1</v>
      </c>
    </row>
    <row r="13391" spans="1:8">
      <c r="A13391" s="30" t="s">
        <v>5030</v>
      </c>
      <c r="B13391" s="74">
        <v>46262</v>
      </c>
      <c r="C13391" s="30" t="s">
        <v>1224</v>
      </c>
      <c r="D13391" s="30" t="s">
        <v>1225</v>
      </c>
      <c r="E13391" s="75">
        <v>131</v>
      </c>
      <c r="F13391" s="30" t="s">
        <v>70</v>
      </c>
      <c r="G13391" s="30" t="s">
        <v>71</v>
      </c>
      <c r="H13391" s="75">
        <v>2</v>
      </c>
    </row>
    <row r="13392" spans="1:8">
      <c r="A13392" s="30" t="s">
        <v>5030</v>
      </c>
      <c r="B13392" s="74">
        <v>46262</v>
      </c>
      <c r="C13392" s="30" t="s">
        <v>1226</v>
      </c>
      <c r="D13392" s="30" t="s">
        <v>1227</v>
      </c>
      <c r="E13392" s="75">
        <v>14</v>
      </c>
      <c r="F13392" s="30" t="s">
        <v>76</v>
      </c>
      <c r="G13392" s="30" t="s">
        <v>77</v>
      </c>
      <c r="H13392" s="75">
        <v>1</v>
      </c>
    </row>
    <row r="13393" spans="1:8">
      <c r="A13393" s="30" t="s">
        <v>5030</v>
      </c>
      <c r="B13393" s="74">
        <v>46262</v>
      </c>
      <c r="C13393" s="30" t="s">
        <v>1232</v>
      </c>
      <c r="D13393" s="30" t="s">
        <v>1233</v>
      </c>
      <c r="E13393" s="75">
        <v>6</v>
      </c>
      <c r="F13393" s="30" t="s">
        <v>80</v>
      </c>
      <c r="G13393" s="30" t="s">
        <v>81</v>
      </c>
      <c r="H13393" s="75">
        <v>1</v>
      </c>
    </row>
    <row r="13394" spans="1:8">
      <c r="A13394" s="30" t="s">
        <v>5030</v>
      </c>
      <c r="B13394" s="74">
        <v>46262</v>
      </c>
      <c r="C13394" s="30" t="s">
        <v>1236</v>
      </c>
      <c r="D13394" s="30" t="s">
        <v>1237</v>
      </c>
      <c r="E13394" s="75">
        <v>2</v>
      </c>
      <c r="F13394" s="30" t="s">
        <v>70</v>
      </c>
      <c r="G13394" s="30" t="s">
        <v>71</v>
      </c>
      <c r="H13394" s="75">
        <v>2</v>
      </c>
    </row>
    <row r="13395" spans="1:8">
      <c r="A13395" s="30" t="s">
        <v>5030</v>
      </c>
      <c r="B13395" s="74">
        <v>46262</v>
      </c>
      <c r="C13395" s="30" t="s">
        <v>1242</v>
      </c>
      <c r="D13395" s="30" t="s">
        <v>1243</v>
      </c>
      <c r="E13395" s="75">
        <v>48</v>
      </c>
      <c r="F13395" s="30" t="s">
        <v>70</v>
      </c>
      <c r="G13395" s="30" t="s">
        <v>71</v>
      </c>
      <c r="H13395" s="75">
        <v>2</v>
      </c>
    </row>
    <row r="13396" spans="1:8">
      <c r="A13396" s="30" t="s">
        <v>5030</v>
      </c>
      <c r="B13396" s="74">
        <v>46262</v>
      </c>
      <c r="C13396" s="30" t="s">
        <v>1250</v>
      </c>
      <c r="D13396" s="30" t="s">
        <v>1251</v>
      </c>
      <c r="E13396" s="75">
        <v>91</v>
      </c>
      <c r="F13396" s="30" t="s">
        <v>70</v>
      </c>
      <c r="G13396" s="30" t="s">
        <v>71</v>
      </c>
      <c r="H13396" s="75">
        <v>2</v>
      </c>
    </row>
    <row r="13397" spans="1:8">
      <c r="A13397" s="30" t="s">
        <v>5030</v>
      </c>
      <c r="B13397" s="74">
        <v>46262</v>
      </c>
      <c r="C13397" s="30" t="s">
        <v>1254</v>
      </c>
      <c r="D13397" s="30" t="s">
        <v>1255</v>
      </c>
      <c r="E13397" s="75">
        <v>32</v>
      </c>
      <c r="F13397" s="30" t="s">
        <v>53</v>
      </c>
      <c r="G13397" s="30" t="s">
        <v>54</v>
      </c>
      <c r="H13397" s="75">
        <v>1</v>
      </c>
    </row>
    <row r="13398" spans="1:8">
      <c r="A13398" s="30" t="s">
        <v>5030</v>
      </c>
      <c r="B13398" s="74">
        <v>46262</v>
      </c>
      <c r="C13398" s="30" t="s">
        <v>1874</v>
      </c>
      <c r="D13398" s="30" t="s">
        <v>1875</v>
      </c>
      <c r="E13398" s="75">
        <v>16</v>
      </c>
      <c r="F13398" s="30" t="s">
        <v>76</v>
      </c>
      <c r="G13398" s="30" t="s">
        <v>77</v>
      </c>
      <c r="H13398" s="75">
        <v>1</v>
      </c>
    </row>
    <row r="13399" spans="1:8">
      <c r="A13399" s="30" t="s">
        <v>5030</v>
      </c>
      <c r="B13399" s="74">
        <v>46262</v>
      </c>
      <c r="C13399" s="30" t="s">
        <v>1876</v>
      </c>
      <c r="D13399" s="30" t="s">
        <v>1877</v>
      </c>
      <c r="E13399" s="75">
        <v>115</v>
      </c>
      <c r="F13399" s="30" t="s">
        <v>76</v>
      </c>
      <c r="G13399" s="30" t="s">
        <v>77</v>
      </c>
      <c r="H13399" s="75">
        <v>1</v>
      </c>
    </row>
    <row r="13400" spans="1:8">
      <c r="A13400" s="30" t="s">
        <v>5030</v>
      </c>
      <c r="B13400" s="74">
        <v>46262</v>
      </c>
      <c r="C13400" s="30" t="s">
        <v>1260</v>
      </c>
      <c r="D13400" s="30" t="s">
        <v>1261</v>
      </c>
      <c r="E13400" s="75">
        <v>42</v>
      </c>
      <c r="F13400" s="30" t="s">
        <v>68</v>
      </c>
      <c r="G13400" s="30" t="s">
        <v>69</v>
      </c>
      <c r="H13400" s="75">
        <v>1</v>
      </c>
    </row>
    <row r="13401" spans="1:8">
      <c r="A13401" s="30" t="s">
        <v>5030</v>
      </c>
      <c r="B13401" s="74">
        <v>46262</v>
      </c>
      <c r="C13401" s="30" t="s">
        <v>1878</v>
      </c>
      <c r="D13401" s="30" t="s">
        <v>1879</v>
      </c>
      <c r="E13401" s="75">
        <v>3</v>
      </c>
      <c r="F13401" s="30" t="s">
        <v>76</v>
      </c>
      <c r="G13401" s="30" t="s">
        <v>77</v>
      </c>
      <c r="H13401" s="75">
        <v>1</v>
      </c>
    </row>
    <row r="13402" spans="1:8">
      <c r="A13402" s="30" t="s">
        <v>5030</v>
      </c>
      <c r="B13402" s="74">
        <v>46262</v>
      </c>
      <c r="C13402" s="30" t="s">
        <v>1264</v>
      </c>
      <c r="D13402" s="30" t="s">
        <v>1265</v>
      </c>
      <c r="E13402" s="75">
        <v>72</v>
      </c>
      <c r="F13402" s="30" t="s">
        <v>76</v>
      </c>
      <c r="G13402" s="30" t="s">
        <v>77</v>
      </c>
      <c r="H13402" s="75">
        <v>1</v>
      </c>
    </row>
    <row r="13403" spans="1:8">
      <c r="A13403" s="30" t="s">
        <v>5030</v>
      </c>
      <c r="B13403" s="74">
        <v>46262</v>
      </c>
      <c r="C13403" s="30" t="s">
        <v>1266</v>
      </c>
      <c r="D13403" s="30" t="s">
        <v>1267</v>
      </c>
      <c r="E13403" s="75">
        <v>169</v>
      </c>
      <c r="F13403" s="30" t="s">
        <v>53</v>
      </c>
      <c r="G13403" s="30" t="s">
        <v>54</v>
      </c>
      <c r="H13403" s="75">
        <v>1</v>
      </c>
    </row>
    <row r="13404" spans="1:8">
      <c r="A13404" s="30" t="s">
        <v>5030</v>
      </c>
      <c r="B13404" s="74">
        <v>46262</v>
      </c>
      <c r="C13404" s="30" t="s">
        <v>1270</v>
      </c>
      <c r="D13404" s="30" t="s">
        <v>1271</v>
      </c>
      <c r="E13404" s="75">
        <v>139</v>
      </c>
      <c r="F13404" s="30" t="s">
        <v>53</v>
      </c>
      <c r="G13404" s="30" t="s">
        <v>54</v>
      </c>
      <c r="H13404" s="75">
        <v>1</v>
      </c>
    </row>
    <row r="13405" spans="1:8">
      <c r="A13405" s="30" t="s">
        <v>5030</v>
      </c>
      <c r="B13405" s="74">
        <v>46262</v>
      </c>
      <c r="C13405" s="30" t="s">
        <v>1274</v>
      </c>
      <c r="D13405" s="30" t="s">
        <v>1275</v>
      </c>
      <c r="E13405" s="75">
        <v>38</v>
      </c>
      <c r="F13405" s="30" t="s">
        <v>70</v>
      </c>
      <c r="G13405" s="30" t="s">
        <v>71</v>
      </c>
      <c r="H13405" s="75">
        <v>2</v>
      </c>
    </row>
    <row r="13406" spans="1:8">
      <c r="A13406" s="30" t="s">
        <v>5030</v>
      </c>
      <c r="B13406" s="74">
        <v>46262</v>
      </c>
      <c r="C13406" s="30" t="s">
        <v>1884</v>
      </c>
      <c r="D13406" s="30" t="s">
        <v>1885</v>
      </c>
      <c r="E13406" s="75">
        <v>94</v>
      </c>
      <c r="F13406" s="30" t="s">
        <v>53</v>
      </c>
      <c r="G13406" s="30" t="s">
        <v>54</v>
      </c>
      <c r="H13406" s="75">
        <v>1</v>
      </c>
    </row>
    <row r="13407" spans="1:8">
      <c r="A13407" s="30" t="s">
        <v>5030</v>
      </c>
      <c r="B13407" s="74">
        <v>46262</v>
      </c>
      <c r="C13407" s="30" t="s">
        <v>1282</v>
      </c>
      <c r="D13407" s="30" t="s">
        <v>1283</v>
      </c>
      <c r="E13407" s="75">
        <v>66</v>
      </c>
      <c r="F13407" s="30" t="s">
        <v>70</v>
      </c>
      <c r="G13407" s="30" t="s">
        <v>71</v>
      </c>
      <c r="H13407" s="75">
        <v>2</v>
      </c>
    </row>
    <row r="13408" spans="1:8">
      <c r="A13408" s="30" t="s">
        <v>5030</v>
      </c>
      <c r="B13408" s="74">
        <v>46262</v>
      </c>
      <c r="C13408" s="30" t="s">
        <v>1286</v>
      </c>
      <c r="D13408" s="30" t="s">
        <v>1287</v>
      </c>
      <c r="E13408" s="75">
        <v>2</v>
      </c>
      <c r="F13408" s="30" t="s">
        <v>76</v>
      </c>
      <c r="G13408" s="30" t="s">
        <v>77</v>
      </c>
      <c r="H13408" s="75">
        <v>1</v>
      </c>
    </row>
    <row r="13409" spans="1:8">
      <c r="A13409" s="30" t="s">
        <v>5030</v>
      </c>
      <c r="B13409" s="74">
        <v>46262</v>
      </c>
      <c r="C13409" s="30" t="s">
        <v>1288</v>
      </c>
      <c r="D13409" s="30" t="s">
        <v>1289</v>
      </c>
      <c r="E13409" s="75">
        <v>73</v>
      </c>
      <c r="F13409" s="30" t="s">
        <v>53</v>
      </c>
      <c r="G13409" s="30" t="s">
        <v>54</v>
      </c>
      <c r="H13409" s="75">
        <v>1</v>
      </c>
    </row>
    <row r="13410" spans="1:8">
      <c r="A13410" s="30" t="s">
        <v>5030</v>
      </c>
      <c r="B13410" s="74">
        <v>46262</v>
      </c>
      <c r="C13410" s="30" t="s">
        <v>1886</v>
      </c>
      <c r="D13410" s="30" t="s">
        <v>1887</v>
      </c>
      <c r="E13410" s="75">
        <v>159</v>
      </c>
      <c r="F13410" s="30" t="s">
        <v>70</v>
      </c>
      <c r="G13410" s="30" t="s">
        <v>71</v>
      </c>
      <c r="H13410" s="75">
        <v>2</v>
      </c>
    </row>
    <row r="13411" spans="1:8">
      <c r="A13411" s="30" t="s">
        <v>5030</v>
      </c>
      <c r="B13411" s="74">
        <v>46262</v>
      </c>
      <c r="C13411" s="30" t="s">
        <v>1290</v>
      </c>
      <c r="D13411" s="30" t="s">
        <v>1291</v>
      </c>
      <c r="E13411" s="75">
        <v>167</v>
      </c>
      <c r="F13411" s="30" t="s">
        <v>66</v>
      </c>
      <c r="G13411" s="30" t="s">
        <v>67</v>
      </c>
      <c r="H13411" s="75">
        <v>2</v>
      </c>
    </row>
    <row r="13412" spans="1:8">
      <c r="A13412" s="30" t="s">
        <v>5030</v>
      </c>
      <c r="B13412" s="74">
        <v>46262</v>
      </c>
      <c r="C13412" s="30" t="s">
        <v>1888</v>
      </c>
      <c r="D13412" s="30" t="s">
        <v>1889</v>
      </c>
      <c r="E13412" s="75">
        <v>118</v>
      </c>
      <c r="F13412" s="30" t="s">
        <v>70</v>
      </c>
      <c r="G13412" s="30" t="s">
        <v>71</v>
      </c>
      <c r="H13412" s="75">
        <v>2</v>
      </c>
    </row>
    <row r="13413" spans="1:8">
      <c r="A13413" s="30" t="s">
        <v>5030</v>
      </c>
      <c r="B13413" s="74">
        <v>46262</v>
      </c>
      <c r="C13413" s="30" t="s">
        <v>1890</v>
      </c>
      <c r="D13413" s="30" t="s">
        <v>1891</v>
      </c>
      <c r="E13413" s="75">
        <v>205</v>
      </c>
      <c r="F13413" s="30" t="s">
        <v>80</v>
      </c>
      <c r="G13413" s="30" t="s">
        <v>81</v>
      </c>
      <c r="H13413" s="75">
        <v>1</v>
      </c>
    </row>
    <row r="13414" spans="1:8">
      <c r="A13414" s="30" t="s">
        <v>5030</v>
      </c>
      <c r="B13414" s="74">
        <v>46262</v>
      </c>
      <c r="C13414" s="30" t="s">
        <v>1894</v>
      </c>
      <c r="D13414" s="30" t="s">
        <v>1895</v>
      </c>
      <c r="E13414" s="75">
        <v>37</v>
      </c>
      <c r="F13414" s="30" t="s">
        <v>70</v>
      </c>
      <c r="G13414" s="30" t="s">
        <v>71</v>
      </c>
      <c r="H13414" s="75">
        <v>2</v>
      </c>
    </row>
    <row r="13415" spans="1:8">
      <c r="A13415" s="30" t="s">
        <v>5030</v>
      </c>
      <c r="B13415" s="74">
        <v>46262</v>
      </c>
      <c r="C13415" s="30" t="s">
        <v>1898</v>
      </c>
      <c r="D13415" s="30" t="s">
        <v>1899</v>
      </c>
      <c r="E13415" s="75">
        <v>136</v>
      </c>
      <c r="F13415" s="30" t="s">
        <v>78</v>
      </c>
      <c r="G13415" s="30" t="s">
        <v>79</v>
      </c>
      <c r="H13415" s="75">
        <v>2</v>
      </c>
    </row>
    <row r="13416" spans="1:8">
      <c r="A13416" s="30" t="s">
        <v>5030</v>
      </c>
      <c r="B13416" s="74">
        <v>46262</v>
      </c>
      <c r="C13416" s="30" t="s">
        <v>1900</v>
      </c>
      <c r="D13416" s="30" t="s">
        <v>1901</v>
      </c>
      <c r="E13416" s="75">
        <v>60</v>
      </c>
      <c r="F13416" s="30" t="s">
        <v>70</v>
      </c>
      <c r="G13416" s="30" t="s">
        <v>71</v>
      </c>
      <c r="H13416" s="75">
        <v>2</v>
      </c>
    </row>
    <row r="13417" spans="1:8">
      <c r="A13417" s="30" t="s">
        <v>5030</v>
      </c>
      <c r="B13417" s="74">
        <v>46262</v>
      </c>
      <c r="C13417" s="30" t="s">
        <v>1308</v>
      </c>
      <c r="D13417" s="30" t="s">
        <v>1309</v>
      </c>
      <c r="E13417" s="75">
        <v>216</v>
      </c>
      <c r="F13417" s="30" t="s">
        <v>80</v>
      </c>
      <c r="G13417" s="30" t="s">
        <v>81</v>
      </c>
      <c r="H13417" s="75">
        <v>1</v>
      </c>
    </row>
    <row r="13418" spans="1:8">
      <c r="A13418" s="30" t="s">
        <v>5030</v>
      </c>
      <c r="B13418" s="74">
        <v>46262</v>
      </c>
      <c r="C13418" s="30" t="s">
        <v>1906</v>
      </c>
      <c r="D13418" s="30" t="s">
        <v>1907</v>
      </c>
      <c r="E13418" s="75">
        <v>18</v>
      </c>
      <c r="F13418" s="30" t="s">
        <v>76</v>
      </c>
      <c r="G13418" s="30" t="s">
        <v>77</v>
      </c>
      <c r="H13418" s="75">
        <v>1</v>
      </c>
    </row>
    <row r="13419" spans="1:8">
      <c r="A13419" s="30" t="s">
        <v>5030</v>
      </c>
      <c r="B13419" s="74">
        <v>46262</v>
      </c>
      <c r="C13419" s="30" t="s">
        <v>1316</v>
      </c>
      <c r="D13419" s="30" t="s">
        <v>1317</v>
      </c>
      <c r="E13419" s="75">
        <v>38</v>
      </c>
      <c r="F13419" s="30" t="s">
        <v>72</v>
      </c>
      <c r="G13419" s="30" t="s">
        <v>73</v>
      </c>
      <c r="H13419" s="75">
        <v>3</v>
      </c>
    </row>
    <row r="13420" spans="1:8">
      <c r="A13420" s="30" t="s">
        <v>5030</v>
      </c>
      <c r="B13420" s="74">
        <v>46262</v>
      </c>
      <c r="C13420" s="30" t="s">
        <v>1320</v>
      </c>
      <c r="D13420" s="30" t="s">
        <v>1321</v>
      </c>
      <c r="E13420" s="75">
        <v>94</v>
      </c>
      <c r="F13420" s="30" t="s">
        <v>70</v>
      </c>
      <c r="G13420" s="30" t="s">
        <v>71</v>
      </c>
      <c r="H13420" s="75">
        <v>2</v>
      </c>
    </row>
    <row r="13421" spans="1:8">
      <c r="A13421" s="30" t="s">
        <v>5030</v>
      </c>
      <c r="B13421" s="74">
        <v>46262</v>
      </c>
      <c r="C13421" s="30" t="s">
        <v>1322</v>
      </c>
      <c r="D13421" s="30" t="s">
        <v>1323</v>
      </c>
      <c r="E13421" s="75">
        <v>122</v>
      </c>
      <c r="F13421" s="30" t="s">
        <v>70</v>
      </c>
      <c r="G13421" s="30" t="s">
        <v>71</v>
      </c>
      <c r="H13421" s="75">
        <v>2</v>
      </c>
    </row>
    <row r="13422" spans="1:8">
      <c r="A13422" s="30" t="s">
        <v>5030</v>
      </c>
      <c r="B13422" s="74">
        <v>46262</v>
      </c>
      <c r="C13422" s="30" t="s">
        <v>1910</v>
      </c>
      <c r="D13422" s="30" t="s">
        <v>1911</v>
      </c>
      <c r="E13422" s="75">
        <v>154</v>
      </c>
      <c r="F13422" s="30" t="s">
        <v>72</v>
      </c>
      <c r="G13422" s="30" t="s">
        <v>73</v>
      </c>
      <c r="H13422" s="75">
        <v>3</v>
      </c>
    </row>
    <row r="13423" spans="1:8">
      <c r="A13423" s="30" t="s">
        <v>5030</v>
      </c>
      <c r="B13423" s="74">
        <v>46262</v>
      </c>
      <c r="C13423" s="30" t="s">
        <v>1328</v>
      </c>
      <c r="D13423" s="30" t="s">
        <v>1329</v>
      </c>
      <c r="E13423" s="75">
        <v>86</v>
      </c>
      <c r="F13423" s="30" t="s">
        <v>80</v>
      </c>
      <c r="G13423" s="30" t="s">
        <v>81</v>
      </c>
      <c r="H13423" s="75">
        <v>1</v>
      </c>
    </row>
    <row r="13424" spans="1:8">
      <c r="A13424" s="30" t="s">
        <v>5030</v>
      </c>
      <c r="B13424" s="74">
        <v>46262</v>
      </c>
      <c r="C13424" s="30" t="s">
        <v>1330</v>
      </c>
      <c r="D13424" s="30" t="s">
        <v>1331</v>
      </c>
      <c r="E13424" s="75">
        <v>24</v>
      </c>
      <c r="F13424" s="30" t="s">
        <v>53</v>
      </c>
      <c r="G13424" s="30" t="s">
        <v>54</v>
      </c>
      <c r="H13424" s="75">
        <v>1</v>
      </c>
    </row>
    <row r="13425" spans="1:8">
      <c r="A13425" s="30" t="s">
        <v>5030</v>
      </c>
      <c r="B13425" s="74">
        <v>46262</v>
      </c>
      <c r="C13425" s="30" t="s">
        <v>1332</v>
      </c>
      <c r="D13425" s="30" t="s">
        <v>1333</v>
      </c>
      <c r="E13425" s="75">
        <v>107</v>
      </c>
      <c r="F13425" s="30" t="s">
        <v>80</v>
      </c>
      <c r="G13425" s="30" t="s">
        <v>81</v>
      </c>
      <c r="H13425" s="75">
        <v>1</v>
      </c>
    </row>
    <row r="13426" spans="1:8">
      <c r="A13426" s="30" t="s">
        <v>5030</v>
      </c>
      <c r="B13426" s="74">
        <v>46262</v>
      </c>
      <c r="C13426" s="30" t="s">
        <v>1336</v>
      </c>
      <c r="D13426" s="30" t="s">
        <v>1337</v>
      </c>
      <c r="E13426" s="75">
        <v>106</v>
      </c>
      <c r="F13426" s="30" t="s">
        <v>70</v>
      </c>
      <c r="G13426" s="30" t="s">
        <v>71</v>
      </c>
      <c r="H13426" s="75">
        <v>2</v>
      </c>
    </row>
    <row r="13427" spans="1:8">
      <c r="A13427" s="30" t="s">
        <v>5030</v>
      </c>
      <c r="B13427" s="74">
        <v>46262</v>
      </c>
      <c r="C13427" s="30" t="s">
        <v>1338</v>
      </c>
      <c r="D13427" s="30" t="s">
        <v>1339</v>
      </c>
      <c r="E13427" s="75">
        <v>11</v>
      </c>
      <c r="F13427" s="30" t="s">
        <v>53</v>
      </c>
      <c r="G13427" s="30" t="s">
        <v>54</v>
      </c>
      <c r="H13427" s="75">
        <v>1</v>
      </c>
    </row>
    <row r="13428" spans="1:8">
      <c r="A13428" s="30" t="s">
        <v>5030</v>
      </c>
      <c r="B13428" s="74">
        <v>46261</v>
      </c>
      <c r="C13428" s="30" t="s">
        <v>3056</v>
      </c>
      <c r="D13428" s="30" t="s">
        <v>3057</v>
      </c>
      <c r="E13428" s="75">
        <v>91</v>
      </c>
      <c r="F13428" s="30" t="s">
        <v>53</v>
      </c>
      <c r="G13428" s="30" t="s">
        <v>54</v>
      </c>
      <c r="H13428" s="75">
        <v>1</v>
      </c>
    </row>
    <row r="13429" spans="1:8">
      <c r="A13429" s="30" t="s">
        <v>5030</v>
      </c>
      <c r="B13429" s="74">
        <v>46261</v>
      </c>
      <c r="C13429" s="30" t="s">
        <v>3068</v>
      </c>
      <c r="D13429" s="30" t="s">
        <v>3069</v>
      </c>
      <c r="E13429" s="75">
        <v>138</v>
      </c>
      <c r="F13429" s="30" t="s">
        <v>53</v>
      </c>
      <c r="G13429" s="30" t="s">
        <v>54</v>
      </c>
      <c r="H13429" s="75">
        <v>1</v>
      </c>
    </row>
    <row r="13430" spans="1:8">
      <c r="A13430" s="30" t="s">
        <v>5030</v>
      </c>
      <c r="B13430" s="74">
        <v>46261</v>
      </c>
      <c r="C13430" s="30" t="s">
        <v>3076</v>
      </c>
      <c r="D13430" s="30" t="s">
        <v>3077</v>
      </c>
      <c r="E13430" s="75">
        <v>44</v>
      </c>
      <c r="F13430" s="30" t="s">
        <v>53</v>
      </c>
      <c r="G13430" s="30" t="s">
        <v>54</v>
      </c>
      <c r="H13430" s="75">
        <v>1</v>
      </c>
    </row>
    <row r="13431" spans="1:8">
      <c r="A13431" s="30" t="s">
        <v>5030</v>
      </c>
      <c r="B13431" s="74">
        <v>46261</v>
      </c>
      <c r="C13431" s="30" t="s">
        <v>3082</v>
      </c>
      <c r="D13431" s="30" t="s">
        <v>3083</v>
      </c>
      <c r="E13431" s="75">
        <v>59</v>
      </c>
      <c r="F13431" s="30" t="s">
        <v>53</v>
      </c>
      <c r="G13431" s="30" t="s">
        <v>54</v>
      </c>
      <c r="H13431" s="75">
        <v>1</v>
      </c>
    </row>
    <row r="13432" spans="1:8">
      <c r="A13432" s="30" t="s">
        <v>5030</v>
      </c>
      <c r="B13432" s="74">
        <v>46261</v>
      </c>
      <c r="C13432" s="30" t="s">
        <v>3252</v>
      </c>
      <c r="D13432" s="30" t="s">
        <v>3253</v>
      </c>
      <c r="E13432" s="75">
        <v>91</v>
      </c>
      <c r="F13432" s="30" t="s">
        <v>53</v>
      </c>
      <c r="G13432" s="30" t="s">
        <v>54</v>
      </c>
      <c r="H13432" s="75">
        <v>1</v>
      </c>
    </row>
    <row r="13433" spans="1:8">
      <c r="A13433" s="30" t="s">
        <v>5030</v>
      </c>
      <c r="B13433" s="74">
        <v>46261</v>
      </c>
      <c r="C13433" s="30" t="s">
        <v>3264</v>
      </c>
      <c r="D13433" s="30" t="s">
        <v>3265</v>
      </c>
      <c r="E13433" s="75">
        <v>42</v>
      </c>
      <c r="F13433" s="30" t="s">
        <v>53</v>
      </c>
      <c r="G13433" s="30" t="s">
        <v>54</v>
      </c>
      <c r="H13433" s="75">
        <v>1</v>
      </c>
    </row>
    <row r="13434" spans="1:8">
      <c r="A13434" s="30" t="s">
        <v>5030</v>
      </c>
      <c r="B13434" s="74">
        <v>46261</v>
      </c>
      <c r="C13434" s="30" t="s">
        <v>4835</v>
      </c>
      <c r="D13434" s="30" t="s">
        <v>4836</v>
      </c>
      <c r="E13434" s="75">
        <v>25</v>
      </c>
      <c r="F13434" s="30" t="s">
        <v>68</v>
      </c>
      <c r="G13434" s="30" t="s">
        <v>69</v>
      </c>
      <c r="H13434" s="75">
        <v>1</v>
      </c>
    </row>
    <row r="13435" spans="1:8">
      <c r="A13435" s="30" t="s">
        <v>5030</v>
      </c>
      <c r="B13435" s="74">
        <v>46261</v>
      </c>
      <c r="C13435" s="30" t="s">
        <v>4837</v>
      </c>
      <c r="D13435" s="30" t="s">
        <v>4838</v>
      </c>
      <c r="E13435" s="75">
        <v>19</v>
      </c>
      <c r="F13435" s="30" t="s">
        <v>68</v>
      </c>
      <c r="G13435" s="30" t="s">
        <v>69</v>
      </c>
      <c r="H13435" s="75">
        <v>1</v>
      </c>
    </row>
    <row r="13436" spans="1:8">
      <c r="A13436" s="30" t="s">
        <v>5030</v>
      </c>
      <c r="B13436" s="74">
        <v>46261</v>
      </c>
      <c r="C13436" s="30" t="s">
        <v>4877</v>
      </c>
      <c r="D13436" s="30" t="s">
        <v>4878</v>
      </c>
      <c r="E13436" s="75">
        <v>9</v>
      </c>
      <c r="F13436" s="30" t="s">
        <v>68</v>
      </c>
      <c r="G13436" s="30" t="s">
        <v>69</v>
      </c>
      <c r="H13436" s="75">
        <v>1</v>
      </c>
    </row>
    <row r="13437" spans="1:8">
      <c r="A13437" s="30" t="s">
        <v>5030</v>
      </c>
      <c r="B13437" s="74">
        <v>46261</v>
      </c>
      <c r="C13437" s="30" t="s">
        <v>4891</v>
      </c>
      <c r="D13437" s="30" t="s">
        <v>4892</v>
      </c>
      <c r="E13437" s="75">
        <v>39</v>
      </c>
      <c r="F13437" s="30" t="s">
        <v>68</v>
      </c>
      <c r="G13437" s="30" t="s">
        <v>69</v>
      </c>
      <c r="H13437" s="75">
        <v>1</v>
      </c>
    </row>
    <row r="13438" spans="1:8">
      <c r="A13438" s="30" t="s">
        <v>5030</v>
      </c>
      <c r="B13438" s="74">
        <v>46261</v>
      </c>
      <c r="C13438" s="30" t="s">
        <v>4976</v>
      </c>
      <c r="D13438" s="30" t="s">
        <v>4977</v>
      </c>
      <c r="E13438" s="75">
        <v>26</v>
      </c>
      <c r="F13438" s="30" t="s">
        <v>68</v>
      </c>
      <c r="G13438" s="30" t="s">
        <v>69</v>
      </c>
      <c r="H13438" s="75">
        <v>1</v>
      </c>
    </row>
    <row r="13439" spans="1:8">
      <c r="A13439" s="30" t="s">
        <v>5030</v>
      </c>
      <c r="B13439" s="74">
        <v>46261</v>
      </c>
      <c r="C13439" s="30" t="s">
        <v>768</v>
      </c>
      <c r="D13439" s="30" t="s">
        <v>769</v>
      </c>
      <c r="E13439" s="75">
        <v>79</v>
      </c>
      <c r="F13439" s="30" t="s">
        <v>70</v>
      </c>
      <c r="G13439" s="30" t="s">
        <v>71</v>
      </c>
      <c r="H13439" s="75">
        <v>2</v>
      </c>
    </row>
    <row r="13440" spans="1:8">
      <c r="A13440" s="30" t="s">
        <v>5030</v>
      </c>
      <c r="B13440" s="74">
        <v>46261</v>
      </c>
      <c r="C13440" s="30" t="s">
        <v>770</v>
      </c>
      <c r="D13440" s="30" t="s">
        <v>771</v>
      </c>
      <c r="E13440" s="75">
        <v>105</v>
      </c>
      <c r="F13440" s="30" t="s">
        <v>70</v>
      </c>
      <c r="G13440" s="30" t="s">
        <v>71</v>
      </c>
      <c r="H13440" s="75">
        <v>2</v>
      </c>
    </row>
    <row r="13441" spans="1:8">
      <c r="A13441" s="30" t="s">
        <v>5030</v>
      </c>
      <c r="B13441" s="74">
        <v>46261</v>
      </c>
      <c r="C13441" s="30" t="s">
        <v>772</v>
      </c>
      <c r="D13441" s="30" t="s">
        <v>773</v>
      </c>
      <c r="E13441" s="75">
        <v>203</v>
      </c>
      <c r="F13441" s="30" t="s">
        <v>80</v>
      </c>
      <c r="G13441" s="30" t="s">
        <v>81</v>
      </c>
      <c r="H13441" s="75">
        <v>1</v>
      </c>
    </row>
    <row r="13442" spans="1:8">
      <c r="A13442" s="30" t="s">
        <v>5030</v>
      </c>
      <c r="B13442" s="74">
        <v>46261</v>
      </c>
      <c r="C13442" s="30" t="s">
        <v>776</v>
      </c>
      <c r="D13442" s="30" t="s">
        <v>777</v>
      </c>
      <c r="E13442" s="75">
        <v>64</v>
      </c>
      <c r="F13442" s="30" t="s">
        <v>68</v>
      </c>
      <c r="G13442" s="30" t="s">
        <v>69</v>
      </c>
      <c r="H13442" s="75">
        <v>1</v>
      </c>
    </row>
    <row r="13443" spans="1:8">
      <c r="A13443" s="30" t="s">
        <v>5030</v>
      </c>
      <c r="B13443" s="74">
        <v>46261</v>
      </c>
      <c r="C13443" s="30" t="s">
        <v>780</v>
      </c>
      <c r="D13443" s="30" t="s">
        <v>781</v>
      </c>
      <c r="E13443" s="75">
        <v>60</v>
      </c>
      <c r="F13443" s="30" t="s">
        <v>68</v>
      </c>
      <c r="G13443" s="30" t="s">
        <v>69</v>
      </c>
      <c r="H13443" s="75">
        <v>1</v>
      </c>
    </row>
    <row r="13444" spans="1:8">
      <c r="A13444" s="30" t="s">
        <v>5030</v>
      </c>
      <c r="B13444" s="74">
        <v>46261</v>
      </c>
      <c r="C13444" s="30" t="s">
        <v>786</v>
      </c>
      <c r="D13444" s="30" t="s">
        <v>787</v>
      </c>
      <c r="E13444" s="75">
        <v>83</v>
      </c>
      <c r="F13444" s="30" t="s">
        <v>70</v>
      </c>
      <c r="G13444" s="30" t="s">
        <v>71</v>
      </c>
      <c r="H13444" s="75">
        <v>2</v>
      </c>
    </row>
    <row r="13445" spans="1:8">
      <c r="A13445" s="30" t="s">
        <v>5030</v>
      </c>
      <c r="B13445" s="74">
        <v>46261</v>
      </c>
      <c r="C13445" s="30" t="s">
        <v>1812</v>
      </c>
      <c r="D13445" s="30" t="s">
        <v>1813</v>
      </c>
      <c r="E13445" s="75">
        <v>36</v>
      </c>
      <c r="F13445" s="30" t="s">
        <v>70</v>
      </c>
      <c r="G13445" s="30" t="s">
        <v>71</v>
      </c>
      <c r="H13445" s="75">
        <v>2</v>
      </c>
    </row>
    <row r="13446" spans="1:8">
      <c r="A13446" s="30" t="s">
        <v>5030</v>
      </c>
      <c r="B13446" s="74">
        <v>46261</v>
      </c>
      <c r="C13446" s="30" t="s">
        <v>1814</v>
      </c>
      <c r="D13446" s="30" t="s">
        <v>1815</v>
      </c>
      <c r="E13446" s="75">
        <v>29</v>
      </c>
      <c r="F13446" s="30" t="s">
        <v>70</v>
      </c>
      <c r="G13446" s="30" t="s">
        <v>71</v>
      </c>
      <c r="H13446" s="75">
        <v>2</v>
      </c>
    </row>
    <row r="13447" spans="1:8">
      <c r="A13447" s="30" t="s">
        <v>5030</v>
      </c>
      <c r="B13447" s="74">
        <v>46261</v>
      </c>
      <c r="C13447" s="30" t="s">
        <v>788</v>
      </c>
      <c r="D13447" s="30" t="s">
        <v>789</v>
      </c>
      <c r="E13447" s="75">
        <v>53</v>
      </c>
      <c r="F13447" s="30" t="s">
        <v>68</v>
      </c>
      <c r="G13447" s="30" t="s">
        <v>69</v>
      </c>
      <c r="H13447" s="75">
        <v>1</v>
      </c>
    </row>
    <row r="13448" spans="1:8">
      <c r="A13448" s="30" t="s">
        <v>5030</v>
      </c>
      <c r="B13448" s="74">
        <v>46261</v>
      </c>
      <c r="C13448" s="30" t="s">
        <v>790</v>
      </c>
      <c r="D13448" s="30" t="s">
        <v>791</v>
      </c>
      <c r="E13448" s="75">
        <v>103</v>
      </c>
      <c r="F13448" s="30" t="s">
        <v>70</v>
      </c>
      <c r="G13448" s="30" t="s">
        <v>71</v>
      </c>
      <c r="H13448" s="75">
        <v>2</v>
      </c>
    </row>
    <row r="13449" spans="1:8">
      <c r="A13449" s="30" t="s">
        <v>5030</v>
      </c>
      <c r="B13449" s="74">
        <v>46261</v>
      </c>
      <c r="C13449" s="30" t="s">
        <v>792</v>
      </c>
      <c r="D13449" s="30" t="s">
        <v>793</v>
      </c>
      <c r="E13449" s="75">
        <v>135</v>
      </c>
      <c r="F13449" s="30" t="s">
        <v>70</v>
      </c>
      <c r="G13449" s="30" t="s">
        <v>71</v>
      </c>
      <c r="H13449" s="75">
        <v>2</v>
      </c>
    </row>
    <row r="13450" spans="1:8">
      <c r="A13450" s="30" t="s">
        <v>5030</v>
      </c>
      <c r="B13450" s="74">
        <v>46261</v>
      </c>
      <c r="C13450" s="30" t="s">
        <v>794</v>
      </c>
      <c r="D13450" s="30" t="s">
        <v>795</v>
      </c>
      <c r="E13450" s="75">
        <v>218</v>
      </c>
      <c r="F13450" s="30" t="s">
        <v>70</v>
      </c>
      <c r="G13450" s="30" t="s">
        <v>71</v>
      </c>
      <c r="H13450" s="75">
        <v>2</v>
      </c>
    </row>
    <row r="13451" spans="1:8">
      <c r="A13451" s="30" t="s">
        <v>5030</v>
      </c>
      <c r="B13451" s="74">
        <v>46261</v>
      </c>
      <c r="C13451" s="30" t="s">
        <v>798</v>
      </c>
      <c r="D13451" s="30" t="s">
        <v>799</v>
      </c>
      <c r="E13451" s="75">
        <v>111</v>
      </c>
      <c r="F13451" s="30" t="s">
        <v>68</v>
      </c>
      <c r="G13451" s="30" t="s">
        <v>69</v>
      </c>
      <c r="H13451" s="75">
        <v>1</v>
      </c>
    </row>
    <row r="13452" spans="1:8">
      <c r="A13452" s="30" t="s">
        <v>5030</v>
      </c>
      <c r="B13452" s="74">
        <v>46261</v>
      </c>
      <c r="C13452" s="30" t="s">
        <v>800</v>
      </c>
      <c r="D13452" s="30" t="s">
        <v>801</v>
      </c>
      <c r="E13452" s="75">
        <v>43</v>
      </c>
      <c r="F13452" s="30" t="s">
        <v>70</v>
      </c>
      <c r="G13452" s="30" t="s">
        <v>71</v>
      </c>
      <c r="H13452" s="75">
        <v>2</v>
      </c>
    </row>
    <row r="13453" spans="1:8">
      <c r="A13453" s="30" t="s">
        <v>5030</v>
      </c>
      <c r="B13453" s="74">
        <v>46261</v>
      </c>
      <c r="C13453" s="30" t="s">
        <v>802</v>
      </c>
      <c r="D13453" s="30" t="s">
        <v>803</v>
      </c>
      <c r="E13453" s="75">
        <v>204</v>
      </c>
      <c r="F13453" s="30" t="s">
        <v>68</v>
      </c>
      <c r="G13453" s="30" t="s">
        <v>69</v>
      </c>
      <c r="H13453" s="75">
        <v>1</v>
      </c>
    </row>
    <row r="13454" spans="1:8">
      <c r="A13454" s="30" t="s">
        <v>5030</v>
      </c>
      <c r="B13454" s="74">
        <v>46261</v>
      </c>
      <c r="C13454" s="30" t="s">
        <v>804</v>
      </c>
      <c r="D13454" s="30" t="s">
        <v>805</v>
      </c>
      <c r="E13454" s="75">
        <v>80</v>
      </c>
      <c r="F13454" s="30" t="s">
        <v>80</v>
      </c>
      <c r="G13454" s="30" t="s">
        <v>81</v>
      </c>
      <c r="H13454" s="75">
        <v>1</v>
      </c>
    </row>
    <row r="13455" spans="1:8">
      <c r="A13455" s="30" t="s">
        <v>5030</v>
      </c>
      <c r="B13455" s="74">
        <v>46261</v>
      </c>
      <c r="C13455" s="30" t="s">
        <v>806</v>
      </c>
      <c r="D13455" s="30" t="s">
        <v>807</v>
      </c>
      <c r="E13455" s="75">
        <v>87</v>
      </c>
      <c r="F13455" s="30" t="s">
        <v>70</v>
      </c>
      <c r="G13455" s="30" t="s">
        <v>71</v>
      </c>
      <c r="H13455" s="75">
        <v>2</v>
      </c>
    </row>
    <row r="13456" spans="1:8">
      <c r="A13456" s="30" t="s">
        <v>5030</v>
      </c>
      <c r="B13456" s="74">
        <v>46261</v>
      </c>
      <c r="C13456" s="30" t="s">
        <v>810</v>
      </c>
      <c r="D13456" s="30" t="s">
        <v>811</v>
      </c>
      <c r="E13456" s="75">
        <v>86</v>
      </c>
      <c r="F13456" s="30" t="s">
        <v>70</v>
      </c>
      <c r="G13456" s="30" t="s">
        <v>71</v>
      </c>
      <c r="H13456" s="75">
        <v>2</v>
      </c>
    </row>
    <row r="13457" spans="1:8">
      <c r="A13457" s="30" t="s">
        <v>5030</v>
      </c>
      <c r="B13457" s="74">
        <v>46261</v>
      </c>
      <c r="C13457" s="30" t="s">
        <v>1816</v>
      </c>
      <c r="D13457" s="30" t="s">
        <v>1817</v>
      </c>
      <c r="E13457" s="75">
        <v>64</v>
      </c>
      <c r="F13457" s="30" t="s">
        <v>70</v>
      </c>
      <c r="G13457" s="30" t="s">
        <v>71</v>
      </c>
      <c r="H13457" s="75">
        <v>2</v>
      </c>
    </row>
    <row r="13458" spans="1:8">
      <c r="A13458" s="30" t="s">
        <v>5030</v>
      </c>
      <c r="B13458" s="74">
        <v>46261</v>
      </c>
      <c r="C13458" s="30" t="s">
        <v>812</v>
      </c>
      <c r="D13458" s="30" t="s">
        <v>813</v>
      </c>
      <c r="E13458" s="75">
        <v>132</v>
      </c>
      <c r="F13458" s="30" t="s">
        <v>80</v>
      </c>
      <c r="G13458" s="30" t="s">
        <v>81</v>
      </c>
      <c r="H13458" s="75">
        <v>1</v>
      </c>
    </row>
    <row r="13459" spans="1:8">
      <c r="A13459" s="30" t="s">
        <v>5030</v>
      </c>
      <c r="B13459" s="74">
        <v>46261</v>
      </c>
      <c r="C13459" s="30" t="s">
        <v>1820</v>
      </c>
      <c r="D13459" s="30" t="s">
        <v>1821</v>
      </c>
      <c r="E13459" s="75">
        <v>20</v>
      </c>
      <c r="F13459" s="30" t="s">
        <v>53</v>
      </c>
      <c r="G13459" s="30" t="s">
        <v>54</v>
      </c>
      <c r="H13459" s="75">
        <v>1</v>
      </c>
    </row>
    <row r="13460" spans="1:8">
      <c r="A13460" s="30" t="s">
        <v>5030</v>
      </c>
      <c r="B13460" s="74">
        <v>46261</v>
      </c>
      <c r="C13460" s="30" t="s">
        <v>818</v>
      </c>
      <c r="D13460" s="30" t="s">
        <v>819</v>
      </c>
      <c r="E13460" s="75">
        <v>145</v>
      </c>
      <c r="F13460" s="30" t="s">
        <v>53</v>
      </c>
      <c r="G13460" s="30" t="s">
        <v>54</v>
      </c>
      <c r="H13460" s="75">
        <v>1</v>
      </c>
    </row>
    <row r="13461" spans="1:8">
      <c r="A13461" s="30" t="s">
        <v>5030</v>
      </c>
      <c r="B13461" s="74">
        <v>46261</v>
      </c>
      <c r="C13461" s="30" t="s">
        <v>822</v>
      </c>
      <c r="D13461" s="30" t="s">
        <v>823</v>
      </c>
      <c r="E13461" s="75">
        <v>197</v>
      </c>
      <c r="F13461" s="30" t="s">
        <v>70</v>
      </c>
      <c r="G13461" s="30" t="s">
        <v>71</v>
      </c>
      <c r="H13461" s="75">
        <v>2</v>
      </c>
    </row>
    <row r="13462" spans="1:8">
      <c r="A13462" s="30" t="s">
        <v>5030</v>
      </c>
      <c r="B13462" s="74">
        <v>46261</v>
      </c>
      <c r="C13462" s="30" t="s">
        <v>826</v>
      </c>
      <c r="D13462" s="30" t="s">
        <v>827</v>
      </c>
      <c r="E13462" s="75">
        <v>74</v>
      </c>
      <c r="F13462" s="30" t="s">
        <v>68</v>
      </c>
      <c r="G13462" s="30" t="s">
        <v>69</v>
      </c>
      <c r="H13462" s="75">
        <v>1</v>
      </c>
    </row>
    <row r="13463" spans="1:8">
      <c r="A13463" s="30" t="s">
        <v>5030</v>
      </c>
      <c r="B13463" s="74">
        <v>46261</v>
      </c>
      <c r="C13463" s="30" t="s">
        <v>830</v>
      </c>
      <c r="D13463" s="30" t="s">
        <v>831</v>
      </c>
      <c r="E13463" s="75">
        <v>58</v>
      </c>
      <c r="F13463" s="30" t="s">
        <v>68</v>
      </c>
      <c r="G13463" s="30" t="s">
        <v>69</v>
      </c>
      <c r="H13463" s="75">
        <v>1</v>
      </c>
    </row>
    <row r="13464" spans="1:8">
      <c r="A13464" s="30" t="s">
        <v>5030</v>
      </c>
      <c r="B13464" s="74">
        <v>46261</v>
      </c>
      <c r="C13464" s="30" t="s">
        <v>832</v>
      </c>
      <c r="D13464" s="30" t="s">
        <v>833</v>
      </c>
      <c r="E13464" s="75">
        <v>79</v>
      </c>
      <c r="F13464" s="30" t="s">
        <v>68</v>
      </c>
      <c r="G13464" s="30" t="s">
        <v>69</v>
      </c>
      <c r="H13464" s="75">
        <v>1</v>
      </c>
    </row>
    <row r="13465" spans="1:8">
      <c r="A13465" s="30" t="s">
        <v>5030</v>
      </c>
      <c r="B13465" s="74">
        <v>46261</v>
      </c>
      <c r="C13465" s="30" t="s">
        <v>834</v>
      </c>
      <c r="D13465" s="30" t="s">
        <v>835</v>
      </c>
      <c r="E13465" s="75">
        <v>31</v>
      </c>
      <c r="F13465" s="30" t="s">
        <v>80</v>
      </c>
      <c r="G13465" s="30" t="s">
        <v>81</v>
      </c>
      <c r="H13465" s="75">
        <v>1</v>
      </c>
    </row>
    <row r="13466" spans="1:8">
      <c r="A13466" s="30" t="s">
        <v>5030</v>
      </c>
      <c r="B13466" s="74">
        <v>46261</v>
      </c>
      <c r="C13466" s="30" t="s">
        <v>836</v>
      </c>
      <c r="D13466" s="30" t="s">
        <v>837</v>
      </c>
      <c r="E13466" s="75">
        <v>14</v>
      </c>
      <c r="F13466" s="30" t="s">
        <v>53</v>
      </c>
      <c r="G13466" s="30" t="s">
        <v>54</v>
      </c>
      <c r="H13466" s="75">
        <v>1</v>
      </c>
    </row>
    <row r="13467" spans="1:8">
      <c r="A13467" s="30" t="s">
        <v>5030</v>
      </c>
      <c r="B13467" s="74">
        <v>46261</v>
      </c>
      <c r="C13467" s="30" t="s">
        <v>838</v>
      </c>
      <c r="D13467" s="30" t="s">
        <v>839</v>
      </c>
      <c r="E13467" s="75">
        <v>75</v>
      </c>
      <c r="F13467" s="30" t="s">
        <v>70</v>
      </c>
      <c r="G13467" s="30" t="s">
        <v>71</v>
      </c>
      <c r="H13467" s="75">
        <v>2</v>
      </c>
    </row>
    <row r="13468" spans="1:8">
      <c r="A13468" s="30" t="s">
        <v>5030</v>
      </c>
      <c r="B13468" s="74">
        <v>46261</v>
      </c>
      <c r="C13468" s="30" t="s">
        <v>840</v>
      </c>
      <c r="D13468" s="30" t="s">
        <v>841</v>
      </c>
      <c r="E13468" s="75">
        <v>56</v>
      </c>
      <c r="F13468" s="30" t="s">
        <v>70</v>
      </c>
      <c r="G13468" s="30" t="s">
        <v>71</v>
      </c>
      <c r="H13468" s="75">
        <v>2</v>
      </c>
    </row>
    <row r="13469" spans="1:8">
      <c r="A13469" s="30" t="s">
        <v>5030</v>
      </c>
      <c r="B13469" s="74">
        <v>46261</v>
      </c>
      <c r="C13469" s="30" t="s">
        <v>842</v>
      </c>
      <c r="D13469" s="30" t="s">
        <v>843</v>
      </c>
      <c r="E13469" s="75">
        <v>95</v>
      </c>
      <c r="F13469" s="30" t="s">
        <v>70</v>
      </c>
      <c r="G13469" s="30" t="s">
        <v>71</v>
      </c>
      <c r="H13469" s="75">
        <v>2</v>
      </c>
    </row>
    <row r="13470" spans="1:8">
      <c r="A13470" s="30" t="s">
        <v>5030</v>
      </c>
      <c r="B13470" s="74">
        <v>46261</v>
      </c>
      <c r="C13470" s="30" t="s">
        <v>844</v>
      </c>
      <c r="D13470" s="30" t="s">
        <v>845</v>
      </c>
      <c r="E13470" s="75">
        <v>104</v>
      </c>
      <c r="F13470" s="30" t="s">
        <v>80</v>
      </c>
      <c r="G13470" s="30" t="s">
        <v>81</v>
      </c>
      <c r="H13470" s="75">
        <v>1</v>
      </c>
    </row>
    <row r="13471" spans="1:8">
      <c r="A13471" s="30" t="s">
        <v>5030</v>
      </c>
      <c r="B13471" s="74">
        <v>46261</v>
      </c>
      <c r="C13471" s="30" t="s">
        <v>846</v>
      </c>
      <c r="D13471" s="30" t="s">
        <v>847</v>
      </c>
      <c r="E13471" s="75">
        <v>128</v>
      </c>
      <c r="F13471" s="30" t="s">
        <v>80</v>
      </c>
      <c r="G13471" s="30" t="s">
        <v>81</v>
      </c>
      <c r="H13471" s="75">
        <v>1</v>
      </c>
    </row>
    <row r="13472" spans="1:8">
      <c r="A13472" s="30" t="s">
        <v>5030</v>
      </c>
      <c r="B13472" s="74">
        <v>46261</v>
      </c>
      <c r="C13472" s="30" t="s">
        <v>850</v>
      </c>
      <c r="D13472" s="30" t="s">
        <v>851</v>
      </c>
      <c r="E13472" s="75">
        <v>56</v>
      </c>
      <c r="F13472" s="30" t="s">
        <v>68</v>
      </c>
      <c r="G13472" s="30" t="s">
        <v>69</v>
      </c>
      <c r="H13472" s="75">
        <v>1</v>
      </c>
    </row>
    <row r="13473" spans="1:8">
      <c r="A13473" s="30" t="s">
        <v>5030</v>
      </c>
      <c r="B13473" s="74">
        <v>46261</v>
      </c>
      <c r="C13473" s="30" t="s">
        <v>852</v>
      </c>
      <c r="D13473" s="30" t="s">
        <v>853</v>
      </c>
      <c r="E13473" s="75">
        <v>110</v>
      </c>
      <c r="F13473" s="30" t="s">
        <v>70</v>
      </c>
      <c r="G13473" s="30" t="s">
        <v>71</v>
      </c>
      <c r="H13473" s="75">
        <v>2</v>
      </c>
    </row>
    <row r="13474" spans="1:8">
      <c r="A13474" s="30" t="s">
        <v>5030</v>
      </c>
      <c r="B13474" s="74">
        <v>46261</v>
      </c>
      <c r="C13474" s="30" t="s">
        <v>854</v>
      </c>
      <c r="D13474" s="30" t="s">
        <v>855</v>
      </c>
      <c r="E13474" s="75">
        <v>4</v>
      </c>
      <c r="F13474" s="30" t="s">
        <v>76</v>
      </c>
      <c r="G13474" s="30" t="s">
        <v>77</v>
      </c>
      <c r="H13474" s="75">
        <v>1</v>
      </c>
    </row>
    <row r="13475" spans="1:8">
      <c r="A13475" s="30" t="s">
        <v>5030</v>
      </c>
      <c r="B13475" s="74">
        <v>46261</v>
      </c>
      <c r="C13475" s="30" t="s">
        <v>858</v>
      </c>
      <c r="D13475" s="30" t="s">
        <v>859</v>
      </c>
      <c r="E13475" s="75">
        <v>37</v>
      </c>
      <c r="F13475" s="30" t="s">
        <v>53</v>
      </c>
      <c r="G13475" s="30" t="s">
        <v>54</v>
      </c>
      <c r="H13475" s="75">
        <v>1</v>
      </c>
    </row>
    <row r="13476" spans="1:8">
      <c r="A13476" s="30" t="s">
        <v>5030</v>
      </c>
      <c r="B13476" s="74">
        <v>46261</v>
      </c>
      <c r="C13476" s="30" t="s">
        <v>862</v>
      </c>
      <c r="D13476" s="30" t="s">
        <v>863</v>
      </c>
      <c r="E13476" s="75">
        <v>112</v>
      </c>
      <c r="F13476" s="30" t="s">
        <v>70</v>
      </c>
      <c r="G13476" s="30" t="s">
        <v>71</v>
      </c>
      <c r="H13476" s="75">
        <v>2</v>
      </c>
    </row>
    <row r="13477" spans="1:8">
      <c r="A13477" s="30" t="s">
        <v>5030</v>
      </c>
      <c r="B13477" s="74">
        <v>46261</v>
      </c>
      <c r="C13477" s="30" t="s">
        <v>864</v>
      </c>
      <c r="D13477" s="30" t="s">
        <v>865</v>
      </c>
      <c r="E13477" s="75">
        <v>71</v>
      </c>
      <c r="F13477" s="30" t="s">
        <v>70</v>
      </c>
      <c r="G13477" s="30" t="s">
        <v>71</v>
      </c>
      <c r="H13477" s="75">
        <v>2</v>
      </c>
    </row>
    <row r="13478" spans="1:8">
      <c r="A13478" s="30" t="s">
        <v>5030</v>
      </c>
      <c r="B13478" s="74">
        <v>46261</v>
      </c>
      <c r="C13478" s="30" t="s">
        <v>866</v>
      </c>
      <c r="D13478" s="30" t="s">
        <v>867</v>
      </c>
      <c r="E13478" s="75">
        <v>108</v>
      </c>
      <c r="F13478" s="30" t="s">
        <v>70</v>
      </c>
      <c r="G13478" s="30" t="s">
        <v>71</v>
      </c>
      <c r="H13478" s="75">
        <v>2</v>
      </c>
    </row>
    <row r="13479" spans="1:8">
      <c r="A13479" s="30" t="s">
        <v>5030</v>
      </c>
      <c r="B13479" s="74">
        <v>46261</v>
      </c>
      <c r="C13479" s="30" t="s">
        <v>870</v>
      </c>
      <c r="D13479" s="30" t="s">
        <v>871</v>
      </c>
      <c r="E13479" s="75">
        <v>114</v>
      </c>
      <c r="F13479" s="30" t="s">
        <v>70</v>
      </c>
      <c r="G13479" s="30" t="s">
        <v>71</v>
      </c>
      <c r="H13479" s="75">
        <v>2</v>
      </c>
    </row>
    <row r="13480" spans="1:8">
      <c r="A13480" s="30" t="s">
        <v>5030</v>
      </c>
      <c r="B13480" s="74">
        <v>46261</v>
      </c>
      <c r="C13480" s="30" t="s">
        <v>872</v>
      </c>
      <c r="D13480" s="30" t="s">
        <v>873</v>
      </c>
      <c r="E13480" s="75">
        <v>131</v>
      </c>
      <c r="F13480" s="30" t="s">
        <v>70</v>
      </c>
      <c r="G13480" s="30" t="s">
        <v>71</v>
      </c>
      <c r="H13480" s="75">
        <v>2</v>
      </c>
    </row>
    <row r="13481" spans="1:8">
      <c r="A13481" s="30" t="s">
        <v>5030</v>
      </c>
      <c r="B13481" s="74">
        <v>46261</v>
      </c>
      <c r="C13481" s="30" t="s">
        <v>874</v>
      </c>
      <c r="D13481" s="30" t="s">
        <v>875</v>
      </c>
      <c r="E13481" s="75">
        <v>84</v>
      </c>
      <c r="F13481" s="30" t="s">
        <v>70</v>
      </c>
      <c r="G13481" s="30" t="s">
        <v>71</v>
      </c>
      <c r="H13481" s="75">
        <v>2</v>
      </c>
    </row>
    <row r="13482" spans="1:8">
      <c r="A13482" s="30" t="s">
        <v>5030</v>
      </c>
      <c r="B13482" s="74">
        <v>46261</v>
      </c>
      <c r="C13482" s="30" t="s">
        <v>876</v>
      </c>
      <c r="D13482" s="30" t="s">
        <v>877</v>
      </c>
      <c r="E13482" s="75">
        <v>70</v>
      </c>
      <c r="F13482" s="30" t="s">
        <v>70</v>
      </c>
      <c r="G13482" s="30" t="s">
        <v>71</v>
      </c>
      <c r="H13482" s="75">
        <v>2</v>
      </c>
    </row>
    <row r="13483" spans="1:8">
      <c r="A13483" s="30" t="s">
        <v>5030</v>
      </c>
      <c r="B13483" s="74">
        <v>46261</v>
      </c>
      <c r="C13483" s="30" t="s">
        <v>878</v>
      </c>
      <c r="D13483" s="30" t="s">
        <v>879</v>
      </c>
      <c r="E13483" s="75">
        <v>52</v>
      </c>
      <c r="F13483" s="30" t="s">
        <v>68</v>
      </c>
      <c r="G13483" s="30" t="s">
        <v>69</v>
      </c>
      <c r="H13483" s="75">
        <v>1</v>
      </c>
    </row>
    <row r="13484" spans="1:8">
      <c r="A13484" s="30" t="s">
        <v>5030</v>
      </c>
      <c r="B13484" s="74">
        <v>46261</v>
      </c>
      <c r="C13484" s="30" t="s">
        <v>880</v>
      </c>
      <c r="D13484" s="30" t="s">
        <v>881</v>
      </c>
      <c r="E13484" s="75">
        <v>74</v>
      </c>
      <c r="F13484" s="30" t="s">
        <v>70</v>
      </c>
      <c r="G13484" s="30" t="s">
        <v>71</v>
      </c>
      <c r="H13484" s="75">
        <v>2</v>
      </c>
    </row>
    <row r="13485" spans="1:8">
      <c r="A13485" s="30" t="s">
        <v>5030</v>
      </c>
      <c r="B13485" s="74">
        <v>46261</v>
      </c>
      <c r="C13485" s="30" t="s">
        <v>882</v>
      </c>
      <c r="D13485" s="30" t="s">
        <v>883</v>
      </c>
      <c r="E13485" s="75">
        <v>67</v>
      </c>
      <c r="F13485" s="30" t="s">
        <v>70</v>
      </c>
      <c r="G13485" s="30" t="s">
        <v>71</v>
      </c>
      <c r="H13485" s="75">
        <v>2</v>
      </c>
    </row>
    <row r="13486" spans="1:8">
      <c r="A13486" s="30" t="s">
        <v>5030</v>
      </c>
      <c r="B13486" s="74">
        <v>46261</v>
      </c>
      <c r="C13486" s="30" t="s">
        <v>884</v>
      </c>
      <c r="D13486" s="30" t="s">
        <v>885</v>
      </c>
      <c r="E13486" s="75">
        <v>19</v>
      </c>
      <c r="F13486" s="30" t="s">
        <v>53</v>
      </c>
      <c r="G13486" s="30" t="s">
        <v>54</v>
      </c>
      <c r="H13486" s="75">
        <v>1</v>
      </c>
    </row>
    <row r="13487" spans="1:8">
      <c r="A13487" s="30" t="s">
        <v>5030</v>
      </c>
      <c r="B13487" s="74">
        <v>46261</v>
      </c>
      <c r="C13487" s="30" t="s">
        <v>888</v>
      </c>
      <c r="D13487" s="30" t="s">
        <v>889</v>
      </c>
      <c r="E13487" s="75">
        <v>74</v>
      </c>
      <c r="F13487" s="30" t="s">
        <v>70</v>
      </c>
      <c r="G13487" s="30" t="s">
        <v>71</v>
      </c>
      <c r="H13487" s="75">
        <v>2</v>
      </c>
    </row>
    <row r="13488" spans="1:8">
      <c r="A13488" s="30" t="s">
        <v>5030</v>
      </c>
      <c r="B13488" s="74">
        <v>46261</v>
      </c>
      <c r="C13488" s="30" t="s">
        <v>890</v>
      </c>
      <c r="D13488" s="30" t="s">
        <v>891</v>
      </c>
      <c r="E13488" s="75">
        <v>156</v>
      </c>
      <c r="F13488" s="30" t="s">
        <v>53</v>
      </c>
      <c r="G13488" s="30" t="s">
        <v>54</v>
      </c>
      <c r="H13488" s="75">
        <v>1</v>
      </c>
    </row>
    <row r="13489" spans="1:8">
      <c r="A13489" s="30" t="s">
        <v>5030</v>
      </c>
      <c r="B13489" s="74">
        <v>46261</v>
      </c>
      <c r="C13489" s="30" t="s">
        <v>892</v>
      </c>
      <c r="D13489" s="30" t="s">
        <v>893</v>
      </c>
      <c r="E13489" s="75">
        <v>48</v>
      </c>
      <c r="F13489" s="30" t="s">
        <v>68</v>
      </c>
      <c r="G13489" s="30" t="s">
        <v>69</v>
      </c>
      <c r="H13489" s="75">
        <v>1</v>
      </c>
    </row>
    <row r="13490" spans="1:8">
      <c r="A13490" s="30" t="s">
        <v>5030</v>
      </c>
      <c r="B13490" s="74">
        <v>46261</v>
      </c>
      <c r="C13490" s="30" t="s">
        <v>894</v>
      </c>
      <c r="D13490" s="30" t="s">
        <v>895</v>
      </c>
      <c r="E13490" s="75">
        <v>54</v>
      </c>
      <c r="F13490" s="30" t="s">
        <v>70</v>
      </c>
      <c r="G13490" s="30" t="s">
        <v>71</v>
      </c>
      <c r="H13490" s="75">
        <v>2</v>
      </c>
    </row>
    <row r="13491" spans="1:8">
      <c r="A13491" s="30" t="s">
        <v>5030</v>
      </c>
      <c r="B13491" s="74">
        <v>46261</v>
      </c>
      <c r="C13491" s="30" t="s">
        <v>896</v>
      </c>
      <c r="D13491" s="30" t="s">
        <v>897</v>
      </c>
      <c r="E13491" s="75">
        <v>41</v>
      </c>
      <c r="F13491" s="30" t="s">
        <v>68</v>
      </c>
      <c r="G13491" s="30" t="s">
        <v>69</v>
      </c>
      <c r="H13491" s="75">
        <v>1</v>
      </c>
    </row>
    <row r="13492" spans="1:8">
      <c r="A13492" s="30" t="s">
        <v>5030</v>
      </c>
      <c r="B13492" s="74">
        <v>46261</v>
      </c>
      <c r="C13492" s="30" t="s">
        <v>898</v>
      </c>
      <c r="D13492" s="30" t="s">
        <v>899</v>
      </c>
      <c r="E13492" s="75">
        <v>71</v>
      </c>
      <c r="F13492" s="30" t="s">
        <v>76</v>
      </c>
      <c r="G13492" s="30" t="s">
        <v>77</v>
      </c>
      <c r="H13492" s="75">
        <v>1</v>
      </c>
    </row>
    <row r="13493" spans="1:8">
      <c r="A13493" s="30" t="s">
        <v>5030</v>
      </c>
      <c r="B13493" s="74">
        <v>46261</v>
      </c>
      <c r="C13493" s="30" t="s">
        <v>900</v>
      </c>
      <c r="D13493" s="30" t="s">
        <v>901</v>
      </c>
      <c r="E13493" s="75">
        <v>55</v>
      </c>
      <c r="F13493" s="30" t="s">
        <v>70</v>
      </c>
      <c r="G13493" s="30" t="s">
        <v>71</v>
      </c>
      <c r="H13493" s="75">
        <v>2</v>
      </c>
    </row>
    <row r="13494" spans="1:8">
      <c r="A13494" s="30" t="s">
        <v>5030</v>
      </c>
      <c r="B13494" s="74">
        <v>46261</v>
      </c>
      <c r="C13494" s="30" t="s">
        <v>904</v>
      </c>
      <c r="D13494" s="30" t="s">
        <v>905</v>
      </c>
      <c r="E13494" s="75">
        <v>110</v>
      </c>
      <c r="F13494" s="30" t="s">
        <v>70</v>
      </c>
      <c r="G13494" s="30" t="s">
        <v>71</v>
      </c>
      <c r="H13494" s="75">
        <v>2</v>
      </c>
    </row>
    <row r="13495" spans="1:8">
      <c r="A13495" s="30" t="s">
        <v>5030</v>
      </c>
      <c r="B13495" s="74">
        <v>46261</v>
      </c>
      <c r="C13495" s="30" t="s">
        <v>906</v>
      </c>
      <c r="D13495" s="30" t="s">
        <v>907</v>
      </c>
      <c r="E13495" s="75">
        <v>78</v>
      </c>
      <c r="F13495" s="30" t="s">
        <v>70</v>
      </c>
      <c r="G13495" s="30" t="s">
        <v>71</v>
      </c>
      <c r="H13495" s="75">
        <v>2</v>
      </c>
    </row>
    <row r="13496" spans="1:8">
      <c r="A13496" s="30" t="s">
        <v>5030</v>
      </c>
      <c r="B13496" s="74">
        <v>46261</v>
      </c>
      <c r="C13496" s="30" t="s">
        <v>908</v>
      </c>
      <c r="D13496" s="30" t="s">
        <v>909</v>
      </c>
      <c r="E13496" s="75">
        <v>194</v>
      </c>
      <c r="F13496" s="30" t="s">
        <v>80</v>
      </c>
      <c r="G13496" s="30" t="s">
        <v>81</v>
      </c>
      <c r="H13496" s="75">
        <v>1</v>
      </c>
    </row>
    <row r="13497" spans="1:8">
      <c r="A13497" s="30" t="s">
        <v>5030</v>
      </c>
      <c r="B13497" s="74">
        <v>46261</v>
      </c>
      <c r="C13497" s="30" t="s">
        <v>910</v>
      </c>
      <c r="D13497" s="30" t="s">
        <v>911</v>
      </c>
      <c r="E13497" s="75">
        <v>107</v>
      </c>
      <c r="F13497" s="30" t="s">
        <v>70</v>
      </c>
      <c r="G13497" s="30" t="s">
        <v>71</v>
      </c>
      <c r="H13497" s="75">
        <v>2</v>
      </c>
    </row>
    <row r="13498" spans="1:8">
      <c r="A13498" s="30" t="s">
        <v>5030</v>
      </c>
      <c r="B13498" s="74">
        <v>46261</v>
      </c>
      <c r="C13498" s="30" t="s">
        <v>916</v>
      </c>
      <c r="D13498" s="30" t="s">
        <v>917</v>
      </c>
      <c r="E13498" s="75">
        <v>33</v>
      </c>
      <c r="F13498" s="30" t="s">
        <v>53</v>
      </c>
      <c r="G13498" s="30" t="s">
        <v>54</v>
      </c>
      <c r="H13498" s="75">
        <v>1</v>
      </c>
    </row>
    <row r="13499" spans="1:8">
      <c r="A13499" s="30" t="s">
        <v>5030</v>
      </c>
      <c r="B13499" s="74">
        <v>46261</v>
      </c>
      <c r="C13499" s="30" t="s">
        <v>918</v>
      </c>
      <c r="D13499" s="30" t="s">
        <v>919</v>
      </c>
      <c r="E13499" s="75">
        <v>17</v>
      </c>
      <c r="F13499" s="30" t="s">
        <v>53</v>
      </c>
      <c r="G13499" s="30" t="s">
        <v>54</v>
      </c>
      <c r="H13499" s="75">
        <v>1</v>
      </c>
    </row>
    <row r="13500" spans="1:8">
      <c r="A13500" s="30" t="s">
        <v>5030</v>
      </c>
      <c r="B13500" s="74">
        <v>46261</v>
      </c>
      <c r="C13500" s="30" t="s">
        <v>920</v>
      </c>
      <c r="D13500" s="30" t="s">
        <v>921</v>
      </c>
      <c r="E13500" s="75">
        <v>48</v>
      </c>
      <c r="F13500" s="30" t="s">
        <v>80</v>
      </c>
      <c r="G13500" s="30" t="s">
        <v>81</v>
      </c>
      <c r="H13500" s="75">
        <v>1</v>
      </c>
    </row>
    <row r="13501" spans="1:8">
      <c r="A13501" s="30" t="s">
        <v>5030</v>
      </c>
      <c r="B13501" s="74">
        <v>46261</v>
      </c>
      <c r="C13501" s="30" t="s">
        <v>922</v>
      </c>
      <c r="D13501" s="30" t="s">
        <v>923</v>
      </c>
      <c r="E13501" s="75">
        <v>28</v>
      </c>
      <c r="F13501" s="30" t="s">
        <v>68</v>
      </c>
      <c r="G13501" s="30" t="s">
        <v>69</v>
      </c>
      <c r="H13501" s="75">
        <v>1</v>
      </c>
    </row>
    <row r="13502" spans="1:8">
      <c r="A13502" s="30" t="s">
        <v>5030</v>
      </c>
      <c r="B13502" s="74">
        <v>46261</v>
      </c>
      <c r="C13502" s="30" t="s">
        <v>926</v>
      </c>
      <c r="D13502" s="30" t="s">
        <v>927</v>
      </c>
      <c r="E13502" s="75">
        <v>102</v>
      </c>
      <c r="F13502" s="30" t="s">
        <v>70</v>
      </c>
      <c r="G13502" s="30" t="s">
        <v>71</v>
      </c>
      <c r="H13502" s="75">
        <v>2</v>
      </c>
    </row>
    <row r="13503" spans="1:8">
      <c r="A13503" s="30" t="s">
        <v>5030</v>
      </c>
      <c r="B13503" s="74">
        <v>46261</v>
      </c>
      <c r="C13503" s="30" t="s">
        <v>928</v>
      </c>
      <c r="D13503" s="30" t="s">
        <v>929</v>
      </c>
      <c r="E13503" s="75">
        <v>75</v>
      </c>
      <c r="F13503" s="30" t="s">
        <v>68</v>
      </c>
      <c r="G13503" s="30" t="s">
        <v>69</v>
      </c>
      <c r="H13503" s="75">
        <v>1</v>
      </c>
    </row>
    <row r="13504" spans="1:8">
      <c r="A13504" s="30" t="s">
        <v>5030</v>
      </c>
      <c r="B13504" s="74">
        <v>46261</v>
      </c>
      <c r="C13504" s="30" t="s">
        <v>930</v>
      </c>
      <c r="D13504" s="30" t="s">
        <v>931</v>
      </c>
      <c r="E13504" s="75">
        <v>193</v>
      </c>
      <c r="F13504" s="30" t="s">
        <v>72</v>
      </c>
      <c r="G13504" s="30" t="s">
        <v>73</v>
      </c>
      <c r="H13504" s="75">
        <v>3</v>
      </c>
    </row>
    <row r="13505" spans="1:8">
      <c r="A13505" s="30" t="s">
        <v>5030</v>
      </c>
      <c r="B13505" s="74">
        <v>46261</v>
      </c>
      <c r="C13505" s="30" t="s">
        <v>932</v>
      </c>
      <c r="D13505" s="30" t="s">
        <v>933</v>
      </c>
      <c r="E13505" s="75">
        <v>37</v>
      </c>
      <c r="F13505" s="30" t="s">
        <v>68</v>
      </c>
      <c r="G13505" s="30" t="s">
        <v>69</v>
      </c>
      <c r="H13505" s="75">
        <v>1</v>
      </c>
    </row>
    <row r="13506" spans="1:8">
      <c r="A13506" s="30" t="s">
        <v>5030</v>
      </c>
      <c r="B13506" s="74">
        <v>46261</v>
      </c>
      <c r="C13506" s="30" t="s">
        <v>934</v>
      </c>
      <c r="D13506" s="30" t="s">
        <v>935</v>
      </c>
      <c r="E13506" s="75">
        <v>73</v>
      </c>
      <c r="F13506" s="30" t="s">
        <v>70</v>
      </c>
      <c r="G13506" s="30" t="s">
        <v>71</v>
      </c>
      <c r="H13506" s="75">
        <v>2</v>
      </c>
    </row>
    <row r="13507" spans="1:8">
      <c r="A13507" s="30" t="s">
        <v>5030</v>
      </c>
      <c r="B13507" s="74">
        <v>46261</v>
      </c>
      <c r="C13507" s="30" t="s">
        <v>936</v>
      </c>
      <c r="D13507" s="30" t="s">
        <v>937</v>
      </c>
      <c r="E13507" s="75">
        <v>92</v>
      </c>
      <c r="F13507" s="30" t="s">
        <v>70</v>
      </c>
      <c r="G13507" s="30" t="s">
        <v>71</v>
      </c>
      <c r="H13507" s="75">
        <v>2</v>
      </c>
    </row>
    <row r="13508" spans="1:8">
      <c r="A13508" s="30" t="s">
        <v>5030</v>
      </c>
      <c r="B13508" s="74">
        <v>46261</v>
      </c>
      <c r="C13508" s="30" t="s">
        <v>938</v>
      </c>
      <c r="D13508" s="30" t="s">
        <v>939</v>
      </c>
      <c r="E13508" s="75">
        <v>203</v>
      </c>
      <c r="F13508" s="30" t="s">
        <v>80</v>
      </c>
      <c r="G13508" s="30" t="s">
        <v>81</v>
      </c>
      <c r="H13508" s="75">
        <v>1</v>
      </c>
    </row>
    <row r="13509" spans="1:8">
      <c r="A13509" s="30" t="s">
        <v>5030</v>
      </c>
      <c r="B13509" s="74">
        <v>46261</v>
      </c>
      <c r="C13509" s="30" t="s">
        <v>1826</v>
      </c>
      <c r="D13509" s="30" t="s">
        <v>1827</v>
      </c>
      <c r="E13509" s="75">
        <v>27</v>
      </c>
      <c r="F13509" s="30" t="s">
        <v>70</v>
      </c>
      <c r="G13509" s="30" t="s">
        <v>71</v>
      </c>
      <c r="H13509" s="75">
        <v>2</v>
      </c>
    </row>
    <row r="13510" spans="1:8">
      <c r="A13510" s="30" t="s">
        <v>5030</v>
      </c>
      <c r="B13510" s="74">
        <v>46261</v>
      </c>
      <c r="C13510" s="30" t="s">
        <v>1922</v>
      </c>
      <c r="D13510" s="30" t="s">
        <v>1923</v>
      </c>
      <c r="E13510" s="75">
        <v>69</v>
      </c>
      <c r="F13510" s="30" t="s">
        <v>70</v>
      </c>
      <c r="G13510" s="30" t="s">
        <v>71</v>
      </c>
      <c r="H13510" s="75">
        <v>2</v>
      </c>
    </row>
    <row r="13511" spans="1:8">
      <c r="A13511" s="30" t="s">
        <v>5030</v>
      </c>
      <c r="B13511" s="74">
        <v>46261</v>
      </c>
      <c r="C13511" s="30" t="s">
        <v>942</v>
      </c>
      <c r="D13511" s="30" t="s">
        <v>943</v>
      </c>
      <c r="E13511" s="75">
        <v>111</v>
      </c>
      <c r="F13511" s="30" t="s">
        <v>70</v>
      </c>
      <c r="G13511" s="30" t="s">
        <v>71</v>
      </c>
      <c r="H13511" s="75">
        <v>2</v>
      </c>
    </row>
    <row r="13512" spans="1:8">
      <c r="A13512" s="30" t="s">
        <v>5030</v>
      </c>
      <c r="B13512" s="74">
        <v>46261</v>
      </c>
      <c r="C13512" s="30" t="s">
        <v>944</v>
      </c>
      <c r="D13512" s="30" t="s">
        <v>945</v>
      </c>
      <c r="E13512" s="75">
        <v>29</v>
      </c>
      <c r="F13512" s="30" t="s">
        <v>70</v>
      </c>
      <c r="G13512" s="30" t="s">
        <v>71</v>
      </c>
      <c r="H13512" s="75">
        <v>2</v>
      </c>
    </row>
    <row r="13513" spans="1:8">
      <c r="A13513" s="30" t="s">
        <v>5030</v>
      </c>
      <c r="B13513" s="74">
        <v>46261</v>
      </c>
      <c r="C13513" s="30" t="s">
        <v>946</v>
      </c>
      <c r="D13513" s="30" t="s">
        <v>947</v>
      </c>
      <c r="E13513" s="75">
        <v>1</v>
      </c>
      <c r="F13513" s="30" t="s">
        <v>68</v>
      </c>
      <c r="G13513" s="30" t="s">
        <v>69</v>
      </c>
      <c r="H13513" s="75">
        <v>1</v>
      </c>
    </row>
    <row r="13514" spans="1:8">
      <c r="A13514" s="30" t="s">
        <v>5030</v>
      </c>
      <c r="B13514" s="74">
        <v>46261</v>
      </c>
      <c r="C13514" s="30" t="s">
        <v>948</v>
      </c>
      <c r="D13514" s="30" t="s">
        <v>949</v>
      </c>
      <c r="E13514" s="75">
        <v>229</v>
      </c>
      <c r="F13514" s="30" t="s">
        <v>78</v>
      </c>
      <c r="G13514" s="30" t="s">
        <v>79</v>
      </c>
      <c r="H13514" s="75">
        <v>2</v>
      </c>
    </row>
    <row r="13515" spans="1:8">
      <c r="A13515" s="30" t="s">
        <v>5030</v>
      </c>
      <c r="B13515" s="74">
        <v>46261</v>
      </c>
      <c r="C13515" s="30" t="s">
        <v>1828</v>
      </c>
      <c r="D13515" s="30" t="s">
        <v>1829</v>
      </c>
      <c r="E13515" s="75">
        <v>24</v>
      </c>
      <c r="F13515" s="30" t="s">
        <v>53</v>
      </c>
      <c r="G13515" s="30" t="s">
        <v>54</v>
      </c>
      <c r="H13515" s="75">
        <v>1</v>
      </c>
    </row>
    <row r="13516" spans="1:8">
      <c r="A13516" s="30" t="s">
        <v>5030</v>
      </c>
      <c r="B13516" s="74">
        <v>46261</v>
      </c>
      <c r="C13516" s="30" t="s">
        <v>950</v>
      </c>
      <c r="D13516" s="30" t="s">
        <v>951</v>
      </c>
      <c r="E13516" s="75">
        <v>43</v>
      </c>
      <c r="F13516" s="30" t="s">
        <v>53</v>
      </c>
      <c r="G13516" s="30" t="s">
        <v>54</v>
      </c>
      <c r="H13516" s="75">
        <v>1</v>
      </c>
    </row>
    <row r="13517" spans="1:8">
      <c r="A13517" s="30" t="s">
        <v>5030</v>
      </c>
      <c r="B13517" s="74">
        <v>46261</v>
      </c>
      <c r="C13517" s="30" t="s">
        <v>952</v>
      </c>
      <c r="D13517" s="30" t="s">
        <v>953</v>
      </c>
      <c r="E13517" s="75">
        <v>90</v>
      </c>
      <c r="F13517" s="30" t="s">
        <v>70</v>
      </c>
      <c r="G13517" s="30" t="s">
        <v>71</v>
      </c>
      <c r="H13517" s="75">
        <v>2</v>
      </c>
    </row>
    <row r="13518" spans="1:8">
      <c r="A13518" s="30" t="s">
        <v>5030</v>
      </c>
      <c r="B13518" s="74">
        <v>46261</v>
      </c>
      <c r="C13518" s="30" t="s">
        <v>954</v>
      </c>
      <c r="D13518" s="30" t="s">
        <v>955</v>
      </c>
      <c r="E13518" s="75">
        <v>51</v>
      </c>
      <c r="F13518" s="30" t="s">
        <v>70</v>
      </c>
      <c r="G13518" s="30" t="s">
        <v>71</v>
      </c>
      <c r="H13518" s="75">
        <v>2</v>
      </c>
    </row>
    <row r="13519" spans="1:8">
      <c r="A13519" s="30" t="s">
        <v>5030</v>
      </c>
      <c r="B13519" s="74">
        <v>46261</v>
      </c>
      <c r="C13519" s="30" t="s">
        <v>1830</v>
      </c>
      <c r="D13519" s="30" t="s">
        <v>1831</v>
      </c>
      <c r="E13519" s="75">
        <v>48</v>
      </c>
      <c r="F13519" s="30" t="s">
        <v>70</v>
      </c>
      <c r="G13519" s="30" t="s">
        <v>71</v>
      </c>
      <c r="H13519" s="75">
        <v>2</v>
      </c>
    </row>
    <row r="13520" spans="1:8">
      <c r="A13520" s="30" t="s">
        <v>5030</v>
      </c>
      <c r="B13520" s="74">
        <v>46261</v>
      </c>
      <c r="C13520" s="30" t="s">
        <v>962</v>
      </c>
      <c r="D13520" s="30" t="s">
        <v>963</v>
      </c>
      <c r="E13520" s="75">
        <v>107</v>
      </c>
      <c r="F13520" s="30" t="s">
        <v>70</v>
      </c>
      <c r="G13520" s="30" t="s">
        <v>71</v>
      </c>
      <c r="H13520" s="75">
        <v>2</v>
      </c>
    </row>
    <row r="13521" spans="1:8">
      <c r="A13521" s="30" t="s">
        <v>5030</v>
      </c>
      <c r="B13521" s="74">
        <v>46261</v>
      </c>
      <c r="C13521" s="30" t="s">
        <v>972</v>
      </c>
      <c r="D13521" s="30" t="s">
        <v>973</v>
      </c>
      <c r="E13521" s="75">
        <v>48</v>
      </c>
      <c r="F13521" s="30" t="s">
        <v>68</v>
      </c>
      <c r="G13521" s="30" t="s">
        <v>69</v>
      </c>
      <c r="H13521" s="75">
        <v>1</v>
      </c>
    </row>
    <row r="13522" spans="1:8">
      <c r="A13522" s="30" t="s">
        <v>5030</v>
      </c>
      <c r="B13522" s="74">
        <v>46261</v>
      </c>
      <c r="C13522" s="30" t="s">
        <v>976</v>
      </c>
      <c r="D13522" s="30" t="s">
        <v>977</v>
      </c>
      <c r="E13522" s="75">
        <v>102</v>
      </c>
      <c r="F13522" s="30" t="s">
        <v>70</v>
      </c>
      <c r="G13522" s="30" t="s">
        <v>71</v>
      </c>
      <c r="H13522" s="75">
        <v>2</v>
      </c>
    </row>
    <row r="13523" spans="1:8">
      <c r="A13523" s="30" t="s">
        <v>5030</v>
      </c>
      <c r="B13523" s="74">
        <v>46261</v>
      </c>
      <c r="C13523" s="30" t="s">
        <v>1832</v>
      </c>
      <c r="D13523" s="30" t="s">
        <v>1833</v>
      </c>
      <c r="E13523" s="75">
        <v>20</v>
      </c>
      <c r="F13523" s="30" t="s">
        <v>74</v>
      </c>
      <c r="G13523" s="30" t="s">
        <v>75</v>
      </c>
      <c r="H13523" s="75">
        <v>2</v>
      </c>
    </row>
    <row r="13524" spans="1:8">
      <c r="A13524" s="30" t="s">
        <v>5030</v>
      </c>
      <c r="B13524" s="74">
        <v>46261</v>
      </c>
      <c r="C13524" s="30" t="s">
        <v>980</v>
      </c>
      <c r="D13524" s="30" t="s">
        <v>981</v>
      </c>
      <c r="E13524" s="75">
        <v>140</v>
      </c>
      <c r="F13524" s="30" t="s">
        <v>70</v>
      </c>
      <c r="G13524" s="30" t="s">
        <v>71</v>
      </c>
      <c r="H13524" s="75">
        <v>2</v>
      </c>
    </row>
    <row r="13525" spans="1:8">
      <c r="A13525" s="30" t="s">
        <v>5030</v>
      </c>
      <c r="B13525" s="74">
        <v>46261</v>
      </c>
      <c r="C13525" s="30" t="s">
        <v>984</v>
      </c>
      <c r="D13525" s="30" t="s">
        <v>985</v>
      </c>
      <c r="E13525" s="75">
        <v>107</v>
      </c>
      <c r="F13525" s="30" t="s">
        <v>53</v>
      </c>
      <c r="G13525" s="30" t="s">
        <v>54</v>
      </c>
      <c r="H13525" s="75">
        <v>1</v>
      </c>
    </row>
    <row r="13526" spans="1:8">
      <c r="A13526" s="30" t="s">
        <v>5030</v>
      </c>
      <c r="B13526" s="74">
        <v>46261</v>
      </c>
      <c r="C13526" s="30" t="s">
        <v>986</v>
      </c>
      <c r="D13526" s="30" t="s">
        <v>987</v>
      </c>
      <c r="E13526" s="75">
        <v>64</v>
      </c>
      <c r="F13526" s="30" t="s">
        <v>53</v>
      </c>
      <c r="G13526" s="30" t="s">
        <v>54</v>
      </c>
      <c r="H13526" s="75">
        <v>1</v>
      </c>
    </row>
    <row r="13527" spans="1:8">
      <c r="A13527" s="30" t="s">
        <v>5030</v>
      </c>
      <c r="B13527" s="74">
        <v>46261</v>
      </c>
      <c r="C13527" s="30" t="s">
        <v>988</v>
      </c>
      <c r="D13527" s="30" t="s">
        <v>989</v>
      </c>
      <c r="E13527" s="75">
        <v>6</v>
      </c>
      <c r="F13527" s="30" t="s">
        <v>76</v>
      </c>
      <c r="G13527" s="30" t="s">
        <v>77</v>
      </c>
      <c r="H13527" s="75">
        <v>1</v>
      </c>
    </row>
    <row r="13528" spans="1:8">
      <c r="A13528" s="30" t="s">
        <v>5030</v>
      </c>
      <c r="B13528" s="74">
        <v>46261</v>
      </c>
      <c r="C13528" s="30" t="s">
        <v>992</v>
      </c>
      <c r="D13528" s="30" t="s">
        <v>993</v>
      </c>
      <c r="E13528" s="75">
        <v>40</v>
      </c>
      <c r="F13528" s="30" t="s">
        <v>68</v>
      </c>
      <c r="G13528" s="30" t="s">
        <v>69</v>
      </c>
      <c r="H13528" s="75">
        <v>1</v>
      </c>
    </row>
    <row r="13529" spans="1:8">
      <c r="A13529" s="30" t="s">
        <v>5030</v>
      </c>
      <c r="B13529" s="74">
        <v>46261</v>
      </c>
      <c r="C13529" s="30" t="s">
        <v>994</v>
      </c>
      <c r="D13529" s="30" t="s">
        <v>995</v>
      </c>
      <c r="E13529" s="75">
        <v>55</v>
      </c>
      <c r="F13529" s="30" t="s">
        <v>53</v>
      </c>
      <c r="G13529" s="30" t="s">
        <v>54</v>
      </c>
      <c r="H13529" s="75">
        <v>1</v>
      </c>
    </row>
    <row r="13530" spans="1:8">
      <c r="A13530" s="30" t="s">
        <v>5030</v>
      </c>
      <c r="B13530" s="74">
        <v>46261</v>
      </c>
      <c r="C13530" s="30" t="s">
        <v>1838</v>
      </c>
      <c r="D13530" s="30" t="s">
        <v>1839</v>
      </c>
      <c r="E13530" s="75">
        <v>53</v>
      </c>
      <c r="F13530" s="30" t="s">
        <v>53</v>
      </c>
      <c r="G13530" s="30" t="s">
        <v>54</v>
      </c>
      <c r="H13530" s="75">
        <v>1</v>
      </c>
    </row>
    <row r="13531" spans="1:8">
      <c r="A13531" s="30" t="s">
        <v>5030</v>
      </c>
      <c r="B13531" s="74">
        <v>46261</v>
      </c>
      <c r="C13531" s="30" t="s">
        <v>1840</v>
      </c>
      <c r="D13531" s="30" t="s">
        <v>1841</v>
      </c>
      <c r="E13531" s="75">
        <v>112</v>
      </c>
      <c r="F13531" s="30" t="s">
        <v>70</v>
      </c>
      <c r="G13531" s="30" t="s">
        <v>71</v>
      </c>
      <c r="H13531" s="75">
        <v>2</v>
      </c>
    </row>
    <row r="13532" spans="1:8">
      <c r="A13532" s="30" t="s">
        <v>5030</v>
      </c>
      <c r="B13532" s="74">
        <v>46261</v>
      </c>
      <c r="C13532" s="30" t="s">
        <v>1010</v>
      </c>
      <c r="D13532" s="30" t="s">
        <v>1011</v>
      </c>
      <c r="E13532" s="75">
        <v>97</v>
      </c>
      <c r="F13532" s="30" t="s">
        <v>70</v>
      </c>
      <c r="G13532" s="30" t="s">
        <v>71</v>
      </c>
      <c r="H13532" s="75">
        <v>2</v>
      </c>
    </row>
    <row r="13533" spans="1:8">
      <c r="A13533" s="30" t="s">
        <v>5030</v>
      </c>
      <c r="B13533" s="74">
        <v>46261</v>
      </c>
      <c r="C13533" s="30" t="s">
        <v>1012</v>
      </c>
      <c r="D13533" s="30" t="s">
        <v>1013</v>
      </c>
      <c r="E13533" s="75">
        <v>52</v>
      </c>
      <c r="F13533" s="30" t="s">
        <v>53</v>
      </c>
      <c r="G13533" s="30" t="s">
        <v>54</v>
      </c>
      <c r="H13533" s="75">
        <v>1</v>
      </c>
    </row>
    <row r="13534" spans="1:8">
      <c r="A13534" s="30" t="s">
        <v>5030</v>
      </c>
      <c r="B13534" s="74">
        <v>46261</v>
      </c>
      <c r="C13534" s="30" t="s">
        <v>1018</v>
      </c>
      <c r="D13534" s="30" t="s">
        <v>1019</v>
      </c>
      <c r="E13534" s="75">
        <v>126</v>
      </c>
      <c r="F13534" s="30" t="s">
        <v>70</v>
      </c>
      <c r="G13534" s="30" t="s">
        <v>71</v>
      </c>
      <c r="H13534" s="75">
        <v>2</v>
      </c>
    </row>
    <row r="13535" spans="1:8">
      <c r="A13535" s="30" t="s">
        <v>5030</v>
      </c>
      <c r="B13535" s="74">
        <v>46261</v>
      </c>
      <c r="C13535" s="30" t="s">
        <v>1020</v>
      </c>
      <c r="D13535" s="30" t="s">
        <v>1021</v>
      </c>
      <c r="E13535" s="75">
        <v>50</v>
      </c>
      <c r="F13535" s="30" t="s">
        <v>66</v>
      </c>
      <c r="G13535" s="30" t="s">
        <v>67</v>
      </c>
      <c r="H13535" s="75">
        <v>2</v>
      </c>
    </row>
    <row r="13536" spans="1:8">
      <c r="A13536" s="30" t="s">
        <v>5030</v>
      </c>
      <c r="B13536" s="74">
        <v>46261</v>
      </c>
      <c r="C13536" s="30" t="s">
        <v>1022</v>
      </c>
      <c r="D13536" s="30" t="s">
        <v>1023</v>
      </c>
      <c r="E13536" s="75">
        <v>67</v>
      </c>
      <c r="F13536" s="30" t="s">
        <v>70</v>
      </c>
      <c r="G13536" s="30" t="s">
        <v>71</v>
      </c>
      <c r="H13536" s="75">
        <v>2</v>
      </c>
    </row>
    <row r="13537" spans="1:8">
      <c r="A13537" s="30" t="s">
        <v>5030</v>
      </c>
      <c r="B13537" s="74">
        <v>46261</v>
      </c>
      <c r="C13537" s="30" t="s">
        <v>1026</v>
      </c>
      <c r="D13537" s="30" t="s">
        <v>1027</v>
      </c>
      <c r="E13537" s="75">
        <v>225</v>
      </c>
      <c r="F13537" s="30" t="s">
        <v>53</v>
      </c>
      <c r="G13537" s="30" t="s">
        <v>54</v>
      </c>
      <c r="H13537" s="75">
        <v>1</v>
      </c>
    </row>
    <row r="13538" spans="1:8">
      <c r="A13538" s="30" t="s">
        <v>5030</v>
      </c>
      <c r="B13538" s="74">
        <v>46261</v>
      </c>
      <c r="C13538" s="30" t="s">
        <v>1846</v>
      </c>
      <c r="D13538" s="30" t="s">
        <v>1847</v>
      </c>
      <c r="E13538" s="75">
        <v>121</v>
      </c>
      <c r="F13538" s="30" t="s">
        <v>53</v>
      </c>
      <c r="G13538" s="30" t="s">
        <v>54</v>
      </c>
      <c r="H13538" s="75">
        <v>1</v>
      </c>
    </row>
    <row r="13539" spans="1:8">
      <c r="A13539" s="30" t="s">
        <v>5030</v>
      </c>
      <c r="B13539" s="74">
        <v>46261</v>
      </c>
      <c r="C13539" s="30" t="s">
        <v>1030</v>
      </c>
      <c r="D13539" s="30" t="s">
        <v>1031</v>
      </c>
      <c r="E13539" s="75">
        <v>2</v>
      </c>
      <c r="F13539" s="30" t="s">
        <v>74</v>
      </c>
      <c r="G13539" s="30" t="s">
        <v>75</v>
      </c>
      <c r="H13539" s="75">
        <v>2</v>
      </c>
    </row>
    <row r="13540" spans="1:8">
      <c r="A13540" s="30" t="s">
        <v>5030</v>
      </c>
      <c r="B13540" s="74">
        <v>46261</v>
      </c>
      <c r="C13540" s="30" t="s">
        <v>1038</v>
      </c>
      <c r="D13540" s="30" t="s">
        <v>1039</v>
      </c>
      <c r="E13540" s="75">
        <v>183</v>
      </c>
      <c r="F13540" s="30" t="s">
        <v>70</v>
      </c>
      <c r="G13540" s="30" t="s">
        <v>71</v>
      </c>
      <c r="H13540" s="75">
        <v>2</v>
      </c>
    </row>
    <row r="13541" spans="1:8">
      <c r="A13541" s="30" t="s">
        <v>5030</v>
      </c>
      <c r="B13541" s="74">
        <v>46261</v>
      </c>
      <c r="C13541" s="30" t="s">
        <v>1040</v>
      </c>
      <c r="D13541" s="30" t="s">
        <v>1041</v>
      </c>
      <c r="E13541" s="75">
        <v>5</v>
      </c>
      <c r="F13541" s="30" t="s">
        <v>53</v>
      </c>
      <c r="G13541" s="30" t="s">
        <v>54</v>
      </c>
      <c r="H13541" s="75">
        <v>1</v>
      </c>
    </row>
    <row r="13542" spans="1:8">
      <c r="A13542" s="30" t="s">
        <v>5030</v>
      </c>
      <c r="B13542" s="74">
        <v>46261</v>
      </c>
      <c r="C13542" s="30" t="s">
        <v>1042</v>
      </c>
      <c r="D13542" s="30" t="s">
        <v>1043</v>
      </c>
      <c r="E13542" s="75">
        <v>115</v>
      </c>
      <c r="F13542" s="30" t="s">
        <v>80</v>
      </c>
      <c r="G13542" s="30" t="s">
        <v>81</v>
      </c>
      <c r="H13542" s="75">
        <v>1</v>
      </c>
    </row>
    <row r="13543" spans="1:8">
      <c r="A13543" s="30" t="s">
        <v>5030</v>
      </c>
      <c r="B13543" s="74">
        <v>46261</v>
      </c>
      <c r="C13543" s="30" t="s">
        <v>1044</v>
      </c>
      <c r="D13543" s="30" t="s">
        <v>1045</v>
      </c>
      <c r="E13543" s="75">
        <v>158</v>
      </c>
      <c r="F13543" s="30" t="s">
        <v>53</v>
      </c>
      <c r="G13543" s="30" t="s">
        <v>54</v>
      </c>
      <c r="H13543" s="75">
        <v>1</v>
      </c>
    </row>
    <row r="13544" spans="1:8">
      <c r="A13544" s="30" t="s">
        <v>5030</v>
      </c>
      <c r="B13544" s="74">
        <v>46261</v>
      </c>
      <c r="C13544" s="30" t="s">
        <v>1046</v>
      </c>
      <c r="D13544" s="30" t="s">
        <v>1047</v>
      </c>
      <c r="E13544" s="75">
        <v>225</v>
      </c>
      <c r="F13544" s="30" t="s">
        <v>80</v>
      </c>
      <c r="G13544" s="30" t="s">
        <v>81</v>
      </c>
      <c r="H13544" s="75">
        <v>1</v>
      </c>
    </row>
    <row r="13545" spans="1:8">
      <c r="A13545" s="30" t="s">
        <v>5030</v>
      </c>
      <c r="B13545" s="74">
        <v>46261</v>
      </c>
      <c r="C13545" s="30" t="s">
        <v>1050</v>
      </c>
      <c r="D13545" s="30" t="s">
        <v>1051</v>
      </c>
      <c r="E13545" s="75">
        <v>75</v>
      </c>
      <c r="F13545" s="30" t="s">
        <v>70</v>
      </c>
      <c r="G13545" s="30" t="s">
        <v>71</v>
      </c>
      <c r="H13545" s="75">
        <v>2</v>
      </c>
    </row>
    <row r="13546" spans="1:8">
      <c r="A13546" s="30" t="s">
        <v>5030</v>
      </c>
      <c r="B13546" s="74">
        <v>46261</v>
      </c>
      <c r="C13546" s="30" t="s">
        <v>1054</v>
      </c>
      <c r="D13546" s="30" t="s">
        <v>1055</v>
      </c>
      <c r="E13546" s="75">
        <v>225</v>
      </c>
      <c r="F13546" s="30" t="s">
        <v>70</v>
      </c>
      <c r="G13546" s="30" t="s">
        <v>71</v>
      </c>
      <c r="H13546" s="75">
        <v>2</v>
      </c>
    </row>
    <row r="13547" spans="1:8">
      <c r="A13547" s="30" t="s">
        <v>5030</v>
      </c>
      <c r="B13547" s="74">
        <v>46261</v>
      </c>
      <c r="C13547" s="30" t="s">
        <v>1058</v>
      </c>
      <c r="D13547" s="30" t="s">
        <v>1059</v>
      </c>
      <c r="E13547" s="75">
        <v>19</v>
      </c>
      <c r="F13547" s="30" t="s">
        <v>68</v>
      </c>
      <c r="G13547" s="30" t="s">
        <v>69</v>
      </c>
      <c r="H13547" s="75">
        <v>1</v>
      </c>
    </row>
    <row r="13548" spans="1:8">
      <c r="A13548" s="30" t="s">
        <v>5030</v>
      </c>
      <c r="B13548" s="74">
        <v>46261</v>
      </c>
      <c r="C13548" s="30" t="s">
        <v>1064</v>
      </c>
      <c r="D13548" s="30" t="s">
        <v>1065</v>
      </c>
      <c r="E13548" s="75">
        <v>21</v>
      </c>
      <c r="F13548" s="30" t="s">
        <v>70</v>
      </c>
      <c r="G13548" s="30" t="s">
        <v>71</v>
      </c>
      <c r="H13548" s="75">
        <v>2</v>
      </c>
    </row>
    <row r="13549" spans="1:8">
      <c r="A13549" s="30" t="s">
        <v>5030</v>
      </c>
      <c r="B13549" s="74">
        <v>46261</v>
      </c>
      <c r="C13549" s="30" t="s">
        <v>1068</v>
      </c>
      <c r="D13549" s="30" t="s">
        <v>1069</v>
      </c>
      <c r="E13549" s="75">
        <v>104</v>
      </c>
      <c r="F13549" s="30" t="s">
        <v>70</v>
      </c>
      <c r="G13549" s="30" t="s">
        <v>71</v>
      </c>
      <c r="H13549" s="75">
        <v>2</v>
      </c>
    </row>
    <row r="13550" spans="1:8">
      <c r="A13550" s="30" t="s">
        <v>5030</v>
      </c>
      <c r="B13550" s="74">
        <v>46261</v>
      </c>
      <c r="C13550" s="30" t="s">
        <v>1072</v>
      </c>
      <c r="D13550" s="30" t="s">
        <v>1073</v>
      </c>
      <c r="E13550" s="75">
        <v>95</v>
      </c>
      <c r="F13550" s="30" t="s">
        <v>53</v>
      </c>
      <c r="G13550" s="30" t="s">
        <v>54</v>
      </c>
      <c r="H13550" s="75">
        <v>1</v>
      </c>
    </row>
    <row r="13551" spans="1:8">
      <c r="A13551" s="30" t="s">
        <v>5030</v>
      </c>
      <c r="B13551" s="74">
        <v>46261</v>
      </c>
      <c r="C13551" s="30" t="s">
        <v>1074</v>
      </c>
      <c r="D13551" s="30" t="s">
        <v>1075</v>
      </c>
      <c r="E13551" s="75">
        <v>119</v>
      </c>
      <c r="F13551" s="30" t="s">
        <v>70</v>
      </c>
      <c r="G13551" s="30" t="s">
        <v>71</v>
      </c>
      <c r="H13551" s="75">
        <v>2</v>
      </c>
    </row>
    <row r="13552" spans="1:8">
      <c r="A13552" s="30" t="s">
        <v>5030</v>
      </c>
      <c r="B13552" s="74">
        <v>46261</v>
      </c>
      <c r="C13552" s="30" t="s">
        <v>1076</v>
      </c>
      <c r="D13552" s="30" t="s">
        <v>1077</v>
      </c>
      <c r="E13552" s="75">
        <v>8</v>
      </c>
      <c r="F13552" s="30" t="s">
        <v>53</v>
      </c>
      <c r="G13552" s="30" t="s">
        <v>54</v>
      </c>
      <c r="H13552" s="75">
        <v>1</v>
      </c>
    </row>
    <row r="13553" spans="1:8">
      <c r="A13553" s="30" t="s">
        <v>5030</v>
      </c>
      <c r="B13553" s="74">
        <v>46261</v>
      </c>
      <c r="C13553" s="30" t="s">
        <v>1080</v>
      </c>
      <c r="D13553" s="30" t="s">
        <v>1081</v>
      </c>
      <c r="E13553" s="75">
        <v>33</v>
      </c>
      <c r="F13553" s="30" t="s">
        <v>70</v>
      </c>
      <c r="G13553" s="30" t="s">
        <v>71</v>
      </c>
      <c r="H13553" s="75">
        <v>2</v>
      </c>
    </row>
    <row r="13554" spans="1:8">
      <c r="A13554" s="30" t="s">
        <v>5030</v>
      </c>
      <c r="B13554" s="74">
        <v>46261</v>
      </c>
      <c r="C13554" s="30" t="s">
        <v>1084</v>
      </c>
      <c r="D13554" s="30" t="s">
        <v>1085</v>
      </c>
      <c r="E13554" s="75">
        <v>28</v>
      </c>
      <c r="F13554" s="30" t="s">
        <v>53</v>
      </c>
      <c r="G13554" s="30" t="s">
        <v>54</v>
      </c>
      <c r="H13554" s="75">
        <v>1</v>
      </c>
    </row>
    <row r="13555" spans="1:8">
      <c r="A13555" s="30" t="s">
        <v>5030</v>
      </c>
      <c r="B13555" s="74">
        <v>46261</v>
      </c>
      <c r="C13555" s="30" t="s">
        <v>1086</v>
      </c>
      <c r="D13555" s="30" t="s">
        <v>1087</v>
      </c>
      <c r="E13555" s="75">
        <v>46</v>
      </c>
      <c r="F13555" s="30" t="s">
        <v>53</v>
      </c>
      <c r="G13555" s="30" t="s">
        <v>54</v>
      </c>
      <c r="H13555" s="75">
        <v>1</v>
      </c>
    </row>
    <row r="13556" spans="1:8">
      <c r="A13556" s="30" t="s">
        <v>5030</v>
      </c>
      <c r="B13556" s="74">
        <v>46261</v>
      </c>
      <c r="C13556" s="30" t="s">
        <v>1088</v>
      </c>
      <c r="D13556" s="30" t="s">
        <v>1089</v>
      </c>
      <c r="E13556" s="75">
        <v>37</v>
      </c>
      <c r="F13556" s="30" t="s">
        <v>53</v>
      </c>
      <c r="G13556" s="30" t="s">
        <v>54</v>
      </c>
      <c r="H13556" s="75">
        <v>1</v>
      </c>
    </row>
    <row r="13557" spans="1:8">
      <c r="A13557" s="30" t="s">
        <v>5030</v>
      </c>
      <c r="B13557" s="74">
        <v>46261</v>
      </c>
      <c r="C13557" s="30" t="s">
        <v>1092</v>
      </c>
      <c r="D13557" s="30" t="s">
        <v>1093</v>
      </c>
      <c r="E13557" s="75">
        <v>278</v>
      </c>
      <c r="F13557" s="30" t="s">
        <v>80</v>
      </c>
      <c r="G13557" s="30" t="s">
        <v>81</v>
      </c>
      <c r="H13557" s="75">
        <v>1</v>
      </c>
    </row>
    <row r="13558" spans="1:8">
      <c r="A13558" s="30" t="s">
        <v>5030</v>
      </c>
      <c r="B13558" s="74">
        <v>46261</v>
      </c>
      <c r="C13558" s="30" t="s">
        <v>1094</v>
      </c>
      <c r="D13558" s="30" t="s">
        <v>1095</v>
      </c>
      <c r="E13558" s="75">
        <v>97</v>
      </c>
      <c r="F13558" s="30" t="s">
        <v>70</v>
      </c>
      <c r="G13558" s="30" t="s">
        <v>71</v>
      </c>
      <c r="H13558" s="75">
        <v>2</v>
      </c>
    </row>
    <row r="13559" spans="1:8">
      <c r="A13559" s="30" t="s">
        <v>5030</v>
      </c>
      <c r="B13559" s="74">
        <v>46261</v>
      </c>
      <c r="C13559" s="30" t="s">
        <v>1848</v>
      </c>
      <c r="D13559" s="30" t="s">
        <v>1849</v>
      </c>
      <c r="E13559" s="75">
        <v>29</v>
      </c>
      <c r="F13559" s="30" t="s">
        <v>53</v>
      </c>
      <c r="G13559" s="30" t="s">
        <v>54</v>
      </c>
      <c r="H13559" s="75">
        <v>1</v>
      </c>
    </row>
    <row r="13560" spans="1:8">
      <c r="A13560" s="30" t="s">
        <v>5030</v>
      </c>
      <c r="B13560" s="74">
        <v>46261</v>
      </c>
      <c r="C13560" s="30" t="s">
        <v>1096</v>
      </c>
      <c r="D13560" s="30" t="s">
        <v>1097</v>
      </c>
      <c r="E13560" s="75">
        <v>54</v>
      </c>
      <c r="F13560" s="30" t="s">
        <v>70</v>
      </c>
      <c r="G13560" s="30" t="s">
        <v>71</v>
      </c>
      <c r="H13560" s="75">
        <v>2</v>
      </c>
    </row>
    <row r="13561" spans="1:8">
      <c r="A13561" s="30" t="s">
        <v>5030</v>
      </c>
      <c r="B13561" s="74">
        <v>46261</v>
      </c>
      <c r="C13561" s="30" t="s">
        <v>1098</v>
      </c>
      <c r="D13561" s="30" t="s">
        <v>1099</v>
      </c>
      <c r="E13561" s="75">
        <v>5</v>
      </c>
      <c r="F13561" s="30" t="s">
        <v>53</v>
      </c>
      <c r="G13561" s="30" t="s">
        <v>54</v>
      </c>
      <c r="H13561" s="75">
        <v>1</v>
      </c>
    </row>
    <row r="13562" spans="1:8">
      <c r="A13562" s="30" t="s">
        <v>5030</v>
      </c>
      <c r="B13562" s="74">
        <v>46261</v>
      </c>
      <c r="C13562" s="30" t="s">
        <v>1100</v>
      </c>
      <c r="D13562" s="30" t="s">
        <v>1101</v>
      </c>
      <c r="E13562" s="75">
        <v>81</v>
      </c>
      <c r="F13562" s="30" t="s">
        <v>53</v>
      </c>
      <c r="G13562" s="30" t="s">
        <v>54</v>
      </c>
      <c r="H13562" s="75">
        <v>1</v>
      </c>
    </row>
    <row r="13563" spans="1:8">
      <c r="A13563" s="30" t="s">
        <v>5030</v>
      </c>
      <c r="B13563" s="74">
        <v>46261</v>
      </c>
      <c r="C13563" s="30" t="s">
        <v>1102</v>
      </c>
      <c r="D13563" s="30" t="s">
        <v>1103</v>
      </c>
      <c r="E13563" s="75">
        <v>82</v>
      </c>
      <c r="F13563" s="30" t="s">
        <v>53</v>
      </c>
      <c r="G13563" s="30" t="s">
        <v>54</v>
      </c>
      <c r="H13563" s="75">
        <v>1</v>
      </c>
    </row>
    <row r="13564" spans="1:8">
      <c r="A13564" s="30" t="s">
        <v>5030</v>
      </c>
      <c r="B13564" s="74">
        <v>46261</v>
      </c>
      <c r="C13564" s="30" t="s">
        <v>1104</v>
      </c>
      <c r="D13564" s="30" t="s">
        <v>1105</v>
      </c>
      <c r="E13564" s="75">
        <v>12</v>
      </c>
      <c r="F13564" s="30" t="s">
        <v>53</v>
      </c>
      <c r="G13564" s="30" t="s">
        <v>54</v>
      </c>
      <c r="H13564" s="75">
        <v>1</v>
      </c>
    </row>
    <row r="13565" spans="1:8">
      <c r="A13565" s="30" t="s">
        <v>5030</v>
      </c>
      <c r="B13565" s="74">
        <v>46261</v>
      </c>
      <c r="C13565" s="30" t="s">
        <v>1106</v>
      </c>
      <c r="D13565" s="30" t="s">
        <v>1107</v>
      </c>
      <c r="E13565" s="75">
        <v>323</v>
      </c>
      <c r="F13565" s="30" t="s">
        <v>80</v>
      </c>
      <c r="G13565" s="30" t="s">
        <v>81</v>
      </c>
      <c r="H13565" s="75">
        <v>1</v>
      </c>
    </row>
    <row r="13566" spans="1:8">
      <c r="A13566" s="30" t="s">
        <v>5030</v>
      </c>
      <c r="B13566" s="74">
        <v>46261</v>
      </c>
      <c r="C13566" s="30" t="s">
        <v>1108</v>
      </c>
      <c r="D13566" s="30" t="s">
        <v>1109</v>
      </c>
      <c r="E13566" s="75">
        <v>105</v>
      </c>
      <c r="F13566" s="30" t="s">
        <v>53</v>
      </c>
      <c r="G13566" s="30" t="s">
        <v>54</v>
      </c>
      <c r="H13566" s="75">
        <v>1</v>
      </c>
    </row>
    <row r="13567" spans="1:8">
      <c r="A13567" s="30" t="s">
        <v>5030</v>
      </c>
      <c r="B13567" s="74">
        <v>46261</v>
      </c>
      <c r="C13567" s="30" t="s">
        <v>1110</v>
      </c>
      <c r="D13567" s="30" t="s">
        <v>1111</v>
      </c>
      <c r="E13567" s="75">
        <v>116</v>
      </c>
      <c r="F13567" s="30" t="s">
        <v>80</v>
      </c>
      <c r="G13567" s="30" t="s">
        <v>81</v>
      </c>
      <c r="H13567" s="75">
        <v>1</v>
      </c>
    </row>
    <row r="13568" spans="1:8">
      <c r="A13568" s="30" t="s">
        <v>5030</v>
      </c>
      <c r="B13568" s="74">
        <v>46261</v>
      </c>
      <c r="C13568" s="30" t="s">
        <v>1114</v>
      </c>
      <c r="D13568" s="30" t="s">
        <v>1115</v>
      </c>
      <c r="E13568" s="75">
        <v>99</v>
      </c>
      <c r="F13568" s="30" t="s">
        <v>70</v>
      </c>
      <c r="G13568" s="30" t="s">
        <v>71</v>
      </c>
      <c r="H13568" s="75">
        <v>2</v>
      </c>
    </row>
    <row r="13569" spans="1:8">
      <c r="A13569" s="30" t="s">
        <v>5030</v>
      </c>
      <c r="B13569" s="74">
        <v>46261</v>
      </c>
      <c r="C13569" s="30" t="s">
        <v>1120</v>
      </c>
      <c r="D13569" s="30" t="s">
        <v>1121</v>
      </c>
      <c r="E13569" s="75">
        <v>182</v>
      </c>
      <c r="F13569" s="30" t="s">
        <v>72</v>
      </c>
      <c r="G13569" s="30" t="s">
        <v>73</v>
      </c>
      <c r="H13569" s="75">
        <v>3</v>
      </c>
    </row>
    <row r="13570" spans="1:8">
      <c r="A13570" s="30" t="s">
        <v>5030</v>
      </c>
      <c r="B13570" s="74">
        <v>46261</v>
      </c>
      <c r="C13570" s="30" t="s">
        <v>1122</v>
      </c>
      <c r="D13570" s="30" t="s">
        <v>1123</v>
      </c>
      <c r="E13570" s="75">
        <v>91</v>
      </c>
      <c r="F13570" s="30" t="s">
        <v>70</v>
      </c>
      <c r="G13570" s="30" t="s">
        <v>71</v>
      </c>
      <c r="H13570" s="75">
        <v>2</v>
      </c>
    </row>
    <row r="13571" spans="1:8">
      <c r="A13571" s="30" t="s">
        <v>5030</v>
      </c>
      <c r="B13571" s="74">
        <v>46261</v>
      </c>
      <c r="C13571" s="30" t="s">
        <v>1126</v>
      </c>
      <c r="D13571" s="30" t="s">
        <v>1127</v>
      </c>
      <c r="E13571" s="75">
        <v>44</v>
      </c>
      <c r="F13571" s="30" t="s">
        <v>70</v>
      </c>
      <c r="G13571" s="30" t="s">
        <v>71</v>
      </c>
      <c r="H13571" s="75">
        <v>2</v>
      </c>
    </row>
    <row r="13572" spans="1:8">
      <c r="A13572" s="30" t="s">
        <v>5030</v>
      </c>
      <c r="B13572" s="74">
        <v>46261</v>
      </c>
      <c r="C13572" s="30" t="s">
        <v>1128</v>
      </c>
      <c r="D13572" s="30" t="s">
        <v>1129</v>
      </c>
      <c r="E13572" s="75">
        <v>55</v>
      </c>
      <c r="F13572" s="30" t="s">
        <v>68</v>
      </c>
      <c r="G13572" s="30" t="s">
        <v>69</v>
      </c>
      <c r="H13572" s="75">
        <v>1</v>
      </c>
    </row>
    <row r="13573" spans="1:8">
      <c r="A13573" s="30" t="s">
        <v>5030</v>
      </c>
      <c r="B13573" s="74">
        <v>46261</v>
      </c>
      <c r="C13573" s="30" t="s">
        <v>1130</v>
      </c>
      <c r="D13573" s="30" t="s">
        <v>1131</v>
      </c>
      <c r="E13573" s="75">
        <v>99</v>
      </c>
      <c r="F13573" s="30" t="s">
        <v>70</v>
      </c>
      <c r="G13573" s="30" t="s">
        <v>71</v>
      </c>
      <c r="H13573" s="75">
        <v>2</v>
      </c>
    </row>
    <row r="13574" spans="1:8">
      <c r="A13574" s="30" t="s">
        <v>5030</v>
      </c>
      <c r="B13574" s="74">
        <v>46261</v>
      </c>
      <c r="C13574" s="30" t="s">
        <v>1132</v>
      </c>
      <c r="D13574" s="30" t="s">
        <v>1133</v>
      </c>
      <c r="E13574" s="75">
        <v>10</v>
      </c>
      <c r="F13574" s="30" t="s">
        <v>76</v>
      </c>
      <c r="G13574" s="30" t="s">
        <v>77</v>
      </c>
      <c r="H13574" s="75">
        <v>1</v>
      </c>
    </row>
    <row r="13575" spans="1:8">
      <c r="A13575" s="30" t="s">
        <v>5030</v>
      </c>
      <c r="B13575" s="74">
        <v>46261</v>
      </c>
      <c r="C13575" s="30" t="s">
        <v>1134</v>
      </c>
      <c r="D13575" s="30" t="s">
        <v>1135</v>
      </c>
      <c r="E13575" s="75">
        <v>120</v>
      </c>
      <c r="F13575" s="30" t="s">
        <v>70</v>
      </c>
      <c r="G13575" s="30" t="s">
        <v>71</v>
      </c>
      <c r="H13575" s="75">
        <v>2</v>
      </c>
    </row>
    <row r="13576" spans="1:8">
      <c r="A13576" s="30" t="s">
        <v>5030</v>
      </c>
      <c r="B13576" s="74">
        <v>46261</v>
      </c>
      <c r="C13576" s="30" t="s">
        <v>1136</v>
      </c>
      <c r="D13576" s="30" t="s">
        <v>1137</v>
      </c>
      <c r="E13576" s="75">
        <v>120</v>
      </c>
      <c r="F13576" s="30" t="s">
        <v>70</v>
      </c>
      <c r="G13576" s="30" t="s">
        <v>71</v>
      </c>
      <c r="H13576" s="75">
        <v>2</v>
      </c>
    </row>
    <row r="13577" spans="1:8">
      <c r="A13577" s="30" t="s">
        <v>5030</v>
      </c>
      <c r="B13577" s="74">
        <v>46261</v>
      </c>
      <c r="C13577" s="30" t="s">
        <v>1138</v>
      </c>
      <c r="D13577" s="30" t="s">
        <v>1139</v>
      </c>
      <c r="E13577" s="75">
        <v>8</v>
      </c>
      <c r="F13577" s="30" t="s">
        <v>76</v>
      </c>
      <c r="G13577" s="30" t="s">
        <v>77</v>
      </c>
      <c r="H13577" s="75">
        <v>1</v>
      </c>
    </row>
    <row r="13578" spans="1:8">
      <c r="A13578" s="30" t="s">
        <v>5030</v>
      </c>
      <c r="B13578" s="74">
        <v>46261</v>
      </c>
      <c r="C13578" s="30" t="s">
        <v>1140</v>
      </c>
      <c r="D13578" s="30" t="s">
        <v>1141</v>
      </c>
      <c r="E13578" s="75">
        <v>243</v>
      </c>
      <c r="F13578" s="30" t="s">
        <v>53</v>
      </c>
      <c r="G13578" s="30" t="s">
        <v>54</v>
      </c>
      <c r="H13578" s="75">
        <v>1</v>
      </c>
    </row>
    <row r="13579" spans="1:8">
      <c r="A13579" s="30" t="s">
        <v>5030</v>
      </c>
      <c r="B13579" s="74">
        <v>46261</v>
      </c>
      <c r="C13579" s="30" t="s">
        <v>1142</v>
      </c>
      <c r="D13579" s="30" t="s">
        <v>1143</v>
      </c>
      <c r="E13579" s="75">
        <v>115</v>
      </c>
      <c r="F13579" s="30" t="s">
        <v>70</v>
      </c>
      <c r="G13579" s="30" t="s">
        <v>71</v>
      </c>
      <c r="H13579" s="75">
        <v>2</v>
      </c>
    </row>
    <row r="13580" spans="1:8">
      <c r="A13580" s="30" t="s">
        <v>5030</v>
      </c>
      <c r="B13580" s="74">
        <v>46261</v>
      </c>
      <c r="C13580" s="30" t="s">
        <v>1144</v>
      </c>
      <c r="D13580" s="30" t="s">
        <v>1145</v>
      </c>
      <c r="E13580" s="75">
        <v>1</v>
      </c>
      <c r="F13580" s="30" t="s">
        <v>76</v>
      </c>
      <c r="G13580" s="30" t="s">
        <v>77</v>
      </c>
      <c r="H13580" s="75">
        <v>1</v>
      </c>
    </row>
    <row r="13581" spans="1:8">
      <c r="A13581" s="30" t="s">
        <v>5030</v>
      </c>
      <c r="B13581" s="74">
        <v>46261</v>
      </c>
      <c r="C13581" s="30" t="s">
        <v>1148</v>
      </c>
      <c r="D13581" s="30" t="s">
        <v>1149</v>
      </c>
      <c r="E13581" s="75">
        <v>52</v>
      </c>
      <c r="F13581" s="30" t="s">
        <v>70</v>
      </c>
      <c r="G13581" s="30" t="s">
        <v>71</v>
      </c>
      <c r="H13581" s="75">
        <v>2</v>
      </c>
    </row>
    <row r="13582" spans="1:8">
      <c r="A13582" s="30" t="s">
        <v>5030</v>
      </c>
      <c r="B13582" s="74">
        <v>46261</v>
      </c>
      <c r="C13582" s="30" t="s">
        <v>1150</v>
      </c>
      <c r="D13582" s="30" t="s">
        <v>1151</v>
      </c>
      <c r="E13582" s="75">
        <v>39</v>
      </c>
      <c r="F13582" s="30" t="s">
        <v>68</v>
      </c>
      <c r="G13582" s="30" t="s">
        <v>69</v>
      </c>
      <c r="H13582" s="75">
        <v>1</v>
      </c>
    </row>
    <row r="13583" spans="1:8">
      <c r="A13583" s="30" t="s">
        <v>5030</v>
      </c>
      <c r="B13583" s="74">
        <v>46261</v>
      </c>
      <c r="C13583" s="30" t="s">
        <v>1152</v>
      </c>
      <c r="D13583" s="30" t="s">
        <v>1153</v>
      </c>
      <c r="E13583" s="75">
        <v>21</v>
      </c>
      <c r="F13583" s="30" t="s">
        <v>76</v>
      </c>
      <c r="G13583" s="30" t="s">
        <v>77</v>
      </c>
      <c r="H13583" s="75">
        <v>1</v>
      </c>
    </row>
    <row r="13584" spans="1:8">
      <c r="A13584" s="30" t="s">
        <v>5030</v>
      </c>
      <c r="B13584" s="74">
        <v>46261</v>
      </c>
      <c r="C13584" s="30" t="s">
        <v>1154</v>
      </c>
      <c r="D13584" s="30" t="s">
        <v>1155</v>
      </c>
      <c r="E13584" s="75">
        <v>242</v>
      </c>
      <c r="F13584" s="30" t="s">
        <v>53</v>
      </c>
      <c r="G13584" s="30" t="s">
        <v>54</v>
      </c>
      <c r="H13584" s="75">
        <v>1</v>
      </c>
    </row>
    <row r="13585" spans="1:8">
      <c r="A13585" s="30" t="s">
        <v>5030</v>
      </c>
      <c r="B13585" s="74">
        <v>46261</v>
      </c>
      <c r="C13585" s="30" t="s">
        <v>1156</v>
      </c>
      <c r="D13585" s="30" t="s">
        <v>1157</v>
      </c>
      <c r="E13585" s="75">
        <v>24</v>
      </c>
      <c r="F13585" s="30" t="s">
        <v>76</v>
      </c>
      <c r="G13585" s="30" t="s">
        <v>77</v>
      </c>
      <c r="H13585" s="75">
        <v>1</v>
      </c>
    </row>
    <row r="13586" spans="1:8">
      <c r="A13586" s="30" t="s">
        <v>5030</v>
      </c>
      <c r="B13586" s="74">
        <v>46261</v>
      </c>
      <c r="C13586" s="30" t="s">
        <v>1860</v>
      </c>
      <c r="D13586" s="30" t="s">
        <v>1861</v>
      </c>
      <c r="E13586" s="75">
        <v>158</v>
      </c>
      <c r="F13586" s="30" t="s">
        <v>53</v>
      </c>
      <c r="G13586" s="30" t="s">
        <v>54</v>
      </c>
      <c r="H13586" s="75">
        <v>1</v>
      </c>
    </row>
    <row r="13587" spans="1:8">
      <c r="A13587" s="30" t="s">
        <v>5030</v>
      </c>
      <c r="B13587" s="74">
        <v>46261</v>
      </c>
      <c r="C13587" s="30" t="s">
        <v>1926</v>
      </c>
      <c r="D13587" s="30" t="s">
        <v>1927</v>
      </c>
      <c r="E13587" s="75">
        <v>13</v>
      </c>
      <c r="F13587" s="30" t="s">
        <v>68</v>
      </c>
      <c r="G13587" s="30" t="s">
        <v>69</v>
      </c>
      <c r="H13587" s="75">
        <v>1</v>
      </c>
    </row>
    <row r="13588" spans="1:8">
      <c r="A13588" s="30" t="s">
        <v>5030</v>
      </c>
      <c r="B13588" s="74">
        <v>46261</v>
      </c>
      <c r="C13588" s="30" t="s">
        <v>1164</v>
      </c>
      <c r="D13588" s="30" t="s">
        <v>1165</v>
      </c>
      <c r="E13588" s="75">
        <v>102</v>
      </c>
      <c r="F13588" s="30" t="s">
        <v>70</v>
      </c>
      <c r="G13588" s="30" t="s">
        <v>71</v>
      </c>
      <c r="H13588" s="75">
        <v>2</v>
      </c>
    </row>
    <row r="13589" spans="1:8">
      <c r="A13589" s="30" t="s">
        <v>5030</v>
      </c>
      <c r="B13589" s="74">
        <v>46261</v>
      </c>
      <c r="C13589" s="30" t="s">
        <v>1166</v>
      </c>
      <c r="D13589" s="30" t="s">
        <v>1167</v>
      </c>
      <c r="E13589" s="75">
        <v>121</v>
      </c>
      <c r="F13589" s="30" t="s">
        <v>53</v>
      </c>
      <c r="G13589" s="30" t="s">
        <v>54</v>
      </c>
      <c r="H13589" s="75">
        <v>1</v>
      </c>
    </row>
    <row r="13590" spans="1:8">
      <c r="A13590" s="30" t="s">
        <v>5030</v>
      </c>
      <c r="B13590" s="74">
        <v>46261</v>
      </c>
      <c r="C13590" s="30" t="s">
        <v>1174</v>
      </c>
      <c r="D13590" s="30" t="s">
        <v>1175</v>
      </c>
      <c r="E13590" s="75">
        <v>116</v>
      </c>
      <c r="F13590" s="30" t="s">
        <v>53</v>
      </c>
      <c r="G13590" s="30" t="s">
        <v>54</v>
      </c>
      <c r="H13590" s="75">
        <v>1</v>
      </c>
    </row>
    <row r="13591" spans="1:8">
      <c r="A13591" s="30" t="s">
        <v>5030</v>
      </c>
      <c r="B13591" s="74">
        <v>46261</v>
      </c>
      <c r="C13591" s="30" t="s">
        <v>1176</v>
      </c>
      <c r="D13591" s="30" t="s">
        <v>1177</v>
      </c>
      <c r="E13591" s="75">
        <v>10</v>
      </c>
      <c r="F13591" s="30" t="s">
        <v>53</v>
      </c>
      <c r="G13591" s="30" t="s">
        <v>54</v>
      </c>
      <c r="H13591" s="75">
        <v>1</v>
      </c>
    </row>
    <row r="13592" spans="1:8">
      <c r="A13592" s="30" t="s">
        <v>5030</v>
      </c>
      <c r="B13592" s="74">
        <v>46261</v>
      </c>
      <c r="C13592" s="30" t="s">
        <v>1180</v>
      </c>
      <c r="D13592" s="30" t="s">
        <v>1181</v>
      </c>
      <c r="E13592" s="75">
        <v>124</v>
      </c>
      <c r="F13592" s="30" t="s">
        <v>53</v>
      </c>
      <c r="G13592" s="30" t="s">
        <v>54</v>
      </c>
      <c r="H13592" s="75">
        <v>1</v>
      </c>
    </row>
    <row r="13593" spans="1:8">
      <c r="A13593" s="30" t="s">
        <v>5030</v>
      </c>
      <c r="B13593" s="74">
        <v>46261</v>
      </c>
      <c r="C13593" s="30" t="s">
        <v>1182</v>
      </c>
      <c r="D13593" s="30" t="s">
        <v>1183</v>
      </c>
      <c r="E13593" s="75">
        <v>27</v>
      </c>
      <c r="F13593" s="30" t="s">
        <v>70</v>
      </c>
      <c r="G13593" s="30" t="s">
        <v>71</v>
      </c>
      <c r="H13593" s="75">
        <v>2</v>
      </c>
    </row>
    <row r="13594" spans="1:8">
      <c r="A13594" s="30" t="s">
        <v>5030</v>
      </c>
      <c r="B13594" s="74">
        <v>46261</v>
      </c>
      <c r="C13594" s="30" t="s">
        <v>1186</v>
      </c>
      <c r="D13594" s="30" t="s">
        <v>1187</v>
      </c>
      <c r="E13594" s="75">
        <v>106</v>
      </c>
      <c r="F13594" s="30" t="s">
        <v>53</v>
      </c>
      <c r="G13594" s="30" t="s">
        <v>54</v>
      </c>
      <c r="H13594" s="75">
        <v>1</v>
      </c>
    </row>
    <row r="13595" spans="1:8">
      <c r="A13595" s="30" t="s">
        <v>5030</v>
      </c>
      <c r="B13595" s="74">
        <v>46261</v>
      </c>
      <c r="C13595" s="30" t="s">
        <v>1188</v>
      </c>
      <c r="D13595" s="30" t="s">
        <v>1189</v>
      </c>
      <c r="E13595" s="75">
        <v>51</v>
      </c>
      <c r="F13595" s="30" t="s">
        <v>53</v>
      </c>
      <c r="G13595" s="30" t="s">
        <v>54</v>
      </c>
      <c r="H13595" s="75">
        <v>1</v>
      </c>
    </row>
    <row r="13596" spans="1:8">
      <c r="A13596" s="30" t="s">
        <v>5030</v>
      </c>
      <c r="B13596" s="74">
        <v>46261</v>
      </c>
      <c r="C13596" s="30" t="s">
        <v>1190</v>
      </c>
      <c r="D13596" s="30" t="s">
        <v>1191</v>
      </c>
      <c r="E13596" s="75">
        <v>134</v>
      </c>
      <c r="F13596" s="30" t="s">
        <v>53</v>
      </c>
      <c r="G13596" s="30" t="s">
        <v>54</v>
      </c>
      <c r="H13596" s="75">
        <v>1</v>
      </c>
    </row>
    <row r="13597" spans="1:8">
      <c r="A13597" s="30" t="s">
        <v>5030</v>
      </c>
      <c r="B13597" s="74">
        <v>46261</v>
      </c>
      <c r="C13597" s="30" t="s">
        <v>1192</v>
      </c>
      <c r="D13597" s="30" t="s">
        <v>1193</v>
      </c>
      <c r="E13597" s="75">
        <v>36</v>
      </c>
      <c r="F13597" s="30" t="s">
        <v>53</v>
      </c>
      <c r="G13597" s="30" t="s">
        <v>54</v>
      </c>
      <c r="H13597" s="75">
        <v>1</v>
      </c>
    </row>
    <row r="13598" spans="1:8">
      <c r="A13598" s="30" t="s">
        <v>5030</v>
      </c>
      <c r="B13598" s="74">
        <v>46261</v>
      </c>
      <c r="C13598" s="30" t="s">
        <v>1194</v>
      </c>
      <c r="D13598" s="30" t="s">
        <v>1195</v>
      </c>
      <c r="E13598" s="75">
        <v>96</v>
      </c>
      <c r="F13598" s="30" t="s">
        <v>70</v>
      </c>
      <c r="G13598" s="30" t="s">
        <v>71</v>
      </c>
      <c r="H13598" s="75">
        <v>2</v>
      </c>
    </row>
    <row r="13599" spans="1:8">
      <c r="A13599" s="30" t="s">
        <v>5030</v>
      </c>
      <c r="B13599" s="74">
        <v>46261</v>
      </c>
      <c r="C13599" s="30" t="s">
        <v>1206</v>
      </c>
      <c r="D13599" s="30" t="s">
        <v>1207</v>
      </c>
      <c r="E13599" s="75">
        <v>25</v>
      </c>
      <c r="F13599" s="30" t="s">
        <v>53</v>
      </c>
      <c r="G13599" s="30" t="s">
        <v>54</v>
      </c>
      <c r="H13599" s="75">
        <v>1</v>
      </c>
    </row>
    <row r="13600" spans="1:8">
      <c r="A13600" s="30" t="s">
        <v>5030</v>
      </c>
      <c r="B13600" s="74">
        <v>46261</v>
      </c>
      <c r="C13600" s="30" t="s">
        <v>1208</v>
      </c>
      <c r="D13600" s="30" t="s">
        <v>1209</v>
      </c>
      <c r="E13600" s="75">
        <v>104</v>
      </c>
      <c r="F13600" s="30" t="s">
        <v>53</v>
      </c>
      <c r="G13600" s="30" t="s">
        <v>54</v>
      </c>
      <c r="H13600" s="75">
        <v>1</v>
      </c>
    </row>
    <row r="13601" spans="1:8">
      <c r="A13601" s="30" t="s">
        <v>5030</v>
      </c>
      <c r="B13601" s="74">
        <v>46261</v>
      </c>
      <c r="C13601" s="30" t="s">
        <v>1210</v>
      </c>
      <c r="D13601" s="30" t="s">
        <v>1211</v>
      </c>
      <c r="E13601" s="75">
        <v>53</v>
      </c>
      <c r="F13601" s="30" t="s">
        <v>63</v>
      </c>
      <c r="G13601" s="30" t="s">
        <v>64</v>
      </c>
      <c r="H13601" s="75">
        <v>2</v>
      </c>
    </row>
    <row r="13602" spans="1:8">
      <c r="A13602" s="30" t="s">
        <v>5030</v>
      </c>
      <c r="B13602" s="74">
        <v>46261</v>
      </c>
      <c r="C13602" s="30" t="s">
        <v>1212</v>
      </c>
      <c r="D13602" s="30" t="s">
        <v>1213</v>
      </c>
      <c r="E13602" s="75">
        <v>203</v>
      </c>
      <c r="F13602" s="30" t="s">
        <v>80</v>
      </c>
      <c r="G13602" s="30" t="s">
        <v>81</v>
      </c>
      <c r="H13602" s="75">
        <v>1</v>
      </c>
    </row>
    <row r="13603" spans="1:8">
      <c r="A13603" s="30" t="s">
        <v>5030</v>
      </c>
      <c r="B13603" s="74">
        <v>46261</v>
      </c>
      <c r="C13603" s="30" t="s">
        <v>1214</v>
      </c>
      <c r="D13603" s="30" t="s">
        <v>1215</v>
      </c>
      <c r="E13603" s="75">
        <v>100</v>
      </c>
      <c r="F13603" s="30" t="s">
        <v>70</v>
      </c>
      <c r="G13603" s="30" t="s">
        <v>71</v>
      </c>
      <c r="H13603" s="75">
        <v>2</v>
      </c>
    </row>
    <row r="13604" spans="1:8">
      <c r="A13604" s="30" t="s">
        <v>5030</v>
      </c>
      <c r="B13604" s="74">
        <v>46261</v>
      </c>
      <c r="C13604" s="30" t="s">
        <v>1218</v>
      </c>
      <c r="D13604" s="30" t="s">
        <v>1219</v>
      </c>
      <c r="E13604" s="75">
        <v>64</v>
      </c>
      <c r="F13604" s="30" t="s">
        <v>53</v>
      </c>
      <c r="G13604" s="30" t="s">
        <v>54</v>
      </c>
      <c r="H13604" s="75">
        <v>1</v>
      </c>
    </row>
    <row r="13605" spans="1:8">
      <c r="A13605" s="30" t="s">
        <v>5030</v>
      </c>
      <c r="B13605" s="74">
        <v>46261</v>
      </c>
      <c r="C13605" s="30" t="s">
        <v>1220</v>
      </c>
      <c r="D13605" s="30" t="s">
        <v>1221</v>
      </c>
      <c r="E13605" s="75">
        <v>104</v>
      </c>
      <c r="F13605" s="30" t="s">
        <v>70</v>
      </c>
      <c r="G13605" s="30" t="s">
        <v>71</v>
      </c>
      <c r="H13605" s="75">
        <v>2</v>
      </c>
    </row>
    <row r="13606" spans="1:8">
      <c r="A13606" s="30" t="s">
        <v>5030</v>
      </c>
      <c r="B13606" s="74">
        <v>46261</v>
      </c>
      <c r="C13606" s="30" t="s">
        <v>1864</v>
      </c>
      <c r="D13606" s="30" t="s">
        <v>1865</v>
      </c>
      <c r="E13606" s="75">
        <v>66</v>
      </c>
      <c r="F13606" s="30" t="s">
        <v>53</v>
      </c>
      <c r="G13606" s="30" t="s">
        <v>54</v>
      </c>
      <c r="H13606" s="75">
        <v>1</v>
      </c>
    </row>
    <row r="13607" spans="1:8">
      <c r="A13607" s="30" t="s">
        <v>5030</v>
      </c>
      <c r="B13607" s="74">
        <v>46261</v>
      </c>
      <c r="C13607" s="30" t="s">
        <v>1224</v>
      </c>
      <c r="D13607" s="30" t="s">
        <v>1225</v>
      </c>
      <c r="E13607" s="75">
        <v>130</v>
      </c>
      <c r="F13607" s="30" t="s">
        <v>70</v>
      </c>
      <c r="G13607" s="30" t="s">
        <v>71</v>
      </c>
      <c r="H13607" s="75">
        <v>2</v>
      </c>
    </row>
    <row r="13608" spans="1:8">
      <c r="A13608" s="30" t="s">
        <v>5030</v>
      </c>
      <c r="B13608" s="74">
        <v>46261</v>
      </c>
      <c r="C13608" s="30" t="s">
        <v>1868</v>
      </c>
      <c r="D13608" s="30" t="s">
        <v>1869</v>
      </c>
      <c r="E13608" s="75">
        <v>1</v>
      </c>
      <c r="F13608" s="30" t="s">
        <v>76</v>
      </c>
      <c r="G13608" s="30" t="s">
        <v>77</v>
      </c>
      <c r="H13608" s="75">
        <v>1</v>
      </c>
    </row>
    <row r="13609" spans="1:8">
      <c r="A13609" s="30" t="s">
        <v>5030</v>
      </c>
      <c r="B13609" s="74">
        <v>46261</v>
      </c>
      <c r="C13609" s="30" t="s">
        <v>1226</v>
      </c>
      <c r="D13609" s="30" t="s">
        <v>1227</v>
      </c>
      <c r="E13609" s="75">
        <v>112</v>
      </c>
      <c r="F13609" s="30" t="s">
        <v>70</v>
      </c>
      <c r="G13609" s="30" t="s">
        <v>71</v>
      </c>
      <c r="H13609" s="75">
        <v>2</v>
      </c>
    </row>
    <row r="13610" spans="1:8">
      <c r="A13610" s="30" t="s">
        <v>5030</v>
      </c>
      <c r="B13610" s="74">
        <v>46261</v>
      </c>
      <c r="C13610" s="30" t="s">
        <v>1228</v>
      </c>
      <c r="D13610" s="30" t="s">
        <v>1229</v>
      </c>
      <c r="E13610" s="75">
        <v>54</v>
      </c>
      <c r="F13610" s="30" t="s">
        <v>53</v>
      </c>
      <c r="G13610" s="30" t="s">
        <v>54</v>
      </c>
      <c r="H13610" s="75">
        <v>1</v>
      </c>
    </row>
    <row r="13611" spans="1:8">
      <c r="A13611" s="30" t="s">
        <v>5030</v>
      </c>
      <c r="B13611" s="74">
        <v>46261</v>
      </c>
      <c r="C13611" s="30" t="s">
        <v>1242</v>
      </c>
      <c r="D13611" s="30" t="s">
        <v>1243</v>
      </c>
      <c r="E13611" s="75">
        <v>10</v>
      </c>
      <c r="F13611" s="30" t="s">
        <v>76</v>
      </c>
      <c r="G13611" s="30" t="s">
        <v>77</v>
      </c>
      <c r="H13611" s="75">
        <v>1</v>
      </c>
    </row>
    <row r="13612" spans="1:8">
      <c r="A13612" s="30" t="s">
        <v>5030</v>
      </c>
      <c r="B13612" s="74">
        <v>46261</v>
      </c>
      <c r="C13612" s="30" t="s">
        <v>1250</v>
      </c>
      <c r="D13612" s="30" t="s">
        <v>1251</v>
      </c>
      <c r="E13612" s="75">
        <v>100</v>
      </c>
      <c r="F13612" s="30" t="s">
        <v>76</v>
      </c>
      <c r="G13612" s="30" t="s">
        <v>77</v>
      </c>
      <c r="H13612" s="75">
        <v>1</v>
      </c>
    </row>
    <row r="13613" spans="1:8">
      <c r="A13613" s="30" t="s">
        <v>5030</v>
      </c>
      <c r="B13613" s="74">
        <v>46261</v>
      </c>
      <c r="C13613" s="30" t="s">
        <v>1254</v>
      </c>
      <c r="D13613" s="30" t="s">
        <v>1255</v>
      </c>
      <c r="E13613" s="75">
        <v>98</v>
      </c>
      <c r="F13613" s="30" t="s">
        <v>63</v>
      </c>
      <c r="G13613" s="30" t="s">
        <v>64</v>
      </c>
      <c r="H13613" s="75">
        <v>2</v>
      </c>
    </row>
    <row r="13614" spans="1:8">
      <c r="A13614" s="30" t="s">
        <v>5030</v>
      </c>
      <c r="B13614" s="74">
        <v>46261</v>
      </c>
      <c r="C13614" s="30" t="s">
        <v>1874</v>
      </c>
      <c r="D13614" s="30" t="s">
        <v>1875</v>
      </c>
      <c r="E13614" s="75">
        <v>40</v>
      </c>
      <c r="F13614" s="30" t="s">
        <v>76</v>
      </c>
      <c r="G13614" s="30" t="s">
        <v>77</v>
      </c>
      <c r="H13614" s="75">
        <v>1</v>
      </c>
    </row>
    <row r="13615" spans="1:8">
      <c r="A13615" s="30" t="s">
        <v>5030</v>
      </c>
      <c r="B13615" s="74">
        <v>46261</v>
      </c>
      <c r="C13615" s="30" t="s">
        <v>1876</v>
      </c>
      <c r="D13615" s="30" t="s">
        <v>1877</v>
      </c>
      <c r="E13615" s="75">
        <v>17</v>
      </c>
      <c r="F13615" s="30" t="s">
        <v>76</v>
      </c>
      <c r="G13615" s="30" t="s">
        <v>77</v>
      </c>
      <c r="H13615" s="75">
        <v>1</v>
      </c>
    </row>
    <row r="13616" spans="1:8">
      <c r="A13616" s="30" t="s">
        <v>5030</v>
      </c>
      <c r="B13616" s="74">
        <v>46261</v>
      </c>
      <c r="C13616" s="30" t="s">
        <v>1260</v>
      </c>
      <c r="D13616" s="30" t="s">
        <v>1261</v>
      </c>
      <c r="E13616" s="75">
        <v>52</v>
      </c>
      <c r="F13616" s="30" t="s">
        <v>70</v>
      </c>
      <c r="G13616" s="30" t="s">
        <v>71</v>
      </c>
      <c r="H13616" s="75">
        <v>2</v>
      </c>
    </row>
    <row r="13617" spans="1:8">
      <c r="A13617" s="30" t="s">
        <v>5030</v>
      </c>
      <c r="B13617" s="74">
        <v>46261</v>
      </c>
      <c r="C13617" s="30" t="s">
        <v>1878</v>
      </c>
      <c r="D13617" s="30" t="s">
        <v>1879</v>
      </c>
      <c r="E13617" s="75">
        <v>6</v>
      </c>
      <c r="F13617" s="30" t="s">
        <v>76</v>
      </c>
      <c r="G13617" s="30" t="s">
        <v>77</v>
      </c>
      <c r="H13617" s="75">
        <v>1</v>
      </c>
    </row>
    <row r="13618" spans="1:8">
      <c r="A13618" s="30" t="s">
        <v>5030</v>
      </c>
      <c r="B13618" s="74">
        <v>46261</v>
      </c>
      <c r="C13618" s="30" t="s">
        <v>1264</v>
      </c>
      <c r="D13618" s="30" t="s">
        <v>1265</v>
      </c>
      <c r="E13618" s="75">
        <v>4</v>
      </c>
      <c r="F13618" s="30" t="s">
        <v>76</v>
      </c>
      <c r="G13618" s="30" t="s">
        <v>77</v>
      </c>
      <c r="H13618" s="75">
        <v>1</v>
      </c>
    </row>
    <row r="13619" spans="1:8">
      <c r="A13619" s="30" t="s">
        <v>5030</v>
      </c>
      <c r="B13619" s="74">
        <v>46261</v>
      </c>
      <c r="C13619" s="30" t="s">
        <v>1266</v>
      </c>
      <c r="D13619" s="30" t="s">
        <v>1267</v>
      </c>
      <c r="E13619" s="75">
        <v>109</v>
      </c>
      <c r="F13619" s="30" t="s">
        <v>53</v>
      </c>
      <c r="G13619" s="30" t="s">
        <v>54</v>
      </c>
      <c r="H13619" s="75">
        <v>1</v>
      </c>
    </row>
    <row r="13620" spans="1:8">
      <c r="A13620" s="30" t="s">
        <v>5030</v>
      </c>
      <c r="B13620" s="74">
        <v>46261</v>
      </c>
      <c r="C13620" s="30" t="s">
        <v>1270</v>
      </c>
      <c r="D13620" s="30" t="s">
        <v>1271</v>
      </c>
      <c r="E13620" s="75">
        <v>91</v>
      </c>
      <c r="F13620" s="30" t="s">
        <v>53</v>
      </c>
      <c r="G13620" s="30" t="s">
        <v>54</v>
      </c>
      <c r="H13620" s="75">
        <v>1</v>
      </c>
    </row>
    <row r="13621" spans="1:8">
      <c r="A13621" s="30" t="s">
        <v>5030</v>
      </c>
      <c r="B13621" s="74">
        <v>46261</v>
      </c>
      <c r="C13621" s="30" t="s">
        <v>1276</v>
      </c>
      <c r="D13621" s="30" t="s">
        <v>1277</v>
      </c>
      <c r="E13621" s="75">
        <v>44</v>
      </c>
      <c r="F13621" s="30" t="s">
        <v>76</v>
      </c>
      <c r="G13621" s="30" t="s">
        <v>77</v>
      </c>
      <c r="H13621" s="75">
        <v>1</v>
      </c>
    </row>
    <row r="13622" spans="1:8">
      <c r="A13622" s="30" t="s">
        <v>5030</v>
      </c>
      <c r="B13622" s="74">
        <v>46261</v>
      </c>
      <c r="C13622" s="30" t="s">
        <v>1884</v>
      </c>
      <c r="D13622" s="30" t="s">
        <v>1885</v>
      </c>
      <c r="E13622" s="75">
        <v>58</v>
      </c>
      <c r="F13622" s="30" t="s">
        <v>53</v>
      </c>
      <c r="G13622" s="30" t="s">
        <v>54</v>
      </c>
      <c r="H13622" s="75">
        <v>1</v>
      </c>
    </row>
    <row r="13623" spans="1:8">
      <c r="A13623" s="30" t="s">
        <v>5030</v>
      </c>
      <c r="B13623" s="74">
        <v>46261</v>
      </c>
      <c r="C13623" s="30" t="s">
        <v>1282</v>
      </c>
      <c r="D13623" s="30" t="s">
        <v>1283</v>
      </c>
      <c r="E13623" s="75">
        <v>90</v>
      </c>
      <c r="F13623" s="30" t="s">
        <v>70</v>
      </c>
      <c r="G13623" s="30" t="s">
        <v>71</v>
      </c>
      <c r="H13623" s="75">
        <v>2</v>
      </c>
    </row>
    <row r="13624" spans="1:8">
      <c r="A13624" s="30" t="s">
        <v>5030</v>
      </c>
      <c r="B13624" s="74">
        <v>46261</v>
      </c>
      <c r="C13624" s="30" t="s">
        <v>1288</v>
      </c>
      <c r="D13624" s="30" t="s">
        <v>1289</v>
      </c>
      <c r="E13624" s="75">
        <v>62</v>
      </c>
      <c r="F13624" s="30" t="s">
        <v>53</v>
      </c>
      <c r="G13624" s="30" t="s">
        <v>54</v>
      </c>
      <c r="H13624" s="75">
        <v>1</v>
      </c>
    </row>
    <row r="13625" spans="1:8">
      <c r="A13625" s="30" t="s">
        <v>5030</v>
      </c>
      <c r="B13625" s="74">
        <v>46261</v>
      </c>
      <c r="C13625" s="30" t="s">
        <v>1886</v>
      </c>
      <c r="D13625" s="30" t="s">
        <v>1887</v>
      </c>
      <c r="E13625" s="75">
        <v>166</v>
      </c>
      <c r="F13625" s="30" t="s">
        <v>70</v>
      </c>
      <c r="G13625" s="30" t="s">
        <v>71</v>
      </c>
      <c r="H13625" s="75">
        <v>2</v>
      </c>
    </row>
    <row r="13626" spans="1:8">
      <c r="A13626" s="30" t="s">
        <v>5030</v>
      </c>
      <c r="B13626" s="74">
        <v>46261</v>
      </c>
      <c r="C13626" s="30" t="s">
        <v>1290</v>
      </c>
      <c r="D13626" s="30" t="s">
        <v>1291</v>
      </c>
      <c r="E13626" s="75">
        <v>148</v>
      </c>
      <c r="F13626" s="30" t="s">
        <v>80</v>
      </c>
      <c r="G13626" s="30" t="s">
        <v>81</v>
      </c>
      <c r="H13626" s="75">
        <v>1</v>
      </c>
    </row>
    <row r="13627" spans="1:8">
      <c r="A13627" s="30" t="s">
        <v>5030</v>
      </c>
      <c r="B13627" s="74">
        <v>46261</v>
      </c>
      <c r="C13627" s="30" t="s">
        <v>1890</v>
      </c>
      <c r="D13627" s="30" t="s">
        <v>1891</v>
      </c>
      <c r="E13627" s="75">
        <v>240</v>
      </c>
      <c r="F13627" s="30" t="s">
        <v>80</v>
      </c>
      <c r="G13627" s="30" t="s">
        <v>81</v>
      </c>
      <c r="H13627" s="75">
        <v>1</v>
      </c>
    </row>
    <row r="13628" spans="1:8">
      <c r="A13628" s="30" t="s">
        <v>5030</v>
      </c>
      <c r="B13628" s="74">
        <v>46261</v>
      </c>
      <c r="C13628" s="30" t="s">
        <v>1894</v>
      </c>
      <c r="D13628" s="30" t="s">
        <v>1895</v>
      </c>
      <c r="E13628" s="75">
        <v>78</v>
      </c>
      <c r="F13628" s="30" t="s">
        <v>70</v>
      </c>
      <c r="G13628" s="30" t="s">
        <v>71</v>
      </c>
      <c r="H13628" s="75">
        <v>2</v>
      </c>
    </row>
    <row r="13629" spans="1:8">
      <c r="A13629" s="30" t="s">
        <v>5030</v>
      </c>
      <c r="B13629" s="74">
        <v>46261</v>
      </c>
      <c r="C13629" s="30" t="s">
        <v>1896</v>
      </c>
      <c r="D13629" s="30" t="s">
        <v>1897</v>
      </c>
      <c r="E13629" s="75">
        <v>2</v>
      </c>
      <c r="F13629" s="30" t="s">
        <v>76</v>
      </c>
      <c r="G13629" s="30" t="s">
        <v>77</v>
      </c>
      <c r="H13629" s="75">
        <v>1</v>
      </c>
    </row>
    <row r="13630" spans="1:8">
      <c r="A13630" s="30" t="s">
        <v>5030</v>
      </c>
      <c r="B13630" s="74">
        <v>46261</v>
      </c>
      <c r="C13630" s="30" t="s">
        <v>1898</v>
      </c>
      <c r="D13630" s="30" t="s">
        <v>1899</v>
      </c>
      <c r="E13630" s="75">
        <v>48</v>
      </c>
      <c r="F13630" s="30" t="s">
        <v>70</v>
      </c>
      <c r="G13630" s="30" t="s">
        <v>71</v>
      </c>
      <c r="H13630" s="75">
        <v>2</v>
      </c>
    </row>
    <row r="13631" spans="1:8">
      <c r="A13631" s="30" t="s">
        <v>5030</v>
      </c>
      <c r="B13631" s="74">
        <v>46261</v>
      </c>
      <c r="C13631" s="30" t="s">
        <v>1304</v>
      </c>
      <c r="D13631" s="30" t="s">
        <v>1305</v>
      </c>
      <c r="E13631" s="75">
        <v>50</v>
      </c>
      <c r="F13631" s="30" t="s">
        <v>70</v>
      </c>
      <c r="G13631" s="30" t="s">
        <v>71</v>
      </c>
      <c r="H13631" s="75">
        <v>2</v>
      </c>
    </row>
    <row r="13632" spans="1:8">
      <c r="A13632" s="30" t="s">
        <v>5030</v>
      </c>
      <c r="B13632" s="74">
        <v>46261</v>
      </c>
      <c r="C13632" s="30" t="s">
        <v>1306</v>
      </c>
      <c r="D13632" s="30" t="s">
        <v>1307</v>
      </c>
      <c r="E13632" s="75">
        <v>92</v>
      </c>
      <c r="F13632" s="30" t="s">
        <v>53</v>
      </c>
      <c r="G13632" s="30" t="s">
        <v>54</v>
      </c>
      <c r="H13632" s="75">
        <v>1</v>
      </c>
    </row>
    <row r="13633" spans="1:8">
      <c r="A13633" s="30" t="s">
        <v>5030</v>
      </c>
      <c r="B13633" s="74">
        <v>46261</v>
      </c>
      <c r="C13633" s="30" t="s">
        <v>1316</v>
      </c>
      <c r="D13633" s="30" t="s">
        <v>1317</v>
      </c>
      <c r="E13633" s="75">
        <v>175</v>
      </c>
      <c r="F13633" s="30" t="s">
        <v>74</v>
      </c>
      <c r="G13633" s="30" t="s">
        <v>75</v>
      </c>
      <c r="H13633" s="75">
        <v>2</v>
      </c>
    </row>
    <row r="13634" spans="1:8">
      <c r="A13634" s="30" t="s">
        <v>5030</v>
      </c>
      <c r="B13634" s="74">
        <v>46261</v>
      </c>
      <c r="C13634" s="30" t="s">
        <v>1320</v>
      </c>
      <c r="D13634" s="30" t="s">
        <v>1321</v>
      </c>
      <c r="E13634" s="75">
        <v>86</v>
      </c>
      <c r="F13634" s="30" t="s">
        <v>70</v>
      </c>
      <c r="G13634" s="30" t="s">
        <v>71</v>
      </c>
      <c r="H13634" s="75">
        <v>2</v>
      </c>
    </row>
    <row r="13635" spans="1:8">
      <c r="A13635" s="30" t="s">
        <v>5030</v>
      </c>
      <c r="B13635" s="74">
        <v>46261</v>
      </c>
      <c r="C13635" s="30" t="s">
        <v>1322</v>
      </c>
      <c r="D13635" s="30" t="s">
        <v>1323</v>
      </c>
      <c r="E13635" s="75">
        <v>111</v>
      </c>
      <c r="F13635" s="30" t="s">
        <v>70</v>
      </c>
      <c r="G13635" s="30" t="s">
        <v>71</v>
      </c>
      <c r="H13635" s="75">
        <v>2</v>
      </c>
    </row>
    <row r="13636" spans="1:8">
      <c r="A13636" s="30" t="s">
        <v>5030</v>
      </c>
      <c r="B13636" s="74">
        <v>46261</v>
      </c>
      <c r="C13636" s="30" t="s">
        <v>1910</v>
      </c>
      <c r="D13636" s="30" t="s">
        <v>1911</v>
      </c>
      <c r="E13636" s="75">
        <v>77</v>
      </c>
      <c r="F13636" s="30" t="s">
        <v>78</v>
      </c>
      <c r="G13636" s="30" t="s">
        <v>79</v>
      </c>
      <c r="H13636" s="75">
        <v>2</v>
      </c>
    </row>
    <row r="13637" spans="1:8">
      <c r="A13637" s="30" t="s">
        <v>5030</v>
      </c>
      <c r="B13637" s="74">
        <v>46261</v>
      </c>
      <c r="C13637" s="30" t="s">
        <v>1326</v>
      </c>
      <c r="D13637" s="30" t="s">
        <v>1327</v>
      </c>
      <c r="E13637" s="75">
        <v>18</v>
      </c>
      <c r="F13637" s="30" t="s">
        <v>68</v>
      </c>
      <c r="G13637" s="30" t="s">
        <v>69</v>
      </c>
      <c r="H13637" s="75">
        <v>1</v>
      </c>
    </row>
    <row r="13638" spans="1:8">
      <c r="A13638" s="30" t="s">
        <v>5030</v>
      </c>
      <c r="B13638" s="74">
        <v>46261</v>
      </c>
      <c r="C13638" s="30" t="s">
        <v>1328</v>
      </c>
      <c r="D13638" s="30" t="s">
        <v>1329</v>
      </c>
      <c r="E13638" s="75">
        <v>130</v>
      </c>
      <c r="F13638" s="30" t="s">
        <v>80</v>
      </c>
      <c r="G13638" s="30" t="s">
        <v>81</v>
      </c>
      <c r="H13638" s="75">
        <v>1</v>
      </c>
    </row>
    <row r="13639" spans="1:8">
      <c r="A13639" s="30" t="s">
        <v>5030</v>
      </c>
      <c r="B13639" s="74">
        <v>46261</v>
      </c>
      <c r="C13639" s="30" t="s">
        <v>1912</v>
      </c>
      <c r="D13639" s="30" t="s">
        <v>1913</v>
      </c>
      <c r="E13639" s="75">
        <v>14</v>
      </c>
      <c r="F13639" s="30" t="s">
        <v>53</v>
      </c>
      <c r="G13639" s="30" t="s">
        <v>54</v>
      </c>
      <c r="H13639" s="75">
        <v>1</v>
      </c>
    </row>
    <row r="13640" spans="1:8">
      <c r="A13640" s="30" t="s">
        <v>5030</v>
      </c>
      <c r="B13640" s="74">
        <v>46261</v>
      </c>
      <c r="C13640" s="30" t="s">
        <v>1330</v>
      </c>
      <c r="D13640" s="30" t="s">
        <v>1331</v>
      </c>
      <c r="E13640" s="75">
        <v>28</v>
      </c>
      <c r="F13640" s="30" t="s">
        <v>53</v>
      </c>
      <c r="G13640" s="30" t="s">
        <v>54</v>
      </c>
      <c r="H13640" s="75">
        <v>1</v>
      </c>
    </row>
    <row r="13641" spans="1:8">
      <c r="A13641" s="30" t="s">
        <v>5030</v>
      </c>
      <c r="B13641" s="74">
        <v>46261</v>
      </c>
      <c r="C13641" s="30" t="s">
        <v>1332</v>
      </c>
      <c r="D13641" s="30" t="s">
        <v>1333</v>
      </c>
      <c r="E13641" s="75">
        <v>112</v>
      </c>
      <c r="F13641" s="30" t="s">
        <v>80</v>
      </c>
      <c r="G13641" s="30" t="s">
        <v>81</v>
      </c>
      <c r="H13641" s="75">
        <v>1</v>
      </c>
    </row>
    <row r="13642" spans="1:8">
      <c r="A13642" s="30" t="s">
        <v>5030</v>
      </c>
      <c r="B13642" s="74">
        <v>46261</v>
      </c>
      <c r="C13642" s="30" t="s">
        <v>1340</v>
      </c>
      <c r="D13642" s="30" t="s">
        <v>1341</v>
      </c>
      <c r="E13642" s="75">
        <v>50</v>
      </c>
      <c r="F13642" s="30" t="s">
        <v>70</v>
      </c>
      <c r="G13642" s="30" t="s">
        <v>71</v>
      </c>
      <c r="H13642" s="75">
        <v>2</v>
      </c>
    </row>
    <row r="13643" spans="1:8">
      <c r="A13643" s="30" t="s">
        <v>5030</v>
      </c>
      <c r="B13643" s="74">
        <v>46260</v>
      </c>
      <c r="C13643" s="30" t="s">
        <v>3056</v>
      </c>
      <c r="D13643" s="30" t="s">
        <v>3057</v>
      </c>
      <c r="E13643" s="75">
        <v>92</v>
      </c>
      <c r="F13643" s="30" t="s">
        <v>53</v>
      </c>
      <c r="G13643" s="30" t="s">
        <v>54</v>
      </c>
      <c r="H13643" s="75">
        <v>1</v>
      </c>
    </row>
    <row r="13644" spans="1:8">
      <c r="A13644" s="30" t="s">
        <v>5030</v>
      </c>
      <c r="B13644" s="74">
        <v>46260</v>
      </c>
      <c r="C13644" s="30" t="s">
        <v>3068</v>
      </c>
      <c r="D13644" s="30" t="s">
        <v>3069</v>
      </c>
      <c r="E13644" s="75">
        <v>48</v>
      </c>
      <c r="F13644" s="30" t="s">
        <v>53</v>
      </c>
      <c r="G13644" s="30" t="s">
        <v>54</v>
      </c>
      <c r="H13644" s="75">
        <v>1</v>
      </c>
    </row>
    <row r="13645" spans="1:8">
      <c r="A13645" s="30" t="s">
        <v>5030</v>
      </c>
      <c r="B13645" s="74">
        <v>46260</v>
      </c>
      <c r="C13645" s="30" t="s">
        <v>3076</v>
      </c>
      <c r="D13645" s="30" t="s">
        <v>3077</v>
      </c>
      <c r="E13645" s="75">
        <v>78</v>
      </c>
      <c r="F13645" s="30" t="s">
        <v>53</v>
      </c>
      <c r="G13645" s="30" t="s">
        <v>54</v>
      </c>
      <c r="H13645" s="75">
        <v>1</v>
      </c>
    </row>
    <row r="13646" spans="1:8">
      <c r="A13646" s="30" t="s">
        <v>5030</v>
      </c>
      <c r="B13646" s="74">
        <v>46260</v>
      </c>
      <c r="C13646" s="30" t="s">
        <v>3252</v>
      </c>
      <c r="D13646" s="30" t="s">
        <v>3253</v>
      </c>
      <c r="E13646" s="75">
        <v>59</v>
      </c>
      <c r="F13646" s="30" t="s">
        <v>53</v>
      </c>
      <c r="G13646" s="30" t="s">
        <v>54</v>
      </c>
      <c r="H13646" s="75">
        <v>1</v>
      </c>
    </row>
    <row r="13647" spans="1:8">
      <c r="A13647" s="30" t="s">
        <v>5030</v>
      </c>
      <c r="B13647" s="74">
        <v>46260</v>
      </c>
      <c r="C13647" s="30" t="s">
        <v>3264</v>
      </c>
      <c r="D13647" s="30" t="s">
        <v>3265</v>
      </c>
      <c r="E13647" s="75">
        <v>62</v>
      </c>
      <c r="F13647" s="30" t="s">
        <v>53</v>
      </c>
      <c r="G13647" s="30" t="s">
        <v>54</v>
      </c>
      <c r="H13647" s="75">
        <v>1</v>
      </c>
    </row>
    <row r="13648" spans="1:8">
      <c r="A13648" s="30" t="s">
        <v>5030</v>
      </c>
      <c r="B13648" s="74">
        <v>46260</v>
      </c>
      <c r="C13648" s="30" t="s">
        <v>4835</v>
      </c>
      <c r="D13648" s="30" t="s">
        <v>4836</v>
      </c>
      <c r="E13648" s="75">
        <v>35</v>
      </c>
      <c r="F13648" s="30" t="s">
        <v>68</v>
      </c>
      <c r="G13648" s="30" t="s">
        <v>69</v>
      </c>
      <c r="H13648" s="75">
        <v>1</v>
      </c>
    </row>
    <row r="13649" spans="1:8">
      <c r="A13649" s="30" t="s">
        <v>5030</v>
      </c>
      <c r="B13649" s="74">
        <v>46260</v>
      </c>
      <c r="C13649" s="30" t="s">
        <v>4837</v>
      </c>
      <c r="D13649" s="30" t="s">
        <v>4838</v>
      </c>
      <c r="E13649" s="75">
        <v>34</v>
      </c>
      <c r="F13649" s="30" t="s">
        <v>70</v>
      </c>
      <c r="G13649" s="30" t="s">
        <v>71</v>
      </c>
      <c r="H13649" s="75">
        <v>2</v>
      </c>
    </row>
    <row r="13650" spans="1:8">
      <c r="A13650" s="30" t="s">
        <v>5030</v>
      </c>
      <c r="B13650" s="74">
        <v>46260</v>
      </c>
      <c r="C13650" s="30" t="s">
        <v>4877</v>
      </c>
      <c r="D13650" s="30" t="s">
        <v>4878</v>
      </c>
      <c r="E13650" s="75">
        <v>18</v>
      </c>
      <c r="F13650" s="30" t="s">
        <v>68</v>
      </c>
      <c r="G13650" s="30" t="s">
        <v>69</v>
      </c>
      <c r="H13650" s="75">
        <v>1</v>
      </c>
    </row>
    <row r="13651" spans="1:8">
      <c r="A13651" s="30" t="s">
        <v>5030</v>
      </c>
      <c r="B13651" s="74">
        <v>46260</v>
      </c>
      <c r="C13651" s="30" t="s">
        <v>4891</v>
      </c>
      <c r="D13651" s="30" t="s">
        <v>4892</v>
      </c>
      <c r="E13651" s="75">
        <v>65</v>
      </c>
      <c r="F13651" s="30" t="s">
        <v>70</v>
      </c>
      <c r="G13651" s="30" t="s">
        <v>71</v>
      </c>
      <c r="H13651" s="75">
        <v>2</v>
      </c>
    </row>
    <row r="13652" spans="1:8">
      <c r="A13652" s="30" t="s">
        <v>5030</v>
      </c>
      <c r="B13652" s="74">
        <v>46260</v>
      </c>
      <c r="C13652" s="30" t="s">
        <v>4976</v>
      </c>
      <c r="D13652" s="30" t="s">
        <v>4977</v>
      </c>
      <c r="E13652" s="75">
        <v>35</v>
      </c>
      <c r="F13652" s="30" t="s">
        <v>70</v>
      </c>
      <c r="G13652" s="30" t="s">
        <v>71</v>
      </c>
      <c r="H13652" s="75">
        <v>2</v>
      </c>
    </row>
    <row r="13653" spans="1:8">
      <c r="A13653" s="30" t="s">
        <v>5030</v>
      </c>
      <c r="B13653" s="74">
        <v>46260</v>
      </c>
      <c r="C13653" s="30" t="s">
        <v>4978</v>
      </c>
      <c r="D13653" s="30" t="s">
        <v>4979</v>
      </c>
      <c r="E13653" s="75">
        <v>35</v>
      </c>
      <c r="F13653" s="30" t="s">
        <v>68</v>
      </c>
      <c r="G13653" s="30" t="s">
        <v>69</v>
      </c>
      <c r="H13653" s="75">
        <v>1</v>
      </c>
    </row>
    <row r="13654" spans="1:8">
      <c r="A13654" s="30" t="s">
        <v>5030</v>
      </c>
      <c r="B13654" s="74">
        <v>46260</v>
      </c>
      <c r="C13654" s="30" t="s">
        <v>768</v>
      </c>
      <c r="D13654" s="30" t="s">
        <v>769</v>
      </c>
      <c r="E13654" s="75">
        <v>79</v>
      </c>
      <c r="F13654" s="30" t="s">
        <v>68</v>
      </c>
      <c r="G13654" s="30" t="s">
        <v>69</v>
      </c>
      <c r="H13654" s="75">
        <v>1</v>
      </c>
    </row>
    <row r="13655" spans="1:8">
      <c r="A13655" s="30" t="s">
        <v>5030</v>
      </c>
      <c r="B13655" s="74">
        <v>46260</v>
      </c>
      <c r="C13655" s="30" t="s">
        <v>770</v>
      </c>
      <c r="D13655" s="30" t="s">
        <v>771</v>
      </c>
      <c r="E13655" s="75">
        <v>119</v>
      </c>
      <c r="F13655" s="30" t="s">
        <v>70</v>
      </c>
      <c r="G13655" s="30" t="s">
        <v>71</v>
      </c>
      <c r="H13655" s="75">
        <v>2</v>
      </c>
    </row>
    <row r="13656" spans="1:8">
      <c r="A13656" s="30" t="s">
        <v>5030</v>
      </c>
      <c r="B13656" s="74">
        <v>46260</v>
      </c>
      <c r="C13656" s="30" t="s">
        <v>772</v>
      </c>
      <c r="D13656" s="30" t="s">
        <v>773</v>
      </c>
      <c r="E13656" s="75">
        <v>28</v>
      </c>
      <c r="F13656" s="30" t="s">
        <v>80</v>
      </c>
      <c r="G13656" s="30" t="s">
        <v>81</v>
      </c>
      <c r="H13656" s="75">
        <v>1</v>
      </c>
    </row>
    <row r="13657" spans="1:8">
      <c r="A13657" s="30" t="s">
        <v>5030</v>
      </c>
      <c r="B13657" s="74">
        <v>46260</v>
      </c>
      <c r="C13657" s="30" t="s">
        <v>776</v>
      </c>
      <c r="D13657" s="30" t="s">
        <v>777</v>
      </c>
      <c r="E13657" s="75">
        <v>52</v>
      </c>
      <c r="F13657" s="30" t="s">
        <v>70</v>
      </c>
      <c r="G13657" s="30" t="s">
        <v>71</v>
      </c>
      <c r="H13657" s="75">
        <v>2</v>
      </c>
    </row>
    <row r="13658" spans="1:8">
      <c r="A13658" s="30" t="s">
        <v>5030</v>
      </c>
      <c r="B13658" s="74">
        <v>46260</v>
      </c>
      <c r="C13658" s="30" t="s">
        <v>780</v>
      </c>
      <c r="D13658" s="30" t="s">
        <v>781</v>
      </c>
      <c r="E13658" s="75">
        <v>56</v>
      </c>
      <c r="F13658" s="30" t="s">
        <v>68</v>
      </c>
      <c r="G13658" s="30" t="s">
        <v>69</v>
      </c>
      <c r="H13658" s="75">
        <v>1</v>
      </c>
    </row>
    <row r="13659" spans="1:8">
      <c r="A13659" s="30" t="s">
        <v>5030</v>
      </c>
      <c r="B13659" s="74">
        <v>46260</v>
      </c>
      <c r="C13659" s="30" t="s">
        <v>786</v>
      </c>
      <c r="D13659" s="30" t="s">
        <v>787</v>
      </c>
      <c r="E13659" s="75">
        <v>112</v>
      </c>
      <c r="F13659" s="30" t="s">
        <v>70</v>
      </c>
      <c r="G13659" s="30" t="s">
        <v>71</v>
      </c>
      <c r="H13659" s="75">
        <v>2</v>
      </c>
    </row>
    <row r="13660" spans="1:8">
      <c r="A13660" s="30" t="s">
        <v>5030</v>
      </c>
      <c r="B13660" s="74">
        <v>46260</v>
      </c>
      <c r="C13660" s="30" t="s">
        <v>1812</v>
      </c>
      <c r="D13660" s="30" t="s">
        <v>1813</v>
      </c>
      <c r="E13660" s="75">
        <v>41</v>
      </c>
      <c r="F13660" s="30" t="s">
        <v>68</v>
      </c>
      <c r="G13660" s="30" t="s">
        <v>69</v>
      </c>
      <c r="H13660" s="75">
        <v>1</v>
      </c>
    </row>
    <row r="13661" spans="1:8">
      <c r="A13661" s="30" t="s">
        <v>5030</v>
      </c>
      <c r="B13661" s="74">
        <v>46260</v>
      </c>
      <c r="C13661" s="30" t="s">
        <v>1814</v>
      </c>
      <c r="D13661" s="30" t="s">
        <v>1815</v>
      </c>
      <c r="E13661" s="75">
        <v>29</v>
      </c>
      <c r="F13661" s="30" t="s">
        <v>70</v>
      </c>
      <c r="G13661" s="30" t="s">
        <v>71</v>
      </c>
      <c r="H13661" s="75">
        <v>2</v>
      </c>
    </row>
    <row r="13662" spans="1:8">
      <c r="A13662" s="30" t="s">
        <v>5030</v>
      </c>
      <c r="B13662" s="74">
        <v>46260</v>
      </c>
      <c r="C13662" s="30" t="s">
        <v>788</v>
      </c>
      <c r="D13662" s="30" t="s">
        <v>789</v>
      </c>
      <c r="E13662" s="75">
        <v>49</v>
      </c>
      <c r="F13662" s="30" t="s">
        <v>68</v>
      </c>
      <c r="G13662" s="30" t="s">
        <v>69</v>
      </c>
      <c r="H13662" s="75">
        <v>1</v>
      </c>
    </row>
    <row r="13663" spans="1:8">
      <c r="A13663" s="30" t="s">
        <v>5030</v>
      </c>
      <c r="B13663" s="74">
        <v>46260</v>
      </c>
      <c r="C13663" s="30" t="s">
        <v>790</v>
      </c>
      <c r="D13663" s="30" t="s">
        <v>791</v>
      </c>
      <c r="E13663" s="75">
        <v>88</v>
      </c>
      <c r="F13663" s="30" t="s">
        <v>70</v>
      </c>
      <c r="G13663" s="30" t="s">
        <v>71</v>
      </c>
      <c r="H13663" s="75">
        <v>2</v>
      </c>
    </row>
    <row r="13664" spans="1:8">
      <c r="A13664" s="30" t="s">
        <v>5030</v>
      </c>
      <c r="B13664" s="74">
        <v>46260</v>
      </c>
      <c r="C13664" s="30" t="s">
        <v>792</v>
      </c>
      <c r="D13664" s="30" t="s">
        <v>793</v>
      </c>
      <c r="E13664" s="75">
        <v>72</v>
      </c>
      <c r="F13664" s="30" t="s">
        <v>68</v>
      </c>
      <c r="G13664" s="30" t="s">
        <v>69</v>
      </c>
      <c r="H13664" s="75">
        <v>1</v>
      </c>
    </row>
    <row r="13665" spans="1:8">
      <c r="A13665" s="30" t="s">
        <v>5030</v>
      </c>
      <c r="B13665" s="74">
        <v>46260</v>
      </c>
      <c r="C13665" s="30" t="s">
        <v>794</v>
      </c>
      <c r="D13665" s="30" t="s">
        <v>795</v>
      </c>
      <c r="E13665" s="75">
        <v>191</v>
      </c>
      <c r="F13665" s="30" t="s">
        <v>70</v>
      </c>
      <c r="G13665" s="30" t="s">
        <v>71</v>
      </c>
      <c r="H13665" s="75">
        <v>2</v>
      </c>
    </row>
    <row r="13666" spans="1:8">
      <c r="A13666" s="30" t="s">
        <v>5030</v>
      </c>
      <c r="B13666" s="74">
        <v>46260</v>
      </c>
      <c r="C13666" s="30" t="s">
        <v>798</v>
      </c>
      <c r="D13666" s="30" t="s">
        <v>799</v>
      </c>
      <c r="E13666" s="75">
        <v>104</v>
      </c>
      <c r="F13666" s="30" t="s">
        <v>70</v>
      </c>
      <c r="G13666" s="30" t="s">
        <v>71</v>
      </c>
      <c r="H13666" s="75">
        <v>2</v>
      </c>
    </row>
    <row r="13667" spans="1:8">
      <c r="A13667" s="30" t="s">
        <v>5030</v>
      </c>
      <c r="B13667" s="74">
        <v>46260</v>
      </c>
      <c r="C13667" s="30" t="s">
        <v>800</v>
      </c>
      <c r="D13667" s="30" t="s">
        <v>801</v>
      </c>
      <c r="E13667" s="75">
        <v>67</v>
      </c>
      <c r="F13667" s="30" t="s">
        <v>70</v>
      </c>
      <c r="G13667" s="30" t="s">
        <v>71</v>
      </c>
      <c r="H13667" s="75">
        <v>2</v>
      </c>
    </row>
    <row r="13668" spans="1:8">
      <c r="A13668" s="30" t="s">
        <v>5030</v>
      </c>
      <c r="B13668" s="74">
        <v>46260</v>
      </c>
      <c r="C13668" s="30" t="s">
        <v>802</v>
      </c>
      <c r="D13668" s="30" t="s">
        <v>803</v>
      </c>
      <c r="E13668" s="75">
        <v>165</v>
      </c>
      <c r="F13668" s="30" t="s">
        <v>68</v>
      </c>
      <c r="G13668" s="30" t="s">
        <v>69</v>
      </c>
      <c r="H13668" s="75">
        <v>1</v>
      </c>
    </row>
    <row r="13669" spans="1:8">
      <c r="A13669" s="30" t="s">
        <v>5030</v>
      </c>
      <c r="B13669" s="74">
        <v>46260</v>
      </c>
      <c r="C13669" s="30" t="s">
        <v>804</v>
      </c>
      <c r="D13669" s="30" t="s">
        <v>805</v>
      </c>
      <c r="E13669" s="75">
        <v>97</v>
      </c>
      <c r="F13669" s="30" t="s">
        <v>80</v>
      </c>
      <c r="G13669" s="30" t="s">
        <v>81</v>
      </c>
      <c r="H13669" s="75">
        <v>1</v>
      </c>
    </row>
    <row r="13670" spans="1:8">
      <c r="A13670" s="30" t="s">
        <v>5030</v>
      </c>
      <c r="B13670" s="74">
        <v>46260</v>
      </c>
      <c r="C13670" s="30" t="s">
        <v>1816</v>
      </c>
      <c r="D13670" s="30" t="s">
        <v>1817</v>
      </c>
      <c r="E13670" s="75">
        <v>57</v>
      </c>
      <c r="F13670" s="30" t="s">
        <v>70</v>
      </c>
      <c r="G13670" s="30" t="s">
        <v>71</v>
      </c>
      <c r="H13670" s="75">
        <v>2</v>
      </c>
    </row>
    <row r="13671" spans="1:8">
      <c r="A13671" s="30" t="s">
        <v>5030</v>
      </c>
      <c r="B13671" s="74">
        <v>46260</v>
      </c>
      <c r="C13671" s="30" t="s">
        <v>1818</v>
      </c>
      <c r="D13671" s="30" t="s">
        <v>1819</v>
      </c>
      <c r="E13671" s="75">
        <v>5</v>
      </c>
      <c r="F13671" s="30" t="s">
        <v>68</v>
      </c>
      <c r="G13671" s="30" t="s">
        <v>69</v>
      </c>
      <c r="H13671" s="75">
        <v>1</v>
      </c>
    </row>
    <row r="13672" spans="1:8">
      <c r="A13672" s="30" t="s">
        <v>5030</v>
      </c>
      <c r="B13672" s="74">
        <v>46260</v>
      </c>
      <c r="C13672" s="30" t="s">
        <v>812</v>
      </c>
      <c r="D13672" s="30" t="s">
        <v>813</v>
      </c>
      <c r="E13672" s="75">
        <v>215</v>
      </c>
      <c r="F13672" s="30" t="s">
        <v>80</v>
      </c>
      <c r="G13672" s="30" t="s">
        <v>81</v>
      </c>
      <c r="H13672" s="75">
        <v>1</v>
      </c>
    </row>
    <row r="13673" spans="1:8">
      <c r="A13673" s="30" t="s">
        <v>5030</v>
      </c>
      <c r="B13673" s="74">
        <v>46260</v>
      </c>
      <c r="C13673" s="30" t="s">
        <v>1820</v>
      </c>
      <c r="D13673" s="30" t="s">
        <v>1821</v>
      </c>
      <c r="E13673" s="75">
        <v>27</v>
      </c>
      <c r="F13673" s="30" t="s">
        <v>53</v>
      </c>
      <c r="G13673" s="30" t="s">
        <v>54</v>
      </c>
      <c r="H13673" s="75">
        <v>1</v>
      </c>
    </row>
    <row r="13674" spans="1:8">
      <c r="A13674" s="30" t="s">
        <v>5030</v>
      </c>
      <c r="B13674" s="74">
        <v>46260</v>
      </c>
      <c r="C13674" s="30" t="s">
        <v>818</v>
      </c>
      <c r="D13674" s="30" t="s">
        <v>819</v>
      </c>
      <c r="E13674" s="75">
        <v>59</v>
      </c>
      <c r="F13674" s="30" t="s">
        <v>53</v>
      </c>
      <c r="G13674" s="30" t="s">
        <v>54</v>
      </c>
      <c r="H13674" s="75">
        <v>1</v>
      </c>
    </row>
    <row r="13675" spans="1:8">
      <c r="A13675" s="30" t="s">
        <v>5030</v>
      </c>
      <c r="B13675" s="74">
        <v>46260</v>
      </c>
      <c r="C13675" s="30" t="s">
        <v>822</v>
      </c>
      <c r="D13675" s="30" t="s">
        <v>823</v>
      </c>
      <c r="E13675" s="75">
        <v>147</v>
      </c>
      <c r="F13675" s="30" t="s">
        <v>70</v>
      </c>
      <c r="G13675" s="30" t="s">
        <v>71</v>
      </c>
      <c r="H13675" s="75">
        <v>2</v>
      </c>
    </row>
    <row r="13676" spans="1:8">
      <c r="A13676" s="30" t="s">
        <v>5030</v>
      </c>
      <c r="B13676" s="74">
        <v>46260</v>
      </c>
      <c r="C13676" s="30" t="s">
        <v>826</v>
      </c>
      <c r="D13676" s="30" t="s">
        <v>827</v>
      </c>
      <c r="E13676" s="75">
        <v>64</v>
      </c>
      <c r="F13676" s="30" t="s">
        <v>68</v>
      </c>
      <c r="G13676" s="30" t="s">
        <v>69</v>
      </c>
      <c r="H13676" s="75">
        <v>1</v>
      </c>
    </row>
    <row r="13677" spans="1:8">
      <c r="A13677" s="30" t="s">
        <v>5030</v>
      </c>
      <c r="B13677" s="74">
        <v>46260</v>
      </c>
      <c r="C13677" s="30" t="s">
        <v>828</v>
      </c>
      <c r="D13677" s="30" t="s">
        <v>829</v>
      </c>
      <c r="E13677" s="75">
        <v>92</v>
      </c>
      <c r="F13677" s="30" t="s">
        <v>70</v>
      </c>
      <c r="G13677" s="30" t="s">
        <v>71</v>
      </c>
      <c r="H13677" s="75">
        <v>2</v>
      </c>
    </row>
    <row r="13678" spans="1:8">
      <c r="A13678" s="30" t="s">
        <v>5030</v>
      </c>
      <c r="B13678" s="74">
        <v>46260</v>
      </c>
      <c r="C13678" s="30" t="s">
        <v>830</v>
      </c>
      <c r="D13678" s="30" t="s">
        <v>831</v>
      </c>
      <c r="E13678" s="75">
        <v>35</v>
      </c>
      <c r="F13678" s="30" t="s">
        <v>68</v>
      </c>
      <c r="G13678" s="30" t="s">
        <v>69</v>
      </c>
      <c r="H13678" s="75">
        <v>1</v>
      </c>
    </row>
    <row r="13679" spans="1:8">
      <c r="A13679" s="30" t="s">
        <v>5030</v>
      </c>
      <c r="B13679" s="74">
        <v>46260</v>
      </c>
      <c r="C13679" s="30" t="s">
        <v>832</v>
      </c>
      <c r="D13679" s="30" t="s">
        <v>833</v>
      </c>
      <c r="E13679" s="75">
        <v>58</v>
      </c>
      <c r="F13679" s="30" t="s">
        <v>70</v>
      </c>
      <c r="G13679" s="30" t="s">
        <v>71</v>
      </c>
      <c r="H13679" s="75">
        <v>2</v>
      </c>
    </row>
    <row r="13680" spans="1:8">
      <c r="A13680" s="30" t="s">
        <v>5030</v>
      </c>
      <c r="B13680" s="74">
        <v>46260</v>
      </c>
      <c r="C13680" s="30" t="s">
        <v>834</v>
      </c>
      <c r="D13680" s="30" t="s">
        <v>835</v>
      </c>
      <c r="E13680" s="75">
        <v>69</v>
      </c>
      <c r="F13680" s="30" t="s">
        <v>80</v>
      </c>
      <c r="G13680" s="30" t="s">
        <v>81</v>
      </c>
      <c r="H13680" s="75">
        <v>1</v>
      </c>
    </row>
    <row r="13681" spans="1:8">
      <c r="A13681" s="30" t="s">
        <v>5030</v>
      </c>
      <c r="B13681" s="74">
        <v>46260</v>
      </c>
      <c r="C13681" s="30" t="s">
        <v>838</v>
      </c>
      <c r="D13681" s="30" t="s">
        <v>839</v>
      </c>
      <c r="E13681" s="75">
        <v>149</v>
      </c>
      <c r="F13681" s="30" t="s">
        <v>70</v>
      </c>
      <c r="G13681" s="30" t="s">
        <v>71</v>
      </c>
      <c r="H13681" s="75">
        <v>2</v>
      </c>
    </row>
    <row r="13682" spans="1:8">
      <c r="A13682" s="30" t="s">
        <v>5030</v>
      </c>
      <c r="B13682" s="74">
        <v>46260</v>
      </c>
      <c r="C13682" s="30" t="s">
        <v>840</v>
      </c>
      <c r="D13682" s="30" t="s">
        <v>841</v>
      </c>
      <c r="E13682" s="75">
        <v>51</v>
      </c>
      <c r="F13682" s="30" t="s">
        <v>68</v>
      </c>
      <c r="G13682" s="30" t="s">
        <v>69</v>
      </c>
      <c r="H13682" s="75">
        <v>1</v>
      </c>
    </row>
    <row r="13683" spans="1:8">
      <c r="A13683" s="30" t="s">
        <v>5030</v>
      </c>
      <c r="B13683" s="74">
        <v>46260</v>
      </c>
      <c r="C13683" s="30" t="s">
        <v>842</v>
      </c>
      <c r="D13683" s="30" t="s">
        <v>843</v>
      </c>
      <c r="E13683" s="75">
        <v>101</v>
      </c>
      <c r="F13683" s="30" t="s">
        <v>70</v>
      </c>
      <c r="G13683" s="30" t="s">
        <v>71</v>
      </c>
      <c r="H13683" s="75">
        <v>2</v>
      </c>
    </row>
    <row r="13684" spans="1:8">
      <c r="A13684" s="30" t="s">
        <v>5030</v>
      </c>
      <c r="B13684" s="74">
        <v>46260</v>
      </c>
      <c r="C13684" s="30" t="s">
        <v>844</v>
      </c>
      <c r="D13684" s="30" t="s">
        <v>845</v>
      </c>
      <c r="E13684" s="75">
        <v>56</v>
      </c>
      <c r="F13684" s="30" t="s">
        <v>80</v>
      </c>
      <c r="G13684" s="30" t="s">
        <v>81</v>
      </c>
      <c r="H13684" s="75">
        <v>1</v>
      </c>
    </row>
    <row r="13685" spans="1:8">
      <c r="A13685" s="30" t="s">
        <v>5030</v>
      </c>
      <c r="B13685" s="74">
        <v>46260</v>
      </c>
      <c r="C13685" s="30" t="s">
        <v>846</v>
      </c>
      <c r="D13685" s="30" t="s">
        <v>847</v>
      </c>
      <c r="E13685" s="75">
        <v>247</v>
      </c>
      <c r="F13685" s="30" t="s">
        <v>80</v>
      </c>
      <c r="G13685" s="30" t="s">
        <v>81</v>
      </c>
      <c r="H13685" s="75">
        <v>1</v>
      </c>
    </row>
    <row r="13686" spans="1:8">
      <c r="A13686" s="30" t="s">
        <v>5030</v>
      </c>
      <c r="B13686" s="74">
        <v>46260</v>
      </c>
      <c r="C13686" s="30" t="s">
        <v>848</v>
      </c>
      <c r="D13686" s="30" t="s">
        <v>849</v>
      </c>
      <c r="E13686" s="75">
        <v>298</v>
      </c>
      <c r="F13686" s="30" t="s">
        <v>68</v>
      </c>
      <c r="G13686" s="30" t="s">
        <v>69</v>
      </c>
      <c r="H13686" s="75">
        <v>1</v>
      </c>
    </row>
    <row r="13687" spans="1:8">
      <c r="A13687" s="30" t="s">
        <v>5030</v>
      </c>
      <c r="B13687" s="74">
        <v>46260</v>
      </c>
      <c r="C13687" s="30" t="s">
        <v>850</v>
      </c>
      <c r="D13687" s="30" t="s">
        <v>851</v>
      </c>
      <c r="E13687" s="75">
        <v>44</v>
      </c>
      <c r="F13687" s="30" t="s">
        <v>70</v>
      </c>
      <c r="G13687" s="30" t="s">
        <v>71</v>
      </c>
      <c r="H13687" s="75">
        <v>2</v>
      </c>
    </row>
    <row r="13688" spans="1:8">
      <c r="A13688" s="30" t="s">
        <v>5030</v>
      </c>
      <c r="B13688" s="74">
        <v>46260</v>
      </c>
      <c r="C13688" s="30" t="s">
        <v>852</v>
      </c>
      <c r="D13688" s="30" t="s">
        <v>853</v>
      </c>
      <c r="E13688" s="75">
        <v>78</v>
      </c>
      <c r="F13688" s="30" t="s">
        <v>70</v>
      </c>
      <c r="G13688" s="30" t="s">
        <v>71</v>
      </c>
      <c r="H13688" s="75">
        <v>2</v>
      </c>
    </row>
    <row r="13689" spans="1:8">
      <c r="A13689" s="30" t="s">
        <v>5030</v>
      </c>
      <c r="B13689" s="74">
        <v>46260</v>
      </c>
      <c r="C13689" s="30" t="s">
        <v>858</v>
      </c>
      <c r="D13689" s="30" t="s">
        <v>859</v>
      </c>
      <c r="E13689" s="75">
        <v>13</v>
      </c>
      <c r="F13689" s="30" t="s">
        <v>53</v>
      </c>
      <c r="G13689" s="30" t="s">
        <v>54</v>
      </c>
      <c r="H13689" s="75">
        <v>1</v>
      </c>
    </row>
    <row r="13690" spans="1:8">
      <c r="A13690" s="30" t="s">
        <v>5030</v>
      </c>
      <c r="B13690" s="74">
        <v>46260</v>
      </c>
      <c r="C13690" s="30" t="s">
        <v>862</v>
      </c>
      <c r="D13690" s="30" t="s">
        <v>863</v>
      </c>
      <c r="E13690" s="75">
        <v>203</v>
      </c>
      <c r="F13690" s="30" t="s">
        <v>70</v>
      </c>
      <c r="G13690" s="30" t="s">
        <v>71</v>
      </c>
      <c r="H13690" s="75">
        <v>2</v>
      </c>
    </row>
    <row r="13691" spans="1:8">
      <c r="A13691" s="30" t="s">
        <v>5030</v>
      </c>
      <c r="B13691" s="74">
        <v>46260</v>
      </c>
      <c r="C13691" s="30" t="s">
        <v>864</v>
      </c>
      <c r="D13691" s="30" t="s">
        <v>865</v>
      </c>
      <c r="E13691" s="75">
        <v>86</v>
      </c>
      <c r="F13691" s="30" t="s">
        <v>68</v>
      </c>
      <c r="G13691" s="30" t="s">
        <v>69</v>
      </c>
      <c r="H13691" s="75">
        <v>1</v>
      </c>
    </row>
    <row r="13692" spans="1:8">
      <c r="A13692" s="30" t="s">
        <v>5030</v>
      </c>
      <c r="B13692" s="74">
        <v>46260</v>
      </c>
      <c r="C13692" s="30" t="s">
        <v>866</v>
      </c>
      <c r="D13692" s="30" t="s">
        <v>867</v>
      </c>
      <c r="E13692" s="75">
        <v>102</v>
      </c>
      <c r="F13692" s="30" t="s">
        <v>70</v>
      </c>
      <c r="G13692" s="30" t="s">
        <v>71</v>
      </c>
      <c r="H13692" s="75">
        <v>2</v>
      </c>
    </row>
    <row r="13693" spans="1:8">
      <c r="A13693" s="30" t="s">
        <v>5030</v>
      </c>
      <c r="B13693" s="74">
        <v>46260</v>
      </c>
      <c r="C13693" s="30" t="s">
        <v>870</v>
      </c>
      <c r="D13693" s="30" t="s">
        <v>871</v>
      </c>
      <c r="E13693" s="75">
        <v>114</v>
      </c>
      <c r="F13693" s="30" t="s">
        <v>70</v>
      </c>
      <c r="G13693" s="30" t="s">
        <v>71</v>
      </c>
      <c r="H13693" s="75">
        <v>2</v>
      </c>
    </row>
    <row r="13694" spans="1:8">
      <c r="A13694" s="30" t="s">
        <v>5030</v>
      </c>
      <c r="B13694" s="74">
        <v>46260</v>
      </c>
      <c r="C13694" s="30" t="s">
        <v>872</v>
      </c>
      <c r="D13694" s="30" t="s">
        <v>873</v>
      </c>
      <c r="E13694" s="75">
        <v>112</v>
      </c>
      <c r="F13694" s="30" t="s">
        <v>70</v>
      </c>
      <c r="G13694" s="30" t="s">
        <v>71</v>
      </c>
      <c r="H13694" s="75">
        <v>2</v>
      </c>
    </row>
    <row r="13695" spans="1:8">
      <c r="A13695" s="30" t="s">
        <v>5030</v>
      </c>
      <c r="B13695" s="74">
        <v>46260</v>
      </c>
      <c r="C13695" s="30" t="s">
        <v>874</v>
      </c>
      <c r="D13695" s="30" t="s">
        <v>875</v>
      </c>
      <c r="E13695" s="75">
        <v>119</v>
      </c>
      <c r="F13695" s="30" t="s">
        <v>70</v>
      </c>
      <c r="G13695" s="30" t="s">
        <v>71</v>
      </c>
      <c r="H13695" s="75">
        <v>2</v>
      </c>
    </row>
    <row r="13696" spans="1:8">
      <c r="A13696" s="30" t="s">
        <v>5030</v>
      </c>
      <c r="B13696" s="74">
        <v>46260</v>
      </c>
      <c r="C13696" s="30" t="s">
        <v>876</v>
      </c>
      <c r="D13696" s="30" t="s">
        <v>877</v>
      </c>
      <c r="E13696" s="75">
        <v>104</v>
      </c>
      <c r="F13696" s="30" t="s">
        <v>70</v>
      </c>
      <c r="G13696" s="30" t="s">
        <v>71</v>
      </c>
      <c r="H13696" s="75">
        <v>2</v>
      </c>
    </row>
    <row r="13697" spans="1:8">
      <c r="A13697" s="30" t="s">
        <v>5030</v>
      </c>
      <c r="B13697" s="74">
        <v>46260</v>
      </c>
      <c r="C13697" s="30" t="s">
        <v>878</v>
      </c>
      <c r="D13697" s="30" t="s">
        <v>879</v>
      </c>
      <c r="E13697" s="75">
        <v>87</v>
      </c>
      <c r="F13697" s="30" t="s">
        <v>68</v>
      </c>
      <c r="G13697" s="30" t="s">
        <v>69</v>
      </c>
      <c r="H13697" s="75">
        <v>1</v>
      </c>
    </row>
    <row r="13698" spans="1:8">
      <c r="A13698" s="30" t="s">
        <v>5030</v>
      </c>
      <c r="B13698" s="74">
        <v>46260</v>
      </c>
      <c r="C13698" s="30" t="s">
        <v>880</v>
      </c>
      <c r="D13698" s="30" t="s">
        <v>881</v>
      </c>
      <c r="E13698" s="75">
        <v>81</v>
      </c>
      <c r="F13698" s="30" t="s">
        <v>68</v>
      </c>
      <c r="G13698" s="30" t="s">
        <v>69</v>
      </c>
      <c r="H13698" s="75">
        <v>1</v>
      </c>
    </row>
    <row r="13699" spans="1:8">
      <c r="A13699" s="30" t="s">
        <v>5030</v>
      </c>
      <c r="B13699" s="74">
        <v>46260</v>
      </c>
      <c r="C13699" s="30" t="s">
        <v>882</v>
      </c>
      <c r="D13699" s="30" t="s">
        <v>883</v>
      </c>
      <c r="E13699" s="75">
        <v>60</v>
      </c>
      <c r="F13699" s="30" t="s">
        <v>70</v>
      </c>
      <c r="G13699" s="30" t="s">
        <v>71</v>
      </c>
      <c r="H13699" s="75">
        <v>2</v>
      </c>
    </row>
    <row r="13700" spans="1:8">
      <c r="A13700" s="30" t="s">
        <v>5030</v>
      </c>
      <c r="B13700" s="74">
        <v>46260</v>
      </c>
      <c r="C13700" s="30" t="s">
        <v>884</v>
      </c>
      <c r="D13700" s="30" t="s">
        <v>885</v>
      </c>
      <c r="E13700" s="75">
        <v>38</v>
      </c>
      <c r="F13700" s="30" t="s">
        <v>53</v>
      </c>
      <c r="G13700" s="30" t="s">
        <v>54</v>
      </c>
      <c r="H13700" s="75">
        <v>1</v>
      </c>
    </row>
    <row r="13701" spans="1:8">
      <c r="A13701" s="30" t="s">
        <v>5030</v>
      </c>
      <c r="B13701" s="74">
        <v>46260</v>
      </c>
      <c r="C13701" s="30" t="s">
        <v>886</v>
      </c>
      <c r="D13701" s="30" t="s">
        <v>887</v>
      </c>
      <c r="E13701" s="75">
        <v>85</v>
      </c>
      <c r="F13701" s="30" t="s">
        <v>70</v>
      </c>
      <c r="G13701" s="30" t="s">
        <v>71</v>
      </c>
      <c r="H13701" s="75">
        <v>2</v>
      </c>
    </row>
    <row r="13702" spans="1:8">
      <c r="A13702" s="30" t="s">
        <v>5030</v>
      </c>
      <c r="B13702" s="74">
        <v>46260</v>
      </c>
      <c r="C13702" s="30" t="s">
        <v>888</v>
      </c>
      <c r="D13702" s="30" t="s">
        <v>889</v>
      </c>
      <c r="E13702" s="75">
        <v>83</v>
      </c>
      <c r="F13702" s="30" t="s">
        <v>70</v>
      </c>
      <c r="G13702" s="30" t="s">
        <v>71</v>
      </c>
      <c r="H13702" s="75">
        <v>2</v>
      </c>
    </row>
    <row r="13703" spans="1:8">
      <c r="A13703" s="30" t="s">
        <v>5030</v>
      </c>
      <c r="B13703" s="74">
        <v>46260</v>
      </c>
      <c r="C13703" s="30" t="s">
        <v>890</v>
      </c>
      <c r="D13703" s="30" t="s">
        <v>891</v>
      </c>
      <c r="E13703" s="75">
        <v>144</v>
      </c>
      <c r="F13703" s="30" t="s">
        <v>53</v>
      </c>
      <c r="G13703" s="30" t="s">
        <v>54</v>
      </c>
      <c r="H13703" s="75">
        <v>1</v>
      </c>
    </row>
    <row r="13704" spans="1:8">
      <c r="A13704" s="30" t="s">
        <v>5030</v>
      </c>
      <c r="B13704" s="74">
        <v>46260</v>
      </c>
      <c r="C13704" s="30" t="s">
        <v>892</v>
      </c>
      <c r="D13704" s="30" t="s">
        <v>893</v>
      </c>
      <c r="E13704" s="75">
        <v>42</v>
      </c>
      <c r="F13704" s="30" t="s">
        <v>70</v>
      </c>
      <c r="G13704" s="30" t="s">
        <v>71</v>
      </c>
      <c r="H13704" s="75">
        <v>2</v>
      </c>
    </row>
    <row r="13705" spans="1:8">
      <c r="A13705" s="30" t="s">
        <v>5030</v>
      </c>
      <c r="B13705" s="74">
        <v>46260</v>
      </c>
      <c r="C13705" s="30" t="s">
        <v>894</v>
      </c>
      <c r="D13705" s="30" t="s">
        <v>895</v>
      </c>
      <c r="E13705" s="75">
        <v>134</v>
      </c>
      <c r="F13705" s="30" t="s">
        <v>70</v>
      </c>
      <c r="G13705" s="30" t="s">
        <v>71</v>
      </c>
      <c r="H13705" s="75">
        <v>2</v>
      </c>
    </row>
    <row r="13706" spans="1:8">
      <c r="A13706" s="30" t="s">
        <v>5030</v>
      </c>
      <c r="B13706" s="74">
        <v>46260</v>
      </c>
      <c r="C13706" s="30" t="s">
        <v>896</v>
      </c>
      <c r="D13706" s="30" t="s">
        <v>897</v>
      </c>
      <c r="E13706" s="75">
        <v>43</v>
      </c>
      <c r="F13706" s="30" t="s">
        <v>68</v>
      </c>
      <c r="G13706" s="30" t="s">
        <v>69</v>
      </c>
      <c r="H13706" s="75">
        <v>1</v>
      </c>
    </row>
    <row r="13707" spans="1:8">
      <c r="A13707" s="30" t="s">
        <v>5030</v>
      </c>
      <c r="B13707" s="74">
        <v>46260</v>
      </c>
      <c r="C13707" s="30" t="s">
        <v>898</v>
      </c>
      <c r="D13707" s="30" t="s">
        <v>899</v>
      </c>
      <c r="E13707" s="75">
        <v>81</v>
      </c>
      <c r="F13707" s="30" t="s">
        <v>70</v>
      </c>
      <c r="G13707" s="30" t="s">
        <v>71</v>
      </c>
      <c r="H13707" s="75">
        <v>2</v>
      </c>
    </row>
    <row r="13708" spans="1:8">
      <c r="A13708" s="30" t="s">
        <v>5030</v>
      </c>
      <c r="B13708" s="74">
        <v>46260</v>
      </c>
      <c r="C13708" s="30" t="s">
        <v>900</v>
      </c>
      <c r="D13708" s="30" t="s">
        <v>901</v>
      </c>
      <c r="E13708" s="75">
        <v>33</v>
      </c>
      <c r="F13708" s="30" t="s">
        <v>68</v>
      </c>
      <c r="G13708" s="30" t="s">
        <v>69</v>
      </c>
      <c r="H13708" s="75">
        <v>1</v>
      </c>
    </row>
    <row r="13709" spans="1:8">
      <c r="A13709" s="30" t="s">
        <v>5030</v>
      </c>
      <c r="B13709" s="74">
        <v>46260</v>
      </c>
      <c r="C13709" s="30" t="s">
        <v>904</v>
      </c>
      <c r="D13709" s="30" t="s">
        <v>905</v>
      </c>
      <c r="E13709" s="75">
        <v>78</v>
      </c>
      <c r="F13709" s="30" t="s">
        <v>68</v>
      </c>
      <c r="G13709" s="30" t="s">
        <v>69</v>
      </c>
      <c r="H13709" s="75">
        <v>1</v>
      </c>
    </row>
    <row r="13710" spans="1:8">
      <c r="A13710" s="30" t="s">
        <v>5030</v>
      </c>
      <c r="B13710" s="74">
        <v>46260</v>
      </c>
      <c r="C13710" s="30" t="s">
        <v>906</v>
      </c>
      <c r="D13710" s="30" t="s">
        <v>907</v>
      </c>
      <c r="E13710" s="75">
        <v>90</v>
      </c>
      <c r="F13710" s="30" t="s">
        <v>70</v>
      </c>
      <c r="G13710" s="30" t="s">
        <v>71</v>
      </c>
      <c r="H13710" s="75">
        <v>2</v>
      </c>
    </row>
    <row r="13711" spans="1:8">
      <c r="A13711" s="30" t="s">
        <v>5030</v>
      </c>
      <c r="B13711" s="74">
        <v>46260</v>
      </c>
      <c r="C13711" s="30" t="s">
        <v>910</v>
      </c>
      <c r="D13711" s="30" t="s">
        <v>911</v>
      </c>
      <c r="E13711" s="75">
        <v>117</v>
      </c>
      <c r="F13711" s="30" t="s">
        <v>70</v>
      </c>
      <c r="G13711" s="30" t="s">
        <v>71</v>
      </c>
      <c r="H13711" s="75">
        <v>2</v>
      </c>
    </row>
    <row r="13712" spans="1:8">
      <c r="A13712" s="30" t="s">
        <v>5030</v>
      </c>
      <c r="B13712" s="74">
        <v>46260</v>
      </c>
      <c r="C13712" s="30" t="s">
        <v>916</v>
      </c>
      <c r="D13712" s="30" t="s">
        <v>917</v>
      </c>
      <c r="E13712" s="75">
        <v>48</v>
      </c>
      <c r="F13712" s="30" t="s">
        <v>53</v>
      </c>
      <c r="G13712" s="30" t="s">
        <v>54</v>
      </c>
      <c r="H13712" s="75">
        <v>1</v>
      </c>
    </row>
    <row r="13713" spans="1:8">
      <c r="A13713" s="30" t="s">
        <v>5030</v>
      </c>
      <c r="B13713" s="74">
        <v>46260</v>
      </c>
      <c r="C13713" s="30" t="s">
        <v>918</v>
      </c>
      <c r="D13713" s="30" t="s">
        <v>919</v>
      </c>
      <c r="E13713" s="75">
        <v>45</v>
      </c>
      <c r="F13713" s="30" t="s">
        <v>53</v>
      </c>
      <c r="G13713" s="30" t="s">
        <v>54</v>
      </c>
      <c r="H13713" s="75">
        <v>1</v>
      </c>
    </row>
    <row r="13714" spans="1:8">
      <c r="A13714" s="30" t="s">
        <v>5030</v>
      </c>
      <c r="B13714" s="74">
        <v>46260</v>
      </c>
      <c r="C13714" s="30" t="s">
        <v>920</v>
      </c>
      <c r="D13714" s="30" t="s">
        <v>921</v>
      </c>
      <c r="E13714" s="75">
        <v>124</v>
      </c>
      <c r="F13714" s="30" t="s">
        <v>80</v>
      </c>
      <c r="G13714" s="30" t="s">
        <v>81</v>
      </c>
      <c r="H13714" s="75">
        <v>1</v>
      </c>
    </row>
    <row r="13715" spans="1:8">
      <c r="A13715" s="30" t="s">
        <v>5030</v>
      </c>
      <c r="B13715" s="74">
        <v>46260</v>
      </c>
      <c r="C13715" s="30" t="s">
        <v>922</v>
      </c>
      <c r="D13715" s="30" t="s">
        <v>923</v>
      </c>
      <c r="E13715" s="75">
        <v>46</v>
      </c>
      <c r="F13715" s="30" t="s">
        <v>70</v>
      </c>
      <c r="G13715" s="30" t="s">
        <v>71</v>
      </c>
      <c r="H13715" s="75">
        <v>2</v>
      </c>
    </row>
    <row r="13716" spans="1:8">
      <c r="A13716" s="30" t="s">
        <v>5030</v>
      </c>
      <c r="B13716" s="74">
        <v>46260</v>
      </c>
      <c r="C13716" s="30" t="s">
        <v>926</v>
      </c>
      <c r="D13716" s="30" t="s">
        <v>927</v>
      </c>
      <c r="E13716" s="75">
        <v>113</v>
      </c>
      <c r="F13716" s="30" t="s">
        <v>70</v>
      </c>
      <c r="G13716" s="30" t="s">
        <v>71</v>
      </c>
      <c r="H13716" s="75">
        <v>2</v>
      </c>
    </row>
    <row r="13717" spans="1:8">
      <c r="A13717" s="30" t="s">
        <v>5030</v>
      </c>
      <c r="B13717" s="74">
        <v>46260</v>
      </c>
      <c r="C13717" s="30" t="s">
        <v>1824</v>
      </c>
      <c r="D13717" s="30" t="s">
        <v>1825</v>
      </c>
      <c r="E13717" s="75">
        <v>21</v>
      </c>
      <c r="F13717" s="30" t="s">
        <v>53</v>
      </c>
      <c r="G13717" s="30" t="s">
        <v>54</v>
      </c>
      <c r="H13717" s="75">
        <v>1</v>
      </c>
    </row>
    <row r="13718" spans="1:8">
      <c r="A13718" s="30" t="s">
        <v>5030</v>
      </c>
      <c r="B13718" s="74">
        <v>46260</v>
      </c>
      <c r="C13718" s="30" t="s">
        <v>928</v>
      </c>
      <c r="D13718" s="30" t="s">
        <v>929</v>
      </c>
      <c r="E13718" s="75">
        <v>55</v>
      </c>
      <c r="F13718" s="30" t="s">
        <v>70</v>
      </c>
      <c r="G13718" s="30" t="s">
        <v>71</v>
      </c>
      <c r="H13718" s="75">
        <v>2</v>
      </c>
    </row>
    <row r="13719" spans="1:8">
      <c r="A13719" s="30" t="s">
        <v>5030</v>
      </c>
      <c r="B13719" s="74">
        <v>46260</v>
      </c>
      <c r="C13719" s="30" t="s">
        <v>930</v>
      </c>
      <c r="D13719" s="30" t="s">
        <v>931</v>
      </c>
      <c r="E13719" s="75">
        <v>99</v>
      </c>
      <c r="F13719" s="30" t="s">
        <v>72</v>
      </c>
      <c r="G13719" s="30" t="s">
        <v>73</v>
      </c>
      <c r="H13719" s="75">
        <v>3</v>
      </c>
    </row>
    <row r="13720" spans="1:8">
      <c r="A13720" s="30" t="s">
        <v>5030</v>
      </c>
      <c r="B13720" s="74">
        <v>46260</v>
      </c>
      <c r="C13720" s="30" t="s">
        <v>934</v>
      </c>
      <c r="D13720" s="30" t="s">
        <v>935</v>
      </c>
      <c r="E13720" s="75">
        <v>101</v>
      </c>
      <c r="F13720" s="30" t="s">
        <v>70</v>
      </c>
      <c r="G13720" s="30" t="s">
        <v>71</v>
      </c>
      <c r="H13720" s="75">
        <v>2</v>
      </c>
    </row>
    <row r="13721" spans="1:8">
      <c r="A13721" s="30" t="s">
        <v>5030</v>
      </c>
      <c r="B13721" s="74">
        <v>46260</v>
      </c>
      <c r="C13721" s="30" t="s">
        <v>936</v>
      </c>
      <c r="D13721" s="30" t="s">
        <v>937</v>
      </c>
      <c r="E13721" s="75">
        <v>79</v>
      </c>
      <c r="F13721" s="30" t="s">
        <v>70</v>
      </c>
      <c r="G13721" s="30" t="s">
        <v>71</v>
      </c>
      <c r="H13721" s="75">
        <v>2</v>
      </c>
    </row>
    <row r="13722" spans="1:8">
      <c r="A13722" s="30" t="s">
        <v>5030</v>
      </c>
      <c r="B13722" s="74">
        <v>46260</v>
      </c>
      <c r="C13722" s="30" t="s">
        <v>938</v>
      </c>
      <c r="D13722" s="30" t="s">
        <v>939</v>
      </c>
      <c r="E13722" s="75">
        <v>111</v>
      </c>
      <c r="F13722" s="30" t="s">
        <v>80</v>
      </c>
      <c r="G13722" s="30" t="s">
        <v>81</v>
      </c>
      <c r="H13722" s="75">
        <v>1</v>
      </c>
    </row>
    <row r="13723" spans="1:8">
      <c r="A13723" s="30" t="s">
        <v>5030</v>
      </c>
      <c r="B13723" s="74">
        <v>46260</v>
      </c>
      <c r="C13723" s="30" t="s">
        <v>1826</v>
      </c>
      <c r="D13723" s="30" t="s">
        <v>1827</v>
      </c>
      <c r="E13723" s="75">
        <v>9</v>
      </c>
      <c r="F13723" s="30" t="s">
        <v>76</v>
      </c>
      <c r="G13723" s="30" t="s">
        <v>77</v>
      </c>
      <c r="H13723" s="75">
        <v>1</v>
      </c>
    </row>
    <row r="13724" spans="1:8">
      <c r="A13724" s="30" t="s">
        <v>5030</v>
      </c>
      <c r="B13724" s="74">
        <v>46260</v>
      </c>
      <c r="C13724" s="30" t="s">
        <v>1922</v>
      </c>
      <c r="D13724" s="30" t="s">
        <v>1923</v>
      </c>
      <c r="E13724" s="75">
        <v>94</v>
      </c>
      <c r="F13724" s="30" t="s">
        <v>70</v>
      </c>
      <c r="G13724" s="30" t="s">
        <v>71</v>
      </c>
      <c r="H13724" s="75">
        <v>2</v>
      </c>
    </row>
    <row r="13725" spans="1:8">
      <c r="A13725" s="30" t="s">
        <v>5030</v>
      </c>
      <c r="B13725" s="74">
        <v>46260</v>
      </c>
      <c r="C13725" s="30" t="s">
        <v>942</v>
      </c>
      <c r="D13725" s="30" t="s">
        <v>943</v>
      </c>
      <c r="E13725" s="75">
        <v>104</v>
      </c>
      <c r="F13725" s="30" t="s">
        <v>70</v>
      </c>
      <c r="G13725" s="30" t="s">
        <v>71</v>
      </c>
      <c r="H13725" s="75">
        <v>2</v>
      </c>
    </row>
    <row r="13726" spans="1:8">
      <c r="A13726" s="30" t="s">
        <v>5030</v>
      </c>
      <c r="B13726" s="74">
        <v>46260</v>
      </c>
      <c r="C13726" s="30" t="s">
        <v>944</v>
      </c>
      <c r="D13726" s="30" t="s">
        <v>945</v>
      </c>
      <c r="E13726" s="75">
        <v>39</v>
      </c>
      <c r="F13726" s="30" t="s">
        <v>68</v>
      </c>
      <c r="G13726" s="30" t="s">
        <v>69</v>
      </c>
      <c r="H13726" s="75">
        <v>1</v>
      </c>
    </row>
    <row r="13727" spans="1:8">
      <c r="A13727" s="30" t="s">
        <v>5030</v>
      </c>
      <c r="B13727" s="74">
        <v>46260</v>
      </c>
      <c r="C13727" s="30" t="s">
        <v>948</v>
      </c>
      <c r="D13727" s="30" t="s">
        <v>949</v>
      </c>
      <c r="E13727" s="75">
        <v>173</v>
      </c>
      <c r="F13727" s="30" t="s">
        <v>72</v>
      </c>
      <c r="G13727" s="30" t="s">
        <v>73</v>
      </c>
      <c r="H13727" s="75">
        <v>3</v>
      </c>
    </row>
    <row r="13728" spans="1:8">
      <c r="A13728" s="30" t="s">
        <v>5030</v>
      </c>
      <c r="B13728" s="74">
        <v>46260</v>
      </c>
      <c r="C13728" s="30" t="s">
        <v>950</v>
      </c>
      <c r="D13728" s="30" t="s">
        <v>951</v>
      </c>
      <c r="E13728" s="75">
        <v>59</v>
      </c>
      <c r="F13728" s="30" t="s">
        <v>53</v>
      </c>
      <c r="G13728" s="30" t="s">
        <v>54</v>
      </c>
      <c r="H13728" s="75">
        <v>1</v>
      </c>
    </row>
    <row r="13729" spans="1:8">
      <c r="A13729" s="30" t="s">
        <v>5030</v>
      </c>
      <c r="B13729" s="74">
        <v>46260</v>
      </c>
      <c r="C13729" s="30" t="s">
        <v>952</v>
      </c>
      <c r="D13729" s="30" t="s">
        <v>953</v>
      </c>
      <c r="E13729" s="75">
        <v>51</v>
      </c>
      <c r="F13729" s="30" t="s">
        <v>70</v>
      </c>
      <c r="G13729" s="30" t="s">
        <v>71</v>
      </c>
      <c r="H13729" s="75">
        <v>2</v>
      </c>
    </row>
    <row r="13730" spans="1:8">
      <c r="A13730" s="30" t="s">
        <v>5030</v>
      </c>
      <c r="B13730" s="74">
        <v>46260</v>
      </c>
      <c r="C13730" s="30" t="s">
        <v>954</v>
      </c>
      <c r="D13730" s="30" t="s">
        <v>955</v>
      </c>
      <c r="E13730" s="75">
        <v>53</v>
      </c>
      <c r="F13730" s="30" t="s">
        <v>68</v>
      </c>
      <c r="G13730" s="30" t="s">
        <v>69</v>
      </c>
      <c r="H13730" s="75">
        <v>1</v>
      </c>
    </row>
    <row r="13731" spans="1:8">
      <c r="A13731" s="30" t="s">
        <v>5030</v>
      </c>
      <c r="B13731" s="74">
        <v>46260</v>
      </c>
      <c r="C13731" s="30" t="s">
        <v>958</v>
      </c>
      <c r="D13731" s="30" t="s">
        <v>959</v>
      </c>
      <c r="E13731" s="75">
        <v>46</v>
      </c>
      <c r="F13731" s="30" t="s">
        <v>53</v>
      </c>
      <c r="G13731" s="30" t="s">
        <v>54</v>
      </c>
      <c r="H13731" s="75">
        <v>1</v>
      </c>
    </row>
    <row r="13732" spans="1:8">
      <c r="A13732" s="30" t="s">
        <v>5030</v>
      </c>
      <c r="B13732" s="74">
        <v>46260</v>
      </c>
      <c r="C13732" s="30" t="s">
        <v>205</v>
      </c>
      <c r="D13732" s="30" t="s">
        <v>5054</v>
      </c>
      <c r="E13732" s="75">
        <v>20</v>
      </c>
      <c r="F13732" s="30" t="s">
        <v>70</v>
      </c>
      <c r="G13732" s="30" t="s">
        <v>71</v>
      </c>
      <c r="H13732" s="75">
        <v>2</v>
      </c>
    </row>
    <row r="13733" spans="1:8">
      <c r="A13733" s="30" t="s">
        <v>5030</v>
      </c>
      <c r="B13733" s="74">
        <v>46260</v>
      </c>
      <c r="C13733" s="30" t="s">
        <v>1830</v>
      </c>
      <c r="D13733" s="30" t="s">
        <v>1831</v>
      </c>
      <c r="E13733" s="75">
        <v>34</v>
      </c>
      <c r="F13733" s="30" t="s">
        <v>70</v>
      </c>
      <c r="G13733" s="30" t="s">
        <v>71</v>
      </c>
      <c r="H13733" s="75">
        <v>2</v>
      </c>
    </row>
    <row r="13734" spans="1:8">
      <c r="A13734" s="30" t="s">
        <v>5030</v>
      </c>
      <c r="B13734" s="74">
        <v>46260</v>
      </c>
      <c r="C13734" s="30" t="s">
        <v>962</v>
      </c>
      <c r="D13734" s="30" t="s">
        <v>963</v>
      </c>
      <c r="E13734" s="75">
        <v>104</v>
      </c>
      <c r="F13734" s="30" t="s">
        <v>70</v>
      </c>
      <c r="G13734" s="30" t="s">
        <v>71</v>
      </c>
      <c r="H13734" s="75">
        <v>2</v>
      </c>
    </row>
    <row r="13735" spans="1:8">
      <c r="A13735" s="30" t="s">
        <v>5030</v>
      </c>
      <c r="B13735" s="74">
        <v>46260</v>
      </c>
      <c r="C13735" s="30" t="s">
        <v>972</v>
      </c>
      <c r="D13735" s="30" t="s">
        <v>973</v>
      </c>
      <c r="E13735" s="75">
        <v>79</v>
      </c>
      <c r="F13735" s="30" t="s">
        <v>68</v>
      </c>
      <c r="G13735" s="30" t="s">
        <v>69</v>
      </c>
      <c r="H13735" s="75">
        <v>1</v>
      </c>
    </row>
    <row r="13736" spans="1:8">
      <c r="A13736" s="30" t="s">
        <v>5030</v>
      </c>
      <c r="B13736" s="74">
        <v>46260</v>
      </c>
      <c r="C13736" s="30" t="s">
        <v>974</v>
      </c>
      <c r="D13736" s="30" t="s">
        <v>975</v>
      </c>
      <c r="E13736" s="75">
        <v>96</v>
      </c>
      <c r="F13736" s="30" t="s">
        <v>53</v>
      </c>
      <c r="G13736" s="30" t="s">
        <v>54</v>
      </c>
      <c r="H13736" s="75">
        <v>1</v>
      </c>
    </row>
    <row r="13737" spans="1:8">
      <c r="A13737" s="30" t="s">
        <v>5030</v>
      </c>
      <c r="B13737" s="74">
        <v>46260</v>
      </c>
      <c r="C13737" s="30" t="s">
        <v>976</v>
      </c>
      <c r="D13737" s="30" t="s">
        <v>977</v>
      </c>
      <c r="E13737" s="75">
        <v>87</v>
      </c>
      <c r="F13737" s="30" t="s">
        <v>68</v>
      </c>
      <c r="G13737" s="30" t="s">
        <v>69</v>
      </c>
      <c r="H13737" s="75">
        <v>1</v>
      </c>
    </row>
    <row r="13738" spans="1:8">
      <c r="A13738" s="30" t="s">
        <v>5030</v>
      </c>
      <c r="B13738" s="74">
        <v>46260</v>
      </c>
      <c r="C13738" s="30" t="s">
        <v>980</v>
      </c>
      <c r="D13738" s="30" t="s">
        <v>981</v>
      </c>
      <c r="E13738" s="75">
        <v>147</v>
      </c>
      <c r="F13738" s="30" t="s">
        <v>70</v>
      </c>
      <c r="G13738" s="30" t="s">
        <v>71</v>
      </c>
      <c r="H13738" s="75">
        <v>2</v>
      </c>
    </row>
    <row r="13739" spans="1:8">
      <c r="A13739" s="30" t="s">
        <v>5030</v>
      </c>
      <c r="B13739" s="74">
        <v>46260</v>
      </c>
      <c r="C13739" s="30" t="s">
        <v>984</v>
      </c>
      <c r="D13739" s="30" t="s">
        <v>985</v>
      </c>
      <c r="E13739" s="75">
        <v>150</v>
      </c>
      <c r="F13739" s="30" t="s">
        <v>53</v>
      </c>
      <c r="G13739" s="30" t="s">
        <v>54</v>
      </c>
      <c r="H13739" s="75">
        <v>1</v>
      </c>
    </row>
    <row r="13740" spans="1:8">
      <c r="A13740" s="30" t="s">
        <v>5030</v>
      </c>
      <c r="B13740" s="74">
        <v>46260</v>
      </c>
      <c r="C13740" s="30" t="s">
        <v>986</v>
      </c>
      <c r="D13740" s="30" t="s">
        <v>987</v>
      </c>
      <c r="E13740" s="75">
        <v>88</v>
      </c>
      <c r="F13740" s="30" t="s">
        <v>53</v>
      </c>
      <c r="G13740" s="30" t="s">
        <v>54</v>
      </c>
      <c r="H13740" s="75">
        <v>1</v>
      </c>
    </row>
    <row r="13741" spans="1:8">
      <c r="A13741" s="30" t="s">
        <v>5030</v>
      </c>
      <c r="B13741" s="74">
        <v>46260</v>
      </c>
      <c r="C13741" s="30" t="s">
        <v>988</v>
      </c>
      <c r="D13741" s="30" t="s">
        <v>989</v>
      </c>
      <c r="E13741" s="75">
        <v>4</v>
      </c>
      <c r="F13741" s="30" t="s">
        <v>76</v>
      </c>
      <c r="G13741" s="30" t="s">
        <v>77</v>
      </c>
      <c r="H13741" s="75">
        <v>1</v>
      </c>
    </row>
    <row r="13742" spans="1:8">
      <c r="A13742" s="30" t="s">
        <v>5030</v>
      </c>
      <c r="B13742" s="74">
        <v>46260</v>
      </c>
      <c r="C13742" s="30" t="s">
        <v>992</v>
      </c>
      <c r="D13742" s="30" t="s">
        <v>993</v>
      </c>
      <c r="E13742" s="75">
        <v>37</v>
      </c>
      <c r="F13742" s="30" t="s">
        <v>68</v>
      </c>
      <c r="G13742" s="30" t="s">
        <v>69</v>
      </c>
      <c r="H13742" s="75">
        <v>1</v>
      </c>
    </row>
    <row r="13743" spans="1:8">
      <c r="A13743" s="30" t="s">
        <v>5030</v>
      </c>
      <c r="B13743" s="74">
        <v>46260</v>
      </c>
      <c r="C13743" s="30" t="s">
        <v>994</v>
      </c>
      <c r="D13743" s="30" t="s">
        <v>995</v>
      </c>
      <c r="E13743" s="75">
        <v>66</v>
      </c>
      <c r="F13743" s="30" t="s">
        <v>53</v>
      </c>
      <c r="G13743" s="30" t="s">
        <v>54</v>
      </c>
      <c r="H13743" s="75">
        <v>1</v>
      </c>
    </row>
    <row r="13744" spans="1:8">
      <c r="A13744" s="30" t="s">
        <v>5030</v>
      </c>
      <c r="B13744" s="74">
        <v>46260</v>
      </c>
      <c r="C13744" s="30" t="s">
        <v>5052</v>
      </c>
      <c r="D13744" s="30" t="s">
        <v>5053</v>
      </c>
      <c r="E13744" s="75">
        <v>1</v>
      </c>
      <c r="F13744" s="30" t="s">
        <v>68</v>
      </c>
      <c r="G13744" s="30" t="s">
        <v>69</v>
      </c>
      <c r="H13744" s="75">
        <v>1</v>
      </c>
    </row>
    <row r="13745" spans="1:8">
      <c r="A13745" s="30" t="s">
        <v>5030</v>
      </c>
      <c r="B13745" s="74">
        <v>46260</v>
      </c>
      <c r="C13745" s="30" t="s">
        <v>1838</v>
      </c>
      <c r="D13745" s="30" t="s">
        <v>1839</v>
      </c>
      <c r="E13745" s="75">
        <v>62</v>
      </c>
      <c r="F13745" s="30" t="s">
        <v>53</v>
      </c>
      <c r="G13745" s="30" t="s">
        <v>54</v>
      </c>
      <c r="H13745" s="75">
        <v>1</v>
      </c>
    </row>
    <row r="13746" spans="1:8">
      <c r="A13746" s="30" t="s">
        <v>5030</v>
      </c>
      <c r="B13746" s="74">
        <v>46260</v>
      </c>
      <c r="C13746" s="30" t="s">
        <v>1840</v>
      </c>
      <c r="D13746" s="30" t="s">
        <v>1841</v>
      </c>
      <c r="E13746" s="75">
        <v>87</v>
      </c>
      <c r="F13746" s="30" t="s">
        <v>70</v>
      </c>
      <c r="G13746" s="30" t="s">
        <v>71</v>
      </c>
      <c r="H13746" s="75">
        <v>2</v>
      </c>
    </row>
    <row r="13747" spans="1:8">
      <c r="A13747" s="30" t="s">
        <v>5030</v>
      </c>
      <c r="B13747" s="74">
        <v>46260</v>
      </c>
      <c r="C13747" s="30" t="s">
        <v>1006</v>
      </c>
      <c r="D13747" s="30" t="s">
        <v>1007</v>
      </c>
      <c r="E13747" s="75">
        <v>12</v>
      </c>
      <c r="F13747" s="30" t="s">
        <v>68</v>
      </c>
      <c r="G13747" s="30" t="s">
        <v>69</v>
      </c>
      <c r="H13747" s="75">
        <v>1</v>
      </c>
    </row>
    <row r="13748" spans="1:8">
      <c r="A13748" s="30" t="s">
        <v>5030</v>
      </c>
      <c r="B13748" s="74">
        <v>46260</v>
      </c>
      <c r="C13748" s="30" t="s">
        <v>1008</v>
      </c>
      <c r="D13748" s="30" t="s">
        <v>1009</v>
      </c>
      <c r="E13748" s="75">
        <v>37</v>
      </c>
      <c r="F13748" s="30" t="s">
        <v>53</v>
      </c>
      <c r="G13748" s="30" t="s">
        <v>54</v>
      </c>
      <c r="H13748" s="75">
        <v>1</v>
      </c>
    </row>
    <row r="13749" spans="1:8">
      <c r="A13749" s="30" t="s">
        <v>5030</v>
      </c>
      <c r="B13749" s="74">
        <v>46260</v>
      </c>
      <c r="C13749" s="30" t="s">
        <v>1010</v>
      </c>
      <c r="D13749" s="30" t="s">
        <v>1011</v>
      </c>
      <c r="E13749" s="75">
        <v>62</v>
      </c>
      <c r="F13749" s="30" t="s">
        <v>70</v>
      </c>
      <c r="G13749" s="30" t="s">
        <v>71</v>
      </c>
      <c r="H13749" s="75">
        <v>2</v>
      </c>
    </row>
    <row r="13750" spans="1:8">
      <c r="A13750" s="30" t="s">
        <v>5030</v>
      </c>
      <c r="B13750" s="74">
        <v>46260</v>
      </c>
      <c r="C13750" s="30" t="s">
        <v>1012</v>
      </c>
      <c r="D13750" s="30" t="s">
        <v>1013</v>
      </c>
      <c r="E13750" s="75">
        <v>47</v>
      </c>
      <c r="F13750" s="30" t="s">
        <v>53</v>
      </c>
      <c r="G13750" s="30" t="s">
        <v>54</v>
      </c>
      <c r="H13750" s="75">
        <v>1</v>
      </c>
    </row>
    <row r="13751" spans="1:8">
      <c r="A13751" s="30" t="s">
        <v>5030</v>
      </c>
      <c r="B13751" s="74">
        <v>46260</v>
      </c>
      <c r="C13751" s="30" t="s">
        <v>1016</v>
      </c>
      <c r="D13751" s="30" t="s">
        <v>1017</v>
      </c>
      <c r="E13751" s="75">
        <v>11</v>
      </c>
      <c r="F13751" s="30" t="s">
        <v>53</v>
      </c>
      <c r="G13751" s="30" t="s">
        <v>54</v>
      </c>
      <c r="H13751" s="75">
        <v>1</v>
      </c>
    </row>
    <row r="13752" spans="1:8">
      <c r="A13752" s="30" t="s">
        <v>5030</v>
      </c>
      <c r="B13752" s="74">
        <v>46260</v>
      </c>
      <c r="C13752" s="30" t="s">
        <v>1018</v>
      </c>
      <c r="D13752" s="30" t="s">
        <v>1019</v>
      </c>
      <c r="E13752" s="75">
        <v>164</v>
      </c>
      <c r="F13752" s="30" t="s">
        <v>70</v>
      </c>
      <c r="G13752" s="30" t="s">
        <v>71</v>
      </c>
      <c r="H13752" s="75">
        <v>2</v>
      </c>
    </row>
    <row r="13753" spans="1:8">
      <c r="A13753" s="30" t="s">
        <v>5030</v>
      </c>
      <c r="B13753" s="74">
        <v>46260</v>
      </c>
      <c r="C13753" s="30" t="s">
        <v>1020</v>
      </c>
      <c r="D13753" s="30" t="s">
        <v>1021</v>
      </c>
      <c r="E13753" s="75">
        <v>119</v>
      </c>
      <c r="F13753" s="30" t="s">
        <v>53</v>
      </c>
      <c r="G13753" s="30" t="s">
        <v>54</v>
      </c>
      <c r="H13753" s="75">
        <v>1</v>
      </c>
    </row>
    <row r="13754" spans="1:8">
      <c r="A13754" s="30" t="s">
        <v>5030</v>
      </c>
      <c r="B13754" s="74">
        <v>46260</v>
      </c>
      <c r="C13754" s="30" t="s">
        <v>1022</v>
      </c>
      <c r="D13754" s="30" t="s">
        <v>1023</v>
      </c>
      <c r="E13754" s="75">
        <v>25</v>
      </c>
      <c r="F13754" s="30" t="s">
        <v>70</v>
      </c>
      <c r="G13754" s="30" t="s">
        <v>71</v>
      </c>
      <c r="H13754" s="75">
        <v>2</v>
      </c>
    </row>
    <row r="13755" spans="1:8">
      <c r="A13755" s="30" t="s">
        <v>5030</v>
      </c>
      <c r="B13755" s="74">
        <v>46260</v>
      </c>
      <c r="C13755" s="30" t="s">
        <v>1026</v>
      </c>
      <c r="D13755" s="30" t="s">
        <v>1027</v>
      </c>
      <c r="E13755" s="75">
        <v>211</v>
      </c>
      <c r="F13755" s="30" t="s">
        <v>53</v>
      </c>
      <c r="G13755" s="30" t="s">
        <v>54</v>
      </c>
      <c r="H13755" s="75">
        <v>1</v>
      </c>
    </row>
    <row r="13756" spans="1:8">
      <c r="A13756" s="30" t="s">
        <v>5030</v>
      </c>
      <c r="B13756" s="74">
        <v>46260</v>
      </c>
      <c r="C13756" s="30" t="s">
        <v>1846</v>
      </c>
      <c r="D13756" s="30" t="s">
        <v>1847</v>
      </c>
      <c r="E13756" s="75">
        <v>127</v>
      </c>
      <c r="F13756" s="30" t="s">
        <v>53</v>
      </c>
      <c r="G13756" s="30" t="s">
        <v>54</v>
      </c>
      <c r="H13756" s="75">
        <v>1</v>
      </c>
    </row>
    <row r="13757" spans="1:8">
      <c r="A13757" s="30" t="s">
        <v>5030</v>
      </c>
      <c r="B13757" s="74">
        <v>46260</v>
      </c>
      <c r="C13757" s="30" t="s">
        <v>1032</v>
      </c>
      <c r="D13757" s="30" t="s">
        <v>1033</v>
      </c>
      <c r="E13757" s="75">
        <v>44</v>
      </c>
      <c r="F13757" s="30" t="s">
        <v>76</v>
      </c>
      <c r="G13757" s="30" t="s">
        <v>77</v>
      </c>
      <c r="H13757" s="75">
        <v>1</v>
      </c>
    </row>
    <row r="13758" spans="1:8">
      <c r="A13758" s="30" t="s">
        <v>5030</v>
      </c>
      <c r="B13758" s="74">
        <v>46260</v>
      </c>
      <c r="C13758" s="30" t="s">
        <v>1034</v>
      </c>
      <c r="D13758" s="30" t="s">
        <v>1035</v>
      </c>
      <c r="E13758" s="75">
        <v>146</v>
      </c>
      <c r="F13758" s="30" t="s">
        <v>53</v>
      </c>
      <c r="G13758" s="30" t="s">
        <v>54</v>
      </c>
      <c r="H13758" s="75">
        <v>1</v>
      </c>
    </row>
    <row r="13759" spans="1:8">
      <c r="A13759" s="30" t="s">
        <v>5030</v>
      </c>
      <c r="B13759" s="74">
        <v>46260</v>
      </c>
      <c r="C13759" s="30" t="s">
        <v>1036</v>
      </c>
      <c r="D13759" s="30" t="s">
        <v>1037</v>
      </c>
      <c r="E13759" s="75">
        <v>102</v>
      </c>
      <c r="F13759" s="30" t="s">
        <v>53</v>
      </c>
      <c r="G13759" s="30" t="s">
        <v>54</v>
      </c>
      <c r="H13759" s="75">
        <v>1</v>
      </c>
    </row>
    <row r="13760" spans="1:8">
      <c r="A13760" s="30" t="s">
        <v>5030</v>
      </c>
      <c r="B13760" s="74">
        <v>46260</v>
      </c>
      <c r="C13760" s="30" t="s">
        <v>1038</v>
      </c>
      <c r="D13760" s="30" t="s">
        <v>1039</v>
      </c>
      <c r="E13760" s="75">
        <v>115</v>
      </c>
      <c r="F13760" s="30" t="s">
        <v>70</v>
      </c>
      <c r="G13760" s="30" t="s">
        <v>71</v>
      </c>
      <c r="H13760" s="75">
        <v>2</v>
      </c>
    </row>
    <row r="13761" spans="1:8">
      <c r="A13761" s="30" t="s">
        <v>5030</v>
      </c>
      <c r="B13761" s="74">
        <v>46260</v>
      </c>
      <c r="C13761" s="30" t="s">
        <v>1042</v>
      </c>
      <c r="D13761" s="30" t="s">
        <v>1043</v>
      </c>
      <c r="E13761" s="75">
        <v>102</v>
      </c>
      <c r="F13761" s="30" t="s">
        <v>80</v>
      </c>
      <c r="G13761" s="30" t="s">
        <v>81</v>
      </c>
      <c r="H13761" s="75">
        <v>1</v>
      </c>
    </row>
    <row r="13762" spans="1:8">
      <c r="A13762" s="30" t="s">
        <v>5030</v>
      </c>
      <c r="B13762" s="74">
        <v>46260</v>
      </c>
      <c r="C13762" s="30" t="s">
        <v>1044</v>
      </c>
      <c r="D13762" s="30" t="s">
        <v>1045</v>
      </c>
      <c r="E13762" s="75">
        <v>119</v>
      </c>
      <c r="F13762" s="30" t="s">
        <v>53</v>
      </c>
      <c r="G13762" s="30" t="s">
        <v>54</v>
      </c>
      <c r="H13762" s="75">
        <v>1</v>
      </c>
    </row>
    <row r="13763" spans="1:8">
      <c r="A13763" s="30" t="s">
        <v>5030</v>
      </c>
      <c r="B13763" s="74">
        <v>46260</v>
      </c>
      <c r="C13763" s="30" t="s">
        <v>1046</v>
      </c>
      <c r="D13763" s="30" t="s">
        <v>1047</v>
      </c>
      <c r="E13763" s="75">
        <v>81</v>
      </c>
      <c r="F13763" s="30" t="s">
        <v>70</v>
      </c>
      <c r="G13763" s="30" t="s">
        <v>71</v>
      </c>
      <c r="H13763" s="75">
        <v>2</v>
      </c>
    </row>
    <row r="13764" spans="1:8">
      <c r="A13764" s="30" t="s">
        <v>5030</v>
      </c>
      <c r="B13764" s="74">
        <v>46260</v>
      </c>
      <c r="C13764" s="30" t="s">
        <v>1050</v>
      </c>
      <c r="D13764" s="30" t="s">
        <v>1051</v>
      </c>
      <c r="E13764" s="75">
        <v>36</v>
      </c>
      <c r="F13764" s="30" t="s">
        <v>76</v>
      </c>
      <c r="G13764" s="30" t="s">
        <v>77</v>
      </c>
      <c r="H13764" s="75">
        <v>1</v>
      </c>
    </row>
    <row r="13765" spans="1:8">
      <c r="A13765" s="30" t="s">
        <v>5030</v>
      </c>
      <c r="B13765" s="74">
        <v>46260</v>
      </c>
      <c r="C13765" s="30" t="s">
        <v>1054</v>
      </c>
      <c r="D13765" s="30" t="s">
        <v>1055</v>
      </c>
      <c r="E13765" s="75">
        <v>211</v>
      </c>
      <c r="F13765" s="30" t="s">
        <v>70</v>
      </c>
      <c r="G13765" s="30" t="s">
        <v>71</v>
      </c>
      <c r="H13765" s="75">
        <v>2</v>
      </c>
    </row>
    <row r="13766" spans="1:8">
      <c r="A13766" s="30" t="s">
        <v>5030</v>
      </c>
      <c r="B13766" s="74">
        <v>46260</v>
      </c>
      <c r="C13766" s="30" t="s">
        <v>1064</v>
      </c>
      <c r="D13766" s="30" t="s">
        <v>1065</v>
      </c>
      <c r="E13766" s="75">
        <v>91</v>
      </c>
      <c r="F13766" s="30" t="s">
        <v>70</v>
      </c>
      <c r="G13766" s="30" t="s">
        <v>71</v>
      </c>
      <c r="H13766" s="75">
        <v>2</v>
      </c>
    </row>
    <row r="13767" spans="1:8">
      <c r="A13767" s="30" t="s">
        <v>5030</v>
      </c>
      <c r="B13767" s="74">
        <v>46260</v>
      </c>
      <c r="C13767" s="30" t="s">
        <v>1066</v>
      </c>
      <c r="D13767" s="30" t="s">
        <v>1067</v>
      </c>
      <c r="E13767" s="75">
        <v>356</v>
      </c>
      <c r="F13767" s="30" t="s">
        <v>72</v>
      </c>
      <c r="G13767" s="30" t="s">
        <v>73</v>
      </c>
      <c r="H13767" s="75">
        <v>3</v>
      </c>
    </row>
    <row r="13768" spans="1:8">
      <c r="A13768" s="30" t="s">
        <v>5030</v>
      </c>
      <c r="B13768" s="74">
        <v>46260</v>
      </c>
      <c r="C13768" s="30" t="s">
        <v>1068</v>
      </c>
      <c r="D13768" s="30" t="s">
        <v>1069</v>
      </c>
      <c r="E13768" s="75">
        <v>72</v>
      </c>
      <c r="F13768" s="30" t="s">
        <v>76</v>
      </c>
      <c r="G13768" s="30" t="s">
        <v>77</v>
      </c>
      <c r="H13768" s="75">
        <v>1</v>
      </c>
    </row>
    <row r="13769" spans="1:8">
      <c r="A13769" s="30" t="s">
        <v>5030</v>
      </c>
      <c r="B13769" s="74">
        <v>46260</v>
      </c>
      <c r="C13769" s="30" t="s">
        <v>1072</v>
      </c>
      <c r="D13769" s="30" t="s">
        <v>1073</v>
      </c>
      <c r="E13769" s="75">
        <v>118</v>
      </c>
      <c r="F13769" s="30" t="s">
        <v>53</v>
      </c>
      <c r="G13769" s="30" t="s">
        <v>54</v>
      </c>
      <c r="H13769" s="75">
        <v>1</v>
      </c>
    </row>
    <row r="13770" spans="1:8">
      <c r="A13770" s="30" t="s">
        <v>5030</v>
      </c>
      <c r="B13770" s="74">
        <v>46260</v>
      </c>
      <c r="C13770" s="30" t="s">
        <v>1074</v>
      </c>
      <c r="D13770" s="30" t="s">
        <v>1075</v>
      </c>
      <c r="E13770" s="75">
        <v>163</v>
      </c>
      <c r="F13770" s="30" t="s">
        <v>68</v>
      </c>
      <c r="G13770" s="30" t="s">
        <v>69</v>
      </c>
      <c r="H13770" s="75">
        <v>1</v>
      </c>
    </row>
    <row r="13771" spans="1:8">
      <c r="A13771" s="30" t="s">
        <v>5030</v>
      </c>
      <c r="B13771" s="74">
        <v>46260</v>
      </c>
      <c r="C13771" s="30" t="s">
        <v>1076</v>
      </c>
      <c r="D13771" s="30" t="s">
        <v>1077</v>
      </c>
      <c r="E13771" s="75">
        <v>50</v>
      </c>
      <c r="F13771" s="30" t="s">
        <v>53</v>
      </c>
      <c r="G13771" s="30" t="s">
        <v>54</v>
      </c>
      <c r="H13771" s="75">
        <v>1</v>
      </c>
    </row>
    <row r="13772" spans="1:8">
      <c r="A13772" s="30" t="s">
        <v>5030</v>
      </c>
      <c r="B13772" s="74">
        <v>46260</v>
      </c>
      <c r="C13772" s="30" t="s">
        <v>1078</v>
      </c>
      <c r="D13772" s="30" t="s">
        <v>1079</v>
      </c>
      <c r="E13772" s="75">
        <v>21</v>
      </c>
      <c r="F13772" s="30" t="s">
        <v>53</v>
      </c>
      <c r="G13772" s="30" t="s">
        <v>54</v>
      </c>
      <c r="H13772" s="75">
        <v>1</v>
      </c>
    </row>
    <row r="13773" spans="1:8">
      <c r="A13773" s="30" t="s">
        <v>5030</v>
      </c>
      <c r="B13773" s="74">
        <v>46260</v>
      </c>
      <c r="C13773" s="30" t="s">
        <v>1080</v>
      </c>
      <c r="D13773" s="30" t="s">
        <v>1081</v>
      </c>
      <c r="E13773" s="75">
        <v>25</v>
      </c>
      <c r="F13773" s="30" t="s">
        <v>70</v>
      </c>
      <c r="G13773" s="30" t="s">
        <v>71</v>
      </c>
      <c r="H13773" s="75">
        <v>2</v>
      </c>
    </row>
    <row r="13774" spans="1:8">
      <c r="A13774" s="30" t="s">
        <v>5030</v>
      </c>
      <c r="B13774" s="74">
        <v>46260</v>
      </c>
      <c r="C13774" s="30" t="s">
        <v>1086</v>
      </c>
      <c r="D13774" s="30" t="s">
        <v>1087</v>
      </c>
      <c r="E13774" s="75">
        <v>21</v>
      </c>
      <c r="F13774" s="30" t="s">
        <v>53</v>
      </c>
      <c r="G13774" s="30" t="s">
        <v>54</v>
      </c>
      <c r="H13774" s="75">
        <v>1</v>
      </c>
    </row>
    <row r="13775" spans="1:8">
      <c r="A13775" s="30" t="s">
        <v>5030</v>
      </c>
      <c r="B13775" s="74">
        <v>46260</v>
      </c>
      <c r="C13775" s="30" t="s">
        <v>1092</v>
      </c>
      <c r="D13775" s="30" t="s">
        <v>1093</v>
      </c>
      <c r="E13775" s="75">
        <v>329</v>
      </c>
      <c r="F13775" s="30" t="s">
        <v>80</v>
      </c>
      <c r="G13775" s="30" t="s">
        <v>81</v>
      </c>
      <c r="H13775" s="75">
        <v>1</v>
      </c>
    </row>
    <row r="13776" spans="1:8">
      <c r="A13776" s="30" t="s">
        <v>5030</v>
      </c>
      <c r="B13776" s="74">
        <v>46260</v>
      </c>
      <c r="C13776" s="30" t="s">
        <v>1094</v>
      </c>
      <c r="D13776" s="30" t="s">
        <v>1095</v>
      </c>
      <c r="E13776" s="75">
        <v>84</v>
      </c>
      <c r="F13776" s="30" t="s">
        <v>70</v>
      </c>
      <c r="G13776" s="30" t="s">
        <v>71</v>
      </c>
      <c r="H13776" s="75">
        <v>2</v>
      </c>
    </row>
    <row r="13777" spans="1:8">
      <c r="A13777" s="30" t="s">
        <v>5030</v>
      </c>
      <c r="B13777" s="74">
        <v>46260</v>
      </c>
      <c r="C13777" s="30" t="s">
        <v>1848</v>
      </c>
      <c r="D13777" s="30" t="s">
        <v>1849</v>
      </c>
      <c r="E13777" s="75">
        <v>83</v>
      </c>
      <c r="F13777" s="30" t="s">
        <v>53</v>
      </c>
      <c r="G13777" s="30" t="s">
        <v>54</v>
      </c>
      <c r="H13777" s="75">
        <v>1</v>
      </c>
    </row>
    <row r="13778" spans="1:8">
      <c r="A13778" s="30" t="s">
        <v>5030</v>
      </c>
      <c r="B13778" s="74">
        <v>46260</v>
      </c>
      <c r="C13778" s="30" t="s">
        <v>1096</v>
      </c>
      <c r="D13778" s="30" t="s">
        <v>1097</v>
      </c>
      <c r="E13778" s="75">
        <v>43</v>
      </c>
      <c r="F13778" s="30" t="s">
        <v>70</v>
      </c>
      <c r="G13778" s="30" t="s">
        <v>71</v>
      </c>
      <c r="H13778" s="75">
        <v>2</v>
      </c>
    </row>
    <row r="13779" spans="1:8">
      <c r="A13779" s="30" t="s">
        <v>5030</v>
      </c>
      <c r="B13779" s="74">
        <v>46260</v>
      </c>
      <c r="C13779" s="30" t="s">
        <v>1098</v>
      </c>
      <c r="D13779" s="30" t="s">
        <v>1099</v>
      </c>
      <c r="E13779" s="75">
        <v>53</v>
      </c>
      <c r="F13779" s="30" t="s">
        <v>53</v>
      </c>
      <c r="G13779" s="30" t="s">
        <v>54</v>
      </c>
      <c r="H13779" s="75">
        <v>1</v>
      </c>
    </row>
    <row r="13780" spans="1:8">
      <c r="A13780" s="30" t="s">
        <v>5030</v>
      </c>
      <c r="B13780" s="74">
        <v>46260</v>
      </c>
      <c r="C13780" s="30" t="s">
        <v>1102</v>
      </c>
      <c r="D13780" s="30" t="s">
        <v>1103</v>
      </c>
      <c r="E13780" s="75">
        <v>38</v>
      </c>
      <c r="F13780" s="30" t="s">
        <v>53</v>
      </c>
      <c r="G13780" s="30" t="s">
        <v>54</v>
      </c>
      <c r="H13780" s="75">
        <v>1</v>
      </c>
    </row>
    <row r="13781" spans="1:8">
      <c r="A13781" s="30" t="s">
        <v>5030</v>
      </c>
      <c r="B13781" s="74">
        <v>46260</v>
      </c>
      <c r="C13781" s="30" t="s">
        <v>1104</v>
      </c>
      <c r="D13781" s="30" t="s">
        <v>1105</v>
      </c>
      <c r="E13781" s="75">
        <v>64</v>
      </c>
      <c r="F13781" s="30" t="s">
        <v>53</v>
      </c>
      <c r="G13781" s="30" t="s">
        <v>54</v>
      </c>
      <c r="H13781" s="75">
        <v>1</v>
      </c>
    </row>
    <row r="13782" spans="1:8">
      <c r="A13782" s="30" t="s">
        <v>5030</v>
      </c>
      <c r="B13782" s="74">
        <v>46260</v>
      </c>
      <c r="C13782" s="30" t="s">
        <v>1106</v>
      </c>
      <c r="D13782" s="30" t="s">
        <v>1107</v>
      </c>
      <c r="E13782" s="75">
        <v>122</v>
      </c>
      <c r="F13782" s="30" t="s">
        <v>80</v>
      </c>
      <c r="G13782" s="30" t="s">
        <v>81</v>
      </c>
      <c r="H13782" s="75">
        <v>1</v>
      </c>
    </row>
    <row r="13783" spans="1:8">
      <c r="A13783" s="30" t="s">
        <v>5030</v>
      </c>
      <c r="B13783" s="74">
        <v>46260</v>
      </c>
      <c r="C13783" s="30" t="s">
        <v>1108</v>
      </c>
      <c r="D13783" s="30" t="s">
        <v>1109</v>
      </c>
      <c r="E13783" s="75">
        <v>131</v>
      </c>
      <c r="F13783" s="30" t="s">
        <v>53</v>
      </c>
      <c r="G13783" s="30" t="s">
        <v>54</v>
      </c>
      <c r="H13783" s="75">
        <v>1</v>
      </c>
    </row>
    <row r="13784" spans="1:8">
      <c r="A13784" s="30" t="s">
        <v>5030</v>
      </c>
      <c r="B13784" s="74">
        <v>46260</v>
      </c>
      <c r="C13784" s="30" t="s">
        <v>1114</v>
      </c>
      <c r="D13784" s="30" t="s">
        <v>1115</v>
      </c>
      <c r="E13784" s="75">
        <v>130</v>
      </c>
      <c r="F13784" s="30" t="s">
        <v>70</v>
      </c>
      <c r="G13784" s="30" t="s">
        <v>71</v>
      </c>
      <c r="H13784" s="75">
        <v>2</v>
      </c>
    </row>
    <row r="13785" spans="1:8">
      <c r="A13785" s="30" t="s">
        <v>5030</v>
      </c>
      <c r="B13785" s="74">
        <v>46260</v>
      </c>
      <c r="C13785" s="30" t="s">
        <v>1120</v>
      </c>
      <c r="D13785" s="30" t="s">
        <v>1121</v>
      </c>
      <c r="E13785" s="75">
        <v>126</v>
      </c>
      <c r="F13785" s="30" t="s">
        <v>70</v>
      </c>
      <c r="G13785" s="30" t="s">
        <v>71</v>
      </c>
      <c r="H13785" s="75">
        <v>2</v>
      </c>
    </row>
    <row r="13786" spans="1:8">
      <c r="A13786" s="30" t="s">
        <v>5030</v>
      </c>
      <c r="B13786" s="74">
        <v>46260</v>
      </c>
      <c r="C13786" s="30" t="s">
        <v>1128</v>
      </c>
      <c r="D13786" s="30" t="s">
        <v>1129</v>
      </c>
      <c r="E13786" s="75">
        <v>62</v>
      </c>
      <c r="F13786" s="30" t="s">
        <v>68</v>
      </c>
      <c r="G13786" s="30" t="s">
        <v>69</v>
      </c>
      <c r="H13786" s="75">
        <v>1</v>
      </c>
    </row>
    <row r="13787" spans="1:8">
      <c r="A13787" s="30" t="s">
        <v>5030</v>
      </c>
      <c r="B13787" s="74">
        <v>46260</v>
      </c>
      <c r="C13787" s="30" t="s">
        <v>1132</v>
      </c>
      <c r="D13787" s="30" t="s">
        <v>1133</v>
      </c>
      <c r="E13787" s="75">
        <v>2</v>
      </c>
      <c r="F13787" s="30" t="s">
        <v>76</v>
      </c>
      <c r="G13787" s="30" t="s">
        <v>77</v>
      </c>
      <c r="H13787" s="75">
        <v>1</v>
      </c>
    </row>
    <row r="13788" spans="1:8">
      <c r="A13788" s="30" t="s">
        <v>5030</v>
      </c>
      <c r="B13788" s="74">
        <v>46260</v>
      </c>
      <c r="C13788" s="30" t="s">
        <v>1134</v>
      </c>
      <c r="D13788" s="30" t="s">
        <v>1135</v>
      </c>
      <c r="E13788" s="75">
        <v>131</v>
      </c>
      <c r="F13788" s="30" t="s">
        <v>70</v>
      </c>
      <c r="G13788" s="30" t="s">
        <v>71</v>
      </c>
      <c r="H13788" s="75">
        <v>2</v>
      </c>
    </row>
    <row r="13789" spans="1:8">
      <c r="A13789" s="30" t="s">
        <v>5030</v>
      </c>
      <c r="B13789" s="74">
        <v>46260</v>
      </c>
      <c r="C13789" s="30" t="s">
        <v>1136</v>
      </c>
      <c r="D13789" s="30" t="s">
        <v>1137</v>
      </c>
      <c r="E13789" s="75">
        <v>49</v>
      </c>
      <c r="F13789" s="30" t="s">
        <v>70</v>
      </c>
      <c r="G13789" s="30" t="s">
        <v>71</v>
      </c>
      <c r="H13789" s="75">
        <v>2</v>
      </c>
    </row>
    <row r="13790" spans="1:8">
      <c r="A13790" s="30" t="s">
        <v>5030</v>
      </c>
      <c r="B13790" s="74">
        <v>46260</v>
      </c>
      <c r="C13790" s="30" t="s">
        <v>1138</v>
      </c>
      <c r="D13790" s="30" t="s">
        <v>1139</v>
      </c>
      <c r="E13790" s="75">
        <v>36</v>
      </c>
      <c r="F13790" s="30" t="s">
        <v>76</v>
      </c>
      <c r="G13790" s="30" t="s">
        <v>77</v>
      </c>
      <c r="H13790" s="75">
        <v>1</v>
      </c>
    </row>
    <row r="13791" spans="1:8">
      <c r="A13791" s="30" t="s">
        <v>5030</v>
      </c>
      <c r="B13791" s="74">
        <v>46260</v>
      </c>
      <c r="C13791" s="30" t="s">
        <v>1140</v>
      </c>
      <c r="D13791" s="30" t="s">
        <v>1141</v>
      </c>
      <c r="E13791" s="75">
        <v>68</v>
      </c>
      <c r="F13791" s="30" t="s">
        <v>53</v>
      </c>
      <c r="G13791" s="30" t="s">
        <v>54</v>
      </c>
      <c r="H13791" s="75">
        <v>1</v>
      </c>
    </row>
    <row r="13792" spans="1:8">
      <c r="A13792" s="30" t="s">
        <v>5030</v>
      </c>
      <c r="B13792" s="74">
        <v>46260</v>
      </c>
      <c r="C13792" s="30" t="s">
        <v>1142</v>
      </c>
      <c r="D13792" s="30" t="s">
        <v>1143</v>
      </c>
      <c r="E13792" s="75">
        <v>132</v>
      </c>
      <c r="F13792" s="30" t="s">
        <v>70</v>
      </c>
      <c r="G13792" s="30" t="s">
        <v>71</v>
      </c>
      <c r="H13792" s="75">
        <v>2</v>
      </c>
    </row>
    <row r="13793" spans="1:8">
      <c r="A13793" s="30" t="s">
        <v>5030</v>
      </c>
      <c r="B13793" s="74">
        <v>46260</v>
      </c>
      <c r="C13793" s="30" t="s">
        <v>1144</v>
      </c>
      <c r="D13793" s="30" t="s">
        <v>1145</v>
      </c>
      <c r="E13793" s="75">
        <v>1</v>
      </c>
      <c r="F13793" s="30" t="s">
        <v>76</v>
      </c>
      <c r="G13793" s="30" t="s">
        <v>77</v>
      </c>
      <c r="H13793" s="75">
        <v>1</v>
      </c>
    </row>
    <row r="13794" spans="1:8">
      <c r="A13794" s="30" t="s">
        <v>5030</v>
      </c>
      <c r="B13794" s="74">
        <v>46260</v>
      </c>
      <c r="C13794" s="30" t="s">
        <v>1150</v>
      </c>
      <c r="D13794" s="30" t="s">
        <v>1151</v>
      </c>
      <c r="E13794" s="75">
        <v>48</v>
      </c>
      <c r="F13794" s="30" t="s">
        <v>68</v>
      </c>
      <c r="G13794" s="30" t="s">
        <v>69</v>
      </c>
      <c r="H13794" s="75">
        <v>1</v>
      </c>
    </row>
    <row r="13795" spans="1:8">
      <c r="A13795" s="30" t="s">
        <v>5030</v>
      </c>
      <c r="B13795" s="74">
        <v>46260</v>
      </c>
      <c r="C13795" s="30" t="s">
        <v>1152</v>
      </c>
      <c r="D13795" s="30" t="s">
        <v>1153</v>
      </c>
      <c r="E13795" s="75">
        <v>49</v>
      </c>
      <c r="F13795" s="30" t="s">
        <v>70</v>
      </c>
      <c r="G13795" s="30" t="s">
        <v>71</v>
      </c>
      <c r="H13795" s="75">
        <v>2</v>
      </c>
    </row>
    <row r="13796" spans="1:8">
      <c r="A13796" s="30" t="s">
        <v>5030</v>
      </c>
      <c r="B13796" s="74">
        <v>46260</v>
      </c>
      <c r="C13796" s="30" t="s">
        <v>1154</v>
      </c>
      <c r="D13796" s="30" t="s">
        <v>1155</v>
      </c>
      <c r="E13796" s="75">
        <v>139</v>
      </c>
      <c r="F13796" s="30" t="s">
        <v>53</v>
      </c>
      <c r="G13796" s="30" t="s">
        <v>54</v>
      </c>
      <c r="H13796" s="75">
        <v>1</v>
      </c>
    </row>
    <row r="13797" spans="1:8">
      <c r="A13797" s="30" t="s">
        <v>5030</v>
      </c>
      <c r="B13797" s="74">
        <v>46260</v>
      </c>
      <c r="C13797" s="30" t="s">
        <v>1156</v>
      </c>
      <c r="D13797" s="30" t="s">
        <v>1157</v>
      </c>
      <c r="E13797" s="75">
        <v>122</v>
      </c>
      <c r="F13797" s="30" t="s">
        <v>70</v>
      </c>
      <c r="G13797" s="30" t="s">
        <v>71</v>
      </c>
      <c r="H13797" s="75">
        <v>2</v>
      </c>
    </row>
    <row r="13798" spans="1:8">
      <c r="A13798" s="30" t="s">
        <v>5030</v>
      </c>
      <c r="B13798" s="74">
        <v>46260</v>
      </c>
      <c r="C13798" s="30" t="s">
        <v>1860</v>
      </c>
      <c r="D13798" s="30" t="s">
        <v>1861</v>
      </c>
      <c r="E13798" s="75">
        <v>181</v>
      </c>
      <c r="F13798" s="30" t="s">
        <v>53</v>
      </c>
      <c r="G13798" s="30" t="s">
        <v>54</v>
      </c>
      <c r="H13798" s="75">
        <v>1</v>
      </c>
    </row>
    <row r="13799" spans="1:8">
      <c r="A13799" s="30" t="s">
        <v>5030</v>
      </c>
      <c r="B13799" s="74">
        <v>46260</v>
      </c>
      <c r="C13799" s="30" t="s">
        <v>1164</v>
      </c>
      <c r="D13799" s="30" t="s">
        <v>1165</v>
      </c>
      <c r="E13799" s="75">
        <v>93</v>
      </c>
      <c r="F13799" s="30" t="s">
        <v>70</v>
      </c>
      <c r="G13799" s="30" t="s">
        <v>71</v>
      </c>
      <c r="H13799" s="75">
        <v>2</v>
      </c>
    </row>
    <row r="13800" spans="1:8">
      <c r="A13800" s="30" t="s">
        <v>5030</v>
      </c>
      <c r="B13800" s="74">
        <v>46260</v>
      </c>
      <c r="C13800" s="30" t="s">
        <v>1166</v>
      </c>
      <c r="D13800" s="30" t="s">
        <v>1167</v>
      </c>
      <c r="E13800" s="75">
        <v>91</v>
      </c>
      <c r="F13800" s="30" t="s">
        <v>53</v>
      </c>
      <c r="G13800" s="30" t="s">
        <v>54</v>
      </c>
      <c r="H13800" s="75">
        <v>1</v>
      </c>
    </row>
    <row r="13801" spans="1:8">
      <c r="A13801" s="30" t="s">
        <v>5030</v>
      </c>
      <c r="B13801" s="74">
        <v>46260</v>
      </c>
      <c r="C13801" s="30" t="s">
        <v>1168</v>
      </c>
      <c r="D13801" s="30" t="s">
        <v>1169</v>
      </c>
      <c r="E13801" s="75">
        <v>24</v>
      </c>
      <c r="F13801" s="30" t="s">
        <v>53</v>
      </c>
      <c r="G13801" s="30" t="s">
        <v>54</v>
      </c>
      <c r="H13801" s="75">
        <v>1</v>
      </c>
    </row>
    <row r="13802" spans="1:8">
      <c r="A13802" s="30" t="s">
        <v>5030</v>
      </c>
      <c r="B13802" s="74">
        <v>46260</v>
      </c>
      <c r="C13802" s="30" t="s">
        <v>1174</v>
      </c>
      <c r="D13802" s="30" t="s">
        <v>1175</v>
      </c>
      <c r="E13802" s="75">
        <v>222</v>
      </c>
      <c r="F13802" s="30" t="s">
        <v>53</v>
      </c>
      <c r="G13802" s="30" t="s">
        <v>54</v>
      </c>
      <c r="H13802" s="75">
        <v>1</v>
      </c>
    </row>
    <row r="13803" spans="1:8">
      <c r="A13803" s="30" t="s">
        <v>5030</v>
      </c>
      <c r="B13803" s="74">
        <v>46260</v>
      </c>
      <c r="C13803" s="30" t="s">
        <v>1176</v>
      </c>
      <c r="D13803" s="30" t="s">
        <v>1177</v>
      </c>
      <c r="E13803" s="75">
        <v>7</v>
      </c>
      <c r="F13803" s="30" t="s">
        <v>53</v>
      </c>
      <c r="G13803" s="30" t="s">
        <v>54</v>
      </c>
      <c r="H13803" s="75">
        <v>1</v>
      </c>
    </row>
    <row r="13804" spans="1:8">
      <c r="A13804" s="30" t="s">
        <v>5030</v>
      </c>
      <c r="B13804" s="74">
        <v>46260</v>
      </c>
      <c r="C13804" s="30" t="s">
        <v>1180</v>
      </c>
      <c r="D13804" s="30" t="s">
        <v>1181</v>
      </c>
      <c r="E13804" s="75">
        <v>167</v>
      </c>
      <c r="F13804" s="30" t="s">
        <v>53</v>
      </c>
      <c r="G13804" s="30" t="s">
        <v>54</v>
      </c>
      <c r="H13804" s="75">
        <v>1</v>
      </c>
    </row>
    <row r="13805" spans="1:8">
      <c r="A13805" s="30" t="s">
        <v>5030</v>
      </c>
      <c r="B13805" s="74">
        <v>46260</v>
      </c>
      <c r="C13805" s="30" t="s">
        <v>1182</v>
      </c>
      <c r="D13805" s="30" t="s">
        <v>1183</v>
      </c>
      <c r="E13805" s="75">
        <v>10</v>
      </c>
      <c r="F13805" s="30" t="s">
        <v>76</v>
      </c>
      <c r="G13805" s="30" t="s">
        <v>77</v>
      </c>
      <c r="H13805" s="75">
        <v>1</v>
      </c>
    </row>
    <row r="13806" spans="1:8">
      <c r="A13806" s="30" t="s">
        <v>5030</v>
      </c>
      <c r="B13806" s="74">
        <v>46260</v>
      </c>
      <c r="C13806" s="30" t="s">
        <v>1184</v>
      </c>
      <c r="D13806" s="30" t="s">
        <v>1185</v>
      </c>
      <c r="E13806" s="75">
        <v>10</v>
      </c>
      <c r="F13806" s="30" t="s">
        <v>76</v>
      </c>
      <c r="G13806" s="30" t="s">
        <v>77</v>
      </c>
      <c r="H13806" s="75">
        <v>1</v>
      </c>
    </row>
    <row r="13807" spans="1:8">
      <c r="A13807" s="30" t="s">
        <v>5030</v>
      </c>
      <c r="B13807" s="74">
        <v>46260</v>
      </c>
      <c r="C13807" s="30" t="s">
        <v>1186</v>
      </c>
      <c r="D13807" s="30" t="s">
        <v>1187</v>
      </c>
      <c r="E13807" s="75">
        <v>71</v>
      </c>
      <c r="F13807" s="30" t="s">
        <v>53</v>
      </c>
      <c r="G13807" s="30" t="s">
        <v>54</v>
      </c>
      <c r="H13807" s="75">
        <v>1</v>
      </c>
    </row>
    <row r="13808" spans="1:8">
      <c r="A13808" s="30" t="s">
        <v>5030</v>
      </c>
      <c r="B13808" s="74">
        <v>46260</v>
      </c>
      <c r="C13808" s="30" t="s">
        <v>1188</v>
      </c>
      <c r="D13808" s="30" t="s">
        <v>1189</v>
      </c>
      <c r="E13808" s="75">
        <v>61</v>
      </c>
      <c r="F13808" s="30" t="s">
        <v>63</v>
      </c>
      <c r="G13808" s="30" t="s">
        <v>64</v>
      </c>
      <c r="H13808" s="75">
        <v>2</v>
      </c>
    </row>
    <row r="13809" spans="1:8">
      <c r="A13809" s="30" t="s">
        <v>5030</v>
      </c>
      <c r="B13809" s="74">
        <v>46260</v>
      </c>
      <c r="C13809" s="30" t="s">
        <v>1190</v>
      </c>
      <c r="D13809" s="30" t="s">
        <v>1191</v>
      </c>
      <c r="E13809" s="75">
        <v>64</v>
      </c>
      <c r="F13809" s="30" t="s">
        <v>53</v>
      </c>
      <c r="G13809" s="30" t="s">
        <v>54</v>
      </c>
      <c r="H13809" s="75">
        <v>1</v>
      </c>
    </row>
    <row r="13810" spans="1:8">
      <c r="A13810" s="30" t="s">
        <v>5030</v>
      </c>
      <c r="B13810" s="74">
        <v>46260</v>
      </c>
      <c r="C13810" s="30" t="s">
        <v>1192</v>
      </c>
      <c r="D13810" s="30" t="s">
        <v>1193</v>
      </c>
      <c r="E13810" s="75">
        <v>86</v>
      </c>
      <c r="F13810" s="30" t="s">
        <v>53</v>
      </c>
      <c r="G13810" s="30" t="s">
        <v>54</v>
      </c>
      <c r="H13810" s="75">
        <v>1</v>
      </c>
    </row>
    <row r="13811" spans="1:8">
      <c r="A13811" s="30" t="s">
        <v>5030</v>
      </c>
      <c r="B13811" s="74">
        <v>46260</v>
      </c>
      <c r="C13811" s="30" t="s">
        <v>1194</v>
      </c>
      <c r="D13811" s="30" t="s">
        <v>1195</v>
      </c>
      <c r="E13811" s="75">
        <v>87</v>
      </c>
      <c r="F13811" s="30" t="s">
        <v>70</v>
      </c>
      <c r="G13811" s="30" t="s">
        <v>71</v>
      </c>
      <c r="H13811" s="75">
        <v>2</v>
      </c>
    </row>
    <row r="13812" spans="1:8">
      <c r="A13812" s="30" t="s">
        <v>5030</v>
      </c>
      <c r="B13812" s="74">
        <v>46260</v>
      </c>
      <c r="C13812" s="30" t="s">
        <v>1198</v>
      </c>
      <c r="D13812" s="30" t="s">
        <v>1199</v>
      </c>
      <c r="E13812" s="75">
        <v>4</v>
      </c>
      <c r="F13812" s="30" t="s">
        <v>76</v>
      </c>
      <c r="G13812" s="30" t="s">
        <v>77</v>
      </c>
      <c r="H13812" s="75">
        <v>1</v>
      </c>
    </row>
    <row r="13813" spans="1:8">
      <c r="A13813" s="30" t="s">
        <v>5030</v>
      </c>
      <c r="B13813" s="74">
        <v>46260</v>
      </c>
      <c r="C13813" s="30" t="s">
        <v>1210</v>
      </c>
      <c r="D13813" s="30" t="s">
        <v>1211</v>
      </c>
      <c r="E13813" s="75">
        <v>55</v>
      </c>
      <c r="F13813" s="30" t="s">
        <v>63</v>
      </c>
      <c r="G13813" s="30" t="s">
        <v>64</v>
      </c>
      <c r="H13813" s="75">
        <v>2</v>
      </c>
    </row>
    <row r="13814" spans="1:8">
      <c r="A13814" s="30" t="s">
        <v>5030</v>
      </c>
      <c r="B13814" s="74">
        <v>46260</v>
      </c>
      <c r="C13814" s="30" t="s">
        <v>1212</v>
      </c>
      <c r="D13814" s="30" t="s">
        <v>1213</v>
      </c>
      <c r="E13814" s="75">
        <v>252</v>
      </c>
      <c r="F13814" s="30" t="s">
        <v>80</v>
      </c>
      <c r="G13814" s="30" t="s">
        <v>81</v>
      </c>
      <c r="H13814" s="75">
        <v>1</v>
      </c>
    </row>
    <row r="13815" spans="1:8">
      <c r="A13815" s="30" t="s">
        <v>5030</v>
      </c>
      <c r="B13815" s="74">
        <v>46260</v>
      </c>
      <c r="C13815" s="30" t="s">
        <v>1214</v>
      </c>
      <c r="D13815" s="30" t="s">
        <v>1215</v>
      </c>
      <c r="E13815" s="75">
        <v>75</v>
      </c>
      <c r="F13815" s="30" t="s">
        <v>76</v>
      </c>
      <c r="G13815" s="30" t="s">
        <v>77</v>
      </c>
      <c r="H13815" s="75">
        <v>1</v>
      </c>
    </row>
    <row r="13816" spans="1:8">
      <c r="A13816" s="30" t="s">
        <v>5030</v>
      </c>
      <c r="B13816" s="74">
        <v>46260</v>
      </c>
      <c r="C13816" s="30" t="s">
        <v>1218</v>
      </c>
      <c r="D13816" s="30" t="s">
        <v>1219</v>
      </c>
      <c r="E13816" s="75">
        <v>27</v>
      </c>
      <c r="F13816" s="30" t="s">
        <v>53</v>
      </c>
      <c r="G13816" s="30" t="s">
        <v>54</v>
      </c>
      <c r="H13816" s="75">
        <v>1</v>
      </c>
    </row>
    <row r="13817" spans="1:8">
      <c r="A13817" s="30" t="s">
        <v>5030</v>
      </c>
      <c r="B13817" s="74">
        <v>46260</v>
      </c>
      <c r="C13817" s="30" t="s">
        <v>1224</v>
      </c>
      <c r="D13817" s="30" t="s">
        <v>1225</v>
      </c>
      <c r="E13817" s="75">
        <v>163</v>
      </c>
      <c r="F13817" s="30" t="s">
        <v>70</v>
      </c>
      <c r="G13817" s="30" t="s">
        <v>71</v>
      </c>
      <c r="H13817" s="75">
        <v>2</v>
      </c>
    </row>
    <row r="13818" spans="1:8">
      <c r="A13818" s="30" t="s">
        <v>5030</v>
      </c>
      <c r="B13818" s="74">
        <v>46260</v>
      </c>
      <c r="C13818" s="30" t="s">
        <v>1226</v>
      </c>
      <c r="D13818" s="30" t="s">
        <v>1227</v>
      </c>
      <c r="E13818" s="75">
        <v>35</v>
      </c>
      <c r="F13818" s="30" t="s">
        <v>70</v>
      </c>
      <c r="G13818" s="30" t="s">
        <v>71</v>
      </c>
      <c r="H13818" s="75">
        <v>2</v>
      </c>
    </row>
    <row r="13819" spans="1:8">
      <c r="A13819" s="30" t="s">
        <v>5030</v>
      </c>
      <c r="B13819" s="74">
        <v>46260</v>
      </c>
      <c r="C13819" s="30" t="s">
        <v>1228</v>
      </c>
      <c r="D13819" s="30" t="s">
        <v>1229</v>
      </c>
      <c r="E13819" s="75">
        <v>105</v>
      </c>
      <c r="F13819" s="30" t="s">
        <v>53</v>
      </c>
      <c r="G13819" s="30" t="s">
        <v>54</v>
      </c>
      <c r="H13819" s="75">
        <v>1</v>
      </c>
    </row>
    <row r="13820" spans="1:8">
      <c r="A13820" s="30" t="s">
        <v>5030</v>
      </c>
      <c r="B13820" s="74">
        <v>46260</v>
      </c>
      <c r="C13820" s="30" t="s">
        <v>1250</v>
      </c>
      <c r="D13820" s="30" t="s">
        <v>1251</v>
      </c>
      <c r="E13820" s="75">
        <v>20</v>
      </c>
      <c r="F13820" s="30" t="s">
        <v>76</v>
      </c>
      <c r="G13820" s="30" t="s">
        <v>77</v>
      </c>
      <c r="H13820" s="75">
        <v>1</v>
      </c>
    </row>
    <row r="13821" spans="1:8">
      <c r="A13821" s="30" t="s">
        <v>5030</v>
      </c>
      <c r="B13821" s="74">
        <v>46260</v>
      </c>
      <c r="C13821" s="30" t="s">
        <v>1254</v>
      </c>
      <c r="D13821" s="30" t="s">
        <v>1255</v>
      </c>
      <c r="E13821" s="75">
        <v>61</v>
      </c>
      <c r="F13821" s="30" t="s">
        <v>53</v>
      </c>
      <c r="G13821" s="30" t="s">
        <v>54</v>
      </c>
      <c r="H13821" s="75">
        <v>1</v>
      </c>
    </row>
    <row r="13822" spans="1:8">
      <c r="A13822" s="30" t="s">
        <v>5030</v>
      </c>
      <c r="B13822" s="74">
        <v>46260</v>
      </c>
      <c r="C13822" s="30" t="s">
        <v>1872</v>
      </c>
      <c r="D13822" s="30" t="s">
        <v>1873</v>
      </c>
      <c r="E13822" s="75">
        <v>7</v>
      </c>
      <c r="F13822" s="30" t="s">
        <v>53</v>
      </c>
      <c r="G13822" s="30" t="s">
        <v>54</v>
      </c>
      <c r="H13822" s="75">
        <v>1</v>
      </c>
    </row>
    <row r="13823" spans="1:8">
      <c r="A13823" s="30" t="s">
        <v>5030</v>
      </c>
      <c r="B13823" s="74">
        <v>46260</v>
      </c>
      <c r="C13823" s="30" t="s">
        <v>1874</v>
      </c>
      <c r="D13823" s="30" t="s">
        <v>1875</v>
      </c>
      <c r="E13823" s="75">
        <v>38</v>
      </c>
      <c r="F13823" s="30" t="s">
        <v>76</v>
      </c>
      <c r="G13823" s="30" t="s">
        <v>77</v>
      </c>
      <c r="H13823" s="75">
        <v>1</v>
      </c>
    </row>
    <row r="13824" spans="1:8">
      <c r="A13824" s="30" t="s">
        <v>5030</v>
      </c>
      <c r="B13824" s="74">
        <v>46260</v>
      </c>
      <c r="C13824" s="30" t="s">
        <v>1876</v>
      </c>
      <c r="D13824" s="30" t="s">
        <v>1877</v>
      </c>
      <c r="E13824" s="75">
        <v>80</v>
      </c>
      <c r="F13824" s="30" t="s">
        <v>76</v>
      </c>
      <c r="G13824" s="30" t="s">
        <v>77</v>
      </c>
      <c r="H13824" s="75">
        <v>1</v>
      </c>
    </row>
    <row r="13825" spans="1:8">
      <c r="A13825" s="30" t="s">
        <v>5030</v>
      </c>
      <c r="B13825" s="74">
        <v>46260</v>
      </c>
      <c r="C13825" s="30" t="s">
        <v>1260</v>
      </c>
      <c r="D13825" s="30" t="s">
        <v>1261</v>
      </c>
      <c r="E13825" s="75">
        <v>53</v>
      </c>
      <c r="F13825" s="30" t="s">
        <v>70</v>
      </c>
      <c r="G13825" s="30" t="s">
        <v>71</v>
      </c>
      <c r="H13825" s="75">
        <v>2</v>
      </c>
    </row>
    <row r="13826" spans="1:8">
      <c r="A13826" s="30" t="s">
        <v>5030</v>
      </c>
      <c r="B13826" s="74">
        <v>46260</v>
      </c>
      <c r="C13826" s="30" t="s">
        <v>1878</v>
      </c>
      <c r="D13826" s="30" t="s">
        <v>1879</v>
      </c>
      <c r="E13826" s="75">
        <v>6</v>
      </c>
      <c r="F13826" s="30" t="s">
        <v>76</v>
      </c>
      <c r="G13826" s="30" t="s">
        <v>77</v>
      </c>
      <c r="H13826" s="75">
        <v>1</v>
      </c>
    </row>
    <row r="13827" spans="1:8">
      <c r="A13827" s="30" t="s">
        <v>5030</v>
      </c>
      <c r="B13827" s="74">
        <v>46260</v>
      </c>
      <c r="C13827" s="30" t="s">
        <v>1264</v>
      </c>
      <c r="D13827" s="30" t="s">
        <v>1265</v>
      </c>
      <c r="E13827" s="75">
        <v>48</v>
      </c>
      <c r="F13827" s="30" t="s">
        <v>76</v>
      </c>
      <c r="G13827" s="30" t="s">
        <v>77</v>
      </c>
      <c r="H13827" s="75">
        <v>1</v>
      </c>
    </row>
    <row r="13828" spans="1:8">
      <c r="A13828" s="30" t="s">
        <v>5030</v>
      </c>
      <c r="B13828" s="74">
        <v>46260</v>
      </c>
      <c r="C13828" s="30" t="s">
        <v>1266</v>
      </c>
      <c r="D13828" s="30" t="s">
        <v>1267</v>
      </c>
      <c r="E13828" s="75">
        <v>87</v>
      </c>
      <c r="F13828" s="30" t="s">
        <v>53</v>
      </c>
      <c r="G13828" s="30" t="s">
        <v>54</v>
      </c>
      <c r="H13828" s="75">
        <v>1</v>
      </c>
    </row>
    <row r="13829" spans="1:8">
      <c r="A13829" s="30" t="s">
        <v>5030</v>
      </c>
      <c r="B13829" s="74">
        <v>46260</v>
      </c>
      <c r="C13829" s="30" t="s">
        <v>1270</v>
      </c>
      <c r="D13829" s="30" t="s">
        <v>1271</v>
      </c>
      <c r="E13829" s="75">
        <v>161</v>
      </c>
      <c r="F13829" s="30" t="s">
        <v>53</v>
      </c>
      <c r="G13829" s="30" t="s">
        <v>54</v>
      </c>
      <c r="H13829" s="75">
        <v>1</v>
      </c>
    </row>
    <row r="13830" spans="1:8">
      <c r="A13830" s="30" t="s">
        <v>5030</v>
      </c>
      <c r="B13830" s="74">
        <v>46260</v>
      </c>
      <c r="C13830" s="30" t="s">
        <v>1274</v>
      </c>
      <c r="D13830" s="30" t="s">
        <v>1275</v>
      </c>
      <c r="E13830" s="75">
        <v>35</v>
      </c>
      <c r="F13830" s="30" t="s">
        <v>70</v>
      </c>
      <c r="G13830" s="30" t="s">
        <v>71</v>
      </c>
      <c r="H13830" s="75">
        <v>2</v>
      </c>
    </row>
    <row r="13831" spans="1:8">
      <c r="A13831" s="30" t="s">
        <v>5030</v>
      </c>
      <c r="B13831" s="74">
        <v>46260</v>
      </c>
      <c r="C13831" s="30" t="s">
        <v>1276</v>
      </c>
      <c r="D13831" s="30" t="s">
        <v>1277</v>
      </c>
      <c r="E13831" s="75">
        <v>38</v>
      </c>
      <c r="F13831" s="30" t="s">
        <v>70</v>
      </c>
      <c r="G13831" s="30" t="s">
        <v>71</v>
      </c>
      <c r="H13831" s="75">
        <v>2</v>
      </c>
    </row>
    <row r="13832" spans="1:8">
      <c r="A13832" s="30" t="s">
        <v>5030</v>
      </c>
      <c r="B13832" s="74">
        <v>46260</v>
      </c>
      <c r="C13832" s="30" t="s">
        <v>1280</v>
      </c>
      <c r="D13832" s="30" t="s">
        <v>1281</v>
      </c>
      <c r="E13832" s="75">
        <v>18</v>
      </c>
      <c r="F13832" s="30" t="s">
        <v>53</v>
      </c>
      <c r="G13832" s="30" t="s">
        <v>54</v>
      </c>
      <c r="H13832" s="75">
        <v>1</v>
      </c>
    </row>
    <row r="13833" spans="1:8">
      <c r="A13833" s="30" t="s">
        <v>5030</v>
      </c>
      <c r="B13833" s="74">
        <v>46260</v>
      </c>
      <c r="C13833" s="30" t="s">
        <v>1884</v>
      </c>
      <c r="D13833" s="30" t="s">
        <v>1885</v>
      </c>
      <c r="E13833" s="75">
        <v>129</v>
      </c>
      <c r="F13833" s="30" t="s">
        <v>53</v>
      </c>
      <c r="G13833" s="30" t="s">
        <v>54</v>
      </c>
      <c r="H13833" s="75">
        <v>1</v>
      </c>
    </row>
    <row r="13834" spans="1:8">
      <c r="A13834" s="30" t="s">
        <v>5030</v>
      </c>
      <c r="B13834" s="74">
        <v>46260</v>
      </c>
      <c r="C13834" s="30" t="s">
        <v>1288</v>
      </c>
      <c r="D13834" s="30" t="s">
        <v>1289</v>
      </c>
      <c r="E13834" s="75">
        <v>47</v>
      </c>
      <c r="F13834" s="30" t="s">
        <v>53</v>
      </c>
      <c r="G13834" s="30" t="s">
        <v>54</v>
      </c>
      <c r="H13834" s="75">
        <v>1</v>
      </c>
    </row>
    <row r="13835" spans="1:8">
      <c r="A13835" s="30" t="s">
        <v>5030</v>
      </c>
      <c r="B13835" s="74">
        <v>46260</v>
      </c>
      <c r="C13835" s="30" t="s">
        <v>1886</v>
      </c>
      <c r="D13835" s="30" t="s">
        <v>1887</v>
      </c>
      <c r="E13835" s="75">
        <v>160</v>
      </c>
      <c r="F13835" s="30" t="s">
        <v>70</v>
      </c>
      <c r="G13835" s="30" t="s">
        <v>71</v>
      </c>
      <c r="H13835" s="75">
        <v>2</v>
      </c>
    </row>
    <row r="13836" spans="1:8">
      <c r="A13836" s="30" t="s">
        <v>5030</v>
      </c>
      <c r="B13836" s="74">
        <v>46260</v>
      </c>
      <c r="C13836" s="30" t="s">
        <v>1290</v>
      </c>
      <c r="D13836" s="30" t="s">
        <v>1291</v>
      </c>
      <c r="E13836" s="75">
        <v>335</v>
      </c>
      <c r="F13836" s="30" t="s">
        <v>80</v>
      </c>
      <c r="G13836" s="30" t="s">
        <v>81</v>
      </c>
      <c r="H13836" s="75">
        <v>1</v>
      </c>
    </row>
    <row r="13837" spans="1:8">
      <c r="A13837" s="30" t="s">
        <v>5030</v>
      </c>
      <c r="B13837" s="74">
        <v>46260</v>
      </c>
      <c r="C13837" s="30" t="s">
        <v>1294</v>
      </c>
      <c r="D13837" s="30" t="s">
        <v>1295</v>
      </c>
      <c r="E13837" s="75">
        <v>84</v>
      </c>
      <c r="F13837" s="30" t="s">
        <v>53</v>
      </c>
      <c r="G13837" s="30" t="s">
        <v>54</v>
      </c>
      <c r="H13837" s="75">
        <v>1</v>
      </c>
    </row>
    <row r="13838" spans="1:8">
      <c r="A13838" s="30" t="s">
        <v>5030</v>
      </c>
      <c r="B13838" s="74">
        <v>46260</v>
      </c>
      <c r="C13838" s="30" t="s">
        <v>1890</v>
      </c>
      <c r="D13838" s="30" t="s">
        <v>1891</v>
      </c>
      <c r="E13838" s="75">
        <v>214</v>
      </c>
      <c r="F13838" s="30" t="s">
        <v>80</v>
      </c>
      <c r="G13838" s="30" t="s">
        <v>81</v>
      </c>
      <c r="H13838" s="75">
        <v>1</v>
      </c>
    </row>
    <row r="13839" spans="1:8">
      <c r="A13839" s="30" t="s">
        <v>5030</v>
      </c>
      <c r="B13839" s="74">
        <v>46260</v>
      </c>
      <c r="C13839" s="30" t="s">
        <v>1894</v>
      </c>
      <c r="D13839" s="30" t="s">
        <v>1895</v>
      </c>
      <c r="E13839" s="75">
        <v>61</v>
      </c>
      <c r="F13839" s="30" t="s">
        <v>76</v>
      </c>
      <c r="G13839" s="30" t="s">
        <v>77</v>
      </c>
      <c r="H13839" s="75">
        <v>1</v>
      </c>
    </row>
    <row r="13840" spans="1:8">
      <c r="A13840" s="30" t="s">
        <v>5030</v>
      </c>
      <c r="B13840" s="74">
        <v>46260</v>
      </c>
      <c r="C13840" s="30" t="s">
        <v>1898</v>
      </c>
      <c r="D13840" s="30" t="s">
        <v>1899</v>
      </c>
      <c r="E13840" s="75">
        <v>36</v>
      </c>
      <c r="F13840" s="30" t="s">
        <v>76</v>
      </c>
      <c r="G13840" s="30" t="s">
        <v>77</v>
      </c>
      <c r="H13840" s="75">
        <v>1</v>
      </c>
    </row>
    <row r="13841" spans="1:8">
      <c r="A13841" s="30" t="s">
        <v>5030</v>
      </c>
      <c r="B13841" s="74">
        <v>46260</v>
      </c>
      <c r="C13841" s="30" t="s">
        <v>1308</v>
      </c>
      <c r="D13841" s="30" t="s">
        <v>1309</v>
      </c>
      <c r="E13841" s="75">
        <v>164</v>
      </c>
      <c r="F13841" s="30" t="s">
        <v>80</v>
      </c>
      <c r="G13841" s="30" t="s">
        <v>81</v>
      </c>
      <c r="H13841" s="75">
        <v>1</v>
      </c>
    </row>
    <row r="13842" spans="1:8">
      <c r="A13842" s="30" t="s">
        <v>5030</v>
      </c>
      <c r="B13842" s="74">
        <v>46260</v>
      </c>
      <c r="C13842" s="30" t="s">
        <v>1906</v>
      </c>
      <c r="D13842" s="30" t="s">
        <v>1907</v>
      </c>
      <c r="E13842" s="75">
        <v>100</v>
      </c>
      <c r="F13842" s="30" t="s">
        <v>76</v>
      </c>
      <c r="G13842" s="30" t="s">
        <v>77</v>
      </c>
      <c r="H13842" s="75">
        <v>1</v>
      </c>
    </row>
    <row r="13843" spans="1:8">
      <c r="A13843" s="30" t="s">
        <v>5030</v>
      </c>
      <c r="B13843" s="74">
        <v>46260</v>
      </c>
      <c r="C13843" s="30" t="s">
        <v>1316</v>
      </c>
      <c r="D13843" s="30" t="s">
        <v>1317</v>
      </c>
      <c r="E13843" s="75">
        <v>158</v>
      </c>
      <c r="F13843" s="30" t="s">
        <v>74</v>
      </c>
      <c r="G13843" s="30" t="s">
        <v>75</v>
      </c>
      <c r="H13843" s="75">
        <v>2</v>
      </c>
    </row>
    <row r="13844" spans="1:8">
      <c r="A13844" s="30" t="s">
        <v>5030</v>
      </c>
      <c r="B13844" s="74">
        <v>46260</v>
      </c>
      <c r="C13844" s="30" t="s">
        <v>1320</v>
      </c>
      <c r="D13844" s="30" t="s">
        <v>1321</v>
      </c>
      <c r="E13844" s="75">
        <v>83</v>
      </c>
      <c r="F13844" s="30" t="s">
        <v>70</v>
      </c>
      <c r="G13844" s="30" t="s">
        <v>71</v>
      </c>
      <c r="H13844" s="75">
        <v>2</v>
      </c>
    </row>
    <row r="13845" spans="1:8">
      <c r="A13845" s="30" t="s">
        <v>5030</v>
      </c>
      <c r="B13845" s="74">
        <v>46260</v>
      </c>
      <c r="C13845" s="30" t="s">
        <v>1322</v>
      </c>
      <c r="D13845" s="30" t="s">
        <v>1323</v>
      </c>
      <c r="E13845" s="75">
        <v>110</v>
      </c>
      <c r="F13845" s="30" t="s">
        <v>70</v>
      </c>
      <c r="G13845" s="30" t="s">
        <v>71</v>
      </c>
      <c r="H13845" s="75">
        <v>2</v>
      </c>
    </row>
    <row r="13846" spans="1:8">
      <c r="A13846" s="30" t="s">
        <v>5030</v>
      </c>
      <c r="B13846" s="74">
        <v>46260</v>
      </c>
      <c r="C13846" s="30" t="s">
        <v>1910</v>
      </c>
      <c r="D13846" s="30" t="s">
        <v>1911</v>
      </c>
      <c r="E13846" s="75">
        <v>111</v>
      </c>
      <c r="F13846" s="30" t="s">
        <v>80</v>
      </c>
      <c r="G13846" s="30" t="s">
        <v>81</v>
      </c>
      <c r="H13846" s="75">
        <v>1</v>
      </c>
    </row>
    <row r="13847" spans="1:8">
      <c r="A13847" s="30" t="s">
        <v>5030</v>
      </c>
      <c r="B13847" s="74">
        <v>46260</v>
      </c>
      <c r="C13847" s="30" t="s">
        <v>1326</v>
      </c>
      <c r="D13847" s="30" t="s">
        <v>1327</v>
      </c>
      <c r="E13847" s="75">
        <v>22</v>
      </c>
      <c r="F13847" s="30" t="s">
        <v>68</v>
      </c>
      <c r="G13847" s="30" t="s">
        <v>69</v>
      </c>
      <c r="H13847" s="75">
        <v>1</v>
      </c>
    </row>
    <row r="13848" spans="1:8">
      <c r="A13848" s="30" t="s">
        <v>5030</v>
      </c>
      <c r="B13848" s="74">
        <v>46260</v>
      </c>
      <c r="C13848" s="30" t="s">
        <v>1328</v>
      </c>
      <c r="D13848" s="30" t="s">
        <v>1329</v>
      </c>
      <c r="E13848" s="75">
        <v>67</v>
      </c>
      <c r="F13848" s="30" t="s">
        <v>80</v>
      </c>
      <c r="G13848" s="30" t="s">
        <v>81</v>
      </c>
      <c r="H13848" s="75">
        <v>1</v>
      </c>
    </row>
    <row r="13849" spans="1:8">
      <c r="A13849" s="30" t="s">
        <v>5030</v>
      </c>
      <c r="B13849" s="74">
        <v>46260</v>
      </c>
      <c r="C13849" s="30" t="s">
        <v>1332</v>
      </c>
      <c r="D13849" s="30" t="s">
        <v>1333</v>
      </c>
      <c r="E13849" s="75">
        <v>90</v>
      </c>
      <c r="F13849" s="30" t="s">
        <v>80</v>
      </c>
      <c r="G13849" s="30" t="s">
        <v>81</v>
      </c>
      <c r="H13849" s="75">
        <v>1</v>
      </c>
    </row>
    <row r="13850" spans="1:8">
      <c r="A13850" s="30" t="s">
        <v>5030</v>
      </c>
      <c r="B13850" s="74">
        <v>46260</v>
      </c>
      <c r="C13850" s="30" t="s">
        <v>1336</v>
      </c>
      <c r="D13850" s="30" t="s">
        <v>1337</v>
      </c>
      <c r="E13850" s="75">
        <v>120</v>
      </c>
      <c r="F13850" s="30" t="s">
        <v>70</v>
      </c>
      <c r="G13850" s="30" t="s">
        <v>71</v>
      </c>
      <c r="H13850" s="75">
        <v>2</v>
      </c>
    </row>
    <row r="13851" spans="1:8">
      <c r="A13851" s="30" t="s">
        <v>5030</v>
      </c>
      <c r="B13851" s="74">
        <v>46260</v>
      </c>
      <c r="C13851" s="30" t="s">
        <v>1338</v>
      </c>
      <c r="D13851" s="30" t="s">
        <v>1339</v>
      </c>
      <c r="E13851" s="75">
        <v>39</v>
      </c>
      <c r="F13851" s="30" t="s">
        <v>53</v>
      </c>
      <c r="G13851" s="30" t="s">
        <v>54</v>
      </c>
      <c r="H13851" s="75">
        <v>1</v>
      </c>
    </row>
    <row r="13852" spans="1:8">
      <c r="A13852" s="30" t="s">
        <v>5030</v>
      </c>
      <c r="B13852" s="74">
        <v>46260</v>
      </c>
      <c r="C13852" s="30" t="s">
        <v>1340</v>
      </c>
      <c r="D13852" s="30" t="s">
        <v>1341</v>
      </c>
      <c r="E13852" s="75">
        <v>54</v>
      </c>
      <c r="F13852" s="30" t="s">
        <v>70</v>
      </c>
      <c r="G13852" s="30" t="s">
        <v>71</v>
      </c>
      <c r="H13852" s="75">
        <v>2</v>
      </c>
    </row>
    <row r="13853" spans="1:8">
      <c r="A13853" s="30" t="s">
        <v>5030</v>
      </c>
      <c r="B13853" s="74">
        <v>46259</v>
      </c>
      <c r="C13853" s="30" t="s">
        <v>3056</v>
      </c>
      <c r="D13853" s="30" t="s">
        <v>3057</v>
      </c>
      <c r="E13853" s="75">
        <v>62</v>
      </c>
      <c r="F13853" s="30" t="s">
        <v>53</v>
      </c>
      <c r="G13853" s="30" t="s">
        <v>54</v>
      </c>
      <c r="H13853" s="75">
        <v>1</v>
      </c>
    </row>
    <row r="13854" spans="1:8">
      <c r="A13854" s="30" t="s">
        <v>5030</v>
      </c>
      <c r="B13854" s="74">
        <v>46259</v>
      </c>
      <c r="C13854" s="30" t="s">
        <v>3068</v>
      </c>
      <c r="D13854" s="30" t="s">
        <v>3069</v>
      </c>
      <c r="E13854" s="75">
        <v>76</v>
      </c>
      <c r="F13854" s="30" t="s">
        <v>53</v>
      </c>
      <c r="G13854" s="30" t="s">
        <v>54</v>
      </c>
      <c r="H13854" s="75">
        <v>1</v>
      </c>
    </row>
    <row r="13855" spans="1:8">
      <c r="A13855" s="30" t="s">
        <v>5030</v>
      </c>
      <c r="B13855" s="74">
        <v>46259</v>
      </c>
      <c r="C13855" s="30" t="s">
        <v>3076</v>
      </c>
      <c r="D13855" s="30" t="s">
        <v>3077</v>
      </c>
      <c r="E13855" s="75">
        <v>30</v>
      </c>
      <c r="F13855" s="30" t="s">
        <v>53</v>
      </c>
      <c r="G13855" s="30" t="s">
        <v>54</v>
      </c>
      <c r="H13855" s="75">
        <v>1</v>
      </c>
    </row>
    <row r="13856" spans="1:8">
      <c r="A13856" s="30" t="s">
        <v>5030</v>
      </c>
      <c r="B13856" s="74">
        <v>46259</v>
      </c>
      <c r="C13856" s="30" t="s">
        <v>3082</v>
      </c>
      <c r="D13856" s="30" t="s">
        <v>3083</v>
      </c>
      <c r="E13856" s="75">
        <v>16</v>
      </c>
      <c r="F13856" s="30" t="s">
        <v>53</v>
      </c>
      <c r="G13856" s="30" t="s">
        <v>54</v>
      </c>
      <c r="H13856" s="75">
        <v>1</v>
      </c>
    </row>
    <row r="13857" spans="1:8">
      <c r="A13857" s="30" t="s">
        <v>5030</v>
      </c>
      <c r="B13857" s="74">
        <v>46259</v>
      </c>
      <c r="C13857" s="30" t="s">
        <v>3252</v>
      </c>
      <c r="D13857" s="30" t="s">
        <v>3253</v>
      </c>
      <c r="E13857" s="75">
        <v>55</v>
      </c>
      <c r="F13857" s="30" t="s">
        <v>53</v>
      </c>
      <c r="G13857" s="30" t="s">
        <v>54</v>
      </c>
      <c r="H13857" s="75">
        <v>1</v>
      </c>
    </row>
    <row r="13858" spans="1:8">
      <c r="A13858" s="30" t="s">
        <v>5030</v>
      </c>
      <c r="B13858" s="74">
        <v>46259</v>
      </c>
      <c r="C13858" s="30" t="s">
        <v>3264</v>
      </c>
      <c r="D13858" s="30" t="s">
        <v>3265</v>
      </c>
      <c r="E13858" s="75">
        <v>58</v>
      </c>
      <c r="F13858" s="30" t="s">
        <v>53</v>
      </c>
      <c r="G13858" s="30" t="s">
        <v>54</v>
      </c>
      <c r="H13858" s="75">
        <v>1</v>
      </c>
    </row>
    <row r="13859" spans="1:8">
      <c r="A13859" s="30" t="s">
        <v>5030</v>
      </c>
      <c r="B13859" s="74">
        <v>46259</v>
      </c>
      <c r="C13859" s="30" t="s">
        <v>4835</v>
      </c>
      <c r="D13859" s="30" t="s">
        <v>4836</v>
      </c>
      <c r="E13859" s="75">
        <v>63</v>
      </c>
      <c r="F13859" s="30" t="s">
        <v>68</v>
      </c>
      <c r="G13859" s="30" t="s">
        <v>69</v>
      </c>
      <c r="H13859" s="75">
        <v>1</v>
      </c>
    </row>
    <row r="13860" spans="1:8">
      <c r="A13860" s="30" t="s">
        <v>5030</v>
      </c>
      <c r="B13860" s="74">
        <v>46259</v>
      </c>
      <c r="C13860" s="30" t="s">
        <v>4837</v>
      </c>
      <c r="D13860" s="30" t="s">
        <v>4838</v>
      </c>
      <c r="E13860" s="75">
        <v>17</v>
      </c>
      <c r="F13860" s="30" t="s">
        <v>68</v>
      </c>
      <c r="G13860" s="30" t="s">
        <v>69</v>
      </c>
      <c r="H13860" s="75">
        <v>1</v>
      </c>
    </row>
    <row r="13861" spans="1:8">
      <c r="A13861" s="30" t="s">
        <v>5030</v>
      </c>
      <c r="B13861" s="74">
        <v>46259</v>
      </c>
      <c r="C13861" s="30" t="s">
        <v>4877</v>
      </c>
      <c r="D13861" s="30" t="s">
        <v>4878</v>
      </c>
      <c r="E13861" s="75">
        <v>4</v>
      </c>
      <c r="F13861" s="30" t="s">
        <v>68</v>
      </c>
      <c r="G13861" s="30" t="s">
        <v>69</v>
      </c>
      <c r="H13861" s="75">
        <v>1</v>
      </c>
    </row>
    <row r="13862" spans="1:8">
      <c r="A13862" s="30" t="s">
        <v>5030</v>
      </c>
      <c r="B13862" s="74">
        <v>46259</v>
      </c>
      <c r="C13862" s="30" t="s">
        <v>4891</v>
      </c>
      <c r="D13862" s="30" t="s">
        <v>4892</v>
      </c>
      <c r="E13862" s="75">
        <v>25</v>
      </c>
      <c r="F13862" s="30" t="s">
        <v>68</v>
      </c>
      <c r="G13862" s="30" t="s">
        <v>69</v>
      </c>
      <c r="H13862" s="75">
        <v>1</v>
      </c>
    </row>
    <row r="13863" spans="1:8">
      <c r="A13863" s="30" t="s">
        <v>5030</v>
      </c>
      <c r="B13863" s="74">
        <v>46259</v>
      </c>
      <c r="C13863" s="30" t="s">
        <v>4976</v>
      </c>
      <c r="D13863" s="30" t="s">
        <v>4977</v>
      </c>
      <c r="E13863" s="75">
        <v>34</v>
      </c>
      <c r="F13863" s="30" t="s">
        <v>70</v>
      </c>
      <c r="G13863" s="30" t="s">
        <v>71</v>
      </c>
      <c r="H13863" s="75">
        <v>2</v>
      </c>
    </row>
    <row r="13864" spans="1:8">
      <c r="A13864" s="30" t="s">
        <v>5030</v>
      </c>
      <c r="B13864" s="74">
        <v>46259</v>
      </c>
      <c r="C13864" s="30" t="s">
        <v>4978</v>
      </c>
      <c r="D13864" s="30" t="s">
        <v>4979</v>
      </c>
      <c r="E13864" s="75">
        <v>30</v>
      </c>
      <c r="F13864" s="30" t="s">
        <v>68</v>
      </c>
      <c r="G13864" s="30" t="s">
        <v>69</v>
      </c>
      <c r="H13864" s="75">
        <v>1</v>
      </c>
    </row>
    <row r="13865" spans="1:8">
      <c r="A13865" s="30" t="s">
        <v>5030</v>
      </c>
      <c r="B13865" s="74">
        <v>46259</v>
      </c>
      <c r="C13865" s="30" t="s">
        <v>768</v>
      </c>
      <c r="D13865" s="30" t="s">
        <v>769</v>
      </c>
      <c r="E13865" s="75">
        <v>200</v>
      </c>
      <c r="F13865" s="30" t="s">
        <v>68</v>
      </c>
      <c r="G13865" s="30" t="s">
        <v>69</v>
      </c>
      <c r="H13865" s="75">
        <v>1</v>
      </c>
    </row>
    <row r="13866" spans="1:8">
      <c r="A13866" s="30" t="s">
        <v>5030</v>
      </c>
      <c r="B13866" s="74">
        <v>46259</v>
      </c>
      <c r="C13866" s="30" t="s">
        <v>770</v>
      </c>
      <c r="D13866" s="30" t="s">
        <v>771</v>
      </c>
      <c r="E13866" s="75">
        <v>72</v>
      </c>
      <c r="F13866" s="30" t="s">
        <v>68</v>
      </c>
      <c r="G13866" s="30" t="s">
        <v>69</v>
      </c>
      <c r="H13866" s="75">
        <v>1</v>
      </c>
    </row>
    <row r="13867" spans="1:8">
      <c r="A13867" s="30" t="s">
        <v>5030</v>
      </c>
      <c r="B13867" s="74">
        <v>46259</v>
      </c>
      <c r="C13867" s="30" t="s">
        <v>772</v>
      </c>
      <c r="D13867" s="30" t="s">
        <v>773</v>
      </c>
      <c r="E13867" s="75">
        <v>156</v>
      </c>
      <c r="F13867" s="30" t="s">
        <v>80</v>
      </c>
      <c r="G13867" s="30" t="s">
        <v>81</v>
      </c>
      <c r="H13867" s="75">
        <v>1</v>
      </c>
    </row>
    <row r="13868" spans="1:8">
      <c r="A13868" s="30" t="s">
        <v>5030</v>
      </c>
      <c r="B13868" s="74">
        <v>46259</v>
      </c>
      <c r="C13868" s="30" t="s">
        <v>776</v>
      </c>
      <c r="D13868" s="30" t="s">
        <v>777</v>
      </c>
      <c r="E13868" s="75">
        <v>59</v>
      </c>
      <c r="F13868" s="30" t="s">
        <v>70</v>
      </c>
      <c r="G13868" s="30" t="s">
        <v>71</v>
      </c>
      <c r="H13868" s="75">
        <v>2</v>
      </c>
    </row>
    <row r="13869" spans="1:8">
      <c r="A13869" s="30" t="s">
        <v>5030</v>
      </c>
      <c r="B13869" s="74">
        <v>46259</v>
      </c>
      <c r="C13869" s="30" t="s">
        <v>780</v>
      </c>
      <c r="D13869" s="30" t="s">
        <v>781</v>
      </c>
      <c r="E13869" s="75">
        <v>62</v>
      </c>
      <c r="F13869" s="30" t="s">
        <v>70</v>
      </c>
      <c r="G13869" s="30" t="s">
        <v>71</v>
      </c>
      <c r="H13869" s="75">
        <v>2</v>
      </c>
    </row>
    <row r="13870" spans="1:8">
      <c r="A13870" s="30" t="s">
        <v>5030</v>
      </c>
      <c r="B13870" s="74">
        <v>46259</v>
      </c>
      <c r="C13870" s="30" t="s">
        <v>786</v>
      </c>
      <c r="D13870" s="30" t="s">
        <v>787</v>
      </c>
      <c r="E13870" s="75">
        <v>86</v>
      </c>
      <c r="F13870" s="30" t="s">
        <v>70</v>
      </c>
      <c r="G13870" s="30" t="s">
        <v>71</v>
      </c>
      <c r="H13870" s="75">
        <v>2</v>
      </c>
    </row>
    <row r="13871" spans="1:8">
      <c r="A13871" s="30" t="s">
        <v>5030</v>
      </c>
      <c r="B13871" s="74">
        <v>46259</v>
      </c>
      <c r="C13871" s="30" t="s">
        <v>1812</v>
      </c>
      <c r="D13871" s="30" t="s">
        <v>1813</v>
      </c>
      <c r="E13871" s="75">
        <v>33</v>
      </c>
      <c r="F13871" s="30" t="s">
        <v>68</v>
      </c>
      <c r="G13871" s="30" t="s">
        <v>69</v>
      </c>
      <c r="H13871" s="75">
        <v>1</v>
      </c>
    </row>
    <row r="13872" spans="1:8">
      <c r="A13872" s="30" t="s">
        <v>5030</v>
      </c>
      <c r="B13872" s="74">
        <v>46259</v>
      </c>
      <c r="C13872" s="30" t="s">
        <v>788</v>
      </c>
      <c r="D13872" s="30" t="s">
        <v>789</v>
      </c>
      <c r="E13872" s="75">
        <v>53</v>
      </c>
      <c r="F13872" s="30" t="s">
        <v>70</v>
      </c>
      <c r="G13872" s="30" t="s">
        <v>71</v>
      </c>
      <c r="H13872" s="75">
        <v>2</v>
      </c>
    </row>
    <row r="13873" spans="1:8">
      <c r="A13873" s="30" t="s">
        <v>5030</v>
      </c>
      <c r="B13873" s="74">
        <v>46259</v>
      </c>
      <c r="C13873" s="30" t="s">
        <v>790</v>
      </c>
      <c r="D13873" s="30" t="s">
        <v>791</v>
      </c>
      <c r="E13873" s="75">
        <v>88</v>
      </c>
      <c r="F13873" s="30" t="s">
        <v>70</v>
      </c>
      <c r="G13873" s="30" t="s">
        <v>71</v>
      </c>
      <c r="H13873" s="75">
        <v>2</v>
      </c>
    </row>
    <row r="13874" spans="1:8">
      <c r="A13874" s="30" t="s">
        <v>5030</v>
      </c>
      <c r="B13874" s="74">
        <v>46259</v>
      </c>
      <c r="C13874" s="30" t="s">
        <v>792</v>
      </c>
      <c r="D13874" s="30" t="s">
        <v>793</v>
      </c>
      <c r="E13874" s="75">
        <v>94</v>
      </c>
      <c r="F13874" s="30" t="s">
        <v>70</v>
      </c>
      <c r="G13874" s="30" t="s">
        <v>71</v>
      </c>
      <c r="H13874" s="75">
        <v>2</v>
      </c>
    </row>
    <row r="13875" spans="1:8">
      <c r="A13875" s="30" t="s">
        <v>5030</v>
      </c>
      <c r="B13875" s="74">
        <v>46259</v>
      </c>
      <c r="C13875" s="30" t="s">
        <v>794</v>
      </c>
      <c r="D13875" s="30" t="s">
        <v>795</v>
      </c>
      <c r="E13875" s="75">
        <v>134</v>
      </c>
      <c r="F13875" s="30" t="s">
        <v>70</v>
      </c>
      <c r="G13875" s="30" t="s">
        <v>71</v>
      </c>
      <c r="H13875" s="75">
        <v>2</v>
      </c>
    </row>
    <row r="13876" spans="1:8">
      <c r="A13876" s="30" t="s">
        <v>5030</v>
      </c>
      <c r="B13876" s="74">
        <v>46259</v>
      </c>
      <c r="C13876" s="30" t="s">
        <v>798</v>
      </c>
      <c r="D13876" s="30" t="s">
        <v>799</v>
      </c>
      <c r="E13876" s="75">
        <v>79</v>
      </c>
      <c r="F13876" s="30" t="s">
        <v>68</v>
      </c>
      <c r="G13876" s="30" t="s">
        <v>69</v>
      </c>
      <c r="H13876" s="75">
        <v>1</v>
      </c>
    </row>
    <row r="13877" spans="1:8">
      <c r="A13877" s="30" t="s">
        <v>5030</v>
      </c>
      <c r="B13877" s="74">
        <v>46259</v>
      </c>
      <c r="C13877" s="30" t="s">
        <v>800</v>
      </c>
      <c r="D13877" s="30" t="s">
        <v>801</v>
      </c>
      <c r="E13877" s="75">
        <v>61</v>
      </c>
      <c r="F13877" s="30" t="s">
        <v>70</v>
      </c>
      <c r="G13877" s="30" t="s">
        <v>71</v>
      </c>
      <c r="H13877" s="75">
        <v>2</v>
      </c>
    </row>
    <row r="13878" spans="1:8">
      <c r="A13878" s="30" t="s">
        <v>5030</v>
      </c>
      <c r="B13878" s="74">
        <v>46259</v>
      </c>
      <c r="C13878" s="30" t="s">
        <v>802</v>
      </c>
      <c r="D13878" s="30" t="s">
        <v>803</v>
      </c>
      <c r="E13878" s="75">
        <v>187</v>
      </c>
      <c r="F13878" s="30" t="s">
        <v>68</v>
      </c>
      <c r="G13878" s="30" t="s">
        <v>69</v>
      </c>
      <c r="H13878" s="75">
        <v>1</v>
      </c>
    </row>
    <row r="13879" spans="1:8">
      <c r="A13879" s="30" t="s">
        <v>5030</v>
      </c>
      <c r="B13879" s="74">
        <v>46259</v>
      </c>
      <c r="C13879" s="30" t="s">
        <v>804</v>
      </c>
      <c r="D13879" s="30" t="s">
        <v>805</v>
      </c>
      <c r="E13879" s="75">
        <v>166</v>
      </c>
      <c r="F13879" s="30" t="s">
        <v>80</v>
      </c>
      <c r="G13879" s="30" t="s">
        <v>81</v>
      </c>
      <c r="H13879" s="75">
        <v>1</v>
      </c>
    </row>
    <row r="13880" spans="1:8">
      <c r="A13880" s="30" t="s">
        <v>5030</v>
      </c>
      <c r="B13880" s="74">
        <v>46259</v>
      </c>
      <c r="C13880" s="30" t="s">
        <v>806</v>
      </c>
      <c r="D13880" s="30" t="s">
        <v>807</v>
      </c>
      <c r="E13880" s="75">
        <v>41</v>
      </c>
      <c r="F13880" s="30" t="s">
        <v>68</v>
      </c>
      <c r="G13880" s="30" t="s">
        <v>69</v>
      </c>
      <c r="H13880" s="75">
        <v>1</v>
      </c>
    </row>
    <row r="13881" spans="1:8">
      <c r="A13881" s="30" t="s">
        <v>5030</v>
      </c>
      <c r="B13881" s="74">
        <v>46259</v>
      </c>
      <c r="C13881" s="30" t="s">
        <v>810</v>
      </c>
      <c r="D13881" s="30" t="s">
        <v>811</v>
      </c>
      <c r="E13881" s="75">
        <v>56</v>
      </c>
      <c r="F13881" s="30" t="s">
        <v>70</v>
      </c>
      <c r="G13881" s="30" t="s">
        <v>71</v>
      </c>
      <c r="H13881" s="75">
        <v>2</v>
      </c>
    </row>
    <row r="13882" spans="1:8">
      <c r="A13882" s="30" t="s">
        <v>5030</v>
      </c>
      <c r="B13882" s="74">
        <v>46259</v>
      </c>
      <c r="C13882" s="30" t="s">
        <v>1816</v>
      </c>
      <c r="D13882" s="30" t="s">
        <v>1817</v>
      </c>
      <c r="E13882" s="75">
        <v>49</v>
      </c>
      <c r="F13882" s="30" t="s">
        <v>70</v>
      </c>
      <c r="G13882" s="30" t="s">
        <v>71</v>
      </c>
      <c r="H13882" s="75">
        <v>2</v>
      </c>
    </row>
    <row r="13883" spans="1:8">
      <c r="A13883" s="30" t="s">
        <v>5030</v>
      </c>
      <c r="B13883" s="74">
        <v>46259</v>
      </c>
      <c r="C13883" s="30" t="s">
        <v>1818</v>
      </c>
      <c r="D13883" s="30" t="s">
        <v>1819</v>
      </c>
      <c r="E13883" s="75">
        <v>17</v>
      </c>
      <c r="F13883" s="30" t="s">
        <v>68</v>
      </c>
      <c r="G13883" s="30" t="s">
        <v>69</v>
      </c>
      <c r="H13883" s="75">
        <v>1</v>
      </c>
    </row>
    <row r="13884" spans="1:8">
      <c r="A13884" s="30" t="s">
        <v>5030</v>
      </c>
      <c r="B13884" s="74">
        <v>46259</v>
      </c>
      <c r="C13884" s="30" t="s">
        <v>812</v>
      </c>
      <c r="D13884" s="30" t="s">
        <v>813</v>
      </c>
      <c r="E13884" s="75">
        <v>61</v>
      </c>
      <c r="F13884" s="30" t="s">
        <v>80</v>
      </c>
      <c r="G13884" s="30" t="s">
        <v>81</v>
      </c>
      <c r="H13884" s="75">
        <v>1</v>
      </c>
    </row>
    <row r="13885" spans="1:8">
      <c r="A13885" s="30" t="s">
        <v>5030</v>
      </c>
      <c r="B13885" s="74">
        <v>46259</v>
      </c>
      <c r="C13885" s="30" t="s">
        <v>818</v>
      </c>
      <c r="D13885" s="30" t="s">
        <v>819</v>
      </c>
      <c r="E13885" s="75">
        <v>78</v>
      </c>
      <c r="F13885" s="30" t="s">
        <v>53</v>
      </c>
      <c r="G13885" s="30" t="s">
        <v>54</v>
      </c>
      <c r="H13885" s="75">
        <v>1</v>
      </c>
    </row>
    <row r="13886" spans="1:8">
      <c r="A13886" s="30" t="s">
        <v>5030</v>
      </c>
      <c r="B13886" s="74">
        <v>46259</v>
      </c>
      <c r="C13886" s="30" t="s">
        <v>822</v>
      </c>
      <c r="D13886" s="30" t="s">
        <v>823</v>
      </c>
      <c r="E13886" s="75">
        <v>156</v>
      </c>
      <c r="F13886" s="30" t="s">
        <v>70</v>
      </c>
      <c r="G13886" s="30" t="s">
        <v>71</v>
      </c>
      <c r="H13886" s="75">
        <v>2</v>
      </c>
    </row>
    <row r="13887" spans="1:8">
      <c r="A13887" s="30" t="s">
        <v>5030</v>
      </c>
      <c r="B13887" s="74">
        <v>46259</v>
      </c>
      <c r="C13887" s="30" t="s">
        <v>824</v>
      </c>
      <c r="D13887" s="30" t="s">
        <v>825</v>
      </c>
      <c r="E13887" s="75">
        <v>29</v>
      </c>
      <c r="F13887" s="30" t="s">
        <v>80</v>
      </c>
      <c r="G13887" s="30" t="s">
        <v>81</v>
      </c>
      <c r="H13887" s="75">
        <v>1</v>
      </c>
    </row>
    <row r="13888" spans="1:8">
      <c r="A13888" s="30" t="s">
        <v>5030</v>
      </c>
      <c r="B13888" s="74">
        <v>46259</v>
      </c>
      <c r="C13888" s="30" t="s">
        <v>826</v>
      </c>
      <c r="D13888" s="30" t="s">
        <v>827</v>
      </c>
      <c r="E13888" s="75">
        <v>82</v>
      </c>
      <c r="F13888" s="30" t="s">
        <v>68</v>
      </c>
      <c r="G13888" s="30" t="s">
        <v>69</v>
      </c>
      <c r="H13888" s="75">
        <v>1</v>
      </c>
    </row>
    <row r="13889" spans="1:8">
      <c r="A13889" s="30" t="s">
        <v>5030</v>
      </c>
      <c r="B13889" s="74">
        <v>46259</v>
      </c>
      <c r="C13889" s="30" t="s">
        <v>828</v>
      </c>
      <c r="D13889" s="30" t="s">
        <v>829</v>
      </c>
      <c r="E13889" s="75">
        <v>65</v>
      </c>
      <c r="F13889" s="30" t="s">
        <v>70</v>
      </c>
      <c r="G13889" s="30" t="s">
        <v>71</v>
      </c>
      <c r="H13889" s="75">
        <v>2</v>
      </c>
    </row>
    <row r="13890" spans="1:8">
      <c r="A13890" s="30" t="s">
        <v>5030</v>
      </c>
      <c r="B13890" s="74">
        <v>46259</v>
      </c>
      <c r="C13890" s="30" t="s">
        <v>830</v>
      </c>
      <c r="D13890" s="30" t="s">
        <v>831</v>
      </c>
      <c r="E13890" s="75">
        <v>37</v>
      </c>
      <c r="F13890" s="30" t="s">
        <v>68</v>
      </c>
      <c r="G13890" s="30" t="s">
        <v>69</v>
      </c>
      <c r="H13890" s="75">
        <v>1</v>
      </c>
    </row>
    <row r="13891" spans="1:8">
      <c r="A13891" s="30" t="s">
        <v>5030</v>
      </c>
      <c r="B13891" s="74">
        <v>46259</v>
      </c>
      <c r="C13891" s="30" t="s">
        <v>832</v>
      </c>
      <c r="D13891" s="30" t="s">
        <v>833</v>
      </c>
      <c r="E13891" s="75">
        <v>93</v>
      </c>
      <c r="F13891" s="30" t="s">
        <v>68</v>
      </c>
      <c r="G13891" s="30" t="s">
        <v>69</v>
      </c>
      <c r="H13891" s="75">
        <v>1</v>
      </c>
    </row>
    <row r="13892" spans="1:8">
      <c r="A13892" s="30" t="s">
        <v>5030</v>
      </c>
      <c r="B13892" s="74">
        <v>46259</v>
      </c>
      <c r="C13892" s="30" t="s">
        <v>834</v>
      </c>
      <c r="D13892" s="30" t="s">
        <v>835</v>
      </c>
      <c r="E13892" s="75">
        <v>33</v>
      </c>
      <c r="F13892" s="30" t="s">
        <v>80</v>
      </c>
      <c r="G13892" s="30" t="s">
        <v>81</v>
      </c>
      <c r="H13892" s="75">
        <v>1</v>
      </c>
    </row>
    <row r="13893" spans="1:8">
      <c r="A13893" s="30" t="s">
        <v>5030</v>
      </c>
      <c r="B13893" s="74">
        <v>46259</v>
      </c>
      <c r="C13893" s="30" t="s">
        <v>836</v>
      </c>
      <c r="D13893" s="30" t="s">
        <v>837</v>
      </c>
      <c r="E13893" s="75">
        <v>16</v>
      </c>
      <c r="F13893" s="30" t="s">
        <v>53</v>
      </c>
      <c r="G13893" s="30" t="s">
        <v>54</v>
      </c>
      <c r="H13893" s="75">
        <v>1</v>
      </c>
    </row>
    <row r="13894" spans="1:8">
      <c r="A13894" s="30" t="s">
        <v>5030</v>
      </c>
      <c r="B13894" s="74">
        <v>46259</v>
      </c>
      <c r="C13894" s="30" t="s">
        <v>838</v>
      </c>
      <c r="D13894" s="30" t="s">
        <v>839</v>
      </c>
      <c r="E13894" s="75">
        <v>104</v>
      </c>
      <c r="F13894" s="30" t="s">
        <v>70</v>
      </c>
      <c r="G13894" s="30" t="s">
        <v>71</v>
      </c>
      <c r="H13894" s="75">
        <v>2</v>
      </c>
    </row>
    <row r="13895" spans="1:8">
      <c r="A13895" s="30" t="s">
        <v>5030</v>
      </c>
      <c r="B13895" s="74">
        <v>46259</v>
      </c>
      <c r="C13895" s="30" t="s">
        <v>840</v>
      </c>
      <c r="D13895" s="30" t="s">
        <v>841</v>
      </c>
      <c r="E13895" s="75">
        <v>44</v>
      </c>
      <c r="F13895" s="30" t="s">
        <v>70</v>
      </c>
      <c r="G13895" s="30" t="s">
        <v>71</v>
      </c>
      <c r="H13895" s="75">
        <v>2</v>
      </c>
    </row>
    <row r="13896" spans="1:8">
      <c r="A13896" s="30" t="s">
        <v>5030</v>
      </c>
      <c r="B13896" s="74">
        <v>46259</v>
      </c>
      <c r="C13896" s="30" t="s">
        <v>842</v>
      </c>
      <c r="D13896" s="30" t="s">
        <v>843</v>
      </c>
      <c r="E13896" s="75">
        <v>124</v>
      </c>
      <c r="F13896" s="30" t="s">
        <v>70</v>
      </c>
      <c r="G13896" s="30" t="s">
        <v>71</v>
      </c>
      <c r="H13896" s="75">
        <v>2</v>
      </c>
    </row>
    <row r="13897" spans="1:8">
      <c r="A13897" s="30" t="s">
        <v>5030</v>
      </c>
      <c r="B13897" s="74">
        <v>46259</v>
      </c>
      <c r="C13897" s="30" t="s">
        <v>844</v>
      </c>
      <c r="D13897" s="30" t="s">
        <v>845</v>
      </c>
      <c r="E13897" s="75">
        <v>41</v>
      </c>
      <c r="F13897" s="30" t="s">
        <v>80</v>
      </c>
      <c r="G13897" s="30" t="s">
        <v>81</v>
      </c>
      <c r="H13897" s="75">
        <v>1</v>
      </c>
    </row>
    <row r="13898" spans="1:8">
      <c r="A13898" s="30" t="s">
        <v>5030</v>
      </c>
      <c r="B13898" s="74">
        <v>46259</v>
      </c>
      <c r="C13898" s="30" t="s">
        <v>846</v>
      </c>
      <c r="D13898" s="30" t="s">
        <v>847</v>
      </c>
      <c r="E13898" s="75">
        <v>111</v>
      </c>
      <c r="F13898" s="30" t="s">
        <v>80</v>
      </c>
      <c r="G13898" s="30" t="s">
        <v>81</v>
      </c>
      <c r="H13898" s="75">
        <v>1</v>
      </c>
    </row>
    <row r="13899" spans="1:8">
      <c r="A13899" s="30" t="s">
        <v>5030</v>
      </c>
      <c r="B13899" s="74">
        <v>46259</v>
      </c>
      <c r="C13899" s="30" t="s">
        <v>848</v>
      </c>
      <c r="D13899" s="30" t="s">
        <v>849</v>
      </c>
      <c r="E13899" s="75">
        <v>332</v>
      </c>
      <c r="F13899" s="30" t="s">
        <v>68</v>
      </c>
      <c r="G13899" s="30" t="s">
        <v>69</v>
      </c>
      <c r="H13899" s="75">
        <v>1</v>
      </c>
    </row>
    <row r="13900" spans="1:8">
      <c r="A13900" s="30" t="s">
        <v>5030</v>
      </c>
      <c r="B13900" s="74">
        <v>46259</v>
      </c>
      <c r="C13900" s="30" t="s">
        <v>850</v>
      </c>
      <c r="D13900" s="30" t="s">
        <v>851</v>
      </c>
      <c r="E13900" s="75">
        <v>35</v>
      </c>
      <c r="F13900" s="30" t="s">
        <v>70</v>
      </c>
      <c r="G13900" s="30" t="s">
        <v>71</v>
      </c>
      <c r="H13900" s="75">
        <v>2</v>
      </c>
    </row>
    <row r="13901" spans="1:8">
      <c r="A13901" s="30" t="s">
        <v>5030</v>
      </c>
      <c r="B13901" s="74">
        <v>46259</v>
      </c>
      <c r="C13901" s="30" t="s">
        <v>852</v>
      </c>
      <c r="D13901" s="30" t="s">
        <v>853</v>
      </c>
      <c r="E13901" s="75">
        <v>81</v>
      </c>
      <c r="F13901" s="30" t="s">
        <v>68</v>
      </c>
      <c r="G13901" s="30" t="s">
        <v>69</v>
      </c>
      <c r="H13901" s="75">
        <v>1</v>
      </c>
    </row>
    <row r="13902" spans="1:8">
      <c r="A13902" s="30" t="s">
        <v>5030</v>
      </c>
      <c r="B13902" s="74">
        <v>46259</v>
      </c>
      <c r="C13902" s="30" t="s">
        <v>854</v>
      </c>
      <c r="D13902" s="30" t="s">
        <v>855</v>
      </c>
      <c r="E13902" s="75">
        <v>6</v>
      </c>
      <c r="F13902" s="30" t="s">
        <v>70</v>
      </c>
      <c r="G13902" s="30" t="s">
        <v>71</v>
      </c>
      <c r="H13902" s="75">
        <v>2</v>
      </c>
    </row>
    <row r="13903" spans="1:8">
      <c r="A13903" s="30" t="s">
        <v>5030</v>
      </c>
      <c r="B13903" s="74">
        <v>46259</v>
      </c>
      <c r="C13903" s="30" t="s">
        <v>858</v>
      </c>
      <c r="D13903" s="30" t="s">
        <v>859</v>
      </c>
      <c r="E13903" s="75">
        <v>9</v>
      </c>
      <c r="F13903" s="30" t="s">
        <v>53</v>
      </c>
      <c r="G13903" s="30" t="s">
        <v>54</v>
      </c>
      <c r="H13903" s="75">
        <v>1</v>
      </c>
    </row>
    <row r="13904" spans="1:8">
      <c r="A13904" s="30" t="s">
        <v>5030</v>
      </c>
      <c r="B13904" s="74">
        <v>46259</v>
      </c>
      <c r="C13904" s="30" t="s">
        <v>862</v>
      </c>
      <c r="D13904" s="30" t="s">
        <v>863</v>
      </c>
      <c r="E13904" s="75">
        <v>169</v>
      </c>
      <c r="F13904" s="30" t="s">
        <v>70</v>
      </c>
      <c r="G13904" s="30" t="s">
        <v>71</v>
      </c>
      <c r="H13904" s="75">
        <v>2</v>
      </c>
    </row>
    <row r="13905" spans="1:8">
      <c r="A13905" s="30" t="s">
        <v>5030</v>
      </c>
      <c r="B13905" s="74">
        <v>46259</v>
      </c>
      <c r="C13905" s="30" t="s">
        <v>864</v>
      </c>
      <c r="D13905" s="30" t="s">
        <v>865</v>
      </c>
      <c r="E13905" s="75">
        <v>93</v>
      </c>
      <c r="F13905" s="30" t="s">
        <v>70</v>
      </c>
      <c r="G13905" s="30" t="s">
        <v>71</v>
      </c>
      <c r="H13905" s="75">
        <v>2</v>
      </c>
    </row>
    <row r="13906" spans="1:8">
      <c r="A13906" s="30" t="s">
        <v>5030</v>
      </c>
      <c r="B13906" s="74">
        <v>46259</v>
      </c>
      <c r="C13906" s="30" t="s">
        <v>866</v>
      </c>
      <c r="D13906" s="30" t="s">
        <v>867</v>
      </c>
      <c r="E13906" s="75">
        <v>63</v>
      </c>
      <c r="F13906" s="30" t="s">
        <v>70</v>
      </c>
      <c r="G13906" s="30" t="s">
        <v>71</v>
      </c>
      <c r="H13906" s="75">
        <v>2</v>
      </c>
    </row>
    <row r="13907" spans="1:8">
      <c r="A13907" s="30" t="s">
        <v>5030</v>
      </c>
      <c r="B13907" s="74">
        <v>46259</v>
      </c>
      <c r="C13907" s="30" t="s">
        <v>870</v>
      </c>
      <c r="D13907" s="30" t="s">
        <v>871</v>
      </c>
      <c r="E13907" s="75">
        <v>79</v>
      </c>
      <c r="F13907" s="30" t="s">
        <v>70</v>
      </c>
      <c r="G13907" s="30" t="s">
        <v>71</v>
      </c>
      <c r="H13907" s="75">
        <v>2</v>
      </c>
    </row>
    <row r="13908" spans="1:8">
      <c r="A13908" s="30" t="s">
        <v>5030</v>
      </c>
      <c r="B13908" s="74">
        <v>46259</v>
      </c>
      <c r="C13908" s="30" t="s">
        <v>872</v>
      </c>
      <c r="D13908" s="30" t="s">
        <v>873</v>
      </c>
      <c r="E13908" s="75">
        <v>108</v>
      </c>
      <c r="F13908" s="30" t="s">
        <v>70</v>
      </c>
      <c r="G13908" s="30" t="s">
        <v>71</v>
      </c>
      <c r="H13908" s="75">
        <v>2</v>
      </c>
    </row>
    <row r="13909" spans="1:8">
      <c r="A13909" s="30" t="s">
        <v>5030</v>
      </c>
      <c r="B13909" s="74">
        <v>46259</v>
      </c>
      <c r="C13909" s="30" t="s">
        <v>874</v>
      </c>
      <c r="D13909" s="30" t="s">
        <v>875</v>
      </c>
      <c r="E13909" s="75">
        <v>110</v>
      </c>
      <c r="F13909" s="30" t="s">
        <v>70</v>
      </c>
      <c r="G13909" s="30" t="s">
        <v>71</v>
      </c>
      <c r="H13909" s="75">
        <v>2</v>
      </c>
    </row>
    <row r="13910" spans="1:8">
      <c r="A13910" s="30" t="s">
        <v>5030</v>
      </c>
      <c r="B13910" s="74">
        <v>46259</v>
      </c>
      <c r="C13910" s="30" t="s">
        <v>876</v>
      </c>
      <c r="D13910" s="30" t="s">
        <v>877</v>
      </c>
      <c r="E13910" s="75">
        <v>80</v>
      </c>
      <c r="F13910" s="30" t="s">
        <v>70</v>
      </c>
      <c r="G13910" s="30" t="s">
        <v>71</v>
      </c>
      <c r="H13910" s="75">
        <v>2</v>
      </c>
    </row>
    <row r="13911" spans="1:8">
      <c r="A13911" s="30" t="s">
        <v>5030</v>
      </c>
      <c r="B13911" s="74">
        <v>46259</v>
      </c>
      <c r="C13911" s="30" t="s">
        <v>878</v>
      </c>
      <c r="D13911" s="30" t="s">
        <v>879</v>
      </c>
      <c r="E13911" s="75">
        <v>72</v>
      </c>
      <c r="F13911" s="30" t="s">
        <v>68</v>
      </c>
      <c r="G13911" s="30" t="s">
        <v>69</v>
      </c>
      <c r="H13911" s="75">
        <v>1</v>
      </c>
    </row>
    <row r="13912" spans="1:8">
      <c r="A13912" s="30" t="s">
        <v>5030</v>
      </c>
      <c r="B13912" s="74">
        <v>46259</v>
      </c>
      <c r="C13912" s="30" t="s">
        <v>880</v>
      </c>
      <c r="D13912" s="30" t="s">
        <v>881</v>
      </c>
      <c r="E13912" s="75">
        <v>81</v>
      </c>
      <c r="F13912" s="30" t="s">
        <v>70</v>
      </c>
      <c r="G13912" s="30" t="s">
        <v>71</v>
      </c>
      <c r="H13912" s="75">
        <v>2</v>
      </c>
    </row>
    <row r="13913" spans="1:8">
      <c r="A13913" s="30" t="s">
        <v>5030</v>
      </c>
      <c r="B13913" s="74">
        <v>46259</v>
      </c>
      <c r="C13913" s="30" t="s">
        <v>882</v>
      </c>
      <c r="D13913" s="30" t="s">
        <v>883</v>
      </c>
      <c r="E13913" s="75">
        <v>33</v>
      </c>
      <c r="F13913" s="30" t="s">
        <v>70</v>
      </c>
      <c r="G13913" s="30" t="s">
        <v>71</v>
      </c>
      <c r="H13913" s="75">
        <v>2</v>
      </c>
    </row>
    <row r="13914" spans="1:8">
      <c r="A13914" s="30" t="s">
        <v>5030</v>
      </c>
      <c r="B13914" s="74">
        <v>46259</v>
      </c>
      <c r="C13914" s="30" t="s">
        <v>884</v>
      </c>
      <c r="D13914" s="30" t="s">
        <v>885</v>
      </c>
      <c r="E13914" s="75">
        <v>36</v>
      </c>
      <c r="F13914" s="30" t="s">
        <v>53</v>
      </c>
      <c r="G13914" s="30" t="s">
        <v>54</v>
      </c>
      <c r="H13914" s="75">
        <v>1</v>
      </c>
    </row>
    <row r="13915" spans="1:8">
      <c r="A13915" s="30" t="s">
        <v>5030</v>
      </c>
      <c r="B13915" s="74">
        <v>46259</v>
      </c>
      <c r="C13915" s="30" t="s">
        <v>886</v>
      </c>
      <c r="D13915" s="30" t="s">
        <v>887</v>
      </c>
      <c r="E13915" s="75">
        <v>116</v>
      </c>
      <c r="F13915" s="30" t="s">
        <v>70</v>
      </c>
      <c r="G13915" s="30" t="s">
        <v>71</v>
      </c>
      <c r="H13915" s="75">
        <v>2</v>
      </c>
    </row>
    <row r="13916" spans="1:8">
      <c r="A13916" s="30" t="s">
        <v>5030</v>
      </c>
      <c r="B13916" s="74">
        <v>46259</v>
      </c>
      <c r="C13916" s="30" t="s">
        <v>888</v>
      </c>
      <c r="D13916" s="30" t="s">
        <v>889</v>
      </c>
      <c r="E13916" s="75">
        <v>90</v>
      </c>
      <c r="F13916" s="30" t="s">
        <v>70</v>
      </c>
      <c r="G13916" s="30" t="s">
        <v>71</v>
      </c>
      <c r="H13916" s="75">
        <v>2</v>
      </c>
    </row>
    <row r="13917" spans="1:8">
      <c r="A13917" s="30" t="s">
        <v>5030</v>
      </c>
      <c r="B13917" s="74">
        <v>46259</v>
      </c>
      <c r="C13917" s="30" t="s">
        <v>890</v>
      </c>
      <c r="D13917" s="30" t="s">
        <v>891</v>
      </c>
      <c r="E13917" s="75">
        <v>137</v>
      </c>
      <c r="F13917" s="30" t="s">
        <v>53</v>
      </c>
      <c r="G13917" s="30" t="s">
        <v>54</v>
      </c>
      <c r="H13917" s="75">
        <v>1</v>
      </c>
    </row>
    <row r="13918" spans="1:8">
      <c r="A13918" s="30" t="s">
        <v>5030</v>
      </c>
      <c r="B13918" s="74">
        <v>46259</v>
      </c>
      <c r="C13918" s="30" t="s">
        <v>892</v>
      </c>
      <c r="D13918" s="30" t="s">
        <v>893</v>
      </c>
      <c r="E13918" s="75">
        <v>42</v>
      </c>
      <c r="F13918" s="30" t="s">
        <v>68</v>
      </c>
      <c r="G13918" s="30" t="s">
        <v>69</v>
      </c>
      <c r="H13918" s="75">
        <v>1</v>
      </c>
    </row>
    <row r="13919" spans="1:8">
      <c r="A13919" s="30" t="s">
        <v>5030</v>
      </c>
      <c r="B13919" s="74">
        <v>46259</v>
      </c>
      <c r="C13919" s="30" t="s">
        <v>894</v>
      </c>
      <c r="D13919" s="30" t="s">
        <v>895</v>
      </c>
      <c r="E13919" s="75">
        <v>70</v>
      </c>
      <c r="F13919" s="30" t="s">
        <v>70</v>
      </c>
      <c r="G13919" s="30" t="s">
        <v>71</v>
      </c>
      <c r="H13919" s="75">
        <v>2</v>
      </c>
    </row>
    <row r="13920" spans="1:8">
      <c r="A13920" s="30" t="s">
        <v>5030</v>
      </c>
      <c r="B13920" s="74">
        <v>46259</v>
      </c>
      <c r="C13920" s="30" t="s">
        <v>896</v>
      </c>
      <c r="D13920" s="30" t="s">
        <v>897</v>
      </c>
      <c r="E13920" s="75">
        <v>34</v>
      </c>
      <c r="F13920" s="30" t="s">
        <v>68</v>
      </c>
      <c r="G13920" s="30" t="s">
        <v>69</v>
      </c>
      <c r="H13920" s="75">
        <v>1</v>
      </c>
    </row>
    <row r="13921" spans="1:8">
      <c r="A13921" s="30" t="s">
        <v>5030</v>
      </c>
      <c r="B13921" s="74">
        <v>46259</v>
      </c>
      <c r="C13921" s="30" t="s">
        <v>898</v>
      </c>
      <c r="D13921" s="30" t="s">
        <v>899</v>
      </c>
      <c r="E13921" s="75">
        <v>79</v>
      </c>
      <c r="F13921" s="30" t="s">
        <v>70</v>
      </c>
      <c r="G13921" s="30" t="s">
        <v>71</v>
      </c>
      <c r="H13921" s="75">
        <v>2</v>
      </c>
    </row>
    <row r="13922" spans="1:8">
      <c r="A13922" s="30" t="s">
        <v>5030</v>
      </c>
      <c r="B13922" s="74">
        <v>46259</v>
      </c>
      <c r="C13922" s="30" t="s">
        <v>900</v>
      </c>
      <c r="D13922" s="30" t="s">
        <v>901</v>
      </c>
      <c r="E13922" s="75">
        <v>40</v>
      </c>
      <c r="F13922" s="30" t="s">
        <v>68</v>
      </c>
      <c r="G13922" s="30" t="s">
        <v>69</v>
      </c>
      <c r="H13922" s="75">
        <v>1</v>
      </c>
    </row>
    <row r="13923" spans="1:8">
      <c r="A13923" s="30" t="s">
        <v>5030</v>
      </c>
      <c r="B13923" s="74">
        <v>46259</v>
      </c>
      <c r="C13923" s="30" t="s">
        <v>904</v>
      </c>
      <c r="D13923" s="30" t="s">
        <v>905</v>
      </c>
      <c r="E13923" s="75">
        <v>65</v>
      </c>
      <c r="F13923" s="30" t="s">
        <v>68</v>
      </c>
      <c r="G13923" s="30" t="s">
        <v>69</v>
      </c>
      <c r="H13923" s="75">
        <v>1</v>
      </c>
    </row>
    <row r="13924" spans="1:8">
      <c r="A13924" s="30" t="s">
        <v>5030</v>
      </c>
      <c r="B13924" s="74">
        <v>46259</v>
      </c>
      <c r="C13924" s="30" t="s">
        <v>906</v>
      </c>
      <c r="D13924" s="30" t="s">
        <v>907</v>
      </c>
      <c r="E13924" s="75">
        <v>105</v>
      </c>
      <c r="F13924" s="30" t="s">
        <v>70</v>
      </c>
      <c r="G13924" s="30" t="s">
        <v>71</v>
      </c>
      <c r="H13924" s="75">
        <v>2</v>
      </c>
    </row>
    <row r="13925" spans="1:8">
      <c r="A13925" s="30" t="s">
        <v>5030</v>
      </c>
      <c r="B13925" s="74">
        <v>46259</v>
      </c>
      <c r="C13925" s="30" t="s">
        <v>910</v>
      </c>
      <c r="D13925" s="30" t="s">
        <v>911</v>
      </c>
      <c r="E13925" s="75">
        <v>100</v>
      </c>
      <c r="F13925" s="30" t="s">
        <v>70</v>
      </c>
      <c r="G13925" s="30" t="s">
        <v>71</v>
      </c>
      <c r="H13925" s="75">
        <v>2</v>
      </c>
    </row>
    <row r="13926" spans="1:8">
      <c r="A13926" s="30" t="s">
        <v>5030</v>
      </c>
      <c r="B13926" s="74">
        <v>46259</v>
      </c>
      <c r="C13926" s="30" t="s">
        <v>920</v>
      </c>
      <c r="D13926" s="30" t="s">
        <v>921</v>
      </c>
      <c r="E13926" s="75">
        <v>56</v>
      </c>
      <c r="F13926" s="30" t="s">
        <v>80</v>
      </c>
      <c r="G13926" s="30" t="s">
        <v>81</v>
      </c>
      <c r="H13926" s="75">
        <v>1</v>
      </c>
    </row>
    <row r="13927" spans="1:8">
      <c r="A13927" s="30" t="s">
        <v>5030</v>
      </c>
      <c r="B13927" s="74">
        <v>46259</v>
      </c>
      <c r="C13927" s="30" t="s">
        <v>922</v>
      </c>
      <c r="D13927" s="30" t="s">
        <v>923</v>
      </c>
      <c r="E13927" s="75">
        <v>22</v>
      </c>
      <c r="F13927" s="30" t="s">
        <v>68</v>
      </c>
      <c r="G13927" s="30" t="s">
        <v>69</v>
      </c>
      <c r="H13927" s="75">
        <v>1</v>
      </c>
    </row>
    <row r="13928" spans="1:8">
      <c r="A13928" s="30" t="s">
        <v>5030</v>
      </c>
      <c r="B13928" s="74">
        <v>46259</v>
      </c>
      <c r="C13928" s="30" t="s">
        <v>926</v>
      </c>
      <c r="D13928" s="30" t="s">
        <v>927</v>
      </c>
      <c r="E13928" s="75">
        <v>126</v>
      </c>
      <c r="F13928" s="30" t="s">
        <v>70</v>
      </c>
      <c r="G13928" s="30" t="s">
        <v>71</v>
      </c>
      <c r="H13928" s="75">
        <v>2</v>
      </c>
    </row>
    <row r="13929" spans="1:8">
      <c r="A13929" s="30" t="s">
        <v>5030</v>
      </c>
      <c r="B13929" s="74">
        <v>46259</v>
      </c>
      <c r="C13929" s="30" t="s">
        <v>928</v>
      </c>
      <c r="D13929" s="30" t="s">
        <v>929</v>
      </c>
      <c r="E13929" s="75">
        <v>50</v>
      </c>
      <c r="F13929" s="30" t="s">
        <v>68</v>
      </c>
      <c r="G13929" s="30" t="s">
        <v>69</v>
      </c>
      <c r="H13929" s="75">
        <v>1</v>
      </c>
    </row>
    <row r="13930" spans="1:8">
      <c r="A13930" s="30" t="s">
        <v>5030</v>
      </c>
      <c r="B13930" s="74">
        <v>46259</v>
      </c>
      <c r="C13930" s="30" t="s">
        <v>930</v>
      </c>
      <c r="D13930" s="30" t="s">
        <v>931</v>
      </c>
      <c r="E13930" s="75">
        <v>107</v>
      </c>
      <c r="F13930" s="30" t="s">
        <v>72</v>
      </c>
      <c r="G13930" s="30" t="s">
        <v>73</v>
      </c>
      <c r="H13930" s="75">
        <v>3</v>
      </c>
    </row>
    <row r="13931" spans="1:8">
      <c r="A13931" s="30" t="s">
        <v>5030</v>
      </c>
      <c r="B13931" s="74">
        <v>46259</v>
      </c>
      <c r="C13931" s="30" t="s">
        <v>934</v>
      </c>
      <c r="D13931" s="30" t="s">
        <v>935</v>
      </c>
      <c r="E13931" s="75">
        <v>67</v>
      </c>
      <c r="F13931" s="30" t="s">
        <v>70</v>
      </c>
      <c r="G13931" s="30" t="s">
        <v>71</v>
      </c>
      <c r="H13931" s="75">
        <v>2</v>
      </c>
    </row>
    <row r="13932" spans="1:8">
      <c r="A13932" s="30" t="s">
        <v>5030</v>
      </c>
      <c r="B13932" s="74">
        <v>46259</v>
      </c>
      <c r="C13932" s="30" t="s">
        <v>936</v>
      </c>
      <c r="D13932" s="30" t="s">
        <v>937</v>
      </c>
      <c r="E13932" s="75">
        <v>66</v>
      </c>
      <c r="F13932" s="30" t="s">
        <v>70</v>
      </c>
      <c r="G13932" s="30" t="s">
        <v>71</v>
      </c>
      <c r="H13932" s="75">
        <v>2</v>
      </c>
    </row>
    <row r="13933" spans="1:8">
      <c r="A13933" s="30" t="s">
        <v>5030</v>
      </c>
      <c r="B13933" s="74">
        <v>46259</v>
      </c>
      <c r="C13933" s="30" t="s">
        <v>938</v>
      </c>
      <c r="D13933" s="30" t="s">
        <v>939</v>
      </c>
      <c r="E13933" s="75">
        <v>157</v>
      </c>
      <c r="F13933" s="30" t="s">
        <v>80</v>
      </c>
      <c r="G13933" s="30" t="s">
        <v>81</v>
      </c>
      <c r="H13933" s="75">
        <v>1</v>
      </c>
    </row>
    <row r="13934" spans="1:8">
      <c r="A13934" s="30" t="s">
        <v>5030</v>
      </c>
      <c r="B13934" s="74">
        <v>46259</v>
      </c>
      <c r="C13934" s="30" t="s">
        <v>1922</v>
      </c>
      <c r="D13934" s="30" t="s">
        <v>1923</v>
      </c>
      <c r="E13934" s="75">
        <v>92</v>
      </c>
      <c r="F13934" s="30" t="s">
        <v>70</v>
      </c>
      <c r="G13934" s="30" t="s">
        <v>71</v>
      </c>
      <c r="H13934" s="75">
        <v>2</v>
      </c>
    </row>
    <row r="13935" spans="1:8">
      <c r="A13935" s="30" t="s">
        <v>5030</v>
      </c>
      <c r="B13935" s="74">
        <v>46259</v>
      </c>
      <c r="C13935" s="30" t="s">
        <v>942</v>
      </c>
      <c r="D13935" s="30" t="s">
        <v>943</v>
      </c>
      <c r="E13935" s="75">
        <v>127</v>
      </c>
      <c r="F13935" s="30" t="s">
        <v>70</v>
      </c>
      <c r="G13935" s="30" t="s">
        <v>71</v>
      </c>
      <c r="H13935" s="75">
        <v>2</v>
      </c>
    </row>
    <row r="13936" spans="1:8">
      <c r="A13936" s="30" t="s">
        <v>5030</v>
      </c>
      <c r="B13936" s="74">
        <v>46259</v>
      </c>
      <c r="C13936" s="30" t="s">
        <v>944</v>
      </c>
      <c r="D13936" s="30" t="s">
        <v>945</v>
      </c>
      <c r="E13936" s="75">
        <v>32</v>
      </c>
      <c r="F13936" s="30" t="s">
        <v>68</v>
      </c>
      <c r="G13936" s="30" t="s">
        <v>69</v>
      </c>
      <c r="H13936" s="75">
        <v>1</v>
      </c>
    </row>
    <row r="13937" spans="1:8">
      <c r="A13937" s="30" t="s">
        <v>5030</v>
      </c>
      <c r="B13937" s="74">
        <v>46259</v>
      </c>
      <c r="C13937" s="30" t="s">
        <v>946</v>
      </c>
      <c r="D13937" s="30" t="s">
        <v>947</v>
      </c>
      <c r="E13937" s="75">
        <v>7</v>
      </c>
      <c r="F13937" s="30" t="s">
        <v>68</v>
      </c>
      <c r="G13937" s="30" t="s">
        <v>69</v>
      </c>
      <c r="H13937" s="75">
        <v>1</v>
      </c>
    </row>
    <row r="13938" spans="1:8">
      <c r="A13938" s="30" t="s">
        <v>5030</v>
      </c>
      <c r="B13938" s="74">
        <v>46259</v>
      </c>
      <c r="C13938" s="30" t="s">
        <v>948</v>
      </c>
      <c r="D13938" s="30" t="s">
        <v>949</v>
      </c>
      <c r="E13938" s="75">
        <v>192</v>
      </c>
      <c r="F13938" s="30" t="s">
        <v>72</v>
      </c>
      <c r="G13938" s="30" t="s">
        <v>73</v>
      </c>
      <c r="H13938" s="75">
        <v>3</v>
      </c>
    </row>
    <row r="13939" spans="1:8">
      <c r="A13939" s="30" t="s">
        <v>5030</v>
      </c>
      <c r="B13939" s="74">
        <v>46259</v>
      </c>
      <c r="C13939" s="30" t="s">
        <v>1828</v>
      </c>
      <c r="D13939" s="30" t="s">
        <v>1829</v>
      </c>
      <c r="E13939" s="75">
        <v>10</v>
      </c>
      <c r="F13939" s="30" t="s">
        <v>53</v>
      </c>
      <c r="G13939" s="30" t="s">
        <v>54</v>
      </c>
      <c r="H13939" s="75">
        <v>1</v>
      </c>
    </row>
    <row r="13940" spans="1:8">
      <c r="A13940" s="30" t="s">
        <v>5030</v>
      </c>
      <c r="B13940" s="74">
        <v>46259</v>
      </c>
      <c r="C13940" s="30" t="s">
        <v>950</v>
      </c>
      <c r="D13940" s="30" t="s">
        <v>951</v>
      </c>
      <c r="E13940" s="75">
        <v>39</v>
      </c>
      <c r="F13940" s="30" t="s">
        <v>53</v>
      </c>
      <c r="G13940" s="30" t="s">
        <v>54</v>
      </c>
      <c r="H13940" s="75">
        <v>1</v>
      </c>
    </row>
    <row r="13941" spans="1:8">
      <c r="A13941" s="30" t="s">
        <v>5030</v>
      </c>
      <c r="B13941" s="74">
        <v>46259</v>
      </c>
      <c r="C13941" s="30" t="s">
        <v>952</v>
      </c>
      <c r="D13941" s="30" t="s">
        <v>953</v>
      </c>
      <c r="E13941" s="75">
        <v>40</v>
      </c>
      <c r="F13941" s="30" t="s">
        <v>68</v>
      </c>
      <c r="G13941" s="30" t="s">
        <v>69</v>
      </c>
      <c r="H13941" s="75">
        <v>1</v>
      </c>
    </row>
    <row r="13942" spans="1:8">
      <c r="A13942" s="30" t="s">
        <v>5030</v>
      </c>
      <c r="B13942" s="74">
        <v>46259</v>
      </c>
      <c r="C13942" s="30" t="s">
        <v>954</v>
      </c>
      <c r="D13942" s="30" t="s">
        <v>955</v>
      </c>
      <c r="E13942" s="75">
        <v>38</v>
      </c>
      <c r="F13942" s="30" t="s">
        <v>70</v>
      </c>
      <c r="G13942" s="30" t="s">
        <v>71</v>
      </c>
      <c r="H13942" s="75">
        <v>2</v>
      </c>
    </row>
    <row r="13943" spans="1:8">
      <c r="A13943" s="30" t="s">
        <v>5030</v>
      </c>
      <c r="B13943" s="74">
        <v>46259</v>
      </c>
      <c r="C13943" s="30" t="s">
        <v>958</v>
      </c>
      <c r="D13943" s="30" t="s">
        <v>959</v>
      </c>
      <c r="E13943" s="75">
        <v>19</v>
      </c>
      <c r="F13943" s="30" t="s">
        <v>53</v>
      </c>
      <c r="G13943" s="30" t="s">
        <v>54</v>
      </c>
      <c r="H13943" s="75">
        <v>1</v>
      </c>
    </row>
    <row r="13944" spans="1:8">
      <c r="A13944" s="30" t="s">
        <v>5030</v>
      </c>
      <c r="B13944" s="74">
        <v>46259</v>
      </c>
      <c r="C13944" s="30" t="s">
        <v>205</v>
      </c>
      <c r="D13944" s="30" t="s">
        <v>5054</v>
      </c>
      <c r="E13944" s="75">
        <v>14</v>
      </c>
      <c r="F13944" s="30" t="s">
        <v>70</v>
      </c>
      <c r="G13944" s="30" t="s">
        <v>71</v>
      </c>
      <c r="H13944" s="75">
        <v>2</v>
      </c>
    </row>
    <row r="13945" spans="1:8">
      <c r="A13945" s="30" t="s">
        <v>5030</v>
      </c>
      <c r="B13945" s="74">
        <v>46259</v>
      </c>
      <c r="C13945" s="30" t="s">
        <v>1830</v>
      </c>
      <c r="D13945" s="30" t="s">
        <v>1831</v>
      </c>
      <c r="E13945" s="75">
        <v>28</v>
      </c>
      <c r="F13945" s="30" t="s">
        <v>70</v>
      </c>
      <c r="G13945" s="30" t="s">
        <v>71</v>
      </c>
      <c r="H13945" s="75">
        <v>2</v>
      </c>
    </row>
    <row r="13946" spans="1:8">
      <c r="A13946" s="30" t="s">
        <v>5030</v>
      </c>
      <c r="B13946" s="74">
        <v>46259</v>
      </c>
      <c r="C13946" s="30" t="s">
        <v>962</v>
      </c>
      <c r="D13946" s="30" t="s">
        <v>963</v>
      </c>
      <c r="E13946" s="75">
        <v>183</v>
      </c>
      <c r="F13946" s="30" t="s">
        <v>70</v>
      </c>
      <c r="G13946" s="30" t="s">
        <v>71</v>
      </c>
      <c r="H13946" s="75">
        <v>2</v>
      </c>
    </row>
    <row r="13947" spans="1:8">
      <c r="A13947" s="30" t="s">
        <v>5030</v>
      </c>
      <c r="B13947" s="74">
        <v>46259</v>
      </c>
      <c r="C13947" s="30" t="s">
        <v>972</v>
      </c>
      <c r="D13947" s="30" t="s">
        <v>973</v>
      </c>
      <c r="E13947" s="75">
        <v>75</v>
      </c>
      <c r="F13947" s="30" t="s">
        <v>70</v>
      </c>
      <c r="G13947" s="30" t="s">
        <v>71</v>
      </c>
      <c r="H13947" s="75">
        <v>2</v>
      </c>
    </row>
    <row r="13948" spans="1:8">
      <c r="A13948" s="30" t="s">
        <v>5030</v>
      </c>
      <c r="B13948" s="74">
        <v>46259</v>
      </c>
      <c r="C13948" s="30" t="s">
        <v>974</v>
      </c>
      <c r="D13948" s="30" t="s">
        <v>975</v>
      </c>
      <c r="E13948" s="75">
        <v>30</v>
      </c>
      <c r="F13948" s="30" t="s">
        <v>53</v>
      </c>
      <c r="G13948" s="30" t="s">
        <v>54</v>
      </c>
      <c r="H13948" s="75">
        <v>1</v>
      </c>
    </row>
    <row r="13949" spans="1:8">
      <c r="A13949" s="30" t="s">
        <v>5030</v>
      </c>
      <c r="B13949" s="74">
        <v>46259</v>
      </c>
      <c r="C13949" s="30" t="s">
        <v>976</v>
      </c>
      <c r="D13949" s="30" t="s">
        <v>977</v>
      </c>
      <c r="E13949" s="75">
        <v>109</v>
      </c>
      <c r="F13949" s="30" t="s">
        <v>70</v>
      </c>
      <c r="G13949" s="30" t="s">
        <v>71</v>
      </c>
      <c r="H13949" s="75">
        <v>2</v>
      </c>
    </row>
    <row r="13950" spans="1:8">
      <c r="A13950" s="30" t="s">
        <v>5030</v>
      </c>
      <c r="B13950" s="74">
        <v>46259</v>
      </c>
      <c r="C13950" s="30" t="s">
        <v>980</v>
      </c>
      <c r="D13950" s="30" t="s">
        <v>981</v>
      </c>
      <c r="E13950" s="75">
        <v>185</v>
      </c>
      <c r="F13950" s="30" t="s">
        <v>70</v>
      </c>
      <c r="G13950" s="30" t="s">
        <v>71</v>
      </c>
      <c r="H13950" s="75">
        <v>2</v>
      </c>
    </row>
    <row r="13951" spans="1:8">
      <c r="A13951" s="30" t="s">
        <v>5030</v>
      </c>
      <c r="B13951" s="74">
        <v>46259</v>
      </c>
      <c r="C13951" s="30" t="s">
        <v>984</v>
      </c>
      <c r="D13951" s="30" t="s">
        <v>985</v>
      </c>
      <c r="E13951" s="75">
        <v>104</v>
      </c>
      <c r="F13951" s="30" t="s">
        <v>53</v>
      </c>
      <c r="G13951" s="30" t="s">
        <v>54</v>
      </c>
      <c r="H13951" s="75">
        <v>1</v>
      </c>
    </row>
    <row r="13952" spans="1:8">
      <c r="A13952" s="30" t="s">
        <v>5030</v>
      </c>
      <c r="B13952" s="74">
        <v>46259</v>
      </c>
      <c r="C13952" s="30" t="s">
        <v>986</v>
      </c>
      <c r="D13952" s="30" t="s">
        <v>987</v>
      </c>
      <c r="E13952" s="75">
        <v>143</v>
      </c>
      <c r="F13952" s="30" t="s">
        <v>53</v>
      </c>
      <c r="G13952" s="30" t="s">
        <v>54</v>
      </c>
      <c r="H13952" s="75">
        <v>1</v>
      </c>
    </row>
    <row r="13953" spans="1:8">
      <c r="A13953" s="30" t="s">
        <v>5030</v>
      </c>
      <c r="B13953" s="74">
        <v>46259</v>
      </c>
      <c r="C13953" s="30" t="s">
        <v>988</v>
      </c>
      <c r="D13953" s="30" t="s">
        <v>989</v>
      </c>
      <c r="E13953" s="75">
        <v>6</v>
      </c>
      <c r="F13953" s="30" t="s">
        <v>76</v>
      </c>
      <c r="G13953" s="30" t="s">
        <v>77</v>
      </c>
      <c r="H13953" s="75">
        <v>1</v>
      </c>
    </row>
    <row r="13954" spans="1:8">
      <c r="A13954" s="30" t="s">
        <v>5030</v>
      </c>
      <c r="B13954" s="74">
        <v>46259</v>
      </c>
      <c r="C13954" s="30" t="s">
        <v>992</v>
      </c>
      <c r="D13954" s="30" t="s">
        <v>993</v>
      </c>
      <c r="E13954" s="75">
        <v>39</v>
      </c>
      <c r="F13954" s="30" t="s">
        <v>68</v>
      </c>
      <c r="G13954" s="30" t="s">
        <v>69</v>
      </c>
      <c r="H13954" s="75">
        <v>1</v>
      </c>
    </row>
    <row r="13955" spans="1:8">
      <c r="A13955" s="30" t="s">
        <v>5030</v>
      </c>
      <c r="B13955" s="74">
        <v>46259</v>
      </c>
      <c r="C13955" s="30" t="s">
        <v>994</v>
      </c>
      <c r="D13955" s="30" t="s">
        <v>995</v>
      </c>
      <c r="E13955" s="75">
        <v>92</v>
      </c>
      <c r="F13955" s="30" t="s">
        <v>53</v>
      </c>
      <c r="G13955" s="30" t="s">
        <v>54</v>
      </c>
      <c r="H13955" s="75">
        <v>1</v>
      </c>
    </row>
    <row r="13956" spans="1:8">
      <c r="A13956" s="30" t="s">
        <v>5030</v>
      </c>
      <c r="B13956" s="74">
        <v>46259</v>
      </c>
      <c r="C13956" s="30" t="s">
        <v>1840</v>
      </c>
      <c r="D13956" s="30" t="s">
        <v>1841</v>
      </c>
      <c r="E13956" s="75">
        <v>56</v>
      </c>
      <c r="F13956" s="30" t="s">
        <v>70</v>
      </c>
      <c r="G13956" s="30" t="s">
        <v>71</v>
      </c>
      <c r="H13956" s="75">
        <v>2</v>
      </c>
    </row>
    <row r="13957" spans="1:8">
      <c r="A13957" s="30" t="s">
        <v>5030</v>
      </c>
      <c r="B13957" s="74">
        <v>46259</v>
      </c>
      <c r="C13957" s="30" t="s">
        <v>1006</v>
      </c>
      <c r="D13957" s="30" t="s">
        <v>1007</v>
      </c>
      <c r="E13957" s="75">
        <v>74</v>
      </c>
      <c r="F13957" s="30" t="s">
        <v>70</v>
      </c>
      <c r="G13957" s="30" t="s">
        <v>71</v>
      </c>
      <c r="H13957" s="75">
        <v>2</v>
      </c>
    </row>
    <row r="13958" spans="1:8">
      <c r="A13958" s="30" t="s">
        <v>5030</v>
      </c>
      <c r="B13958" s="74">
        <v>46259</v>
      </c>
      <c r="C13958" s="30" t="s">
        <v>1012</v>
      </c>
      <c r="D13958" s="30" t="s">
        <v>1013</v>
      </c>
      <c r="E13958" s="75">
        <v>10</v>
      </c>
      <c r="F13958" s="30" t="s">
        <v>53</v>
      </c>
      <c r="G13958" s="30" t="s">
        <v>54</v>
      </c>
      <c r="H13958" s="75">
        <v>1</v>
      </c>
    </row>
    <row r="13959" spans="1:8">
      <c r="A13959" s="30" t="s">
        <v>5030</v>
      </c>
      <c r="B13959" s="74">
        <v>46259</v>
      </c>
      <c r="C13959" s="30" t="s">
        <v>1016</v>
      </c>
      <c r="D13959" s="30" t="s">
        <v>1017</v>
      </c>
      <c r="E13959" s="75">
        <v>80</v>
      </c>
      <c r="F13959" s="30" t="s">
        <v>53</v>
      </c>
      <c r="G13959" s="30" t="s">
        <v>54</v>
      </c>
      <c r="H13959" s="75">
        <v>1</v>
      </c>
    </row>
    <row r="13960" spans="1:8">
      <c r="A13960" s="30" t="s">
        <v>5030</v>
      </c>
      <c r="B13960" s="74">
        <v>46259</v>
      </c>
      <c r="C13960" s="30" t="s">
        <v>1018</v>
      </c>
      <c r="D13960" s="30" t="s">
        <v>1019</v>
      </c>
      <c r="E13960" s="75">
        <v>121</v>
      </c>
      <c r="F13960" s="30" t="s">
        <v>70</v>
      </c>
      <c r="G13960" s="30" t="s">
        <v>71</v>
      </c>
      <c r="H13960" s="75">
        <v>2</v>
      </c>
    </row>
    <row r="13961" spans="1:8">
      <c r="A13961" s="30" t="s">
        <v>5030</v>
      </c>
      <c r="B13961" s="74">
        <v>46259</v>
      </c>
      <c r="C13961" s="30" t="s">
        <v>1026</v>
      </c>
      <c r="D13961" s="30" t="s">
        <v>1027</v>
      </c>
      <c r="E13961" s="75">
        <v>125</v>
      </c>
      <c r="F13961" s="30" t="s">
        <v>53</v>
      </c>
      <c r="G13961" s="30" t="s">
        <v>54</v>
      </c>
      <c r="H13961" s="75">
        <v>1</v>
      </c>
    </row>
    <row r="13962" spans="1:8">
      <c r="A13962" s="30" t="s">
        <v>5030</v>
      </c>
      <c r="B13962" s="74">
        <v>46259</v>
      </c>
      <c r="C13962" s="30" t="s">
        <v>1846</v>
      </c>
      <c r="D13962" s="30" t="s">
        <v>1847</v>
      </c>
      <c r="E13962" s="75">
        <v>76</v>
      </c>
      <c r="F13962" s="30" t="s">
        <v>53</v>
      </c>
      <c r="G13962" s="30" t="s">
        <v>54</v>
      </c>
      <c r="H13962" s="75">
        <v>1</v>
      </c>
    </row>
    <row r="13963" spans="1:8">
      <c r="A13963" s="30" t="s">
        <v>5030</v>
      </c>
      <c r="B13963" s="74">
        <v>46259</v>
      </c>
      <c r="C13963" s="30" t="s">
        <v>1032</v>
      </c>
      <c r="D13963" s="30" t="s">
        <v>1033</v>
      </c>
      <c r="E13963" s="75">
        <v>105</v>
      </c>
      <c r="F13963" s="30" t="s">
        <v>70</v>
      </c>
      <c r="G13963" s="30" t="s">
        <v>71</v>
      </c>
      <c r="H13963" s="75">
        <v>2</v>
      </c>
    </row>
    <row r="13964" spans="1:8">
      <c r="A13964" s="30" t="s">
        <v>5030</v>
      </c>
      <c r="B13964" s="74">
        <v>46259</v>
      </c>
      <c r="C13964" s="30" t="s">
        <v>1034</v>
      </c>
      <c r="D13964" s="30" t="s">
        <v>1035</v>
      </c>
      <c r="E13964" s="75">
        <v>120</v>
      </c>
      <c r="F13964" s="30" t="s">
        <v>53</v>
      </c>
      <c r="G13964" s="30" t="s">
        <v>54</v>
      </c>
      <c r="H13964" s="75">
        <v>1</v>
      </c>
    </row>
    <row r="13965" spans="1:8">
      <c r="A13965" s="30" t="s">
        <v>5030</v>
      </c>
      <c r="B13965" s="74">
        <v>46259</v>
      </c>
      <c r="C13965" s="30" t="s">
        <v>1036</v>
      </c>
      <c r="D13965" s="30" t="s">
        <v>1037</v>
      </c>
      <c r="E13965" s="75">
        <v>55</v>
      </c>
      <c r="F13965" s="30" t="s">
        <v>53</v>
      </c>
      <c r="G13965" s="30" t="s">
        <v>54</v>
      </c>
      <c r="H13965" s="75">
        <v>1</v>
      </c>
    </row>
    <row r="13966" spans="1:8">
      <c r="A13966" s="30" t="s">
        <v>5030</v>
      </c>
      <c r="B13966" s="74">
        <v>46259</v>
      </c>
      <c r="C13966" s="30" t="s">
        <v>1038</v>
      </c>
      <c r="D13966" s="30" t="s">
        <v>1039</v>
      </c>
      <c r="E13966" s="75">
        <v>131</v>
      </c>
      <c r="F13966" s="30" t="s">
        <v>70</v>
      </c>
      <c r="G13966" s="30" t="s">
        <v>71</v>
      </c>
      <c r="H13966" s="75">
        <v>2</v>
      </c>
    </row>
    <row r="13967" spans="1:8">
      <c r="A13967" s="30" t="s">
        <v>5030</v>
      </c>
      <c r="B13967" s="74">
        <v>46259</v>
      </c>
      <c r="C13967" s="30" t="s">
        <v>1040</v>
      </c>
      <c r="D13967" s="30" t="s">
        <v>1041</v>
      </c>
      <c r="E13967" s="75">
        <v>38</v>
      </c>
      <c r="F13967" s="30" t="s">
        <v>53</v>
      </c>
      <c r="G13967" s="30" t="s">
        <v>54</v>
      </c>
      <c r="H13967" s="75">
        <v>1</v>
      </c>
    </row>
    <row r="13968" spans="1:8">
      <c r="A13968" s="30" t="s">
        <v>5030</v>
      </c>
      <c r="B13968" s="74">
        <v>46259</v>
      </c>
      <c r="C13968" s="30" t="s">
        <v>1042</v>
      </c>
      <c r="D13968" s="30" t="s">
        <v>1043</v>
      </c>
      <c r="E13968" s="75">
        <v>66</v>
      </c>
      <c r="F13968" s="30" t="s">
        <v>80</v>
      </c>
      <c r="G13968" s="30" t="s">
        <v>81</v>
      </c>
      <c r="H13968" s="75">
        <v>1</v>
      </c>
    </row>
    <row r="13969" spans="1:8">
      <c r="A13969" s="30" t="s">
        <v>5030</v>
      </c>
      <c r="B13969" s="74">
        <v>46259</v>
      </c>
      <c r="C13969" s="30" t="s">
        <v>1044</v>
      </c>
      <c r="D13969" s="30" t="s">
        <v>1045</v>
      </c>
      <c r="E13969" s="75">
        <v>115</v>
      </c>
      <c r="F13969" s="30" t="s">
        <v>66</v>
      </c>
      <c r="G13969" s="30" t="s">
        <v>67</v>
      </c>
      <c r="H13969" s="75">
        <v>2</v>
      </c>
    </row>
    <row r="13970" spans="1:8">
      <c r="A13970" s="30" t="s">
        <v>5030</v>
      </c>
      <c r="B13970" s="74">
        <v>46259</v>
      </c>
      <c r="C13970" s="30" t="s">
        <v>1046</v>
      </c>
      <c r="D13970" s="30" t="s">
        <v>1047</v>
      </c>
      <c r="E13970" s="75">
        <v>149</v>
      </c>
      <c r="F13970" s="30" t="s">
        <v>70</v>
      </c>
      <c r="G13970" s="30" t="s">
        <v>71</v>
      </c>
      <c r="H13970" s="75">
        <v>2</v>
      </c>
    </row>
    <row r="13971" spans="1:8">
      <c r="A13971" s="30" t="s">
        <v>5030</v>
      </c>
      <c r="B13971" s="74">
        <v>46259</v>
      </c>
      <c r="C13971" s="30" t="s">
        <v>1048</v>
      </c>
      <c r="D13971" s="30" t="s">
        <v>1049</v>
      </c>
      <c r="E13971" s="75">
        <v>22</v>
      </c>
      <c r="F13971" s="30" t="s">
        <v>76</v>
      </c>
      <c r="G13971" s="30" t="s">
        <v>77</v>
      </c>
      <c r="H13971" s="75">
        <v>1</v>
      </c>
    </row>
    <row r="13972" spans="1:8">
      <c r="A13972" s="30" t="s">
        <v>5030</v>
      </c>
      <c r="B13972" s="74">
        <v>46259</v>
      </c>
      <c r="C13972" s="30" t="s">
        <v>1058</v>
      </c>
      <c r="D13972" s="30" t="s">
        <v>1059</v>
      </c>
      <c r="E13972" s="75">
        <v>27</v>
      </c>
      <c r="F13972" s="30" t="s">
        <v>68</v>
      </c>
      <c r="G13972" s="30" t="s">
        <v>69</v>
      </c>
      <c r="H13972" s="75">
        <v>1</v>
      </c>
    </row>
    <row r="13973" spans="1:8">
      <c r="A13973" s="30" t="s">
        <v>5030</v>
      </c>
      <c r="B13973" s="74">
        <v>46259</v>
      </c>
      <c r="C13973" s="30" t="s">
        <v>1066</v>
      </c>
      <c r="D13973" s="30" t="s">
        <v>1067</v>
      </c>
      <c r="E13973" s="75">
        <v>148</v>
      </c>
      <c r="F13973" s="30" t="s">
        <v>80</v>
      </c>
      <c r="G13973" s="30" t="s">
        <v>81</v>
      </c>
      <c r="H13973" s="75">
        <v>1</v>
      </c>
    </row>
    <row r="13974" spans="1:8">
      <c r="A13974" s="30" t="s">
        <v>5030</v>
      </c>
      <c r="B13974" s="74">
        <v>46259</v>
      </c>
      <c r="C13974" s="30" t="s">
        <v>1068</v>
      </c>
      <c r="D13974" s="30" t="s">
        <v>1069</v>
      </c>
      <c r="E13974" s="75">
        <v>126</v>
      </c>
      <c r="F13974" s="30" t="s">
        <v>70</v>
      </c>
      <c r="G13974" s="30" t="s">
        <v>71</v>
      </c>
      <c r="H13974" s="75">
        <v>2</v>
      </c>
    </row>
    <row r="13975" spans="1:8">
      <c r="A13975" s="30" t="s">
        <v>5030</v>
      </c>
      <c r="B13975" s="74">
        <v>46259</v>
      </c>
      <c r="C13975" s="30" t="s">
        <v>1072</v>
      </c>
      <c r="D13975" s="30" t="s">
        <v>1073</v>
      </c>
      <c r="E13975" s="75">
        <v>61</v>
      </c>
      <c r="F13975" s="30" t="s">
        <v>53</v>
      </c>
      <c r="G13975" s="30" t="s">
        <v>54</v>
      </c>
      <c r="H13975" s="75">
        <v>1</v>
      </c>
    </row>
    <row r="13976" spans="1:8">
      <c r="A13976" s="30" t="s">
        <v>5030</v>
      </c>
      <c r="B13976" s="74">
        <v>46259</v>
      </c>
      <c r="C13976" s="30" t="s">
        <v>1078</v>
      </c>
      <c r="D13976" s="30" t="s">
        <v>1079</v>
      </c>
      <c r="E13976" s="75">
        <v>22</v>
      </c>
      <c r="F13976" s="30" t="s">
        <v>53</v>
      </c>
      <c r="G13976" s="30" t="s">
        <v>54</v>
      </c>
      <c r="H13976" s="75">
        <v>1</v>
      </c>
    </row>
    <row r="13977" spans="1:8">
      <c r="A13977" s="30" t="s">
        <v>5030</v>
      </c>
      <c r="B13977" s="74">
        <v>46259</v>
      </c>
      <c r="C13977" s="30" t="s">
        <v>1080</v>
      </c>
      <c r="D13977" s="30" t="s">
        <v>1081</v>
      </c>
      <c r="E13977" s="75">
        <v>49</v>
      </c>
      <c r="F13977" s="30" t="s">
        <v>76</v>
      </c>
      <c r="G13977" s="30" t="s">
        <v>77</v>
      </c>
      <c r="H13977" s="75">
        <v>1</v>
      </c>
    </row>
    <row r="13978" spans="1:8">
      <c r="A13978" s="30" t="s">
        <v>5030</v>
      </c>
      <c r="B13978" s="74">
        <v>46259</v>
      </c>
      <c r="C13978" s="30" t="s">
        <v>1084</v>
      </c>
      <c r="D13978" s="30" t="s">
        <v>1085</v>
      </c>
      <c r="E13978" s="75">
        <v>31</v>
      </c>
      <c r="F13978" s="30" t="s">
        <v>53</v>
      </c>
      <c r="G13978" s="30" t="s">
        <v>54</v>
      </c>
      <c r="H13978" s="75">
        <v>1</v>
      </c>
    </row>
    <row r="13979" spans="1:8">
      <c r="A13979" s="30" t="s">
        <v>5030</v>
      </c>
      <c r="B13979" s="74">
        <v>46259</v>
      </c>
      <c r="C13979" s="30" t="s">
        <v>1086</v>
      </c>
      <c r="D13979" s="30" t="s">
        <v>1087</v>
      </c>
      <c r="E13979" s="75">
        <v>38</v>
      </c>
      <c r="F13979" s="30" t="s">
        <v>53</v>
      </c>
      <c r="G13979" s="30" t="s">
        <v>54</v>
      </c>
      <c r="H13979" s="75">
        <v>1</v>
      </c>
    </row>
    <row r="13980" spans="1:8">
      <c r="A13980" s="30" t="s">
        <v>5030</v>
      </c>
      <c r="B13980" s="74">
        <v>46259</v>
      </c>
      <c r="C13980" s="30" t="s">
        <v>1088</v>
      </c>
      <c r="D13980" s="30" t="s">
        <v>1089</v>
      </c>
      <c r="E13980" s="75">
        <v>29</v>
      </c>
      <c r="F13980" s="30" t="s">
        <v>53</v>
      </c>
      <c r="G13980" s="30" t="s">
        <v>54</v>
      </c>
      <c r="H13980" s="75">
        <v>1</v>
      </c>
    </row>
    <row r="13981" spans="1:8">
      <c r="A13981" s="30" t="s">
        <v>5030</v>
      </c>
      <c r="B13981" s="74">
        <v>46259</v>
      </c>
      <c r="C13981" s="30" t="s">
        <v>1092</v>
      </c>
      <c r="D13981" s="30" t="s">
        <v>1093</v>
      </c>
      <c r="E13981" s="75">
        <v>84</v>
      </c>
      <c r="F13981" s="30" t="s">
        <v>80</v>
      </c>
      <c r="G13981" s="30" t="s">
        <v>81</v>
      </c>
      <c r="H13981" s="75">
        <v>1</v>
      </c>
    </row>
    <row r="13982" spans="1:8">
      <c r="A13982" s="30" t="s">
        <v>5030</v>
      </c>
      <c r="B13982" s="74">
        <v>46259</v>
      </c>
      <c r="C13982" s="30" t="s">
        <v>1094</v>
      </c>
      <c r="D13982" s="30" t="s">
        <v>1095</v>
      </c>
      <c r="E13982" s="75">
        <v>87</v>
      </c>
      <c r="F13982" s="30" t="s">
        <v>70</v>
      </c>
      <c r="G13982" s="30" t="s">
        <v>71</v>
      </c>
      <c r="H13982" s="75">
        <v>2</v>
      </c>
    </row>
    <row r="13983" spans="1:8">
      <c r="A13983" s="30" t="s">
        <v>5030</v>
      </c>
      <c r="B13983" s="74">
        <v>46259</v>
      </c>
      <c r="C13983" s="30" t="s">
        <v>1848</v>
      </c>
      <c r="D13983" s="30" t="s">
        <v>1849</v>
      </c>
      <c r="E13983" s="75">
        <v>69</v>
      </c>
      <c r="F13983" s="30" t="s">
        <v>53</v>
      </c>
      <c r="G13983" s="30" t="s">
        <v>54</v>
      </c>
      <c r="H13983" s="75">
        <v>1</v>
      </c>
    </row>
    <row r="13984" spans="1:8">
      <c r="A13984" s="30" t="s">
        <v>5030</v>
      </c>
      <c r="B13984" s="74">
        <v>46259</v>
      </c>
      <c r="C13984" s="30" t="s">
        <v>1096</v>
      </c>
      <c r="D13984" s="30" t="s">
        <v>1097</v>
      </c>
      <c r="E13984" s="75">
        <v>66</v>
      </c>
      <c r="F13984" s="30" t="s">
        <v>68</v>
      </c>
      <c r="G13984" s="30" t="s">
        <v>69</v>
      </c>
      <c r="H13984" s="75">
        <v>1</v>
      </c>
    </row>
    <row r="13985" spans="1:8">
      <c r="A13985" s="30" t="s">
        <v>5030</v>
      </c>
      <c r="B13985" s="74">
        <v>46259</v>
      </c>
      <c r="C13985" s="30" t="s">
        <v>1098</v>
      </c>
      <c r="D13985" s="30" t="s">
        <v>1099</v>
      </c>
      <c r="E13985" s="75">
        <v>61</v>
      </c>
      <c r="F13985" s="30" t="s">
        <v>53</v>
      </c>
      <c r="G13985" s="30" t="s">
        <v>54</v>
      </c>
      <c r="H13985" s="75">
        <v>1</v>
      </c>
    </row>
    <row r="13986" spans="1:8">
      <c r="A13986" s="30" t="s">
        <v>5030</v>
      </c>
      <c r="B13986" s="74">
        <v>46259</v>
      </c>
      <c r="C13986" s="30" t="s">
        <v>1102</v>
      </c>
      <c r="D13986" s="30" t="s">
        <v>1103</v>
      </c>
      <c r="E13986" s="75">
        <v>112</v>
      </c>
      <c r="F13986" s="30" t="s">
        <v>53</v>
      </c>
      <c r="G13986" s="30" t="s">
        <v>54</v>
      </c>
      <c r="H13986" s="75">
        <v>1</v>
      </c>
    </row>
    <row r="13987" spans="1:8">
      <c r="A13987" s="30" t="s">
        <v>5030</v>
      </c>
      <c r="B13987" s="74">
        <v>46259</v>
      </c>
      <c r="C13987" s="30" t="s">
        <v>1104</v>
      </c>
      <c r="D13987" s="30" t="s">
        <v>1105</v>
      </c>
      <c r="E13987" s="75">
        <v>21</v>
      </c>
      <c r="F13987" s="30" t="s">
        <v>53</v>
      </c>
      <c r="G13987" s="30" t="s">
        <v>54</v>
      </c>
      <c r="H13987" s="75">
        <v>1</v>
      </c>
    </row>
    <row r="13988" spans="1:8">
      <c r="A13988" s="30" t="s">
        <v>5030</v>
      </c>
      <c r="B13988" s="74">
        <v>46259</v>
      </c>
      <c r="C13988" s="30" t="s">
        <v>1106</v>
      </c>
      <c r="D13988" s="30" t="s">
        <v>1107</v>
      </c>
      <c r="E13988" s="75">
        <v>294</v>
      </c>
      <c r="F13988" s="30" t="s">
        <v>80</v>
      </c>
      <c r="G13988" s="30" t="s">
        <v>81</v>
      </c>
      <c r="H13988" s="75">
        <v>1</v>
      </c>
    </row>
    <row r="13989" spans="1:8">
      <c r="A13989" s="30" t="s">
        <v>5030</v>
      </c>
      <c r="B13989" s="74">
        <v>46259</v>
      </c>
      <c r="C13989" s="30" t="s">
        <v>1108</v>
      </c>
      <c r="D13989" s="30" t="s">
        <v>1109</v>
      </c>
      <c r="E13989" s="75">
        <v>109</v>
      </c>
      <c r="F13989" s="30" t="s">
        <v>53</v>
      </c>
      <c r="G13989" s="30" t="s">
        <v>54</v>
      </c>
      <c r="H13989" s="75">
        <v>1</v>
      </c>
    </row>
    <row r="13990" spans="1:8">
      <c r="A13990" s="30" t="s">
        <v>5030</v>
      </c>
      <c r="B13990" s="74">
        <v>46259</v>
      </c>
      <c r="C13990" s="30" t="s">
        <v>1110</v>
      </c>
      <c r="D13990" s="30" t="s">
        <v>1111</v>
      </c>
      <c r="E13990" s="75">
        <v>28</v>
      </c>
      <c r="F13990" s="30" t="s">
        <v>80</v>
      </c>
      <c r="G13990" s="30" t="s">
        <v>81</v>
      </c>
      <c r="H13990" s="75">
        <v>1</v>
      </c>
    </row>
    <row r="13991" spans="1:8">
      <c r="A13991" s="30" t="s">
        <v>5030</v>
      </c>
      <c r="B13991" s="74">
        <v>46259</v>
      </c>
      <c r="C13991" s="30" t="s">
        <v>1852</v>
      </c>
      <c r="D13991" s="30" t="s">
        <v>1853</v>
      </c>
      <c r="E13991" s="75">
        <v>122</v>
      </c>
      <c r="F13991" s="30" t="s">
        <v>53</v>
      </c>
      <c r="G13991" s="30" t="s">
        <v>54</v>
      </c>
      <c r="H13991" s="75">
        <v>1</v>
      </c>
    </row>
    <row r="13992" spans="1:8">
      <c r="A13992" s="30" t="s">
        <v>5030</v>
      </c>
      <c r="B13992" s="74">
        <v>46259</v>
      </c>
      <c r="C13992" s="30" t="s">
        <v>1120</v>
      </c>
      <c r="D13992" s="30" t="s">
        <v>1121</v>
      </c>
      <c r="E13992" s="75">
        <v>155</v>
      </c>
      <c r="F13992" s="30" t="s">
        <v>70</v>
      </c>
      <c r="G13992" s="30" t="s">
        <v>71</v>
      </c>
      <c r="H13992" s="75">
        <v>2</v>
      </c>
    </row>
    <row r="13993" spans="1:8">
      <c r="A13993" s="30" t="s">
        <v>5030</v>
      </c>
      <c r="B13993" s="74">
        <v>46259</v>
      </c>
      <c r="C13993" s="30" t="s">
        <v>1128</v>
      </c>
      <c r="D13993" s="30" t="s">
        <v>1129</v>
      </c>
      <c r="E13993" s="75">
        <v>69</v>
      </c>
      <c r="F13993" s="30" t="s">
        <v>68</v>
      </c>
      <c r="G13993" s="30" t="s">
        <v>69</v>
      </c>
      <c r="H13993" s="75">
        <v>1</v>
      </c>
    </row>
    <row r="13994" spans="1:8">
      <c r="A13994" s="30" t="s">
        <v>5030</v>
      </c>
      <c r="B13994" s="74">
        <v>46259</v>
      </c>
      <c r="C13994" s="30" t="s">
        <v>1130</v>
      </c>
      <c r="D13994" s="30" t="s">
        <v>1131</v>
      </c>
      <c r="E13994" s="75">
        <v>148</v>
      </c>
      <c r="F13994" s="30" t="s">
        <v>70</v>
      </c>
      <c r="G13994" s="30" t="s">
        <v>71</v>
      </c>
      <c r="H13994" s="75">
        <v>2</v>
      </c>
    </row>
    <row r="13995" spans="1:8">
      <c r="A13995" s="30" t="s">
        <v>5030</v>
      </c>
      <c r="B13995" s="74">
        <v>46259</v>
      </c>
      <c r="C13995" s="30" t="s">
        <v>1132</v>
      </c>
      <c r="D13995" s="30" t="s">
        <v>1133</v>
      </c>
      <c r="E13995" s="75">
        <v>4</v>
      </c>
      <c r="F13995" s="30" t="s">
        <v>76</v>
      </c>
      <c r="G13995" s="30" t="s">
        <v>77</v>
      </c>
      <c r="H13995" s="75">
        <v>1</v>
      </c>
    </row>
    <row r="13996" spans="1:8">
      <c r="A13996" s="30" t="s">
        <v>5030</v>
      </c>
      <c r="B13996" s="74">
        <v>46259</v>
      </c>
      <c r="C13996" s="30" t="s">
        <v>1134</v>
      </c>
      <c r="D13996" s="30" t="s">
        <v>1135</v>
      </c>
      <c r="E13996" s="75">
        <v>151</v>
      </c>
      <c r="F13996" s="30" t="s">
        <v>70</v>
      </c>
      <c r="G13996" s="30" t="s">
        <v>71</v>
      </c>
      <c r="H13996" s="75">
        <v>2</v>
      </c>
    </row>
    <row r="13997" spans="1:8">
      <c r="A13997" s="30" t="s">
        <v>5030</v>
      </c>
      <c r="B13997" s="74">
        <v>46259</v>
      </c>
      <c r="C13997" s="30" t="s">
        <v>1136</v>
      </c>
      <c r="D13997" s="30" t="s">
        <v>1137</v>
      </c>
      <c r="E13997" s="75">
        <v>52</v>
      </c>
      <c r="F13997" s="30" t="s">
        <v>70</v>
      </c>
      <c r="G13997" s="30" t="s">
        <v>71</v>
      </c>
      <c r="H13997" s="75">
        <v>2</v>
      </c>
    </row>
    <row r="13998" spans="1:8">
      <c r="A13998" s="30" t="s">
        <v>5030</v>
      </c>
      <c r="B13998" s="74">
        <v>46259</v>
      </c>
      <c r="C13998" s="30" t="s">
        <v>1856</v>
      </c>
      <c r="D13998" s="30" t="s">
        <v>1857</v>
      </c>
      <c r="E13998" s="75">
        <v>70</v>
      </c>
      <c r="F13998" s="30" t="s">
        <v>53</v>
      </c>
      <c r="G13998" s="30" t="s">
        <v>54</v>
      </c>
      <c r="H13998" s="75">
        <v>1</v>
      </c>
    </row>
    <row r="13999" spans="1:8">
      <c r="A13999" s="30" t="s">
        <v>5030</v>
      </c>
      <c r="B13999" s="74">
        <v>46259</v>
      </c>
      <c r="C13999" s="30" t="s">
        <v>1138</v>
      </c>
      <c r="D13999" s="30" t="s">
        <v>1139</v>
      </c>
      <c r="E13999" s="75">
        <v>6</v>
      </c>
      <c r="F13999" s="30" t="s">
        <v>76</v>
      </c>
      <c r="G13999" s="30" t="s">
        <v>77</v>
      </c>
      <c r="H13999" s="75">
        <v>1</v>
      </c>
    </row>
    <row r="14000" spans="1:8">
      <c r="A14000" s="30" t="s">
        <v>5030</v>
      </c>
      <c r="B14000" s="74">
        <v>46259</v>
      </c>
      <c r="C14000" s="30" t="s">
        <v>4498</v>
      </c>
      <c r="D14000" s="30" t="s">
        <v>4499</v>
      </c>
      <c r="E14000" s="75">
        <v>4</v>
      </c>
      <c r="F14000" s="30" t="s">
        <v>68</v>
      </c>
      <c r="G14000" s="30" t="s">
        <v>69</v>
      </c>
      <c r="H14000" s="75">
        <v>1</v>
      </c>
    </row>
    <row r="14001" spans="1:8">
      <c r="A14001" s="30" t="s">
        <v>5030</v>
      </c>
      <c r="B14001" s="74">
        <v>46259</v>
      </c>
      <c r="C14001" s="30" t="s">
        <v>1140</v>
      </c>
      <c r="D14001" s="30" t="s">
        <v>1141</v>
      </c>
      <c r="E14001" s="75">
        <v>59</v>
      </c>
      <c r="F14001" s="30" t="s">
        <v>53</v>
      </c>
      <c r="G14001" s="30" t="s">
        <v>54</v>
      </c>
      <c r="H14001" s="75">
        <v>1</v>
      </c>
    </row>
    <row r="14002" spans="1:8">
      <c r="A14002" s="30" t="s">
        <v>5030</v>
      </c>
      <c r="B14002" s="74">
        <v>46259</v>
      </c>
      <c r="C14002" s="30" t="s">
        <v>1142</v>
      </c>
      <c r="D14002" s="30" t="s">
        <v>1143</v>
      </c>
      <c r="E14002" s="75">
        <v>104</v>
      </c>
      <c r="F14002" s="30" t="s">
        <v>70</v>
      </c>
      <c r="G14002" s="30" t="s">
        <v>71</v>
      </c>
      <c r="H14002" s="75">
        <v>2</v>
      </c>
    </row>
    <row r="14003" spans="1:8">
      <c r="A14003" s="30" t="s">
        <v>5030</v>
      </c>
      <c r="B14003" s="74">
        <v>46259</v>
      </c>
      <c r="C14003" s="30" t="s">
        <v>1144</v>
      </c>
      <c r="D14003" s="30" t="s">
        <v>1145</v>
      </c>
      <c r="E14003" s="75">
        <v>7</v>
      </c>
      <c r="F14003" s="30" t="s">
        <v>76</v>
      </c>
      <c r="G14003" s="30" t="s">
        <v>77</v>
      </c>
      <c r="H14003" s="75">
        <v>1</v>
      </c>
    </row>
    <row r="14004" spans="1:8">
      <c r="A14004" s="30" t="s">
        <v>5030</v>
      </c>
      <c r="B14004" s="74">
        <v>46259</v>
      </c>
      <c r="C14004" s="30" t="s">
        <v>1150</v>
      </c>
      <c r="D14004" s="30" t="s">
        <v>1151</v>
      </c>
      <c r="E14004" s="75">
        <v>29</v>
      </c>
      <c r="F14004" s="30" t="s">
        <v>68</v>
      </c>
      <c r="G14004" s="30" t="s">
        <v>69</v>
      </c>
      <c r="H14004" s="75">
        <v>1</v>
      </c>
    </row>
    <row r="14005" spans="1:8">
      <c r="A14005" s="30" t="s">
        <v>5030</v>
      </c>
      <c r="B14005" s="74">
        <v>46259</v>
      </c>
      <c r="C14005" s="30" t="s">
        <v>1152</v>
      </c>
      <c r="D14005" s="30" t="s">
        <v>1153</v>
      </c>
      <c r="E14005" s="75">
        <v>41</v>
      </c>
      <c r="F14005" s="30" t="s">
        <v>76</v>
      </c>
      <c r="G14005" s="30" t="s">
        <v>77</v>
      </c>
      <c r="H14005" s="75">
        <v>1</v>
      </c>
    </row>
    <row r="14006" spans="1:8">
      <c r="A14006" s="30" t="s">
        <v>5030</v>
      </c>
      <c r="B14006" s="74">
        <v>46259</v>
      </c>
      <c r="C14006" s="30" t="s">
        <v>1154</v>
      </c>
      <c r="D14006" s="30" t="s">
        <v>1155</v>
      </c>
      <c r="E14006" s="75">
        <v>85</v>
      </c>
      <c r="F14006" s="30" t="s">
        <v>53</v>
      </c>
      <c r="G14006" s="30" t="s">
        <v>54</v>
      </c>
      <c r="H14006" s="75">
        <v>1</v>
      </c>
    </row>
    <row r="14007" spans="1:8">
      <c r="A14007" s="30" t="s">
        <v>5030</v>
      </c>
      <c r="B14007" s="74">
        <v>46259</v>
      </c>
      <c r="C14007" s="30" t="s">
        <v>1156</v>
      </c>
      <c r="D14007" s="30" t="s">
        <v>1157</v>
      </c>
      <c r="E14007" s="75">
        <v>20</v>
      </c>
      <c r="F14007" s="30" t="s">
        <v>76</v>
      </c>
      <c r="G14007" s="30" t="s">
        <v>77</v>
      </c>
      <c r="H14007" s="75">
        <v>1</v>
      </c>
    </row>
    <row r="14008" spans="1:8">
      <c r="A14008" s="30" t="s">
        <v>5030</v>
      </c>
      <c r="B14008" s="74">
        <v>46259</v>
      </c>
      <c r="C14008" s="30" t="s">
        <v>1860</v>
      </c>
      <c r="D14008" s="30" t="s">
        <v>1861</v>
      </c>
      <c r="E14008" s="75">
        <v>152</v>
      </c>
      <c r="F14008" s="30" t="s">
        <v>53</v>
      </c>
      <c r="G14008" s="30" t="s">
        <v>54</v>
      </c>
      <c r="H14008" s="75">
        <v>1</v>
      </c>
    </row>
    <row r="14009" spans="1:8">
      <c r="A14009" s="30" t="s">
        <v>5030</v>
      </c>
      <c r="B14009" s="74">
        <v>46259</v>
      </c>
      <c r="C14009" s="30" t="s">
        <v>1164</v>
      </c>
      <c r="D14009" s="30" t="s">
        <v>1165</v>
      </c>
      <c r="E14009" s="75">
        <v>98</v>
      </c>
      <c r="F14009" s="30" t="s">
        <v>70</v>
      </c>
      <c r="G14009" s="30" t="s">
        <v>71</v>
      </c>
      <c r="H14009" s="75">
        <v>2</v>
      </c>
    </row>
    <row r="14010" spans="1:8">
      <c r="A14010" s="30" t="s">
        <v>5030</v>
      </c>
      <c r="B14010" s="74">
        <v>46259</v>
      </c>
      <c r="C14010" s="30" t="s">
        <v>1166</v>
      </c>
      <c r="D14010" s="30" t="s">
        <v>1167</v>
      </c>
      <c r="E14010" s="75">
        <v>99</v>
      </c>
      <c r="F14010" s="30" t="s">
        <v>53</v>
      </c>
      <c r="G14010" s="30" t="s">
        <v>54</v>
      </c>
      <c r="H14010" s="75">
        <v>1</v>
      </c>
    </row>
    <row r="14011" spans="1:8">
      <c r="A14011" s="30" t="s">
        <v>5030</v>
      </c>
      <c r="B14011" s="74">
        <v>46259</v>
      </c>
      <c r="C14011" s="30" t="s">
        <v>1168</v>
      </c>
      <c r="D14011" s="30" t="s">
        <v>1169</v>
      </c>
      <c r="E14011" s="75">
        <v>53</v>
      </c>
      <c r="F14011" s="30" t="s">
        <v>53</v>
      </c>
      <c r="G14011" s="30" t="s">
        <v>54</v>
      </c>
      <c r="H14011" s="75">
        <v>1</v>
      </c>
    </row>
    <row r="14012" spans="1:8">
      <c r="A14012" s="30" t="s">
        <v>5030</v>
      </c>
      <c r="B14012" s="74">
        <v>46259</v>
      </c>
      <c r="C14012" s="30" t="s">
        <v>1174</v>
      </c>
      <c r="D14012" s="30" t="s">
        <v>1175</v>
      </c>
      <c r="E14012" s="75">
        <v>141</v>
      </c>
      <c r="F14012" s="30" t="s">
        <v>53</v>
      </c>
      <c r="G14012" s="30" t="s">
        <v>54</v>
      </c>
      <c r="H14012" s="75">
        <v>1</v>
      </c>
    </row>
    <row r="14013" spans="1:8">
      <c r="A14013" s="30" t="s">
        <v>5030</v>
      </c>
      <c r="B14013" s="74">
        <v>46259</v>
      </c>
      <c r="C14013" s="30" t="s">
        <v>1176</v>
      </c>
      <c r="D14013" s="30" t="s">
        <v>1177</v>
      </c>
      <c r="E14013" s="75">
        <v>83</v>
      </c>
      <c r="F14013" s="30" t="s">
        <v>53</v>
      </c>
      <c r="G14013" s="30" t="s">
        <v>54</v>
      </c>
      <c r="H14013" s="75">
        <v>1</v>
      </c>
    </row>
    <row r="14014" spans="1:8">
      <c r="A14014" s="30" t="s">
        <v>5030</v>
      </c>
      <c r="B14014" s="74">
        <v>46259</v>
      </c>
      <c r="C14014" s="30" t="s">
        <v>1180</v>
      </c>
      <c r="D14014" s="30" t="s">
        <v>1181</v>
      </c>
      <c r="E14014" s="75">
        <v>162</v>
      </c>
      <c r="F14014" s="30" t="s">
        <v>53</v>
      </c>
      <c r="G14014" s="30" t="s">
        <v>54</v>
      </c>
      <c r="H14014" s="75">
        <v>1</v>
      </c>
    </row>
    <row r="14015" spans="1:8">
      <c r="A14015" s="30" t="s">
        <v>5030</v>
      </c>
      <c r="B14015" s="74">
        <v>46259</v>
      </c>
      <c r="C14015" s="30" t="s">
        <v>1182</v>
      </c>
      <c r="D14015" s="30" t="s">
        <v>1183</v>
      </c>
      <c r="E14015" s="75">
        <v>31</v>
      </c>
      <c r="F14015" s="30" t="s">
        <v>76</v>
      </c>
      <c r="G14015" s="30" t="s">
        <v>77</v>
      </c>
      <c r="H14015" s="75">
        <v>1</v>
      </c>
    </row>
    <row r="14016" spans="1:8">
      <c r="A14016" s="30" t="s">
        <v>5030</v>
      </c>
      <c r="B14016" s="74">
        <v>46259</v>
      </c>
      <c r="C14016" s="30" t="s">
        <v>1186</v>
      </c>
      <c r="D14016" s="30" t="s">
        <v>1187</v>
      </c>
      <c r="E14016" s="75">
        <v>99</v>
      </c>
      <c r="F14016" s="30" t="s">
        <v>53</v>
      </c>
      <c r="G14016" s="30" t="s">
        <v>54</v>
      </c>
      <c r="H14016" s="75">
        <v>1</v>
      </c>
    </row>
    <row r="14017" spans="1:8">
      <c r="A14017" s="30" t="s">
        <v>5030</v>
      </c>
      <c r="B14017" s="74">
        <v>46259</v>
      </c>
      <c r="C14017" s="30" t="s">
        <v>1188</v>
      </c>
      <c r="D14017" s="30" t="s">
        <v>1189</v>
      </c>
      <c r="E14017" s="75">
        <v>76</v>
      </c>
      <c r="F14017" s="30" t="s">
        <v>63</v>
      </c>
      <c r="G14017" s="30" t="s">
        <v>64</v>
      </c>
      <c r="H14017" s="75">
        <v>2</v>
      </c>
    </row>
    <row r="14018" spans="1:8">
      <c r="A14018" s="30" t="s">
        <v>5030</v>
      </c>
      <c r="B14018" s="74">
        <v>46259</v>
      </c>
      <c r="C14018" s="30" t="s">
        <v>1192</v>
      </c>
      <c r="D14018" s="30" t="s">
        <v>1193</v>
      </c>
      <c r="E14018" s="75">
        <v>69</v>
      </c>
      <c r="F14018" s="30" t="s">
        <v>53</v>
      </c>
      <c r="G14018" s="30" t="s">
        <v>54</v>
      </c>
      <c r="H14018" s="75">
        <v>1</v>
      </c>
    </row>
    <row r="14019" spans="1:8">
      <c r="A14019" s="30" t="s">
        <v>5030</v>
      </c>
      <c r="B14019" s="74">
        <v>46259</v>
      </c>
      <c r="C14019" s="30" t="s">
        <v>1194</v>
      </c>
      <c r="D14019" s="30" t="s">
        <v>1195</v>
      </c>
      <c r="E14019" s="75">
        <v>83</v>
      </c>
      <c r="F14019" s="30" t="s">
        <v>70</v>
      </c>
      <c r="G14019" s="30" t="s">
        <v>71</v>
      </c>
      <c r="H14019" s="75">
        <v>2</v>
      </c>
    </row>
    <row r="14020" spans="1:8">
      <c r="A14020" s="30" t="s">
        <v>5030</v>
      </c>
      <c r="B14020" s="74">
        <v>46259</v>
      </c>
      <c r="C14020" s="30" t="s">
        <v>1204</v>
      </c>
      <c r="D14020" s="30" t="s">
        <v>1205</v>
      </c>
      <c r="E14020" s="75">
        <v>62</v>
      </c>
      <c r="F14020" s="30" t="s">
        <v>53</v>
      </c>
      <c r="G14020" s="30" t="s">
        <v>54</v>
      </c>
      <c r="H14020" s="75">
        <v>1</v>
      </c>
    </row>
    <row r="14021" spans="1:8">
      <c r="A14021" s="30" t="s">
        <v>5030</v>
      </c>
      <c r="B14021" s="74">
        <v>46259</v>
      </c>
      <c r="C14021" s="30" t="s">
        <v>1206</v>
      </c>
      <c r="D14021" s="30" t="s">
        <v>1207</v>
      </c>
      <c r="E14021" s="75">
        <v>30</v>
      </c>
      <c r="F14021" s="30" t="s">
        <v>53</v>
      </c>
      <c r="G14021" s="30" t="s">
        <v>54</v>
      </c>
      <c r="H14021" s="75">
        <v>1</v>
      </c>
    </row>
    <row r="14022" spans="1:8">
      <c r="A14022" s="30" t="s">
        <v>5030</v>
      </c>
      <c r="B14022" s="74">
        <v>46259</v>
      </c>
      <c r="C14022" s="30" t="s">
        <v>1208</v>
      </c>
      <c r="D14022" s="30" t="s">
        <v>1209</v>
      </c>
      <c r="E14022" s="75">
        <v>19</v>
      </c>
      <c r="F14022" s="30" t="s">
        <v>53</v>
      </c>
      <c r="G14022" s="30" t="s">
        <v>54</v>
      </c>
      <c r="H14022" s="75">
        <v>1</v>
      </c>
    </row>
    <row r="14023" spans="1:8">
      <c r="A14023" s="30" t="s">
        <v>5030</v>
      </c>
      <c r="B14023" s="74">
        <v>46259</v>
      </c>
      <c r="C14023" s="30" t="s">
        <v>1210</v>
      </c>
      <c r="D14023" s="30" t="s">
        <v>1211</v>
      </c>
      <c r="E14023" s="75">
        <v>30</v>
      </c>
      <c r="F14023" s="30" t="s">
        <v>53</v>
      </c>
      <c r="G14023" s="30" t="s">
        <v>54</v>
      </c>
      <c r="H14023" s="75">
        <v>1</v>
      </c>
    </row>
    <row r="14024" spans="1:8">
      <c r="A14024" s="30" t="s">
        <v>5030</v>
      </c>
      <c r="B14024" s="74">
        <v>46259</v>
      </c>
      <c r="C14024" s="30" t="s">
        <v>1212</v>
      </c>
      <c r="D14024" s="30" t="s">
        <v>1213</v>
      </c>
      <c r="E14024" s="75">
        <v>257</v>
      </c>
      <c r="F14024" s="30" t="s">
        <v>80</v>
      </c>
      <c r="G14024" s="30" t="s">
        <v>81</v>
      </c>
      <c r="H14024" s="75">
        <v>1</v>
      </c>
    </row>
    <row r="14025" spans="1:8">
      <c r="A14025" s="30" t="s">
        <v>5030</v>
      </c>
      <c r="B14025" s="74">
        <v>46259</v>
      </c>
      <c r="C14025" s="30" t="s">
        <v>1214</v>
      </c>
      <c r="D14025" s="30" t="s">
        <v>1215</v>
      </c>
      <c r="E14025" s="75">
        <v>1</v>
      </c>
      <c r="F14025" s="30" t="s">
        <v>76</v>
      </c>
      <c r="G14025" s="30" t="s">
        <v>77</v>
      </c>
      <c r="H14025" s="75">
        <v>1</v>
      </c>
    </row>
    <row r="14026" spans="1:8">
      <c r="A14026" s="30" t="s">
        <v>5030</v>
      </c>
      <c r="B14026" s="74">
        <v>46259</v>
      </c>
      <c r="C14026" s="30" t="s">
        <v>1218</v>
      </c>
      <c r="D14026" s="30" t="s">
        <v>1219</v>
      </c>
      <c r="E14026" s="75">
        <v>65</v>
      </c>
      <c r="F14026" s="30" t="s">
        <v>53</v>
      </c>
      <c r="G14026" s="30" t="s">
        <v>54</v>
      </c>
      <c r="H14026" s="75">
        <v>1</v>
      </c>
    </row>
    <row r="14027" spans="1:8">
      <c r="A14027" s="30" t="s">
        <v>5030</v>
      </c>
      <c r="B14027" s="74">
        <v>46259</v>
      </c>
      <c r="C14027" s="30" t="s">
        <v>1220</v>
      </c>
      <c r="D14027" s="30" t="s">
        <v>1221</v>
      </c>
      <c r="E14027" s="75">
        <v>113</v>
      </c>
      <c r="F14027" s="30" t="s">
        <v>70</v>
      </c>
      <c r="G14027" s="30" t="s">
        <v>71</v>
      </c>
      <c r="H14027" s="75">
        <v>2</v>
      </c>
    </row>
    <row r="14028" spans="1:8">
      <c r="A14028" s="30" t="s">
        <v>5030</v>
      </c>
      <c r="B14028" s="74">
        <v>46259</v>
      </c>
      <c r="C14028" s="30" t="s">
        <v>1226</v>
      </c>
      <c r="D14028" s="30" t="s">
        <v>1227</v>
      </c>
      <c r="E14028" s="75">
        <v>81</v>
      </c>
      <c r="F14028" s="30" t="s">
        <v>70</v>
      </c>
      <c r="G14028" s="30" t="s">
        <v>71</v>
      </c>
      <c r="H14028" s="75">
        <v>2</v>
      </c>
    </row>
    <row r="14029" spans="1:8">
      <c r="A14029" s="30" t="s">
        <v>5030</v>
      </c>
      <c r="B14029" s="74">
        <v>46259</v>
      </c>
      <c r="C14029" s="30" t="s">
        <v>1228</v>
      </c>
      <c r="D14029" s="30" t="s">
        <v>1229</v>
      </c>
      <c r="E14029" s="75">
        <v>85</v>
      </c>
      <c r="F14029" s="30" t="s">
        <v>53</v>
      </c>
      <c r="G14029" s="30" t="s">
        <v>54</v>
      </c>
      <c r="H14029" s="75">
        <v>1</v>
      </c>
    </row>
    <row r="14030" spans="1:8">
      <c r="A14030" s="30" t="s">
        <v>5030</v>
      </c>
      <c r="B14030" s="74">
        <v>46259</v>
      </c>
      <c r="C14030" s="30" t="s">
        <v>1232</v>
      </c>
      <c r="D14030" s="30" t="s">
        <v>1233</v>
      </c>
      <c r="E14030" s="75">
        <v>3</v>
      </c>
      <c r="F14030" s="30" t="s">
        <v>76</v>
      </c>
      <c r="G14030" s="30" t="s">
        <v>77</v>
      </c>
      <c r="H14030" s="75">
        <v>1</v>
      </c>
    </row>
    <row r="14031" spans="1:8">
      <c r="A14031" s="30" t="s">
        <v>5030</v>
      </c>
      <c r="B14031" s="74">
        <v>46259</v>
      </c>
      <c r="C14031" s="30" t="s">
        <v>1246</v>
      </c>
      <c r="D14031" s="30" t="s">
        <v>1247</v>
      </c>
      <c r="E14031" s="75">
        <v>26</v>
      </c>
      <c r="F14031" s="30" t="s">
        <v>76</v>
      </c>
      <c r="G14031" s="30" t="s">
        <v>77</v>
      </c>
      <c r="H14031" s="75">
        <v>1</v>
      </c>
    </row>
    <row r="14032" spans="1:8">
      <c r="A14032" s="30" t="s">
        <v>5030</v>
      </c>
      <c r="B14032" s="74">
        <v>46259</v>
      </c>
      <c r="C14032" s="30" t="s">
        <v>1250</v>
      </c>
      <c r="D14032" s="30" t="s">
        <v>1251</v>
      </c>
      <c r="E14032" s="75">
        <v>28</v>
      </c>
      <c r="F14032" s="30" t="s">
        <v>53</v>
      </c>
      <c r="G14032" s="30" t="s">
        <v>54</v>
      </c>
      <c r="H14032" s="75">
        <v>1</v>
      </c>
    </row>
    <row r="14033" spans="1:8">
      <c r="A14033" s="30" t="s">
        <v>5030</v>
      </c>
      <c r="B14033" s="74">
        <v>46259</v>
      </c>
      <c r="C14033" s="30" t="s">
        <v>1254</v>
      </c>
      <c r="D14033" s="30" t="s">
        <v>1255</v>
      </c>
      <c r="E14033" s="75">
        <v>39</v>
      </c>
      <c r="F14033" s="30" t="s">
        <v>53</v>
      </c>
      <c r="G14033" s="30" t="s">
        <v>54</v>
      </c>
      <c r="H14033" s="75">
        <v>1</v>
      </c>
    </row>
    <row r="14034" spans="1:8">
      <c r="A14034" s="30" t="s">
        <v>5030</v>
      </c>
      <c r="B14034" s="74">
        <v>46259</v>
      </c>
      <c r="C14034" s="30" t="s">
        <v>1872</v>
      </c>
      <c r="D14034" s="30" t="s">
        <v>1873</v>
      </c>
      <c r="E14034" s="75">
        <v>1</v>
      </c>
      <c r="F14034" s="30" t="s">
        <v>53</v>
      </c>
      <c r="G14034" s="30" t="s">
        <v>54</v>
      </c>
      <c r="H14034" s="75">
        <v>1</v>
      </c>
    </row>
    <row r="14035" spans="1:8">
      <c r="A14035" s="30" t="s">
        <v>5030</v>
      </c>
      <c r="B14035" s="74">
        <v>46259</v>
      </c>
      <c r="C14035" s="30" t="s">
        <v>1874</v>
      </c>
      <c r="D14035" s="30" t="s">
        <v>1875</v>
      </c>
      <c r="E14035" s="75">
        <v>56</v>
      </c>
      <c r="F14035" s="30" t="s">
        <v>76</v>
      </c>
      <c r="G14035" s="30" t="s">
        <v>77</v>
      </c>
      <c r="H14035" s="75">
        <v>1</v>
      </c>
    </row>
    <row r="14036" spans="1:8">
      <c r="A14036" s="30" t="s">
        <v>5030</v>
      </c>
      <c r="B14036" s="74">
        <v>46259</v>
      </c>
      <c r="C14036" s="30" t="s">
        <v>1876</v>
      </c>
      <c r="D14036" s="30" t="s">
        <v>1877</v>
      </c>
      <c r="E14036" s="75">
        <v>6</v>
      </c>
      <c r="F14036" s="30" t="s">
        <v>76</v>
      </c>
      <c r="G14036" s="30" t="s">
        <v>77</v>
      </c>
      <c r="H14036" s="75">
        <v>1</v>
      </c>
    </row>
    <row r="14037" spans="1:8">
      <c r="A14037" s="30" t="s">
        <v>5030</v>
      </c>
      <c r="B14037" s="74">
        <v>46259</v>
      </c>
      <c r="C14037" s="30" t="s">
        <v>1260</v>
      </c>
      <c r="D14037" s="30" t="s">
        <v>1261</v>
      </c>
      <c r="E14037" s="75">
        <v>41</v>
      </c>
      <c r="F14037" s="30" t="s">
        <v>68</v>
      </c>
      <c r="G14037" s="30" t="s">
        <v>69</v>
      </c>
      <c r="H14037" s="75">
        <v>1</v>
      </c>
    </row>
    <row r="14038" spans="1:8">
      <c r="A14038" s="30" t="s">
        <v>5030</v>
      </c>
      <c r="B14038" s="74">
        <v>46259</v>
      </c>
      <c r="C14038" s="30" t="s">
        <v>1878</v>
      </c>
      <c r="D14038" s="30" t="s">
        <v>1879</v>
      </c>
      <c r="E14038" s="75">
        <v>2</v>
      </c>
      <c r="F14038" s="30" t="s">
        <v>76</v>
      </c>
      <c r="G14038" s="30" t="s">
        <v>77</v>
      </c>
      <c r="H14038" s="75">
        <v>1</v>
      </c>
    </row>
    <row r="14039" spans="1:8">
      <c r="A14039" s="30" t="s">
        <v>5030</v>
      </c>
      <c r="B14039" s="74">
        <v>46259</v>
      </c>
      <c r="C14039" s="30" t="s">
        <v>1264</v>
      </c>
      <c r="D14039" s="30" t="s">
        <v>1265</v>
      </c>
      <c r="E14039" s="75">
        <v>2</v>
      </c>
      <c r="F14039" s="30" t="s">
        <v>76</v>
      </c>
      <c r="G14039" s="30" t="s">
        <v>77</v>
      </c>
      <c r="H14039" s="75">
        <v>1</v>
      </c>
    </row>
    <row r="14040" spans="1:8">
      <c r="A14040" s="30" t="s">
        <v>5030</v>
      </c>
      <c r="B14040" s="74">
        <v>46259</v>
      </c>
      <c r="C14040" s="30" t="s">
        <v>1266</v>
      </c>
      <c r="D14040" s="30" t="s">
        <v>1267</v>
      </c>
      <c r="E14040" s="75">
        <v>118</v>
      </c>
      <c r="F14040" s="30" t="s">
        <v>53</v>
      </c>
      <c r="G14040" s="30" t="s">
        <v>54</v>
      </c>
      <c r="H14040" s="75">
        <v>1</v>
      </c>
    </row>
    <row r="14041" spans="1:8">
      <c r="A14041" s="30" t="s">
        <v>5030</v>
      </c>
      <c r="B14041" s="74">
        <v>46259</v>
      </c>
      <c r="C14041" s="30" t="s">
        <v>1270</v>
      </c>
      <c r="D14041" s="30" t="s">
        <v>1271</v>
      </c>
      <c r="E14041" s="75">
        <v>123</v>
      </c>
      <c r="F14041" s="30" t="s">
        <v>53</v>
      </c>
      <c r="G14041" s="30" t="s">
        <v>54</v>
      </c>
      <c r="H14041" s="75">
        <v>1</v>
      </c>
    </row>
    <row r="14042" spans="1:8">
      <c r="A14042" s="30" t="s">
        <v>5030</v>
      </c>
      <c r="B14042" s="74">
        <v>46259</v>
      </c>
      <c r="C14042" s="30" t="s">
        <v>1276</v>
      </c>
      <c r="D14042" s="30" t="s">
        <v>1277</v>
      </c>
      <c r="E14042" s="75">
        <v>30</v>
      </c>
      <c r="F14042" s="30" t="s">
        <v>70</v>
      </c>
      <c r="G14042" s="30" t="s">
        <v>71</v>
      </c>
      <c r="H14042" s="75">
        <v>2</v>
      </c>
    </row>
    <row r="14043" spans="1:8">
      <c r="A14043" s="30" t="s">
        <v>5030</v>
      </c>
      <c r="B14043" s="74">
        <v>46259</v>
      </c>
      <c r="C14043" s="30" t="s">
        <v>1278</v>
      </c>
      <c r="D14043" s="30" t="s">
        <v>1279</v>
      </c>
      <c r="E14043" s="75">
        <v>43</v>
      </c>
      <c r="F14043" s="30" t="s">
        <v>53</v>
      </c>
      <c r="G14043" s="30" t="s">
        <v>54</v>
      </c>
      <c r="H14043" s="75">
        <v>1</v>
      </c>
    </row>
    <row r="14044" spans="1:8">
      <c r="A14044" s="30" t="s">
        <v>5030</v>
      </c>
      <c r="B14044" s="74">
        <v>46259</v>
      </c>
      <c r="C14044" s="30" t="s">
        <v>1884</v>
      </c>
      <c r="D14044" s="30" t="s">
        <v>1885</v>
      </c>
      <c r="E14044" s="75">
        <v>100</v>
      </c>
      <c r="F14044" s="30" t="s">
        <v>53</v>
      </c>
      <c r="G14044" s="30" t="s">
        <v>54</v>
      </c>
      <c r="H14044" s="75">
        <v>1</v>
      </c>
    </row>
    <row r="14045" spans="1:8">
      <c r="A14045" s="30" t="s">
        <v>5030</v>
      </c>
      <c r="B14045" s="74">
        <v>46259</v>
      </c>
      <c r="C14045" s="30" t="s">
        <v>1282</v>
      </c>
      <c r="D14045" s="30" t="s">
        <v>1283</v>
      </c>
      <c r="E14045" s="75">
        <v>96</v>
      </c>
      <c r="F14045" s="30" t="s">
        <v>70</v>
      </c>
      <c r="G14045" s="30" t="s">
        <v>71</v>
      </c>
      <c r="H14045" s="75">
        <v>2</v>
      </c>
    </row>
    <row r="14046" spans="1:8">
      <c r="A14046" s="30" t="s">
        <v>5030</v>
      </c>
      <c r="B14046" s="74">
        <v>46259</v>
      </c>
      <c r="C14046" s="30" t="s">
        <v>1288</v>
      </c>
      <c r="D14046" s="30" t="s">
        <v>1289</v>
      </c>
      <c r="E14046" s="75">
        <v>77</v>
      </c>
      <c r="F14046" s="30" t="s">
        <v>53</v>
      </c>
      <c r="G14046" s="30" t="s">
        <v>54</v>
      </c>
      <c r="H14046" s="75">
        <v>1</v>
      </c>
    </row>
    <row r="14047" spans="1:8">
      <c r="A14047" s="30" t="s">
        <v>5030</v>
      </c>
      <c r="B14047" s="74">
        <v>46259</v>
      </c>
      <c r="C14047" s="30" t="s">
        <v>1886</v>
      </c>
      <c r="D14047" s="30" t="s">
        <v>1887</v>
      </c>
      <c r="E14047" s="75">
        <v>153</v>
      </c>
      <c r="F14047" s="30" t="s">
        <v>70</v>
      </c>
      <c r="G14047" s="30" t="s">
        <v>71</v>
      </c>
      <c r="H14047" s="75">
        <v>2</v>
      </c>
    </row>
    <row r="14048" spans="1:8">
      <c r="A14048" s="30" t="s">
        <v>5030</v>
      </c>
      <c r="B14048" s="74">
        <v>46259</v>
      </c>
      <c r="C14048" s="30" t="s">
        <v>1290</v>
      </c>
      <c r="D14048" s="30" t="s">
        <v>1291</v>
      </c>
      <c r="E14048" s="75">
        <v>144</v>
      </c>
      <c r="F14048" s="30" t="s">
        <v>80</v>
      </c>
      <c r="G14048" s="30" t="s">
        <v>81</v>
      </c>
      <c r="H14048" s="75">
        <v>1</v>
      </c>
    </row>
    <row r="14049" spans="1:8">
      <c r="A14049" s="30" t="s">
        <v>5030</v>
      </c>
      <c r="B14049" s="74">
        <v>46259</v>
      </c>
      <c r="C14049" s="30" t="s">
        <v>1294</v>
      </c>
      <c r="D14049" s="30" t="s">
        <v>1295</v>
      </c>
      <c r="E14049" s="75">
        <v>25</v>
      </c>
      <c r="F14049" s="30" t="s">
        <v>53</v>
      </c>
      <c r="G14049" s="30" t="s">
        <v>54</v>
      </c>
      <c r="H14049" s="75">
        <v>1</v>
      </c>
    </row>
    <row r="14050" spans="1:8">
      <c r="A14050" s="30" t="s">
        <v>5030</v>
      </c>
      <c r="B14050" s="74">
        <v>46259</v>
      </c>
      <c r="C14050" s="30" t="s">
        <v>1890</v>
      </c>
      <c r="D14050" s="30" t="s">
        <v>1891</v>
      </c>
      <c r="E14050" s="75">
        <v>39</v>
      </c>
      <c r="F14050" s="30" t="s">
        <v>80</v>
      </c>
      <c r="G14050" s="30" t="s">
        <v>81</v>
      </c>
      <c r="H14050" s="75">
        <v>1</v>
      </c>
    </row>
    <row r="14051" spans="1:8">
      <c r="A14051" s="30" t="s">
        <v>5030</v>
      </c>
      <c r="B14051" s="74">
        <v>46259</v>
      </c>
      <c r="C14051" s="30" t="s">
        <v>1894</v>
      </c>
      <c r="D14051" s="30" t="s">
        <v>1895</v>
      </c>
      <c r="E14051" s="75">
        <v>88</v>
      </c>
      <c r="F14051" s="30" t="s">
        <v>76</v>
      </c>
      <c r="G14051" s="30" t="s">
        <v>77</v>
      </c>
      <c r="H14051" s="75">
        <v>1</v>
      </c>
    </row>
    <row r="14052" spans="1:8">
      <c r="A14052" s="30" t="s">
        <v>5030</v>
      </c>
      <c r="B14052" s="74">
        <v>46259</v>
      </c>
      <c r="C14052" s="30" t="s">
        <v>1898</v>
      </c>
      <c r="D14052" s="30" t="s">
        <v>1899</v>
      </c>
      <c r="E14052" s="75">
        <v>76</v>
      </c>
      <c r="F14052" s="30" t="s">
        <v>70</v>
      </c>
      <c r="G14052" s="30" t="s">
        <v>71</v>
      </c>
      <c r="H14052" s="75">
        <v>2</v>
      </c>
    </row>
    <row r="14053" spans="1:8">
      <c r="A14053" s="30" t="s">
        <v>5030</v>
      </c>
      <c r="B14053" s="74">
        <v>46259</v>
      </c>
      <c r="C14053" s="30" t="s">
        <v>1304</v>
      </c>
      <c r="D14053" s="30" t="s">
        <v>1305</v>
      </c>
      <c r="E14053" s="75">
        <v>19</v>
      </c>
      <c r="F14053" s="30" t="s">
        <v>76</v>
      </c>
      <c r="G14053" s="30" t="s">
        <v>77</v>
      </c>
      <c r="H14053" s="75">
        <v>1</v>
      </c>
    </row>
    <row r="14054" spans="1:8">
      <c r="A14054" s="30" t="s">
        <v>5030</v>
      </c>
      <c r="B14054" s="74">
        <v>46259</v>
      </c>
      <c r="C14054" s="30" t="s">
        <v>1308</v>
      </c>
      <c r="D14054" s="30" t="s">
        <v>1309</v>
      </c>
      <c r="E14054" s="75">
        <v>86</v>
      </c>
      <c r="F14054" s="30" t="s">
        <v>80</v>
      </c>
      <c r="G14054" s="30" t="s">
        <v>81</v>
      </c>
      <c r="H14054" s="75">
        <v>1</v>
      </c>
    </row>
    <row r="14055" spans="1:8">
      <c r="A14055" s="30" t="s">
        <v>5030</v>
      </c>
      <c r="B14055" s="74">
        <v>46259</v>
      </c>
      <c r="C14055" s="30" t="s">
        <v>1906</v>
      </c>
      <c r="D14055" s="30" t="s">
        <v>1907</v>
      </c>
      <c r="E14055" s="75">
        <v>35</v>
      </c>
      <c r="F14055" s="30" t="s">
        <v>76</v>
      </c>
      <c r="G14055" s="30" t="s">
        <v>77</v>
      </c>
      <c r="H14055" s="75">
        <v>1</v>
      </c>
    </row>
    <row r="14056" spans="1:8">
      <c r="A14056" s="30" t="s">
        <v>5030</v>
      </c>
      <c r="B14056" s="74">
        <v>46259</v>
      </c>
      <c r="C14056" s="30" t="s">
        <v>1316</v>
      </c>
      <c r="D14056" s="30" t="s">
        <v>1317</v>
      </c>
      <c r="E14056" s="75">
        <v>135</v>
      </c>
      <c r="F14056" s="30" t="s">
        <v>72</v>
      </c>
      <c r="G14056" s="30" t="s">
        <v>73</v>
      </c>
      <c r="H14056" s="75">
        <v>3</v>
      </c>
    </row>
    <row r="14057" spans="1:8">
      <c r="A14057" s="30" t="s">
        <v>5030</v>
      </c>
      <c r="B14057" s="74">
        <v>46259</v>
      </c>
      <c r="C14057" s="30" t="s">
        <v>1320</v>
      </c>
      <c r="D14057" s="30" t="s">
        <v>1321</v>
      </c>
      <c r="E14057" s="75">
        <v>76</v>
      </c>
      <c r="F14057" s="30" t="s">
        <v>70</v>
      </c>
      <c r="G14057" s="30" t="s">
        <v>71</v>
      </c>
      <c r="H14057" s="75">
        <v>2</v>
      </c>
    </row>
    <row r="14058" spans="1:8">
      <c r="A14058" s="30" t="s">
        <v>5030</v>
      </c>
      <c r="B14058" s="74">
        <v>46259</v>
      </c>
      <c r="C14058" s="30" t="s">
        <v>1322</v>
      </c>
      <c r="D14058" s="30" t="s">
        <v>1323</v>
      </c>
      <c r="E14058" s="75">
        <v>77</v>
      </c>
      <c r="F14058" s="30" t="s">
        <v>70</v>
      </c>
      <c r="G14058" s="30" t="s">
        <v>71</v>
      </c>
      <c r="H14058" s="75">
        <v>2</v>
      </c>
    </row>
    <row r="14059" spans="1:8">
      <c r="A14059" s="30" t="s">
        <v>5030</v>
      </c>
      <c r="B14059" s="74">
        <v>46259</v>
      </c>
      <c r="C14059" s="30" t="s">
        <v>1324</v>
      </c>
      <c r="D14059" s="30" t="s">
        <v>1325</v>
      </c>
      <c r="E14059" s="75">
        <v>266</v>
      </c>
      <c r="F14059" s="30" t="s">
        <v>80</v>
      </c>
      <c r="G14059" s="30" t="s">
        <v>81</v>
      </c>
      <c r="H14059" s="75">
        <v>1</v>
      </c>
    </row>
    <row r="14060" spans="1:8">
      <c r="A14060" s="30" t="s">
        <v>5030</v>
      </c>
      <c r="B14060" s="74">
        <v>46259</v>
      </c>
      <c r="C14060" s="30" t="s">
        <v>1910</v>
      </c>
      <c r="D14060" s="30" t="s">
        <v>1911</v>
      </c>
      <c r="E14060" s="75">
        <v>92</v>
      </c>
      <c r="F14060" s="30" t="s">
        <v>72</v>
      </c>
      <c r="G14060" s="30" t="s">
        <v>73</v>
      </c>
      <c r="H14060" s="75">
        <v>3</v>
      </c>
    </row>
    <row r="14061" spans="1:8">
      <c r="A14061" s="30" t="s">
        <v>5030</v>
      </c>
      <c r="B14061" s="74">
        <v>46259</v>
      </c>
      <c r="C14061" s="30" t="s">
        <v>1326</v>
      </c>
      <c r="D14061" s="30" t="s">
        <v>1327</v>
      </c>
      <c r="E14061" s="75">
        <v>18</v>
      </c>
      <c r="F14061" s="30" t="s">
        <v>68</v>
      </c>
      <c r="G14061" s="30" t="s">
        <v>69</v>
      </c>
      <c r="H14061" s="75">
        <v>1</v>
      </c>
    </row>
    <row r="14062" spans="1:8">
      <c r="A14062" s="30" t="s">
        <v>5030</v>
      </c>
      <c r="B14062" s="74">
        <v>46259</v>
      </c>
      <c r="C14062" s="30" t="s">
        <v>1328</v>
      </c>
      <c r="D14062" s="30" t="s">
        <v>1329</v>
      </c>
      <c r="E14062" s="75">
        <v>66</v>
      </c>
      <c r="F14062" s="30" t="s">
        <v>80</v>
      </c>
      <c r="G14062" s="30" t="s">
        <v>81</v>
      </c>
      <c r="H14062" s="75">
        <v>1</v>
      </c>
    </row>
    <row r="14063" spans="1:8">
      <c r="A14063" s="30" t="s">
        <v>5030</v>
      </c>
      <c r="B14063" s="74">
        <v>46259</v>
      </c>
      <c r="C14063" s="30" t="s">
        <v>1330</v>
      </c>
      <c r="D14063" s="30" t="s">
        <v>1331</v>
      </c>
      <c r="E14063" s="75">
        <v>22</v>
      </c>
      <c r="F14063" s="30" t="s">
        <v>53</v>
      </c>
      <c r="G14063" s="30" t="s">
        <v>54</v>
      </c>
      <c r="H14063" s="75">
        <v>1</v>
      </c>
    </row>
    <row r="14064" spans="1:8">
      <c r="A14064" s="30" t="s">
        <v>5030</v>
      </c>
      <c r="B14064" s="74">
        <v>46259</v>
      </c>
      <c r="C14064" s="30" t="s">
        <v>1332</v>
      </c>
      <c r="D14064" s="30" t="s">
        <v>1333</v>
      </c>
      <c r="E14064" s="75">
        <v>74</v>
      </c>
      <c r="F14064" s="30" t="s">
        <v>80</v>
      </c>
      <c r="G14064" s="30" t="s">
        <v>81</v>
      </c>
      <c r="H14064" s="75">
        <v>1</v>
      </c>
    </row>
    <row r="14065" spans="1:8">
      <c r="A14065" s="30" t="s">
        <v>5030</v>
      </c>
      <c r="B14065" s="74">
        <v>46259</v>
      </c>
      <c r="C14065" s="30" t="s">
        <v>1336</v>
      </c>
      <c r="D14065" s="30" t="s">
        <v>1337</v>
      </c>
      <c r="E14065" s="75">
        <v>85</v>
      </c>
      <c r="F14065" s="30" t="s">
        <v>68</v>
      </c>
      <c r="G14065" s="30" t="s">
        <v>69</v>
      </c>
      <c r="H14065" s="75">
        <v>1</v>
      </c>
    </row>
    <row r="14066" spans="1:8">
      <c r="A14066" s="30" t="s">
        <v>5030</v>
      </c>
      <c r="B14066" s="74">
        <v>46259</v>
      </c>
      <c r="C14066" s="30" t="s">
        <v>1338</v>
      </c>
      <c r="D14066" s="30" t="s">
        <v>1339</v>
      </c>
      <c r="E14066" s="75">
        <v>28</v>
      </c>
      <c r="F14066" s="30" t="s">
        <v>53</v>
      </c>
      <c r="G14066" s="30" t="s">
        <v>54</v>
      </c>
      <c r="H14066" s="75">
        <v>1</v>
      </c>
    </row>
    <row r="14067" spans="1:8">
      <c r="A14067" s="30" t="s">
        <v>5030</v>
      </c>
      <c r="B14067" s="74">
        <v>46259</v>
      </c>
      <c r="C14067" s="30" t="s">
        <v>1340</v>
      </c>
      <c r="D14067" s="30" t="s">
        <v>1341</v>
      </c>
      <c r="E14067" s="75">
        <v>38</v>
      </c>
      <c r="F14067" s="30" t="s">
        <v>70</v>
      </c>
      <c r="G14067" s="30" t="s">
        <v>71</v>
      </c>
      <c r="H14067" s="75">
        <v>2</v>
      </c>
    </row>
    <row r="14068" spans="1:8">
      <c r="A14068" s="30" t="s">
        <v>5030</v>
      </c>
      <c r="B14068" s="74">
        <v>46259</v>
      </c>
      <c r="C14068" s="30" t="s">
        <v>1344</v>
      </c>
      <c r="D14068" s="30" t="s">
        <v>1345</v>
      </c>
      <c r="E14068" s="75">
        <v>15</v>
      </c>
      <c r="F14068" s="30" t="s">
        <v>68</v>
      </c>
      <c r="G14068" s="30" t="s">
        <v>69</v>
      </c>
      <c r="H14068" s="75">
        <v>1</v>
      </c>
    </row>
    <row r="14069" spans="1:8">
      <c r="A14069" s="30" t="s">
        <v>5030</v>
      </c>
      <c r="B14069" s="74">
        <v>46258</v>
      </c>
      <c r="C14069" s="30" t="s">
        <v>3056</v>
      </c>
      <c r="D14069" s="30" t="s">
        <v>3057</v>
      </c>
      <c r="E14069" s="75">
        <v>136</v>
      </c>
      <c r="F14069" s="30" t="s">
        <v>53</v>
      </c>
      <c r="G14069" s="30" t="s">
        <v>54</v>
      </c>
      <c r="H14069" s="75">
        <v>1</v>
      </c>
    </row>
    <row r="14070" spans="1:8">
      <c r="A14070" s="30" t="s">
        <v>5030</v>
      </c>
      <c r="B14070" s="74">
        <v>46258</v>
      </c>
      <c r="C14070" s="30" t="s">
        <v>3076</v>
      </c>
      <c r="D14070" s="30" t="s">
        <v>3077</v>
      </c>
      <c r="E14070" s="75">
        <v>68</v>
      </c>
      <c r="F14070" s="30" t="s">
        <v>53</v>
      </c>
      <c r="G14070" s="30" t="s">
        <v>54</v>
      </c>
      <c r="H14070" s="75">
        <v>1</v>
      </c>
    </row>
    <row r="14071" spans="1:8">
      <c r="A14071" s="30" t="s">
        <v>5030</v>
      </c>
      <c r="B14071" s="74">
        <v>46258</v>
      </c>
      <c r="C14071" s="30" t="s">
        <v>3082</v>
      </c>
      <c r="D14071" s="30" t="s">
        <v>3083</v>
      </c>
      <c r="E14071" s="75">
        <v>31</v>
      </c>
      <c r="F14071" s="30" t="s">
        <v>53</v>
      </c>
      <c r="G14071" s="30" t="s">
        <v>54</v>
      </c>
      <c r="H14071" s="75">
        <v>1</v>
      </c>
    </row>
    <row r="14072" spans="1:8">
      <c r="A14072" s="30" t="s">
        <v>5030</v>
      </c>
      <c r="B14072" s="74">
        <v>46258</v>
      </c>
      <c r="C14072" s="30" t="s">
        <v>4835</v>
      </c>
      <c r="D14072" s="30" t="s">
        <v>4836</v>
      </c>
      <c r="E14072" s="75">
        <v>8</v>
      </c>
      <c r="F14072" s="30" t="s">
        <v>68</v>
      </c>
      <c r="G14072" s="30" t="s">
        <v>69</v>
      </c>
      <c r="H14072" s="75">
        <v>1</v>
      </c>
    </row>
    <row r="14073" spans="1:8">
      <c r="A14073" s="30" t="s">
        <v>5030</v>
      </c>
      <c r="B14073" s="74">
        <v>46258</v>
      </c>
      <c r="C14073" s="30" t="s">
        <v>4837</v>
      </c>
      <c r="D14073" s="30" t="s">
        <v>4838</v>
      </c>
      <c r="E14073" s="75">
        <v>45</v>
      </c>
      <c r="F14073" s="30" t="s">
        <v>70</v>
      </c>
      <c r="G14073" s="30" t="s">
        <v>71</v>
      </c>
      <c r="H14073" s="75">
        <v>2</v>
      </c>
    </row>
    <row r="14074" spans="1:8">
      <c r="A14074" s="30" t="s">
        <v>5030</v>
      </c>
      <c r="B14074" s="74">
        <v>46258</v>
      </c>
      <c r="C14074" s="30" t="s">
        <v>4877</v>
      </c>
      <c r="D14074" s="30" t="s">
        <v>4878</v>
      </c>
      <c r="E14074" s="75">
        <v>15</v>
      </c>
      <c r="F14074" s="30" t="s">
        <v>68</v>
      </c>
      <c r="G14074" s="30" t="s">
        <v>69</v>
      </c>
      <c r="H14074" s="75">
        <v>1</v>
      </c>
    </row>
    <row r="14075" spans="1:8">
      <c r="A14075" s="30" t="s">
        <v>5030</v>
      </c>
      <c r="B14075" s="74">
        <v>46258</v>
      </c>
      <c r="C14075" s="30" t="s">
        <v>4891</v>
      </c>
      <c r="D14075" s="30" t="s">
        <v>4892</v>
      </c>
      <c r="E14075" s="75">
        <v>46</v>
      </c>
      <c r="F14075" s="30" t="s">
        <v>70</v>
      </c>
      <c r="G14075" s="30" t="s">
        <v>71</v>
      </c>
      <c r="H14075" s="75">
        <v>2</v>
      </c>
    </row>
    <row r="14076" spans="1:8">
      <c r="A14076" s="30" t="s">
        <v>5030</v>
      </c>
      <c r="B14076" s="74">
        <v>46258</v>
      </c>
      <c r="C14076" s="30" t="s">
        <v>4976</v>
      </c>
      <c r="D14076" s="30" t="s">
        <v>4977</v>
      </c>
      <c r="E14076" s="75">
        <v>32</v>
      </c>
      <c r="F14076" s="30" t="s">
        <v>70</v>
      </c>
      <c r="G14076" s="30" t="s">
        <v>71</v>
      </c>
      <c r="H14076" s="75">
        <v>2</v>
      </c>
    </row>
    <row r="14077" spans="1:8">
      <c r="A14077" s="30" t="s">
        <v>5030</v>
      </c>
      <c r="B14077" s="74">
        <v>46258</v>
      </c>
      <c r="C14077" s="30" t="s">
        <v>4978</v>
      </c>
      <c r="D14077" s="30" t="s">
        <v>4979</v>
      </c>
      <c r="E14077" s="75">
        <v>25</v>
      </c>
      <c r="F14077" s="30" t="s">
        <v>68</v>
      </c>
      <c r="G14077" s="30" t="s">
        <v>69</v>
      </c>
      <c r="H14077" s="75">
        <v>1</v>
      </c>
    </row>
    <row r="14078" spans="1:8">
      <c r="A14078" s="30" t="s">
        <v>5030</v>
      </c>
      <c r="B14078" s="74">
        <v>46258</v>
      </c>
      <c r="C14078" s="30" t="s">
        <v>768</v>
      </c>
      <c r="D14078" s="30" t="s">
        <v>769</v>
      </c>
      <c r="E14078" s="75">
        <v>148</v>
      </c>
      <c r="F14078" s="30" t="s">
        <v>70</v>
      </c>
      <c r="G14078" s="30" t="s">
        <v>71</v>
      </c>
      <c r="H14078" s="75">
        <v>2</v>
      </c>
    </row>
    <row r="14079" spans="1:8">
      <c r="A14079" s="30" t="s">
        <v>5030</v>
      </c>
      <c r="B14079" s="74">
        <v>46258</v>
      </c>
      <c r="C14079" s="30" t="s">
        <v>770</v>
      </c>
      <c r="D14079" s="30" t="s">
        <v>771</v>
      </c>
      <c r="E14079" s="75">
        <v>56</v>
      </c>
      <c r="F14079" s="30" t="s">
        <v>68</v>
      </c>
      <c r="G14079" s="30" t="s">
        <v>69</v>
      </c>
      <c r="H14079" s="75">
        <v>1</v>
      </c>
    </row>
    <row r="14080" spans="1:8">
      <c r="A14080" s="30" t="s">
        <v>5030</v>
      </c>
      <c r="B14080" s="74">
        <v>46258</v>
      </c>
      <c r="C14080" s="30" t="s">
        <v>772</v>
      </c>
      <c r="D14080" s="30" t="s">
        <v>773</v>
      </c>
      <c r="E14080" s="75">
        <v>165</v>
      </c>
      <c r="F14080" s="30" t="s">
        <v>80</v>
      </c>
      <c r="G14080" s="30" t="s">
        <v>81</v>
      </c>
      <c r="H14080" s="75">
        <v>1</v>
      </c>
    </row>
    <row r="14081" spans="1:8">
      <c r="A14081" s="30" t="s">
        <v>5030</v>
      </c>
      <c r="B14081" s="74">
        <v>46258</v>
      </c>
      <c r="C14081" s="30" t="s">
        <v>776</v>
      </c>
      <c r="D14081" s="30" t="s">
        <v>777</v>
      </c>
      <c r="E14081" s="75">
        <v>60</v>
      </c>
      <c r="F14081" s="30" t="s">
        <v>68</v>
      </c>
      <c r="G14081" s="30" t="s">
        <v>69</v>
      </c>
      <c r="H14081" s="75">
        <v>1</v>
      </c>
    </row>
    <row r="14082" spans="1:8">
      <c r="A14082" s="30" t="s">
        <v>5030</v>
      </c>
      <c r="B14082" s="74">
        <v>46258</v>
      </c>
      <c r="C14082" s="30" t="s">
        <v>780</v>
      </c>
      <c r="D14082" s="30" t="s">
        <v>781</v>
      </c>
      <c r="E14082" s="75">
        <v>68</v>
      </c>
      <c r="F14082" s="30" t="s">
        <v>70</v>
      </c>
      <c r="G14082" s="30" t="s">
        <v>71</v>
      </c>
      <c r="H14082" s="75">
        <v>2</v>
      </c>
    </row>
    <row r="14083" spans="1:8">
      <c r="A14083" s="30" t="s">
        <v>5030</v>
      </c>
      <c r="B14083" s="74">
        <v>46258</v>
      </c>
      <c r="C14083" s="30" t="s">
        <v>782</v>
      </c>
      <c r="D14083" s="30" t="s">
        <v>783</v>
      </c>
      <c r="E14083" s="75">
        <v>137</v>
      </c>
      <c r="F14083" s="30" t="s">
        <v>80</v>
      </c>
      <c r="G14083" s="30" t="s">
        <v>81</v>
      </c>
      <c r="H14083" s="75">
        <v>1</v>
      </c>
    </row>
    <row r="14084" spans="1:8">
      <c r="A14084" s="30" t="s">
        <v>5030</v>
      </c>
      <c r="B14084" s="74">
        <v>46258</v>
      </c>
      <c r="C14084" s="30" t="s">
        <v>786</v>
      </c>
      <c r="D14084" s="30" t="s">
        <v>787</v>
      </c>
      <c r="E14084" s="75">
        <v>102</v>
      </c>
      <c r="F14084" s="30" t="s">
        <v>70</v>
      </c>
      <c r="G14084" s="30" t="s">
        <v>71</v>
      </c>
      <c r="H14084" s="75">
        <v>2</v>
      </c>
    </row>
    <row r="14085" spans="1:8">
      <c r="A14085" s="30" t="s">
        <v>5030</v>
      </c>
      <c r="B14085" s="74">
        <v>46258</v>
      </c>
      <c r="C14085" s="30" t="s">
        <v>1812</v>
      </c>
      <c r="D14085" s="30" t="s">
        <v>1813</v>
      </c>
      <c r="E14085" s="75">
        <v>45</v>
      </c>
      <c r="F14085" s="30" t="s">
        <v>70</v>
      </c>
      <c r="G14085" s="30" t="s">
        <v>71</v>
      </c>
      <c r="H14085" s="75">
        <v>2</v>
      </c>
    </row>
    <row r="14086" spans="1:8">
      <c r="A14086" s="30" t="s">
        <v>5030</v>
      </c>
      <c r="B14086" s="74">
        <v>46258</v>
      </c>
      <c r="C14086" s="30" t="s">
        <v>788</v>
      </c>
      <c r="D14086" s="30" t="s">
        <v>789</v>
      </c>
      <c r="E14086" s="75">
        <v>96</v>
      </c>
      <c r="F14086" s="30" t="s">
        <v>70</v>
      </c>
      <c r="G14086" s="30" t="s">
        <v>71</v>
      </c>
      <c r="H14086" s="75">
        <v>2</v>
      </c>
    </row>
    <row r="14087" spans="1:8">
      <c r="A14087" s="30" t="s">
        <v>5030</v>
      </c>
      <c r="B14087" s="74">
        <v>46258</v>
      </c>
      <c r="C14087" s="30" t="s">
        <v>790</v>
      </c>
      <c r="D14087" s="30" t="s">
        <v>791</v>
      </c>
      <c r="E14087" s="75">
        <v>101</v>
      </c>
      <c r="F14087" s="30" t="s">
        <v>70</v>
      </c>
      <c r="G14087" s="30" t="s">
        <v>71</v>
      </c>
      <c r="H14087" s="75">
        <v>2</v>
      </c>
    </row>
    <row r="14088" spans="1:8">
      <c r="A14088" s="30" t="s">
        <v>5030</v>
      </c>
      <c r="B14088" s="74">
        <v>46258</v>
      </c>
      <c r="C14088" s="30" t="s">
        <v>792</v>
      </c>
      <c r="D14088" s="30" t="s">
        <v>793</v>
      </c>
      <c r="E14088" s="75">
        <v>80</v>
      </c>
      <c r="F14088" s="30" t="s">
        <v>68</v>
      </c>
      <c r="G14088" s="30" t="s">
        <v>69</v>
      </c>
      <c r="H14088" s="75">
        <v>1</v>
      </c>
    </row>
    <row r="14089" spans="1:8">
      <c r="A14089" s="30" t="s">
        <v>5030</v>
      </c>
      <c r="B14089" s="74">
        <v>46258</v>
      </c>
      <c r="C14089" s="30" t="s">
        <v>794</v>
      </c>
      <c r="D14089" s="30" t="s">
        <v>795</v>
      </c>
      <c r="E14089" s="75">
        <v>148</v>
      </c>
      <c r="F14089" s="30" t="s">
        <v>70</v>
      </c>
      <c r="G14089" s="30" t="s">
        <v>71</v>
      </c>
      <c r="H14089" s="75">
        <v>2</v>
      </c>
    </row>
    <row r="14090" spans="1:8">
      <c r="A14090" s="30" t="s">
        <v>5030</v>
      </c>
      <c r="B14090" s="74">
        <v>46258</v>
      </c>
      <c r="C14090" s="30" t="s">
        <v>798</v>
      </c>
      <c r="D14090" s="30" t="s">
        <v>799</v>
      </c>
      <c r="E14090" s="75">
        <v>76</v>
      </c>
      <c r="F14090" s="30" t="s">
        <v>68</v>
      </c>
      <c r="G14090" s="30" t="s">
        <v>69</v>
      </c>
      <c r="H14090" s="75">
        <v>1</v>
      </c>
    </row>
    <row r="14091" spans="1:8">
      <c r="A14091" s="30" t="s">
        <v>5030</v>
      </c>
      <c r="B14091" s="74">
        <v>46258</v>
      </c>
      <c r="C14091" s="30" t="s">
        <v>800</v>
      </c>
      <c r="D14091" s="30" t="s">
        <v>801</v>
      </c>
      <c r="E14091" s="75">
        <v>54</v>
      </c>
      <c r="F14091" s="30" t="s">
        <v>68</v>
      </c>
      <c r="G14091" s="30" t="s">
        <v>69</v>
      </c>
      <c r="H14091" s="75">
        <v>1</v>
      </c>
    </row>
    <row r="14092" spans="1:8">
      <c r="A14092" s="30" t="s">
        <v>5030</v>
      </c>
      <c r="B14092" s="74">
        <v>46258</v>
      </c>
      <c r="C14092" s="30" t="s">
        <v>802</v>
      </c>
      <c r="D14092" s="30" t="s">
        <v>803</v>
      </c>
      <c r="E14092" s="75">
        <v>186</v>
      </c>
      <c r="F14092" s="30" t="s">
        <v>68</v>
      </c>
      <c r="G14092" s="30" t="s">
        <v>69</v>
      </c>
      <c r="H14092" s="75">
        <v>1</v>
      </c>
    </row>
    <row r="14093" spans="1:8">
      <c r="A14093" s="30" t="s">
        <v>5030</v>
      </c>
      <c r="B14093" s="74">
        <v>46258</v>
      </c>
      <c r="C14093" s="30" t="s">
        <v>804</v>
      </c>
      <c r="D14093" s="30" t="s">
        <v>805</v>
      </c>
      <c r="E14093" s="75">
        <v>158</v>
      </c>
      <c r="F14093" s="30" t="s">
        <v>80</v>
      </c>
      <c r="G14093" s="30" t="s">
        <v>81</v>
      </c>
      <c r="H14093" s="75">
        <v>1</v>
      </c>
    </row>
    <row r="14094" spans="1:8">
      <c r="A14094" s="30" t="s">
        <v>5030</v>
      </c>
      <c r="B14094" s="74">
        <v>46258</v>
      </c>
      <c r="C14094" s="30" t="s">
        <v>806</v>
      </c>
      <c r="D14094" s="30" t="s">
        <v>807</v>
      </c>
      <c r="E14094" s="75">
        <v>79</v>
      </c>
      <c r="F14094" s="30" t="s">
        <v>68</v>
      </c>
      <c r="G14094" s="30" t="s">
        <v>69</v>
      </c>
      <c r="H14094" s="75">
        <v>1</v>
      </c>
    </row>
    <row r="14095" spans="1:8">
      <c r="A14095" s="30" t="s">
        <v>5030</v>
      </c>
      <c r="B14095" s="74">
        <v>46258</v>
      </c>
      <c r="C14095" s="30" t="s">
        <v>810</v>
      </c>
      <c r="D14095" s="30" t="s">
        <v>811</v>
      </c>
      <c r="E14095" s="75">
        <v>74</v>
      </c>
      <c r="F14095" s="30" t="s">
        <v>70</v>
      </c>
      <c r="G14095" s="30" t="s">
        <v>71</v>
      </c>
      <c r="H14095" s="75">
        <v>2</v>
      </c>
    </row>
    <row r="14096" spans="1:8">
      <c r="A14096" s="30" t="s">
        <v>5030</v>
      </c>
      <c r="B14096" s="74">
        <v>46258</v>
      </c>
      <c r="C14096" s="30" t="s">
        <v>1816</v>
      </c>
      <c r="D14096" s="30" t="s">
        <v>1817</v>
      </c>
      <c r="E14096" s="75">
        <v>48</v>
      </c>
      <c r="F14096" s="30" t="s">
        <v>70</v>
      </c>
      <c r="G14096" s="30" t="s">
        <v>71</v>
      </c>
      <c r="H14096" s="75">
        <v>2</v>
      </c>
    </row>
    <row r="14097" spans="1:8">
      <c r="A14097" s="30" t="s">
        <v>5030</v>
      </c>
      <c r="B14097" s="74">
        <v>46258</v>
      </c>
      <c r="C14097" s="30" t="s">
        <v>812</v>
      </c>
      <c r="D14097" s="30" t="s">
        <v>813</v>
      </c>
      <c r="E14097" s="75">
        <v>215</v>
      </c>
      <c r="F14097" s="30" t="s">
        <v>80</v>
      </c>
      <c r="G14097" s="30" t="s">
        <v>81</v>
      </c>
      <c r="H14097" s="75">
        <v>1</v>
      </c>
    </row>
    <row r="14098" spans="1:8">
      <c r="A14098" s="30" t="s">
        <v>5030</v>
      </c>
      <c r="B14098" s="74">
        <v>46258</v>
      </c>
      <c r="C14098" s="30" t="s">
        <v>818</v>
      </c>
      <c r="D14098" s="30" t="s">
        <v>819</v>
      </c>
      <c r="E14098" s="75">
        <v>73</v>
      </c>
      <c r="F14098" s="30" t="s">
        <v>63</v>
      </c>
      <c r="G14098" s="30" t="s">
        <v>64</v>
      </c>
      <c r="H14098" s="75">
        <v>2</v>
      </c>
    </row>
    <row r="14099" spans="1:8">
      <c r="A14099" s="30" t="s">
        <v>5030</v>
      </c>
      <c r="B14099" s="74">
        <v>46258</v>
      </c>
      <c r="C14099" s="30" t="s">
        <v>822</v>
      </c>
      <c r="D14099" s="30" t="s">
        <v>823</v>
      </c>
      <c r="E14099" s="75">
        <v>113</v>
      </c>
      <c r="F14099" s="30" t="s">
        <v>70</v>
      </c>
      <c r="G14099" s="30" t="s">
        <v>71</v>
      </c>
      <c r="H14099" s="75">
        <v>2</v>
      </c>
    </row>
    <row r="14100" spans="1:8">
      <c r="A14100" s="30" t="s">
        <v>5030</v>
      </c>
      <c r="B14100" s="74">
        <v>46258</v>
      </c>
      <c r="C14100" s="30" t="s">
        <v>824</v>
      </c>
      <c r="D14100" s="30" t="s">
        <v>825</v>
      </c>
      <c r="E14100" s="75">
        <v>51</v>
      </c>
      <c r="F14100" s="30" t="s">
        <v>80</v>
      </c>
      <c r="G14100" s="30" t="s">
        <v>81</v>
      </c>
      <c r="H14100" s="75">
        <v>1</v>
      </c>
    </row>
    <row r="14101" spans="1:8">
      <c r="A14101" s="30" t="s">
        <v>5030</v>
      </c>
      <c r="B14101" s="74">
        <v>46258</v>
      </c>
      <c r="C14101" s="30" t="s">
        <v>826</v>
      </c>
      <c r="D14101" s="30" t="s">
        <v>827</v>
      </c>
      <c r="E14101" s="75">
        <v>73</v>
      </c>
      <c r="F14101" s="30" t="s">
        <v>68</v>
      </c>
      <c r="G14101" s="30" t="s">
        <v>69</v>
      </c>
      <c r="H14101" s="75">
        <v>1</v>
      </c>
    </row>
    <row r="14102" spans="1:8">
      <c r="A14102" s="30" t="s">
        <v>5030</v>
      </c>
      <c r="B14102" s="74">
        <v>46258</v>
      </c>
      <c r="C14102" s="30" t="s">
        <v>828</v>
      </c>
      <c r="D14102" s="30" t="s">
        <v>829</v>
      </c>
      <c r="E14102" s="75">
        <v>111</v>
      </c>
      <c r="F14102" s="30" t="s">
        <v>70</v>
      </c>
      <c r="G14102" s="30" t="s">
        <v>71</v>
      </c>
      <c r="H14102" s="75">
        <v>2</v>
      </c>
    </row>
    <row r="14103" spans="1:8">
      <c r="A14103" s="30" t="s">
        <v>5030</v>
      </c>
      <c r="B14103" s="74">
        <v>46258</v>
      </c>
      <c r="C14103" s="30" t="s">
        <v>830</v>
      </c>
      <c r="D14103" s="30" t="s">
        <v>831</v>
      </c>
      <c r="E14103" s="75">
        <v>35</v>
      </c>
      <c r="F14103" s="30" t="s">
        <v>68</v>
      </c>
      <c r="G14103" s="30" t="s">
        <v>69</v>
      </c>
      <c r="H14103" s="75">
        <v>1</v>
      </c>
    </row>
    <row r="14104" spans="1:8">
      <c r="A14104" s="30" t="s">
        <v>5030</v>
      </c>
      <c r="B14104" s="74">
        <v>46258</v>
      </c>
      <c r="C14104" s="30" t="s">
        <v>832</v>
      </c>
      <c r="D14104" s="30" t="s">
        <v>833</v>
      </c>
      <c r="E14104" s="75">
        <v>59</v>
      </c>
      <c r="F14104" s="30" t="s">
        <v>68</v>
      </c>
      <c r="G14104" s="30" t="s">
        <v>69</v>
      </c>
      <c r="H14104" s="75">
        <v>1</v>
      </c>
    </row>
    <row r="14105" spans="1:8">
      <c r="A14105" s="30" t="s">
        <v>5030</v>
      </c>
      <c r="B14105" s="74">
        <v>46258</v>
      </c>
      <c r="C14105" s="30" t="s">
        <v>836</v>
      </c>
      <c r="D14105" s="30" t="s">
        <v>837</v>
      </c>
      <c r="E14105" s="75">
        <v>22</v>
      </c>
      <c r="F14105" s="30" t="s">
        <v>53</v>
      </c>
      <c r="G14105" s="30" t="s">
        <v>54</v>
      </c>
      <c r="H14105" s="75">
        <v>1</v>
      </c>
    </row>
    <row r="14106" spans="1:8">
      <c r="A14106" s="30" t="s">
        <v>5030</v>
      </c>
      <c r="B14106" s="74">
        <v>46258</v>
      </c>
      <c r="C14106" s="30" t="s">
        <v>838</v>
      </c>
      <c r="D14106" s="30" t="s">
        <v>839</v>
      </c>
      <c r="E14106" s="75">
        <v>89</v>
      </c>
      <c r="F14106" s="30" t="s">
        <v>70</v>
      </c>
      <c r="G14106" s="30" t="s">
        <v>71</v>
      </c>
      <c r="H14106" s="75">
        <v>2</v>
      </c>
    </row>
    <row r="14107" spans="1:8">
      <c r="A14107" s="30" t="s">
        <v>5030</v>
      </c>
      <c r="B14107" s="74">
        <v>46258</v>
      </c>
      <c r="C14107" s="30" t="s">
        <v>842</v>
      </c>
      <c r="D14107" s="30" t="s">
        <v>843</v>
      </c>
      <c r="E14107" s="75">
        <v>104</v>
      </c>
      <c r="F14107" s="30" t="s">
        <v>70</v>
      </c>
      <c r="G14107" s="30" t="s">
        <v>71</v>
      </c>
      <c r="H14107" s="75">
        <v>2</v>
      </c>
    </row>
    <row r="14108" spans="1:8">
      <c r="A14108" s="30" t="s">
        <v>5030</v>
      </c>
      <c r="B14108" s="74">
        <v>46258</v>
      </c>
      <c r="C14108" s="30" t="s">
        <v>844</v>
      </c>
      <c r="D14108" s="30" t="s">
        <v>845</v>
      </c>
      <c r="E14108" s="75">
        <v>58</v>
      </c>
      <c r="F14108" s="30" t="s">
        <v>80</v>
      </c>
      <c r="G14108" s="30" t="s">
        <v>81</v>
      </c>
      <c r="H14108" s="75">
        <v>1</v>
      </c>
    </row>
    <row r="14109" spans="1:8">
      <c r="A14109" s="30" t="s">
        <v>5030</v>
      </c>
      <c r="B14109" s="74">
        <v>46258</v>
      </c>
      <c r="C14109" s="30" t="s">
        <v>846</v>
      </c>
      <c r="D14109" s="30" t="s">
        <v>847</v>
      </c>
      <c r="E14109" s="75">
        <v>70</v>
      </c>
      <c r="F14109" s="30" t="s">
        <v>80</v>
      </c>
      <c r="G14109" s="30" t="s">
        <v>81</v>
      </c>
      <c r="H14109" s="75">
        <v>1</v>
      </c>
    </row>
    <row r="14110" spans="1:8">
      <c r="A14110" s="30" t="s">
        <v>5030</v>
      </c>
      <c r="B14110" s="74">
        <v>46258</v>
      </c>
      <c r="C14110" s="30" t="s">
        <v>848</v>
      </c>
      <c r="D14110" s="30" t="s">
        <v>849</v>
      </c>
      <c r="E14110" s="75">
        <v>175</v>
      </c>
      <c r="F14110" s="30" t="s">
        <v>70</v>
      </c>
      <c r="G14110" s="30" t="s">
        <v>71</v>
      </c>
      <c r="H14110" s="75">
        <v>2</v>
      </c>
    </row>
    <row r="14111" spans="1:8">
      <c r="A14111" s="30" t="s">
        <v>5030</v>
      </c>
      <c r="B14111" s="74">
        <v>46258</v>
      </c>
      <c r="C14111" s="30" t="s">
        <v>850</v>
      </c>
      <c r="D14111" s="30" t="s">
        <v>851</v>
      </c>
      <c r="E14111" s="75">
        <v>49</v>
      </c>
      <c r="F14111" s="30" t="s">
        <v>68</v>
      </c>
      <c r="G14111" s="30" t="s">
        <v>69</v>
      </c>
      <c r="H14111" s="75">
        <v>1</v>
      </c>
    </row>
    <row r="14112" spans="1:8">
      <c r="A14112" s="30" t="s">
        <v>5030</v>
      </c>
      <c r="B14112" s="74">
        <v>46258</v>
      </c>
      <c r="C14112" s="30" t="s">
        <v>852</v>
      </c>
      <c r="D14112" s="30" t="s">
        <v>853</v>
      </c>
      <c r="E14112" s="75">
        <v>62</v>
      </c>
      <c r="F14112" s="30" t="s">
        <v>70</v>
      </c>
      <c r="G14112" s="30" t="s">
        <v>71</v>
      </c>
      <c r="H14112" s="75">
        <v>2</v>
      </c>
    </row>
    <row r="14113" spans="1:8">
      <c r="A14113" s="30" t="s">
        <v>5030</v>
      </c>
      <c r="B14113" s="74">
        <v>46258</v>
      </c>
      <c r="C14113" s="30" t="s">
        <v>858</v>
      </c>
      <c r="D14113" s="30" t="s">
        <v>859</v>
      </c>
      <c r="E14113" s="75">
        <v>34</v>
      </c>
      <c r="F14113" s="30" t="s">
        <v>53</v>
      </c>
      <c r="G14113" s="30" t="s">
        <v>54</v>
      </c>
      <c r="H14113" s="75">
        <v>1</v>
      </c>
    </row>
    <row r="14114" spans="1:8">
      <c r="A14114" s="30" t="s">
        <v>5030</v>
      </c>
      <c r="B14114" s="74">
        <v>46258</v>
      </c>
      <c r="C14114" s="30" t="s">
        <v>862</v>
      </c>
      <c r="D14114" s="30" t="s">
        <v>863</v>
      </c>
      <c r="E14114" s="75">
        <v>61</v>
      </c>
      <c r="F14114" s="30" t="s">
        <v>70</v>
      </c>
      <c r="G14114" s="30" t="s">
        <v>71</v>
      </c>
      <c r="H14114" s="75">
        <v>2</v>
      </c>
    </row>
    <row r="14115" spans="1:8">
      <c r="A14115" s="30" t="s">
        <v>5030</v>
      </c>
      <c r="B14115" s="74">
        <v>46258</v>
      </c>
      <c r="C14115" s="30" t="s">
        <v>864</v>
      </c>
      <c r="D14115" s="30" t="s">
        <v>865</v>
      </c>
      <c r="E14115" s="75">
        <v>54</v>
      </c>
      <c r="F14115" s="30" t="s">
        <v>70</v>
      </c>
      <c r="G14115" s="30" t="s">
        <v>71</v>
      </c>
      <c r="H14115" s="75">
        <v>2</v>
      </c>
    </row>
    <row r="14116" spans="1:8">
      <c r="A14116" s="30" t="s">
        <v>5030</v>
      </c>
      <c r="B14116" s="74">
        <v>46258</v>
      </c>
      <c r="C14116" s="30" t="s">
        <v>866</v>
      </c>
      <c r="D14116" s="30" t="s">
        <v>867</v>
      </c>
      <c r="E14116" s="75">
        <v>47</v>
      </c>
      <c r="F14116" s="30" t="s">
        <v>70</v>
      </c>
      <c r="G14116" s="30" t="s">
        <v>71</v>
      </c>
      <c r="H14116" s="75">
        <v>2</v>
      </c>
    </row>
    <row r="14117" spans="1:8">
      <c r="A14117" s="30" t="s">
        <v>5030</v>
      </c>
      <c r="B14117" s="74">
        <v>46258</v>
      </c>
      <c r="C14117" s="30" t="s">
        <v>870</v>
      </c>
      <c r="D14117" s="30" t="s">
        <v>871</v>
      </c>
      <c r="E14117" s="75">
        <v>84</v>
      </c>
      <c r="F14117" s="30" t="s">
        <v>70</v>
      </c>
      <c r="G14117" s="30" t="s">
        <v>71</v>
      </c>
      <c r="H14117" s="75">
        <v>2</v>
      </c>
    </row>
    <row r="14118" spans="1:8">
      <c r="A14118" s="30" t="s">
        <v>5030</v>
      </c>
      <c r="B14118" s="74">
        <v>46258</v>
      </c>
      <c r="C14118" s="30" t="s">
        <v>872</v>
      </c>
      <c r="D14118" s="30" t="s">
        <v>873</v>
      </c>
      <c r="E14118" s="75">
        <v>46</v>
      </c>
      <c r="F14118" s="30" t="s">
        <v>70</v>
      </c>
      <c r="G14118" s="30" t="s">
        <v>71</v>
      </c>
      <c r="H14118" s="75">
        <v>2</v>
      </c>
    </row>
    <row r="14119" spans="1:8">
      <c r="A14119" s="30" t="s">
        <v>5030</v>
      </c>
      <c r="B14119" s="74">
        <v>46258</v>
      </c>
      <c r="C14119" s="30" t="s">
        <v>876</v>
      </c>
      <c r="D14119" s="30" t="s">
        <v>877</v>
      </c>
      <c r="E14119" s="75">
        <v>67</v>
      </c>
      <c r="F14119" s="30" t="s">
        <v>70</v>
      </c>
      <c r="G14119" s="30" t="s">
        <v>71</v>
      </c>
      <c r="H14119" s="75">
        <v>2</v>
      </c>
    </row>
    <row r="14120" spans="1:8">
      <c r="A14120" s="30" t="s">
        <v>5030</v>
      </c>
      <c r="B14120" s="74">
        <v>46258</v>
      </c>
      <c r="C14120" s="30" t="s">
        <v>878</v>
      </c>
      <c r="D14120" s="30" t="s">
        <v>879</v>
      </c>
      <c r="E14120" s="75">
        <v>49</v>
      </c>
      <c r="F14120" s="30" t="s">
        <v>70</v>
      </c>
      <c r="G14120" s="30" t="s">
        <v>71</v>
      </c>
      <c r="H14120" s="75">
        <v>2</v>
      </c>
    </row>
    <row r="14121" spans="1:8">
      <c r="A14121" s="30" t="s">
        <v>5030</v>
      </c>
      <c r="B14121" s="74">
        <v>46258</v>
      </c>
      <c r="C14121" s="30" t="s">
        <v>880</v>
      </c>
      <c r="D14121" s="30" t="s">
        <v>881</v>
      </c>
      <c r="E14121" s="75">
        <v>242</v>
      </c>
      <c r="F14121" s="30" t="s">
        <v>70</v>
      </c>
      <c r="G14121" s="30" t="s">
        <v>71</v>
      </c>
      <c r="H14121" s="75">
        <v>2</v>
      </c>
    </row>
    <row r="14122" spans="1:8">
      <c r="A14122" s="30" t="s">
        <v>5030</v>
      </c>
      <c r="B14122" s="74">
        <v>46258</v>
      </c>
      <c r="C14122" s="30" t="s">
        <v>882</v>
      </c>
      <c r="D14122" s="30" t="s">
        <v>883</v>
      </c>
      <c r="E14122" s="75">
        <v>38</v>
      </c>
      <c r="F14122" s="30" t="s">
        <v>70</v>
      </c>
      <c r="G14122" s="30" t="s">
        <v>71</v>
      </c>
      <c r="H14122" s="75">
        <v>2</v>
      </c>
    </row>
    <row r="14123" spans="1:8">
      <c r="A14123" s="30" t="s">
        <v>5030</v>
      </c>
      <c r="B14123" s="74">
        <v>46258</v>
      </c>
      <c r="C14123" s="30" t="s">
        <v>886</v>
      </c>
      <c r="D14123" s="30" t="s">
        <v>887</v>
      </c>
      <c r="E14123" s="75">
        <v>82</v>
      </c>
      <c r="F14123" s="30" t="s">
        <v>70</v>
      </c>
      <c r="G14123" s="30" t="s">
        <v>71</v>
      </c>
      <c r="H14123" s="75">
        <v>2</v>
      </c>
    </row>
    <row r="14124" spans="1:8">
      <c r="A14124" s="30" t="s">
        <v>5030</v>
      </c>
      <c r="B14124" s="74">
        <v>46258</v>
      </c>
      <c r="C14124" s="30" t="s">
        <v>888</v>
      </c>
      <c r="D14124" s="30" t="s">
        <v>889</v>
      </c>
      <c r="E14124" s="75">
        <v>53</v>
      </c>
      <c r="F14124" s="30" t="s">
        <v>68</v>
      </c>
      <c r="G14124" s="30" t="s">
        <v>69</v>
      </c>
      <c r="H14124" s="75">
        <v>1</v>
      </c>
    </row>
    <row r="14125" spans="1:8">
      <c r="A14125" s="30" t="s">
        <v>5030</v>
      </c>
      <c r="B14125" s="74">
        <v>46258</v>
      </c>
      <c r="C14125" s="30" t="s">
        <v>890</v>
      </c>
      <c r="D14125" s="30" t="s">
        <v>891</v>
      </c>
      <c r="E14125" s="75">
        <v>154</v>
      </c>
      <c r="F14125" s="30" t="s">
        <v>53</v>
      </c>
      <c r="G14125" s="30" t="s">
        <v>54</v>
      </c>
      <c r="H14125" s="75">
        <v>1</v>
      </c>
    </row>
    <row r="14126" spans="1:8">
      <c r="A14126" s="30" t="s">
        <v>5030</v>
      </c>
      <c r="B14126" s="74">
        <v>46258</v>
      </c>
      <c r="C14126" s="30" t="s">
        <v>892</v>
      </c>
      <c r="D14126" s="30" t="s">
        <v>893</v>
      </c>
      <c r="E14126" s="75">
        <v>66</v>
      </c>
      <c r="F14126" s="30" t="s">
        <v>68</v>
      </c>
      <c r="G14126" s="30" t="s">
        <v>69</v>
      </c>
      <c r="H14126" s="75">
        <v>1</v>
      </c>
    </row>
    <row r="14127" spans="1:8">
      <c r="A14127" s="30" t="s">
        <v>5030</v>
      </c>
      <c r="B14127" s="74">
        <v>46258</v>
      </c>
      <c r="C14127" s="30" t="s">
        <v>894</v>
      </c>
      <c r="D14127" s="30" t="s">
        <v>895</v>
      </c>
      <c r="E14127" s="75">
        <v>95</v>
      </c>
      <c r="F14127" s="30" t="s">
        <v>70</v>
      </c>
      <c r="G14127" s="30" t="s">
        <v>71</v>
      </c>
      <c r="H14127" s="75">
        <v>2</v>
      </c>
    </row>
    <row r="14128" spans="1:8">
      <c r="A14128" s="30" t="s">
        <v>5030</v>
      </c>
      <c r="B14128" s="74">
        <v>46258</v>
      </c>
      <c r="C14128" s="30" t="s">
        <v>896</v>
      </c>
      <c r="D14128" s="30" t="s">
        <v>897</v>
      </c>
      <c r="E14128" s="75">
        <v>42</v>
      </c>
      <c r="F14128" s="30" t="s">
        <v>68</v>
      </c>
      <c r="G14128" s="30" t="s">
        <v>69</v>
      </c>
      <c r="H14128" s="75">
        <v>1</v>
      </c>
    </row>
    <row r="14129" spans="1:8">
      <c r="A14129" s="30" t="s">
        <v>5030</v>
      </c>
      <c r="B14129" s="74">
        <v>46258</v>
      </c>
      <c r="C14129" s="30" t="s">
        <v>898</v>
      </c>
      <c r="D14129" s="30" t="s">
        <v>899</v>
      </c>
      <c r="E14129" s="75">
        <v>85</v>
      </c>
      <c r="F14129" s="30" t="s">
        <v>76</v>
      </c>
      <c r="G14129" s="30" t="s">
        <v>77</v>
      </c>
      <c r="H14129" s="75">
        <v>1</v>
      </c>
    </row>
    <row r="14130" spans="1:8">
      <c r="A14130" s="30" t="s">
        <v>5030</v>
      </c>
      <c r="B14130" s="74">
        <v>46258</v>
      </c>
      <c r="C14130" s="30" t="s">
        <v>900</v>
      </c>
      <c r="D14130" s="30" t="s">
        <v>901</v>
      </c>
      <c r="E14130" s="75">
        <v>41</v>
      </c>
      <c r="F14130" s="30" t="s">
        <v>68</v>
      </c>
      <c r="G14130" s="30" t="s">
        <v>69</v>
      </c>
      <c r="H14130" s="75">
        <v>1</v>
      </c>
    </row>
    <row r="14131" spans="1:8">
      <c r="A14131" s="30" t="s">
        <v>5030</v>
      </c>
      <c r="B14131" s="74">
        <v>46258</v>
      </c>
      <c r="C14131" s="30" t="s">
        <v>904</v>
      </c>
      <c r="D14131" s="30" t="s">
        <v>905</v>
      </c>
      <c r="E14131" s="75">
        <v>53</v>
      </c>
      <c r="F14131" s="30" t="s">
        <v>68</v>
      </c>
      <c r="G14131" s="30" t="s">
        <v>69</v>
      </c>
      <c r="H14131" s="75">
        <v>1</v>
      </c>
    </row>
    <row r="14132" spans="1:8">
      <c r="A14132" s="30" t="s">
        <v>5030</v>
      </c>
      <c r="B14132" s="74">
        <v>46258</v>
      </c>
      <c r="C14132" s="30" t="s">
        <v>906</v>
      </c>
      <c r="D14132" s="30" t="s">
        <v>907</v>
      </c>
      <c r="E14132" s="75">
        <v>71</v>
      </c>
      <c r="F14132" s="30" t="s">
        <v>70</v>
      </c>
      <c r="G14132" s="30" t="s">
        <v>71</v>
      </c>
      <c r="H14132" s="75">
        <v>2</v>
      </c>
    </row>
    <row r="14133" spans="1:8">
      <c r="A14133" s="30" t="s">
        <v>5030</v>
      </c>
      <c r="B14133" s="74">
        <v>46258</v>
      </c>
      <c r="C14133" s="30" t="s">
        <v>908</v>
      </c>
      <c r="D14133" s="30" t="s">
        <v>909</v>
      </c>
      <c r="E14133" s="75">
        <v>64</v>
      </c>
      <c r="F14133" s="30" t="s">
        <v>80</v>
      </c>
      <c r="G14133" s="30" t="s">
        <v>81</v>
      </c>
      <c r="H14133" s="75">
        <v>1</v>
      </c>
    </row>
    <row r="14134" spans="1:8">
      <c r="A14134" s="30" t="s">
        <v>5030</v>
      </c>
      <c r="B14134" s="74">
        <v>46258</v>
      </c>
      <c r="C14134" s="30" t="s">
        <v>910</v>
      </c>
      <c r="D14134" s="30" t="s">
        <v>911</v>
      </c>
      <c r="E14134" s="75">
        <v>58</v>
      </c>
      <c r="F14134" s="30" t="s">
        <v>70</v>
      </c>
      <c r="G14134" s="30" t="s">
        <v>71</v>
      </c>
      <c r="H14134" s="75">
        <v>2</v>
      </c>
    </row>
    <row r="14135" spans="1:8">
      <c r="A14135" s="30" t="s">
        <v>5030</v>
      </c>
      <c r="B14135" s="74">
        <v>46258</v>
      </c>
      <c r="C14135" s="30" t="s">
        <v>916</v>
      </c>
      <c r="D14135" s="30" t="s">
        <v>917</v>
      </c>
      <c r="E14135" s="75">
        <v>29</v>
      </c>
      <c r="F14135" s="30" t="s">
        <v>53</v>
      </c>
      <c r="G14135" s="30" t="s">
        <v>54</v>
      </c>
      <c r="H14135" s="75">
        <v>1</v>
      </c>
    </row>
    <row r="14136" spans="1:8">
      <c r="A14136" s="30" t="s">
        <v>5030</v>
      </c>
      <c r="B14136" s="74">
        <v>46258</v>
      </c>
      <c r="C14136" s="30" t="s">
        <v>918</v>
      </c>
      <c r="D14136" s="30" t="s">
        <v>919</v>
      </c>
      <c r="E14136" s="75">
        <v>53</v>
      </c>
      <c r="F14136" s="30" t="s">
        <v>53</v>
      </c>
      <c r="G14136" s="30" t="s">
        <v>54</v>
      </c>
      <c r="H14136" s="75">
        <v>1</v>
      </c>
    </row>
    <row r="14137" spans="1:8">
      <c r="A14137" s="30" t="s">
        <v>5030</v>
      </c>
      <c r="B14137" s="74">
        <v>46258</v>
      </c>
      <c r="C14137" s="30" t="s">
        <v>920</v>
      </c>
      <c r="D14137" s="30" t="s">
        <v>921</v>
      </c>
      <c r="E14137" s="75">
        <v>93</v>
      </c>
      <c r="F14137" s="30" t="s">
        <v>80</v>
      </c>
      <c r="G14137" s="30" t="s">
        <v>81</v>
      </c>
      <c r="H14137" s="75">
        <v>1</v>
      </c>
    </row>
    <row r="14138" spans="1:8">
      <c r="A14138" s="30" t="s">
        <v>5030</v>
      </c>
      <c r="B14138" s="74">
        <v>46258</v>
      </c>
      <c r="C14138" s="30" t="s">
        <v>922</v>
      </c>
      <c r="D14138" s="30" t="s">
        <v>923</v>
      </c>
      <c r="E14138" s="75">
        <v>90</v>
      </c>
      <c r="F14138" s="30" t="s">
        <v>70</v>
      </c>
      <c r="G14138" s="30" t="s">
        <v>71</v>
      </c>
      <c r="H14138" s="75">
        <v>2</v>
      </c>
    </row>
    <row r="14139" spans="1:8">
      <c r="A14139" s="30" t="s">
        <v>5030</v>
      </c>
      <c r="B14139" s="74">
        <v>46258</v>
      </c>
      <c r="C14139" s="30" t="s">
        <v>926</v>
      </c>
      <c r="D14139" s="30" t="s">
        <v>927</v>
      </c>
      <c r="E14139" s="75">
        <v>19</v>
      </c>
      <c r="F14139" s="30" t="s">
        <v>76</v>
      </c>
      <c r="G14139" s="30" t="s">
        <v>77</v>
      </c>
      <c r="H14139" s="75">
        <v>1</v>
      </c>
    </row>
    <row r="14140" spans="1:8">
      <c r="A14140" s="30" t="s">
        <v>5030</v>
      </c>
      <c r="B14140" s="74">
        <v>46258</v>
      </c>
      <c r="C14140" s="30" t="s">
        <v>1824</v>
      </c>
      <c r="D14140" s="30" t="s">
        <v>1825</v>
      </c>
      <c r="E14140" s="75">
        <v>45</v>
      </c>
      <c r="F14140" s="30" t="s">
        <v>53</v>
      </c>
      <c r="G14140" s="30" t="s">
        <v>54</v>
      </c>
      <c r="H14140" s="75">
        <v>1</v>
      </c>
    </row>
    <row r="14141" spans="1:8">
      <c r="A14141" s="30" t="s">
        <v>5030</v>
      </c>
      <c r="B14141" s="74">
        <v>46258</v>
      </c>
      <c r="C14141" s="30" t="s">
        <v>928</v>
      </c>
      <c r="D14141" s="30" t="s">
        <v>929</v>
      </c>
      <c r="E14141" s="75">
        <v>64</v>
      </c>
      <c r="F14141" s="30" t="s">
        <v>70</v>
      </c>
      <c r="G14141" s="30" t="s">
        <v>71</v>
      </c>
      <c r="H14141" s="75">
        <v>2</v>
      </c>
    </row>
    <row r="14142" spans="1:8">
      <c r="A14142" s="30" t="s">
        <v>5030</v>
      </c>
      <c r="B14142" s="74">
        <v>46258</v>
      </c>
      <c r="C14142" s="30" t="s">
        <v>930</v>
      </c>
      <c r="D14142" s="30" t="s">
        <v>931</v>
      </c>
      <c r="E14142" s="75">
        <v>85</v>
      </c>
      <c r="F14142" s="30" t="s">
        <v>72</v>
      </c>
      <c r="G14142" s="30" t="s">
        <v>73</v>
      </c>
      <c r="H14142" s="75">
        <v>3</v>
      </c>
    </row>
    <row r="14143" spans="1:8">
      <c r="A14143" s="30" t="s">
        <v>5030</v>
      </c>
      <c r="B14143" s="74">
        <v>46258</v>
      </c>
      <c r="C14143" s="30" t="s">
        <v>932</v>
      </c>
      <c r="D14143" s="30" t="s">
        <v>933</v>
      </c>
      <c r="E14143" s="75">
        <v>1</v>
      </c>
      <c r="F14143" s="30" t="s">
        <v>68</v>
      </c>
      <c r="G14143" s="30" t="s">
        <v>69</v>
      </c>
      <c r="H14143" s="75">
        <v>1</v>
      </c>
    </row>
    <row r="14144" spans="1:8">
      <c r="A14144" s="30" t="s">
        <v>5030</v>
      </c>
      <c r="B14144" s="74">
        <v>46258</v>
      </c>
      <c r="C14144" s="30" t="s">
        <v>934</v>
      </c>
      <c r="D14144" s="30" t="s">
        <v>935</v>
      </c>
      <c r="E14144" s="75">
        <v>58</v>
      </c>
      <c r="F14144" s="30" t="s">
        <v>70</v>
      </c>
      <c r="G14144" s="30" t="s">
        <v>71</v>
      </c>
      <c r="H14144" s="75">
        <v>2</v>
      </c>
    </row>
    <row r="14145" spans="1:8">
      <c r="A14145" s="30" t="s">
        <v>5030</v>
      </c>
      <c r="B14145" s="74">
        <v>46258</v>
      </c>
      <c r="C14145" s="30" t="s">
        <v>936</v>
      </c>
      <c r="D14145" s="30" t="s">
        <v>937</v>
      </c>
      <c r="E14145" s="75">
        <v>62</v>
      </c>
      <c r="F14145" s="30" t="s">
        <v>68</v>
      </c>
      <c r="G14145" s="30" t="s">
        <v>69</v>
      </c>
      <c r="H14145" s="75">
        <v>1</v>
      </c>
    </row>
    <row r="14146" spans="1:8">
      <c r="A14146" s="30" t="s">
        <v>5030</v>
      </c>
      <c r="B14146" s="74">
        <v>46258</v>
      </c>
      <c r="C14146" s="30" t="s">
        <v>938</v>
      </c>
      <c r="D14146" s="30" t="s">
        <v>939</v>
      </c>
      <c r="E14146" s="75">
        <v>121</v>
      </c>
      <c r="F14146" s="30" t="s">
        <v>80</v>
      </c>
      <c r="G14146" s="30" t="s">
        <v>81</v>
      </c>
      <c r="H14146" s="75">
        <v>1</v>
      </c>
    </row>
    <row r="14147" spans="1:8">
      <c r="A14147" s="30" t="s">
        <v>5030</v>
      </c>
      <c r="B14147" s="74">
        <v>46258</v>
      </c>
      <c r="C14147" s="30" t="s">
        <v>1826</v>
      </c>
      <c r="D14147" s="30" t="s">
        <v>1827</v>
      </c>
      <c r="E14147" s="75">
        <v>4</v>
      </c>
      <c r="F14147" s="30" t="s">
        <v>76</v>
      </c>
      <c r="G14147" s="30" t="s">
        <v>77</v>
      </c>
      <c r="H14147" s="75">
        <v>1</v>
      </c>
    </row>
    <row r="14148" spans="1:8">
      <c r="A14148" s="30" t="s">
        <v>5030</v>
      </c>
      <c r="B14148" s="74">
        <v>46258</v>
      </c>
      <c r="C14148" s="30" t="s">
        <v>1922</v>
      </c>
      <c r="D14148" s="30" t="s">
        <v>1923</v>
      </c>
      <c r="E14148" s="75">
        <v>70</v>
      </c>
      <c r="F14148" s="30" t="s">
        <v>70</v>
      </c>
      <c r="G14148" s="30" t="s">
        <v>71</v>
      </c>
      <c r="H14148" s="75">
        <v>2</v>
      </c>
    </row>
    <row r="14149" spans="1:8">
      <c r="A14149" s="30" t="s">
        <v>5030</v>
      </c>
      <c r="B14149" s="74">
        <v>46258</v>
      </c>
      <c r="C14149" s="30" t="s">
        <v>942</v>
      </c>
      <c r="D14149" s="30" t="s">
        <v>943</v>
      </c>
      <c r="E14149" s="75">
        <v>99</v>
      </c>
      <c r="F14149" s="30" t="s">
        <v>70</v>
      </c>
      <c r="G14149" s="30" t="s">
        <v>71</v>
      </c>
      <c r="H14149" s="75">
        <v>2</v>
      </c>
    </row>
    <row r="14150" spans="1:8">
      <c r="A14150" s="30" t="s">
        <v>5030</v>
      </c>
      <c r="B14150" s="74">
        <v>46258</v>
      </c>
      <c r="C14150" s="30" t="s">
        <v>944</v>
      </c>
      <c r="D14150" s="30" t="s">
        <v>945</v>
      </c>
      <c r="E14150" s="75">
        <v>26</v>
      </c>
      <c r="F14150" s="30" t="s">
        <v>68</v>
      </c>
      <c r="G14150" s="30" t="s">
        <v>69</v>
      </c>
      <c r="H14150" s="75">
        <v>1</v>
      </c>
    </row>
    <row r="14151" spans="1:8">
      <c r="A14151" s="30" t="s">
        <v>5030</v>
      </c>
      <c r="B14151" s="74">
        <v>46258</v>
      </c>
      <c r="C14151" s="30" t="s">
        <v>946</v>
      </c>
      <c r="D14151" s="30" t="s">
        <v>947</v>
      </c>
      <c r="E14151" s="75">
        <v>12</v>
      </c>
      <c r="F14151" s="30" t="s">
        <v>68</v>
      </c>
      <c r="G14151" s="30" t="s">
        <v>69</v>
      </c>
      <c r="H14151" s="75">
        <v>1</v>
      </c>
    </row>
    <row r="14152" spans="1:8">
      <c r="A14152" s="30" t="s">
        <v>5030</v>
      </c>
      <c r="B14152" s="74">
        <v>46258</v>
      </c>
      <c r="C14152" s="30" t="s">
        <v>948</v>
      </c>
      <c r="D14152" s="30" t="s">
        <v>949</v>
      </c>
      <c r="E14152" s="75">
        <v>311</v>
      </c>
      <c r="F14152" s="30" t="s">
        <v>78</v>
      </c>
      <c r="G14152" s="30" t="s">
        <v>79</v>
      </c>
      <c r="H14152" s="75">
        <v>2</v>
      </c>
    </row>
    <row r="14153" spans="1:8">
      <c r="A14153" s="30" t="s">
        <v>5030</v>
      </c>
      <c r="B14153" s="74">
        <v>46258</v>
      </c>
      <c r="C14153" s="30" t="s">
        <v>952</v>
      </c>
      <c r="D14153" s="30" t="s">
        <v>953</v>
      </c>
      <c r="E14153" s="75">
        <v>60</v>
      </c>
      <c r="F14153" s="30" t="s">
        <v>68</v>
      </c>
      <c r="G14153" s="30" t="s">
        <v>69</v>
      </c>
      <c r="H14153" s="75">
        <v>1</v>
      </c>
    </row>
    <row r="14154" spans="1:8">
      <c r="A14154" s="30" t="s">
        <v>5030</v>
      </c>
      <c r="B14154" s="74">
        <v>46258</v>
      </c>
      <c r="C14154" s="30" t="s">
        <v>954</v>
      </c>
      <c r="D14154" s="30" t="s">
        <v>955</v>
      </c>
      <c r="E14154" s="75">
        <v>24</v>
      </c>
      <c r="F14154" s="30" t="s">
        <v>70</v>
      </c>
      <c r="G14154" s="30" t="s">
        <v>71</v>
      </c>
      <c r="H14154" s="75">
        <v>2</v>
      </c>
    </row>
    <row r="14155" spans="1:8">
      <c r="A14155" s="30" t="s">
        <v>5030</v>
      </c>
      <c r="B14155" s="74">
        <v>46258</v>
      </c>
      <c r="C14155" s="30" t="s">
        <v>958</v>
      </c>
      <c r="D14155" s="30" t="s">
        <v>959</v>
      </c>
      <c r="E14155" s="75">
        <v>39</v>
      </c>
      <c r="F14155" s="30" t="s">
        <v>53</v>
      </c>
      <c r="G14155" s="30" t="s">
        <v>54</v>
      </c>
      <c r="H14155" s="75">
        <v>1</v>
      </c>
    </row>
    <row r="14156" spans="1:8">
      <c r="A14156" s="30" t="s">
        <v>5030</v>
      </c>
      <c r="B14156" s="74">
        <v>46258</v>
      </c>
      <c r="C14156" s="30" t="s">
        <v>205</v>
      </c>
      <c r="D14156" s="30" t="s">
        <v>5054</v>
      </c>
      <c r="E14156" s="75">
        <v>4</v>
      </c>
      <c r="F14156" s="30" t="s">
        <v>72</v>
      </c>
      <c r="G14156" s="30" t="s">
        <v>73</v>
      </c>
      <c r="H14156" s="75">
        <v>3</v>
      </c>
    </row>
    <row r="14157" spans="1:8">
      <c r="A14157" s="30" t="s">
        <v>5030</v>
      </c>
      <c r="B14157" s="74">
        <v>46258</v>
      </c>
      <c r="C14157" s="30" t="s">
        <v>1830</v>
      </c>
      <c r="D14157" s="30" t="s">
        <v>1831</v>
      </c>
      <c r="E14157" s="75">
        <v>65</v>
      </c>
      <c r="F14157" s="30" t="s">
        <v>70</v>
      </c>
      <c r="G14157" s="30" t="s">
        <v>71</v>
      </c>
      <c r="H14157" s="75">
        <v>2</v>
      </c>
    </row>
    <row r="14158" spans="1:8">
      <c r="A14158" s="30" t="s">
        <v>5030</v>
      </c>
      <c r="B14158" s="74">
        <v>46258</v>
      </c>
      <c r="C14158" s="30" t="s">
        <v>962</v>
      </c>
      <c r="D14158" s="30" t="s">
        <v>963</v>
      </c>
      <c r="E14158" s="75">
        <v>125</v>
      </c>
      <c r="F14158" s="30" t="s">
        <v>70</v>
      </c>
      <c r="G14158" s="30" t="s">
        <v>71</v>
      </c>
      <c r="H14158" s="75">
        <v>2</v>
      </c>
    </row>
    <row r="14159" spans="1:8">
      <c r="A14159" s="30" t="s">
        <v>5030</v>
      </c>
      <c r="B14159" s="74">
        <v>46258</v>
      </c>
      <c r="C14159" s="30" t="s">
        <v>972</v>
      </c>
      <c r="D14159" s="30" t="s">
        <v>973</v>
      </c>
      <c r="E14159" s="75">
        <v>93</v>
      </c>
      <c r="F14159" s="30" t="s">
        <v>70</v>
      </c>
      <c r="G14159" s="30" t="s">
        <v>71</v>
      </c>
      <c r="H14159" s="75">
        <v>2</v>
      </c>
    </row>
    <row r="14160" spans="1:8">
      <c r="A14160" s="30" t="s">
        <v>5030</v>
      </c>
      <c r="B14160" s="74">
        <v>46258</v>
      </c>
      <c r="C14160" s="30" t="s">
        <v>974</v>
      </c>
      <c r="D14160" s="30" t="s">
        <v>975</v>
      </c>
      <c r="E14160" s="75">
        <v>193</v>
      </c>
      <c r="F14160" s="30" t="s">
        <v>53</v>
      </c>
      <c r="G14160" s="30" t="s">
        <v>54</v>
      </c>
      <c r="H14160" s="75">
        <v>1</v>
      </c>
    </row>
    <row r="14161" spans="1:8">
      <c r="A14161" s="30" t="s">
        <v>5030</v>
      </c>
      <c r="B14161" s="74">
        <v>46258</v>
      </c>
      <c r="C14161" s="30" t="s">
        <v>976</v>
      </c>
      <c r="D14161" s="30" t="s">
        <v>977</v>
      </c>
      <c r="E14161" s="75">
        <v>93</v>
      </c>
      <c r="F14161" s="30" t="s">
        <v>68</v>
      </c>
      <c r="G14161" s="30" t="s">
        <v>69</v>
      </c>
      <c r="H14161" s="75">
        <v>1</v>
      </c>
    </row>
    <row r="14162" spans="1:8">
      <c r="A14162" s="30" t="s">
        <v>5030</v>
      </c>
      <c r="B14162" s="74">
        <v>46258</v>
      </c>
      <c r="C14162" s="30" t="s">
        <v>980</v>
      </c>
      <c r="D14162" s="30" t="s">
        <v>981</v>
      </c>
      <c r="E14162" s="75">
        <v>220</v>
      </c>
      <c r="F14162" s="30" t="s">
        <v>70</v>
      </c>
      <c r="G14162" s="30" t="s">
        <v>71</v>
      </c>
      <c r="H14162" s="75">
        <v>2</v>
      </c>
    </row>
    <row r="14163" spans="1:8">
      <c r="A14163" s="30" t="s">
        <v>5030</v>
      </c>
      <c r="B14163" s="74">
        <v>46258</v>
      </c>
      <c r="C14163" s="30" t="s">
        <v>984</v>
      </c>
      <c r="D14163" s="30" t="s">
        <v>985</v>
      </c>
      <c r="E14163" s="75">
        <v>142</v>
      </c>
      <c r="F14163" s="30" t="s">
        <v>53</v>
      </c>
      <c r="G14163" s="30" t="s">
        <v>54</v>
      </c>
      <c r="H14163" s="75">
        <v>1</v>
      </c>
    </row>
    <row r="14164" spans="1:8">
      <c r="A14164" s="30" t="s">
        <v>5030</v>
      </c>
      <c r="B14164" s="74">
        <v>46258</v>
      </c>
      <c r="C14164" s="30" t="s">
        <v>986</v>
      </c>
      <c r="D14164" s="30" t="s">
        <v>987</v>
      </c>
      <c r="E14164" s="75">
        <v>69</v>
      </c>
      <c r="F14164" s="30" t="s">
        <v>53</v>
      </c>
      <c r="G14164" s="30" t="s">
        <v>54</v>
      </c>
      <c r="H14164" s="75">
        <v>1</v>
      </c>
    </row>
    <row r="14165" spans="1:8">
      <c r="A14165" s="30" t="s">
        <v>5030</v>
      </c>
      <c r="B14165" s="74">
        <v>46258</v>
      </c>
      <c r="C14165" s="30" t="s">
        <v>988</v>
      </c>
      <c r="D14165" s="30" t="s">
        <v>989</v>
      </c>
      <c r="E14165" s="75">
        <v>9</v>
      </c>
      <c r="F14165" s="30" t="s">
        <v>76</v>
      </c>
      <c r="G14165" s="30" t="s">
        <v>77</v>
      </c>
      <c r="H14165" s="75">
        <v>1</v>
      </c>
    </row>
    <row r="14166" spans="1:8">
      <c r="A14166" s="30" t="s">
        <v>5030</v>
      </c>
      <c r="B14166" s="74">
        <v>46258</v>
      </c>
      <c r="C14166" s="30" t="s">
        <v>992</v>
      </c>
      <c r="D14166" s="30" t="s">
        <v>993</v>
      </c>
      <c r="E14166" s="75">
        <v>26</v>
      </c>
      <c r="F14166" s="30" t="s">
        <v>68</v>
      </c>
      <c r="G14166" s="30" t="s">
        <v>69</v>
      </c>
      <c r="H14166" s="75">
        <v>1</v>
      </c>
    </row>
    <row r="14167" spans="1:8">
      <c r="A14167" s="30" t="s">
        <v>5030</v>
      </c>
      <c r="B14167" s="74">
        <v>46258</v>
      </c>
      <c r="C14167" s="30" t="s">
        <v>994</v>
      </c>
      <c r="D14167" s="30" t="s">
        <v>995</v>
      </c>
      <c r="E14167" s="75">
        <v>8</v>
      </c>
      <c r="F14167" s="30" t="s">
        <v>53</v>
      </c>
      <c r="G14167" s="30" t="s">
        <v>54</v>
      </c>
      <c r="H14167" s="75">
        <v>1</v>
      </c>
    </row>
    <row r="14168" spans="1:8">
      <c r="A14168" s="30" t="s">
        <v>5030</v>
      </c>
      <c r="B14168" s="74">
        <v>46258</v>
      </c>
      <c r="C14168" s="30" t="s">
        <v>1838</v>
      </c>
      <c r="D14168" s="30" t="s">
        <v>1839</v>
      </c>
      <c r="E14168" s="75">
        <v>12</v>
      </c>
      <c r="F14168" s="30" t="s">
        <v>53</v>
      </c>
      <c r="G14168" s="30" t="s">
        <v>54</v>
      </c>
      <c r="H14168" s="75">
        <v>1</v>
      </c>
    </row>
    <row r="14169" spans="1:8">
      <c r="A14169" s="30" t="s">
        <v>5030</v>
      </c>
      <c r="B14169" s="74">
        <v>46258</v>
      </c>
      <c r="C14169" s="30" t="s">
        <v>998</v>
      </c>
      <c r="D14169" s="30" t="s">
        <v>999</v>
      </c>
      <c r="E14169" s="75">
        <v>14</v>
      </c>
      <c r="F14169" s="30" t="s">
        <v>76</v>
      </c>
      <c r="G14169" s="30" t="s">
        <v>77</v>
      </c>
      <c r="H14169" s="75">
        <v>1</v>
      </c>
    </row>
    <row r="14170" spans="1:8">
      <c r="A14170" s="30" t="s">
        <v>5030</v>
      </c>
      <c r="B14170" s="74">
        <v>46258</v>
      </c>
      <c r="C14170" s="30" t="s">
        <v>1840</v>
      </c>
      <c r="D14170" s="30" t="s">
        <v>1841</v>
      </c>
      <c r="E14170" s="75">
        <v>88</v>
      </c>
      <c r="F14170" s="30" t="s">
        <v>70</v>
      </c>
      <c r="G14170" s="30" t="s">
        <v>71</v>
      </c>
      <c r="H14170" s="75">
        <v>2</v>
      </c>
    </row>
    <row r="14171" spans="1:8">
      <c r="A14171" s="30" t="s">
        <v>5030</v>
      </c>
      <c r="B14171" s="74">
        <v>46258</v>
      </c>
      <c r="C14171" s="30" t="s">
        <v>1006</v>
      </c>
      <c r="D14171" s="30" t="s">
        <v>1007</v>
      </c>
      <c r="E14171" s="75">
        <v>100</v>
      </c>
      <c r="F14171" s="30" t="s">
        <v>70</v>
      </c>
      <c r="G14171" s="30" t="s">
        <v>71</v>
      </c>
      <c r="H14171" s="75">
        <v>2</v>
      </c>
    </row>
    <row r="14172" spans="1:8">
      <c r="A14172" s="30" t="s">
        <v>5030</v>
      </c>
      <c r="B14172" s="74">
        <v>46258</v>
      </c>
      <c r="C14172" s="30" t="s">
        <v>1012</v>
      </c>
      <c r="D14172" s="30" t="s">
        <v>1013</v>
      </c>
      <c r="E14172" s="75">
        <v>14</v>
      </c>
      <c r="F14172" s="30" t="s">
        <v>53</v>
      </c>
      <c r="G14172" s="30" t="s">
        <v>54</v>
      </c>
      <c r="H14172" s="75">
        <v>1</v>
      </c>
    </row>
    <row r="14173" spans="1:8">
      <c r="A14173" s="30" t="s">
        <v>5030</v>
      </c>
      <c r="B14173" s="74">
        <v>46258</v>
      </c>
      <c r="C14173" s="30" t="s">
        <v>1016</v>
      </c>
      <c r="D14173" s="30" t="s">
        <v>1017</v>
      </c>
      <c r="E14173" s="75">
        <v>33</v>
      </c>
      <c r="F14173" s="30" t="s">
        <v>53</v>
      </c>
      <c r="G14173" s="30" t="s">
        <v>54</v>
      </c>
      <c r="H14173" s="75">
        <v>1</v>
      </c>
    </row>
    <row r="14174" spans="1:8">
      <c r="A14174" s="30" t="s">
        <v>5030</v>
      </c>
      <c r="B14174" s="74">
        <v>46258</v>
      </c>
      <c r="C14174" s="30" t="s">
        <v>1018</v>
      </c>
      <c r="D14174" s="30" t="s">
        <v>1019</v>
      </c>
      <c r="E14174" s="75">
        <v>97</v>
      </c>
      <c r="F14174" s="30" t="s">
        <v>70</v>
      </c>
      <c r="G14174" s="30" t="s">
        <v>71</v>
      </c>
      <c r="H14174" s="75">
        <v>2</v>
      </c>
    </row>
    <row r="14175" spans="1:8">
      <c r="A14175" s="30" t="s">
        <v>5030</v>
      </c>
      <c r="B14175" s="74">
        <v>46258</v>
      </c>
      <c r="C14175" s="30" t="s">
        <v>1020</v>
      </c>
      <c r="D14175" s="30" t="s">
        <v>1021</v>
      </c>
      <c r="E14175" s="75">
        <v>30</v>
      </c>
      <c r="F14175" s="30" t="s">
        <v>53</v>
      </c>
      <c r="G14175" s="30" t="s">
        <v>54</v>
      </c>
      <c r="H14175" s="75">
        <v>1</v>
      </c>
    </row>
    <row r="14176" spans="1:8">
      <c r="A14176" s="30" t="s">
        <v>5030</v>
      </c>
      <c r="B14176" s="74">
        <v>46258</v>
      </c>
      <c r="C14176" s="30" t="s">
        <v>1026</v>
      </c>
      <c r="D14176" s="30" t="s">
        <v>1027</v>
      </c>
      <c r="E14176" s="75">
        <v>146</v>
      </c>
      <c r="F14176" s="30" t="s">
        <v>53</v>
      </c>
      <c r="G14176" s="30" t="s">
        <v>54</v>
      </c>
      <c r="H14176" s="75">
        <v>1</v>
      </c>
    </row>
    <row r="14177" spans="1:8">
      <c r="A14177" s="30" t="s">
        <v>5030</v>
      </c>
      <c r="B14177" s="74">
        <v>46258</v>
      </c>
      <c r="C14177" s="30" t="s">
        <v>1846</v>
      </c>
      <c r="D14177" s="30" t="s">
        <v>1847</v>
      </c>
      <c r="E14177" s="75">
        <v>165</v>
      </c>
      <c r="F14177" s="30" t="s">
        <v>53</v>
      </c>
      <c r="G14177" s="30" t="s">
        <v>54</v>
      </c>
      <c r="H14177" s="75">
        <v>1</v>
      </c>
    </row>
    <row r="14178" spans="1:8">
      <c r="A14178" s="30" t="s">
        <v>5030</v>
      </c>
      <c r="B14178" s="74">
        <v>46258</v>
      </c>
      <c r="C14178" s="30" t="s">
        <v>1032</v>
      </c>
      <c r="D14178" s="30" t="s">
        <v>1033</v>
      </c>
      <c r="E14178" s="75">
        <v>56</v>
      </c>
      <c r="F14178" s="30" t="s">
        <v>70</v>
      </c>
      <c r="G14178" s="30" t="s">
        <v>71</v>
      </c>
      <c r="H14178" s="75">
        <v>2</v>
      </c>
    </row>
    <row r="14179" spans="1:8">
      <c r="A14179" s="30" t="s">
        <v>5030</v>
      </c>
      <c r="B14179" s="74">
        <v>46258</v>
      </c>
      <c r="C14179" s="30" t="s">
        <v>1034</v>
      </c>
      <c r="D14179" s="30" t="s">
        <v>1035</v>
      </c>
      <c r="E14179" s="75">
        <v>92</v>
      </c>
      <c r="F14179" s="30" t="s">
        <v>53</v>
      </c>
      <c r="G14179" s="30" t="s">
        <v>54</v>
      </c>
      <c r="H14179" s="75">
        <v>1</v>
      </c>
    </row>
    <row r="14180" spans="1:8">
      <c r="A14180" s="30" t="s">
        <v>5030</v>
      </c>
      <c r="B14180" s="74">
        <v>46258</v>
      </c>
      <c r="C14180" s="30" t="s">
        <v>1036</v>
      </c>
      <c r="D14180" s="30" t="s">
        <v>1037</v>
      </c>
      <c r="E14180" s="75">
        <v>31</v>
      </c>
      <c r="F14180" s="30" t="s">
        <v>53</v>
      </c>
      <c r="G14180" s="30" t="s">
        <v>54</v>
      </c>
      <c r="H14180" s="75">
        <v>1</v>
      </c>
    </row>
    <row r="14181" spans="1:8">
      <c r="A14181" s="30" t="s">
        <v>5030</v>
      </c>
      <c r="B14181" s="74">
        <v>46258</v>
      </c>
      <c r="C14181" s="30" t="s">
        <v>1040</v>
      </c>
      <c r="D14181" s="30" t="s">
        <v>1041</v>
      </c>
      <c r="E14181" s="75">
        <v>15</v>
      </c>
      <c r="F14181" s="30" t="s">
        <v>53</v>
      </c>
      <c r="G14181" s="30" t="s">
        <v>54</v>
      </c>
      <c r="H14181" s="75">
        <v>1</v>
      </c>
    </row>
    <row r="14182" spans="1:8">
      <c r="A14182" s="30" t="s">
        <v>5030</v>
      </c>
      <c r="B14182" s="74">
        <v>46258</v>
      </c>
      <c r="C14182" s="30" t="s">
        <v>1042</v>
      </c>
      <c r="D14182" s="30" t="s">
        <v>1043</v>
      </c>
      <c r="E14182" s="75">
        <v>127</v>
      </c>
      <c r="F14182" s="30" t="s">
        <v>80</v>
      </c>
      <c r="G14182" s="30" t="s">
        <v>81</v>
      </c>
      <c r="H14182" s="75">
        <v>1</v>
      </c>
    </row>
    <row r="14183" spans="1:8">
      <c r="A14183" s="30" t="s">
        <v>5030</v>
      </c>
      <c r="B14183" s="74">
        <v>46258</v>
      </c>
      <c r="C14183" s="30" t="s">
        <v>1044</v>
      </c>
      <c r="D14183" s="30" t="s">
        <v>1045</v>
      </c>
      <c r="E14183" s="75">
        <v>59</v>
      </c>
      <c r="F14183" s="30" t="s">
        <v>53</v>
      </c>
      <c r="G14183" s="30" t="s">
        <v>54</v>
      </c>
      <c r="H14183" s="75">
        <v>1</v>
      </c>
    </row>
    <row r="14184" spans="1:8">
      <c r="A14184" s="30" t="s">
        <v>5030</v>
      </c>
      <c r="B14184" s="74">
        <v>46258</v>
      </c>
      <c r="C14184" s="30" t="s">
        <v>1046</v>
      </c>
      <c r="D14184" s="30" t="s">
        <v>1047</v>
      </c>
      <c r="E14184" s="75">
        <v>27</v>
      </c>
      <c r="F14184" s="30" t="s">
        <v>80</v>
      </c>
      <c r="G14184" s="30" t="s">
        <v>81</v>
      </c>
      <c r="H14184" s="75">
        <v>1</v>
      </c>
    </row>
    <row r="14185" spans="1:8">
      <c r="A14185" s="30" t="s">
        <v>5030</v>
      </c>
      <c r="B14185" s="74">
        <v>46258</v>
      </c>
      <c r="C14185" s="30" t="s">
        <v>1048</v>
      </c>
      <c r="D14185" s="30" t="s">
        <v>1049</v>
      </c>
      <c r="E14185" s="75">
        <v>1</v>
      </c>
      <c r="F14185" s="30" t="s">
        <v>76</v>
      </c>
      <c r="G14185" s="30" t="s">
        <v>77</v>
      </c>
      <c r="H14185" s="75">
        <v>1</v>
      </c>
    </row>
    <row r="14186" spans="1:8">
      <c r="A14186" s="30" t="s">
        <v>5030</v>
      </c>
      <c r="B14186" s="74">
        <v>46258</v>
      </c>
      <c r="C14186" s="30" t="s">
        <v>1050</v>
      </c>
      <c r="D14186" s="30" t="s">
        <v>1051</v>
      </c>
      <c r="E14186" s="75">
        <v>101</v>
      </c>
      <c r="F14186" s="30" t="s">
        <v>70</v>
      </c>
      <c r="G14186" s="30" t="s">
        <v>71</v>
      </c>
      <c r="H14186" s="75">
        <v>2</v>
      </c>
    </row>
    <row r="14187" spans="1:8">
      <c r="A14187" s="30" t="s">
        <v>5030</v>
      </c>
      <c r="B14187" s="74">
        <v>46258</v>
      </c>
      <c r="C14187" s="30" t="s">
        <v>1054</v>
      </c>
      <c r="D14187" s="30" t="s">
        <v>1055</v>
      </c>
      <c r="E14187" s="75">
        <v>71</v>
      </c>
      <c r="F14187" s="30" t="s">
        <v>70</v>
      </c>
      <c r="G14187" s="30" t="s">
        <v>71</v>
      </c>
      <c r="H14187" s="75">
        <v>2</v>
      </c>
    </row>
    <row r="14188" spans="1:8">
      <c r="A14188" s="30" t="s">
        <v>5030</v>
      </c>
      <c r="B14188" s="74">
        <v>46258</v>
      </c>
      <c r="C14188" s="30" t="s">
        <v>1066</v>
      </c>
      <c r="D14188" s="30" t="s">
        <v>1067</v>
      </c>
      <c r="E14188" s="75">
        <v>69</v>
      </c>
      <c r="F14188" s="30" t="s">
        <v>72</v>
      </c>
      <c r="G14188" s="30" t="s">
        <v>73</v>
      </c>
      <c r="H14188" s="75">
        <v>3</v>
      </c>
    </row>
    <row r="14189" spans="1:8">
      <c r="A14189" s="30" t="s">
        <v>5030</v>
      </c>
      <c r="B14189" s="74">
        <v>46258</v>
      </c>
      <c r="C14189" s="30" t="s">
        <v>1068</v>
      </c>
      <c r="D14189" s="30" t="s">
        <v>1069</v>
      </c>
      <c r="E14189" s="75">
        <v>93</v>
      </c>
      <c r="F14189" s="30" t="s">
        <v>70</v>
      </c>
      <c r="G14189" s="30" t="s">
        <v>71</v>
      </c>
      <c r="H14189" s="75">
        <v>2</v>
      </c>
    </row>
    <row r="14190" spans="1:8">
      <c r="A14190" s="30" t="s">
        <v>5030</v>
      </c>
      <c r="B14190" s="74">
        <v>46258</v>
      </c>
      <c r="C14190" s="30" t="s">
        <v>1072</v>
      </c>
      <c r="D14190" s="30" t="s">
        <v>1073</v>
      </c>
      <c r="E14190" s="75">
        <v>91</v>
      </c>
      <c r="F14190" s="30" t="s">
        <v>53</v>
      </c>
      <c r="G14190" s="30" t="s">
        <v>54</v>
      </c>
      <c r="H14190" s="75">
        <v>1</v>
      </c>
    </row>
    <row r="14191" spans="1:8">
      <c r="A14191" s="30" t="s">
        <v>5030</v>
      </c>
      <c r="B14191" s="74">
        <v>46258</v>
      </c>
      <c r="C14191" s="30" t="s">
        <v>1074</v>
      </c>
      <c r="D14191" s="30" t="s">
        <v>1075</v>
      </c>
      <c r="E14191" s="75">
        <v>168</v>
      </c>
      <c r="F14191" s="30" t="s">
        <v>70</v>
      </c>
      <c r="G14191" s="30" t="s">
        <v>71</v>
      </c>
      <c r="H14191" s="75">
        <v>2</v>
      </c>
    </row>
    <row r="14192" spans="1:8">
      <c r="A14192" s="30" t="s">
        <v>5030</v>
      </c>
      <c r="B14192" s="74">
        <v>46258</v>
      </c>
      <c r="C14192" s="30" t="s">
        <v>1080</v>
      </c>
      <c r="D14192" s="30" t="s">
        <v>1081</v>
      </c>
      <c r="E14192" s="75">
        <v>17</v>
      </c>
      <c r="F14192" s="30" t="s">
        <v>70</v>
      </c>
      <c r="G14192" s="30" t="s">
        <v>71</v>
      </c>
      <c r="H14192" s="75">
        <v>2</v>
      </c>
    </row>
    <row r="14193" spans="1:8">
      <c r="A14193" s="30" t="s">
        <v>5030</v>
      </c>
      <c r="B14193" s="74">
        <v>46258</v>
      </c>
      <c r="C14193" s="30" t="s">
        <v>1084</v>
      </c>
      <c r="D14193" s="30" t="s">
        <v>1085</v>
      </c>
      <c r="E14193" s="75">
        <v>52</v>
      </c>
      <c r="F14193" s="30" t="s">
        <v>80</v>
      </c>
      <c r="G14193" s="30" t="s">
        <v>81</v>
      </c>
      <c r="H14193" s="75">
        <v>1</v>
      </c>
    </row>
    <row r="14194" spans="1:8">
      <c r="A14194" s="30" t="s">
        <v>5030</v>
      </c>
      <c r="B14194" s="74">
        <v>46258</v>
      </c>
      <c r="C14194" s="30" t="s">
        <v>1088</v>
      </c>
      <c r="D14194" s="30" t="s">
        <v>1089</v>
      </c>
      <c r="E14194" s="75">
        <v>53</v>
      </c>
      <c r="F14194" s="30" t="s">
        <v>53</v>
      </c>
      <c r="G14194" s="30" t="s">
        <v>54</v>
      </c>
      <c r="H14194" s="75">
        <v>1</v>
      </c>
    </row>
    <row r="14195" spans="1:8">
      <c r="A14195" s="30" t="s">
        <v>5030</v>
      </c>
      <c r="B14195" s="74">
        <v>46258</v>
      </c>
      <c r="C14195" s="30" t="s">
        <v>1092</v>
      </c>
      <c r="D14195" s="30" t="s">
        <v>1093</v>
      </c>
      <c r="E14195" s="75">
        <v>142</v>
      </c>
      <c r="F14195" s="30" t="s">
        <v>80</v>
      </c>
      <c r="G14195" s="30" t="s">
        <v>81</v>
      </c>
      <c r="H14195" s="75">
        <v>1</v>
      </c>
    </row>
    <row r="14196" spans="1:8">
      <c r="A14196" s="30" t="s">
        <v>5030</v>
      </c>
      <c r="B14196" s="74">
        <v>46258</v>
      </c>
      <c r="C14196" s="30" t="s">
        <v>1094</v>
      </c>
      <c r="D14196" s="30" t="s">
        <v>1095</v>
      </c>
      <c r="E14196" s="75">
        <v>101</v>
      </c>
      <c r="F14196" s="30" t="s">
        <v>70</v>
      </c>
      <c r="G14196" s="30" t="s">
        <v>71</v>
      </c>
      <c r="H14196" s="75">
        <v>2</v>
      </c>
    </row>
    <row r="14197" spans="1:8">
      <c r="A14197" s="30" t="s">
        <v>5030</v>
      </c>
      <c r="B14197" s="74">
        <v>46258</v>
      </c>
      <c r="C14197" s="30" t="s">
        <v>1848</v>
      </c>
      <c r="D14197" s="30" t="s">
        <v>1849</v>
      </c>
      <c r="E14197" s="75">
        <v>38</v>
      </c>
      <c r="F14197" s="30" t="s">
        <v>53</v>
      </c>
      <c r="G14197" s="30" t="s">
        <v>54</v>
      </c>
      <c r="H14197" s="75">
        <v>1</v>
      </c>
    </row>
    <row r="14198" spans="1:8">
      <c r="A14198" s="30" t="s">
        <v>5030</v>
      </c>
      <c r="B14198" s="74">
        <v>46258</v>
      </c>
      <c r="C14198" s="30" t="s">
        <v>1096</v>
      </c>
      <c r="D14198" s="30" t="s">
        <v>1097</v>
      </c>
      <c r="E14198" s="75">
        <v>75</v>
      </c>
      <c r="F14198" s="30" t="s">
        <v>68</v>
      </c>
      <c r="G14198" s="30" t="s">
        <v>69</v>
      </c>
      <c r="H14198" s="75">
        <v>1</v>
      </c>
    </row>
    <row r="14199" spans="1:8">
      <c r="A14199" s="30" t="s">
        <v>5030</v>
      </c>
      <c r="B14199" s="74">
        <v>46258</v>
      </c>
      <c r="C14199" s="30" t="s">
        <v>1098</v>
      </c>
      <c r="D14199" s="30" t="s">
        <v>1099</v>
      </c>
      <c r="E14199" s="75">
        <v>108</v>
      </c>
      <c r="F14199" s="30" t="s">
        <v>53</v>
      </c>
      <c r="G14199" s="30" t="s">
        <v>54</v>
      </c>
      <c r="H14199" s="75">
        <v>1</v>
      </c>
    </row>
    <row r="14200" spans="1:8">
      <c r="A14200" s="30" t="s">
        <v>5030</v>
      </c>
      <c r="B14200" s="74">
        <v>46258</v>
      </c>
      <c r="C14200" s="30" t="s">
        <v>1102</v>
      </c>
      <c r="D14200" s="30" t="s">
        <v>1103</v>
      </c>
      <c r="E14200" s="75">
        <v>113</v>
      </c>
      <c r="F14200" s="30" t="s">
        <v>53</v>
      </c>
      <c r="G14200" s="30" t="s">
        <v>54</v>
      </c>
      <c r="H14200" s="75">
        <v>1</v>
      </c>
    </row>
    <row r="14201" spans="1:8">
      <c r="A14201" s="30" t="s">
        <v>5030</v>
      </c>
      <c r="B14201" s="74">
        <v>46258</v>
      </c>
      <c r="C14201" s="30" t="s">
        <v>1104</v>
      </c>
      <c r="D14201" s="30" t="s">
        <v>1105</v>
      </c>
      <c r="E14201" s="75">
        <v>27</v>
      </c>
      <c r="F14201" s="30" t="s">
        <v>53</v>
      </c>
      <c r="G14201" s="30" t="s">
        <v>54</v>
      </c>
      <c r="H14201" s="75">
        <v>1</v>
      </c>
    </row>
    <row r="14202" spans="1:8">
      <c r="A14202" s="30" t="s">
        <v>5030</v>
      </c>
      <c r="B14202" s="74">
        <v>46258</v>
      </c>
      <c r="C14202" s="30" t="s">
        <v>1106</v>
      </c>
      <c r="D14202" s="30" t="s">
        <v>1107</v>
      </c>
      <c r="E14202" s="75">
        <v>430</v>
      </c>
      <c r="F14202" s="30" t="s">
        <v>80</v>
      </c>
      <c r="G14202" s="30" t="s">
        <v>81</v>
      </c>
      <c r="H14202" s="75">
        <v>1</v>
      </c>
    </row>
    <row r="14203" spans="1:8">
      <c r="A14203" s="30" t="s">
        <v>5030</v>
      </c>
      <c r="B14203" s="74">
        <v>46258</v>
      </c>
      <c r="C14203" s="30" t="s">
        <v>1108</v>
      </c>
      <c r="D14203" s="30" t="s">
        <v>1109</v>
      </c>
      <c r="E14203" s="75">
        <v>145</v>
      </c>
      <c r="F14203" s="30" t="s">
        <v>53</v>
      </c>
      <c r="G14203" s="30" t="s">
        <v>54</v>
      </c>
      <c r="H14203" s="75">
        <v>1</v>
      </c>
    </row>
    <row r="14204" spans="1:8">
      <c r="A14204" s="30" t="s">
        <v>5030</v>
      </c>
      <c r="B14204" s="74">
        <v>46258</v>
      </c>
      <c r="C14204" s="30" t="s">
        <v>1110</v>
      </c>
      <c r="D14204" s="30" t="s">
        <v>1111</v>
      </c>
      <c r="E14204" s="75">
        <v>61</v>
      </c>
      <c r="F14204" s="30" t="s">
        <v>80</v>
      </c>
      <c r="G14204" s="30" t="s">
        <v>81</v>
      </c>
      <c r="H14204" s="75">
        <v>1</v>
      </c>
    </row>
    <row r="14205" spans="1:8">
      <c r="A14205" s="30" t="s">
        <v>5030</v>
      </c>
      <c r="B14205" s="74">
        <v>46258</v>
      </c>
      <c r="C14205" s="30" t="s">
        <v>1114</v>
      </c>
      <c r="D14205" s="30" t="s">
        <v>1115</v>
      </c>
      <c r="E14205" s="75">
        <v>60</v>
      </c>
      <c r="F14205" s="30" t="s">
        <v>70</v>
      </c>
      <c r="G14205" s="30" t="s">
        <v>71</v>
      </c>
      <c r="H14205" s="75">
        <v>2</v>
      </c>
    </row>
    <row r="14206" spans="1:8">
      <c r="A14206" s="30" t="s">
        <v>5030</v>
      </c>
      <c r="B14206" s="74">
        <v>46258</v>
      </c>
      <c r="C14206" s="30" t="s">
        <v>1120</v>
      </c>
      <c r="D14206" s="30" t="s">
        <v>1121</v>
      </c>
      <c r="E14206" s="75">
        <v>93</v>
      </c>
      <c r="F14206" s="30" t="s">
        <v>70</v>
      </c>
      <c r="G14206" s="30" t="s">
        <v>71</v>
      </c>
      <c r="H14206" s="75">
        <v>2</v>
      </c>
    </row>
    <row r="14207" spans="1:8">
      <c r="A14207" s="30" t="s">
        <v>5030</v>
      </c>
      <c r="B14207" s="74">
        <v>46258</v>
      </c>
      <c r="C14207" s="30" t="s">
        <v>1128</v>
      </c>
      <c r="D14207" s="30" t="s">
        <v>1129</v>
      </c>
      <c r="E14207" s="75">
        <v>50</v>
      </c>
      <c r="F14207" s="30" t="s">
        <v>70</v>
      </c>
      <c r="G14207" s="30" t="s">
        <v>71</v>
      </c>
      <c r="H14207" s="75">
        <v>2</v>
      </c>
    </row>
    <row r="14208" spans="1:8">
      <c r="A14208" s="30" t="s">
        <v>5030</v>
      </c>
      <c r="B14208" s="74">
        <v>46258</v>
      </c>
      <c r="C14208" s="30" t="s">
        <v>1132</v>
      </c>
      <c r="D14208" s="30" t="s">
        <v>1133</v>
      </c>
      <c r="E14208" s="75">
        <v>19</v>
      </c>
      <c r="F14208" s="30" t="s">
        <v>76</v>
      </c>
      <c r="G14208" s="30" t="s">
        <v>77</v>
      </c>
      <c r="H14208" s="75">
        <v>1</v>
      </c>
    </row>
    <row r="14209" spans="1:8">
      <c r="A14209" s="30" t="s">
        <v>5030</v>
      </c>
      <c r="B14209" s="74">
        <v>46258</v>
      </c>
      <c r="C14209" s="30" t="s">
        <v>1134</v>
      </c>
      <c r="D14209" s="30" t="s">
        <v>1135</v>
      </c>
      <c r="E14209" s="75">
        <v>40</v>
      </c>
      <c r="F14209" s="30" t="s">
        <v>70</v>
      </c>
      <c r="G14209" s="30" t="s">
        <v>71</v>
      </c>
      <c r="H14209" s="75">
        <v>2</v>
      </c>
    </row>
    <row r="14210" spans="1:8">
      <c r="A14210" s="30" t="s">
        <v>5030</v>
      </c>
      <c r="B14210" s="74">
        <v>46258</v>
      </c>
      <c r="C14210" s="30" t="s">
        <v>1136</v>
      </c>
      <c r="D14210" s="30" t="s">
        <v>1137</v>
      </c>
      <c r="E14210" s="75">
        <v>118</v>
      </c>
      <c r="F14210" s="30" t="s">
        <v>70</v>
      </c>
      <c r="G14210" s="30" t="s">
        <v>71</v>
      </c>
      <c r="H14210" s="75">
        <v>2</v>
      </c>
    </row>
    <row r="14211" spans="1:8">
      <c r="A14211" s="30" t="s">
        <v>5030</v>
      </c>
      <c r="B14211" s="74">
        <v>46258</v>
      </c>
      <c r="C14211" s="30" t="s">
        <v>1856</v>
      </c>
      <c r="D14211" s="30" t="s">
        <v>1857</v>
      </c>
      <c r="E14211" s="75">
        <v>77</v>
      </c>
      <c r="F14211" s="30" t="s">
        <v>53</v>
      </c>
      <c r="G14211" s="30" t="s">
        <v>54</v>
      </c>
      <c r="H14211" s="75">
        <v>1</v>
      </c>
    </row>
    <row r="14212" spans="1:8">
      <c r="A14212" s="30" t="s">
        <v>5030</v>
      </c>
      <c r="B14212" s="74">
        <v>46258</v>
      </c>
      <c r="C14212" s="30" t="s">
        <v>1138</v>
      </c>
      <c r="D14212" s="30" t="s">
        <v>1139</v>
      </c>
      <c r="E14212" s="75">
        <v>72</v>
      </c>
      <c r="F14212" s="30" t="s">
        <v>76</v>
      </c>
      <c r="G14212" s="30" t="s">
        <v>77</v>
      </c>
      <c r="H14212" s="75">
        <v>1</v>
      </c>
    </row>
    <row r="14213" spans="1:8">
      <c r="A14213" s="30" t="s">
        <v>5030</v>
      </c>
      <c r="B14213" s="74">
        <v>46258</v>
      </c>
      <c r="C14213" s="30" t="s">
        <v>1140</v>
      </c>
      <c r="D14213" s="30" t="s">
        <v>1141</v>
      </c>
      <c r="E14213" s="75">
        <v>34</v>
      </c>
      <c r="F14213" s="30" t="s">
        <v>53</v>
      </c>
      <c r="G14213" s="30" t="s">
        <v>54</v>
      </c>
      <c r="H14213" s="75">
        <v>1</v>
      </c>
    </row>
    <row r="14214" spans="1:8">
      <c r="A14214" s="30" t="s">
        <v>5030</v>
      </c>
      <c r="B14214" s="74">
        <v>46258</v>
      </c>
      <c r="C14214" s="30" t="s">
        <v>1142</v>
      </c>
      <c r="D14214" s="30" t="s">
        <v>1143</v>
      </c>
      <c r="E14214" s="75">
        <v>79</v>
      </c>
      <c r="F14214" s="30" t="s">
        <v>70</v>
      </c>
      <c r="G14214" s="30" t="s">
        <v>71</v>
      </c>
      <c r="H14214" s="75">
        <v>2</v>
      </c>
    </row>
    <row r="14215" spans="1:8">
      <c r="A14215" s="30" t="s">
        <v>5030</v>
      </c>
      <c r="B14215" s="74">
        <v>46258</v>
      </c>
      <c r="C14215" s="30" t="s">
        <v>1144</v>
      </c>
      <c r="D14215" s="30" t="s">
        <v>1145</v>
      </c>
      <c r="E14215" s="75">
        <v>3</v>
      </c>
      <c r="F14215" s="30" t="s">
        <v>76</v>
      </c>
      <c r="G14215" s="30" t="s">
        <v>77</v>
      </c>
      <c r="H14215" s="75">
        <v>1</v>
      </c>
    </row>
    <row r="14216" spans="1:8">
      <c r="A14216" s="30" t="s">
        <v>5030</v>
      </c>
      <c r="B14216" s="74">
        <v>46258</v>
      </c>
      <c r="C14216" s="30" t="s">
        <v>1148</v>
      </c>
      <c r="D14216" s="30" t="s">
        <v>1149</v>
      </c>
      <c r="E14216" s="75">
        <v>155</v>
      </c>
      <c r="F14216" s="30" t="s">
        <v>70</v>
      </c>
      <c r="G14216" s="30" t="s">
        <v>71</v>
      </c>
      <c r="H14216" s="75">
        <v>2</v>
      </c>
    </row>
    <row r="14217" spans="1:8">
      <c r="A14217" s="30" t="s">
        <v>5030</v>
      </c>
      <c r="B14217" s="74">
        <v>46258</v>
      </c>
      <c r="C14217" s="30" t="s">
        <v>1150</v>
      </c>
      <c r="D14217" s="30" t="s">
        <v>1151</v>
      </c>
      <c r="E14217" s="75">
        <v>53</v>
      </c>
      <c r="F14217" s="30" t="s">
        <v>70</v>
      </c>
      <c r="G14217" s="30" t="s">
        <v>71</v>
      </c>
      <c r="H14217" s="75">
        <v>2</v>
      </c>
    </row>
    <row r="14218" spans="1:8">
      <c r="A14218" s="30" t="s">
        <v>5030</v>
      </c>
      <c r="B14218" s="74">
        <v>46258</v>
      </c>
      <c r="C14218" s="30" t="s">
        <v>1152</v>
      </c>
      <c r="D14218" s="30" t="s">
        <v>1153</v>
      </c>
      <c r="E14218" s="75">
        <v>63</v>
      </c>
      <c r="F14218" s="30" t="s">
        <v>70</v>
      </c>
      <c r="G14218" s="30" t="s">
        <v>71</v>
      </c>
      <c r="H14218" s="75">
        <v>2</v>
      </c>
    </row>
    <row r="14219" spans="1:8">
      <c r="A14219" s="30" t="s">
        <v>5030</v>
      </c>
      <c r="B14219" s="74">
        <v>46258</v>
      </c>
      <c r="C14219" s="30" t="s">
        <v>1154</v>
      </c>
      <c r="D14219" s="30" t="s">
        <v>1155</v>
      </c>
      <c r="E14219" s="75">
        <v>195</v>
      </c>
      <c r="F14219" s="30" t="s">
        <v>53</v>
      </c>
      <c r="G14219" s="30" t="s">
        <v>54</v>
      </c>
      <c r="H14219" s="75">
        <v>1</v>
      </c>
    </row>
    <row r="14220" spans="1:8">
      <c r="A14220" s="30" t="s">
        <v>5030</v>
      </c>
      <c r="B14220" s="74">
        <v>46258</v>
      </c>
      <c r="C14220" s="30" t="s">
        <v>1156</v>
      </c>
      <c r="D14220" s="30" t="s">
        <v>1157</v>
      </c>
      <c r="E14220" s="75">
        <v>130</v>
      </c>
      <c r="F14220" s="30" t="s">
        <v>70</v>
      </c>
      <c r="G14220" s="30" t="s">
        <v>71</v>
      </c>
      <c r="H14220" s="75">
        <v>2</v>
      </c>
    </row>
    <row r="14221" spans="1:8">
      <c r="A14221" s="30" t="s">
        <v>5030</v>
      </c>
      <c r="B14221" s="74">
        <v>46258</v>
      </c>
      <c r="C14221" s="30" t="s">
        <v>1158</v>
      </c>
      <c r="D14221" s="30" t="s">
        <v>1159</v>
      </c>
      <c r="E14221" s="75">
        <v>5</v>
      </c>
      <c r="F14221" s="30" t="s">
        <v>76</v>
      </c>
      <c r="G14221" s="30" t="s">
        <v>77</v>
      </c>
      <c r="H14221" s="75">
        <v>1</v>
      </c>
    </row>
    <row r="14222" spans="1:8">
      <c r="A14222" s="30" t="s">
        <v>5030</v>
      </c>
      <c r="B14222" s="74">
        <v>46258</v>
      </c>
      <c r="C14222" s="30" t="s">
        <v>1926</v>
      </c>
      <c r="D14222" s="30" t="s">
        <v>1927</v>
      </c>
      <c r="E14222" s="75">
        <v>32</v>
      </c>
      <c r="F14222" s="30" t="s">
        <v>74</v>
      </c>
      <c r="G14222" s="30" t="s">
        <v>75</v>
      </c>
      <c r="H14222" s="75">
        <v>2</v>
      </c>
    </row>
    <row r="14223" spans="1:8">
      <c r="A14223" s="30" t="s">
        <v>5030</v>
      </c>
      <c r="B14223" s="74">
        <v>46258</v>
      </c>
      <c r="C14223" s="30" t="s">
        <v>1164</v>
      </c>
      <c r="D14223" s="30" t="s">
        <v>1165</v>
      </c>
      <c r="E14223" s="75">
        <v>55</v>
      </c>
      <c r="F14223" s="30" t="s">
        <v>70</v>
      </c>
      <c r="G14223" s="30" t="s">
        <v>71</v>
      </c>
      <c r="H14223" s="75">
        <v>2</v>
      </c>
    </row>
    <row r="14224" spans="1:8">
      <c r="A14224" s="30" t="s">
        <v>5030</v>
      </c>
      <c r="B14224" s="74">
        <v>46258</v>
      </c>
      <c r="C14224" s="30" t="s">
        <v>1166</v>
      </c>
      <c r="D14224" s="30" t="s">
        <v>1167</v>
      </c>
      <c r="E14224" s="75">
        <v>82</v>
      </c>
      <c r="F14224" s="30" t="s">
        <v>53</v>
      </c>
      <c r="G14224" s="30" t="s">
        <v>54</v>
      </c>
      <c r="H14224" s="75">
        <v>1</v>
      </c>
    </row>
    <row r="14225" spans="1:8">
      <c r="A14225" s="30" t="s">
        <v>5030</v>
      </c>
      <c r="B14225" s="74">
        <v>46258</v>
      </c>
      <c r="C14225" s="30" t="s">
        <v>1174</v>
      </c>
      <c r="D14225" s="30" t="s">
        <v>1175</v>
      </c>
      <c r="E14225" s="75">
        <v>133</v>
      </c>
      <c r="F14225" s="30" t="s">
        <v>53</v>
      </c>
      <c r="G14225" s="30" t="s">
        <v>54</v>
      </c>
      <c r="H14225" s="75">
        <v>1</v>
      </c>
    </row>
    <row r="14226" spans="1:8">
      <c r="A14226" s="30" t="s">
        <v>5030</v>
      </c>
      <c r="B14226" s="74">
        <v>46258</v>
      </c>
      <c r="C14226" s="30" t="s">
        <v>1180</v>
      </c>
      <c r="D14226" s="30" t="s">
        <v>1181</v>
      </c>
      <c r="E14226" s="75">
        <v>214</v>
      </c>
      <c r="F14226" s="30" t="s">
        <v>53</v>
      </c>
      <c r="G14226" s="30" t="s">
        <v>54</v>
      </c>
      <c r="H14226" s="75">
        <v>1</v>
      </c>
    </row>
    <row r="14227" spans="1:8">
      <c r="A14227" s="30" t="s">
        <v>5030</v>
      </c>
      <c r="B14227" s="74">
        <v>46258</v>
      </c>
      <c r="C14227" s="30" t="s">
        <v>1182</v>
      </c>
      <c r="D14227" s="30" t="s">
        <v>1183</v>
      </c>
      <c r="E14227" s="75">
        <v>43</v>
      </c>
      <c r="F14227" s="30" t="s">
        <v>70</v>
      </c>
      <c r="G14227" s="30" t="s">
        <v>71</v>
      </c>
      <c r="H14227" s="75">
        <v>2</v>
      </c>
    </row>
    <row r="14228" spans="1:8">
      <c r="A14228" s="30" t="s">
        <v>5030</v>
      </c>
      <c r="B14228" s="74">
        <v>46258</v>
      </c>
      <c r="C14228" s="30" t="s">
        <v>1186</v>
      </c>
      <c r="D14228" s="30" t="s">
        <v>1187</v>
      </c>
      <c r="E14228" s="75">
        <v>8</v>
      </c>
      <c r="F14228" s="30" t="s">
        <v>53</v>
      </c>
      <c r="G14228" s="30" t="s">
        <v>54</v>
      </c>
      <c r="H14228" s="75">
        <v>1</v>
      </c>
    </row>
    <row r="14229" spans="1:8">
      <c r="A14229" s="30" t="s">
        <v>5030</v>
      </c>
      <c r="B14229" s="74">
        <v>46258</v>
      </c>
      <c r="C14229" s="30" t="s">
        <v>1192</v>
      </c>
      <c r="D14229" s="30" t="s">
        <v>1193</v>
      </c>
      <c r="E14229" s="75">
        <v>52</v>
      </c>
      <c r="F14229" s="30" t="s">
        <v>53</v>
      </c>
      <c r="G14229" s="30" t="s">
        <v>54</v>
      </c>
      <c r="H14229" s="75">
        <v>1</v>
      </c>
    </row>
    <row r="14230" spans="1:8">
      <c r="A14230" s="30" t="s">
        <v>5030</v>
      </c>
      <c r="B14230" s="74">
        <v>46258</v>
      </c>
      <c r="C14230" s="30" t="s">
        <v>1194</v>
      </c>
      <c r="D14230" s="30" t="s">
        <v>1195</v>
      </c>
      <c r="E14230" s="75">
        <v>28</v>
      </c>
      <c r="F14230" s="30" t="s">
        <v>70</v>
      </c>
      <c r="G14230" s="30" t="s">
        <v>71</v>
      </c>
      <c r="H14230" s="75">
        <v>2</v>
      </c>
    </row>
    <row r="14231" spans="1:8">
      <c r="A14231" s="30" t="s">
        <v>5030</v>
      </c>
      <c r="B14231" s="74">
        <v>46258</v>
      </c>
      <c r="C14231" s="30" t="s">
        <v>1202</v>
      </c>
      <c r="D14231" s="30" t="s">
        <v>1203</v>
      </c>
      <c r="E14231" s="75">
        <v>104</v>
      </c>
      <c r="F14231" s="30" t="s">
        <v>70</v>
      </c>
      <c r="G14231" s="30" t="s">
        <v>71</v>
      </c>
      <c r="H14231" s="75">
        <v>2</v>
      </c>
    </row>
    <row r="14232" spans="1:8">
      <c r="A14232" s="30" t="s">
        <v>5030</v>
      </c>
      <c r="B14232" s="74">
        <v>46258</v>
      </c>
      <c r="C14232" s="30" t="s">
        <v>1204</v>
      </c>
      <c r="D14232" s="30" t="s">
        <v>1205</v>
      </c>
      <c r="E14232" s="75">
        <v>11</v>
      </c>
      <c r="F14232" s="30" t="s">
        <v>53</v>
      </c>
      <c r="G14232" s="30" t="s">
        <v>54</v>
      </c>
      <c r="H14232" s="75">
        <v>1</v>
      </c>
    </row>
    <row r="14233" spans="1:8">
      <c r="A14233" s="30" t="s">
        <v>5030</v>
      </c>
      <c r="B14233" s="74">
        <v>46258</v>
      </c>
      <c r="C14233" s="30" t="s">
        <v>1208</v>
      </c>
      <c r="D14233" s="30" t="s">
        <v>1209</v>
      </c>
      <c r="E14233" s="75">
        <v>66</v>
      </c>
      <c r="F14233" s="30" t="s">
        <v>53</v>
      </c>
      <c r="G14233" s="30" t="s">
        <v>54</v>
      </c>
      <c r="H14233" s="75">
        <v>1</v>
      </c>
    </row>
    <row r="14234" spans="1:8">
      <c r="A14234" s="30" t="s">
        <v>5030</v>
      </c>
      <c r="B14234" s="74">
        <v>46258</v>
      </c>
      <c r="C14234" s="30" t="s">
        <v>1210</v>
      </c>
      <c r="D14234" s="30" t="s">
        <v>1211</v>
      </c>
      <c r="E14234" s="75">
        <v>87</v>
      </c>
      <c r="F14234" s="30" t="s">
        <v>53</v>
      </c>
      <c r="G14234" s="30" t="s">
        <v>54</v>
      </c>
      <c r="H14234" s="75">
        <v>1</v>
      </c>
    </row>
    <row r="14235" spans="1:8">
      <c r="A14235" s="30" t="s">
        <v>5030</v>
      </c>
      <c r="B14235" s="74">
        <v>46258</v>
      </c>
      <c r="C14235" s="30" t="s">
        <v>1212</v>
      </c>
      <c r="D14235" s="30" t="s">
        <v>1213</v>
      </c>
      <c r="E14235" s="75">
        <v>344</v>
      </c>
      <c r="F14235" s="30" t="s">
        <v>80</v>
      </c>
      <c r="G14235" s="30" t="s">
        <v>81</v>
      </c>
      <c r="H14235" s="75">
        <v>1</v>
      </c>
    </row>
    <row r="14236" spans="1:8">
      <c r="A14236" s="30" t="s">
        <v>5030</v>
      </c>
      <c r="B14236" s="74">
        <v>46258</v>
      </c>
      <c r="C14236" s="30" t="s">
        <v>1218</v>
      </c>
      <c r="D14236" s="30" t="s">
        <v>1219</v>
      </c>
      <c r="E14236" s="75">
        <v>9</v>
      </c>
      <c r="F14236" s="30" t="s">
        <v>53</v>
      </c>
      <c r="G14236" s="30" t="s">
        <v>54</v>
      </c>
      <c r="H14236" s="75">
        <v>1</v>
      </c>
    </row>
    <row r="14237" spans="1:8">
      <c r="A14237" s="30" t="s">
        <v>5030</v>
      </c>
      <c r="B14237" s="74">
        <v>46258</v>
      </c>
      <c r="C14237" s="30" t="s">
        <v>1864</v>
      </c>
      <c r="D14237" s="30" t="s">
        <v>1865</v>
      </c>
      <c r="E14237" s="75">
        <v>10</v>
      </c>
      <c r="F14237" s="30" t="s">
        <v>53</v>
      </c>
      <c r="G14237" s="30" t="s">
        <v>54</v>
      </c>
      <c r="H14237" s="75">
        <v>1</v>
      </c>
    </row>
    <row r="14238" spans="1:8">
      <c r="A14238" s="30" t="s">
        <v>5030</v>
      </c>
      <c r="B14238" s="74">
        <v>46258</v>
      </c>
      <c r="C14238" s="30" t="s">
        <v>1224</v>
      </c>
      <c r="D14238" s="30" t="s">
        <v>1225</v>
      </c>
      <c r="E14238" s="75">
        <v>69</v>
      </c>
      <c r="F14238" s="30" t="s">
        <v>70</v>
      </c>
      <c r="G14238" s="30" t="s">
        <v>71</v>
      </c>
      <c r="H14238" s="75">
        <v>2</v>
      </c>
    </row>
    <row r="14239" spans="1:8">
      <c r="A14239" s="30" t="s">
        <v>5030</v>
      </c>
      <c r="B14239" s="74">
        <v>46258</v>
      </c>
      <c r="C14239" s="30" t="s">
        <v>1226</v>
      </c>
      <c r="D14239" s="30" t="s">
        <v>1227</v>
      </c>
      <c r="E14239" s="75">
        <v>131</v>
      </c>
      <c r="F14239" s="30" t="s">
        <v>76</v>
      </c>
      <c r="G14239" s="30" t="s">
        <v>77</v>
      </c>
      <c r="H14239" s="75">
        <v>1</v>
      </c>
    </row>
    <row r="14240" spans="1:8">
      <c r="A14240" s="30" t="s">
        <v>5030</v>
      </c>
      <c r="B14240" s="74">
        <v>46258</v>
      </c>
      <c r="C14240" s="30" t="s">
        <v>1232</v>
      </c>
      <c r="D14240" s="30" t="s">
        <v>1233</v>
      </c>
      <c r="E14240" s="75">
        <v>27</v>
      </c>
      <c r="F14240" s="30" t="s">
        <v>76</v>
      </c>
      <c r="G14240" s="30" t="s">
        <v>77</v>
      </c>
      <c r="H14240" s="75">
        <v>1</v>
      </c>
    </row>
    <row r="14241" spans="1:8">
      <c r="A14241" s="30" t="s">
        <v>5030</v>
      </c>
      <c r="B14241" s="74">
        <v>46258</v>
      </c>
      <c r="C14241" s="30" t="s">
        <v>1242</v>
      </c>
      <c r="D14241" s="30" t="s">
        <v>1243</v>
      </c>
      <c r="E14241" s="75">
        <v>13</v>
      </c>
      <c r="F14241" s="30" t="s">
        <v>70</v>
      </c>
      <c r="G14241" s="30" t="s">
        <v>71</v>
      </c>
      <c r="H14241" s="75">
        <v>2</v>
      </c>
    </row>
    <row r="14242" spans="1:8">
      <c r="A14242" s="30" t="s">
        <v>5030</v>
      </c>
      <c r="B14242" s="74">
        <v>46258</v>
      </c>
      <c r="C14242" s="30" t="s">
        <v>1246</v>
      </c>
      <c r="D14242" s="30" t="s">
        <v>1247</v>
      </c>
      <c r="E14242" s="75">
        <v>14</v>
      </c>
      <c r="F14242" s="30" t="s">
        <v>76</v>
      </c>
      <c r="G14242" s="30" t="s">
        <v>77</v>
      </c>
      <c r="H14242" s="75">
        <v>1</v>
      </c>
    </row>
    <row r="14243" spans="1:8">
      <c r="A14243" s="30" t="s">
        <v>5030</v>
      </c>
      <c r="B14243" s="74">
        <v>46258</v>
      </c>
      <c r="C14243" s="30" t="s">
        <v>1250</v>
      </c>
      <c r="D14243" s="30" t="s">
        <v>1251</v>
      </c>
      <c r="E14243" s="75">
        <v>88</v>
      </c>
      <c r="F14243" s="30" t="s">
        <v>63</v>
      </c>
      <c r="G14243" s="30" t="s">
        <v>64</v>
      </c>
      <c r="H14243" s="75">
        <v>2</v>
      </c>
    </row>
    <row r="14244" spans="1:8">
      <c r="A14244" s="30" t="s">
        <v>5030</v>
      </c>
      <c r="B14244" s="74">
        <v>46258</v>
      </c>
      <c r="C14244" s="30" t="s">
        <v>1254</v>
      </c>
      <c r="D14244" s="30" t="s">
        <v>1255</v>
      </c>
      <c r="E14244" s="75">
        <v>50</v>
      </c>
      <c r="F14244" s="30" t="s">
        <v>63</v>
      </c>
      <c r="G14244" s="30" t="s">
        <v>64</v>
      </c>
      <c r="H14244" s="75">
        <v>2</v>
      </c>
    </row>
    <row r="14245" spans="1:8">
      <c r="A14245" s="30" t="s">
        <v>5030</v>
      </c>
      <c r="B14245" s="74">
        <v>46258</v>
      </c>
      <c r="C14245" s="30" t="s">
        <v>1872</v>
      </c>
      <c r="D14245" s="30" t="s">
        <v>1873</v>
      </c>
      <c r="E14245" s="75">
        <v>3</v>
      </c>
      <c r="F14245" s="30" t="s">
        <v>53</v>
      </c>
      <c r="G14245" s="30" t="s">
        <v>54</v>
      </c>
      <c r="H14245" s="75">
        <v>1</v>
      </c>
    </row>
    <row r="14246" spans="1:8">
      <c r="A14246" s="30" t="s">
        <v>5030</v>
      </c>
      <c r="B14246" s="74">
        <v>46258</v>
      </c>
      <c r="C14246" s="30" t="s">
        <v>1874</v>
      </c>
      <c r="D14246" s="30" t="s">
        <v>1875</v>
      </c>
      <c r="E14246" s="75">
        <v>111</v>
      </c>
      <c r="F14246" s="30" t="s">
        <v>76</v>
      </c>
      <c r="G14246" s="30" t="s">
        <v>77</v>
      </c>
      <c r="H14246" s="75">
        <v>1</v>
      </c>
    </row>
    <row r="14247" spans="1:8">
      <c r="A14247" s="30" t="s">
        <v>5030</v>
      </c>
      <c r="B14247" s="74">
        <v>46258</v>
      </c>
      <c r="C14247" s="30" t="s">
        <v>1876</v>
      </c>
      <c r="D14247" s="30" t="s">
        <v>1877</v>
      </c>
      <c r="E14247" s="75">
        <v>79</v>
      </c>
      <c r="F14247" s="30" t="s">
        <v>70</v>
      </c>
      <c r="G14247" s="30" t="s">
        <v>71</v>
      </c>
      <c r="H14247" s="75">
        <v>2</v>
      </c>
    </row>
    <row r="14248" spans="1:8">
      <c r="A14248" s="30" t="s">
        <v>5030</v>
      </c>
      <c r="B14248" s="74">
        <v>46258</v>
      </c>
      <c r="C14248" s="30" t="s">
        <v>1260</v>
      </c>
      <c r="D14248" s="30" t="s">
        <v>1261</v>
      </c>
      <c r="E14248" s="75">
        <v>49</v>
      </c>
      <c r="F14248" s="30" t="s">
        <v>70</v>
      </c>
      <c r="G14248" s="30" t="s">
        <v>71</v>
      </c>
      <c r="H14248" s="75">
        <v>2</v>
      </c>
    </row>
    <row r="14249" spans="1:8">
      <c r="A14249" s="30" t="s">
        <v>5030</v>
      </c>
      <c r="B14249" s="74">
        <v>46258</v>
      </c>
      <c r="C14249" s="30" t="s">
        <v>1264</v>
      </c>
      <c r="D14249" s="30" t="s">
        <v>1265</v>
      </c>
      <c r="E14249" s="75">
        <v>72</v>
      </c>
      <c r="F14249" s="30" t="s">
        <v>76</v>
      </c>
      <c r="G14249" s="30" t="s">
        <v>77</v>
      </c>
      <c r="H14249" s="75">
        <v>1</v>
      </c>
    </row>
    <row r="14250" spans="1:8">
      <c r="A14250" s="30" t="s">
        <v>5030</v>
      </c>
      <c r="B14250" s="74">
        <v>46258</v>
      </c>
      <c r="C14250" s="30" t="s">
        <v>1266</v>
      </c>
      <c r="D14250" s="30" t="s">
        <v>1267</v>
      </c>
      <c r="E14250" s="75">
        <v>113</v>
      </c>
      <c r="F14250" s="30" t="s">
        <v>53</v>
      </c>
      <c r="G14250" s="30" t="s">
        <v>54</v>
      </c>
      <c r="H14250" s="75">
        <v>1</v>
      </c>
    </row>
    <row r="14251" spans="1:8">
      <c r="A14251" s="30" t="s">
        <v>5030</v>
      </c>
      <c r="B14251" s="74">
        <v>46258</v>
      </c>
      <c r="C14251" s="30" t="s">
        <v>2572</v>
      </c>
      <c r="D14251" s="30" t="s">
        <v>2573</v>
      </c>
      <c r="E14251" s="75">
        <v>1</v>
      </c>
      <c r="F14251" s="30" t="s">
        <v>76</v>
      </c>
      <c r="G14251" s="30" t="s">
        <v>77</v>
      </c>
      <c r="H14251" s="75">
        <v>1</v>
      </c>
    </row>
    <row r="14252" spans="1:8">
      <c r="A14252" s="30" t="s">
        <v>5030</v>
      </c>
      <c r="B14252" s="74">
        <v>46258</v>
      </c>
      <c r="C14252" s="30" t="s">
        <v>1270</v>
      </c>
      <c r="D14252" s="30" t="s">
        <v>1271</v>
      </c>
      <c r="E14252" s="75">
        <v>122</v>
      </c>
      <c r="F14252" s="30" t="s">
        <v>53</v>
      </c>
      <c r="G14252" s="30" t="s">
        <v>54</v>
      </c>
      <c r="H14252" s="75">
        <v>1</v>
      </c>
    </row>
    <row r="14253" spans="1:8">
      <c r="A14253" s="30" t="s">
        <v>5030</v>
      </c>
      <c r="B14253" s="74">
        <v>46258</v>
      </c>
      <c r="C14253" s="30" t="s">
        <v>1274</v>
      </c>
      <c r="D14253" s="30" t="s">
        <v>1275</v>
      </c>
      <c r="E14253" s="75">
        <v>30</v>
      </c>
      <c r="F14253" s="30" t="s">
        <v>70</v>
      </c>
      <c r="G14253" s="30" t="s">
        <v>71</v>
      </c>
      <c r="H14253" s="75">
        <v>2</v>
      </c>
    </row>
    <row r="14254" spans="1:8">
      <c r="A14254" s="30" t="s">
        <v>5030</v>
      </c>
      <c r="B14254" s="74">
        <v>46258</v>
      </c>
      <c r="C14254" s="30" t="s">
        <v>1276</v>
      </c>
      <c r="D14254" s="30" t="s">
        <v>1277</v>
      </c>
      <c r="E14254" s="75">
        <v>15</v>
      </c>
      <c r="F14254" s="30" t="s">
        <v>76</v>
      </c>
      <c r="G14254" s="30" t="s">
        <v>77</v>
      </c>
      <c r="H14254" s="75">
        <v>1</v>
      </c>
    </row>
    <row r="14255" spans="1:8">
      <c r="A14255" s="30" t="s">
        <v>5030</v>
      </c>
      <c r="B14255" s="74">
        <v>46258</v>
      </c>
      <c r="C14255" s="30" t="s">
        <v>1278</v>
      </c>
      <c r="D14255" s="30" t="s">
        <v>1279</v>
      </c>
      <c r="E14255" s="75">
        <v>72</v>
      </c>
      <c r="F14255" s="30" t="s">
        <v>53</v>
      </c>
      <c r="G14255" s="30" t="s">
        <v>54</v>
      </c>
      <c r="H14255" s="75">
        <v>1</v>
      </c>
    </row>
    <row r="14256" spans="1:8">
      <c r="A14256" s="30" t="s">
        <v>5030</v>
      </c>
      <c r="B14256" s="74">
        <v>46258</v>
      </c>
      <c r="C14256" s="30" t="s">
        <v>1280</v>
      </c>
      <c r="D14256" s="30" t="s">
        <v>1281</v>
      </c>
      <c r="E14256" s="75">
        <v>122</v>
      </c>
      <c r="F14256" s="30" t="s">
        <v>66</v>
      </c>
      <c r="G14256" s="30" t="s">
        <v>67</v>
      </c>
      <c r="H14256" s="75">
        <v>2</v>
      </c>
    </row>
    <row r="14257" spans="1:8">
      <c r="A14257" s="30" t="s">
        <v>5030</v>
      </c>
      <c r="B14257" s="74">
        <v>46258</v>
      </c>
      <c r="C14257" s="30" t="s">
        <v>1884</v>
      </c>
      <c r="D14257" s="30" t="s">
        <v>1885</v>
      </c>
      <c r="E14257" s="75">
        <v>61</v>
      </c>
      <c r="F14257" s="30" t="s">
        <v>53</v>
      </c>
      <c r="G14257" s="30" t="s">
        <v>54</v>
      </c>
      <c r="H14257" s="75">
        <v>1</v>
      </c>
    </row>
    <row r="14258" spans="1:8">
      <c r="A14258" s="30" t="s">
        <v>5030</v>
      </c>
      <c r="B14258" s="74">
        <v>46258</v>
      </c>
      <c r="C14258" s="30" t="s">
        <v>1288</v>
      </c>
      <c r="D14258" s="30" t="s">
        <v>1289</v>
      </c>
      <c r="E14258" s="75">
        <v>83</v>
      </c>
      <c r="F14258" s="30" t="s">
        <v>53</v>
      </c>
      <c r="G14258" s="30" t="s">
        <v>54</v>
      </c>
      <c r="H14258" s="75">
        <v>1</v>
      </c>
    </row>
    <row r="14259" spans="1:8">
      <c r="A14259" s="30" t="s">
        <v>5030</v>
      </c>
      <c r="B14259" s="74">
        <v>46258</v>
      </c>
      <c r="C14259" s="30" t="s">
        <v>1886</v>
      </c>
      <c r="D14259" s="30" t="s">
        <v>1887</v>
      </c>
      <c r="E14259" s="75">
        <v>129</v>
      </c>
      <c r="F14259" s="30" t="s">
        <v>70</v>
      </c>
      <c r="G14259" s="30" t="s">
        <v>71</v>
      </c>
      <c r="H14259" s="75">
        <v>2</v>
      </c>
    </row>
    <row r="14260" spans="1:8">
      <c r="A14260" s="30" t="s">
        <v>5030</v>
      </c>
      <c r="B14260" s="74">
        <v>46258</v>
      </c>
      <c r="C14260" s="30" t="s">
        <v>1290</v>
      </c>
      <c r="D14260" s="30" t="s">
        <v>1291</v>
      </c>
      <c r="E14260" s="75">
        <v>95</v>
      </c>
      <c r="F14260" s="30" t="s">
        <v>80</v>
      </c>
      <c r="G14260" s="30" t="s">
        <v>81</v>
      </c>
      <c r="H14260" s="75">
        <v>1</v>
      </c>
    </row>
    <row r="14261" spans="1:8">
      <c r="A14261" s="30" t="s">
        <v>5030</v>
      </c>
      <c r="B14261" s="74">
        <v>46258</v>
      </c>
      <c r="C14261" s="30" t="s">
        <v>1294</v>
      </c>
      <c r="D14261" s="30" t="s">
        <v>1295</v>
      </c>
      <c r="E14261" s="75">
        <v>56</v>
      </c>
      <c r="F14261" s="30" t="s">
        <v>53</v>
      </c>
      <c r="G14261" s="30" t="s">
        <v>54</v>
      </c>
      <c r="H14261" s="75">
        <v>1</v>
      </c>
    </row>
    <row r="14262" spans="1:8">
      <c r="A14262" s="30" t="s">
        <v>5030</v>
      </c>
      <c r="B14262" s="74">
        <v>46258</v>
      </c>
      <c r="C14262" s="30" t="s">
        <v>1890</v>
      </c>
      <c r="D14262" s="30" t="s">
        <v>1891</v>
      </c>
      <c r="E14262" s="75">
        <v>168</v>
      </c>
      <c r="F14262" s="30" t="s">
        <v>53</v>
      </c>
      <c r="G14262" s="30" t="s">
        <v>54</v>
      </c>
      <c r="H14262" s="75">
        <v>1</v>
      </c>
    </row>
    <row r="14263" spans="1:8">
      <c r="A14263" s="30" t="s">
        <v>5030</v>
      </c>
      <c r="B14263" s="74">
        <v>46258</v>
      </c>
      <c r="C14263" s="30" t="s">
        <v>1894</v>
      </c>
      <c r="D14263" s="30" t="s">
        <v>1895</v>
      </c>
      <c r="E14263" s="75">
        <v>7</v>
      </c>
      <c r="F14263" s="30" t="s">
        <v>76</v>
      </c>
      <c r="G14263" s="30" t="s">
        <v>77</v>
      </c>
      <c r="H14263" s="75">
        <v>1</v>
      </c>
    </row>
    <row r="14264" spans="1:8">
      <c r="A14264" s="30" t="s">
        <v>5030</v>
      </c>
      <c r="B14264" s="74">
        <v>46258</v>
      </c>
      <c r="C14264" s="30" t="s">
        <v>1302</v>
      </c>
      <c r="D14264" s="30" t="s">
        <v>1303</v>
      </c>
      <c r="E14264" s="75">
        <v>32</v>
      </c>
      <c r="F14264" s="30" t="s">
        <v>53</v>
      </c>
      <c r="G14264" s="30" t="s">
        <v>54</v>
      </c>
      <c r="H14264" s="75">
        <v>1</v>
      </c>
    </row>
    <row r="14265" spans="1:8">
      <c r="A14265" s="30" t="s">
        <v>5030</v>
      </c>
      <c r="B14265" s="74">
        <v>46258</v>
      </c>
      <c r="C14265" s="30" t="s">
        <v>1898</v>
      </c>
      <c r="D14265" s="30" t="s">
        <v>1899</v>
      </c>
      <c r="E14265" s="75">
        <v>72</v>
      </c>
      <c r="F14265" s="30" t="s">
        <v>76</v>
      </c>
      <c r="G14265" s="30" t="s">
        <v>77</v>
      </c>
      <c r="H14265" s="75">
        <v>1</v>
      </c>
    </row>
    <row r="14266" spans="1:8">
      <c r="A14266" s="30" t="s">
        <v>5030</v>
      </c>
      <c r="B14266" s="74">
        <v>46258</v>
      </c>
      <c r="C14266" s="30" t="s">
        <v>1304</v>
      </c>
      <c r="D14266" s="30" t="s">
        <v>1305</v>
      </c>
      <c r="E14266" s="75">
        <v>35</v>
      </c>
      <c r="F14266" s="30" t="s">
        <v>70</v>
      </c>
      <c r="G14266" s="30" t="s">
        <v>71</v>
      </c>
      <c r="H14266" s="75">
        <v>2</v>
      </c>
    </row>
    <row r="14267" spans="1:8">
      <c r="A14267" s="30" t="s">
        <v>5030</v>
      </c>
      <c r="B14267" s="74">
        <v>46258</v>
      </c>
      <c r="C14267" s="30" t="s">
        <v>1308</v>
      </c>
      <c r="D14267" s="30" t="s">
        <v>1309</v>
      </c>
      <c r="E14267" s="75">
        <v>115</v>
      </c>
      <c r="F14267" s="30" t="s">
        <v>80</v>
      </c>
      <c r="G14267" s="30" t="s">
        <v>81</v>
      </c>
      <c r="H14267" s="75">
        <v>1</v>
      </c>
    </row>
    <row r="14268" spans="1:8">
      <c r="A14268" s="30" t="s">
        <v>5030</v>
      </c>
      <c r="B14268" s="74">
        <v>46258</v>
      </c>
      <c r="C14268" s="30" t="s">
        <v>1906</v>
      </c>
      <c r="D14268" s="30" t="s">
        <v>1907</v>
      </c>
      <c r="E14268" s="75">
        <v>8</v>
      </c>
      <c r="F14268" s="30" t="s">
        <v>76</v>
      </c>
      <c r="G14268" s="30" t="s">
        <v>77</v>
      </c>
      <c r="H14268" s="75">
        <v>1</v>
      </c>
    </row>
    <row r="14269" spans="1:8">
      <c r="A14269" s="30" t="s">
        <v>5030</v>
      </c>
      <c r="B14269" s="74">
        <v>46258</v>
      </c>
      <c r="C14269" s="30" t="s">
        <v>1316</v>
      </c>
      <c r="D14269" s="30" t="s">
        <v>1317</v>
      </c>
      <c r="E14269" s="75">
        <v>130</v>
      </c>
      <c r="F14269" s="30" t="s">
        <v>74</v>
      </c>
      <c r="G14269" s="30" t="s">
        <v>75</v>
      </c>
      <c r="H14269" s="75">
        <v>2</v>
      </c>
    </row>
    <row r="14270" spans="1:8">
      <c r="A14270" s="30" t="s">
        <v>5030</v>
      </c>
      <c r="B14270" s="74">
        <v>46258</v>
      </c>
      <c r="C14270" s="30" t="s">
        <v>1320</v>
      </c>
      <c r="D14270" s="30" t="s">
        <v>1321</v>
      </c>
      <c r="E14270" s="75">
        <v>62</v>
      </c>
      <c r="F14270" s="30" t="s">
        <v>70</v>
      </c>
      <c r="G14270" s="30" t="s">
        <v>71</v>
      </c>
      <c r="H14270" s="75">
        <v>2</v>
      </c>
    </row>
    <row r="14271" spans="1:8">
      <c r="A14271" s="30" t="s">
        <v>5030</v>
      </c>
      <c r="B14271" s="74">
        <v>46258</v>
      </c>
      <c r="C14271" s="30" t="s">
        <v>1322</v>
      </c>
      <c r="D14271" s="30" t="s">
        <v>1323</v>
      </c>
      <c r="E14271" s="75">
        <v>138</v>
      </c>
      <c r="F14271" s="30" t="s">
        <v>70</v>
      </c>
      <c r="G14271" s="30" t="s">
        <v>71</v>
      </c>
      <c r="H14271" s="75">
        <v>2</v>
      </c>
    </row>
    <row r="14272" spans="1:8">
      <c r="A14272" s="30" t="s">
        <v>5030</v>
      </c>
      <c r="B14272" s="74">
        <v>46258</v>
      </c>
      <c r="C14272" s="30" t="s">
        <v>1324</v>
      </c>
      <c r="D14272" s="30" t="s">
        <v>1325</v>
      </c>
      <c r="E14272" s="75">
        <v>124</v>
      </c>
      <c r="F14272" s="30" t="s">
        <v>80</v>
      </c>
      <c r="G14272" s="30" t="s">
        <v>81</v>
      </c>
      <c r="H14272" s="75">
        <v>1</v>
      </c>
    </row>
    <row r="14273" spans="1:8">
      <c r="A14273" s="30" t="s">
        <v>5030</v>
      </c>
      <c r="B14273" s="74">
        <v>46258</v>
      </c>
      <c r="C14273" s="30" t="s">
        <v>1910</v>
      </c>
      <c r="D14273" s="30" t="s">
        <v>1911</v>
      </c>
      <c r="E14273" s="75">
        <v>104</v>
      </c>
      <c r="F14273" s="30" t="s">
        <v>80</v>
      </c>
      <c r="G14273" s="30" t="s">
        <v>81</v>
      </c>
      <c r="H14273" s="75">
        <v>1</v>
      </c>
    </row>
    <row r="14274" spans="1:8">
      <c r="A14274" s="30" t="s">
        <v>5030</v>
      </c>
      <c r="B14274" s="74">
        <v>46258</v>
      </c>
      <c r="C14274" s="30" t="s">
        <v>1326</v>
      </c>
      <c r="D14274" s="30" t="s">
        <v>1327</v>
      </c>
      <c r="E14274" s="75">
        <v>18</v>
      </c>
      <c r="F14274" s="30" t="s">
        <v>68</v>
      </c>
      <c r="G14274" s="30" t="s">
        <v>69</v>
      </c>
      <c r="H14274" s="75">
        <v>1</v>
      </c>
    </row>
    <row r="14275" spans="1:8">
      <c r="A14275" s="30" t="s">
        <v>5030</v>
      </c>
      <c r="B14275" s="74">
        <v>46258</v>
      </c>
      <c r="C14275" s="30" t="s">
        <v>1328</v>
      </c>
      <c r="D14275" s="30" t="s">
        <v>1329</v>
      </c>
      <c r="E14275" s="75">
        <v>87</v>
      </c>
      <c r="F14275" s="30" t="s">
        <v>80</v>
      </c>
      <c r="G14275" s="30" t="s">
        <v>81</v>
      </c>
      <c r="H14275" s="75">
        <v>1</v>
      </c>
    </row>
    <row r="14276" spans="1:8">
      <c r="A14276" s="30" t="s">
        <v>5030</v>
      </c>
      <c r="B14276" s="74">
        <v>46258</v>
      </c>
      <c r="C14276" s="30" t="s">
        <v>1332</v>
      </c>
      <c r="D14276" s="30" t="s">
        <v>1333</v>
      </c>
      <c r="E14276" s="75">
        <v>130</v>
      </c>
      <c r="F14276" s="30" t="s">
        <v>80</v>
      </c>
      <c r="G14276" s="30" t="s">
        <v>81</v>
      </c>
      <c r="H14276" s="75">
        <v>1</v>
      </c>
    </row>
    <row r="14277" spans="1:8">
      <c r="A14277" s="30" t="s">
        <v>5030</v>
      </c>
      <c r="B14277" s="74">
        <v>46258</v>
      </c>
      <c r="C14277" s="30" t="s">
        <v>1336</v>
      </c>
      <c r="D14277" s="30" t="s">
        <v>1337</v>
      </c>
      <c r="E14277" s="75">
        <v>102</v>
      </c>
      <c r="F14277" s="30" t="s">
        <v>70</v>
      </c>
      <c r="G14277" s="30" t="s">
        <v>71</v>
      </c>
      <c r="H14277" s="75">
        <v>2</v>
      </c>
    </row>
    <row r="14278" spans="1:8">
      <c r="A14278" s="30" t="s">
        <v>5030</v>
      </c>
      <c r="B14278" s="74">
        <v>46257</v>
      </c>
      <c r="C14278" s="30" t="s">
        <v>4835</v>
      </c>
      <c r="D14278" s="30" t="s">
        <v>4836</v>
      </c>
      <c r="E14278" s="75">
        <v>70</v>
      </c>
      <c r="F14278" s="30" t="s">
        <v>68</v>
      </c>
      <c r="G14278" s="30" t="s">
        <v>69</v>
      </c>
      <c r="H14278" s="75">
        <v>1</v>
      </c>
    </row>
    <row r="14279" spans="1:8">
      <c r="A14279" s="30" t="s">
        <v>5030</v>
      </c>
      <c r="B14279" s="74">
        <v>46257</v>
      </c>
      <c r="C14279" s="30" t="s">
        <v>4837</v>
      </c>
      <c r="D14279" s="30" t="s">
        <v>4838</v>
      </c>
      <c r="E14279" s="75">
        <v>33</v>
      </c>
      <c r="F14279" s="30" t="s">
        <v>70</v>
      </c>
      <c r="G14279" s="30" t="s">
        <v>71</v>
      </c>
      <c r="H14279" s="75">
        <v>2</v>
      </c>
    </row>
    <row r="14280" spans="1:8">
      <c r="A14280" s="30" t="s">
        <v>5030</v>
      </c>
      <c r="B14280" s="74">
        <v>46257</v>
      </c>
      <c r="C14280" s="30" t="s">
        <v>4877</v>
      </c>
      <c r="D14280" s="30" t="s">
        <v>4878</v>
      </c>
      <c r="E14280" s="75">
        <v>9</v>
      </c>
      <c r="F14280" s="30" t="s">
        <v>68</v>
      </c>
      <c r="G14280" s="30" t="s">
        <v>69</v>
      </c>
      <c r="H14280" s="75">
        <v>1</v>
      </c>
    </row>
    <row r="14281" spans="1:8">
      <c r="A14281" s="30" t="s">
        <v>5030</v>
      </c>
      <c r="B14281" s="74">
        <v>46257</v>
      </c>
      <c r="C14281" s="30" t="s">
        <v>4976</v>
      </c>
      <c r="D14281" s="30" t="s">
        <v>4977</v>
      </c>
      <c r="E14281" s="75">
        <v>31</v>
      </c>
      <c r="F14281" s="30" t="s">
        <v>68</v>
      </c>
      <c r="G14281" s="30" t="s">
        <v>69</v>
      </c>
      <c r="H14281" s="75">
        <v>1</v>
      </c>
    </row>
    <row r="14282" spans="1:8">
      <c r="A14282" s="30" t="s">
        <v>5030</v>
      </c>
      <c r="B14282" s="74">
        <v>46257</v>
      </c>
      <c r="C14282" s="30" t="s">
        <v>4978</v>
      </c>
      <c r="D14282" s="30" t="s">
        <v>4979</v>
      </c>
      <c r="E14282" s="75">
        <v>22</v>
      </c>
      <c r="F14282" s="30" t="s">
        <v>68</v>
      </c>
      <c r="G14282" s="30" t="s">
        <v>69</v>
      </c>
      <c r="H14282" s="75">
        <v>1</v>
      </c>
    </row>
    <row r="14283" spans="1:8">
      <c r="A14283" s="30" t="s">
        <v>5030</v>
      </c>
      <c r="B14283" s="74">
        <v>46257</v>
      </c>
      <c r="C14283" s="30" t="s">
        <v>770</v>
      </c>
      <c r="D14283" s="30" t="s">
        <v>771</v>
      </c>
      <c r="E14283" s="75">
        <v>39</v>
      </c>
      <c r="F14283" s="30" t="s">
        <v>70</v>
      </c>
      <c r="G14283" s="30" t="s">
        <v>71</v>
      </c>
      <c r="H14283" s="75">
        <v>2</v>
      </c>
    </row>
    <row r="14284" spans="1:8">
      <c r="A14284" s="30" t="s">
        <v>5030</v>
      </c>
      <c r="B14284" s="74">
        <v>46257</v>
      </c>
      <c r="C14284" s="30" t="s">
        <v>778</v>
      </c>
      <c r="D14284" s="30" t="s">
        <v>779</v>
      </c>
      <c r="E14284" s="75">
        <v>29</v>
      </c>
      <c r="F14284" s="30" t="s">
        <v>70</v>
      </c>
      <c r="G14284" s="30" t="s">
        <v>71</v>
      </c>
      <c r="H14284" s="75">
        <v>2</v>
      </c>
    </row>
    <row r="14285" spans="1:8">
      <c r="A14285" s="30" t="s">
        <v>5030</v>
      </c>
      <c r="B14285" s="74">
        <v>46257</v>
      </c>
      <c r="C14285" s="30" t="s">
        <v>780</v>
      </c>
      <c r="D14285" s="30" t="s">
        <v>781</v>
      </c>
      <c r="E14285" s="75">
        <v>41</v>
      </c>
      <c r="F14285" s="30" t="s">
        <v>70</v>
      </c>
      <c r="G14285" s="30" t="s">
        <v>71</v>
      </c>
      <c r="H14285" s="75">
        <v>2</v>
      </c>
    </row>
    <row r="14286" spans="1:8">
      <c r="A14286" s="30" t="s">
        <v>5030</v>
      </c>
      <c r="B14286" s="74">
        <v>46257</v>
      </c>
      <c r="C14286" s="30" t="s">
        <v>784</v>
      </c>
      <c r="D14286" s="30" t="s">
        <v>785</v>
      </c>
      <c r="E14286" s="75">
        <v>2</v>
      </c>
      <c r="F14286" s="30" t="s">
        <v>76</v>
      </c>
      <c r="G14286" s="30" t="s">
        <v>77</v>
      </c>
      <c r="H14286" s="75">
        <v>1</v>
      </c>
    </row>
    <row r="14287" spans="1:8">
      <c r="A14287" s="30" t="s">
        <v>5030</v>
      </c>
      <c r="B14287" s="74">
        <v>46257</v>
      </c>
      <c r="C14287" s="30" t="s">
        <v>786</v>
      </c>
      <c r="D14287" s="30" t="s">
        <v>787</v>
      </c>
      <c r="E14287" s="75">
        <v>39</v>
      </c>
      <c r="F14287" s="30" t="s">
        <v>70</v>
      </c>
      <c r="G14287" s="30" t="s">
        <v>71</v>
      </c>
      <c r="H14287" s="75">
        <v>2</v>
      </c>
    </row>
    <row r="14288" spans="1:8">
      <c r="A14288" s="30" t="s">
        <v>5030</v>
      </c>
      <c r="B14288" s="74">
        <v>46257</v>
      </c>
      <c r="C14288" s="30" t="s">
        <v>1812</v>
      </c>
      <c r="D14288" s="30" t="s">
        <v>1813</v>
      </c>
      <c r="E14288" s="75">
        <v>108</v>
      </c>
      <c r="F14288" s="30" t="s">
        <v>68</v>
      </c>
      <c r="G14288" s="30" t="s">
        <v>69</v>
      </c>
      <c r="H14288" s="75">
        <v>1</v>
      </c>
    </row>
    <row r="14289" spans="1:8">
      <c r="A14289" s="30" t="s">
        <v>5030</v>
      </c>
      <c r="B14289" s="74">
        <v>46257</v>
      </c>
      <c r="C14289" s="30" t="s">
        <v>788</v>
      </c>
      <c r="D14289" s="30" t="s">
        <v>789</v>
      </c>
      <c r="E14289" s="75">
        <v>129</v>
      </c>
      <c r="F14289" s="30" t="s">
        <v>70</v>
      </c>
      <c r="G14289" s="30" t="s">
        <v>71</v>
      </c>
      <c r="H14289" s="75">
        <v>2</v>
      </c>
    </row>
    <row r="14290" spans="1:8">
      <c r="A14290" s="30" t="s">
        <v>5030</v>
      </c>
      <c r="B14290" s="74">
        <v>46257</v>
      </c>
      <c r="C14290" s="30" t="s">
        <v>806</v>
      </c>
      <c r="D14290" s="30" t="s">
        <v>807</v>
      </c>
      <c r="E14290" s="75">
        <v>28</v>
      </c>
      <c r="F14290" s="30" t="s">
        <v>70</v>
      </c>
      <c r="G14290" s="30" t="s">
        <v>71</v>
      </c>
      <c r="H14290" s="75">
        <v>2</v>
      </c>
    </row>
    <row r="14291" spans="1:8">
      <c r="A14291" s="30" t="s">
        <v>5030</v>
      </c>
      <c r="B14291" s="74">
        <v>46257</v>
      </c>
      <c r="C14291" s="30" t="s">
        <v>810</v>
      </c>
      <c r="D14291" s="30" t="s">
        <v>811</v>
      </c>
      <c r="E14291" s="75">
        <v>165</v>
      </c>
      <c r="F14291" s="30" t="s">
        <v>70</v>
      </c>
      <c r="G14291" s="30" t="s">
        <v>71</v>
      </c>
      <c r="H14291" s="75">
        <v>2</v>
      </c>
    </row>
    <row r="14292" spans="1:8">
      <c r="A14292" s="30" t="s">
        <v>5030</v>
      </c>
      <c r="B14292" s="74">
        <v>46257</v>
      </c>
      <c r="C14292" s="30" t="s">
        <v>828</v>
      </c>
      <c r="D14292" s="30" t="s">
        <v>829</v>
      </c>
      <c r="E14292" s="75">
        <v>82</v>
      </c>
      <c r="F14292" s="30" t="s">
        <v>53</v>
      </c>
      <c r="G14292" s="30" t="s">
        <v>54</v>
      </c>
      <c r="H14292" s="75">
        <v>1</v>
      </c>
    </row>
    <row r="14293" spans="1:8">
      <c r="A14293" s="30" t="s">
        <v>5030</v>
      </c>
      <c r="B14293" s="74">
        <v>46257</v>
      </c>
      <c r="C14293" s="30" t="s">
        <v>836</v>
      </c>
      <c r="D14293" s="30" t="s">
        <v>837</v>
      </c>
      <c r="E14293" s="75">
        <v>35</v>
      </c>
      <c r="F14293" s="30" t="s">
        <v>53</v>
      </c>
      <c r="G14293" s="30" t="s">
        <v>54</v>
      </c>
      <c r="H14293" s="75">
        <v>1</v>
      </c>
    </row>
    <row r="14294" spans="1:8">
      <c r="A14294" s="30" t="s">
        <v>5030</v>
      </c>
      <c r="B14294" s="74">
        <v>46257</v>
      </c>
      <c r="C14294" s="30" t="s">
        <v>846</v>
      </c>
      <c r="D14294" s="30" t="s">
        <v>847</v>
      </c>
      <c r="E14294" s="75">
        <v>125</v>
      </c>
      <c r="F14294" s="30" t="s">
        <v>80</v>
      </c>
      <c r="G14294" s="30" t="s">
        <v>81</v>
      </c>
      <c r="H14294" s="75">
        <v>1</v>
      </c>
    </row>
    <row r="14295" spans="1:8">
      <c r="A14295" s="30" t="s">
        <v>5030</v>
      </c>
      <c r="B14295" s="74">
        <v>46257</v>
      </c>
      <c r="C14295" s="30" t="s">
        <v>848</v>
      </c>
      <c r="D14295" s="30" t="s">
        <v>849</v>
      </c>
      <c r="E14295" s="75">
        <v>128</v>
      </c>
      <c r="F14295" s="30" t="s">
        <v>70</v>
      </c>
      <c r="G14295" s="30" t="s">
        <v>71</v>
      </c>
      <c r="H14295" s="75">
        <v>2</v>
      </c>
    </row>
    <row r="14296" spans="1:8">
      <c r="A14296" s="30" t="s">
        <v>5030</v>
      </c>
      <c r="B14296" s="74">
        <v>46257</v>
      </c>
      <c r="C14296" s="30" t="s">
        <v>864</v>
      </c>
      <c r="D14296" s="30" t="s">
        <v>865</v>
      </c>
      <c r="E14296" s="75">
        <v>7</v>
      </c>
      <c r="F14296" s="30" t="s">
        <v>70</v>
      </c>
      <c r="G14296" s="30" t="s">
        <v>71</v>
      </c>
      <c r="H14296" s="75">
        <v>2</v>
      </c>
    </row>
    <row r="14297" spans="1:8">
      <c r="A14297" s="30" t="s">
        <v>5030</v>
      </c>
      <c r="B14297" s="74">
        <v>46257</v>
      </c>
      <c r="C14297" s="30" t="s">
        <v>866</v>
      </c>
      <c r="D14297" s="30" t="s">
        <v>867</v>
      </c>
      <c r="E14297" s="75">
        <v>37</v>
      </c>
      <c r="F14297" s="30" t="s">
        <v>68</v>
      </c>
      <c r="G14297" s="30" t="s">
        <v>69</v>
      </c>
      <c r="H14297" s="75">
        <v>1</v>
      </c>
    </row>
    <row r="14298" spans="1:8">
      <c r="A14298" s="30" t="s">
        <v>5030</v>
      </c>
      <c r="B14298" s="74">
        <v>46257</v>
      </c>
      <c r="C14298" s="30" t="s">
        <v>878</v>
      </c>
      <c r="D14298" s="30" t="s">
        <v>879</v>
      </c>
      <c r="E14298" s="75">
        <v>25</v>
      </c>
      <c r="F14298" s="30" t="s">
        <v>68</v>
      </c>
      <c r="G14298" s="30" t="s">
        <v>69</v>
      </c>
      <c r="H14298" s="75">
        <v>1</v>
      </c>
    </row>
    <row r="14299" spans="1:8">
      <c r="A14299" s="30" t="s">
        <v>5030</v>
      </c>
      <c r="B14299" s="74">
        <v>46257</v>
      </c>
      <c r="C14299" s="30" t="s">
        <v>880</v>
      </c>
      <c r="D14299" s="30" t="s">
        <v>881</v>
      </c>
      <c r="E14299" s="75">
        <v>212</v>
      </c>
      <c r="F14299" s="30" t="s">
        <v>70</v>
      </c>
      <c r="G14299" s="30" t="s">
        <v>71</v>
      </c>
      <c r="H14299" s="75">
        <v>2</v>
      </c>
    </row>
    <row r="14300" spans="1:8">
      <c r="A14300" s="30" t="s">
        <v>5030</v>
      </c>
      <c r="B14300" s="74">
        <v>46257</v>
      </c>
      <c r="C14300" s="30" t="s">
        <v>886</v>
      </c>
      <c r="D14300" s="30" t="s">
        <v>887</v>
      </c>
      <c r="E14300" s="75">
        <v>51</v>
      </c>
      <c r="F14300" s="30" t="s">
        <v>70</v>
      </c>
      <c r="G14300" s="30" t="s">
        <v>71</v>
      </c>
      <c r="H14300" s="75">
        <v>2</v>
      </c>
    </row>
    <row r="14301" spans="1:8">
      <c r="A14301" s="30" t="s">
        <v>5030</v>
      </c>
      <c r="B14301" s="74">
        <v>46257</v>
      </c>
      <c r="C14301" s="30" t="s">
        <v>888</v>
      </c>
      <c r="D14301" s="30" t="s">
        <v>889</v>
      </c>
      <c r="E14301" s="75">
        <v>32</v>
      </c>
      <c r="F14301" s="30" t="s">
        <v>53</v>
      </c>
      <c r="G14301" s="30" t="s">
        <v>54</v>
      </c>
      <c r="H14301" s="75">
        <v>1</v>
      </c>
    </row>
    <row r="14302" spans="1:8">
      <c r="A14302" s="30" t="s">
        <v>5030</v>
      </c>
      <c r="B14302" s="74">
        <v>46257</v>
      </c>
      <c r="C14302" s="30" t="s">
        <v>916</v>
      </c>
      <c r="D14302" s="30" t="s">
        <v>917</v>
      </c>
      <c r="E14302" s="75">
        <v>12</v>
      </c>
      <c r="F14302" s="30" t="s">
        <v>53</v>
      </c>
      <c r="G14302" s="30" t="s">
        <v>54</v>
      </c>
      <c r="H14302" s="75">
        <v>1</v>
      </c>
    </row>
    <row r="14303" spans="1:8">
      <c r="A14303" s="30" t="s">
        <v>5030</v>
      </c>
      <c r="B14303" s="74">
        <v>46257</v>
      </c>
      <c r="C14303" s="30" t="s">
        <v>928</v>
      </c>
      <c r="D14303" s="30" t="s">
        <v>929</v>
      </c>
      <c r="E14303" s="75">
        <v>33</v>
      </c>
      <c r="F14303" s="30" t="s">
        <v>70</v>
      </c>
      <c r="G14303" s="30" t="s">
        <v>71</v>
      </c>
      <c r="H14303" s="75">
        <v>2</v>
      </c>
    </row>
    <row r="14304" spans="1:8">
      <c r="A14304" s="30" t="s">
        <v>5030</v>
      </c>
      <c r="B14304" s="74">
        <v>46257</v>
      </c>
      <c r="C14304" s="30" t="s">
        <v>936</v>
      </c>
      <c r="D14304" s="30" t="s">
        <v>937</v>
      </c>
      <c r="E14304" s="75">
        <v>31</v>
      </c>
      <c r="F14304" s="30" t="s">
        <v>70</v>
      </c>
      <c r="G14304" s="30" t="s">
        <v>71</v>
      </c>
      <c r="H14304" s="75">
        <v>2</v>
      </c>
    </row>
    <row r="14305" spans="1:8">
      <c r="A14305" s="30" t="s">
        <v>5030</v>
      </c>
      <c r="B14305" s="74">
        <v>46257</v>
      </c>
      <c r="C14305" s="30" t="s">
        <v>1826</v>
      </c>
      <c r="D14305" s="30" t="s">
        <v>1827</v>
      </c>
      <c r="E14305" s="75">
        <v>15</v>
      </c>
      <c r="F14305" s="30" t="s">
        <v>76</v>
      </c>
      <c r="G14305" s="30" t="s">
        <v>77</v>
      </c>
      <c r="H14305" s="75">
        <v>1</v>
      </c>
    </row>
    <row r="14306" spans="1:8">
      <c r="A14306" s="30" t="s">
        <v>5030</v>
      </c>
      <c r="B14306" s="74">
        <v>46257</v>
      </c>
      <c r="C14306" s="30" t="s">
        <v>1922</v>
      </c>
      <c r="D14306" s="30" t="s">
        <v>1923</v>
      </c>
      <c r="E14306" s="75">
        <v>51</v>
      </c>
      <c r="F14306" s="30" t="s">
        <v>70</v>
      </c>
      <c r="G14306" s="30" t="s">
        <v>71</v>
      </c>
      <c r="H14306" s="75">
        <v>2</v>
      </c>
    </row>
    <row r="14307" spans="1:8">
      <c r="A14307" s="30" t="s">
        <v>5030</v>
      </c>
      <c r="B14307" s="74">
        <v>46257</v>
      </c>
      <c r="C14307" s="30" t="s">
        <v>942</v>
      </c>
      <c r="D14307" s="30" t="s">
        <v>943</v>
      </c>
      <c r="E14307" s="75">
        <v>27</v>
      </c>
      <c r="F14307" s="30" t="s">
        <v>70</v>
      </c>
      <c r="G14307" s="30" t="s">
        <v>71</v>
      </c>
      <c r="H14307" s="75">
        <v>2</v>
      </c>
    </row>
    <row r="14308" spans="1:8">
      <c r="A14308" s="30" t="s">
        <v>5030</v>
      </c>
      <c r="B14308" s="74">
        <v>46257</v>
      </c>
      <c r="C14308" s="30" t="s">
        <v>950</v>
      </c>
      <c r="D14308" s="30" t="s">
        <v>951</v>
      </c>
      <c r="E14308" s="75">
        <v>57</v>
      </c>
      <c r="F14308" s="30" t="s">
        <v>53</v>
      </c>
      <c r="G14308" s="30" t="s">
        <v>54</v>
      </c>
      <c r="H14308" s="75">
        <v>1</v>
      </c>
    </row>
    <row r="14309" spans="1:8">
      <c r="A14309" s="30" t="s">
        <v>5030</v>
      </c>
      <c r="B14309" s="74">
        <v>46257</v>
      </c>
      <c r="C14309" s="30" t="s">
        <v>952</v>
      </c>
      <c r="D14309" s="30" t="s">
        <v>953</v>
      </c>
      <c r="E14309" s="75">
        <v>50</v>
      </c>
      <c r="F14309" s="30" t="s">
        <v>70</v>
      </c>
      <c r="G14309" s="30" t="s">
        <v>71</v>
      </c>
      <c r="H14309" s="75">
        <v>2</v>
      </c>
    </row>
    <row r="14310" spans="1:8">
      <c r="A14310" s="30" t="s">
        <v>5030</v>
      </c>
      <c r="B14310" s="74">
        <v>46257</v>
      </c>
      <c r="C14310" s="30" t="s">
        <v>1830</v>
      </c>
      <c r="D14310" s="30" t="s">
        <v>1831</v>
      </c>
      <c r="E14310" s="75">
        <v>52</v>
      </c>
      <c r="F14310" s="30" t="s">
        <v>70</v>
      </c>
      <c r="G14310" s="30" t="s">
        <v>71</v>
      </c>
      <c r="H14310" s="75">
        <v>2</v>
      </c>
    </row>
    <row r="14311" spans="1:8">
      <c r="A14311" s="30" t="s">
        <v>5030</v>
      </c>
      <c r="B14311" s="74">
        <v>46257</v>
      </c>
      <c r="C14311" s="30" t="s">
        <v>962</v>
      </c>
      <c r="D14311" s="30" t="s">
        <v>963</v>
      </c>
      <c r="E14311" s="75">
        <v>105</v>
      </c>
      <c r="F14311" s="30" t="s">
        <v>68</v>
      </c>
      <c r="G14311" s="30" t="s">
        <v>69</v>
      </c>
      <c r="H14311" s="75">
        <v>1</v>
      </c>
    </row>
    <row r="14312" spans="1:8">
      <c r="A14312" s="30" t="s">
        <v>5030</v>
      </c>
      <c r="B14312" s="74">
        <v>46257</v>
      </c>
      <c r="C14312" s="30" t="s">
        <v>980</v>
      </c>
      <c r="D14312" s="30" t="s">
        <v>981</v>
      </c>
      <c r="E14312" s="75">
        <v>118</v>
      </c>
      <c r="F14312" s="30" t="s">
        <v>70</v>
      </c>
      <c r="G14312" s="30" t="s">
        <v>71</v>
      </c>
      <c r="H14312" s="75">
        <v>2</v>
      </c>
    </row>
    <row r="14313" spans="1:8">
      <c r="A14313" s="30" t="s">
        <v>5030</v>
      </c>
      <c r="B14313" s="74">
        <v>46257</v>
      </c>
      <c r="C14313" s="30" t="s">
        <v>988</v>
      </c>
      <c r="D14313" s="30" t="s">
        <v>989</v>
      </c>
      <c r="E14313" s="75">
        <v>6</v>
      </c>
      <c r="F14313" s="30" t="s">
        <v>76</v>
      </c>
      <c r="G14313" s="30" t="s">
        <v>77</v>
      </c>
      <c r="H14313" s="75">
        <v>1</v>
      </c>
    </row>
    <row r="14314" spans="1:8">
      <c r="A14314" s="30" t="s">
        <v>5030</v>
      </c>
      <c r="B14314" s="74">
        <v>46257</v>
      </c>
      <c r="C14314" s="30" t="s">
        <v>994</v>
      </c>
      <c r="D14314" s="30" t="s">
        <v>995</v>
      </c>
      <c r="E14314" s="75">
        <v>7</v>
      </c>
      <c r="F14314" s="30" t="s">
        <v>53</v>
      </c>
      <c r="G14314" s="30" t="s">
        <v>54</v>
      </c>
      <c r="H14314" s="75">
        <v>1</v>
      </c>
    </row>
    <row r="14315" spans="1:8">
      <c r="A14315" s="30" t="s">
        <v>5030</v>
      </c>
      <c r="B14315" s="74">
        <v>46257</v>
      </c>
      <c r="C14315" s="30" t="s">
        <v>1030</v>
      </c>
      <c r="D14315" s="30" t="s">
        <v>1031</v>
      </c>
      <c r="E14315" s="75">
        <v>4</v>
      </c>
      <c r="F14315" s="30" t="s">
        <v>76</v>
      </c>
      <c r="G14315" s="30" t="s">
        <v>77</v>
      </c>
      <c r="H14315" s="75">
        <v>1</v>
      </c>
    </row>
    <row r="14316" spans="1:8">
      <c r="A14316" s="30" t="s">
        <v>5030</v>
      </c>
      <c r="B14316" s="74">
        <v>46257</v>
      </c>
      <c r="C14316" s="30" t="s">
        <v>1064</v>
      </c>
      <c r="D14316" s="30" t="s">
        <v>1065</v>
      </c>
      <c r="E14316" s="75">
        <v>3</v>
      </c>
      <c r="F14316" s="30" t="s">
        <v>68</v>
      </c>
      <c r="G14316" s="30" t="s">
        <v>69</v>
      </c>
      <c r="H14316" s="75">
        <v>1</v>
      </c>
    </row>
    <row r="14317" spans="1:8">
      <c r="A14317" s="30" t="s">
        <v>5030</v>
      </c>
      <c r="B14317" s="74">
        <v>46257</v>
      </c>
      <c r="C14317" s="30" t="s">
        <v>1092</v>
      </c>
      <c r="D14317" s="30" t="s">
        <v>1093</v>
      </c>
      <c r="E14317" s="75">
        <v>217</v>
      </c>
      <c r="F14317" s="30" t="s">
        <v>80</v>
      </c>
      <c r="G14317" s="30" t="s">
        <v>81</v>
      </c>
      <c r="H14317" s="75">
        <v>1</v>
      </c>
    </row>
    <row r="14318" spans="1:8">
      <c r="A14318" s="30" t="s">
        <v>5030</v>
      </c>
      <c r="B14318" s="74">
        <v>46257</v>
      </c>
      <c r="C14318" s="30" t="s">
        <v>1098</v>
      </c>
      <c r="D14318" s="30" t="s">
        <v>1099</v>
      </c>
      <c r="E14318" s="75">
        <v>61</v>
      </c>
      <c r="F14318" s="30" t="s">
        <v>53</v>
      </c>
      <c r="G14318" s="30" t="s">
        <v>54</v>
      </c>
      <c r="H14318" s="75">
        <v>1</v>
      </c>
    </row>
    <row r="14319" spans="1:8">
      <c r="A14319" s="30" t="s">
        <v>5030</v>
      </c>
      <c r="B14319" s="74">
        <v>46257</v>
      </c>
      <c r="C14319" s="30" t="s">
        <v>1104</v>
      </c>
      <c r="D14319" s="30" t="s">
        <v>1105</v>
      </c>
      <c r="E14319" s="75">
        <v>40</v>
      </c>
      <c r="F14319" s="30" t="s">
        <v>53</v>
      </c>
      <c r="G14319" s="30" t="s">
        <v>54</v>
      </c>
      <c r="H14319" s="75">
        <v>1</v>
      </c>
    </row>
    <row r="14320" spans="1:8">
      <c r="A14320" s="30" t="s">
        <v>5030</v>
      </c>
      <c r="B14320" s="74">
        <v>46257</v>
      </c>
      <c r="C14320" s="30" t="s">
        <v>1852</v>
      </c>
      <c r="D14320" s="30" t="s">
        <v>1853</v>
      </c>
      <c r="E14320" s="75">
        <v>20</v>
      </c>
      <c r="F14320" s="30" t="s">
        <v>53</v>
      </c>
      <c r="G14320" s="30" t="s">
        <v>54</v>
      </c>
      <c r="H14320" s="75">
        <v>1</v>
      </c>
    </row>
    <row r="14321" spans="1:8">
      <c r="A14321" s="30" t="s">
        <v>5030</v>
      </c>
      <c r="B14321" s="74">
        <v>46257</v>
      </c>
      <c r="C14321" s="30" t="s">
        <v>1128</v>
      </c>
      <c r="D14321" s="30" t="s">
        <v>1129</v>
      </c>
      <c r="E14321" s="75">
        <v>16</v>
      </c>
      <c r="F14321" s="30" t="s">
        <v>68</v>
      </c>
      <c r="G14321" s="30" t="s">
        <v>69</v>
      </c>
      <c r="H14321" s="75">
        <v>1</v>
      </c>
    </row>
    <row r="14322" spans="1:8">
      <c r="A14322" s="30" t="s">
        <v>5030</v>
      </c>
      <c r="B14322" s="74">
        <v>46257</v>
      </c>
      <c r="C14322" s="30" t="s">
        <v>1134</v>
      </c>
      <c r="D14322" s="30" t="s">
        <v>1135</v>
      </c>
      <c r="E14322" s="75">
        <v>210</v>
      </c>
      <c r="F14322" s="30" t="s">
        <v>70</v>
      </c>
      <c r="G14322" s="30" t="s">
        <v>71</v>
      </c>
      <c r="H14322" s="75">
        <v>2</v>
      </c>
    </row>
    <row r="14323" spans="1:8">
      <c r="A14323" s="30" t="s">
        <v>5030</v>
      </c>
      <c r="B14323" s="74">
        <v>46257</v>
      </c>
      <c r="C14323" s="30" t="s">
        <v>1856</v>
      </c>
      <c r="D14323" s="30" t="s">
        <v>1857</v>
      </c>
      <c r="E14323" s="75">
        <v>28</v>
      </c>
      <c r="F14323" s="30" t="s">
        <v>53</v>
      </c>
      <c r="G14323" s="30" t="s">
        <v>54</v>
      </c>
      <c r="H14323" s="75">
        <v>1</v>
      </c>
    </row>
    <row r="14324" spans="1:8">
      <c r="A14324" s="30" t="s">
        <v>5030</v>
      </c>
      <c r="B14324" s="74">
        <v>46257</v>
      </c>
      <c r="C14324" s="30" t="s">
        <v>1140</v>
      </c>
      <c r="D14324" s="30" t="s">
        <v>1141</v>
      </c>
      <c r="E14324" s="75">
        <v>53</v>
      </c>
      <c r="F14324" s="30" t="s">
        <v>53</v>
      </c>
      <c r="G14324" s="30" t="s">
        <v>54</v>
      </c>
      <c r="H14324" s="75">
        <v>1</v>
      </c>
    </row>
    <row r="14325" spans="1:8">
      <c r="A14325" s="30" t="s">
        <v>5030</v>
      </c>
      <c r="B14325" s="74">
        <v>46257</v>
      </c>
      <c r="C14325" s="30" t="s">
        <v>1150</v>
      </c>
      <c r="D14325" s="30" t="s">
        <v>1151</v>
      </c>
      <c r="E14325" s="75">
        <v>24</v>
      </c>
      <c r="F14325" s="30" t="s">
        <v>70</v>
      </c>
      <c r="G14325" s="30" t="s">
        <v>71</v>
      </c>
      <c r="H14325" s="75">
        <v>2</v>
      </c>
    </row>
    <row r="14326" spans="1:8">
      <c r="A14326" s="30" t="s">
        <v>5030</v>
      </c>
      <c r="B14326" s="74">
        <v>46257</v>
      </c>
      <c r="C14326" s="30" t="s">
        <v>1152</v>
      </c>
      <c r="D14326" s="30" t="s">
        <v>1153</v>
      </c>
      <c r="E14326" s="75">
        <v>5</v>
      </c>
      <c r="F14326" s="30" t="s">
        <v>70</v>
      </c>
      <c r="G14326" s="30" t="s">
        <v>71</v>
      </c>
      <c r="H14326" s="75">
        <v>2</v>
      </c>
    </row>
    <row r="14327" spans="1:8">
      <c r="A14327" s="30" t="s">
        <v>5030</v>
      </c>
      <c r="B14327" s="74">
        <v>46257</v>
      </c>
      <c r="C14327" s="30" t="s">
        <v>1164</v>
      </c>
      <c r="D14327" s="30" t="s">
        <v>1165</v>
      </c>
      <c r="E14327" s="75">
        <v>2</v>
      </c>
      <c r="F14327" s="30" t="s">
        <v>76</v>
      </c>
      <c r="G14327" s="30" t="s">
        <v>77</v>
      </c>
      <c r="H14327" s="75">
        <v>1</v>
      </c>
    </row>
    <row r="14328" spans="1:8">
      <c r="A14328" s="30" t="s">
        <v>5030</v>
      </c>
      <c r="B14328" s="74">
        <v>46257</v>
      </c>
      <c r="C14328" s="30" t="s">
        <v>1166</v>
      </c>
      <c r="D14328" s="30" t="s">
        <v>1167</v>
      </c>
      <c r="E14328" s="75">
        <v>100</v>
      </c>
      <c r="F14328" s="30" t="s">
        <v>53</v>
      </c>
      <c r="G14328" s="30" t="s">
        <v>54</v>
      </c>
      <c r="H14328" s="75">
        <v>1</v>
      </c>
    </row>
    <row r="14329" spans="1:8">
      <c r="A14329" s="30" t="s">
        <v>5030</v>
      </c>
      <c r="B14329" s="74">
        <v>46257</v>
      </c>
      <c r="C14329" s="30" t="s">
        <v>1174</v>
      </c>
      <c r="D14329" s="30" t="s">
        <v>1175</v>
      </c>
      <c r="E14329" s="75">
        <v>143</v>
      </c>
      <c r="F14329" s="30" t="s">
        <v>53</v>
      </c>
      <c r="G14329" s="30" t="s">
        <v>54</v>
      </c>
      <c r="H14329" s="75">
        <v>1</v>
      </c>
    </row>
    <row r="14330" spans="1:8">
      <c r="A14330" s="30" t="s">
        <v>5030</v>
      </c>
      <c r="B14330" s="74">
        <v>46257</v>
      </c>
      <c r="C14330" s="30" t="s">
        <v>1176</v>
      </c>
      <c r="D14330" s="30" t="s">
        <v>1177</v>
      </c>
      <c r="E14330" s="75">
        <v>27</v>
      </c>
      <c r="F14330" s="30" t="s">
        <v>53</v>
      </c>
      <c r="G14330" s="30" t="s">
        <v>54</v>
      </c>
      <c r="H14330" s="75">
        <v>1</v>
      </c>
    </row>
    <row r="14331" spans="1:8">
      <c r="A14331" s="30" t="s">
        <v>5030</v>
      </c>
      <c r="B14331" s="74">
        <v>46257</v>
      </c>
      <c r="C14331" s="30" t="s">
        <v>1212</v>
      </c>
      <c r="D14331" s="30" t="s">
        <v>1213</v>
      </c>
      <c r="E14331" s="75">
        <v>429</v>
      </c>
      <c r="F14331" s="30" t="s">
        <v>80</v>
      </c>
      <c r="G14331" s="30" t="s">
        <v>81</v>
      </c>
      <c r="H14331" s="75">
        <v>1</v>
      </c>
    </row>
    <row r="14332" spans="1:8">
      <c r="A14332" s="30" t="s">
        <v>5030</v>
      </c>
      <c r="B14332" s="74">
        <v>46257</v>
      </c>
      <c r="C14332" s="30" t="s">
        <v>1218</v>
      </c>
      <c r="D14332" s="30" t="s">
        <v>1219</v>
      </c>
      <c r="E14332" s="75">
        <v>52</v>
      </c>
      <c r="F14332" s="30" t="s">
        <v>53</v>
      </c>
      <c r="G14332" s="30" t="s">
        <v>54</v>
      </c>
      <c r="H14332" s="75">
        <v>1</v>
      </c>
    </row>
    <row r="14333" spans="1:8">
      <c r="A14333" s="30" t="s">
        <v>5030</v>
      </c>
      <c r="B14333" s="74">
        <v>46257</v>
      </c>
      <c r="C14333" s="30" t="s">
        <v>1864</v>
      </c>
      <c r="D14333" s="30" t="s">
        <v>1865</v>
      </c>
      <c r="E14333" s="75">
        <v>42</v>
      </c>
      <c r="F14333" s="30" t="s">
        <v>53</v>
      </c>
      <c r="G14333" s="30" t="s">
        <v>54</v>
      </c>
      <c r="H14333" s="75">
        <v>1</v>
      </c>
    </row>
    <row r="14334" spans="1:8">
      <c r="A14334" s="30" t="s">
        <v>5030</v>
      </c>
      <c r="B14334" s="74">
        <v>46257</v>
      </c>
      <c r="C14334" s="30" t="s">
        <v>1266</v>
      </c>
      <c r="D14334" s="30" t="s">
        <v>1267</v>
      </c>
      <c r="E14334" s="75">
        <v>95</v>
      </c>
      <c r="F14334" s="30" t="s">
        <v>53</v>
      </c>
      <c r="G14334" s="30" t="s">
        <v>54</v>
      </c>
      <c r="H14334" s="75">
        <v>1</v>
      </c>
    </row>
    <row r="14335" spans="1:8">
      <c r="A14335" s="30" t="s">
        <v>5030</v>
      </c>
      <c r="B14335" s="74">
        <v>46257</v>
      </c>
      <c r="C14335" s="30" t="s">
        <v>1886</v>
      </c>
      <c r="D14335" s="30" t="s">
        <v>1887</v>
      </c>
      <c r="E14335" s="75">
        <v>79</v>
      </c>
      <c r="F14335" s="30" t="s">
        <v>70</v>
      </c>
      <c r="G14335" s="30" t="s">
        <v>71</v>
      </c>
      <c r="H14335" s="75">
        <v>2</v>
      </c>
    </row>
    <row r="14336" spans="1:8">
      <c r="A14336" s="30" t="s">
        <v>5030</v>
      </c>
      <c r="B14336" s="74">
        <v>46257</v>
      </c>
      <c r="C14336" s="30" t="s">
        <v>1302</v>
      </c>
      <c r="D14336" s="30" t="s">
        <v>1303</v>
      </c>
      <c r="E14336" s="75">
        <v>31</v>
      </c>
      <c r="F14336" s="30" t="s">
        <v>53</v>
      </c>
      <c r="G14336" s="30" t="s">
        <v>54</v>
      </c>
      <c r="H14336" s="75">
        <v>1</v>
      </c>
    </row>
    <row r="14337" spans="1:8">
      <c r="A14337" s="30" t="s">
        <v>5030</v>
      </c>
      <c r="B14337" s="74">
        <v>46257</v>
      </c>
      <c r="C14337" s="30" t="s">
        <v>1322</v>
      </c>
      <c r="D14337" s="30" t="s">
        <v>1323</v>
      </c>
      <c r="E14337" s="75">
        <v>47</v>
      </c>
      <c r="F14337" s="30" t="s">
        <v>70</v>
      </c>
      <c r="G14337" s="30" t="s">
        <v>71</v>
      </c>
      <c r="H14337" s="75">
        <v>2</v>
      </c>
    </row>
    <row r="14338" spans="1:8">
      <c r="A14338" s="30" t="s">
        <v>5030</v>
      </c>
      <c r="B14338" s="74">
        <v>46257</v>
      </c>
      <c r="C14338" s="30" t="s">
        <v>1330</v>
      </c>
      <c r="D14338" s="30" t="s">
        <v>1331</v>
      </c>
      <c r="E14338" s="75">
        <v>10</v>
      </c>
      <c r="F14338" s="30" t="s">
        <v>53</v>
      </c>
      <c r="G14338" s="30" t="s">
        <v>54</v>
      </c>
      <c r="H14338" s="75">
        <v>1</v>
      </c>
    </row>
    <row r="14339" spans="1:8">
      <c r="A14339" s="30" t="s">
        <v>5030</v>
      </c>
      <c r="B14339" s="74">
        <v>46257</v>
      </c>
      <c r="C14339" s="30" t="s">
        <v>1336</v>
      </c>
      <c r="D14339" s="30" t="s">
        <v>1337</v>
      </c>
      <c r="E14339" s="75">
        <v>56</v>
      </c>
      <c r="F14339" s="30" t="s">
        <v>70</v>
      </c>
      <c r="G14339" s="30" t="s">
        <v>71</v>
      </c>
      <c r="H14339" s="75">
        <v>2</v>
      </c>
    </row>
    <row r="14340" spans="1:8">
      <c r="A14340" s="30" t="s">
        <v>5030</v>
      </c>
      <c r="B14340" s="74">
        <v>46257</v>
      </c>
      <c r="C14340" s="30" t="s">
        <v>1340</v>
      </c>
      <c r="D14340" s="30" t="s">
        <v>1341</v>
      </c>
      <c r="E14340" s="75">
        <v>47</v>
      </c>
      <c r="F14340" s="30" t="s">
        <v>70</v>
      </c>
      <c r="G14340" s="30" t="s">
        <v>71</v>
      </c>
      <c r="H14340" s="75">
        <v>2</v>
      </c>
    </row>
    <row r="14341" spans="1:8">
      <c r="A14341" s="30" t="s">
        <v>5030</v>
      </c>
      <c r="B14341" s="74">
        <v>46256</v>
      </c>
      <c r="C14341" s="30" t="s">
        <v>3056</v>
      </c>
      <c r="D14341" s="30" t="s">
        <v>3057</v>
      </c>
      <c r="E14341" s="75">
        <v>97</v>
      </c>
      <c r="F14341" s="30" t="s">
        <v>53</v>
      </c>
      <c r="G14341" s="30" t="s">
        <v>54</v>
      </c>
      <c r="H14341" s="75">
        <v>1</v>
      </c>
    </row>
    <row r="14342" spans="1:8">
      <c r="A14342" s="30" t="s">
        <v>5030</v>
      </c>
      <c r="B14342" s="74">
        <v>46256</v>
      </c>
      <c r="C14342" s="30" t="s">
        <v>3076</v>
      </c>
      <c r="D14342" s="30" t="s">
        <v>3077</v>
      </c>
      <c r="E14342" s="75">
        <v>74</v>
      </c>
      <c r="F14342" s="30" t="s">
        <v>53</v>
      </c>
      <c r="G14342" s="30" t="s">
        <v>54</v>
      </c>
      <c r="H14342" s="75">
        <v>1</v>
      </c>
    </row>
    <row r="14343" spans="1:8">
      <c r="A14343" s="30" t="s">
        <v>5030</v>
      </c>
      <c r="B14343" s="74">
        <v>46256</v>
      </c>
      <c r="C14343" s="30" t="s">
        <v>3082</v>
      </c>
      <c r="D14343" s="30" t="s">
        <v>3083</v>
      </c>
      <c r="E14343" s="75">
        <v>42</v>
      </c>
      <c r="F14343" s="30" t="s">
        <v>53</v>
      </c>
      <c r="G14343" s="30" t="s">
        <v>54</v>
      </c>
      <c r="H14343" s="75">
        <v>1</v>
      </c>
    </row>
    <row r="14344" spans="1:8">
      <c r="A14344" s="30" t="s">
        <v>5030</v>
      </c>
      <c r="B14344" s="74">
        <v>46256</v>
      </c>
      <c r="C14344" s="30" t="s">
        <v>4837</v>
      </c>
      <c r="D14344" s="30" t="s">
        <v>4838</v>
      </c>
      <c r="E14344" s="75">
        <v>35</v>
      </c>
      <c r="F14344" s="30" t="s">
        <v>70</v>
      </c>
      <c r="G14344" s="30" t="s">
        <v>71</v>
      </c>
      <c r="H14344" s="75">
        <v>2</v>
      </c>
    </row>
    <row r="14345" spans="1:8">
      <c r="A14345" s="30" t="s">
        <v>5030</v>
      </c>
      <c r="B14345" s="74">
        <v>46256</v>
      </c>
      <c r="C14345" s="30" t="s">
        <v>4849</v>
      </c>
      <c r="D14345" s="30" t="s">
        <v>4850</v>
      </c>
      <c r="E14345" s="75">
        <v>6</v>
      </c>
      <c r="F14345" s="30" t="s">
        <v>68</v>
      </c>
      <c r="G14345" s="30" t="s">
        <v>69</v>
      </c>
      <c r="H14345" s="75">
        <v>1</v>
      </c>
    </row>
    <row r="14346" spans="1:8">
      <c r="A14346" s="30" t="s">
        <v>5030</v>
      </c>
      <c r="B14346" s="74">
        <v>46256</v>
      </c>
      <c r="C14346" s="30" t="s">
        <v>4891</v>
      </c>
      <c r="D14346" s="30" t="s">
        <v>4892</v>
      </c>
      <c r="E14346" s="75">
        <v>28</v>
      </c>
      <c r="F14346" s="30" t="s">
        <v>68</v>
      </c>
      <c r="G14346" s="30" t="s">
        <v>69</v>
      </c>
      <c r="H14346" s="75">
        <v>1</v>
      </c>
    </row>
    <row r="14347" spans="1:8">
      <c r="A14347" s="30" t="s">
        <v>5030</v>
      </c>
      <c r="B14347" s="74">
        <v>46256</v>
      </c>
      <c r="C14347" s="30" t="s">
        <v>768</v>
      </c>
      <c r="D14347" s="30" t="s">
        <v>769</v>
      </c>
      <c r="E14347" s="75">
        <v>86</v>
      </c>
      <c r="F14347" s="30" t="s">
        <v>70</v>
      </c>
      <c r="G14347" s="30" t="s">
        <v>71</v>
      </c>
      <c r="H14347" s="75">
        <v>2</v>
      </c>
    </row>
    <row r="14348" spans="1:8">
      <c r="A14348" s="30" t="s">
        <v>5030</v>
      </c>
      <c r="B14348" s="74">
        <v>46256</v>
      </c>
      <c r="C14348" s="30" t="s">
        <v>770</v>
      </c>
      <c r="D14348" s="30" t="s">
        <v>771</v>
      </c>
      <c r="E14348" s="75">
        <v>45</v>
      </c>
      <c r="F14348" s="30" t="s">
        <v>68</v>
      </c>
      <c r="G14348" s="30" t="s">
        <v>69</v>
      </c>
      <c r="H14348" s="75">
        <v>1</v>
      </c>
    </row>
    <row r="14349" spans="1:8">
      <c r="A14349" s="30" t="s">
        <v>5030</v>
      </c>
      <c r="B14349" s="74">
        <v>46256</v>
      </c>
      <c r="C14349" s="30" t="s">
        <v>772</v>
      </c>
      <c r="D14349" s="30" t="s">
        <v>773</v>
      </c>
      <c r="E14349" s="75">
        <v>89</v>
      </c>
      <c r="F14349" s="30" t="s">
        <v>80</v>
      </c>
      <c r="G14349" s="30" t="s">
        <v>81</v>
      </c>
      <c r="H14349" s="75">
        <v>1</v>
      </c>
    </row>
    <row r="14350" spans="1:8">
      <c r="A14350" s="30" t="s">
        <v>5030</v>
      </c>
      <c r="B14350" s="74">
        <v>46256</v>
      </c>
      <c r="C14350" s="30" t="s">
        <v>780</v>
      </c>
      <c r="D14350" s="30" t="s">
        <v>781</v>
      </c>
      <c r="E14350" s="75">
        <v>50</v>
      </c>
      <c r="F14350" s="30" t="s">
        <v>70</v>
      </c>
      <c r="G14350" s="30" t="s">
        <v>71</v>
      </c>
      <c r="H14350" s="75">
        <v>2</v>
      </c>
    </row>
    <row r="14351" spans="1:8">
      <c r="A14351" s="30" t="s">
        <v>5030</v>
      </c>
      <c r="B14351" s="74">
        <v>46256</v>
      </c>
      <c r="C14351" s="30" t="s">
        <v>1812</v>
      </c>
      <c r="D14351" s="30" t="s">
        <v>1813</v>
      </c>
      <c r="E14351" s="75">
        <v>42</v>
      </c>
      <c r="F14351" s="30" t="s">
        <v>68</v>
      </c>
      <c r="G14351" s="30" t="s">
        <v>69</v>
      </c>
      <c r="H14351" s="75">
        <v>1</v>
      </c>
    </row>
    <row r="14352" spans="1:8">
      <c r="A14352" s="30" t="s">
        <v>5030</v>
      </c>
      <c r="B14352" s="74">
        <v>46256</v>
      </c>
      <c r="C14352" s="30" t="s">
        <v>792</v>
      </c>
      <c r="D14352" s="30" t="s">
        <v>793</v>
      </c>
      <c r="E14352" s="75">
        <v>77</v>
      </c>
      <c r="F14352" s="30" t="s">
        <v>68</v>
      </c>
      <c r="G14352" s="30" t="s">
        <v>69</v>
      </c>
      <c r="H14352" s="75">
        <v>1</v>
      </c>
    </row>
    <row r="14353" spans="1:8">
      <c r="A14353" s="30" t="s">
        <v>5030</v>
      </c>
      <c r="B14353" s="74">
        <v>46256</v>
      </c>
      <c r="C14353" s="30" t="s">
        <v>794</v>
      </c>
      <c r="D14353" s="30" t="s">
        <v>795</v>
      </c>
      <c r="E14353" s="75">
        <v>123</v>
      </c>
      <c r="F14353" s="30" t="s">
        <v>70</v>
      </c>
      <c r="G14353" s="30" t="s">
        <v>71</v>
      </c>
      <c r="H14353" s="75">
        <v>2</v>
      </c>
    </row>
    <row r="14354" spans="1:8">
      <c r="A14354" s="30" t="s">
        <v>5030</v>
      </c>
      <c r="B14354" s="74">
        <v>46256</v>
      </c>
      <c r="C14354" s="30" t="s">
        <v>798</v>
      </c>
      <c r="D14354" s="30" t="s">
        <v>799</v>
      </c>
      <c r="E14354" s="75">
        <v>77</v>
      </c>
      <c r="F14354" s="30" t="s">
        <v>70</v>
      </c>
      <c r="G14354" s="30" t="s">
        <v>71</v>
      </c>
      <c r="H14354" s="75">
        <v>2</v>
      </c>
    </row>
    <row r="14355" spans="1:8">
      <c r="A14355" s="30" t="s">
        <v>5030</v>
      </c>
      <c r="B14355" s="74">
        <v>46256</v>
      </c>
      <c r="C14355" s="30" t="s">
        <v>802</v>
      </c>
      <c r="D14355" s="30" t="s">
        <v>803</v>
      </c>
      <c r="E14355" s="75">
        <v>186</v>
      </c>
      <c r="F14355" s="30" t="s">
        <v>70</v>
      </c>
      <c r="G14355" s="30" t="s">
        <v>71</v>
      </c>
      <c r="H14355" s="75">
        <v>2</v>
      </c>
    </row>
    <row r="14356" spans="1:8">
      <c r="A14356" s="30" t="s">
        <v>5030</v>
      </c>
      <c r="B14356" s="74">
        <v>46256</v>
      </c>
      <c r="C14356" s="30" t="s">
        <v>804</v>
      </c>
      <c r="D14356" s="30" t="s">
        <v>805</v>
      </c>
      <c r="E14356" s="75">
        <v>115</v>
      </c>
      <c r="F14356" s="30" t="s">
        <v>80</v>
      </c>
      <c r="G14356" s="30" t="s">
        <v>81</v>
      </c>
      <c r="H14356" s="75">
        <v>1</v>
      </c>
    </row>
    <row r="14357" spans="1:8">
      <c r="A14357" s="30" t="s">
        <v>5030</v>
      </c>
      <c r="B14357" s="74">
        <v>46256</v>
      </c>
      <c r="C14357" s="30" t="s">
        <v>806</v>
      </c>
      <c r="D14357" s="30" t="s">
        <v>807</v>
      </c>
      <c r="E14357" s="75">
        <v>62</v>
      </c>
      <c r="F14357" s="30" t="s">
        <v>68</v>
      </c>
      <c r="G14357" s="30" t="s">
        <v>69</v>
      </c>
      <c r="H14357" s="75">
        <v>1</v>
      </c>
    </row>
    <row r="14358" spans="1:8">
      <c r="A14358" s="30" t="s">
        <v>5030</v>
      </c>
      <c r="B14358" s="74">
        <v>46256</v>
      </c>
      <c r="C14358" s="30" t="s">
        <v>810</v>
      </c>
      <c r="D14358" s="30" t="s">
        <v>811</v>
      </c>
      <c r="E14358" s="75">
        <v>63</v>
      </c>
      <c r="F14358" s="30" t="s">
        <v>70</v>
      </c>
      <c r="G14358" s="30" t="s">
        <v>71</v>
      </c>
      <c r="H14358" s="75">
        <v>2</v>
      </c>
    </row>
    <row r="14359" spans="1:8">
      <c r="A14359" s="30" t="s">
        <v>5030</v>
      </c>
      <c r="B14359" s="74">
        <v>46256</v>
      </c>
      <c r="C14359" s="30" t="s">
        <v>1816</v>
      </c>
      <c r="D14359" s="30" t="s">
        <v>1817</v>
      </c>
      <c r="E14359" s="75">
        <v>43</v>
      </c>
      <c r="F14359" s="30" t="s">
        <v>70</v>
      </c>
      <c r="G14359" s="30" t="s">
        <v>71</v>
      </c>
      <c r="H14359" s="75">
        <v>2</v>
      </c>
    </row>
    <row r="14360" spans="1:8">
      <c r="A14360" s="30" t="s">
        <v>5030</v>
      </c>
      <c r="B14360" s="74">
        <v>46256</v>
      </c>
      <c r="C14360" s="30" t="s">
        <v>812</v>
      </c>
      <c r="D14360" s="30" t="s">
        <v>813</v>
      </c>
      <c r="E14360" s="75">
        <v>139</v>
      </c>
      <c r="F14360" s="30" t="s">
        <v>80</v>
      </c>
      <c r="G14360" s="30" t="s">
        <v>81</v>
      </c>
      <c r="H14360" s="75">
        <v>1</v>
      </c>
    </row>
    <row r="14361" spans="1:8">
      <c r="A14361" s="30" t="s">
        <v>5030</v>
      </c>
      <c r="B14361" s="74">
        <v>46256</v>
      </c>
      <c r="C14361" s="30" t="s">
        <v>1820</v>
      </c>
      <c r="D14361" s="30" t="s">
        <v>1821</v>
      </c>
      <c r="E14361" s="75">
        <v>11</v>
      </c>
      <c r="F14361" s="30" t="s">
        <v>53</v>
      </c>
      <c r="G14361" s="30" t="s">
        <v>54</v>
      </c>
      <c r="H14361" s="75">
        <v>1</v>
      </c>
    </row>
    <row r="14362" spans="1:8">
      <c r="A14362" s="30" t="s">
        <v>5030</v>
      </c>
      <c r="B14362" s="74">
        <v>46256</v>
      </c>
      <c r="C14362" s="30" t="s">
        <v>816</v>
      </c>
      <c r="D14362" s="30" t="s">
        <v>817</v>
      </c>
      <c r="E14362" s="75">
        <v>36</v>
      </c>
      <c r="F14362" s="30" t="s">
        <v>70</v>
      </c>
      <c r="G14362" s="30" t="s">
        <v>71</v>
      </c>
      <c r="H14362" s="75">
        <v>2</v>
      </c>
    </row>
    <row r="14363" spans="1:8">
      <c r="A14363" s="30" t="s">
        <v>5030</v>
      </c>
      <c r="B14363" s="74">
        <v>46256</v>
      </c>
      <c r="C14363" s="30" t="s">
        <v>818</v>
      </c>
      <c r="D14363" s="30" t="s">
        <v>819</v>
      </c>
      <c r="E14363" s="75">
        <v>58</v>
      </c>
      <c r="F14363" s="30" t="s">
        <v>53</v>
      </c>
      <c r="G14363" s="30" t="s">
        <v>54</v>
      </c>
      <c r="H14363" s="75">
        <v>1</v>
      </c>
    </row>
    <row r="14364" spans="1:8">
      <c r="A14364" s="30" t="s">
        <v>5030</v>
      </c>
      <c r="B14364" s="74">
        <v>46256</v>
      </c>
      <c r="C14364" s="30" t="s">
        <v>824</v>
      </c>
      <c r="D14364" s="30" t="s">
        <v>825</v>
      </c>
      <c r="E14364" s="75">
        <v>29</v>
      </c>
      <c r="F14364" s="30" t="s">
        <v>80</v>
      </c>
      <c r="G14364" s="30" t="s">
        <v>81</v>
      </c>
      <c r="H14364" s="75">
        <v>1</v>
      </c>
    </row>
    <row r="14365" spans="1:8">
      <c r="A14365" s="30" t="s">
        <v>5030</v>
      </c>
      <c r="B14365" s="74">
        <v>46256</v>
      </c>
      <c r="C14365" s="30" t="s">
        <v>826</v>
      </c>
      <c r="D14365" s="30" t="s">
        <v>827</v>
      </c>
      <c r="E14365" s="75">
        <v>79</v>
      </c>
      <c r="F14365" s="30" t="s">
        <v>70</v>
      </c>
      <c r="G14365" s="30" t="s">
        <v>71</v>
      </c>
      <c r="H14365" s="75">
        <v>2</v>
      </c>
    </row>
    <row r="14366" spans="1:8">
      <c r="A14366" s="30" t="s">
        <v>5030</v>
      </c>
      <c r="B14366" s="74">
        <v>46256</v>
      </c>
      <c r="C14366" s="30" t="s">
        <v>828</v>
      </c>
      <c r="D14366" s="30" t="s">
        <v>829</v>
      </c>
      <c r="E14366" s="75">
        <v>52</v>
      </c>
      <c r="F14366" s="30" t="s">
        <v>68</v>
      </c>
      <c r="G14366" s="30" t="s">
        <v>69</v>
      </c>
      <c r="H14366" s="75">
        <v>1</v>
      </c>
    </row>
    <row r="14367" spans="1:8">
      <c r="A14367" s="30" t="s">
        <v>5030</v>
      </c>
      <c r="B14367" s="74">
        <v>46256</v>
      </c>
      <c r="C14367" s="30" t="s">
        <v>830</v>
      </c>
      <c r="D14367" s="30" t="s">
        <v>831</v>
      </c>
      <c r="E14367" s="75">
        <v>31</v>
      </c>
      <c r="F14367" s="30" t="s">
        <v>68</v>
      </c>
      <c r="G14367" s="30" t="s">
        <v>69</v>
      </c>
      <c r="H14367" s="75">
        <v>1</v>
      </c>
    </row>
    <row r="14368" spans="1:8">
      <c r="A14368" s="30" t="s">
        <v>5030</v>
      </c>
      <c r="B14368" s="74">
        <v>46256</v>
      </c>
      <c r="C14368" s="30" t="s">
        <v>832</v>
      </c>
      <c r="D14368" s="30" t="s">
        <v>833</v>
      </c>
      <c r="E14368" s="75">
        <v>42</v>
      </c>
      <c r="F14368" s="30" t="s">
        <v>70</v>
      </c>
      <c r="G14368" s="30" t="s">
        <v>71</v>
      </c>
      <c r="H14368" s="75">
        <v>2</v>
      </c>
    </row>
    <row r="14369" spans="1:8">
      <c r="A14369" s="30" t="s">
        <v>5030</v>
      </c>
      <c r="B14369" s="74">
        <v>46256</v>
      </c>
      <c r="C14369" s="30" t="s">
        <v>836</v>
      </c>
      <c r="D14369" s="30" t="s">
        <v>837</v>
      </c>
      <c r="E14369" s="75">
        <v>11</v>
      </c>
      <c r="F14369" s="30" t="s">
        <v>53</v>
      </c>
      <c r="G14369" s="30" t="s">
        <v>54</v>
      </c>
      <c r="H14369" s="75">
        <v>1</v>
      </c>
    </row>
    <row r="14370" spans="1:8">
      <c r="A14370" s="30" t="s">
        <v>5030</v>
      </c>
      <c r="B14370" s="74">
        <v>46256</v>
      </c>
      <c r="C14370" s="30" t="s">
        <v>838</v>
      </c>
      <c r="D14370" s="30" t="s">
        <v>839</v>
      </c>
      <c r="E14370" s="75">
        <v>87</v>
      </c>
      <c r="F14370" s="30" t="s">
        <v>70</v>
      </c>
      <c r="G14370" s="30" t="s">
        <v>71</v>
      </c>
      <c r="H14370" s="75">
        <v>2</v>
      </c>
    </row>
    <row r="14371" spans="1:8">
      <c r="A14371" s="30" t="s">
        <v>5030</v>
      </c>
      <c r="B14371" s="74">
        <v>46256</v>
      </c>
      <c r="C14371" s="30" t="s">
        <v>840</v>
      </c>
      <c r="D14371" s="30" t="s">
        <v>841</v>
      </c>
      <c r="E14371" s="75">
        <v>72</v>
      </c>
      <c r="F14371" s="30" t="s">
        <v>70</v>
      </c>
      <c r="G14371" s="30" t="s">
        <v>71</v>
      </c>
      <c r="H14371" s="75">
        <v>2</v>
      </c>
    </row>
    <row r="14372" spans="1:8">
      <c r="A14372" s="30" t="s">
        <v>5030</v>
      </c>
      <c r="B14372" s="74">
        <v>46256</v>
      </c>
      <c r="C14372" s="30" t="s">
        <v>842</v>
      </c>
      <c r="D14372" s="30" t="s">
        <v>843</v>
      </c>
      <c r="E14372" s="75">
        <v>79</v>
      </c>
      <c r="F14372" s="30" t="s">
        <v>70</v>
      </c>
      <c r="G14372" s="30" t="s">
        <v>71</v>
      </c>
      <c r="H14372" s="75">
        <v>2</v>
      </c>
    </row>
    <row r="14373" spans="1:8">
      <c r="A14373" s="30" t="s">
        <v>5030</v>
      </c>
      <c r="B14373" s="74">
        <v>46256</v>
      </c>
      <c r="C14373" s="30" t="s">
        <v>844</v>
      </c>
      <c r="D14373" s="30" t="s">
        <v>845</v>
      </c>
      <c r="E14373" s="75">
        <v>55</v>
      </c>
      <c r="F14373" s="30" t="s">
        <v>80</v>
      </c>
      <c r="G14373" s="30" t="s">
        <v>81</v>
      </c>
      <c r="H14373" s="75">
        <v>1</v>
      </c>
    </row>
    <row r="14374" spans="1:8">
      <c r="A14374" s="30" t="s">
        <v>5030</v>
      </c>
      <c r="B14374" s="74">
        <v>46256</v>
      </c>
      <c r="C14374" s="30" t="s">
        <v>846</v>
      </c>
      <c r="D14374" s="30" t="s">
        <v>847</v>
      </c>
      <c r="E14374" s="75">
        <v>243</v>
      </c>
      <c r="F14374" s="30" t="s">
        <v>72</v>
      </c>
      <c r="G14374" s="30" t="s">
        <v>73</v>
      </c>
      <c r="H14374" s="75">
        <v>3</v>
      </c>
    </row>
    <row r="14375" spans="1:8">
      <c r="A14375" s="30" t="s">
        <v>5030</v>
      </c>
      <c r="B14375" s="74">
        <v>46256</v>
      </c>
      <c r="C14375" s="30" t="s">
        <v>848</v>
      </c>
      <c r="D14375" s="30" t="s">
        <v>849</v>
      </c>
      <c r="E14375" s="75">
        <v>80</v>
      </c>
      <c r="F14375" s="30" t="s">
        <v>70</v>
      </c>
      <c r="G14375" s="30" t="s">
        <v>71</v>
      </c>
      <c r="H14375" s="75">
        <v>2</v>
      </c>
    </row>
    <row r="14376" spans="1:8">
      <c r="A14376" s="30" t="s">
        <v>5030</v>
      </c>
      <c r="B14376" s="74">
        <v>46256</v>
      </c>
      <c r="C14376" s="30" t="s">
        <v>850</v>
      </c>
      <c r="D14376" s="30" t="s">
        <v>851</v>
      </c>
      <c r="E14376" s="75">
        <v>54</v>
      </c>
      <c r="F14376" s="30" t="s">
        <v>70</v>
      </c>
      <c r="G14376" s="30" t="s">
        <v>71</v>
      </c>
      <c r="H14376" s="75">
        <v>2</v>
      </c>
    </row>
    <row r="14377" spans="1:8">
      <c r="A14377" s="30" t="s">
        <v>5030</v>
      </c>
      <c r="B14377" s="74">
        <v>46256</v>
      </c>
      <c r="C14377" s="30" t="s">
        <v>852</v>
      </c>
      <c r="D14377" s="30" t="s">
        <v>853</v>
      </c>
      <c r="E14377" s="75">
        <v>64</v>
      </c>
      <c r="F14377" s="30" t="s">
        <v>70</v>
      </c>
      <c r="G14377" s="30" t="s">
        <v>71</v>
      </c>
      <c r="H14377" s="75">
        <v>2</v>
      </c>
    </row>
    <row r="14378" spans="1:8">
      <c r="A14378" s="30" t="s">
        <v>5030</v>
      </c>
      <c r="B14378" s="74">
        <v>46256</v>
      </c>
      <c r="C14378" s="30" t="s">
        <v>854</v>
      </c>
      <c r="D14378" s="30" t="s">
        <v>855</v>
      </c>
      <c r="E14378" s="75">
        <v>13</v>
      </c>
      <c r="F14378" s="30" t="s">
        <v>68</v>
      </c>
      <c r="G14378" s="30" t="s">
        <v>69</v>
      </c>
      <c r="H14378" s="75">
        <v>1</v>
      </c>
    </row>
    <row r="14379" spans="1:8">
      <c r="A14379" s="30" t="s">
        <v>5030</v>
      </c>
      <c r="B14379" s="74">
        <v>46256</v>
      </c>
      <c r="C14379" s="30" t="s">
        <v>862</v>
      </c>
      <c r="D14379" s="30" t="s">
        <v>863</v>
      </c>
      <c r="E14379" s="75">
        <v>113</v>
      </c>
      <c r="F14379" s="30" t="s">
        <v>70</v>
      </c>
      <c r="G14379" s="30" t="s">
        <v>71</v>
      </c>
      <c r="H14379" s="75">
        <v>2</v>
      </c>
    </row>
    <row r="14380" spans="1:8">
      <c r="A14380" s="30" t="s">
        <v>5030</v>
      </c>
      <c r="B14380" s="74">
        <v>46256</v>
      </c>
      <c r="C14380" s="30" t="s">
        <v>864</v>
      </c>
      <c r="D14380" s="30" t="s">
        <v>865</v>
      </c>
      <c r="E14380" s="75">
        <v>71</v>
      </c>
      <c r="F14380" s="30" t="s">
        <v>68</v>
      </c>
      <c r="G14380" s="30" t="s">
        <v>69</v>
      </c>
      <c r="H14380" s="75">
        <v>1</v>
      </c>
    </row>
    <row r="14381" spans="1:8">
      <c r="A14381" s="30" t="s">
        <v>5030</v>
      </c>
      <c r="B14381" s="74">
        <v>46256</v>
      </c>
      <c r="C14381" s="30" t="s">
        <v>866</v>
      </c>
      <c r="D14381" s="30" t="s">
        <v>867</v>
      </c>
      <c r="E14381" s="75">
        <v>51</v>
      </c>
      <c r="F14381" s="30" t="s">
        <v>68</v>
      </c>
      <c r="G14381" s="30" t="s">
        <v>69</v>
      </c>
      <c r="H14381" s="75">
        <v>1</v>
      </c>
    </row>
    <row r="14382" spans="1:8">
      <c r="A14382" s="30" t="s">
        <v>5030</v>
      </c>
      <c r="B14382" s="74">
        <v>46256</v>
      </c>
      <c r="C14382" s="30" t="s">
        <v>870</v>
      </c>
      <c r="D14382" s="30" t="s">
        <v>871</v>
      </c>
      <c r="E14382" s="75">
        <v>50</v>
      </c>
      <c r="F14382" s="30" t="s">
        <v>70</v>
      </c>
      <c r="G14382" s="30" t="s">
        <v>71</v>
      </c>
      <c r="H14382" s="75">
        <v>2</v>
      </c>
    </row>
    <row r="14383" spans="1:8">
      <c r="A14383" s="30" t="s">
        <v>5030</v>
      </c>
      <c r="B14383" s="74">
        <v>46256</v>
      </c>
      <c r="C14383" s="30" t="s">
        <v>878</v>
      </c>
      <c r="D14383" s="30" t="s">
        <v>879</v>
      </c>
      <c r="E14383" s="75">
        <v>41</v>
      </c>
      <c r="F14383" s="30" t="s">
        <v>70</v>
      </c>
      <c r="G14383" s="30" t="s">
        <v>71</v>
      </c>
      <c r="H14383" s="75">
        <v>2</v>
      </c>
    </row>
    <row r="14384" spans="1:8">
      <c r="A14384" s="30" t="s">
        <v>5030</v>
      </c>
      <c r="B14384" s="74">
        <v>46256</v>
      </c>
      <c r="C14384" s="30" t="s">
        <v>880</v>
      </c>
      <c r="D14384" s="30" t="s">
        <v>881</v>
      </c>
      <c r="E14384" s="75">
        <v>36</v>
      </c>
      <c r="F14384" s="30" t="s">
        <v>68</v>
      </c>
      <c r="G14384" s="30" t="s">
        <v>69</v>
      </c>
      <c r="H14384" s="75">
        <v>1</v>
      </c>
    </row>
    <row r="14385" spans="1:8">
      <c r="A14385" s="30" t="s">
        <v>5030</v>
      </c>
      <c r="B14385" s="74">
        <v>46256</v>
      </c>
      <c r="C14385" s="30" t="s">
        <v>888</v>
      </c>
      <c r="D14385" s="30" t="s">
        <v>889</v>
      </c>
      <c r="E14385" s="75">
        <v>75</v>
      </c>
      <c r="F14385" s="30" t="s">
        <v>68</v>
      </c>
      <c r="G14385" s="30" t="s">
        <v>69</v>
      </c>
      <c r="H14385" s="75">
        <v>1</v>
      </c>
    </row>
    <row r="14386" spans="1:8">
      <c r="A14386" s="30" t="s">
        <v>5030</v>
      </c>
      <c r="B14386" s="74">
        <v>46256</v>
      </c>
      <c r="C14386" s="30" t="s">
        <v>890</v>
      </c>
      <c r="D14386" s="30" t="s">
        <v>891</v>
      </c>
      <c r="E14386" s="75">
        <v>155</v>
      </c>
      <c r="F14386" s="30" t="s">
        <v>53</v>
      </c>
      <c r="G14386" s="30" t="s">
        <v>54</v>
      </c>
      <c r="H14386" s="75">
        <v>1</v>
      </c>
    </row>
    <row r="14387" spans="1:8">
      <c r="A14387" s="30" t="s">
        <v>5030</v>
      </c>
      <c r="B14387" s="74">
        <v>46256</v>
      </c>
      <c r="C14387" s="30" t="s">
        <v>892</v>
      </c>
      <c r="D14387" s="30" t="s">
        <v>893</v>
      </c>
      <c r="E14387" s="75">
        <v>53</v>
      </c>
      <c r="F14387" s="30" t="s">
        <v>68</v>
      </c>
      <c r="G14387" s="30" t="s">
        <v>69</v>
      </c>
      <c r="H14387" s="75">
        <v>1</v>
      </c>
    </row>
    <row r="14388" spans="1:8">
      <c r="A14388" s="30" t="s">
        <v>5030</v>
      </c>
      <c r="B14388" s="74">
        <v>46256</v>
      </c>
      <c r="C14388" s="30" t="s">
        <v>894</v>
      </c>
      <c r="D14388" s="30" t="s">
        <v>895</v>
      </c>
      <c r="E14388" s="75">
        <v>78</v>
      </c>
      <c r="F14388" s="30" t="s">
        <v>70</v>
      </c>
      <c r="G14388" s="30" t="s">
        <v>71</v>
      </c>
      <c r="H14388" s="75">
        <v>2</v>
      </c>
    </row>
    <row r="14389" spans="1:8">
      <c r="A14389" s="30" t="s">
        <v>5030</v>
      </c>
      <c r="B14389" s="74">
        <v>46256</v>
      </c>
      <c r="C14389" s="30" t="s">
        <v>896</v>
      </c>
      <c r="D14389" s="30" t="s">
        <v>897</v>
      </c>
      <c r="E14389" s="75">
        <v>27</v>
      </c>
      <c r="F14389" s="30" t="s">
        <v>68</v>
      </c>
      <c r="G14389" s="30" t="s">
        <v>69</v>
      </c>
      <c r="H14389" s="75">
        <v>1</v>
      </c>
    </row>
    <row r="14390" spans="1:8">
      <c r="A14390" s="30" t="s">
        <v>5030</v>
      </c>
      <c r="B14390" s="74">
        <v>46256</v>
      </c>
      <c r="C14390" s="30" t="s">
        <v>898</v>
      </c>
      <c r="D14390" s="30" t="s">
        <v>899</v>
      </c>
      <c r="E14390" s="75">
        <v>97</v>
      </c>
      <c r="F14390" s="30" t="s">
        <v>70</v>
      </c>
      <c r="G14390" s="30" t="s">
        <v>71</v>
      </c>
      <c r="H14390" s="75">
        <v>2</v>
      </c>
    </row>
    <row r="14391" spans="1:8">
      <c r="A14391" s="30" t="s">
        <v>5030</v>
      </c>
      <c r="B14391" s="74">
        <v>46256</v>
      </c>
      <c r="C14391" s="30" t="s">
        <v>900</v>
      </c>
      <c r="D14391" s="30" t="s">
        <v>901</v>
      </c>
      <c r="E14391" s="75">
        <v>36</v>
      </c>
      <c r="F14391" s="30" t="s">
        <v>68</v>
      </c>
      <c r="G14391" s="30" t="s">
        <v>69</v>
      </c>
      <c r="H14391" s="75">
        <v>1</v>
      </c>
    </row>
    <row r="14392" spans="1:8">
      <c r="A14392" s="30" t="s">
        <v>5030</v>
      </c>
      <c r="B14392" s="74">
        <v>46256</v>
      </c>
      <c r="C14392" s="30" t="s">
        <v>904</v>
      </c>
      <c r="D14392" s="30" t="s">
        <v>905</v>
      </c>
      <c r="E14392" s="75">
        <v>46</v>
      </c>
      <c r="F14392" s="30" t="s">
        <v>68</v>
      </c>
      <c r="G14392" s="30" t="s">
        <v>69</v>
      </c>
      <c r="H14392" s="75">
        <v>1</v>
      </c>
    </row>
    <row r="14393" spans="1:8">
      <c r="A14393" s="30" t="s">
        <v>5030</v>
      </c>
      <c r="B14393" s="74">
        <v>46256</v>
      </c>
      <c r="C14393" s="30" t="s">
        <v>906</v>
      </c>
      <c r="D14393" s="30" t="s">
        <v>907</v>
      </c>
      <c r="E14393" s="75">
        <v>76</v>
      </c>
      <c r="F14393" s="30" t="s">
        <v>70</v>
      </c>
      <c r="G14393" s="30" t="s">
        <v>71</v>
      </c>
      <c r="H14393" s="75">
        <v>2</v>
      </c>
    </row>
    <row r="14394" spans="1:8">
      <c r="A14394" s="30" t="s">
        <v>5030</v>
      </c>
      <c r="B14394" s="74">
        <v>46256</v>
      </c>
      <c r="C14394" s="30" t="s">
        <v>916</v>
      </c>
      <c r="D14394" s="30" t="s">
        <v>917</v>
      </c>
      <c r="E14394" s="75">
        <v>43</v>
      </c>
      <c r="F14394" s="30" t="s">
        <v>53</v>
      </c>
      <c r="G14394" s="30" t="s">
        <v>54</v>
      </c>
      <c r="H14394" s="75">
        <v>1</v>
      </c>
    </row>
    <row r="14395" spans="1:8">
      <c r="A14395" s="30" t="s">
        <v>5030</v>
      </c>
      <c r="B14395" s="74">
        <v>46256</v>
      </c>
      <c r="C14395" s="30" t="s">
        <v>918</v>
      </c>
      <c r="D14395" s="30" t="s">
        <v>919</v>
      </c>
      <c r="E14395" s="75">
        <v>42</v>
      </c>
      <c r="F14395" s="30" t="s">
        <v>53</v>
      </c>
      <c r="G14395" s="30" t="s">
        <v>54</v>
      </c>
      <c r="H14395" s="75">
        <v>1</v>
      </c>
    </row>
    <row r="14396" spans="1:8">
      <c r="A14396" s="30" t="s">
        <v>5030</v>
      </c>
      <c r="B14396" s="74">
        <v>46256</v>
      </c>
      <c r="C14396" s="30" t="s">
        <v>920</v>
      </c>
      <c r="D14396" s="30" t="s">
        <v>921</v>
      </c>
      <c r="E14396" s="75">
        <v>25</v>
      </c>
      <c r="F14396" s="30" t="s">
        <v>80</v>
      </c>
      <c r="G14396" s="30" t="s">
        <v>81</v>
      </c>
      <c r="H14396" s="75">
        <v>1</v>
      </c>
    </row>
    <row r="14397" spans="1:8">
      <c r="A14397" s="30" t="s">
        <v>5030</v>
      </c>
      <c r="B14397" s="74">
        <v>46256</v>
      </c>
      <c r="C14397" s="30" t="s">
        <v>922</v>
      </c>
      <c r="D14397" s="30" t="s">
        <v>923</v>
      </c>
      <c r="E14397" s="75">
        <v>27</v>
      </c>
      <c r="F14397" s="30" t="s">
        <v>70</v>
      </c>
      <c r="G14397" s="30" t="s">
        <v>71</v>
      </c>
      <c r="H14397" s="75">
        <v>2</v>
      </c>
    </row>
    <row r="14398" spans="1:8">
      <c r="A14398" s="30" t="s">
        <v>5030</v>
      </c>
      <c r="B14398" s="74">
        <v>46256</v>
      </c>
      <c r="C14398" s="30" t="s">
        <v>928</v>
      </c>
      <c r="D14398" s="30" t="s">
        <v>929</v>
      </c>
      <c r="E14398" s="75">
        <v>49</v>
      </c>
      <c r="F14398" s="30" t="s">
        <v>70</v>
      </c>
      <c r="G14398" s="30" t="s">
        <v>71</v>
      </c>
      <c r="H14398" s="75">
        <v>2</v>
      </c>
    </row>
    <row r="14399" spans="1:8">
      <c r="A14399" s="30" t="s">
        <v>5030</v>
      </c>
      <c r="B14399" s="74">
        <v>46256</v>
      </c>
      <c r="C14399" s="30" t="s">
        <v>930</v>
      </c>
      <c r="D14399" s="30" t="s">
        <v>931</v>
      </c>
      <c r="E14399" s="75">
        <v>25</v>
      </c>
      <c r="F14399" s="30" t="s">
        <v>70</v>
      </c>
      <c r="G14399" s="30" t="s">
        <v>71</v>
      </c>
      <c r="H14399" s="75">
        <v>2</v>
      </c>
    </row>
    <row r="14400" spans="1:8">
      <c r="A14400" s="30" t="s">
        <v>5030</v>
      </c>
      <c r="B14400" s="74">
        <v>46256</v>
      </c>
      <c r="C14400" s="30" t="s">
        <v>932</v>
      </c>
      <c r="D14400" s="30" t="s">
        <v>933</v>
      </c>
      <c r="E14400" s="75">
        <v>1</v>
      </c>
      <c r="F14400" s="30" t="s">
        <v>68</v>
      </c>
      <c r="G14400" s="30" t="s">
        <v>69</v>
      </c>
      <c r="H14400" s="75">
        <v>1</v>
      </c>
    </row>
    <row r="14401" spans="1:8">
      <c r="A14401" s="30" t="s">
        <v>5030</v>
      </c>
      <c r="B14401" s="74">
        <v>46256</v>
      </c>
      <c r="C14401" s="30" t="s">
        <v>934</v>
      </c>
      <c r="D14401" s="30" t="s">
        <v>935</v>
      </c>
      <c r="E14401" s="75">
        <v>65</v>
      </c>
      <c r="F14401" s="30" t="s">
        <v>70</v>
      </c>
      <c r="G14401" s="30" t="s">
        <v>71</v>
      </c>
      <c r="H14401" s="75">
        <v>2</v>
      </c>
    </row>
    <row r="14402" spans="1:8">
      <c r="A14402" s="30" t="s">
        <v>5030</v>
      </c>
      <c r="B14402" s="74">
        <v>46256</v>
      </c>
      <c r="C14402" s="30" t="s">
        <v>1826</v>
      </c>
      <c r="D14402" s="30" t="s">
        <v>1827</v>
      </c>
      <c r="E14402" s="75">
        <v>2</v>
      </c>
      <c r="F14402" s="30" t="s">
        <v>76</v>
      </c>
      <c r="G14402" s="30" t="s">
        <v>77</v>
      </c>
      <c r="H14402" s="75">
        <v>1</v>
      </c>
    </row>
    <row r="14403" spans="1:8">
      <c r="A14403" s="30" t="s">
        <v>5030</v>
      </c>
      <c r="B14403" s="74">
        <v>46256</v>
      </c>
      <c r="C14403" s="30" t="s">
        <v>946</v>
      </c>
      <c r="D14403" s="30" t="s">
        <v>947</v>
      </c>
      <c r="E14403" s="75">
        <v>7</v>
      </c>
      <c r="F14403" s="30" t="s">
        <v>68</v>
      </c>
      <c r="G14403" s="30" t="s">
        <v>69</v>
      </c>
      <c r="H14403" s="75">
        <v>1</v>
      </c>
    </row>
    <row r="14404" spans="1:8">
      <c r="A14404" s="30" t="s">
        <v>5030</v>
      </c>
      <c r="B14404" s="74">
        <v>46256</v>
      </c>
      <c r="C14404" s="30" t="s">
        <v>1828</v>
      </c>
      <c r="D14404" s="30" t="s">
        <v>1829</v>
      </c>
      <c r="E14404" s="75">
        <v>32</v>
      </c>
      <c r="F14404" s="30" t="s">
        <v>53</v>
      </c>
      <c r="G14404" s="30" t="s">
        <v>54</v>
      </c>
      <c r="H14404" s="75">
        <v>1</v>
      </c>
    </row>
    <row r="14405" spans="1:8">
      <c r="A14405" s="30" t="s">
        <v>5030</v>
      </c>
      <c r="B14405" s="74">
        <v>46256</v>
      </c>
      <c r="C14405" s="30" t="s">
        <v>950</v>
      </c>
      <c r="D14405" s="30" t="s">
        <v>951</v>
      </c>
      <c r="E14405" s="75">
        <v>43</v>
      </c>
      <c r="F14405" s="30" t="s">
        <v>53</v>
      </c>
      <c r="G14405" s="30" t="s">
        <v>54</v>
      </c>
      <c r="H14405" s="75">
        <v>1</v>
      </c>
    </row>
    <row r="14406" spans="1:8">
      <c r="A14406" s="30" t="s">
        <v>5030</v>
      </c>
      <c r="B14406" s="74">
        <v>46256</v>
      </c>
      <c r="C14406" s="30" t="s">
        <v>954</v>
      </c>
      <c r="D14406" s="30" t="s">
        <v>955</v>
      </c>
      <c r="E14406" s="75">
        <v>32</v>
      </c>
      <c r="F14406" s="30" t="s">
        <v>70</v>
      </c>
      <c r="G14406" s="30" t="s">
        <v>71</v>
      </c>
      <c r="H14406" s="75">
        <v>2</v>
      </c>
    </row>
    <row r="14407" spans="1:8">
      <c r="A14407" s="30" t="s">
        <v>5030</v>
      </c>
      <c r="B14407" s="74">
        <v>46256</v>
      </c>
      <c r="C14407" s="30" t="s">
        <v>956</v>
      </c>
      <c r="D14407" s="30" t="s">
        <v>957</v>
      </c>
      <c r="E14407" s="75">
        <v>74</v>
      </c>
      <c r="F14407" s="30" t="s">
        <v>53</v>
      </c>
      <c r="G14407" s="30" t="s">
        <v>54</v>
      </c>
      <c r="H14407" s="75">
        <v>1</v>
      </c>
    </row>
    <row r="14408" spans="1:8">
      <c r="A14408" s="30" t="s">
        <v>5030</v>
      </c>
      <c r="B14408" s="74">
        <v>46256</v>
      </c>
      <c r="C14408" s="30" t="s">
        <v>958</v>
      </c>
      <c r="D14408" s="30" t="s">
        <v>959</v>
      </c>
      <c r="E14408" s="75">
        <v>82</v>
      </c>
      <c r="F14408" s="30" t="s">
        <v>53</v>
      </c>
      <c r="G14408" s="30" t="s">
        <v>54</v>
      </c>
      <c r="H14408" s="75">
        <v>1</v>
      </c>
    </row>
    <row r="14409" spans="1:8">
      <c r="A14409" s="30" t="s">
        <v>5030</v>
      </c>
      <c r="B14409" s="74">
        <v>46256</v>
      </c>
      <c r="C14409" s="30" t="s">
        <v>1830</v>
      </c>
      <c r="D14409" s="30" t="s">
        <v>1831</v>
      </c>
      <c r="E14409" s="75">
        <v>47</v>
      </c>
      <c r="F14409" s="30" t="s">
        <v>70</v>
      </c>
      <c r="G14409" s="30" t="s">
        <v>71</v>
      </c>
      <c r="H14409" s="75">
        <v>2</v>
      </c>
    </row>
    <row r="14410" spans="1:8">
      <c r="A14410" s="30" t="s">
        <v>5030</v>
      </c>
      <c r="B14410" s="74">
        <v>46256</v>
      </c>
      <c r="C14410" s="30" t="s">
        <v>972</v>
      </c>
      <c r="D14410" s="30" t="s">
        <v>973</v>
      </c>
      <c r="E14410" s="75">
        <v>175</v>
      </c>
      <c r="F14410" s="30" t="s">
        <v>70</v>
      </c>
      <c r="G14410" s="30" t="s">
        <v>71</v>
      </c>
      <c r="H14410" s="75">
        <v>2</v>
      </c>
    </row>
    <row r="14411" spans="1:8">
      <c r="A14411" s="30" t="s">
        <v>5030</v>
      </c>
      <c r="B14411" s="74">
        <v>46256</v>
      </c>
      <c r="C14411" s="30" t="s">
        <v>974</v>
      </c>
      <c r="D14411" s="30" t="s">
        <v>975</v>
      </c>
      <c r="E14411" s="75">
        <v>179</v>
      </c>
      <c r="F14411" s="30" t="s">
        <v>63</v>
      </c>
      <c r="G14411" s="30" t="s">
        <v>64</v>
      </c>
      <c r="H14411" s="75">
        <v>2</v>
      </c>
    </row>
    <row r="14412" spans="1:8">
      <c r="A14412" s="30" t="s">
        <v>5030</v>
      </c>
      <c r="B14412" s="74">
        <v>46256</v>
      </c>
      <c r="C14412" s="30" t="s">
        <v>976</v>
      </c>
      <c r="D14412" s="30" t="s">
        <v>977</v>
      </c>
      <c r="E14412" s="75">
        <v>93</v>
      </c>
      <c r="F14412" s="30" t="s">
        <v>68</v>
      </c>
      <c r="G14412" s="30" t="s">
        <v>69</v>
      </c>
      <c r="H14412" s="75">
        <v>1</v>
      </c>
    </row>
    <row r="14413" spans="1:8">
      <c r="A14413" s="30" t="s">
        <v>5030</v>
      </c>
      <c r="B14413" s="74">
        <v>46256</v>
      </c>
      <c r="C14413" s="30" t="s">
        <v>980</v>
      </c>
      <c r="D14413" s="30" t="s">
        <v>981</v>
      </c>
      <c r="E14413" s="75">
        <v>76</v>
      </c>
      <c r="F14413" s="30" t="s">
        <v>70</v>
      </c>
      <c r="G14413" s="30" t="s">
        <v>71</v>
      </c>
      <c r="H14413" s="75">
        <v>2</v>
      </c>
    </row>
    <row r="14414" spans="1:8">
      <c r="A14414" s="30" t="s">
        <v>5030</v>
      </c>
      <c r="B14414" s="74">
        <v>46256</v>
      </c>
      <c r="C14414" s="30" t="s">
        <v>984</v>
      </c>
      <c r="D14414" s="30" t="s">
        <v>985</v>
      </c>
      <c r="E14414" s="75">
        <v>174</v>
      </c>
      <c r="F14414" s="30" t="s">
        <v>53</v>
      </c>
      <c r="G14414" s="30" t="s">
        <v>54</v>
      </c>
      <c r="H14414" s="75">
        <v>1</v>
      </c>
    </row>
    <row r="14415" spans="1:8">
      <c r="A14415" s="30" t="s">
        <v>5030</v>
      </c>
      <c r="B14415" s="74">
        <v>46256</v>
      </c>
      <c r="C14415" s="30" t="s">
        <v>986</v>
      </c>
      <c r="D14415" s="30" t="s">
        <v>987</v>
      </c>
      <c r="E14415" s="75">
        <v>6</v>
      </c>
      <c r="F14415" s="30" t="s">
        <v>53</v>
      </c>
      <c r="G14415" s="30" t="s">
        <v>54</v>
      </c>
      <c r="H14415" s="75">
        <v>1</v>
      </c>
    </row>
    <row r="14416" spans="1:8">
      <c r="A14416" s="30" t="s">
        <v>5030</v>
      </c>
      <c r="B14416" s="74">
        <v>46256</v>
      </c>
      <c r="C14416" s="30" t="s">
        <v>992</v>
      </c>
      <c r="D14416" s="30" t="s">
        <v>993</v>
      </c>
      <c r="E14416" s="75">
        <v>37</v>
      </c>
      <c r="F14416" s="30" t="s">
        <v>68</v>
      </c>
      <c r="G14416" s="30" t="s">
        <v>69</v>
      </c>
      <c r="H14416" s="75">
        <v>1</v>
      </c>
    </row>
    <row r="14417" spans="1:8">
      <c r="A14417" s="30" t="s">
        <v>5030</v>
      </c>
      <c r="B14417" s="74">
        <v>46256</v>
      </c>
      <c r="C14417" s="30" t="s">
        <v>994</v>
      </c>
      <c r="D14417" s="30" t="s">
        <v>995</v>
      </c>
      <c r="E14417" s="75">
        <v>34</v>
      </c>
      <c r="F14417" s="30" t="s">
        <v>53</v>
      </c>
      <c r="G14417" s="30" t="s">
        <v>54</v>
      </c>
      <c r="H14417" s="75">
        <v>1</v>
      </c>
    </row>
    <row r="14418" spans="1:8">
      <c r="A14418" s="30" t="s">
        <v>5030</v>
      </c>
      <c r="B14418" s="74">
        <v>46256</v>
      </c>
      <c r="C14418" s="30" t="s">
        <v>1006</v>
      </c>
      <c r="D14418" s="30" t="s">
        <v>1007</v>
      </c>
      <c r="E14418" s="75">
        <v>103</v>
      </c>
      <c r="F14418" s="30" t="s">
        <v>70</v>
      </c>
      <c r="G14418" s="30" t="s">
        <v>71</v>
      </c>
      <c r="H14418" s="75">
        <v>2</v>
      </c>
    </row>
    <row r="14419" spans="1:8">
      <c r="A14419" s="30" t="s">
        <v>5030</v>
      </c>
      <c r="B14419" s="74">
        <v>46256</v>
      </c>
      <c r="C14419" s="30" t="s">
        <v>1010</v>
      </c>
      <c r="D14419" s="30" t="s">
        <v>1011</v>
      </c>
      <c r="E14419" s="75">
        <v>39</v>
      </c>
      <c r="F14419" s="30" t="s">
        <v>68</v>
      </c>
      <c r="G14419" s="30" t="s">
        <v>69</v>
      </c>
      <c r="H14419" s="75">
        <v>1</v>
      </c>
    </row>
    <row r="14420" spans="1:8">
      <c r="A14420" s="30" t="s">
        <v>5030</v>
      </c>
      <c r="B14420" s="74">
        <v>46256</v>
      </c>
      <c r="C14420" s="30" t="s">
        <v>1034</v>
      </c>
      <c r="D14420" s="30" t="s">
        <v>1035</v>
      </c>
      <c r="E14420" s="75">
        <v>66</v>
      </c>
      <c r="F14420" s="30" t="s">
        <v>53</v>
      </c>
      <c r="G14420" s="30" t="s">
        <v>54</v>
      </c>
      <c r="H14420" s="75">
        <v>1</v>
      </c>
    </row>
    <row r="14421" spans="1:8">
      <c r="A14421" s="30" t="s">
        <v>5030</v>
      </c>
      <c r="B14421" s="74">
        <v>46256</v>
      </c>
      <c r="C14421" s="30" t="s">
        <v>1036</v>
      </c>
      <c r="D14421" s="30" t="s">
        <v>1037</v>
      </c>
      <c r="E14421" s="75">
        <v>116</v>
      </c>
      <c r="F14421" s="30" t="s">
        <v>53</v>
      </c>
      <c r="G14421" s="30" t="s">
        <v>54</v>
      </c>
      <c r="H14421" s="75">
        <v>1</v>
      </c>
    </row>
    <row r="14422" spans="1:8">
      <c r="A14422" s="30" t="s">
        <v>5030</v>
      </c>
      <c r="B14422" s="74">
        <v>46256</v>
      </c>
      <c r="C14422" s="30" t="s">
        <v>1038</v>
      </c>
      <c r="D14422" s="30" t="s">
        <v>1039</v>
      </c>
      <c r="E14422" s="75">
        <v>163</v>
      </c>
      <c r="F14422" s="30" t="s">
        <v>70</v>
      </c>
      <c r="G14422" s="30" t="s">
        <v>71</v>
      </c>
      <c r="H14422" s="75">
        <v>2</v>
      </c>
    </row>
    <row r="14423" spans="1:8">
      <c r="A14423" s="30" t="s">
        <v>5030</v>
      </c>
      <c r="B14423" s="74">
        <v>46256</v>
      </c>
      <c r="C14423" s="30" t="s">
        <v>1040</v>
      </c>
      <c r="D14423" s="30" t="s">
        <v>1041</v>
      </c>
      <c r="E14423" s="75">
        <v>16</v>
      </c>
      <c r="F14423" s="30" t="s">
        <v>53</v>
      </c>
      <c r="G14423" s="30" t="s">
        <v>54</v>
      </c>
      <c r="H14423" s="75">
        <v>1</v>
      </c>
    </row>
    <row r="14424" spans="1:8">
      <c r="A14424" s="30" t="s">
        <v>5030</v>
      </c>
      <c r="B14424" s="74">
        <v>46256</v>
      </c>
      <c r="C14424" s="30" t="s">
        <v>1042</v>
      </c>
      <c r="D14424" s="30" t="s">
        <v>1043</v>
      </c>
      <c r="E14424" s="75">
        <v>28</v>
      </c>
      <c r="F14424" s="30" t="s">
        <v>80</v>
      </c>
      <c r="G14424" s="30" t="s">
        <v>81</v>
      </c>
      <c r="H14424" s="75">
        <v>1</v>
      </c>
    </row>
    <row r="14425" spans="1:8">
      <c r="A14425" s="30" t="s">
        <v>5030</v>
      </c>
      <c r="B14425" s="74">
        <v>46256</v>
      </c>
      <c r="C14425" s="30" t="s">
        <v>1044</v>
      </c>
      <c r="D14425" s="30" t="s">
        <v>1045</v>
      </c>
      <c r="E14425" s="75">
        <v>194</v>
      </c>
      <c r="F14425" s="30" t="s">
        <v>53</v>
      </c>
      <c r="G14425" s="30" t="s">
        <v>54</v>
      </c>
      <c r="H14425" s="75">
        <v>1</v>
      </c>
    </row>
    <row r="14426" spans="1:8">
      <c r="A14426" s="30" t="s">
        <v>5030</v>
      </c>
      <c r="B14426" s="74">
        <v>46256</v>
      </c>
      <c r="C14426" s="30" t="s">
        <v>1046</v>
      </c>
      <c r="D14426" s="30" t="s">
        <v>1047</v>
      </c>
      <c r="E14426" s="75">
        <v>169</v>
      </c>
      <c r="F14426" s="30" t="s">
        <v>80</v>
      </c>
      <c r="G14426" s="30" t="s">
        <v>81</v>
      </c>
      <c r="H14426" s="75">
        <v>1</v>
      </c>
    </row>
    <row r="14427" spans="1:8">
      <c r="A14427" s="30" t="s">
        <v>5030</v>
      </c>
      <c r="B14427" s="74">
        <v>46256</v>
      </c>
      <c r="C14427" s="30" t="s">
        <v>1050</v>
      </c>
      <c r="D14427" s="30" t="s">
        <v>1051</v>
      </c>
      <c r="E14427" s="75">
        <v>129</v>
      </c>
      <c r="F14427" s="30" t="s">
        <v>70</v>
      </c>
      <c r="G14427" s="30" t="s">
        <v>71</v>
      </c>
      <c r="H14427" s="75">
        <v>2</v>
      </c>
    </row>
    <row r="14428" spans="1:8">
      <c r="A14428" s="30" t="s">
        <v>5030</v>
      </c>
      <c r="B14428" s="74">
        <v>46256</v>
      </c>
      <c r="C14428" s="30" t="s">
        <v>1060</v>
      </c>
      <c r="D14428" s="30" t="s">
        <v>1061</v>
      </c>
      <c r="E14428" s="75">
        <v>84</v>
      </c>
      <c r="F14428" s="30" t="s">
        <v>53</v>
      </c>
      <c r="G14428" s="30" t="s">
        <v>54</v>
      </c>
      <c r="H14428" s="75">
        <v>1</v>
      </c>
    </row>
    <row r="14429" spans="1:8">
      <c r="A14429" s="30" t="s">
        <v>5030</v>
      </c>
      <c r="B14429" s="74">
        <v>46256</v>
      </c>
      <c r="C14429" s="30" t="s">
        <v>1066</v>
      </c>
      <c r="D14429" s="30" t="s">
        <v>1067</v>
      </c>
      <c r="E14429" s="75">
        <v>389</v>
      </c>
      <c r="F14429" s="30" t="s">
        <v>80</v>
      </c>
      <c r="G14429" s="30" t="s">
        <v>81</v>
      </c>
      <c r="H14429" s="75">
        <v>1</v>
      </c>
    </row>
    <row r="14430" spans="1:8">
      <c r="A14430" s="30" t="s">
        <v>5030</v>
      </c>
      <c r="B14430" s="74">
        <v>46256</v>
      </c>
      <c r="C14430" s="30" t="s">
        <v>1076</v>
      </c>
      <c r="D14430" s="30" t="s">
        <v>1077</v>
      </c>
      <c r="E14430" s="75">
        <v>47</v>
      </c>
      <c r="F14430" s="30" t="s">
        <v>53</v>
      </c>
      <c r="G14430" s="30" t="s">
        <v>54</v>
      </c>
      <c r="H14430" s="75">
        <v>1</v>
      </c>
    </row>
    <row r="14431" spans="1:8">
      <c r="A14431" s="30" t="s">
        <v>5030</v>
      </c>
      <c r="B14431" s="74">
        <v>46256</v>
      </c>
      <c r="C14431" s="30" t="s">
        <v>1092</v>
      </c>
      <c r="D14431" s="30" t="s">
        <v>1093</v>
      </c>
      <c r="E14431" s="75">
        <v>297</v>
      </c>
      <c r="F14431" s="30" t="s">
        <v>78</v>
      </c>
      <c r="G14431" s="30" t="s">
        <v>79</v>
      </c>
      <c r="H14431" s="75">
        <v>2</v>
      </c>
    </row>
    <row r="14432" spans="1:8">
      <c r="A14432" s="30" t="s">
        <v>5030</v>
      </c>
      <c r="B14432" s="74">
        <v>46256</v>
      </c>
      <c r="C14432" s="30" t="s">
        <v>1848</v>
      </c>
      <c r="D14432" s="30" t="s">
        <v>1849</v>
      </c>
      <c r="E14432" s="75">
        <v>51</v>
      </c>
      <c r="F14432" s="30" t="s">
        <v>53</v>
      </c>
      <c r="G14432" s="30" t="s">
        <v>54</v>
      </c>
      <c r="H14432" s="75">
        <v>1</v>
      </c>
    </row>
    <row r="14433" spans="1:8">
      <c r="A14433" s="30" t="s">
        <v>5030</v>
      </c>
      <c r="B14433" s="74">
        <v>46256</v>
      </c>
      <c r="C14433" s="30" t="s">
        <v>1098</v>
      </c>
      <c r="D14433" s="30" t="s">
        <v>1099</v>
      </c>
      <c r="E14433" s="75">
        <v>120</v>
      </c>
      <c r="F14433" s="30" t="s">
        <v>53</v>
      </c>
      <c r="G14433" s="30" t="s">
        <v>54</v>
      </c>
      <c r="H14433" s="75">
        <v>1</v>
      </c>
    </row>
    <row r="14434" spans="1:8">
      <c r="A14434" s="30" t="s">
        <v>5030</v>
      </c>
      <c r="B14434" s="74">
        <v>46256</v>
      </c>
      <c r="C14434" s="30" t="s">
        <v>1104</v>
      </c>
      <c r="D14434" s="30" t="s">
        <v>1105</v>
      </c>
      <c r="E14434" s="75">
        <v>27</v>
      </c>
      <c r="F14434" s="30" t="s">
        <v>53</v>
      </c>
      <c r="G14434" s="30" t="s">
        <v>54</v>
      </c>
      <c r="H14434" s="75">
        <v>1</v>
      </c>
    </row>
    <row r="14435" spans="1:8">
      <c r="A14435" s="30" t="s">
        <v>5030</v>
      </c>
      <c r="B14435" s="74">
        <v>46256</v>
      </c>
      <c r="C14435" s="30" t="s">
        <v>1118</v>
      </c>
      <c r="D14435" s="30" t="s">
        <v>1119</v>
      </c>
      <c r="E14435" s="75">
        <v>34</v>
      </c>
      <c r="F14435" s="30" t="s">
        <v>76</v>
      </c>
      <c r="G14435" s="30" t="s">
        <v>77</v>
      </c>
      <c r="H14435" s="75">
        <v>1</v>
      </c>
    </row>
    <row r="14436" spans="1:8">
      <c r="A14436" s="30" t="s">
        <v>5030</v>
      </c>
      <c r="B14436" s="74">
        <v>46256</v>
      </c>
      <c r="C14436" s="30" t="s">
        <v>1128</v>
      </c>
      <c r="D14436" s="30" t="s">
        <v>1129</v>
      </c>
      <c r="E14436" s="75">
        <v>25</v>
      </c>
      <c r="F14436" s="30" t="s">
        <v>68</v>
      </c>
      <c r="G14436" s="30" t="s">
        <v>69</v>
      </c>
      <c r="H14436" s="75">
        <v>1</v>
      </c>
    </row>
    <row r="14437" spans="1:8">
      <c r="A14437" s="30" t="s">
        <v>5030</v>
      </c>
      <c r="B14437" s="74">
        <v>46256</v>
      </c>
      <c r="C14437" s="30" t="s">
        <v>1130</v>
      </c>
      <c r="D14437" s="30" t="s">
        <v>1131</v>
      </c>
      <c r="E14437" s="75">
        <v>166</v>
      </c>
      <c r="F14437" s="30" t="s">
        <v>70</v>
      </c>
      <c r="G14437" s="30" t="s">
        <v>71</v>
      </c>
      <c r="H14437" s="75">
        <v>2</v>
      </c>
    </row>
    <row r="14438" spans="1:8">
      <c r="A14438" s="30" t="s">
        <v>5030</v>
      </c>
      <c r="B14438" s="74">
        <v>46256</v>
      </c>
      <c r="C14438" s="30" t="s">
        <v>1134</v>
      </c>
      <c r="D14438" s="30" t="s">
        <v>1135</v>
      </c>
      <c r="E14438" s="75">
        <v>124</v>
      </c>
      <c r="F14438" s="30" t="s">
        <v>70</v>
      </c>
      <c r="G14438" s="30" t="s">
        <v>71</v>
      </c>
      <c r="H14438" s="75">
        <v>2</v>
      </c>
    </row>
    <row r="14439" spans="1:8">
      <c r="A14439" s="30" t="s">
        <v>5030</v>
      </c>
      <c r="B14439" s="74">
        <v>46256</v>
      </c>
      <c r="C14439" s="30" t="s">
        <v>1138</v>
      </c>
      <c r="D14439" s="30" t="s">
        <v>1139</v>
      </c>
      <c r="E14439" s="75">
        <v>126</v>
      </c>
      <c r="F14439" s="30" t="s">
        <v>70</v>
      </c>
      <c r="G14439" s="30" t="s">
        <v>71</v>
      </c>
      <c r="H14439" s="75">
        <v>2</v>
      </c>
    </row>
    <row r="14440" spans="1:8">
      <c r="A14440" s="30" t="s">
        <v>5030</v>
      </c>
      <c r="B14440" s="74">
        <v>46256</v>
      </c>
      <c r="C14440" s="30" t="s">
        <v>1140</v>
      </c>
      <c r="D14440" s="30" t="s">
        <v>1141</v>
      </c>
      <c r="E14440" s="75">
        <v>237</v>
      </c>
      <c r="F14440" s="30" t="s">
        <v>58</v>
      </c>
      <c r="G14440" s="30" t="s">
        <v>59</v>
      </c>
      <c r="H14440" s="75">
        <v>3</v>
      </c>
    </row>
    <row r="14441" spans="1:8">
      <c r="A14441" s="30" t="s">
        <v>5030</v>
      </c>
      <c r="B14441" s="74">
        <v>46256</v>
      </c>
      <c r="C14441" s="30" t="s">
        <v>1152</v>
      </c>
      <c r="D14441" s="30" t="s">
        <v>1153</v>
      </c>
      <c r="E14441" s="75">
        <v>136</v>
      </c>
      <c r="F14441" s="30" t="s">
        <v>70</v>
      </c>
      <c r="G14441" s="30" t="s">
        <v>71</v>
      </c>
      <c r="H14441" s="75">
        <v>2</v>
      </c>
    </row>
    <row r="14442" spans="1:8">
      <c r="A14442" s="30" t="s">
        <v>5030</v>
      </c>
      <c r="B14442" s="74">
        <v>46256</v>
      </c>
      <c r="C14442" s="30" t="s">
        <v>1154</v>
      </c>
      <c r="D14442" s="30" t="s">
        <v>1155</v>
      </c>
      <c r="E14442" s="75">
        <v>123</v>
      </c>
      <c r="F14442" s="30" t="s">
        <v>53</v>
      </c>
      <c r="G14442" s="30" t="s">
        <v>54</v>
      </c>
      <c r="H14442" s="75">
        <v>1</v>
      </c>
    </row>
    <row r="14443" spans="1:8">
      <c r="A14443" s="30" t="s">
        <v>5030</v>
      </c>
      <c r="B14443" s="74">
        <v>46256</v>
      </c>
      <c r="C14443" s="30" t="s">
        <v>1156</v>
      </c>
      <c r="D14443" s="30" t="s">
        <v>1157</v>
      </c>
      <c r="E14443" s="75">
        <v>134</v>
      </c>
      <c r="F14443" s="30" t="s">
        <v>70</v>
      </c>
      <c r="G14443" s="30" t="s">
        <v>71</v>
      </c>
      <c r="H14443" s="75">
        <v>2</v>
      </c>
    </row>
    <row r="14444" spans="1:8">
      <c r="A14444" s="30" t="s">
        <v>5030</v>
      </c>
      <c r="B14444" s="74">
        <v>46256</v>
      </c>
      <c r="C14444" s="30" t="s">
        <v>1926</v>
      </c>
      <c r="D14444" s="30" t="s">
        <v>1927</v>
      </c>
      <c r="E14444" s="75">
        <v>157</v>
      </c>
      <c r="F14444" s="30" t="s">
        <v>74</v>
      </c>
      <c r="G14444" s="30" t="s">
        <v>75</v>
      </c>
      <c r="H14444" s="75">
        <v>2</v>
      </c>
    </row>
    <row r="14445" spans="1:8">
      <c r="A14445" s="30" t="s">
        <v>5030</v>
      </c>
      <c r="B14445" s="74">
        <v>46256</v>
      </c>
      <c r="C14445" s="30" t="s">
        <v>1168</v>
      </c>
      <c r="D14445" s="30" t="s">
        <v>1169</v>
      </c>
      <c r="E14445" s="75">
        <v>17</v>
      </c>
      <c r="F14445" s="30" t="s">
        <v>53</v>
      </c>
      <c r="G14445" s="30" t="s">
        <v>54</v>
      </c>
      <c r="H14445" s="75">
        <v>1</v>
      </c>
    </row>
    <row r="14446" spans="1:8">
      <c r="A14446" s="30" t="s">
        <v>5030</v>
      </c>
      <c r="B14446" s="74">
        <v>46256</v>
      </c>
      <c r="C14446" s="30" t="s">
        <v>1176</v>
      </c>
      <c r="D14446" s="30" t="s">
        <v>1177</v>
      </c>
      <c r="E14446" s="75">
        <v>86</v>
      </c>
      <c r="F14446" s="30" t="s">
        <v>53</v>
      </c>
      <c r="G14446" s="30" t="s">
        <v>54</v>
      </c>
      <c r="H14446" s="75">
        <v>1</v>
      </c>
    </row>
    <row r="14447" spans="1:8">
      <c r="A14447" s="30" t="s">
        <v>5030</v>
      </c>
      <c r="B14447" s="74">
        <v>46256</v>
      </c>
      <c r="C14447" s="30" t="s">
        <v>1180</v>
      </c>
      <c r="D14447" s="30" t="s">
        <v>1181</v>
      </c>
      <c r="E14447" s="75">
        <v>114</v>
      </c>
      <c r="F14447" s="30" t="s">
        <v>53</v>
      </c>
      <c r="G14447" s="30" t="s">
        <v>54</v>
      </c>
      <c r="H14447" s="75">
        <v>1</v>
      </c>
    </row>
    <row r="14448" spans="1:8">
      <c r="A14448" s="30" t="s">
        <v>5030</v>
      </c>
      <c r="B14448" s="74">
        <v>46256</v>
      </c>
      <c r="C14448" s="30" t="s">
        <v>1186</v>
      </c>
      <c r="D14448" s="30" t="s">
        <v>1187</v>
      </c>
      <c r="E14448" s="75">
        <v>69</v>
      </c>
      <c r="F14448" s="30" t="s">
        <v>53</v>
      </c>
      <c r="G14448" s="30" t="s">
        <v>54</v>
      </c>
      <c r="H14448" s="75">
        <v>1</v>
      </c>
    </row>
    <row r="14449" spans="1:8">
      <c r="A14449" s="30" t="s">
        <v>5030</v>
      </c>
      <c r="B14449" s="74">
        <v>46256</v>
      </c>
      <c r="C14449" s="30" t="s">
        <v>1192</v>
      </c>
      <c r="D14449" s="30" t="s">
        <v>1193</v>
      </c>
      <c r="E14449" s="75">
        <v>33</v>
      </c>
      <c r="F14449" s="30" t="s">
        <v>58</v>
      </c>
      <c r="G14449" s="30" t="s">
        <v>59</v>
      </c>
      <c r="H14449" s="75">
        <v>3</v>
      </c>
    </row>
    <row r="14450" spans="1:8">
      <c r="A14450" s="30" t="s">
        <v>5030</v>
      </c>
      <c r="B14450" s="74">
        <v>46256</v>
      </c>
      <c r="C14450" s="30" t="s">
        <v>1204</v>
      </c>
      <c r="D14450" s="30" t="s">
        <v>1205</v>
      </c>
      <c r="E14450" s="75">
        <v>24</v>
      </c>
      <c r="F14450" s="30" t="s">
        <v>53</v>
      </c>
      <c r="G14450" s="30" t="s">
        <v>54</v>
      </c>
      <c r="H14450" s="75">
        <v>1</v>
      </c>
    </row>
    <row r="14451" spans="1:8">
      <c r="A14451" s="30" t="s">
        <v>5030</v>
      </c>
      <c r="B14451" s="74">
        <v>46256</v>
      </c>
      <c r="C14451" s="30" t="s">
        <v>1206</v>
      </c>
      <c r="D14451" s="30" t="s">
        <v>1207</v>
      </c>
      <c r="E14451" s="75">
        <v>49</v>
      </c>
      <c r="F14451" s="30" t="s">
        <v>53</v>
      </c>
      <c r="G14451" s="30" t="s">
        <v>54</v>
      </c>
      <c r="H14451" s="75">
        <v>1</v>
      </c>
    </row>
    <row r="14452" spans="1:8">
      <c r="A14452" s="30" t="s">
        <v>5030</v>
      </c>
      <c r="B14452" s="74">
        <v>46256</v>
      </c>
      <c r="C14452" s="30" t="s">
        <v>1212</v>
      </c>
      <c r="D14452" s="30" t="s">
        <v>1213</v>
      </c>
      <c r="E14452" s="75">
        <v>68</v>
      </c>
      <c r="F14452" s="30" t="s">
        <v>80</v>
      </c>
      <c r="G14452" s="30" t="s">
        <v>81</v>
      </c>
      <c r="H14452" s="75">
        <v>1</v>
      </c>
    </row>
    <row r="14453" spans="1:8">
      <c r="A14453" s="30" t="s">
        <v>5030</v>
      </c>
      <c r="B14453" s="74">
        <v>46256</v>
      </c>
      <c r="C14453" s="30" t="s">
        <v>1216</v>
      </c>
      <c r="D14453" s="30" t="s">
        <v>1217</v>
      </c>
      <c r="E14453" s="75">
        <v>647</v>
      </c>
      <c r="F14453" s="30" t="s">
        <v>70</v>
      </c>
      <c r="G14453" s="30" t="s">
        <v>71</v>
      </c>
      <c r="H14453" s="75">
        <v>2</v>
      </c>
    </row>
    <row r="14454" spans="1:8">
      <c r="A14454" s="30" t="s">
        <v>5030</v>
      </c>
      <c r="B14454" s="74">
        <v>46256</v>
      </c>
      <c r="C14454" s="30" t="s">
        <v>1220</v>
      </c>
      <c r="D14454" s="30" t="s">
        <v>1221</v>
      </c>
      <c r="E14454" s="75">
        <v>151</v>
      </c>
      <c r="F14454" s="30" t="s">
        <v>70</v>
      </c>
      <c r="G14454" s="30" t="s">
        <v>71</v>
      </c>
      <c r="H14454" s="75">
        <v>2</v>
      </c>
    </row>
    <row r="14455" spans="1:8">
      <c r="A14455" s="30" t="s">
        <v>5030</v>
      </c>
      <c r="B14455" s="74">
        <v>46256</v>
      </c>
      <c r="C14455" s="30" t="s">
        <v>1864</v>
      </c>
      <c r="D14455" s="30" t="s">
        <v>1865</v>
      </c>
      <c r="E14455" s="75">
        <v>56</v>
      </c>
      <c r="F14455" s="30" t="s">
        <v>70</v>
      </c>
      <c r="G14455" s="30" t="s">
        <v>71</v>
      </c>
      <c r="H14455" s="75">
        <v>2</v>
      </c>
    </row>
    <row r="14456" spans="1:8">
      <c r="A14456" s="30" t="s">
        <v>5030</v>
      </c>
      <c r="B14456" s="74">
        <v>46256</v>
      </c>
      <c r="C14456" s="30" t="s">
        <v>1228</v>
      </c>
      <c r="D14456" s="30" t="s">
        <v>1229</v>
      </c>
      <c r="E14456" s="75">
        <v>155</v>
      </c>
      <c r="F14456" s="30" t="s">
        <v>58</v>
      </c>
      <c r="G14456" s="30" t="s">
        <v>59</v>
      </c>
      <c r="H14456" s="75">
        <v>3</v>
      </c>
    </row>
    <row r="14457" spans="1:8">
      <c r="A14457" s="30" t="s">
        <v>5030</v>
      </c>
      <c r="B14457" s="74">
        <v>46256</v>
      </c>
      <c r="C14457" s="30" t="s">
        <v>1250</v>
      </c>
      <c r="D14457" s="30" t="s">
        <v>1251</v>
      </c>
      <c r="E14457" s="75">
        <v>50</v>
      </c>
      <c r="F14457" s="30" t="s">
        <v>63</v>
      </c>
      <c r="G14457" s="30" t="s">
        <v>64</v>
      </c>
      <c r="H14457" s="75">
        <v>2</v>
      </c>
    </row>
    <row r="14458" spans="1:8">
      <c r="A14458" s="30" t="s">
        <v>5030</v>
      </c>
      <c r="B14458" s="74">
        <v>46256</v>
      </c>
      <c r="C14458" s="30" t="s">
        <v>1876</v>
      </c>
      <c r="D14458" s="30" t="s">
        <v>1877</v>
      </c>
      <c r="E14458" s="75">
        <v>142</v>
      </c>
      <c r="F14458" s="30" t="s">
        <v>70</v>
      </c>
      <c r="G14458" s="30" t="s">
        <v>71</v>
      </c>
      <c r="H14458" s="75">
        <v>2</v>
      </c>
    </row>
    <row r="14459" spans="1:8">
      <c r="A14459" s="30" t="s">
        <v>5030</v>
      </c>
      <c r="B14459" s="74">
        <v>46256</v>
      </c>
      <c r="C14459" s="30" t="s">
        <v>1260</v>
      </c>
      <c r="D14459" s="30" t="s">
        <v>1261</v>
      </c>
      <c r="E14459" s="75">
        <v>43</v>
      </c>
      <c r="F14459" s="30" t="s">
        <v>68</v>
      </c>
      <c r="G14459" s="30" t="s">
        <v>69</v>
      </c>
      <c r="H14459" s="75">
        <v>1</v>
      </c>
    </row>
    <row r="14460" spans="1:8">
      <c r="A14460" s="30" t="s">
        <v>5030</v>
      </c>
      <c r="B14460" s="74">
        <v>46256</v>
      </c>
      <c r="C14460" s="30" t="s">
        <v>1264</v>
      </c>
      <c r="D14460" s="30" t="s">
        <v>1265</v>
      </c>
      <c r="E14460" s="75">
        <v>140</v>
      </c>
      <c r="F14460" s="30" t="s">
        <v>70</v>
      </c>
      <c r="G14460" s="30" t="s">
        <v>71</v>
      </c>
      <c r="H14460" s="75">
        <v>2</v>
      </c>
    </row>
    <row r="14461" spans="1:8">
      <c r="A14461" s="30" t="s">
        <v>5030</v>
      </c>
      <c r="B14461" s="74">
        <v>46256</v>
      </c>
      <c r="C14461" s="30" t="s">
        <v>1266</v>
      </c>
      <c r="D14461" s="30" t="s">
        <v>1267</v>
      </c>
      <c r="E14461" s="75">
        <v>82</v>
      </c>
      <c r="F14461" s="30" t="s">
        <v>53</v>
      </c>
      <c r="G14461" s="30" t="s">
        <v>54</v>
      </c>
      <c r="H14461" s="75">
        <v>1</v>
      </c>
    </row>
    <row r="14462" spans="1:8">
      <c r="A14462" s="30" t="s">
        <v>5030</v>
      </c>
      <c r="B14462" s="74">
        <v>46256</v>
      </c>
      <c r="C14462" s="30" t="s">
        <v>1270</v>
      </c>
      <c r="D14462" s="30" t="s">
        <v>1271</v>
      </c>
      <c r="E14462" s="75">
        <v>102</v>
      </c>
      <c r="F14462" s="30" t="s">
        <v>53</v>
      </c>
      <c r="G14462" s="30" t="s">
        <v>54</v>
      </c>
      <c r="H14462" s="75">
        <v>1</v>
      </c>
    </row>
    <row r="14463" spans="1:8">
      <c r="A14463" s="30" t="s">
        <v>5030</v>
      </c>
      <c r="B14463" s="74">
        <v>46256</v>
      </c>
      <c r="C14463" s="30" t="s">
        <v>1278</v>
      </c>
      <c r="D14463" s="30" t="s">
        <v>1279</v>
      </c>
      <c r="E14463" s="75">
        <v>108</v>
      </c>
      <c r="F14463" s="30" t="s">
        <v>53</v>
      </c>
      <c r="G14463" s="30" t="s">
        <v>54</v>
      </c>
      <c r="H14463" s="75">
        <v>1</v>
      </c>
    </row>
    <row r="14464" spans="1:8">
      <c r="A14464" s="30" t="s">
        <v>5030</v>
      </c>
      <c r="B14464" s="74">
        <v>46256</v>
      </c>
      <c r="C14464" s="30" t="s">
        <v>1884</v>
      </c>
      <c r="D14464" s="30" t="s">
        <v>1885</v>
      </c>
      <c r="E14464" s="75">
        <v>62</v>
      </c>
      <c r="F14464" s="30" t="s">
        <v>53</v>
      </c>
      <c r="G14464" s="30" t="s">
        <v>54</v>
      </c>
      <c r="H14464" s="75">
        <v>1</v>
      </c>
    </row>
    <row r="14465" spans="1:8">
      <c r="A14465" s="30" t="s">
        <v>5030</v>
      </c>
      <c r="B14465" s="74">
        <v>46256</v>
      </c>
      <c r="C14465" s="30" t="s">
        <v>1288</v>
      </c>
      <c r="D14465" s="30" t="s">
        <v>1289</v>
      </c>
      <c r="E14465" s="75">
        <v>102</v>
      </c>
      <c r="F14465" s="30" t="s">
        <v>53</v>
      </c>
      <c r="G14465" s="30" t="s">
        <v>54</v>
      </c>
      <c r="H14465" s="75">
        <v>1</v>
      </c>
    </row>
    <row r="14466" spans="1:8">
      <c r="A14466" s="30" t="s">
        <v>5030</v>
      </c>
      <c r="B14466" s="74">
        <v>46256</v>
      </c>
      <c r="C14466" s="30" t="s">
        <v>1888</v>
      </c>
      <c r="D14466" s="30" t="s">
        <v>1889</v>
      </c>
      <c r="E14466" s="75">
        <v>39</v>
      </c>
      <c r="F14466" s="30" t="s">
        <v>70</v>
      </c>
      <c r="G14466" s="30" t="s">
        <v>71</v>
      </c>
      <c r="H14466" s="75">
        <v>2</v>
      </c>
    </row>
    <row r="14467" spans="1:8">
      <c r="A14467" s="30" t="s">
        <v>5030</v>
      </c>
      <c r="B14467" s="74">
        <v>46256</v>
      </c>
      <c r="C14467" s="30" t="s">
        <v>1294</v>
      </c>
      <c r="D14467" s="30" t="s">
        <v>1295</v>
      </c>
      <c r="E14467" s="75">
        <v>31</v>
      </c>
      <c r="F14467" s="30" t="s">
        <v>53</v>
      </c>
      <c r="G14467" s="30" t="s">
        <v>54</v>
      </c>
      <c r="H14467" s="75">
        <v>1</v>
      </c>
    </row>
    <row r="14468" spans="1:8">
      <c r="A14468" s="30" t="s">
        <v>5030</v>
      </c>
      <c r="B14468" s="74">
        <v>46256</v>
      </c>
      <c r="C14468" s="30" t="s">
        <v>1302</v>
      </c>
      <c r="D14468" s="30" t="s">
        <v>1303</v>
      </c>
      <c r="E14468" s="75">
        <v>94</v>
      </c>
      <c r="F14468" s="30" t="s">
        <v>53</v>
      </c>
      <c r="G14468" s="30" t="s">
        <v>54</v>
      </c>
      <c r="H14468" s="75">
        <v>1</v>
      </c>
    </row>
    <row r="14469" spans="1:8">
      <c r="A14469" s="30" t="s">
        <v>5030</v>
      </c>
      <c r="B14469" s="74">
        <v>46256</v>
      </c>
      <c r="C14469" s="30" t="s">
        <v>1320</v>
      </c>
      <c r="D14469" s="30" t="s">
        <v>1321</v>
      </c>
      <c r="E14469" s="75">
        <v>51</v>
      </c>
      <c r="F14469" s="30" t="s">
        <v>70</v>
      </c>
      <c r="G14469" s="30" t="s">
        <v>71</v>
      </c>
      <c r="H14469" s="75">
        <v>2</v>
      </c>
    </row>
    <row r="14470" spans="1:8">
      <c r="A14470" s="30" t="s">
        <v>5030</v>
      </c>
      <c r="B14470" s="74">
        <v>46256</v>
      </c>
      <c r="C14470" s="30" t="s">
        <v>1322</v>
      </c>
      <c r="D14470" s="30" t="s">
        <v>1323</v>
      </c>
      <c r="E14470" s="75">
        <v>113</v>
      </c>
      <c r="F14470" s="30" t="s">
        <v>70</v>
      </c>
      <c r="G14470" s="30" t="s">
        <v>71</v>
      </c>
      <c r="H14470" s="75">
        <v>2</v>
      </c>
    </row>
    <row r="14471" spans="1:8">
      <c r="A14471" s="30" t="s">
        <v>5030</v>
      </c>
      <c r="B14471" s="74">
        <v>46256</v>
      </c>
      <c r="C14471" s="30" t="s">
        <v>1324</v>
      </c>
      <c r="D14471" s="30" t="s">
        <v>1325</v>
      </c>
      <c r="E14471" s="75">
        <v>1</v>
      </c>
      <c r="F14471" s="30" t="s">
        <v>80</v>
      </c>
      <c r="G14471" s="30" t="s">
        <v>81</v>
      </c>
      <c r="H14471" s="75">
        <v>1</v>
      </c>
    </row>
    <row r="14472" spans="1:8">
      <c r="A14472" s="30" t="s">
        <v>5030</v>
      </c>
      <c r="B14472" s="74">
        <v>46256</v>
      </c>
      <c r="C14472" s="30" t="s">
        <v>1326</v>
      </c>
      <c r="D14472" s="30" t="s">
        <v>1327</v>
      </c>
      <c r="E14472" s="75">
        <v>19</v>
      </c>
      <c r="F14472" s="30" t="s">
        <v>68</v>
      </c>
      <c r="G14472" s="30" t="s">
        <v>69</v>
      </c>
      <c r="H14472" s="75">
        <v>1</v>
      </c>
    </row>
    <row r="14473" spans="1:8">
      <c r="A14473" s="30" t="s">
        <v>5030</v>
      </c>
      <c r="B14473" s="74">
        <v>46256</v>
      </c>
      <c r="C14473" s="30" t="s">
        <v>1330</v>
      </c>
      <c r="D14473" s="30" t="s">
        <v>1331</v>
      </c>
      <c r="E14473" s="75">
        <v>31</v>
      </c>
      <c r="F14473" s="30" t="s">
        <v>53</v>
      </c>
      <c r="G14473" s="30" t="s">
        <v>54</v>
      </c>
      <c r="H14473" s="75">
        <v>1</v>
      </c>
    </row>
    <row r="14474" spans="1:8">
      <c r="A14474" s="30" t="s">
        <v>5030</v>
      </c>
      <c r="B14474" s="74">
        <v>46256</v>
      </c>
      <c r="C14474" s="30" t="s">
        <v>1332</v>
      </c>
      <c r="D14474" s="30" t="s">
        <v>1333</v>
      </c>
      <c r="E14474" s="75">
        <v>104</v>
      </c>
      <c r="F14474" s="30" t="s">
        <v>80</v>
      </c>
      <c r="G14474" s="30" t="s">
        <v>81</v>
      </c>
      <c r="H14474" s="75">
        <v>1</v>
      </c>
    </row>
    <row r="14475" spans="1:8">
      <c r="A14475" s="30" t="s">
        <v>5030</v>
      </c>
      <c r="B14475" s="74">
        <v>46256</v>
      </c>
      <c r="C14475" s="30" t="s">
        <v>1336</v>
      </c>
      <c r="D14475" s="30" t="s">
        <v>1337</v>
      </c>
      <c r="E14475" s="75">
        <v>95</v>
      </c>
      <c r="F14475" s="30" t="s">
        <v>70</v>
      </c>
      <c r="G14475" s="30" t="s">
        <v>71</v>
      </c>
      <c r="H14475" s="75">
        <v>2</v>
      </c>
    </row>
    <row r="14476" spans="1:8">
      <c r="A14476" s="30" t="s">
        <v>5030</v>
      </c>
      <c r="B14476" s="74">
        <v>46256</v>
      </c>
      <c r="C14476" s="30" t="s">
        <v>1338</v>
      </c>
      <c r="D14476" s="30" t="s">
        <v>1339</v>
      </c>
      <c r="E14476" s="75">
        <v>66</v>
      </c>
      <c r="F14476" s="30" t="s">
        <v>53</v>
      </c>
      <c r="G14476" s="30" t="s">
        <v>54</v>
      </c>
      <c r="H14476" s="75">
        <v>1</v>
      </c>
    </row>
    <row r="14477" spans="1:8">
      <c r="A14477" s="30" t="s">
        <v>5030</v>
      </c>
      <c r="B14477" s="74">
        <v>46256</v>
      </c>
      <c r="C14477" s="30" t="s">
        <v>1340</v>
      </c>
      <c r="D14477" s="30" t="s">
        <v>1341</v>
      </c>
      <c r="E14477" s="75">
        <v>28</v>
      </c>
      <c r="F14477" s="30" t="s">
        <v>68</v>
      </c>
      <c r="G14477" s="30" t="s">
        <v>69</v>
      </c>
      <c r="H14477" s="75">
        <v>1</v>
      </c>
    </row>
    <row r="14478" spans="1:8">
      <c r="A14478" s="30" t="s">
        <v>5030</v>
      </c>
      <c r="B14478" s="74">
        <v>46256</v>
      </c>
      <c r="C14478" s="30" t="s">
        <v>1344</v>
      </c>
      <c r="D14478" s="30" t="s">
        <v>1345</v>
      </c>
      <c r="E14478" s="75">
        <v>20</v>
      </c>
      <c r="F14478" s="30" t="s">
        <v>70</v>
      </c>
      <c r="G14478" s="30" t="s">
        <v>71</v>
      </c>
      <c r="H14478" s="75">
        <v>2</v>
      </c>
    </row>
    <row r="14479" spans="1:8">
      <c r="A14479" s="30" t="s">
        <v>5030</v>
      </c>
      <c r="B14479" s="74">
        <v>46255</v>
      </c>
      <c r="C14479" s="30" t="s">
        <v>3056</v>
      </c>
      <c r="D14479" s="30" t="s">
        <v>3057</v>
      </c>
      <c r="E14479" s="75">
        <v>80</v>
      </c>
      <c r="F14479" s="30" t="s">
        <v>53</v>
      </c>
      <c r="G14479" s="30" t="s">
        <v>54</v>
      </c>
      <c r="H14479" s="75">
        <v>1</v>
      </c>
    </row>
    <row r="14480" spans="1:8">
      <c r="A14480" s="30" t="s">
        <v>5030</v>
      </c>
      <c r="B14480" s="74">
        <v>46255</v>
      </c>
      <c r="C14480" s="30" t="s">
        <v>3082</v>
      </c>
      <c r="D14480" s="30" t="s">
        <v>3083</v>
      </c>
      <c r="E14480" s="75">
        <v>20</v>
      </c>
      <c r="F14480" s="30" t="s">
        <v>53</v>
      </c>
      <c r="G14480" s="30" t="s">
        <v>54</v>
      </c>
      <c r="H14480" s="75">
        <v>1</v>
      </c>
    </row>
    <row r="14481" spans="1:8">
      <c r="A14481" s="30" t="s">
        <v>5030</v>
      </c>
      <c r="B14481" s="74">
        <v>46255</v>
      </c>
      <c r="C14481" s="30" t="s">
        <v>3264</v>
      </c>
      <c r="D14481" s="30" t="s">
        <v>3265</v>
      </c>
      <c r="E14481" s="75">
        <v>65</v>
      </c>
      <c r="F14481" s="30" t="s">
        <v>53</v>
      </c>
      <c r="G14481" s="30" t="s">
        <v>54</v>
      </c>
      <c r="H14481" s="75">
        <v>1</v>
      </c>
    </row>
    <row r="14482" spans="1:8">
      <c r="A14482" s="30" t="s">
        <v>5030</v>
      </c>
      <c r="B14482" s="74">
        <v>46255</v>
      </c>
      <c r="C14482" s="30" t="s">
        <v>4837</v>
      </c>
      <c r="D14482" s="30" t="s">
        <v>4838</v>
      </c>
      <c r="E14482" s="75">
        <v>42</v>
      </c>
      <c r="F14482" s="30" t="s">
        <v>70</v>
      </c>
      <c r="G14482" s="30" t="s">
        <v>71</v>
      </c>
      <c r="H14482" s="75">
        <v>2</v>
      </c>
    </row>
    <row r="14483" spans="1:8">
      <c r="A14483" s="30" t="s">
        <v>5030</v>
      </c>
      <c r="B14483" s="74">
        <v>46255</v>
      </c>
      <c r="C14483" s="30" t="s">
        <v>4849</v>
      </c>
      <c r="D14483" s="30" t="s">
        <v>4850</v>
      </c>
      <c r="E14483" s="75">
        <v>13</v>
      </c>
      <c r="F14483" s="30" t="s">
        <v>68</v>
      </c>
      <c r="G14483" s="30" t="s">
        <v>69</v>
      </c>
      <c r="H14483" s="75">
        <v>1</v>
      </c>
    </row>
    <row r="14484" spans="1:8">
      <c r="A14484" s="30" t="s">
        <v>5030</v>
      </c>
      <c r="B14484" s="74">
        <v>46255</v>
      </c>
      <c r="C14484" s="30" t="s">
        <v>4877</v>
      </c>
      <c r="D14484" s="30" t="s">
        <v>4878</v>
      </c>
      <c r="E14484" s="75">
        <v>13</v>
      </c>
      <c r="F14484" s="30" t="s">
        <v>68</v>
      </c>
      <c r="G14484" s="30" t="s">
        <v>69</v>
      </c>
      <c r="H14484" s="75">
        <v>1</v>
      </c>
    </row>
    <row r="14485" spans="1:8">
      <c r="A14485" s="30" t="s">
        <v>5030</v>
      </c>
      <c r="B14485" s="74">
        <v>46255</v>
      </c>
      <c r="C14485" s="30" t="s">
        <v>4891</v>
      </c>
      <c r="D14485" s="30" t="s">
        <v>4892</v>
      </c>
      <c r="E14485" s="75">
        <v>42</v>
      </c>
      <c r="F14485" s="30" t="s">
        <v>68</v>
      </c>
      <c r="G14485" s="30" t="s">
        <v>69</v>
      </c>
      <c r="H14485" s="75">
        <v>1</v>
      </c>
    </row>
    <row r="14486" spans="1:8">
      <c r="A14486" s="30" t="s">
        <v>5030</v>
      </c>
      <c r="B14486" s="74">
        <v>46255</v>
      </c>
      <c r="C14486" s="30" t="s">
        <v>4976</v>
      </c>
      <c r="D14486" s="30" t="s">
        <v>4977</v>
      </c>
      <c r="E14486" s="75">
        <v>39</v>
      </c>
      <c r="F14486" s="30" t="s">
        <v>70</v>
      </c>
      <c r="G14486" s="30" t="s">
        <v>71</v>
      </c>
      <c r="H14486" s="75">
        <v>2</v>
      </c>
    </row>
    <row r="14487" spans="1:8">
      <c r="A14487" s="30" t="s">
        <v>5030</v>
      </c>
      <c r="B14487" s="74">
        <v>46255</v>
      </c>
      <c r="C14487" s="30" t="s">
        <v>4978</v>
      </c>
      <c r="D14487" s="30" t="s">
        <v>4979</v>
      </c>
      <c r="E14487" s="75">
        <v>28</v>
      </c>
      <c r="F14487" s="30" t="s">
        <v>70</v>
      </c>
      <c r="G14487" s="30" t="s">
        <v>71</v>
      </c>
      <c r="H14487" s="75">
        <v>2</v>
      </c>
    </row>
    <row r="14488" spans="1:8">
      <c r="A14488" s="30" t="s">
        <v>5030</v>
      </c>
      <c r="B14488" s="74">
        <v>46255</v>
      </c>
      <c r="C14488" s="30" t="s">
        <v>768</v>
      </c>
      <c r="D14488" s="30" t="s">
        <v>769</v>
      </c>
      <c r="E14488" s="75">
        <v>77</v>
      </c>
      <c r="F14488" s="30" t="s">
        <v>70</v>
      </c>
      <c r="G14488" s="30" t="s">
        <v>71</v>
      </c>
      <c r="H14488" s="75">
        <v>2</v>
      </c>
    </row>
    <row r="14489" spans="1:8">
      <c r="A14489" s="30" t="s">
        <v>5030</v>
      </c>
      <c r="B14489" s="74">
        <v>46255</v>
      </c>
      <c r="C14489" s="30" t="s">
        <v>770</v>
      </c>
      <c r="D14489" s="30" t="s">
        <v>771</v>
      </c>
      <c r="E14489" s="75">
        <v>125</v>
      </c>
      <c r="F14489" s="30" t="s">
        <v>70</v>
      </c>
      <c r="G14489" s="30" t="s">
        <v>71</v>
      </c>
      <c r="H14489" s="75">
        <v>2</v>
      </c>
    </row>
    <row r="14490" spans="1:8">
      <c r="A14490" s="30" t="s">
        <v>5030</v>
      </c>
      <c r="B14490" s="74">
        <v>46255</v>
      </c>
      <c r="C14490" s="30" t="s">
        <v>772</v>
      </c>
      <c r="D14490" s="30" t="s">
        <v>773</v>
      </c>
      <c r="E14490" s="75">
        <v>142</v>
      </c>
      <c r="F14490" s="30" t="s">
        <v>80</v>
      </c>
      <c r="G14490" s="30" t="s">
        <v>81</v>
      </c>
      <c r="H14490" s="75">
        <v>1</v>
      </c>
    </row>
    <row r="14491" spans="1:8">
      <c r="A14491" s="30" t="s">
        <v>5030</v>
      </c>
      <c r="B14491" s="74">
        <v>46255</v>
      </c>
      <c r="C14491" s="30" t="s">
        <v>776</v>
      </c>
      <c r="D14491" s="30" t="s">
        <v>777</v>
      </c>
      <c r="E14491" s="75">
        <v>53</v>
      </c>
      <c r="F14491" s="30" t="s">
        <v>68</v>
      </c>
      <c r="G14491" s="30" t="s">
        <v>69</v>
      </c>
      <c r="H14491" s="75">
        <v>1</v>
      </c>
    </row>
    <row r="14492" spans="1:8">
      <c r="A14492" s="30" t="s">
        <v>5030</v>
      </c>
      <c r="B14492" s="74">
        <v>46255</v>
      </c>
      <c r="C14492" s="30" t="s">
        <v>780</v>
      </c>
      <c r="D14492" s="30" t="s">
        <v>781</v>
      </c>
      <c r="E14492" s="75">
        <v>86</v>
      </c>
      <c r="F14492" s="30" t="s">
        <v>68</v>
      </c>
      <c r="G14492" s="30" t="s">
        <v>69</v>
      </c>
      <c r="H14492" s="75">
        <v>1</v>
      </c>
    </row>
    <row r="14493" spans="1:8">
      <c r="A14493" s="30" t="s">
        <v>5030</v>
      </c>
      <c r="B14493" s="74">
        <v>46255</v>
      </c>
      <c r="C14493" s="30" t="s">
        <v>782</v>
      </c>
      <c r="D14493" s="30" t="s">
        <v>783</v>
      </c>
      <c r="E14493" s="75">
        <v>172</v>
      </c>
      <c r="F14493" s="30" t="s">
        <v>80</v>
      </c>
      <c r="G14493" s="30" t="s">
        <v>81</v>
      </c>
      <c r="H14493" s="75">
        <v>1</v>
      </c>
    </row>
    <row r="14494" spans="1:8">
      <c r="A14494" s="30" t="s">
        <v>5030</v>
      </c>
      <c r="B14494" s="74">
        <v>46255</v>
      </c>
      <c r="C14494" s="30" t="s">
        <v>1812</v>
      </c>
      <c r="D14494" s="30" t="s">
        <v>1813</v>
      </c>
      <c r="E14494" s="75">
        <v>32</v>
      </c>
      <c r="F14494" s="30" t="s">
        <v>68</v>
      </c>
      <c r="G14494" s="30" t="s">
        <v>69</v>
      </c>
      <c r="H14494" s="75">
        <v>1</v>
      </c>
    </row>
    <row r="14495" spans="1:8">
      <c r="A14495" s="30" t="s">
        <v>5030</v>
      </c>
      <c r="B14495" s="74">
        <v>46255</v>
      </c>
      <c r="C14495" s="30" t="s">
        <v>1814</v>
      </c>
      <c r="D14495" s="30" t="s">
        <v>1815</v>
      </c>
      <c r="E14495" s="75">
        <v>17</v>
      </c>
      <c r="F14495" s="30" t="s">
        <v>68</v>
      </c>
      <c r="G14495" s="30" t="s">
        <v>69</v>
      </c>
      <c r="H14495" s="75">
        <v>1</v>
      </c>
    </row>
    <row r="14496" spans="1:8">
      <c r="A14496" s="30" t="s">
        <v>5030</v>
      </c>
      <c r="B14496" s="74">
        <v>46255</v>
      </c>
      <c r="C14496" s="30" t="s">
        <v>788</v>
      </c>
      <c r="D14496" s="30" t="s">
        <v>789</v>
      </c>
      <c r="E14496" s="75">
        <v>48</v>
      </c>
      <c r="F14496" s="30" t="s">
        <v>68</v>
      </c>
      <c r="G14496" s="30" t="s">
        <v>69</v>
      </c>
      <c r="H14496" s="75">
        <v>1</v>
      </c>
    </row>
    <row r="14497" spans="1:8">
      <c r="A14497" s="30" t="s">
        <v>5030</v>
      </c>
      <c r="B14497" s="74">
        <v>46255</v>
      </c>
      <c r="C14497" s="30" t="s">
        <v>790</v>
      </c>
      <c r="D14497" s="30" t="s">
        <v>791</v>
      </c>
      <c r="E14497" s="75">
        <v>177</v>
      </c>
      <c r="F14497" s="30" t="s">
        <v>70</v>
      </c>
      <c r="G14497" s="30" t="s">
        <v>71</v>
      </c>
      <c r="H14497" s="75">
        <v>2</v>
      </c>
    </row>
    <row r="14498" spans="1:8">
      <c r="A14498" s="30" t="s">
        <v>5030</v>
      </c>
      <c r="B14498" s="74">
        <v>46255</v>
      </c>
      <c r="C14498" s="30" t="s">
        <v>792</v>
      </c>
      <c r="D14498" s="30" t="s">
        <v>793</v>
      </c>
      <c r="E14498" s="75">
        <v>115</v>
      </c>
      <c r="F14498" s="30" t="s">
        <v>70</v>
      </c>
      <c r="G14498" s="30" t="s">
        <v>71</v>
      </c>
      <c r="H14498" s="75">
        <v>2</v>
      </c>
    </row>
    <row r="14499" spans="1:8">
      <c r="A14499" s="30" t="s">
        <v>5030</v>
      </c>
      <c r="B14499" s="74">
        <v>46255</v>
      </c>
      <c r="C14499" s="30" t="s">
        <v>794</v>
      </c>
      <c r="D14499" s="30" t="s">
        <v>795</v>
      </c>
      <c r="E14499" s="75">
        <v>298</v>
      </c>
      <c r="F14499" s="30" t="s">
        <v>70</v>
      </c>
      <c r="G14499" s="30" t="s">
        <v>71</v>
      </c>
      <c r="H14499" s="75">
        <v>2</v>
      </c>
    </row>
    <row r="14500" spans="1:8">
      <c r="A14500" s="30" t="s">
        <v>5030</v>
      </c>
      <c r="B14500" s="74">
        <v>46255</v>
      </c>
      <c r="C14500" s="30" t="s">
        <v>798</v>
      </c>
      <c r="D14500" s="30" t="s">
        <v>799</v>
      </c>
      <c r="E14500" s="75">
        <v>181</v>
      </c>
      <c r="F14500" s="30" t="s">
        <v>70</v>
      </c>
      <c r="G14500" s="30" t="s">
        <v>71</v>
      </c>
      <c r="H14500" s="75">
        <v>2</v>
      </c>
    </row>
    <row r="14501" spans="1:8">
      <c r="A14501" s="30" t="s">
        <v>5030</v>
      </c>
      <c r="B14501" s="74">
        <v>46255</v>
      </c>
      <c r="C14501" s="30" t="s">
        <v>800</v>
      </c>
      <c r="D14501" s="30" t="s">
        <v>801</v>
      </c>
      <c r="E14501" s="75">
        <v>68</v>
      </c>
      <c r="F14501" s="30" t="s">
        <v>70</v>
      </c>
      <c r="G14501" s="30" t="s">
        <v>71</v>
      </c>
      <c r="H14501" s="75">
        <v>2</v>
      </c>
    </row>
    <row r="14502" spans="1:8">
      <c r="A14502" s="30" t="s">
        <v>5030</v>
      </c>
      <c r="B14502" s="74">
        <v>46255</v>
      </c>
      <c r="C14502" s="30" t="s">
        <v>802</v>
      </c>
      <c r="D14502" s="30" t="s">
        <v>803</v>
      </c>
      <c r="E14502" s="75">
        <v>225</v>
      </c>
      <c r="F14502" s="30" t="s">
        <v>70</v>
      </c>
      <c r="G14502" s="30" t="s">
        <v>71</v>
      </c>
      <c r="H14502" s="75">
        <v>2</v>
      </c>
    </row>
    <row r="14503" spans="1:8">
      <c r="A14503" s="30" t="s">
        <v>5030</v>
      </c>
      <c r="B14503" s="74">
        <v>46255</v>
      </c>
      <c r="C14503" s="30" t="s">
        <v>804</v>
      </c>
      <c r="D14503" s="30" t="s">
        <v>805</v>
      </c>
      <c r="E14503" s="75">
        <v>162</v>
      </c>
      <c r="F14503" s="30" t="s">
        <v>80</v>
      </c>
      <c r="G14503" s="30" t="s">
        <v>81</v>
      </c>
      <c r="H14503" s="75">
        <v>1</v>
      </c>
    </row>
    <row r="14504" spans="1:8">
      <c r="A14504" s="30" t="s">
        <v>5030</v>
      </c>
      <c r="B14504" s="74">
        <v>46255</v>
      </c>
      <c r="C14504" s="30" t="s">
        <v>806</v>
      </c>
      <c r="D14504" s="30" t="s">
        <v>807</v>
      </c>
      <c r="E14504" s="75">
        <v>87</v>
      </c>
      <c r="F14504" s="30" t="s">
        <v>70</v>
      </c>
      <c r="G14504" s="30" t="s">
        <v>71</v>
      </c>
      <c r="H14504" s="75">
        <v>2</v>
      </c>
    </row>
    <row r="14505" spans="1:8">
      <c r="A14505" s="30" t="s">
        <v>5030</v>
      </c>
      <c r="B14505" s="74">
        <v>46255</v>
      </c>
      <c r="C14505" s="30" t="s">
        <v>810</v>
      </c>
      <c r="D14505" s="30" t="s">
        <v>811</v>
      </c>
      <c r="E14505" s="75">
        <v>98</v>
      </c>
      <c r="F14505" s="30" t="s">
        <v>70</v>
      </c>
      <c r="G14505" s="30" t="s">
        <v>71</v>
      </c>
      <c r="H14505" s="75">
        <v>2</v>
      </c>
    </row>
    <row r="14506" spans="1:8">
      <c r="A14506" s="30" t="s">
        <v>5030</v>
      </c>
      <c r="B14506" s="74">
        <v>46255</v>
      </c>
      <c r="C14506" s="30" t="s">
        <v>1816</v>
      </c>
      <c r="D14506" s="30" t="s">
        <v>1817</v>
      </c>
      <c r="E14506" s="75">
        <v>50</v>
      </c>
      <c r="F14506" s="30" t="s">
        <v>68</v>
      </c>
      <c r="G14506" s="30" t="s">
        <v>69</v>
      </c>
      <c r="H14506" s="75">
        <v>1</v>
      </c>
    </row>
    <row r="14507" spans="1:8">
      <c r="A14507" s="30" t="s">
        <v>5030</v>
      </c>
      <c r="B14507" s="74">
        <v>46255</v>
      </c>
      <c r="C14507" s="30" t="s">
        <v>812</v>
      </c>
      <c r="D14507" s="30" t="s">
        <v>813</v>
      </c>
      <c r="E14507" s="75">
        <v>158</v>
      </c>
      <c r="F14507" s="30" t="s">
        <v>80</v>
      </c>
      <c r="G14507" s="30" t="s">
        <v>81</v>
      </c>
      <c r="H14507" s="75">
        <v>1</v>
      </c>
    </row>
    <row r="14508" spans="1:8">
      <c r="A14508" s="30" t="s">
        <v>5030</v>
      </c>
      <c r="B14508" s="74">
        <v>46255</v>
      </c>
      <c r="C14508" s="30" t="s">
        <v>1820</v>
      </c>
      <c r="D14508" s="30" t="s">
        <v>1821</v>
      </c>
      <c r="E14508" s="75">
        <v>13</v>
      </c>
      <c r="F14508" s="30" t="s">
        <v>53</v>
      </c>
      <c r="G14508" s="30" t="s">
        <v>54</v>
      </c>
      <c r="H14508" s="75">
        <v>1</v>
      </c>
    </row>
    <row r="14509" spans="1:8">
      <c r="A14509" s="30" t="s">
        <v>5030</v>
      </c>
      <c r="B14509" s="74">
        <v>46255</v>
      </c>
      <c r="C14509" s="30" t="s">
        <v>818</v>
      </c>
      <c r="D14509" s="30" t="s">
        <v>819</v>
      </c>
      <c r="E14509" s="75">
        <v>94</v>
      </c>
      <c r="F14509" s="30" t="s">
        <v>53</v>
      </c>
      <c r="G14509" s="30" t="s">
        <v>54</v>
      </c>
      <c r="H14509" s="75">
        <v>1</v>
      </c>
    </row>
    <row r="14510" spans="1:8">
      <c r="A14510" s="30" t="s">
        <v>5030</v>
      </c>
      <c r="B14510" s="74">
        <v>46255</v>
      </c>
      <c r="C14510" s="30" t="s">
        <v>822</v>
      </c>
      <c r="D14510" s="30" t="s">
        <v>823</v>
      </c>
      <c r="E14510" s="75">
        <v>85</v>
      </c>
      <c r="F14510" s="30" t="s">
        <v>70</v>
      </c>
      <c r="G14510" s="30" t="s">
        <v>71</v>
      </c>
      <c r="H14510" s="75">
        <v>2</v>
      </c>
    </row>
    <row r="14511" spans="1:8">
      <c r="A14511" s="30" t="s">
        <v>5030</v>
      </c>
      <c r="B14511" s="74">
        <v>46255</v>
      </c>
      <c r="C14511" s="30" t="s">
        <v>826</v>
      </c>
      <c r="D14511" s="30" t="s">
        <v>827</v>
      </c>
      <c r="E14511" s="75">
        <v>70</v>
      </c>
      <c r="F14511" s="30" t="s">
        <v>68</v>
      </c>
      <c r="G14511" s="30" t="s">
        <v>69</v>
      </c>
      <c r="H14511" s="75">
        <v>1</v>
      </c>
    </row>
    <row r="14512" spans="1:8">
      <c r="A14512" s="30" t="s">
        <v>5030</v>
      </c>
      <c r="B14512" s="74">
        <v>46255</v>
      </c>
      <c r="C14512" s="30" t="s">
        <v>828</v>
      </c>
      <c r="D14512" s="30" t="s">
        <v>829</v>
      </c>
      <c r="E14512" s="75">
        <v>110</v>
      </c>
      <c r="F14512" s="30" t="s">
        <v>70</v>
      </c>
      <c r="G14512" s="30" t="s">
        <v>71</v>
      </c>
      <c r="H14512" s="75">
        <v>2</v>
      </c>
    </row>
    <row r="14513" spans="1:8">
      <c r="A14513" s="30" t="s">
        <v>5030</v>
      </c>
      <c r="B14513" s="74">
        <v>46255</v>
      </c>
      <c r="C14513" s="30" t="s">
        <v>830</v>
      </c>
      <c r="D14513" s="30" t="s">
        <v>831</v>
      </c>
      <c r="E14513" s="75">
        <v>58</v>
      </c>
      <c r="F14513" s="30" t="s">
        <v>68</v>
      </c>
      <c r="G14513" s="30" t="s">
        <v>69</v>
      </c>
      <c r="H14513" s="75">
        <v>1</v>
      </c>
    </row>
    <row r="14514" spans="1:8">
      <c r="A14514" s="30" t="s">
        <v>5030</v>
      </c>
      <c r="B14514" s="74">
        <v>46255</v>
      </c>
      <c r="C14514" s="30" t="s">
        <v>832</v>
      </c>
      <c r="D14514" s="30" t="s">
        <v>833</v>
      </c>
      <c r="E14514" s="75">
        <v>29</v>
      </c>
      <c r="F14514" s="30" t="s">
        <v>68</v>
      </c>
      <c r="G14514" s="30" t="s">
        <v>69</v>
      </c>
      <c r="H14514" s="75">
        <v>1</v>
      </c>
    </row>
    <row r="14515" spans="1:8">
      <c r="A14515" s="30" t="s">
        <v>5030</v>
      </c>
      <c r="B14515" s="74">
        <v>46255</v>
      </c>
      <c r="C14515" s="30" t="s">
        <v>834</v>
      </c>
      <c r="D14515" s="30" t="s">
        <v>835</v>
      </c>
      <c r="E14515" s="75">
        <v>28</v>
      </c>
      <c r="F14515" s="30" t="s">
        <v>80</v>
      </c>
      <c r="G14515" s="30" t="s">
        <v>81</v>
      </c>
      <c r="H14515" s="75">
        <v>1</v>
      </c>
    </row>
    <row r="14516" spans="1:8">
      <c r="A14516" s="30" t="s">
        <v>5030</v>
      </c>
      <c r="B14516" s="74">
        <v>46255</v>
      </c>
      <c r="C14516" s="30" t="s">
        <v>836</v>
      </c>
      <c r="D14516" s="30" t="s">
        <v>837</v>
      </c>
      <c r="E14516" s="75">
        <v>26</v>
      </c>
      <c r="F14516" s="30" t="s">
        <v>53</v>
      </c>
      <c r="G14516" s="30" t="s">
        <v>54</v>
      </c>
      <c r="H14516" s="75">
        <v>1</v>
      </c>
    </row>
    <row r="14517" spans="1:8">
      <c r="A14517" s="30" t="s">
        <v>5030</v>
      </c>
      <c r="B14517" s="74">
        <v>46255</v>
      </c>
      <c r="C14517" s="30" t="s">
        <v>838</v>
      </c>
      <c r="D14517" s="30" t="s">
        <v>839</v>
      </c>
      <c r="E14517" s="75">
        <v>106</v>
      </c>
      <c r="F14517" s="30" t="s">
        <v>70</v>
      </c>
      <c r="G14517" s="30" t="s">
        <v>71</v>
      </c>
      <c r="H14517" s="75">
        <v>2</v>
      </c>
    </row>
    <row r="14518" spans="1:8">
      <c r="A14518" s="30" t="s">
        <v>5030</v>
      </c>
      <c r="B14518" s="74">
        <v>46255</v>
      </c>
      <c r="C14518" s="30" t="s">
        <v>840</v>
      </c>
      <c r="D14518" s="30" t="s">
        <v>841</v>
      </c>
      <c r="E14518" s="75">
        <v>85</v>
      </c>
      <c r="F14518" s="30" t="s">
        <v>70</v>
      </c>
      <c r="G14518" s="30" t="s">
        <v>71</v>
      </c>
      <c r="H14518" s="75">
        <v>2</v>
      </c>
    </row>
    <row r="14519" spans="1:8">
      <c r="A14519" s="30" t="s">
        <v>5030</v>
      </c>
      <c r="B14519" s="74">
        <v>46255</v>
      </c>
      <c r="C14519" s="30" t="s">
        <v>842</v>
      </c>
      <c r="D14519" s="30" t="s">
        <v>843</v>
      </c>
      <c r="E14519" s="75">
        <v>131</v>
      </c>
      <c r="F14519" s="30" t="s">
        <v>70</v>
      </c>
      <c r="G14519" s="30" t="s">
        <v>71</v>
      </c>
      <c r="H14519" s="75">
        <v>2</v>
      </c>
    </row>
    <row r="14520" spans="1:8">
      <c r="A14520" s="30" t="s">
        <v>5030</v>
      </c>
      <c r="B14520" s="74">
        <v>46255</v>
      </c>
      <c r="C14520" s="30" t="s">
        <v>844</v>
      </c>
      <c r="D14520" s="30" t="s">
        <v>845</v>
      </c>
      <c r="E14520" s="75">
        <v>77</v>
      </c>
      <c r="F14520" s="30" t="s">
        <v>80</v>
      </c>
      <c r="G14520" s="30" t="s">
        <v>81</v>
      </c>
      <c r="H14520" s="75">
        <v>1</v>
      </c>
    </row>
    <row r="14521" spans="1:8">
      <c r="A14521" s="30" t="s">
        <v>5030</v>
      </c>
      <c r="B14521" s="74">
        <v>46255</v>
      </c>
      <c r="C14521" s="30" t="s">
        <v>846</v>
      </c>
      <c r="D14521" s="30" t="s">
        <v>847</v>
      </c>
      <c r="E14521" s="75">
        <v>156</v>
      </c>
      <c r="F14521" s="30" t="s">
        <v>78</v>
      </c>
      <c r="G14521" s="30" t="s">
        <v>79</v>
      </c>
      <c r="H14521" s="75">
        <v>2</v>
      </c>
    </row>
    <row r="14522" spans="1:8">
      <c r="A14522" s="30" t="s">
        <v>5030</v>
      </c>
      <c r="B14522" s="74">
        <v>46255</v>
      </c>
      <c r="C14522" s="30" t="s">
        <v>848</v>
      </c>
      <c r="D14522" s="30" t="s">
        <v>849</v>
      </c>
      <c r="E14522" s="75">
        <v>277</v>
      </c>
      <c r="F14522" s="30" t="s">
        <v>70</v>
      </c>
      <c r="G14522" s="30" t="s">
        <v>71</v>
      </c>
      <c r="H14522" s="75">
        <v>2</v>
      </c>
    </row>
    <row r="14523" spans="1:8">
      <c r="A14523" s="30" t="s">
        <v>5030</v>
      </c>
      <c r="B14523" s="74">
        <v>46255</v>
      </c>
      <c r="C14523" s="30" t="s">
        <v>850</v>
      </c>
      <c r="D14523" s="30" t="s">
        <v>851</v>
      </c>
      <c r="E14523" s="75">
        <v>57</v>
      </c>
      <c r="F14523" s="30" t="s">
        <v>70</v>
      </c>
      <c r="G14523" s="30" t="s">
        <v>71</v>
      </c>
      <c r="H14523" s="75">
        <v>2</v>
      </c>
    </row>
    <row r="14524" spans="1:8">
      <c r="A14524" s="30" t="s">
        <v>5030</v>
      </c>
      <c r="B14524" s="74">
        <v>46255</v>
      </c>
      <c r="C14524" s="30" t="s">
        <v>852</v>
      </c>
      <c r="D14524" s="30" t="s">
        <v>853</v>
      </c>
      <c r="E14524" s="75">
        <v>92</v>
      </c>
      <c r="F14524" s="30" t="s">
        <v>70</v>
      </c>
      <c r="G14524" s="30" t="s">
        <v>71</v>
      </c>
      <c r="H14524" s="75">
        <v>2</v>
      </c>
    </row>
    <row r="14525" spans="1:8">
      <c r="A14525" s="30" t="s">
        <v>5030</v>
      </c>
      <c r="B14525" s="74">
        <v>46255</v>
      </c>
      <c r="C14525" s="30" t="s">
        <v>854</v>
      </c>
      <c r="D14525" s="30" t="s">
        <v>855</v>
      </c>
      <c r="E14525" s="75">
        <v>74</v>
      </c>
      <c r="F14525" s="30" t="s">
        <v>68</v>
      </c>
      <c r="G14525" s="30" t="s">
        <v>69</v>
      </c>
      <c r="H14525" s="75">
        <v>1</v>
      </c>
    </row>
    <row r="14526" spans="1:8">
      <c r="A14526" s="30" t="s">
        <v>5030</v>
      </c>
      <c r="B14526" s="74">
        <v>46255</v>
      </c>
      <c r="C14526" s="30" t="s">
        <v>858</v>
      </c>
      <c r="D14526" s="30" t="s">
        <v>859</v>
      </c>
      <c r="E14526" s="75">
        <v>20</v>
      </c>
      <c r="F14526" s="30" t="s">
        <v>53</v>
      </c>
      <c r="G14526" s="30" t="s">
        <v>54</v>
      </c>
      <c r="H14526" s="75">
        <v>1</v>
      </c>
    </row>
    <row r="14527" spans="1:8">
      <c r="A14527" s="30" t="s">
        <v>5030</v>
      </c>
      <c r="B14527" s="74">
        <v>46255</v>
      </c>
      <c r="C14527" s="30" t="s">
        <v>862</v>
      </c>
      <c r="D14527" s="30" t="s">
        <v>863</v>
      </c>
      <c r="E14527" s="75">
        <v>99</v>
      </c>
      <c r="F14527" s="30" t="s">
        <v>70</v>
      </c>
      <c r="G14527" s="30" t="s">
        <v>71</v>
      </c>
      <c r="H14527" s="75">
        <v>2</v>
      </c>
    </row>
    <row r="14528" spans="1:8">
      <c r="A14528" s="30" t="s">
        <v>5030</v>
      </c>
      <c r="B14528" s="74">
        <v>46255</v>
      </c>
      <c r="C14528" s="30" t="s">
        <v>864</v>
      </c>
      <c r="D14528" s="30" t="s">
        <v>865</v>
      </c>
      <c r="E14528" s="75">
        <v>77</v>
      </c>
      <c r="F14528" s="30" t="s">
        <v>68</v>
      </c>
      <c r="G14528" s="30" t="s">
        <v>69</v>
      </c>
      <c r="H14528" s="75">
        <v>1</v>
      </c>
    </row>
    <row r="14529" spans="1:8">
      <c r="A14529" s="30" t="s">
        <v>5030</v>
      </c>
      <c r="B14529" s="74">
        <v>46255</v>
      </c>
      <c r="C14529" s="30" t="s">
        <v>866</v>
      </c>
      <c r="D14529" s="30" t="s">
        <v>867</v>
      </c>
      <c r="E14529" s="75">
        <v>100</v>
      </c>
      <c r="F14529" s="30" t="s">
        <v>70</v>
      </c>
      <c r="G14529" s="30" t="s">
        <v>71</v>
      </c>
      <c r="H14529" s="75">
        <v>2</v>
      </c>
    </row>
    <row r="14530" spans="1:8">
      <c r="A14530" s="30" t="s">
        <v>5030</v>
      </c>
      <c r="B14530" s="74">
        <v>46255</v>
      </c>
      <c r="C14530" s="30" t="s">
        <v>870</v>
      </c>
      <c r="D14530" s="30" t="s">
        <v>871</v>
      </c>
      <c r="E14530" s="75">
        <v>111</v>
      </c>
      <c r="F14530" s="30" t="s">
        <v>70</v>
      </c>
      <c r="G14530" s="30" t="s">
        <v>71</v>
      </c>
      <c r="H14530" s="75">
        <v>2</v>
      </c>
    </row>
    <row r="14531" spans="1:8">
      <c r="A14531" s="30" t="s">
        <v>5030</v>
      </c>
      <c r="B14531" s="74">
        <v>46255</v>
      </c>
      <c r="C14531" s="30" t="s">
        <v>872</v>
      </c>
      <c r="D14531" s="30" t="s">
        <v>873</v>
      </c>
      <c r="E14531" s="75">
        <v>98</v>
      </c>
      <c r="F14531" s="30" t="s">
        <v>70</v>
      </c>
      <c r="G14531" s="30" t="s">
        <v>71</v>
      </c>
      <c r="H14531" s="75">
        <v>2</v>
      </c>
    </row>
    <row r="14532" spans="1:8">
      <c r="A14532" s="30" t="s">
        <v>5030</v>
      </c>
      <c r="B14532" s="74">
        <v>46255</v>
      </c>
      <c r="C14532" s="30" t="s">
        <v>874</v>
      </c>
      <c r="D14532" s="30" t="s">
        <v>875</v>
      </c>
      <c r="E14532" s="75">
        <v>28</v>
      </c>
      <c r="F14532" s="30" t="s">
        <v>70</v>
      </c>
      <c r="G14532" s="30" t="s">
        <v>71</v>
      </c>
      <c r="H14532" s="75">
        <v>2</v>
      </c>
    </row>
    <row r="14533" spans="1:8">
      <c r="A14533" s="30" t="s">
        <v>5030</v>
      </c>
      <c r="B14533" s="74">
        <v>46255</v>
      </c>
      <c r="C14533" s="30" t="s">
        <v>876</v>
      </c>
      <c r="D14533" s="30" t="s">
        <v>877</v>
      </c>
      <c r="E14533" s="75">
        <v>105</v>
      </c>
      <c r="F14533" s="30" t="s">
        <v>70</v>
      </c>
      <c r="G14533" s="30" t="s">
        <v>71</v>
      </c>
      <c r="H14533" s="75">
        <v>2</v>
      </c>
    </row>
    <row r="14534" spans="1:8">
      <c r="A14534" s="30" t="s">
        <v>5030</v>
      </c>
      <c r="B14534" s="74">
        <v>46255</v>
      </c>
      <c r="C14534" s="30" t="s">
        <v>5048</v>
      </c>
      <c r="D14534" s="30" t="s">
        <v>5049</v>
      </c>
      <c r="E14534" s="75">
        <v>6</v>
      </c>
      <c r="F14534" s="30" t="s">
        <v>70</v>
      </c>
      <c r="G14534" s="30" t="s">
        <v>71</v>
      </c>
      <c r="H14534" s="75">
        <v>2</v>
      </c>
    </row>
    <row r="14535" spans="1:8">
      <c r="A14535" s="30" t="s">
        <v>5030</v>
      </c>
      <c r="B14535" s="74">
        <v>46255</v>
      </c>
      <c r="C14535" s="30" t="s">
        <v>878</v>
      </c>
      <c r="D14535" s="30" t="s">
        <v>879</v>
      </c>
      <c r="E14535" s="75">
        <v>58</v>
      </c>
      <c r="F14535" s="30" t="s">
        <v>68</v>
      </c>
      <c r="G14535" s="30" t="s">
        <v>69</v>
      </c>
      <c r="H14535" s="75">
        <v>1</v>
      </c>
    </row>
    <row r="14536" spans="1:8">
      <c r="A14536" s="30" t="s">
        <v>5030</v>
      </c>
      <c r="B14536" s="74">
        <v>46255</v>
      </c>
      <c r="C14536" s="30" t="s">
        <v>880</v>
      </c>
      <c r="D14536" s="30" t="s">
        <v>881</v>
      </c>
      <c r="E14536" s="75">
        <v>38</v>
      </c>
      <c r="F14536" s="30" t="s">
        <v>68</v>
      </c>
      <c r="G14536" s="30" t="s">
        <v>69</v>
      </c>
      <c r="H14536" s="75">
        <v>1</v>
      </c>
    </row>
    <row r="14537" spans="1:8">
      <c r="A14537" s="30" t="s">
        <v>5030</v>
      </c>
      <c r="B14537" s="74">
        <v>46255</v>
      </c>
      <c r="C14537" s="30" t="s">
        <v>886</v>
      </c>
      <c r="D14537" s="30" t="s">
        <v>887</v>
      </c>
      <c r="E14537" s="75">
        <v>99</v>
      </c>
      <c r="F14537" s="30" t="s">
        <v>70</v>
      </c>
      <c r="G14537" s="30" t="s">
        <v>71</v>
      </c>
      <c r="H14537" s="75">
        <v>2</v>
      </c>
    </row>
    <row r="14538" spans="1:8">
      <c r="A14538" s="30" t="s">
        <v>5030</v>
      </c>
      <c r="B14538" s="74">
        <v>46255</v>
      </c>
      <c r="C14538" s="30" t="s">
        <v>888</v>
      </c>
      <c r="D14538" s="30" t="s">
        <v>889</v>
      </c>
      <c r="E14538" s="75">
        <v>75</v>
      </c>
      <c r="F14538" s="30" t="s">
        <v>70</v>
      </c>
      <c r="G14538" s="30" t="s">
        <v>71</v>
      </c>
      <c r="H14538" s="75">
        <v>2</v>
      </c>
    </row>
    <row r="14539" spans="1:8">
      <c r="A14539" s="30" t="s">
        <v>5030</v>
      </c>
      <c r="B14539" s="74">
        <v>46255</v>
      </c>
      <c r="C14539" s="30" t="s">
        <v>890</v>
      </c>
      <c r="D14539" s="30" t="s">
        <v>891</v>
      </c>
      <c r="E14539" s="75">
        <v>134</v>
      </c>
      <c r="F14539" s="30" t="s">
        <v>53</v>
      </c>
      <c r="G14539" s="30" t="s">
        <v>54</v>
      </c>
      <c r="H14539" s="75">
        <v>1</v>
      </c>
    </row>
    <row r="14540" spans="1:8">
      <c r="A14540" s="30" t="s">
        <v>5030</v>
      </c>
      <c r="B14540" s="74">
        <v>46255</v>
      </c>
      <c r="C14540" s="30" t="s">
        <v>892</v>
      </c>
      <c r="D14540" s="30" t="s">
        <v>893</v>
      </c>
      <c r="E14540" s="75">
        <v>38</v>
      </c>
      <c r="F14540" s="30" t="s">
        <v>68</v>
      </c>
      <c r="G14540" s="30" t="s">
        <v>69</v>
      </c>
      <c r="H14540" s="75">
        <v>1</v>
      </c>
    </row>
    <row r="14541" spans="1:8">
      <c r="A14541" s="30" t="s">
        <v>5030</v>
      </c>
      <c r="B14541" s="74">
        <v>46255</v>
      </c>
      <c r="C14541" s="30" t="s">
        <v>894</v>
      </c>
      <c r="D14541" s="30" t="s">
        <v>895</v>
      </c>
      <c r="E14541" s="75">
        <v>93</v>
      </c>
      <c r="F14541" s="30" t="s">
        <v>70</v>
      </c>
      <c r="G14541" s="30" t="s">
        <v>71</v>
      </c>
      <c r="H14541" s="75">
        <v>2</v>
      </c>
    </row>
    <row r="14542" spans="1:8">
      <c r="A14542" s="30" t="s">
        <v>5030</v>
      </c>
      <c r="B14542" s="74">
        <v>46255</v>
      </c>
      <c r="C14542" s="30" t="s">
        <v>898</v>
      </c>
      <c r="D14542" s="30" t="s">
        <v>899</v>
      </c>
      <c r="E14542" s="75">
        <v>108</v>
      </c>
      <c r="F14542" s="30" t="s">
        <v>70</v>
      </c>
      <c r="G14542" s="30" t="s">
        <v>71</v>
      </c>
      <c r="H14542" s="75">
        <v>2</v>
      </c>
    </row>
    <row r="14543" spans="1:8">
      <c r="A14543" s="30" t="s">
        <v>5030</v>
      </c>
      <c r="B14543" s="74">
        <v>46255</v>
      </c>
      <c r="C14543" s="30" t="s">
        <v>900</v>
      </c>
      <c r="D14543" s="30" t="s">
        <v>901</v>
      </c>
      <c r="E14543" s="75">
        <v>35</v>
      </c>
      <c r="F14543" s="30" t="s">
        <v>68</v>
      </c>
      <c r="G14543" s="30" t="s">
        <v>69</v>
      </c>
      <c r="H14543" s="75">
        <v>1</v>
      </c>
    </row>
    <row r="14544" spans="1:8">
      <c r="A14544" s="30" t="s">
        <v>5030</v>
      </c>
      <c r="B14544" s="74">
        <v>46255</v>
      </c>
      <c r="C14544" s="30" t="s">
        <v>904</v>
      </c>
      <c r="D14544" s="30" t="s">
        <v>905</v>
      </c>
      <c r="E14544" s="75">
        <v>72</v>
      </c>
      <c r="F14544" s="30" t="s">
        <v>70</v>
      </c>
      <c r="G14544" s="30" t="s">
        <v>71</v>
      </c>
      <c r="H14544" s="75">
        <v>2</v>
      </c>
    </row>
    <row r="14545" spans="1:8">
      <c r="A14545" s="30" t="s">
        <v>5030</v>
      </c>
      <c r="B14545" s="74">
        <v>46255</v>
      </c>
      <c r="C14545" s="30" t="s">
        <v>906</v>
      </c>
      <c r="D14545" s="30" t="s">
        <v>907</v>
      </c>
      <c r="E14545" s="75">
        <v>86</v>
      </c>
      <c r="F14545" s="30" t="s">
        <v>70</v>
      </c>
      <c r="G14545" s="30" t="s">
        <v>71</v>
      </c>
      <c r="H14545" s="75">
        <v>2</v>
      </c>
    </row>
    <row r="14546" spans="1:8">
      <c r="A14546" s="30" t="s">
        <v>5030</v>
      </c>
      <c r="B14546" s="74">
        <v>46255</v>
      </c>
      <c r="C14546" s="30" t="s">
        <v>908</v>
      </c>
      <c r="D14546" s="30" t="s">
        <v>909</v>
      </c>
      <c r="E14546" s="75">
        <v>195</v>
      </c>
      <c r="F14546" s="30" t="s">
        <v>80</v>
      </c>
      <c r="G14546" s="30" t="s">
        <v>81</v>
      </c>
      <c r="H14546" s="75">
        <v>1</v>
      </c>
    </row>
    <row r="14547" spans="1:8">
      <c r="A14547" s="30" t="s">
        <v>5030</v>
      </c>
      <c r="B14547" s="74">
        <v>46255</v>
      </c>
      <c r="C14547" s="30" t="s">
        <v>916</v>
      </c>
      <c r="D14547" s="30" t="s">
        <v>917</v>
      </c>
      <c r="E14547" s="75">
        <v>48</v>
      </c>
      <c r="F14547" s="30" t="s">
        <v>53</v>
      </c>
      <c r="G14547" s="30" t="s">
        <v>54</v>
      </c>
      <c r="H14547" s="75">
        <v>1</v>
      </c>
    </row>
    <row r="14548" spans="1:8">
      <c r="A14548" s="30" t="s">
        <v>5030</v>
      </c>
      <c r="B14548" s="74">
        <v>46255</v>
      </c>
      <c r="C14548" s="30" t="s">
        <v>918</v>
      </c>
      <c r="D14548" s="30" t="s">
        <v>919</v>
      </c>
      <c r="E14548" s="75">
        <v>35</v>
      </c>
      <c r="F14548" s="30" t="s">
        <v>53</v>
      </c>
      <c r="G14548" s="30" t="s">
        <v>54</v>
      </c>
      <c r="H14548" s="75">
        <v>1</v>
      </c>
    </row>
    <row r="14549" spans="1:8">
      <c r="A14549" s="30" t="s">
        <v>5030</v>
      </c>
      <c r="B14549" s="74">
        <v>46255</v>
      </c>
      <c r="C14549" s="30" t="s">
        <v>920</v>
      </c>
      <c r="D14549" s="30" t="s">
        <v>921</v>
      </c>
      <c r="E14549" s="75">
        <v>149</v>
      </c>
      <c r="F14549" s="30" t="s">
        <v>80</v>
      </c>
      <c r="G14549" s="30" t="s">
        <v>81</v>
      </c>
      <c r="H14549" s="75">
        <v>1</v>
      </c>
    </row>
    <row r="14550" spans="1:8">
      <c r="A14550" s="30" t="s">
        <v>5030</v>
      </c>
      <c r="B14550" s="74">
        <v>46255</v>
      </c>
      <c r="C14550" s="30" t="s">
        <v>922</v>
      </c>
      <c r="D14550" s="30" t="s">
        <v>923</v>
      </c>
      <c r="E14550" s="75">
        <v>35</v>
      </c>
      <c r="F14550" s="30" t="s">
        <v>70</v>
      </c>
      <c r="G14550" s="30" t="s">
        <v>71</v>
      </c>
      <c r="H14550" s="75">
        <v>2</v>
      </c>
    </row>
    <row r="14551" spans="1:8">
      <c r="A14551" s="30" t="s">
        <v>5030</v>
      </c>
      <c r="B14551" s="74">
        <v>46255</v>
      </c>
      <c r="C14551" s="30" t="s">
        <v>926</v>
      </c>
      <c r="D14551" s="30" t="s">
        <v>927</v>
      </c>
      <c r="E14551" s="75">
        <v>87</v>
      </c>
      <c r="F14551" s="30" t="s">
        <v>70</v>
      </c>
      <c r="G14551" s="30" t="s">
        <v>71</v>
      </c>
      <c r="H14551" s="75">
        <v>2</v>
      </c>
    </row>
    <row r="14552" spans="1:8">
      <c r="A14552" s="30" t="s">
        <v>5030</v>
      </c>
      <c r="B14552" s="74">
        <v>46255</v>
      </c>
      <c r="C14552" s="30" t="s">
        <v>928</v>
      </c>
      <c r="D14552" s="30" t="s">
        <v>929</v>
      </c>
      <c r="E14552" s="75">
        <v>52</v>
      </c>
      <c r="F14552" s="30" t="s">
        <v>68</v>
      </c>
      <c r="G14552" s="30" t="s">
        <v>69</v>
      </c>
      <c r="H14552" s="75">
        <v>1</v>
      </c>
    </row>
    <row r="14553" spans="1:8">
      <c r="A14553" s="30" t="s">
        <v>5030</v>
      </c>
      <c r="B14553" s="74">
        <v>46255</v>
      </c>
      <c r="C14553" s="30" t="s">
        <v>930</v>
      </c>
      <c r="D14553" s="30" t="s">
        <v>931</v>
      </c>
      <c r="E14553" s="75">
        <v>65</v>
      </c>
      <c r="F14553" s="30" t="s">
        <v>72</v>
      </c>
      <c r="G14553" s="30" t="s">
        <v>73</v>
      </c>
      <c r="H14553" s="75">
        <v>3</v>
      </c>
    </row>
    <row r="14554" spans="1:8">
      <c r="A14554" s="30" t="s">
        <v>5030</v>
      </c>
      <c r="B14554" s="74">
        <v>46255</v>
      </c>
      <c r="C14554" s="30" t="s">
        <v>932</v>
      </c>
      <c r="D14554" s="30" t="s">
        <v>933</v>
      </c>
      <c r="E14554" s="75">
        <v>7</v>
      </c>
      <c r="F14554" s="30" t="s">
        <v>68</v>
      </c>
      <c r="G14554" s="30" t="s">
        <v>69</v>
      </c>
      <c r="H14554" s="75">
        <v>1</v>
      </c>
    </row>
    <row r="14555" spans="1:8">
      <c r="A14555" s="30" t="s">
        <v>5030</v>
      </c>
      <c r="B14555" s="74">
        <v>46255</v>
      </c>
      <c r="C14555" s="30" t="s">
        <v>934</v>
      </c>
      <c r="D14555" s="30" t="s">
        <v>935</v>
      </c>
      <c r="E14555" s="75">
        <v>48</v>
      </c>
      <c r="F14555" s="30" t="s">
        <v>70</v>
      </c>
      <c r="G14555" s="30" t="s">
        <v>71</v>
      </c>
      <c r="H14555" s="75">
        <v>2</v>
      </c>
    </row>
    <row r="14556" spans="1:8">
      <c r="A14556" s="30" t="s">
        <v>5030</v>
      </c>
      <c r="B14556" s="74">
        <v>46255</v>
      </c>
      <c r="C14556" s="30" t="s">
        <v>936</v>
      </c>
      <c r="D14556" s="30" t="s">
        <v>937</v>
      </c>
      <c r="E14556" s="75">
        <v>77</v>
      </c>
      <c r="F14556" s="30" t="s">
        <v>70</v>
      </c>
      <c r="G14556" s="30" t="s">
        <v>71</v>
      </c>
      <c r="H14556" s="75">
        <v>2</v>
      </c>
    </row>
    <row r="14557" spans="1:8">
      <c r="A14557" s="30" t="s">
        <v>5030</v>
      </c>
      <c r="B14557" s="74">
        <v>46255</v>
      </c>
      <c r="C14557" s="30" t="s">
        <v>938</v>
      </c>
      <c r="D14557" s="30" t="s">
        <v>939</v>
      </c>
      <c r="E14557" s="75">
        <v>261</v>
      </c>
      <c r="F14557" s="30" t="s">
        <v>78</v>
      </c>
      <c r="G14557" s="30" t="s">
        <v>79</v>
      </c>
      <c r="H14557" s="75">
        <v>2</v>
      </c>
    </row>
    <row r="14558" spans="1:8">
      <c r="A14558" s="30" t="s">
        <v>5030</v>
      </c>
      <c r="B14558" s="74">
        <v>46255</v>
      </c>
      <c r="C14558" s="30" t="s">
        <v>1826</v>
      </c>
      <c r="D14558" s="30" t="s">
        <v>1827</v>
      </c>
      <c r="E14558" s="75">
        <v>44</v>
      </c>
      <c r="F14558" s="30" t="s">
        <v>76</v>
      </c>
      <c r="G14558" s="30" t="s">
        <v>77</v>
      </c>
      <c r="H14558" s="75">
        <v>1</v>
      </c>
    </row>
    <row r="14559" spans="1:8">
      <c r="A14559" s="30" t="s">
        <v>5030</v>
      </c>
      <c r="B14559" s="74">
        <v>46255</v>
      </c>
      <c r="C14559" s="30" t="s">
        <v>1922</v>
      </c>
      <c r="D14559" s="30" t="s">
        <v>1923</v>
      </c>
      <c r="E14559" s="75">
        <v>94</v>
      </c>
      <c r="F14559" s="30" t="s">
        <v>68</v>
      </c>
      <c r="G14559" s="30" t="s">
        <v>69</v>
      </c>
      <c r="H14559" s="75">
        <v>1</v>
      </c>
    </row>
    <row r="14560" spans="1:8">
      <c r="A14560" s="30" t="s">
        <v>5030</v>
      </c>
      <c r="B14560" s="74">
        <v>46255</v>
      </c>
      <c r="C14560" s="30" t="s">
        <v>942</v>
      </c>
      <c r="D14560" s="30" t="s">
        <v>943</v>
      </c>
      <c r="E14560" s="75">
        <v>128</v>
      </c>
      <c r="F14560" s="30" t="s">
        <v>70</v>
      </c>
      <c r="G14560" s="30" t="s">
        <v>71</v>
      </c>
      <c r="H14560" s="75">
        <v>2</v>
      </c>
    </row>
    <row r="14561" spans="1:8">
      <c r="A14561" s="30" t="s">
        <v>5030</v>
      </c>
      <c r="B14561" s="74">
        <v>46255</v>
      </c>
      <c r="C14561" s="30" t="s">
        <v>944</v>
      </c>
      <c r="D14561" s="30" t="s">
        <v>945</v>
      </c>
      <c r="E14561" s="75">
        <v>78</v>
      </c>
      <c r="F14561" s="30" t="s">
        <v>70</v>
      </c>
      <c r="G14561" s="30" t="s">
        <v>71</v>
      </c>
      <c r="H14561" s="75">
        <v>2</v>
      </c>
    </row>
    <row r="14562" spans="1:8">
      <c r="A14562" s="30" t="s">
        <v>5030</v>
      </c>
      <c r="B14562" s="74">
        <v>46255</v>
      </c>
      <c r="C14562" s="30" t="s">
        <v>948</v>
      </c>
      <c r="D14562" s="30" t="s">
        <v>949</v>
      </c>
      <c r="E14562" s="75">
        <v>88</v>
      </c>
      <c r="F14562" s="30" t="s">
        <v>72</v>
      </c>
      <c r="G14562" s="30" t="s">
        <v>73</v>
      </c>
      <c r="H14562" s="75">
        <v>3</v>
      </c>
    </row>
    <row r="14563" spans="1:8">
      <c r="A14563" s="30" t="s">
        <v>5030</v>
      </c>
      <c r="B14563" s="74">
        <v>46255</v>
      </c>
      <c r="C14563" s="30" t="s">
        <v>950</v>
      </c>
      <c r="D14563" s="30" t="s">
        <v>951</v>
      </c>
      <c r="E14563" s="75">
        <v>33</v>
      </c>
      <c r="F14563" s="30" t="s">
        <v>53</v>
      </c>
      <c r="G14563" s="30" t="s">
        <v>54</v>
      </c>
      <c r="H14563" s="75">
        <v>1</v>
      </c>
    </row>
    <row r="14564" spans="1:8">
      <c r="A14564" s="30" t="s">
        <v>5030</v>
      </c>
      <c r="B14564" s="74">
        <v>46255</v>
      </c>
      <c r="C14564" s="30" t="s">
        <v>952</v>
      </c>
      <c r="D14564" s="30" t="s">
        <v>953</v>
      </c>
      <c r="E14564" s="75">
        <v>51</v>
      </c>
      <c r="F14564" s="30" t="s">
        <v>68</v>
      </c>
      <c r="G14564" s="30" t="s">
        <v>69</v>
      </c>
      <c r="H14564" s="75">
        <v>1</v>
      </c>
    </row>
    <row r="14565" spans="1:8">
      <c r="A14565" s="30" t="s">
        <v>5030</v>
      </c>
      <c r="B14565" s="74">
        <v>46255</v>
      </c>
      <c r="C14565" s="30" t="s">
        <v>954</v>
      </c>
      <c r="D14565" s="30" t="s">
        <v>955</v>
      </c>
      <c r="E14565" s="75">
        <v>65</v>
      </c>
      <c r="F14565" s="30" t="s">
        <v>70</v>
      </c>
      <c r="G14565" s="30" t="s">
        <v>71</v>
      </c>
      <c r="H14565" s="75">
        <v>2</v>
      </c>
    </row>
    <row r="14566" spans="1:8">
      <c r="A14566" s="30" t="s">
        <v>5030</v>
      </c>
      <c r="B14566" s="74">
        <v>46255</v>
      </c>
      <c r="C14566" s="30" t="s">
        <v>1830</v>
      </c>
      <c r="D14566" s="30" t="s">
        <v>1831</v>
      </c>
      <c r="E14566" s="75">
        <v>43</v>
      </c>
      <c r="F14566" s="30" t="s">
        <v>70</v>
      </c>
      <c r="G14566" s="30" t="s">
        <v>71</v>
      </c>
      <c r="H14566" s="75">
        <v>2</v>
      </c>
    </row>
    <row r="14567" spans="1:8">
      <c r="A14567" s="30" t="s">
        <v>5030</v>
      </c>
      <c r="B14567" s="74">
        <v>46255</v>
      </c>
      <c r="C14567" s="30" t="s">
        <v>972</v>
      </c>
      <c r="D14567" s="30" t="s">
        <v>973</v>
      </c>
      <c r="E14567" s="75">
        <v>200</v>
      </c>
      <c r="F14567" s="30" t="s">
        <v>70</v>
      </c>
      <c r="G14567" s="30" t="s">
        <v>71</v>
      </c>
      <c r="H14567" s="75">
        <v>2</v>
      </c>
    </row>
    <row r="14568" spans="1:8">
      <c r="A14568" s="30" t="s">
        <v>5030</v>
      </c>
      <c r="B14568" s="74">
        <v>46255</v>
      </c>
      <c r="C14568" s="30" t="s">
        <v>974</v>
      </c>
      <c r="D14568" s="30" t="s">
        <v>975</v>
      </c>
      <c r="E14568" s="75">
        <v>416</v>
      </c>
      <c r="F14568" s="30" t="s">
        <v>53</v>
      </c>
      <c r="G14568" s="30" t="s">
        <v>54</v>
      </c>
      <c r="H14568" s="75">
        <v>1</v>
      </c>
    </row>
    <row r="14569" spans="1:8">
      <c r="A14569" s="30" t="s">
        <v>5030</v>
      </c>
      <c r="B14569" s="74">
        <v>46255</v>
      </c>
      <c r="C14569" s="30" t="s">
        <v>976</v>
      </c>
      <c r="D14569" s="30" t="s">
        <v>977</v>
      </c>
      <c r="E14569" s="75">
        <v>58</v>
      </c>
      <c r="F14569" s="30" t="s">
        <v>68</v>
      </c>
      <c r="G14569" s="30" t="s">
        <v>69</v>
      </c>
      <c r="H14569" s="75">
        <v>1</v>
      </c>
    </row>
    <row r="14570" spans="1:8">
      <c r="A14570" s="30" t="s">
        <v>5030</v>
      </c>
      <c r="B14570" s="74">
        <v>46255</v>
      </c>
      <c r="C14570" s="30" t="s">
        <v>980</v>
      </c>
      <c r="D14570" s="30" t="s">
        <v>981</v>
      </c>
      <c r="E14570" s="75">
        <v>256</v>
      </c>
      <c r="F14570" s="30" t="s">
        <v>70</v>
      </c>
      <c r="G14570" s="30" t="s">
        <v>71</v>
      </c>
      <c r="H14570" s="75">
        <v>2</v>
      </c>
    </row>
    <row r="14571" spans="1:8">
      <c r="A14571" s="30" t="s">
        <v>5030</v>
      </c>
      <c r="B14571" s="74">
        <v>46255</v>
      </c>
      <c r="C14571" s="30" t="s">
        <v>984</v>
      </c>
      <c r="D14571" s="30" t="s">
        <v>985</v>
      </c>
      <c r="E14571" s="75">
        <v>93</v>
      </c>
      <c r="F14571" s="30" t="s">
        <v>53</v>
      </c>
      <c r="G14571" s="30" t="s">
        <v>54</v>
      </c>
      <c r="H14571" s="75">
        <v>1</v>
      </c>
    </row>
    <row r="14572" spans="1:8">
      <c r="A14572" s="30" t="s">
        <v>5030</v>
      </c>
      <c r="B14572" s="74">
        <v>46255</v>
      </c>
      <c r="C14572" s="30" t="s">
        <v>986</v>
      </c>
      <c r="D14572" s="30" t="s">
        <v>987</v>
      </c>
      <c r="E14572" s="75">
        <v>102</v>
      </c>
      <c r="F14572" s="30" t="s">
        <v>53</v>
      </c>
      <c r="G14572" s="30" t="s">
        <v>54</v>
      </c>
      <c r="H14572" s="75">
        <v>1</v>
      </c>
    </row>
    <row r="14573" spans="1:8">
      <c r="A14573" s="30" t="s">
        <v>5030</v>
      </c>
      <c r="B14573" s="74">
        <v>46255</v>
      </c>
      <c r="C14573" s="30" t="s">
        <v>992</v>
      </c>
      <c r="D14573" s="30" t="s">
        <v>993</v>
      </c>
      <c r="E14573" s="75">
        <v>31</v>
      </c>
      <c r="F14573" s="30" t="s">
        <v>68</v>
      </c>
      <c r="G14573" s="30" t="s">
        <v>69</v>
      </c>
      <c r="H14573" s="75">
        <v>1</v>
      </c>
    </row>
    <row r="14574" spans="1:8">
      <c r="A14574" s="30" t="s">
        <v>5030</v>
      </c>
      <c r="B14574" s="74">
        <v>46255</v>
      </c>
      <c r="C14574" s="30" t="s">
        <v>994</v>
      </c>
      <c r="D14574" s="30" t="s">
        <v>995</v>
      </c>
      <c r="E14574" s="75">
        <v>61</v>
      </c>
      <c r="F14574" s="30" t="s">
        <v>53</v>
      </c>
      <c r="G14574" s="30" t="s">
        <v>54</v>
      </c>
      <c r="H14574" s="75">
        <v>1</v>
      </c>
    </row>
    <row r="14575" spans="1:8">
      <c r="A14575" s="30" t="s">
        <v>5030</v>
      </c>
      <c r="B14575" s="74">
        <v>46255</v>
      </c>
      <c r="C14575" s="30" t="s">
        <v>5052</v>
      </c>
      <c r="D14575" s="30" t="s">
        <v>5053</v>
      </c>
      <c r="E14575" s="75">
        <v>39</v>
      </c>
      <c r="F14575" s="30" t="s">
        <v>68</v>
      </c>
      <c r="G14575" s="30" t="s">
        <v>69</v>
      </c>
      <c r="H14575" s="75">
        <v>1</v>
      </c>
    </row>
    <row r="14576" spans="1:8">
      <c r="A14576" s="30" t="s">
        <v>5030</v>
      </c>
      <c r="B14576" s="74">
        <v>46255</v>
      </c>
      <c r="C14576" s="30" t="s">
        <v>998</v>
      </c>
      <c r="D14576" s="30" t="s">
        <v>999</v>
      </c>
      <c r="E14576" s="75">
        <v>3</v>
      </c>
      <c r="F14576" s="30" t="s">
        <v>76</v>
      </c>
      <c r="G14576" s="30" t="s">
        <v>77</v>
      </c>
      <c r="H14576" s="75">
        <v>1</v>
      </c>
    </row>
    <row r="14577" spans="1:8">
      <c r="A14577" s="30" t="s">
        <v>5030</v>
      </c>
      <c r="B14577" s="74">
        <v>46255</v>
      </c>
      <c r="C14577" s="30" t="s">
        <v>1002</v>
      </c>
      <c r="D14577" s="30" t="s">
        <v>1003</v>
      </c>
      <c r="E14577" s="75">
        <v>13</v>
      </c>
      <c r="F14577" s="30" t="s">
        <v>53</v>
      </c>
      <c r="G14577" s="30" t="s">
        <v>54</v>
      </c>
      <c r="H14577" s="75">
        <v>1</v>
      </c>
    </row>
    <row r="14578" spans="1:8">
      <c r="A14578" s="30" t="s">
        <v>5030</v>
      </c>
      <c r="B14578" s="74">
        <v>46255</v>
      </c>
      <c r="C14578" s="30" t="s">
        <v>1840</v>
      </c>
      <c r="D14578" s="30" t="s">
        <v>1841</v>
      </c>
      <c r="E14578" s="75">
        <v>58</v>
      </c>
      <c r="F14578" s="30" t="s">
        <v>70</v>
      </c>
      <c r="G14578" s="30" t="s">
        <v>71</v>
      </c>
      <c r="H14578" s="75">
        <v>2</v>
      </c>
    </row>
    <row r="14579" spans="1:8">
      <c r="A14579" s="30" t="s">
        <v>5030</v>
      </c>
      <c r="B14579" s="74">
        <v>46255</v>
      </c>
      <c r="C14579" s="30" t="s">
        <v>1006</v>
      </c>
      <c r="D14579" s="30" t="s">
        <v>1007</v>
      </c>
      <c r="E14579" s="75">
        <v>95</v>
      </c>
      <c r="F14579" s="30" t="s">
        <v>70</v>
      </c>
      <c r="G14579" s="30" t="s">
        <v>71</v>
      </c>
      <c r="H14579" s="75">
        <v>2</v>
      </c>
    </row>
    <row r="14580" spans="1:8">
      <c r="A14580" s="30" t="s">
        <v>5030</v>
      </c>
      <c r="B14580" s="74">
        <v>46255</v>
      </c>
      <c r="C14580" s="30" t="s">
        <v>1010</v>
      </c>
      <c r="D14580" s="30" t="s">
        <v>1011</v>
      </c>
      <c r="E14580" s="75">
        <v>78</v>
      </c>
      <c r="F14580" s="30" t="s">
        <v>70</v>
      </c>
      <c r="G14580" s="30" t="s">
        <v>71</v>
      </c>
      <c r="H14580" s="75">
        <v>2</v>
      </c>
    </row>
    <row r="14581" spans="1:8">
      <c r="A14581" s="30" t="s">
        <v>5030</v>
      </c>
      <c r="B14581" s="74">
        <v>46255</v>
      </c>
      <c r="C14581" s="30" t="s">
        <v>1016</v>
      </c>
      <c r="D14581" s="30" t="s">
        <v>1017</v>
      </c>
      <c r="E14581" s="75">
        <v>28</v>
      </c>
      <c r="F14581" s="30" t="s">
        <v>53</v>
      </c>
      <c r="G14581" s="30" t="s">
        <v>54</v>
      </c>
      <c r="H14581" s="75">
        <v>1</v>
      </c>
    </row>
    <row r="14582" spans="1:8">
      <c r="A14582" s="30" t="s">
        <v>5030</v>
      </c>
      <c r="B14582" s="74">
        <v>46255</v>
      </c>
      <c r="C14582" s="30" t="s">
        <v>1018</v>
      </c>
      <c r="D14582" s="30" t="s">
        <v>1019</v>
      </c>
      <c r="E14582" s="75">
        <v>128</v>
      </c>
      <c r="F14582" s="30" t="s">
        <v>70</v>
      </c>
      <c r="G14582" s="30" t="s">
        <v>71</v>
      </c>
      <c r="H14582" s="75">
        <v>2</v>
      </c>
    </row>
    <row r="14583" spans="1:8">
      <c r="A14583" s="30" t="s">
        <v>5030</v>
      </c>
      <c r="B14583" s="74">
        <v>46255</v>
      </c>
      <c r="C14583" s="30" t="s">
        <v>1020</v>
      </c>
      <c r="D14583" s="30" t="s">
        <v>1021</v>
      </c>
      <c r="E14583" s="75">
        <v>50</v>
      </c>
      <c r="F14583" s="30" t="s">
        <v>53</v>
      </c>
      <c r="G14583" s="30" t="s">
        <v>54</v>
      </c>
      <c r="H14583" s="75">
        <v>1</v>
      </c>
    </row>
    <row r="14584" spans="1:8">
      <c r="A14584" s="30" t="s">
        <v>5030</v>
      </c>
      <c r="B14584" s="74">
        <v>46255</v>
      </c>
      <c r="C14584" s="30" t="s">
        <v>1032</v>
      </c>
      <c r="D14584" s="30" t="s">
        <v>1033</v>
      </c>
      <c r="E14584" s="75">
        <v>119</v>
      </c>
      <c r="F14584" s="30" t="s">
        <v>70</v>
      </c>
      <c r="G14584" s="30" t="s">
        <v>71</v>
      </c>
      <c r="H14584" s="75">
        <v>2</v>
      </c>
    </row>
    <row r="14585" spans="1:8">
      <c r="A14585" s="30" t="s">
        <v>5030</v>
      </c>
      <c r="B14585" s="74">
        <v>46255</v>
      </c>
      <c r="C14585" s="30" t="s">
        <v>1034</v>
      </c>
      <c r="D14585" s="30" t="s">
        <v>1035</v>
      </c>
      <c r="E14585" s="75">
        <v>43</v>
      </c>
      <c r="F14585" s="30" t="s">
        <v>53</v>
      </c>
      <c r="G14585" s="30" t="s">
        <v>54</v>
      </c>
      <c r="H14585" s="75">
        <v>1</v>
      </c>
    </row>
    <row r="14586" spans="1:8">
      <c r="A14586" s="30" t="s">
        <v>5030</v>
      </c>
      <c r="B14586" s="74">
        <v>46255</v>
      </c>
      <c r="C14586" s="30" t="s">
        <v>1036</v>
      </c>
      <c r="D14586" s="30" t="s">
        <v>1037</v>
      </c>
      <c r="E14586" s="75">
        <v>173</v>
      </c>
      <c r="F14586" s="30" t="s">
        <v>53</v>
      </c>
      <c r="G14586" s="30" t="s">
        <v>54</v>
      </c>
      <c r="H14586" s="75">
        <v>1</v>
      </c>
    </row>
    <row r="14587" spans="1:8">
      <c r="A14587" s="30" t="s">
        <v>5030</v>
      </c>
      <c r="B14587" s="74">
        <v>46255</v>
      </c>
      <c r="C14587" s="30" t="s">
        <v>1038</v>
      </c>
      <c r="D14587" s="30" t="s">
        <v>1039</v>
      </c>
      <c r="E14587" s="75">
        <v>175</v>
      </c>
      <c r="F14587" s="30" t="s">
        <v>70</v>
      </c>
      <c r="G14587" s="30" t="s">
        <v>71</v>
      </c>
      <c r="H14587" s="75">
        <v>2</v>
      </c>
    </row>
    <row r="14588" spans="1:8">
      <c r="A14588" s="30" t="s">
        <v>5030</v>
      </c>
      <c r="B14588" s="74">
        <v>46255</v>
      </c>
      <c r="C14588" s="30" t="s">
        <v>1042</v>
      </c>
      <c r="D14588" s="30" t="s">
        <v>1043</v>
      </c>
      <c r="E14588" s="75">
        <v>72</v>
      </c>
      <c r="F14588" s="30" t="s">
        <v>80</v>
      </c>
      <c r="G14588" s="30" t="s">
        <v>81</v>
      </c>
      <c r="H14588" s="75">
        <v>1</v>
      </c>
    </row>
    <row r="14589" spans="1:8">
      <c r="A14589" s="30" t="s">
        <v>5030</v>
      </c>
      <c r="B14589" s="74">
        <v>46255</v>
      </c>
      <c r="C14589" s="30" t="s">
        <v>1044</v>
      </c>
      <c r="D14589" s="30" t="s">
        <v>1045</v>
      </c>
      <c r="E14589" s="75">
        <v>106</v>
      </c>
      <c r="F14589" s="30" t="s">
        <v>53</v>
      </c>
      <c r="G14589" s="30" t="s">
        <v>54</v>
      </c>
      <c r="H14589" s="75">
        <v>1</v>
      </c>
    </row>
    <row r="14590" spans="1:8">
      <c r="A14590" s="30" t="s">
        <v>5030</v>
      </c>
      <c r="B14590" s="74">
        <v>46255</v>
      </c>
      <c r="C14590" s="30" t="s">
        <v>1046</v>
      </c>
      <c r="D14590" s="30" t="s">
        <v>1047</v>
      </c>
      <c r="E14590" s="75">
        <v>146</v>
      </c>
      <c r="F14590" s="30" t="s">
        <v>80</v>
      </c>
      <c r="G14590" s="30" t="s">
        <v>81</v>
      </c>
      <c r="H14590" s="75">
        <v>1</v>
      </c>
    </row>
    <row r="14591" spans="1:8">
      <c r="A14591" s="30" t="s">
        <v>5030</v>
      </c>
      <c r="B14591" s="74">
        <v>46255</v>
      </c>
      <c r="C14591" s="30" t="s">
        <v>1048</v>
      </c>
      <c r="D14591" s="30" t="s">
        <v>1049</v>
      </c>
      <c r="E14591" s="75">
        <v>89</v>
      </c>
      <c r="F14591" s="30" t="s">
        <v>76</v>
      </c>
      <c r="G14591" s="30" t="s">
        <v>77</v>
      </c>
      <c r="H14591" s="75">
        <v>1</v>
      </c>
    </row>
    <row r="14592" spans="1:8">
      <c r="A14592" s="30" t="s">
        <v>5030</v>
      </c>
      <c r="B14592" s="74">
        <v>46255</v>
      </c>
      <c r="C14592" s="30" t="s">
        <v>1050</v>
      </c>
      <c r="D14592" s="30" t="s">
        <v>1051</v>
      </c>
      <c r="E14592" s="75">
        <v>52</v>
      </c>
      <c r="F14592" s="30" t="s">
        <v>70</v>
      </c>
      <c r="G14592" s="30" t="s">
        <v>71</v>
      </c>
      <c r="H14592" s="75">
        <v>2</v>
      </c>
    </row>
    <row r="14593" spans="1:8">
      <c r="A14593" s="30" t="s">
        <v>5030</v>
      </c>
      <c r="B14593" s="74">
        <v>46255</v>
      </c>
      <c r="C14593" s="30" t="s">
        <v>1054</v>
      </c>
      <c r="D14593" s="30" t="s">
        <v>1055</v>
      </c>
      <c r="E14593" s="75">
        <v>137</v>
      </c>
      <c r="F14593" s="30" t="s">
        <v>70</v>
      </c>
      <c r="G14593" s="30" t="s">
        <v>71</v>
      </c>
      <c r="H14593" s="75">
        <v>2</v>
      </c>
    </row>
    <row r="14594" spans="1:8">
      <c r="A14594" s="30" t="s">
        <v>5030</v>
      </c>
      <c r="B14594" s="74">
        <v>46255</v>
      </c>
      <c r="C14594" s="30" t="s">
        <v>1058</v>
      </c>
      <c r="D14594" s="30" t="s">
        <v>1059</v>
      </c>
      <c r="E14594" s="75">
        <v>2</v>
      </c>
      <c r="F14594" s="30" t="s">
        <v>80</v>
      </c>
      <c r="G14594" s="30" t="s">
        <v>81</v>
      </c>
      <c r="H14594" s="75">
        <v>1</v>
      </c>
    </row>
    <row r="14595" spans="1:8">
      <c r="A14595" s="30" t="s">
        <v>5030</v>
      </c>
      <c r="B14595" s="74">
        <v>46255</v>
      </c>
      <c r="C14595" s="30" t="s">
        <v>1068</v>
      </c>
      <c r="D14595" s="30" t="s">
        <v>1069</v>
      </c>
      <c r="E14595" s="75">
        <v>123</v>
      </c>
      <c r="F14595" s="30" t="s">
        <v>70</v>
      </c>
      <c r="G14595" s="30" t="s">
        <v>71</v>
      </c>
      <c r="H14595" s="75">
        <v>2</v>
      </c>
    </row>
    <row r="14596" spans="1:8">
      <c r="A14596" s="30" t="s">
        <v>5030</v>
      </c>
      <c r="B14596" s="74">
        <v>46255</v>
      </c>
      <c r="C14596" s="30" t="s">
        <v>1074</v>
      </c>
      <c r="D14596" s="30" t="s">
        <v>1075</v>
      </c>
      <c r="E14596" s="75">
        <v>142</v>
      </c>
      <c r="F14596" s="30" t="s">
        <v>70</v>
      </c>
      <c r="G14596" s="30" t="s">
        <v>71</v>
      </c>
      <c r="H14596" s="75">
        <v>2</v>
      </c>
    </row>
    <row r="14597" spans="1:8">
      <c r="A14597" s="30" t="s">
        <v>5030</v>
      </c>
      <c r="B14597" s="74">
        <v>46255</v>
      </c>
      <c r="C14597" s="30" t="s">
        <v>1076</v>
      </c>
      <c r="D14597" s="30" t="s">
        <v>1077</v>
      </c>
      <c r="E14597" s="75">
        <v>70</v>
      </c>
      <c r="F14597" s="30" t="s">
        <v>53</v>
      </c>
      <c r="G14597" s="30" t="s">
        <v>54</v>
      </c>
      <c r="H14597" s="75">
        <v>1</v>
      </c>
    </row>
    <row r="14598" spans="1:8">
      <c r="A14598" s="30" t="s">
        <v>5030</v>
      </c>
      <c r="B14598" s="74">
        <v>46255</v>
      </c>
      <c r="C14598" s="30" t="s">
        <v>1088</v>
      </c>
      <c r="D14598" s="30" t="s">
        <v>1089</v>
      </c>
      <c r="E14598" s="75">
        <v>47</v>
      </c>
      <c r="F14598" s="30" t="s">
        <v>53</v>
      </c>
      <c r="G14598" s="30" t="s">
        <v>54</v>
      </c>
      <c r="H14598" s="75">
        <v>1</v>
      </c>
    </row>
    <row r="14599" spans="1:8">
      <c r="A14599" s="30" t="s">
        <v>5030</v>
      </c>
      <c r="B14599" s="74">
        <v>46255</v>
      </c>
      <c r="C14599" s="30" t="s">
        <v>1092</v>
      </c>
      <c r="D14599" s="30" t="s">
        <v>1093</v>
      </c>
      <c r="E14599" s="75">
        <v>179</v>
      </c>
      <c r="F14599" s="30" t="s">
        <v>80</v>
      </c>
      <c r="G14599" s="30" t="s">
        <v>81</v>
      </c>
      <c r="H14599" s="75">
        <v>1</v>
      </c>
    </row>
    <row r="14600" spans="1:8">
      <c r="A14600" s="30" t="s">
        <v>5030</v>
      </c>
      <c r="B14600" s="74">
        <v>46255</v>
      </c>
      <c r="C14600" s="30" t="s">
        <v>1094</v>
      </c>
      <c r="D14600" s="30" t="s">
        <v>1095</v>
      </c>
      <c r="E14600" s="75">
        <v>61</v>
      </c>
      <c r="F14600" s="30" t="s">
        <v>70</v>
      </c>
      <c r="G14600" s="30" t="s">
        <v>71</v>
      </c>
      <c r="H14600" s="75">
        <v>2</v>
      </c>
    </row>
    <row r="14601" spans="1:8">
      <c r="A14601" s="30" t="s">
        <v>5030</v>
      </c>
      <c r="B14601" s="74">
        <v>46255</v>
      </c>
      <c r="C14601" s="30" t="s">
        <v>1848</v>
      </c>
      <c r="D14601" s="30" t="s">
        <v>1849</v>
      </c>
      <c r="E14601" s="75">
        <v>44</v>
      </c>
      <c r="F14601" s="30" t="s">
        <v>53</v>
      </c>
      <c r="G14601" s="30" t="s">
        <v>54</v>
      </c>
      <c r="H14601" s="75">
        <v>1</v>
      </c>
    </row>
    <row r="14602" spans="1:8">
      <c r="A14602" s="30" t="s">
        <v>5030</v>
      </c>
      <c r="B14602" s="74">
        <v>46255</v>
      </c>
      <c r="C14602" s="30" t="s">
        <v>1096</v>
      </c>
      <c r="D14602" s="30" t="s">
        <v>1097</v>
      </c>
      <c r="E14602" s="75">
        <v>52</v>
      </c>
      <c r="F14602" s="30" t="s">
        <v>70</v>
      </c>
      <c r="G14602" s="30" t="s">
        <v>71</v>
      </c>
      <c r="H14602" s="75">
        <v>2</v>
      </c>
    </row>
    <row r="14603" spans="1:8">
      <c r="A14603" s="30" t="s">
        <v>5030</v>
      </c>
      <c r="B14603" s="74">
        <v>46255</v>
      </c>
      <c r="C14603" s="30" t="s">
        <v>1098</v>
      </c>
      <c r="D14603" s="30" t="s">
        <v>1099</v>
      </c>
      <c r="E14603" s="75">
        <v>123</v>
      </c>
      <c r="F14603" s="30" t="s">
        <v>53</v>
      </c>
      <c r="G14603" s="30" t="s">
        <v>54</v>
      </c>
      <c r="H14603" s="75">
        <v>1</v>
      </c>
    </row>
    <row r="14604" spans="1:8">
      <c r="A14604" s="30" t="s">
        <v>5030</v>
      </c>
      <c r="B14604" s="74">
        <v>46255</v>
      </c>
      <c r="C14604" s="30" t="s">
        <v>1102</v>
      </c>
      <c r="D14604" s="30" t="s">
        <v>1103</v>
      </c>
      <c r="E14604" s="75">
        <v>90</v>
      </c>
      <c r="F14604" s="30" t="s">
        <v>53</v>
      </c>
      <c r="G14604" s="30" t="s">
        <v>54</v>
      </c>
      <c r="H14604" s="75">
        <v>1</v>
      </c>
    </row>
    <row r="14605" spans="1:8">
      <c r="A14605" s="30" t="s">
        <v>5030</v>
      </c>
      <c r="B14605" s="74">
        <v>46255</v>
      </c>
      <c r="C14605" s="30" t="s">
        <v>1104</v>
      </c>
      <c r="D14605" s="30" t="s">
        <v>1105</v>
      </c>
      <c r="E14605" s="75">
        <v>97</v>
      </c>
      <c r="F14605" s="30" t="s">
        <v>53</v>
      </c>
      <c r="G14605" s="30" t="s">
        <v>54</v>
      </c>
      <c r="H14605" s="75">
        <v>1</v>
      </c>
    </row>
    <row r="14606" spans="1:8">
      <c r="A14606" s="30" t="s">
        <v>5030</v>
      </c>
      <c r="B14606" s="74">
        <v>46255</v>
      </c>
      <c r="C14606" s="30" t="s">
        <v>1106</v>
      </c>
      <c r="D14606" s="30" t="s">
        <v>1107</v>
      </c>
      <c r="E14606" s="75">
        <v>358</v>
      </c>
      <c r="F14606" s="30" t="s">
        <v>80</v>
      </c>
      <c r="G14606" s="30" t="s">
        <v>81</v>
      </c>
      <c r="H14606" s="75">
        <v>1</v>
      </c>
    </row>
    <row r="14607" spans="1:8">
      <c r="A14607" s="30" t="s">
        <v>5030</v>
      </c>
      <c r="B14607" s="74">
        <v>46255</v>
      </c>
      <c r="C14607" s="30" t="s">
        <v>1108</v>
      </c>
      <c r="D14607" s="30" t="s">
        <v>1109</v>
      </c>
      <c r="E14607" s="75">
        <v>152</v>
      </c>
      <c r="F14607" s="30" t="s">
        <v>53</v>
      </c>
      <c r="G14607" s="30" t="s">
        <v>54</v>
      </c>
      <c r="H14607" s="75">
        <v>1</v>
      </c>
    </row>
    <row r="14608" spans="1:8">
      <c r="A14608" s="30" t="s">
        <v>5030</v>
      </c>
      <c r="B14608" s="74">
        <v>46255</v>
      </c>
      <c r="C14608" s="30" t="s">
        <v>1110</v>
      </c>
      <c r="D14608" s="30" t="s">
        <v>1111</v>
      </c>
      <c r="E14608" s="75">
        <v>92</v>
      </c>
      <c r="F14608" s="30" t="s">
        <v>80</v>
      </c>
      <c r="G14608" s="30" t="s">
        <v>81</v>
      </c>
      <c r="H14608" s="75">
        <v>1</v>
      </c>
    </row>
    <row r="14609" spans="1:8">
      <c r="A14609" s="30" t="s">
        <v>5030</v>
      </c>
      <c r="B14609" s="74">
        <v>46255</v>
      </c>
      <c r="C14609" s="30" t="s">
        <v>1852</v>
      </c>
      <c r="D14609" s="30" t="s">
        <v>1853</v>
      </c>
      <c r="E14609" s="75">
        <v>98</v>
      </c>
      <c r="F14609" s="30" t="s">
        <v>53</v>
      </c>
      <c r="G14609" s="30" t="s">
        <v>54</v>
      </c>
      <c r="H14609" s="75">
        <v>1</v>
      </c>
    </row>
    <row r="14610" spans="1:8">
      <c r="A14610" s="30" t="s">
        <v>5030</v>
      </c>
      <c r="B14610" s="74">
        <v>46255</v>
      </c>
      <c r="C14610" s="30" t="s">
        <v>1114</v>
      </c>
      <c r="D14610" s="30" t="s">
        <v>1115</v>
      </c>
      <c r="E14610" s="75">
        <v>123</v>
      </c>
      <c r="F14610" s="30" t="s">
        <v>70</v>
      </c>
      <c r="G14610" s="30" t="s">
        <v>71</v>
      </c>
      <c r="H14610" s="75">
        <v>2</v>
      </c>
    </row>
    <row r="14611" spans="1:8">
      <c r="A14611" s="30" t="s">
        <v>5030</v>
      </c>
      <c r="B14611" s="74">
        <v>46255</v>
      </c>
      <c r="C14611" s="30" t="s">
        <v>1120</v>
      </c>
      <c r="D14611" s="30" t="s">
        <v>1121</v>
      </c>
      <c r="E14611" s="75">
        <v>84</v>
      </c>
      <c r="F14611" s="30" t="s">
        <v>70</v>
      </c>
      <c r="G14611" s="30" t="s">
        <v>71</v>
      </c>
      <c r="H14611" s="75">
        <v>2</v>
      </c>
    </row>
    <row r="14612" spans="1:8">
      <c r="A14612" s="30" t="s">
        <v>5030</v>
      </c>
      <c r="B14612" s="74">
        <v>46255</v>
      </c>
      <c r="C14612" s="30" t="s">
        <v>1128</v>
      </c>
      <c r="D14612" s="30" t="s">
        <v>1129</v>
      </c>
      <c r="E14612" s="75">
        <v>80</v>
      </c>
      <c r="F14612" s="30" t="s">
        <v>70</v>
      </c>
      <c r="G14612" s="30" t="s">
        <v>71</v>
      </c>
      <c r="H14612" s="75">
        <v>2</v>
      </c>
    </row>
    <row r="14613" spans="1:8">
      <c r="A14613" s="30" t="s">
        <v>5030</v>
      </c>
      <c r="B14613" s="74">
        <v>46255</v>
      </c>
      <c r="C14613" s="30" t="s">
        <v>1130</v>
      </c>
      <c r="D14613" s="30" t="s">
        <v>1131</v>
      </c>
      <c r="E14613" s="75">
        <v>140</v>
      </c>
      <c r="F14613" s="30" t="s">
        <v>70</v>
      </c>
      <c r="G14613" s="30" t="s">
        <v>71</v>
      </c>
      <c r="H14613" s="75">
        <v>2</v>
      </c>
    </row>
    <row r="14614" spans="1:8">
      <c r="A14614" s="30" t="s">
        <v>5030</v>
      </c>
      <c r="B14614" s="74">
        <v>46255</v>
      </c>
      <c r="C14614" s="30" t="s">
        <v>1132</v>
      </c>
      <c r="D14614" s="30" t="s">
        <v>1133</v>
      </c>
      <c r="E14614" s="75">
        <v>13</v>
      </c>
      <c r="F14614" s="30" t="s">
        <v>70</v>
      </c>
      <c r="G14614" s="30" t="s">
        <v>71</v>
      </c>
      <c r="H14614" s="75">
        <v>2</v>
      </c>
    </row>
    <row r="14615" spans="1:8">
      <c r="A14615" s="30" t="s">
        <v>5030</v>
      </c>
      <c r="B14615" s="74">
        <v>46255</v>
      </c>
      <c r="C14615" s="30" t="s">
        <v>1136</v>
      </c>
      <c r="D14615" s="30" t="s">
        <v>1137</v>
      </c>
      <c r="E14615" s="75">
        <v>185</v>
      </c>
      <c r="F14615" s="30" t="s">
        <v>70</v>
      </c>
      <c r="G14615" s="30" t="s">
        <v>71</v>
      </c>
      <c r="H14615" s="75">
        <v>2</v>
      </c>
    </row>
    <row r="14616" spans="1:8">
      <c r="A14616" s="30" t="s">
        <v>5030</v>
      </c>
      <c r="B14616" s="74">
        <v>46255</v>
      </c>
      <c r="C14616" s="30" t="s">
        <v>1856</v>
      </c>
      <c r="D14616" s="30" t="s">
        <v>1857</v>
      </c>
      <c r="E14616" s="75">
        <v>49</v>
      </c>
      <c r="F14616" s="30" t="s">
        <v>53</v>
      </c>
      <c r="G14616" s="30" t="s">
        <v>54</v>
      </c>
      <c r="H14616" s="75">
        <v>1</v>
      </c>
    </row>
    <row r="14617" spans="1:8">
      <c r="A14617" s="30" t="s">
        <v>5030</v>
      </c>
      <c r="B14617" s="74">
        <v>46255</v>
      </c>
      <c r="C14617" s="30" t="s">
        <v>1138</v>
      </c>
      <c r="D14617" s="30" t="s">
        <v>1139</v>
      </c>
      <c r="E14617" s="75">
        <v>25</v>
      </c>
      <c r="F14617" s="30" t="s">
        <v>76</v>
      </c>
      <c r="G14617" s="30" t="s">
        <v>77</v>
      </c>
      <c r="H14617" s="75">
        <v>1</v>
      </c>
    </row>
    <row r="14618" spans="1:8">
      <c r="A14618" s="30" t="s">
        <v>5030</v>
      </c>
      <c r="B14618" s="74">
        <v>46255</v>
      </c>
      <c r="C14618" s="30" t="s">
        <v>1140</v>
      </c>
      <c r="D14618" s="30" t="s">
        <v>1141</v>
      </c>
      <c r="E14618" s="75">
        <v>32</v>
      </c>
      <c r="F14618" s="30" t="s">
        <v>53</v>
      </c>
      <c r="G14618" s="30" t="s">
        <v>54</v>
      </c>
      <c r="H14618" s="75">
        <v>1</v>
      </c>
    </row>
    <row r="14619" spans="1:8">
      <c r="A14619" s="30" t="s">
        <v>5030</v>
      </c>
      <c r="B14619" s="74">
        <v>46255</v>
      </c>
      <c r="C14619" s="30" t="s">
        <v>1142</v>
      </c>
      <c r="D14619" s="30" t="s">
        <v>1143</v>
      </c>
      <c r="E14619" s="75">
        <v>54</v>
      </c>
      <c r="F14619" s="30" t="s">
        <v>70</v>
      </c>
      <c r="G14619" s="30" t="s">
        <v>71</v>
      </c>
      <c r="H14619" s="75">
        <v>2</v>
      </c>
    </row>
    <row r="14620" spans="1:8">
      <c r="A14620" s="30" t="s">
        <v>5030</v>
      </c>
      <c r="B14620" s="74">
        <v>46255</v>
      </c>
      <c r="C14620" s="30" t="s">
        <v>1144</v>
      </c>
      <c r="D14620" s="30" t="s">
        <v>1145</v>
      </c>
      <c r="E14620" s="75">
        <v>12</v>
      </c>
      <c r="F14620" s="30" t="s">
        <v>76</v>
      </c>
      <c r="G14620" s="30" t="s">
        <v>77</v>
      </c>
      <c r="H14620" s="75">
        <v>1</v>
      </c>
    </row>
    <row r="14621" spans="1:8">
      <c r="A14621" s="30" t="s">
        <v>5030</v>
      </c>
      <c r="B14621" s="74">
        <v>46255</v>
      </c>
      <c r="C14621" s="30" t="s">
        <v>1148</v>
      </c>
      <c r="D14621" s="30" t="s">
        <v>1149</v>
      </c>
      <c r="E14621" s="75">
        <v>104</v>
      </c>
      <c r="F14621" s="30" t="s">
        <v>70</v>
      </c>
      <c r="G14621" s="30" t="s">
        <v>71</v>
      </c>
      <c r="H14621" s="75">
        <v>2</v>
      </c>
    </row>
    <row r="14622" spans="1:8">
      <c r="A14622" s="30" t="s">
        <v>5030</v>
      </c>
      <c r="B14622" s="74">
        <v>46255</v>
      </c>
      <c r="C14622" s="30" t="s">
        <v>1150</v>
      </c>
      <c r="D14622" s="30" t="s">
        <v>1151</v>
      </c>
      <c r="E14622" s="75">
        <v>60</v>
      </c>
      <c r="F14622" s="30" t="s">
        <v>68</v>
      </c>
      <c r="G14622" s="30" t="s">
        <v>69</v>
      </c>
      <c r="H14622" s="75">
        <v>1</v>
      </c>
    </row>
    <row r="14623" spans="1:8">
      <c r="A14623" s="30" t="s">
        <v>5030</v>
      </c>
      <c r="B14623" s="74">
        <v>46255</v>
      </c>
      <c r="C14623" s="30" t="s">
        <v>1152</v>
      </c>
      <c r="D14623" s="30" t="s">
        <v>1153</v>
      </c>
      <c r="E14623" s="75">
        <v>136</v>
      </c>
      <c r="F14623" s="30" t="s">
        <v>76</v>
      </c>
      <c r="G14623" s="30" t="s">
        <v>77</v>
      </c>
      <c r="H14623" s="75">
        <v>1</v>
      </c>
    </row>
    <row r="14624" spans="1:8">
      <c r="A14624" s="30" t="s">
        <v>5030</v>
      </c>
      <c r="B14624" s="74">
        <v>46255</v>
      </c>
      <c r="C14624" s="30" t="s">
        <v>1154</v>
      </c>
      <c r="D14624" s="30" t="s">
        <v>1155</v>
      </c>
      <c r="E14624" s="75">
        <v>64</v>
      </c>
      <c r="F14624" s="30" t="s">
        <v>53</v>
      </c>
      <c r="G14624" s="30" t="s">
        <v>54</v>
      </c>
      <c r="H14624" s="75">
        <v>1</v>
      </c>
    </row>
    <row r="14625" spans="1:8">
      <c r="A14625" s="30" t="s">
        <v>5030</v>
      </c>
      <c r="B14625" s="74">
        <v>46255</v>
      </c>
      <c r="C14625" s="30" t="s">
        <v>1156</v>
      </c>
      <c r="D14625" s="30" t="s">
        <v>1157</v>
      </c>
      <c r="E14625" s="75">
        <v>96</v>
      </c>
      <c r="F14625" s="30" t="s">
        <v>70</v>
      </c>
      <c r="G14625" s="30" t="s">
        <v>71</v>
      </c>
      <c r="H14625" s="75">
        <v>2</v>
      </c>
    </row>
    <row r="14626" spans="1:8">
      <c r="A14626" s="30" t="s">
        <v>5030</v>
      </c>
      <c r="B14626" s="74">
        <v>46255</v>
      </c>
      <c r="C14626" s="30" t="s">
        <v>1860</v>
      </c>
      <c r="D14626" s="30" t="s">
        <v>1861</v>
      </c>
      <c r="E14626" s="75">
        <v>99</v>
      </c>
      <c r="F14626" s="30" t="s">
        <v>53</v>
      </c>
      <c r="G14626" s="30" t="s">
        <v>54</v>
      </c>
      <c r="H14626" s="75">
        <v>1</v>
      </c>
    </row>
    <row r="14627" spans="1:8">
      <c r="A14627" s="30" t="s">
        <v>5030</v>
      </c>
      <c r="B14627" s="74">
        <v>46255</v>
      </c>
      <c r="C14627" s="30" t="s">
        <v>1926</v>
      </c>
      <c r="D14627" s="30" t="s">
        <v>1927</v>
      </c>
      <c r="E14627" s="75">
        <v>68</v>
      </c>
      <c r="F14627" s="30" t="s">
        <v>74</v>
      </c>
      <c r="G14627" s="30" t="s">
        <v>75</v>
      </c>
      <c r="H14627" s="75">
        <v>2</v>
      </c>
    </row>
    <row r="14628" spans="1:8">
      <c r="A14628" s="30" t="s">
        <v>5030</v>
      </c>
      <c r="B14628" s="74">
        <v>46255</v>
      </c>
      <c r="C14628" s="30" t="s">
        <v>1164</v>
      </c>
      <c r="D14628" s="30" t="s">
        <v>1165</v>
      </c>
      <c r="E14628" s="75">
        <v>83</v>
      </c>
      <c r="F14628" s="30" t="s">
        <v>70</v>
      </c>
      <c r="G14628" s="30" t="s">
        <v>71</v>
      </c>
      <c r="H14628" s="75">
        <v>2</v>
      </c>
    </row>
    <row r="14629" spans="1:8">
      <c r="A14629" s="30" t="s">
        <v>5030</v>
      </c>
      <c r="B14629" s="74">
        <v>46255</v>
      </c>
      <c r="C14629" s="30" t="s">
        <v>1166</v>
      </c>
      <c r="D14629" s="30" t="s">
        <v>1167</v>
      </c>
      <c r="E14629" s="75">
        <v>84</v>
      </c>
      <c r="F14629" s="30" t="s">
        <v>53</v>
      </c>
      <c r="G14629" s="30" t="s">
        <v>54</v>
      </c>
      <c r="H14629" s="75">
        <v>1</v>
      </c>
    </row>
    <row r="14630" spans="1:8">
      <c r="A14630" s="30" t="s">
        <v>5030</v>
      </c>
      <c r="B14630" s="74">
        <v>46255</v>
      </c>
      <c r="C14630" s="30" t="s">
        <v>1168</v>
      </c>
      <c r="D14630" s="30" t="s">
        <v>1169</v>
      </c>
      <c r="E14630" s="75">
        <v>13</v>
      </c>
      <c r="F14630" s="30" t="s">
        <v>53</v>
      </c>
      <c r="G14630" s="30" t="s">
        <v>54</v>
      </c>
      <c r="H14630" s="75">
        <v>1</v>
      </c>
    </row>
    <row r="14631" spans="1:8">
      <c r="A14631" s="30" t="s">
        <v>5030</v>
      </c>
      <c r="B14631" s="74">
        <v>46255</v>
      </c>
      <c r="C14631" s="30" t="s">
        <v>1174</v>
      </c>
      <c r="D14631" s="30" t="s">
        <v>1175</v>
      </c>
      <c r="E14631" s="75">
        <v>147</v>
      </c>
      <c r="F14631" s="30" t="s">
        <v>53</v>
      </c>
      <c r="G14631" s="30" t="s">
        <v>54</v>
      </c>
      <c r="H14631" s="75">
        <v>1</v>
      </c>
    </row>
    <row r="14632" spans="1:8">
      <c r="A14632" s="30" t="s">
        <v>5030</v>
      </c>
      <c r="B14632" s="74">
        <v>46255</v>
      </c>
      <c r="C14632" s="30" t="s">
        <v>1176</v>
      </c>
      <c r="D14632" s="30" t="s">
        <v>1177</v>
      </c>
      <c r="E14632" s="75">
        <v>86</v>
      </c>
      <c r="F14632" s="30" t="s">
        <v>53</v>
      </c>
      <c r="G14632" s="30" t="s">
        <v>54</v>
      </c>
      <c r="H14632" s="75">
        <v>1</v>
      </c>
    </row>
    <row r="14633" spans="1:8">
      <c r="A14633" s="30" t="s">
        <v>5030</v>
      </c>
      <c r="B14633" s="74">
        <v>46255</v>
      </c>
      <c r="C14633" s="30" t="s">
        <v>1180</v>
      </c>
      <c r="D14633" s="30" t="s">
        <v>1181</v>
      </c>
      <c r="E14633" s="75">
        <v>14</v>
      </c>
      <c r="F14633" s="30" t="s">
        <v>53</v>
      </c>
      <c r="G14633" s="30" t="s">
        <v>54</v>
      </c>
      <c r="H14633" s="75">
        <v>1</v>
      </c>
    </row>
    <row r="14634" spans="1:8">
      <c r="A14634" s="30" t="s">
        <v>5030</v>
      </c>
      <c r="B14634" s="74">
        <v>46255</v>
      </c>
      <c r="C14634" s="30" t="s">
        <v>1182</v>
      </c>
      <c r="D14634" s="30" t="s">
        <v>1183</v>
      </c>
      <c r="E14634" s="75">
        <v>60</v>
      </c>
      <c r="F14634" s="30" t="s">
        <v>70</v>
      </c>
      <c r="G14634" s="30" t="s">
        <v>71</v>
      </c>
      <c r="H14634" s="75">
        <v>2</v>
      </c>
    </row>
    <row r="14635" spans="1:8">
      <c r="A14635" s="30" t="s">
        <v>5030</v>
      </c>
      <c r="B14635" s="74">
        <v>46255</v>
      </c>
      <c r="C14635" s="30" t="s">
        <v>1186</v>
      </c>
      <c r="D14635" s="30" t="s">
        <v>1187</v>
      </c>
      <c r="E14635" s="75">
        <v>119</v>
      </c>
      <c r="F14635" s="30" t="s">
        <v>53</v>
      </c>
      <c r="G14635" s="30" t="s">
        <v>54</v>
      </c>
      <c r="H14635" s="75">
        <v>1</v>
      </c>
    </row>
    <row r="14636" spans="1:8">
      <c r="A14636" s="30" t="s">
        <v>5030</v>
      </c>
      <c r="B14636" s="74">
        <v>46255</v>
      </c>
      <c r="C14636" s="30" t="s">
        <v>1188</v>
      </c>
      <c r="D14636" s="30" t="s">
        <v>1189</v>
      </c>
      <c r="E14636" s="75">
        <v>49</v>
      </c>
      <c r="F14636" s="30" t="s">
        <v>53</v>
      </c>
      <c r="G14636" s="30" t="s">
        <v>54</v>
      </c>
      <c r="H14636" s="75">
        <v>1</v>
      </c>
    </row>
    <row r="14637" spans="1:8">
      <c r="A14637" s="30" t="s">
        <v>5030</v>
      </c>
      <c r="B14637" s="74">
        <v>46255</v>
      </c>
      <c r="C14637" s="30" t="s">
        <v>1194</v>
      </c>
      <c r="D14637" s="30" t="s">
        <v>1195</v>
      </c>
      <c r="E14637" s="75">
        <v>78</v>
      </c>
      <c r="F14637" s="30" t="s">
        <v>70</v>
      </c>
      <c r="G14637" s="30" t="s">
        <v>71</v>
      </c>
      <c r="H14637" s="75">
        <v>2</v>
      </c>
    </row>
    <row r="14638" spans="1:8">
      <c r="A14638" s="30" t="s">
        <v>5030</v>
      </c>
      <c r="B14638" s="74">
        <v>46255</v>
      </c>
      <c r="C14638" s="30" t="s">
        <v>1202</v>
      </c>
      <c r="D14638" s="30" t="s">
        <v>1203</v>
      </c>
      <c r="E14638" s="75">
        <v>126</v>
      </c>
      <c r="F14638" s="30" t="s">
        <v>70</v>
      </c>
      <c r="G14638" s="30" t="s">
        <v>71</v>
      </c>
      <c r="H14638" s="75">
        <v>2</v>
      </c>
    </row>
    <row r="14639" spans="1:8">
      <c r="A14639" s="30" t="s">
        <v>5030</v>
      </c>
      <c r="B14639" s="74">
        <v>46255</v>
      </c>
      <c r="C14639" s="30" t="s">
        <v>1204</v>
      </c>
      <c r="D14639" s="30" t="s">
        <v>1205</v>
      </c>
      <c r="E14639" s="75">
        <v>28</v>
      </c>
      <c r="F14639" s="30" t="s">
        <v>53</v>
      </c>
      <c r="G14639" s="30" t="s">
        <v>54</v>
      </c>
      <c r="H14639" s="75">
        <v>1</v>
      </c>
    </row>
    <row r="14640" spans="1:8">
      <c r="A14640" s="30" t="s">
        <v>5030</v>
      </c>
      <c r="B14640" s="74">
        <v>46255</v>
      </c>
      <c r="C14640" s="30" t="s">
        <v>1210</v>
      </c>
      <c r="D14640" s="30" t="s">
        <v>1211</v>
      </c>
      <c r="E14640" s="75">
        <v>71</v>
      </c>
      <c r="F14640" s="30" t="s">
        <v>53</v>
      </c>
      <c r="G14640" s="30" t="s">
        <v>54</v>
      </c>
      <c r="H14640" s="75">
        <v>1</v>
      </c>
    </row>
    <row r="14641" spans="1:8">
      <c r="A14641" s="30" t="s">
        <v>5030</v>
      </c>
      <c r="B14641" s="74">
        <v>46255</v>
      </c>
      <c r="C14641" s="30" t="s">
        <v>1212</v>
      </c>
      <c r="D14641" s="30" t="s">
        <v>1213</v>
      </c>
      <c r="E14641" s="75">
        <v>60</v>
      </c>
      <c r="F14641" s="30" t="s">
        <v>78</v>
      </c>
      <c r="G14641" s="30" t="s">
        <v>79</v>
      </c>
      <c r="H14641" s="75">
        <v>2</v>
      </c>
    </row>
    <row r="14642" spans="1:8">
      <c r="A14642" s="30" t="s">
        <v>5030</v>
      </c>
      <c r="B14642" s="74">
        <v>46255</v>
      </c>
      <c r="C14642" s="30" t="s">
        <v>1216</v>
      </c>
      <c r="D14642" s="30" t="s">
        <v>1217</v>
      </c>
      <c r="E14642" s="75">
        <v>55</v>
      </c>
      <c r="F14642" s="30" t="s">
        <v>70</v>
      </c>
      <c r="G14642" s="30" t="s">
        <v>71</v>
      </c>
      <c r="H14642" s="75">
        <v>2</v>
      </c>
    </row>
    <row r="14643" spans="1:8">
      <c r="A14643" s="30" t="s">
        <v>5030</v>
      </c>
      <c r="B14643" s="74">
        <v>46255</v>
      </c>
      <c r="C14643" s="30" t="s">
        <v>1220</v>
      </c>
      <c r="D14643" s="30" t="s">
        <v>1221</v>
      </c>
      <c r="E14643" s="75">
        <v>166</v>
      </c>
      <c r="F14643" s="30" t="s">
        <v>70</v>
      </c>
      <c r="G14643" s="30" t="s">
        <v>71</v>
      </c>
      <c r="H14643" s="75">
        <v>2</v>
      </c>
    </row>
    <row r="14644" spans="1:8">
      <c r="A14644" s="30" t="s">
        <v>5030</v>
      </c>
      <c r="B14644" s="74">
        <v>46255</v>
      </c>
      <c r="C14644" s="30" t="s">
        <v>1864</v>
      </c>
      <c r="D14644" s="30" t="s">
        <v>1865</v>
      </c>
      <c r="E14644" s="75">
        <v>15</v>
      </c>
      <c r="F14644" s="30" t="s">
        <v>53</v>
      </c>
      <c r="G14644" s="30" t="s">
        <v>54</v>
      </c>
      <c r="H14644" s="75">
        <v>1</v>
      </c>
    </row>
    <row r="14645" spans="1:8">
      <c r="A14645" s="30" t="s">
        <v>5030</v>
      </c>
      <c r="B14645" s="74">
        <v>46255</v>
      </c>
      <c r="C14645" s="30" t="s">
        <v>1224</v>
      </c>
      <c r="D14645" s="30" t="s">
        <v>1225</v>
      </c>
      <c r="E14645" s="75">
        <v>164</v>
      </c>
      <c r="F14645" s="30" t="s">
        <v>70</v>
      </c>
      <c r="G14645" s="30" t="s">
        <v>71</v>
      </c>
      <c r="H14645" s="75">
        <v>2</v>
      </c>
    </row>
    <row r="14646" spans="1:8">
      <c r="A14646" s="30" t="s">
        <v>5030</v>
      </c>
      <c r="B14646" s="74">
        <v>46255</v>
      </c>
      <c r="C14646" s="30" t="s">
        <v>1226</v>
      </c>
      <c r="D14646" s="30" t="s">
        <v>1227</v>
      </c>
      <c r="E14646" s="75">
        <v>118</v>
      </c>
      <c r="F14646" s="30" t="s">
        <v>76</v>
      </c>
      <c r="G14646" s="30" t="s">
        <v>77</v>
      </c>
      <c r="H14646" s="75">
        <v>1</v>
      </c>
    </row>
    <row r="14647" spans="1:8">
      <c r="A14647" s="30" t="s">
        <v>5030</v>
      </c>
      <c r="B14647" s="74">
        <v>46255</v>
      </c>
      <c r="C14647" s="30" t="s">
        <v>1228</v>
      </c>
      <c r="D14647" s="30" t="s">
        <v>1229</v>
      </c>
      <c r="E14647" s="75">
        <v>93</v>
      </c>
      <c r="F14647" s="30" t="s">
        <v>53</v>
      </c>
      <c r="G14647" s="30" t="s">
        <v>54</v>
      </c>
      <c r="H14647" s="75">
        <v>1</v>
      </c>
    </row>
    <row r="14648" spans="1:8">
      <c r="A14648" s="30" t="s">
        <v>5030</v>
      </c>
      <c r="B14648" s="74">
        <v>46255</v>
      </c>
      <c r="C14648" s="30" t="s">
        <v>1232</v>
      </c>
      <c r="D14648" s="30" t="s">
        <v>1233</v>
      </c>
      <c r="E14648" s="75">
        <v>102</v>
      </c>
      <c r="F14648" s="30" t="s">
        <v>76</v>
      </c>
      <c r="G14648" s="30" t="s">
        <v>77</v>
      </c>
      <c r="H14648" s="75">
        <v>1</v>
      </c>
    </row>
    <row r="14649" spans="1:8">
      <c r="A14649" s="30" t="s">
        <v>5030</v>
      </c>
      <c r="B14649" s="74">
        <v>46255</v>
      </c>
      <c r="C14649" s="30" t="s">
        <v>1242</v>
      </c>
      <c r="D14649" s="30" t="s">
        <v>1243</v>
      </c>
      <c r="E14649" s="75">
        <v>2</v>
      </c>
      <c r="F14649" s="30" t="s">
        <v>76</v>
      </c>
      <c r="G14649" s="30" t="s">
        <v>77</v>
      </c>
      <c r="H14649" s="75">
        <v>1</v>
      </c>
    </row>
    <row r="14650" spans="1:8">
      <c r="A14650" s="30" t="s">
        <v>5030</v>
      </c>
      <c r="B14650" s="74">
        <v>46255</v>
      </c>
      <c r="C14650" s="30" t="s">
        <v>1870</v>
      </c>
      <c r="D14650" s="30" t="s">
        <v>1871</v>
      </c>
      <c r="E14650" s="75">
        <v>148</v>
      </c>
      <c r="F14650" s="30" t="s">
        <v>70</v>
      </c>
      <c r="G14650" s="30" t="s">
        <v>71</v>
      </c>
      <c r="H14650" s="75">
        <v>2</v>
      </c>
    </row>
    <row r="14651" spans="1:8">
      <c r="A14651" s="30" t="s">
        <v>5030</v>
      </c>
      <c r="B14651" s="74">
        <v>46255</v>
      </c>
      <c r="C14651" s="30" t="s">
        <v>1250</v>
      </c>
      <c r="D14651" s="30" t="s">
        <v>1251</v>
      </c>
      <c r="E14651" s="75">
        <v>65</v>
      </c>
      <c r="F14651" s="30" t="s">
        <v>70</v>
      </c>
      <c r="G14651" s="30" t="s">
        <v>71</v>
      </c>
      <c r="H14651" s="75">
        <v>2</v>
      </c>
    </row>
    <row r="14652" spans="1:8">
      <c r="A14652" s="30" t="s">
        <v>5030</v>
      </c>
      <c r="B14652" s="74">
        <v>46255</v>
      </c>
      <c r="C14652" s="30" t="s">
        <v>1874</v>
      </c>
      <c r="D14652" s="30" t="s">
        <v>1875</v>
      </c>
      <c r="E14652" s="75">
        <v>132</v>
      </c>
      <c r="F14652" s="30" t="s">
        <v>70</v>
      </c>
      <c r="G14652" s="30" t="s">
        <v>71</v>
      </c>
      <c r="H14652" s="75">
        <v>2</v>
      </c>
    </row>
    <row r="14653" spans="1:8">
      <c r="A14653" s="30" t="s">
        <v>5030</v>
      </c>
      <c r="B14653" s="74">
        <v>46255</v>
      </c>
      <c r="C14653" s="30" t="s">
        <v>1876</v>
      </c>
      <c r="D14653" s="30" t="s">
        <v>1877</v>
      </c>
      <c r="E14653" s="75">
        <v>53</v>
      </c>
      <c r="F14653" s="30" t="s">
        <v>70</v>
      </c>
      <c r="G14653" s="30" t="s">
        <v>71</v>
      </c>
      <c r="H14653" s="75">
        <v>2</v>
      </c>
    </row>
    <row r="14654" spans="1:8">
      <c r="A14654" s="30" t="s">
        <v>5030</v>
      </c>
      <c r="B14654" s="74">
        <v>46255</v>
      </c>
      <c r="C14654" s="30" t="s">
        <v>1260</v>
      </c>
      <c r="D14654" s="30" t="s">
        <v>1261</v>
      </c>
      <c r="E14654" s="75">
        <v>63</v>
      </c>
      <c r="F14654" s="30" t="s">
        <v>70</v>
      </c>
      <c r="G14654" s="30" t="s">
        <v>71</v>
      </c>
      <c r="H14654" s="75">
        <v>2</v>
      </c>
    </row>
    <row r="14655" spans="1:8">
      <c r="A14655" s="30" t="s">
        <v>5030</v>
      </c>
      <c r="B14655" s="74">
        <v>46255</v>
      </c>
      <c r="C14655" s="30" t="s">
        <v>1264</v>
      </c>
      <c r="D14655" s="30" t="s">
        <v>1265</v>
      </c>
      <c r="E14655" s="75">
        <v>24</v>
      </c>
      <c r="F14655" s="30" t="s">
        <v>70</v>
      </c>
      <c r="G14655" s="30" t="s">
        <v>71</v>
      </c>
      <c r="H14655" s="75">
        <v>2</v>
      </c>
    </row>
    <row r="14656" spans="1:8">
      <c r="A14656" s="30" t="s">
        <v>5030</v>
      </c>
      <c r="B14656" s="74">
        <v>46255</v>
      </c>
      <c r="C14656" s="30" t="s">
        <v>1266</v>
      </c>
      <c r="D14656" s="30" t="s">
        <v>1267</v>
      </c>
      <c r="E14656" s="75">
        <v>117</v>
      </c>
      <c r="F14656" s="30" t="s">
        <v>53</v>
      </c>
      <c r="G14656" s="30" t="s">
        <v>54</v>
      </c>
      <c r="H14656" s="75">
        <v>1</v>
      </c>
    </row>
    <row r="14657" spans="1:8">
      <c r="A14657" s="30" t="s">
        <v>5030</v>
      </c>
      <c r="B14657" s="74">
        <v>46255</v>
      </c>
      <c r="C14657" s="30" t="s">
        <v>1270</v>
      </c>
      <c r="D14657" s="30" t="s">
        <v>1271</v>
      </c>
      <c r="E14657" s="75">
        <v>100</v>
      </c>
      <c r="F14657" s="30" t="s">
        <v>53</v>
      </c>
      <c r="G14657" s="30" t="s">
        <v>54</v>
      </c>
      <c r="H14657" s="75">
        <v>1</v>
      </c>
    </row>
    <row r="14658" spans="1:8">
      <c r="A14658" s="30" t="s">
        <v>5030</v>
      </c>
      <c r="B14658" s="74">
        <v>46255</v>
      </c>
      <c r="C14658" s="30" t="s">
        <v>1278</v>
      </c>
      <c r="D14658" s="30" t="s">
        <v>1279</v>
      </c>
      <c r="E14658" s="75">
        <v>148</v>
      </c>
      <c r="F14658" s="30" t="s">
        <v>53</v>
      </c>
      <c r="G14658" s="30" t="s">
        <v>54</v>
      </c>
      <c r="H14658" s="75">
        <v>1</v>
      </c>
    </row>
    <row r="14659" spans="1:8">
      <c r="A14659" s="30" t="s">
        <v>5030</v>
      </c>
      <c r="B14659" s="74">
        <v>46255</v>
      </c>
      <c r="C14659" s="30" t="s">
        <v>1884</v>
      </c>
      <c r="D14659" s="30" t="s">
        <v>1885</v>
      </c>
      <c r="E14659" s="75">
        <v>57</v>
      </c>
      <c r="F14659" s="30" t="s">
        <v>53</v>
      </c>
      <c r="G14659" s="30" t="s">
        <v>54</v>
      </c>
      <c r="H14659" s="75">
        <v>1</v>
      </c>
    </row>
    <row r="14660" spans="1:8">
      <c r="A14660" s="30" t="s">
        <v>5030</v>
      </c>
      <c r="B14660" s="74">
        <v>46255</v>
      </c>
      <c r="C14660" s="30" t="s">
        <v>1288</v>
      </c>
      <c r="D14660" s="30" t="s">
        <v>1289</v>
      </c>
      <c r="E14660" s="75">
        <v>75</v>
      </c>
      <c r="F14660" s="30" t="s">
        <v>53</v>
      </c>
      <c r="G14660" s="30" t="s">
        <v>54</v>
      </c>
      <c r="H14660" s="75">
        <v>1</v>
      </c>
    </row>
    <row r="14661" spans="1:8">
      <c r="A14661" s="30" t="s">
        <v>5030</v>
      </c>
      <c r="B14661" s="74">
        <v>46255</v>
      </c>
      <c r="C14661" s="30" t="s">
        <v>1886</v>
      </c>
      <c r="D14661" s="30" t="s">
        <v>1887</v>
      </c>
      <c r="E14661" s="75">
        <v>104</v>
      </c>
      <c r="F14661" s="30" t="s">
        <v>70</v>
      </c>
      <c r="G14661" s="30" t="s">
        <v>71</v>
      </c>
      <c r="H14661" s="75">
        <v>2</v>
      </c>
    </row>
    <row r="14662" spans="1:8">
      <c r="A14662" s="30" t="s">
        <v>5030</v>
      </c>
      <c r="B14662" s="74">
        <v>46255</v>
      </c>
      <c r="C14662" s="30" t="s">
        <v>1290</v>
      </c>
      <c r="D14662" s="30" t="s">
        <v>1291</v>
      </c>
      <c r="E14662" s="75">
        <v>85</v>
      </c>
      <c r="F14662" s="30" t="s">
        <v>80</v>
      </c>
      <c r="G14662" s="30" t="s">
        <v>81</v>
      </c>
      <c r="H14662" s="75">
        <v>1</v>
      </c>
    </row>
    <row r="14663" spans="1:8">
      <c r="A14663" s="30" t="s">
        <v>5030</v>
      </c>
      <c r="B14663" s="74">
        <v>46255</v>
      </c>
      <c r="C14663" s="30" t="s">
        <v>1294</v>
      </c>
      <c r="D14663" s="30" t="s">
        <v>1295</v>
      </c>
      <c r="E14663" s="75">
        <v>40</v>
      </c>
      <c r="F14663" s="30" t="s">
        <v>53</v>
      </c>
      <c r="G14663" s="30" t="s">
        <v>54</v>
      </c>
      <c r="H14663" s="75">
        <v>1</v>
      </c>
    </row>
    <row r="14664" spans="1:8">
      <c r="A14664" s="30" t="s">
        <v>5030</v>
      </c>
      <c r="B14664" s="74">
        <v>46255</v>
      </c>
      <c r="C14664" s="30" t="s">
        <v>1890</v>
      </c>
      <c r="D14664" s="30" t="s">
        <v>1891</v>
      </c>
      <c r="E14664" s="75">
        <v>398</v>
      </c>
      <c r="F14664" s="30" t="s">
        <v>66</v>
      </c>
      <c r="G14664" s="30" t="s">
        <v>67</v>
      </c>
      <c r="H14664" s="75">
        <v>2</v>
      </c>
    </row>
    <row r="14665" spans="1:8">
      <c r="A14665" s="30" t="s">
        <v>5030</v>
      </c>
      <c r="B14665" s="74">
        <v>46255</v>
      </c>
      <c r="C14665" s="30" t="s">
        <v>1302</v>
      </c>
      <c r="D14665" s="30" t="s">
        <v>1303</v>
      </c>
      <c r="E14665" s="75">
        <v>113</v>
      </c>
      <c r="F14665" s="30" t="s">
        <v>53</v>
      </c>
      <c r="G14665" s="30" t="s">
        <v>54</v>
      </c>
      <c r="H14665" s="75">
        <v>1</v>
      </c>
    </row>
    <row r="14666" spans="1:8">
      <c r="A14666" s="30" t="s">
        <v>5030</v>
      </c>
      <c r="B14666" s="74">
        <v>46255</v>
      </c>
      <c r="C14666" s="30" t="s">
        <v>1304</v>
      </c>
      <c r="D14666" s="30" t="s">
        <v>1305</v>
      </c>
      <c r="E14666" s="75">
        <v>13</v>
      </c>
      <c r="F14666" s="30" t="s">
        <v>76</v>
      </c>
      <c r="G14666" s="30" t="s">
        <v>77</v>
      </c>
      <c r="H14666" s="75">
        <v>1</v>
      </c>
    </row>
    <row r="14667" spans="1:8">
      <c r="A14667" s="30" t="s">
        <v>5030</v>
      </c>
      <c r="B14667" s="74">
        <v>46255</v>
      </c>
      <c r="C14667" s="30" t="s">
        <v>1306</v>
      </c>
      <c r="D14667" s="30" t="s">
        <v>1307</v>
      </c>
      <c r="E14667" s="75">
        <v>80</v>
      </c>
      <c r="F14667" s="30" t="s">
        <v>53</v>
      </c>
      <c r="G14667" s="30" t="s">
        <v>54</v>
      </c>
      <c r="H14667" s="75">
        <v>1</v>
      </c>
    </row>
    <row r="14668" spans="1:8">
      <c r="A14668" s="30" t="s">
        <v>5030</v>
      </c>
      <c r="B14668" s="74">
        <v>46255</v>
      </c>
      <c r="C14668" s="30" t="s">
        <v>1308</v>
      </c>
      <c r="D14668" s="30" t="s">
        <v>1309</v>
      </c>
      <c r="E14668" s="75">
        <v>149</v>
      </c>
      <c r="F14668" s="30" t="s">
        <v>80</v>
      </c>
      <c r="G14668" s="30" t="s">
        <v>81</v>
      </c>
      <c r="H14668" s="75">
        <v>1</v>
      </c>
    </row>
    <row r="14669" spans="1:8">
      <c r="A14669" s="30" t="s">
        <v>5030</v>
      </c>
      <c r="B14669" s="74">
        <v>46255</v>
      </c>
      <c r="C14669" s="30" t="s">
        <v>1316</v>
      </c>
      <c r="D14669" s="30" t="s">
        <v>1317</v>
      </c>
      <c r="E14669" s="75">
        <v>180</v>
      </c>
      <c r="F14669" s="30" t="s">
        <v>74</v>
      </c>
      <c r="G14669" s="30" t="s">
        <v>75</v>
      </c>
      <c r="H14669" s="75">
        <v>2</v>
      </c>
    </row>
    <row r="14670" spans="1:8">
      <c r="A14670" s="30" t="s">
        <v>5030</v>
      </c>
      <c r="B14670" s="74">
        <v>46255</v>
      </c>
      <c r="C14670" s="30" t="s">
        <v>1320</v>
      </c>
      <c r="D14670" s="30" t="s">
        <v>1321</v>
      </c>
      <c r="E14670" s="75">
        <v>71</v>
      </c>
      <c r="F14670" s="30" t="s">
        <v>70</v>
      </c>
      <c r="G14670" s="30" t="s">
        <v>71</v>
      </c>
      <c r="H14670" s="75">
        <v>2</v>
      </c>
    </row>
    <row r="14671" spans="1:8">
      <c r="A14671" s="30" t="s">
        <v>5030</v>
      </c>
      <c r="B14671" s="74">
        <v>46255</v>
      </c>
      <c r="C14671" s="30" t="s">
        <v>1322</v>
      </c>
      <c r="D14671" s="30" t="s">
        <v>1323</v>
      </c>
      <c r="E14671" s="75">
        <v>112</v>
      </c>
      <c r="F14671" s="30" t="s">
        <v>70</v>
      </c>
      <c r="G14671" s="30" t="s">
        <v>71</v>
      </c>
      <c r="H14671" s="75">
        <v>2</v>
      </c>
    </row>
    <row r="14672" spans="1:8">
      <c r="A14672" s="30" t="s">
        <v>5030</v>
      </c>
      <c r="B14672" s="74">
        <v>46255</v>
      </c>
      <c r="C14672" s="30" t="s">
        <v>1324</v>
      </c>
      <c r="D14672" s="30" t="s">
        <v>1325</v>
      </c>
      <c r="E14672" s="75">
        <v>35</v>
      </c>
      <c r="F14672" s="30" t="s">
        <v>80</v>
      </c>
      <c r="G14672" s="30" t="s">
        <v>81</v>
      </c>
      <c r="H14672" s="75">
        <v>1</v>
      </c>
    </row>
    <row r="14673" spans="1:8">
      <c r="A14673" s="30" t="s">
        <v>5030</v>
      </c>
      <c r="B14673" s="74">
        <v>46255</v>
      </c>
      <c r="C14673" s="30" t="s">
        <v>1910</v>
      </c>
      <c r="D14673" s="30" t="s">
        <v>1911</v>
      </c>
      <c r="E14673" s="75">
        <v>96</v>
      </c>
      <c r="F14673" s="30" t="s">
        <v>78</v>
      </c>
      <c r="G14673" s="30" t="s">
        <v>79</v>
      </c>
      <c r="H14673" s="75">
        <v>2</v>
      </c>
    </row>
    <row r="14674" spans="1:8">
      <c r="A14674" s="30" t="s">
        <v>5030</v>
      </c>
      <c r="B14674" s="74">
        <v>46255</v>
      </c>
      <c r="C14674" s="30" t="s">
        <v>1326</v>
      </c>
      <c r="D14674" s="30" t="s">
        <v>1327</v>
      </c>
      <c r="E14674" s="75">
        <v>90</v>
      </c>
      <c r="F14674" s="30" t="s">
        <v>70</v>
      </c>
      <c r="G14674" s="30" t="s">
        <v>71</v>
      </c>
      <c r="H14674" s="75">
        <v>2</v>
      </c>
    </row>
    <row r="14675" spans="1:8">
      <c r="A14675" s="30" t="s">
        <v>5030</v>
      </c>
      <c r="B14675" s="74">
        <v>46255</v>
      </c>
      <c r="C14675" s="30" t="s">
        <v>1330</v>
      </c>
      <c r="D14675" s="30" t="s">
        <v>1331</v>
      </c>
      <c r="E14675" s="75">
        <v>25</v>
      </c>
      <c r="F14675" s="30" t="s">
        <v>53</v>
      </c>
      <c r="G14675" s="30" t="s">
        <v>54</v>
      </c>
      <c r="H14675" s="75">
        <v>1</v>
      </c>
    </row>
    <row r="14676" spans="1:8">
      <c r="A14676" s="30" t="s">
        <v>5030</v>
      </c>
      <c r="B14676" s="74">
        <v>46255</v>
      </c>
      <c r="C14676" s="30" t="s">
        <v>1332</v>
      </c>
      <c r="D14676" s="30" t="s">
        <v>1333</v>
      </c>
      <c r="E14676" s="75">
        <v>124</v>
      </c>
      <c r="F14676" s="30" t="s">
        <v>80</v>
      </c>
      <c r="G14676" s="30" t="s">
        <v>81</v>
      </c>
      <c r="H14676" s="75">
        <v>1</v>
      </c>
    </row>
    <row r="14677" spans="1:8">
      <c r="A14677" s="30" t="s">
        <v>5030</v>
      </c>
      <c r="B14677" s="74">
        <v>46255</v>
      </c>
      <c r="C14677" s="30" t="s">
        <v>1336</v>
      </c>
      <c r="D14677" s="30" t="s">
        <v>1337</v>
      </c>
      <c r="E14677" s="75">
        <v>105</v>
      </c>
      <c r="F14677" s="30" t="s">
        <v>70</v>
      </c>
      <c r="G14677" s="30" t="s">
        <v>71</v>
      </c>
      <c r="H14677" s="75">
        <v>2</v>
      </c>
    </row>
    <row r="14678" spans="1:8">
      <c r="A14678" s="30" t="s">
        <v>5030</v>
      </c>
      <c r="B14678" s="74">
        <v>46255</v>
      </c>
      <c r="C14678" s="30" t="s">
        <v>1338</v>
      </c>
      <c r="D14678" s="30" t="s">
        <v>1339</v>
      </c>
      <c r="E14678" s="75">
        <v>15</v>
      </c>
      <c r="F14678" s="30" t="s">
        <v>53</v>
      </c>
      <c r="G14678" s="30" t="s">
        <v>54</v>
      </c>
      <c r="H14678" s="75">
        <v>1</v>
      </c>
    </row>
    <row r="14679" spans="1:8">
      <c r="A14679" s="30" t="s">
        <v>5030</v>
      </c>
      <c r="B14679" s="74">
        <v>46255</v>
      </c>
      <c r="C14679" s="30" t="s">
        <v>1340</v>
      </c>
      <c r="D14679" s="30" t="s">
        <v>1341</v>
      </c>
      <c r="E14679" s="75">
        <v>41</v>
      </c>
      <c r="F14679" s="30" t="s">
        <v>70</v>
      </c>
      <c r="G14679" s="30" t="s">
        <v>71</v>
      </c>
      <c r="H14679" s="75">
        <v>2</v>
      </c>
    </row>
    <row r="14680" spans="1:8">
      <c r="A14680" s="30" t="s">
        <v>5030</v>
      </c>
      <c r="B14680" s="74">
        <v>46254</v>
      </c>
      <c r="C14680" s="30" t="s">
        <v>3056</v>
      </c>
      <c r="D14680" s="30" t="s">
        <v>3057</v>
      </c>
      <c r="E14680" s="75">
        <v>84</v>
      </c>
      <c r="F14680" s="30" t="s">
        <v>53</v>
      </c>
      <c r="G14680" s="30" t="s">
        <v>54</v>
      </c>
      <c r="H14680" s="75">
        <v>1</v>
      </c>
    </row>
    <row r="14681" spans="1:8">
      <c r="A14681" s="30" t="s">
        <v>5030</v>
      </c>
      <c r="B14681" s="74">
        <v>46254</v>
      </c>
      <c r="C14681" s="30" t="s">
        <v>3082</v>
      </c>
      <c r="D14681" s="30" t="s">
        <v>3083</v>
      </c>
      <c r="E14681" s="75">
        <v>41</v>
      </c>
      <c r="F14681" s="30" t="s">
        <v>53</v>
      </c>
      <c r="G14681" s="30" t="s">
        <v>54</v>
      </c>
      <c r="H14681" s="75">
        <v>1</v>
      </c>
    </row>
    <row r="14682" spans="1:8">
      <c r="A14682" s="30" t="s">
        <v>5030</v>
      </c>
      <c r="B14682" s="74">
        <v>46254</v>
      </c>
      <c r="C14682" s="30" t="s">
        <v>4837</v>
      </c>
      <c r="D14682" s="30" t="s">
        <v>4838</v>
      </c>
      <c r="E14682" s="75">
        <v>46</v>
      </c>
      <c r="F14682" s="30" t="s">
        <v>70</v>
      </c>
      <c r="G14682" s="30" t="s">
        <v>71</v>
      </c>
      <c r="H14682" s="75">
        <v>2</v>
      </c>
    </row>
    <row r="14683" spans="1:8">
      <c r="A14683" s="30" t="s">
        <v>5030</v>
      </c>
      <c r="B14683" s="74">
        <v>46254</v>
      </c>
      <c r="C14683" s="30" t="s">
        <v>4849</v>
      </c>
      <c r="D14683" s="30" t="s">
        <v>4850</v>
      </c>
      <c r="E14683" s="75">
        <v>18</v>
      </c>
      <c r="F14683" s="30" t="s">
        <v>68</v>
      </c>
      <c r="G14683" s="30" t="s">
        <v>69</v>
      </c>
      <c r="H14683" s="75">
        <v>1</v>
      </c>
    </row>
    <row r="14684" spans="1:8">
      <c r="A14684" s="30" t="s">
        <v>5030</v>
      </c>
      <c r="B14684" s="74">
        <v>46254</v>
      </c>
      <c r="C14684" s="30" t="s">
        <v>4877</v>
      </c>
      <c r="D14684" s="30" t="s">
        <v>4878</v>
      </c>
      <c r="E14684" s="75">
        <v>16</v>
      </c>
      <c r="F14684" s="30" t="s">
        <v>68</v>
      </c>
      <c r="G14684" s="30" t="s">
        <v>69</v>
      </c>
      <c r="H14684" s="75">
        <v>1</v>
      </c>
    </row>
    <row r="14685" spans="1:8">
      <c r="A14685" s="30" t="s">
        <v>5030</v>
      </c>
      <c r="B14685" s="74">
        <v>46254</v>
      </c>
      <c r="C14685" s="30" t="s">
        <v>4891</v>
      </c>
      <c r="D14685" s="30" t="s">
        <v>4892</v>
      </c>
      <c r="E14685" s="75">
        <v>38</v>
      </c>
      <c r="F14685" s="30" t="s">
        <v>70</v>
      </c>
      <c r="G14685" s="30" t="s">
        <v>71</v>
      </c>
      <c r="H14685" s="75">
        <v>2</v>
      </c>
    </row>
    <row r="14686" spans="1:8">
      <c r="A14686" s="30" t="s">
        <v>5030</v>
      </c>
      <c r="B14686" s="74">
        <v>46254</v>
      </c>
      <c r="C14686" s="30" t="s">
        <v>4976</v>
      </c>
      <c r="D14686" s="30" t="s">
        <v>4977</v>
      </c>
      <c r="E14686" s="75">
        <v>43</v>
      </c>
      <c r="F14686" s="30" t="s">
        <v>70</v>
      </c>
      <c r="G14686" s="30" t="s">
        <v>71</v>
      </c>
      <c r="H14686" s="75">
        <v>2</v>
      </c>
    </row>
    <row r="14687" spans="1:8">
      <c r="A14687" s="30" t="s">
        <v>5030</v>
      </c>
      <c r="B14687" s="74">
        <v>46254</v>
      </c>
      <c r="C14687" s="30" t="s">
        <v>4978</v>
      </c>
      <c r="D14687" s="30" t="s">
        <v>4979</v>
      </c>
      <c r="E14687" s="75">
        <v>21</v>
      </c>
      <c r="F14687" s="30" t="s">
        <v>68</v>
      </c>
      <c r="G14687" s="30" t="s">
        <v>69</v>
      </c>
      <c r="H14687" s="75">
        <v>1</v>
      </c>
    </row>
    <row r="14688" spans="1:8">
      <c r="A14688" s="30" t="s">
        <v>5030</v>
      </c>
      <c r="B14688" s="74">
        <v>46254</v>
      </c>
      <c r="C14688" s="30" t="s">
        <v>768</v>
      </c>
      <c r="D14688" s="30" t="s">
        <v>769</v>
      </c>
      <c r="E14688" s="75">
        <v>106</v>
      </c>
      <c r="F14688" s="30" t="s">
        <v>70</v>
      </c>
      <c r="G14688" s="30" t="s">
        <v>71</v>
      </c>
      <c r="H14688" s="75">
        <v>2</v>
      </c>
    </row>
    <row r="14689" spans="1:8">
      <c r="A14689" s="30" t="s">
        <v>5030</v>
      </c>
      <c r="B14689" s="74">
        <v>46254</v>
      </c>
      <c r="C14689" s="30" t="s">
        <v>770</v>
      </c>
      <c r="D14689" s="30" t="s">
        <v>771</v>
      </c>
      <c r="E14689" s="75">
        <v>135</v>
      </c>
      <c r="F14689" s="30" t="s">
        <v>70</v>
      </c>
      <c r="G14689" s="30" t="s">
        <v>71</v>
      </c>
      <c r="H14689" s="75">
        <v>2</v>
      </c>
    </row>
    <row r="14690" spans="1:8">
      <c r="A14690" s="30" t="s">
        <v>5030</v>
      </c>
      <c r="B14690" s="74">
        <v>46254</v>
      </c>
      <c r="C14690" s="30" t="s">
        <v>772</v>
      </c>
      <c r="D14690" s="30" t="s">
        <v>773</v>
      </c>
      <c r="E14690" s="75">
        <v>167</v>
      </c>
      <c r="F14690" s="30" t="s">
        <v>80</v>
      </c>
      <c r="G14690" s="30" t="s">
        <v>81</v>
      </c>
      <c r="H14690" s="75">
        <v>1</v>
      </c>
    </row>
    <row r="14691" spans="1:8">
      <c r="A14691" s="30" t="s">
        <v>5030</v>
      </c>
      <c r="B14691" s="74">
        <v>46254</v>
      </c>
      <c r="C14691" s="30" t="s">
        <v>776</v>
      </c>
      <c r="D14691" s="30" t="s">
        <v>777</v>
      </c>
      <c r="E14691" s="75">
        <v>47</v>
      </c>
      <c r="F14691" s="30" t="s">
        <v>68</v>
      </c>
      <c r="G14691" s="30" t="s">
        <v>69</v>
      </c>
      <c r="H14691" s="75">
        <v>1</v>
      </c>
    </row>
    <row r="14692" spans="1:8">
      <c r="A14692" s="30" t="s">
        <v>5030</v>
      </c>
      <c r="B14692" s="74">
        <v>46254</v>
      </c>
      <c r="C14692" s="30" t="s">
        <v>780</v>
      </c>
      <c r="D14692" s="30" t="s">
        <v>781</v>
      </c>
      <c r="E14692" s="75">
        <v>84</v>
      </c>
      <c r="F14692" s="30" t="s">
        <v>68</v>
      </c>
      <c r="G14692" s="30" t="s">
        <v>69</v>
      </c>
      <c r="H14692" s="75">
        <v>1</v>
      </c>
    </row>
    <row r="14693" spans="1:8">
      <c r="A14693" s="30" t="s">
        <v>5030</v>
      </c>
      <c r="B14693" s="74">
        <v>46254</v>
      </c>
      <c r="C14693" s="30" t="s">
        <v>782</v>
      </c>
      <c r="D14693" s="30" t="s">
        <v>783</v>
      </c>
      <c r="E14693" s="75">
        <v>176</v>
      </c>
      <c r="F14693" s="30" t="s">
        <v>80</v>
      </c>
      <c r="G14693" s="30" t="s">
        <v>81</v>
      </c>
      <c r="H14693" s="75">
        <v>1</v>
      </c>
    </row>
    <row r="14694" spans="1:8">
      <c r="A14694" s="30" t="s">
        <v>5030</v>
      </c>
      <c r="B14694" s="74">
        <v>46254</v>
      </c>
      <c r="C14694" s="30" t="s">
        <v>786</v>
      </c>
      <c r="D14694" s="30" t="s">
        <v>787</v>
      </c>
      <c r="E14694" s="75">
        <v>106</v>
      </c>
      <c r="F14694" s="30" t="s">
        <v>70</v>
      </c>
      <c r="G14694" s="30" t="s">
        <v>71</v>
      </c>
      <c r="H14694" s="75">
        <v>2</v>
      </c>
    </row>
    <row r="14695" spans="1:8">
      <c r="A14695" s="30" t="s">
        <v>5030</v>
      </c>
      <c r="B14695" s="74">
        <v>46254</v>
      </c>
      <c r="C14695" s="30" t="s">
        <v>1812</v>
      </c>
      <c r="D14695" s="30" t="s">
        <v>1813</v>
      </c>
      <c r="E14695" s="75">
        <v>48</v>
      </c>
      <c r="F14695" s="30" t="s">
        <v>70</v>
      </c>
      <c r="G14695" s="30" t="s">
        <v>71</v>
      </c>
      <c r="H14695" s="75">
        <v>2</v>
      </c>
    </row>
    <row r="14696" spans="1:8">
      <c r="A14696" s="30" t="s">
        <v>5030</v>
      </c>
      <c r="B14696" s="74">
        <v>46254</v>
      </c>
      <c r="C14696" s="30" t="s">
        <v>1814</v>
      </c>
      <c r="D14696" s="30" t="s">
        <v>1815</v>
      </c>
      <c r="E14696" s="75">
        <v>14</v>
      </c>
      <c r="F14696" s="30" t="s">
        <v>68</v>
      </c>
      <c r="G14696" s="30" t="s">
        <v>69</v>
      </c>
      <c r="H14696" s="75">
        <v>1</v>
      </c>
    </row>
    <row r="14697" spans="1:8">
      <c r="A14697" s="30" t="s">
        <v>5030</v>
      </c>
      <c r="B14697" s="74">
        <v>46254</v>
      </c>
      <c r="C14697" s="30" t="s">
        <v>788</v>
      </c>
      <c r="D14697" s="30" t="s">
        <v>789</v>
      </c>
      <c r="E14697" s="75">
        <v>64</v>
      </c>
      <c r="F14697" s="30" t="s">
        <v>70</v>
      </c>
      <c r="G14697" s="30" t="s">
        <v>71</v>
      </c>
      <c r="H14697" s="75">
        <v>2</v>
      </c>
    </row>
    <row r="14698" spans="1:8">
      <c r="A14698" s="30" t="s">
        <v>5030</v>
      </c>
      <c r="B14698" s="74">
        <v>46254</v>
      </c>
      <c r="C14698" s="30" t="s">
        <v>790</v>
      </c>
      <c r="D14698" s="30" t="s">
        <v>791</v>
      </c>
      <c r="E14698" s="75">
        <v>155</v>
      </c>
      <c r="F14698" s="30" t="s">
        <v>70</v>
      </c>
      <c r="G14698" s="30" t="s">
        <v>71</v>
      </c>
      <c r="H14698" s="75">
        <v>2</v>
      </c>
    </row>
    <row r="14699" spans="1:8">
      <c r="A14699" s="30" t="s">
        <v>5030</v>
      </c>
      <c r="B14699" s="74">
        <v>46254</v>
      </c>
      <c r="C14699" s="30" t="s">
        <v>792</v>
      </c>
      <c r="D14699" s="30" t="s">
        <v>793</v>
      </c>
      <c r="E14699" s="75">
        <v>91</v>
      </c>
      <c r="F14699" s="30" t="s">
        <v>70</v>
      </c>
      <c r="G14699" s="30" t="s">
        <v>71</v>
      </c>
      <c r="H14699" s="75">
        <v>2</v>
      </c>
    </row>
    <row r="14700" spans="1:8">
      <c r="A14700" s="30" t="s">
        <v>5030</v>
      </c>
      <c r="B14700" s="74">
        <v>46254</v>
      </c>
      <c r="C14700" s="30" t="s">
        <v>794</v>
      </c>
      <c r="D14700" s="30" t="s">
        <v>795</v>
      </c>
      <c r="E14700" s="75">
        <v>278</v>
      </c>
      <c r="F14700" s="30" t="s">
        <v>70</v>
      </c>
      <c r="G14700" s="30" t="s">
        <v>71</v>
      </c>
      <c r="H14700" s="75">
        <v>2</v>
      </c>
    </row>
    <row r="14701" spans="1:8">
      <c r="A14701" s="30" t="s">
        <v>5030</v>
      </c>
      <c r="B14701" s="74">
        <v>46254</v>
      </c>
      <c r="C14701" s="30" t="s">
        <v>798</v>
      </c>
      <c r="D14701" s="30" t="s">
        <v>799</v>
      </c>
      <c r="E14701" s="75">
        <v>71</v>
      </c>
      <c r="F14701" s="30" t="s">
        <v>68</v>
      </c>
      <c r="G14701" s="30" t="s">
        <v>69</v>
      </c>
      <c r="H14701" s="75">
        <v>1</v>
      </c>
    </row>
    <row r="14702" spans="1:8">
      <c r="A14702" s="30" t="s">
        <v>5030</v>
      </c>
      <c r="B14702" s="74">
        <v>46254</v>
      </c>
      <c r="C14702" s="30" t="s">
        <v>800</v>
      </c>
      <c r="D14702" s="30" t="s">
        <v>801</v>
      </c>
      <c r="E14702" s="75">
        <v>52</v>
      </c>
      <c r="F14702" s="30" t="s">
        <v>70</v>
      </c>
      <c r="G14702" s="30" t="s">
        <v>71</v>
      </c>
      <c r="H14702" s="75">
        <v>2</v>
      </c>
    </row>
    <row r="14703" spans="1:8">
      <c r="A14703" s="30" t="s">
        <v>5030</v>
      </c>
      <c r="B14703" s="74">
        <v>46254</v>
      </c>
      <c r="C14703" s="30" t="s">
        <v>802</v>
      </c>
      <c r="D14703" s="30" t="s">
        <v>803</v>
      </c>
      <c r="E14703" s="75">
        <v>186</v>
      </c>
      <c r="F14703" s="30" t="s">
        <v>70</v>
      </c>
      <c r="G14703" s="30" t="s">
        <v>71</v>
      </c>
      <c r="H14703" s="75">
        <v>2</v>
      </c>
    </row>
    <row r="14704" spans="1:8">
      <c r="A14704" s="30" t="s">
        <v>5030</v>
      </c>
      <c r="B14704" s="74">
        <v>46254</v>
      </c>
      <c r="C14704" s="30" t="s">
        <v>804</v>
      </c>
      <c r="D14704" s="30" t="s">
        <v>805</v>
      </c>
      <c r="E14704" s="75">
        <v>234</v>
      </c>
      <c r="F14704" s="30" t="s">
        <v>80</v>
      </c>
      <c r="G14704" s="30" t="s">
        <v>81</v>
      </c>
      <c r="H14704" s="75">
        <v>1</v>
      </c>
    </row>
    <row r="14705" spans="1:8">
      <c r="A14705" s="30" t="s">
        <v>5030</v>
      </c>
      <c r="B14705" s="74">
        <v>46254</v>
      </c>
      <c r="C14705" s="30" t="s">
        <v>806</v>
      </c>
      <c r="D14705" s="30" t="s">
        <v>807</v>
      </c>
      <c r="E14705" s="75">
        <v>113</v>
      </c>
      <c r="F14705" s="30" t="s">
        <v>68</v>
      </c>
      <c r="G14705" s="30" t="s">
        <v>69</v>
      </c>
      <c r="H14705" s="75">
        <v>1</v>
      </c>
    </row>
    <row r="14706" spans="1:8">
      <c r="A14706" s="30" t="s">
        <v>5030</v>
      </c>
      <c r="B14706" s="74">
        <v>46254</v>
      </c>
      <c r="C14706" s="30" t="s">
        <v>5055</v>
      </c>
      <c r="D14706" s="30" t="s">
        <v>5056</v>
      </c>
      <c r="E14706" s="75">
        <v>1</v>
      </c>
      <c r="F14706" s="30" t="s">
        <v>68</v>
      </c>
      <c r="G14706" s="30" t="s">
        <v>69</v>
      </c>
      <c r="H14706" s="75">
        <v>1</v>
      </c>
    </row>
    <row r="14707" spans="1:8">
      <c r="A14707" s="30" t="s">
        <v>5030</v>
      </c>
      <c r="B14707" s="74">
        <v>46254</v>
      </c>
      <c r="C14707" s="30" t="s">
        <v>810</v>
      </c>
      <c r="D14707" s="30" t="s">
        <v>811</v>
      </c>
      <c r="E14707" s="75">
        <v>124</v>
      </c>
      <c r="F14707" s="30" t="s">
        <v>70</v>
      </c>
      <c r="G14707" s="30" t="s">
        <v>71</v>
      </c>
      <c r="H14707" s="75">
        <v>2</v>
      </c>
    </row>
    <row r="14708" spans="1:8">
      <c r="A14708" s="30" t="s">
        <v>5030</v>
      </c>
      <c r="B14708" s="74">
        <v>46254</v>
      </c>
      <c r="C14708" s="30" t="s">
        <v>1816</v>
      </c>
      <c r="D14708" s="30" t="s">
        <v>1817</v>
      </c>
      <c r="E14708" s="75">
        <v>66</v>
      </c>
      <c r="F14708" s="30" t="s">
        <v>70</v>
      </c>
      <c r="G14708" s="30" t="s">
        <v>71</v>
      </c>
      <c r="H14708" s="75">
        <v>2</v>
      </c>
    </row>
    <row r="14709" spans="1:8">
      <c r="A14709" s="30" t="s">
        <v>5030</v>
      </c>
      <c r="B14709" s="74">
        <v>46254</v>
      </c>
      <c r="C14709" s="30" t="s">
        <v>1818</v>
      </c>
      <c r="D14709" s="30" t="s">
        <v>1819</v>
      </c>
      <c r="E14709" s="75">
        <v>7</v>
      </c>
      <c r="F14709" s="30" t="s">
        <v>68</v>
      </c>
      <c r="G14709" s="30" t="s">
        <v>69</v>
      </c>
      <c r="H14709" s="75">
        <v>1</v>
      </c>
    </row>
    <row r="14710" spans="1:8">
      <c r="A14710" s="30" t="s">
        <v>5030</v>
      </c>
      <c r="B14710" s="74">
        <v>46254</v>
      </c>
      <c r="C14710" s="30" t="s">
        <v>812</v>
      </c>
      <c r="D14710" s="30" t="s">
        <v>813</v>
      </c>
      <c r="E14710" s="75">
        <v>229</v>
      </c>
      <c r="F14710" s="30" t="s">
        <v>80</v>
      </c>
      <c r="G14710" s="30" t="s">
        <v>81</v>
      </c>
      <c r="H14710" s="75">
        <v>1</v>
      </c>
    </row>
    <row r="14711" spans="1:8">
      <c r="A14711" s="30" t="s">
        <v>5030</v>
      </c>
      <c r="B14711" s="74">
        <v>46254</v>
      </c>
      <c r="C14711" s="30" t="s">
        <v>1820</v>
      </c>
      <c r="D14711" s="30" t="s">
        <v>1821</v>
      </c>
      <c r="E14711" s="75">
        <v>14</v>
      </c>
      <c r="F14711" s="30" t="s">
        <v>53</v>
      </c>
      <c r="G14711" s="30" t="s">
        <v>54</v>
      </c>
      <c r="H14711" s="75">
        <v>1</v>
      </c>
    </row>
    <row r="14712" spans="1:8">
      <c r="A14712" s="30" t="s">
        <v>5030</v>
      </c>
      <c r="B14712" s="74">
        <v>46254</v>
      </c>
      <c r="C14712" s="30" t="s">
        <v>818</v>
      </c>
      <c r="D14712" s="30" t="s">
        <v>819</v>
      </c>
      <c r="E14712" s="75">
        <v>78</v>
      </c>
      <c r="F14712" s="30" t="s">
        <v>53</v>
      </c>
      <c r="G14712" s="30" t="s">
        <v>54</v>
      </c>
      <c r="H14712" s="75">
        <v>1</v>
      </c>
    </row>
    <row r="14713" spans="1:8">
      <c r="A14713" s="30" t="s">
        <v>5030</v>
      </c>
      <c r="B14713" s="74">
        <v>46254</v>
      </c>
      <c r="C14713" s="30" t="s">
        <v>822</v>
      </c>
      <c r="D14713" s="30" t="s">
        <v>823</v>
      </c>
      <c r="E14713" s="75">
        <v>134</v>
      </c>
      <c r="F14713" s="30" t="s">
        <v>70</v>
      </c>
      <c r="G14713" s="30" t="s">
        <v>71</v>
      </c>
      <c r="H14713" s="75">
        <v>2</v>
      </c>
    </row>
    <row r="14714" spans="1:8">
      <c r="A14714" s="30" t="s">
        <v>5030</v>
      </c>
      <c r="B14714" s="74">
        <v>46254</v>
      </c>
      <c r="C14714" s="30" t="s">
        <v>824</v>
      </c>
      <c r="D14714" s="30" t="s">
        <v>825</v>
      </c>
      <c r="E14714" s="75">
        <v>40</v>
      </c>
      <c r="F14714" s="30" t="s">
        <v>80</v>
      </c>
      <c r="G14714" s="30" t="s">
        <v>81</v>
      </c>
      <c r="H14714" s="75">
        <v>1</v>
      </c>
    </row>
    <row r="14715" spans="1:8">
      <c r="A14715" s="30" t="s">
        <v>5030</v>
      </c>
      <c r="B14715" s="74">
        <v>46254</v>
      </c>
      <c r="C14715" s="30" t="s">
        <v>826</v>
      </c>
      <c r="D14715" s="30" t="s">
        <v>827</v>
      </c>
      <c r="E14715" s="75">
        <v>69</v>
      </c>
      <c r="F14715" s="30" t="s">
        <v>68</v>
      </c>
      <c r="G14715" s="30" t="s">
        <v>69</v>
      </c>
      <c r="H14715" s="75">
        <v>1</v>
      </c>
    </row>
    <row r="14716" spans="1:8">
      <c r="A14716" s="30" t="s">
        <v>5030</v>
      </c>
      <c r="B14716" s="74">
        <v>46254</v>
      </c>
      <c r="C14716" s="30" t="s">
        <v>828</v>
      </c>
      <c r="D14716" s="30" t="s">
        <v>829</v>
      </c>
      <c r="E14716" s="75">
        <v>103</v>
      </c>
      <c r="F14716" s="30" t="s">
        <v>70</v>
      </c>
      <c r="G14716" s="30" t="s">
        <v>71</v>
      </c>
      <c r="H14716" s="75">
        <v>2</v>
      </c>
    </row>
    <row r="14717" spans="1:8">
      <c r="A14717" s="30" t="s">
        <v>5030</v>
      </c>
      <c r="B14717" s="74">
        <v>46254</v>
      </c>
      <c r="C14717" s="30" t="s">
        <v>830</v>
      </c>
      <c r="D14717" s="30" t="s">
        <v>831</v>
      </c>
      <c r="E14717" s="75">
        <v>67</v>
      </c>
      <c r="F14717" s="30" t="s">
        <v>70</v>
      </c>
      <c r="G14717" s="30" t="s">
        <v>71</v>
      </c>
      <c r="H14717" s="75">
        <v>2</v>
      </c>
    </row>
    <row r="14718" spans="1:8">
      <c r="A14718" s="30" t="s">
        <v>5030</v>
      </c>
      <c r="B14718" s="74">
        <v>46254</v>
      </c>
      <c r="C14718" s="30" t="s">
        <v>832</v>
      </c>
      <c r="D14718" s="30" t="s">
        <v>833</v>
      </c>
      <c r="E14718" s="75">
        <v>103</v>
      </c>
      <c r="F14718" s="30" t="s">
        <v>68</v>
      </c>
      <c r="G14718" s="30" t="s">
        <v>69</v>
      </c>
      <c r="H14718" s="75">
        <v>1</v>
      </c>
    </row>
    <row r="14719" spans="1:8">
      <c r="A14719" s="30" t="s">
        <v>5030</v>
      </c>
      <c r="B14719" s="74">
        <v>46254</v>
      </c>
      <c r="C14719" s="30" t="s">
        <v>834</v>
      </c>
      <c r="D14719" s="30" t="s">
        <v>835</v>
      </c>
      <c r="E14719" s="75">
        <v>44</v>
      </c>
      <c r="F14719" s="30" t="s">
        <v>80</v>
      </c>
      <c r="G14719" s="30" t="s">
        <v>81</v>
      </c>
      <c r="H14719" s="75">
        <v>1</v>
      </c>
    </row>
    <row r="14720" spans="1:8">
      <c r="A14720" s="30" t="s">
        <v>5030</v>
      </c>
      <c r="B14720" s="74">
        <v>46254</v>
      </c>
      <c r="C14720" s="30" t="s">
        <v>836</v>
      </c>
      <c r="D14720" s="30" t="s">
        <v>837</v>
      </c>
      <c r="E14720" s="75">
        <v>14</v>
      </c>
      <c r="F14720" s="30" t="s">
        <v>53</v>
      </c>
      <c r="G14720" s="30" t="s">
        <v>54</v>
      </c>
      <c r="H14720" s="75">
        <v>1</v>
      </c>
    </row>
    <row r="14721" spans="1:8">
      <c r="A14721" s="30" t="s">
        <v>5030</v>
      </c>
      <c r="B14721" s="74">
        <v>46254</v>
      </c>
      <c r="C14721" s="30" t="s">
        <v>838</v>
      </c>
      <c r="D14721" s="30" t="s">
        <v>839</v>
      </c>
      <c r="E14721" s="75">
        <v>149</v>
      </c>
      <c r="F14721" s="30" t="s">
        <v>70</v>
      </c>
      <c r="G14721" s="30" t="s">
        <v>71</v>
      </c>
      <c r="H14721" s="75">
        <v>2</v>
      </c>
    </row>
    <row r="14722" spans="1:8">
      <c r="A14722" s="30" t="s">
        <v>5030</v>
      </c>
      <c r="B14722" s="74">
        <v>46254</v>
      </c>
      <c r="C14722" s="30" t="s">
        <v>840</v>
      </c>
      <c r="D14722" s="30" t="s">
        <v>841</v>
      </c>
      <c r="E14722" s="75">
        <v>69</v>
      </c>
      <c r="F14722" s="30" t="s">
        <v>70</v>
      </c>
      <c r="G14722" s="30" t="s">
        <v>71</v>
      </c>
      <c r="H14722" s="75">
        <v>2</v>
      </c>
    </row>
    <row r="14723" spans="1:8">
      <c r="A14723" s="30" t="s">
        <v>5030</v>
      </c>
      <c r="B14723" s="74">
        <v>46254</v>
      </c>
      <c r="C14723" s="30" t="s">
        <v>842</v>
      </c>
      <c r="D14723" s="30" t="s">
        <v>843</v>
      </c>
      <c r="E14723" s="75">
        <v>111</v>
      </c>
      <c r="F14723" s="30" t="s">
        <v>70</v>
      </c>
      <c r="G14723" s="30" t="s">
        <v>71</v>
      </c>
      <c r="H14723" s="75">
        <v>2</v>
      </c>
    </row>
    <row r="14724" spans="1:8">
      <c r="A14724" s="30" t="s">
        <v>5030</v>
      </c>
      <c r="B14724" s="74">
        <v>46254</v>
      </c>
      <c r="C14724" s="30" t="s">
        <v>844</v>
      </c>
      <c r="D14724" s="30" t="s">
        <v>845</v>
      </c>
      <c r="E14724" s="75">
        <v>45</v>
      </c>
      <c r="F14724" s="30" t="s">
        <v>80</v>
      </c>
      <c r="G14724" s="30" t="s">
        <v>81</v>
      </c>
      <c r="H14724" s="75">
        <v>1</v>
      </c>
    </row>
    <row r="14725" spans="1:8">
      <c r="A14725" s="30" t="s">
        <v>5030</v>
      </c>
      <c r="B14725" s="74">
        <v>46254</v>
      </c>
      <c r="C14725" s="30" t="s">
        <v>846</v>
      </c>
      <c r="D14725" s="30" t="s">
        <v>847</v>
      </c>
      <c r="E14725" s="75">
        <v>226</v>
      </c>
      <c r="F14725" s="30" t="s">
        <v>80</v>
      </c>
      <c r="G14725" s="30" t="s">
        <v>81</v>
      </c>
      <c r="H14725" s="75">
        <v>1</v>
      </c>
    </row>
    <row r="14726" spans="1:8">
      <c r="A14726" s="30" t="s">
        <v>5030</v>
      </c>
      <c r="B14726" s="74">
        <v>46254</v>
      </c>
      <c r="C14726" s="30" t="s">
        <v>848</v>
      </c>
      <c r="D14726" s="30" t="s">
        <v>849</v>
      </c>
      <c r="E14726" s="75">
        <v>255</v>
      </c>
      <c r="F14726" s="30" t="s">
        <v>70</v>
      </c>
      <c r="G14726" s="30" t="s">
        <v>71</v>
      </c>
      <c r="H14726" s="75">
        <v>2</v>
      </c>
    </row>
    <row r="14727" spans="1:8">
      <c r="A14727" s="30" t="s">
        <v>5030</v>
      </c>
      <c r="B14727" s="74">
        <v>46254</v>
      </c>
      <c r="C14727" s="30" t="s">
        <v>850</v>
      </c>
      <c r="D14727" s="30" t="s">
        <v>851</v>
      </c>
      <c r="E14727" s="75">
        <v>50</v>
      </c>
      <c r="F14727" s="30" t="s">
        <v>70</v>
      </c>
      <c r="G14727" s="30" t="s">
        <v>71</v>
      </c>
      <c r="H14727" s="75">
        <v>2</v>
      </c>
    </row>
    <row r="14728" spans="1:8">
      <c r="A14728" s="30" t="s">
        <v>5030</v>
      </c>
      <c r="B14728" s="74">
        <v>46254</v>
      </c>
      <c r="C14728" s="30" t="s">
        <v>852</v>
      </c>
      <c r="D14728" s="30" t="s">
        <v>853</v>
      </c>
      <c r="E14728" s="75">
        <v>125</v>
      </c>
      <c r="F14728" s="30" t="s">
        <v>70</v>
      </c>
      <c r="G14728" s="30" t="s">
        <v>71</v>
      </c>
      <c r="H14728" s="75">
        <v>2</v>
      </c>
    </row>
    <row r="14729" spans="1:8">
      <c r="A14729" s="30" t="s">
        <v>5030</v>
      </c>
      <c r="B14729" s="74">
        <v>46254</v>
      </c>
      <c r="C14729" s="30" t="s">
        <v>854</v>
      </c>
      <c r="D14729" s="30" t="s">
        <v>855</v>
      </c>
      <c r="E14729" s="75">
        <v>38</v>
      </c>
      <c r="F14729" s="30" t="s">
        <v>68</v>
      </c>
      <c r="G14729" s="30" t="s">
        <v>69</v>
      </c>
      <c r="H14729" s="75">
        <v>1</v>
      </c>
    </row>
    <row r="14730" spans="1:8">
      <c r="A14730" s="30" t="s">
        <v>5030</v>
      </c>
      <c r="B14730" s="74">
        <v>46254</v>
      </c>
      <c r="C14730" s="30" t="s">
        <v>856</v>
      </c>
      <c r="D14730" s="30" t="s">
        <v>857</v>
      </c>
      <c r="E14730" s="75">
        <v>1</v>
      </c>
      <c r="F14730" s="30" t="s">
        <v>76</v>
      </c>
      <c r="G14730" s="30" t="s">
        <v>77</v>
      </c>
      <c r="H14730" s="75">
        <v>1</v>
      </c>
    </row>
    <row r="14731" spans="1:8">
      <c r="A14731" s="30" t="s">
        <v>5030</v>
      </c>
      <c r="B14731" s="74">
        <v>46254</v>
      </c>
      <c r="C14731" s="30" t="s">
        <v>858</v>
      </c>
      <c r="D14731" s="30" t="s">
        <v>859</v>
      </c>
      <c r="E14731" s="75">
        <v>65</v>
      </c>
      <c r="F14731" s="30" t="s">
        <v>53</v>
      </c>
      <c r="G14731" s="30" t="s">
        <v>54</v>
      </c>
      <c r="H14731" s="75">
        <v>1</v>
      </c>
    </row>
    <row r="14732" spans="1:8">
      <c r="A14732" s="30" t="s">
        <v>5030</v>
      </c>
      <c r="B14732" s="74">
        <v>46254</v>
      </c>
      <c r="C14732" s="30" t="s">
        <v>862</v>
      </c>
      <c r="D14732" s="30" t="s">
        <v>863</v>
      </c>
      <c r="E14732" s="75">
        <v>85</v>
      </c>
      <c r="F14732" s="30" t="s">
        <v>70</v>
      </c>
      <c r="G14732" s="30" t="s">
        <v>71</v>
      </c>
      <c r="H14732" s="75">
        <v>2</v>
      </c>
    </row>
    <row r="14733" spans="1:8">
      <c r="A14733" s="30" t="s">
        <v>5030</v>
      </c>
      <c r="B14733" s="74">
        <v>46254</v>
      </c>
      <c r="C14733" s="30" t="s">
        <v>864</v>
      </c>
      <c r="D14733" s="30" t="s">
        <v>865</v>
      </c>
      <c r="E14733" s="75">
        <v>87</v>
      </c>
      <c r="F14733" s="30" t="s">
        <v>70</v>
      </c>
      <c r="G14733" s="30" t="s">
        <v>71</v>
      </c>
      <c r="H14733" s="75">
        <v>2</v>
      </c>
    </row>
    <row r="14734" spans="1:8">
      <c r="A14734" s="30" t="s">
        <v>5030</v>
      </c>
      <c r="B14734" s="74">
        <v>46254</v>
      </c>
      <c r="C14734" s="30" t="s">
        <v>866</v>
      </c>
      <c r="D14734" s="30" t="s">
        <v>867</v>
      </c>
      <c r="E14734" s="75">
        <v>98</v>
      </c>
      <c r="F14734" s="30" t="s">
        <v>70</v>
      </c>
      <c r="G14734" s="30" t="s">
        <v>71</v>
      </c>
      <c r="H14734" s="75">
        <v>2</v>
      </c>
    </row>
    <row r="14735" spans="1:8">
      <c r="A14735" s="30" t="s">
        <v>5030</v>
      </c>
      <c r="B14735" s="74">
        <v>46254</v>
      </c>
      <c r="C14735" s="30" t="s">
        <v>870</v>
      </c>
      <c r="D14735" s="30" t="s">
        <v>871</v>
      </c>
      <c r="E14735" s="75">
        <v>143</v>
      </c>
      <c r="F14735" s="30" t="s">
        <v>70</v>
      </c>
      <c r="G14735" s="30" t="s">
        <v>71</v>
      </c>
      <c r="H14735" s="75">
        <v>2</v>
      </c>
    </row>
    <row r="14736" spans="1:8">
      <c r="A14736" s="30" t="s">
        <v>5030</v>
      </c>
      <c r="B14736" s="74">
        <v>46254</v>
      </c>
      <c r="C14736" s="30" t="s">
        <v>872</v>
      </c>
      <c r="D14736" s="30" t="s">
        <v>873</v>
      </c>
      <c r="E14736" s="75">
        <v>85</v>
      </c>
      <c r="F14736" s="30" t="s">
        <v>70</v>
      </c>
      <c r="G14736" s="30" t="s">
        <v>71</v>
      </c>
      <c r="H14736" s="75">
        <v>2</v>
      </c>
    </row>
    <row r="14737" spans="1:8">
      <c r="A14737" s="30" t="s">
        <v>5030</v>
      </c>
      <c r="B14737" s="74">
        <v>46254</v>
      </c>
      <c r="C14737" s="30" t="s">
        <v>876</v>
      </c>
      <c r="D14737" s="30" t="s">
        <v>877</v>
      </c>
      <c r="E14737" s="75">
        <v>83</v>
      </c>
      <c r="F14737" s="30" t="s">
        <v>70</v>
      </c>
      <c r="G14737" s="30" t="s">
        <v>71</v>
      </c>
      <c r="H14737" s="75">
        <v>2</v>
      </c>
    </row>
    <row r="14738" spans="1:8">
      <c r="A14738" s="30" t="s">
        <v>5030</v>
      </c>
      <c r="B14738" s="74">
        <v>46254</v>
      </c>
      <c r="C14738" s="30" t="s">
        <v>878</v>
      </c>
      <c r="D14738" s="30" t="s">
        <v>879</v>
      </c>
      <c r="E14738" s="75">
        <v>113</v>
      </c>
      <c r="F14738" s="30" t="s">
        <v>70</v>
      </c>
      <c r="G14738" s="30" t="s">
        <v>71</v>
      </c>
      <c r="H14738" s="75">
        <v>2</v>
      </c>
    </row>
    <row r="14739" spans="1:8">
      <c r="A14739" s="30" t="s">
        <v>5030</v>
      </c>
      <c r="B14739" s="74">
        <v>46254</v>
      </c>
      <c r="C14739" s="30" t="s">
        <v>880</v>
      </c>
      <c r="D14739" s="30" t="s">
        <v>881</v>
      </c>
      <c r="E14739" s="75">
        <v>114</v>
      </c>
      <c r="F14739" s="30" t="s">
        <v>70</v>
      </c>
      <c r="G14739" s="30" t="s">
        <v>71</v>
      </c>
      <c r="H14739" s="75">
        <v>2</v>
      </c>
    </row>
    <row r="14740" spans="1:8">
      <c r="A14740" s="30" t="s">
        <v>5030</v>
      </c>
      <c r="B14740" s="74">
        <v>46254</v>
      </c>
      <c r="C14740" s="30" t="s">
        <v>882</v>
      </c>
      <c r="D14740" s="30" t="s">
        <v>883</v>
      </c>
      <c r="E14740" s="75">
        <v>25</v>
      </c>
      <c r="F14740" s="30" t="s">
        <v>70</v>
      </c>
      <c r="G14740" s="30" t="s">
        <v>71</v>
      </c>
      <c r="H14740" s="75">
        <v>2</v>
      </c>
    </row>
    <row r="14741" spans="1:8">
      <c r="A14741" s="30" t="s">
        <v>5030</v>
      </c>
      <c r="B14741" s="74">
        <v>46254</v>
      </c>
      <c r="C14741" s="30" t="s">
        <v>886</v>
      </c>
      <c r="D14741" s="30" t="s">
        <v>887</v>
      </c>
      <c r="E14741" s="75">
        <v>82</v>
      </c>
      <c r="F14741" s="30" t="s">
        <v>70</v>
      </c>
      <c r="G14741" s="30" t="s">
        <v>71</v>
      </c>
      <c r="H14741" s="75">
        <v>2</v>
      </c>
    </row>
    <row r="14742" spans="1:8">
      <c r="A14742" s="30" t="s">
        <v>5030</v>
      </c>
      <c r="B14742" s="74">
        <v>46254</v>
      </c>
      <c r="C14742" s="30" t="s">
        <v>890</v>
      </c>
      <c r="D14742" s="30" t="s">
        <v>891</v>
      </c>
      <c r="E14742" s="75">
        <v>110</v>
      </c>
      <c r="F14742" s="30" t="s">
        <v>53</v>
      </c>
      <c r="G14742" s="30" t="s">
        <v>54</v>
      </c>
      <c r="H14742" s="75">
        <v>1</v>
      </c>
    </row>
    <row r="14743" spans="1:8">
      <c r="A14743" s="30" t="s">
        <v>5030</v>
      </c>
      <c r="B14743" s="74">
        <v>46254</v>
      </c>
      <c r="C14743" s="30" t="s">
        <v>892</v>
      </c>
      <c r="D14743" s="30" t="s">
        <v>893</v>
      </c>
      <c r="E14743" s="75">
        <v>56</v>
      </c>
      <c r="F14743" s="30" t="s">
        <v>68</v>
      </c>
      <c r="G14743" s="30" t="s">
        <v>69</v>
      </c>
      <c r="H14743" s="75">
        <v>1</v>
      </c>
    </row>
    <row r="14744" spans="1:8">
      <c r="A14744" s="30" t="s">
        <v>5030</v>
      </c>
      <c r="B14744" s="74">
        <v>46254</v>
      </c>
      <c r="C14744" s="30" t="s">
        <v>894</v>
      </c>
      <c r="D14744" s="30" t="s">
        <v>895</v>
      </c>
      <c r="E14744" s="75">
        <v>121</v>
      </c>
      <c r="F14744" s="30" t="s">
        <v>70</v>
      </c>
      <c r="G14744" s="30" t="s">
        <v>71</v>
      </c>
      <c r="H14744" s="75">
        <v>2</v>
      </c>
    </row>
    <row r="14745" spans="1:8">
      <c r="A14745" s="30" t="s">
        <v>5030</v>
      </c>
      <c r="B14745" s="74">
        <v>46254</v>
      </c>
      <c r="C14745" s="30" t="s">
        <v>896</v>
      </c>
      <c r="D14745" s="30" t="s">
        <v>897</v>
      </c>
      <c r="E14745" s="75">
        <v>47</v>
      </c>
      <c r="F14745" s="30" t="s">
        <v>68</v>
      </c>
      <c r="G14745" s="30" t="s">
        <v>69</v>
      </c>
      <c r="H14745" s="75">
        <v>1</v>
      </c>
    </row>
    <row r="14746" spans="1:8">
      <c r="A14746" s="30" t="s">
        <v>5030</v>
      </c>
      <c r="B14746" s="74">
        <v>46254</v>
      </c>
      <c r="C14746" s="30" t="s">
        <v>898</v>
      </c>
      <c r="D14746" s="30" t="s">
        <v>899</v>
      </c>
      <c r="E14746" s="75">
        <v>108</v>
      </c>
      <c r="F14746" s="30" t="s">
        <v>70</v>
      </c>
      <c r="G14746" s="30" t="s">
        <v>71</v>
      </c>
      <c r="H14746" s="75">
        <v>2</v>
      </c>
    </row>
    <row r="14747" spans="1:8">
      <c r="A14747" s="30" t="s">
        <v>5030</v>
      </c>
      <c r="B14747" s="74">
        <v>46254</v>
      </c>
      <c r="C14747" s="30" t="s">
        <v>900</v>
      </c>
      <c r="D14747" s="30" t="s">
        <v>901</v>
      </c>
      <c r="E14747" s="75">
        <v>44</v>
      </c>
      <c r="F14747" s="30" t="s">
        <v>68</v>
      </c>
      <c r="G14747" s="30" t="s">
        <v>69</v>
      </c>
      <c r="H14747" s="75">
        <v>1</v>
      </c>
    </row>
    <row r="14748" spans="1:8">
      <c r="A14748" s="30" t="s">
        <v>5030</v>
      </c>
      <c r="B14748" s="74">
        <v>46254</v>
      </c>
      <c r="C14748" s="30" t="s">
        <v>904</v>
      </c>
      <c r="D14748" s="30" t="s">
        <v>905</v>
      </c>
      <c r="E14748" s="75">
        <v>116</v>
      </c>
      <c r="F14748" s="30" t="s">
        <v>70</v>
      </c>
      <c r="G14748" s="30" t="s">
        <v>71</v>
      </c>
      <c r="H14748" s="75">
        <v>2</v>
      </c>
    </row>
    <row r="14749" spans="1:8">
      <c r="A14749" s="30" t="s">
        <v>5030</v>
      </c>
      <c r="B14749" s="74">
        <v>46254</v>
      </c>
      <c r="C14749" s="30" t="s">
        <v>906</v>
      </c>
      <c r="D14749" s="30" t="s">
        <v>907</v>
      </c>
      <c r="E14749" s="75">
        <v>153</v>
      </c>
      <c r="F14749" s="30" t="s">
        <v>70</v>
      </c>
      <c r="G14749" s="30" t="s">
        <v>71</v>
      </c>
      <c r="H14749" s="75">
        <v>2</v>
      </c>
    </row>
    <row r="14750" spans="1:8">
      <c r="A14750" s="30" t="s">
        <v>5030</v>
      </c>
      <c r="B14750" s="74">
        <v>46254</v>
      </c>
      <c r="C14750" s="30" t="s">
        <v>908</v>
      </c>
      <c r="D14750" s="30" t="s">
        <v>909</v>
      </c>
      <c r="E14750" s="75">
        <v>205</v>
      </c>
      <c r="F14750" s="30" t="s">
        <v>78</v>
      </c>
      <c r="G14750" s="30" t="s">
        <v>79</v>
      </c>
      <c r="H14750" s="75">
        <v>2</v>
      </c>
    </row>
    <row r="14751" spans="1:8">
      <c r="A14751" s="30" t="s">
        <v>5030</v>
      </c>
      <c r="B14751" s="74">
        <v>46254</v>
      </c>
      <c r="C14751" s="30" t="s">
        <v>914</v>
      </c>
      <c r="D14751" s="30" t="s">
        <v>915</v>
      </c>
      <c r="E14751" s="75">
        <v>23</v>
      </c>
      <c r="F14751" s="30" t="s">
        <v>53</v>
      </c>
      <c r="G14751" s="30" t="s">
        <v>54</v>
      </c>
      <c r="H14751" s="75">
        <v>1</v>
      </c>
    </row>
    <row r="14752" spans="1:8">
      <c r="A14752" s="30" t="s">
        <v>5030</v>
      </c>
      <c r="B14752" s="74">
        <v>46254</v>
      </c>
      <c r="C14752" s="30" t="s">
        <v>918</v>
      </c>
      <c r="D14752" s="30" t="s">
        <v>919</v>
      </c>
      <c r="E14752" s="75">
        <v>20</v>
      </c>
      <c r="F14752" s="30" t="s">
        <v>53</v>
      </c>
      <c r="G14752" s="30" t="s">
        <v>54</v>
      </c>
      <c r="H14752" s="75">
        <v>1</v>
      </c>
    </row>
    <row r="14753" spans="1:8">
      <c r="A14753" s="30" t="s">
        <v>5030</v>
      </c>
      <c r="B14753" s="74">
        <v>46254</v>
      </c>
      <c r="C14753" s="30" t="s">
        <v>920</v>
      </c>
      <c r="D14753" s="30" t="s">
        <v>921</v>
      </c>
      <c r="E14753" s="75">
        <v>300</v>
      </c>
      <c r="F14753" s="30" t="s">
        <v>80</v>
      </c>
      <c r="G14753" s="30" t="s">
        <v>81</v>
      </c>
      <c r="H14753" s="75">
        <v>1</v>
      </c>
    </row>
    <row r="14754" spans="1:8">
      <c r="A14754" s="30" t="s">
        <v>5030</v>
      </c>
      <c r="B14754" s="74">
        <v>46254</v>
      </c>
      <c r="C14754" s="30" t="s">
        <v>922</v>
      </c>
      <c r="D14754" s="30" t="s">
        <v>923</v>
      </c>
      <c r="E14754" s="75">
        <v>42</v>
      </c>
      <c r="F14754" s="30" t="s">
        <v>68</v>
      </c>
      <c r="G14754" s="30" t="s">
        <v>69</v>
      </c>
      <c r="H14754" s="75">
        <v>1</v>
      </c>
    </row>
    <row r="14755" spans="1:8">
      <c r="A14755" s="30" t="s">
        <v>5030</v>
      </c>
      <c r="B14755" s="74">
        <v>46254</v>
      </c>
      <c r="C14755" s="30" t="s">
        <v>926</v>
      </c>
      <c r="D14755" s="30" t="s">
        <v>927</v>
      </c>
      <c r="E14755" s="75">
        <v>170</v>
      </c>
      <c r="F14755" s="30" t="s">
        <v>70</v>
      </c>
      <c r="G14755" s="30" t="s">
        <v>71</v>
      </c>
      <c r="H14755" s="75">
        <v>2</v>
      </c>
    </row>
    <row r="14756" spans="1:8">
      <c r="A14756" s="30" t="s">
        <v>5030</v>
      </c>
      <c r="B14756" s="74">
        <v>46254</v>
      </c>
      <c r="C14756" s="30" t="s">
        <v>928</v>
      </c>
      <c r="D14756" s="30" t="s">
        <v>929</v>
      </c>
      <c r="E14756" s="75">
        <v>72</v>
      </c>
      <c r="F14756" s="30" t="s">
        <v>70</v>
      </c>
      <c r="G14756" s="30" t="s">
        <v>71</v>
      </c>
      <c r="H14756" s="75">
        <v>2</v>
      </c>
    </row>
    <row r="14757" spans="1:8">
      <c r="A14757" s="30" t="s">
        <v>5030</v>
      </c>
      <c r="B14757" s="74">
        <v>46254</v>
      </c>
      <c r="C14757" s="30" t="s">
        <v>930</v>
      </c>
      <c r="D14757" s="30" t="s">
        <v>931</v>
      </c>
      <c r="E14757" s="75">
        <v>36</v>
      </c>
      <c r="F14757" s="30" t="s">
        <v>72</v>
      </c>
      <c r="G14757" s="30" t="s">
        <v>73</v>
      </c>
      <c r="H14757" s="75">
        <v>3</v>
      </c>
    </row>
    <row r="14758" spans="1:8">
      <c r="A14758" s="30" t="s">
        <v>5030</v>
      </c>
      <c r="B14758" s="74">
        <v>46254</v>
      </c>
      <c r="C14758" s="30" t="s">
        <v>932</v>
      </c>
      <c r="D14758" s="30" t="s">
        <v>933</v>
      </c>
      <c r="E14758" s="75">
        <v>1</v>
      </c>
      <c r="F14758" s="30" t="s">
        <v>68</v>
      </c>
      <c r="G14758" s="30" t="s">
        <v>69</v>
      </c>
      <c r="H14758" s="75">
        <v>1</v>
      </c>
    </row>
    <row r="14759" spans="1:8">
      <c r="A14759" s="30" t="s">
        <v>5030</v>
      </c>
      <c r="B14759" s="74">
        <v>46254</v>
      </c>
      <c r="C14759" s="30" t="s">
        <v>934</v>
      </c>
      <c r="D14759" s="30" t="s">
        <v>935</v>
      </c>
      <c r="E14759" s="75">
        <v>20</v>
      </c>
      <c r="F14759" s="30" t="s">
        <v>68</v>
      </c>
      <c r="G14759" s="30" t="s">
        <v>69</v>
      </c>
      <c r="H14759" s="75">
        <v>1</v>
      </c>
    </row>
    <row r="14760" spans="1:8">
      <c r="A14760" s="30" t="s">
        <v>5030</v>
      </c>
      <c r="B14760" s="74">
        <v>46254</v>
      </c>
      <c r="C14760" s="30" t="s">
        <v>936</v>
      </c>
      <c r="D14760" s="30" t="s">
        <v>937</v>
      </c>
      <c r="E14760" s="75">
        <v>65</v>
      </c>
      <c r="F14760" s="30" t="s">
        <v>70</v>
      </c>
      <c r="G14760" s="30" t="s">
        <v>71</v>
      </c>
      <c r="H14760" s="75">
        <v>2</v>
      </c>
    </row>
    <row r="14761" spans="1:8">
      <c r="A14761" s="30" t="s">
        <v>5030</v>
      </c>
      <c r="B14761" s="74">
        <v>46254</v>
      </c>
      <c r="C14761" s="30" t="s">
        <v>938</v>
      </c>
      <c r="D14761" s="30" t="s">
        <v>939</v>
      </c>
      <c r="E14761" s="75">
        <v>131</v>
      </c>
      <c r="F14761" s="30" t="s">
        <v>80</v>
      </c>
      <c r="G14761" s="30" t="s">
        <v>81</v>
      </c>
      <c r="H14761" s="75">
        <v>1</v>
      </c>
    </row>
    <row r="14762" spans="1:8">
      <c r="A14762" s="30" t="s">
        <v>5030</v>
      </c>
      <c r="B14762" s="74">
        <v>46254</v>
      </c>
      <c r="C14762" s="30" t="s">
        <v>4480</v>
      </c>
      <c r="D14762" s="30" t="s">
        <v>4481</v>
      </c>
      <c r="E14762" s="75">
        <v>1</v>
      </c>
      <c r="F14762" s="30" t="s">
        <v>76</v>
      </c>
      <c r="G14762" s="30" t="s">
        <v>77</v>
      </c>
      <c r="H14762" s="75">
        <v>1</v>
      </c>
    </row>
    <row r="14763" spans="1:8">
      <c r="A14763" s="30" t="s">
        <v>5030</v>
      </c>
      <c r="B14763" s="74">
        <v>46254</v>
      </c>
      <c r="C14763" s="30" t="s">
        <v>1826</v>
      </c>
      <c r="D14763" s="30" t="s">
        <v>1827</v>
      </c>
      <c r="E14763" s="75">
        <v>6</v>
      </c>
      <c r="F14763" s="30" t="s">
        <v>76</v>
      </c>
      <c r="G14763" s="30" t="s">
        <v>77</v>
      </c>
      <c r="H14763" s="75">
        <v>1</v>
      </c>
    </row>
    <row r="14764" spans="1:8">
      <c r="A14764" s="30" t="s">
        <v>5030</v>
      </c>
      <c r="B14764" s="74">
        <v>46254</v>
      </c>
      <c r="C14764" s="30" t="s">
        <v>1922</v>
      </c>
      <c r="D14764" s="30" t="s">
        <v>1923</v>
      </c>
      <c r="E14764" s="75">
        <v>78</v>
      </c>
      <c r="F14764" s="30" t="s">
        <v>70</v>
      </c>
      <c r="G14764" s="30" t="s">
        <v>71</v>
      </c>
      <c r="H14764" s="75">
        <v>2</v>
      </c>
    </row>
    <row r="14765" spans="1:8">
      <c r="A14765" s="30" t="s">
        <v>5030</v>
      </c>
      <c r="B14765" s="74">
        <v>46254</v>
      </c>
      <c r="C14765" s="30" t="s">
        <v>942</v>
      </c>
      <c r="D14765" s="30" t="s">
        <v>943</v>
      </c>
      <c r="E14765" s="75">
        <v>152</v>
      </c>
      <c r="F14765" s="30" t="s">
        <v>70</v>
      </c>
      <c r="G14765" s="30" t="s">
        <v>71</v>
      </c>
      <c r="H14765" s="75">
        <v>2</v>
      </c>
    </row>
    <row r="14766" spans="1:8">
      <c r="A14766" s="30" t="s">
        <v>5030</v>
      </c>
      <c r="B14766" s="74">
        <v>46254</v>
      </c>
      <c r="C14766" s="30" t="s">
        <v>948</v>
      </c>
      <c r="D14766" s="30" t="s">
        <v>949</v>
      </c>
      <c r="E14766" s="75">
        <v>110</v>
      </c>
      <c r="F14766" s="30" t="s">
        <v>78</v>
      </c>
      <c r="G14766" s="30" t="s">
        <v>79</v>
      </c>
      <c r="H14766" s="75">
        <v>2</v>
      </c>
    </row>
    <row r="14767" spans="1:8">
      <c r="A14767" s="30" t="s">
        <v>5030</v>
      </c>
      <c r="B14767" s="74">
        <v>46254</v>
      </c>
      <c r="C14767" s="30" t="s">
        <v>1828</v>
      </c>
      <c r="D14767" s="30" t="s">
        <v>1829</v>
      </c>
      <c r="E14767" s="75">
        <v>53</v>
      </c>
      <c r="F14767" s="30" t="s">
        <v>53</v>
      </c>
      <c r="G14767" s="30" t="s">
        <v>54</v>
      </c>
      <c r="H14767" s="75">
        <v>1</v>
      </c>
    </row>
    <row r="14768" spans="1:8">
      <c r="A14768" s="30" t="s">
        <v>5030</v>
      </c>
      <c r="B14768" s="74">
        <v>46254</v>
      </c>
      <c r="C14768" s="30" t="s">
        <v>950</v>
      </c>
      <c r="D14768" s="30" t="s">
        <v>951</v>
      </c>
      <c r="E14768" s="75">
        <v>94</v>
      </c>
      <c r="F14768" s="30" t="s">
        <v>53</v>
      </c>
      <c r="G14768" s="30" t="s">
        <v>54</v>
      </c>
      <c r="H14768" s="75">
        <v>1</v>
      </c>
    </row>
    <row r="14769" spans="1:8">
      <c r="A14769" s="30" t="s">
        <v>5030</v>
      </c>
      <c r="B14769" s="74">
        <v>46254</v>
      </c>
      <c r="C14769" s="30" t="s">
        <v>952</v>
      </c>
      <c r="D14769" s="30" t="s">
        <v>953</v>
      </c>
      <c r="E14769" s="75">
        <v>67</v>
      </c>
      <c r="F14769" s="30" t="s">
        <v>70</v>
      </c>
      <c r="G14769" s="30" t="s">
        <v>71</v>
      </c>
      <c r="H14769" s="75">
        <v>2</v>
      </c>
    </row>
    <row r="14770" spans="1:8">
      <c r="A14770" s="30" t="s">
        <v>5030</v>
      </c>
      <c r="B14770" s="74">
        <v>46254</v>
      </c>
      <c r="C14770" s="30" t="s">
        <v>954</v>
      </c>
      <c r="D14770" s="30" t="s">
        <v>955</v>
      </c>
      <c r="E14770" s="75">
        <v>69</v>
      </c>
      <c r="F14770" s="30" t="s">
        <v>70</v>
      </c>
      <c r="G14770" s="30" t="s">
        <v>71</v>
      </c>
      <c r="H14770" s="75">
        <v>2</v>
      </c>
    </row>
    <row r="14771" spans="1:8">
      <c r="A14771" s="30" t="s">
        <v>5030</v>
      </c>
      <c r="B14771" s="74">
        <v>46254</v>
      </c>
      <c r="C14771" s="30" t="s">
        <v>956</v>
      </c>
      <c r="D14771" s="30" t="s">
        <v>957</v>
      </c>
      <c r="E14771" s="75">
        <v>13</v>
      </c>
      <c r="F14771" s="30" t="s">
        <v>53</v>
      </c>
      <c r="G14771" s="30" t="s">
        <v>54</v>
      </c>
      <c r="H14771" s="75">
        <v>1</v>
      </c>
    </row>
    <row r="14772" spans="1:8">
      <c r="A14772" s="30" t="s">
        <v>5030</v>
      </c>
      <c r="B14772" s="74">
        <v>46254</v>
      </c>
      <c r="C14772" s="30" t="s">
        <v>958</v>
      </c>
      <c r="D14772" s="30" t="s">
        <v>959</v>
      </c>
      <c r="E14772" s="75">
        <v>85</v>
      </c>
      <c r="F14772" s="30" t="s">
        <v>53</v>
      </c>
      <c r="G14772" s="30" t="s">
        <v>54</v>
      </c>
      <c r="H14772" s="75">
        <v>1</v>
      </c>
    </row>
    <row r="14773" spans="1:8">
      <c r="A14773" s="30" t="s">
        <v>5030</v>
      </c>
      <c r="B14773" s="74">
        <v>46254</v>
      </c>
      <c r="C14773" s="30" t="s">
        <v>1830</v>
      </c>
      <c r="D14773" s="30" t="s">
        <v>1831</v>
      </c>
      <c r="E14773" s="75">
        <v>42</v>
      </c>
      <c r="F14773" s="30" t="s">
        <v>70</v>
      </c>
      <c r="G14773" s="30" t="s">
        <v>71</v>
      </c>
      <c r="H14773" s="75">
        <v>2</v>
      </c>
    </row>
    <row r="14774" spans="1:8">
      <c r="A14774" s="30" t="s">
        <v>5030</v>
      </c>
      <c r="B14774" s="74">
        <v>46254</v>
      </c>
      <c r="C14774" s="30" t="s">
        <v>972</v>
      </c>
      <c r="D14774" s="30" t="s">
        <v>973</v>
      </c>
      <c r="E14774" s="75">
        <v>155</v>
      </c>
      <c r="F14774" s="30" t="s">
        <v>70</v>
      </c>
      <c r="G14774" s="30" t="s">
        <v>71</v>
      </c>
      <c r="H14774" s="75">
        <v>2</v>
      </c>
    </row>
    <row r="14775" spans="1:8">
      <c r="A14775" s="30" t="s">
        <v>5030</v>
      </c>
      <c r="B14775" s="74">
        <v>46254</v>
      </c>
      <c r="C14775" s="30" t="s">
        <v>974</v>
      </c>
      <c r="D14775" s="30" t="s">
        <v>975</v>
      </c>
      <c r="E14775" s="75">
        <v>410</v>
      </c>
      <c r="F14775" s="30" t="s">
        <v>53</v>
      </c>
      <c r="G14775" s="30" t="s">
        <v>54</v>
      </c>
      <c r="H14775" s="75">
        <v>1</v>
      </c>
    </row>
    <row r="14776" spans="1:8">
      <c r="A14776" s="30" t="s">
        <v>5030</v>
      </c>
      <c r="B14776" s="74">
        <v>46254</v>
      </c>
      <c r="C14776" s="30" t="s">
        <v>976</v>
      </c>
      <c r="D14776" s="30" t="s">
        <v>977</v>
      </c>
      <c r="E14776" s="75">
        <v>70</v>
      </c>
      <c r="F14776" s="30" t="s">
        <v>68</v>
      </c>
      <c r="G14776" s="30" t="s">
        <v>69</v>
      </c>
      <c r="H14776" s="75">
        <v>1</v>
      </c>
    </row>
    <row r="14777" spans="1:8">
      <c r="A14777" s="30" t="s">
        <v>5030</v>
      </c>
      <c r="B14777" s="74">
        <v>46254</v>
      </c>
      <c r="C14777" s="30" t="s">
        <v>980</v>
      </c>
      <c r="D14777" s="30" t="s">
        <v>981</v>
      </c>
      <c r="E14777" s="75">
        <v>178</v>
      </c>
      <c r="F14777" s="30" t="s">
        <v>70</v>
      </c>
      <c r="G14777" s="30" t="s">
        <v>71</v>
      </c>
      <c r="H14777" s="75">
        <v>2</v>
      </c>
    </row>
    <row r="14778" spans="1:8">
      <c r="A14778" s="30" t="s">
        <v>5030</v>
      </c>
      <c r="B14778" s="74">
        <v>46254</v>
      </c>
      <c r="C14778" s="30" t="s">
        <v>984</v>
      </c>
      <c r="D14778" s="30" t="s">
        <v>985</v>
      </c>
      <c r="E14778" s="75">
        <v>55</v>
      </c>
      <c r="F14778" s="30" t="s">
        <v>53</v>
      </c>
      <c r="G14778" s="30" t="s">
        <v>54</v>
      </c>
      <c r="H14778" s="75">
        <v>1</v>
      </c>
    </row>
    <row r="14779" spans="1:8">
      <c r="A14779" s="30" t="s">
        <v>5030</v>
      </c>
      <c r="B14779" s="74">
        <v>46254</v>
      </c>
      <c r="C14779" s="30" t="s">
        <v>986</v>
      </c>
      <c r="D14779" s="30" t="s">
        <v>987</v>
      </c>
      <c r="E14779" s="75">
        <v>103</v>
      </c>
      <c r="F14779" s="30" t="s">
        <v>53</v>
      </c>
      <c r="G14779" s="30" t="s">
        <v>54</v>
      </c>
      <c r="H14779" s="75">
        <v>1</v>
      </c>
    </row>
    <row r="14780" spans="1:8">
      <c r="A14780" s="30" t="s">
        <v>5030</v>
      </c>
      <c r="B14780" s="74">
        <v>46254</v>
      </c>
      <c r="C14780" s="30" t="s">
        <v>988</v>
      </c>
      <c r="D14780" s="30" t="s">
        <v>989</v>
      </c>
      <c r="E14780" s="75">
        <v>8</v>
      </c>
      <c r="F14780" s="30" t="s">
        <v>76</v>
      </c>
      <c r="G14780" s="30" t="s">
        <v>77</v>
      </c>
      <c r="H14780" s="75">
        <v>1</v>
      </c>
    </row>
    <row r="14781" spans="1:8">
      <c r="A14781" s="30" t="s">
        <v>5030</v>
      </c>
      <c r="B14781" s="74">
        <v>46254</v>
      </c>
      <c r="C14781" s="30" t="s">
        <v>992</v>
      </c>
      <c r="D14781" s="30" t="s">
        <v>993</v>
      </c>
      <c r="E14781" s="75">
        <v>33</v>
      </c>
      <c r="F14781" s="30" t="s">
        <v>70</v>
      </c>
      <c r="G14781" s="30" t="s">
        <v>71</v>
      </c>
      <c r="H14781" s="75">
        <v>2</v>
      </c>
    </row>
    <row r="14782" spans="1:8">
      <c r="A14782" s="30" t="s">
        <v>5030</v>
      </c>
      <c r="B14782" s="74">
        <v>46254</v>
      </c>
      <c r="C14782" s="30" t="s">
        <v>994</v>
      </c>
      <c r="D14782" s="30" t="s">
        <v>995</v>
      </c>
      <c r="E14782" s="75">
        <v>94</v>
      </c>
      <c r="F14782" s="30" t="s">
        <v>53</v>
      </c>
      <c r="G14782" s="30" t="s">
        <v>54</v>
      </c>
      <c r="H14782" s="75">
        <v>1</v>
      </c>
    </row>
    <row r="14783" spans="1:8">
      <c r="A14783" s="30" t="s">
        <v>5030</v>
      </c>
      <c r="B14783" s="74">
        <v>46254</v>
      </c>
      <c r="C14783" s="30" t="s">
        <v>5052</v>
      </c>
      <c r="D14783" s="30" t="s">
        <v>5053</v>
      </c>
      <c r="E14783" s="75">
        <v>42</v>
      </c>
      <c r="F14783" s="30" t="s">
        <v>68</v>
      </c>
      <c r="G14783" s="30" t="s">
        <v>69</v>
      </c>
      <c r="H14783" s="75">
        <v>1</v>
      </c>
    </row>
    <row r="14784" spans="1:8">
      <c r="A14784" s="30" t="s">
        <v>5030</v>
      </c>
      <c r="B14784" s="74">
        <v>46254</v>
      </c>
      <c r="C14784" s="30" t="s">
        <v>998</v>
      </c>
      <c r="D14784" s="30" t="s">
        <v>999</v>
      </c>
      <c r="E14784" s="75">
        <v>6</v>
      </c>
      <c r="F14784" s="30" t="s">
        <v>70</v>
      </c>
      <c r="G14784" s="30" t="s">
        <v>71</v>
      </c>
      <c r="H14784" s="75">
        <v>2</v>
      </c>
    </row>
    <row r="14785" spans="1:8">
      <c r="A14785" s="30" t="s">
        <v>5030</v>
      </c>
      <c r="B14785" s="74">
        <v>46254</v>
      </c>
      <c r="C14785" s="30" t="s">
        <v>1840</v>
      </c>
      <c r="D14785" s="30" t="s">
        <v>1841</v>
      </c>
      <c r="E14785" s="75">
        <v>91</v>
      </c>
      <c r="F14785" s="30" t="s">
        <v>70</v>
      </c>
      <c r="G14785" s="30" t="s">
        <v>71</v>
      </c>
      <c r="H14785" s="75">
        <v>2</v>
      </c>
    </row>
    <row r="14786" spans="1:8">
      <c r="A14786" s="30" t="s">
        <v>5030</v>
      </c>
      <c r="B14786" s="74">
        <v>46254</v>
      </c>
      <c r="C14786" s="30" t="s">
        <v>1006</v>
      </c>
      <c r="D14786" s="30" t="s">
        <v>1007</v>
      </c>
      <c r="E14786" s="75">
        <v>70</v>
      </c>
      <c r="F14786" s="30" t="s">
        <v>70</v>
      </c>
      <c r="G14786" s="30" t="s">
        <v>71</v>
      </c>
      <c r="H14786" s="75">
        <v>2</v>
      </c>
    </row>
    <row r="14787" spans="1:8">
      <c r="A14787" s="30" t="s">
        <v>5030</v>
      </c>
      <c r="B14787" s="74">
        <v>46254</v>
      </c>
      <c r="C14787" s="30" t="s">
        <v>1008</v>
      </c>
      <c r="D14787" s="30" t="s">
        <v>1009</v>
      </c>
      <c r="E14787" s="75">
        <v>39</v>
      </c>
      <c r="F14787" s="30" t="s">
        <v>53</v>
      </c>
      <c r="G14787" s="30" t="s">
        <v>54</v>
      </c>
      <c r="H14787" s="75">
        <v>1</v>
      </c>
    </row>
    <row r="14788" spans="1:8">
      <c r="A14788" s="30" t="s">
        <v>5030</v>
      </c>
      <c r="B14788" s="74">
        <v>46254</v>
      </c>
      <c r="C14788" s="30" t="s">
        <v>1010</v>
      </c>
      <c r="D14788" s="30" t="s">
        <v>1011</v>
      </c>
      <c r="E14788" s="75">
        <v>54</v>
      </c>
      <c r="F14788" s="30" t="s">
        <v>70</v>
      </c>
      <c r="G14788" s="30" t="s">
        <v>71</v>
      </c>
      <c r="H14788" s="75">
        <v>2</v>
      </c>
    </row>
    <row r="14789" spans="1:8">
      <c r="A14789" s="30" t="s">
        <v>5030</v>
      </c>
      <c r="B14789" s="74">
        <v>46254</v>
      </c>
      <c r="C14789" s="30" t="s">
        <v>1016</v>
      </c>
      <c r="D14789" s="30" t="s">
        <v>1017</v>
      </c>
      <c r="E14789" s="75">
        <v>64</v>
      </c>
      <c r="F14789" s="30" t="s">
        <v>53</v>
      </c>
      <c r="G14789" s="30" t="s">
        <v>54</v>
      </c>
      <c r="H14789" s="75">
        <v>1</v>
      </c>
    </row>
    <row r="14790" spans="1:8">
      <c r="A14790" s="30" t="s">
        <v>5030</v>
      </c>
      <c r="B14790" s="74">
        <v>46254</v>
      </c>
      <c r="C14790" s="30" t="s">
        <v>1018</v>
      </c>
      <c r="D14790" s="30" t="s">
        <v>1019</v>
      </c>
      <c r="E14790" s="75">
        <v>164</v>
      </c>
      <c r="F14790" s="30" t="s">
        <v>70</v>
      </c>
      <c r="G14790" s="30" t="s">
        <v>71</v>
      </c>
      <c r="H14790" s="75">
        <v>2</v>
      </c>
    </row>
    <row r="14791" spans="1:8">
      <c r="A14791" s="30" t="s">
        <v>5030</v>
      </c>
      <c r="B14791" s="74">
        <v>46254</v>
      </c>
      <c r="C14791" s="30" t="s">
        <v>1032</v>
      </c>
      <c r="D14791" s="30" t="s">
        <v>1033</v>
      </c>
      <c r="E14791" s="75">
        <v>174</v>
      </c>
      <c r="F14791" s="30" t="s">
        <v>70</v>
      </c>
      <c r="G14791" s="30" t="s">
        <v>71</v>
      </c>
      <c r="H14791" s="75">
        <v>2</v>
      </c>
    </row>
    <row r="14792" spans="1:8">
      <c r="A14792" s="30" t="s">
        <v>5030</v>
      </c>
      <c r="B14792" s="74">
        <v>46254</v>
      </c>
      <c r="C14792" s="30" t="s">
        <v>1034</v>
      </c>
      <c r="D14792" s="30" t="s">
        <v>1035</v>
      </c>
      <c r="E14792" s="75">
        <v>107</v>
      </c>
      <c r="F14792" s="30" t="s">
        <v>53</v>
      </c>
      <c r="G14792" s="30" t="s">
        <v>54</v>
      </c>
      <c r="H14792" s="75">
        <v>1</v>
      </c>
    </row>
    <row r="14793" spans="1:8">
      <c r="A14793" s="30" t="s">
        <v>5030</v>
      </c>
      <c r="B14793" s="74">
        <v>46254</v>
      </c>
      <c r="C14793" s="30" t="s">
        <v>1038</v>
      </c>
      <c r="D14793" s="30" t="s">
        <v>1039</v>
      </c>
      <c r="E14793" s="75">
        <v>157</v>
      </c>
      <c r="F14793" s="30" t="s">
        <v>70</v>
      </c>
      <c r="G14793" s="30" t="s">
        <v>71</v>
      </c>
      <c r="H14793" s="75">
        <v>2</v>
      </c>
    </row>
    <row r="14794" spans="1:8">
      <c r="A14794" s="30" t="s">
        <v>5030</v>
      </c>
      <c r="B14794" s="74">
        <v>46254</v>
      </c>
      <c r="C14794" s="30" t="s">
        <v>1042</v>
      </c>
      <c r="D14794" s="30" t="s">
        <v>1043</v>
      </c>
      <c r="E14794" s="75">
        <v>80</v>
      </c>
      <c r="F14794" s="30" t="s">
        <v>80</v>
      </c>
      <c r="G14794" s="30" t="s">
        <v>81</v>
      </c>
      <c r="H14794" s="75">
        <v>1</v>
      </c>
    </row>
    <row r="14795" spans="1:8">
      <c r="A14795" s="30" t="s">
        <v>5030</v>
      </c>
      <c r="B14795" s="74">
        <v>46254</v>
      </c>
      <c r="C14795" s="30" t="s">
        <v>1046</v>
      </c>
      <c r="D14795" s="30" t="s">
        <v>1047</v>
      </c>
      <c r="E14795" s="75">
        <v>334</v>
      </c>
      <c r="F14795" s="30" t="s">
        <v>80</v>
      </c>
      <c r="G14795" s="30" t="s">
        <v>81</v>
      </c>
      <c r="H14795" s="75">
        <v>1</v>
      </c>
    </row>
    <row r="14796" spans="1:8">
      <c r="A14796" s="30" t="s">
        <v>5030</v>
      </c>
      <c r="B14796" s="74">
        <v>46254</v>
      </c>
      <c r="C14796" s="30" t="s">
        <v>1048</v>
      </c>
      <c r="D14796" s="30" t="s">
        <v>1049</v>
      </c>
      <c r="E14796" s="75">
        <v>76</v>
      </c>
      <c r="F14796" s="30" t="s">
        <v>70</v>
      </c>
      <c r="G14796" s="30" t="s">
        <v>71</v>
      </c>
      <c r="H14796" s="75">
        <v>2</v>
      </c>
    </row>
    <row r="14797" spans="1:8">
      <c r="A14797" s="30" t="s">
        <v>5030</v>
      </c>
      <c r="B14797" s="74">
        <v>46254</v>
      </c>
      <c r="C14797" s="30" t="s">
        <v>1050</v>
      </c>
      <c r="D14797" s="30" t="s">
        <v>1051</v>
      </c>
      <c r="E14797" s="75">
        <v>149</v>
      </c>
      <c r="F14797" s="30" t="s">
        <v>70</v>
      </c>
      <c r="G14797" s="30" t="s">
        <v>71</v>
      </c>
      <c r="H14797" s="75">
        <v>2</v>
      </c>
    </row>
    <row r="14798" spans="1:8">
      <c r="A14798" s="30" t="s">
        <v>5030</v>
      </c>
      <c r="B14798" s="74">
        <v>46254</v>
      </c>
      <c r="C14798" s="30" t="s">
        <v>1054</v>
      </c>
      <c r="D14798" s="30" t="s">
        <v>1055</v>
      </c>
      <c r="E14798" s="75">
        <v>258</v>
      </c>
      <c r="F14798" s="30" t="s">
        <v>70</v>
      </c>
      <c r="G14798" s="30" t="s">
        <v>71</v>
      </c>
      <c r="H14798" s="75">
        <v>2</v>
      </c>
    </row>
    <row r="14799" spans="1:8">
      <c r="A14799" s="30" t="s">
        <v>5030</v>
      </c>
      <c r="B14799" s="74">
        <v>46254</v>
      </c>
      <c r="C14799" s="30" t="s">
        <v>1058</v>
      </c>
      <c r="D14799" s="30" t="s">
        <v>1059</v>
      </c>
      <c r="E14799" s="75">
        <v>2</v>
      </c>
      <c r="F14799" s="30" t="s">
        <v>80</v>
      </c>
      <c r="G14799" s="30" t="s">
        <v>81</v>
      </c>
      <c r="H14799" s="75">
        <v>1</v>
      </c>
    </row>
    <row r="14800" spans="1:8">
      <c r="A14800" s="30" t="s">
        <v>5030</v>
      </c>
      <c r="B14800" s="74">
        <v>46254</v>
      </c>
      <c r="C14800" s="30" t="s">
        <v>1060</v>
      </c>
      <c r="D14800" s="30" t="s">
        <v>1061</v>
      </c>
      <c r="E14800" s="75">
        <v>83</v>
      </c>
      <c r="F14800" s="30" t="s">
        <v>53</v>
      </c>
      <c r="G14800" s="30" t="s">
        <v>54</v>
      </c>
      <c r="H14800" s="75">
        <v>1</v>
      </c>
    </row>
    <row r="14801" spans="1:8">
      <c r="A14801" s="30" t="s">
        <v>5030</v>
      </c>
      <c r="B14801" s="74">
        <v>46254</v>
      </c>
      <c r="C14801" s="30" t="s">
        <v>1066</v>
      </c>
      <c r="D14801" s="30" t="s">
        <v>1067</v>
      </c>
      <c r="E14801" s="75">
        <v>76</v>
      </c>
      <c r="F14801" s="30" t="s">
        <v>80</v>
      </c>
      <c r="G14801" s="30" t="s">
        <v>81</v>
      </c>
      <c r="H14801" s="75">
        <v>1</v>
      </c>
    </row>
    <row r="14802" spans="1:8">
      <c r="A14802" s="30" t="s">
        <v>5030</v>
      </c>
      <c r="B14802" s="74">
        <v>46254</v>
      </c>
      <c r="C14802" s="30" t="s">
        <v>1068</v>
      </c>
      <c r="D14802" s="30" t="s">
        <v>1069</v>
      </c>
      <c r="E14802" s="75">
        <v>158</v>
      </c>
      <c r="F14802" s="30" t="s">
        <v>70</v>
      </c>
      <c r="G14802" s="30" t="s">
        <v>71</v>
      </c>
      <c r="H14802" s="75">
        <v>2</v>
      </c>
    </row>
    <row r="14803" spans="1:8">
      <c r="A14803" s="30" t="s">
        <v>5030</v>
      </c>
      <c r="B14803" s="74">
        <v>46254</v>
      </c>
      <c r="C14803" s="30" t="s">
        <v>1072</v>
      </c>
      <c r="D14803" s="30" t="s">
        <v>1073</v>
      </c>
      <c r="E14803" s="75">
        <v>39</v>
      </c>
      <c r="F14803" s="30" t="s">
        <v>53</v>
      </c>
      <c r="G14803" s="30" t="s">
        <v>54</v>
      </c>
      <c r="H14803" s="75">
        <v>1</v>
      </c>
    </row>
    <row r="14804" spans="1:8">
      <c r="A14804" s="30" t="s">
        <v>5030</v>
      </c>
      <c r="B14804" s="74">
        <v>46254</v>
      </c>
      <c r="C14804" s="30" t="s">
        <v>1074</v>
      </c>
      <c r="D14804" s="30" t="s">
        <v>1075</v>
      </c>
      <c r="E14804" s="75">
        <v>114</v>
      </c>
      <c r="F14804" s="30" t="s">
        <v>70</v>
      </c>
      <c r="G14804" s="30" t="s">
        <v>71</v>
      </c>
      <c r="H14804" s="75">
        <v>2</v>
      </c>
    </row>
    <row r="14805" spans="1:8">
      <c r="A14805" s="30" t="s">
        <v>5030</v>
      </c>
      <c r="B14805" s="74">
        <v>46254</v>
      </c>
      <c r="C14805" s="30" t="s">
        <v>1076</v>
      </c>
      <c r="D14805" s="30" t="s">
        <v>1077</v>
      </c>
      <c r="E14805" s="75">
        <v>32</v>
      </c>
      <c r="F14805" s="30" t="s">
        <v>53</v>
      </c>
      <c r="G14805" s="30" t="s">
        <v>54</v>
      </c>
      <c r="H14805" s="75">
        <v>1</v>
      </c>
    </row>
    <row r="14806" spans="1:8">
      <c r="A14806" s="30" t="s">
        <v>5030</v>
      </c>
      <c r="B14806" s="74">
        <v>46254</v>
      </c>
      <c r="C14806" s="30" t="s">
        <v>1080</v>
      </c>
      <c r="D14806" s="30" t="s">
        <v>1081</v>
      </c>
      <c r="E14806" s="75">
        <v>43</v>
      </c>
      <c r="F14806" s="30" t="s">
        <v>70</v>
      </c>
      <c r="G14806" s="30" t="s">
        <v>71</v>
      </c>
      <c r="H14806" s="75">
        <v>2</v>
      </c>
    </row>
    <row r="14807" spans="1:8">
      <c r="A14807" s="30" t="s">
        <v>5030</v>
      </c>
      <c r="B14807" s="74">
        <v>46254</v>
      </c>
      <c r="C14807" s="30" t="s">
        <v>1084</v>
      </c>
      <c r="D14807" s="30" t="s">
        <v>1085</v>
      </c>
      <c r="E14807" s="75">
        <v>78</v>
      </c>
      <c r="F14807" s="30" t="s">
        <v>53</v>
      </c>
      <c r="G14807" s="30" t="s">
        <v>54</v>
      </c>
      <c r="H14807" s="75">
        <v>1</v>
      </c>
    </row>
    <row r="14808" spans="1:8">
      <c r="A14808" s="30" t="s">
        <v>5030</v>
      </c>
      <c r="B14808" s="74">
        <v>46254</v>
      </c>
      <c r="C14808" s="30" t="s">
        <v>1086</v>
      </c>
      <c r="D14808" s="30" t="s">
        <v>1087</v>
      </c>
      <c r="E14808" s="75">
        <v>35</v>
      </c>
      <c r="F14808" s="30" t="s">
        <v>53</v>
      </c>
      <c r="G14808" s="30" t="s">
        <v>54</v>
      </c>
      <c r="H14808" s="75">
        <v>1</v>
      </c>
    </row>
    <row r="14809" spans="1:8">
      <c r="A14809" s="30" t="s">
        <v>5030</v>
      </c>
      <c r="B14809" s="74">
        <v>46254</v>
      </c>
      <c r="C14809" s="30" t="s">
        <v>1088</v>
      </c>
      <c r="D14809" s="30" t="s">
        <v>1089</v>
      </c>
      <c r="E14809" s="75">
        <v>59</v>
      </c>
      <c r="F14809" s="30" t="s">
        <v>53</v>
      </c>
      <c r="G14809" s="30" t="s">
        <v>54</v>
      </c>
      <c r="H14809" s="75">
        <v>1</v>
      </c>
    </row>
    <row r="14810" spans="1:8">
      <c r="A14810" s="30" t="s">
        <v>5030</v>
      </c>
      <c r="B14810" s="74">
        <v>46254</v>
      </c>
      <c r="C14810" s="30" t="s">
        <v>1092</v>
      </c>
      <c r="D14810" s="30" t="s">
        <v>1093</v>
      </c>
      <c r="E14810" s="75">
        <v>223</v>
      </c>
      <c r="F14810" s="30" t="s">
        <v>80</v>
      </c>
      <c r="G14810" s="30" t="s">
        <v>81</v>
      </c>
      <c r="H14810" s="75">
        <v>1</v>
      </c>
    </row>
    <row r="14811" spans="1:8">
      <c r="A14811" s="30" t="s">
        <v>5030</v>
      </c>
      <c r="B14811" s="74">
        <v>46254</v>
      </c>
      <c r="C14811" s="30" t="s">
        <v>1094</v>
      </c>
      <c r="D14811" s="30" t="s">
        <v>1095</v>
      </c>
      <c r="E14811" s="75">
        <v>65</v>
      </c>
      <c r="F14811" s="30" t="s">
        <v>70</v>
      </c>
      <c r="G14811" s="30" t="s">
        <v>71</v>
      </c>
      <c r="H14811" s="75">
        <v>2</v>
      </c>
    </row>
    <row r="14812" spans="1:8">
      <c r="A14812" s="30" t="s">
        <v>5030</v>
      </c>
      <c r="B14812" s="74">
        <v>46254</v>
      </c>
      <c r="C14812" s="30" t="s">
        <v>1096</v>
      </c>
      <c r="D14812" s="30" t="s">
        <v>1097</v>
      </c>
      <c r="E14812" s="75">
        <v>61</v>
      </c>
      <c r="F14812" s="30" t="s">
        <v>70</v>
      </c>
      <c r="G14812" s="30" t="s">
        <v>71</v>
      </c>
      <c r="H14812" s="75">
        <v>2</v>
      </c>
    </row>
    <row r="14813" spans="1:8">
      <c r="A14813" s="30" t="s">
        <v>5030</v>
      </c>
      <c r="B14813" s="74">
        <v>46254</v>
      </c>
      <c r="C14813" s="30" t="s">
        <v>1098</v>
      </c>
      <c r="D14813" s="30" t="s">
        <v>1099</v>
      </c>
      <c r="E14813" s="75">
        <v>126</v>
      </c>
      <c r="F14813" s="30" t="s">
        <v>53</v>
      </c>
      <c r="G14813" s="30" t="s">
        <v>54</v>
      </c>
      <c r="H14813" s="75">
        <v>1</v>
      </c>
    </row>
    <row r="14814" spans="1:8">
      <c r="A14814" s="30" t="s">
        <v>5030</v>
      </c>
      <c r="B14814" s="74">
        <v>46254</v>
      </c>
      <c r="C14814" s="30" t="s">
        <v>1102</v>
      </c>
      <c r="D14814" s="30" t="s">
        <v>1103</v>
      </c>
      <c r="E14814" s="75">
        <v>75</v>
      </c>
      <c r="F14814" s="30" t="s">
        <v>53</v>
      </c>
      <c r="G14814" s="30" t="s">
        <v>54</v>
      </c>
      <c r="H14814" s="75">
        <v>1</v>
      </c>
    </row>
    <row r="14815" spans="1:8">
      <c r="A14815" s="30" t="s">
        <v>5030</v>
      </c>
      <c r="B14815" s="74">
        <v>46254</v>
      </c>
      <c r="C14815" s="30" t="s">
        <v>1104</v>
      </c>
      <c r="D14815" s="30" t="s">
        <v>1105</v>
      </c>
      <c r="E14815" s="75">
        <v>125</v>
      </c>
      <c r="F14815" s="30" t="s">
        <v>53</v>
      </c>
      <c r="G14815" s="30" t="s">
        <v>54</v>
      </c>
      <c r="H14815" s="75">
        <v>1</v>
      </c>
    </row>
    <row r="14816" spans="1:8">
      <c r="A14816" s="30" t="s">
        <v>5030</v>
      </c>
      <c r="B14816" s="74">
        <v>46254</v>
      </c>
      <c r="C14816" s="30" t="s">
        <v>1106</v>
      </c>
      <c r="D14816" s="30" t="s">
        <v>1107</v>
      </c>
      <c r="E14816" s="75">
        <v>286</v>
      </c>
      <c r="F14816" s="30" t="s">
        <v>80</v>
      </c>
      <c r="G14816" s="30" t="s">
        <v>81</v>
      </c>
      <c r="H14816" s="75">
        <v>1</v>
      </c>
    </row>
    <row r="14817" spans="1:8">
      <c r="A14817" s="30" t="s">
        <v>5030</v>
      </c>
      <c r="B14817" s="74">
        <v>46254</v>
      </c>
      <c r="C14817" s="30" t="s">
        <v>1108</v>
      </c>
      <c r="D14817" s="30" t="s">
        <v>1109</v>
      </c>
      <c r="E14817" s="75">
        <v>148</v>
      </c>
      <c r="F14817" s="30" t="s">
        <v>53</v>
      </c>
      <c r="G14817" s="30" t="s">
        <v>54</v>
      </c>
      <c r="H14817" s="75">
        <v>1</v>
      </c>
    </row>
    <row r="14818" spans="1:8">
      <c r="A14818" s="30" t="s">
        <v>5030</v>
      </c>
      <c r="B14818" s="74">
        <v>46254</v>
      </c>
      <c r="C14818" s="30" t="s">
        <v>1110</v>
      </c>
      <c r="D14818" s="30" t="s">
        <v>1111</v>
      </c>
      <c r="E14818" s="75">
        <v>142</v>
      </c>
      <c r="F14818" s="30" t="s">
        <v>80</v>
      </c>
      <c r="G14818" s="30" t="s">
        <v>81</v>
      </c>
      <c r="H14818" s="75">
        <v>1</v>
      </c>
    </row>
    <row r="14819" spans="1:8">
      <c r="A14819" s="30" t="s">
        <v>5030</v>
      </c>
      <c r="B14819" s="74">
        <v>46254</v>
      </c>
      <c r="C14819" s="30" t="s">
        <v>1852</v>
      </c>
      <c r="D14819" s="30" t="s">
        <v>1853</v>
      </c>
      <c r="E14819" s="75">
        <v>132</v>
      </c>
      <c r="F14819" s="30" t="s">
        <v>53</v>
      </c>
      <c r="G14819" s="30" t="s">
        <v>54</v>
      </c>
      <c r="H14819" s="75">
        <v>1</v>
      </c>
    </row>
    <row r="14820" spans="1:8">
      <c r="A14820" s="30" t="s">
        <v>5030</v>
      </c>
      <c r="B14820" s="74">
        <v>46254</v>
      </c>
      <c r="C14820" s="30" t="s">
        <v>1114</v>
      </c>
      <c r="D14820" s="30" t="s">
        <v>1115</v>
      </c>
      <c r="E14820" s="75">
        <v>152</v>
      </c>
      <c r="F14820" s="30" t="s">
        <v>70</v>
      </c>
      <c r="G14820" s="30" t="s">
        <v>71</v>
      </c>
      <c r="H14820" s="75">
        <v>2</v>
      </c>
    </row>
    <row r="14821" spans="1:8">
      <c r="A14821" s="30" t="s">
        <v>5030</v>
      </c>
      <c r="B14821" s="74">
        <v>46254</v>
      </c>
      <c r="C14821" s="30" t="s">
        <v>1118</v>
      </c>
      <c r="D14821" s="30" t="s">
        <v>1119</v>
      </c>
      <c r="E14821" s="75">
        <v>27</v>
      </c>
      <c r="F14821" s="30" t="s">
        <v>70</v>
      </c>
      <c r="G14821" s="30" t="s">
        <v>71</v>
      </c>
      <c r="H14821" s="75">
        <v>2</v>
      </c>
    </row>
    <row r="14822" spans="1:8">
      <c r="A14822" s="30" t="s">
        <v>5030</v>
      </c>
      <c r="B14822" s="74">
        <v>46254</v>
      </c>
      <c r="C14822" s="30" t="s">
        <v>1120</v>
      </c>
      <c r="D14822" s="30" t="s">
        <v>1121</v>
      </c>
      <c r="E14822" s="75">
        <v>201</v>
      </c>
      <c r="F14822" s="30" t="s">
        <v>70</v>
      </c>
      <c r="G14822" s="30" t="s">
        <v>71</v>
      </c>
      <c r="H14822" s="75">
        <v>2</v>
      </c>
    </row>
    <row r="14823" spans="1:8">
      <c r="A14823" s="30" t="s">
        <v>5030</v>
      </c>
      <c r="B14823" s="74">
        <v>46254</v>
      </c>
      <c r="C14823" s="30" t="s">
        <v>1128</v>
      </c>
      <c r="D14823" s="30" t="s">
        <v>1129</v>
      </c>
      <c r="E14823" s="75">
        <v>84</v>
      </c>
      <c r="F14823" s="30" t="s">
        <v>70</v>
      </c>
      <c r="G14823" s="30" t="s">
        <v>71</v>
      </c>
      <c r="H14823" s="75">
        <v>2</v>
      </c>
    </row>
    <row r="14824" spans="1:8">
      <c r="A14824" s="30" t="s">
        <v>5030</v>
      </c>
      <c r="B14824" s="74">
        <v>46254</v>
      </c>
      <c r="C14824" s="30" t="s">
        <v>1130</v>
      </c>
      <c r="D14824" s="30" t="s">
        <v>1131</v>
      </c>
      <c r="E14824" s="75">
        <v>90</v>
      </c>
      <c r="F14824" s="30" t="s">
        <v>70</v>
      </c>
      <c r="G14824" s="30" t="s">
        <v>71</v>
      </c>
      <c r="H14824" s="75">
        <v>2</v>
      </c>
    </row>
    <row r="14825" spans="1:8">
      <c r="A14825" s="30" t="s">
        <v>5030</v>
      </c>
      <c r="B14825" s="74">
        <v>46254</v>
      </c>
      <c r="C14825" s="30" t="s">
        <v>1136</v>
      </c>
      <c r="D14825" s="30" t="s">
        <v>1137</v>
      </c>
      <c r="E14825" s="75">
        <v>221</v>
      </c>
      <c r="F14825" s="30" t="s">
        <v>70</v>
      </c>
      <c r="G14825" s="30" t="s">
        <v>71</v>
      </c>
      <c r="H14825" s="75">
        <v>2</v>
      </c>
    </row>
    <row r="14826" spans="1:8">
      <c r="A14826" s="30" t="s">
        <v>5030</v>
      </c>
      <c r="B14826" s="74">
        <v>46254</v>
      </c>
      <c r="C14826" s="30" t="s">
        <v>1856</v>
      </c>
      <c r="D14826" s="30" t="s">
        <v>1857</v>
      </c>
      <c r="E14826" s="75">
        <v>42</v>
      </c>
      <c r="F14826" s="30" t="s">
        <v>53</v>
      </c>
      <c r="G14826" s="30" t="s">
        <v>54</v>
      </c>
      <c r="H14826" s="75">
        <v>1</v>
      </c>
    </row>
    <row r="14827" spans="1:8">
      <c r="A14827" s="30" t="s">
        <v>5030</v>
      </c>
      <c r="B14827" s="74">
        <v>46254</v>
      </c>
      <c r="C14827" s="30" t="s">
        <v>1138</v>
      </c>
      <c r="D14827" s="30" t="s">
        <v>1139</v>
      </c>
      <c r="E14827" s="75">
        <v>89</v>
      </c>
      <c r="F14827" s="30" t="s">
        <v>70</v>
      </c>
      <c r="G14827" s="30" t="s">
        <v>71</v>
      </c>
      <c r="H14827" s="75">
        <v>2</v>
      </c>
    </row>
    <row r="14828" spans="1:8">
      <c r="A14828" s="30" t="s">
        <v>5030</v>
      </c>
      <c r="B14828" s="74">
        <v>46254</v>
      </c>
      <c r="C14828" s="30" t="s">
        <v>4498</v>
      </c>
      <c r="D14828" s="30" t="s">
        <v>4499</v>
      </c>
      <c r="E14828" s="75">
        <v>1</v>
      </c>
      <c r="F14828" s="30" t="s">
        <v>80</v>
      </c>
      <c r="G14828" s="30" t="s">
        <v>81</v>
      </c>
      <c r="H14828" s="75">
        <v>1</v>
      </c>
    </row>
    <row r="14829" spans="1:8">
      <c r="A14829" s="30" t="s">
        <v>5030</v>
      </c>
      <c r="B14829" s="74">
        <v>46254</v>
      </c>
      <c r="C14829" s="30" t="s">
        <v>1140</v>
      </c>
      <c r="D14829" s="30" t="s">
        <v>1141</v>
      </c>
      <c r="E14829" s="75">
        <v>15</v>
      </c>
      <c r="F14829" s="30" t="s">
        <v>53</v>
      </c>
      <c r="G14829" s="30" t="s">
        <v>54</v>
      </c>
      <c r="H14829" s="75">
        <v>1</v>
      </c>
    </row>
    <row r="14830" spans="1:8">
      <c r="A14830" s="30" t="s">
        <v>5030</v>
      </c>
      <c r="B14830" s="74">
        <v>46254</v>
      </c>
      <c r="C14830" s="30" t="s">
        <v>1148</v>
      </c>
      <c r="D14830" s="30" t="s">
        <v>1149</v>
      </c>
      <c r="E14830" s="75">
        <v>150</v>
      </c>
      <c r="F14830" s="30" t="s">
        <v>70</v>
      </c>
      <c r="G14830" s="30" t="s">
        <v>71</v>
      </c>
      <c r="H14830" s="75">
        <v>2</v>
      </c>
    </row>
    <row r="14831" spans="1:8">
      <c r="A14831" s="30" t="s">
        <v>5030</v>
      </c>
      <c r="B14831" s="74">
        <v>46254</v>
      </c>
      <c r="C14831" s="30" t="s">
        <v>1150</v>
      </c>
      <c r="D14831" s="30" t="s">
        <v>1151</v>
      </c>
      <c r="E14831" s="75">
        <v>50</v>
      </c>
      <c r="F14831" s="30" t="s">
        <v>68</v>
      </c>
      <c r="G14831" s="30" t="s">
        <v>69</v>
      </c>
      <c r="H14831" s="75">
        <v>1</v>
      </c>
    </row>
    <row r="14832" spans="1:8">
      <c r="A14832" s="30" t="s">
        <v>5030</v>
      </c>
      <c r="B14832" s="74">
        <v>46254</v>
      </c>
      <c r="C14832" s="30" t="s">
        <v>1152</v>
      </c>
      <c r="D14832" s="30" t="s">
        <v>1153</v>
      </c>
      <c r="E14832" s="75">
        <v>94</v>
      </c>
      <c r="F14832" s="30" t="s">
        <v>70</v>
      </c>
      <c r="G14832" s="30" t="s">
        <v>71</v>
      </c>
      <c r="H14832" s="75">
        <v>2</v>
      </c>
    </row>
    <row r="14833" spans="1:8">
      <c r="A14833" s="30" t="s">
        <v>5030</v>
      </c>
      <c r="B14833" s="74">
        <v>46254</v>
      </c>
      <c r="C14833" s="30" t="s">
        <v>1154</v>
      </c>
      <c r="D14833" s="30" t="s">
        <v>1155</v>
      </c>
      <c r="E14833" s="75">
        <v>139</v>
      </c>
      <c r="F14833" s="30" t="s">
        <v>53</v>
      </c>
      <c r="G14833" s="30" t="s">
        <v>54</v>
      </c>
      <c r="H14833" s="75">
        <v>1</v>
      </c>
    </row>
    <row r="14834" spans="1:8">
      <c r="A14834" s="30" t="s">
        <v>5030</v>
      </c>
      <c r="B14834" s="74">
        <v>46254</v>
      </c>
      <c r="C14834" s="30" t="s">
        <v>1156</v>
      </c>
      <c r="D14834" s="30" t="s">
        <v>1157</v>
      </c>
      <c r="E14834" s="75">
        <v>198</v>
      </c>
      <c r="F14834" s="30" t="s">
        <v>70</v>
      </c>
      <c r="G14834" s="30" t="s">
        <v>71</v>
      </c>
      <c r="H14834" s="75">
        <v>2</v>
      </c>
    </row>
    <row r="14835" spans="1:8">
      <c r="A14835" s="30" t="s">
        <v>5030</v>
      </c>
      <c r="B14835" s="74">
        <v>46254</v>
      </c>
      <c r="C14835" s="30" t="s">
        <v>1860</v>
      </c>
      <c r="D14835" s="30" t="s">
        <v>1861</v>
      </c>
      <c r="E14835" s="75">
        <v>144</v>
      </c>
      <c r="F14835" s="30" t="s">
        <v>53</v>
      </c>
      <c r="G14835" s="30" t="s">
        <v>54</v>
      </c>
      <c r="H14835" s="75">
        <v>1</v>
      </c>
    </row>
    <row r="14836" spans="1:8">
      <c r="A14836" s="30" t="s">
        <v>5030</v>
      </c>
      <c r="B14836" s="74">
        <v>46254</v>
      </c>
      <c r="C14836" s="30" t="s">
        <v>1926</v>
      </c>
      <c r="D14836" s="30" t="s">
        <v>1927</v>
      </c>
      <c r="E14836" s="75">
        <v>75</v>
      </c>
      <c r="F14836" s="30" t="s">
        <v>74</v>
      </c>
      <c r="G14836" s="30" t="s">
        <v>75</v>
      </c>
      <c r="H14836" s="75">
        <v>2</v>
      </c>
    </row>
    <row r="14837" spans="1:8">
      <c r="A14837" s="30" t="s">
        <v>5030</v>
      </c>
      <c r="B14837" s="74">
        <v>46254</v>
      </c>
      <c r="C14837" s="30" t="s">
        <v>1162</v>
      </c>
      <c r="D14837" s="30" t="s">
        <v>1163</v>
      </c>
      <c r="E14837" s="75">
        <v>6</v>
      </c>
      <c r="F14837" s="30" t="s">
        <v>76</v>
      </c>
      <c r="G14837" s="30" t="s">
        <v>77</v>
      </c>
      <c r="H14837" s="75">
        <v>1</v>
      </c>
    </row>
    <row r="14838" spans="1:8">
      <c r="A14838" s="30" t="s">
        <v>5030</v>
      </c>
      <c r="B14838" s="74">
        <v>46254</v>
      </c>
      <c r="C14838" s="30" t="s">
        <v>1164</v>
      </c>
      <c r="D14838" s="30" t="s">
        <v>1165</v>
      </c>
      <c r="E14838" s="75">
        <v>163</v>
      </c>
      <c r="F14838" s="30" t="s">
        <v>70</v>
      </c>
      <c r="G14838" s="30" t="s">
        <v>71</v>
      </c>
      <c r="H14838" s="75">
        <v>2</v>
      </c>
    </row>
    <row r="14839" spans="1:8">
      <c r="A14839" s="30" t="s">
        <v>5030</v>
      </c>
      <c r="B14839" s="74">
        <v>46254</v>
      </c>
      <c r="C14839" s="30" t="s">
        <v>1166</v>
      </c>
      <c r="D14839" s="30" t="s">
        <v>1167</v>
      </c>
      <c r="E14839" s="75">
        <v>72</v>
      </c>
      <c r="F14839" s="30" t="s">
        <v>53</v>
      </c>
      <c r="G14839" s="30" t="s">
        <v>54</v>
      </c>
      <c r="H14839" s="75">
        <v>1</v>
      </c>
    </row>
    <row r="14840" spans="1:8">
      <c r="A14840" s="30" t="s">
        <v>5030</v>
      </c>
      <c r="B14840" s="74">
        <v>46254</v>
      </c>
      <c r="C14840" s="30" t="s">
        <v>1168</v>
      </c>
      <c r="D14840" s="30" t="s">
        <v>1169</v>
      </c>
      <c r="E14840" s="75">
        <v>30</v>
      </c>
      <c r="F14840" s="30" t="s">
        <v>53</v>
      </c>
      <c r="G14840" s="30" t="s">
        <v>54</v>
      </c>
      <c r="H14840" s="75">
        <v>1</v>
      </c>
    </row>
    <row r="14841" spans="1:8">
      <c r="A14841" s="30" t="s">
        <v>5030</v>
      </c>
      <c r="B14841" s="74">
        <v>46254</v>
      </c>
      <c r="C14841" s="30" t="s">
        <v>1174</v>
      </c>
      <c r="D14841" s="30" t="s">
        <v>1175</v>
      </c>
      <c r="E14841" s="75">
        <v>115</v>
      </c>
      <c r="F14841" s="30" t="s">
        <v>53</v>
      </c>
      <c r="G14841" s="30" t="s">
        <v>54</v>
      </c>
      <c r="H14841" s="75">
        <v>1</v>
      </c>
    </row>
    <row r="14842" spans="1:8">
      <c r="A14842" s="30" t="s">
        <v>5030</v>
      </c>
      <c r="B14842" s="74">
        <v>46254</v>
      </c>
      <c r="C14842" s="30" t="s">
        <v>1176</v>
      </c>
      <c r="D14842" s="30" t="s">
        <v>1177</v>
      </c>
      <c r="E14842" s="75">
        <v>43</v>
      </c>
      <c r="F14842" s="30" t="s">
        <v>53</v>
      </c>
      <c r="G14842" s="30" t="s">
        <v>54</v>
      </c>
      <c r="H14842" s="75">
        <v>1</v>
      </c>
    </row>
    <row r="14843" spans="1:8">
      <c r="A14843" s="30" t="s">
        <v>5030</v>
      </c>
      <c r="B14843" s="74">
        <v>46254</v>
      </c>
      <c r="C14843" s="30" t="s">
        <v>1180</v>
      </c>
      <c r="D14843" s="30" t="s">
        <v>1181</v>
      </c>
      <c r="E14843" s="75">
        <v>89</v>
      </c>
      <c r="F14843" s="30" t="s">
        <v>53</v>
      </c>
      <c r="G14843" s="30" t="s">
        <v>54</v>
      </c>
      <c r="H14843" s="75">
        <v>1</v>
      </c>
    </row>
    <row r="14844" spans="1:8">
      <c r="A14844" s="30" t="s">
        <v>5030</v>
      </c>
      <c r="B14844" s="74">
        <v>46254</v>
      </c>
      <c r="C14844" s="30" t="s">
        <v>1182</v>
      </c>
      <c r="D14844" s="30" t="s">
        <v>1183</v>
      </c>
      <c r="E14844" s="75">
        <v>14</v>
      </c>
      <c r="F14844" s="30" t="s">
        <v>70</v>
      </c>
      <c r="G14844" s="30" t="s">
        <v>71</v>
      </c>
      <c r="H14844" s="75">
        <v>2</v>
      </c>
    </row>
    <row r="14845" spans="1:8">
      <c r="A14845" s="30" t="s">
        <v>5030</v>
      </c>
      <c r="B14845" s="74">
        <v>46254</v>
      </c>
      <c r="C14845" s="30" t="s">
        <v>1186</v>
      </c>
      <c r="D14845" s="30" t="s">
        <v>1187</v>
      </c>
      <c r="E14845" s="75">
        <v>143</v>
      </c>
      <c r="F14845" s="30" t="s">
        <v>53</v>
      </c>
      <c r="G14845" s="30" t="s">
        <v>54</v>
      </c>
      <c r="H14845" s="75">
        <v>1</v>
      </c>
    </row>
    <row r="14846" spans="1:8">
      <c r="A14846" s="30" t="s">
        <v>5030</v>
      </c>
      <c r="B14846" s="74">
        <v>46254</v>
      </c>
      <c r="C14846" s="30" t="s">
        <v>1188</v>
      </c>
      <c r="D14846" s="30" t="s">
        <v>1189</v>
      </c>
      <c r="E14846" s="75">
        <v>48</v>
      </c>
      <c r="F14846" s="30" t="s">
        <v>63</v>
      </c>
      <c r="G14846" s="30" t="s">
        <v>64</v>
      </c>
      <c r="H14846" s="75">
        <v>2</v>
      </c>
    </row>
    <row r="14847" spans="1:8">
      <c r="A14847" s="30" t="s">
        <v>5030</v>
      </c>
      <c r="B14847" s="74">
        <v>46254</v>
      </c>
      <c r="C14847" s="30" t="s">
        <v>1192</v>
      </c>
      <c r="D14847" s="30" t="s">
        <v>1193</v>
      </c>
      <c r="E14847" s="75">
        <v>38</v>
      </c>
      <c r="F14847" s="30" t="s">
        <v>53</v>
      </c>
      <c r="G14847" s="30" t="s">
        <v>54</v>
      </c>
      <c r="H14847" s="75">
        <v>1</v>
      </c>
    </row>
    <row r="14848" spans="1:8">
      <c r="A14848" s="30" t="s">
        <v>5030</v>
      </c>
      <c r="B14848" s="74">
        <v>46254</v>
      </c>
      <c r="C14848" s="30" t="s">
        <v>1194</v>
      </c>
      <c r="D14848" s="30" t="s">
        <v>1195</v>
      </c>
      <c r="E14848" s="75">
        <v>134</v>
      </c>
      <c r="F14848" s="30" t="s">
        <v>70</v>
      </c>
      <c r="G14848" s="30" t="s">
        <v>71</v>
      </c>
      <c r="H14848" s="75">
        <v>2</v>
      </c>
    </row>
    <row r="14849" spans="1:8">
      <c r="A14849" s="30" t="s">
        <v>5030</v>
      </c>
      <c r="B14849" s="74">
        <v>46254</v>
      </c>
      <c r="C14849" s="30" t="s">
        <v>1202</v>
      </c>
      <c r="D14849" s="30" t="s">
        <v>1203</v>
      </c>
      <c r="E14849" s="75">
        <v>120</v>
      </c>
      <c r="F14849" s="30" t="s">
        <v>70</v>
      </c>
      <c r="G14849" s="30" t="s">
        <v>71</v>
      </c>
      <c r="H14849" s="75">
        <v>2</v>
      </c>
    </row>
    <row r="14850" spans="1:8">
      <c r="A14850" s="30" t="s">
        <v>5030</v>
      </c>
      <c r="B14850" s="74">
        <v>46254</v>
      </c>
      <c r="C14850" s="30" t="s">
        <v>1204</v>
      </c>
      <c r="D14850" s="30" t="s">
        <v>1205</v>
      </c>
      <c r="E14850" s="75">
        <v>94</v>
      </c>
      <c r="F14850" s="30" t="s">
        <v>53</v>
      </c>
      <c r="G14850" s="30" t="s">
        <v>54</v>
      </c>
      <c r="H14850" s="75">
        <v>1</v>
      </c>
    </row>
    <row r="14851" spans="1:8">
      <c r="A14851" s="30" t="s">
        <v>5030</v>
      </c>
      <c r="B14851" s="74">
        <v>46254</v>
      </c>
      <c r="C14851" s="30" t="s">
        <v>1206</v>
      </c>
      <c r="D14851" s="30" t="s">
        <v>1207</v>
      </c>
      <c r="E14851" s="75">
        <v>17</v>
      </c>
      <c r="F14851" s="30" t="s">
        <v>53</v>
      </c>
      <c r="G14851" s="30" t="s">
        <v>54</v>
      </c>
      <c r="H14851" s="75">
        <v>1</v>
      </c>
    </row>
    <row r="14852" spans="1:8">
      <c r="A14852" s="30" t="s">
        <v>5030</v>
      </c>
      <c r="B14852" s="74">
        <v>46254</v>
      </c>
      <c r="C14852" s="30" t="s">
        <v>1208</v>
      </c>
      <c r="D14852" s="30" t="s">
        <v>1209</v>
      </c>
      <c r="E14852" s="75">
        <v>37</v>
      </c>
      <c r="F14852" s="30" t="s">
        <v>53</v>
      </c>
      <c r="G14852" s="30" t="s">
        <v>54</v>
      </c>
      <c r="H14852" s="75">
        <v>1</v>
      </c>
    </row>
    <row r="14853" spans="1:8">
      <c r="A14853" s="30" t="s">
        <v>5030</v>
      </c>
      <c r="B14853" s="74">
        <v>46254</v>
      </c>
      <c r="C14853" s="30" t="s">
        <v>1210</v>
      </c>
      <c r="D14853" s="30" t="s">
        <v>1211</v>
      </c>
      <c r="E14853" s="75">
        <v>68</v>
      </c>
      <c r="F14853" s="30" t="s">
        <v>53</v>
      </c>
      <c r="G14853" s="30" t="s">
        <v>54</v>
      </c>
      <c r="H14853" s="75">
        <v>1</v>
      </c>
    </row>
    <row r="14854" spans="1:8">
      <c r="A14854" s="30" t="s">
        <v>5030</v>
      </c>
      <c r="B14854" s="74">
        <v>46254</v>
      </c>
      <c r="C14854" s="30" t="s">
        <v>1212</v>
      </c>
      <c r="D14854" s="30" t="s">
        <v>1213</v>
      </c>
      <c r="E14854" s="75">
        <v>18</v>
      </c>
      <c r="F14854" s="30" t="s">
        <v>80</v>
      </c>
      <c r="G14854" s="30" t="s">
        <v>81</v>
      </c>
      <c r="H14854" s="75">
        <v>1</v>
      </c>
    </row>
    <row r="14855" spans="1:8">
      <c r="A14855" s="30" t="s">
        <v>5030</v>
      </c>
      <c r="B14855" s="74">
        <v>46254</v>
      </c>
      <c r="C14855" s="30" t="s">
        <v>1218</v>
      </c>
      <c r="D14855" s="30" t="s">
        <v>1219</v>
      </c>
      <c r="E14855" s="75">
        <v>58</v>
      </c>
      <c r="F14855" s="30" t="s">
        <v>53</v>
      </c>
      <c r="G14855" s="30" t="s">
        <v>54</v>
      </c>
      <c r="H14855" s="75">
        <v>1</v>
      </c>
    </row>
    <row r="14856" spans="1:8">
      <c r="A14856" s="30" t="s">
        <v>5030</v>
      </c>
      <c r="B14856" s="74">
        <v>46254</v>
      </c>
      <c r="C14856" s="30" t="s">
        <v>1220</v>
      </c>
      <c r="D14856" s="30" t="s">
        <v>1221</v>
      </c>
      <c r="E14856" s="75">
        <v>50</v>
      </c>
      <c r="F14856" s="30" t="s">
        <v>70</v>
      </c>
      <c r="G14856" s="30" t="s">
        <v>71</v>
      </c>
      <c r="H14856" s="75">
        <v>2</v>
      </c>
    </row>
    <row r="14857" spans="1:8">
      <c r="A14857" s="30" t="s">
        <v>5030</v>
      </c>
      <c r="B14857" s="74">
        <v>46254</v>
      </c>
      <c r="C14857" s="30" t="s">
        <v>1864</v>
      </c>
      <c r="D14857" s="30" t="s">
        <v>1865</v>
      </c>
      <c r="E14857" s="75">
        <v>40</v>
      </c>
      <c r="F14857" s="30" t="s">
        <v>53</v>
      </c>
      <c r="G14857" s="30" t="s">
        <v>54</v>
      </c>
      <c r="H14857" s="75">
        <v>1</v>
      </c>
    </row>
    <row r="14858" spans="1:8">
      <c r="A14858" s="30" t="s">
        <v>5030</v>
      </c>
      <c r="B14858" s="74">
        <v>46254</v>
      </c>
      <c r="C14858" s="30" t="s">
        <v>1224</v>
      </c>
      <c r="D14858" s="30" t="s">
        <v>1225</v>
      </c>
      <c r="E14858" s="75">
        <v>118</v>
      </c>
      <c r="F14858" s="30" t="s">
        <v>70</v>
      </c>
      <c r="G14858" s="30" t="s">
        <v>71</v>
      </c>
      <c r="H14858" s="75">
        <v>2</v>
      </c>
    </row>
    <row r="14859" spans="1:8">
      <c r="A14859" s="30" t="s">
        <v>5030</v>
      </c>
      <c r="B14859" s="74">
        <v>46254</v>
      </c>
      <c r="C14859" s="30" t="s">
        <v>1226</v>
      </c>
      <c r="D14859" s="30" t="s">
        <v>1227</v>
      </c>
      <c r="E14859" s="75">
        <v>123</v>
      </c>
      <c r="F14859" s="30" t="s">
        <v>70</v>
      </c>
      <c r="G14859" s="30" t="s">
        <v>71</v>
      </c>
      <c r="H14859" s="75">
        <v>2</v>
      </c>
    </row>
    <row r="14860" spans="1:8">
      <c r="A14860" s="30" t="s">
        <v>5030</v>
      </c>
      <c r="B14860" s="74">
        <v>46254</v>
      </c>
      <c r="C14860" s="30" t="s">
        <v>1228</v>
      </c>
      <c r="D14860" s="30" t="s">
        <v>1229</v>
      </c>
      <c r="E14860" s="75">
        <v>92</v>
      </c>
      <c r="F14860" s="30" t="s">
        <v>53</v>
      </c>
      <c r="G14860" s="30" t="s">
        <v>54</v>
      </c>
      <c r="H14860" s="75">
        <v>1</v>
      </c>
    </row>
    <row r="14861" spans="1:8">
      <c r="A14861" s="30" t="s">
        <v>5030</v>
      </c>
      <c r="B14861" s="74">
        <v>46254</v>
      </c>
      <c r="C14861" s="30" t="s">
        <v>1232</v>
      </c>
      <c r="D14861" s="30" t="s">
        <v>1233</v>
      </c>
      <c r="E14861" s="75">
        <v>75</v>
      </c>
      <c r="F14861" s="30" t="s">
        <v>76</v>
      </c>
      <c r="G14861" s="30" t="s">
        <v>77</v>
      </c>
      <c r="H14861" s="75">
        <v>1</v>
      </c>
    </row>
    <row r="14862" spans="1:8">
      <c r="A14862" s="30" t="s">
        <v>5030</v>
      </c>
      <c r="B14862" s="74">
        <v>46254</v>
      </c>
      <c r="C14862" s="30" t="s">
        <v>1246</v>
      </c>
      <c r="D14862" s="30" t="s">
        <v>1247</v>
      </c>
      <c r="E14862" s="75">
        <v>39</v>
      </c>
      <c r="F14862" s="30" t="s">
        <v>70</v>
      </c>
      <c r="G14862" s="30" t="s">
        <v>71</v>
      </c>
      <c r="H14862" s="75">
        <v>2</v>
      </c>
    </row>
    <row r="14863" spans="1:8">
      <c r="A14863" s="30" t="s">
        <v>5030</v>
      </c>
      <c r="B14863" s="74">
        <v>46254</v>
      </c>
      <c r="C14863" s="30" t="s">
        <v>1250</v>
      </c>
      <c r="D14863" s="30" t="s">
        <v>1251</v>
      </c>
      <c r="E14863" s="75">
        <v>53</v>
      </c>
      <c r="F14863" s="30" t="s">
        <v>70</v>
      </c>
      <c r="G14863" s="30" t="s">
        <v>71</v>
      </c>
      <c r="H14863" s="75">
        <v>2</v>
      </c>
    </row>
    <row r="14864" spans="1:8">
      <c r="A14864" s="30" t="s">
        <v>5030</v>
      </c>
      <c r="B14864" s="74">
        <v>46254</v>
      </c>
      <c r="C14864" s="30" t="s">
        <v>1876</v>
      </c>
      <c r="D14864" s="30" t="s">
        <v>1877</v>
      </c>
      <c r="E14864" s="75">
        <v>113</v>
      </c>
      <c r="F14864" s="30" t="s">
        <v>70</v>
      </c>
      <c r="G14864" s="30" t="s">
        <v>71</v>
      </c>
      <c r="H14864" s="75">
        <v>2</v>
      </c>
    </row>
    <row r="14865" spans="1:8">
      <c r="A14865" s="30" t="s">
        <v>5030</v>
      </c>
      <c r="B14865" s="74">
        <v>46254</v>
      </c>
      <c r="C14865" s="30" t="s">
        <v>1260</v>
      </c>
      <c r="D14865" s="30" t="s">
        <v>1261</v>
      </c>
      <c r="E14865" s="75">
        <v>46</v>
      </c>
      <c r="F14865" s="30" t="s">
        <v>68</v>
      </c>
      <c r="G14865" s="30" t="s">
        <v>69</v>
      </c>
      <c r="H14865" s="75">
        <v>1</v>
      </c>
    </row>
    <row r="14866" spans="1:8">
      <c r="A14866" s="30" t="s">
        <v>5030</v>
      </c>
      <c r="B14866" s="74">
        <v>46254</v>
      </c>
      <c r="C14866" s="30" t="s">
        <v>1264</v>
      </c>
      <c r="D14866" s="30" t="s">
        <v>1265</v>
      </c>
      <c r="E14866" s="75">
        <v>90</v>
      </c>
      <c r="F14866" s="30" t="s">
        <v>70</v>
      </c>
      <c r="G14866" s="30" t="s">
        <v>71</v>
      </c>
      <c r="H14866" s="75">
        <v>2</v>
      </c>
    </row>
    <row r="14867" spans="1:8">
      <c r="A14867" s="30" t="s">
        <v>5030</v>
      </c>
      <c r="B14867" s="74">
        <v>46254</v>
      </c>
      <c r="C14867" s="30" t="s">
        <v>1266</v>
      </c>
      <c r="D14867" s="30" t="s">
        <v>1267</v>
      </c>
      <c r="E14867" s="75">
        <v>105</v>
      </c>
      <c r="F14867" s="30" t="s">
        <v>53</v>
      </c>
      <c r="G14867" s="30" t="s">
        <v>54</v>
      </c>
      <c r="H14867" s="75">
        <v>1</v>
      </c>
    </row>
    <row r="14868" spans="1:8">
      <c r="A14868" s="30" t="s">
        <v>5030</v>
      </c>
      <c r="B14868" s="74">
        <v>46254</v>
      </c>
      <c r="C14868" s="30" t="s">
        <v>1270</v>
      </c>
      <c r="D14868" s="30" t="s">
        <v>1271</v>
      </c>
      <c r="E14868" s="75">
        <v>85</v>
      </c>
      <c r="F14868" s="30" t="s">
        <v>53</v>
      </c>
      <c r="G14868" s="30" t="s">
        <v>54</v>
      </c>
      <c r="H14868" s="75">
        <v>1</v>
      </c>
    </row>
    <row r="14869" spans="1:8">
      <c r="A14869" s="30" t="s">
        <v>5030</v>
      </c>
      <c r="B14869" s="74">
        <v>46254</v>
      </c>
      <c r="C14869" s="30" t="s">
        <v>1278</v>
      </c>
      <c r="D14869" s="30" t="s">
        <v>1279</v>
      </c>
      <c r="E14869" s="75">
        <v>205</v>
      </c>
      <c r="F14869" s="30" t="s">
        <v>53</v>
      </c>
      <c r="G14869" s="30" t="s">
        <v>54</v>
      </c>
      <c r="H14869" s="75">
        <v>1</v>
      </c>
    </row>
    <row r="14870" spans="1:8">
      <c r="A14870" s="30" t="s">
        <v>5030</v>
      </c>
      <c r="B14870" s="74">
        <v>46254</v>
      </c>
      <c r="C14870" s="30" t="s">
        <v>1884</v>
      </c>
      <c r="D14870" s="30" t="s">
        <v>1885</v>
      </c>
      <c r="E14870" s="75">
        <v>78</v>
      </c>
      <c r="F14870" s="30" t="s">
        <v>53</v>
      </c>
      <c r="G14870" s="30" t="s">
        <v>54</v>
      </c>
      <c r="H14870" s="75">
        <v>1</v>
      </c>
    </row>
    <row r="14871" spans="1:8">
      <c r="A14871" s="30" t="s">
        <v>5030</v>
      </c>
      <c r="B14871" s="74">
        <v>46254</v>
      </c>
      <c r="C14871" s="30" t="s">
        <v>1288</v>
      </c>
      <c r="D14871" s="30" t="s">
        <v>1289</v>
      </c>
      <c r="E14871" s="75">
        <v>100</v>
      </c>
      <c r="F14871" s="30" t="s">
        <v>53</v>
      </c>
      <c r="G14871" s="30" t="s">
        <v>54</v>
      </c>
      <c r="H14871" s="75">
        <v>1</v>
      </c>
    </row>
    <row r="14872" spans="1:8">
      <c r="A14872" s="30" t="s">
        <v>5030</v>
      </c>
      <c r="B14872" s="74">
        <v>46254</v>
      </c>
      <c r="C14872" s="30" t="s">
        <v>1886</v>
      </c>
      <c r="D14872" s="30" t="s">
        <v>1887</v>
      </c>
      <c r="E14872" s="75">
        <v>214</v>
      </c>
      <c r="F14872" s="30" t="s">
        <v>70</v>
      </c>
      <c r="G14872" s="30" t="s">
        <v>71</v>
      </c>
      <c r="H14872" s="75">
        <v>2</v>
      </c>
    </row>
    <row r="14873" spans="1:8">
      <c r="A14873" s="30" t="s">
        <v>5030</v>
      </c>
      <c r="B14873" s="74">
        <v>46254</v>
      </c>
      <c r="C14873" s="30" t="s">
        <v>1290</v>
      </c>
      <c r="D14873" s="30" t="s">
        <v>1291</v>
      </c>
      <c r="E14873" s="75">
        <v>98</v>
      </c>
      <c r="F14873" s="30" t="s">
        <v>80</v>
      </c>
      <c r="G14873" s="30" t="s">
        <v>81</v>
      </c>
      <c r="H14873" s="75">
        <v>1</v>
      </c>
    </row>
    <row r="14874" spans="1:8">
      <c r="A14874" s="30" t="s">
        <v>5030</v>
      </c>
      <c r="B14874" s="74">
        <v>46254</v>
      </c>
      <c r="C14874" s="30" t="s">
        <v>1292</v>
      </c>
      <c r="D14874" s="30" t="s">
        <v>1293</v>
      </c>
      <c r="E14874" s="75">
        <v>4</v>
      </c>
      <c r="F14874" s="30" t="s">
        <v>76</v>
      </c>
      <c r="G14874" s="30" t="s">
        <v>77</v>
      </c>
      <c r="H14874" s="75">
        <v>1</v>
      </c>
    </row>
    <row r="14875" spans="1:8">
      <c r="A14875" s="30" t="s">
        <v>5030</v>
      </c>
      <c r="B14875" s="74">
        <v>46254</v>
      </c>
      <c r="C14875" s="30" t="s">
        <v>1294</v>
      </c>
      <c r="D14875" s="30" t="s">
        <v>1295</v>
      </c>
      <c r="E14875" s="75">
        <v>25</v>
      </c>
      <c r="F14875" s="30" t="s">
        <v>53</v>
      </c>
      <c r="G14875" s="30" t="s">
        <v>54</v>
      </c>
      <c r="H14875" s="75">
        <v>1</v>
      </c>
    </row>
    <row r="14876" spans="1:8">
      <c r="A14876" s="30" t="s">
        <v>5030</v>
      </c>
      <c r="B14876" s="74">
        <v>46254</v>
      </c>
      <c r="C14876" s="30" t="s">
        <v>1890</v>
      </c>
      <c r="D14876" s="30" t="s">
        <v>1891</v>
      </c>
      <c r="E14876" s="75">
        <v>59</v>
      </c>
      <c r="F14876" s="30" t="s">
        <v>80</v>
      </c>
      <c r="G14876" s="30" t="s">
        <v>81</v>
      </c>
      <c r="H14876" s="75">
        <v>1</v>
      </c>
    </row>
    <row r="14877" spans="1:8">
      <c r="A14877" s="30" t="s">
        <v>5030</v>
      </c>
      <c r="B14877" s="74">
        <v>46254</v>
      </c>
      <c r="C14877" s="30" t="s">
        <v>1302</v>
      </c>
      <c r="D14877" s="30" t="s">
        <v>1303</v>
      </c>
      <c r="E14877" s="75">
        <v>29</v>
      </c>
      <c r="F14877" s="30" t="s">
        <v>53</v>
      </c>
      <c r="G14877" s="30" t="s">
        <v>54</v>
      </c>
      <c r="H14877" s="75">
        <v>1</v>
      </c>
    </row>
    <row r="14878" spans="1:8">
      <c r="A14878" s="30" t="s">
        <v>5030</v>
      </c>
      <c r="B14878" s="74">
        <v>46254</v>
      </c>
      <c r="C14878" s="30" t="s">
        <v>1306</v>
      </c>
      <c r="D14878" s="30" t="s">
        <v>1307</v>
      </c>
      <c r="E14878" s="75">
        <v>79</v>
      </c>
      <c r="F14878" s="30" t="s">
        <v>53</v>
      </c>
      <c r="G14878" s="30" t="s">
        <v>54</v>
      </c>
      <c r="H14878" s="75">
        <v>1</v>
      </c>
    </row>
    <row r="14879" spans="1:8">
      <c r="A14879" s="30" t="s">
        <v>5030</v>
      </c>
      <c r="B14879" s="74">
        <v>46254</v>
      </c>
      <c r="C14879" s="30" t="s">
        <v>1308</v>
      </c>
      <c r="D14879" s="30" t="s">
        <v>1309</v>
      </c>
      <c r="E14879" s="75">
        <v>226</v>
      </c>
      <c r="F14879" s="30" t="s">
        <v>80</v>
      </c>
      <c r="G14879" s="30" t="s">
        <v>81</v>
      </c>
      <c r="H14879" s="75">
        <v>1</v>
      </c>
    </row>
    <row r="14880" spans="1:8">
      <c r="A14880" s="30" t="s">
        <v>5030</v>
      </c>
      <c r="B14880" s="74">
        <v>46254</v>
      </c>
      <c r="C14880" s="30" t="s">
        <v>1316</v>
      </c>
      <c r="D14880" s="30" t="s">
        <v>1317</v>
      </c>
      <c r="E14880" s="75">
        <v>145</v>
      </c>
      <c r="F14880" s="30" t="s">
        <v>72</v>
      </c>
      <c r="G14880" s="30" t="s">
        <v>73</v>
      </c>
      <c r="H14880" s="75">
        <v>3</v>
      </c>
    </row>
    <row r="14881" spans="1:8">
      <c r="A14881" s="30" t="s">
        <v>5030</v>
      </c>
      <c r="B14881" s="74">
        <v>46254</v>
      </c>
      <c r="C14881" s="30" t="s">
        <v>1320</v>
      </c>
      <c r="D14881" s="30" t="s">
        <v>1321</v>
      </c>
      <c r="E14881" s="75">
        <v>110</v>
      </c>
      <c r="F14881" s="30" t="s">
        <v>70</v>
      </c>
      <c r="G14881" s="30" t="s">
        <v>71</v>
      </c>
      <c r="H14881" s="75">
        <v>2</v>
      </c>
    </row>
    <row r="14882" spans="1:8">
      <c r="A14882" s="30" t="s">
        <v>5030</v>
      </c>
      <c r="B14882" s="74">
        <v>46254</v>
      </c>
      <c r="C14882" s="30" t="s">
        <v>1322</v>
      </c>
      <c r="D14882" s="30" t="s">
        <v>1323</v>
      </c>
      <c r="E14882" s="75">
        <v>148</v>
      </c>
      <c r="F14882" s="30" t="s">
        <v>70</v>
      </c>
      <c r="G14882" s="30" t="s">
        <v>71</v>
      </c>
      <c r="H14882" s="75">
        <v>2</v>
      </c>
    </row>
    <row r="14883" spans="1:8">
      <c r="A14883" s="30" t="s">
        <v>5030</v>
      </c>
      <c r="B14883" s="74">
        <v>46254</v>
      </c>
      <c r="C14883" s="30" t="s">
        <v>1324</v>
      </c>
      <c r="D14883" s="30" t="s">
        <v>1325</v>
      </c>
      <c r="E14883" s="75">
        <v>149</v>
      </c>
      <c r="F14883" s="30" t="s">
        <v>80</v>
      </c>
      <c r="G14883" s="30" t="s">
        <v>81</v>
      </c>
      <c r="H14883" s="75">
        <v>1</v>
      </c>
    </row>
    <row r="14884" spans="1:8">
      <c r="A14884" s="30" t="s">
        <v>5030</v>
      </c>
      <c r="B14884" s="74">
        <v>46254</v>
      </c>
      <c r="C14884" s="30" t="s">
        <v>1910</v>
      </c>
      <c r="D14884" s="30" t="s">
        <v>1911</v>
      </c>
      <c r="E14884" s="75">
        <v>18</v>
      </c>
      <c r="F14884" s="30" t="s">
        <v>70</v>
      </c>
      <c r="G14884" s="30" t="s">
        <v>71</v>
      </c>
      <c r="H14884" s="75">
        <v>2</v>
      </c>
    </row>
    <row r="14885" spans="1:8">
      <c r="A14885" s="30" t="s">
        <v>5030</v>
      </c>
      <c r="B14885" s="74">
        <v>46254</v>
      </c>
      <c r="C14885" s="30" t="s">
        <v>1326</v>
      </c>
      <c r="D14885" s="30" t="s">
        <v>1327</v>
      </c>
      <c r="E14885" s="75">
        <v>88</v>
      </c>
      <c r="F14885" s="30" t="s">
        <v>70</v>
      </c>
      <c r="G14885" s="30" t="s">
        <v>71</v>
      </c>
      <c r="H14885" s="75">
        <v>2</v>
      </c>
    </row>
    <row r="14886" spans="1:8">
      <c r="A14886" s="30" t="s">
        <v>5030</v>
      </c>
      <c r="B14886" s="74">
        <v>46254</v>
      </c>
      <c r="C14886" s="30" t="s">
        <v>1332</v>
      </c>
      <c r="D14886" s="30" t="s">
        <v>1333</v>
      </c>
      <c r="E14886" s="75">
        <v>103</v>
      </c>
      <c r="F14886" s="30" t="s">
        <v>80</v>
      </c>
      <c r="G14886" s="30" t="s">
        <v>81</v>
      </c>
      <c r="H14886" s="75">
        <v>1</v>
      </c>
    </row>
    <row r="14887" spans="1:8">
      <c r="A14887" s="30" t="s">
        <v>5030</v>
      </c>
      <c r="B14887" s="74">
        <v>46254</v>
      </c>
      <c r="C14887" s="30" t="s">
        <v>1336</v>
      </c>
      <c r="D14887" s="30" t="s">
        <v>1337</v>
      </c>
      <c r="E14887" s="75">
        <v>131</v>
      </c>
      <c r="F14887" s="30" t="s">
        <v>70</v>
      </c>
      <c r="G14887" s="30" t="s">
        <v>71</v>
      </c>
      <c r="H14887" s="75">
        <v>2</v>
      </c>
    </row>
    <row r="14888" spans="1:8">
      <c r="A14888" s="30" t="s">
        <v>5030</v>
      </c>
      <c r="B14888" s="74">
        <v>46254</v>
      </c>
      <c r="C14888" s="30" t="s">
        <v>1338</v>
      </c>
      <c r="D14888" s="30" t="s">
        <v>1339</v>
      </c>
      <c r="E14888" s="75">
        <v>22</v>
      </c>
      <c r="F14888" s="30" t="s">
        <v>53</v>
      </c>
      <c r="G14888" s="30" t="s">
        <v>54</v>
      </c>
      <c r="H14888" s="75">
        <v>1</v>
      </c>
    </row>
    <row r="14889" spans="1:8">
      <c r="A14889" s="30" t="s">
        <v>5030</v>
      </c>
      <c r="B14889" s="74">
        <v>46254</v>
      </c>
      <c r="C14889" s="30" t="s">
        <v>1340</v>
      </c>
      <c r="D14889" s="30" t="s">
        <v>1341</v>
      </c>
      <c r="E14889" s="75">
        <v>55</v>
      </c>
      <c r="F14889" s="30" t="s">
        <v>68</v>
      </c>
      <c r="G14889" s="30" t="s">
        <v>69</v>
      </c>
      <c r="H14889" s="75">
        <v>1</v>
      </c>
    </row>
    <row r="14890" spans="1:8">
      <c r="A14890" s="30" t="s">
        <v>5030</v>
      </c>
      <c r="B14890" s="74">
        <v>46253</v>
      </c>
      <c r="C14890" s="30" t="s">
        <v>3082</v>
      </c>
      <c r="D14890" s="30" t="s">
        <v>3083</v>
      </c>
      <c r="E14890" s="75">
        <v>10</v>
      </c>
      <c r="F14890" s="30" t="s">
        <v>53</v>
      </c>
      <c r="G14890" s="30" t="s">
        <v>54</v>
      </c>
      <c r="H14890" s="75">
        <v>1</v>
      </c>
    </row>
    <row r="14891" spans="1:8">
      <c r="A14891" s="30" t="s">
        <v>5030</v>
      </c>
      <c r="B14891" s="74">
        <v>46253</v>
      </c>
      <c r="C14891" s="30" t="s">
        <v>4837</v>
      </c>
      <c r="D14891" s="30" t="s">
        <v>4838</v>
      </c>
      <c r="E14891" s="75">
        <v>54</v>
      </c>
      <c r="F14891" s="30" t="s">
        <v>70</v>
      </c>
      <c r="G14891" s="30" t="s">
        <v>71</v>
      </c>
      <c r="H14891" s="75">
        <v>2</v>
      </c>
    </row>
    <row r="14892" spans="1:8">
      <c r="A14892" s="30" t="s">
        <v>5030</v>
      </c>
      <c r="B14892" s="74">
        <v>46253</v>
      </c>
      <c r="C14892" s="30" t="s">
        <v>4849</v>
      </c>
      <c r="D14892" s="30" t="s">
        <v>4850</v>
      </c>
      <c r="E14892" s="75">
        <v>17</v>
      </c>
      <c r="F14892" s="30" t="s">
        <v>68</v>
      </c>
      <c r="G14892" s="30" t="s">
        <v>69</v>
      </c>
      <c r="H14892" s="75">
        <v>1</v>
      </c>
    </row>
    <row r="14893" spans="1:8">
      <c r="A14893" s="30" t="s">
        <v>5030</v>
      </c>
      <c r="B14893" s="74">
        <v>46253</v>
      </c>
      <c r="C14893" s="30" t="s">
        <v>4877</v>
      </c>
      <c r="D14893" s="30" t="s">
        <v>4878</v>
      </c>
      <c r="E14893" s="75">
        <v>13</v>
      </c>
      <c r="F14893" s="30" t="s">
        <v>68</v>
      </c>
      <c r="G14893" s="30" t="s">
        <v>69</v>
      </c>
      <c r="H14893" s="75">
        <v>1</v>
      </c>
    </row>
    <row r="14894" spans="1:8">
      <c r="A14894" s="30" t="s">
        <v>5030</v>
      </c>
      <c r="B14894" s="74">
        <v>46253</v>
      </c>
      <c r="C14894" s="30" t="s">
        <v>4891</v>
      </c>
      <c r="D14894" s="30" t="s">
        <v>4892</v>
      </c>
      <c r="E14894" s="75">
        <v>19</v>
      </c>
      <c r="F14894" s="30" t="s">
        <v>68</v>
      </c>
      <c r="G14894" s="30" t="s">
        <v>69</v>
      </c>
      <c r="H14894" s="75">
        <v>1</v>
      </c>
    </row>
    <row r="14895" spans="1:8">
      <c r="A14895" s="30" t="s">
        <v>5030</v>
      </c>
      <c r="B14895" s="74">
        <v>46253</v>
      </c>
      <c r="C14895" s="30" t="s">
        <v>4976</v>
      </c>
      <c r="D14895" s="30" t="s">
        <v>4977</v>
      </c>
      <c r="E14895" s="75">
        <v>22</v>
      </c>
      <c r="F14895" s="30" t="s">
        <v>70</v>
      </c>
      <c r="G14895" s="30" t="s">
        <v>71</v>
      </c>
      <c r="H14895" s="75">
        <v>2</v>
      </c>
    </row>
    <row r="14896" spans="1:8">
      <c r="A14896" s="30" t="s">
        <v>5030</v>
      </c>
      <c r="B14896" s="74">
        <v>46253</v>
      </c>
      <c r="C14896" s="30" t="s">
        <v>768</v>
      </c>
      <c r="D14896" s="30" t="s">
        <v>769</v>
      </c>
      <c r="E14896" s="75">
        <v>117</v>
      </c>
      <c r="F14896" s="30" t="s">
        <v>70</v>
      </c>
      <c r="G14896" s="30" t="s">
        <v>71</v>
      </c>
      <c r="H14896" s="75">
        <v>2</v>
      </c>
    </row>
    <row r="14897" spans="1:8">
      <c r="A14897" s="30" t="s">
        <v>5030</v>
      </c>
      <c r="B14897" s="74">
        <v>46253</v>
      </c>
      <c r="C14897" s="30" t="s">
        <v>770</v>
      </c>
      <c r="D14897" s="30" t="s">
        <v>771</v>
      </c>
      <c r="E14897" s="75">
        <v>163</v>
      </c>
      <c r="F14897" s="30" t="s">
        <v>70</v>
      </c>
      <c r="G14897" s="30" t="s">
        <v>71</v>
      </c>
      <c r="H14897" s="75">
        <v>2</v>
      </c>
    </row>
    <row r="14898" spans="1:8">
      <c r="A14898" s="30" t="s">
        <v>5030</v>
      </c>
      <c r="B14898" s="74">
        <v>46253</v>
      </c>
      <c r="C14898" s="30" t="s">
        <v>772</v>
      </c>
      <c r="D14898" s="30" t="s">
        <v>773</v>
      </c>
      <c r="E14898" s="75">
        <v>184</v>
      </c>
      <c r="F14898" s="30" t="s">
        <v>80</v>
      </c>
      <c r="G14898" s="30" t="s">
        <v>81</v>
      </c>
      <c r="H14898" s="75">
        <v>1</v>
      </c>
    </row>
    <row r="14899" spans="1:8">
      <c r="A14899" s="30" t="s">
        <v>5030</v>
      </c>
      <c r="B14899" s="74">
        <v>46253</v>
      </c>
      <c r="C14899" s="30" t="s">
        <v>776</v>
      </c>
      <c r="D14899" s="30" t="s">
        <v>777</v>
      </c>
      <c r="E14899" s="75">
        <v>60</v>
      </c>
      <c r="F14899" s="30" t="s">
        <v>68</v>
      </c>
      <c r="G14899" s="30" t="s">
        <v>69</v>
      </c>
      <c r="H14899" s="75">
        <v>1</v>
      </c>
    </row>
    <row r="14900" spans="1:8">
      <c r="A14900" s="30" t="s">
        <v>5030</v>
      </c>
      <c r="B14900" s="74">
        <v>46253</v>
      </c>
      <c r="C14900" s="30" t="s">
        <v>780</v>
      </c>
      <c r="D14900" s="30" t="s">
        <v>781</v>
      </c>
      <c r="E14900" s="75">
        <v>80</v>
      </c>
      <c r="F14900" s="30" t="s">
        <v>68</v>
      </c>
      <c r="G14900" s="30" t="s">
        <v>69</v>
      </c>
      <c r="H14900" s="75">
        <v>1</v>
      </c>
    </row>
    <row r="14901" spans="1:8">
      <c r="A14901" s="30" t="s">
        <v>5030</v>
      </c>
      <c r="B14901" s="74">
        <v>46253</v>
      </c>
      <c r="C14901" s="30" t="s">
        <v>782</v>
      </c>
      <c r="D14901" s="30" t="s">
        <v>783</v>
      </c>
      <c r="E14901" s="75">
        <v>200</v>
      </c>
      <c r="F14901" s="30" t="s">
        <v>80</v>
      </c>
      <c r="G14901" s="30" t="s">
        <v>81</v>
      </c>
      <c r="H14901" s="75">
        <v>1</v>
      </c>
    </row>
    <row r="14902" spans="1:8">
      <c r="A14902" s="30" t="s">
        <v>5030</v>
      </c>
      <c r="B14902" s="74">
        <v>46253</v>
      </c>
      <c r="C14902" s="30" t="s">
        <v>786</v>
      </c>
      <c r="D14902" s="30" t="s">
        <v>787</v>
      </c>
      <c r="E14902" s="75">
        <v>103</v>
      </c>
      <c r="F14902" s="30" t="s">
        <v>70</v>
      </c>
      <c r="G14902" s="30" t="s">
        <v>71</v>
      </c>
      <c r="H14902" s="75">
        <v>2</v>
      </c>
    </row>
    <row r="14903" spans="1:8">
      <c r="A14903" s="30" t="s">
        <v>5030</v>
      </c>
      <c r="B14903" s="74">
        <v>46253</v>
      </c>
      <c r="C14903" s="30" t="s">
        <v>1812</v>
      </c>
      <c r="D14903" s="30" t="s">
        <v>1813</v>
      </c>
      <c r="E14903" s="75">
        <v>45</v>
      </c>
      <c r="F14903" s="30" t="s">
        <v>70</v>
      </c>
      <c r="G14903" s="30" t="s">
        <v>71</v>
      </c>
      <c r="H14903" s="75">
        <v>2</v>
      </c>
    </row>
    <row r="14904" spans="1:8">
      <c r="A14904" s="30" t="s">
        <v>5030</v>
      </c>
      <c r="B14904" s="74">
        <v>46253</v>
      </c>
      <c r="C14904" s="30" t="s">
        <v>1814</v>
      </c>
      <c r="D14904" s="30" t="s">
        <v>1815</v>
      </c>
      <c r="E14904" s="75">
        <v>22</v>
      </c>
      <c r="F14904" s="30" t="s">
        <v>68</v>
      </c>
      <c r="G14904" s="30" t="s">
        <v>69</v>
      </c>
      <c r="H14904" s="75">
        <v>1</v>
      </c>
    </row>
    <row r="14905" spans="1:8">
      <c r="A14905" s="30" t="s">
        <v>5030</v>
      </c>
      <c r="B14905" s="74">
        <v>46253</v>
      </c>
      <c r="C14905" s="30" t="s">
        <v>788</v>
      </c>
      <c r="D14905" s="30" t="s">
        <v>789</v>
      </c>
      <c r="E14905" s="75">
        <v>63</v>
      </c>
      <c r="F14905" s="30" t="s">
        <v>70</v>
      </c>
      <c r="G14905" s="30" t="s">
        <v>71</v>
      </c>
      <c r="H14905" s="75">
        <v>2</v>
      </c>
    </row>
    <row r="14906" spans="1:8">
      <c r="A14906" s="30" t="s">
        <v>5030</v>
      </c>
      <c r="B14906" s="74">
        <v>46253</v>
      </c>
      <c r="C14906" s="30" t="s">
        <v>790</v>
      </c>
      <c r="D14906" s="30" t="s">
        <v>791</v>
      </c>
      <c r="E14906" s="75">
        <v>117</v>
      </c>
      <c r="F14906" s="30" t="s">
        <v>70</v>
      </c>
      <c r="G14906" s="30" t="s">
        <v>71</v>
      </c>
      <c r="H14906" s="75">
        <v>2</v>
      </c>
    </row>
    <row r="14907" spans="1:8">
      <c r="A14907" s="30" t="s">
        <v>5030</v>
      </c>
      <c r="B14907" s="74">
        <v>46253</v>
      </c>
      <c r="C14907" s="30" t="s">
        <v>794</v>
      </c>
      <c r="D14907" s="30" t="s">
        <v>795</v>
      </c>
      <c r="E14907" s="75">
        <v>335</v>
      </c>
      <c r="F14907" s="30" t="s">
        <v>70</v>
      </c>
      <c r="G14907" s="30" t="s">
        <v>71</v>
      </c>
      <c r="H14907" s="75">
        <v>2</v>
      </c>
    </row>
    <row r="14908" spans="1:8">
      <c r="A14908" s="30" t="s">
        <v>5030</v>
      </c>
      <c r="B14908" s="74">
        <v>46253</v>
      </c>
      <c r="C14908" s="30" t="s">
        <v>798</v>
      </c>
      <c r="D14908" s="30" t="s">
        <v>799</v>
      </c>
      <c r="E14908" s="75">
        <v>69</v>
      </c>
      <c r="F14908" s="30" t="s">
        <v>68</v>
      </c>
      <c r="G14908" s="30" t="s">
        <v>69</v>
      </c>
      <c r="H14908" s="75">
        <v>1</v>
      </c>
    </row>
    <row r="14909" spans="1:8">
      <c r="A14909" s="30" t="s">
        <v>5030</v>
      </c>
      <c r="B14909" s="74">
        <v>46253</v>
      </c>
      <c r="C14909" s="30" t="s">
        <v>800</v>
      </c>
      <c r="D14909" s="30" t="s">
        <v>801</v>
      </c>
      <c r="E14909" s="75">
        <v>63</v>
      </c>
      <c r="F14909" s="30" t="s">
        <v>70</v>
      </c>
      <c r="G14909" s="30" t="s">
        <v>71</v>
      </c>
      <c r="H14909" s="75">
        <v>2</v>
      </c>
    </row>
    <row r="14910" spans="1:8">
      <c r="A14910" s="30" t="s">
        <v>5030</v>
      </c>
      <c r="B14910" s="74">
        <v>46253</v>
      </c>
      <c r="C14910" s="30" t="s">
        <v>802</v>
      </c>
      <c r="D14910" s="30" t="s">
        <v>803</v>
      </c>
      <c r="E14910" s="75">
        <v>172</v>
      </c>
      <c r="F14910" s="30" t="s">
        <v>70</v>
      </c>
      <c r="G14910" s="30" t="s">
        <v>71</v>
      </c>
      <c r="H14910" s="75">
        <v>2</v>
      </c>
    </row>
    <row r="14911" spans="1:8">
      <c r="A14911" s="30" t="s">
        <v>5030</v>
      </c>
      <c r="B14911" s="74">
        <v>46253</v>
      </c>
      <c r="C14911" s="30" t="s">
        <v>804</v>
      </c>
      <c r="D14911" s="30" t="s">
        <v>805</v>
      </c>
      <c r="E14911" s="75">
        <v>171</v>
      </c>
      <c r="F14911" s="30" t="s">
        <v>80</v>
      </c>
      <c r="G14911" s="30" t="s">
        <v>81</v>
      </c>
      <c r="H14911" s="75">
        <v>1</v>
      </c>
    </row>
    <row r="14912" spans="1:8">
      <c r="A14912" s="30" t="s">
        <v>5030</v>
      </c>
      <c r="B14912" s="74">
        <v>46253</v>
      </c>
      <c r="C14912" s="30" t="s">
        <v>810</v>
      </c>
      <c r="D14912" s="30" t="s">
        <v>811</v>
      </c>
      <c r="E14912" s="75">
        <v>101</v>
      </c>
      <c r="F14912" s="30" t="s">
        <v>70</v>
      </c>
      <c r="G14912" s="30" t="s">
        <v>71</v>
      </c>
      <c r="H14912" s="75">
        <v>2</v>
      </c>
    </row>
    <row r="14913" spans="1:8">
      <c r="A14913" s="30" t="s">
        <v>5030</v>
      </c>
      <c r="B14913" s="74">
        <v>46253</v>
      </c>
      <c r="C14913" s="30" t="s">
        <v>5057</v>
      </c>
      <c r="D14913" s="30" t="s">
        <v>5058</v>
      </c>
      <c r="E14913" s="75">
        <v>1</v>
      </c>
      <c r="F14913" s="30" t="s">
        <v>80</v>
      </c>
      <c r="G14913" s="30" t="s">
        <v>81</v>
      </c>
      <c r="H14913" s="75">
        <v>1</v>
      </c>
    </row>
    <row r="14914" spans="1:8">
      <c r="A14914" s="30" t="s">
        <v>5030</v>
      </c>
      <c r="B14914" s="74">
        <v>46253</v>
      </c>
      <c r="C14914" s="30" t="s">
        <v>1816</v>
      </c>
      <c r="D14914" s="30" t="s">
        <v>1817</v>
      </c>
      <c r="E14914" s="75">
        <v>41</v>
      </c>
      <c r="F14914" s="30" t="s">
        <v>70</v>
      </c>
      <c r="G14914" s="30" t="s">
        <v>71</v>
      </c>
      <c r="H14914" s="75">
        <v>2</v>
      </c>
    </row>
    <row r="14915" spans="1:8">
      <c r="A14915" s="30" t="s">
        <v>5030</v>
      </c>
      <c r="B14915" s="74">
        <v>46253</v>
      </c>
      <c r="C14915" s="30" t="s">
        <v>1818</v>
      </c>
      <c r="D14915" s="30" t="s">
        <v>1819</v>
      </c>
      <c r="E14915" s="75">
        <v>9</v>
      </c>
      <c r="F14915" s="30" t="s">
        <v>70</v>
      </c>
      <c r="G14915" s="30" t="s">
        <v>71</v>
      </c>
      <c r="H14915" s="75">
        <v>2</v>
      </c>
    </row>
    <row r="14916" spans="1:8">
      <c r="A14916" s="30" t="s">
        <v>5030</v>
      </c>
      <c r="B14916" s="74">
        <v>46253</v>
      </c>
      <c r="C14916" s="30" t="s">
        <v>812</v>
      </c>
      <c r="D14916" s="30" t="s">
        <v>813</v>
      </c>
      <c r="E14916" s="75">
        <v>204</v>
      </c>
      <c r="F14916" s="30" t="s">
        <v>80</v>
      </c>
      <c r="G14916" s="30" t="s">
        <v>81</v>
      </c>
      <c r="H14916" s="75">
        <v>1</v>
      </c>
    </row>
    <row r="14917" spans="1:8">
      <c r="A14917" s="30" t="s">
        <v>5030</v>
      </c>
      <c r="B14917" s="74">
        <v>46253</v>
      </c>
      <c r="C14917" s="30" t="s">
        <v>1820</v>
      </c>
      <c r="D14917" s="30" t="s">
        <v>1821</v>
      </c>
      <c r="E14917" s="75">
        <v>24</v>
      </c>
      <c r="F14917" s="30" t="s">
        <v>53</v>
      </c>
      <c r="G14917" s="30" t="s">
        <v>54</v>
      </c>
      <c r="H14917" s="75">
        <v>1</v>
      </c>
    </row>
    <row r="14918" spans="1:8">
      <c r="A14918" s="30" t="s">
        <v>5030</v>
      </c>
      <c r="B14918" s="74">
        <v>46253</v>
      </c>
      <c r="C14918" s="30" t="s">
        <v>818</v>
      </c>
      <c r="D14918" s="30" t="s">
        <v>819</v>
      </c>
      <c r="E14918" s="75">
        <v>123</v>
      </c>
      <c r="F14918" s="30" t="s">
        <v>53</v>
      </c>
      <c r="G14918" s="30" t="s">
        <v>54</v>
      </c>
      <c r="H14918" s="75">
        <v>1</v>
      </c>
    </row>
    <row r="14919" spans="1:8">
      <c r="A14919" s="30" t="s">
        <v>5030</v>
      </c>
      <c r="B14919" s="74">
        <v>46253</v>
      </c>
      <c r="C14919" s="30" t="s">
        <v>822</v>
      </c>
      <c r="D14919" s="30" t="s">
        <v>823</v>
      </c>
      <c r="E14919" s="75">
        <v>140</v>
      </c>
      <c r="F14919" s="30" t="s">
        <v>70</v>
      </c>
      <c r="G14919" s="30" t="s">
        <v>71</v>
      </c>
      <c r="H14919" s="75">
        <v>2</v>
      </c>
    </row>
    <row r="14920" spans="1:8">
      <c r="A14920" s="30" t="s">
        <v>5030</v>
      </c>
      <c r="B14920" s="74">
        <v>46253</v>
      </c>
      <c r="C14920" s="30" t="s">
        <v>824</v>
      </c>
      <c r="D14920" s="30" t="s">
        <v>825</v>
      </c>
      <c r="E14920" s="75">
        <v>44</v>
      </c>
      <c r="F14920" s="30" t="s">
        <v>80</v>
      </c>
      <c r="G14920" s="30" t="s">
        <v>81</v>
      </c>
      <c r="H14920" s="75">
        <v>1</v>
      </c>
    </row>
    <row r="14921" spans="1:8">
      <c r="A14921" s="30" t="s">
        <v>5030</v>
      </c>
      <c r="B14921" s="74">
        <v>46253</v>
      </c>
      <c r="C14921" s="30" t="s">
        <v>826</v>
      </c>
      <c r="D14921" s="30" t="s">
        <v>827</v>
      </c>
      <c r="E14921" s="75">
        <v>92</v>
      </c>
      <c r="F14921" s="30" t="s">
        <v>68</v>
      </c>
      <c r="G14921" s="30" t="s">
        <v>69</v>
      </c>
      <c r="H14921" s="75">
        <v>1</v>
      </c>
    </row>
    <row r="14922" spans="1:8">
      <c r="A14922" s="30" t="s">
        <v>5030</v>
      </c>
      <c r="B14922" s="74">
        <v>46253</v>
      </c>
      <c r="C14922" s="30" t="s">
        <v>828</v>
      </c>
      <c r="D14922" s="30" t="s">
        <v>829</v>
      </c>
      <c r="E14922" s="75">
        <v>134</v>
      </c>
      <c r="F14922" s="30" t="s">
        <v>70</v>
      </c>
      <c r="G14922" s="30" t="s">
        <v>71</v>
      </c>
      <c r="H14922" s="75">
        <v>2</v>
      </c>
    </row>
    <row r="14923" spans="1:8">
      <c r="A14923" s="30" t="s">
        <v>5030</v>
      </c>
      <c r="B14923" s="74">
        <v>46253</v>
      </c>
      <c r="C14923" s="30" t="s">
        <v>830</v>
      </c>
      <c r="D14923" s="30" t="s">
        <v>831</v>
      </c>
      <c r="E14923" s="75">
        <v>55</v>
      </c>
      <c r="F14923" s="30" t="s">
        <v>68</v>
      </c>
      <c r="G14923" s="30" t="s">
        <v>69</v>
      </c>
      <c r="H14923" s="75">
        <v>1</v>
      </c>
    </row>
    <row r="14924" spans="1:8">
      <c r="A14924" s="30" t="s">
        <v>5030</v>
      </c>
      <c r="B14924" s="74">
        <v>46253</v>
      </c>
      <c r="C14924" s="30" t="s">
        <v>832</v>
      </c>
      <c r="D14924" s="30" t="s">
        <v>833</v>
      </c>
      <c r="E14924" s="75">
        <v>39</v>
      </c>
      <c r="F14924" s="30" t="s">
        <v>68</v>
      </c>
      <c r="G14924" s="30" t="s">
        <v>69</v>
      </c>
      <c r="H14924" s="75">
        <v>1</v>
      </c>
    </row>
    <row r="14925" spans="1:8">
      <c r="A14925" s="30" t="s">
        <v>5030</v>
      </c>
      <c r="B14925" s="74">
        <v>46253</v>
      </c>
      <c r="C14925" s="30" t="s">
        <v>834</v>
      </c>
      <c r="D14925" s="30" t="s">
        <v>835</v>
      </c>
      <c r="E14925" s="75">
        <v>28</v>
      </c>
      <c r="F14925" s="30" t="s">
        <v>80</v>
      </c>
      <c r="G14925" s="30" t="s">
        <v>81</v>
      </c>
      <c r="H14925" s="75">
        <v>1</v>
      </c>
    </row>
    <row r="14926" spans="1:8">
      <c r="A14926" s="30" t="s">
        <v>5030</v>
      </c>
      <c r="B14926" s="74">
        <v>46253</v>
      </c>
      <c r="C14926" s="30" t="s">
        <v>836</v>
      </c>
      <c r="D14926" s="30" t="s">
        <v>837</v>
      </c>
      <c r="E14926" s="75">
        <v>10</v>
      </c>
      <c r="F14926" s="30" t="s">
        <v>53</v>
      </c>
      <c r="G14926" s="30" t="s">
        <v>54</v>
      </c>
      <c r="H14926" s="75">
        <v>1</v>
      </c>
    </row>
    <row r="14927" spans="1:8">
      <c r="A14927" s="30" t="s">
        <v>5030</v>
      </c>
      <c r="B14927" s="74">
        <v>46253</v>
      </c>
      <c r="C14927" s="30" t="s">
        <v>838</v>
      </c>
      <c r="D14927" s="30" t="s">
        <v>839</v>
      </c>
      <c r="E14927" s="75">
        <v>94</v>
      </c>
      <c r="F14927" s="30" t="s">
        <v>70</v>
      </c>
      <c r="G14927" s="30" t="s">
        <v>71</v>
      </c>
      <c r="H14927" s="75">
        <v>2</v>
      </c>
    </row>
    <row r="14928" spans="1:8">
      <c r="A14928" s="30" t="s">
        <v>5030</v>
      </c>
      <c r="B14928" s="74">
        <v>46253</v>
      </c>
      <c r="C14928" s="30" t="s">
        <v>840</v>
      </c>
      <c r="D14928" s="30" t="s">
        <v>841</v>
      </c>
      <c r="E14928" s="75">
        <v>42</v>
      </c>
      <c r="F14928" s="30" t="s">
        <v>70</v>
      </c>
      <c r="G14928" s="30" t="s">
        <v>71</v>
      </c>
      <c r="H14928" s="75">
        <v>2</v>
      </c>
    </row>
    <row r="14929" spans="1:8">
      <c r="A14929" s="30" t="s">
        <v>5030</v>
      </c>
      <c r="B14929" s="74">
        <v>46253</v>
      </c>
      <c r="C14929" s="30" t="s">
        <v>842</v>
      </c>
      <c r="D14929" s="30" t="s">
        <v>843</v>
      </c>
      <c r="E14929" s="75">
        <v>114</v>
      </c>
      <c r="F14929" s="30" t="s">
        <v>70</v>
      </c>
      <c r="G14929" s="30" t="s">
        <v>71</v>
      </c>
      <c r="H14929" s="75">
        <v>2</v>
      </c>
    </row>
    <row r="14930" spans="1:8">
      <c r="A14930" s="30" t="s">
        <v>5030</v>
      </c>
      <c r="B14930" s="74">
        <v>46253</v>
      </c>
      <c r="C14930" s="30" t="s">
        <v>844</v>
      </c>
      <c r="D14930" s="30" t="s">
        <v>845</v>
      </c>
      <c r="E14930" s="75">
        <v>44</v>
      </c>
      <c r="F14930" s="30" t="s">
        <v>80</v>
      </c>
      <c r="G14930" s="30" t="s">
        <v>81</v>
      </c>
      <c r="H14930" s="75">
        <v>1</v>
      </c>
    </row>
    <row r="14931" spans="1:8">
      <c r="A14931" s="30" t="s">
        <v>5030</v>
      </c>
      <c r="B14931" s="74">
        <v>46253</v>
      </c>
      <c r="C14931" s="30" t="s">
        <v>846</v>
      </c>
      <c r="D14931" s="30" t="s">
        <v>847</v>
      </c>
      <c r="E14931" s="75">
        <v>183</v>
      </c>
      <c r="F14931" s="30" t="s">
        <v>80</v>
      </c>
      <c r="G14931" s="30" t="s">
        <v>81</v>
      </c>
      <c r="H14931" s="75">
        <v>1</v>
      </c>
    </row>
    <row r="14932" spans="1:8">
      <c r="A14932" s="30" t="s">
        <v>5030</v>
      </c>
      <c r="B14932" s="74">
        <v>46253</v>
      </c>
      <c r="C14932" s="30" t="s">
        <v>848</v>
      </c>
      <c r="D14932" s="30" t="s">
        <v>849</v>
      </c>
      <c r="E14932" s="75">
        <v>209</v>
      </c>
      <c r="F14932" s="30" t="s">
        <v>70</v>
      </c>
      <c r="G14932" s="30" t="s">
        <v>71</v>
      </c>
      <c r="H14932" s="75">
        <v>2</v>
      </c>
    </row>
    <row r="14933" spans="1:8">
      <c r="A14933" s="30" t="s">
        <v>5030</v>
      </c>
      <c r="B14933" s="74">
        <v>46253</v>
      </c>
      <c r="C14933" s="30" t="s">
        <v>850</v>
      </c>
      <c r="D14933" s="30" t="s">
        <v>851</v>
      </c>
      <c r="E14933" s="75">
        <v>115</v>
      </c>
      <c r="F14933" s="30" t="s">
        <v>70</v>
      </c>
      <c r="G14933" s="30" t="s">
        <v>71</v>
      </c>
      <c r="H14933" s="75">
        <v>2</v>
      </c>
    </row>
    <row r="14934" spans="1:8">
      <c r="A14934" s="30" t="s">
        <v>5030</v>
      </c>
      <c r="B14934" s="74">
        <v>46253</v>
      </c>
      <c r="C14934" s="30" t="s">
        <v>852</v>
      </c>
      <c r="D14934" s="30" t="s">
        <v>853</v>
      </c>
      <c r="E14934" s="75">
        <v>100</v>
      </c>
      <c r="F14934" s="30" t="s">
        <v>68</v>
      </c>
      <c r="G14934" s="30" t="s">
        <v>69</v>
      </c>
      <c r="H14934" s="75">
        <v>1</v>
      </c>
    </row>
    <row r="14935" spans="1:8">
      <c r="A14935" s="30" t="s">
        <v>5030</v>
      </c>
      <c r="B14935" s="74">
        <v>46253</v>
      </c>
      <c r="C14935" s="30" t="s">
        <v>854</v>
      </c>
      <c r="D14935" s="30" t="s">
        <v>855</v>
      </c>
      <c r="E14935" s="75">
        <v>77</v>
      </c>
      <c r="F14935" s="30" t="s">
        <v>68</v>
      </c>
      <c r="G14935" s="30" t="s">
        <v>69</v>
      </c>
      <c r="H14935" s="75">
        <v>1</v>
      </c>
    </row>
    <row r="14936" spans="1:8">
      <c r="A14936" s="30" t="s">
        <v>5030</v>
      </c>
      <c r="B14936" s="74">
        <v>46253</v>
      </c>
      <c r="C14936" s="30" t="s">
        <v>856</v>
      </c>
      <c r="D14936" s="30" t="s">
        <v>857</v>
      </c>
      <c r="E14936" s="75">
        <v>1</v>
      </c>
      <c r="F14936" s="30" t="s">
        <v>76</v>
      </c>
      <c r="G14936" s="30" t="s">
        <v>77</v>
      </c>
      <c r="H14936" s="75">
        <v>1</v>
      </c>
    </row>
    <row r="14937" spans="1:8">
      <c r="A14937" s="30" t="s">
        <v>5030</v>
      </c>
      <c r="B14937" s="74">
        <v>46253</v>
      </c>
      <c r="C14937" s="30" t="s">
        <v>862</v>
      </c>
      <c r="D14937" s="30" t="s">
        <v>863</v>
      </c>
      <c r="E14937" s="75">
        <v>116</v>
      </c>
      <c r="F14937" s="30" t="s">
        <v>70</v>
      </c>
      <c r="G14937" s="30" t="s">
        <v>71</v>
      </c>
      <c r="H14937" s="75">
        <v>2</v>
      </c>
    </row>
    <row r="14938" spans="1:8">
      <c r="A14938" s="30" t="s">
        <v>5030</v>
      </c>
      <c r="B14938" s="74">
        <v>46253</v>
      </c>
      <c r="C14938" s="30" t="s">
        <v>864</v>
      </c>
      <c r="D14938" s="30" t="s">
        <v>865</v>
      </c>
      <c r="E14938" s="75">
        <v>110</v>
      </c>
      <c r="F14938" s="30" t="s">
        <v>68</v>
      </c>
      <c r="G14938" s="30" t="s">
        <v>69</v>
      </c>
      <c r="H14938" s="75">
        <v>1</v>
      </c>
    </row>
    <row r="14939" spans="1:8">
      <c r="A14939" s="30" t="s">
        <v>5030</v>
      </c>
      <c r="B14939" s="74">
        <v>46253</v>
      </c>
      <c r="C14939" s="30" t="s">
        <v>866</v>
      </c>
      <c r="D14939" s="30" t="s">
        <v>867</v>
      </c>
      <c r="E14939" s="75">
        <v>125</v>
      </c>
      <c r="F14939" s="30" t="s">
        <v>70</v>
      </c>
      <c r="G14939" s="30" t="s">
        <v>71</v>
      </c>
      <c r="H14939" s="75">
        <v>2</v>
      </c>
    </row>
    <row r="14940" spans="1:8">
      <c r="A14940" s="30" t="s">
        <v>5030</v>
      </c>
      <c r="B14940" s="74">
        <v>46253</v>
      </c>
      <c r="C14940" s="30" t="s">
        <v>870</v>
      </c>
      <c r="D14940" s="30" t="s">
        <v>871</v>
      </c>
      <c r="E14940" s="75">
        <v>174</v>
      </c>
      <c r="F14940" s="30" t="s">
        <v>70</v>
      </c>
      <c r="G14940" s="30" t="s">
        <v>71</v>
      </c>
      <c r="H14940" s="75">
        <v>2</v>
      </c>
    </row>
    <row r="14941" spans="1:8">
      <c r="A14941" s="30" t="s">
        <v>5030</v>
      </c>
      <c r="B14941" s="74">
        <v>46253</v>
      </c>
      <c r="C14941" s="30" t="s">
        <v>872</v>
      </c>
      <c r="D14941" s="30" t="s">
        <v>873</v>
      </c>
      <c r="E14941" s="75">
        <v>125</v>
      </c>
      <c r="F14941" s="30" t="s">
        <v>70</v>
      </c>
      <c r="G14941" s="30" t="s">
        <v>71</v>
      </c>
      <c r="H14941" s="75">
        <v>2</v>
      </c>
    </row>
    <row r="14942" spans="1:8">
      <c r="A14942" s="30" t="s">
        <v>5030</v>
      </c>
      <c r="B14942" s="74">
        <v>46253</v>
      </c>
      <c r="C14942" s="30" t="s">
        <v>874</v>
      </c>
      <c r="D14942" s="30" t="s">
        <v>875</v>
      </c>
      <c r="E14942" s="75">
        <v>21</v>
      </c>
      <c r="F14942" s="30" t="s">
        <v>70</v>
      </c>
      <c r="G14942" s="30" t="s">
        <v>71</v>
      </c>
      <c r="H14942" s="75">
        <v>2</v>
      </c>
    </row>
    <row r="14943" spans="1:8">
      <c r="A14943" s="30" t="s">
        <v>5030</v>
      </c>
      <c r="B14943" s="74">
        <v>46253</v>
      </c>
      <c r="C14943" s="30" t="s">
        <v>876</v>
      </c>
      <c r="D14943" s="30" t="s">
        <v>877</v>
      </c>
      <c r="E14943" s="75">
        <v>94</v>
      </c>
      <c r="F14943" s="30" t="s">
        <v>70</v>
      </c>
      <c r="G14943" s="30" t="s">
        <v>71</v>
      </c>
      <c r="H14943" s="75">
        <v>2</v>
      </c>
    </row>
    <row r="14944" spans="1:8">
      <c r="A14944" s="30" t="s">
        <v>5030</v>
      </c>
      <c r="B14944" s="74">
        <v>46253</v>
      </c>
      <c r="C14944" s="30" t="s">
        <v>878</v>
      </c>
      <c r="D14944" s="30" t="s">
        <v>879</v>
      </c>
      <c r="E14944" s="75">
        <v>78</v>
      </c>
      <c r="F14944" s="30" t="s">
        <v>68</v>
      </c>
      <c r="G14944" s="30" t="s">
        <v>69</v>
      </c>
      <c r="H14944" s="75">
        <v>1</v>
      </c>
    </row>
    <row r="14945" spans="1:8">
      <c r="A14945" s="30" t="s">
        <v>5030</v>
      </c>
      <c r="B14945" s="74">
        <v>46253</v>
      </c>
      <c r="C14945" s="30" t="s">
        <v>880</v>
      </c>
      <c r="D14945" s="30" t="s">
        <v>881</v>
      </c>
      <c r="E14945" s="75">
        <v>28</v>
      </c>
      <c r="F14945" s="30" t="s">
        <v>70</v>
      </c>
      <c r="G14945" s="30" t="s">
        <v>71</v>
      </c>
      <c r="H14945" s="75">
        <v>2</v>
      </c>
    </row>
    <row r="14946" spans="1:8">
      <c r="A14946" s="30" t="s">
        <v>5030</v>
      </c>
      <c r="B14946" s="74">
        <v>46253</v>
      </c>
      <c r="C14946" s="30" t="s">
        <v>882</v>
      </c>
      <c r="D14946" s="30" t="s">
        <v>883</v>
      </c>
      <c r="E14946" s="75">
        <v>81</v>
      </c>
      <c r="F14946" s="30" t="s">
        <v>70</v>
      </c>
      <c r="G14946" s="30" t="s">
        <v>71</v>
      </c>
      <c r="H14946" s="75">
        <v>2</v>
      </c>
    </row>
    <row r="14947" spans="1:8">
      <c r="A14947" s="30" t="s">
        <v>5030</v>
      </c>
      <c r="B14947" s="74">
        <v>46253</v>
      </c>
      <c r="C14947" s="30" t="s">
        <v>884</v>
      </c>
      <c r="D14947" s="30" t="s">
        <v>885</v>
      </c>
      <c r="E14947" s="75">
        <v>19</v>
      </c>
      <c r="F14947" s="30" t="s">
        <v>53</v>
      </c>
      <c r="G14947" s="30" t="s">
        <v>54</v>
      </c>
      <c r="H14947" s="75">
        <v>1</v>
      </c>
    </row>
    <row r="14948" spans="1:8">
      <c r="A14948" s="30" t="s">
        <v>5030</v>
      </c>
      <c r="B14948" s="74">
        <v>46253</v>
      </c>
      <c r="C14948" s="30" t="s">
        <v>886</v>
      </c>
      <c r="D14948" s="30" t="s">
        <v>887</v>
      </c>
      <c r="E14948" s="75">
        <v>169</v>
      </c>
      <c r="F14948" s="30" t="s">
        <v>70</v>
      </c>
      <c r="G14948" s="30" t="s">
        <v>71</v>
      </c>
      <c r="H14948" s="75">
        <v>2</v>
      </c>
    </row>
    <row r="14949" spans="1:8">
      <c r="A14949" s="30" t="s">
        <v>5030</v>
      </c>
      <c r="B14949" s="74">
        <v>46253</v>
      </c>
      <c r="C14949" s="30" t="s">
        <v>888</v>
      </c>
      <c r="D14949" s="30" t="s">
        <v>889</v>
      </c>
      <c r="E14949" s="75">
        <v>82</v>
      </c>
      <c r="F14949" s="30" t="s">
        <v>70</v>
      </c>
      <c r="G14949" s="30" t="s">
        <v>71</v>
      </c>
      <c r="H14949" s="75">
        <v>2</v>
      </c>
    </row>
    <row r="14950" spans="1:8">
      <c r="A14950" s="30" t="s">
        <v>5030</v>
      </c>
      <c r="B14950" s="74">
        <v>46253</v>
      </c>
      <c r="C14950" s="30" t="s">
        <v>1822</v>
      </c>
      <c r="D14950" s="30" t="s">
        <v>1823</v>
      </c>
      <c r="E14950" s="75">
        <v>37</v>
      </c>
      <c r="F14950" s="30" t="s">
        <v>53</v>
      </c>
      <c r="G14950" s="30" t="s">
        <v>54</v>
      </c>
      <c r="H14950" s="75">
        <v>1</v>
      </c>
    </row>
    <row r="14951" spans="1:8">
      <c r="A14951" s="30" t="s">
        <v>5030</v>
      </c>
      <c r="B14951" s="74">
        <v>46253</v>
      </c>
      <c r="C14951" s="30" t="s">
        <v>890</v>
      </c>
      <c r="D14951" s="30" t="s">
        <v>891</v>
      </c>
      <c r="E14951" s="75">
        <v>146</v>
      </c>
      <c r="F14951" s="30" t="s">
        <v>53</v>
      </c>
      <c r="G14951" s="30" t="s">
        <v>54</v>
      </c>
      <c r="H14951" s="75">
        <v>1</v>
      </c>
    </row>
    <row r="14952" spans="1:8">
      <c r="A14952" s="30" t="s">
        <v>5030</v>
      </c>
      <c r="B14952" s="74">
        <v>46253</v>
      </c>
      <c r="C14952" s="30" t="s">
        <v>892</v>
      </c>
      <c r="D14952" s="30" t="s">
        <v>893</v>
      </c>
      <c r="E14952" s="75">
        <v>68</v>
      </c>
      <c r="F14952" s="30" t="s">
        <v>70</v>
      </c>
      <c r="G14952" s="30" t="s">
        <v>71</v>
      </c>
      <c r="H14952" s="75">
        <v>2</v>
      </c>
    </row>
    <row r="14953" spans="1:8">
      <c r="A14953" s="30" t="s">
        <v>5030</v>
      </c>
      <c r="B14953" s="74">
        <v>46253</v>
      </c>
      <c r="C14953" s="30" t="s">
        <v>894</v>
      </c>
      <c r="D14953" s="30" t="s">
        <v>895</v>
      </c>
      <c r="E14953" s="75">
        <v>132</v>
      </c>
      <c r="F14953" s="30" t="s">
        <v>68</v>
      </c>
      <c r="G14953" s="30" t="s">
        <v>69</v>
      </c>
      <c r="H14953" s="75">
        <v>1</v>
      </c>
    </row>
    <row r="14954" spans="1:8">
      <c r="A14954" s="30" t="s">
        <v>5030</v>
      </c>
      <c r="B14954" s="74">
        <v>46253</v>
      </c>
      <c r="C14954" s="30" t="s">
        <v>896</v>
      </c>
      <c r="D14954" s="30" t="s">
        <v>897</v>
      </c>
      <c r="E14954" s="75">
        <v>33</v>
      </c>
      <c r="F14954" s="30" t="s">
        <v>68</v>
      </c>
      <c r="G14954" s="30" t="s">
        <v>69</v>
      </c>
      <c r="H14954" s="75">
        <v>1</v>
      </c>
    </row>
    <row r="14955" spans="1:8">
      <c r="A14955" s="30" t="s">
        <v>5030</v>
      </c>
      <c r="B14955" s="74">
        <v>46253</v>
      </c>
      <c r="C14955" s="30" t="s">
        <v>898</v>
      </c>
      <c r="D14955" s="30" t="s">
        <v>899</v>
      </c>
      <c r="E14955" s="75">
        <v>107</v>
      </c>
      <c r="F14955" s="30" t="s">
        <v>70</v>
      </c>
      <c r="G14955" s="30" t="s">
        <v>71</v>
      </c>
      <c r="H14955" s="75">
        <v>2</v>
      </c>
    </row>
    <row r="14956" spans="1:8">
      <c r="A14956" s="30" t="s">
        <v>5030</v>
      </c>
      <c r="B14956" s="74">
        <v>46253</v>
      </c>
      <c r="C14956" s="30" t="s">
        <v>900</v>
      </c>
      <c r="D14956" s="30" t="s">
        <v>901</v>
      </c>
      <c r="E14956" s="75">
        <v>58</v>
      </c>
      <c r="F14956" s="30" t="s">
        <v>68</v>
      </c>
      <c r="G14956" s="30" t="s">
        <v>69</v>
      </c>
      <c r="H14956" s="75">
        <v>1</v>
      </c>
    </row>
    <row r="14957" spans="1:8">
      <c r="A14957" s="30" t="s">
        <v>5030</v>
      </c>
      <c r="B14957" s="74">
        <v>46253</v>
      </c>
      <c r="C14957" s="30" t="s">
        <v>904</v>
      </c>
      <c r="D14957" s="30" t="s">
        <v>905</v>
      </c>
      <c r="E14957" s="75">
        <v>100</v>
      </c>
      <c r="F14957" s="30" t="s">
        <v>70</v>
      </c>
      <c r="G14957" s="30" t="s">
        <v>71</v>
      </c>
      <c r="H14957" s="75">
        <v>2</v>
      </c>
    </row>
    <row r="14958" spans="1:8">
      <c r="A14958" s="30" t="s">
        <v>5030</v>
      </c>
      <c r="B14958" s="74">
        <v>46253</v>
      </c>
      <c r="C14958" s="30" t="s">
        <v>906</v>
      </c>
      <c r="D14958" s="30" t="s">
        <v>907</v>
      </c>
      <c r="E14958" s="75">
        <v>94</v>
      </c>
      <c r="F14958" s="30" t="s">
        <v>70</v>
      </c>
      <c r="G14958" s="30" t="s">
        <v>71</v>
      </c>
      <c r="H14958" s="75">
        <v>2</v>
      </c>
    </row>
    <row r="14959" spans="1:8">
      <c r="A14959" s="30" t="s">
        <v>5030</v>
      </c>
      <c r="B14959" s="74">
        <v>46253</v>
      </c>
      <c r="C14959" s="30" t="s">
        <v>908</v>
      </c>
      <c r="D14959" s="30" t="s">
        <v>909</v>
      </c>
      <c r="E14959" s="75">
        <v>338</v>
      </c>
      <c r="F14959" s="30" t="s">
        <v>80</v>
      </c>
      <c r="G14959" s="30" t="s">
        <v>81</v>
      </c>
      <c r="H14959" s="75">
        <v>1</v>
      </c>
    </row>
    <row r="14960" spans="1:8">
      <c r="A14960" s="30" t="s">
        <v>5030</v>
      </c>
      <c r="B14960" s="74">
        <v>46253</v>
      </c>
      <c r="C14960" s="30" t="s">
        <v>914</v>
      </c>
      <c r="D14960" s="30" t="s">
        <v>915</v>
      </c>
      <c r="E14960" s="75">
        <v>24</v>
      </c>
      <c r="F14960" s="30" t="s">
        <v>53</v>
      </c>
      <c r="G14960" s="30" t="s">
        <v>54</v>
      </c>
      <c r="H14960" s="75">
        <v>1</v>
      </c>
    </row>
    <row r="14961" spans="1:8">
      <c r="A14961" s="30" t="s">
        <v>5030</v>
      </c>
      <c r="B14961" s="74">
        <v>46253</v>
      </c>
      <c r="C14961" s="30" t="s">
        <v>918</v>
      </c>
      <c r="D14961" s="30" t="s">
        <v>919</v>
      </c>
      <c r="E14961" s="75">
        <v>48</v>
      </c>
      <c r="F14961" s="30" t="s">
        <v>53</v>
      </c>
      <c r="G14961" s="30" t="s">
        <v>54</v>
      </c>
      <c r="H14961" s="75">
        <v>1</v>
      </c>
    </row>
    <row r="14962" spans="1:8">
      <c r="A14962" s="30" t="s">
        <v>5030</v>
      </c>
      <c r="B14962" s="74">
        <v>46253</v>
      </c>
      <c r="C14962" s="30" t="s">
        <v>920</v>
      </c>
      <c r="D14962" s="30" t="s">
        <v>921</v>
      </c>
      <c r="E14962" s="75">
        <v>196</v>
      </c>
      <c r="F14962" s="30" t="s">
        <v>80</v>
      </c>
      <c r="G14962" s="30" t="s">
        <v>81</v>
      </c>
      <c r="H14962" s="75">
        <v>1</v>
      </c>
    </row>
    <row r="14963" spans="1:8">
      <c r="A14963" s="30" t="s">
        <v>5030</v>
      </c>
      <c r="B14963" s="74">
        <v>46253</v>
      </c>
      <c r="C14963" s="30" t="s">
        <v>922</v>
      </c>
      <c r="D14963" s="30" t="s">
        <v>923</v>
      </c>
      <c r="E14963" s="75">
        <v>59</v>
      </c>
      <c r="F14963" s="30" t="s">
        <v>70</v>
      </c>
      <c r="G14963" s="30" t="s">
        <v>71</v>
      </c>
      <c r="H14963" s="75">
        <v>2</v>
      </c>
    </row>
    <row r="14964" spans="1:8">
      <c r="A14964" s="30" t="s">
        <v>5030</v>
      </c>
      <c r="B14964" s="74">
        <v>46253</v>
      </c>
      <c r="C14964" s="30" t="s">
        <v>926</v>
      </c>
      <c r="D14964" s="30" t="s">
        <v>927</v>
      </c>
      <c r="E14964" s="75">
        <v>143</v>
      </c>
      <c r="F14964" s="30" t="s">
        <v>70</v>
      </c>
      <c r="G14964" s="30" t="s">
        <v>71</v>
      </c>
      <c r="H14964" s="75">
        <v>2</v>
      </c>
    </row>
    <row r="14965" spans="1:8">
      <c r="A14965" s="30" t="s">
        <v>5030</v>
      </c>
      <c r="B14965" s="74">
        <v>46253</v>
      </c>
      <c r="C14965" s="30" t="s">
        <v>928</v>
      </c>
      <c r="D14965" s="30" t="s">
        <v>929</v>
      </c>
      <c r="E14965" s="75">
        <v>58</v>
      </c>
      <c r="F14965" s="30" t="s">
        <v>70</v>
      </c>
      <c r="G14965" s="30" t="s">
        <v>71</v>
      </c>
      <c r="H14965" s="75">
        <v>2</v>
      </c>
    </row>
    <row r="14966" spans="1:8">
      <c r="A14966" s="30" t="s">
        <v>5030</v>
      </c>
      <c r="B14966" s="74">
        <v>46253</v>
      </c>
      <c r="C14966" s="30" t="s">
        <v>930</v>
      </c>
      <c r="D14966" s="30" t="s">
        <v>931</v>
      </c>
      <c r="E14966" s="75">
        <v>146</v>
      </c>
      <c r="F14966" s="30" t="s">
        <v>72</v>
      </c>
      <c r="G14966" s="30" t="s">
        <v>73</v>
      </c>
      <c r="H14966" s="75">
        <v>3</v>
      </c>
    </row>
    <row r="14967" spans="1:8">
      <c r="A14967" s="30" t="s">
        <v>5030</v>
      </c>
      <c r="B14967" s="74">
        <v>46253</v>
      </c>
      <c r="C14967" s="30" t="s">
        <v>932</v>
      </c>
      <c r="D14967" s="30" t="s">
        <v>933</v>
      </c>
      <c r="E14967" s="75">
        <v>6</v>
      </c>
      <c r="F14967" s="30" t="s">
        <v>68</v>
      </c>
      <c r="G14967" s="30" t="s">
        <v>69</v>
      </c>
      <c r="H14967" s="75">
        <v>1</v>
      </c>
    </row>
    <row r="14968" spans="1:8">
      <c r="A14968" s="30" t="s">
        <v>5030</v>
      </c>
      <c r="B14968" s="74">
        <v>46253</v>
      </c>
      <c r="C14968" s="30" t="s">
        <v>934</v>
      </c>
      <c r="D14968" s="30" t="s">
        <v>935</v>
      </c>
      <c r="E14968" s="75">
        <v>81</v>
      </c>
      <c r="F14968" s="30" t="s">
        <v>70</v>
      </c>
      <c r="G14968" s="30" t="s">
        <v>71</v>
      </c>
      <c r="H14968" s="75">
        <v>2</v>
      </c>
    </row>
    <row r="14969" spans="1:8">
      <c r="A14969" s="30" t="s">
        <v>5030</v>
      </c>
      <c r="B14969" s="74">
        <v>46253</v>
      </c>
      <c r="C14969" s="30" t="s">
        <v>936</v>
      </c>
      <c r="D14969" s="30" t="s">
        <v>937</v>
      </c>
      <c r="E14969" s="75">
        <v>104</v>
      </c>
      <c r="F14969" s="30" t="s">
        <v>70</v>
      </c>
      <c r="G14969" s="30" t="s">
        <v>71</v>
      </c>
      <c r="H14969" s="75">
        <v>2</v>
      </c>
    </row>
    <row r="14970" spans="1:8">
      <c r="A14970" s="30" t="s">
        <v>5030</v>
      </c>
      <c r="B14970" s="74">
        <v>46253</v>
      </c>
      <c r="C14970" s="30" t="s">
        <v>938</v>
      </c>
      <c r="D14970" s="30" t="s">
        <v>939</v>
      </c>
      <c r="E14970" s="75">
        <v>178</v>
      </c>
      <c r="F14970" s="30" t="s">
        <v>80</v>
      </c>
      <c r="G14970" s="30" t="s">
        <v>81</v>
      </c>
      <c r="H14970" s="75">
        <v>1</v>
      </c>
    </row>
    <row r="14971" spans="1:8">
      <c r="A14971" s="30" t="s">
        <v>5030</v>
      </c>
      <c r="B14971" s="74">
        <v>46253</v>
      </c>
      <c r="C14971" s="30" t="s">
        <v>1826</v>
      </c>
      <c r="D14971" s="30" t="s">
        <v>1827</v>
      </c>
      <c r="E14971" s="75">
        <v>6</v>
      </c>
      <c r="F14971" s="30" t="s">
        <v>76</v>
      </c>
      <c r="G14971" s="30" t="s">
        <v>77</v>
      </c>
      <c r="H14971" s="75">
        <v>1</v>
      </c>
    </row>
    <row r="14972" spans="1:8">
      <c r="A14972" s="30" t="s">
        <v>5030</v>
      </c>
      <c r="B14972" s="74">
        <v>46253</v>
      </c>
      <c r="C14972" s="30" t="s">
        <v>1922</v>
      </c>
      <c r="D14972" s="30" t="s">
        <v>1923</v>
      </c>
      <c r="E14972" s="75">
        <v>73</v>
      </c>
      <c r="F14972" s="30" t="s">
        <v>70</v>
      </c>
      <c r="G14972" s="30" t="s">
        <v>71</v>
      </c>
      <c r="H14972" s="75">
        <v>2</v>
      </c>
    </row>
    <row r="14973" spans="1:8">
      <c r="A14973" s="30" t="s">
        <v>5030</v>
      </c>
      <c r="B14973" s="74">
        <v>46253</v>
      </c>
      <c r="C14973" s="30" t="s">
        <v>942</v>
      </c>
      <c r="D14973" s="30" t="s">
        <v>943</v>
      </c>
      <c r="E14973" s="75">
        <v>137</v>
      </c>
      <c r="F14973" s="30" t="s">
        <v>70</v>
      </c>
      <c r="G14973" s="30" t="s">
        <v>71</v>
      </c>
      <c r="H14973" s="75">
        <v>2</v>
      </c>
    </row>
    <row r="14974" spans="1:8">
      <c r="A14974" s="30" t="s">
        <v>5030</v>
      </c>
      <c r="B14974" s="74">
        <v>46253</v>
      </c>
      <c r="C14974" s="30" t="s">
        <v>946</v>
      </c>
      <c r="D14974" s="30" t="s">
        <v>947</v>
      </c>
      <c r="E14974" s="75">
        <v>1</v>
      </c>
      <c r="F14974" s="30" t="s">
        <v>68</v>
      </c>
      <c r="G14974" s="30" t="s">
        <v>69</v>
      </c>
      <c r="H14974" s="75">
        <v>1</v>
      </c>
    </row>
    <row r="14975" spans="1:8">
      <c r="A14975" s="30" t="s">
        <v>5030</v>
      </c>
      <c r="B14975" s="74">
        <v>46253</v>
      </c>
      <c r="C14975" s="30" t="s">
        <v>948</v>
      </c>
      <c r="D14975" s="30" t="s">
        <v>949</v>
      </c>
      <c r="E14975" s="75">
        <v>212</v>
      </c>
      <c r="F14975" s="30" t="s">
        <v>72</v>
      </c>
      <c r="G14975" s="30" t="s">
        <v>73</v>
      </c>
      <c r="H14975" s="75">
        <v>3</v>
      </c>
    </row>
    <row r="14976" spans="1:8">
      <c r="A14976" s="30" t="s">
        <v>5030</v>
      </c>
      <c r="B14976" s="74">
        <v>46253</v>
      </c>
      <c r="C14976" s="30" t="s">
        <v>1828</v>
      </c>
      <c r="D14976" s="30" t="s">
        <v>1829</v>
      </c>
      <c r="E14976" s="75">
        <v>45</v>
      </c>
      <c r="F14976" s="30" t="s">
        <v>53</v>
      </c>
      <c r="G14976" s="30" t="s">
        <v>54</v>
      </c>
      <c r="H14976" s="75">
        <v>1</v>
      </c>
    </row>
    <row r="14977" spans="1:8">
      <c r="A14977" s="30" t="s">
        <v>5030</v>
      </c>
      <c r="B14977" s="74">
        <v>46253</v>
      </c>
      <c r="C14977" s="30" t="s">
        <v>950</v>
      </c>
      <c r="D14977" s="30" t="s">
        <v>951</v>
      </c>
      <c r="E14977" s="75">
        <v>120</v>
      </c>
      <c r="F14977" s="30" t="s">
        <v>53</v>
      </c>
      <c r="G14977" s="30" t="s">
        <v>54</v>
      </c>
      <c r="H14977" s="75">
        <v>1</v>
      </c>
    </row>
    <row r="14978" spans="1:8">
      <c r="A14978" s="30" t="s">
        <v>5030</v>
      </c>
      <c r="B14978" s="74">
        <v>46253</v>
      </c>
      <c r="C14978" s="30" t="s">
        <v>952</v>
      </c>
      <c r="D14978" s="30" t="s">
        <v>953</v>
      </c>
      <c r="E14978" s="75">
        <v>94</v>
      </c>
      <c r="F14978" s="30" t="s">
        <v>70</v>
      </c>
      <c r="G14978" s="30" t="s">
        <v>71</v>
      </c>
      <c r="H14978" s="75">
        <v>2</v>
      </c>
    </row>
    <row r="14979" spans="1:8">
      <c r="A14979" s="30" t="s">
        <v>5030</v>
      </c>
      <c r="B14979" s="74">
        <v>46253</v>
      </c>
      <c r="C14979" s="30" t="s">
        <v>954</v>
      </c>
      <c r="D14979" s="30" t="s">
        <v>955</v>
      </c>
      <c r="E14979" s="75">
        <v>64</v>
      </c>
      <c r="F14979" s="30" t="s">
        <v>70</v>
      </c>
      <c r="G14979" s="30" t="s">
        <v>71</v>
      </c>
      <c r="H14979" s="75">
        <v>2</v>
      </c>
    </row>
    <row r="14980" spans="1:8">
      <c r="A14980" s="30" t="s">
        <v>5030</v>
      </c>
      <c r="B14980" s="74">
        <v>46253</v>
      </c>
      <c r="C14980" s="30" t="s">
        <v>956</v>
      </c>
      <c r="D14980" s="30" t="s">
        <v>957</v>
      </c>
      <c r="E14980" s="75">
        <v>73</v>
      </c>
      <c r="F14980" s="30" t="s">
        <v>53</v>
      </c>
      <c r="G14980" s="30" t="s">
        <v>54</v>
      </c>
      <c r="H14980" s="75">
        <v>1</v>
      </c>
    </row>
    <row r="14981" spans="1:8">
      <c r="A14981" s="30" t="s">
        <v>5030</v>
      </c>
      <c r="B14981" s="74">
        <v>46253</v>
      </c>
      <c r="C14981" s="30" t="s">
        <v>1830</v>
      </c>
      <c r="D14981" s="30" t="s">
        <v>1831</v>
      </c>
      <c r="E14981" s="75">
        <v>42</v>
      </c>
      <c r="F14981" s="30" t="s">
        <v>70</v>
      </c>
      <c r="G14981" s="30" t="s">
        <v>71</v>
      </c>
      <c r="H14981" s="75">
        <v>2</v>
      </c>
    </row>
    <row r="14982" spans="1:8">
      <c r="A14982" s="30" t="s">
        <v>5030</v>
      </c>
      <c r="B14982" s="74">
        <v>46253</v>
      </c>
      <c r="C14982" s="30" t="s">
        <v>972</v>
      </c>
      <c r="D14982" s="30" t="s">
        <v>973</v>
      </c>
      <c r="E14982" s="75">
        <v>172</v>
      </c>
      <c r="F14982" s="30" t="s">
        <v>70</v>
      </c>
      <c r="G14982" s="30" t="s">
        <v>71</v>
      </c>
      <c r="H14982" s="75">
        <v>2</v>
      </c>
    </row>
    <row r="14983" spans="1:8">
      <c r="A14983" s="30" t="s">
        <v>5030</v>
      </c>
      <c r="B14983" s="74">
        <v>46253</v>
      </c>
      <c r="C14983" s="30" t="s">
        <v>974</v>
      </c>
      <c r="D14983" s="30" t="s">
        <v>975</v>
      </c>
      <c r="E14983" s="75">
        <v>241</v>
      </c>
      <c r="F14983" s="30" t="s">
        <v>53</v>
      </c>
      <c r="G14983" s="30" t="s">
        <v>54</v>
      </c>
      <c r="H14983" s="75">
        <v>1</v>
      </c>
    </row>
    <row r="14984" spans="1:8">
      <c r="A14984" s="30" t="s">
        <v>5030</v>
      </c>
      <c r="B14984" s="74">
        <v>46253</v>
      </c>
      <c r="C14984" s="30" t="s">
        <v>976</v>
      </c>
      <c r="D14984" s="30" t="s">
        <v>977</v>
      </c>
      <c r="E14984" s="75">
        <v>60</v>
      </c>
      <c r="F14984" s="30" t="s">
        <v>68</v>
      </c>
      <c r="G14984" s="30" t="s">
        <v>69</v>
      </c>
      <c r="H14984" s="75">
        <v>1</v>
      </c>
    </row>
    <row r="14985" spans="1:8">
      <c r="A14985" s="30" t="s">
        <v>5030</v>
      </c>
      <c r="B14985" s="74">
        <v>46253</v>
      </c>
      <c r="C14985" s="30" t="s">
        <v>1924</v>
      </c>
      <c r="D14985" s="30" t="s">
        <v>1925</v>
      </c>
      <c r="E14985" s="75">
        <v>3</v>
      </c>
      <c r="F14985" s="30" t="s">
        <v>80</v>
      </c>
      <c r="G14985" s="30" t="s">
        <v>81</v>
      </c>
      <c r="H14985" s="75">
        <v>1</v>
      </c>
    </row>
    <row r="14986" spans="1:8">
      <c r="A14986" s="30" t="s">
        <v>5030</v>
      </c>
      <c r="B14986" s="74">
        <v>46253</v>
      </c>
      <c r="C14986" s="30" t="s">
        <v>980</v>
      </c>
      <c r="D14986" s="30" t="s">
        <v>981</v>
      </c>
      <c r="E14986" s="75">
        <v>130</v>
      </c>
      <c r="F14986" s="30" t="s">
        <v>70</v>
      </c>
      <c r="G14986" s="30" t="s">
        <v>71</v>
      </c>
      <c r="H14986" s="75">
        <v>2</v>
      </c>
    </row>
    <row r="14987" spans="1:8">
      <c r="A14987" s="30" t="s">
        <v>5030</v>
      </c>
      <c r="B14987" s="74">
        <v>46253</v>
      </c>
      <c r="C14987" s="30" t="s">
        <v>984</v>
      </c>
      <c r="D14987" s="30" t="s">
        <v>985</v>
      </c>
      <c r="E14987" s="75">
        <v>73</v>
      </c>
      <c r="F14987" s="30" t="s">
        <v>53</v>
      </c>
      <c r="G14987" s="30" t="s">
        <v>54</v>
      </c>
      <c r="H14987" s="75">
        <v>1</v>
      </c>
    </row>
    <row r="14988" spans="1:8">
      <c r="A14988" s="30" t="s">
        <v>5030</v>
      </c>
      <c r="B14988" s="74">
        <v>46253</v>
      </c>
      <c r="C14988" s="30" t="s">
        <v>986</v>
      </c>
      <c r="D14988" s="30" t="s">
        <v>987</v>
      </c>
      <c r="E14988" s="75">
        <v>94</v>
      </c>
      <c r="F14988" s="30" t="s">
        <v>53</v>
      </c>
      <c r="G14988" s="30" t="s">
        <v>54</v>
      </c>
      <c r="H14988" s="75">
        <v>1</v>
      </c>
    </row>
    <row r="14989" spans="1:8">
      <c r="A14989" s="30" t="s">
        <v>5030</v>
      </c>
      <c r="B14989" s="74">
        <v>46253</v>
      </c>
      <c r="C14989" s="30" t="s">
        <v>988</v>
      </c>
      <c r="D14989" s="30" t="s">
        <v>989</v>
      </c>
      <c r="E14989" s="75">
        <v>6</v>
      </c>
      <c r="F14989" s="30" t="s">
        <v>76</v>
      </c>
      <c r="G14989" s="30" t="s">
        <v>77</v>
      </c>
      <c r="H14989" s="75">
        <v>1</v>
      </c>
    </row>
    <row r="14990" spans="1:8">
      <c r="A14990" s="30" t="s">
        <v>5030</v>
      </c>
      <c r="B14990" s="74">
        <v>46253</v>
      </c>
      <c r="C14990" s="30" t="s">
        <v>992</v>
      </c>
      <c r="D14990" s="30" t="s">
        <v>993</v>
      </c>
      <c r="E14990" s="75">
        <v>42</v>
      </c>
      <c r="F14990" s="30" t="s">
        <v>68</v>
      </c>
      <c r="G14990" s="30" t="s">
        <v>69</v>
      </c>
      <c r="H14990" s="75">
        <v>1</v>
      </c>
    </row>
    <row r="14991" spans="1:8">
      <c r="A14991" s="30" t="s">
        <v>5030</v>
      </c>
      <c r="B14991" s="74">
        <v>46253</v>
      </c>
      <c r="C14991" s="30" t="s">
        <v>994</v>
      </c>
      <c r="D14991" s="30" t="s">
        <v>995</v>
      </c>
      <c r="E14991" s="75">
        <v>11</v>
      </c>
      <c r="F14991" s="30" t="s">
        <v>53</v>
      </c>
      <c r="G14991" s="30" t="s">
        <v>54</v>
      </c>
      <c r="H14991" s="75">
        <v>1</v>
      </c>
    </row>
    <row r="14992" spans="1:8">
      <c r="A14992" s="30" t="s">
        <v>5030</v>
      </c>
      <c r="B14992" s="74">
        <v>46253</v>
      </c>
      <c r="C14992" s="30" t="s">
        <v>5052</v>
      </c>
      <c r="D14992" s="30" t="s">
        <v>5053</v>
      </c>
      <c r="E14992" s="75">
        <v>39</v>
      </c>
      <c r="F14992" s="30" t="s">
        <v>68</v>
      </c>
      <c r="G14992" s="30" t="s">
        <v>69</v>
      </c>
      <c r="H14992" s="75">
        <v>1</v>
      </c>
    </row>
    <row r="14993" spans="1:8">
      <c r="A14993" s="30" t="s">
        <v>5030</v>
      </c>
      <c r="B14993" s="74">
        <v>46253</v>
      </c>
      <c r="C14993" s="30" t="s">
        <v>998</v>
      </c>
      <c r="D14993" s="30" t="s">
        <v>999</v>
      </c>
      <c r="E14993" s="75">
        <v>38</v>
      </c>
      <c r="F14993" s="30" t="s">
        <v>70</v>
      </c>
      <c r="G14993" s="30" t="s">
        <v>71</v>
      </c>
      <c r="H14993" s="75">
        <v>2</v>
      </c>
    </row>
    <row r="14994" spans="1:8">
      <c r="A14994" s="30" t="s">
        <v>5030</v>
      </c>
      <c r="B14994" s="74">
        <v>46253</v>
      </c>
      <c r="C14994" s="30" t="s">
        <v>1840</v>
      </c>
      <c r="D14994" s="30" t="s">
        <v>1841</v>
      </c>
      <c r="E14994" s="75">
        <v>108</v>
      </c>
      <c r="F14994" s="30" t="s">
        <v>70</v>
      </c>
      <c r="G14994" s="30" t="s">
        <v>71</v>
      </c>
      <c r="H14994" s="75">
        <v>2</v>
      </c>
    </row>
    <row r="14995" spans="1:8">
      <c r="A14995" s="30" t="s">
        <v>5030</v>
      </c>
      <c r="B14995" s="74">
        <v>46253</v>
      </c>
      <c r="C14995" s="30" t="s">
        <v>1006</v>
      </c>
      <c r="D14995" s="30" t="s">
        <v>1007</v>
      </c>
      <c r="E14995" s="75">
        <v>122</v>
      </c>
      <c r="F14995" s="30" t="s">
        <v>70</v>
      </c>
      <c r="G14995" s="30" t="s">
        <v>71</v>
      </c>
      <c r="H14995" s="75">
        <v>2</v>
      </c>
    </row>
    <row r="14996" spans="1:8">
      <c r="A14996" s="30" t="s">
        <v>5030</v>
      </c>
      <c r="B14996" s="74">
        <v>46253</v>
      </c>
      <c r="C14996" s="30" t="s">
        <v>1010</v>
      </c>
      <c r="D14996" s="30" t="s">
        <v>1011</v>
      </c>
      <c r="E14996" s="75">
        <v>75</v>
      </c>
      <c r="F14996" s="30" t="s">
        <v>70</v>
      </c>
      <c r="G14996" s="30" t="s">
        <v>71</v>
      </c>
      <c r="H14996" s="75">
        <v>2</v>
      </c>
    </row>
    <row r="14997" spans="1:8">
      <c r="A14997" s="30" t="s">
        <v>5030</v>
      </c>
      <c r="B14997" s="74">
        <v>46253</v>
      </c>
      <c r="C14997" s="30" t="s">
        <v>1012</v>
      </c>
      <c r="D14997" s="30" t="s">
        <v>1013</v>
      </c>
      <c r="E14997" s="75">
        <v>23</v>
      </c>
      <c r="F14997" s="30" t="s">
        <v>53</v>
      </c>
      <c r="G14997" s="30" t="s">
        <v>54</v>
      </c>
      <c r="H14997" s="75">
        <v>1</v>
      </c>
    </row>
    <row r="14998" spans="1:8">
      <c r="A14998" s="30" t="s">
        <v>5030</v>
      </c>
      <c r="B14998" s="74">
        <v>46253</v>
      </c>
      <c r="C14998" s="30" t="s">
        <v>1018</v>
      </c>
      <c r="D14998" s="30" t="s">
        <v>1019</v>
      </c>
      <c r="E14998" s="75">
        <v>59</v>
      </c>
      <c r="F14998" s="30" t="s">
        <v>70</v>
      </c>
      <c r="G14998" s="30" t="s">
        <v>71</v>
      </c>
      <c r="H14998" s="75">
        <v>2</v>
      </c>
    </row>
    <row r="14999" spans="1:8">
      <c r="A14999" s="30" t="s">
        <v>5030</v>
      </c>
      <c r="B14999" s="74">
        <v>46253</v>
      </c>
      <c r="C14999" s="30" t="s">
        <v>1020</v>
      </c>
      <c r="D14999" s="30" t="s">
        <v>1021</v>
      </c>
      <c r="E14999" s="75">
        <v>58</v>
      </c>
      <c r="F14999" s="30" t="s">
        <v>53</v>
      </c>
      <c r="G14999" s="30" t="s">
        <v>54</v>
      </c>
      <c r="H14999" s="75">
        <v>1</v>
      </c>
    </row>
    <row r="15000" spans="1:8">
      <c r="A15000" s="30" t="s">
        <v>5030</v>
      </c>
      <c r="B15000" s="74">
        <v>46253</v>
      </c>
      <c r="C15000" s="30" t="s">
        <v>1022</v>
      </c>
      <c r="D15000" s="30" t="s">
        <v>1023</v>
      </c>
      <c r="E15000" s="75">
        <v>2</v>
      </c>
      <c r="F15000" s="30" t="s">
        <v>76</v>
      </c>
      <c r="G15000" s="30" t="s">
        <v>77</v>
      </c>
      <c r="H15000" s="75">
        <v>1</v>
      </c>
    </row>
    <row r="15001" spans="1:8">
      <c r="A15001" s="30" t="s">
        <v>5030</v>
      </c>
      <c r="B15001" s="74">
        <v>46253</v>
      </c>
      <c r="C15001" s="30" t="s">
        <v>1844</v>
      </c>
      <c r="D15001" s="30" t="s">
        <v>1845</v>
      </c>
      <c r="E15001" s="75">
        <v>58</v>
      </c>
      <c r="F15001" s="30" t="s">
        <v>53</v>
      </c>
      <c r="G15001" s="30" t="s">
        <v>54</v>
      </c>
      <c r="H15001" s="75">
        <v>1</v>
      </c>
    </row>
    <row r="15002" spans="1:8">
      <c r="A15002" s="30" t="s">
        <v>5030</v>
      </c>
      <c r="B15002" s="74">
        <v>46253</v>
      </c>
      <c r="C15002" s="30" t="s">
        <v>1032</v>
      </c>
      <c r="D15002" s="30" t="s">
        <v>1033</v>
      </c>
      <c r="E15002" s="75">
        <v>53</v>
      </c>
      <c r="F15002" s="30" t="s">
        <v>76</v>
      </c>
      <c r="G15002" s="30" t="s">
        <v>77</v>
      </c>
      <c r="H15002" s="75">
        <v>1</v>
      </c>
    </row>
    <row r="15003" spans="1:8">
      <c r="A15003" s="30" t="s">
        <v>5030</v>
      </c>
      <c r="B15003" s="74">
        <v>46253</v>
      </c>
      <c r="C15003" s="30" t="s">
        <v>1034</v>
      </c>
      <c r="D15003" s="30" t="s">
        <v>1035</v>
      </c>
      <c r="E15003" s="75">
        <v>98</v>
      </c>
      <c r="F15003" s="30" t="s">
        <v>53</v>
      </c>
      <c r="G15003" s="30" t="s">
        <v>54</v>
      </c>
      <c r="H15003" s="75">
        <v>1</v>
      </c>
    </row>
    <row r="15004" spans="1:8">
      <c r="A15004" s="30" t="s">
        <v>5030</v>
      </c>
      <c r="B15004" s="74">
        <v>46253</v>
      </c>
      <c r="C15004" s="30" t="s">
        <v>1036</v>
      </c>
      <c r="D15004" s="30" t="s">
        <v>1037</v>
      </c>
      <c r="E15004" s="75">
        <v>174</v>
      </c>
      <c r="F15004" s="30" t="s">
        <v>53</v>
      </c>
      <c r="G15004" s="30" t="s">
        <v>54</v>
      </c>
      <c r="H15004" s="75">
        <v>1</v>
      </c>
    </row>
    <row r="15005" spans="1:8">
      <c r="A15005" s="30" t="s">
        <v>5030</v>
      </c>
      <c r="B15005" s="74">
        <v>46253</v>
      </c>
      <c r="C15005" s="30" t="s">
        <v>1038</v>
      </c>
      <c r="D15005" s="30" t="s">
        <v>1039</v>
      </c>
      <c r="E15005" s="75">
        <v>183</v>
      </c>
      <c r="F15005" s="30" t="s">
        <v>70</v>
      </c>
      <c r="G15005" s="30" t="s">
        <v>71</v>
      </c>
      <c r="H15005" s="75">
        <v>2</v>
      </c>
    </row>
    <row r="15006" spans="1:8">
      <c r="A15006" s="30" t="s">
        <v>5030</v>
      </c>
      <c r="B15006" s="74">
        <v>46253</v>
      </c>
      <c r="C15006" s="30" t="s">
        <v>1040</v>
      </c>
      <c r="D15006" s="30" t="s">
        <v>1041</v>
      </c>
      <c r="E15006" s="75">
        <v>46</v>
      </c>
      <c r="F15006" s="30" t="s">
        <v>53</v>
      </c>
      <c r="G15006" s="30" t="s">
        <v>54</v>
      </c>
      <c r="H15006" s="75">
        <v>1</v>
      </c>
    </row>
    <row r="15007" spans="1:8">
      <c r="A15007" s="30" t="s">
        <v>5030</v>
      </c>
      <c r="B15007" s="74">
        <v>46253</v>
      </c>
      <c r="C15007" s="30" t="s">
        <v>1042</v>
      </c>
      <c r="D15007" s="30" t="s">
        <v>1043</v>
      </c>
      <c r="E15007" s="75">
        <v>16</v>
      </c>
      <c r="F15007" s="30" t="s">
        <v>80</v>
      </c>
      <c r="G15007" s="30" t="s">
        <v>81</v>
      </c>
      <c r="H15007" s="75">
        <v>1</v>
      </c>
    </row>
    <row r="15008" spans="1:8">
      <c r="A15008" s="30" t="s">
        <v>5030</v>
      </c>
      <c r="B15008" s="74">
        <v>46253</v>
      </c>
      <c r="C15008" s="30" t="s">
        <v>1044</v>
      </c>
      <c r="D15008" s="30" t="s">
        <v>1045</v>
      </c>
      <c r="E15008" s="75">
        <v>77</v>
      </c>
      <c r="F15008" s="30" t="s">
        <v>53</v>
      </c>
      <c r="G15008" s="30" t="s">
        <v>54</v>
      </c>
      <c r="H15008" s="75">
        <v>1</v>
      </c>
    </row>
    <row r="15009" spans="1:8">
      <c r="A15009" s="30" t="s">
        <v>5030</v>
      </c>
      <c r="B15009" s="74">
        <v>46253</v>
      </c>
      <c r="C15009" s="30" t="s">
        <v>1046</v>
      </c>
      <c r="D15009" s="30" t="s">
        <v>1047</v>
      </c>
      <c r="E15009" s="75">
        <v>93</v>
      </c>
      <c r="F15009" s="30" t="s">
        <v>70</v>
      </c>
      <c r="G15009" s="30" t="s">
        <v>71</v>
      </c>
      <c r="H15009" s="75">
        <v>2</v>
      </c>
    </row>
    <row r="15010" spans="1:8">
      <c r="A15010" s="30" t="s">
        <v>5030</v>
      </c>
      <c r="B15010" s="74">
        <v>46253</v>
      </c>
      <c r="C15010" s="30" t="s">
        <v>1048</v>
      </c>
      <c r="D15010" s="30" t="s">
        <v>1049</v>
      </c>
      <c r="E15010" s="75">
        <v>30</v>
      </c>
      <c r="F15010" s="30" t="s">
        <v>76</v>
      </c>
      <c r="G15010" s="30" t="s">
        <v>77</v>
      </c>
      <c r="H15010" s="75">
        <v>1</v>
      </c>
    </row>
    <row r="15011" spans="1:8">
      <c r="A15011" s="30" t="s">
        <v>5030</v>
      </c>
      <c r="B15011" s="74">
        <v>46253</v>
      </c>
      <c r="C15011" s="30" t="s">
        <v>1050</v>
      </c>
      <c r="D15011" s="30" t="s">
        <v>1051</v>
      </c>
      <c r="E15011" s="75">
        <v>161</v>
      </c>
      <c r="F15011" s="30" t="s">
        <v>70</v>
      </c>
      <c r="G15011" s="30" t="s">
        <v>71</v>
      </c>
      <c r="H15011" s="75">
        <v>2</v>
      </c>
    </row>
    <row r="15012" spans="1:8">
      <c r="A15012" s="30" t="s">
        <v>5030</v>
      </c>
      <c r="B15012" s="74">
        <v>46253</v>
      </c>
      <c r="C15012" s="30" t="s">
        <v>1054</v>
      </c>
      <c r="D15012" s="30" t="s">
        <v>1055</v>
      </c>
      <c r="E15012" s="75">
        <v>202</v>
      </c>
      <c r="F15012" s="30" t="s">
        <v>70</v>
      </c>
      <c r="G15012" s="30" t="s">
        <v>71</v>
      </c>
      <c r="H15012" s="75">
        <v>2</v>
      </c>
    </row>
    <row r="15013" spans="1:8">
      <c r="A15013" s="30" t="s">
        <v>5030</v>
      </c>
      <c r="B15013" s="74">
        <v>46253</v>
      </c>
      <c r="C15013" s="30" t="s">
        <v>1058</v>
      </c>
      <c r="D15013" s="30" t="s">
        <v>1059</v>
      </c>
      <c r="E15013" s="75">
        <v>1</v>
      </c>
      <c r="F15013" s="30" t="s">
        <v>80</v>
      </c>
      <c r="G15013" s="30" t="s">
        <v>81</v>
      </c>
      <c r="H15013" s="75">
        <v>1</v>
      </c>
    </row>
    <row r="15014" spans="1:8">
      <c r="A15014" s="30" t="s">
        <v>5030</v>
      </c>
      <c r="B15014" s="74">
        <v>46253</v>
      </c>
      <c r="C15014" s="30" t="s">
        <v>1060</v>
      </c>
      <c r="D15014" s="30" t="s">
        <v>1061</v>
      </c>
      <c r="E15014" s="75">
        <v>62</v>
      </c>
      <c r="F15014" s="30" t="s">
        <v>53</v>
      </c>
      <c r="G15014" s="30" t="s">
        <v>54</v>
      </c>
      <c r="H15014" s="75">
        <v>1</v>
      </c>
    </row>
    <row r="15015" spans="1:8">
      <c r="A15015" s="30" t="s">
        <v>5030</v>
      </c>
      <c r="B15015" s="74">
        <v>46253</v>
      </c>
      <c r="C15015" s="30" t="s">
        <v>1066</v>
      </c>
      <c r="D15015" s="30" t="s">
        <v>1067</v>
      </c>
      <c r="E15015" s="75">
        <v>371</v>
      </c>
      <c r="F15015" s="30" t="s">
        <v>78</v>
      </c>
      <c r="G15015" s="30" t="s">
        <v>79</v>
      </c>
      <c r="H15015" s="75">
        <v>2</v>
      </c>
    </row>
    <row r="15016" spans="1:8">
      <c r="A15016" s="30" t="s">
        <v>5030</v>
      </c>
      <c r="B15016" s="74">
        <v>46253</v>
      </c>
      <c r="C15016" s="30" t="s">
        <v>1068</v>
      </c>
      <c r="D15016" s="30" t="s">
        <v>1069</v>
      </c>
      <c r="E15016" s="75">
        <v>77</v>
      </c>
      <c r="F15016" s="30" t="s">
        <v>70</v>
      </c>
      <c r="G15016" s="30" t="s">
        <v>71</v>
      </c>
      <c r="H15016" s="75">
        <v>2</v>
      </c>
    </row>
    <row r="15017" spans="1:8">
      <c r="A15017" s="30" t="s">
        <v>5030</v>
      </c>
      <c r="B15017" s="74">
        <v>46253</v>
      </c>
      <c r="C15017" s="30" t="s">
        <v>1072</v>
      </c>
      <c r="D15017" s="30" t="s">
        <v>1073</v>
      </c>
      <c r="E15017" s="75">
        <v>129</v>
      </c>
      <c r="F15017" s="30" t="s">
        <v>53</v>
      </c>
      <c r="G15017" s="30" t="s">
        <v>54</v>
      </c>
      <c r="H15017" s="75">
        <v>1</v>
      </c>
    </row>
    <row r="15018" spans="1:8">
      <c r="A15018" s="30" t="s">
        <v>5030</v>
      </c>
      <c r="B15018" s="74">
        <v>46253</v>
      </c>
      <c r="C15018" s="30" t="s">
        <v>1074</v>
      </c>
      <c r="D15018" s="30" t="s">
        <v>1075</v>
      </c>
      <c r="E15018" s="75">
        <v>91</v>
      </c>
      <c r="F15018" s="30" t="s">
        <v>70</v>
      </c>
      <c r="G15018" s="30" t="s">
        <v>71</v>
      </c>
      <c r="H15018" s="75">
        <v>2</v>
      </c>
    </row>
    <row r="15019" spans="1:8">
      <c r="A15019" s="30" t="s">
        <v>5030</v>
      </c>
      <c r="B15019" s="74">
        <v>46253</v>
      </c>
      <c r="C15019" s="30" t="s">
        <v>1076</v>
      </c>
      <c r="D15019" s="30" t="s">
        <v>1077</v>
      </c>
      <c r="E15019" s="75">
        <v>29</v>
      </c>
      <c r="F15019" s="30" t="s">
        <v>53</v>
      </c>
      <c r="G15019" s="30" t="s">
        <v>54</v>
      </c>
      <c r="H15019" s="75">
        <v>1</v>
      </c>
    </row>
    <row r="15020" spans="1:8">
      <c r="A15020" s="30" t="s">
        <v>5030</v>
      </c>
      <c r="B15020" s="74">
        <v>46253</v>
      </c>
      <c r="C15020" s="30" t="s">
        <v>1078</v>
      </c>
      <c r="D15020" s="30" t="s">
        <v>1079</v>
      </c>
      <c r="E15020" s="75">
        <v>4</v>
      </c>
      <c r="F15020" s="30" t="s">
        <v>76</v>
      </c>
      <c r="G15020" s="30" t="s">
        <v>77</v>
      </c>
      <c r="H15020" s="75">
        <v>1</v>
      </c>
    </row>
    <row r="15021" spans="1:8">
      <c r="A15021" s="30" t="s">
        <v>5030</v>
      </c>
      <c r="B15021" s="74">
        <v>46253</v>
      </c>
      <c r="C15021" s="30" t="s">
        <v>1080</v>
      </c>
      <c r="D15021" s="30" t="s">
        <v>1081</v>
      </c>
      <c r="E15021" s="75">
        <v>32</v>
      </c>
      <c r="F15021" s="30" t="s">
        <v>70</v>
      </c>
      <c r="G15021" s="30" t="s">
        <v>71</v>
      </c>
      <c r="H15021" s="75">
        <v>2</v>
      </c>
    </row>
    <row r="15022" spans="1:8">
      <c r="A15022" s="30" t="s">
        <v>5030</v>
      </c>
      <c r="B15022" s="74">
        <v>46253</v>
      </c>
      <c r="C15022" s="30" t="s">
        <v>1084</v>
      </c>
      <c r="D15022" s="30" t="s">
        <v>1085</v>
      </c>
      <c r="E15022" s="75">
        <v>27</v>
      </c>
      <c r="F15022" s="30" t="s">
        <v>80</v>
      </c>
      <c r="G15022" s="30" t="s">
        <v>81</v>
      </c>
      <c r="H15022" s="75">
        <v>1</v>
      </c>
    </row>
    <row r="15023" spans="1:8">
      <c r="A15023" s="30" t="s">
        <v>5030</v>
      </c>
      <c r="B15023" s="74">
        <v>46253</v>
      </c>
      <c r="C15023" s="30" t="s">
        <v>1086</v>
      </c>
      <c r="D15023" s="30" t="s">
        <v>1087</v>
      </c>
      <c r="E15023" s="75">
        <v>53</v>
      </c>
      <c r="F15023" s="30" t="s">
        <v>53</v>
      </c>
      <c r="G15023" s="30" t="s">
        <v>54</v>
      </c>
      <c r="H15023" s="75">
        <v>1</v>
      </c>
    </row>
    <row r="15024" spans="1:8">
      <c r="A15024" s="30" t="s">
        <v>5030</v>
      </c>
      <c r="B15024" s="74">
        <v>46253</v>
      </c>
      <c r="C15024" s="30" t="s">
        <v>1088</v>
      </c>
      <c r="D15024" s="30" t="s">
        <v>1089</v>
      </c>
      <c r="E15024" s="75">
        <v>55</v>
      </c>
      <c r="F15024" s="30" t="s">
        <v>53</v>
      </c>
      <c r="G15024" s="30" t="s">
        <v>54</v>
      </c>
      <c r="H15024" s="75">
        <v>1</v>
      </c>
    </row>
    <row r="15025" spans="1:8">
      <c r="A15025" s="30" t="s">
        <v>5030</v>
      </c>
      <c r="B15025" s="74">
        <v>46253</v>
      </c>
      <c r="C15025" s="30" t="s">
        <v>1092</v>
      </c>
      <c r="D15025" s="30" t="s">
        <v>1093</v>
      </c>
      <c r="E15025" s="75">
        <v>270</v>
      </c>
      <c r="F15025" s="30" t="s">
        <v>80</v>
      </c>
      <c r="G15025" s="30" t="s">
        <v>81</v>
      </c>
      <c r="H15025" s="75">
        <v>1</v>
      </c>
    </row>
    <row r="15026" spans="1:8">
      <c r="A15026" s="30" t="s">
        <v>5030</v>
      </c>
      <c r="B15026" s="74">
        <v>46253</v>
      </c>
      <c r="C15026" s="30" t="s">
        <v>1094</v>
      </c>
      <c r="D15026" s="30" t="s">
        <v>1095</v>
      </c>
      <c r="E15026" s="75">
        <v>46</v>
      </c>
      <c r="F15026" s="30" t="s">
        <v>70</v>
      </c>
      <c r="G15026" s="30" t="s">
        <v>71</v>
      </c>
      <c r="H15026" s="75">
        <v>2</v>
      </c>
    </row>
    <row r="15027" spans="1:8">
      <c r="A15027" s="30" t="s">
        <v>5030</v>
      </c>
      <c r="B15027" s="74">
        <v>46253</v>
      </c>
      <c r="C15027" s="30" t="s">
        <v>1096</v>
      </c>
      <c r="D15027" s="30" t="s">
        <v>1097</v>
      </c>
      <c r="E15027" s="75">
        <v>60</v>
      </c>
      <c r="F15027" s="30" t="s">
        <v>68</v>
      </c>
      <c r="G15027" s="30" t="s">
        <v>69</v>
      </c>
      <c r="H15027" s="75">
        <v>1</v>
      </c>
    </row>
    <row r="15028" spans="1:8">
      <c r="A15028" s="30" t="s">
        <v>5030</v>
      </c>
      <c r="B15028" s="74">
        <v>46253</v>
      </c>
      <c r="C15028" s="30" t="s">
        <v>1098</v>
      </c>
      <c r="D15028" s="30" t="s">
        <v>1099</v>
      </c>
      <c r="E15028" s="75">
        <v>68</v>
      </c>
      <c r="F15028" s="30" t="s">
        <v>53</v>
      </c>
      <c r="G15028" s="30" t="s">
        <v>54</v>
      </c>
      <c r="H15028" s="75">
        <v>1</v>
      </c>
    </row>
    <row r="15029" spans="1:8">
      <c r="A15029" s="30" t="s">
        <v>5030</v>
      </c>
      <c r="B15029" s="74">
        <v>46253</v>
      </c>
      <c r="C15029" s="30" t="s">
        <v>1102</v>
      </c>
      <c r="D15029" s="30" t="s">
        <v>1103</v>
      </c>
      <c r="E15029" s="75">
        <v>59</v>
      </c>
      <c r="F15029" s="30" t="s">
        <v>53</v>
      </c>
      <c r="G15029" s="30" t="s">
        <v>54</v>
      </c>
      <c r="H15029" s="75">
        <v>1</v>
      </c>
    </row>
    <row r="15030" spans="1:8">
      <c r="A15030" s="30" t="s">
        <v>5030</v>
      </c>
      <c r="B15030" s="74">
        <v>46253</v>
      </c>
      <c r="C15030" s="30" t="s">
        <v>1104</v>
      </c>
      <c r="D15030" s="30" t="s">
        <v>1105</v>
      </c>
      <c r="E15030" s="75">
        <v>106</v>
      </c>
      <c r="F15030" s="30" t="s">
        <v>53</v>
      </c>
      <c r="G15030" s="30" t="s">
        <v>54</v>
      </c>
      <c r="H15030" s="75">
        <v>1</v>
      </c>
    </row>
    <row r="15031" spans="1:8">
      <c r="A15031" s="30" t="s">
        <v>5030</v>
      </c>
      <c r="B15031" s="74">
        <v>46253</v>
      </c>
      <c r="C15031" s="30" t="s">
        <v>1106</v>
      </c>
      <c r="D15031" s="30" t="s">
        <v>1107</v>
      </c>
      <c r="E15031" s="75">
        <v>142</v>
      </c>
      <c r="F15031" s="30" t="s">
        <v>80</v>
      </c>
      <c r="G15031" s="30" t="s">
        <v>81</v>
      </c>
      <c r="H15031" s="75">
        <v>1</v>
      </c>
    </row>
    <row r="15032" spans="1:8">
      <c r="A15032" s="30" t="s">
        <v>5030</v>
      </c>
      <c r="B15032" s="74">
        <v>46253</v>
      </c>
      <c r="C15032" s="30" t="s">
        <v>1108</v>
      </c>
      <c r="D15032" s="30" t="s">
        <v>1109</v>
      </c>
      <c r="E15032" s="75">
        <v>150</v>
      </c>
      <c r="F15032" s="30" t="s">
        <v>53</v>
      </c>
      <c r="G15032" s="30" t="s">
        <v>54</v>
      </c>
      <c r="H15032" s="75">
        <v>1</v>
      </c>
    </row>
    <row r="15033" spans="1:8">
      <c r="A15033" s="30" t="s">
        <v>5030</v>
      </c>
      <c r="B15033" s="74">
        <v>46253</v>
      </c>
      <c r="C15033" s="30" t="s">
        <v>1852</v>
      </c>
      <c r="D15033" s="30" t="s">
        <v>1853</v>
      </c>
      <c r="E15033" s="75">
        <v>124</v>
      </c>
      <c r="F15033" s="30" t="s">
        <v>53</v>
      </c>
      <c r="G15033" s="30" t="s">
        <v>54</v>
      </c>
      <c r="H15033" s="75">
        <v>1</v>
      </c>
    </row>
    <row r="15034" spans="1:8">
      <c r="A15034" s="30" t="s">
        <v>5030</v>
      </c>
      <c r="B15034" s="74">
        <v>46253</v>
      </c>
      <c r="C15034" s="30" t="s">
        <v>1114</v>
      </c>
      <c r="D15034" s="30" t="s">
        <v>1115</v>
      </c>
      <c r="E15034" s="75">
        <v>98</v>
      </c>
      <c r="F15034" s="30" t="s">
        <v>70</v>
      </c>
      <c r="G15034" s="30" t="s">
        <v>71</v>
      </c>
      <c r="H15034" s="75">
        <v>2</v>
      </c>
    </row>
    <row r="15035" spans="1:8">
      <c r="A15035" s="30" t="s">
        <v>5030</v>
      </c>
      <c r="B15035" s="74">
        <v>46253</v>
      </c>
      <c r="C15035" s="30" t="s">
        <v>1118</v>
      </c>
      <c r="D15035" s="30" t="s">
        <v>1119</v>
      </c>
      <c r="E15035" s="75">
        <v>25</v>
      </c>
      <c r="F15035" s="30" t="s">
        <v>76</v>
      </c>
      <c r="G15035" s="30" t="s">
        <v>77</v>
      </c>
      <c r="H15035" s="75">
        <v>1</v>
      </c>
    </row>
    <row r="15036" spans="1:8">
      <c r="A15036" s="30" t="s">
        <v>5030</v>
      </c>
      <c r="B15036" s="74">
        <v>46253</v>
      </c>
      <c r="C15036" s="30" t="s">
        <v>1120</v>
      </c>
      <c r="D15036" s="30" t="s">
        <v>1121</v>
      </c>
      <c r="E15036" s="75">
        <v>126</v>
      </c>
      <c r="F15036" s="30" t="s">
        <v>70</v>
      </c>
      <c r="G15036" s="30" t="s">
        <v>71</v>
      </c>
      <c r="H15036" s="75">
        <v>2</v>
      </c>
    </row>
    <row r="15037" spans="1:8">
      <c r="A15037" s="30" t="s">
        <v>5030</v>
      </c>
      <c r="B15037" s="74">
        <v>46253</v>
      </c>
      <c r="C15037" s="30" t="s">
        <v>1126</v>
      </c>
      <c r="D15037" s="30" t="s">
        <v>1127</v>
      </c>
      <c r="E15037" s="75">
        <v>91</v>
      </c>
      <c r="F15037" s="30" t="s">
        <v>76</v>
      </c>
      <c r="G15037" s="30" t="s">
        <v>77</v>
      </c>
      <c r="H15037" s="75">
        <v>1</v>
      </c>
    </row>
    <row r="15038" spans="1:8">
      <c r="A15038" s="30" t="s">
        <v>5030</v>
      </c>
      <c r="B15038" s="74">
        <v>46253</v>
      </c>
      <c r="C15038" s="30" t="s">
        <v>1128</v>
      </c>
      <c r="D15038" s="30" t="s">
        <v>1129</v>
      </c>
      <c r="E15038" s="75">
        <v>103</v>
      </c>
      <c r="F15038" s="30" t="s">
        <v>70</v>
      </c>
      <c r="G15038" s="30" t="s">
        <v>71</v>
      </c>
      <c r="H15038" s="75">
        <v>2</v>
      </c>
    </row>
    <row r="15039" spans="1:8">
      <c r="A15039" s="30" t="s">
        <v>5030</v>
      </c>
      <c r="B15039" s="74">
        <v>46253</v>
      </c>
      <c r="C15039" s="30" t="s">
        <v>1130</v>
      </c>
      <c r="D15039" s="30" t="s">
        <v>1131</v>
      </c>
      <c r="E15039" s="75">
        <v>124</v>
      </c>
      <c r="F15039" s="30" t="s">
        <v>70</v>
      </c>
      <c r="G15039" s="30" t="s">
        <v>71</v>
      </c>
      <c r="H15039" s="75">
        <v>2</v>
      </c>
    </row>
    <row r="15040" spans="1:8">
      <c r="A15040" s="30" t="s">
        <v>5030</v>
      </c>
      <c r="B15040" s="74">
        <v>46253</v>
      </c>
      <c r="C15040" s="30" t="s">
        <v>1132</v>
      </c>
      <c r="D15040" s="30" t="s">
        <v>1133</v>
      </c>
      <c r="E15040" s="75">
        <v>7</v>
      </c>
      <c r="F15040" s="30" t="s">
        <v>76</v>
      </c>
      <c r="G15040" s="30" t="s">
        <v>77</v>
      </c>
      <c r="H15040" s="75">
        <v>1</v>
      </c>
    </row>
    <row r="15041" spans="1:8">
      <c r="A15041" s="30" t="s">
        <v>5030</v>
      </c>
      <c r="B15041" s="74">
        <v>46253</v>
      </c>
      <c r="C15041" s="30" t="s">
        <v>1136</v>
      </c>
      <c r="D15041" s="30" t="s">
        <v>1137</v>
      </c>
      <c r="E15041" s="75">
        <v>118</v>
      </c>
      <c r="F15041" s="30" t="s">
        <v>70</v>
      </c>
      <c r="G15041" s="30" t="s">
        <v>71</v>
      </c>
      <c r="H15041" s="75">
        <v>2</v>
      </c>
    </row>
    <row r="15042" spans="1:8">
      <c r="A15042" s="30" t="s">
        <v>5030</v>
      </c>
      <c r="B15042" s="74">
        <v>46253</v>
      </c>
      <c r="C15042" s="30" t="s">
        <v>1138</v>
      </c>
      <c r="D15042" s="30" t="s">
        <v>1139</v>
      </c>
      <c r="E15042" s="75">
        <v>103</v>
      </c>
      <c r="F15042" s="30" t="s">
        <v>70</v>
      </c>
      <c r="G15042" s="30" t="s">
        <v>71</v>
      </c>
      <c r="H15042" s="75">
        <v>2</v>
      </c>
    </row>
    <row r="15043" spans="1:8">
      <c r="A15043" s="30" t="s">
        <v>5030</v>
      </c>
      <c r="B15043" s="74">
        <v>46253</v>
      </c>
      <c r="C15043" s="30" t="s">
        <v>1140</v>
      </c>
      <c r="D15043" s="30" t="s">
        <v>1141</v>
      </c>
      <c r="E15043" s="75">
        <v>36</v>
      </c>
      <c r="F15043" s="30" t="s">
        <v>53</v>
      </c>
      <c r="G15043" s="30" t="s">
        <v>54</v>
      </c>
      <c r="H15043" s="75">
        <v>1</v>
      </c>
    </row>
    <row r="15044" spans="1:8">
      <c r="A15044" s="30" t="s">
        <v>5030</v>
      </c>
      <c r="B15044" s="74">
        <v>46253</v>
      </c>
      <c r="C15044" s="30" t="s">
        <v>1148</v>
      </c>
      <c r="D15044" s="30" t="s">
        <v>1149</v>
      </c>
      <c r="E15044" s="75">
        <v>116</v>
      </c>
      <c r="F15044" s="30" t="s">
        <v>70</v>
      </c>
      <c r="G15044" s="30" t="s">
        <v>71</v>
      </c>
      <c r="H15044" s="75">
        <v>2</v>
      </c>
    </row>
    <row r="15045" spans="1:8">
      <c r="A15045" s="30" t="s">
        <v>5030</v>
      </c>
      <c r="B15045" s="74">
        <v>46253</v>
      </c>
      <c r="C15045" s="30" t="s">
        <v>1154</v>
      </c>
      <c r="D15045" s="30" t="s">
        <v>1155</v>
      </c>
      <c r="E15045" s="75">
        <v>99</v>
      </c>
      <c r="F15045" s="30" t="s">
        <v>53</v>
      </c>
      <c r="G15045" s="30" t="s">
        <v>54</v>
      </c>
      <c r="H15045" s="75">
        <v>1</v>
      </c>
    </row>
    <row r="15046" spans="1:8">
      <c r="A15046" s="30" t="s">
        <v>5030</v>
      </c>
      <c r="B15046" s="74">
        <v>46253</v>
      </c>
      <c r="C15046" s="30" t="s">
        <v>1156</v>
      </c>
      <c r="D15046" s="30" t="s">
        <v>1157</v>
      </c>
      <c r="E15046" s="75">
        <v>214</v>
      </c>
      <c r="F15046" s="30" t="s">
        <v>70</v>
      </c>
      <c r="G15046" s="30" t="s">
        <v>71</v>
      </c>
      <c r="H15046" s="75">
        <v>2</v>
      </c>
    </row>
    <row r="15047" spans="1:8">
      <c r="A15047" s="30" t="s">
        <v>5030</v>
      </c>
      <c r="B15047" s="74">
        <v>46253</v>
      </c>
      <c r="C15047" s="30" t="s">
        <v>1860</v>
      </c>
      <c r="D15047" s="30" t="s">
        <v>1861</v>
      </c>
      <c r="E15047" s="75">
        <v>167</v>
      </c>
      <c r="F15047" s="30" t="s">
        <v>53</v>
      </c>
      <c r="G15047" s="30" t="s">
        <v>54</v>
      </c>
      <c r="H15047" s="75">
        <v>1</v>
      </c>
    </row>
    <row r="15048" spans="1:8">
      <c r="A15048" s="30" t="s">
        <v>5030</v>
      </c>
      <c r="B15048" s="74">
        <v>46253</v>
      </c>
      <c r="C15048" s="30" t="s">
        <v>1926</v>
      </c>
      <c r="D15048" s="30" t="s">
        <v>1927</v>
      </c>
      <c r="E15048" s="75">
        <v>158</v>
      </c>
      <c r="F15048" s="30" t="s">
        <v>72</v>
      </c>
      <c r="G15048" s="30" t="s">
        <v>73</v>
      </c>
      <c r="H15048" s="75">
        <v>3</v>
      </c>
    </row>
    <row r="15049" spans="1:8">
      <c r="A15049" s="30" t="s">
        <v>5030</v>
      </c>
      <c r="B15049" s="74">
        <v>46253</v>
      </c>
      <c r="C15049" s="30" t="s">
        <v>1162</v>
      </c>
      <c r="D15049" s="30" t="s">
        <v>1163</v>
      </c>
      <c r="E15049" s="75">
        <v>37</v>
      </c>
      <c r="F15049" s="30" t="s">
        <v>76</v>
      </c>
      <c r="G15049" s="30" t="s">
        <v>77</v>
      </c>
      <c r="H15049" s="75">
        <v>1</v>
      </c>
    </row>
    <row r="15050" spans="1:8">
      <c r="A15050" s="30" t="s">
        <v>5030</v>
      </c>
      <c r="B15050" s="74">
        <v>46253</v>
      </c>
      <c r="C15050" s="30" t="s">
        <v>1164</v>
      </c>
      <c r="D15050" s="30" t="s">
        <v>1165</v>
      </c>
      <c r="E15050" s="75">
        <v>163</v>
      </c>
      <c r="F15050" s="30" t="s">
        <v>70</v>
      </c>
      <c r="G15050" s="30" t="s">
        <v>71</v>
      </c>
      <c r="H15050" s="75">
        <v>2</v>
      </c>
    </row>
    <row r="15051" spans="1:8">
      <c r="A15051" s="30" t="s">
        <v>5030</v>
      </c>
      <c r="B15051" s="74">
        <v>46253</v>
      </c>
      <c r="C15051" s="30" t="s">
        <v>1166</v>
      </c>
      <c r="D15051" s="30" t="s">
        <v>1167</v>
      </c>
      <c r="E15051" s="75">
        <v>115</v>
      </c>
      <c r="F15051" s="30" t="s">
        <v>53</v>
      </c>
      <c r="G15051" s="30" t="s">
        <v>54</v>
      </c>
      <c r="H15051" s="75">
        <v>1</v>
      </c>
    </row>
    <row r="15052" spans="1:8">
      <c r="A15052" s="30" t="s">
        <v>5030</v>
      </c>
      <c r="B15052" s="74">
        <v>46253</v>
      </c>
      <c r="C15052" s="30" t="s">
        <v>1174</v>
      </c>
      <c r="D15052" s="30" t="s">
        <v>1175</v>
      </c>
      <c r="E15052" s="75">
        <v>97</v>
      </c>
      <c r="F15052" s="30" t="s">
        <v>53</v>
      </c>
      <c r="G15052" s="30" t="s">
        <v>54</v>
      </c>
      <c r="H15052" s="75">
        <v>1</v>
      </c>
    </row>
    <row r="15053" spans="1:8">
      <c r="A15053" s="30" t="s">
        <v>5030</v>
      </c>
      <c r="B15053" s="74">
        <v>46253</v>
      </c>
      <c r="C15053" s="30" t="s">
        <v>1176</v>
      </c>
      <c r="D15053" s="30" t="s">
        <v>1177</v>
      </c>
      <c r="E15053" s="75">
        <v>54</v>
      </c>
      <c r="F15053" s="30" t="s">
        <v>53</v>
      </c>
      <c r="G15053" s="30" t="s">
        <v>54</v>
      </c>
      <c r="H15053" s="75">
        <v>1</v>
      </c>
    </row>
    <row r="15054" spans="1:8">
      <c r="A15054" s="30" t="s">
        <v>5030</v>
      </c>
      <c r="B15054" s="74">
        <v>46253</v>
      </c>
      <c r="C15054" s="30" t="s">
        <v>1180</v>
      </c>
      <c r="D15054" s="30" t="s">
        <v>1181</v>
      </c>
      <c r="E15054" s="75">
        <v>108</v>
      </c>
      <c r="F15054" s="30" t="s">
        <v>53</v>
      </c>
      <c r="G15054" s="30" t="s">
        <v>54</v>
      </c>
      <c r="H15054" s="75">
        <v>1</v>
      </c>
    </row>
    <row r="15055" spans="1:8">
      <c r="A15055" s="30" t="s">
        <v>5030</v>
      </c>
      <c r="B15055" s="74">
        <v>46253</v>
      </c>
      <c r="C15055" s="30" t="s">
        <v>1182</v>
      </c>
      <c r="D15055" s="30" t="s">
        <v>1183</v>
      </c>
      <c r="E15055" s="75">
        <v>37</v>
      </c>
      <c r="F15055" s="30" t="s">
        <v>70</v>
      </c>
      <c r="G15055" s="30" t="s">
        <v>71</v>
      </c>
      <c r="H15055" s="75">
        <v>2</v>
      </c>
    </row>
    <row r="15056" spans="1:8">
      <c r="A15056" s="30" t="s">
        <v>5030</v>
      </c>
      <c r="B15056" s="74">
        <v>46253</v>
      </c>
      <c r="C15056" s="30" t="s">
        <v>1186</v>
      </c>
      <c r="D15056" s="30" t="s">
        <v>1187</v>
      </c>
      <c r="E15056" s="75">
        <v>101</v>
      </c>
      <c r="F15056" s="30" t="s">
        <v>53</v>
      </c>
      <c r="G15056" s="30" t="s">
        <v>54</v>
      </c>
      <c r="H15056" s="75">
        <v>1</v>
      </c>
    </row>
    <row r="15057" spans="1:8">
      <c r="A15057" s="30" t="s">
        <v>5030</v>
      </c>
      <c r="B15057" s="74">
        <v>46253</v>
      </c>
      <c r="C15057" s="30" t="s">
        <v>1188</v>
      </c>
      <c r="D15057" s="30" t="s">
        <v>1189</v>
      </c>
      <c r="E15057" s="75">
        <v>30</v>
      </c>
      <c r="F15057" s="30" t="s">
        <v>53</v>
      </c>
      <c r="G15057" s="30" t="s">
        <v>54</v>
      </c>
      <c r="H15057" s="75">
        <v>1</v>
      </c>
    </row>
    <row r="15058" spans="1:8">
      <c r="A15058" s="30" t="s">
        <v>5030</v>
      </c>
      <c r="B15058" s="74">
        <v>46253</v>
      </c>
      <c r="C15058" s="30" t="s">
        <v>1192</v>
      </c>
      <c r="D15058" s="30" t="s">
        <v>1193</v>
      </c>
      <c r="E15058" s="75">
        <v>55</v>
      </c>
      <c r="F15058" s="30" t="s">
        <v>53</v>
      </c>
      <c r="G15058" s="30" t="s">
        <v>54</v>
      </c>
      <c r="H15058" s="75">
        <v>1</v>
      </c>
    </row>
    <row r="15059" spans="1:8">
      <c r="A15059" s="30" t="s">
        <v>5030</v>
      </c>
      <c r="B15059" s="74">
        <v>46253</v>
      </c>
      <c r="C15059" s="30" t="s">
        <v>1194</v>
      </c>
      <c r="D15059" s="30" t="s">
        <v>1195</v>
      </c>
      <c r="E15059" s="75">
        <v>148</v>
      </c>
      <c r="F15059" s="30" t="s">
        <v>70</v>
      </c>
      <c r="G15059" s="30" t="s">
        <v>71</v>
      </c>
      <c r="H15059" s="75">
        <v>2</v>
      </c>
    </row>
    <row r="15060" spans="1:8">
      <c r="A15060" s="30" t="s">
        <v>5030</v>
      </c>
      <c r="B15060" s="74">
        <v>46253</v>
      </c>
      <c r="C15060" s="30" t="s">
        <v>1202</v>
      </c>
      <c r="D15060" s="30" t="s">
        <v>1203</v>
      </c>
      <c r="E15060" s="75">
        <v>132</v>
      </c>
      <c r="F15060" s="30" t="s">
        <v>70</v>
      </c>
      <c r="G15060" s="30" t="s">
        <v>71</v>
      </c>
      <c r="H15060" s="75">
        <v>2</v>
      </c>
    </row>
    <row r="15061" spans="1:8">
      <c r="A15061" s="30" t="s">
        <v>5030</v>
      </c>
      <c r="B15061" s="74">
        <v>46253</v>
      </c>
      <c r="C15061" s="30" t="s">
        <v>1204</v>
      </c>
      <c r="D15061" s="30" t="s">
        <v>1205</v>
      </c>
      <c r="E15061" s="75">
        <v>144</v>
      </c>
      <c r="F15061" s="30" t="s">
        <v>53</v>
      </c>
      <c r="G15061" s="30" t="s">
        <v>54</v>
      </c>
      <c r="H15061" s="75">
        <v>1</v>
      </c>
    </row>
    <row r="15062" spans="1:8">
      <c r="A15062" s="30" t="s">
        <v>5030</v>
      </c>
      <c r="B15062" s="74">
        <v>46253</v>
      </c>
      <c r="C15062" s="30" t="s">
        <v>1206</v>
      </c>
      <c r="D15062" s="30" t="s">
        <v>1207</v>
      </c>
      <c r="E15062" s="75">
        <v>52</v>
      </c>
      <c r="F15062" s="30" t="s">
        <v>53</v>
      </c>
      <c r="G15062" s="30" t="s">
        <v>54</v>
      </c>
      <c r="H15062" s="75">
        <v>1</v>
      </c>
    </row>
    <row r="15063" spans="1:8">
      <c r="A15063" s="30" t="s">
        <v>5030</v>
      </c>
      <c r="B15063" s="74">
        <v>46253</v>
      </c>
      <c r="C15063" s="30" t="s">
        <v>1208</v>
      </c>
      <c r="D15063" s="30" t="s">
        <v>1209</v>
      </c>
      <c r="E15063" s="75">
        <v>121</v>
      </c>
      <c r="F15063" s="30" t="s">
        <v>53</v>
      </c>
      <c r="G15063" s="30" t="s">
        <v>54</v>
      </c>
      <c r="H15063" s="75">
        <v>1</v>
      </c>
    </row>
    <row r="15064" spans="1:8">
      <c r="A15064" s="30" t="s">
        <v>5030</v>
      </c>
      <c r="B15064" s="74">
        <v>46253</v>
      </c>
      <c r="C15064" s="30" t="s">
        <v>1210</v>
      </c>
      <c r="D15064" s="30" t="s">
        <v>1211</v>
      </c>
      <c r="E15064" s="75">
        <v>84</v>
      </c>
      <c r="F15064" s="30" t="s">
        <v>53</v>
      </c>
      <c r="G15064" s="30" t="s">
        <v>54</v>
      </c>
      <c r="H15064" s="75">
        <v>1</v>
      </c>
    </row>
    <row r="15065" spans="1:8">
      <c r="A15065" s="30" t="s">
        <v>5030</v>
      </c>
      <c r="B15065" s="74">
        <v>46253</v>
      </c>
      <c r="C15065" s="30" t="s">
        <v>1862</v>
      </c>
      <c r="D15065" s="30" t="s">
        <v>1863</v>
      </c>
      <c r="E15065" s="75">
        <v>13</v>
      </c>
      <c r="F15065" s="30" t="s">
        <v>53</v>
      </c>
      <c r="G15065" s="30" t="s">
        <v>54</v>
      </c>
      <c r="H15065" s="75">
        <v>1</v>
      </c>
    </row>
    <row r="15066" spans="1:8">
      <c r="A15066" s="30" t="s">
        <v>5030</v>
      </c>
      <c r="B15066" s="74">
        <v>46253</v>
      </c>
      <c r="C15066" s="30" t="s">
        <v>1218</v>
      </c>
      <c r="D15066" s="30" t="s">
        <v>1219</v>
      </c>
      <c r="E15066" s="75">
        <v>23</v>
      </c>
      <c r="F15066" s="30" t="s">
        <v>53</v>
      </c>
      <c r="G15066" s="30" t="s">
        <v>54</v>
      </c>
      <c r="H15066" s="75">
        <v>1</v>
      </c>
    </row>
    <row r="15067" spans="1:8">
      <c r="A15067" s="30" t="s">
        <v>5030</v>
      </c>
      <c r="B15067" s="74">
        <v>46253</v>
      </c>
      <c r="C15067" s="30" t="s">
        <v>1220</v>
      </c>
      <c r="D15067" s="30" t="s">
        <v>1221</v>
      </c>
      <c r="E15067" s="75">
        <v>142</v>
      </c>
      <c r="F15067" s="30" t="s">
        <v>70</v>
      </c>
      <c r="G15067" s="30" t="s">
        <v>71</v>
      </c>
      <c r="H15067" s="75">
        <v>2</v>
      </c>
    </row>
    <row r="15068" spans="1:8">
      <c r="A15068" s="30" t="s">
        <v>5030</v>
      </c>
      <c r="B15068" s="74">
        <v>46253</v>
      </c>
      <c r="C15068" s="30" t="s">
        <v>1864</v>
      </c>
      <c r="D15068" s="30" t="s">
        <v>1865</v>
      </c>
      <c r="E15068" s="75">
        <v>51</v>
      </c>
      <c r="F15068" s="30" t="s">
        <v>53</v>
      </c>
      <c r="G15068" s="30" t="s">
        <v>54</v>
      </c>
      <c r="H15068" s="75">
        <v>1</v>
      </c>
    </row>
    <row r="15069" spans="1:8">
      <c r="A15069" s="30" t="s">
        <v>5030</v>
      </c>
      <c r="B15069" s="74">
        <v>46253</v>
      </c>
      <c r="C15069" s="30" t="s">
        <v>1224</v>
      </c>
      <c r="D15069" s="30" t="s">
        <v>1225</v>
      </c>
      <c r="E15069" s="75">
        <v>127</v>
      </c>
      <c r="F15069" s="30" t="s">
        <v>70</v>
      </c>
      <c r="G15069" s="30" t="s">
        <v>71</v>
      </c>
      <c r="H15069" s="75">
        <v>2</v>
      </c>
    </row>
    <row r="15070" spans="1:8">
      <c r="A15070" s="30" t="s">
        <v>5030</v>
      </c>
      <c r="B15070" s="74">
        <v>46253</v>
      </c>
      <c r="C15070" s="30" t="s">
        <v>1226</v>
      </c>
      <c r="D15070" s="30" t="s">
        <v>1227</v>
      </c>
      <c r="E15070" s="75">
        <v>56</v>
      </c>
      <c r="F15070" s="30" t="s">
        <v>70</v>
      </c>
      <c r="G15070" s="30" t="s">
        <v>71</v>
      </c>
      <c r="H15070" s="75">
        <v>2</v>
      </c>
    </row>
    <row r="15071" spans="1:8">
      <c r="A15071" s="30" t="s">
        <v>5030</v>
      </c>
      <c r="B15071" s="74">
        <v>46253</v>
      </c>
      <c r="C15071" s="30" t="s">
        <v>1228</v>
      </c>
      <c r="D15071" s="30" t="s">
        <v>1229</v>
      </c>
      <c r="E15071" s="75">
        <v>36</v>
      </c>
      <c r="F15071" s="30" t="s">
        <v>53</v>
      </c>
      <c r="G15071" s="30" t="s">
        <v>54</v>
      </c>
      <c r="H15071" s="75">
        <v>1</v>
      </c>
    </row>
    <row r="15072" spans="1:8">
      <c r="A15072" s="30" t="s">
        <v>5030</v>
      </c>
      <c r="B15072" s="74">
        <v>46253</v>
      </c>
      <c r="C15072" s="30" t="s">
        <v>1232</v>
      </c>
      <c r="D15072" s="30" t="s">
        <v>1233</v>
      </c>
      <c r="E15072" s="75">
        <v>34</v>
      </c>
      <c r="F15072" s="30" t="s">
        <v>76</v>
      </c>
      <c r="G15072" s="30" t="s">
        <v>77</v>
      </c>
      <c r="H15072" s="75">
        <v>1</v>
      </c>
    </row>
    <row r="15073" spans="1:8">
      <c r="A15073" s="30" t="s">
        <v>5030</v>
      </c>
      <c r="B15073" s="74">
        <v>46253</v>
      </c>
      <c r="C15073" s="30" t="s">
        <v>1240</v>
      </c>
      <c r="D15073" s="30" t="s">
        <v>1241</v>
      </c>
      <c r="E15073" s="75">
        <v>124</v>
      </c>
      <c r="F15073" s="30" t="s">
        <v>53</v>
      </c>
      <c r="G15073" s="30" t="s">
        <v>54</v>
      </c>
      <c r="H15073" s="75">
        <v>1</v>
      </c>
    </row>
    <row r="15074" spans="1:8">
      <c r="A15074" s="30" t="s">
        <v>5030</v>
      </c>
      <c r="B15074" s="74">
        <v>46253</v>
      </c>
      <c r="C15074" s="30" t="s">
        <v>1242</v>
      </c>
      <c r="D15074" s="30" t="s">
        <v>1243</v>
      </c>
      <c r="E15074" s="75">
        <v>9</v>
      </c>
      <c r="F15074" s="30" t="s">
        <v>70</v>
      </c>
      <c r="G15074" s="30" t="s">
        <v>71</v>
      </c>
      <c r="H15074" s="75">
        <v>2</v>
      </c>
    </row>
    <row r="15075" spans="1:8">
      <c r="A15075" s="30" t="s">
        <v>5030</v>
      </c>
      <c r="B15075" s="74">
        <v>46253</v>
      </c>
      <c r="C15075" s="30" t="s">
        <v>1246</v>
      </c>
      <c r="D15075" s="30" t="s">
        <v>1247</v>
      </c>
      <c r="E15075" s="75">
        <v>8</v>
      </c>
      <c r="F15075" s="30" t="s">
        <v>70</v>
      </c>
      <c r="G15075" s="30" t="s">
        <v>71</v>
      </c>
      <c r="H15075" s="75">
        <v>2</v>
      </c>
    </row>
    <row r="15076" spans="1:8">
      <c r="A15076" s="30" t="s">
        <v>5030</v>
      </c>
      <c r="B15076" s="74">
        <v>46253</v>
      </c>
      <c r="C15076" s="30" t="s">
        <v>1250</v>
      </c>
      <c r="D15076" s="30" t="s">
        <v>1251</v>
      </c>
      <c r="E15076" s="75">
        <v>92</v>
      </c>
      <c r="F15076" s="30" t="s">
        <v>70</v>
      </c>
      <c r="G15076" s="30" t="s">
        <v>71</v>
      </c>
      <c r="H15076" s="75">
        <v>2</v>
      </c>
    </row>
    <row r="15077" spans="1:8">
      <c r="A15077" s="30" t="s">
        <v>5030</v>
      </c>
      <c r="B15077" s="74">
        <v>46253</v>
      </c>
      <c r="C15077" s="30" t="s">
        <v>1874</v>
      </c>
      <c r="D15077" s="30" t="s">
        <v>1875</v>
      </c>
      <c r="E15077" s="75">
        <v>60</v>
      </c>
      <c r="F15077" s="30" t="s">
        <v>76</v>
      </c>
      <c r="G15077" s="30" t="s">
        <v>77</v>
      </c>
      <c r="H15077" s="75">
        <v>1</v>
      </c>
    </row>
    <row r="15078" spans="1:8">
      <c r="A15078" s="30" t="s">
        <v>5030</v>
      </c>
      <c r="B15078" s="74">
        <v>46253</v>
      </c>
      <c r="C15078" s="30" t="s">
        <v>1876</v>
      </c>
      <c r="D15078" s="30" t="s">
        <v>1877</v>
      </c>
      <c r="E15078" s="75">
        <v>110</v>
      </c>
      <c r="F15078" s="30" t="s">
        <v>70</v>
      </c>
      <c r="G15078" s="30" t="s">
        <v>71</v>
      </c>
      <c r="H15078" s="75">
        <v>2</v>
      </c>
    </row>
    <row r="15079" spans="1:8">
      <c r="A15079" s="30" t="s">
        <v>5030</v>
      </c>
      <c r="B15079" s="74">
        <v>46253</v>
      </c>
      <c r="C15079" s="30" t="s">
        <v>1260</v>
      </c>
      <c r="D15079" s="30" t="s">
        <v>1261</v>
      </c>
      <c r="E15079" s="75">
        <v>50</v>
      </c>
      <c r="F15079" s="30" t="s">
        <v>70</v>
      </c>
      <c r="G15079" s="30" t="s">
        <v>71</v>
      </c>
      <c r="H15079" s="75">
        <v>2</v>
      </c>
    </row>
    <row r="15080" spans="1:8">
      <c r="A15080" s="30" t="s">
        <v>5030</v>
      </c>
      <c r="B15080" s="74">
        <v>46253</v>
      </c>
      <c r="C15080" s="30" t="s">
        <v>1878</v>
      </c>
      <c r="D15080" s="30" t="s">
        <v>1879</v>
      </c>
      <c r="E15080" s="75">
        <v>3</v>
      </c>
      <c r="F15080" s="30" t="s">
        <v>76</v>
      </c>
      <c r="G15080" s="30" t="s">
        <v>77</v>
      </c>
      <c r="H15080" s="75">
        <v>1</v>
      </c>
    </row>
    <row r="15081" spans="1:8">
      <c r="A15081" s="30" t="s">
        <v>5030</v>
      </c>
      <c r="B15081" s="74">
        <v>46253</v>
      </c>
      <c r="C15081" s="30" t="s">
        <v>1264</v>
      </c>
      <c r="D15081" s="30" t="s">
        <v>1265</v>
      </c>
      <c r="E15081" s="75">
        <v>37</v>
      </c>
      <c r="F15081" s="30" t="s">
        <v>78</v>
      </c>
      <c r="G15081" s="30" t="s">
        <v>79</v>
      </c>
      <c r="H15081" s="75">
        <v>2</v>
      </c>
    </row>
    <row r="15082" spans="1:8">
      <c r="A15082" s="30" t="s">
        <v>5030</v>
      </c>
      <c r="B15082" s="74">
        <v>46253</v>
      </c>
      <c r="C15082" s="30" t="s">
        <v>1266</v>
      </c>
      <c r="D15082" s="30" t="s">
        <v>1267</v>
      </c>
      <c r="E15082" s="75">
        <v>69</v>
      </c>
      <c r="F15082" s="30" t="s">
        <v>53</v>
      </c>
      <c r="G15082" s="30" t="s">
        <v>54</v>
      </c>
      <c r="H15082" s="75">
        <v>1</v>
      </c>
    </row>
    <row r="15083" spans="1:8">
      <c r="A15083" s="30" t="s">
        <v>5030</v>
      </c>
      <c r="B15083" s="74">
        <v>46253</v>
      </c>
      <c r="C15083" s="30" t="s">
        <v>1270</v>
      </c>
      <c r="D15083" s="30" t="s">
        <v>1271</v>
      </c>
      <c r="E15083" s="75">
        <v>98</v>
      </c>
      <c r="F15083" s="30" t="s">
        <v>53</v>
      </c>
      <c r="G15083" s="30" t="s">
        <v>54</v>
      </c>
      <c r="H15083" s="75">
        <v>1</v>
      </c>
    </row>
    <row r="15084" spans="1:8">
      <c r="A15084" s="30" t="s">
        <v>5030</v>
      </c>
      <c r="B15084" s="74">
        <v>46253</v>
      </c>
      <c r="C15084" s="30" t="s">
        <v>1276</v>
      </c>
      <c r="D15084" s="30" t="s">
        <v>1277</v>
      </c>
      <c r="E15084" s="75">
        <v>182</v>
      </c>
      <c r="F15084" s="30" t="s">
        <v>70</v>
      </c>
      <c r="G15084" s="30" t="s">
        <v>71</v>
      </c>
      <c r="H15084" s="75">
        <v>2</v>
      </c>
    </row>
    <row r="15085" spans="1:8">
      <c r="A15085" s="30" t="s">
        <v>5030</v>
      </c>
      <c r="B15085" s="74">
        <v>46253</v>
      </c>
      <c r="C15085" s="30" t="s">
        <v>1278</v>
      </c>
      <c r="D15085" s="30" t="s">
        <v>1279</v>
      </c>
      <c r="E15085" s="75">
        <v>145</v>
      </c>
      <c r="F15085" s="30" t="s">
        <v>53</v>
      </c>
      <c r="G15085" s="30" t="s">
        <v>54</v>
      </c>
      <c r="H15085" s="75">
        <v>1</v>
      </c>
    </row>
    <row r="15086" spans="1:8">
      <c r="A15086" s="30" t="s">
        <v>5030</v>
      </c>
      <c r="B15086" s="74">
        <v>46253</v>
      </c>
      <c r="C15086" s="30" t="s">
        <v>1280</v>
      </c>
      <c r="D15086" s="30" t="s">
        <v>1281</v>
      </c>
      <c r="E15086" s="75">
        <v>22</v>
      </c>
      <c r="F15086" s="30" t="s">
        <v>53</v>
      </c>
      <c r="G15086" s="30" t="s">
        <v>54</v>
      </c>
      <c r="H15086" s="75">
        <v>1</v>
      </c>
    </row>
    <row r="15087" spans="1:8">
      <c r="A15087" s="30" t="s">
        <v>5030</v>
      </c>
      <c r="B15087" s="74">
        <v>46253</v>
      </c>
      <c r="C15087" s="30" t="s">
        <v>1884</v>
      </c>
      <c r="D15087" s="30" t="s">
        <v>1885</v>
      </c>
      <c r="E15087" s="75">
        <v>67</v>
      </c>
      <c r="F15087" s="30" t="s">
        <v>53</v>
      </c>
      <c r="G15087" s="30" t="s">
        <v>54</v>
      </c>
      <c r="H15087" s="75">
        <v>1</v>
      </c>
    </row>
    <row r="15088" spans="1:8">
      <c r="A15088" s="30" t="s">
        <v>5030</v>
      </c>
      <c r="B15088" s="74">
        <v>46253</v>
      </c>
      <c r="C15088" s="30" t="s">
        <v>1288</v>
      </c>
      <c r="D15088" s="30" t="s">
        <v>1289</v>
      </c>
      <c r="E15088" s="75">
        <v>52</v>
      </c>
      <c r="F15088" s="30" t="s">
        <v>53</v>
      </c>
      <c r="G15088" s="30" t="s">
        <v>54</v>
      </c>
      <c r="H15088" s="75">
        <v>1</v>
      </c>
    </row>
    <row r="15089" spans="1:8">
      <c r="A15089" s="30" t="s">
        <v>5030</v>
      </c>
      <c r="B15089" s="74">
        <v>46253</v>
      </c>
      <c r="C15089" s="30" t="s">
        <v>1886</v>
      </c>
      <c r="D15089" s="30" t="s">
        <v>1887</v>
      </c>
      <c r="E15089" s="75">
        <v>139</v>
      </c>
      <c r="F15089" s="30" t="s">
        <v>70</v>
      </c>
      <c r="G15089" s="30" t="s">
        <v>71</v>
      </c>
      <c r="H15089" s="75">
        <v>2</v>
      </c>
    </row>
    <row r="15090" spans="1:8">
      <c r="A15090" s="30" t="s">
        <v>5030</v>
      </c>
      <c r="B15090" s="74">
        <v>46253</v>
      </c>
      <c r="C15090" s="30" t="s">
        <v>1290</v>
      </c>
      <c r="D15090" s="30" t="s">
        <v>1291</v>
      </c>
      <c r="E15090" s="75">
        <v>304</v>
      </c>
      <c r="F15090" s="30" t="s">
        <v>80</v>
      </c>
      <c r="G15090" s="30" t="s">
        <v>81</v>
      </c>
      <c r="H15090" s="75">
        <v>1</v>
      </c>
    </row>
    <row r="15091" spans="1:8">
      <c r="A15091" s="30" t="s">
        <v>5030</v>
      </c>
      <c r="B15091" s="74">
        <v>46253</v>
      </c>
      <c r="C15091" s="30" t="s">
        <v>1890</v>
      </c>
      <c r="D15091" s="30" t="s">
        <v>1891</v>
      </c>
      <c r="E15091" s="75">
        <v>78</v>
      </c>
      <c r="F15091" s="30" t="s">
        <v>80</v>
      </c>
      <c r="G15091" s="30" t="s">
        <v>81</v>
      </c>
      <c r="H15091" s="75">
        <v>1</v>
      </c>
    </row>
    <row r="15092" spans="1:8">
      <c r="A15092" s="30" t="s">
        <v>5030</v>
      </c>
      <c r="B15092" s="74">
        <v>46253</v>
      </c>
      <c r="C15092" s="30" t="s">
        <v>1302</v>
      </c>
      <c r="D15092" s="30" t="s">
        <v>1303</v>
      </c>
      <c r="E15092" s="75">
        <v>102</v>
      </c>
      <c r="F15092" s="30" t="s">
        <v>53</v>
      </c>
      <c r="G15092" s="30" t="s">
        <v>54</v>
      </c>
      <c r="H15092" s="75">
        <v>1</v>
      </c>
    </row>
    <row r="15093" spans="1:8">
      <c r="A15093" s="30" t="s">
        <v>5030</v>
      </c>
      <c r="B15093" s="74">
        <v>46253</v>
      </c>
      <c r="C15093" s="30" t="s">
        <v>1304</v>
      </c>
      <c r="D15093" s="30" t="s">
        <v>1305</v>
      </c>
      <c r="E15093" s="75">
        <v>18</v>
      </c>
      <c r="F15093" s="30" t="s">
        <v>70</v>
      </c>
      <c r="G15093" s="30" t="s">
        <v>71</v>
      </c>
      <c r="H15093" s="75">
        <v>2</v>
      </c>
    </row>
    <row r="15094" spans="1:8">
      <c r="A15094" s="30" t="s">
        <v>5030</v>
      </c>
      <c r="B15094" s="74">
        <v>46253</v>
      </c>
      <c r="C15094" s="30" t="s">
        <v>1306</v>
      </c>
      <c r="D15094" s="30" t="s">
        <v>1307</v>
      </c>
      <c r="E15094" s="75">
        <v>110</v>
      </c>
      <c r="F15094" s="30" t="s">
        <v>53</v>
      </c>
      <c r="G15094" s="30" t="s">
        <v>54</v>
      </c>
      <c r="H15094" s="75">
        <v>1</v>
      </c>
    </row>
    <row r="15095" spans="1:8">
      <c r="A15095" s="30" t="s">
        <v>5030</v>
      </c>
      <c r="B15095" s="74">
        <v>46253</v>
      </c>
      <c r="C15095" s="30" t="s">
        <v>1308</v>
      </c>
      <c r="D15095" s="30" t="s">
        <v>1309</v>
      </c>
      <c r="E15095" s="75">
        <v>176</v>
      </c>
      <c r="F15095" s="30" t="s">
        <v>80</v>
      </c>
      <c r="G15095" s="30" t="s">
        <v>81</v>
      </c>
      <c r="H15095" s="75">
        <v>1</v>
      </c>
    </row>
    <row r="15096" spans="1:8">
      <c r="A15096" s="30" t="s">
        <v>5030</v>
      </c>
      <c r="B15096" s="74">
        <v>46253</v>
      </c>
      <c r="C15096" s="30" t="s">
        <v>1316</v>
      </c>
      <c r="D15096" s="30" t="s">
        <v>1317</v>
      </c>
      <c r="E15096" s="75">
        <v>93</v>
      </c>
      <c r="F15096" s="30" t="s">
        <v>72</v>
      </c>
      <c r="G15096" s="30" t="s">
        <v>73</v>
      </c>
      <c r="H15096" s="75">
        <v>3</v>
      </c>
    </row>
    <row r="15097" spans="1:8">
      <c r="A15097" s="30" t="s">
        <v>5030</v>
      </c>
      <c r="B15097" s="74">
        <v>46253</v>
      </c>
      <c r="C15097" s="30" t="s">
        <v>1320</v>
      </c>
      <c r="D15097" s="30" t="s">
        <v>1321</v>
      </c>
      <c r="E15097" s="75">
        <v>88</v>
      </c>
      <c r="F15097" s="30" t="s">
        <v>70</v>
      </c>
      <c r="G15097" s="30" t="s">
        <v>71</v>
      </c>
      <c r="H15097" s="75">
        <v>2</v>
      </c>
    </row>
    <row r="15098" spans="1:8">
      <c r="A15098" s="30" t="s">
        <v>5030</v>
      </c>
      <c r="B15098" s="74">
        <v>46253</v>
      </c>
      <c r="C15098" s="30" t="s">
        <v>1322</v>
      </c>
      <c r="D15098" s="30" t="s">
        <v>1323</v>
      </c>
      <c r="E15098" s="75">
        <v>146</v>
      </c>
      <c r="F15098" s="30" t="s">
        <v>70</v>
      </c>
      <c r="G15098" s="30" t="s">
        <v>71</v>
      </c>
      <c r="H15098" s="75">
        <v>2</v>
      </c>
    </row>
    <row r="15099" spans="1:8">
      <c r="A15099" s="30" t="s">
        <v>5030</v>
      </c>
      <c r="B15099" s="74">
        <v>46253</v>
      </c>
      <c r="C15099" s="30" t="s">
        <v>1324</v>
      </c>
      <c r="D15099" s="30" t="s">
        <v>1325</v>
      </c>
      <c r="E15099" s="75">
        <v>171</v>
      </c>
      <c r="F15099" s="30" t="s">
        <v>80</v>
      </c>
      <c r="G15099" s="30" t="s">
        <v>81</v>
      </c>
      <c r="H15099" s="75">
        <v>1</v>
      </c>
    </row>
    <row r="15100" spans="1:8">
      <c r="A15100" s="30" t="s">
        <v>5030</v>
      </c>
      <c r="B15100" s="74">
        <v>46253</v>
      </c>
      <c r="C15100" s="30" t="s">
        <v>1910</v>
      </c>
      <c r="D15100" s="30" t="s">
        <v>1911</v>
      </c>
      <c r="E15100" s="75">
        <v>76</v>
      </c>
      <c r="F15100" s="30" t="s">
        <v>80</v>
      </c>
      <c r="G15100" s="30" t="s">
        <v>81</v>
      </c>
      <c r="H15100" s="75">
        <v>1</v>
      </c>
    </row>
    <row r="15101" spans="1:8">
      <c r="A15101" s="30" t="s">
        <v>5030</v>
      </c>
      <c r="B15101" s="74">
        <v>46253</v>
      </c>
      <c r="C15101" s="30" t="s">
        <v>1326</v>
      </c>
      <c r="D15101" s="30" t="s">
        <v>1327</v>
      </c>
      <c r="E15101" s="75">
        <v>89</v>
      </c>
      <c r="F15101" s="30" t="s">
        <v>70</v>
      </c>
      <c r="G15101" s="30" t="s">
        <v>71</v>
      </c>
      <c r="H15101" s="75">
        <v>2</v>
      </c>
    </row>
    <row r="15102" spans="1:8">
      <c r="A15102" s="30" t="s">
        <v>5030</v>
      </c>
      <c r="B15102" s="74">
        <v>46253</v>
      </c>
      <c r="C15102" s="30" t="s">
        <v>1328</v>
      </c>
      <c r="D15102" s="30" t="s">
        <v>1329</v>
      </c>
      <c r="E15102" s="75">
        <v>173</v>
      </c>
      <c r="F15102" s="30" t="s">
        <v>80</v>
      </c>
      <c r="G15102" s="30" t="s">
        <v>81</v>
      </c>
      <c r="H15102" s="75">
        <v>1</v>
      </c>
    </row>
    <row r="15103" spans="1:8">
      <c r="A15103" s="30" t="s">
        <v>5030</v>
      </c>
      <c r="B15103" s="74">
        <v>46253</v>
      </c>
      <c r="C15103" s="30" t="s">
        <v>1332</v>
      </c>
      <c r="D15103" s="30" t="s">
        <v>1333</v>
      </c>
      <c r="E15103" s="75">
        <v>181</v>
      </c>
      <c r="F15103" s="30" t="s">
        <v>80</v>
      </c>
      <c r="G15103" s="30" t="s">
        <v>81</v>
      </c>
      <c r="H15103" s="75">
        <v>1</v>
      </c>
    </row>
    <row r="15104" spans="1:8">
      <c r="A15104" s="30" t="s">
        <v>5030</v>
      </c>
      <c r="B15104" s="74">
        <v>46253</v>
      </c>
      <c r="C15104" s="30" t="s">
        <v>1336</v>
      </c>
      <c r="D15104" s="30" t="s">
        <v>1337</v>
      </c>
      <c r="E15104" s="75">
        <v>90</v>
      </c>
      <c r="F15104" s="30" t="s">
        <v>70</v>
      </c>
      <c r="G15104" s="30" t="s">
        <v>71</v>
      </c>
      <c r="H15104" s="75">
        <v>2</v>
      </c>
    </row>
    <row r="15105" spans="1:8">
      <c r="A15105" s="30" t="s">
        <v>5030</v>
      </c>
      <c r="B15105" s="74">
        <v>46253</v>
      </c>
      <c r="C15105" s="30" t="s">
        <v>1340</v>
      </c>
      <c r="D15105" s="30" t="s">
        <v>1341</v>
      </c>
      <c r="E15105" s="75">
        <v>76</v>
      </c>
      <c r="F15105" s="30" t="s">
        <v>70</v>
      </c>
      <c r="G15105" s="30" t="s">
        <v>71</v>
      </c>
      <c r="H15105" s="75">
        <v>2</v>
      </c>
    </row>
    <row r="15106" spans="1:8">
      <c r="A15106" s="30" t="s">
        <v>5030</v>
      </c>
      <c r="B15106" s="74">
        <v>46253</v>
      </c>
      <c r="C15106" s="30" t="s">
        <v>1344</v>
      </c>
      <c r="D15106" s="30" t="s">
        <v>1345</v>
      </c>
      <c r="E15106" s="75">
        <v>19</v>
      </c>
      <c r="F15106" s="30" t="s">
        <v>68</v>
      </c>
      <c r="G15106" s="30" t="s">
        <v>69</v>
      </c>
      <c r="H15106" s="75">
        <v>1</v>
      </c>
    </row>
    <row r="15107" spans="1:8">
      <c r="A15107" s="30" t="s">
        <v>5030</v>
      </c>
      <c r="B15107" s="74">
        <v>46252</v>
      </c>
      <c r="C15107" s="30" t="s">
        <v>4837</v>
      </c>
      <c r="D15107" s="30" t="s">
        <v>4838</v>
      </c>
      <c r="E15107" s="75">
        <v>44</v>
      </c>
      <c r="F15107" s="30" t="s">
        <v>70</v>
      </c>
      <c r="G15107" s="30" t="s">
        <v>71</v>
      </c>
      <c r="H15107" s="75">
        <v>2</v>
      </c>
    </row>
    <row r="15108" spans="1:8">
      <c r="A15108" s="30" t="s">
        <v>5030</v>
      </c>
      <c r="B15108" s="74">
        <v>46252</v>
      </c>
      <c r="C15108" s="30" t="s">
        <v>4877</v>
      </c>
      <c r="D15108" s="30" t="s">
        <v>4878</v>
      </c>
      <c r="E15108" s="75">
        <v>13</v>
      </c>
      <c r="F15108" s="30" t="s">
        <v>68</v>
      </c>
      <c r="G15108" s="30" t="s">
        <v>69</v>
      </c>
      <c r="H15108" s="75">
        <v>1</v>
      </c>
    </row>
    <row r="15109" spans="1:8">
      <c r="A15109" s="30" t="s">
        <v>5030</v>
      </c>
      <c r="B15109" s="74">
        <v>46252</v>
      </c>
      <c r="C15109" s="30" t="s">
        <v>4976</v>
      </c>
      <c r="D15109" s="30" t="s">
        <v>4977</v>
      </c>
      <c r="E15109" s="75">
        <v>14</v>
      </c>
      <c r="F15109" s="30" t="s">
        <v>68</v>
      </c>
      <c r="G15109" s="30" t="s">
        <v>69</v>
      </c>
      <c r="H15109" s="75">
        <v>1</v>
      </c>
    </row>
    <row r="15110" spans="1:8">
      <c r="A15110" s="30" t="s">
        <v>5030</v>
      </c>
      <c r="B15110" s="74">
        <v>46252</v>
      </c>
      <c r="C15110" s="30" t="s">
        <v>768</v>
      </c>
      <c r="D15110" s="30" t="s">
        <v>769</v>
      </c>
      <c r="E15110" s="75">
        <v>122</v>
      </c>
      <c r="F15110" s="30" t="s">
        <v>70</v>
      </c>
      <c r="G15110" s="30" t="s">
        <v>71</v>
      </c>
      <c r="H15110" s="75">
        <v>2</v>
      </c>
    </row>
    <row r="15111" spans="1:8">
      <c r="A15111" s="30" t="s">
        <v>5030</v>
      </c>
      <c r="B15111" s="74">
        <v>46252</v>
      </c>
      <c r="C15111" s="30" t="s">
        <v>770</v>
      </c>
      <c r="D15111" s="30" t="s">
        <v>771</v>
      </c>
      <c r="E15111" s="75">
        <v>175</v>
      </c>
      <c r="F15111" s="30" t="s">
        <v>70</v>
      </c>
      <c r="G15111" s="30" t="s">
        <v>71</v>
      </c>
      <c r="H15111" s="75">
        <v>2</v>
      </c>
    </row>
    <row r="15112" spans="1:8">
      <c r="A15112" s="30" t="s">
        <v>5030</v>
      </c>
      <c r="B15112" s="74">
        <v>46252</v>
      </c>
      <c r="C15112" s="30" t="s">
        <v>772</v>
      </c>
      <c r="D15112" s="30" t="s">
        <v>773</v>
      </c>
      <c r="E15112" s="75">
        <v>290</v>
      </c>
      <c r="F15112" s="30" t="s">
        <v>80</v>
      </c>
      <c r="G15112" s="30" t="s">
        <v>81</v>
      </c>
      <c r="H15112" s="75">
        <v>1</v>
      </c>
    </row>
    <row r="15113" spans="1:8">
      <c r="A15113" s="30" t="s">
        <v>5030</v>
      </c>
      <c r="B15113" s="74">
        <v>46252</v>
      </c>
      <c r="C15113" s="30" t="s">
        <v>776</v>
      </c>
      <c r="D15113" s="30" t="s">
        <v>777</v>
      </c>
      <c r="E15113" s="75">
        <v>49</v>
      </c>
      <c r="F15113" s="30" t="s">
        <v>68</v>
      </c>
      <c r="G15113" s="30" t="s">
        <v>69</v>
      </c>
      <c r="H15113" s="75">
        <v>1</v>
      </c>
    </row>
    <row r="15114" spans="1:8">
      <c r="A15114" s="30" t="s">
        <v>5030</v>
      </c>
      <c r="B15114" s="74">
        <v>46252</v>
      </c>
      <c r="C15114" s="30" t="s">
        <v>780</v>
      </c>
      <c r="D15114" s="30" t="s">
        <v>781</v>
      </c>
      <c r="E15114" s="75">
        <v>96</v>
      </c>
      <c r="F15114" s="30" t="s">
        <v>68</v>
      </c>
      <c r="G15114" s="30" t="s">
        <v>69</v>
      </c>
      <c r="H15114" s="75">
        <v>1</v>
      </c>
    </row>
    <row r="15115" spans="1:8">
      <c r="A15115" s="30" t="s">
        <v>5030</v>
      </c>
      <c r="B15115" s="74">
        <v>46252</v>
      </c>
      <c r="C15115" s="30" t="s">
        <v>782</v>
      </c>
      <c r="D15115" s="30" t="s">
        <v>783</v>
      </c>
      <c r="E15115" s="75">
        <v>251</v>
      </c>
      <c r="F15115" s="30" t="s">
        <v>80</v>
      </c>
      <c r="G15115" s="30" t="s">
        <v>81</v>
      </c>
      <c r="H15115" s="75">
        <v>1</v>
      </c>
    </row>
    <row r="15116" spans="1:8">
      <c r="A15116" s="30" t="s">
        <v>5030</v>
      </c>
      <c r="B15116" s="74">
        <v>46252</v>
      </c>
      <c r="C15116" s="30" t="s">
        <v>786</v>
      </c>
      <c r="D15116" s="30" t="s">
        <v>787</v>
      </c>
      <c r="E15116" s="75">
        <v>89</v>
      </c>
      <c r="F15116" s="30" t="s">
        <v>70</v>
      </c>
      <c r="G15116" s="30" t="s">
        <v>71</v>
      </c>
      <c r="H15116" s="75">
        <v>2</v>
      </c>
    </row>
    <row r="15117" spans="1:8">
      <c r="A15117" s="30" t="s">
        <v>5030</v>
      </c>
      <c r="B15117" s="74">
        <v>46252</v>
      </c>
      <c r="C15117" s="30" t="s">
        <v>1812</v>
      </c>
      <c r="D15117" s="30" t="s">
        <v>1813</v>
      </c>
      <c r="E15117" s="75">
        <v>56</v>
      </c>
      <c r="F15117" s="30" t="s">
        <v>70</v>
      </c>
      <c r="G15117" s="30" t="s">
        <v>71</v>
      </c>
      <c r="H15117" s="75">
        <v>2</v>
      </c>
    </row>
    <row r="15118" spans="1:8">
      <c r="A15118" s="30" t="s">
        <v>5030</v>
      </c>
      <c r="B15118" s="74">
        <v>46252</v>
      </c>
      <c r="C15118" s="30" t="s">
        <v>1814</v>
      </c>
      <c r="D15118" s="30" t="s">
        <v>1815</v>
      </c>
      <c r="E15118" s="75">
        <v>22</v>
      </c>
      <c r="F15118" s="30" t="s">
        <v>70</v>
      </c>
      <c r="G15118" s="30" t="s">
        <v>71</v>
      </c>
      <c r="H15118" s="75">
        <v>2</v>
      </c>
    </row>
    <row r="15119" spans="1:8">
      <c r="A15119" s="30" t="s">
        <v>5030</v>
      </c>
      <c r="B15119" s="74">
        <v>46252</v>
      </c>
      <c r="C15119" s="30" t="s">
        <v>788</v>
      </c>
      <c r="D15119" s="30" t="s">
        <v>789</v>
      </c>
      <c r="E15119" s="75">
        <v>52</v>
      </c>
      <c r="F15119" s="30" t="s">
        <v>70</v>
      </c>
      <c r="G15119" s="30" t="s">
        <v>71</v>
      </c>
      <c r="H15119" s="75">
        <v>2</v>
      </c>
    </row>
    <row r="15120" spans="1:8">
      <c r="A15120" s="30" t="s">
        <v>5030</v>
      </c>
      <c r="B15120" s="74">
        <v>46252</v>
      </c>
      <c r="C15120" s="30" t="s">
        <v>790</v>
      </c>
      <c r="D15120" s="30" t="s">
        <v>791</v>
      </c>
      <c r="E15120" s="75">
        <v>298</v>
      </c>
      <c r="F15120" s="30" t="s">
        <v>70</v>
      </c>
      <c r="G15120" s="30" t="s">
        <v>71</v>
      </c>
      <c r="H15120" s="75">
        <v>2</v>
      </c>
    </row>
    <row r="15121" spans="1:8">
      <c r="A15121" s="30" t="s">
        <v>5030</v>
      </c>
      <c r="B15121" s="74">
        <v>46252</v>
      </c>
      <c r="C15121" s="30" t="s">
        <v>794</v>
      </c>
      <c r="D15121" s="30" t="s">
        <v>795</v>
      </c>
      <c r="E15121" s="75">
        <v>333</v>
      </c>
      <c r="F15121" s="30" t="s">
        <v>70</v>
      </c>
      <c r="G15121" s="30" t="s">
        <v>71</v>
      </c>
      <c r="H15121" s="75">
        <v>2</v>
      </c>
    </row>
    <row r="15122" spans="1:8">
      <c r="A15122" s="30" t="s">
        <v>5030</v>
      </c>
      <c r="B15122" s="74">
        <v>46252</v>
      </c>
      <c r="C15122" s="30" t="s">
        <v>798</v>
      </c>
      <c r="D15122" s="30" t="s">
        <v>799</v>
      </c>
      <c r="E15122" s="75">
        <v>155</v>
      </c>
      <c r="F15122" s="30" t="s">
        <v>70</v>
      </c>
      <c r="G15122" s="30" t="s">
        <v>71</v>
      </c>
      <c r="H15122" s="75">
        <v>2</v>
      </c>
    </row>
    <row r="15123" spans="1:8">
      <c r="A15123" s="30" t="s">
        <v>5030</v>
      </c>
      <c r="B15123" s="74">
        <v>46252</v>
      </c>
      <c r="C15123" s="30" t="s">
        <v>800</v>
      </c>
      <c r="D15123" s="30" t="s">
        <v>801</v>
      </c>
      <c r="E15123" s="75">
        <v>104</v>
      </c>
      <c r="F15123" s="30" t="s">
        <v>68</v>
      </c>
      <c r="G15123" s="30" t="s">
        <v>69</v>
      </c>
      <c r="H15123" s="75">
        <v>1</v>
      </c>
    </row>
    <row r="15124" spans="1:8">
      <c r="A15124" s="30" t="s">
        <v>5030</v>
      </c>
      <c r="B15124" s="74">
        <v>46252</v>
      </c>
      <c r="C15124" s="30" t="s">
        <v>802</v>
      </c>
      <c r="D15124" s="30" t="s">
        <v>803</v>
      </c>
      <c r="E15124" s="75">
        <v>157</v>
      </c>
      <c r="F15124" s="30" t="s">
        <v>70</v>
      </c>
      <c r="G15124" s="30" t="s">
        <v>71</v>
      </c>
      <c r="H15124" s="75">
        <v>2</v>
      </c>
    </row>
    <row r="15125" spans="1:8">
      <c r="A15125" s="30" t="s">
        <v>5030</v>
      </c>
      <c r="B15125" s="74">
        <v>46252</v>
      </c>
      <c r="C15125" s="30" t="s">
        <v>804</v>
      </c>
      <c r="D15125" s="30" t="s">
        <v>805</v>
      </c>
      <c r="E15125" s="75">
        <v>170</v>
      </c>
      <c r="F15125" s="30" t="s">
        <v>80</v>
      </c>
      <c r="G15125" s="30" t="s">
        <v>81</v>
      </c>
      <c r="H15125" s="75">
        <v>1</v>
      </c>
    </row>
    <row r="15126" spans="1:8">
      <c r="A15126" s="30" t="s">
        <v>5030</v>
      </c>
      <c r="B15126" s="74">
        <v>46252</v>
      </c>
      <c r="C15126" s="30" t="s">
        <v>806</v>
      </c>
      <c r="D15126" s="30" t="s">
        <v>807</v>
      </c>
      <c r="E15126" s="75">
        <v>108</v>
      </c>
      <c r="F15126" s="30" t="s">
        <v>70</v>
      </c>
      <c r="G15126" s="30" t="s">
        <v>71</v>
      </c>
      <c r="H15126" s="75">
        <v>2</v>
      </c>
    </row>
    <row r="15127" spans="1:8">
      <c r="A15127" s="30" t="s">
        <v>5030</v>
      </c>
      <c r="B15127" s="74">
        <v>46252</v>
      </c>
      <c r="C15127" s="30" t="s">
        <v>808</v>
      </c>
      <c r="D15127" s="30" t="s">
        <v>809</v>
      </c>
      <c r="E15127" s="75">
        <v>67</v>
      </c>
      <c r="F15127" s="30" t="s">
        <v>70</v>
      </c>
      <c r="G15127" s="30" t="s">
        <v>71</v>
      </c>
      <c r="H15127" s="75">
        <v>2</v>
      </c>
    </row>
    <row r="15128" spans="1:8">
      <c r="A15128" s="30" t="s">
        <v>5030</v>
      </c>
      <c r="B15128" s="74">
        <v>46252</v>
      </c>
      <c r="C15128" s="30" t="s">
        <v>1816</v>
      </c>
      <c r="D15128" s="30" t="s">
        <v>1817</v>
      </c>
      <c r="E15128" s="75">
        <v>36</v>
      </c>
      <c r="F15128" s="30" t="s">
        <v>68</v>
      </c>
      <c r="G15128" s="30" t="s">
        <v>69</v>
      </c>
      <c r="H15128" s="75">
        <v>1</v>
      </c>
    </row>
    <row r="15129" spans="1:8">
      <c r="A15129" s="30" t="s">
        <v>5030</v>
      </c>
      <c r="B15129" s="74">
        <v>46252</v>
      </c>
      <c r="C15129" s="30" t="s">
        <v>812</v>
      </c>
      <c r="D15129" s="30" t="s">
        <v>813</v>
      </c>
      <c r="E15129" s="75">
        <v>121</v>
      </c>
      <c r="F15129" s="30" t="s">
        <v>80</v>
      </c>
      <c r="G15129" s="30" t="s">
        <v>81</v>
      </c>
      <c r="H15129" s="75">
        <v>1</v>
      </c>
    </row>
    <row r="15130" spans="1:8">
      <c r="A15130" s="30" t="s">
        <v>5030</v>
      </c>
      <c r="B15130" s="74">
        <v>46252</v>
      </c>
      <c r="C15130" s="30" t="s">
        <v>1820</v>
      </c>
      <c r="D15130" s="30" t="s">
        <v>1821</v>
      </c>
      <c r="E15130" s="75">
        <v>7</v>
      </c>
      <c r="F15130" s="30" t="s">
        <v>53</v>
      </c>
      <c r="G15130" s="30" t="s">
        <v>54</v>
      </c>
      <c r="H15130" s="75">
        <v>1</v>
      </c>
    </row>
    <row r="15131" spans="1:8">
      <c r="A15131" s="30" t="s">
        <v>5030</v>
      </c>
      <c r="B15131" s="74">
        <v>46252</v>
      </c>
      <c r="C15131" s="30" t="s">
        <v>818</v>
      </c>
      <c r="D15131" s="30" t="s">
        <v>819</v>
      </c>
      <c r="E15131" s="75">
        <v>89</v>
      </c>
      <c r="F15131" s="30" t="s">
        <v>53</v>
      </c>
      <c r="G15131" s="30" t="s">
        <v>54</v>
      </c>
      <c r="H15131" s="75">
        <v>1</v>
      </c>
    </row>
    <row r="15132" spans="1:8">
      <c r="A15132" s="30" t="s">
        <v>5030</v>
      </c>
      <c r="B15132" s="74">
        <v>46252</v>
      </c>
      <c r="C15132" s="30" t="s">
        <v>820</v>
      </c>
      <c r="D15132" s="30" t="s">
        <v>821</v>
      </c>
      <c r="E15132" s="75">
        <v>32</v>
      </c>
      <c r="F15132" s="30" t="s">
        <v>70</v>
      </c>
      <c r="G15132" s="30" t="s">
        <v>71</v>
      </c>
      <c r="H15132" s="75">
        <v>2</v>
      </c>
    </row>
    <row r="15133" spans="1:8">
      <c r="A15133" s="30" t="s">
        <v>5030</v>
      </c>
      <c r="B15133" s="74">
        <v>46252</v>
      </c>
      <c r="C15133" s="30" t="s">
        <v>822</v>
      </c>
      <c r="D15133" s="30" t="s">
        <v>823</v>
      </c>
      <c r="E15133" s="75">
        <v>101</v>
      </c>
      <c r="F15133" s="30" t="s">
        <v>70</v>
      </c>
      <c r="G15133" s="30" t="s">
        <v>71</v>
      </c>
      <c r="H15133" s="75">
        <v>2</v>
      </c>
    </row>
    <row r="15134" spans="1:8">
      <c r="A15134" s="30" t="s">
        <v>5030</v>
      </c>
      <c r="B15134" s="74">
        <v>46252</v>
      </c>
      <c r="C15134" s="30" t="s">
        <v>826</v>
      </c>
      <c r="D15134" s="30" t="s">
        <v>827</v>
      </c>
      <c r="E15134" s="75">
        <v>62</v>
      </c>
      <c r="F15134" s="30" t="s">
        <v>68</v>
      </c>
      <c r="G15134" s="30" t="s">
        <v>69</v>
      </c>
      <c r="H15134" s="75">
        <v>1</v>
      </c>
    </row>
    <row r="15135" spans="1:8">
      <c r="A15135" s="30" t="s">
        <v>5030</v>
      </c>
      <c r="B15135" s="74">
        <v>46252</v>
      </c>
      <c r="C15135" s="30" t="s">
        <v>828</v>
      </c>
      <c r="D15135" s="30" t="s">
        <v>829</v>
      </c>
      <c r="E15135" s="75">
        <v>145</v>
      </c>
      <c r="F15135" s="30" t="s">
        <v>70</v>
      </c>
      <c r="G15135" s="30" t="s">
        <v>71</v>
      </c>
      <c r="H15135" s="75">
        <v>2</v>
      </c>
    </row>
    <row r="15136" spans="1:8">
      <c r="A15136" s="30" t="s">
        <v>5030</v>
      </c>
      <c r="B15136" s="74">
        <v>46252</v>
      </c>
      <c r="C15136" s="30" t="s">
        <v>830</v>
      </c>
      <c r="D15136" s="30" t="s">
        <v>831</v>
      </c>
      <c r="E15136" s="75">
        <v>42</v>
      </c>
      <c r="F15136" s="30" t="s">
        <v>68</v>
      </c>
      <c r="G15136" s="30" t="s">
        <v>69</v>
      </c>
      <c r="H15136" s="75">
        <v>1</v>
      </c>
    </row>
    <row r="15137" spans="1:8">
      <c r="A15137" s="30" t="s">
        <v>5030</v>
      </c>
      <c r="B15137" s="74">
        <v>46252</v>
      </c>
      <c r="C15137" s="30" t="s">
        <v>832</v>
      </c>
      <c r="D15137" s="30" t="s">
        <v>833</v>
      </c>
      <c r="E15137" s="75">
        <v>45</v>
      </c>
      <c r="F15137" s="30" t="s">
        <v>70</v>
      </c>
      <c r="G15137" s="30" t="s">
        <v>71</v>
      </c>
      <c r="H15137" s="75">
        <v>2</v>
      </c>
    </row>
    <row r="15138" spans="1:8">
      <c r="A15138" s="30" t="s">
        <v>5030</v>
      </c>
      <c r="B15138" s="74">
        <v>46252</v>
      </c>
      <c r="C15138" s="30" t="s">
        <v>834</v>
      </c>
      <c r="D15138" s="30" t="s">
        <v>835</v>
      </c>
      <c r="E15138" s="75">
        <v>72</v>
      </c>
      <c r="F15138" s="30" t="s">
        <v>80</v>
      </c>
      <c r="G15138" s="30" t="s">
        <v>81</v>
      </c>
      <c r="H15138" s="75">
        <v>1</v>
      </c>
    </row>
    <row r="15139" spans="1:8">
      <c r="A15139" s="30" t="s">
        <v>5030</v>
      </c>
      <c r="B15139" s="74">
        <v>46252</v>
      </c>
      <c r="C15139" s="30" t="s">
        <v>836</v>
      </c>
      <c r="D15139" s="30" t="s">
        <v>837</v>
      </c>
      <c r="E15139" s="75">
        <v>22</v>
      </c>
      <c r="F15139" s="30" t="s">
        <v>53</v>
      </c>
      <c r="G15139" s="30" t="s">
        <v>54</v>
      </c>
      <c r="H15139" s="75">
        <v>1</v>
      </c>
    </row>
    <row r="15140" spans="1:8">
      <c r="A15140" s="30" t="s">
        <v>5030</v>
      </c>
      <c r="B15140" s="74">
        <v>46252</v>
      </c>
      <c r="C15140" s="30" t="s">
        <v>838</v>
      </c>
      <c r="D15140" s="30" t="s">
        <v>839</v>
      </c>
      <c r="E15140" s="75">
        <v>73</v>
      </c>
      <c r="F15140" s="30" t="s">
        <v>70</v>
      </c>
      <c r="G15140" s="30" t="s">
        <v>71</v>
      </c>
      <c r="H15140" s="75">
        <v>2</v>
      </c>
    </row>
    <row r="15141" spans="1:8">
      <c r="A15141" s="30" t="s">
        <v>5030</v>
      </c>
      <c r="B15141" s="74">
        <v>46252</v>
      </c>
      <c r="C15141" s="30" t="s">
        <v>840</v>
      </c>
      <c r="D15141" s="30" t="s">
        <v>841</v>
      </c>
      <c r="E15141" s="75">
        <v>56</v>
      </c>
      <c r="F15141" s="30" t="s">
        <v>70</v>
      </c>
      <c r="G15141" s="30" t="s">
        <v>71</v>
      </c>
      <c r="H15141" s="75">
        <v>2</v>
      </c>
    </row>
    <row r="15142" spans="1:8">
      <c r="A15142" s="30" t="s">
        <v>5030</v>
      </c>
      <c r="B15142" s="74">
        <v>46252</v>
      </c>
      <c r="C15142" s="30" t="s">
        <v>842</v>
      </c>
      <c r="D15142" s="30" t="s">
        <v>843</v>
      </c>
      <c r="E15142" s="75">
        <v>117</v>
      </c>
      <c r="F15142" s="30" t="s">
        <v>70</v>
      </c>
      <c r="G15142" s="30" t="s">
        <v>71</v>
      </c>
      <c r="H15142" s="75">
        <v>2</v>
      </c>
    </row>
    <row r="15143" spans="1:8">
      <c r="A15143" s="30" t="s">
        <v>5030</v>
      </c>
      <c r="B15143" s="74">
        <v>46252</v>
      </c>
      <c r="C15143" s="30" t="s">
        <v>844</v>
      </c>
      <c r="D15143" s="30" t="s">
        <v>845</v>
      </c>
      <c r="E15143" s="75">
        <v>32</v>
      </c>
      <c r="F15143" s="30" t="s">
        <v>80</v>
      </c>
      <c r="G15143" s="30" t="s">
        <v>81</v>
      </c>
      <c r="H15143" s="75">
        <v>1</v>
      </c>
    </row>
    <row r="15144" spans="1:8">
      <c r="A15144" s="30" t="s">
        <v>5030</v>
      </c>
      <c r="B15144" s="74">
        <v>46252</v>
      </c>
      <c r="C15144" s="30" t="s">
        <v>846</v>
      </c>
      <c r="D15144" s="30" t="s">
        <v>847</v>
      </c>
      <c r="E15144" s="75">
        <v>207</v>
      </c>
      <c r="F15144" s="30" t="s">
        <v>80</v>
      </c>
      <c r="G15144" s="30" t="s">
        <v>81</v>
      </c>
      <c r="H15144" s="75">
        <v>1</v>
      </c>
    </row>
    <row r="15145" spans="1:8">
      <c r="A15145" s="30" t="s">
        <v>5030</v>
      </c>
      <c r="B15145" s="74">
        <v>46252</v>
      </c>
      <c r="C15145" s="30" t="s">
        <v>848</v>
      </c>
      <c r="D15145" s="30" t="s">
        <v>849</v>
      </c>
      <c r="E15145" s="75">
        <v>213</v>
      </c>
      <c r="F15145" s="30" t="s">
        <v>70</v>
      </c>
      <c r="G15145" s="30" t="s">
        <v>71</v>
      </c>
      <c r="H15145" s="75">
        <v>2</v>
      </c>
    </row>
    <row r="15146" spans="1:8">
      <c r="A15146" s="30" t="s">
        <v>5030</v>
      </c>
      <c r="B15146" s="74">
        <v>46252</v>
      </c>
      <c r="C15146" s="30" t="s">
        <v>850</v>
      </c>
      <c r="D15146" s="30" t="s">
        <v>851</v>
      </c>
      <c r="E15146" s="75">
        <v>76</v>
      </c>
      <c r="F15146" s="30" t="s">
        <v>70</v>
      </c>
      <c r="G15146" s="30" t="s">
        <v>71</v>
      </c>
      <c r="H15146" s="75">
        <v>2</v>
      </c>
    </row>
    <row r="15147" spans="1:8">
      <c r="A15147" s="30" t="s">
        <v>5030</v>
      </c>
      <c r="B15147" s="74">
        <v>46252</v>
      </c>
      <c r="C15147" s="30" t="s">
        <v>852</v>
      </c>
      <c r="D15147" s="30" t="s">
        <v>853</v>
      </c>
      <c r="E15147" s="75">
        <v>113</v>
      </c>
      <c r="F15147" s="30" t="s">
        <v>70</v>
      </c>
      <c r="G15147" s="30" t="s">
        <v>71</v>
      </c>
      <c r="H15147" s="75">
        <v>2</v>
      </c>
    </row>
    <row r="15148" spans="1:8">
      <c r="A15148" s="30" t="s">
        <v>5030</v>
      </c>
      <c r="B15148" s="74">
        <v>46252</v>
      </c>
      <c r="C15148" s="30" t="s">
        <v>854</v>
      </c>
      <c r="D15148" s="30" t="s">
        <v>855</v>
      </c>
      <c r="E15148" s="75">
        <v>57</v>
      </c>
      <c r="F15148" s="30" t="s">
        <v>70</v>
      </c>
      <c r="G15148" s="30" t="s">
        <v>71</v>
      </c>
      <c r="H15148" s="75">
        <v>2</v>
      </c>
    </row>
    <row r="15149" spans="1:8">
      <c r="A15149" s="30" t="s">
        <v>5030</v>
      </c>
      <c r="B15149" s="74">
        <v>46252</v>
      </c>
      <c r="C15149" s="30" t="s">
        <v>856</v>
      </c>
      <c r="D15149" s="30" t="s">
        <v>857</v>
      </c>
      <c r="E15149" s="75">
        <v>2</v>
      </c>
      <c r="F15149" s="30" t="s">
        <v>76</v>
      </c>
      <c r="G15149" s="30" t="s">
        <v>77</v>
      </c>
      <c r="H15149" s="75">
        <v>1</v>
      </c>
    </row>
    <row r="15150" spans="1:8">
      <c r="A15150" s="30" t="s">
        <v>5030</v>
      </c>
      <c r="B15150" s="74">
        <v>46252</v>
      </c>
      <c r="C15150" s="30" t="s">
        <v>862</v>
      </c>
      <c r="D15150" s="30" t="s">
        <v>863</v>
      </c>
      <c r="E15150" s="75">
        <v>66</v>
      </c>
      <c r="F15150" s="30" t="s">
        <v>70</v>
      </c>
      <c r="G15150" s="30" t="s">
        <v>71</v>
      </c>
      <c r="H15150" s="75">
        <v>2</v>
      </c>
    </row>
    <row r="15151" spans="1:8">
      <c r="A15151" s="30" t="s">
        <v>5030</v>
      </c>
      <c r="B15151" s="74">
        <v>46252</v>
      </c>
      <c r="C15151" s="30" t="s">
        <v>864</v>
      </c>
      <c r="D15151" s="30" t="s">
        <v>865</v>
      </c>
      <c r="E15151" s="75">
        <v>63</v>
      </c>
      <c r="F15151" s="30" t="s">
        <v>68</v>
      </c>
      <c r="G15151" s="30" t="s">
        <v>69</v>
      </c>
      <c r="H15151" s="75">
        <v>1</v>
      </c>
    </row>
    <row r="15152" spans="1:8">
      <c r="A15152" s="30" t="s">
        <v>5030</v>
      </c>
      <c r="B15152" s="74">
        <v>46252</v>
      </c>
      <c r="C15152" s="30" t="s">
        <v>866</v>
      </c>
      <c r="D15152" s="30" t="s">
        <v>867</v>
      </c>
      <c r="E15152" s="75">
        <v>125</v>
      </c>
      <c r="F15152" s="30" t="s">
        <v>70</v>
      </c>
      <c r="G15152" s="30" t="s">
        <v>71</v>
      </c>
      <c r="H15152" s="75">
        <v>2</v>
      </c>
    </row>
    <row r="15153" spans="1:8">
      <c r="A15153" s="30" t="s">
        <v>5030</v>
      </c>
      <c r="B15153" s="74">
        <v>46252</v>
      </c>
      <c r="C15153" s="30" t="s">
        <v>870</v>
      </c>
      <c r="D15153" s="30" t="s">
        <v>871</v>
      </c>
      <c r="E15153" s="75">
        <v>71</v>
      </c>
      <c r="F15153" s="30" t="s">
        <v>70</v>
      </c>
      <c r="G15153" s="30" t="s">
        <v>71</v>
      </c>
      <c r="H15153" s="75">
        <v>2</v>
      </c>
    </row>
    <row r="15154" spans="1:8">
      <c r="A15154" s="30" t="s">
        <v>5030</v>
      </c>
      <c r="B15154" s="74">
        <v>46252</v>
      </c>
      <c r="C15154" s="30" t="s">
        <v>872</v>
      </c>
      <c r="D15154" s="30" t="s">
        <v>873</v>
      </c>
      <c r="E15154" s="75">
        <v>49</v>
      </c>
      <c r="F15154" s="30" t="s">
        <v>70</v>
      </c>
      <c r="G15154" s="30" t="s">
        <v>71</v>
      </c>
      <c r="H15154" s="75">
        <v>2</v>
      </c>
    </row>
    <row r="15155" spans="1:8">
      <c r="A15155" s="30" t="s">
        <v>5030</v>
      </c>
      <c r="B15155" s="74">
        <v>46252</v>
      </c>
      <c r="C15155" s="30" t="s">
        <v>874</v>
      </c>
      <c r="D15155" s="30" t="s">
        <v>875</v>
      </c>
      <c r="E15155" s="75">
        <v>14</v>
      </c>
      <c r="F15155" s="30" t="s">
        <v>68</v>
      </c>
      <c r="G15155" s="30" t="s">
        <v>69</v>
      </c>
      <c r="H15155" s="75">
        <v>1</v>
      </c>
    </row>
    <row r="15156" spans="1:8">
      <c r="A15156" s="30" t="s">
        <v>5030</v>
      </c>
      <c r="B15156" s="74">
        <v>46252</v>
      </c>
      <c r="C15156" s="30" t="s">
        <v>876</v>
      </c>
      <c r="D15156" s="30" t="s">
        <v>877</v>
      </c>
      <c r="E15156" s="75">
        <v>91</v>
      </c>
      <c r="F15156" s="30" t="s">
        <v>70</v>
      </c>
      <c r="G15156" s="30" t="s">
        <v>71</v>
      </c>
      <c r="H15156" s="75">
        <v>2</v>
      </c>
    </row>
    <row r="15157" spans="1:8">
      <c r="A15157" s="30" t="s">
        <v>5030</v>
      </c>
      <c r="B15157" s="74">
        <v>46252</v>
      </c>
      <c r="C15157" s="30" t="s">
        <v>878</v>
      </c>
      <c r="D15157" s="30" t="s">
        <v>879</v>
      </c>
      <c r="E15157" s="75">
        <v>76</v>
      </c>
      <c r="F15157" s="30" t="s">
        <v>68</v>
      </c>
      <c r="G15157" s="30" t="s">
        <v>69</v>
      </c>
      <c r="H15157" s="75">
        <v>1</v>
      </c>
    </row>
    <row r="15158" spans="1:8">
      <c r="A15158" s="30" t="s">
        <v>5030</v>
      </c>
      <c r="B15158" s="74">
        <v>46252</v>
      </c>
      <c r="C15158" s="30" t="s">
        <v>880</v>
      </c>
      <c r="D15158" s="30" t="s">
        <v>881</v>
      </c>
      <c r="E15158" s="75">
        <v>8</v>
      </c>
      <c r="F15158" s="30" t="s">
        <v>70</v>
      </c>
      <c r="G15158" s="30" t="s">
        <v>71</v>
      </c>
      <c r="H15158" s="75">
        <v>2</v>
      </c>
    </row>
    <row r="15159" spans="1:8">
      <c r="A15159" s="30" t="s">
        <v>5030</v>
      </c>
      <c r="B15159" s="74">
        <v>46252</v>
      </c>
      <c r="C15159" s="30" t="s">
        <v>882</v>
      </c>
      <c r="D15159" s="30" t="s">
        <v>883</v>
      </c>
      <c r="E15159" s="75">
        <v>67</v>
      </c>
      <c r="F15159" s="30" t="s">
        <v>70</v>
      </c>
      <c r="G15159" s="30" t="s">
        <v>71</v>
      </c>
      <c r="H15159" s="75">
        <v>2</v>
      </c>
    </row>
    <row r="15160" spans="1:8">
      <c r="A15160" s="30" t="s">
        <v>5030</v>
      </c>
      <c r="B15160" s="74">
        <v>46252</v>
      </c>
      <c r="C15160" s="30" t="s">
        <v>884</v>
      </c>
      <c r="D15160" s="30" t="s">
        <v>885</v>
      </c>
      <c r="E15160" s="75">
        <v>39</v>
      </c>
      <c r="F15160" s="30" t="s">
        <v>53</v>
      </c>
      <c r="G15160" s="30" t="s">
        <v>54</v>
      </c>
      <c r="H15160" s="75">
        <v>1</v>
      </c>
    </row>
    <row r="15161" spans="1:8">
      <c r="A15161" s="30" t="s">
        <v>5030</v>
      </c>
      <c r="B15161" s="74">
        <v>46252</v>
      </c>
      <c r="C15161" s="30" t="s">
        <v>886</v>
      </c>
      <c r="D15161" s="30" t="s">
        <v>887</v>
      </c>
      <c r="E15161" s="75">
        <v>88</v>
      </c>
      <c r="F15161" s="30" t="s">
        <v>70</v>
      </c>
      <c r="G15161" s="30" t="s">
        <v>71</v>
      </c>
      <c r="H15161" s="75">
        <v>2</v>
      </c>
    </row>
    <row r="15162" spans="1:8">
      <c r="A15162" s="30" t="s">
        <v>5030</v>
      </c>
      <c r="B15162" s="74">
        <v>46252</v>
      </c>
      <c r="C15162" s="30" t="s">
        <v>888</v>
      </c>
      <c r="D15162" s="30" t="s">
        <v>889</v>
      </c>
      <c r="E15162" s="75">
        <v>76</v>
      </c>
      <c r="F15162" s="30" t="s">
        <v>70</v>
      </c>
      <c r="G15162" s="30" t="s">
        <v>71</v>
      </c>
      <c r="H15162" s="75">
        <v>2</v>
      </c>
    </row>
    <row r="15163" spans="1:8">
      <c r="A15163" s="30" t="s">
        <v>5030</v>
      </c>
      <c r="B15163" s="74">
        <v>46252</v>
      </c>
      <c r="C15163" s="30" t="s">
        <v>890</v>
      </c>
      <c r="D15163" s="30" t="s">
        <v>891</v>
      </c>
      <c r="E15163" s="75">
        <v>135</v>
      </c>
      <c r="F15163" s="30" t="s">
        <v>53</v>
      </c>
      <c r="G15163" s="30" t="s">
        <v>54</v>
      </c>
      <c r="H15163" s="75">
        <v>1</v>
      </c>
    </row>
    <row r="15164" spans="1:8">
      <c r="A15164" s="30" t="s">
        <v>5030</v>
      </c>
      <c r="B15164" s="74">
        <v>46252</v>
      </c>
      <c r="C15164" s="30" t="s">
        <v>892</v>
      </c>
      <c r="D15164" s="30" t="s">
        <v>893</v>
      </c>
      <c r="E15164" s="75">
        <v>107</v>
      </c>
      <c r="F15164" s="30" t="s">
        <v>70</v>
      </c>
      <c r="G15164" s="30" t="s">
        <v>71</v>
      </c>
      <c r="H15164" s="75">
        <v>2</v>
      </c>
    </row>
    <row r="15165" spans="1:8">
      <c r="A15165" s="30" t="s">
        <v>5030</v>
      </c>
      <c r="B15165" s="74">
        <v>46252</v>
      </c>
      <c r="C15165" s="30" t="s">
        <v>894</v>
      </c>
      <c r="D15165" s="30" t="s">
        <v>895</v>
      </c>
      <c r="E15165" s="75">
        <v>117</v>
      </c>
      <c r="F15165" s="30" t="s">
        <v>70</v>
      </c>
      <c r="G15165" s="30" t="s">
        <v>71</v>
      </c>
      <c r="H15165" s="75">
        <v>2</v>
      </c>
    </row>
    <row r="15166" spans="1:8">
      <c r="A15166" s="30" t="s">
        <v>5030</v>
      </c>
      <c r="B15166" s="74">
        <v>46252</v>
      </c>
      <c r="C15166" s="30" t="s">
        <v>896</v>
      </c>
      <c r="D15166" s="30" t="s">
        <v>897</v>
      </c>
      <c r="E15166" s="75">
        <v>43</v>
      </c>
      <c r="F15166" s="30" t="s">
        <v>70</v>
      </c>
      <c r="G15166" s="30" t="s">
        <v>71</v>
      </c>
      <c r="H15166" s="75">
        <v>2</v>
      </c>
    </row>
    <row r="15167" spans="1:8">
      <c r="A15167" s="30" t="s">
        <v>5030</v>
      </c>
      <c r="B15167" s="74">
        <v>46252</v>
      </c>
      <c r="C15167" s="30" t="s">
        <v>898</v>
      </c>
      <c r="D15167" s="30" t="s">
        <v>899</v>
      </c>
      <c r="E15167" s="75">
        <v>176</v>
      </c>
      <c r="F15167" s="30" t="s">
        <v>70</v>
      </c>
      <c r="G15167" s="30" t="s">
        <v>71</v>
      </c>
      <c r="H15167" s="75">
        <v>2</v>
      </c>
    </row>
    <row r="15168" spans="1:8">
      <c r="A15168" s="30" t="s">
        <v>5030</v>
      </c>
      <c r="B15168" s="74">
        <v>46252</v>
      </c>
      <c r="C15168" s="30" t="s">
        <v>900</v>
      </c>
      <c r="D15168" s="30" t="s">
        <v>901</v>
      </c>
      <c r="E15168" s="75">
        <v>34</v>
      </c>
      <c r="F15168" s="30" t="s">
        <v>68</v>
      </c>
      <c r="G15168" s="30" t="s">
        <v>69</v>
      </c>
      <c r="H15168" s="75">
        <v>1</v>
      </c>
    </row>
    <row r="15169" spans="1:8">
      <c r="A15169" s="30" t="s">
        <v>5030</v>
      </c>
      <c r="B15169" s="74">
        <v>46252</v>
      </c>
      <c r="C15169" s="30" t="s">
        <v>904</v>
      </c>
      <c r="D15169" s="30" t="s">
        <v>905</v>
      </c>
      <c r="E15169" s="75">
        <v>110</v>
      </c>
      <c r="F15169" s="30" t="s">
        <v>70</v>
      </c>
      <c r="G15169" s="30" t="s">
        <v>71</v>
      </c>
      <c r="H15169" s="75">
        <v>2</v>
      </c>
    </row>
    <row r="15170" spans="1:8">
      <c r="A15170" s="30" t="s">
        <v>5030</v>
      </c>
      <c r="B15170" s="74">
        <v>46252</v>
      </c>
      <c r="C15170" s="30" t="s">
        <v>906</v>
      </c>
      <c r="D15170" s="30" t="s">
        <v>907</v>
      </c>
      <c r="E15170" s="75">
        <v>116</v>
      </c>
      <c r="F15170" s="30" t="s">
        <v>70</v>
      </c>
      <c r="G15170" s="30" t="s">
        <v>71</v>
      </c>
      <c r="H15170" s="75">
        <v>2</v>
      </c>
    </row>
    <row r="15171" spans="1:8">
      <c r="A15171" s="30" t="s">
        <v>5030</v>
      </c>
      <c r="B15171" s="74">
        <v>46252</v>
      </c>
      <c r="C15171" s="30" t="s">
        <v>908</v>
      </c>
      <c r="D15171" s="30" t="s">
        <v>909</v>
      </c>
      <c r="E15171" s="75">
        <v>240</v>
      </c>
      <c r="F15171" s="30" t="s">
        <v>80</v>
      </c>
      <c r="G15171" s="30" t="s">
        <v>81</v>
      </c>
      <c r="H15171" s="75">
        <v>1</v>
      </c>
    </row>
    <row r="15172" spans="1:8">
      <c r="A15172" s="30" t="s">
        <v>5030</v>
      </c>
      <c r="B15172" s="74">
        <v>46252</v>
      </c>
      <c r="C15172" s="30" t="s">
        <v>910</v>
      </c>
      <c r="D15172" s="30" t="s">
        <v>911</v>
      </c>
      <c r="E15172" s="75">
        <v>6</v>
      </c>
      <c r="F15172" s="30" t="s">
        <v>68</v>
      </c>
      <c r="G15172" s="30" t="s">
        <v>69</v>
      </c>
      <c r="H15172" s="75">
        <v>1</v>
      </c>
    </row>
    <row r="15173" spans="1:8">
      <c r="A15173" s="30" t="s">
        <v>5030</v>
      </c>
      <c r="B15173" s="74">
        <v>46252</v>
      </c>
      <c r="C15173" s="30" t="s">
        <v>912</v>
      </c>
      <c r="D15173" s="30" t="s">
        <v>913</v>
      </c>
      <c r="E15173" s="75">
        <v>41</v>
      </c>
      <c r="F15173" s="30" t="s">
        <v>68</v>
      </c>
      <c r="G15173" s="30" t="s">
        <v>69</v>
      </c>
      <c r="H15173" s="75">
        <v>1</v>
      </c>
    </row>
    <row r="15174" spans="1:8">
      <c r="A15174" s="30" t="s">
        <v>5030</v>
      </c>
      <c r="B15174" s="74">
        <v>46252</v>
      </c>
      <c r="C15174" s="30" t="s">
        <v>918</v>
      </c>
      <c r="D15174" s="30" t="s">
        <v>919</v>
      </c>
      <c r="E15174" s="75">
        <v>32</v>
      </c>
      <c r="F15174" s="30" t="s">
        <v>53</v>
      </c>
      <c r="G15174" s="30" t="s">
        <v>54</v>
      </c>
      <c r="H15174" s="75">
        <v>1</v>
      </c>
    </row>
    <row r="15175" spans="1:8">
      <c r="A15175" s="30" t="s">
        <v>5030</v>
      </c>
      <c r="B15175" s="74">
        <v>46252</v>
      </c>
      <c r="C15175" s="30" t="s">
        <v>920</v>
      </c>
      <c r="D15175" s="30" t="s">
        <v>921</v>
      </c>
      <c r="E15175" s="75">
        <v>176</v>
      </c>
      <c r="F15175" s="30" t="s">
        <v>80</v>
      </c>
      <c r="G15175" s="30" t="s">
        <v>81</v>
      </c>
      <c r="H15175" s="75">
        <v>1</v>
      </c>
    </row>
    <row r="15176" spans="1:8">
      <c r="A15176" s="30" t="s">
        <v>5030</v>
      </c>
      <c r="B15176" s="74">
        <v>46252</v>
      </c>
      <c r="C15176" s="30" t="s">
        <v>922</v>
      </c>
      <c r="D15176" s="30" t="s">
        <v>923</v>
      </c>
      <c r="E15176" s="75">
        <v>31</v>
      </c>
      <c r="F15176" s="30" t="s">
        <v>68</v>
      </c>
      <c r="G15176" s="30" t="s">
        <v>69</v>
      </c>
      <c r="H15176" s="75">
        <v>1</v>
      </c>
    </row>
    <row r="15177" spans="1:8">
      <c r="A15177" s="30" t="s">
        <v>5030</v>
      </c>
      <c r="B15177" s="74">
        <v>46252</v>
      </c>
      <c r="C15177" s="30" t="s">
        <v>926</v>
      </c>
      <c r="D15177" s="30" t="s">
        <v>927</v>
      </c>
      <c r="E15177" s="75">
        <v>151</v>
      </c>
      <c r="F15177" s="30" t="s">
        <v>70</v>
      </c>
      <c r="G15177" s="30" t="s">
        <v>71</v>
      </c>
      <c r="H15177" s="75">
        <v>2</v>
      </c>
    </row>
    <row r="15178" spans="1:8">
      <c r="A15178" s="30" t="s">
        <v>5030</v>
      </c>
      <c r="B15178" s="74">
        <v>46252</v>
      </c>
      <c r="C15178" s="30" t="s">
        <v>928</v>
      </c>
      <c r="D15178" s="30" t="s">
        <v>929</v>
      </c>
      <c r="E15178" s="75">
        <v>79</v>
      </c>
      <c r="F15178" s="30" t="s">
        <v>70</v>
      </c>
      <c r="G15178" s="30" t="s">
        <v>71</v>
      </c>
      <c r="H15178" s="75">
        <v>2</v>
      </c>
    </row>
    <row r="15179" spans="1:8">
      <c r="A15179" s="30" t="s">
        <v>5030</v>
      </c>
      <c r="B15179" s="74">
        <v>46252</v>
      </c>
      <c r="C15179" s="30" t="s">
        <v>930</v>
      </c>
      <c r="D15179" s="30" t="s">
        <v>931</v>
      </c>
      <c r="E15179" s="75">
        <v>95</v>
      </c>
      <c r="F15179" s="30" t="s">
        <v>72</v>
      </c>
      <c r="G15179" s="30" t="s">
        <v>73</v>
      </c>
      <c r="H15179" s="75">
        <v>3</v>
      </c>
    </row>
    <row r="15180" spans="1:8">
      <c r="A15180" s="30" t="s">
        <v>5030</v>
      </c>
      <c r="B15180" s="74">
        <v>46252</v>
      </c>
      <c r="C15180" s="30" t="s">
        <v>932</v>
      </c>
      <c r="D15180" s="30" t="s">
        <v>933</v>
      </c>
      <c r="E15180" s="75">
        <v>2</v>
      </c>
      <c r="F15180" s="30" t="s">
        <v>68</v>
      </c>
      <c r="G15180" s="30" t="s">
        <v>69</v>
      </c>
      <c r="H15180" s="75">
        <v>1</v>
      </c>
    </row>
    <row r="15181" spans="1:8">
      <c r="A15181" s="30" t="s">
        <v>5030</v>
      </c>
      <c r="B15181" s="74">
        <v>46252</v>
      </c>
      <c r="C15181" s="30" t="s">
        <v>934</v>
      </c>
      <c r="D15181" s="30" t="s">
        <v>935</v>
      </c>
      <c r="E15181" s="75">
        <v>61</v>
      </c>
      <c r="F15181" s="30" t="s">
        <v>68</v>
      </c>
      <c r="G15181" s="30" t="s">
        <v>69</v>
      </c>
      <c r="H15181" s="75">
        <v>1</v>
      </c>
    </row>
    <row r="15182" spans="1:8">
      <c r="A15182" s="30" t="s">
        <v>5030</v>
      </c>
      <c r="B15182" s="74">
        <v>46252</v>
      </c>
      <c r="C15182" s="30" t="s">
        <v>936</v>
      </c>
      <c r="D15182" s="30" t="s">
        <v>937</v>
      </c>
      <c r="E15182" s="75">
        <v>68</v>
      </c>
      <c r="F15182" s="30" t="s">
        <v>70</v>
      </c>
      <c r="G15182" s="30" t="s">
        <v>71</v>
      </c>
      <c r="H15182" s="75">
        <v>2</v>
      </c>
    </row>
    <row r="15183" spans="1:8">
      <c r="A15183" s="30" t="s">
        <v>5030</v>
      </c>
      <c r="B15183" s="74">
        <v>46252</v>
      </c>
      <c r="C15183" s="30" t="s">
        <v>938</v>
      </c>
      <c r="D15183" s="30" t="s">
        <v>939</v>
      </c>
      <c r="E15183" s="75">
        <v>135</v>
      </c>
      <c r="F15183" s="30" t="s">
        <v>80</v>
      </c>
      <c r="G15183" s="30" t="s">
        <v>81</v>
      </c>
      <c r="H15183" s="75">
        <v>1</v>
      </c>
    </row>
    <row r="15184" spans="1:8">
      <c r="A15184" s="30" t="s">
        <v>5030</v>
      </c>
      <c r="B15184" s="74">
        <v>46252</v>
      </c>
      <c r="C15184" s="30" t="s">
        <v>1826</v>
      </c>
      <c r="D15184" s="30" t="s">
        <v>1827</v>
      </c>
      <c r="E15184" s="75">
        <v>17</v>
      </c>
      <c r="F15184" s="30" t="s">
        <v>78</v>
      </c>
      <c r="G15184" s="30" t="s">
        <v>79</v>
      </c>
      <c r="H15184" s="75">
        <v>2</v>
      </c>
    </row>
    <row r="15185" spans="1:8">
      <c r="A15185" s="30" t="s">
        <v>5030</v>
      </c>
      <c r="B15185" s="74">
        <v>46252</v>
      </c>
      <c r="C15185" s="30" t="s">
        <v>1922</v>
      </c>
      <c r="D15185" s="30" t="s">
        <v>1923</v>
      </c>
      <c r="E15185" s="75">
        <v>84</v>
      </c>
      <c r="F15185" s="30" t="s">
        <v>70</v>
      </c>
      <c r="G15185" s="30" t="s">
        <v>71</v>
      </c>
      <c r="H15185" s="75">
        <v>2</v>
      </c>
    </row>
    <row r="15186" spans="1:8">
      <c r="A15186" s="30" t="s">
        <v>5030</v>
      </c>
      <c r="B15186" s="74">
        <v>46252</v>
      </c>
      <c r="C15186" s="30" t="s">
        <v>942</v>
      </c>
      <c r="D15186" s="30" t="s">
        <v>943</v>
      </c>
      <c r="E15186" s="75">
        <v>195</v>
      </c>
      <c r="F15186" s="30" t="s">
        <v>70</v>
      </c>
      <c r="G15186" s="30" t="s">
        <v>71</v>
      </c>
      <c r="H15186" s="75">
        <v>2</v>
      </c>
    </row>
    <row r="15187" spans="1:8">
      <c r="A15187" s="30" t="s">
        <v>5030</v>
      </c>
      <c r="B15187" s="74">
        <v>46252</v>
      </c>
      <c r="C15187" s="30" t="s">
        <v>944</v>
      </c>
      <c r="D15187" s="30" t="s">
        <v>945</v>
      </c>
      <c r="E15187" s="75">
        <v>54</v>
      </c>
      <c r="F15187" s="30" t="s">
        <v>70</v>
      </c>
      <c r="G15187" s="30" t="s">
        <v>71</v>
      </c>
      <c r="H15187" s="75">
        <v>2</v>
      </c>
    </row>
    <row r="15188" spans="1:8">
      <c r="A15188" s="30" t="s">
        <v>5030</v>
      </c>
      <c r="B15188" s="74">
        <v>46252</v>
      </c>
      <c r="C15188" s="30" t="s">
        <v>948</v>
      </c>
      <c r="D15188" s="30" t="s">
        <v>949</v>
      </c>
      <c r="E15188" s="75">
        <v>206</v>
      </c>
      <c r="F15188" s="30" t="s">
        <v>72</v>
      </c>
      <c r="G15188" s="30" t="s">
        <v>73</v>
      </c>
      <c r="H15188" s="75">
        <v>3</v>
      </c>
    </row>
    <row r="15189" spans="1:8">
      <c r="A15189" s="30" t="s">
        <v>5030</v>
      </c>
      <c r="B15189" s="74">
        <v>46252</v>
      </c>
      <c r="C15189" s="30" t="s">
        <v>950</v>
      </c>
      <c r="D15189" s="30" t="s">
        <v>951</v>
      </c>
      <c r="E15189" s="75">
        <v>46</v>
      </c>
      <c r="F15189" s="30" t="s">
        <v>53</v>
      </c>
      <c r="G15189" s="30" t="s">
        <v>54</v>
      </c>
      <c r="H15189" s="75">
        <v>1</v>
      </c>
    </row>
    <row r="15190" spans="1:8">
      <c r="A15190" s="30" t="s">
        <v>5030</v>
      </c>
      <c r="B15190" s="74">
        <v>46252</v>
      </c>
      <c r="C15190" s="30" t="s">
        <v>952</v>
      </c>
      <c r="D15190" s="30" t="s">
        <v>953</v>
      </c>
      <c r="E15190" s="75">
        <v>127</v>
      </c>
      <c r="F15190" s="30" t="s">
        <v>70</v>
      </c>
      <c r="G15190" s="30" t="s">
        <v>71</v>
      </c>
      <c r="H15190" s="75">
        <v>2</v>
      </c>
    </row>
    <row r="15191" spans="1:8">
      <c r="A15191" s="30" t="s">
        <v>5030</v>
      </c>
      <c r="B15191" s="74">
        <v>46252</v>
      </c>
      <c r="C15191" s="30" t="s">
        <v>954</v>
      </c>
      <c r="D15191" s="30" t="s">
        <v>955</v>
      </c>
      <c r="E15191" s="75">
        <v>35</v>
      </c>
      <c r="F15191" s="30" t="s">
        <v>70</v>
      </c>
      <c r="G15191" s="30" t="s">
        <v>71</v>
      </c>
      <c r="H15191" s="75">
        <v>2</v>
      </c>
    </row>
    <row r="15192" spans="1:8">
      <c r="A15192" s="30" t="s">
        <v>5030</v>
      </c>
      <c r="B15192" s="74">
        <v>46252</v>
      </c>
      <c r="C15192" s="30" t="s">
        <v>956</v>
      </c>
      <c r="D15192" s="30" t="s">
        <v>957</v>
      </c>
      <c r="E15192" s="75">
        <v>15</v>
      </c>
      <c r="F15192" s="30" t="s">
        <v>53</v>
      </c>
      <c r="G15192" s="30" t="s">
        <v>54</v>
      </c>
      <c r="H15192" s="75">
        <v>1</v>
      </c>
    </row>
    <row r="15193" spans="1:8">
      <c r="A15193" s="30" t="s">
        <v>5030</v>
      </c>
      <c r="B15193" s="74">
        <v>46252</v>
      </c>
      <c r="C15193" s="30" t="s">
        <v>958</v>
      </c>
      <c r="D15193" s="30" t="s">
        <v>959</v>
      </c>
      <c r="E15193" s="75">
        <v>38</v>
      </c>
      <c r="F15193" s="30" t="s">
        <v>53</v>
      </c>
      <c r="G15193" s="30" t="s">
        <v>54</v>
      </c>
      <c r="H15193" s="75">
        <v>1</v>
      </c>
    </row>
    <row r="15194" spans="1:8">
      <c r="A15194" s="30" t="s">
        <v>5030</v>
      </c>
      <c r="B15194" s="74">
        <v>46252</v>
      </c>
      <c r="C15194" s="30" t="s">
        <v>1830</v>
      </c>
      <c r="D15194" s="30" t="s">
        <v>1831</v>
      </c>
      <c r="E15194" s="75">
        <v>33</v>
      </c>
      <c r="F15194" s="30" t="s">
        <v>68</v>
      </c>
      <c r="G15194" s="30" t="s">
        <v>69</v>
      </c>
      <c r="H15194" s="75">
        <v>1</v>
      </c>
    </row>
    <row r="15195" spans="1:8">
      <c r="A15195" s="30" t="s">
        <v>5030</v>
      </c>
      <c r="B15195" s="74">
        <v>46252</v>
      </c>
      <c r="C15195" s="30" t="s">
        <v>960</v>
      </c>
      <c r="D15195" s="30" t="s">
        <v>961</v>
      </c>
      <c r="E15195" s="75">
        <v>67</v>
      </c>
      <c r="F15195" s="30" t="s">
        <v>53</v>
      </c>
      <c r="G15195" s="30" t="s">
        <v>54</v>
      </c>
      <c r="H15195" s="75">
        <v>1</v>
      </c>
    </row>
    <row r="15196" spans="1:8">
      <c r="A15196" s="30" t="s">
        <v>5030</v>
      </c>
      <c r="B15196" s="74">
        <v>46252</v>
      </c>
      <c r="C15196" s="30" t="s">
        <v>962</v>
      </c>
      <c r="D15196" s="30" t="s">
        <v>963</v>
      </c>
      <c r="E15196" s="75">
        <v>175</v>
      </c>
      <c r="F15196" s="30" t="s">
        <v>70</v>
      </c>
      <c r="G15196" s="30" t="s">
        <v>71</v>
      </c>
      <c r="H15196" s="75">
        <v>2</v>
      </c>
    </row>
    <row r="15197" spans="1:8">
      <c r="A15197" s="30" t="s">
        <v>5030</v>
      </c>
      <c r="B15197" s="74">
        <v>46252</v>
      </c>
      <c r="C15197" s="30" t="s">
        <v>964</v>
      </c>
      <c r="D15197" s="30" t="s">
        <v>965</v>
      </c>
      <c r="E15197" s="75">
        <v>31</v>
      </c>
      <c r="F15197" s="30" t="s">
        <v>53</v>
      </c>
      <c r="G15197" s="30" t="s">
        <v>54</v>
      </c>
      <c r="H15197" s="75">
        <v>1</v>
      </c>
    </row>
    <row r="15198" spans="1:8">
      <c r="A15198" s="30" t="s">
        <v>5030</v>
      </c>
      <c r="B15198" s="74">
        <v>46252</v>
      </c>
      <c r="C15198" s="30" t="s">
        <v>972</v>
      </c>
      <c r="D15198" s="30" t="s">
        <v>973</v>
      </c>
      <c r="E15198" s="75">
        <v>156</v>
      </c>
      <c r="F15198" s="30" t="s">
        <v>70</v>
      </c>
      <c r="G15198" s="30" t="s">
        <v>71</v>
      </c>
      <c r="H15198" s="75">
        <v>2</v>
      </c>
    </row>
    <row r="15199" spans="1:8">
      <c r="A15199" s="30" t="s">
        <v>5030</v>
      </c>
      <c r="B15199" s="74">
        <v>46252</v>
      </c>
      <c r="C15199" s="30" t="s">
        <v>974</v>
      </c>
      <c r="D15199" s="30" t="s">
        <v>975</v>
      </c>
      <c r="E15199" s="75">
        <v>128</v>
      </c>
      <c r="F15199" s="30" t="s">
        <v>53</v>
      </c>
      <c r="G15199" s="30" t="s">
        <v>54</v>
      </c>
      <c r="H15199" s="75">
        <v>1</v>
      </c>
    </row>
    <row r="15200" spans="1:8">
      <c r="A15200" s="30" t="s">
        <v>5030</v>
      </c>
      <c r="B15200" s="74">
        <v>46252</v>
      </c>
      <c r="C15200" s="30" t="s">
        <v>976</v>
      </c>
      <c r="D15200" s="30" t="s">
        <v>977</v>
      </c>
      <c r="E15200" s="75">
        <v>67</v>
      </c>
      <c r="F15200" s="30" t="s">
        <v>70</v>
      </c>
      <c r="G15200" s="30" t="s">
        <v>71</v>
      </c>
      <c r="H15200" s="75">
        <v>2</v>
      </c>
    </row>
    <row r="15201" spans="1:8">
      <c r="A15201" s="30" t="s">
        <v>5030</v>
      </c>
      <c r="B15201" s="74">
        <v>46252</v>
      </c>
      <c r="C15201" s="30" t="s">
        <v>978</v>
      </c>
      <c r="D15201" s="30" t="s">
        <v>979</v>
      </c>
      <c r="E15201" s="75">
        <v>8</v>
      </c>
      <c r="F15201" s="30" t="s">
        <v>76</v>
      </c>
      <c r="G15201" s="30" t="s">
        <v>77</v>
      </c>
      <c r="H15201" s="75">
        <v>1</v>
      </c>
    </row>
    <row r="15202" spans="1:8">
      <c r="A15202" s="30" t="s">
        <v>5030</v>
      </c>
      <c r="B15202" s="74">
        <v>46252</v>
      </c>
      <c r="C15202" s="30" t="s">
        <v>980</v>
      </c>
      <c r="D15202" s="30" t="s">
        <v>981</v>
      </c>
      <c r="E15202" s="75">
        <v>145</v>
      </c>
      <c r="F15202" s="30" t="s">
        <v>70</v>
      </c>
      <c r="G15202" s="30" t="s">
        <v>71</v>
      </c>
      <c r="H15202" s="75">
        <v>2</v>
      </c>
    </row>
    <row r="15203" spans="1:8">
      <c r="A15203" s="30" t="s">
        <v>5030</v>
      </c>
      <c r="B15203" s="74">
        <v>46252</v>
      </c>
      <c r="C15203" s="30" t="s">
        <v>984</v>
      </c>
      <c r="D15203" s="30" t="s">
        <v>985</v>
      </c>
      <c r="E15203" s="75">
        <v>125</v>
      </c>
      <c r="F15203" s="30" t="s">
        <v>53</v>
      </c>
      <c r="G15203" s="30" t="s">
        <v>54</v>
      </c>
      <c r="H15203" s="75">
        <v>1</v>
      </c>
    </row>
    <row r="15204" spans="1:8">
      <c r="A15204" s="30" t="s">
        <v>5030</v>
      </c>
      <c r="B15204" s="74">
        <v>46252</v>
      </c>
      <c r="C15204" s="30" t="s">
        <v>986</v>
      </c>
      <c r="D15204" s="30" t="s">
        <v>987</v>
      </c>
      <c r="E15204" s="75">
        <v>53</v>
      </c>
      <c r="F15204" s="30" t="s">
        <v>53</v>
      </c>
      <c r="G15204" s="30" t="s">
        <v>54</v>
      </c>
      <c r="H15204" s="75">
        <v>1</v>
      </c>
    </row>
    <row r="15205" spans="1:8">
      <c r="A15205" s="30" t="s">
        <v>5030</v>
      </c>
      <c r="B15205" s="74">
        <v>46252</v>
      </c>
      <c r="C15205" s="30" t="s">
        <v>992</v>
      </c>
      <c r="D15205" s="30" t="s">
        <v>993</v>
      </c>
      <c r="E15205" s="75">
        <v>38</v>
      </c>
      <c r="F15205" s="30" t="s">
        <v>68</v>
      </c>
      <c r="G15205" s="30" t="s">
        <v>69</v>
      </c>
      <c r="H15205" s="75">
        <v>1</v>
      </c>
    </row>
    <row r="15206" spans="1:8">
      <c r="A15206" s="30" t="s">
        <v>5030</v>
      </c>
      <c r="B15206" s="74">
        <v>46252</v>
      </c>
      <c r="C15206" s="30" t="s">
        <v>994</v>
      </c>
      <c r="D15206" s="30" t="s">
        <v>995</v>
      </c>
      <c r="E15206" s="75">
        <v>10</v>
      </c>
      <c r="F15206" s="30" t="s">
        <v>53</v>
      </c>
      <c r="G15206" s="30" t="s">
        <v>54</v>
      </c>
      <c r="H15206" s="75">
        <v>1</v>
      </c>
    </row>
    <row r="15207" spans="1:8">
      <c r="A15207" s="30" t="s">
        <v>5030</v>
      </c>
      <c r="B15207" s="74">
        <v>46252</v>
      </c>
      <c r="C15207" s="30" t="s">
        <v>5052</v>
      </c>
      <c r="D15207" s="30" t="s">
        <v>5053</v>
      </c>
      <c r="E15207" s="75">
        <v>65</v>
      </c>
      <c r="F15207" s="30" t="s">
        <v>68</v>
      </c>
      <c r="G15207" s="30" t="s">
        <v>69</v>
      </c>
      <c r="H15207" s="75">
        <v>1</v>
      </c>
    </row>
    <row r="15208" spans="1:8">
      <c r="A15208" s="30" t="s">
        <v>5030</v>
      </c>
      <c r="B15208" s="74">
        <v>46252</v>
      </c>
      <c r="C15208" s="30" t="s">
        <v>1840</v>
      </c>
      <c r="D15208" s="30" t="s">
        <v>1841</v>
      </c>
      <c r="E15208" s="75">
        <v>97</v>
      </c>
      <c r="F15208" s="30" t="s">
        <v>70</v>
      </c>
      <c r="G15208" s="30" t="s">
        <v>71</v>
      </c>
      <c r="H15208" s="75">
        <v>2</v>
      </c>
    </row>
    <row r="15209" spans="1:8">
      <c r="A15209" s="30" t="s">
        <v>5030</v>
      </c>
      <c r="B15209" s="74">
        <v>46252</v>
      </c>
      <c r="C15209" s="30" t="s">
        <v>1006</v>
      </c>
      <c r="D15209" s="30" t="s">
        <v>1007</v>
      </c>
      <c r="E15209" s="75">
        <v>94</v>
      </c>
      <c r="F15209" s="30" t="s">
        <v>70</v>
      </c>
      <c r="G15209" s="30" t="s">
        <v>71</v>
      </c>
      <c r="H15209" s="75">
        <v>2</v>
      </c>
    </row>
    <row r="15210" spans="1:8">
      <c r="A15210" s="30" t="s">
        <v>5030</v>
      </c>
      <c r="B15210" s="74">
        <v>46252</v>
      </c>
      <c r="C15210" s="30" t="s">
        <v>1010</v>
      </c>
      <c r="D15210" s="30" t="s">
        <v>1011</v>
      </c>
      <c r="E15210" s="75">
        <v>67</v>
      </c>
      <c r="F15210" s="30" t="s">
        <v>70</v>
      </c>
      <c r="G15210" s="30" t="s">
        <v>71</v>
      </c>
      <c r="H15210" s="75">
        <v>2</v>
      </c>
    </row>
    <row r="15211" spans="1:8">
      <c r="A15211" s="30" t="s">
        <v>5030</v>
      </c>
      <c r="B15211" s="74">
        <v>46252</v>
      </c>
      <c r="C15211" s="30" t="s">
        <v>1012</v>
      </c>
      <c r="D15211" s="30" t="s">
        <v>1013</v>
      </c>
      <c r="E15211" s="75">
        <v>19</v>
      </c>
      <c r="F15211" s="30" t="s">
        <v>53</v>
      </c>
      <c r="G15211" s="30" t="s">
        <v>54</v>
      </c>
      <c r="H15211" s="75">
        <v>1</v>
      </c>
    </row>
    <row r="15212" spans="1:8">
      <c r="A15212" s="30" t="s">
        <v>5030</v>
      </c>
      <c r="B15212" s="74">
        <v>46252</v>
      </c>
      <c r="C15212" s="30" t="s">
        <v>1016</v>
      </c>
      <c r="D15212" s="30" t="s">
        <v>1017</v>
      </c>
      <c r="E15212" s="75">
        <v>29</v>
      </c>
      <c r="F15212" s="30" t="s">
        <v>53</v>
      </c>
      <c r="G15212" s="30" t="s">
        <v>54</v>
      </c>
      <c r="H15212" s="75">
        <v>1</v>
      </c>
    </row>
    <row r="15213" spans="1:8">
      <c r="A15213" s="30" t="s">
        <v>5030</v>
      </c>
      <c r="B15213" s="74">
        <v>46252</v>
      </c>
      <c r="C15213" s="30" t="s">
        <v>1018</v>
      </c>
      <c r="D15213" s="30" t="s">
        <v>1019</v>
      </c>
      <c r="E15213" s="75">
        <v>183</v>
      </c>
      <c r="F15213" s="30" t="s">
        <v>70</v>
      </c>
      <c r="G15213" s="30" t="s">
        <v>71</v>
      </c>
      <c r="H15213" s="75">
        <v>2</v>
      </c>
    </row>
    <row r="15214" spans="1:8">
      <c r="A15214" s="30" t="s">
        <v>5030</v>
      </c>
      <c r="B15214" s="74">
        <v>46252</v>
      </c>
      <c r="C15214" s="30" t="s">
        <v>1020</v>
      </c>
      <c r="D15214" s="30" t="s">
        <v>1021</v>
      </c>
      <c r="E15214" s="75">
        <v>2</v>
      </c>
      <c r="F15214" s="30" t="s">
        <v>53</v>
      </c>
      <c r="G15214" s="30" t="s">
        <v>54</v>
      </c>
      <c r="H15214" s="75">
        <v>1</v>
      </c>
    </row>
    <row r="15215" spans="1:8">
      <c r="A15215" s="30" t="s">
        <v>5030</v>
      </c>
      <c r="B15215" s="74">
        <v>46252</v>
      </c>
      <c r="C15215" s="30" t="s">
        <v>1844</v>
      </c>
      <c r="D15215" s="30" t="s">
        <v>1845</v>
      </c>
      <c r="E15215" s="75">
        <v>61</v>
      </c>
      <c r="F15215" s="30" t="s">
        <v>53</v>
      </c>
      <c r="G15215" s="30" t="s">
        <v>54</v>
      </c>
      <c r="H15215" s="75">
        <v>1</v>
      </c>
    </row>
    <row r="15216" spans="1:8">
      <c r="A15216" s="30" t="s">
        <v>5030</v>
      </c>
      <c r="B15216" s="74">
        <v>46252</v>
      </c>
      <c r="C15216" s="30" t="s">
        <v>1032</v>
      </c>
      <c r="D15216" s="30" t="s">
        <v>1033</v>
      </c>
      <c r="E15216" s="75">
        <v>144</v>
      </c>
      <c r="F15216" s="30" t="s">
        <v>76</v>
      </c>
      <c r="G15216" s="30" t="s">
        <v>77</v>
      </c>
      <c r="H15216" s="75">
        <v>1</v>
      </c>
    </row>
    <row r="15217" spans="1:8">
      <c r="A15217" s="30" t="s">
        <v>5030</v>
      </c>
      <c r="B15217" s="74">
        <v>46252</v>
      </c>
      <c r="C15217" s="30" t="s">
        <v>1036</v>
      </c>
      <c r="D15217" s="30" t="s">
        <v>1037</v>
      </c>
      <c r="E15217" s="75">
        <v>111</v>
      </c>
      <c r="F15217" s="30" t="s">
        <v>53</v>
      </c>
      <c r="G15217" s="30" t="s">
        <v>54</v>
      </c>
      <c r="H15217" s="75">
        <v>1</v>
      </c>
    </row>
    <row r="15218" spans="1:8">
      <c r="A15218" s="30" t="s">
        <v>5030</v>
      </c>
      <c r="B15218" s="74">
        <v>46252</v>
      </c>
      <c r="C15218" s="30" t="s">
        <v>1038</v>
      </c>
      <c r="D15218" s="30" t="s">
        <v>1039</v>
      </c>
      <c r="E15218" s="75">
        <v>208</v>
      </c>
      <c r="F15218" s="30" t="s">
        <v>70</v>
      </c>
      <c r="G15218" s="30" t="s">
        <v>71</v>
      </c>
      <c r="H15218" s="75">
        <v>2</v>
      </c>
    </row>
    <row r="15219" spans="1:8">
      <c r="A15219" s="30" t="s">
        <v>5030</v>
      </c>
      <c r="B15219" s="74">
        <v>46252</v>
      </c>
      <c r="C15219" s="30" t="s">
        <v>1042</v>
      </c>
      <c r="D15219" s="30" t="s">
        <v>1043</v>
      </c>
      <c r="E15219" s="75">
        <v>129</v>
      </c>
      <c r="F15219" s="30" t="s">
        <v>80</v>
      </c>
      <c r="G15219" s="30" t="s">
        <v>81</v>
      </c>
      <c r="H15219" s="75">
        <v>1</v>
      </c>
    </row>
    <row r="15220" spans="1:8">
      <c r="A15220" s="30" t="s">
        <v>5030</v>
      </c>
      <c r="B15220" s="74">
        <v>46252</v>
      </c>
      <c r="C15220" s="30" t="s">
        <v>1044</v>
      </c>
      <c r="D15220" s="30" t="s">
        <v>1045</v>
      </c>
      <c r="E15220" s="75">
        <v>55</v>
      </c>
      <c r="F15220" s="30" t="s">
        <v>53</v>
      </c>
      <c r="G15220" s="30" t="s">
        <v>54</v>
      </c>
      <c r="H15220" s="75">
        <v>1</v>
      </c>
    </row>
    <row r="15221" spans="1:8">
      <c r="A15221" s="30" t="s">
        <v>5030</v>
      </c>
      <c r="B15221" s="74">
        <v>46252</v>
      </c>
      <c r="C15221" s="30" t="s">
        <v>1046</v>
      </c>
      <c r="D15221" s="30" t="s">
        <v>1047</v>
      </c>
      <c r="E15221" s="75">
        <v>67</v>
      </c>
      <c r="F15221" s="30" t="s">
        <v>80</v>
      </c>
      <c r="G15221" s="30" t="s">
        <v>81</v>
      </c>
      <c r="H15221" s="75">
        <v>1</v>
      </c>
    </row>
    <row r="15222" spans="1:8">
      <c r="A15222" s="30" t="s">
        <v>5030</v>
      </c>
      <c r="B15222" s="74">
        <v>46252</v>
      </c>
      <c r="C15222" s="30" t="s">
        <v>1050</v>
      </c>
      <c r="D15222" s="30" t="s">
        <v>1051</v>
      </c>
      <c r="E15222" s="75">
        <v>95</v>
      </c>
      <c r="F15222" s="30" t="s">
        <v>70</v>
      </c>
      <c r="G15222" s="30" t="s">
        <v>71</v>
      </c>
      <c r="H15222" s="75">
        <v>2</v>
      </c>
    </row>
    <row r="15223" spans="1:8">
      <c r="A15223" s="30" t="s">
        <v>5030</v>
      </c>
      <c r="B15223" s="74">
        <v>46252</v>
      </c>
      <c r="C15223" s="30" t="s">
        <v>1054</v>
      </c>
      <c r="D15223" s="30" t="s">
        <v>1055</v>
      </c>
      <c r="E15223" s="75">
        <v>227</v>
      </c>
      <c r="F15223" s="30" t="s">
        <v>70</v>
      </c>
      <c r="G15223" s="30" t="s">
        <v>71</v>
      </c>
      <c r="H15223" s="75">
        <v>2</v>
      </c>
    </row>
    <row r="15224" spans="1:8">
      <c r="A15224" s="30" t="s">
        <v>5030</v>
      </c>
      <c r="B15224" s="74">
        <v>46252</v>
      </c>
      <c r="C15224" s="30" t="s">
        <v>1058</v>
      </c>
      <c r="D15224" s="30" t="s">
        <v>1059</v>
      </c>
      <c r="E15224" s="75">
        <v>5</v>
      </c>
      <c r="F15224" s="30" t="s">
        <v>68</v>
      </c>
      <c r="G15224" s="30" t="s">
        <v>69</v>
      </c>
      <c r="H15224" s="75">
        <v>1</v>
      </c>
    </row>
    <row r="15225" spans="1:8">
      <c r="A15225" s="30" t="s">
        <v>5030</v>
      </c>
      <c r="B15225" s="74">
        <v>46252</v>
      </c>
      <c r="C15225" s="30" t="s">
        <v>1060</v>
      </c>
      <c r="D15225" s="30" t="s">
        <v>1061</v>
      </c>
      <c r="E15225" s="75">
        <v>74</v>
      </c>
      <c r="F15225" s="30" t="s">
        <v>53</v>
      </c>
      <c r="G15225" s="30" t="s">
        <v>54</v>
      </c>
      <c r="H15225" s="75">
        <v>1</v>
      </c>
    </row>
    <row r="15226" spans="1:8">
      <c r="A15226" s="30" t="s">
        <v>5030</v>
      </c>
      <c r="B15226" s="74">
        <v>46252</v>
      </c>
      <c r="C15226" s="30" t="s">
        <v>1064</v>
      </c>
      <c r="D15226" s="30" t="s">
        <v>1065</v>
      </c>
      <c r="E15226" s="75">
        <v>11</v>
      </c>
      <c r="F15226" s="30" t="s">
        <v>76</v>
      </c>
      <c r="G15226" s="30" t="s">
        <v>77</v>
      </c>
      <c r="H15226" s="75">
        <v>1</v>
      </c>
    </row>
    <row r="15227" spans="1:8">
      <c r="A15227" s="30" t="s">
        <v>5030</v>
      </c>
      <c r="B15227" s="74">
        <v>46252</v>
      </c>
      <c r="C15227" s="30" t="s">
        <v>1068</v>
      </c>
      <c r="D15227" s="30" t="s">
        <v>1069</v>
      </c>
      <c r="E15227" s="75">
        <v>70</v>
      </c>
      <c r="F15227" s="30" t="s">
        <v>70</v>
      </c>
      <c r="G15227" s="30" t="s">
        <v>71</v>
      </c>
      <c r="H15227" s="75">
        <v>2</v>
      </c>
    </row>
    <row r="15228" spans="1:8">
      <c r="A15228" s="30" t="s">
        <v>5030</v>
      </c>
      <c r="B15228" s="74">
        <v>46252</v>
      </c>
      <c r="C15228" s="30" t="s">
        <v>1070</v>
      </c>
      <c r="D15228" s="30" t="s">
        <v>1071</v>
      </c>
      <c r="E15228" s="75">
        <v>51</v>
      </c>
      <c r="F15228" s="30" t="s">
        <v>70</v>
      </c>
      <c r="G15228" s="30" t="s">
        <v>71</v>
      </c>
      <c r="H15228" s="75">
        <v>2</v>
      </c>
    </row>
    <row r="15229" spans="1:8">
      <c r="A15229" s="30" t="s">
        <v>5030</v>
      </c>
      <c r="B15229" s="74">
        <v>46252</v>
      </c>
      <c r="C15229" s="30" t="s">
        <v>1072</v>
      </c>
      <c r="D15229" s="30" t="s">
        <v>1073</v>
      </c>
      <c r="E15229" s="75">
        <v>116</v>
      </c>
      <c r="F15229" s="30" t="s">
        <v>53</v>
      </c>
      <c r="G15229" s="30" t="s">
        <v>54</v>
      </c>
      <c r="H15229" s="75">
        <v>1</v>
      </c>
    </row>
    <row r="15230" spans="1:8">
      <c r="A15230" s="30" t="s">
        <v>5030</v>
      </c>
      <c r="B15230" s="74">
        <v>46252</v>
      </c>
      <c r="C15230" s="30" t="s">
        <v>1074</v>
      </c>
      <c r="D15230" s="30" t="s">
        <v>1075</v>
      </c>
      <c r="E15230" s="75">
        <v>164</v>
      </c>
      <c r="F15230" s="30" t="s">
        <v>70</v>
      </c>
      <c r="G15230" s="30" t="s">
        <v>71</v>
      </c>
      <c r="H15230" s="75">
        <v>2</v>
      </c>
    </row>
    <row r="15231" spans="1:8">
      <c r="A15231" s="30" t="s">
        <v>5030</v>
      </c>
      <c r="B15231" s="74">
        <v>46252</v>
      </c>
      <c r="C15231" s="30" t="s">
        <v>1078</v>
      </c>
      <c r="D15231" s="30" t="s">
        <v>1079</v>
      </c>
      <c r="E15231" s="75">
        <v>8</v>
      </c>
      <c r="F15231" s="30" t="s">
        <v>70</v>
      </c>
      <c r="G15231" s="30" t="s">
        <v>71</v>
      </c>
      <c r="H15231" s="75">
        <v>2</v>
      </c>
    </row>
    <row r="15232" spans="1:8">
      <c r="A15232" s="30" t="s">
        <v>5030</v>
      </c>
      <c r="B15232" s="74">
        <v>46252</v>
      </c>
      <c r="C15232" s="30" t="s">
        <v>1080</v>
      </c>
      <c r="D15232" s="30" t="s">
        <v>1081</v>
      </c>
      <c r="E15232" s="75">
        <v>41</v>
      </c>
      <c r="F15232" s="30" t="s">
        <v>70</v>
      </c>
      <c r="G15232" s="30" t="s">
        <v>71</v>
      </c>
      <c r="H15232" s="75">
        <v>2</v>
      </c>
    </row>
    <row r="15233" spans="1:8">
      <c r="A15233" s="30" t="s">
        <v>5030</v>
      </c>
      <c r="B15233" s="74">
        <v>46252</v>
      </c>
      <c r="C15233" s="30" t="s">
        <v>1084</v>
      </c>
      <c r="D15233" s="30" t="s">
        <v>1085</v>
      </c>
      <c r="E15233" s="75">
        <v>29</v>
      </c>
      <c r="F15233" s="30" t="s">
        <v>53</v>
      </c>
      <c r="G15233" s="30" t="s">
        <v>54</v>
      </c>
      <c r="H15233" s="75">
        <v>1</v>
      </c>
    </row>
    <row r="15234" spans="1:8">
      <c r="A15234" s="30" t="s">
        <v>5030</v>
      </c>
      <c r="B15234" s="74">
        <v>46252</v>
      </c>
      <c r="C15234" s="30" t="s">
        <v>1086</v>
      </c>
      <c r="D15234" s="30" t="s">
        <v>1087</v>
      </c>
      <c r="E15234" s="75">
        <v>220</v>
      </c>
      <c r="F15234" s="30" t="s">
        <v>53</v>
      </c>
      <c r="G15234" s="30" t="s">
        <v>54</v>
      </c>
      <c r="H15234" s="75">
        <v>1</v>
      </c>
    </row>
    <row r="15235" spans="1:8">
      <c r="A15235" s="30" t="s">
        <v>5030</v>
      </c>
      <c r="B15235" s="74">
        <v>46252</v>
      </c>
      <c r="C15235" s="30" t="s">
        <v>1088</v>
      </c>
      <c r="D15235" s="30" t="s">
        <v>1089</v>
      </c>
      <c r="E15235" s="75">
        <v>28</v>
      </c>
      <c r="F15235" s="30" t="s">
        <v>53</v>
      </c>
      <c r="G15235" s="30" t="s">
        <v>54</v>
      </c>
      <c r="H15235" s="75">
        <v>1</v>
      </c>
    </row>
    <row r="15236" spans="1:8">
      <c r="A15236" s="30" t="s">
        <v>5030</v>
      </c>
      <c r="B15236" s="74">
        <v>46252</v>
      </c>
      <c r="C15236" s="30" t="s">
        <v>1092</v>
      </c>
      <c r="D15236" s="30" t="s">
        <v>1093</v>
      </c>
      <c r="E15236" s="75">
        <v>269</v>
      </c>
      <c r="F15236" s="30" t="s">
        <v>80</v>
      </c>
      <c r="G15236" s="30" t="s">
        <v>81</v>
      </c>
      <c r="H15236" s="75">
        <v>1</v>
      </c>
    </row>
    <row r="15237" spans="1:8">
      <c r="A15237" s="30" t="s">
        <v>5030</v>
      </c>
      <c r="B15237" s="74">
        <v>46252</v>
      </c>
      <c r="C15237" s="30" t="s">
        <v>1094</v>
      </c>
      <c r="D15237" s="30" t="s">
        <v>1095</v>
      </c>
      <c r="E15237" s="75">
        <v>50</v>
      </c>
      <c r="F15237" s="30" t="s">
        <v>70</v>
      </c>
      <c r="G15237" s="30" t="s">
        <v>71</v>
      </c>
      <c r="H15237" s="75">
        <v>2</v>
      </c>
    </row>
    <row r="15238" spans="1:8">
      <c r="A15238" s="30" t="s">
        <v>5030</v>
      </c>
      <c r="B15238" s="74">
        <v>46252</v>
      </c>
      <c r="C15238" s="30" t="s">
        <v>1848</v>
      </c>
      <c r="D15238" s="30" t="s">
        <v>1849</v>
      </c>
      <c r="E15238" s="75">
        <v>51</v>
      </c>
      <c r="F15238" s="30" t="s">
        <v>53</v>
      </c>
      <c r="G15238" s="30" t="s">
        <v>54</v>
      </c>
      <c r="H15238" s="75">
        <v>1</v>
      </c>
    </row>
    <row r="15239" spans="1:8">
      <c r="A15239" s="30" t="s">
        <v>5030</v>
      </c>
      <c r="B15239" s="74">
        <v>46252</v>
      </c>
      <c r="C15239" s="30" t="s">
        <v>1096</v>
      </c>
      <c r="D15239" s="30" t="s">
        <v>1097</v>
      </c>
      <c r="E15239" s="75">
        <v>75</v>
      </c>
      <c r="F15239" s="30" t="s">
        <v>70</v>
      </c>
      <c r="G15239" s="30" t="s">
        <v>71</v>
      </c>
      <c r="H15239" s="75">
        <v>2</v>
      </c>
    </row>
    <row r="15240" spans="1:8">
      <c r="A15240" s="30" t="s">
        <v>5030</v>
      </c>
      <c r="B15240" s="74">
        <v>46252</v>
      </c>
      <c r="C15240" s="30" t="s">
        <v>1850</v>
      </c>
      <c r="D15240" s="30" t="s">
        <v>1851</v>
      </c>
      <c r="E15240" s="75">
        <v>48</v>
      </c>
      <c r="F15240" s="30" t="s">
        <v>76</v>
      </c>
      <c r="G15240" s="30" t="s">
        <v>77</v>
      </c>
      <c r="H15240" s="75">
        <v>1</v>
      </c>
    </row>
    <row r="15241" spans="1:8">
      <c r="A15241" s="30" t="s">
        <v>5030</v>
      </c>
      <c r="B15241" s="74">
        <v>46252</v>
      </c>
      <c r="C15241" s="30" t="s">
        <v>1098</v>
      </c>
      <c r="D15241" s="30" t="s">
        <v>1099</v>
      </c>
      <c r="E15241" s="75">
        <v>84</v>
      </c>
      <c r="F15241" s="30" t="s">
        <v>53</v>
      </c>
      <c r="G15241" s="30" t="s">
        <v>54</v>
      </c>
      <c r="H15241" s="75">
        <v>1</v>
      </c>
    </row>
    <row r="15242" spans="1:8">
      <c r="A15242" s="30" t="s">
        <v>5030</v>
      </c>
      <c r="B15242" s="74">
        <v>46252</v>
      </c>
      <c r="C15242" s="30" t="s">
        <v>1102</v>
      </c>
      <c r="D15242" s="30" t="s">
        <v>1103</v>
      </c>
      <c r="E15242" s="75">
        <v>72</v>
      </c>
      <c r="F15242" s="30" t="s">
        <v>53</v>
      </c>
      <c r="G15242" s="30" t="s">
        <v>54</v>
      </c>
      <c r="H15242" s="75">
        <v>1</v>
      </c>
    </row>
    <row r="15243" spans="1:8">
      <c r="A15243" s="30" t="s">
        <v>5030</v>
      </c>
      <c r="B15243" s="74">
        <v>46252</v>
      </c>
      <c r="C15243" s="30" t="s">
        <v>1104</v>
      </c>
      <c r="D15243" s="30" t="s">
        <v>1105</v>
      </c>
      <c r="E15243" s="75">
        <v>105</v>
      </c>
      <c r="F15243" s="30" t="s">
        <v>53</v>
      </c>
      <c r="G15243" s="30" t="s">
        <v>54</v>
      </c>
      <c r="H15243" s="75">
        <v>1</v>
      </c>
    </row>
    <row r="15244" spans="1:8">
      <c r="A15244" s="30" t="s">
        <v>5030</v>
      </c>
      <c r="B15244" s="74">
        <v>46252</v>
      </c>
      <c r="C15244" s="30" t="s">
        <v>1106</v>
      </c>
      <c r="D15244" s="30" t="s">
        <v>1107</v>
      </c>
      <c r="E15244" s="75">
        <v>195</v>
      </c>
      <c r="F15244" s="30" t="s">
        <v>80</v>
      </c>
      <c r="G15244" s="30" t="s">
        <v>81</v>
      </c>
      <c r="H15244" s="75">
        <v>1</v>
      </c>
    </row>
    <row r="15245" spans="1:8">
      <c r="A15245" s="30" t="s">
        <v>5030</v>
      </c>
      <c r="B15245" s="74">
        <v>46252</v>
      </c>
      <c r="C15245" s="30" t="s">
        <v>1108</v>
      </c>
      <c r="D15245" s="30" t="s">
        <v>1109</v>
      </c>
      <c r="E15245" s="75">
        <v>76</v>
      </c>
      <c r="F15245" s="30" t="s">
        <v>53</v>
      </c>
      <c r="G15245" s="30" t="s">
        <v>54</v>
      </c>
      <c r="H15245" s="75">
        <v>1</v>
      </c>
    </row>
    <row r="15246" spans="1:8">
      <c r="A15246" s="30" t="s">
        <v>5030</v>
      </c>
      <c r="B15246" s="74">
        <v>46252</v>
      </c>
      <c r="C15246" s="30" t="s">
        <v>1110</v>
      </c>
      <c r="D15246" s="30" t="s">
        <v>1111</v>
      </c>
      <c r="E15246" s="75">
        <v>142</v>
      </c>
      <c r="F15246" s="30" t="s">
        <v>80</v>
      </c>
      <c r="G15246" s="30" t="s">
        <v>81</v>
      </c>
      <c r="H15246" s="75">
        <v>1</v>
      </c>
    </row>
    <row r="15247" spans="1:8">
      <c r="A15247" s="30" t="s">
        <v>5030</v>
      </c>
      <c r="B15247" s="74">
        <v>46252</v>
      </c>
      <c r="C15247" s="30" t="s">
        <v>1852</v>
      </c>
      <c r="D15247" s="30" t="s">
        <v>1853</v>
      </c>
      <c r="E15247" s="75">
        <v>43</v>
      </c>
      <c r="F15247" s="30" t="s">
        <v>53</v>
      </c>
      <c r="G15247" s="30" t="s">
        <v>54</v>
      </c>
      <c r="H15247" s="75">
        <v>1</v>
      </c>
    </row>
    <row r="15248" spans="1:8">
      <c r="A15248" s="30" t="s">
        <v>5030</v>
      </c>
      <c r="B15248" s="74">
        <v>46252</v>
      </c>
      <c r="C15248" s="30" t="s">
        <v>1114</v>
      </c>
      <c r="D15248" s="30" t="s">
        <v>1115</v>
      </c>
      <c r="E15248" s="75">
        <v>116</v>
      </c>
      <c r="F15248" s="30" t="s">
        <v>70</v>
      </c>
      <c r="G15248" s="30" t="s">
        <v>71</v>
      </c>
      <c r="H15248" s="75">
        <v>2</v>
      </c>
    </row>
    <row r="15249" spans="1:8">
      <c r="A15249" s="30" t="s">
        <v>5030</v>
      </c>
      <c r="B15249" s="74">
        <v>46252</v>
      </c>
      <c r="C15249" s="30" t="s">
        <v>1118</v>
      </c>
      <c r="D15249" s="30" t="s">
        <v>1119</v>
      </c>
      <c r="E15249" s="75">
        <v>5</v>
      </c>
      <c r="F15249" s="30" t="s">
        <v>76</v>
      </c>
      <c r="G15249" s="30" t="s">
        <v>77</v>
      </c>
      <c r="H15249" s="75">
        <v>1</v>
      </c>
    </row>
    <row r="15250" spans="1:8">
      <c r="A15250" s="30" t="s">
        <v>5030</v>
      </c>
      <c r="B15250" s="74">
        <v>46252</v>
      </c>
      <c r="C15250" s="30" t="s">
        <v>1120</v>
      </c>
      <c r="D15250" s="30" t="s">
        <v>1121</v>
      </c>
      <c r="E15250" s="75">
        <v>215</v>
      </c>
      <c r="F15250" s="30" t="s">
        <v>70</v>
      </c>
      <c r="G15250" s="30" t="s">
        <v>71</v>
      </c>
      <c r="H15250" s="75">
        <v>2</v>
      </c>
    </row>
    <row r="15251" spans="1:8">
      <c r="A15251" s="30" t="s">
        <v>5030</v>
      </c>
      <c r="B15251" s="74">
        <v>46252</v>
      </c>
      <c r="C15251" s="30" t="s">
        <v>1128</v>
      </c>
      <c r="D15251" s="30" t="s">
        <v>1129</v>
      </c>
      <c r="E15251" s="75">
        <v>104</v>
      </c>
      <c r="F15251" s="30" t="s">
        <v>70</v>
      </c>
      <c r="G15251" s="30" t="s">
        <v>71</v>
      </c>
      <c r="H15251" s="75">
        <v>2</v>
      </c>
    </row>
    <row r="15252" spans="1:8">
      <c r="A15252" s="30" t="s">
        <v>5030</v>
      </c>
      <c r="B15252" s="74">
        <v>46252</v>
      </c>
      <c r="C15252" s="30" t="s">
        <v>1130</v>
      </c>
      <c r="D15252" s="30" t="s">
        <v>1131</v>
      </c>
      <c r="E15252" s="75">
        <v>144</v>
      </c>
      <c r="F15252" s="30" t="s">
        <v>70</v>
      </c>
      <c r="G15252" s="30" t="s">
        <v>71</v>
      </c>
      <c r="H15252" s="75">
        <v>2</v>
      </c>
    </row>
    <row r="15253" spans="1:8">
      <c r="A15253" s="30" t="s">
        <v>5030</v>
      </c>
      <c r="B15253" s="74">
        <v>46252</v>
      </c>
      <c r="C15253" s="30" t="s">
        <v>1136</v>
      </c>
      <c r="D15253" s="30" t="s">
        <v>1137</v>
      </c>
      <c r="E15253" s="75">
        <v>212</v>
      </c>
      <c r="F15253" s="30" t="s">
        <v>70</v>
      </c>
      <c r="G15253" s="30" t="s">
        <v>71</v>
      </c>
      <c r="H15253" s="75">
        <v>2</v>
      </c>
    </row>
    <row r="15254" spans="1:8">
      <c r="A15254" s="30" t="s">
        <v>5030</v>
      </c>
      <c r="B15254" s="74">
        <v>46252</v>
      </c>
      <c r="C15254" s="30" t="s">
        <v>1856</v>
      </c>
      <c r="D15254" s="30" t="s">
        <v>1857</v>
      </c>
      <c r="E15254" s="75">
        <v>41</v>
      </c>
      <c r="F15254" s="30" t="s">
        <v>53</v>
      </c>
      <c r="G15254" s="30" t="s">
        <v>54</v>
      </c>
      <c r="H15254" s="75">
        <v>1</v>
      </c>
    </row>
    <row r="15255" spans="1:8">
      <c r="A15255" s="30" t="s">
        <v>5030</v>
      </c>
      <c r="B15255" s="74">
        <v>46252</v>
      </c>
      <c r="C15255" s="30" t="s">
        <v>1138</v>
      </c>
      <c r="D15255" s="30" t="s">
        <v>1139</v>
      </c>
      <c r="E15255" s="75">
        <v>8</v>
      </c>
      <c r="F15255" s="30" t="s">
        <v>80</v>
      </c>
      <c r="G15255" s="30" t="s">
        <v>81</v>
      </c>
      <c r="H15255" s="75">
        <v>1</v>
      </c>
    </row>
    <row r="15256" spans="1:8">
      <c r="A15256" s="30" t="s">
        <v>5030</v>
      </c>
      <c r="B15256" s="74">
        <v>46252</v>
      </c>
      <c r="C15256" s="30" t="s">
        <v>1140</v>
      </c>
      <c r="D15256" s="30" t="s">
        <v>1141</v>
      </c>
      <c r="E15256" s="75">
        <v>33</v>
      </c>
      <c r="F15256" s="30" t="s">
        <v>53</v>
      </c>
      <c r="G15256" s="30" t="s">
        <v>54</v>
      </c>
      <c r="H15256" s="75">
        <v>1</v>
      </c>
    </row>
    <row r="15257" spans="1:8">
      <c r="A15257" s="30" t="s">
        <v>5030</v>
      </c>
      <c r="B15257" s="74">
        <v>46252</v>
      </c>
      <c r="C15257" s="30" t="s">
        <v>1142</v>
      </c>
      <c r="D15257" s="30" t="s">
        <v>1143</v>
      </c>
      <c r="E15257" s="75">
        <v>189</v>
      </c>
      <c r="F15257" s="30" t="s">
        <v>70</v>
      </c>
      <c r="G15257" s="30" t="s">
        <v>71</v>
      </c>
      <c r="H15257" s="75">
        <v>2</v>
      </c>
    </row>
    <row r="15258" spans="1:8">
      <c r="A15258" s="30" t="s">
        <v>5030</v>
      </c>
      <c r="B15258" s="74">
        <v>46252</v>
      </c>
      <c r="C15258" s="30" t="s">
        <v>1148</v>
      </c>
      <c r="D15258" s="30" t="s">
        <v>1149</v>
      </c>
      <c r="E15258" s="75">
        <v>140</v>
      </c>
      <c r="F15258" s="30" t="s">
        <v>70</v>
      </c>
      <c r="G15258" s="30" t="s">
        <v>71</v>
      </c>
      <c r="H15258" s="75">
        <v>2</v>
      </c>
    </row>
    <row r="15259" spans="1:8">
      <c r="A15259" s="30" t="s">
        <v>5030</v>
      </c>
      <c r="B15259" s="74">
        <v>46252</v>
      </c>
      <c r="C15259" s="30" t="s">
        <v>1150</v>
      </c>
      <c r="D15259" s="30" t="s">
        <v>1151</v>
      </c>
      <c r="E15259" s="75">
        <v>38</v>
      </c>
      <c r="F15259" s="30" t="s">
        <v>68</v>
      </c>
      <c r="G15259" s="30" t="s">
        <v>69</v>
      </c>
      <c r="H15259" s="75">
        <v>1</v>
      </c>
    </row>
    <row r="15260" spans="1:8">
      <c r="A15260" s="30" t="s">
        <v>5030</v>
      </c>
      <c r="B15260" s="74">
        <v>46252</v>
      </c>
      <c r="C15260" s="30" t="s">
        <v>1152</v>
      </c>
      <c r="D15260" s="30" t="s">
        <v>1153</v>
      </c>
      <c r="E15260" s="75">
        <v>151</v>
      </c>
      <c r="F15260" s="30" t="s">
        <v>70</v>
      </c>
      <c r="G15260" s="30" t="s">
        <v>71</v>
      </c>
      <c r="H15260" s="75">
        <v>2</v>
      </c>
    </row>
    <row r="15261" spans="1:8">
      <c r="A15261" s="30" t="s">
        <v>5030</v>
      </c>
      <c r="B15261" s="74">
        <v>46252</v>
      </c>
      <c r="C15261" s="30" t="s">
        <v>1860</v>
      </c>
      <c r="D15261" s="30" t="s">
        <v>1861</v>
      </c>
      <c r="E15261" s="75">
        <v>63</v>
      </c>
      <c r="F15261" s="30" t="s">
        <v>53</v>
      </c>
      <c r="G15261" s="30" t="s">
        <v>54</v>
      </c>
      <c r="H15261" s="75">
        <v>1</v>
      </c>
    </row>
    <row r="15262" spans="1:8">
      <c r="A15262" s="30" t="s">
        <v>5030</v>
      </c>
      <c r="B15262" s="74">
        <v>46252</v>
      </c>
      <c r="C15262" s="30" t="s">
        <v>1926</v>
      </c>
      <c r="D15262" s="30" t="s">
        <v>1927</v>
      </c>
      <c r="E15262" s="75">
        <v>50</v>
      </c>
      <c r="F15262" s="30" t="s">
        <v>74</v>
      </c>
      <c r="G15262" s="30" t="s">
        <v>75</v>
      </c>
      <c r="H15262" s="75">
        <v>2</v>
      </c>
    </row>
    <row r="15263" spans="1:8">
      <c r="A15263" s="30" t="s">
        <v>5030</v>
      </c>
      <c r="B15263" s="74">
        <v>46252</v>
      </c>
      <c r="C15263" s="30" t="s">
        <v>1162</v>
      </c>
      <c r="D15263" s="30" t="s">
        <v>1163</v>
      </c>
      <c r="E15263" s="75">
        <v>119</v>
      </c>
      <c r="F15263" s="30" t="s">
        <v>70</v>
      </c>
      <c r="G15263" s="30" t="s">
        <v>71</v>
      </c>
      <c r="H15263" s="75">
        <v>2</v>
      </c>
    </row>
    <row r="15264" spans="1:8">
      <c r="A15264" s="30" t="s">
        <v>5030</v>
      </c>
      <c r="B15264" s="74">
        <v>46252</v>
      </c>
      <c r="C15264" s="30" t="s">
        <v>1164</v>
      </c>
      <c r="D15264" s="30" t="s">
        <v>1165</v>
      </c>
      <c r="E15264" s="75">
        <v>181</v>
      </c>
      <c r="F15264" s="30" t="s">
        <v>70</v>
      </c>
      <c r="G15264" s="30" t="s">
        <v>71</v>
      </c>
      <c r="H15264" s="75">
        <v>2</v>
      </c>
    </row>
    <row r="15265" spans="1:8">
      <c r="A15265" s="30" t="s">
        <v>5030</v>
      </c>
      <c r="B15265" s="74">
        <v>46252</v>
      </c>
      <c r="C15265" s="30" t="s">
        <v>1166</v>
      </c>
      <c r="D15265" s="30" t="s">
        <v>1167</v>
      </c>
      <c r="E15265" s="75">
        <v>70</v>
      </c>
      <c r="F15265" s="30" t="s">
        <v>53</v>
      </c>
      <c r="G15265" s="30" t="s">
        <v>54</v>
      </c>
      <c r="H15265" s="75">
        <v>1</v>
      </c>
    </row>
    <row r="15266" spans="1:8">
      <c r="A15266" s="30" t="s">
        <v>5030</v>
      </c>
      <c r="B15266" s="74">
        <v>46252</v>
      </c>
      <c r="C15266" s="30" t="s">
        <v>1174</v>
      </c>
      <c r="D15266" s="30" t="s">
        <v>1175</v>
      </c>
      <c r="E15266" s="75">
        <v>75</v>
      </c>
      <c r="F15266" s="30" t="s">
        <v>53</v>
      </c>
      <c r="G15266" s="30" t="s">
        <v>54</v>
      </c>
      <c r="H15266" s="75">
        <v>1</v>
      </c>
    </row>
    <row r="15267" spans="1:8">
      <c r="A15267" s="30" t="s">
        <v>5030</v>
      </c>
      <c r="B15267" s="74">
        <v>46252</v>
      </c>
      <c r="C15267" s="30" t="s">
        <v>1176</v>
      </c>
      <c r="D15267" s="30" t="s">
        <v>1177</v>
      </c>
      <c r="E15267" s="75">
        <v>1</v>
      </c>
      <c r="F15267" s="30" t="s">
        <v>76</v>
      </c>
      <c r="G15267" s="30" t="s">
        <v>77</v>
      </c>
      <c r="H15267" s="75">
        <v>1</v>
      </c>
    </row>
    <row r="15268" spans="1:8">
      <c r="A15268" s="30" t="s">
        <v>5030</v>
      </c>
      <c r="B15268" s="74">
        <v>46252</v>
      </c>
      <c r="C15268" s="30" t="s">
        <v>1178</v>
      </c>
      <c r="D15268" s="30" t="s">
        <v>1179</v>
      </c>
      <c r="E15268" s="75">
        <v>2</v>
      </c>
      <c r="F15268" s="30" t="s">
        <v>78</v>
      </c>
      <c r="G15268" s="30" t="s">
        <v>79</v>
      </c>
      <c r="H15268" s="75">
        <v>2</v>
      </c>
    </row>
    <row r="15269" spans="1:8">
      <c r="A15269" s="30" t="s">
        <v>5030</v>
      </c>
      <c r="B15269" s="74">
        <v>46252</v>
      </c>
      <c r="C15269" s="30" t="s">
        <v>1180</v>
      </c>
      <c r="D15269" s="30" t="s">
        <v>1181</v>
      </c>
      <c r="E15269" s="75">
        <v>136</v>
      </c>
      <c r="F15269" s="30" t="s">
        <v>53</v>
      </c>
      <c r="G15269" s="30" t="s">
        <v>54</v>
      </c>
      <c r="H15269" s="75">
        <v>1</v>
      </c>
    </row>
    <row r="15270" spans="1:8">
      <c r="A15270" s="30" t="s">
        <v>5030</v>
      </c>
      <c r="B15270" s="74">
        <v>46252</v>
      </c>
      <c r="C15270" s="30" t="s">
        <v>1182</v>
      </c>
      <c r="D15270" s="30" t="s">
        <v>1183</v>
      </c>
      <c r="E15270" s="75">
        <v>31</v>
      </c>
      <c r="F15270" s="30" t="s">
        <v>70</v>
      </c>
      <c r="G15270" s="30" t="s">
        <v>71</v>
      </c>
      <c r="H15270" s="75">
        <v>2</v>
      </c>
    </row>
    <row r="15271" spans="1:8">
      <c r="A15271" s="30" t="s">
        <v>5030</v>
      </c>
      <c r="B15271" s="74">
        <v>46252</v>
      </c>
      <c r="C15271" s="30" t="s">
        <v>1186</v>
      </c>
      <c r="D15271" s="30" t="s">
        <v>1187</v>
      </c>
      <c r="E15271" s="75">
        <v>91</v>
      </c>
      <c r="F15271" s="30" t="s">
        <v>53</v>
      </c>
      <c r="G15271" s="30" t="s">
        <v>54</v>
      </c>
      <c r="H15271" s="75">
        <v>1</v>
      </c>
    </row>
    <row r="15272" spans="1:8">
      <c r="A15272" s="30" t="s">
        <v>5030</v>
      </c>
      <c r="B15272" s="74">
        <v>46252</v>
      </c>
      <c r="C15272" s="30" t="s">
        <v>1192</v>
      </c>
      <c r="D15272" s="30" t="s">
        <v>1193</v>
      </c>
      <c r="E15272" s="75">
        <v>16</v>
      </c>
      <c r="F15272" s="30" t="s">
        <v>53</v>
      </c>
      <c r="G15272" s="30" t="s">
        <v>54</v>
      </c>
      <c r="H15272" s="75">
        <v>1</v>
      </c>
    </row>
    <row r="15273" spans="1:8">
      <c r="A15273" s="30" t="s">
        <v>5030</v>
      </c>
      <c r="B15273" s="74">
        <v>46252</v>
      </c>
      <c r="C15273" s="30" t="s">
        <v>1194</v>
      </c>
      <c r="D15273" s="30" t="s">
        <v>1195</v>
      </c>
      <c r="E15273" s="75">
        <v>100</v>
      </c>
      <c r="F15273" s="30" t="s">
        <v>70</v>
      </c>
      <c r="G15273" s="30" t="s">
        <v>71</v>
      </c>
      <c r="H15273" s="75">
        <v>2</v>
      </c>
    </row>
    <row r="15274" spans="1:8">
      <c r="A15274" s="30" t="s">
        <v>5030</v>
      </c>
      <c r="B15274" s="74">
        <v>46252</v>
      </c>
      <c r="C15274" s="30" t="s">
        <v>1204</v>
      </c>
      <c r="D15274" s="30" t="s">
        <v>1205</v>
      </c>
      <c r="E15274" s="75">
        <v>28</v>
      </c>
      <c r="F15274" s="30" t="s">
        <v>53</v>
      </c>
      <c r="G15274" s="30" t="s">
        <v>54</v>
      </c>
      <c r="H15274" s="75">
        <v>1</v>
      </c>
    </row>
    <row r="15275" spans="1:8">
      <c r="A15275" s="30" t="s">
        <v>5030</v>
      </c>
      <c r="B15275" s="74">
        <v>46252</v>
      </c>
      <c r="C15275" s="30" t="s">
        <v>1206</v>
      </c>
      <c r="D15275" s="30" t="s">
        <v>1207</v>
      </c>
      <c r="E15275" s="75">
        <v>24</v>
      </c>
      <c r="F15275" s="30" t="s">
        <v>53</v>
      </c>
      <c r="G15275" s="30" t="s">
        <v>54</v>
      </c>
      <c r="H15275" s="75">
        <v>1</v>
      </c>
    </row>
    <row r="15276" spans="1:8">
      <c r="A15276" s="30" t="s">
        <v>5030</v>
      </c>
      <c r="B15276" s="74">
        <v>46252</v>
      </c>
      <c r="C15276" s="30" t="s">
        <v>1208</v>
      </c>
      <c r="D15276" s="30" t="s">
        <v>1209</v>
      </c>
      <c r="E15276" s="75">
        <v>114</v>
      </c>
      <c r="F15276" s="30" t="s">
        <v>53</v>
      </c>
      <c r="G15276" s="30" t="s">
        <v>54</v>
      </c>
      <c r="H15276" s="75">
        <v>1</v>
      </c>
    </row>
    <row r="15277" spans="1:8">
      <c r="A15277" s="30" t="s">
        <v>5030</v>
      </c>
      <c r="B15277" s="74">
        <v>46252</v>
      </c>
      <c r="C15277" s="30" t="s">
        <v>1210</v>
      </c>
      <c r="D15277" s="30" t="s">
        <v>1211</v>
      </c>
      <c r="E15277" s="75">
        <v>65</v>
      </c>
      <c r="F15277" s="30" t="s">
        <v>53</v>
      </c>
      <c r="G15277" s="30" t="s">
        <v>54</v>
      </c>
      <c r="H15277" s="75">
        <v>1</v>
      </c>
    </row>
    <row r="15278" spans="1:8">
      <c r="A15278" s="30" t="s">
        <v>5030</v>
      </c>
      <c r="B15278" s="74">
        <v>46252</v>
      </c>
      <c r="C15278" s="30" t="s">
        <v>1212</v>
      </c>
      <c r="D15278" s="30" t="s">
        <v>1213</v>
      </c>
      <c r="E15278" s="75">
        <v>138</v>
      </c>
      <c r="F15278" s="30" t="s">
        <v>78</v>
      </c>
      <c r="G15278" s="30" t="s">
        <v>79</v>
      </c>
      <c r="H15278" s="75">
        <v>2</v>
      </c>
    </row>
    <row r="15279" spans="1:8">
      <c r="A15279" s="30" t="s">
        <v>5030</v>
      </c>
      <c r="B15279" s="74">
        <v>46252</v>
      </c>
      <c r="C15279" s="30" t="s">
        <v>1862</v>
      </c>
      <c r="D15279" s="30" t="s">
        <v>1863</v>
      </c>
      <c r="E15279" s="75">
        <v>62</v>
      </c>
      <c r="F15279" s="30" t="s">
        <v>53</v>
      </c>
      <c r="G15279" s="30" t="s">
        <v>54</v>
      </c>
      <c r="H15279" s="75">
        <v>1</v>
      </c>
    </row>
    <row r="15280" spans="1:8">
      <c r="A15280" s="30" t="s">
        <v>5030</v>
      </c>
      <c r="B15280" s="74">
        <v>46252</v>
      </c>
      <c r="C15280" s="30" t="s">
        <v>1218</v>
      </c>
      <c r="D15280" s="30" t="s">
        <v>1219</v>
      </c>
      <c r="E15280" s="75">
        <v>27</v>
      </c>
      <c r="F15280" s="30" t="s">
        <v>53</v>
      </c>
      <c r="G15280" s="30" t="s">
        <v>54</v>
      </c>
      <c r="H15280" s="75">
        <v>1</v>
      </c>
    </row>
    <row r="15281" spans="1:8">
      <c r="A15281" s="30" t="s">
        <v>5030</v>
      </c>
      <c r="B15281" s="74">
        <v>46252</v>
      </c>
      <c r="C15281" s="30" t="s">
        <v>1220</v>
      </c>
      <c r="D15281" s="30" t="s">
        <v>1221</v>
      </c>
      <c r="E15281" s="75">
        <v>158</v>
      </c>
      <c r="F15281" s="30" t="s">
        <v>70</v>
      </c>
      <c r="G15281" s="30" t="s">
        <v>71</v>
      </c>
      <c r="H15281" s="75">
        <v>2</v>
      </c>
    </row>
    <row r="15282" spans="1:8">
      <c r="A15282" s="30" t="s">
        <v>5030</v>
      </c>
      <c r="B15282" s="74">
        <v>46252</v>
      </c>
      <c r="C15282" s="30" t="s">
        <v>1864</v>
      </c>
      <c r="D15282" s="30" t="s">
        <v>1865</v>
      </c>
      <c r="E15282" s="75">
        <v>36</v>
      </c>
      <c r="F15282" s="30" t="s">
        <v>53</v>
      </c>
      <c r="G15282" s="30" t="s">
        <v>54</v>
      </c>
      <c r="H15282" s="75">
        <v>1</v>
      </c>
    </row>
    <row r="15283" spans="1:8">
      <c r="A15283" s="30" t="s">
        <v>5030</v>
      </c>
      <c r="B15283" s="74">
        <v>46252</v>
      </c>
      <c r="C15283" s="30" t="s">
        <v>1224</v>
      </c>
      <c r="D15283" s="30" t="s">
        <v>1225</v>
      </c>
      <c r="E15283" s="75">
        <v>183</v>
      </c>
      <c r="F15283" s="30" t="s">
        <v>70</v>
      </c>
      <c r="G15283" s="30" t="s">
        <v>71</v>
      </c>
      <c r="H15283" s="75">
        <v>2</v>
      </c>
    </row>
    <row r="15284" spans="1:8">
      <c r="A15284" s="30" t="s">
        <v>5030</v>
      </c>
      <c r="B15284" s="74">
        <v>46252</v>
      </c>
      <c r="C15284" s="30" t="s">
        <v>1226</v>
      </c>
      <c r="D15284" s="30" t="s">
        <v>1227</v>
      </c>
      <c r="E15284" s="75">
        <v>14</v>
      </c>
      <c r="F15284" s="30" t="s">
        <v>76</v>
      </c>
      <c r="G15284" s="30" t="s">
        <v>77</v>
      </c>
      <c r="H15284" s="75">
        <v>1</v>
      </c>
    </row>
    <row r="15285" spans="1:8">
      <c r="A15285" s="30" t="s">
        <v>5030</v>
      </c>
      <c r="B15285" s="74">
        <v>46252</v>
      </c>
      <c r="C15285" s="30" t="s">
        <v>1228</v>
      </c>
      <c r="D15285" s="30" t="s">
        <v>1229</v>
      </c>
      <c r="E15285" s="75">
        <v>101</v>
      </c>
      <c r="F15285" s="30" t="s">
        <v>53</v>
      </c>
      <c r="G15285" s="30" t="s">
        <v>54</v>
      </c>
      <c r="H15285" s="75">
        <v>1</v>
      </c>
    </row>
    <row r="15286" spans="1:8">
      <c r="A15286" s="30" t="s">
        <v>5030</v>
      </c>
      <c r="B15286" s="74">
        <v>46252</v>
      </c>
      <c r="C15286" s="30" t="s">
        <v>1230</v>
      </c>
      <c r="D15286" s="30" t="s">
        <v>1231</v>
      </c>
      <c r="E15286" s="75">
        <v>149</v>
      </c>
      <c r="F15286" s="30" t="s">
        <v>70</v>
      </c>
      <c r="G15286" s="30" t="s">
        <v>71</v>
      </c>
      <c r="H15286" s="75">
        <v>2</v>
      </c>
    </row>
    <row r="15287" spans="1:8">
      <c r="A15287" s="30" t="s">
        <v>5030</v>
      </c>
      <c r="B15287" s="74">
        <v>46252</v>
      </c>
      <c r="C15287" s="30" t="s">
        <v>1232</v>
      </c>
      <c r="D15287" s="30" t="s">
        <v>1233</v>
      </c>
      <c r="E15287" s="75">
        <v>4</v>
      </c>
      <c r="F15287" s="30" t="s">
        <v>76</v>
      </c>
      <c r="G15287" s="30" t="s">
        <v>77</v>
      </c>
      <c r="H15287" s="75">
        <v>1</v>
      </c>
    </row>
    <row r="15288" spans="1:8">
      <c r="A15288" s="30" t="s">
        <v>5030</v>
      </c>
      <c r="B15288" s="74">
        <v>46252</v>
      </c>
      <c r="C15288" s="30" t="s">
        <v>1240</v>
      </c>
      <c r="D15288" s="30" t="s">
        <v>1241</v>
      </c>
      <c r="E15288" s="75">
        <v>71</v>
      </c>
      <c r="F15288" s="30" t="s">
        <v>53</v>
      </c>
      <c r="G15288" s="30" t="s">
        <v>54</v>
      </c>
      <c r="H15288" s="75">
        <v>1</v>
      </c>
    </row>
    <row r="15289" spans="1:8">
      <c r="A15289" s="30" t="s">
        <v>5030</v>
      </c>
      <c r="B15289" s="74">
        <v>46252</v>
      </c>
      <c r="C15289" s="30" t="s">
        <v>1242</v>
      </c>
      <c r="D15289" s="30" t="s">
        <v>1243</v>
      </c>
      <c r="E15289" s="75">
        <v>9</v>
      </c>
      <c r="F15289" s="30" t="s">
        <v>70</v>
      </c>
      <c r="G15289" s="30" t="s">
        <v>71</v>
      </c>
      <c r="H15289" s="75">
        <v>2</v>
      </c>
    </row>
    <row r="15290" spans="1:8">
      <c r="A15290" s="30" t="s">
        <v>5030</v>
      </c>
      <c r="B15290" s="74">
        <v>46252</v>
      </c>
      <c r="C15290" s="30" t="s">
        <v>1244</v>
      </c>
      <c r="D15290" s="30" t="s">
        <v>1245</v>
      </c>
      <c r="E15290" s="75">
        <v>18</v>
      </c>
      <c r="F15290" s="30" t="s">
        <v>53</v>
      </c>
      <c r="G15290" s="30" t="s">
        <v>54</v>
      </c>
      <c r="H15290" s="75">
        <v>1</v>
      </c>
    </row>
    <row r="15291" spans="1:8">
      <c r="A15291" s="30" t="s">
        <v>5030</v>
      </c>
      <c r="B15291" s="74">
        <v>46252</v>
      </c>
      <c r="C15291" s="30" t="s">
        <v>1250</v>
      </c>
      <c r="D15291" s="30" t="s">
        <v>1251</v>
      </c>
      <c r="E15291" s="75">
        <v>86</v>
      </c>
      <c r="F15291" s="30" t="s">
        <v>70</v>
      </c>
      <c r="G15291" s="30" t="s">
        <v>71</v>
      </c>
      <c r="H15291" s="75">
        <v>2</v>
      </c>
    </row>
    <row r="15292" spans="1:8">
      <c r="A15292" s="30" t="s">
        <v>5030</v>
      </c>
      <c r="B15292" s="74">
        <v>46252</v>
      </c>
      <c r="C15292" s="30" t="s">
        <v>1872</v>
      </c>
      <c r="D15292" s="30" t="s">
        <v>1873</v>
      </c>
      <c r="E15292" s="75">
        <v>1</v>
      </c>
      <c r="F15292" s="30" t="s">
        <v>53</v>
      </c>
      <c r="G15292" s="30" t="s">
        <v>54</v>
      </c>
      <c r="H15292" s="75">
        <v>1</v>
      </c>
    </row>
    <row r="15293" spans="1:8">
      <c r="A15293" s="30" t="s">
        <v>5030</v>
      </c>
      <c r="B15293" s="74">
        <v>46252</v>
      </c>
      <c r="C15293" s="30" t="s">
        <v>1874</v>
      </c>
      <c r="D15293" s="30" t="s">
        <v>1875</v>
      </c>
      <c r="E15293" s="75">
        <v>18</v>
      </c>
      <c r="F15293" s="30" t="s">
        <v>76</v>
      </c>
      <c r="G15293" s="30" t="s">
        <v>77</v>
      </c>
      <c r="H15293" s="75">
        <v>1</v>
      </c>
    </row>
    <row r="15294" spans="1:8">
      <c r="A15294" s="30" t="s">
        <v>5030</v>
      </c>
      <c r="B15294" s="74">
        <v>46252</v>
      </c>
      <c r="C15294" s="30" t="s">
        <v>1876</v>
      </c>
      <c r="D15294" s="30" t="s">
        <v>1877</v>
      </c>
      <c r="E15294" s="75">
        <v>109</v>
      </c>
      <c r="F15294" s="30" t="s">
        <v>76</v>
      </c>
      <c r="G15294" s="30" t="s">
        <v>77</v>
      </c>
      <c r="H15294" s="75">
        <v>1</v>
      </c>
    </row>
    <row r="15295" spans="1:8">
      <c r="A15295" s="30" t="s">
        <v>5030</v>
      </c>
      <c r="B15295" s="74">
        <v>46252</v>
      </c>
      <c r="C15295" s="30" t="s">
        <v>1260</v>
      </c>
      <c r="D15295" s="30" t="s">
        <v>1261</v>
      </c>
      <c r="E15295" s="75">
        <v>45</v>
      </c>
      <c r="F15295" s="30" t="s">
        <v>68</v>
      </c>
      <c r="G15295" s="30" t="s">
        <v>69</v>
      </c>
      <c r="H15295" s="75">
        <v>1</v>
      </c>
    </row>
    <row r="15296" spans="1:8">
      <c r="A15296" s="30" t="s">
        <v>5030</v>
      </c>
      <c r="B15296" s="74">
        <v>46252</v>
      </c>
      <c r="C15296" s="30" t="s">
        <v>5059</v>
      </c>
      <c r="D15296" s="30" t="s">
        <v>5060</v>
      </c>
      <c r="E15296" s="75">
        <v>5</v>
      </c>
      <c r="F15296" s="30" t="s">
        <v>76</v>
      </c>
      <c r="G15296" s="30" t="s">
        <v>77</v>
      </c>
      <c r="H15296" s="75">
        <v>1</v>
      </c>
    </row>
    <row r="15297" spans="1:8">
      <c r="A15297" s="30" t="s">
        <v>5030</v>
      </c>
      <c r="B15297" s="74">
        <v>46252</v>
      </c>
      <c r="C15297" s="30" t="s">
        <v>1264</v>
      </c>
      <c r="D15297" s="30" t="s">
        <v>1265</v>
      </c>
      <c r="E15297" s="75">
        <v>66</v>
      </c>
      <c r="F15297" s="30" t="s">
        <v>76</v>
      </c>
      <c r="G15297" s="30" t="s">
        <v>77</v>
      </c>
      <c r="H15297" s="75">
        <v>1</v>
      </c>
    </row>
    <row r="15298" spans="1:8">
      <c r="A15298" s="30" t="s">
        <v>5030</v>
      </c>
      <c r="B15298" s="74">
        <v>46252</v>
      </c>
      <c r="C15298" s="30" t="s">
        <v>1266</v>
      </c>
      <c r="D15298" s="30" t="s">
        <v>1267</v>
      </c>
      <c r="E15298" s="75">
        <v>125</v>
      </c>
      <c r="F15298" s="30" t="s">
        <v>53</v>
      </c>
      <c r="G15298" s="30" t="s">
        <v>54</v>
      </c>
      <c r="H15298" s="75">
        <v>1</v>
      </c>
    </row>
    <row r="15299" spans="1:8">
      <c r="A15299" s="30" t="s">
        <v>5030</v>
      </c>
      <c r="B15299" s="74">
        <v>46252</v>
      </c>
      <c r="C15299" s="30" t="s">
        <v>1880</v>
      </c>
      <c r="D15299" s="30" t="s">
        <v>1881</v>
      </c>
      <c r="E15299" s="75">
        <v>28</v>
      </c>
      <c r="F15299" s="30" t="s">
        <v>80</v>
      </c>
      <c r="G15299" s="30" t="s">
        <v>81</v>
      </c>
      <c r="H15299" s="75">
        <v>1</v>
      </c>
    </row>
    <row r="15300" spans="1:8">
      <c r="A15300" s="30" t="s">
        <v>5030</v>
      </c>
      <c r="B15300" s="74">
        <v>46252</v>
      </c>
      <c r="C15300" s="30" t="s">
        <v>1270</v>
      </c>
      <c r="D15300" s="30" t="s">
        <v>1271</v>
      </c>
      <c r="E15300" s="75">
        <v>114</v>
      </c>
      <c r="F15300" s="30" t="s">
        <v>53</v>
      </c>
      <c r="G15300" s="30" t="s">
        <v>54</v>
      </c>
      <c r="H15300" s="75">
        <v>1</v>
      </c>
    </row>
    <row r="15301" spans="1:8">
      <c r="A15301" s="30" t="s">
        <v>5030</v>
      </c>
      <c r="B15301" s="74">
        <v>46252</v>
      </c>
      <c r="C15301" s="30" t="s">
        <v>1276</v>
      </c>
      <c r="D15301" s="30" t="s">
        <v>1277</v>
      </c>
      <c r="E15301" s="75">
        <v>155</v>
      </c>
      <c r="F15301" s="30" t="s">
        <v>70</v>
      </c>
      <c r="G15301" s="30" t="s">
        <v>71</v>
      </c>
      <c r="H15301" s="75">
        <v>2</v>
      </c>
    </row>
    <row r="15302" spans="1:8">
      <c r="A15302" s="30" t="s">
        <v>5030</v>
      </c>
      <c r="B15302" s="74">
        <v>46252</v>
      </c>
      <c r="C15302" s="30" t="s">
        <v>1278</v>
      </c>
      <c r="D15302" s="30" t="s">
        <v>1279</v>
      </c>
      <c r="E15302" s="75">
        <v>192</v>
      </c>
      <c r="F15302" s="30" t="s">
        <v>53</v>
      </c>
      <c r="G15302" s="30" t="s">
        <v>54</v>
      </c>
      <c r="H15302" s="75">
        <v>1</v>
      </c>
    </row>
    <row r="15303" spans="1:8">
      <c r="A15303" s="30" t="s">
        <v>5030</v>
      </c>
      <c r="B15303" s="74">
        <v>46252</v>
      </c>
      <c r="C15303" s="30" t="s">
        <v>1884</v>
      </c>
      <c r="D15303" s="30" t="s">
        <v>1885</v>
      </c>
      <c r="E15303" s="75">
        <v>54</v>
      </c>
      <c r="F15303" s="30" t="s">
        <v>53</v>
      </c>
      <c r="G15303" s="30" t="s">
        <v>54</v>
      </c>
      <c r="H15303" s="75">
        <v>1</v>
      </c>
    </row>
    <row r="15304" spans="1:8">
      <c r="A15304" s="30" t="s">
        <v>5030</v>
      </c>
      <c r="B15304" s="74">
        <v>46252</v>
      </c>
      <c r="C15304" s="30" t="s">
        <v>1288</v>
      </c>
      <c r="D15304" s="30" t="s">
        <v>1289</v>
      </c>
      <c r="E15304" s="75">
        <v>97</v>
      </c>
      <c r="F15304" s="30" t="s">
        <v>53</v>
      </c>
      <c r="G15304" s="30" t="s">
        <v>54</v>
      </c>
      <c r="H15304" s="75">
        <v>1</v>
      </c>
    </row>
    <row r="15305" spans="1:8">
      <c r="A15305" s="30" t="s">
        <v>5030</v>
      </c>
      <c r="B15305" s="74">
        <v>46252</v>
      </c>
      <c r="C15305" s="30" t="s">
        <v>1886</v>
      </c>
      <c r="D15305" s="30" t="s">
        <v>1887</v>
      </c>
      <c r="E15305" s="75">
        <v>143</v>
      </c>
      <c r="F15305" s="30" t="s">
        <v>70</v>
      </c>
      <c r="G15305" s="30" t="s">
        <v>71</v>
      </c>
      <c r="H15305" s="75">
        <v>2</v>
      </c>
    </row>
    <row r="15306" spans="1:8">
      <c r="A15306" s="30" t="s">
        <v>5030</v>
      </c>
      <c r="B15306" s="74">
        <v>46252</v>
      </c>
      <c r="C15306" s="30" t="s">
        <v>1290</v>
      </c>
      <c r="D15306" s="30" t="s">
        <v>1291</v>
      </c>
      <c r="E15306" s="75">
        <v>258</v>
      </c>
      <c r="F15306" s="30" t="s">
        <v>80</v>
      </c>
      <c r="G15306" s="30" t="s">
        <v>81</v>
      </c>
      <c r="H15306" s="75">
        <v>1</v>
      </c>
    </row>
    <row r="15307" spans="1:8">
      <c r="A15307" s="30" t="s">
        <v>5030</v>
      </c>
      <c r="B15307" s="74">
        <v>46252</v>
      </c>
      <c r="C15307" s="30" t="s">
        <v>1302</v>
      </c>
      <c r="D15307" s="30" t="s">
        <v>1303</v>
      </c>
      <c r="E15307" s="75">
        <v>105</v>
      </c>
      <c r="F15307" s="30" t="s">
        <v>53</v>
      </c>
      <c r="G15307" s="30" t="s">
        <v>54</v>
      </c>
      <c r="H15307" s="75">
        <v>1</v>
      </c>
    </row>
    <row r="15308" spans="1:8">
      <c r="A15308" s="30" t="s">
        <v>5030</v>
      </c>
      <c r="B15308" s="74">
        <v>46252</v>
      </c>
      <c r="C15308" s="30" t="s">
        <v>1304</v>
      </c>
      <c r="D15308" s="30" t="s">
        <v>1305</v>
      </c>
      <c r="E15308" s="75">
        <v>29</v>
      </c>
      <c r="F15308" s="30" t="s">
        <v>70</v>
      </c>
      <c r="G15308" s="30" t="s">
        <v>71</v>
      </c>
      <c r="H15308" s="75">
        <v>2</v>
      </c>
    </row>
    <row r="15309" spans="1:8">
      <c r="A15309" s="30" t="s">
        <v>5030</v>
      </c>
      <c r="B15309" s="74">
        <v>46252</v>
      </c>
      <c r="C15309" s="30" t="s">
        <v>1308</v>
      </c>
      <c r="D15309" s="30" t="s">
        <v>1309</v>
      </c>
      <c r="E15309" s="75">
        <v>202</v>
      </c>
      <c r="F15309" s="30" t="s">
        <v>80</v>
      </c>
      <c r="G15309" s="30" t="s">
        <v>81</v>
      </c>
      <c r="H15309" s="75">
        <v>1</v>
      </c>
    </row>
    <row r="15310" spans="1:8">
      <c r="A15310" s="30" t="s">
        <v>5030</v>
      </c>
      <c r="B15310" s="74">
        <v>46252</v>
      </c>
      <c r="C15310" s="30" t="s">
        <v>1316</v>
      </c>
      <c r="D15310" s="30" t="s">
        <v>1317</v>
      </c>
      <c r="E15310" s="75">
        <v>60</v>
      </c>
      <c r="F15310" s="30" t="s">
        <v>72</v>
      </c>
      <c r="G15310" s="30" t="s">
        <v>73</v>
      </c>
      <c r="H15310" s="75">
        <v>3</v>
      </c>
    </row>
    <row r="15311" spans="1:8">
      <c r="A15311" s="30" t="s">
        <v>5030</v>
      </c>
      <c r="B15311" s="74">
        <v>46252</v>
      </c>
      <c r="C15311" s="30" t="s">
        <v>1320</v>
      </c>
      <c r="D15311" s="30" t="s">
        <v>1321</v>
      </c>
      <c r="E15311" s="75">
        <v>77</v>
      </c>
      <c r="F15311" s="30" t="s">
        <v>70</v>
      </c>
      <c r="G15311" s="30" t="s">
        <v>71</v>
      </c>
      <c r="H15311" s="75">
        <v>2</v>
      </c>
    </row>
    <row r="15312" spans="1:8">
      <c r="A15312" s="30" t="s">
        <v>5030</v>
      </c>
      <c r="B15312" s="74">
        <v>46252</v>
      </c>
      <c r="C15312" s="30" t="s">
        <v>1322</v>
      </c>
      <c r="D15312" s="30" t="s">
        <v>1323</v>
      </c>
      <c r="E15312" s="75">
        <v>127</v>
      </c>
      <c r="F15312" s="30" t="s">
        <v>70</v>
      </c>
      <c r="G15312" s="30" t="s">
        <v>71</v>
      </c>
      <c r="H15312" s="75">
        <v>2</v>
      </c>
    </row>
    <row r="15313" spans="1:8">
      <c r="A15313" s="30" t="s">
        <v>5030</v>
      </c>
      <c r="B15313" s="74">
        <v>46252</v>
      </c>
      <c r="C15313" s="30" t="s">
        <v>1324</v>
      </c>
      <c r="D15313" s="30" t="s">
        <v>1325</v>
      </c>
      <c r="E15313" s="75">
        <v>215</v>
      </c>
      <c r="F15313" s="30" t="s">
        <v>80</v>
      </c>
      <c r="G15313" s="30" t="s">
        <v>81</v>
      </c>
      <c r="H15313" s="75">
        <v>1</v>
      </c>
    </row>
    <row r="15314" spans="1:8">
      <c r="A15314" s="30" t="s">
        <v>5030</v>
      </c>
      <c r="B15314" s="74">
        <v>46252</v>
      </c>
      <c r="C15314" s="30" t="s">
        <v>1910</v>
      </c>
      <c r="D15314" s="30" t="s">
        <v>1911</v>
      </c>
      <c r="E15314" s="75">
        <v>111</v>
      </c>
      <c r="F15314" s="30" t="s">
        <v>80</v>
      </c>
      <c r="G15314" s="30" t="s">
        <v>81</v>
      </c>
      <c r="H15314" s="75">
        <v>1</v>
      </c>
    </row>
    <row r="15315" spans="1:8">
      <c r="A15315" s="30" t="s">
        <v>5030</v>
      </c>
      <c r="B15315" s="74">
        <v>46252</v>
      </c>
      <c r="C15315" s="30" t="s">
        <v>1326</v>
      </c>
      <c r="D15315" s="30" t="s">
        <v>1327</v>
      </c>
      <c r="E15315" s="75">
        <v>76</v>
      </c>
      <c r="F15315" s="30" t="s">
        <v>70</v>
      </c>
      <c r="G15315" s="30" t="s">
        <v>71</v>
      </c>
      <c r="H15315" s="75">
        <v>2</v>
      </c>
    </row>
    <row r="15316" spans="1:8">
      <c r="A15316" s="30" t="s">
        <v>5030</v>
      </c>
      <c r="B15316" s="74">
        <v>46252</v>
      </c>
      <c r="C15316" s="30" t="s">
        <v>1328</v>
      </c>
      <c r="D15316" s="30" t="s">
        <v>1329</v>
      </c>
      <c r="E15316" s="75">
        <v>109</v>
      </c>
      <c r="F15316" s="30" t="s">
        <v>80</v>
      </c>
      <c r="G15316" s="30" t="s">
        <v>81</v>
      </c>
      <c r="H15316" s="75">
        <v>1</v>
      </c>
    </row>
    <row r="15317" spans="1:8">
      <c r="A15317" s="30" t="s">
        <v>5030</v>
      </c>
      <c r="B15317" s="74">
        <v>46252</v>
      </c>
      <c r="C15317" s="30" t="s">
        <v>1330</v>
      </c>
      <c r="D15317" s="30" t="s">
        <v>1331</v>
      </c>
      <c r="E15317" s="75">
        <v>23</v>
      </c>
      <c r="F15317" s="30" t="s">
        <v>53</v>
      </c>
      <c r="G15317" s="30" t="s">
        <v>54</v>
      </c>
      <c r="H15317" s="75">
        <v>1</v>
      </c>
    </row>
    <row r="15318" spans="1:8">
      <c r="A15318" s="30" t="s">
        <v>5030</v>
      </c>
      <c r="B15318" s="74">
        <v>46252</v>
      </c>
      <c r="C15318" s="30" t="s">
        <v>1332</v>
      </c>
      <c r="D15318" s="30" t="s">
        <v>1333</v>
      </c>
      <c r="E15318" s="75">
        <v>106</v>
      </c>
      <c r="F15318" s="30" t="s">
        <v>80</v>
      </c>
      <c r="G15318" s="30" t="s">
        <v>81</v>
      </c>
      <c r="H15318" s="75">
        <v>1</v>
      </c>
    </row>
    <row r="15319" spans="1:8">
      <c r="A15319" s="30" t="s">
        <v>5030</v>
      </c>
      <c r="B15319" s="74">
        <v>46252</v>
      </c>
      <c r="C15319" s="30" t="s">
        <v>1338</v>
      </c>
      <c r="D15319" s="30" t="s">
        <v>1339</v>
      </c>
      <c r="E15319" s="75">
        <v>49</v>
      </c>
      <c r="F15319" s="30" t="s">
        <v>53</v>
      </c>
      <c r="G15319" s="30" t="s">
        <v>54</v>
      </c>
      <c r="H15319" s="75">
        <v>1</v>
      </c>
    </row>
    <row r="15320" spans="1:8">
      <c r="A15320" s="30" t="s">
        <v>5030</v>
      </c>
      <c r="B15320" s="74">
        <v>46252</v>
      </c>
      <c r="C15320" s="30" t="s">
        <v>1340</v>
      </c>
      <c r="D15320" s="30" t="s">
        <v>1341</v>
      </c>
      <c r="E15320" s="75">
        <v>88</v>
      </c>
      <c r="F15320" s="30" t="s">
        <v>70</v>
      </c>
      <c r="G15320" s="30" t="s">
        <v>71</v>
      </c>
      <c r="H15320" s="75">
        <v>2</v>
      </c>
    </row>
    <row r="15321" spans="1:8">
      <c r="A15321" s="30" t="s">
        <v>5030</v>
      </c>
      <c r="B15321" s="74">
        <v>46251</v>
      </c>
      <c r="C15321" s="30" t="s">
        <v>4837</v>
      </c>
      <c r="D15321" s="30" t="s">
        <v>4838</v>
      </c>
      <c r="E15321" s="75">
        <v>63</v>
      </c>
      <c r="F15321" s="30" t="s">
        <v>70</v>
      </c>
      <c r="G15321" s="30" t="s">
        <v>71</v>
      </c>
      <c r="H15321" s="75">
        <v>2</v>
      </c>
    </row>
    <row r="15322" spans="1:8">
      <c r="A15322" s="30" t="s">
        <v>5030</v>
      </c>
      <c r="B15322" s="74">
        <v>46251</v>
      </c>
      <c r="C15322" s="30" t="s">
        <v>4877</v>
      </c>
      <c r="D15322" s="30" t="s">
        <v>4878</v>
      </c>
      <c r="E15322" s="75">
        <v>21</v>
      </c>
      <c r="F15322" s="30" t="s">
        <v>68</v>
      </c>
      <c r="G15322" s="30" t="s">
        <v>69</v>
      </c>
      <c r="H15322" s="75">
        <v>1</v>
      </c>
    </row>
    <row r="15323" spans="1:8">
      <c r="A15323" s="30" t="s">
        <v>5030</v>
      </c>
      <c r="B15323" s="74">
        <v>46251</v>
      </c>
      <c r="C15323" s="30" t="s">
        <v>4976</v>
      </c>
      <c r="D15323" s="30" t="s">
        <v>4977</v>
      </c>
      <c r="E15323" s="75">
        <v>3</v>
      </c>
      <c r="F15323" s="30" t="s">
        <v>68</v>
      </c>
      <c r="G15323" s="30" t="s">
        <v>69</v>
      </c>
      <c r="H15323" s="75">
        <v>1</v>
      </c>
    </row>
    <row r="15324" spans="1:8">
      <c r="A15324" s="30" t="s">
        <v>5030</v>
      </c>
      <c r="B15324" s="74">
        <v>46251</v>
      </c>
      <c r="C15324" s="30" t="s">
        <v>768</v>
      </c>
      <c r="D15324" s="30" t="s">
        <v>769</v>
      </c>
      <c r="E15324" s="75">
        <v>199</v>
      </c>
      <c r="F15324" s="30" t="s">
        <v>70</v>
      </c>
      <c r="G15324" s="30" t="s">
        <v>71</v>
      </c>
      <c r="H15324" s="75">
        <v>2</v>
      </c>
    </row>
    <row r="15325" spans="1:8">
      <c r="A15325" s="30" t="s">
        <v>5030</v>
      </c>
      <c r="B15325" s="74">
        <v>46251</v>
      </c>
      <c r="C15325" s="30" t="s">
        <v>770</v>
      </c>
      <c r="D15325" s="30" t="s">
        <v>771</v>
      </c>
      <c r="E15325" s="75">
        <v>130</v>
      </c>
      <c r="F15325" s="30" t="s">
        <v>70</v>
      </c>
      <c r="G15325" s="30" t="s">
        <v>71</v>
      </c>
      <c r="H15325" s="75">
        <v>2</v>
      </c>
    </row>
    <row r="15326" spans="1:8">
      <c r="A15326" s="30" t="s">
        <v>5030</v>
      </c>
      <c r="B15326" s="74">
        <v>46251</v>
      </c>
      <c r="C15326" s="30" t="s">
        <v>772</v>
      </c>
      <c r="D15326" s="30" t="s">
        <v>773</v>
      </c>
      <c r="E15326" s="75">
        <v>141</v>
      </c>
      <c r="F15326" s="30" t="s">
        <v>80</v>
      </c>
      <c r="G15326" s="30" t="s">
        <v>81</v>
      </c>
      <c r="H15326" s="75">
        <v>1</v>
      </c>
    </row>
    <row r="15327" spans="1:8">
      <c r="A15327" s="30" t="s">
        <v>5030</v>
      </c>
      <c r="B15327" s="74">
        <v>46251</v>
      </c>
      <c r="C15327" s="30" t="s">
        <v>776</v>
      </c>
      <c r="D15327" s="30" t="s">
        <v>777</v>
      </c>
      <c r="E15327" s="75">
        <v>54</v>
      </c>
      <c r="F15327" s="30" t="s">
        <v>68</v>
      </c>
      <c r="G15327" s="30" t="s">
        <v>69</v>
      </c>
      <c r="H15327" s="75">
        <v>1</v>
      </c>
    </row>
    <row r="15328" spans="1:8">
      <c r="A15328" s="30" t="s">
        <v>5030</v>
      </c>
      <c r="B15328" s="74">
        <v>46251</v>
      </c>
      <c r="C15328" s="30" t="s">
        <v>780</v>
      </c>
      <c r="D15328" s="30" t="s">
        <v>781</v>
      </c>
      <c r="E15328" s="75">
        <v>91</v>
      </c>
      <c r="F15328" s="30" t="s">
        <v>68</v>
      </c>
      <c r="G15328" s="30" t="s">
        <v>69</v>
      </c>
      <c r="H15328" s="75">
        <v>1</v>
      </c>
    </row>
    <row r="15329" spans="1:8">
      <c r="A15329" s="30" t="s">
        <v>5030</v>
      </c>
      <c r="B15329" s="74">
        <v>46251</v>
      </c>
      <c r="C15329" s="30" t="s">
        <v>782</v>
      </c>
      <c r="D15329" s="30" t="s">
        <v>783</v>
      </c>
      <c r="E15329" s="75">
        <v>261</v>
      </c>
      <c r="F15329" s="30" t="s">
        <v>80</v>
      </c>
      <c r="G15329" s="30" t="s">
        <v>81</v>
      </c>
      <c r="H15329" s="75">
        <v>1</v>
      </c>
    </row>
    <row r="15330" spans="1:8">
      <c r="A15330" s="30" t="s">
        <v>5030</v>
      </c>
      <c r="B15330" s="74">
        <v>46251</v>
      </c>
      <c r="C15330" s="30" t="s">
        <v>786</v>
      </c>
      <c r="D15330" s="30" t="s">
        <v>787</v>
      </c>
      <c r="E15330" s="75">
        <v>91</v>
      </c>
      <c r="F15330" s="30" t="s">
        <v>70</v>
      </c>
      <c r="G15330" s="30" t="s">
        <v>71</v>
      </c>
      <c r="H15330" s="75">
        <v>2</v>
      </c>
    </row>
    <row r="15331" spans="1:8">
      <c r="A15331" s="30" t="s">
        <v>5030</v>
      </c>
      <c r="B15331" s="74">
        <v>46251</v>
      </c>
      <c r="C15331" s="30" t="s">
        <v>1812</v>
      </c>
      <c r="D15331" s="30" t="s">
        <v>1813</v>
      </c>
      <c r="E15331" s="75">
        <v>37</v>
      </c>
      <c r="F15331" s="30" t="s">
        <v>70</v>
      </c>
      <c r="G15331" s="30" t="s">
        <v>71</v>
      </c>
      <c r="H15331" s="75">
        <v>2</v>
      </c>
    </row>
    <row r="15332" spans="1:8">
      <c r="A15332" s="30" t="s">
        <v>5030</v>
      </c>
      <c r="B15332" s="74">
        <v>46251</v>
      </c>
      <c r="C15332" s="30" t="s">
        <v>788</v>
      </c>
      <c r="D15332" s="30" t="s">
        <v>789</v>
      </c>
      <c r="E15332" s="75">
        <v>107</v>
      </c>
      <c r="F15332" s="30" t="s">
        <v>68</v>
      </c>
      <c r="G15332" s="30" t="s">
        <v>69</v>
      </c>
      <c r="H15332" s="75">
        <v>1</v>
      </c>
    </row>
    <row r="15333" spans="1:8">
      <c r="A15333" s="30" t="s">
        <v>5030</v>
      </c>
      <c r="B15333" s="74">
        <v>46251</v>
      </c>
      <c r="C15333" s="30" t="s">
        <v>790</v>
      </c>
      <c r="D15333" s="30" t="s">
        <v>791</v>
      </c>
      <c r="E15333" s="75">
        <v>237</v>
      </c>
      <c r="F15333" s="30" t="s">
        <v>70</v>
      </c>
      <c r="G15333" s="30" t="s">
        <v>71</v>
      </c>
      <c r="H15333" s="75">
        <v>2</v>
      </c>
    </row>
    <row r="15334" spans="1:8">
      <c r="A15334" s="30" t="s">
        <v>5030</v>
      </c>
      <c r="B15334" s="74">
        <v>46251</v>
      </c>
      <c r="C15334" s="30" t="s">
        <v>794</v>
      </c>
      <c r="D15334" s="30" t="s">
        <v>795</v>
      </c>
      <c r="E15334" s="75">
        <v>360</v>
      </c>
      <c r="F15334" s="30" t="s">
        <v>70</v>
      </c>
      <c r="G15334" s="30" t="s">
        <v>71</v>
      </c>
      <c r="H15334" s="75">
        <v>2</v>
      </c>
    </row>
    <row r="15335" spans="1:8">
      <c r="A15335" s="30" t="s">
        <v>5030</v>
      </c>
      <c r="B15335" s="74">
        <v>46251</v>
      </c>
      <c r="C15335" s="30" t="s">
        <v>798</v>
      </c>
      <c r="D15335" s="30" t="s">
        <v>799</v>
      </c>
      <c r="E15335" s="75">
        <v>185</v>
      </c>
      <c r="F15335" s="30" t="s">
        <v>70</v>
      </c>
      <c r="G15335" s="30" t="s">
        <v>71</v>
      </c>
      <c r="H15335" s="75">
        <v>2</v>
      </c>
    </row>
    <row r="15336" spans="1:8">
      <c r="A15336" s="30" t="s">
        <v>5030</v>
      </c>
      <c r="B15336" s="74">
        <v>46251</v>
      </c>
      <c r="C15336" s="30" t="s">
        <v>800</v>
      </c>
      <c r="D15336" s="30" t="s">
        <v>801</v>
      </c>
      <c r="E15336" s="75">
        <v>65</v>
      </c>
      <c r="F15336" s="30" t="s">
        <v>68</v>
      </c>
      <c r="G15336" s="30" t="s">
        <v>69</v>
      </c>
      <c r="H15336" s="75">
        <v>1</v>
      </c>
    </row>
    <row r="15337" spans="1:8">
      <c r="A15337" s="30" t="s">
        <v>5030</v>
      </c>
      <c r="B15337" s="74">
        <v>46251</v>
      </c>
      <c r="C15337" s="30" t="s">
        <v>802</v>
      </c>
      <c r="D15337" s="30" t="s">
        <v>803</v>
      </c>
      <c r="E15337" s="75">
        <v>188</v>
      </c>
      <c r="F15337" s="30" t="s">
        <v>70</v>
      </c>
      <c r="G15337" s="30" t="s">
        <v>71</v>
      </c>
      <c r="H15337" s="75">
        <v>2</v>
      </c>
    </row>
    <row r="15338" spans="1:8">
      <c r="A15338" s="30" t="s">
        <v>5030</v>
      </c>
      <c r="B15338" s="74">
        <v>46251</v>
      </c>
      <c r="C15338" s="30" t="s">
        <v>804</v>
      </c>
      <c r="D15338" s="30" t="s">
        <v>805</v>
      </c>
      <c r="E15338" s="75">
        <v>141</v>
      </c>
      <c r="F15338" s="30" t="s">
        <v>80</v>
      </c>
      <c r="G15338" s="30" t="s">
        <v>81</v>
      </c>
      <c r="H15338" s="75">
        <v>1</v>
      </c>
    </row>
    <row r="15339" spans="1:8">
      <c r="A15339" s="30" t="s">
        <v>5030</v>
      </c>
      <c r="B15339" s="74">
        <v>46251</v>
      </c>
      <c r="C15339" s="30" t="s">
        <v>806</v>
      </c>
      <c r="D15339" s="30" t="s">
        <v>807</v>
      </c>
      <c r="E15339" s="75">
        <v>34</v>
      </c>
      <c r="F15339" s="30" t="s">
        <v>68</v>
      </c>
      <c r="G15339" s="30" t="s">
        <v>69</v>
      </c>
      <c r="H15339" s="75">
        <v>1</v>
      </c>
    </row>
    <row r="15340" spans="1:8">
      <c r="A15340" s="30" t="s">
        <v>5030</v>
      </c>
      <c r="B15340" s="74">
        <v>46251</v>
      </c>
      <c r="C15340" s="30" t="s">
        <v>808</v>
      </c>
      <c r="D15340" s="30" t="s">
        <v>809</v>
      </c>
      <c r="E15340" s="75">
        <v>83</v>
      </c>
      <c r="F15340" s="30" t="s">
        <v>70</v>
      </c>
      <c r="G15340" s="30" t="s">
        <v>71</v>
      </c>
      <c r="H15340" s="75">
        <v>2</v>
      </c>
    </row>
    <row r="15341" spans="1:8">
      <c r="A15341" s="30" t="s">
        <v>5030</v>
      </c>
      <c r="B15341" s="74">
        <v>46251</v>
      </c>
      <c r="C15341" s="30" t="s">
        <v>5055</v>
      </c>
      <c r="D15341" s="30" t="s">
        <v>5056</v>
      </c>
      <c r="E15341" s="75">
        <v>5</v>
      </c>
      <c r="F15341" s="30" t="s">
        <v>74</v>
      </c>
      <c r="G15341" s="30" t="s">
        <v>75</v>
      </c>
      <c r="H15341" s="75">
        <v>2</v>
      </c>
    </row>
    <row r="15342" spans="1:8">
      <c r="A15342" s="30" t="s">
        <v>5030</v>
      </c>
      <c r="B15342" s="74">
        <v>46251</v>
      </c>
      <c r="C15342" s="30" t="s">
        <v>810</v>
      </c>
      <c r="D15342" s="30" t="s">
        <v>811</v>
      </c>
      <c r="E15342" s="75">
        <v>88</v>
      </c>
      <c r="F15342" s="30" t="s">
        <v>70</v>
      </c>
      <c r="G15342" s="30" t="s">
        <v>71</v>
      </c>
      <c r="H15342" s="75">
        <v>2</v>
      </c>
    </row>
    <row r="15343" spans="1:8">
      <c r="A15343" s="30" t="s">
        <v>5030</v>
      </c>
      <c r="B15343" s="74">
        <v>46251</v>
      </c>
      <c r="C15343" s="30" t="s">
        <v>1816</v>
      </c>
      <c r="D15343" s="30" t="s">
        <v>1817</v>
      </c>
      <c r="E15343" s="75">
        <v>72</v>
      </c>
      <c r="F15343" s="30" t="s">
        <v>70</v>
      </c>
      <c r="G15343" s="30" t="s">
        <v>71</v>
      </c>
      <c r="H15343" s="75">
        <v>2</v>
      </c>
    </row>
    <row r="15344" spans="1:8">
      <c r="A15344" s="30" t="s">
        <v>5030</v>
      </c>
      <c r="B15344" s="74">
        <v>46251</v>
      </c>
      <c r="C15344" s="30" t="s">
        <v>812</v>
      </c>
      <c r="D15344" s="30" t="s">
        <v>813</v>
      </c>
      <c r="E15344" s="75">
        <v>158</v>
      </c>
      <c r="F15344" s="30" t="s">
        <v>80</v>
      </c>
      <c r="G15344" s="30" t="s">
        <v>81</v>
      </c>
      <c r="H15344" s="75">
        <v>1</v>
      </c>
    </row>
    <row r="15345" spans="1:8">
      <c r="A15345" s="30" t="s">
        <v>5030</v>
      </c>
      <c r="B15345" s="74">
        <v>46251</v>
      </c>
      <c r="C15345" s="30" t="s">
        <v>1820</v>
      </c>
      <c r="D15345" s="30" t="s">
        <v>1821</v>
      </c>
      <c r="E15345" s="75">
        <v>18</v>
      </c>
      <c r="F15345" s="30" t="s">
        <v>53</v>
      </c>
      <c r="G15345" s="30" t="s">
        <v>54</v>
      </c>
      <c r="H15345" s="75">
        <v>1</v>
      </c>
    </row>
    <row r="15346" spans="1:8">
      <c r="A15346" s="30" t="s">
        <v>5030</v>
      </c>
      <c r="B15346" s="74">
        <v>46251</v>
      </c>
      <c r="C15346" s="30" t="s">
        <v>820</v>
      </c>
      <c r="D15346" s="30" t="s">
        <v>821</v>
      </c>
      <c r="E15346" s="75">
        <v>35</v>
      </c>
      <c r="F15346" s="30" t="s">
        <v>68</v>
      </c>
      <c r="G15346" s="30" t="s">
        <v>69</v>
      </c>
      <c r="H15346" s="75">
        <v>1</v>
      </c>
    </row>
    <row r="15347" spans="1:8">
      <c r="A15347" s="30" t="s">
        <v>5030</v>
      </c>
      <c r="B15347" s="74">
        <v>46251</v>
      </c>
      <c r="C15347" s="30" t="s">
        <v>822</v>
      </c>
      <c r="D15347" s="30" t="s">
        <v>823</v>
      </c>
      <c r="E15347" s="75">
        <v>182</v>
      </c>
      <c r="F15347" s="30" t="s">
        <v>70</v>
      </c>
      <c r="G15347" s="30" t="s">
        <v>71</v>
      </c>
      <c r="H15347" s="75">
        <v>2</v>
      </c>
    </row>
    <row r="15348" spans="1:8">
      <c r="A15348" s="30" t="s">
        <v>5030</v>
      </c>
      <c r="B15348" s="74">
        <v>46251</v>
      </c>
      <c r="C15348" s="30" t="s">
        <v>826</v>
      </c>
      <c r="D15348" s="30" t="s">
        <v>827</v>
      </c>
      <c r="E15348" s="75">
        <v>69</v>
      </c>
      <c r="F15348" s="30" t="s">
        <v>68</v>
      </c>
      <c r="G15348" s="30" t="s">
        <v>69</v>
      </c>
      <c r="H15348" s="75">
        <v>1</v>
      </c>
    </row>
    <row r="15349" spans="1:8">
      <c r="A15349" s="30" t="s">
        <v>5030</v>
      </c>
      <c r="B15349" s="74">
        <v>46251</v>
      </c>
      <c r="C15349" s="30" t="s">
        <v>828</v>
      </c>
      <c r="D15349" s="30" t="s">
        <v>829</v>
      </c>
      <c r="E15349" s="75">
        <v>100</v>
      </c>
      <c r="F15349" s="30" t="s">
        <v>70</v>
      </c>
      <c r="G15349" s="30" t="s">
        <v>71</v>
      </c>
      <c r="H15349" s="75">
        <v>2</v>
      </c>
    </row>
    <row r="15350" spans="1:8">
      <c r="A15350" s="30" t="s">
        <v>5030</v>
      </c>
      <c r="B15350" s="74">
        <v>46251</v>
      </c>
      <c r="C15350" s="30" t="s">
        <v>830</v>
      </c>
      <c r="D15350" s="30" t="s">
        <v>831</v>
      </c>
      <c r="E15350" s="75">
        <v>48</v>
      </c>
      <c r="F15350" s="30" t="s">
        <v>70</v>
      </c>
      <c r="G15350" s="30" t="s">
        <v>71</v>
      </c>
      <c r="H15350" s="75">
        <v>2</v>
      </c>
    </row>
    <row r="15351" spans="1:8">
      <c r="A15351" s="30" t="s">
        <v>5030</v>
      </c>
      <c r="B15351" s="74">
        <v>46251</v>
      </c>
      <c r="C15351" s="30" t="s">
        <v>832</v>
      </c>
      <c r="D15351" s="30" t="s">
        <v>833</v>
      </c>
      <c r="E15351" s="75">
        <v>77</v>
      </c>
      <c r="F15351" s="30" t="s">
        <v>68</v>
      </c>
      <c r="G15351" s="30" t="s">
        <v>69</v>
      </c>
      <c r="H15351" s="75">
        <v>1</v>
      </c>
    </row>
    <row r="15352" spans="1:8">
      <c r="A15352" s="30" t="s">
        <v>5030</v>
      </c>
      <c r="B15352" s="74">
        <v>46251</v>
      </c>
      <c r="C15352" s="30" t="s">
        <v>838</v>
      </c>
      <c r="D15352" s="30" t="s">
        <v>839</v>
      </c>
      <c r="E15352" s="75">
        <v>106</v>
      </c>
      <c r="F15352" s="30" t="s">
        <v>70</v>
      </c>
      <c r="G15352" s="30" t="s">
        <v>71</v>
      </c>
      <c r="H15352" s="75">
        <v>2</v>
      </c>
    </row>
    <row r="15353" spans="1:8">
      <c r="A15353" s="30" t="s">
        <v>5030</v>
      </c>
      <c r="B15353" s="74">
        <v>46251</v>
      </c>
      <c r="C15353" s="30" t="s">
        <v>840</v>
      </c>
      <c r="D15353" s="30" t="s">
        <v>841</v>
      </c>
      <c r="E15353" s="75">
        <v>126</v>
      </c>
      <c r="F15353" s="30" t="s">
        <v>70</v>
      </c>
      <c r="G15353" s="30" t="s">
        <v>71</v>
      </c>
      <c r="H15353" s="75">
        <v>2</v>
      </c>
    </row>
    <row r="15354" spans="1:8">
      <c r="A15354" s="30" t="s">
        <v>5030</v>
      </c>
      <c r="B15354" s="74">
        <v>46251</v>
      </c>
      <c r="C15354" s="30" t="s">
        <v>842</v>
      </c>
      <c r="D15354" s="30" t="s">
        <v>843</v>
      </c>
      <c r="E15354" s="75">
        <v>119</v>
      </c>
      <c r="F15354" s="30" t="s">
        <v>70</v>
      </c>
      <c r="G15354" s="30" t="s">
        <v>71</v>
      </c>
      <c r="H15354" s="75">
        <v>2</v>
      </c>
    </row>
    <row r="15355" spans="1:8">
      <c r="A15355" s="30" t="s">
        <v>5030</v>
      </c>
      <c r="B15355" s="74">
        <v>46251</v>
      </c>
      <c r="C15355" s="30" t="s">
        <v>852</v>
      </c>
      <c r="D15355" s="30" t="s">
        <v>853</v>
      </c>
      <c r="E15355" s="75">
        <v>61</v>
      </c>
      <c r="F15355" s="30" t="s">
        <v>70</v>
      </c>
      <c r="G15355" s="30" t="s">
        <v>71</v>
      </c>
      <c r="H15355" s="75">
        <v>2</v>
      </c>
    </row>
    <row r="15356" spans="1:8">
      <c r="A15356" s="30" t="s">
        <v>5030</v>
      </c>
      <c r="B15356" s="74">
        <v>46251</v>
      </c>
      <c r="C15356" s="30" t="s">
        <v>854</v>
      </c>
      <c r="D15356" s="30" t="s">
        <v>855</v>
      </c>
      <c r="E15356" s="75">
        <v>41</v>
      </c>
      <c r="F15356" s="30" t="s">
        <v>70</v>
      </c>
      <c r="G15356" s="30" t="s">
        <v>71</v>
      </c>
      <c r="H15356" s="75">
        <v>2</v>
      </c>
    </row>
    <row r="15357" spans="1:8">
      <c r="A15357" s="30" t="s">
        <v>5030</v>
      </c>
      <c r="B15357" s="74">
        <v>46251</v>
      </c>
      <c r="C15357" s="30" t="s">
        <v>856</v>
      </c>
      <c r="D15357" s="30" t="s">
        <v>857</v>
      </c>
      <c r="E15357" s="75">
        <v>84</v>
      </c>
      <c r="F15357" s="30" t="s">
        <v>68</v>
      </c>
      <c r="G15357" s="30" t="s">
        <v>69</v>
      </c>
      <c r="H15357" s="75">
        <v>1</v>
      </c>
    </row>
    <row r="15358" spans="1:8">
      <c r="A15358" s="30" t="s">
        <v>5030</v>
      </c>
      <c r="B15358" s="74">
        <v>46251</v>
      </c>
      <c r="C15358" s="30" t="s">
        <v>864</v>
      </c>
      <c r="D15358" s="30" t="s">
        <v>865</v>
      </c>
      <c r="E15358" s="75">
        <v>112</v>
      </c>
      <c r="F15358" s="30" t="s">
        <v>70</v>
      </c>
      <c r="G15358" s="30" t="s">
        <v>71</v>
      </c>
      <c r="H15358" s="75">
        <v>2</v>
      </c>
    </row>
    <row r="15359" spans="1:8">
      <c r="A15359" s="30" t="s">
        <v>5030</v>
      </c>
      <c r="B15359" s="74">
        <v>46251</v>
      </c>
      <c r="C15359" s="30" t="s">
        <v>866</v>
      </c>
      <c r="D15359" s="30" t="s">
        <v>867</v>
      </c>
      <c r="E15359" s="75">
        <v>78</v>
      </c>
      <c r="F15359" s="30" t="s">
        <v>70</v>
      </c>
      <c r="G15359" s="30" t="s">
        <v>71</v>
      </c>
      <c r="H15359" s="75">
        <v>2</v>
      </c>
    </row>
    <row r="15360" spans="1:8">
      <c r="A15360" s="30" t="s">
        <v>5030</v>
      </c>
      <c r="B15360" s="74">
        <v>46251</v>
      </c>
      <c r="C15360" s="30" t="s">
        <v>870</v>
      </c>
      <c r="D15360" s="30" t="s">
        <v>871</v>
      </c>
      <c r="E15360" s="75">
        <v>109</v>
      </c>
      <c r="F15360" s="30" t="s">
        <v>70</v>
      </c>
      <c r="G15360" s="30" t="s">
        <v>71</v>
      </c>
      <c r="H15360" s="75">
        <v>2</v>
      </c>
    </row>
    <row r="15361" spans="1:8">
      <c r="A15361" s="30" t="s">
        <v>5030</v>
      </c>
      <c r="B15361" s="74">
        <v>46251</v>
      </c>
      <c r="C15361" s="30" t="s">
        <v>872</v>
      </c>
      <c r="D15361" s="30" t="s">
        <v>873</v>
      </c>
      <c r="E15361" s="75">
        <v>71</v>
      </c>
      <c r="F15361" s="30" t="s">
        <v>68</v>
      </c>
      <c r="G15361" s="30" t="s">
        <v>69</v>
      </c>
      <c r="H15361" s="75">
        <v>1</v>
      </c>
    </row>
    <row r="15362" spans="1:8">
      <c r="A15362" s="30" t="s">
        <v>5030</v>
      </c>
      <c r="B15362" s="74">
        <v>46251</v>
      </c>
      <c r="C15362" s="30" t="s">
        <v>874</v>
      </c>
      <c r="D15362" s="30" t="s">
        <v>875</v>
      </c>
      <c r="E15362" s="75">
        <v>18</v>
      </c>
      <c r="F15362" s="30" t="s">
        <v>70</v>
      </c>
      <c r="G15362" s="30" t="s">
        <v>71</v>
      </c>
      <c r="H15362" s="75">
        <v>2</v>
      </c>
    </row>
    <row r="15363" spans="1:8">
      <c r="A15363" s="30" t="s">
        <v>5030</v>
      </c>
      <c r="B15363" s="74">
        <v>46251</v>
      </c>
      <c r="C15363" s="30" t="s">
        <v>878</v>
      </c>
      <c r="D15363" s="30" t="s">
        <v>879</v>
      </c>
      <c r="E15363" s="75">
        <v>83</v>
      </c>
      <c r="F15363" s="30" t="s">
        <v>68</v>
      </c>
      <c r="G15363" s="30" t="s">
        <v>69</v>
      </c>
      <c r="H15363" s="75">
        <v>1</v>
      </c>
    </row>
    <row r="15364" spans="1:8">
      <c r="A15364" s="30" t="s">
        <v>5030</v>
      </c>
      <c r="B15364" s="74">
        <v>46251</v>
      </c>
      <c r="C15364" s="30" t="s">
        <v>880</v>
      </c>
      <c r="D15364" s="30" t="s">
        <v>881</v>
      </c>
      <c r="E15364" s="75">
        <v>43</v>
      </c>
      <c r="F15364" s="30" t="s">
        <v>70</v>
      </c>
      <c r="G15364" s="30" t="s">
        <v>71</v>
      </c>
      <c r="H15364" s="75">
        <v>2</v>
      </c>
    </row>
    <row r="15365" spans="1:8">
      <c r="A15365" s="30" t="s">
        <v>5030</v>
      </c>
      <c r="B15365" s="74">
        <v>46251</v>
      </c>
      <c r="C15365" s="30" t="s">
        <v>886</v>
      </c>
      <c r="D15365" s="30" t="s">
        <v>887</v>
      </c>
      <c r="E15365" s="75">
        <v>131</v>
      </c>
      <c r="F15365" s="30" t="s">
        <v>70</v>
      </c>
      <c r="G15365" s="30" t="s">
        <v>71</v>
      </c>
      <c r="H15365" s="75">
        <v>2</v>
      </c>
    </row>
    <row r="15366" spans="1:8">
      <c r="A15366" s="30" t="s">
        <v>5030</v>
      </c>
      <c r="B15366" s="74">
        <v>46251</v>
      </c>
      <c r="C15366" s="30" t="s">
        <v>890</v>
      </c>
      <c r="D15366" s="30" t="s">
        <v>891</v>
      </c>
      <c r="E15366" s="75">
        <v>75</v>
      </c>
      <c r="F15366" s="30" t="s">
        <v>53</v>
      </c>
      <c r="G15366" s="30" t="s">
        <v>54</v>
      </c>
      <c r="H15366" s="75">
        <v>1</v>
      </c>
    </row>
    <row r="15367" spans="1:8">
      <c r="A15367" s="30" t="s">
        <v>5030</v>
      </c>
      <c r="B15367" s="74">
        <v>46251</v>
      </c>
      <c r="C15367" s="30" t="s">
        <v>892</v>
      </c>
      <c r="D15367" s="30" t="s">
        <v>893</v>
      </c>
      <c r="E15367" s="75">
        <v>55</v>
      </c>
      <c r="F15367" s="30" t="s">
        <v>68</v>
      </c>
      <c r="G15367" s="30" t="s">
        <v>69</v>
      </c>
      <c r="H15367" s="75">
        <v>1</v>
      </c>
    </row>
    <row r="15368" spans="1:8">
      <c r="A15368" s="30" t="s">
        <v>5030</v>
      </c>
      <c r="B15368" s="74">
        <v>46251</v>
      </c>
      <c r="C15368" s="30" t="s">
        <v>894</v>
      </c>
      <c r="D15368" s="30" t="s">
        <v>895</v>
      </c>
      <c r="E15368" s="75">
        <v>178</v>
      </c>
      <c r="F15368" s="30" t="s">
        <v>70</v>
      </c>
      <c r="G15368" s="30" t="s">
        <v>71</v>
      </c>
      <c r="H15368" s="75">
        <v>2</v>
      </c>
    </row>
    <row r="15369" spans="1:8">
      <c r="A15369" s="30" t="s">
        <v>5030</v>
      </c>
      <c r="B15369" s="74">
        <v>46251</v>
      </c>
      <c r="C15369" s="30" t="s">
        <v>896</v>
      </c>
      <c r="D15369" s="30" t="s">
        <v>897</v>
      </c>
      <c r="E15369" s="75">
        <v>25</v>
      </c>
      <c r="F15369" s="30" t="s">
        <v>68</v>
      </c>
      <c r="G15369" s="30" t="s">
        <v>69</v>
      </c>
      <c r="H15369" s="75">
        <v>1</v>
      </c>
    </row>
    <row r="15370" spans="1:8">
      <c r="A15370" s="30" t="s">
        <v>5030</v>
      </c>
      <c r="B15370" s="74">
        <v>46251</v>
      </c>
      <c r="C15370" s="30" t="s">
        <v>898</v>
      </c>
      <c r="D15370" s="30" t="s">
        <v>899</v>
      </c>
      <c r="E15370" s="75">
        <v>103</v>
      </c>
      <c r="F15370" s="30" t="s">
        <v>76</v>
      </c>
      <c r="G15370" s="30" t="s">
        <v>77</v>
      </c>
      <c r="H15370" s="75">
        <v>1</v>
      </c>
    </row>
    <row r="15371" spans="1:8">
      <c r="A15371" s="30" t="s">
        <v>5030</v>
      </c>
      <c r="B15371" s="74">
        <v>46251</v>
      </c>
      <c r="C15371" s="30" t="s">
        <v>900</v>
      </c>
      <c r="D15371" s="30" t="s">
        <v>901</v>
      </c>
      <c r="E15371" s="75">
        <v>39</v>
      </c>
      <c r="F15371" s="30" t="s">
        <v>68</v>
      </c>
      <c r="G15371" s="30" t="s">
        <v>69</v>
      </c>
      <c r="H15371" s="75">
        <v>1</v>
      </c>
    </row>
    <row r="15372" spans="1:8">
      <c r="A15372" s="30" t="s">
        <v>5030</v>
      </c>
      <c r="B15372" s="74">
        <v>46251</v>
      </c>
      <c r="C15372" s="30" t="s">
        <v>904</v>
      </c>
      <c r="D15372" s="30" t="s">
        <v>905</v>
      </c>
      <c r="E15372" s="75">
        <v>133</v>
      </c>
      <c r="F15372" s="30" t="s">
        <v>70</v>
      </c>
      <c r="G15372" s="30" t="s">
        <v>71</v>
      </c>
      <c r="H15372" s="75">
        <v>2</v>
      </c>
    </row>
    <row r="15373" spans="1:8">
      <c r="A15373" s="30" t="s">
        <v>5030</v>
      </c>
      <c r="B15373" s="74">
        <v>46251</v>
      </c>
      <c r="C15373" s="30" t="s">
        <v>906</v>
      </c>
      <c r="D15373" s="30" t="s">
        <v>907</v>
      </c>
      <c r="E15373" s="75">
        <v>85</v>
      </c>
      <c r="F15373" s="30" t="s">
        <v>70</v>
      </c>
      <c r="G15373" s="30" t="s">
        <v>71</v>
      </c>
      <c r="H15373" s="75">
        <v>2</v>
      </c>
    </row>
    <row r="15374" spans="1:8">
      <c r="A15374" s="30" t="s">
        <v>5030</v>
      </c>
      <c r="B15374" s="74">
        <v>46251</v>
      </c>
      <c r="C15374" s="30" t="s">
        <v>908</v>
      </c>
      <c r="D15374" s="30" t="s">
        <v>909</v>
      </c>
      <c r="E15374" s="75">
        <v>253</v>
      </c>
      <c r="F15374" s="30" t="s">
        <v>80</v>
      </c>
      <c r="G15374" s="30" t="s">
        <v>81</v>
      </c>
      <c r="H15374" s="75">
        <v>1</v>
      </c>
    </row>
    <row r="15375" spans="1:8">
      <c r="A15375" s="30" t="s">
        <v>5030</v>
      </c>
      <c r="B15375" s="74">
        <v>46251</v>
      </c>
      <c r="C15375" s="30" t="s">
        <v>910</v>
      </c>
      <c r="D15375" s="30" t="s">
        <v>911</v>
      </c>
      <c r="E15375" s="75">
        <v>133</v>
      </c>
      <c r="F15375" s="30" t="s">
        <v>70</v>
      </c>
      <c r="G15375" s="30" t="s">
        <v>71</v>
      </c>
      <c r="H15375" s="75">
        <v>2</v>
      </c>
    </row>
    <row r="15376" spans="1:8">
      <c r="A15376" s="30" t="s">
        <v>5030</v>
      </c>
      <c r="B15376" s="74">
        <v>46251</v>
      </c>
      <c r="C15376" s="30" t="s">
        <v>912</v>
      </c>
      <c r="D15376" s="30" t="s">
        <v>913</v>
      </c>
      <c r="E15376" s="75">
        <v>46</v>
      </c>
      <c r="F15376" s="30" t="s">
        <v>68</v>
      </c>
      <c r="G15376" s="30" t="s">
        <v>69</v>
      </c>
      <c r="H15376" s="75">
        <v>1</v>
      </c>
    </row>
    <row r="15377" spans="1:8">
      <c r="A15377" s="30" t="s">
        <v>5030</v>
      </c>
      <c r="B15377" s="74">
        <v>46251</v>
      </c>
      <c r="C15377" s="30" t="s">
        <v>914</v>
      </c>
      <c r="D15377" s="30" t="s">
        <v>915</v>
      </c>
      <c r="E15377" s="75">
        <v>9</v>
      </c>
      <c r="F15377" s="30" t="s">
        <v>53</v>
      </c>
      <c r="G15377" s="30" t="s">
        <v>54</v>
      </c>
      <c r="H15377" s="75">
        <v>1</v>
      </c>
    </row>
    <row r="15378" spans="1:8">
      <c r="A15378" s="30" t="s">
        <v>5030</v>
      </c>
      <c r="B15378" s="74">
        <v>46251</v>
      </c>
      <c r="C15378" s="30" t="s">
        <v>916</v>
      </c>
      <c r="D15378" s="30" t="s">
        <v>917</v>
      </c>
      <c r="E15378" s="75">
        <v>16</v>
      </c>
      <c r="F15378" s="30" t="s">
        <v>53</v>
      </c>
      <c r="G15378" s="30" t="s">
        <v>54</v>
      </c>
      <c r="H15378" s="75">
        <v>1</v>
      </c>
    </row>
    <row r="15379" spans="1:8">
      <c r="A15379" s="30" t="s">
        <v>5030</v>
      </c>
      <c r="B15379" s="74">
        <v>46251</v>
      </c>
      <c r="C15379" s="30" t="s">
        <v>918</v>
      </c>
      <c r="D15379" s="30" t="s">
        <v>919</v>
      </c>
      <c r="E15379" s="75">
        <v>25</v>
      </c>
      <c r="F15379" s="30" t="s">
        <v>53</v>
      </c>
      <c r="G15379" s="30" t="s">
        <v>54</v>
      </c>
      <c r="H15379" s="75">
        <v>1</v>
      </c>
    </row>
    <row r="15380" spans="1:8">
      <c r="A15380" s="30" t="s">
        <v>5030</v>
      </c>
      <c r="B15380" s="74">
        <v>46251</v>
      </c>
      <c r="C15380" s="30" t="s">
        <v>920</v>
      </c>
      <c r="D15380" s="30" t="s">
        <v>921</v>
      </c>
      <c r="E15380" s="75">
        <v>86</v>
      </c>
      <c r="F15380" s="30" t="s">
        <v>80</v>
      </c>
      <c r="G15380" s="30" t="s">
        <v>81</v>
      </c>
      <c r="H15380" s="75">
        <v>1</v>
      </c>
    </row>
    <row r="15381" spans="1:8">
      <c r="A15381" s="30" t="s">
        <v>5030</v>
      </c>
      <c r="B15381" s="74">
        <v>46251</v>
      </c>
      <c r="C15381" s="30" t="s">
        <v>928</v>
      </c>
      <c r="D15381" s="30" t="s">
        <v>929</v>
      </c>
      <c r="E15381" s="75">
        <v>84</v>
      </c>
      <c r="F15381" s="30" t="s">
        <v>70</v>
      </c>
      <c r="G15381" s="30" t="s">
        <v>71</v>
      </c>
      <c r="H15381" s="75">
        <v>2</v>
      </c>
    </row>
    <row r="15382" spans="1:8">
      <c r="A15382" s="30" t="s">
        <v>5030</v>
      </c>
      <c r="B15382" s="74">
        <v>46251</v>
      </c>
      <c r="C15382" s="30" t="s">
        <v>930</v>
      </c>
      <c r="D15382" s="30" t="s">
        <v>931</v>
      </c>
      <c r="E15382" s="75">
        <v>153</v>
      </c>
      <c r="F15382" s="30" t="s">
        <v>72</v>
      </c>
      <c r="G15382" s="30" t="s">
        <v>73</v>
      </c>
      <c r="H15382" s="75">
        <v>3</v>
      </c>
    </row>
    <row r="15383" spans="1:8">
      <c r="A15383" s="30" t="s">
        <v>5030</v>
      </c>
      <c r="B15383" s="74">
        <v>46251</v>
      </c>
      <c r="C15383" s="30" t="s">
        <v>932</v>
      </c>
      <c r="D15383" s="30" t="s">
        <v>933</v>
      </c>
      <c r="E15383" s="75">
        <v>33</v>
      </c>
      <c r="F15383" s="30" t="s">
        <v>56</v>
      </c>
      <c r="G15383" s="30" t="s">
        <v>57</v>
      </c>
      <c r="H15383" s="75">
        <v>2</v>
      </c>
    </row>
    <row r="15384" spans="1:8">
      <c r="A15384" s="30" t="s">
        <v>5030</v>
      </c>
      <c r="B15384" s="74">
        <v>46251</v>
      </c>
      <c r="C15384" s="30" t="s">
        <v>934</v>
      </c>
      <c r="D15384" s="30" t="s">
        <v>935</v>
      </c>
      <c r="E15384" s="75">
        <v>63</v>
      </c>
      <c r="F15384" s="30" t="s">
        <v>68</v>
      </c>
      <c r="G15384" s="30" t="s">
        <v>69</v>
      </c>
      <c r="H15384" s="75">
        <v>1</v>
      </c>
    </row>
    <row r="15385" spans="1:8">
      <c r="A15385" s="30" t="s">
        <v>5030</v>
      </c>
      <c r="B15385" s="74">
        <v>46251</v>
      </c>
      <c r="C15385" s="30" t="s">
        <v>936</v>
      </c>
      <c r="D15385" s="30" t="s">
        <v>937</v>
      </c>
      <c r="E15385" s="75">
        <v>60</v>
      </c>
      <c r="F15385" s="30" t="s">
        <v>70</v>
      </c>
      <c r="G15385" s="30" t="s">
        <v>71</v>
      </c>
      <c r="H15385" s="75">
        <v>2</v>
      </c>
    </row>
    <row r="15386" spans="1:8">
      <c r="A15386" s="30" t="s">
        <v>5030</v>
      </c>
      <c r="B15386" s="74">
        <v>46251</v>
      </c>
      <c r="C15386" s="30" t="s">
        <v>938</v>
      </c>
      <c r="D15386" s="30" t="s">
        <v>939</v>
      </c>
      <c r="E15386" s="75">
        <v>138</v>
      </c>
      <c r="F15386" s="30" t="s">
        <v>80</v>
      </c>
      <c r="G15386" s="30" t="s">
        <v>81</v>
      </c>
      <c r="H15386" s="75">
        <v>1</v>
      </c>
    </row>
    <row r="15387" spans="1:8">
      <c r="A15387" s="30" t="s">
        <v>5030</v>
      </c>
      <c r="B15387" s="74">
        <v>46251</v>
      </c>
      <c r="C15387" s="30" t="s">
        <v>942</v>
      </c>
      <c r="D15387" s="30" t="s">
        <v>943</v>
      </c>
      <c r="E15387" s="75">
        <v>157</v>
      </c>
      <c r="F15387" s="30" t="s">
        <v>70</v>
      </c>
      <c r="G15387" s="30" t="s">
        <v>71</v>
      </c>
      <c r="H15387" s="75">
        <v>2</v>
      </c>
    </row>
    <row r="15388" spans="1:8">
      <c r="A15388" s="30" t="s">
        <v>5030</v>
      </c>
      <c r="B15388" s="74">
        <v>46251</v>
      </c>
      <c r="C15388" s="30" t="s">
        <v>944</v>
      </c>
      <c r="D15388" s="30" t="s">
        <v>945</v>
      </c>
      <c r="E15388" s="75">
        <v>39</v>
      </c>
      <c r="F15388" s="30" t="s">
        <v>70</v>
      </c>
      <c r="G15388" s="30" t="s">
        <v>71</v>
      </c>
      <c r="H15388" s="75">
        <v>2</v>
      </c>
    </row>
    <row r="15389" spans="1:8">
      <c r="A15389" s="30" t="s">
        <v>5030</v>
      </c>
      <c r="B15389" s="74">
        <v>46251</v>
      </c>
      <c r="C15389" s="30" t="s">
        <v>948</v>
      </c>
      <c r="D15389" s="30" t="s">
        <v>949</v>
      </c>
      <c r="E15389" s="75">
        <v>233</v>
      </c>
      <c r="F15389" s="30" t="s">
        <v>80</v>
      </c>
      <c r="G15389" s="30" t="s">
        <v>81</v>
      </c>
      <c r="H15389" s="75">
        <v>1</v>
      </c>
    </row>
    <row r="15390" spans="1:8">
      <c r="A15390" s="30" t="s">
        <v>5030</v>
      </c>
      <c r="B15390" s="74">
        <v>46251</v>
      </c>
      <c r="C15390" s="30" t="s">
        <v>950</v>
      </c>
      <c r="D15390" s="30" t="s">
        <v>951</v>
      </c>
      <c r="E15390" s="75">
        <v>38</v>
      </c>
      <c r="F15390" s="30" t="s">
        <v>53</v>
      </c>
      <c r="G15390" s="30" t="s">
        <v>54</v>
      </c>
      <c r="H15390" s="75">
        <v>1</v>
      </c>
    </row>
    <row r="15391" spans="1:8">
      <c r="A15391" s="30" t="s">
        <v>5030</v>
      </c>
      <c r="B15391" s="74">
        <v>46251</v>
      </c>
      <c r="C15391" s="30" t="s">
        <v>952</v>
      </c>
      <c r="D15391" s="30" t="s">
        <v>953</v>
      </c>
      <c r="E15391" s="75">
        <v>72</v>
      </c>
      <c r="F15391" s="30" t="s">
        <v>70</v>
      </c>
      <c r="G15391" s="30" t="s">
        <v>71</v>
      </c>
      <c r="H15391" s="75">
        <v>2</v>
      </c>
    </row>
    <row r="15392" spans="1:8">
      <c r="A15392" s="30" t="s">
        <v>5030</v>
      </c>
      <c r="B15392" s="74">
        <v>46251</v>
      </c>
      <c r="C15392" s="30" t="s">
        <v>954</v>
      </c>
      <c r="D15392" s="30" t="s">
        <v>955</v>
      </c>
      <c r="E15392" s="75">
        <v>65</v>
      </c>
      <c r="F15392" s="30" t="s">
        <v>70</v>
      </c>
      <c r="G15392" s="30" t="s">
        <v>71</v>
      </c>
      <c r="H15392" s="75">
        <v>2</v>
      </c>
    </row>
    <row r="15393" spans="1:8">
      <c r="A15393" s="30" t="s">
        <v>5030</v>
      </c>
      <c r="B15393" s="74">
        <v>46251</v>
      </c>
      <c r="C15393" s="30" t="s">
        <v>956</v>
      </c>
      <c r="D15393" s="30" t="s">
        <v>957</v>
      </c>
      <c r="E15393" s="75">
        <v>76</v>
      </c>
      <c r="F15393" s="30" t="s">
        <v>53</v>
      </c>
      <c r="G15393" s="30" t="s">
        <v>54</v>
      </c>
      <c r="H15393" s="75">
        <v>1</v>
      </c>
    </row>
    <row r="15394" spans="1:8">
      <c r="A15394" s="30" t="s">
        <v>5030</v>
      </c>
      <c r="B15394" s="74">
        <v>46251</v>
      </c>
      <c r="C15394" s="30" t="s">
        <v>958</v>
      </c>
      <c r="D15394" s="30" t="s">
        <v>959</v>
      </c>
      <c r="E15394" s="75">
        <v>123</v>
      </c>
      <c r="F15394" s="30" t="s">
        <v>53</v>
      </c>
      <c r="G15394" s="30" t="s">
        <v>54</v>
      </c>
      <c r="H15394" s="75">
        <v>1</v>
      </c>
    </row>
    <row r="15395" spans="1:8">
      <c r="A15395" s="30" t="s">
        <v>5030</v>
      </c>
      <c r="B15395" s="74">
        <v>46251</v>
      </c>
      <c r="C15395" s="30" t="s">
        <v>1830</v>
      </c>
      <c r="D15395" s="30" t="s">
        <v>1831</v>
      </c>
      <c r="E15395" s="75">
        <v>53</v>
      </c>
      <c r="F15395" s="30" t="s">
        <v>70</v>
      </c>
      <c r="G15395" s="30" t="s">
        <v>71</v>
      </c>
      <c r="H15395" s="75">
        <v>2</v>
      </c>
    </row>
    <row r="15396" spans="1:8">
      <c r="A15396" s="30" t="s">
        <v>5030</v>
      </c>
      <c r="B15396" s="74">
        <v>46251</v>
      </c>
      <c r="C15396" s="30" t="s">
        <v>962</v>
      </c>
      <c r="D15396" s="30" t="s">
        <v>963</v>
      </c>
      <c r="E15396" s="75">
        <v>111</v>
      </c>
      <c r="F15396" s="30" t="s">
        <v>70</v>
      </c>
      <c r="G15396" s="30" t="s">
        <v>71</v>
      </c>
      <c r="H15396" s="75">
        <v>2</v>
      </c>
    </row>
    <row r="15397" spans="1:8">
      <c r="A15397" s="30" t="s">
        <v>5030</v>
      </c>
      <c r="B15397" s="74">
        <v>46251</v>
      </c>
      <c r="C15397" s="30" t="s">
        <v>964</v>
      </c>
      <c r="D15397" s="30" t="s">
        <v>965</v>
      </c>
      <c r="E15397" s="75">
        <v>11</v>
      </c>
      <c r="F15397" s="30" t="s">
        <v>53</v>
      </c>
      <c r="G15397" s="30" t="s">
        <v>54</v>
      </c>
      <c r="H15397" s="75">
        <v>1</v>
      </c>
    </row>
    <row r="15398" spans="1:8">
      <c r="A15398" s="30" t="s">
        <v>5030</v>
      </c>
      <c r="B15398" s="74">
        <v>46251</v>
      </c>
      <c r="C15398" s="30" t="s">
        <v>966</v>
      </c>
      <c r="D15398" s="30" t="s">
        <v>967</v>
      </c>
      <c r="E15398" s="75">
        <v>3</v>
      </c>
      <c r="F15398" s="30" t="s">
        <v>68</v>
      </c>
      <c r="G15398" s="30" t="s">
        <v>69</v>
      </c>
      <c r="H15398" s="75">
        <v>1</v>
      </c>
    </row>
    <row r="15399" spans="1:8">
      <c r="A15399" s="30" t="s">
        <v>5030</v>
      </c>
      <c r="B15399" s="74">
        <v>46251</v>
      </c>
      <c r="C15399" s="30" t="s">
        <v>972</v>
      </c>
      <c r="D15399" s="30" t="s">
        <v>973</v>
      </c>
      <c r="E15399" s="75">
        <v>173</v>
      </c>
      <c r="F15399" s="30" t="s">
        <v>70</v>
      </c>
      <c r="G15399" s="30" t="s">
        <v>71</v>
      </c>
      <c r="H15399" s="75">
        <v>2</v>
      </c>
    </row>
    <row r="15400" spans="1:8">
      <c r="A15400" s="30" t="s">
        <v>5030</v>
      </c>
      <c r="B15400" s="74">
        <v>46251</v>
      </c>
      <c r="C15400" s="30" t="s">
        <v>974</v>
      </c>
      <c r="D15400" s="30" t="s">
        <v>975</v>
      </c>
      <c r="E15400" s="75">
        <v>432</v>
      </c>
      <c r="F15400" s="30" t="s">
        <v>53</v>
      </c>
      <c r="G15400" s="30" t="s">
        <v>54</v>
      </c>
      <c r="H15400" s="75">
        <v>1</v>
      </c>
    </row>
    <row r="15401" spans="1:8">
      <c r="A15401" s="30" t="s">
        <v>5030</v>
      </c>
      <c r="B15401" s="74">
        <v>46251</v>
      </c>
      <c r="C15401" s="30" t="s">
        <v>976</v>
      </c>
      <c r="D15401" s="30" t="s">
        <v>977</v>
      </c>
      <c r="E15401" s="75">
        <v>61</v>
      </c>
      <c r="F15401" s="30" t="s">
        <v>70</v>
      </c>
      <c r="G15401" s="30" t="s">
        <v>71</v>
      </c>
      <c r="H15401" s="75">
        <v>2</v>
      </c>
    </row>
    <row r="15402" spans="1:8">
      <c r="A15402" s="30" t="s">
        <v>5030</v>
      </c>
      <c r="B15402" s="74">
        <v>46251</v>
      </c>
      <c r="C15402" s="30" t="s">
        <v>978</v>
      </c>
      <c r="D15402" s="30" t="s">
        <v>979</v>
      </c>
      <c r="E15402" s="75">
        <v>30</v>
      </c>
      <c r="F15402" s="30" t="s">
        <v>80</v>
      </c>
      <c r="G15402" s="30" t="s">
        <v>81</v>
      </c>
      <c r="H15402" s="75">
        <v>1</v>
      </c>
    </row>
    <row r="15403" spans="1:8">
      <c r="A15403" s="30" t="s">
        <v>5030</v>
      </c>
      <c r="B15403" s="74">
        <v>46251</v>
      </c>
      <c r="C15403" s="30" t="s">
        <v>980</v>
      </c>
      <c r="D15403" s="30" t="s">
        <v>981</v>
      </c>
      <c r="E15403" s="75">
        <v>151</v>
      </c>
      <c r="F15403" s="30" t="s">
        <v>70</v>
      </c>
      <c r="G15403" s="30" t="s">
        <v>71</v>
      </c>
      <c r="H15403" s="75">
        <v>2</v>
      </c>
    </row>
    <row r="15404" spans="1:8">
      <c r="A15404" s="30" t="s">
        <v>5030</v>
      </c>
      <c r="B15404" s="74">
        <v>46251</v>
      </c>
      <c r="C15404" s="30" t="s">
        <v>984</v>
      </c>
      <c r="D15404" s="30" t="s">
        <v>985</v>
      </c>
      <c r="E15404" s="75">
        <v>93</v>
      </c>
      <c r="F15404" s="30" t="s">
        <v>53</v>
      </c>
      <c r="G15404" s="30" t="s">
        <v>54</v>
      </c>
      <c r="H15404" s="75">
        <v>1</v>
      </c>
    </row>
    <row r="15405" spans="1:8">
      <c r="A15405" s="30" t="s">
        <v>5030</v>
      </c>
      <c r="B15405" s="74">
        <v>46251</v>
      </c>
      <c r="C15405" s="30" t="s">
        <v>986</v>
      </c>
      <c r="D15405" s="30" t="s">
        <v>987</v>
      </c>
      <c r="E15405" s="75">
        <v>100</v>
      </c>
      <c r="F15405" s="30" t="s">
        <v>53</v>
      </c>
      <c r="G15405" s="30" t="s">
        <v>54</v>
      </c>
      <c r="H15405" s="75">
        <v>1</v>
      </c>
    </row>
    <row r="15406" spans="1:8">
      <c r="A15406" s="30" t="s">
        <v>5030</v>
      </c>
      <c r="B15406" s="74">
        <v>46251</v>
      </c>
      <c r="C15406" s="30" t="s">
        <v>988</v>
      </c>
      <c r="D15406" s="30" t="s">
        <v>989</v>
      </c>
      <c r="E15406" s="75">
        <v>2</v>
      </c>
      <c r="F15406" s="30" t="s">
        <v>76</v>
      </c>
      <c r="G15406" s="30" t="s">
        <v>77</v>
      </c>
      <c r="H15406" s="75">
        <v>1</v>
      </c>
    </row>
    <row r="15407" spans="1:8">
      <c r="A15407" s="30" t="s">
        <v>5030</v>
      </c>
      <c r="B15407" s="74">
        <v>46251</v>
      </c>
      <c r="C15407" s="30" t="s">
        <v>992</v>
      </c>
      <c r="D15407" s="30" t="s">
        <v>993</v>
      </c>
      <c r="E15407" s="75">
        <v>35</v>
      </c>
      <c r="F15407" s="30" t="s">
        <v>70</v>
      </c>
      <c r="G15407" s="30" t="s">
        <v>71</v>
      </c>
      <c r="H15407" s="75">
        <v>2</v>
      </c>
    </row>
    <row r="15408" spans="1:8">
      <c r="A15408" s="30" t="s">
        <v>5030</v>
      </c>
      <c r="B15408" s="74">
        <v>46251</v>
      </c>
      <c r="C15408" s="30" t="s">
        <v>5052</v>
      </c>
      <c r="D15408" s="30" t="s">
        <v>5053</v>
      </c>
      <c r="E15408" s="75">
        <v>29</v>
      </c>
      <c r="F15408" s="30" t="s">
        <v>68</v>
      </c>
      <c r="G15408" s="30" t="s">
        <v>69</v>
      </c>
      <c r="H15408" s="75">
        <v>1</v>
      </c>
    </row>
    <row r="15409" spans="1:8">
      <c r="A15409" s="30" t="s">
        <v>5030</v>
      </c>
      <c r="B15409" s="74">
        <v>46251</v>
      </c>
      <c r="C15409" s="30" t="s">
        <v>1836</v>
      </c>
      <c r="D15409" s="30" t="s">
        <v>1837</v>
      </c>
      <c r="E15409" s="75">
        <v>3</v>
      </c>
      <c r="F15409" s="30" t="s">
        <v>80</v>
      </c>
      <c r="G15409" s="30" t="s">
        <v>81</v>
      </c>
      <c r="H15409" s="75">
        <v>1</v>
      </c>
    </row>
    <row r="15410" spans="1:8">
      <c r="A15410" s="30" t="s">
        <v>5030</v>
      </c>
      <c r="B15410" s="74">
        <v>46251</v>
      </c>
      <c r="C15410" s="30" t="s">
        <v>1840</v>
      </c>
      <c r="D15410" s="30" t="s">
        <v>1841</v>
      </c>
      <c r="E15410" s="75">
        <v>43</v>
      </c>
      <c r="F15410" s="30" t="s">
        <v>70</v>
      </c>
      <c r="G15410" s="30" t="s">
        <v>71</v>
      </c>
      <c r="H15410" s="75">
        <v>2</v>
      </c>
    </row>
    <row r="15411" spans="1:8">
      <c r="A15411" s="30" t="s">
        <v>5030</v>
      </c>
      <c r="B15411" s="74">
        <v>46251</v>
      </c>
      <c r="C15411" s="30" t="s">
        <v>1006</v>
      </c>
      <c r="D15411" s="30" t="s">
        <v>1007</v>
      </c>
      <c r="E15411" s="75">
        <v>39</v>
      </c>
      <c r="F15411" s="30" t="s">
        <v>70</v>
      </c>
      <c r="G15411" s="30" t="s">
        <v>71</v>
      </c>
      <c r="H15411" s="75">
        <v>2</v>
      </c>
    </row>
    <row r="15412" spans="1:8">
      <c r="A15412" s="30" t="s">
        <v>5030</v>
      </c>
      <c r="B15412" s="74">
        <v>46251</v>
      </c>
      <c r="C15412" s="30" t="s">
        <v>1008</v>
      </c>
      <c r="D15412" s="30" t="s">
        <v>1009</v>
      </c>
      <c r="E15412" s="75">
        <v>29</v>
      </c>
      <c r="F15412" s="30" t="s">
        <v>53</v>
      </c>
      <c r="G15412" s="30" t="s">
        <v>54</v>
      </c>
      <c r="H15412" s="75">
        <v>1</v>
      </c>
    </row>
    <row r="15413" spans="1:8">
      <c r="A15413" s="30" t="s">
        <v>5030</v>
      </c>
      <c r="B15413" s="74">
        <v>46251</v>
      </c>
      <c r="C15413" s="30" t="s">
        <v>1010</v>
      </c>
      <c r="D15413" s="30" t="s">
        <v>1011</v>
      </c>
      <c r="E15413" s="75">
        <v>102</v>
      </c>
      <c r="F15413" s="30" t="s">
        <v>70</v>
      </c>
      <c r="G15413" s="30" t="s">
        <v>71</v>
      </c>
      <c r="H15413" s="75">
        <v>2</v>
      </c>
    </row>
    <row r="15414" spans="1:8">
      <c r="A15414" s="30" t="s">
        <v>5030</v>
      </c>
      <c r="B15414" s="74">
        <v>46251</v>
      </c>
      <c r="C15414" s="30" t="s">
        <v>1012</v>
      </c>
      <c r="D15414" s="30" t="s">
        <v>1013</v>
      </c>
      <c r="E15414" s="75">
        <v>42</v>
      </c>
      <c r="F15414" s="30" t="s">
        <v>53</v>
      </c>
      <c r="G15414" s="30" t="s">
        <v>54</v>
      </c>
      <c r="H15414" s="75">
        <v>1</v>
      </c>
    </row>
    <row r="15415" spans="1:8">
      <c r="A15415" s="30" t="s">
        <v>5030</v>
      </c>
      <c r="B15415" s="74">
        <v>46251</v>
      </c>
      <c r="C15415" s="30" t="s">
        <v>1016</v>
      </c>
      <c r="D15415" s="30" t="s">
        <v>1017</v>
      </c>
      <c r="E15415" s="75">
        <v>8</v>
      </c>
      <c r="F15415" s="30" t="s">
        <v>53</v>
      </c>
      <c r="G15415" s="30" t="s">
        <v>54</v>
      </c>
      <c r="H15415" s="75">
        <v>1</v>
      </c>
    </row>
    <row r="15416" spans="1:8">
      <c r="A15416" s="30" t="s">
        <v>5030</v>
      </c>
      <c r="B15416" s="74">
        <v>46251</v>
      </c>
      <c r="C15416" s="30" t="s">
        <v>1018</v>
      </c>
      <c r="D15416" s="30" t="s">
        <v>1019</v>
      </c>
      <c r="E15416" s="75">
        <v>174</v>
      </c>
      <c r="F15416" s="30" t="s">
        <v>70</v>
      </c>
      <c r="G15416" s="30" t="s">
        <v>71</v>
      </c>
      <c r="H15416" s="75">
        <v>2</v>
      </c>
    </row>
    <row r="15417" spans="1:8">
      <c r="A15417" s="30" t="s">
        <v>5030</v>
      </c>
      <c r="B15417" s="74">
        <v>46251</v>
      </c>
      <c r="C15417" s="30" t="s">
        <v>1020</v>
      </c>
      <c r="D15417" s="30" t="s">
        <v>1021</v>
      </c>
      <c r="E15417" s="75">
        <v>29</v>
      </c>
      <c r="F15417" s="30" t="s">
        <v>53</v>
      </c>
      <c r="G15417" s="30" t="s">
        <v>54</v>
      </c>
      <c r="H15417" s="75">
        <v>1</v>
      </c>
    </row>
    <row r="15418" spans="1:8">
      <c r="A15418" s="30" t="s">
        <v>5030</v>
      </c>
      <c r="B15418" s="74">
        <v>46251</v>
      </c>
      <c r="C15418" s="30" t="s">
        <v>1842</v>
      </c>
      <c r="D15418" s="30" t="s">
        <v>1843</v>
      </c>
      <c r="E15418" s="75">
        <v>41</v>
      </c>
      <c r="F15418" s="30" t="s">
        <v>80</v>
      </c>
      <c r="G15418" s="30" t="s">
        <v>81</v>
      </c>
      <c r="H15418" s="75">
        <v>1</v>
      </c>
    </row>
    <row r="15419" spans="1:8">
      <c r="A15419" s="30" t="s">
        <v>5030</v>
      </c>
      <c r="B15419" s="74">
        <v>46251</v>
      </c>
      <c r="C15419" s="30" t="s">
        <v>1032</v>
      </c>
      <c r="D15419" s="30" t="s">
        <v>1033</v>
      </c>
      <c r="E15419" s="75">
        <v>96</v>
      </c>
      <c r="F15419" s="30" t="s">
        <v>70</v>
      </c>
      <c r="G15419" s="30" t="s">
        <v>71</v>
      </c>
      <c r="H15419" s="75">
        <v>2</v>
      </c>
    </row>
    <row r="15420" spans="1:8">
      <c r="A15420" s="30" t="s">
        <v>5030</v>
      </c>
      <c r="B15420" s="74">
        <v>46251</v>
      </c>
      <c r="C15420" s="30" t="s">
        <v>1034</v>
      </c>
      <c r="D15420" s="30" t="s">
        <v>1035</v>
      </c>
      <c r="E15420" s="75">
        <v>168</v>
      </c>
      <c r="F15420" s="30" t="s">
        <v>53</v>
      </c>
      <c r="G15420" s="30" t="s">
        <v>54</v>
      </c>
      <c r="H15420" s="75">
        <v>1</v>
      </c>
    </row>
    <row r="15421" spans="1:8">
      <c r="A15421" s="30" t="s">
        <v>5030</v>
      </c>
      <c r="B15421" s="74">
        <v>46251</v>
      </c>
      <c r="C15421" s="30" t="s">
        <v>1036</v>
      </c>
      <c r="D15421" s="30" t="s">
        <v>1037</v>
      </c>
      <c r="E15421" s="75">
        <v>138</v>
      </c>
      <c r="F15421" s="30" t="s">
        <v>53</v>
      </c>
      <c r="G15421" s="30" t="s">
        <v>54</v>
      </c>
      <c r="H15421" s="75">
        <v>1</v>
      </c>
    </row>
    <row r="15422" spans="1:8">
      <c r="A15422" s="30" t="s">
        <v>5030</v>
      </c>
      <c r="B15422" s="74">
        <v>46251</v>
      </c>
      <c r="C15422" s="30" t="s">
        <v>1040</v>
      </c>
      <c r="D15422" s="30" t="s">
        <v>1041</v>
      </c>
      <c r="E15422" s="75">
        <v>11</v>
      </c>
      <c r="F15422" s="30" t="s">
        <v>53</v>
      </c>
      <c r="G15422" s="30" t="s">
        <v>54</v>
      </c>
      <c r="H15422" s="75">
        <v>1</v>
      </c>
    </row>
    <row r="15423" spans="1:8">
      <c r="A15423" s="30" t="s">
        <v>5030</v>
      </c>
      <c r="B15423" s="74">
        <v>46251</v>
      </c>
      <c r="C15423" s="30" t="s">
        <v>1042</v>
      </c>
      <c r="D15423" s="30" t="s">
        <v>1043</v>
      </c>
      <c r="E15423" s="75">
        <v>193</v>
      </c>
      <c r="F15423" s="30" t="s">
        <v>80</v>
      </c>
      <c r="G15423" s="30" t="s">
        <v>81</v>
      </c>
      <c r="H15423" s="75">
        <v>1</v>
      </c>
    </row>
    <row r="15424" spans="1:8">
      <c r="A15424" s="30" t="s">
        <v>5030</v>
      </c>
      <c r="B15424" s="74">
        <v>46251</v>
      </c>
      <c r="C15424" s="30" t="s">
        <v>1044</v>
      </c>
      <c r="D15424" s="30" t="s">
        <v>1045</v>
      </c>
      <c r="E15424" s="75">
        <v>52</v>
      </c>
      <c r="F15424" s="30" t="s">
        <v>53</v>
      </c>
      <c r="G15424" s="30" t="s">
        <v>54</v>
      </c>
      <c r="H15424" s="75">
        <v>1</v>
      </c>
    </row>
    <row r="15425" spans="1:8">
      <c r="A15425" s="30" t="s">
        <v>5030</v>
      </c>
      <c r="B15425" s="74">
        <v>46251</v>
      </c>
      <c r="C15425" s="30" t="s">
        <v>1046</v>
      </c>
      <c r="D15425" s="30" t="s">
        <v>1047</v>
      </c>
      <c r="E15425" s="75">
        <v>152</v>
      </c>
      <c r="F15425" s="30" t="s">
        <v>80</v>
      </c>
      <c r="G15425" s="30" t="s">
        <v>81</v>
      </c>
      <c r="H15425" s="75">
        <v>1</v>
      </c>
    </row>
    <row r="15426" spans="1:8">
      <c r="A15426" s="30" t="s">
        <v>5030</v>
      </c>
      <c r="B15426" s="74">
        <v>46251</v>
      </c>
      <c r="C15426" s="30" t="s">
        <v>1048</v>
      </c>
      <c r="D15426" s="30" t="s">
        <v>1049</v>
      </c>
      <c r="E15426" s="75">
        <v>111</v>
      </c>
      <c r="F15426" s="30" t="s">
        <v>70</v>
      </c>
      <c r="G15426" s="30" t="s">
        <v>71</v>
      </c>
      <c r="H15426" s="75">
        <v>2</v>
      </c>
    </row>
    <row r="15427" spans="1:8">
      <c r="A15427" s="30" t="s">
        <v>5030</v>
      </c>
      <c r="B15427" s="74">
        <v>46251</v>
      </c>
      <c r="C15427" s="30" t="s">
        <v>1050</v>
      </c>
      <c r="D15427" s="30" t="s">
        <v>1051</v>
      </c>
      <c r="E15427" s="75">
        <v>136</v>
      </c>
      <c r="F15427" s="30" t="s">
        <v>70</v>
      </c>
      <c r="G15427" s="30" t="s">
        <v>71</v>
      </c>
      <c r="H15427" s="75">
        <v>2</v>
      </c>
    </row>
    <row r="15428" spans="1:8">
      <c r="A15428" s="30" t="s">
        <v>5030</v>
      </c>
      <c r="B15428" s="74">
        <v>46251</v>
      </c>
      <c r="C15428" s="30" t="s">
        <v>1054</v>
      </c>
      <c r="D15428" s="30" t="s">
        <v>1055</v>
      </c>
      <c r="E15428" s="75">
        <v>173</v>
      </c>
      <c r="F15428" s="30" t="s">
        <v>70</v>
      </c>
      <c r="G15428" s="30" t="s">
        <v>71</v>
      </c>
      <c r="H15428" s="75">
        <v>2</v>
      </c>
    </row>
    <row r="15429" spans="1:8">
      <c r="A15429" s="30" t="s">
        <v>5030</v>
      </c>
      <c r="B15429" s="74">
        <v>46251</v>
      </c>
      <c r="C15429" s="30" t="s">
        <v>1058</v>
      </c>
      <c r="D15429" s="30" t="s">
        <v>1059</v>
      </c>
      <c r="E15429" s="75">
        <v>33</v>
      </c>
      <c r="F15429" s="30" t="s">
        <v>68</v>
      </c>
      <c r="G15429" s="30" t="s">
        <v>69</v>
      </c>
      <c r="H15429" s="75">
        <v>1</v>
      </c>
    </row>
    <row r="15430" spans="1:8">
      <c r="A15430" s="30" t="s">
        <v>5030</v>
      </c>
      <c r="B15430" s="74">
        <v>46251</v>
      </c>
      <c r="C15430" s="30" t="s">
        <v>1066</v>
      </c>
      <c r="D15430" s="30" t="s">
        <v>1067</v>
      </c>
      <c r="E15430" s="75">
        <v>273</v>
      </c>
      <c r="F15430" s="30" t="s">
        <v>78</v>
      </c>
      <c r="G15430" s="30" t="s">
        <v>79</v>
      </c>
      <c r="H15430" s="75">
        <v>2</v>
      </c>
    </row>
    <row r="15431" spans="1:8">
      <c r="A15431" s="30" t="s">
        <v>5030</v>
      </c>
      <c r="B15431" s="74">
        <v>46251</v>
      </c>
      <c r="C15431" s="30" t="s">
        <v>1068</v>
      </c>
      <c r="D15431" s="30" t="s">
        <v>1069</v>
      </c>
      <c r="E15431" s="75">
        <v>84</v>
      </c>
      <c r="F15431" s="30" t="s">
        <v>70</v>
      </c>
      <c r="G15431" s="30" t="s">
        <v>71</v>
      </c>
      <c r="H15431" s="75">
        <v>2</v>
      </c>
    </row>
    <row r="15432" spans="1:8">
      <c r="A15432" s="30" t="s">
        <v>5030</v>
      </c>
      <c r="B15432" s="74">
        <v>46251</v>
      </c>
      <c r="C15432" s="30" t="s">
        <v>1070</v>
      </c>
      <c r="D15432" s="30" t="s">
        <v>1071</v>
      </c>
      <c r="E15432" s="75">
        <v>62</v>
      </c>
      <c r="F15432" s="30" t="s">
        <v>70</v>
      </c>
      <c r="G15432" s="30" t="s">
        <v>71</v>
      </c>
      <c r="H15432" s="75">
        <v>2</v>
      </c>
    </row>
    <row r="15433" spans="1:8">
      <c r="A15433" s="30" t="s">
        <v>5030</v>
      </c>
      <c r="B15433" s="74">
        <v>46251</v>
      </c>
      <c r="C15433" s="30" t="s">
        <v>1072</v>
      </c>
      <c r="D15433" s="30" t="s">
        <v>1073</v>
      </c>
      <c r="E15433" s="75">
        <v>94</v>
      </c>
      <c r="F15433" s="30" t="s">
        <v>53</v>
      </c>
      <c r="G15433" s="30" t="s">
        <v>54</v>
      </c>
      <c r="H15433" s="75">
        <v>1</v>
      </c>
    </row>
    <row r="15434" spans="1:8">
      <c r="A15434" s="30" t="s">
        <v>5030</v>
      </c>
      <c r="B15434" s="74">
        <v>46251</v>
      </c>
      <c r="C15434" s="30" t="s">
        <v>1074</v>
      </c>
      <c r="D15434" s="30" t="s">
        <v>1075</v>
      </c>
      <c r="E15434" s="75">
        <v>73</v>
      </c>
      <c r="F15434" s="30" t="s">
        <v>70</v>
      </c>
      <c r="G15434" s="30" t="s">
        <v>71</v>
      </c>
      <c r="H15434" s="75">
        <v>2</v>
      </c>
    </row>
    <row r="15435" spans="1:8">
      <c r="A15435" s="30" t="s">
        <v>5030</v>
      </c>
      <c r="B15435" s="74">
        <v>46251</v>
      </c>
      <c r="C15435" s="30" t="s">
        <v>1078</v>
      </c>
      <c r="D15435" s="30" t="s">
        <v>1079</v>
      </c>
      <c r="E15435" s="75">
        <v>4</v>
      </c>
      <c r="F15435" s="30" t="s">
        <v>68</v>
      </c>
      <c r="G15435" s="30" t="s">
        <v>69</v>
      </c>
      <c r="H15435" s="75">
        <v>1</v>
      </c>
    </row>
    <row r="15436" spans="1:8">
      <c r="A15436" s="30" t="s">
        <v>5030</v>
      </c>
      <c r="B15436" s="74">
        <v>46251</v>
      </c>
      <c r="C15436" s="30" t="s">
        <v>1080</v>
      </c>
      <c r="D15436" s="30" t="s">
        <v>1081</v>
      </c>
      <c r="E15436" s="75">
        <v>24</v>
      </c>
      <c r="F15436" s="30" t="s">
        <v>70</v>
      </c>
      <c r="G15436" s="30" t="s">
        <v>71</v>
      </c>
      <c r="H15436" s="75">
        <v>2</v>
      </c>
    </row>
    <row r="15437" spans="1:8">
      <c r="A15437" s="30" t="s">
        <v>5030</v>
      </c>
      <c r="B15437" s="74">
        <v>46251</v>
      </c>
      <c r="C15437" s="30" t="s">
        <v>1084</v>
      </c>
      <c r="D15437" s="30" t="s">
        <v>1085</v>
      </c>
      <c r="E15437" s="75">
        <v>44</v>
      </c>
      <c r="F15437" s="30" t="s">
        <v>53</v>
      </c>
      <c r="G15437" s="30" t="s">
        <v>54</v>
      </c>
      <c r="H15437" s="75">
        <v>1</v>
      </c>
    </row>
    <row r="15438" spans="1:8">
      <c r="A15438" s="30" t="s">
        <v>5030</v>
      </c>
      <c r="B15438" s="74">
        <v>46251</v>
      </c>
      <c r="C15438" s="30" t="s">
        <v>1086</v>
      </c>
      <c r="D15438" s="30" t="s">
        <v>1087</v>
      </c>
      <c r="E15438" s="75">
        <v>56</v>
      </c>
      <c r="F15438" s="30" t="s">
        <v>53</v>
      </c>
      <c r="G15438" s="30" t="s">
        <v>54</v>
      </c>
      <c r="H15438" s="75">
        <v>1</v>
      </c>
    </row>
    <row r="15439" spans="1:8">
      <c r="A15439" s="30" t="s">
        <v>5030</v>
      </c>
      <c r="B15439" s="74">
        <v>46251</v>
      </c>
      <c r="C15439" s="30" t="s">
        <v>1088</v>
      </c>
      <c r="D15439" s="30" t="s">
        <v>1089</v>
      </c>
      <c r="E15439" s="75">
        <v>39</v>
      </c>
      <c r="F15439" s="30" t="s">
        <v>53</v>
      </c>
      <c r="G15439" s="30" t="s">
        <v>54</v>
      </c>
      <c r="H15439" s="75">
        <v>1</v>
      </c>
    </row>
    <row r="15440" spans="1:8">
      <c r="A15440" s="30" t="s">
        <v>5030</v>
      </c>
      <c r="B15440" s="74">
        <v>46251</v>
      </c>
      <c r="C15440" s="30" t="s">
        <v>1094</v>
      </c>
      <c r="D15440" s="30" t="s">
        <v>1095</v>
      </c>
      <c r="E15440" s="75">
        <v>72</v>
      </c>
      <c r="F15440" s="30" t="s">
        <v>70</v>
      </c>
      <c r="G15440" s="30" t="s">
        <v>71</v>
      </c>
      <c r="H15440" s="75">
        <v>2</v>
      </c>
    </row>
    <row r="15441" spans="1:8">
      <c r="A15441" s="30" t="s">
        <v>5030</v>
      </c>
      <c r="B15441" s="74">
        <v>46251</v>
      </c>
      <c r="C15441" s="30" t="s">
        <v>1096</v>
      </c>
      <c r="D15441" s="30" t="s">
        <v>1097</v>
      </c>
      <c r="E15441" s="75">
        <v>43</v>
      </c>
      <c r="F15441" s="30" t="s">
        <v>70</v>
      </c>
      <c r="G15441" s="30" t="s">
        <v>71</v>
      </c>
      <c r="H15441" s="75">
        <v>2</v>
      </c>
    </row>
    <row r="15442" spans="1:8">
      <c r="A15442" s="30" t="s">
        <v>5030</v>
      </c>
      <c r="B15442" s="74">
        <v>46251</v>
      </c>
      <c r="C15442" s="30" t="s">
        <v>1098</v>
      </c>
      <c r="D15442" s="30" t="s">
        <v>1099</v>
      </c>
      <c r="E15442" s="75">
        <v>74</v>
      </c>
      <c r="F15442" s="30" t="s">
        <v>53</v>
      </c>
      <c r="G15442" s="30" t="s">
        <v>54</v>
      </c>
      <c r="H15442" s="75">
        <v>1</v>
      </c>
    </row>
    <row r="15443" spans="1:8">
      <c r="A15443" s="30" t="s">
        <v>5030</v>
      </c>
      <c r="B15443" s="74">
        <v>46251</v>
      </c>
      <c r="C15443" s="30" t="s">
        <v>1102</v>
      </c>
      <c r="D15443" s="30" t="s">
        <v>1103</v>
      </c>
      <c r="E15443" s="75">
        <v>57</v>
      </c>
      <c r="F15443" s="30" t="s">
        <v>53</v>
      </c>
      <c r="G15443" s="30" t="s">
        <v>54</v>
      </c>
      <c r="H15443" s="75">
        <v>1</v>
      </c>
    </row>
    <row r="15444" spans="1:8">
      <c r="A15444" s="30" t="s">
        <v>5030</v>
      </c>
      <c r="B15444" s="74">
        <v>46251</v>
      </c>
      <c r="C15444" s="30" t="s">
        <v>1106</v>
      </c>
      <c r="D15444" s="30" t="s">
        <v>1107</v>
      </c>
      <c r="E15444" s="75">
        <v>192</v>
      </c>
      <c r="F15444" s="30" t="s">
        <v>80</v>
      </c>
      <c r="G15444" s="30" t="s">
        <v>81</v>
      </c>
      <c r="H15444" s="75">
        <v>1</v>
      </c>
    </row>
    <row r="15445" spans="1:8">
      <c r="A15445" s="30" t="s">
        <v>5030</v>
      </c>
      <c r="B15445" s="74">
        <v>46251</v>
      </c>
      <c r="C15445" s="30" t="s">
        <v>1108</v>
      </c>
      <c r="D15445" s="30" t="s">
        <v>1109</v>
      </c>
      <c r="E15445" s="75">
        <v>97</v>
      </c>
      <c r="F15445" s="30" t="s">
        <v>53</v>
      </c>
      <c r="G15445" s="30" t="s">
        <v>54</v>
      </c>
      <c r="H15445" s="75">
        <v>1</v>
      </c>
    </row>
    <row r="15446" spans="1:8">
      <c r="A15446" s="30" t="s">
        <v>5030</v>
      </c>
      <c r="B15446" s="74">
        <v>46251</v>
      </c>
      <c r="C15446" s="30" t="s">
        <v>1110</v>
      </c>
      <c r="D15446" s="30" t="s">
        <v>1111</v>
      </c>
      <c r="E15446" s="75">
        <v>244</v>
      </c>
      <c r="F15446" s="30" t="s">
        <v>80</v>
      </c>
      <c r="G15446" s="30" t="s">
        <v>81</v>
      </c>
      <c r="H15446" s="75">
        <v>1</v>
      </c>
    </row>
    <row r="15447" spans="1:8">
      <c r="A15447" s="30" t="s">
        <v>5030</v>
      </c>
      <c r="B15447" s="74">
        <v>46251</v>
      </c>
      <c r="C15447" s="30" t="s">
        <v>1852</v>
      </c>
      <c r="D15447" s="30" t="s">
        <v>1853</v>
      </c>
      <c r="E15447" s="75">
        <v>39</v>
      </c>
      <c r="F15447" s="30" t="s">
        <v>53</v>
      </c>
      <c r="G15447" s="30" t="s">
        <v>54</v>
      </c>
      <c r="H15447" s="75">
        <v>1</v>
      </c>
    </row>
    <row r="15448" spans="1:8">
      <c r="A15448" s="30" t="s">
        <v>5030</v>
      </c>
      <c r="B15448" s="74">
        <v>46251</v>
      </c>
      <c r="C15448" s="30" t="s">
        <v>1114</v>
      </c>
      <c r="D15448" s="30" t="s">
        <v>1115</v>
      </c>
      <c r="E15448" s="75">
        <v>126</v>
      </c>
      <c r="F15448" s="30" t="s">
        <v>70</v>
      </c>
      <c r="G15448" s="30" t="s">
        <v>71</v>
      </c>
      <c r="H15448" s="75">
        <v>2</v>
      </c>
    </row>
    <row r="15449" spans="1:8">
      <c r="A15449" s="30" t="s">
        <v>5030</v>
      </c>
      <c r="B15449" s="74">
        <v>46251</v>
      </c>
      <c r="C15449" s="30" t="s">
        <v>1116</v>
      </c>
      <c r="D15449" s="30" t="s">
        <v>1117</v>
      </c>
      <c r="E15449" s="75">
        <v>7</v>
      </c>
      <c r="F15449" s="30" t="s">
        <v>76</v>
      </c>
      <c r="G15449" s="30" t="s">
        <v>77</v>
      </c>
      <c r="H15449" s="75">
        <v>1</v>
      </c>
    </row>
    <row r="15450" spans="1:8">
      <c r="A15450" s="30" t="s">
        <v>5030</v>
      </c>
      <c r="B15450" s="74">
        <v>46251</v>
      </c>
      <c r="C15450" s="30" t="s">
        <v>1120</v>
      </c>
      <c r="D15450" s="30" t="s">
        <v>1121</v>
      </c>
      <c r="E15450" s="75">
        <v>110</v>
      </c>
      <c r="F15450" s="30" t="s">
        <v>70</v>
      </c>
      <c r="G15450" s="30" t="s">
        <v>71</v>
      </c>
      <c r="H15450" s="75">
        <v>2</v>
      </c>
    </row>
    <row r="15451" spans="1:8">
      <c r="A15451" s="30" t="s">
        <v>5030</v>
      </c>
      <c r="B15451" s="74">
        <v>46251</v>
      </c>
      <c r="C15451" s="30" t="s">
        <v>1128</v>
      </c>
      <c r="D15451" s="30" t="s">
        <v>1129</v>
      </c>
      <c r="E15451" s="75">
        <v>89</v>
      </c>
      <c r="F15451" s="30" t="s">
        <v>70</v>
      </c>
      <c r="G15451" s="30" t="s">
        <v>71</v>
      </c>
      <c r="H15451" s="75">
        <v>2</v>
      </c>
    </row>
    <row r="15452" spans="1:8">
      <c r="A15452" s="30" t="s">
        <v>5030</v>
      </c>
      <c r="B15452" s="74">
        <v>46251</v>
      </c>
      <c r="C15452" s="30" t="s">
        <v>1130</v>
      </c>
      <c r="D15452" s="30" t="s">
        <v>1131</v>
      </c>
      <c r="E15452" s="75">
        <v>77</v>
      </c>
      <c r="F15452" s="30" t="s">
        <v>70</v>
      </c>
      <c r="G15452" s="30" t="s">
        <v>71</v>
      </c>
      <c r="H15452" s="75">
        <v>2</v>
      </c>
    </row>
    <row r="15453" spans="1:8">
      <c r="A15453" s="30" t="s">
        <v>5030</v>
      </c>
      <c r="B15453" s="74">
        <v>46251</v>
      </c>
      <c r="C15453" s="30" t="s">
        <v>1136</v>
      </c>
      <c r="D15453" s="30" t="s">
        <v>1137</v>
      </c>
      <c r="E15453" s="75">
        <v>201</v>
      </c>
      <c r="F15453" s="30" t="s">
        <v>70</v>
      </c>
      <c r="G15453" s="30" t="s">
        <v>71</v>
      </c>
      <c r="H15453" s="75">
        <v>2</v>
      </c>
    </row>
    <row r="15454" spans="1:8">
      <c r="A15454" s="30" t="s">
        <v>5030</v>
      </c>
      <c r="B15454" s="74">
        <v>46251</v>
      </c>
      <c r="C15454" s="30" t="s">
        <v>1856</v>
      </c>
      <c r="D15454" s="30" t="s">
        <v>1857</v>
      </c>
      <c r="E15454" s="75">
        <v>25</v>
      </c>
      <c r="F15454" s="30" t="s">
        <v>53</v>
      </c>
      <c r="G15454" s="30" t="s">
        <v>54</v>
      </c>
      <c r="H15454" s="75">
        <v>1</v>
      </c>
    </row>
    <row r="15455" spans="1:8">
      <c r="A15455" s="30" t="s">
        <v>5030</v>
      </c>
      <c r="B15455" s="74">
        <v>46251</v>
      </c>
      <c r="C15455" s="30" t="s">
        <v>1138</v>
      </c>
      <c r="D15455" s="30" t="s">
        <v>1139</v>
      </c>
      <c r="E15455" s="75">
        <v>72</v>
      </c>
      <c r="F15455" s="30" t="s">
        <v>70</v>
      </c>
      <c r="G15455" s="30" t="s">
        <v>71</v>
      </c>
      <c r="H15455" s="75">
        <v>2</v>
      </c>
    </row>
    <row r="15456" spans="1:8">
      <c r="A15456" s="30" t="s">
        <v>5030</v>
      </c>
      <c r="B15456" s="74">
        <v>46251</v>
      </c>
      <c r="C15456" s="30" t="s">
        <v>1140</v>
      </c>
      <c r="D15456" s="30" t="s">
        <v>1141</v>
      </c>
      <c r="E15456" s="75">
        <v>124</v>
      </c>
      <c r="F15456" s="30" t="s">
        <v>53</v>
      </c>
      <c r="G15456" s="30" t="s">
        <v>54</v>
      </c>
      <c r="H15456" s="75">
        <v>1</v>
      </c>
    </row>
    <row r="15457" spans="1:8">
      <c r="A15457" s="30" t="s">
        <v>5030</v>
      </c>
      <c r="B15457" s="74">
        <v>46251</v>
      </c>
      <c r="C15457" s="30" t="s">
        <v>1142</v>
      </c>
      <c r="D15457" s="30" t="s">
        <v>1143</v>
      </c>
      <c r="E15457" s="75">
        <v>119</v>
      </c>
      <c r="F15457" s="30" t="s">
        <v>70</v>
      </c>
      <c r="G15457" s="30" t="s">
        <v>71</v>
      </c>
      <c r="H15457" s="75">
        <v>2</v>
      </c>
    </row>
    <row r="15458" spans="1:8">
      <c r="A15458" s="30" t="s">
        <v>5030</v>
      </c>
      <c r="B15458" s="74">
        <v>46251</v>
      </c>
      <c r="C15458" s="30" t="s">
        <v>1148</v>
      </c>
      <c r="D15458" s="30" t="s">
        <v>1149</v>
      </c>
      <c r="E15458" s="75">
        <v>116</v>
      </c>
      <c r="F15458" s="30" t="s">
        <v>72</v>
      </c>
      <c r="G15458" s="30" t="s">
        <v>73</v>
      </c>
      <c r="H15458" s="75">
        <v>3</v>
      </c>
    </row>
    <row r="15459" spans="1:8">
      <c r="A15459" s="30" t="s">
        <v>5030</v>
      </c>
      <c r="B15459" s="74">
        <v>46251</v>
      </c>
      <c r="C15459" s="30" t="s">
        <v>1150</v>
      </c>
      <c r="D15459" s="30" t="s">
        <v>1151</v>
      </c>
      <c r="E15459" s="75">
        <v>59</v>
      </c>
      <c r="F15459" s="30" t="s">
        <v>70</v>
      </c>
      <c r="G15459" s="30" t="s">
        <v>71</v>
      </c>
      <c r="H15459" s="75">
        <v>2</v>
      </c>
    </row>
    <row r="15460" spans="1:8">
      <c r="A15460" s="30" t="s">
        <v>5030</v>
      </c>
      <c r="B15460" s="74">
        <v>46251</v>
      </c>
      <c r="C15460" s="30" t="s">
        <v>1152</v>
      </c>
      <c r="D15460" s="30" t="s">
        <v>1153</v>
      </c>
      <c r="E15460" s="75">
        <v>65</v>
      </c>
      <c r="F15460" s="30" t="s">
        <v>76</v>
      </c>
      <c r="G15460" s="30" t="s">
        <v>77</v>
      </c>
      <c r="H15460" s="75">
        <v>1</v>
      </c>
    </row>
    <row r="15461" spans="1:8">
      <c r="A15461" s="30" t="s">
        <v>5030</v>
      </c>
      <c r="B15461" s="74">
        <v>46251</v>
      </c>
      <c r="C15461" s="30" t="s">
        <v>1154</v>
      </c>
      <c r="D15461" s="30" t="s">
        <v>1155</v>
      </c>
      <c r="E15461" s="75">
        <v>235</v>
      </c>
      <c r="F15461" s="30" t="s">
        <v>53</v>
      </c>
      <c r="G15461" s="30" t="s">
        <v>54</v>
      </c>
      <c r="H15461" s="75">
        <v>1</v>
      </c>
    </row>
    <row r="15462" spans="1:8">
      <c r="A15462" s="30" t="s">
        <v>5030</v>
      </c>
      <c r="B15462" s="74">
        <v>46251</v>
      </c>
      <c r="C15462" s="30" t="s">
        <v>1860</v>
      </c>
      <c r="D15462" s="30" t="s">
        <v>1861</v>
      </c>
      <c r="E15462" s="75">
        <v>143</v>
      </c>
      <c r="F15462" s="30" t="s">
        <v>53</v>
      </c>
      <c r="G15462" s="30" t="s">
        <v>54</v>
      </c>
      <c r="H15462" s="75">
        <v>1</v>
      </c>
    </row>
    <row r="15463" spans="1:8">
      <c r="A15463" s="30" t="s">
        <v>5030</v>
      </c>
      <c r="B15463" s="74">
        <v>46251</v>
      </c>
      <c r="C15463" s="30" t="s">
        <v>1160</v>
      </c>
      <c r="D15463" s="30" t="s">
        <v>1161</v>
      </c>
      <c r="E15463" s="75">
        <v>19</v>
      </c>
      <c r="F15463" s="30" t="s">
        <v>70</v>
      </c>
      <c r="G15463" s="30" t="s">
        <v>71</v>
      </c>
      <c r="H15463" s="75">
        <v>2</v>
      </c>
    </row>
    <row r="15464" spans="1:8">
      <c r="A15464" s="30" t="s">
        <v>5030</v>
      </c>
      <c r="B15464" s="74">
        <v>46251</v>
      </c>
      <c r="C15464" s="30" t="s">
        <v>1162</v>
      </c>
      <c r="D15464" s="30" t="s">
        <v>1163</v>
      </c>
      <c r="E15464" s="75">
        <v>106</v>
      </c>
      <c r="F15464" s="30" t="s">
        <v>76</v>
      </c>
      <c r="G15464" s="30" t="s">
        <v>77</v>
      </c>
      <c r="H15464" s="75">
        <v>1</v>
      </c>
    </row>
    <row r="15465" spans="1:8">
      <c r="A15465" s="30" t="s">
        <v>5030</v>
      </c>
      <c r="B15465" s="74">
        <v>46251</v>
      </c>
      <c r="C15465" s="30" t="s">
        <v>1164</v>
      </c>
      <c r="D15465" s="30" t="s">
        <v>1165</v>
      </c>
      <c r="E15465" s="75">
        <v>175</v>
      </c>
      <c r="F15465" s="30" t="s">
        <v>70</v>
      </c>
      <c r="G15465" s="30" t="s">
        <v>71</v>
      </c>
      <c r="H15465" s="75">
        <v>2</v>
      </c>
    </row>
    <row r="15466" spans="1:8">
      <c r="A15466" s="30" t="s">
        <v>5030</v>
      </c>
      <c r="B15466" s="74">
        <v>46251</v>
      </c>
      <c r="C15466" s="30" t="s">
        <v>1166</v>
      </c>
      <c r="D15466" s="30" t="s">
        <v>1167</v>
      </c>
      <c r="E15466" s="75">
        <v>31</v>
      </c>
      <c r="F15466" s="30" t="s">
        <v>53</v>
      </c>
      <c r="G15466" s="30" t="s">
        <v>54</v>
      </c>
      <c r="H15466" s="75">
        <v>1</v>
      </c>
    </row>
    <row r="15467" spans="1:8">
      <c r="A15467" s="30" t="s">
        <v>5030</v>
      </c>
      <c r="B15467" s="74">
        <v>46251</v>
      </c>
      <c r="C15467" s="30" t="s">
        <v>1176</v>
      </c>
      <c r="D15467" s="30" t="s">
        <v>1177</v>
      </c>
      <c r="E15467" s="75">
        <v>29</v>
      </c>
      <c r="F15467" s="30" t="s">
        <v>53</v>
      </c>
      <c r="G15467" s="30" t="s">
        <v>54</v>
      </c>
      <c r="H15467" s="75">
        <v>1</v>
      </c>
    </row>
    <row r="15468" spans="1:8">
      <c r="A15468" s="30" t="s">
        <v>5030</v>
      </c>
      <c r="B15468" s="74">
        <v>46251</v>
      </c>
      <c r="C15468" s="30" t="s">
        <v>1180</v>
      </c>
      <c r="D15468" s="30" t="s">
        <v>1181</v>
      </c>
      <c r="E15468" s="75">
        <v>134</v>
      </c>
      <c r="F15468" s="30" t="s">
        <v>53</v>
      </c>
      <c r="G15468" s="30" t="s">
        <v>54</v>
      </c>
      <c r="H15468" s="75">
        <v>1</v>
      </c>
    </row>
    <row r="15469" spans="1:8">
      <c r="A15469" s="30" t="s">
        <v>5030</v>
      </c>
      <c r="B15469" s="74">
        <v>46251</v>
      </c>
      <c r="C15469" s="30" t="s">
        <v>1182</v>
      </c>
      <c r="D15469" s="30" t="s">
        <v>1183</v>
      </c>
      <c r="E15469" s="75">
        <v>6</v>
      </c>
      <c r="F15469" s="30" t="s">
        <v>76</v>
      </c>
      <c r="G15469" s="30" t="s">
        <v>77</v>
      </c>
      <c r="H15469" s="75">
        <v>1</v>
      </c>
    </row>
    <row r="15470" spans="1:8">
      <c r="A15470" s="30" t="s">
        <v>5030</v>
      </c>
      <c r="B15470" s="74">
        <v>46251</v>
      </c>
      <c r="C15470" s="30" t="s">
        <v>1186</v>
      </c>
      <c r="D15470" s="30" t="s">
        <v>1187</v>
      </c>
      <c r="E15470" s="75">
        <v>124</v>
      </c>
      <c r="F15470" s="30" t="s">
        <v>53</v>
      </c>
      <c r="G15470" s="30" t="s">
        <v>54</v>
      </c>
      <c r="H15470" s="75">
        <v>1</v>
      </c>
    </row>
    <row r="15471" spans="1:8">
      <c r="A15471" s="30" t="s">
        <v>5030</v>
      </c>
      <c r="B15471" s="74">
        <v>46251</v>
      </c>
      <c r="C15471" s="30" t="s">
        <v>1188</v>
      </c>
      <c r="D15471" s="30" t="s">
        <v>1189</v>
      </c>
      <c r="E15471" s="75">
        <v>33</v>
      </c>
      <c r="F15471" s="30" t="s">
        <v>53</v>
      </c>
      <c r="G15471" s="30" t="s">
        <v>54</v>
      </c>
      <c r="H15471" s="75">
        <v>1</v>
      </c>
    </row>
    <row r="15472" spans="1:8">
      <c r="A15472" s="30" t="s">
        <v>5030</v>
      </c>
      <c r="B15472" s="74">
        <v>46251</v>
      </c>
      <c r="C15472" s="30" t="s">
        <v>1192</v>
      </c>
      <c r="D15472" s="30" t="s">
        <v>1193</v>
      </c>
      <c r="E15472" s="75">
        <v>49</v>
      </c>
      <c r="F15472" s="30" t="s">
        <v>53</v>
      </c>
      <c r="G15472" s="30" t="s">
        <v>54</v>
      </c>
      <c r="H15472" s="75">
        <v>1</v>
      </c>
    </row>
    <row r="15473" spans="1:8">
      <c r="A15473" s="30" t="s">
        <v>5030</v>
      </c>
      <c r="B15473" s="74">
        <v>46251</v>
      </c>
      <c r="C15473" s="30" t="s">
        <v>1194</v>
      </c>
      <c r="D15473" s="30" t="s">
        <v>1195</v>
      </c>
      <c r="E15473" s="75">
        <v>73</v>
      </c>
      <c r="F15473" s="30" t="s">
        <v>70</v>
      </c>
      <c r="G15473" s="30" t="s">
        <v>71</v>
      </c>
      <c r="H15473" s="75">
        <v>2</v>
      </c>
    </row>
    <row r="15474" spans="1:8">
      <c r="A15474" s="30" t="s">
        <v>5030</v>
      </c>
      <c r="B15474" s="74">
        <v>46251</v>
      </c>
      <c r="C15474" s="30" t="s">
        <v>1204</v>
      </c>
      <c r="D15474" s="30" t="s">
        <v>1205</v>
      </c>
      <c r="E15474" s="75">
        <v>37</v>
      </c>
      <c r="F15474" s="30" t="s">
        <v>53</v>
      </c>
      <c r="G15474" s="30" t="s">
        <v>54</v>
      </c>
      <c r="H15474" s="75">
        <v>1</v>
      </c>
    </row>
    <row r="15475" spans="1:8">
      <c r="A15475" s="30" t="s">
        <v>5030</v>
      </c>
      <c r="B15475" s="74">
        <v>46251</v>
      </c>
      <c r="C15475" s="30" t="s">
        <v>1206</v>
      </c>
      <c r="D15475" s="30" t="s">
        <v>1207</v>
      </c>
      <c r="E15475" s="75">
        <v>7</v>
      </c>
      <c r="F15475" s="30" t="s">
        <v>53</v>
      </c>
      <c r="G15475" s="30" t="s">
        <v>54</v>
      </c>
      <c r="H15475" s="75">
        <v>1</v>
      </c>
    </row>
    <row r="15476" spans="1:8">
      <c r="A15476" s="30" t="s">
        <v>5030</v>
      </c>
      <c r="B15476" s="74">
        <v>46251</v>
      </c>
      <c r="C15476" s="30" t="s">
        <v>1208</v>
      </c>
      <c r="D15476" s="30" t="s">
        <v>1209</v>
      </c>
      <c r="E15476" s="75">
        <v>118</v>
      </c>
      <c r="F15476" s="30" t="s">
        <v>53</v>
      </c>
      <c r="G15476" s="30" t="s">
        <v>54</v>
      </c>
      <c r="H15476" s="75">
        <v>1</v>
      </c>
    </row>
    <row r="15477" spans="1:8">
      <c r="A15477" s="30" t="s">
        <v>5030</v>
      </c>
      <c r="B15477" s="74">
        <v>46251</v>
      </c>
      <c r="C15477" s="30" t="s">
        <v>1212</v>
      </c>
      <c r="D15477" s="30" t="s">
        <v>1213</v>
      </c>
      <c r="E15477" s="75">
        <v>190</v>
      </c>
      <c r="F15477" s="30" t="s">
        <v>80</v>
      </c>
      <c r="G15477" s="30" t="s">
        <v>81</v>
      </c>
      <c r="H15477" s="75">
        <v>1</v>
      </c>
    </row>
    <row r="15478" spans="1:8">
      <c r="A15478" s="30" t="s">
        <v>5030</v>
      </c>
      <c r="B15478" s="74">
        <v>46251</v>
      </c>
      <c r="C15478" s="30" t="s">
        <v>1218</v>
      </c>
      <c r="D15478" s="30" t="s">
        <v>1219</v>
      </c>
      <c r="E15478" s="75">
        <v>21</v>
      </c>
      <c r="F15478" s="30" t="s">
        <v>53</v>
      </c>
      <c r="G15478" s="30" t="s">
        <v>54</v>
      </c>
      <c r="H15478" s="75">
        <v>1</v>
      </c>
    </row>
    <row r="15479" spans="1:8">
      <c r="A15479" s="30" t="s">
        <v>5030</v>
      </c>
      <c r="B15479" s="74">
        <v>46251</v>
      </c>
      <c r="C15479" s="30" t="s">
        <v>1220</v>
      </c>
      <c r="D15479" s="30" t="s">
        <v>1221</v>
      </c>
      <c r="E15479" s="75">
        <v>134</v>
      </c>
      <c r="F15479" s="30" t="s">
        <v>70</v>
      </c>
      <c r="G15479" s="30" t="s">
        <v>71</v>
      </c>
      <c r="H15479" s="75">
        <v>2</v>
      </c>
    </row>
    <row r="15480" spans="1:8">
      <c r="A15480" s="30" t="s">
        <v>5030</v>
      </c>
      <c r="B15480" s="74">
        <v>46251</v>
      </c>
      <c r="C15480" s="30" t="s">
        <v>1864</v>
      </c>
      <c r="D15480" s="30" t="s">
        <v>1865</v>
      </c>
      <c r="E15480" s="75">
        <v>76</v>
      </c>
      <c r="F15480" s="30" t="s">
        <v>53</v>
      </c>
      <c r="G15480" s="30" t="s">
        <v>54</v>
      </c>
      <c r="H15480" s="75">
        <v>1</v>
      </c>
    </row>
    <row r="15481" spans="1:8">
      <c r="A15481" s="30" t="s">
        <v>5030</v>
      </c>
      <c r="B15481" s="74">
        <v>46251</v>
      </c>
      <c r="C15481" s="30" t="s">
        <v>1224</v>
      </c>
      <c r="D15481" s="30" t="s">
        <v>1225</v>
      </c>
      <c r="E15481" s="75">
        <v>170</v>
      </c>
      <c r="F15481" s="30" t="s">
        <v>70</v>
      </c>
      <c r="G15481" s="30" t="s">
        <v>71</v>
      </c>
      <c r="H15481" s="75">
        <v>2</v>
      </c>
    </row>
    <row r="15482" spans="1:8">
      <c r="A15482" s="30" t="s">
        <v>5030</v>
      </c>
      <c r="B15482" s="74">
        <v>46251</v>
      </c>
      <c r="C15482" s="30" t="s">
        <v>1226</v>
      </c>
      <c r="D15482" s="30" t="s">
        <v>1227</v>
      </c>
      <c r="E15482" s="75">
        <v>67</v>
      </c>
      <c r="F15482" s="30" t="s">
        <v>70</v>
      </c>
      <c r="G15482" s="30" t="s">
        <v>71</v>
      </c>
      <c r="H15482" s="75">
        <v>2</v>
      </c>
    </row>
    <row r="15483" spans="1:8">
      <c r="A15483" s="30" t="s">
        <v>5030</v>
      </c>
      <c r="B15483" s="74">
        <v>46251</v>
      </c>
      <c r="C15483" s="30" t="s">
        <v>1228</v>
      </c>
      <c r="D15483" s="30" t="s">
        <v>1229</v>
      </c>
      <c r="E15483" s="75">
        <v>131</v>
      </c>
      <c r="F15483" s="30" t="s">
        <v>53</v>
      </c>
      <c r="G15483" s="30" t="s">
        <v>54</v>
      </c>
      <c r="H15483" s="75">
        <v>1</v>
      </c>
    </row>
    <row r="15484" spans="1:8">
      <c r="A15484" s="30" t="s">
        <v>5030</v>
      </c>
      <c r="B15484" s="74">
        <v>46251</v>
      </c>
      <c r="C15484" s="30" t="s">
        <v>1232</v>
      </c>
      <c r="D15484" s="30" t="s">
        <v>1233</v>
      </c>
      <c r="E15484" s="75">
        <v>90</v>
      </c>
      <c r="F15484" s="30" t="s">
        <v>70</v>
      </c>
      <c r="G15484" s="30" t="s">
        <v>71</v>
      </c>
      <c r="H15484" s="75">
        <v>2</v>
      </c>
    </row>
    <row r="15485" spans="1:8">
      <c r="A15485" s="30" t="s">
        <v>5030</v>
      </c>
      <c r="B15485" s="74">
        <v>46251</v>
      </c>
      <c r="C15485" s="30" t="s">
        <v>1234</v>
      </c>
      <c r="D15485" s="30" t="s">
        <v>1235</v>
      </c>
      <c r="E15485" s="75">
        <v>2</v>
      </c>
      <c r="F15485" s="30" t="s">
        <v>76</v>
      </c>
      <c r="G15485" s="30" t="s">
        <v>77</v>
      </c>
      <c r="H15485" s="75">
        <v>1</v>
      </c>
    </row>
    <row r="15486" spans="1:8">
      <c r="A15486" s="30" t="s">
        <v>5030</v>
      </c>
      <c r="B15486" s="74">
        <v>46251</v>
      </c>
      <c r="C15486" s="30" t="s">
        <v>1240</v>
      </c>
      <c r="D15486" s="30" t="s">
        <v>1241</v>
      </c>
      <c r="E15486" s="75">
        <v>59</v>
      </c>
      <c r="F15486" s="30" t="s">
        <v>53</v>
      </c>
      <c r="G15486" s="30" t="s">
        <v>54</v>
      </c>
      <c r="H15486" s="75">
        <v>1</v>
      </c>
    </row>
    <row r="15487" spans="1:8">
      <c r="A15487" s="30" t="s">
        <v>5030</v>
      </c>
      <c r="B15487" s="74">
        <v>46251</v>
      </c>
      <c r="C15487" s="30" t="s">
        <v>1242</v>
      </c>
      <c r="D15487" s="30" t="s">
        <v>1243</v>
      </c>
      <c r="E15487" s="75">
        <v>78</v>
      </c>
      <c r="F15487" s="30" t="s">
        <v>76</v>
      </c>
      <c r="G15487" s="30" t="s">
        <v>77</v>
      </c>
      <c r="H15487" s="75">
        <v>1</v>
      </c>
    </row>
    <row r="15488" spans="1:8">
      <c r="A15488" s="30" t="s">
        <v>5030</v>
      </c>
      <c r="B15488" s="74">
        <v>46251</v>
      </c>
      <c r="C15488" s="30" t="s">
        <v>1244</v>
      </c>
      <c r="D15488" s="30" t="s">
        <v>1245</v>
      </c>
      <c r="E15488" s="75">
        <v>38</v>
      </c>
      <c r="F15488" s="30" t="s">
        <v>53</v>
      </c>
      <c r="G15488" s="30" t="s">
        <v>54</v>
      </c>
      <c r="H15488" s="75">
        <v>1</v>
      </c>
    </row>
    <row r="15489" spans="1:8">
      <c r="A15489" s="30" t="s">
        <v>5030</v>
      </c>
      <c r="B15489" s="74">
        <v>46251</v>
      </c>
      <c r="C15489" s="30" t="s">
        <v>1246</v>
      </c>
      <c r="D15489" s="30" t="s">
        <v>1247</v>
      </c>
      <c r="E15489" s="75">
        <v>22</v>
      </c>
      <c r="F15489" s="30" t="s">
        <v>76</v>
      </c>
      <c r="G15489" s="30" t="s">
        <v>77</v>
      </c>
      <c r="H15489" s="75">
        <v>1</v>
      </c>
    </row>
    <row r="15490" spans="1:8">
      <c r="A15490" s="30" t="s">
        <v>5030</v>
      </c>
      <c r="B15490" s="74">
        <v>46251</v>
      </c>
      <c r="C15490" s="30" t="s">
        <v>1250</v>
      </c>
      <c r="D15490" s="30" t="s">
        <v>1251</v>
      </c>
      <c r="E15490" s="75">
        <v>34</v>
      </c>
      <c r="F15490" s="30" t="s">
        <v>70</v>
      </c>
      <c r="G15490" s="30" t="s">
        <v>71</v>
      </c>
      <c r="H15490" s="75">
        <v>2</v>
      </c>
    </row>
    <row r="15491" spans="1:8">
      <c r="A15491" s="30" t="s">
        <v>5030</v>
      </c>
      <c r="B15491" s="74">
        <v>46251</v>
      </c>
      <c r="C15491" s="30" t="s">
        <v>1874</v>
      </c>
      <c r="D15491" s="30" t="s">
        <v>1875</v>
      </c>
      <c r="E15491" s="75">
        <v>132</v>
      </c>
      <c r="F15491" s="30" t="s">
        <v>76</v>
      </c>
      <c r="G15491" s="30" t="s">
        <v>77</v>
      </c>
      <c r="H15491" s="75">
        <v>1</v>
      </c>
    </row>
    <row r="15492" spans="1:8">
      <c r="A15492" s="30" t="s">
        <v>5030</v>
      </c>
      <c r="B15492" s="74">
        <v>46251</v>
      </c>
      <c r="C15492" s="30" t="s">
        <v>1876</v>
      </c>
      <c r="D15492" s="30" t="s">
        <v>1877</v>
      </c>
      <c r="E15492" s="75">
        <v>112</v>
      </c>
      <c r="F15492" s="30" t="s">
        <v>70</v>
      </c>
      <c r="G15492" s="30" t="s">
        <v>71</v>
      </c>
      <c r="H15492" s="75">
        <v>2</v>
      </c>
    </row>
    <row r="15493" spans="1:8">
      <c r="A15493" s="30" t="s">
        <v>5030</v>
      </c>
      <c r="B15493" s="74">
        <v>46251</v>
      </c>
      <c r="C15493" s="30" t="s">
        <v>1260</v>
      </c>
      <c r="D15493" s="30" t="s">
        <v>1261</v>
      </c>
      <c r="E15493" s="75">
        <v>31</v>
      </c>
      <c r="F15493" s="30" t="s">
        <v>70</v>
      </c>
      <c r="G15493" s="30" t="s">
        <v>71</v>
      </c>
      <c r="H15493" s="75">
        <v>2</v>
      </c>
    </row>
    <row r="15494" spans="1:8">
      <c r="A15494" s="30" t="s">
        <v>5030</v>
      </c>
      <c r="B15494" s="74">
        <v>46251</v>
      </c>
      <c r="C15494" s="30" t="s">
        <v>1266</v>
      </c>
      <c r="D15494" s="30" t="s">
        <v>1267</v>
      </c>
      <c r="E15494" s="75">
        <v>117</v>
      </c>
      <c r="F15494" s="30" t="s">
        <v>53</v>
      </c>
      <c r="G15494" s="30" t="s">
        <v>54</v>
      </c>
      <c r="H15494" s="75">
        <v>1</v>
      </c>
    </row>
    <row r="15495" spans="1:8">
      <c r="A15495" s="30" t="s">
        <v>5030</v>
      </c>
      <c r="B15495" s="74">
        <v>46251</v>
      </c>
      <c r="C15495" s="30" t="s">
        <v>1880</v>
      </c>
      <c r="D15495" s="30" t="s">
        <v>1881</v>
      </c>
      <c r="E15495" s="75">
        <v>168</v>
      </c>
      <c r="F15495" s="30" t="s">
        <v>80</v>
      </c>
      <c r="G15495" s="30" t="s">
        <v>81</v>
      </c>
      <c r="H15495" s="75">
        <v>1</v>
      </c>
    </row>
    <row r="15496" spans="1:8">
      <c r="A15496" s="30" t="s">
        <v>5030</v>
      </c>
      <c r="B15496" s="74">
        <v>46251</v>
      </c>
      <c r="C15496" s="30" t="s">
        <v>1270</v>
      </c>
      <c r="D15496" s="30" t="s">
        <v>1271</v>
      </c>
      <c r="E15496" s="75">
        <v>68</v>
      </c>
      <c r="F15496" s="30" t="s">
        <v>53</v>
      </c>
      <c r="G15496" s="30" t="s">
        <v>54</v>
      </c>
      <c r="H15496" s="75">
        <v>1</v>
      </c>
    </row>
    <row r="15497" spans="1:8">
      <c r="A15497" s="30" t="s">
        <v>5030</v>
      </c>
      <c r="B15497" s="74">
        <v>46251</v>
      </c>
      <c r="C15497" s="30" t="s">
        <v>1274</v>
      </c>
      <c r="D15497" s="30" t="s">
        <v>1275</v>
      </c>
      <c r="E15497" s="75">
        <v>2</v>
      </c>
      <c r="F15497" s="30" t="s">
        <v>76</v>
      </c>
      <c r="G15497" s="30" t="s">
        <v>77</v>
      </c>
      <c r="H15497" s="75">
        <v>1</v>
      </c>
    </row>
    <row r="15498" spans="1:8">
      <c r="A15498" s="30" t="s">
        <v>5030</v>
      </c>
      <c r="B15498" s="74">
        <v>46251</v>
      </c>
      <c r="C15498" s="30" t="s">
        <v>1278</v>
      </c>
      <c r="D15498" s="30" t="s">
        <v>1279</v>
      </c>
      <c r="E15498" s="75">
        <v>106</v>
      </c>
      <c r="F15498" s="30" t="s">
        <v>53</v>
      </c>
      <c r="G15498" s="30" t="s">
        <v>54</v>
      </c>
      <c r="H15498" s="75">
        <v>1</v>
      </c>
    </row>
    <row r="15499" spans="1:8">
      <c r="A15499" s="30" t="s">
        <v>5030</v>
      </c>
      <c r="B15499" s="74">
        <v>46251</v>
      </c>
      <c r="C15499" s="30" t="s">
        <v>1884</v>
      </c>
      <c r="D15499" s="30" t="s">
        <v>1885</v>
      </c>
      <c r="E15499" s="75">
        <v>67</v>
      </c>
      <c r="F15499" s="30" t="s">
        <v>53</v>
      </c>
      <c r="G15499" s="30" t="s">
        <v>54</v>
      </c>
      <c r="H15499" s="75">
        <v>1</v>
      </c>
    </row>
    <row r="15500" spans="1:8">
      <c r="A15500" s="30" t="s">
        <v>5030</v>
      </c>
      <c r="B15500" s="74">
        <v>46251</v>
      </c>
      <c r="C15500" s="30" t="s">
        <v>1282</v>
      </c>
      <c r="D15500" s="30" t="s">
        <v>1283</v>
      </c>
      <c r="E15500" s="75">
        <v>98</v>
      </c>
      <c r="F15500" s="30" t="s">
        <v>70</v>
      </c>
      <c r="G15500" s="30" t="s">
        <v>71</v>
      </c>
      <c r="H15500" s="75">
        <v>2</v>
      </c>
    </row>
    <row r="15501" spans="1:8">
      <c r="A15501" s="30" t="s">
        <v>5030</v>
      </c>
      <c r="B15501" s="74">
        <v>46251</v>
      </c>
      <c r="C15501" s="30" t="s">
        <v>1288</v>
      </c>
      <c r="D15501" s="30" t="s">
        <v>1289</v>
      </c>
      <c r="E15501" s="75">
        <v>23</v>
      </c>
      <c r="F15501" s="30" t="s">
        <v>53</v>
      </c>
      <c r="G15501" s="30" t="s">
        <v>54</v>
      </c>
      <c r="H15501" s="75">
        <v>1</v>
      </c>
    </row>
    <row r="15502" spans="1:8">
      <c r="A15502" s="30" t="s">
        <v>5030</v>
      </c>
      <c r="B15502" s="74">
        <v>46251</v>
      </c>
      <c r="C15502" s="30" t="s">
        <v>1300</v>
      </c>
      <c r="D15502" s="30" t="s">
        <v>1301</v>
      </c>
      <c r="E15502" s="75">
        <v>10</v>
      </c>
      <c r="F15502" s="30" t="s">
        <v>76</v>
      </c>
      <c r="G15502" s="30" t="s">
        <v>77</v>
      </c>
      <c r="H15502" s="75">
        <v>1</v>
      </c>
    </row>
    <row r="15503" spans="1:8">
      <c r="A15503" s="30" t="s">
        <v>5030</v>
      </c>
      <c r="B15503" s="74">
        <v>46251</v>
      </c>
      <c r="C15503" s="30" t="s">
        <v>1894</v>
      </c>
      <c r="D15503" s="30" t="s">
        <v>1895</v>
      </c>
      <c r="E15503" s="75">
        <v>5</v>
      </c>
      <c r="F15503" s="30" t="s">
        <v>76</v>
      </c>
      <c r="G15503" s="30" t="s">
        <v>77</v>
      </c>
      <c r="H15503" s="75">
        <v>1</v>
      </c>
    </row>
    <row r="15504" spans="1:8">
      <c r="A15504" s="30" t="s">
        <v>5030</v>
      </c>
      <c r="B15504" s="74">
        <v>46251</v>
      </c>
      <c r="C15504" s="30" t="s">
        <v>1302</v>
      </c>
      <c r="D15504" s="30" t="s">
        <v>1303</v>
      </c>
      <c r="E15504" s="75">
        <v>122</v>
      </c>
      <c r="F15504" s="30" t="s">
        <v>53</v>
      </c>
      <c r="G15504" s="30" t="s">
        <v>54</v>
      </c>
      <c r="H15504" s="75">
        <v>1</v>
      </c>
    </row>
    <row r="15505" spans="1:8">
      <c r="A15505" s="30" t="s">
        <v>5030</v>
      </c>
      <c r="B15505" s="74">
        <v>46251</v>
      </c>
      <c r="C15505" s="30" t="s">
        <v>1306</v>
      </c>
      <c r="D15505" s="30" t="s">
        <v>1307</v>
      </c>
      <c r="E15505" s="75">
        <v>51</v>
      </c>
      <c r="F15505" s="30" t="s">
        <v>53</v>
      </c>
      <c r="G15505" s="30" t="s">
        <v>54</v>
      </c>
      <c r="H15505" s="75">
        <v>1</v>
      </c>
    </row>
    <row r="15506" spans="1:8">
      <c r="A15506" s="30" t="s">
        <v>5030</v>
      </c>
      <c r="B15506" s="74">
        <v>46251</v>
      </c>
      <c r="C15506" s="30" t="s">
        <v>1308</v>
      </c>
      <c r="D15506" s="30" t="s">
        <v>1309</v>
      </c>
      <c r="E15506" s="75">
        <v>236</v>
      </c>
      <c r="F15506" s="30" t="s">
        <v>80</v>
      </c>
      <c r="G15506" s="30" t="s">
        <v>81</v>
      </c>
      <c r="H15506" s="75">
        <v>1</v>
      </c>
    </row>
    <row r="15507" spans="1:8">
      <c r="A15507" s="30" t="s">
        <v>5030</v>
      </c>
      <c r="B15507" s="74">
        <v>46251</v>
      </c>
      <c r="C15507" s="30" t="s">
        <v>1316</v>
      </c>
      <c r="D15507" s="30" t="s">
        <v>1317</v>
      </c>
      <c r="E15507" s="75">
        <v>173</v>
      </c>
      <c r="F15507" s="30" t="s">
        <v>74</v>
      </c>
      <c r="G15507" s="30" t="s">
        <v>75</v>
      </c>
      <c r="H15507" s="75">
        <v>2</v>
      </c>
    </row>
    <row r="15508" spans="1:8">
      <c r="A15508" s="30" t="s">
        <v>5030</v>
      </c>
      <c r="B15508" s="74">
        <v>46251</v>
      </c>
      <c r="C15508" s="30" t="s">
        <v>1320</v>
      </c>
      <c r="D15508" s="30" t="s">
        <v>1321</v>
      </c>
      <c r="E15508" s="75">
        <v>64</v>
      </c>
      <c r="F15508" s="30" t="s">
        <v>70</v>
      </c>
      <c r="G15508" s="30" t="s">
        <v>71</v>
      </c>
      <c r="H15508" s="75">
        <v>2</v>
      </c>
    </row>
    <row r="15509" spans="1:8">
      <c r="A15509" s="30" t="s">
        <v>5030</v>
      </c>
      <c r="B15509" s="74">
        <v>46251</v>
      </c>
      <c r="C15509" s="30" t="s">
        <v>1324</v>
      </c>
      <c r="D15509" s="30" t="s">
        <v>1325</v>
      </c>
      <c r="E15509" s="75">
        <v>237</v>
      </c>
      <c r="F15509" s="30" t="s">
        <v>80</v>
      </c>
      <c r="G15509" s="30" t="s">
        <v>81</v>
      </c>
      <c r="H15509" s="75">
        <v>1</v>
      </c>
    </row>
    <row r="15510" spans="1:8">
      <c r="A15510" s="30" t="s">
        <v>5030</v>
      </c>
      <c r="B15510" s="74">
        <v>46251</v>
      </c>
      <c r="C15510" s="30" t="s">
        <v>1910</v>
      </c>
      <c r="D15510" s="30" t="s">
        <v>1911</v>
      </c>
      <c r="E15510" s="75">
        <v>110</v>
      </c>
      <c r="F15510" s="30" t="s">
        <v>70</v>
      </c>
      <c r="G15510" s="30" t="s">
        <v>71</v>
      </c>
      <c r="H15510" s="75">
        <v>2</v>
      </c>
    </row>
    <row r="15511" spans="1:8">
      <c r="A15511" s="30" t="s">
        <v>5030</v>
      </c>
      <c r="B15511" s="74">
        <v>46251</v>
      </c>
      <c r="C15511" s="30" t="s">
        <v>1328</v>
      </c>
      <c r="D15511" s="30" t="s">
        <v>1329</v>
      </c>
      <c r="E15511" s="75">
        <v>120</v>
      </c>
      <c r="F15511" s="30" t="s">
        <v>80</v>
      </c>
      <c r="G15511" s="30" t="s">
        <v>81</v>
      </c>
      <c r="H15511" s="75">
        <v>1</v>
      </c>
    </row>
    <row r="15512" spans="1:8">
      <c r="A15512" s="30" t="s">
        <v>5030</v>
      </c>
      <c r="B15512" s="74">
        <v>46251</v>
      </c>
      <c r="C15512" s="30" t="s">
        <v>1332</v>
      </c>
      <c r="D15512" s="30" t="s">
        <v>1333</v>
      </c>
      <c r="E15512" s="75">
        <v>125</v>
      </c>
      <c r="F15512" s="30" t="s">
        <v>80</v>
      </c>
      <c r="G15512" s="30" t="s">
        <v>81</v>
      </c>
      <c r="H15512" s="75">
        <v>1</v>
      </c>
    </row>
    <row r="15513" spans="1:8">
      <c r="A15513" s="30" t="s">
        <v>5030</v>
      </c>
      <c r="B15513" s="74">
        <v>46251</v>
      </c>
      <c r="C15513" s="30" t="s">
        <v>1336</v>
      </c>
      <c r="D15513" s="30" t="s">
        <v>1337</v>
      </c>
      <c r="E15513" s="75">
        <v>102</v>
      </c>
      <c r="F15513" s="30" t="s">
        <v>70</v>
      </c>
      <c r="G15513" s="30" t="s">
        <v>71</v>
      </c>
      <c r="H15513" s="75">
        <v>2</v>
      </c>
    </row>
    <row r="15514" spans="1:8">
      <c r="A15514" s="30" t="s">
        <v>5030</v>
      </c>
      <c r="B15514" s="74">
        <v>46250</v>
      </c>
      <c r="C15514" s="30" t="s">
        <v>4837</v>
      </c>
      <c r="D15514" s="30" t="s">
        <v>4838</v>
      </c>
      <c r="E15514" s="75">
        <v>51</v>
      </c>
      <c r="F15514" s="30" t="s">
        <v>70</v>
      </c>
      <c r="G15514" s="30" t="s">
        <v>71</v>
      </c>
      <c r="H15514" s="75">
        <v>2</v>
      </c>
    </row>
    <row r="15515" spans="1:8">
      <c r="A15515" s="30" t="s">
        <v>5030</v>
      </c>
      <c r="B15515" s="74">
        <v>46250</v>
      </c>
      <c r="C15515" s="30" t="s">
        <v>4877</v>
      </c>
      <c r="D15515" s="30" t="s">
        <v>4878</v>
      </c>
      <c r="E15515" s="75">
        <v>11</v>
      </c>
      <c r="F15515" s="30" t="s">
        <v>68</v>
      </c>
      <c r="G15515" s="30" t="s">
        <v>69</v>
      </c>
      <c r="H15515" s="75">
        <v>1</v>
      </c>
    </row>
    <row r="15516" spans="1:8">
      <c r="A15516" s="30" t="s">
        <v>5030</v>
      </c>
      <c r="B15516" s="74">
        <v>46250</v>
      </c>
      <c r="C15516" s="30" t="s">
        <v>778</v>
      </c>
      <c r="D15516" s="30" t="s">
        <v>779</v>
      </c>
      <c r="E15516" s="75">
        <v>49</v>
      </c>
      <c r="F15516" s="30" t="s">
        <v>70</v>
      </c>
      <c r="G15516" s="30" t="s">
        <v>71</v>
      </c>
      <c r="H15516" s="75">
        <v>2</v>
      </c>
    </row>
    <row r="15517" spans="1:8">
      <c r="A15517" s="30" t="s">
        <v>5030</v>
      </c>
      <c r="B15517" s="74">
        <v>46250</v>
      </c>
      <c r="C15517" s="30" t="s">
        <v>782</v>
      </c>
      <c r="D15517" s="30" t="s">
        <v>783</v>
      </c>
      <c r="E15517" s="75">
        <v>268</v>
      </c>
      <c r="F15517" s="30" t="s">
        <v>80</v>
      </c>
      <c r="G15517" s="30" t="s">
        <v>81</v>
      </c>
      <c r="H15517" s="75">
        <v>1</v>
      </c>
    </row>
    <row r="15518" spans="1:8">
      <c r="A15518" s="30" t="s">
        <v>5030</v>
      </c>
      <c r="B15518" s="74">
        <v>46250</v>
      </c>
      <c r="C15518" s="30" t="s">
        <v>1812</v>
      </c>
      <c r="D15518" s="30" t="s">
        <v>1813</v>
      </c>
      <c r="E15518" s="75">
        <v>34</v>
      </c>
      <c r="F15518" s="30" t="s">
        <v>70</v>
      </c>
      <c r="G15518" s="30" t="s">
        <v>71</v>
      </c>
      <c r="H15518" s="75">
        <v>2</v>
      </c>
    </row>
    <row r="15519" spans="1:8">
      <c r="A15519" s="30" t="s">
        <v>5030</v>
      </c>
      <c r="B15519" s="74">
        <v>46250</v>
      </c>
      <c r="C15519" s="30" t="s">
        <v>1814</v>
      </c>
      <c r="D15519" s="30" t="s">
        <v>1815</v>
      </c>
      <c r="E15519" s="75">
        <v>50</v>
      </c>
      <c r="F15519" s="30" t="s">
        <v>70</v>
      </c>
      <c r="G15519" s="30" t="s">
        <v>71</v>
      </c>
      <c r="H15519" s="75">
        <v>2</v>
      </c>
    </row>
    <row r="15520" spans="1:8">
      <c r="A15520" s="30" t="s">
        <v>5030</v>
      </c>
      <c r="B15520" s="74">
        <v>46250</v>
      </c>
      <c r="C15520" s="30" t="s">
        <v>788</v>
      </c>
      <c r="D15520" s="30" t="s">
        <v>789</v>
      </c>
      <c r="E15520" s="75">
        <v>33</v>
      </c>
      <c r="F15520" s="30" t="s">
        <v>68</v>
      </c>
      <c r="G15520" s="30" t="s">
        <v>69</v>
      </c>
      <c r="H15520" s="75">
        <v>1</v>
      </c>
    </row>
    <row r="15521" spans="1:8">
      <c r="A15521" s="30" t="s">
        <v>5030</v>
      </c>
      <c r="B15521" s="74">
        <v>46250</v>
      </c>
      <c r="C15521" s="30" t="s">
        <v>800</v>
      </c>
      <c r="D15521" s="30" t="s">
        <v>801</v>
      </c>
      <c r="E15521" s="75">
        <v>29</v>
      </c>
      <c r="F15521" s="30" t="s">
        <v>68</v>
      </c>
      <c r="G15521" s="30" t="s">
        <v>69</v>
      </c>
      <c r="H15521" s="75">
        <v>1</v>
      </c>
    </row>
    <row r="15522" spans="1:8">
      <c r="A15522" s="30" t="s">
        <v>5030</v>
      </c>
      <c r="B15522" s="74">
        <v>46250</v>
      </c>
      <c r="C15522" s="30" t="s">
        <v>806</v>
      </c>
      <c r="D15522" s="30" t="s">
        <v>807</v>
      </c>
      <c r="E15522" s="75">
        <v>78</v>
      </c>
      <c r="F15522" s="30" t="s">
        <v>70</v>
      </c>
      <c r="G15522" s="30" t="s">
        <v>71</v>
      </c>
      <c r="H15522" s="75">
        <v>2</v>
      </c>
    </row>
    <row r="15523" spans="1:8">
      <c r="A15523" s="30" t="s">
        <v>5030</v>
      </c>
      <c r="B15523" s="74">
        <v>46250</v>
      </c>
      <c r="C15523" s="30" t="s">
        <v>810</v>
      </c>
      <c r="D15523" s="30" t="s">
        <v>811</v>
      </c>
      <c r="E15523" s="75">
        <v>66</v>
      </c>
      <c r="F15523" s="30" t="s">
        <v>70</v>
      </c>
      <c r="G15523" s="30" t="s">
        <v>71</v>
      </c>
      <c r="H15523" s="75">
        <v>2</v>
      </c>
    </row>
    <row r="15524" spans="1:8">
      <c r="A15524" s="30" t="s">
        <v>5030</v>
      </c>
      <c r="B15524" s="74">
        <v>46250</v>
      </c>
      <c r="C15524" s="30" t="s">
        <v>1816</v>
      </c>
      <c r="D15524" s="30" t="s">
        <v>1817</v>
      </c>
      <c r="E15524" s="75">
        <v>42</v>
      </c>
      <c r="F15524" s="30" t="s">
        <v>70</v>
      </c>
      <c r="G15524" s="30" t="s">
        <v>71</v>
      </c>
      <c r="H15524" s="75">
        <v>2</v>
      </c>
    </row>
    <row r="15525" spans="1:8">
      <c r="A15525" s="30" t="s">
        <v>5030</v>
      </c>
      <c r="B15525" s="74">
        <v>46250</v>
      </c>
      <c r="C15525" s="30" t="s">
        <v>1820</v>
      </c>
      <c r="D15525" s="30" t="s">
        <v>1821</v>
      </c>
      <c r="E15525" s="75">
        <v>17</v>
      </c>
      <c r="F15525" s="30" t="s">
        <v>53</v>
      </c>
      <c r="G15525" s="30" t="s">
        <v>54</v>
      </c>
      <c r="H15525" s="75">
        <v>1</v>
      </c>
    </row>
    <row r="15526" spans="1:8">
      <c r="A15526" s="30" t="s">
        <v>5030</v>
      </c>
      <c r="B15526" s="74">
        <v>46250</v>
      </c>
      <c r="C15526" s="30" t="s">
        <v>818</v>
      </c>
      <c r="D15526" s="30" t="s">
        <v>819</v>
      </c>
      <c r="E15526" s="75">
        <v>27</v>
      </c>
      <c r="F15526" s="30" t="s">
        <v>58</v>
      </c>
      <c r="G15526" s="30" t="s">
        <v>59</v>
      </c>
      <c r="H15526" s="75">
        <v>3</v>
      </c>
    </row>
    <row r="15527" spans="1:8">
      <c r="A15527" s="30" t="s">
        <v>5030</v>
      </c>
      <c r="B15527" s="74">
        <v>46250</v>
      </c>
      <c r="C15527" s="30" t="s">
        <v>834</v>
      </c>
      <c r="D15527" s="30" t="s">
        <v>835</v>
      </c>
      <c r="E15527" s="75">
        <v>61</v>
      </c>
      <c r="F15527" s="30" t="s">
        <v>80</v>
      </c>
      <c r="G15527" s="30" t="s">
        <v>81</v>
      </c>
      <c r="H15527" s="75">
        <v>1</v>
      </c>
    </row>
    <row r="15528" spans="1:8">
      <c r="A15528" s="30" t="s">
        <v>5030</v>
      </c>
      <c r="B15528" s="74">
        <v>46250</v>
      </c>
      <c r="C15528" s="30" t="s">
        <v>838</v>
      </c>
      <c r="D15528" s="30" t="s">
        <v>839</v>
      </c>
      <c r="E15528" s="75">
        <v>67</v>
      </c>
      <c r="F15528" s="30" t="s">
        <v>70</v>
      </c>
      <c r="G15528" s="30" t="s">
        <v>71</v>
      </c>
      <c r="H15528" s="75">
        <v>2</v>
      </c>
    </row>
    <row r="15529" spans="1:8">
      <c r="A15529" s="30" t="s">
        <v>5030</v>
      </c>
      <c r="B15529" s="74">
        <v>46250</v>
      </c>
      <c r="C15529" s="30" t="s">
        <v>844</v>
      </c>
      <c r="D15529" s="30" t="s">
        <v>845</v>
      </c>
      <c r="E15529" s="75">
        <v>41</v>
      </c>
      <c r="F15529" s="30" t="s">
        <v>80</v>
      </c>
      <c r="G15529" s="30" t="s">
        <v>81</v>
      </c>
      <c r="H15529" s="75">
        <v>1</v>
      </c>
    </row>
    <row r="15530" spans="1:8">
      <c r="A15530" s="30" t="s">
        <v>5030</v>
      </c>
      <c r="B15530" s="74">
        <v>46250</v>
      </c>
      <c r="C15530" s="30" t="s">
        <v>848</v>
      </c>
      <c r="D15530" s="30" t="s">
        <v>849</v>
      </c>
      <c r="E15530" s="75">
        <v>73</v>
      </c>
      <c r="F15530" s="30" t="s">
        <v>70</v>
      </c>
      <c r="G15530" s="30" t="s">
        <v>71</v>
      </c>
      <c r="H15530" s="75">
        <v>2</v>
      </c>
    </row>
    <row r="15531" spans="1:8">
      <c r="A15531" s="30" t="s">
        <v>5030</v>
      </c>
      <c r="B15531" s="74">
        <v>46250</v>
      </c>
      <c r="C15531" s="30" t="s">
        <v>852</v>
      </c>
      <c r="D15531" s="30" t="s">
        <v>853</v>
      </c>
      <c r="E15531" s="75">
        <v>45</v>
      </c>
      <c r="F15531" s="30" t="s">
        <v>70</v>
      </c>
      <c r="G15531" s="30" t="s">
        <v>71</v>
      </c>
      <c r="H15531" s="75">
        <v>2</v>
      </c>
    </row>
    <row r="15532" spans="1:8">
      <c r="A15532" s="30" t="s">
        <v>5030</v>
      </c>
      <c r="B15532" s="74">
        <v>46250</v>
      </c>
      <c r="C15532" s="30" t="s">
        <v>854</v>
      </c>
      <c r="D15532" s="30" t="s">
        <v>855</v>
      </c>
      <c r="E15532" s="75">
        <v>23</v>
      </c>
      <c r="F15532" s="30" t="s">
        <v>70</v>
      </c>
      <c r="G15532" s="30" t="s">
        <v>71</v>
      </c>
      <c r="H15532" s="75">
        <v>2</v>
      </c>
    </row>
    <row r="15533" spans="1:8">
      <c r="A15533" s="30" t="s">
        <v>5030</v>
      </c>
      <c r="B15533" s="74">
        <v>46250</v>
      </c>
      <c r="C15533" s="30" t="s">
        <v>858</v>
      </c>
      <c r="D15533" s="30" t="s">
        <v>859</v>
      </c>
      <c r="E15533" s="75">
        <v>32</v>
      </c>
      <c r="F15533" s="30" t="s">
        <v>53</v>
      </c>
      <c r="G15533" s="30" t="s">
        <v>54</v>
      </c>
      <c r="H15533" s="75">
        <v>1</v>
      </c>
    </row>
    <row r="15534" spans="1:8">
      <c r="A15534" s="30" t="s">
        <v>5030</v>
      </c>
      <c r="B15534" s="74">
        <v>46250</v>
      </c>
      <c r="C15534" s="30" t="s">
        <v>880</v>
      </c>
      <c r="D15534" s="30" t="s">
        <v>881</v>
      </c>
      <c r="E15534" s="75">
        <v>276</v>
      </c>
      <c r="F15534" s="30" t="s">
        <v>70</v>
      </c>
      <c r="G15534" s="30" t="s">
        <v>71</v>
      </c>
      <c r="H15534" s="75">
        <v>2</v>
      </c>
    </row>
    <row r="15535" spans="1:8">
      <c r="A15535" s="30" t="s">
        <v>5030</v>
      </c>
      <c r="B15535" s="74">
        <v>46250</v>
      </c>
      <c r="C15535" s="30" t="s">
        <v>882</v>
      </c>
      <c r="D15535" s="30" t="s">
        <v>883</v>
      </c>
      <c r="E15535" s="75">
        <v>23</v>
      </c>
      <c r="F15535" s="30" t="s">
        <v>68</v>
      </c>
      <c r="G15535" s="30" t="s">
        <v>69</v>
      </c>
      <c r="H15535" s="75">
        <v>1</v>
      </c>
    </row>
    <row r="15536" spans="1:8">
      <c r="A15536" s="30" t="s">
        <v>5030</v>
      </c>
      <c r="B15536" s="74">
        <v>46250</v>
      </c>
      <c r="C15536" s="30" t="s">
        <v>884</v>
      </c>
      <c r="D15536" s="30" t="s">
        <v>885</v>
      </c>
      <c r="E15536" s="75">
        <v>36</v>
      </c>
      <c r="F15536" s="30" t="s">
        <v>53</v>
      </c>
      <c r="G15536" s="30" t="s">
        <v>54</v>
      </c>
      <c r="H15536" s="75">
        <v>1</v>
      </c>
    </row>
    <row r="15537" spans="1:8">
      <c r="A15537" s="30" t="s">
        <v>5030</v>
      </c>
      <c r="B15537" s="74">
        <v>46250</v>
      </c>
      <c r="C15537" s="30" t="s">
        <v>888</v>
      </c>
      <c r="D15537" s="30" t="s">
        <v>889</v>
      </c>
      <c r="E15537" s="75">
        <v>34</v>
      </c>
      <c r="F15537" s="30" t="s">
        <v>70</v>
      </c>
      <c r="G15537" s="30" t="s">
        <v>71</v>
      </c>
      <c r="H15537" s="75">
        <v>2</v>
      </c>
    </row>
    <row r="15538" spans="1:8">
      <c r="A15538" s="30" t="s">
        <v>5030</v>
      </c>
      <c r="B15538" s="74">
        <v>46250</v>
      </c>
      <c r="C15538" s="30" t="s">
        <v>892</v>
      </c>
      <c r="D15538" s="30" t="s">
        <v>893</v>
      </c>
      <c r="E15538" s="75">
        <v>40</v>
      </c>
      <c r="F15538" s="30" t="s">
        <v>70</v>
      </c>
      <c r="G15538" s="30" t="s">
        <v>71</v>
      </c>
      <c r="H15538" s="75">
        <v>2</v>
      </c>
    </row>
    <row r="15539" spans="1:8">
      <c r="A15539" s="30" t="s">
        <v>5030</v>
      </c>
      <c r="B15539" s="74">
        <v>46250</v>
      </c>
      <c r="C15539" s="30" t="s">
        <v>912</v>
      </c>
      <c r="D15539" s="30" t="s">
        <v>913</v>
      </c>
      <c r="E15539" s="75">
        <v>20</v>
      </c>
      <c r="F15539" s="30" t="s">
        <v>68</v>
      </c>
      <c r="G15539" s="30" t="s">
        <v>69</v>
      </c>
      <c r="H15539" s="75">
        <v>1</v>
      </c>
    </row>
    <row r="15540" spans="1:8">
      <c r="A15540" s="30" t="s">
        <v>5030</v>
      </c>
      <c r="B15540" s="74">
        <v>46250</v>
      </c>
      <c r="C15540" s="30" t="s">
        <v>916</v>
      </c>
      <c r="D15540" s="30" t="s">
        <v>917</v>
      </c>
      <c r="E15540" s="75">
        <v>13</v>
      </c>
      <c r="F15540" s="30" t="s">
        <v>53</v>
      </c>
      <c r="G15540" s="30" t="s">
        <v>54</v>
      </c>
      <c r="H15540" s="75">
        <v>1</v>
      </c>
    </row>
    <row r="15541" spans="1:8">
      <c r="A15541" s="30" t="s">
        <v>5030</v>
      </c>
      <c r="B15541" s="74">
        <v>46250</v>
      </c>
      <c r="C15541" s="30" t="s">
        <v>926</v>
      </c>
      <c r="D15541" s="30" t="s">
        <v>927</v>
      </c>
      <c r="E15541" s="75">
        <v>79</v>
      </c>
      <c r="F15541" s="30" t="s">
        <v>70</v>
      </c>
      <c r="G15541" s="30" t="s">
        <v>71</v>
      </c>
      <c r="H15541" s="75">
        <v>2</v>
      </c>
    </row>
    <row r="15542" spans="1:8">
      <c r="A15542" s="30" t="s">
        <v>5030</v>
      </c>
      <c r="B15542" s="74">
        <v>46250</v>
      </c>
      <c r="C15542" s="30" t="s">
        <v>932</v>
      </c>
      <c r="D15542" s="30" t="s">
        <v>933</v>
      </c>
      <c r="E15542" s="75">
        <v>59</v>
      </c>
      <c r="F15542" s="30" t="s">
        <v>72</v>
      </c>
      <c r="G15542" s="30" t="s">
        <v>73</v>
      </c>
      <c r="H15542" s="75">
        <v>3</v>
      </c>
    </row>
    <row r="15543" spans="1:8">
      <c r="A15543" s="30" t="s">
        <v>5030</v>
      </c>
      <c r="B15543" s="74">
        <v>46250</v>
      </c>
      <c r="C15543" s="30" t="s">
        <v>934</v>
      </c>
      <c r="D15543" s="30" t="s">
        <v>935</v>
      </c>
      <c r="E15543" s="75">
        <v>37</v>
      </c>
      <c r="F15543" s="30" t="s">
        <v>70</v>
      </c>
      <c r="G15543" s="30" t="s">
        <v>71</v>
      </c>
      <c r="H15543" s="75">
        <v>2</v>
      </c>
    </row>
    <row r="15544" spans="1:8">
      <c r="A15544" s="30" t="s">
        <v>5030</v>
      </c>
      <c r="B15544" s="74">
        <v>46250</v>
      </c>
      <c r="C15544" s="30" t="s">
        <v>1826</v>
      </c>
      <c r="D15544" s="30" t="s">
        <v>1827</v>
      </c>
      <c r="E15544" s="75">
        <v>25</v>
      </c>
      <c r="F15544" s="30" t="s">
        <v>78</v>
      </c>
      <c r="G15544" s="30" t="s">
        <v>79</v>
      </c>
      <c r="H15544" s="75">
        <v>2</v>
      </c>
    </row>
    <row r="15545" spans="1:8">
      <c r="A15545" s="30" t="s">
        <v>5030</v>
      </c>
      <c r="B15545" s="74">
        <v>46250</v>
      </c>
      <c r="C15545" s="30" t="s">
        <v>1922</v>
      </c>
      <c r="D15545" s="30" t="s">
        <v>1923</v>
      </c>
      <c r="E15545" s="75">
        <v>31</v>
      </c>
      <c r="F15545" s="30" t="s">
        <v>70</v>
      </c>
      <c r="G15545" s="30" t="s">
        <v>71</v>
      </c>
      <c r="H15545" s="75">
        <v>2</v>
      </c>
    </row>
    <row r="15546" spans="1:8">
      <c r="A15546" s="30" t="s">
        <v>5030</v>
      </c>
      <c r="B15546" s="74">
        <v>46250</v>
      </c>
      <c r="C15546" s="30" t="s">
        <v>950</v>
      </c>
      <c r="D15546" s="30" t="s">
        <v>951</v>
      </c>
      <c r="E15546" s="75">
        <v>87</v>
      </c>
      <c r="F15546" s="30" t="s">
        <v>53</v>
      </c>
      <c r="G15546" s="30" t="s">
        <v>54</v>
      </c>
      <c r="H15546" s="75">
        <v>1</v>
      </c>
    </row>
    <row r="15547" spans="1:8">
      <c r="A15547" s="30" t="s">
        <v>5030</v>
      </c>
      <c r="B15547" s="74">
        <v>46250</v>
      </c>
      <c r="C15547" s="30" t="s">
        <v>1830</v>
      </c>
      <c r="D15547" s="30" t="s">
        <v>1831</v>
      </c>
      <c r="E15547" s="75">
        <v>22</v>
      </c>
      <c r="F15547" s="30" t="s">
        <v>70</v>
      </c>
      <c r="G15547" s="30" t="s">
        <v>71</v>
      </c>
      <c r="H15547" s="75">
        <v>2</v>
      </c>
    </row>
    <row r="15548" spans="1:8">
      <c r="A15548" s="30" t="s">
        <v>5030</v>
      </c>
      <c r="B15548" s="74">
        <v>46250</v>
      </c>
      <c r="C15548" s="30" t="s">
        <v>962</v>
      </c>
      <c r="D15548" s="30" t="s">
        <v>963</v>
      </c>
      <c r="E15548" s="75">
        <v>71</v>
      </c>
      <c r="F15548" s="30" t="s">
        <v>70</v>
      </c>
      <c r="G15548" s="30" t="s">
        <v>71</v>
      </c>
      <c r="H15548" s="75">
        <v>2</v>
      </c>
    </row>
    <row r="15549" spans="1:8">
      <c r="A15549" s="30" t="s">
        <v>5030</v>
      </c>
      <c r="B15549" s="74">
        <v>46250</v>
      </c>
      <c r="C15549" s="30" t="s">
        <v>978</v>
      </c>
      <c r="D15549" s="30" t="s">
        <v>979</v>
      </c>
      <c r="E15549" s="75">
        <v>53</v>
      </c>
      <c r="F15549" s="30" t="s">
        <v>53</v>
      </c>
      <c r="G15549" s="30" t="s">
        <v>54</v>
      </c>
      <c r="H15549" s="75">
        <v>1</v>
      </c>
    </row>
    <row r="15550" spans="1:8">
      <c r="A15550" s="30" t="s">
        <v>5030</v>
      </c>
      <c r="B15550" s="74">
        <v>46250</v>
      </c>
      <c r="C15550" s="30" t="s">
        <v>984</v>
      </c>
      <c r="D15550" s="30" t="s">
        <v>985</v>
      </c>
      <c r="E15550" s="75">
        <v>42</v>
      </c>
      <c r="F15550" s="30" t="s">
        <v>53</v>
      </c>
      <c r="G15550" s="30" t="s">
        <v>54</v>
      </c>
      <c r="H15550" s="75">
        <v>1</v>
      </c>
    </row>
    <row r="15551" spans="1:8">
      <c r="A15551" s="30" t="s">
        <v>5030</v>
      </c>
      <c r="B15551" s="74">
        <v>46250</v>
      </c>
      <c r="C15551" s="30" t="s">
        <v>5052</v>
      </c>
      <c r="D15551" s="30" t="s">
        <v>5053</v>
      </c>
      <c r="E15551" s="75">
        <v>3</v>
      </c>
      <c r="F15551" s="30" t="s">
        <v>68</v>
      </c>
      <c r="G15551" s="30" t="s">
        <v>69</v>
      </c>
      <c r="H15551" s="75">
        <v>1</v>
      </c>
    </row>
    <row r="15552" spans="1:8">
      <c r="A15552" s="30" t="s">
        <v>5030</v>
      </c>
      <c r="B15552" s="74">
        <v>46250</v>
      </c>
      <c r="C15552" s="30" t="s">
        <v>1836</v>
      </c>
      <c r="D15552" s="30" t="s">
        <v>1837</v>
      </c>
      <c r="E15552" s="75">
        <v>8</v>
      </c>
      <c r="F15552" s="30" t="s">
        <v>78</v>
      </c>
      <c r="G15552" s="30" t="s">
        <v>79</v>
      </c>
      <c r="H15552" s="75">
        <v>2</v>
      </c>
    </row>
    <row r="15553" spans="1:8">
      <c r="A15553" s="30" t="s">
        <v>5030</v>
      </c>
      <c r="B15553" s="74">
        <v>46250</v>
      </c>
      <c r="C15553" s="30" t="s">
        <v>998</v>
      </c>
      <c r="D15553" s="30" t="s">
        <v>999</v>
      </c>
      <c r="E15553" s="75">
        <v>34</v>
      </c>
      <c r="F15553" s="30" t="s">
        <v>70</v>
      </c>
      <c r="G15553" s="30" t="s">
        <v>71</v>
      </c>
      <c r="H15553" s="75">
        <v>2</v>
      </c>
    </row>
    <row r="15554" spans="1:8">
      <c r="A15554" s="30" t="s">
        <v>5030</v>
      </c>
      <c r="B15554" s="74">
        <v>46250</v>
      </c>
      <c r="C15554" s="30" t="s">
        <v>1840</v>
      </c>
      <c r="D15554" s="30" t="s">
        <v>1841</v>
      </c>
      <c r="E15554" s="75">
        <v>52</v>
      </c>
      <c r="F15554" s="30" t="s">
        <v>70</v>
      </c>
      <c r="G15554" s="30" t="s">
        <v>71</v>
      </c>
      <c r="H15554" s="75">
        <v>2</v>
      </c>
    </row>
    <row r="15555" spans="1:8">
      <c r="A15555" s="30" t="s">
        <v>5030</v>
      </c>
      <c r="B15555" s="74">
        <v>46250</v>
      </c>
      <c r="C15555" s="30" t="s">
        <v>1010</v>
      </c>
      <c r="D15555" s="30" t="s">
        <v>1011</v>
      </c>
      <c r="E15555" s="75">
        <v>87</v>
      </c>
      <c r="F15555" s="30" t="s">
        <v>70</v>
      </c>
      <c r="G15555" s="30" t="s">
        <v>71</v>
      </c>
      <c r="H15555" s="75">
        <v>2</v>
      </c>
    </row>
    <row r="15556" spans="1:8">
      <c r="A15556" s="30" t="s">
        <v>5030</v>
      </c>
      <c r="B15556" s="74">
        <v>46250</v>
      </c>
      <c r="C15556" s="30" t="s">
        <v>1018</v>
      </c>
      <c r="D15556" s="30" t="s">
        <v>1019</v>
      </c>
      <c r="E15556" s="75">
        <v>126</v>
      </c>
      <c r="F15556" s="30" t="s">
        <v>70</v>
      </c>
      <c r="G15556" s="30" t="s">
        <v>71</v>
      </c>
      <c r="H15556" s="75">
        <v>2</v>
      </c>
    </row>
    <row r="15557" spans="1:8">
      <c r="A15557" s="30" t="s">
        <v>5030</v>
      </c>
      <c r="B15557" s="74">
        <v>46250</v>
      </c>
      <c r="C15557" s="30" t="s">
        <v>1058</v>
      </c>
      <c r="D15557" s="30" t="s">
        <v>1059</v>
      </c>
      <c r="E15557" s="75">
        <v>4</v>
      </c>
      <c r="F15557" s="30" t="s">
        <v>78</v>
      </c>
      <c r="G15557" s="30" t="s">
        <v>79</v>
      </c>
      <c r="H15557" s="75">
        <v>2</v>
      </c>
    </row>
    <row r="15558" spans="1:8">
      <c r="A15558" s="30" t="s">
        <v>5030</v>
      </c>
      <c r="B15558" s="74">
        <v>46250</v>
      </c>
      <c r="C15558" s="30" t="s">
        <v>1064</v>
      </c>
      <c r="D15558" s="30" t="s">
        <v>1065</v>
      </c>
      <c r="E15558" s="75">
        <v>36</v>
      </c>
      <c r="F15558" s="30" t="s">
        <v>70</v>
      </c>
      <c r="G15558" s="30" t="s">
        <v>71</v>
      </c>
      <c r="H15558" s="75">
        <v>2</v>
      </c>
    </row>
    <row r="15559" spans="1:8">
      <c r="A15559" s="30" t="s">
        <v>5030</v>
      </c>
      <c r="B15559" s="74">
        <v>46250</v>
      </c>
      <c r="C15559" s="30" t="s">
        <v>1072</v>
      </c>
      <c r="D15559" s="30" t="s">
        <v>1073</v>
      </c>
      <c r="E15559" s="75">
        <v>109</v>
      </c>
      <c r="F15559" s="30" t="s">
        <v>53</v>
      </c>
      <c r="G15559" s="30" t="s">
        <v>54</v>
      </c>
      <c r="H15559" s="75">
        <v>1</v>
      </c>
    </row>
    <row r="15560" spans="1:8">
      <c r="A15560" s="30" t="s">
        <v>5030</v>
      </c>
      <c r="B15560" s="74">
        <v>46250</v>
      </c>
      <c r="C15560" s="30" t="s">
        <v>1076</v>
      </c>
      <c r="D15560" s="30" t="s">
        <v>1077</v>
      </c>
      <c r="E15560" s="75">
        <v>28</v>
      </c>
      <c r="F15560" s="30" t="s">
        <v>53</v>
      </c>
      <c r="G15560" s="30" t="s">
        <v>54</v>
      </c>
      <c r="H15560" s="75">
        <v>1</v>
      </c>
    </row>
    <row r="15561" spans="1:8">
      <c r="A15561" s="30" t="s">
        <v>5030</v>
      </c>
      <c r="B15561" s="74">
        <v>46250</v>
      </c>
      <c r="C15561" s="30" t="s">
        <v>1084</v>
      </c>
      <c r="D15561" s="30" t="s">
        <v>1085</v>
      </c>
      <c r="E15561" s="75">
        <v>87</v>
      </c>
      <c r="F15561" s="30" t="s">
        <v>53</v>
      </c>
      <c r="G15561" s="30" t="s">
        <v>54</v>
      </c>
      <c r="H15561" s="75">
        <v>1</v>
      </c>
    </row>
    <row r="15562" spans="1:8">
      <c r="A15562" s="30" t="s">
        <v>5030</v>
      </c>
      <c r="B15562" s="74">
        <v>46250</v>
      </c>
      <c r="C15562" s="30" t="s">
        <v>1096</v>
      </c>
      <c r="D15562" s="30" t="s">
        <v>1097</v>
      </c>
      <c r="E15562" s="75">
        <v>63</v>
      </c>
      <c r="F15562" s="30" t="s">
        <v>70</v>
      </c>
      <c r="G15562" s="30" t="s">
        <v>71</v>
      </c>
      <c r="H15562" s="75">
        <v>2</v>
      </c>
    </row>
    <row r="15563" spans="1:8">
      <c r="A15563" s="30" t="s">
        <v>5030</v>
      </c>
      <c r="B15563" s="74">
        <v>46250</v>
      </c>
      <c r="C15563" s="30" t="s">
        <v>1108</v>
      </c>
      <c r="D15563" s="30" t="s">
        <v>1109</v>
      </c>
      <c r="E15563" s="75">
        <v>103</v>
      </c>
      <c r="F15563" s="30" t="s">
        <v>53</v>
      </c>
      <c r="G15563" s="30" t="s">
        <v>54</v>
      </c>
      <c r="H15563" s="75">
        <v>1</v>
      </c>
    </row>
    <row r="15564" spans="1:8">
      <c r="A15564" s="30" t="s">
        <v>5030</v>
      </c>
      <c r="B15564" s="74">
        <v>46250</v>
      </c>
      <c r="C15564" s="30" t="s">
        <v>1110</v>
      </c>
      <c r="D15564" s="30" t="s">
        <v>1111</v>
      </c>
      <c r="E15564" s="75">
        <v>161</v>
      </c>
      <c r="F15564" s="30" t="s">
        <v>80</v>
      </c>
      <c r="G15564" s="30" t="s">
        <v>81</v>
      </c>
      <c r="H15564" s="75">
        <v>1</v>
      </c>
    </row>
    <row r="15565" spans="1:8">
      <c r="A15565" s="30" t="s">
        <v>5030</v>
      </c>
      <c r="B15565" s="74">
        <v>46250</v>
      </c>
      <c r="C15565" s="30" t="s">
        <v>1118</v>
      </c>
      <c r="D15565" s="30" t="s">
        <v>1119</v>
      </c>
      <c r="E15565" s="75">
        <v>66</v>
      </c>
      <c r="F15565" s="30" t="s">
        <v>70</v>
      </c>
      <c r="G15565" s="30" t="s">
        <v>71</v>
      </c>
      <c r="H15565" s="75">
        <v>2</v>
      </c>
    </row>
    <row r="15566" spans="1:8">
      <c r="A15566" s="30" t="s">
        <v>5030</v>
      </c>
      <c r="B15566" s="74">
        <v>46250</v>
      </c>
      <c r="C15566" s="30" t="s">
        <v>1142</v>
      </c>
      <c r="D15566" s="30" t="s">
        <v>1143</v>
      </c>
      <c r="E15566" s="75">
        <v>163</v>
      </c>
      <c r="F15566" s="30" t="s">
        <v>70</v>
      </c>
      <c r="G15566" s="30" t="s">
        <v>71</v>
      </c>
      <c r="H15566" s="75">
        <v>2</v>
      </c>
    </row>
    <row r="15567" spans="1:8">
      <c r="A15567" s="30" t="s">
        <v>5030</v>
      </c>
      <c r="B15567" s="74">
        <v>46250</v>
      </c>
      <c r="C15567" s="30" t="s">
        <v>1156</v>
      </c>
      <c r="D15567" s="30" t="s">
        <v>1157</v>
      </c>
      <c r="E15567" s="75">
        <v>138</v>
      </c>
      <c r="F15567" s="30" t="s">
        <v>70</v>
      </c>
      <c r="G15567" s="30" t="s">
        <v>71</v>
      </c>
      <c r="H15567" s="75">
        <v>2</v>
      </c>
    </row>
    <row r="15568" spans="1:8">
      <c r="A15568" s="30" t="s">
        <v>5030</v>
      </c>
      <c r="B15568" s="74">
        <v>46250</v>
      </c>
      <c r="C15568" s="30" t="s">
        <v>1158</v>
      </c>
      <c r="D15568" s="30" t="s">
        <v>1159</v>
      </c>
      <c r="E15568" s="75">
        <v>51</v>
      </c>
      <c r="F15568" s="30" t="s">
        <v>70</v>
      </c>
      <c r="G15568" s="30" t="s">
        <v>71</v>
      </c>
      <c r="H15568" s="75">
        <v>2</v>
      </c>
    </row>
    <row r="15569" spans="1:8">
      <c r="A15569" s="30" t="s">
        <v>5030</v>
      </c>
      <c r="B15569" s="74">
        <v>46250</v>
      </c>
      <c r="C15569" s="30" t="s">
        <v>1926</v>
      </c>
      <c r="D15569" s="30" t="s">
        <v>1927</v>
      </c>
      <c r="E15569" s="75">
        <v>20</v>
      </c>
      <c r="F15569" s="30" t="s">
        <v>68</v>
      </c>
      <c r="G15569" s="30" t="s">
        <v>69</v>
      </c>
      <c r="H15569" s="75">
        <v>1</v>
      </c>
    </row>
    <row r="15570" spans="1:8">
      <c r="A15570" s="30" t="s">
        <v>5030</v>
      </c>
      <c r="B15570" s="74">
        <v>46250</v>
      </c>
      <c r="C15570" s="30" t="s">
        <v>1168</v>
      </c>
      <c r="D15570" s="30" t="s">
        <v>1169</v>
      </c>
      <c r="E15570" s="75">
        <v>23</v>
      </c>
      <c r="F15570" s="30" t="s">
        <v>53</v>
      </c>
      <c r="G15570" s="30" t="s">
        <v>54</v>
      </c>
      <c r="H15570" s="75">
        <v>1</v>
      </c>
    </row>
    <row r="15571" spans="1:8">
      <c r="A15571" s="30" t="s">
        <v>5030</v>
      </c>
      <c r="B15571" s="74">
        <v>46250</v>
      </c>
      <c r="C15571" s="30" t="s">
        <v>1176</v>
      </c>
      <c r="D15571" s="30" t="s">
        <v>1177</v>
      </c>
      <c r="E15571" s="75">
        <v>27</v>
      </c>
      <c r="F15571" s="30" t="s">
        <v>53</v>
      </c>
      <c r="G15571" s="30" t="s">
        <v>54</v>
      </c>
      <c r="H15571" s="75">
        <v>1</v>
      </c>
    </row>
    <row r="15572" spans="1:8">
      <c r="A15572" s="30" t="s">
        <v>5030</v>
      </c>
      <c r="B15572" s="74">
        <v>46250</v>
      </c>
      <c r="C15572" s="30" t="s">
        <v>1186</v>
      </c>
      <c r="D15572" s="30" t="s">
        <v>1187</v>
      </c>
      <c r="E15572" s="75">
        <v>86</v>
      </c>
      <c r="F15572" s="30" t="s">
        <v>53</v>
      </c>
      <c r="G15572" s="30" t="s">
        <v>54</v>
      </c>
      <c r="H15572" s="75">
        <v>1</v>
      </c>
    </row>
    <row r="15573" spans="1:8">
      <c r="A15573" s="30" t="s">
        <v>5030</v>
      </c>
      <c r="B15573" s="74">
        <v>46250</v>
      </c>
      <c r="C15573" s="30" t="s">
        <v>1188</v>
      </c>
      <c r="D15573" s="30" t="s">
        <v>1189</v>
      </c>
      <c r="E15573" s="75">
        <v>54</v>
      </c>
      <c r="F15573" s="30" t="s">
        <v>70</v>
      </c>
      <c r="G15573" s="30" t="s">
        <v>71</v>
      </c>
      <c r="H15573" s="75">
        <v>2</v>
      </c>
    </row>
    <row r="15574" spans="1:8">
      <c r="A15574" s="30" t="s">
        <v>5030</v>
      </c>
      <c r="B15574" s="74">
        <v>46250</v>
      </c>
      <c r="C15574" s="30" t="s">
        <v>1192</v>
      </c>
      <c r="D15574" s="30" t="s">
        <v>1193</v>
      </c>
      <c r="E15574" s="75">
        <v>15</v>
      </c>
      <c r="F15574" s="30" t="s">
        <v>53</v>
      </c>
      <c r="G15574" s="30" t="s">
        <v>54</v>
      </c>
      <c r="H15574" s="75">
        <v>1</v>
      </c>
    </row>
    <row r="15575" spans="1:8">
      <c r="A15575" s="30" t="s">
        <v>5030</v>
      </c>
      <c r="B15575" s="74">
        <v>46250</v>
      </c>
      <c r="C15575" s="30" t="s">
        <v>1194</v>
      </c>
      <c r="D15575" s="30" t="s">
        <v>1195</v>
      </c>
      <c r="E15575" s="75">
        <v>96</v>
      </c>
      <c r="F15575" s="30" t="s">
        <v>70</v>
      </c>
      <c r="G15575" s="30" t="s">
        <v>71</v>
      </c>
      <c r="H15575" s="75">
        <v>2</v>
      </c>
    </row>
    <row r="15576" spans="1:8">
      <c r="A15576" s="30" t="s">
        <v>5030</v>
      </c>
      <c r="B15576" s="74">
        <v>46250</v>
      </c>
      <c r="C15576" s="30" t="s">
        <v>1204</v>
      </c>
      <c r="D15576" s="30" t="s">
        <v>1205</v>
      </c>
      <c r="E15576" s="75">
        <v>100</v>
      </c>
      <c r="F15576" s="30" t="s">
        <v>53</v>
      </c>
      <c r="G15576" s="30" t="s">
        <v>54</v>
      </c>
      <c r="H15576" s="75">
        <v>1</v>
      </c>
    </row>
    <row r="15577" spans="1:8">
      <c r="A15577" s="30" t="s">
        <v>5030</v>
      </c>
      <c r="B15577" s="74">
        <v>46250</v>
      </c>
      <c r="C15577" s="30" t="s">
        <v>1210</v>
      </c>
      <c r="D15577" s="30" t="s">
        <v>1211</v>
      </c>
      <c r="E15577" s="75">
        <v>26</v>
      </c>
      <c r="F15577" s="30" t="s">
        <v>58</v>
      </c>
      <c r="G15577" s="30" t="s">
        <v>59</v>
      </c>
      <c r="H15577" s="75">
        <v>3</v>
      </c>
    </row>
    <row r="15578" spans="1:8">
      <c r="A15578" s="30" t="s">
        <v>5030</v>
      </c>
      <c r="B15578" s="74">
        <v>46250</v>
      </c>
      <c r="C15578" s="30" t="s">
        <v>1212</v>
      </c>
      <c r="D15578" s="30" t="s">
        <v>1213</v>
      </c>
      <c r="E15578" s="75">
        <v>66</v>
      </c>
      <c r="F15578" s="30" t="s">
        <v>80</v>
      </c>
      <c r="G15578" s="30" t="s">
        <v>81</v>
      </c>
      <c r="H15578" s="75">
        <v>1</v>
      </c>
    </row>
    <row r="15579" spans="1:8">
      <c r="A15579" s="30" t="s">
        <v>5030</v>
      </c>
      <c r="B15579" s="74">
        <v>46250</v>
      </c>
      <c r="C15579" s="30" t="s">
        <v>1228</v>
      </c>
      <c r="D15579" s="30" t="s">
        <v>1229</v>
      </c>
      <c r="E15579" s="75">
        <v>116</v>
      </c>
      <c r="F15579" s="30" t="s">
        <v>53</v>
      </c>
      <c r="G15579" s="30" t="s">
        <v>54</v>
      </c>
      <c r="H15579" s="75">
        <v>1</v>
      </c>
    </row>
    <row r="15580" spans="1:8">
      <c r="A15580" s="30" t="s">
        <v>5030</v>
      </c>
      <c r="B15580" s="74">
        <v>46250</v>
      </c>
      <c r="C15580" s="30" t="s">
        <v>1874</v>
      </c>
      <c r="D15580" s="30" t="s">
        <v>1875</v>
      </c>
      <c r="E15580" s="75">
        <v>163</v>
      </c>
      <c r="F15580" s="30" t="s">
        <v>70</v>
      </c>
      <c r="G15580" s="30" t="s">
        <v>71</v>
      </c>
      <c r="H15580" s="75">
        <v>2</v>
      </c>
    </row>
    <row r="15581" spans="1:8">
      <c r="A15581" s="30" t="s">
        <v>5030</v>
      </c>
      <c r="B15581" s="74">
        <v>46250</v>
      </c>
      <c r="C15581" s="30" t="s">
        <v>1876</v>
      </c>
      <c r="D15581" s="30" t="s">
        <v>1877</v>
      </c>
      <c r="E15581" s="75">
        <v>144</v>
      </c>
      <c r="F15581" s="30" t="s">
        <v>70</v>
      </c>
      <c r="G15581" s="30" t="s">
        <v>71</v>
      </c>
      <c r="H15581" s="75">
        <v>2</v>
      </c>
    </row>
    <row r="15582" spans="1:8">
      <c r="A15582" s="30" t="s">
        <v>5030</v>
      </c>
      <c r="B15582" s="74">
        <v>46250</v>
      </c>
      <c r="C15582" s="30" t="s">
        <v>1260</v>
      </c>
      <c r="D15582" s="30" t="s">
        <v>1261</v>
      </c>
      <c r="E15582" s="75">
        <v>37</v>
      </c>
      <c r="F15582" s="30" t="s">
        <v>68</v>
      </c>
      <c r="G15582" s="30" t="s">
        <v>69</v>
      </c>
      <c r="H15582" s="75">
        <v>1</v>
      </c>
    </row>
    <row r="15583" spans="1:8">
      <c r="A15583" s="30" t="s">
        <v>5030</v>
      </c>
      <c r="B15583" s="74">
        <v>46250</v>
      </c>
      <c r="C15583" s="30" t="s">
        <v>1264</v>
      </c>
      <c r="D15583" s="30" t="s">
        <v>1265</v>
      </c>
      <c r="E15583" s="75">
        <v>442</v>
      </c>
      <c r="F15583" s="30" t="s">
        <v>70</v>
      </c>
      <c r="G15583" s="30" t="s">
        <v>71</v>
      </c>
      <c r="H15583" s="75">
        <v>2</v>
      </c>
    </row>
    <row r="15584" spans="1:8">
      <c r="A15584" s="30" t="s">
        <v>5030</v>
      </c>
      <c r="B15584" s="74">
        <v>46250</v>
      </c>
      <c r="C15584" s="30" t="s">
        <v>1266</v>
      </c>
      <c r="D15584" s="30" t="s">
        <v>1267</v>
      </c>
      <c r="E15584" s="75">
        <v>97</v>
      </c>
      <c r="F15584" s="30" t="s">
        <v>53</v>
      </c>
      <c r="G15584" s="30" t="s">
        <v>54</v>
      </c>
      <c r="H15584" s="75">
        <v>1</v>
      </c>
    </row>
    <row r="15585" spans="1:8">
      <c r="A15585" s="30" t="s">
        <v>5030</v>
      </c>
      <c r="B15585" s="74">
        <v>46250</v>
      </c>
      <c r="C15585" s="30" t="s">
        <v>1880</v>
      </c>
      <c r="D15585" s="30" t="s">
        <v>1881</v>
      </c>
      <c r="E15585" s="75">
        <v>63</v>
      </c>
      <c r="F15585" s="30" t="s">
        <v>80</v>
      </c>
      <c r="G15585" s="30" t="s">
        <v>81</v>
      </c>
      <c r="H15585" s="75">
        <v>1</v>
      </c>
    </row>
    <row r="15586" spans="1:8">
      <c r="A15586" s="30" t="s">
        <v>5030</v>
      </c>
      <c r="B15586" s="74">
        <v>46250</v>
      </c>
      <c r="C15586" s="30" t="s">
        <v>1276</v>
      </c>
      <c r="D15586" s="30" t="s">
        <v>1277</v>
      </c>
      <c r="E15586" s="75">
        <v>138</v>
      </c>
      <c r="F15586" s="30" t="s">
        <v>70</v>
      </c>
      <c r="G15586" s="30" t="s">
        <v>71</v>
      </c>
      <c r="H15586" s="75">
        <v>2</v>
      </c>
    </row>
    <row r="15587" spans="1:8">
      <c r="A15587" s="30" t="s">
        <v>5030</v>
      </c>
      <c r="B15587" s="74">
        <v>46250</v>
      </c>
      <c r="C15587" s="30" t="s">
        <v>1282</v>
      </c>
      <c r="D15587" s="30" t="s">
        <v>1283</v>
      </c>
      <c r="E15587" s="75">
        <v>211</v>
      </c>
      <c r="F15587" s="30" t="s">
        <v>70</v>
      </c>
      <c r="G15587" s="30" t="s">
        <v>71</v>
      </c>
      <c r="H15587" s="75">
        <v>2</v>
      </c>
    </row>
    <row r="15588" spans="1:8">
      <c r="A15588" s="30" t="s">
        <v>5030</v>
      </c>
      <c r="B15588" s="74">
        <v>46250</v>
      </c>
      <c r="C15588" s="30" t="s">
        <v>1286</v>
      </c>
      <c r="D15588" s="30" t="s">
        <v>1287</v>
      </c>
      <c r="E15588" s="75">
        <v>57</v>
      </c>
      <c r="F15588" s="30" t="s">
        <v>53</v>
      </c>
      <c r="G15588" s="30" t="s">
        <v>54</v>
      </c>
      <c r="H15588" s="75">
        <v>1</v>
      </c>
    </row>
    <row r="15589" spans="1:8">
      <c r="A15589" s="30" t="s">
        <v>5030</v>
      </c>
      <c r="B15589" s="74">
        <v>46250</v>
      </c>
      <c r="C15589" s="30" t="s">
        <v>1296</v>
      </c>
      <c r="D15589" s="30" t="s">
        <v>1297</v>
      </c>
      <c r="E15589" s="75">
        <v>3</v>
      </c>
      <c r="F15589" s="30" t="s">
        <v>80</v>
      </c>
      <c r="G15589" s="30" t="s">
        <v>81</v>
      </c>
      <c r="H15589" s="75">
        <v>1</v>
      </c>
    </row>
    <row r="15590" spans="1:8">
      <c r="A15590" s="30" t="s">
        <v>5030</v>
      </c>
      <c r="B15590" s="74">
        <v>46250</v>
      </c>
      <c r="C15590" s="30" t="s">
        <v>1298</v>
      </c>
      <c r="D15590" s="30" t="s">
        <v>1299</v>
      </c>
      <c r="E15590" s="75">
        <v>98</v>
      </c>
      <c r="F15590" s="30" t="s">
        <v>53</v>
      </c>
      <c r="G15590" s="30" t="s">
        <v>54</v>
      </c>
      <c r="H15590" s="75">
        <v>1</v>
      </c>
    </row>
    <row r="15591" spans="1:8">
      <c r="A15591" s="30" t="s">
        <v>5030</v>
      </c>
      <c r="B15591" s="74">
        <v>46250</v>
      </c>
      <c r="C15591" s="30" t="s">
        <v>1904</v>
      </c>
      <c r="D15591" s="30" t="s">
        <v>1905</v>
      </c>
      <c r="E15591" s="75">
        <v>97</v>
      </c>
      <c r="F15591" s="30" t="s">
        <v>70</v>
      </c>
      <c r="G15591" s="30" t="s">
        <v>71</v>
      </c>
      <c r="H15591" s="75">
        <v>2</v>
      </c>
    </row>
    <row r="15592" spans="1:8">
      <c r="A15592" s="30" t="s">
        <v>5030</v>
      </c>
      <c r="B15592" s="74">
        <v>46250</v>
      </c>
      <c r="C15592" s="30" t="s">
        <v>1320</v>
      </c>
      <c r="D15592" s="30" t="s">
        <v>1321</v>
      </c>
      <c r="E15592" s="75">
        <v>59</v>
      </c>
      <c r="F15592" s="30" t="s">
        <v>70</v>
      </c>
      <c r="G15592" s="30" t="s">
        <v>71</v>
      </c>
      <c r="H15592" s="75">
        <v>2</v>
      </c>
    </row>
    <row r="15593" spans="1:8">
      <c r="A15593" s="30" t="s">
        <v>5030</v>
      </c>
      <c r="B15593" s="74">
        <v>46250</v>
      </c>
      <c r="C15593" s="30" t="s">
        <v>1322</v>
      </c>
      <c r="D15593" s="30" t="s">
        <v>1323</v>
      </c>
      <c r="E15593" s="75">
        <v>100</v>
      </c>
      <c r="F15593" s="30" t="s">
        <v>70</v>
      </c>
      <c r="G15593" s="30" t="s">
        <v>71</v>
      </c>
      <c r="H15593" s="75">
        <v>2</v>
      </c>
    </row>
    <row r="15594" spans="1:8">
      <c r="A15594" s="30" t="s">
        <v>5030</v>
      </c>
      <c r="B15594" s="74">
        <v>46250</v>
      </c>
      <c r="C15594" s="30" t="s">
        <v>1324</v>
      </c>
      <c r="D15594" s="30" t="s">
        <v>1325</v>
      </c>
      <c r="E15594" s="75">
        <v>202</v>
      </c>
      <c r="F15594" s="30" t="s">
        <v>80</v>
      </c>
      <c r="G15594" s="30" t="s">
        <v>81</v>
      </c>
      <c r="H15594" s="75">
        <v>1</v>
      </c>
    </row>
    <row r="15595" spans="1:8">
      <c r="A15595" s="30" t="s">
        <v>5030</v>
      </c>
      <c r="B15595" s="74">
        <v>46250</v>
      </c>
      <c r="C15595" s="30" t="s">
        <v>1336</v>
      </c>
      <c r="D15595" s="30" t="s">
        <v>1337</v>
      </c>
      <c r="E15595" s="75">
        <v>49</v>
      </c>
      <c r="F15595" s="30" t="s">
        <v>70</v>
      </c>
      <c r="G15595" s="30" t="s">
        <v>71</v>
      </c>
      <c r="H15595" s="75">
        <v>2</v>
      </c>
    </row>
    <row r="15596" spans="1:8">
      <c r="A15596" s="30" t="s">
        <v>5030</v>
      </c>
      <c r="B15596" s="74">
        <v>46250</v>
      </c>
      <c r="C15596" s="30" t="s">
        <v>1338</v>
      </c>
      <c r="D15596" s="30" t="s">
        <v>1339</v>
      </c>
      <c r="E15596" s="75">
        <v>12</v>
      </c>
      <c r="F15596" s="30" t="s">
        <v>53</v>
      </c>
      <c r="G15596" s="30" t="s">
        <v>54</v>
      </c>
      <c r="H15596" s="75">
        <v>1</v>
      </c>
    </row>
    <row r="15597" spans="1:8">
      <c r="A15597" s="30" t="s">
        <v>5030</v>
      </c>
      <c r="B15597" s="74">
        <v>46250</v>
      </c>
      <c r="C15597" s="30" t="s">
        <v>1340</v>
      </c>
      <c r="D15597" s="30" t="s">
        <v>1341</v>
      </c>
      <c r="E15597" s="75">
        <v>38</v>
      </c>
      <c r="F15597" s="30" t="s">
        <v>70</v>
      </c>
      <c r="G15597" s="30" t="s">
        <v>71</v>
      </c>
      <c r="H15597" s="75">
        <v>2</v>
      </c>
    </row>
    <row r="15598" spans="1:8">
      <c r="A15598" s="30" t="s">
        <v>5030</v>
      </c>
      <c r="B15598" s="74">
        <v>46249</v>
      </c>
      <c r="C15598" s="30" t="s">
        <v>4837</v>
      </c>
      <c r="D15598" s="30" t="s">
        <v>4838</v>
      </c>
      <c r="E15598" s="75">
        <v>57</v>
      </c>
      <c r="F15598" s="30" t="s">
        <v>70</v>
      </c>
      <c r="G15598" s="30" t="s">
        <v>71</v>
      </c>
      <c r="H15598" s="75">
        <v>2</v>
      </c>
    </row>
    <row r="15599" spans="1:8">
      <c r="A15599" s="30" t="s">
        <v>5030</v>
      </c>
      <c r="B15599" s="74">
        <v>46249</v>
      </c>
      <c r="C15599" s="30" t="s">
        <v>768</v>
      </c>
      <c r="D15599" s="30" t="s">
        <v>769</v>
      </c>
      <c r="E15599" s="75">
        <v>88</v>
      </c>
      <c r="F15599" s="30" t="s">
        <v>70</v>
      </c>
      <c r="G15599" s="30" t="s">
        <v>71</v>
      </c>
      <c r="H15599" s="75">
        <v>2</v>
      </c>
    </row>
    <row r="15600" spans="1:8">
      <c r="A15600" s="30" t="s">
        <v>5030</v>
      </c>
      <c r="B15600" s="74">
        <v>46249</v>
      </c>
      <c r="C15600" s="30" t="s">
        <v>772</v>
      </c>
      <c r="D15600" s="30" t="s">
        <v>773</v>
      </c>
      <c r="E15600" s="75">
        <v>164</v>
      </c>
      <c r="F15600" s="30" t="s">
        <v>80</v>
      </c>
      <c r="G15600" s="30" t="s">
        <v>81</v>
      </c>
      <c r="H15600" s="75">
        <v>1</v>
      </c>
    </row>
    <row r="15601" spans="1:8">
      <c r="A15601" s="30" t="s">
        <v>5030</v>
      </c>
      <c r="B15601" s="74">
        <v>46249</v>
      </c>
      <c r="C15601" s="30" t="s">
        <v>776</v>
      </c>
      <c r="D15601" s="30" t="s">
        <v>777</v>
      </c>
      <c r="E15601" s="75">
        <v>64</v>
      </c>
      <c r="F15601" s="30" t="s">
        <v>68</v>
      </c>
      <c r="G15601" s="30" t="s">
        <v>69</v>
      </c>
      <c r="H15601" s="75">
        <v>1</v>
      </c>
    </row>
    <row r="15602" spans="1:8">
      <c r="A15602" s="30" t="s">
        <v>5030</v>
      </c>
      <c r="B15602" s="74">
        <v>46249</v>
      </c>
      <c r="C15602" s="30" t="s">
        <v>778</v>
      </c>
      <c r="D15602" s="30" t="s">
        <v>779</v>
      </c>
      <c r="E15602" s="75">
        <v>82</v>
      </c>
      <c r="F15602" s="30" t="s">
        <v>70</v>
      </c>
      <c r="G15602" s="30" t="s">
        <v>71</v>
      </c>
      <c r="H15602" s="75">
        <v>2</v>
      </c>
    </row>
    <row r="15603" spans="1:8">
      <c r="A15603" s="30" t="s">
        <v>5030</v>
      </c>
      <c r="B15603" s="74">
        <v>46249</v>
      </c>
      <c r="C15603" s="30" t="s">
        <v>780</v>
      </c>
      <c r="D15603" s="30" t="s">
        <v>781</v>
      </c>
      <c r="E15603" s="75">
        <v>45</v>
      </c>
      <c r="F15603" s="30" t="s">
        <v>70</v>
      </c>
      <c r="G15603" s="30" t="s">
        <v>71</v>
      </c>
      <c r="H15603" s="75">
        <v>2</v>
      </c>
    </row>
    <row r="15604" spans="1:8">
      <c r="A15604" s="30" t="s">
        <v>5030</v>
      </c>
      <c r="B15604" s="74">
        <v>46249</v>
      </c>
      <c r="C15604" s="30" t="s">
        <v>786</v>
      </c>
      <c r="D15604" s="30" t="s">
        <v>787</v>
      </c>
      <c r="E15604" s="75">
        <v>80</v>
      </c>
      <c r="F15604" s="30" t="s">
        <v>70</v>
      </c>
      <c r="G15604" s="30" t="s">
        <v>71</v>
      </c>
      <c r="H15604" s="75">
        <v>2</v>
      </c>
    </row>
    <row r="15605" spans="1:8">
      <c r="A15605" s="30" t="s">
        <v>5030</v>
      </c>
      <c r="B15605" s="74">
        <v>46249</v>
      </c>
      <c r="C15605" s="30" t="s">
        <v>1812</v>
      </c>
      <c r="D15605" s="30" t="s">
        <v>1813</v>
      </c>
      <c r="E15605" s="75">
        <v>38</v>
      </c>
      <c r="F15605" s="30" t="s">
        <v>70</v>
      </c>
      <c r="G15605" s="30" t="s">
        <v>71</v>
      </c>
      <c r="H15605" s="75">
        <v>2</v>
      </c>
    </row>
    <row r="15606" spans="1:8">
      <c r="A15606" s="30" t="s">
        <v>5030</v>
      </c>
      <c r="B15606" s="74">
        <v>46249</v>
      </c>
      <c r="C15606" s="30" t="s">
        <v>1814</v>
      </c>
      <c r="D15606" s="30" t="s">
        <v>1815</v>
      </c>
      <c r="E15606" s="75">
        <v>24</v>
      </c>
      <c r="F15606" s="30" t="s">
        <v>68</v>
      </c>
      <c r="G15606" s="30" t="s">
        <v>69</v>
      </c>
      <c r="H15606" s="75">
        <v>1</v>
      </c>
    </row>
    <row r="15607" spans="1:8">
      <c r="A15607" s="30" t="s">
        <v>5030</v>
      </c>
      <c r="B15607" s="74">
        <v>46249</v>
      </c>
      <c r="C15607" s="30" t="s">
        <v>788</v>
      </c>
      <c r="D15607" s="30" t="s">
        <v>789</v>
      </c>
      <c r="E15607" s="75">
        <v>55</v>
      </c>
      <c r="F15607" s="30" t="s">
        <v>68</v>
      </c>
      <c r="G15607" s="30" t="s">
        <v>69</v>
      </c>
      <c r="H15607" s="75">
        <v>1</v>
      </c>
    </row>
    <row r="15608" spans="1:8">
      <c r="A15608" s="30" t="s">
        <v>5030</v>
      </c>
      <c r="B15608" s="74">
        <v>46249</v>
      </c>
      <c r="C15608" s="30" t="s">
        <v>790</v>
      </c>
      <c r="D15608" s="30" t="s">
        <v>791</v>
      </c>
      <c r="E15608" s="75">
        <v>97</v>
      </c>
      <c r="F15608" s="30" t="s">
        <v>70</v>
      </c>
      <c r="G15608" s="30" t="s">
        <v>71</v>
      </c>
      <c r="H15608" s="75">
        <v>2</v>
      </c>
    </row>
    <row r="15609" spans="1:8">
      <c r="A15609" s="30" t="s">
        <v>5030</v>
      </c>
      <c r="B15609" s="74">
        <v>46249</v>
      </c>
      <c r="C15609" s="30" t="s">
        <v>794</v>
      </c>
      <c r="D15609" s="30" t="s">
        <v>795</v>
      </c>
      <c r="E15609" s="75">
        <v>268</v>
      </c>
      <c r="F15609" s="30" t="s">
        <v>70</v>
      </c>
      <c r="G15609" s="30" t="s">
        <v>71</v>
      </c>
      <c r="H15609" s="75">
        <v>2</v>
      </c>
    </row>
    <row r="15610" spans="1:8">
      <c r="A15610" s="30" t="s">
        <v>5030</v>
      </c>
      <c r="B15610" s="74">
        <v>46249</v>
      </c>
      <c r="C15610" s="30" t="s">
        <v>798</v>
      </c>
      <c r="D15610" s="30" t="s">
        <v>799</v>
      </c>
      <c r="E15610" s="75">
        <v>83</v>
      </c>
      <c r="F15610" s="30" t="s">
        <v>68</v>
      </c>
      <c r="G15610" s="30" t="s">
        <v>69</v>
      </c>
      <c r="H15610" s="75">
        <v>1</v>
      </c>
    </row>
    <row r="15611" spans="1:8">
      <c r="A15611" s="30" t="s">
        <v>5030</v>
      </c>
      <c r="B15611" s="74">
        <v>46249</v>
      </c>
      <c r="C15611" s="30" t="s">
        <v>802</v>
      </c>
      <c r="D15611" s="30" t="s">
        <v>803</v>
      </c>
      <c r="E15611" s="75">
        <v>180</v>
      </c>
      <c r="F15611" s="30" t="s">
        <v>68</v>
      </c>
      <c r="G15611" s="30" t="s">
        <v>69</v>
      </c>
      <c r="H15611" s="75">
        <v>1</v>
      </c>
    </row>
    <row r="15612" spans="1:8">
      <c r="A15612" s="30" t="s">
        <v>5030</v>
      </c>
      <c r="B15612" s="74">
        <v>46249</v>
      </c>
      <c r="C15612" s="30" t="s">
        <v>804</v>
      </c>
      <c r="D15612" s="30" t="s">
        <v>805</v>
      </c>
      <c r="E15612" s="75">
        <v>127</v>
      </c>
      <c r="F15612" s="30" t="s">
        <v>80</v>
      </c>
      <c r="G15612" s="30" t="s">
        <v>81</v>
      </c>
      <c r="H15612" s="75">
        <v>1</v>
      </c>
    </row>
    <row r="15613" spans="1:8">
      <c r="A15613" s="30" t="s">
        <v>5030</v>
      </c>
      <c r="B15613" s="74">
        <v>46249</v>
      </c>
      <c r="C15613" s="30" t="s">
        <v>806</v>
      </c>
      <c r="D15613" s="30" t="s">
        <v>807</v>
      </c>
      <c r="E15613" s="75">
        <v>71</v>
      </c>
      <c r="F15613" s="30" t="s">
        <v>70</v>
      </c>
      <c r="G15613" s="30" t="s">
        <v>71</v>
      </c>
      <c r="H15613" s="75">
        <v>2</v>
      </c>
    </row>
    <row r="15614" spans="1:8">
      <c r="A15614" s="30" t="s">
        <v>5030</v>
      </c>
      <c r="B15614" s="74">
        <v>46249</v>
      </c>
      <c r="C15614" s="30" t="s">
        <v>808</v>
      </c>
      <c r="D15614" s="30" t="s">
        <v>809</v>
      </c>
      <c r="E15614" s="75">
        <v>68</v>
      </c>
      <c r="F15614" s="30" t="s">
        <v>70</v>
      </c>
      <c r="G15614" s="30" t="s">
        <v>71</v>
      </c>
      <c r="H15614" s="75">
        <v>2</v>
      </c>
    </row>
    <row r="15615" spans="1:8">
      <c r="A15615" s="30" t="s">
        <v>5030</v>
      </c>
      <c r="B15615" s="74">
        <v>46249</v>
      </c>
      <c r="C15615" s="30" t="s">
        <v>810</v>
      </c>
      <c r="D15615" s="30" t="s">
        <v>811</v>
      </c>
      <c r="E15615" s="75">
        <v>63</v>
      </c>
      <c r="F15615" s="30" t="s">
        <v>70</v>
      </c>
      <c r="G15615" s="30" t="s">
        <v>71</v>
      </c>
      <c r="H15615" s="75">
        <v>2</v>
      </c>
    </row>
    <row r="15616" spans="1:8">
      <c r="A15616" s="30" t="s">
        <v>5030</v>
      </c>
      <c r="B15616" s="74">
        <v>46249</v>
      </c>
      <c r="C15616" s="30" t="s">
        <v>1816</v>
      </c>
      <c r="D15616" s="30" t="s">
        <v>1817</v>
      </c>
      <c r="E15616" s="75">
        <v>45</v>
      </c>
      <c r="F15616" s="30" t="s">
        <v>68</v>
      </c>
      <c r="G15616" s="30" t="s">
        <v>69</v>
      </c>
      <c r="H15616" s="75">
        <v>1</v>
      </c>
    </row>
    <row r="15617" spans="1:8">
      <c r="A15617" s="30" t="s">
        <v>5030</v>
      </c>
      <c r="B15617" s="74">
        <v>46249</v>
      </c>
      <c r="C15617" s="30" t="s">
        <v>818</v>
      </c>
      <c r="D15617" s="30" t="s">
        <v>819</v>
      </c>
      <c r="E15617" s="75">
        <v>46</v>
      </c>
      <c r="F15617" s="30" t="s">
        <v>53</v>
      </c>
      <c r="G15617" s="30" t="s">
        <v>54</v>
      </c>
      <c r="H15617" s="75">
        <v>1</v>
      </c>
    </row>
    <row r="15618" spans="1:8">
      <c r="A15618" s="30" t="s">
        <v>5030</v>
      </c>
      <c r="B15618" s="74">
        <v>46249</v>
      </c>
      <c r="C15618" s="30" t="s">
        <v>820</v>
      </c>
      <c r="D15618" s="30" t="s">
        <v>821</v>
      </c>
      <c r="E15618" s="75">
        <v>59</v>
      </c>
      <c r="F15618" s="30" t="s">
        <v>68</v>
      </c>
      <c r="G15618" s="30" t="s">
        <v>69</v>
      </c>
      <c r="H15618" s="75">
        <v>1</v>
      </c>
    </row>
    <row r="15619" spans="1:8">
      <c r="A15619" s="30" t="s">
        <v>5030</v>
      </c>
      <c r="B15619" s="74">
        <v>46249</v>
      </c>
      <c r="C15619" s="30" t="s">
        <v>824</v>
      </c>
      <c r="D15619" s="30" t="s">
        <v>825</v>
      </c>
      <c r="E15619" s="75">
        <v>36</v>
      </c>
      <c r="F15619" s="30" t="s">
        <v>80</v>
      </c>
      <c r="G15619" s="30" t="s">
        <v>81</v>
      </c>
      <c r="H15619" s="75">
        <v>1</v>
      </c>
    </row>
    <row r="15620" spans="1:8">
      <c r="A15620" s="30" t="s">
        <v>5030</v>
      </c>
      <c r="B15620" s="74">
        <v>46249</v>
      </c>
      <c r="C15620" s="30" t="s">
        <v>830</v>
      </c>
      <c r="D15620" s="30" t="s">
        <v>831</v>
      </c>
      <c r="E15620" s="75">
        <v>54</v>
      </c>
      <c r="F15620" s="30" t="s">
        <v>68</v>
      </c>
      <c r="G15620" s="30" t="s">
        <v>69</v>
      </c>
      <c r="H15620" s="75">
        <v>1</v>
      </c>
    </row>
    <row r="15621" spans="1:8">
      <c r="A15621" s="30" t="s">
        <v>5030</v>
      </c>
      <c r="B15621" s="74">
        <v>46249</v>
      </c>
      <c r="C15621" s="30" t="s">
        <v>834</v>
      </c>
      <c r="D15621" s="30" t="s">
        <v>835</v>
      </c>
      <c r="E15621" s="75">
        <v>53</v>
      </c>
      <c r="F15621" s="30" t="s">
        <v>80</v>
      </c>
      <c r="G15621" s="30" t="s">
        <v>81</v>
      </c>
      <c r="H15621" s="75">
        <v>1</v>
      </c>
    </row>
    <row r="15622" spans="1:8">
      <c r="A15622" s="30" t="s">
        <v>5030</v>
      </c>
      <c r="B15622" s="74">
        <v>46249</v>
      </c>
      <c r="C15622" s="30" t="s">
        <v>836</v>
      </c>
      <c r="D15622" s="30" t="s">
        <v>837</v>
      </c>
      <c r="E15622" s="75">
        <v>28</v>
      </c>
      <c r="F15622" s="30" t="s">
        <v>53</v>
      </c>
      <c r="G15622" s="30" t="s">
        <v>54</v>
      </c>
      <c r="H15622" s="75">
        <v>1</v>
      </c>
    </row>
    <row r="15623" spans="1:8">
      <c r="A15623" s="30" t="s">
        <v>5030</v>
      </c>
      <c r="B15623" s="74">
        <v>46249</v>
      </c>
      <c r="C15623" s="30" t="s">
        <v>838</v>
      </c>
      <c r="D15623" s="30" t="s">
        <v>839</v>
      </c>
      <c r="E15623" s="75">
        <v>114</v>
      </c>
      <c r="F15623" s="30" t="s">
        <v>70</v>
      </c>
      <c r="G15623" s="30" t="s">
        <v>71</v>
      </c>
      <c r="H15623" s="75">
        <v>2</v>
      </c>
    </row>
    <row r="15624" spans="1:8">
      <c r="A15624" s="30" t="s">
        <v>5030</v>
      </c>
      <c r="B15624" s="74">
        <v>46249</v>
      </c>
      <c r="C15624" s="30" t="s">
        <v>840</v>
      </c>
      <c r="D15624" s="30" t="s">
        <v>841</v>
      </c>
      <c r="E15624" s="75">
        <v>83</v>
      </c>
      <c r="F15624" s="30" t="s">
        <v>70</v>
      </c>
      <c r="G15624" s="30" t="s">
        <v>71</v>
      </c>
      <c r="H15624" s="75">
        <v>2</v>
      </c>
    </row>
    <row r="15625" spans="1:8">
      <c r="A15625" s="30" t="s">
        <v>5030</v>
      </c>
      <c r="B15625" s="74">
        <v>46249</v>
      </c>
      <c r="C15625" s="30" t="s">
        <v>842</v>
      </c>
      <c r="D15625" s="30" t="s">
        <v>843</v>
      </c>
      <c r="E15625" s="75">
        <v>156</v>
      </c>
      <c r="F15625" s="30" t="s">
        <v>70</v>
      </c>
      <c r="G15625" s="30" t="s">
        <v>71</v>
      </c>
      <c r="H15625" s="75">
        <v>2</v>
      </c>
    </row>
    <row r="15626" spans="1:8">
      <c r="A15626" s="30" t="s">
        <v>5030</v>
      </c>
      <c r="B15626" s="74">
        <v>46249</v>
      </c>
      <c r="C15626" s="30" t="s">
        <v>844</v>
      </c>
      <c r="D15626" s="30" t="s">
        <v>845</v>
      </c>
      <c r="E15626" s="75">
        <v>29</v>
      </c>
      <c r="F15626" s="30" t="s">
        <v>80</v>
      </c>
      <c r="G15626" s="30" t="s">
        <v>81</v>
      </c>
      <c r="H15626" s="75">
        <v>1</v>
      </c>
    </row>
    <row r="15627" spans="1:8">
      <c r="A15627" s="30" t="s">
        <v>5030</v>
      </c>
      <c r="B15627" s="74">
        <v>46249</v>
      </c>
      <c r="C15627" s="30" t="s">
        <v>848</v>
      </c>
      <c r="D15627" s="30" t="s">
        <v>849</v>
      </c>
      <c r="E15627" s="75">
        <v>121</v>
      </c>
      <c r="F15627" s="30" t="s">
        <v>68</v>
      </c>
      <c r="G15627" s="30" t="s">
        <v>69</v>
      </c>
      <c r="H15627" s="75">
        <v>1</v>
      </c>
    </row>
    <row r="15628" spans="1:8">
      <c r="A15628" s="30" t="s">
        <v>5030</v>
      </c>
      <c r="B15628" s="74">
        <v>46249</v>
      </c>
      <c r="C15628" s="30" t="s">
        <v>850</v>
      </c>
      <c r="D15628" s="30" t="s">
        <v>851</v>
      </c>
      <c r="E15628" s="75">
        <v>56</v>
      </c>
      <c r="F15628" s="30" t="s">
        <v>70</v>
      </c>
      <c r="G15628" s="30" t="s">
        <v>71</v>
      </c>
      <c r="H15628" s="75">
        <v>2</v>
      </c>
    </row>
    <row r="15629" spans="1:8">
      <c r="A15629" s="30" t="s">
        <v>5030</v>
      </c>
      <c r="B15629" s="74">
        <v>46249</v>
      </c>
      <c r="C15629" s="30" t="s">
        <v>852</v>
      </c>
      <c r="D15629" s="30" t="s">
        <v>853</v>
      </c>
      <c r="E15629" s="75">
        <v>81</v>
      </c>
      <c r="F15629" s="30" t="s">
        <v>70</v>
      </c>
      <c r="G15629" s="30" t="s">
        <v>71</v>
      </c>
      <c r="H15629" s="75">
        <v>2</v>
      </c>
    </row>
    <row r="15630" spans="1:8">
      <c r="A15630" s="30" t="s">
        <v>5030</v>
      </c>
      <c r="B15630" s="74">
        <v>46249</v>
      </c>
      <c r="C15630" s="30" t="s">
        <v>854</v>
      </c>
      <c r="D15630" s="30" t="s">
        <v>855</v>
      </c>
      <c r="E15630" s="75">
        <v>19</v>
      </c>
      <c r="F15630" s="30" t="s">
        <v>68</v>
      </c>
      <c r="G15630" s="30" t="s">
        <v>69</v>
      </c>
      <c r="H15630" s="75">
        <v>1</v>
      </c>
    </row>
    <row r="15631" spans="1:8">
      <c r="A15631" s="30" t="s">
        <v>5030</v>
      </c>
      <c r="B15631" s="74">
        <v>46249</v>
      </c>
      <c r="C15631" s="30" t="s">
        <v>862</v>
      </c>
      <c r="D15631" s="30" t="s">
        <v>863</v>
      </c>
      <c r="E15631" s="75">
        <v>76</v>
      </c>
      <c r="F15631" s="30" t="s">
        <v>68</v>
      </c>
      <c r="G15631" s="30" t="s">
        <v>69</v>
      </c>
      <c r="H15631" s="75">
        <v>1</v>
      </c>
    </row>
    <row r="15632" spans="1:8">
      <c r="A15632" s="30" t="s">
        <v>5030</v>
      </c>
      <c r="B15632" s="74">
        <v>46249</v>
      </c>
      <c r="C15632" s="30" t="s">
        <v>866</v>
      </c>
      <c r="D15632" s="30" t="s">
        <v>867</v>
      </c>
      <c r="E15632" s="75">
        <v>73</v>
      </c>
      <c r="F15632" s="30" t="s">
        <v>70</v>
      </c>
      <c r="G15632" s="30" t="s">
        <v>71</v>
      </c>
      <c r="H15632" s="75">
        <v>2</v>
      </c>
    </row>
    <row r="15633" spans="1:8">
      <c r="A15633" s="30" t="s">
        <v>5030</v>
      </c>
      <c r="B15633" s="74">
        <v>46249</v>
      </c>
      <c r="C15633" s="30" t="s">
        <v>870</v>
      </c>
      <c r="D15633" s="30" t="s">
        <v>871</v>
      </c>
      <c r="E15633" s="75">
        <v>98</v>
      </c>
      <c r="F15633" s="30" t="s">
        <v>70</v>
      </c>
      <c r="G15633" s="30" t="s">
        <v>71</v>
      </c>
      <c r="H15633" s="75">
        <v>2</v>
      </c>
    </row>
    <row r="15634" spans="1:8">
      <c r="A15634" s="30" t="s">
        <v>5030</v>
      </c>
      <c r="B15634" s="74">
        <v>46249</v>
      </c>
      <c r="C15634" s="30" t="s">
        <v>872</v>
      </c>
      <c r="D15634" s="30" t="s">
        <v>873</v>
      </c>
      <c r="E15634" s="75">
        <v>70</v>
      </c>
      <c r="F15634" s="30" t="s">
        <v>70</v>
      </c>
      <c r="G15634" s="30" t="s">
        <v>71</v>
      </c>
      <c r="H15634" s="75">
        <v>2</v>
      </c>
    </row>
    <row r="15635" spans="1:8">
      <c r="A15635" s="30" t="s">
        <v>5030</v>
      </c>
      <c r="B15635" s="74">
        <v>46249</v>
      </c>
      <c r="C15635" s="30" t="s">
        <v>876</v>
      </c>
      <c r="D15635" s="30" t="s">
        <v>877</v>
      </c>
      <c r="E15635" s="75">
        <v>51</v>
      </c>
      <c r="F15635" s="30" t="s">
        <v>70</v>
      </c>
      <c r="G15635" s="30" t="s">
        <v>71</v>
      </c>
      <c r="H15635" s="75">
        <v>2</v>
      </c>
    </row>
    <row r="15636" spans="1:8">
      <c r="A15636" s="30" t="s">
        <v>5030</v>
      </c>
      <c r="B15636" s="74">
        <v>46249</v>
      </c>
      <c r="C15636" s="30" t="s">
        <v>880</v>
      </c>
      <c r="D15636" s="30" t="s">
        <v>881</v>
      </c>
      <c r="E15636" s="75">
        <v>32</v>
      </c>
      <c r="F15636" s="30" t="s">
        <v>70</v>
      </c>
      <c r="G15636" s="30" t="s">
        <v>71</v>
      </c>
      <c r="H15636" s="75">
        <v>2</v>
      </c>
    </row>
    <row r="15637" spans="1:8">
      <c r="A15637" s="30" t="s">
        <v>5030</v>
      </c>
      <c r="B15637" s="74">
        <v>46249</v>
      </c>
      <c r="C15637" s="30" t="s">
        <v>882</v>
      </c>
      <c r="D15637" s="30" t="s">
        <v>883</v>
      </c>
      <c r="E15637" s="75">
        <v>64</v>
      </c>
      <c r="F15637" s="30" t="s">
        <v>70</v>
      </c>
      <c r="G15637" s="30" t="s">
        <v>71</v>
      </c>
      <c r="H15637" s="75">
        <v>2</v>
      </c>
    </row>
    <row r="15638" spans="1:8">
      <c r="A15638" s="30" t="s">
        <v>5030</v>
      </c>
      <c r="B15638" s="74">
        <v>46249</v>
      </c>
      <c r="C15638" s="30" t="s">
        <v>884</v>
      </c>
      <c r="D15638" s="30" t="s">
        <v>885</v>
      </c>
      <c r="E15638" s="75">
        <v>14</v>
      </c>
      <c r="F15638" s="30" t="s">
        <v>53</v>
      </c>
      <c r="G15638" s="30" t="s">
        <v>54</v>
      </c>
      <c r="H15638" s="75">
        <v>1</v>
      </c>
    </row>
    <row r="15639" spans="1:8">
      <c r="A15639" s="30" t="s">
        <v>5030</v>
      </c>
      <c r="B15639" s="74">
        <v>46249</v>
      </c>
      <c r="C15639" s="30" t="s">
        <v>886</v>
      </c>
      <c r="D15639" s="30" t="s">
        <v>887</v>
      </c>
      <c r="E15639" s="75">
        <v>27</v>
      </c>
      <c r="F15639" s="30" t="s">
        <v>68</v>
      </c>
      <c r="G15639" s="30" t="s">
        <v>69</v>
      </c>
      <c r="H15639" s="75">
        <v>1</v>
      </c>
    </row>
    <row r="15640" spans="1:8">
      <c r="A15640" s="30" t="s">
        <v>5030</v>
      </c>
      <c r="B15640" s="74">
        <v>46249</v>
      </c>
      <c r="C15640" s="30" t="s">
        <v>888</v>
      </c>
      <c r="D15640" s="30" t="s">
        <v>889</v>
      </c>
      <c r="E15640" s="75">
        <v>30</v>
      </c>
      <c r="F15640" s="30" t="s">
        <v>68</v>
      </c>
      <c r="G15640" s="30" t="s">
        <v>69</v>
      </c>
      <c r="H15640" s="75">
        <v>1</v>
      </c>
    </row>
    <row r="15641" spans="1:8">
      <c r="A15641" s="30" t="s">
        <v>5030</v>
      </c>
      <c r="B15641" s="74">
        <v>46249</v>
      </c>
      <c r="C15641" s="30" t="s">
        <v>890</v>
      </c>
      <c r="D15641" s="30" t="s">
        <v>891</v>
      </c>
      <c r="E15641" s="75">
        <v>109</v>
      </c>
      <c r="F15641" s="30" t="s">
        <v>53</v>
      </c>
      <c r="G15641" s="30" t="s">
        <v>54</v>
      </c>
      <c r="H15641" s="75">
        <v>1</v>
      </c>
    </row>
    <row r="15642" spans="1:8">
      <c r="A15642" s="30" t="s">
        <v>5030</v>
      </c>
      <c r="B15642" s="74">
        <v>46249</v>
      </c>
      <c r="C15642" s="30" t="s">
        <v>892</v>
      </c>
      <c r="D15642" s="30" t="s">
        <v>893</v>
      </c>
      <c r="E15642" s="75">
        <v>61</v>
      </c>
      <c r="F15642" s="30" t="s">
        <v>70</v>
      </c>
      <c r="G15642" s="30" t="s">
        <v>71</v>
      </c>
      <c r="H15642" s="75">
        <v>2</v>
      </c>
    </row>
    <row r="15643" spans="1:8">
      <c r="A15643" s="30" t="s">
        <v>5030</v>
      </c>
      <c r="B15643" s="74">
        <v>46249</v>
      </c>
      <c r="C15643" s="30" t="s">
        <v>894</v>
      </c>
      <c r="D15643" s="30" t="s">
        <v>895</v>
      </c>
      <c r="E15643" s="75">
        <v>79</v>
      </c>
      <c r="F15643" s="30" t="s">
        <v>70</v>
      </c>
      <c r="G15643" s="30" t="s">
        <v>71</v>
      </c>
      <c r="H15643" s="75">
        <v>2</v>
      </c>
    </row>
    <row r="15644" spans="1:8">
      <c r="A15644" s="30" t="s">
        <v>5030</v>
      </c>
      <c r="B15644" s="74">
        <v>46249</v>
      </c>
      <c r="C15644" s="30" t="s">
        <v>896</v>
      </c>
      <c r="D15644" s="30" t="s">
        <v>897</v>
      </c>
      <c r="E15644" s="75">
        <v>34</v>
      </c>
      <c r="F15644" s="30" t="s">
        <v>68</v>
      </c>
      <c r="G15644" s="30" t="s">
        <v>69</v>
      </c>
      <c r="H15644" s="75">
        <v>1</v>
      </c>
    </row>
    <row r="15645" spans="1:8">
      <c r="A15645" s="30" t="s">
        <v>5030</v>
      </c>
      <c r="B15645" s="74">
        <v>46249</v>
      </c>
      <c r="C15645" s="30" t="s">
        <v>898</v>
      </c>
      <c r="D15645" s="30" t="s">
        <v>899</v>
      </c>
      <c r="E15645" s="75">
        <v>123</v>
      </c>
      <c r="F15645" s="30" t="s">
        <v>70</v>
      </c>
      <c r="G15645" s="30" t="s">
        <v>71</v>
      </c>
      <c r="H15645" s="75">
        <v>2</v>
      </c>
    </row>
    <row r="15646" spans="1:8">
      <c r="A15646" s="30" t="s">
        <v>5030</v>
      </c>
      <c r="B15646" s="74">
        <v>46249</v>
      </c>
      <c r="C15646" s="30" t="s">
        <v>900</v>
      </c>
      <c r="D15646" s="30" t="s">
        <v>901</v>
      </c>
      <c r="E15646" s="75">
        <v>43</v>
      </c>
      <c r="F15646" s="30" t="s">
        <v>68</v>
      </c>
      <c r="G15646" s="30" t="s">
        <v>69</v>
      </c>
      <c r="H15646" s="75">
        <v>1</v>
      </c>
    </row>
    <row r="15647" spans="1:8">
      <c r="A15647" s="30" t="s">
        <v>5030</v>
      </c>
      <c r="B15647" s="74">
        <v>46249</v>
      </c>
      <c r="C15647" s="30" t="s">
        <v>904</v>
      </c>
      <c r="D15647" s="30" t="s">
        <v>905</v>
      </c>
      <c r="E15647" s="75">
        <v>58</v>
      </c>
      <c r="F15647" s="30" t="s">
        <v>68</v>
      </c>
      <c r="G15647" s="30" t="s">
        <v>69</v>
      </c>
      <c r="H15647" s="75">
        <v>1</v>
      </c>
    </row>
    <row r="15648" spans="1:8">
      <c r="A15648" s="30" t="s">
        <v>5030</v>
      </c>
      <c r="B15648" s="74">
        <v>46249</v>
      </c>
      <c r="C15648" s="30" t="s">
        <v>906</v>
      </c>
      <c r="D15648" s="30" t="s">
        <v>907</v>
      </c>
      <c r="E15648" s="75">
        <v>92</v>
      </c>
      <c r="F15648" s="30" t="s">
        <v>70</v>
      </c>
      <c r="G15648" s="30" t="s">
        <v>71</v>
      </c>
      <c r="H15648" s="75">
        <v>2</v>
      </c>
    </row>
    <row r="15649" spans="1:8">
      <c r="A15649" s="30" t="s">
        <v>5030</v>
      </c>
      <c r="B15649" s="74">
        <v>46249</v>
      </c>
      <c r="C15649" s="30" t="s">
        <v>908</v>
      </c>
      <c r="D15649" s="30" t="s">
        <v>909</v>
      </c>
      <c r="E15649" s="75">
        <v>1</v>
      </c>
      <c r="F15649" s="30" t="s">
        <v>80</v>
      </c>
      <c r="G15649" s="30" t="s">
        <v>81</v>
      </c>
      <c r="H15649" s="75">
        <v>1</v>
      </c>
    </row>
    <row r="15650" spans="1:8">
      <c r="A15650" s="30" t="s">
        <v>5030</v>
      </c>
      <c r="B15650" s="74">
        <v>46249</v>
      </c>
      <c r="C15650" s="30" t="s">
        <v>910</v>
      </c>
      <c r="D15650" s="30" t="s">
        <v>911</v>
      </c>
      <c r="E15650" s="75">
        <v>110</v>
      </c>
      <c r="F15650" s="30" t="s">
        <v>70</v>
      </c>
      <c r="G15650" s="30" t="s">
        <v>71</v>
      </c>
      <c r="H15650" s="75">
        <v>2</v>
      </c>
    </row>
    <row r="15651" spans="1:8">
      <c r="A15651" s="30" t="s">
        <v>5030</v>
      </c>
      <c r="B15651" s="74">
        <v>46249</v>
      </c>
      <c r="C15651" s="30" t="s">
        <v>920</v>
      </c>
      <c r="D15651" s="30" t="s">
        <v>921</v>
      </c>
      <c r="E15651" s="75">
        <v>130</v>
      </c>
      <c r="F15651" s="30" t="s">
        <v>80</v>
      </c>
      <c r="G15651" s="30" t="s">
        <v>81</v>
      </c>
      <c r="H15651" s="75">
        <v>1</v>
      </c>
    </row>
    <row r="15652" spans="1:8">
      <c r="A15652" s="30" t="s">
        <v>5030</v>
      </c>
      <c r="B15652" s="74">
        <v>46249</v>
      </c>
      <c r="C15652" s="30" t="s">
        <v>928</v>
      </c>
      <c r="D15652" s="30" t="s">
        <v>929</v>
      </c>
      <c r="E15652" s="75">
        <v>28</v>
      </c>
      <c r="F15652" s="30" t="s">
        <v>68</v>
      </c>
      <c r="G15652" s="30" t="s">
        <v>69</v>
      </c>
      <c r="H15652" s="75">
        <v>1</v>
      </c>
    </row>
    <row r="15653" spans="1:8">
      <c r="A15653" s="30" t="s">
        <v>5030</v>
      </c>
      <c r="B15653" s="74">
        <v>46249</v>
      </c>
      <c r="C15653" s="30" t="s">
        <v>930</v>
      </c>
      <c r="D15653" s="30" t="s">
        <v>931</v>
      </c>
      <c r="E15653" s="75">
        <v>120</v>
      </c>
      <c r="F15653" s="30" t="s">
        <v>70</v>
      </c>
      <c r="G15653" s="30" t="s">
        <v>71</v>
      </c>
      <c r="H15653" s="75">
        <v>2</v>
      </c>
    </row>
    <row r="15654" spans="1:8">
      <c r="A15654" s="30" t="s">
        <v>5030</v>
      </c>
      <c r="B15654" s="74">
        <v>46249</v>
      </c>
      <c r="C15654" s="30" t="s">
        <v>932</v>
      </c>
      <c r="D15654" s="30" t="s">
        <v>933</v>
      </c>
      <c r="E15654" s="75">
        <v>2</v>
      </c>
      <c r="F15654" s="30" t="s">
        <v>68</v>
      </c>
      <c r="G15654" s="30" t="s">
        <v>69</v>
      </c>
      <c r="H15654" s="75">
        <v>1</v>
      </c>
    </row>
    <row r="15655" spans="1:8">
      <c r="A15655" s="30" t="s">
        <v>5030</v>
      </c>
      <c r="B15655" s="74">
        <v>46249</v>
      </c>
      <c r="C15655" s="30" t="s">
        <v>938</v>
      </c>
      <c r="D15655" s="30" t="s">
        <v>939</v>
      </c>
      <c r="E15655" s="75">
        <v>89</v>
      </c>
      <c r="F15655" s="30" t="s">
        <v>80</v>
      </c>
      <c r="G15655" s="30" t="s">
        <v>81</v>
      </c>
      <c r="H15655" s="75">
        <v>1</v>
      </c>
    </row>
    <row r="15656" spans="1:8">
      <c r="A15656" s="30" t="s">
        <v>5030</v>
      </c>
      <c r="B15656" s="74">
        <v>46249</v>
      </c>
      <c r="C15656" s="30" t="s">
        <v>1922</v>
      </c>
      <c r="D15656" s="30" t="s">
        <v>1923</v>
      </c>
      <c r="E15656" s="75">
        <v>58</v>
      </c>
      <c r="F15656" s="30" t="s">
        <v>70</v>
      </c>
      <c r="G15656" s="30" t="s">
        <v>71</v>
      </c>
      <c r="H15656" s="75">
        <v>2</v>
      </c>
    </row>
    <row r="15657" spans="1:8">
      <c r="A15657" s="30" t="s">
        <v>5030</v>
      </c>
      <c r="B15657" s="74">
        <v>46249</v>
      </c>
      <c r="C15657" s="30" t="s">
        <v>944</v>
      </c>
      <c r="D15657" s="30" t="s">
        <v>945</v>
      </c>
      <c r="E15657" s="75">
        <v>2</v>
      </c>
      <c r="F15657" s="30" t="s">
        <v>68</v>
      </c>
      <c r="G15657" s="30" t="s">
        <v>69</v>
      </c>
      <c r="H15657" s="75">
        <v>1</v>
      </c>
    </row>
    <row r="15658" spans="1:8">
      <c r="A15658" s="30" t="s">
        <v>5030</v>
      </c>
      <c r="B15658" s="74">
        <v>46249</v>
      </c>
      <c r="C15658" s="30" t="s">
        <v>948</v>
      </c>
      <c r="D15658" s="30" t="s">
        <v>949</v>
      </c>
      <c r="E15658" s="75">
        <v>107</v>
      </c>
      <c r="F15658" s="30" t="s">
        <v>72</v>
      </c>
      <c r="G15658" s="30" t="s">
        <v>73</v>
      </c>
      <c r="H15658" s="75">
        <v>3</v>
      </c>
    </row>
    <row r="15659" spans="1:8">
      <c r="A15659" s="30" t="s">
        <v>5030</v>
      </c>
      <c r="B15659" s="74">
        <v>46249</v>
      </c>
      <c r="C15659" s="30" t="s">
        <v>1828</v>
      </c>
      <c r="D15659" s="30" t="s">
        <v>1829</v>
      </c>
      <c r="E15659" s="75">
        <v>37</v>
      </c>
      <c r="F15659" s="30" t="s">
        <v>53</v>
      </c>
      <c r="G15659" s="30" t="s">
        <v>54</v>
      </c>
      <c r="H15659" s="75">
        <v>1</v>
      </c>
    </row>
    <row r="15660" spans="1:8">
      <c r="A15660" s="30" t="s">
        <v>5030</v>
      </c>
      <c r="B15660" s="74">
        <v>46249</v>
      </c>
      <c r="C15660" s="30" t="s">
        <v>950</v>
      </c>
      <c r="D15660" s="30" t="s">
        <v>951</v>
      </c>
      <c r="E15660" s="75">
        <v>89</v>
      </c>
      <c r="F15660" s="30" t="s">
        <v>53</v>
      </c>
      <c r="G15660" s="30" t="s">
        <v>54</v>
      </c>
      <c r="H15660" s="75">
        <v>1</v>
      </c>
    </row>
    <row r="15661" spans="1:8">
      <c r="A15661" s="30" t="s">
        <v>5030</v>
      </c>
      <c r="B15661" s="74">
        <v>46249</v>
      </c>
      <c r="C15661" s="30" t="s">
        <v>952</v>
      </c>
      <c r="D15661" s="30" t="s">
        <v>953</v>
      </c>
      <c r="E15661" s="75">
        <v>55</v>
      </c>
      <c r="F15661" s="30" t="s">
        <v>70</v>
      </c>
      <c r="G15661" s="30" t="s">
        <v>71</v>
      </c>
      <c r="H15661" s="75">
        <v>2</v>
      </c>
    </row>
    <row r="15662" spans="1:8">
      <c r="A15662" s="30" t="s">
        <v>5030</v>
      </c>
      <c r="B15662" s="74">
        <v>46249</v>
      </c>
      <c r="C15662" s="30" t="s">
        <v>954</v>
      </c>
      <c r="D15662" s="30" t="s">
        <v>955</v>
      </c>
      <c r="E15662" s="75">
        <v>85</v>
      </c>
      <c r="F15662" s="30" t="s">
        <v>70</v>
      </c>
      <c r="G15662" s="30" t="s">
        <v>71</v>
      </c>
      <c r="H15662" s="75">
        <v>2</v>
      </c>
    </row>
    <row r="15663" spans="1:8">
      <c r="A15663" s="30" t="s">
        <v>5030</v>
      </c>
      <c r="B15663" s="74">
        <v>46249</v>
      </c>
      <c r="C15663" s="30" t="s">
        <v>956</v>
      </c>
      <c r="D15663" s="30" t="s">
        <v>957</v>
      </c>
      <c r="E15663" s="75">
        <v>150</v>
      </c>
      <c r="F15663" s="30" t="s">
        <v>53</v>
      </c>
      <c r="G15663" s="30" t="s">
        <v>54</v>
      </c>
      <c r="H15663" s="75">
        <v>1</v>
      </c>
    </row>
    <row r="15664" spans="1:8">
      <c r="A15664" s="30" t="s">
        <v>5030</v>
      </c>
      <c r="B15664" s="74">
        <v>46249</v>
      </c>
      <c r="C15664" s="30" t="s">
        <v>958</v>
      </c>
      <c r="D15664" s="30" t="s">
        <v>959</v>
      </c>
      <c r="E15664" s="75">
        <v>32</v>
      </c>
      <c r="F15664" s="30" t="s">
        <v>53</v>
      </c>
      <c r="G15664" s="30" t="s">
        <v>54</v>
      </c>
      <c r="H15664" s="75">
        <v>1</v>
      </c>
    </row>
    <row r="15665" spans="1:8">
      <c r="A15665" s="30" t="s">
        <v>5030</v>
      </c>
      <c r="B15665" s="74">
        <v>46249</v>
      </c>
      <c r="C15665" s="30" t="s">
        <v>1830</v>
      </c>
      <c r="D15665" s="30" t="s">
        <v>1831</v>
      </c>
      <c r="E15665" s="75">
        <v>33</v>
      </c>
      <c r="F15665" s="30" t="s">
        <v>68</v>
      </c>
      <c r="G15665" s="30" t="s">
        <v>69</v>
      </c>
      <c r="H15665" s="75">
        <v>1</v>
      </c>
    </row>
    <row r="15666" spans="1:8">
      <c r="A15666" s="30" t="s">
        <v>5030</v>
      </c>
      <c r="B15666" s="74">
        <v>46249</v>
      </c>
      <c r="C15666" s="30" t="s">
        <v>960</v>
      </c>
      <c r="D15666" s="30" t="s">
        <v>961</v>
      </c>
      <c r="E15666" s="75">
        <v>34</v>
      </c>
      <c r="F15666" s="30" t="s">
        <v>53</v>
      </c>
      <c r="G15666" s="30" t="s">
        <v>54</v>
      </c>
      <c r="H15666" s="75">
        <v>1</v>
      </c>
    </row>
    <row r="15667" spans="1:8">
      <c r="A15667" s="30" t="s">
        <v>5030</v>
      </c>
      <c r="B15667" s="74">
        <v>46249</v>
      </c>
      <c r="C15667" s="30" t="s">
        <v>962</v>
      </c>
      <c r="D15667" s="30" t="s">
        <v>963</v>
      </c>
      <c r="E15667" s="75">
        <v>64</v>
      </c>
      <c r="F15667" s="30" t="s">
        <v>70</v>
      </c>
      <c r="G15667" s="30" t="s">
        <v>71</v>
      </c>
      <c r="H15667" s="75">
        <v>2</v>
      </c>
    </row>
    <row r="15668" spans="1:8">
      <c r="A15668" s="30" t="s">
        <v>5030</v>
      </c>
      <c r="B15668" s="74">
        <v>46249</v>
      </c>
      <c r="C15668" s="30" t="s">
        <v>974</v>
      </c>
      <c r="D15668" s="30" t="s">
        <v>975</v>
      </c>
      <c r="E15668" s="75">
        <v>175</v>
      </c>
      <c r="F15668" s="30" t="s">
        <v>53</v>
      </c>
      <c r="G15668" s="30" t="s">
        <v>54</v>
      </c>
      <c r="H15668" s="75">
        <v>1</v>
      </c>
    </row>
    <row r="15669" spans="1:8">
      <c r="A15669" s="30" t="s">
        <v>5030</v>
      </c>
      <c r="B15669" s="74">
        <v>46249</v>
      </c>
      <c r="C15669" s="30" t="s">
        <v>976</v>
      </c>
      <c r="D15669" s="30" t="s">
        <v>977</v>
      </c>
      <c r="E15669" s="75">
        <v>63</v>
      </c>
      <c r="F15669" s="30" t="s">
        <v>68</v>
      </c>
      <c r="G15669" s="30" t="s">
        <v>69</v>
      </c>
      <c r="H15669" s="75">
        <v>1</v>
      </c>
    </row>
    <row r="15670" spans="1:8">
      <c r="A15670" s="30" t="s">
        <v>5030</v>
      </c>
      <c r="B15670" s="74">
        <v>46249</v>
      </c>
      <c r="C15670" s="30" t="s">
        <v>980</v>
      </c>
      <c r="D15670" s="30" t="s">
        <v>981</v>
      </c>
      <c r="E15670" s="75">
        <v>177</v>
      </c>
      <c r="F15670" s="30" t="s">
        <v>70</v>
      </c>
      <c r="G15670" s="30" t="s">
        <v>71</v>
      </c>
      <c r="H15670" s="75">
        <v>2</v>
      </c>
    </row>
    <row r="15671" spans="1:8">
      <c r="A15671" s="30" t="s">
        <v>5030</v>
      </c>
      <c r="B15671" s="74">
        <v>46249</v>
      </c>
      <c r="C15671" s="30" t="s">
        <v>992</v>
      </c>
      <c r="D15671" s="30" t="s">
        <v>993</v>
      </c>
      <c r="E15671" s="75">
        <v>46</v>
      </c>
      <c r="F15671" s="30" t="s">
        <v>70</v>
      </c>
      <c r="G15671" s="30" t="s">
        <v>71</v>
      </c>
      <c r="H15671" s="75">
        <v>2</v>
      </c>
    </row>
    <row r="15672" spans="1:8">
      <c r="A15672" s="30" t="s">
        <v>5030</v>
      </c>
      <c r="B15672" s="74">
        <v>46249</v>
      </c>
      <c r="C15672" s="30" t="s">
        <v>1836</v>
      </c>
      <c r="D15672" s="30" t="s">
        <v>1837</v>
      </c>
      <c r="E15672" s="75">
        <v>3</v>
      </c>
      <c r="F15672" s="30" t="s">
        <v>76</v>
      </c>
      <c r="G15672" s="30" t="s">
        <v>77</v>
      </c>
      <c r="H15672" s="75">
        <v>1</v>
      </c>
    </row>
    <row r="15673" spans="1:8">
      <c r="A15673" s="30" t="s">
        <v>5030</v>
      </c>
      <c r="B15673" s="74">
        <v>46249</v>
      </c>
      <c r="C15673" s="30" t="s">
        <v>1840</v>
      </c>
      <c r="D15673" s="30" t="s">
        <v>1841</v>
      </c>
      <c r="E15673" s="75">
        <v>15</v>
      </c>
      <c r="F15673" s="30" t="s">
        <v>68</v>
      </c>
      <c r="G15673" s="30" t="s">
        <v>69</v>
      </c>
      <c r="H15673" s="75">
        <v>1</v>
      </c>
    </row>
    <row r="15674" spans="1:8">
      <c r="A15674" s="30" t="s">
        <v>5030</v>
      </c>
      <c r="B15674" s="74">
        <v>46249</v>
      </c>
      <c r="C15674" s="30" t="s">
        <v>1012</v>
      </c>
      <c r="D15674" s="30" t="s">
        <v>1013</v>
      </c>
      <c r="E15674" s="75">
        <v>11</v>
      </c>
      <c r="F15674" s="30" t="s">
        <v>53</v>
      </c>
      <c r="G15674" s="30" t="s">
        <v>54</v>
      </c>
      <c r="H15674" s="75">
        <v>1</v>
      </c>
    </row>
    <row r="15675" spans="1:8">
      <c r="A15675" s="30" t="s">
        <v>5030</v>
      </c>
      <c r="B15675" s="74">
        <v>46249</v>
      </c>
      <c r="C15675" s="30" t="s">
        <v>1016</v>
      </c>
      <c r="D15675" s="30" t="s">
        <v>1017</v>
      </c>
      <c r="E15675" s="75">
        <v>19</v>
      </c>
      <c r="F15675" s="30" t="s">
        <v>53</v>
      </c>
      <c r="G15675" s="30" t="s">
        <v>54</v>
      </c>
      <c r="H15675" s="75">
        <v>1</v>
      </c>
    </row>
    <row r="15676" spans="1:8">
      <c r="A15676" s="30" t="s">
        <v>5030</v>
      </c>
      <c r="B15676" s="74">
        <v>46249</v>
      </c>
      <c r="C15676" s="30" t="s">
        <v>1018</v>
      </c>
      <c r="D15676" s="30" t="s">
        <v>1019</v>
      </c>
      <c r="E15676" s="75">
        <v>81</v>
      </c>
      <c r="F15676" s="30" t="s">
        <v>70</v>
      </c>
      <c r="G15676" s="30" t="s">
        <v>71</v>
      </c>
      <c r="H15676" s="75">
        <v>2</v>
      </c>
    </row>
    <row r="15677" spans="1:8">
      <c r="A15677" s="30" t="s">
        <v>5030</v>
      </c>
      <c r="B15677" s="74">
        <v>46249</v>
      </c>
      <c r="C15677" s="30" t="s">
        <v>1022</v>
      </c>
      <c r="D15677" s="30" t="s">
        <v>1023</v>
      </c>
      <c r="E15677" s="75">
        <v>134</v>
      </c>
      <c r="F15677" s="30" t="s">
        <v>70</v>
      </c>
      <c r="G15677" s="30" t="s">
        <v>71</v>
      </c>
      <c r="H15677" s="75">
        <v>2</v>
      </c>
    </row>
    <row r="15678" spans="1:8">
      <c r="A15678" s="30" t="s">
        <v>5030</v>
      </c>
      <c r="B15678" s="74">
        <v>46249</v>
      </c>
      <c r="C15678" s="30" t="s">
        <v>1032</v>
      </c>
      <c r="D15678" s="30" t="s">
        <v>1033</v>
      </c>
      <c r="E15678" s="75">
        <v>154</v>
      </c>
      <c r="F15678" s="30" t="s">
        <v>70</v>
      </c>
      <c r="G15678" s="30" t="s">
        <v>71</v>
      </c>
      <c r="H15678" s="75">
        <v>2</v>
      </c>
    </row>
    <row r="15679" spans="1:8">
      <c r="A15679" s="30" t="s">
        <v>5030</v>
      </c>
      <c r="B15679" s="74">
        <v>46249</v>
      </c>
      <c r="C15679" s="30" t="s">
        <v>1034</v>
      </c>
      <c r="D15679" s="30" t="s">
        <v>1035</v>
      </c>
      <c r="E15679" s="75">
        <v>52</v>
      </c>
      <c r="F15679" s="30" t="s">
        <v>53</v>
      </c>
      <c r="G15679" s="30" t="s">
        <v>54</v>
      </c>
      <c r="H15679" s="75">
        <v>1</v>
      </c>
    </row>
    <row r="15680" spans="1:8">
      <c r="A15680" s="30" t="s">
        <v>5030</v>
      </c>
      <c r="B15680" s="74">
        <v>46249</v>
      </c>
      <c r="C15680" s="30" t="s">
        <v>1036</v>
      </c>
      <c r="D15680" s="30" t="s">
        <v>1037</v>
      </c>
      <c r="E15680" s="75">
        <v>110</v>
      </c>
      <c r="F15680" s="30" t="s">
        <v>53</v>
      </c>
      <c r="G15680" s="30" t="s">
        <v>54</v>
      </c>
      <c r="H15680" s="75">
        <v>1</v>
      </c>
    </row>
    <row r="15681" spans="1:8">
      <c r="A15681" s="30" t="s">
        <v>5030</v>
      </c>
      <c r="B15681" s="74">
        <v>46249</v>
      </c>
      <c r="C15681" s="30" t="s">
        <v>1038</v>
      </c>
      <c r="D15681" s="30" t="s">
        <v>1039</v>
      </c>
      <c r="E15681" s="75">
        <v>191</v>
      </c>
      <c r="F15681" s="30" t="s">
        <v>70</v>
      </c>
      <c r="G15681" s="30" t="s">
        <v>71</v>
      </c>
      <c r="H15681" s="75">
        <v>2</v>
      </c>
    </row>
    <row r="15682" spans="1:8">
      <c r="A15682" s="30" t="s">
        <v>5030</v>
      </c>
      <c r="B15682" s="74">
        <v>46249</v>
      </c>
      <c r="C15682" s="30" t="s">
        <v>1042</v>
      </c>
      <c r="D15682" s="30" t="s">
        <v>1043</v>
      </c>
      <c r="E15682" s="75">
        <v>57</v>
      </c>
      <c r="F15682" s="30" t="s">
        <v>80</v>
      </c>
      <c r="G15682" s="30" t="s">
        <v>81</v>
      </c>
      <c r="H15682" s="75">
        <v>1</v>
      </c>
    </row>
    <row r="15683" spans="1:8">
      <c r="A15683" s="30" t="s">
        <v>5030</v>
      </c>
      <c r="B15683" s="74">
        <v>46249</v>
      </c>
      <c r="C15683" s="30" t="s">
        <v>1044</v>
      </c>
      <c r="D15683" s="30" t="s">
        <v>1045</v>
      </c>
      <c r="E15683" s="75">
        <v>145</v>
      </c>
      <c r="F15683" s="30" t="s">
        <v>53</v>
      </c>
      <c r="G15683" s="30" t="s">
        <v>54</v>
      </c>
      <c r="H15683" s="75">
        <v>1</v>
      </c>
    </row>
    <row r="15684" spans="1:8">
      <c r="A15684" s="30" t="s">
        <v>5030</v>
      </c>
      <c r="B15684" s="74">
        <v>46249</v>
      </c>
      <c r="C15684" s="30" t="s">
        <v>1046</v>
      </c>
      <c r="D15684" s="30" t="s">
        <v>1047</v>
      </c>
      <c r="E15684" s="75">
        <v>75</v>
      </c>
      <c r="F15684" s="30" t="s">
        <v>72</v>
      </c>
      <c r="G15684" s="30" t="s">
        <v>73</v>
      </c>
      <c r="H15684" s="75">
        <v>3</v>
      </c>
    </row>
    <row r="15685" spans="1:8">
      <c r="A15685" s="30" t="s">
        <v>5030</v>
      </c>
      <c r="B15685" s="74">
        <v>46249</v>
      </c>
      <c r="C15685" s="30" t="s">
        <v>1048</v>
      </c>
      <c r="D15685" s="30" t="s">
        <v>1049</v>
      </c>
      <c r="E15685" s="75">
        <v>159</v>
      </c>
      <c r="F15685" s="30" t="s">
        <v>70</v>
      </c>
      <c r="G15685" s="30" t="s">
        <v>71</v>
      </c>
      <c r="H15685" s="75">
        <v>2</v>
      </c>
    </row>
    <row r="15686" spans="1:8">
      <c r="A15686" s="30" t="s">
        <v>5030</v>
      </c>
      <c r="B15686" s="74">
        <v>46249</v>
      </c>
      <c r="C15686" s="30" t="s">
        <v>1072</v>
      </c>
      <c r="D15686" s="30" t="s">
        <v>1073</v>
      </c>
      <c r="E15686" s="75">
        <v>87</v>
      </c>
      <c r="F15686" s="30" t="s">
        <v>53</v>
      </c>
      <c r="G15686" s="30" t="s">
        <v>54</v>
      </c>
      <c r="H15686" s="75">
        <v>1</v>
      </c>
    </row>
    <row r="15687" spans="1:8">
      <c r="A15687" s="30" t="s">
        <v>5030</v>
      </c>
      <c r="B15687" s="74">
        <v>46249</v>
      </c>
      <c r="C15687" s="30" t="s">
        <v>1074</v>
      </c>
      <c r="D15687" s="30" t="s">
        <v>1075</v>
      </c>
      <c r="E15687" s="75">
        <v>115</v>
      </c>
      <c r="F15687" s="30" t="s">
        <v>70</v>
      </c>
      <c r="G15687" s="30" t="s">
        <v>71</v>
      </c>
      <c r="H15687" s="75">
        <v>2</v>
      </c>
    </row>
    <row r="15688" spans="1:8">
      <c r="A15688" s="30" t="s">
        <v>5030</v>
      </c>
      <c r="B15688" s="74">
        <v>46249</v>
      </c>
      <c r="C15688" s="30" t="s">
        <v>1076</v>
      </c>
      <c r="D15688" s="30" t="s">
        <v>1077</v>
      </c>
      <c r="E15688" s="75">
        <v>24</v>
      </c>
      <c r="F15688" s="30" t="s">
        <v>53</v>
      </c>
      <c r="G15688" s="30" t="s">
        <v>54</v>
      </c>
      <c r="H15688" s="75">
        <v>1</v>
      </c>
    </row>
    <row r="15689" spans="1:8">
      <c r="A15689" s="30" t="s">
        <v>5030</v>
      </c>
      <c r="B15689" s="74">
        <v>46249</v>
      </c>
      <c r="C15689" s="30" t="s">
        <v>1086</v>
      </c>
      <c r="D15689" s="30" t="s">
        <v>1087</v>
      </c>
      <c r="E15689" s="75">
        <v>69</v>
      </c>
      <c r="F15689" s="30" t="s">
        <v>53</v>
      </c>
      <c r="G15689" s="30" t="s">
        <v>54</v>
      </c>
      <c r="H15689" s="75">
        <v>1</v>
      </c>
    </row>
    <row r="15690" spans="1:8">
      <c r="A15690" s="30" t="s">
        <v>5030</v>
      </c>
      <c r="B15690" s="74">
        <v>46249</v>
      </c>
      <c r="C15690" s="30" t="s">
        <v>1092</v>
      </c>
      <c r="D15690" s="30" t="s">
        <v>1093</v>
      </c>
      <c r="E15690" s="75">
        <v>169</v>
      </c>
      <c r="F15690" s="30" t="s">
        <v>72</v>
      </c>
      <c r="G15690" s="30" t="s">
        <v>73</v>
      </c>
      <c r="H15690" s="75">
        <v>3</v>
      </c>
    </row>
    <row r="15691" spans="1:8">
      <c r="A15691" s="30" t="s">
        <v>5030</v>
      </c>
      <c r="B15691" s="74">
        <v>46249</v>
      </c>
      <c r="C15691" s="30" t="s">
        <v>1106</v>
      </c>
      <c r="D15691" s="30" t="s">
        <v>1107</v>
      </c>
      <c r="E15691" s="75">
        <v>245</v>
      </c>
      <c r="F15691" s="30" t="s">
        <v>80</v>
      </c>
      <c r="G15691" s="30" t="s">
        <v>81</v>
      </c>
      <c r="H15691" s="75">
        <v>1</v>
      </c>
    </row>
    <row r="15692" spans="1:8">
      <c r="A15692" s="30" t="s">
        <v>5030</v>
      </c>
      <c r="B15692" s="74">
        <v>46249</v>
      </c>
      <c r="C15692" s="30" t="s">
        <v>1108</v>
      </c>
      <c r="D15692" s="30" t="s">
        <v>1109</v>
      </c>
      <c r="E15692" s="75">
        <v>136</v>
      </c>
      <c r="F15692" s="30" t="s">
        <v>53</v>
      </c>
      <c r="G15692" s="30" t="s">
        <v>54</v>
      </c>
      <c r="H15692" s="75">
        <v>1</v>
      </c>
    </row>
    <row r="15693" spans="1:8">
      <c r="A15693" s="30" t="s">
        <v>5030</v>
      </c>
      <c r="B15693" s="74">
        <v>46249</v>
      </c>
      <c r="C15693" s="30" t="s">
        <v>1114</v>
      </c>
      <c r="D15693" s="30" t="s">
        <v>1115</v>
      </c>
      <c r="E15693" s="75">
        <v>53</v>
      </c>
      <c r="F15693" s="30" t="s">
        <v>76</v>
      </c>
      <c r="G15693" s="30" t="s">
        <v>77</v>
      </c>
      <c r="H15693" s="75">
        <v>1</v>
      </c>
    </row>
    <row r="15694" spans="1:8">
      <c r="A15694" s="30" t="s">
        <v>5030</v>
      </c>
      <c r="B15694" s="74">
        <v>46249</v>
      </c>
      <c r="C15694" s="30" t="s">
        <v>1126</v>
      </c>
      <c r="D15694" s="30" t="s">
        <v>1127</v>
      </c>
      <c r="E15694" s="75">
        <v>118</v>
      </c>
      <c r="F15694" s="30" t="s">
        <v>70</v>
      </c>
      <c r="G15694" s="30" t="s">
        <v>71</v>
      </c>
      <c r="H15694" s="75">
        <v>2</v>
      </c>
    </row>
    <row r="15695" spans="1:8">
      <c r="A15695" s="30" t="s">
        <v>5030</v>
      </c>
      <c r="B15695" s="74">
        <v>46249</v>
      </c>
      <c r="C15695" s="30" t="s">
        <v>1130</v>
      </c>
      <c r="D15695" s="30" t="s">
        <v>1131</v>
      </c>
      <c r="E15695" s="75">
        <v>143</v>
      </c>
      <c r="F15695" s="30" t="s">
        <v>70</v>
      </c>
      <c r="G15695" s="30" t="s">
        <v>71</v>
      </c>
      <c r="H15695" s="75">
        <v>2</v>
      </c>
    </row>
    <row r="15696" spans="1:8">
      <c r="A15696" s="30" t="s">
        <v>5030</v>
      </c>
      <c r="B15696" s="74">
        <v>46249</v>
      </c>
      <c r="C15696" s="30" t="s">
        <v>1136</v>
      </c>
      <c r="D15696" s="30" t="s">
        <v>1137</v>
      </c>
      <c r="E15696" s="75">
        <v>147</v>
      </c>
      <c r="F15696" s="30" t="s">
        <v>70</v>
      </c>
      <c r="G15696" s="30" t="s">
        <v>71</v>
      </c>
      <c r="H15696" s="75">
        <v>2</v>
      </c>
    </row>
    <row r="15697" spans="1:8">
      <c r="A15697" s="30" t="s">
        <v>5030</v>
      </c>
      <c r="B15697" s="74">
        <v>46249</v>
      </c>
      <c r="C15697" s="30" t="s">
        <v>1144</v>
      </c>
      <c r="D15697" s="30" t="s">
        <v>1145</v>
      </c>
      <c r="E15697" s="75">
        <v>11</v>
      </c>
      <c r="F15697" s="30" t="s">
        <v>76</v>
      </c>
      <c r="G15697" s="30" t="s">
        <v>77</v>
      </c>
      <c r="H15697" s="75">
        <v>1</v>
      </c>
    </row>
    <row r="15698" spans="1:8">
      <c r="A15698" s="30" t="s">
        <v>5030</v>
      </c>
      <c r="B15698" s="74">
        <v>46249</v>
      </c>
      <c r="C15698" s="30" t="s">
        <v>1150</v>
      </c>
      <c r="D15698" s="30" t="s">
        <v>1151</v>
      </c>
      <c r="E15698" s="75">
        <v>20</v>
      </c>
      <c r="F15698" s="30" t="s">
        <v>68</v>
      </c>
      <c r="G15698" s="30" t="s">
        <v>69</v>
      </c>
      <c r="H15698" s="75">
        <v>1</v>
      </c>
    </row>
    <row r="15699" spans="1:8">
      <c r="A15699" s="30" t="s">
        <v>5030</v>
      </c>
      <c r="B15699" s="74">
        <v>46249</v>
      </c>
      <c r="C15699" s="30" t="s">
        <v>1154</v>
      </c>
      <c r="D15699" s="30" t="s">
        <v>1155</v>
      </c>
      <c r="E15699" s="75">
        <v>102</v>
      </c>
      <c r="F15699" s="30" t="s">
        <v>53</v>
      </c>
      <c r="G15699" s="30" t="s">
        <v>54</v>
      </c>
      <c r="H15699" s="75">
        <v>1</v>
      </c>
    </row>
    <row r="15700" spans="1:8">
      <c r="A15700" s="30" t="s">
        <v>5030</v>
      </c>
      <c r="B15700" s="74">
        <v>46249</v>
      </c>
      <c r="C15700" s="30" t="s">
        <v>1156</v>
      </c>
      <c r="D15700" s="30" t="s">
        <v>1157</v>
      </c>
      <c r="E15700" s="75">
        <v>226</v>
      </c>
      <c r="F15700" s="30" t="s">
        <v>70</v>
      </c>
      <c r="G15700" s="30" t="s">
        <v>71</v>
      </c>
      <c r="H15700" s="75">
        <v>2</v>
      </c>
    </row>
    <row r="15701" spans="1:8">
      <c r="A15701" s="30" t="s">
        <v>5030</v>
      </c>
      <c r="B15701" s="74">
        <v>46249</v>
      </c>
      <c r="C15701" s="30" t="s">
        <v>1158</v>
      </c>
      <c r="D15701" s="30" t="s">
        <v>1159</v>
      </c>
      <c r="E15701" s="75">
        <v>95</v>
      </c>
      <c r="F15701" s="30" t="s">
        <v>68</v>
      </c>
      <c r="G15701" s="30" t="s">
        <v>69</v>
      </c>
      <c r="H15701" s="75">
        <v>1</v>
      </c>
    </row>
    <row r="15702" spans="1:8">
      <c r="A15702" s="30" t="s">
        <v>5030</v>
      </c>
      <c r="B15702" s="74">
        <v>46249</v>
      </c>
      <c r="C15702" s="30" t="s">
        <v>1860</v>
      </c>
      <c r="D15702" s="30" t="s">
        <v>1861</v>
      </c>
      <c r="E15702" s="75">
        <v>51</v>
      </c>
      <c r="F15702" s="30" t="s">
        <v>53</v>
      </c>
      <c r="G15702" s="30" t="s">
        <v>54</v>
      </c>
      <c r="H15702" s="75">
        <v>1</v>
      </c>
    </row>
    <row r="15703" spans="1:8">
      <c r="A15703" s="30" t="s">
        <v>5030</v>
      </c>
      <c r="B15703" s="74">
        <v>46249</v>
      </c>
      <c r="C15703" s="30" t="s">
        <v>1160</v>
      </c>
      <c r="D15703" s="30" t="s">
        <v>1161</v>
      </c>
      <c r="E15703" s="75">
        <v>38</v>
      </c>
      <c r="F15703" s="30" t="s">
        <v>76</v>
      </c>
      <c r="G15703" s="30" t="s">
        <v>77</v>
      </c>
      <c r="H15703" s="75">
        <v>1</v>
      </c>
    </row>
    <row r="15704" spans="1:8">
      <c r="A15704" s="30" t="s">
        <v>5030</v>
      </c>
      <c r="B15704" s="74">
        <v>46249</v>
      </c>
      <c r="C15704" s="30" t="s">
        <v>1926</v>
      </c>
      <c r="D15704" s="30" t="s">
        <v>1927</v>
      </c>
      <c r="E15704" s="75">
        <v>138</v>
      </c>
      <c r="F15704" s="30" t="s">
        <v>72</v>
      </c>
      <c r="G15704" s="30" t="s">
        <v>73</v>
      </c>
      <c r="H15704" s="75">
        <v>3</v>
      </c>
    </row>
    <row r="15705" spans="1:8">
      <c r="A15705" s="30" t="s">
        <v>5030</v>
      </c>
      <c r="B15705" s="74">
        <v>46249</v>
      </c>
      <c r="C15705" s="30" t="s">
        <v>1166</v>
      </c>
      <c r="D15705" s="30" t="s">
        <v>1167</v>
      </c>
      <c r="E15705" s="75">
        <v>28</v>
      </c>
      <c r="F15705" s="30" t="s">
        <v>53</v>
      </c>
      <c r="G15705" s="30" t="s">
        <v>54</v>
      </c>
      <c r="H15705" s="75">
        <v>1</v>
      </c>
    </row>
    <row r="15706" spans="1:8">
      <c r="A15706" s="30" t="s">
        <v>5030</v>
      </c>
      <c r="B15706" s="74">
        <v>46249</v>
      </c>
      <c r="C15706" s="30" t="s">
        <v>1174</v>
      </c>
      <c r="D15706" s="30" t="s">
        <v>1175</v>
      </c>
      <c r="E15706" s="75">
        <v>76</v>
      </c>
      <c r="F15706" s="30" t="s">
        <v>53</v>
      </c>
      <c r="G15706" s="30" t="s">
        <v>54</v>
      </c>
      <c r="H15706" s="75">
        <v>1</v>
      </c>
    </row>
    <row r="15707" spans="1:8">
      <c r="A15707" s="30" t="s">
        <v>5030</v>
      </c>
      <c r="B15707" s="74">
        <v>46249</v>
      </c>
      <c r="C15707" s="30" t="s">
        <v>1176</v>
      </c>
      <c r="D15707" s="30" t="s">
        <v>1177</v>
      </c>
      <c r="E15707" s="75">
        <v>44</v>
      </c>
      <c r="F15707" s="30" t="s">
        <v>53</v>
      </c>
      <c r="G15707" s="30" t="s">
        <v>54</v>
      </c>
      <c r="H15707" s="75">
        <v>1</v>
      </c>
    </row>
    <row r="15708" spans="1:8">
      <c r="A15708" s="30" t="s">
        <v>5030</v>
      </c>
      <c r="B15708" s="74">
        <v>46249</v>
      </c>
      <c r="C15708" s="30" t="s">
        <v>1180</v>
      </c>
      <c r="D15708" s="30" t="s">
        <v>1181</v>
      </c>
      <c r="E15708" s="75">
        <v>91</v>
      </c>
      <c r="F15708" s="30" t="s">
        <v>53</v>
      </c>
      <c r="G15708" s="30" t="s">
        <v>54</v>
      </c>
      <c r="H15708" s="75">
        <v>1</v>
      </c>
    </row>
    <row r="15709" spans="1:8">
      <c r="A15709" s="30" t="s">
        <v>5030</v>
      </c>
      <c r="B15709" s="74">
        <v>46249</v>
      </c>
      <c r="C15709" s="30" t="s">
        <v>1182</v>
      </c>
      <c r="D15709" s="30" t="s">
        <v>1183</v>
      </c>
      <c r="E15709" s="75">
        <v>91</v>
      </c>
      <c r="F15709" s="30" t="s">
        <v>70</v>
      </c>
      <c r="G15709" s="30" t="s">
        <v>71</v>
      </c>
      <c r="H15709" s="75">
        <v>2</v>
      </c>
    </row>
    <row r="15710" spans="1:8">
      <c r="A15710" s="30" t="s">
        <v>5030</v>
      </c>
      <c r="B15710" s="74">
        <v>46249</v>
      </c>
      <c r="C15710" s="30" t="s">
        <v>1186</v>
      </c>
      <c r="D15710" s="30" t="s">
        <v>1187</v>
      </c>
      <c r="E15710" s="75">
        <v>97</v>
      </c>
      <c r="F15710" s="30" t="s">
        <v>53</v>
      </c>
      <c r="G15710" s="30" t="s">
        <v>54</v>
      </c>
      <c r="H15710" s="75">
        <v>1</v>
      </c>
    </row>
    <row r="15711" spans="1:8">
      <c r="A15711" s="30" t="s">
        <v>5030</v>
      </c>
      <c r="B15711" s="74">
        <v>46249</v>
      </c>
      <c r="C15711" s="30" t="s">
        <v>1188</v>
      </c>
      <c r="D15711" s="30" t="s">
        <v>1189</v>
      </c>
      <c r="E15711" s="75">
        <v>11</v>
      </c>
      <c r="F15711" s="30" t="s">
        <v>53</v>
      </c>
      <c r="G15711" s="30" t="s">
        <v>54</v>
      </c>
      <c r="H15711" s="75">
        <v>1</v>
      </c>
    </row>
    <row r="15712" spans="1:8">
      <c r="A15712" s="30" t="s">
        <v>5030</v>
      </c>
      <c r="B15712" s="74">
        <v>46249</v>
      </c>
      <c r="C15712" s="30" t="s">
        <v>1202</v>
      </c>
      <c r="D15712" s="30" t="s">
        <v>1203</v>
      </c>
      <c r="E15712" s="75">
        <v>121</v>
      </c>
      <c r="F15712" s="30" t="s">
        <v>70</v>
      </c>
      <c r="G15712" s="30" t="s">
        <v>71</v>
      </c>
      <c r="H15712" s="75">
        <v>2</v>
      </c>
    </row>
    <row r="15713" spans="1:8">
      <c r="A15713" s="30" t="s">
        <v>5030</v>
      </c>
      <c r="B15713" s="74">
        <v>46249</v>
      </c>
      <c r="C15713" s="30" t="s">
        <v>1208</v>
      </c>
      <c r="D15713" s="30" t="s">
        <v>1209</v>
      </c>
      <c r="E15713" s="75">
        <v>105</v>
      </c>
      <c r="F15713" s="30" t="s">
        <v>53</v>
      </c>
      <c r="G15713" s="30" t="s">
        <v>54</v>
      </c>
      <c r="H15713" s="75">
        <v>1</v>
      </c>
    </row>
    <row r="15714" spans="1:8">
      <c r="A15714" s="30" t="s">
        <v>5030</v>
      </c>
      <c r="B15714" s="74">
        <v>46249</v>
      </c>
      <c r="C15714" s="30" t="s">
        <v>1210</v>
      </c>
      <c r="D15714" s="30" t="s">
        <v>1211</v>
      </c>
      <c r="E15714" s="75">
        <v>12</v>
      </c>
      <c r="F15714" s="30" t="s">
        <v>53</v>
      </c>
      <c r="G15714" s="30" t="s">
        <v>54</v>
      </c>
      <c r="H15714" s="75">
        <v>1</v>
      </c>
    </row>
    <row r="15715" spans="1:8">
      <c r="A15715" s="30" t="s">
        <v>5030</v>
      </c>
      <c r="B15715" s="74">
        <v>46249</v>
      </c>
      <c r="C15715" s="30" t="s">
        <v>1212</v>
      </c>
      <c r="D15715" s="30" t="s">
        <v>1213</v>
      </c>
      <c r="E15715" s="75">
        <v>189</v>
      </c>
      <c r="F15715" s="30" t="s">
        <v>80</v>
      </c>
      <c r="G15715" s="30" t="s">
        <v>81</v>
      </c>
      <c r="H15715" s="75">
        <v>1</v>
      </c>
    </row>
    <row r="15716" spans="1:8">
      <c r="A15716" s="30" t="s">
        <v>5030</v>
      </c>
      <c r="B15716" s="74">
        <v>46249</v>
      </c>
      <c r="C15716" s="30" t="s">
        <v>1862</v>
      </c>
      <c r="D15716" s="30" t="s">
        <v>1863</v>
      </c>
      <c r="E15716" s="75">
        <v>48</v>
      </c>
      <c r="F15716" s="30" t="s">
        <v>53</v>
      </c>
      <c r="G15716" s="30" t="s">
        <v>54</v>
      </c>
      <c r="H15716" s="75">
        <v>1</v>
      </c>
    </row>
    <row r="15717" spans="1:8">
      <c r="A15717" s="30" t="s">
        <v>5030</v>
      </c>
      <c r="B15717" s="74">
        <v>46249</v>
      </c>
      <c r="C15717" s="30" t="s">
        <v>1214</v>
      </c>
      <c r="D15717" s="30" t="s">
        <v>1215</v>
      </c>
      <c r="E15717" s="75">
        <v>88</v>
      </c>
      <c r="F15717" s="30" t="s">
        <v>70</v>
      </c>
      <c r="G15717" s="30" t="s">
        <v>71</v>
      </c>
      <c r="H15717" s="75">
        <v>2</v>
      </c>
    </row>
    <row r="15718" spans="1:8">
      <c r="A15718" s="30" t="s">
        <v>5030</v>
      </c>
      <c r="B15718" s="74">
        <v>46249</v>
      </c>
      <c r="C15718" s="30" t="s">
        <v>1220</v>
      </c>
      <c r="D15718" s="30" t="s">
        <v>1221</v>
      </c>
      <c r="E15718" s="75">
        <v>110</v>
      </c>
      <c r="F15718" s="30" t="s">
        <v>70</v>
      </c>
      <c r="G15718" s="30" t="s">
        <v>71</v>
      </c>
      <c r="H15718" s="75">
        <v>2</v>
      </c>
    </row>
    <row r="15719" spans="1:8">
      <c r="A15719" s="30" t="s">
        <v>5030</v>
      </c>
      <c r="B15719" s="74">
        <v>46249</v>
      </c>
      <c r="C15719" s="30" t="s">
        <v>1224</v>
      </c>
      <c r="D15719" s="30" t="s">
        <v>1225</v>
      </c>
      <c r="E15719" s="75">
        <v>176</v>
      </c>
      <c r="F15719" s="30" t="s">
        <v>70</v>
      </c>
      <c r="G15719" s="30" t="s">
        <v>71</v>
      </c>
      <c r="H15719" s="75">
        <v>2</v>
      </c>
    </row>
    <row r="15720" spans="1:8">
      <c r="A15720" s="30" t="s">
        <v>5030</v>
      </c>
      <c r="B15720" s="74">
        <v>46249</v>
      </c>
      <c r="C15720" s="30" t="s">
        <v>1868</v>
      </c>
      <c r="D15720" s="30" t="s">
        <v>1869</v>
      </c>
      <c r="E15720" s="75">
        <v>5</v>
      </c>
      <c r="F15720" s="30" t="s">
        <v>76</v>
      </c>
      <c r="G15720" s="30" t="s">
        <v>77</v>
      </c>
      <c r="H15720" s="75">
        <v>1</v>
      </c>
    </row>
    <row r="15721" spans="1:8">
      <c r="A15721" s="30" t="s">
        <v>5030</v>
      </c>
      <c r="B15721" s="74">
        <v>46249</v>
      </c>
      <c r="C15721" s="30" t="s">
        <v>1226</v>
      </c>
      <c r="D15721" s="30" t="s">
        <v>1227</v>
      </c>
      <c r="E15721" s="75">
        <v>144</v>
      </c>
      <c r="F15721" s="30" t="s">
        <v>70</v>
      </c>
      <c r="G15721" s="30" t="s">
        <v>71</v>
      </c>
      <c r="H15721" s="75">
        <v>2</v>
      </c>
    </row>
    <row r="15722" spans="1:8">
      <c r="A15722" s="30" t="s">
        <v>5030</v>
      </c>
      <c r="B15722" s="74">
        <v>46249</v>
      </c>
      <c r="C15722" s="30" t="s">
        <v>1228</v>
      </c>
      <c r="D15722" s="30" t="s">
        <v>1229</v>
      </c>
      <c r="E15722" s="75">
        <v>107</v>
      </c>
      <c r="F15722" s="30" t="s">
        <v>53</v>
      </c>
      <c r="G15722" s="30" t="s">
        <v>54</v>
      </c>
      <c r="H15722" s="75">
        <v>1</v>
      </c>
    </row>
    <row r="15723" spans="1:8">
      <c r="A15723" s="30" t="s">
        <v>5030</v>
      </c>
      <c r="B15723" s="74">
        <v>46249</v>
      </c>
      <c r="C15723" s="30" t="s">
        <v>1230</v>
      </c>
      <c r="D15723" s="30" t="s">
        <v>1231</v>
      </c>
      <c r="E15723" s="75">
        <v>202</v>
      </c>
      <c r="F15723" s="30" t="s">
        <v>70</v>
      </c>
      <c r="G15723" s="30" t="s">
        <v>71</v>
      </c>
      <c r="H15723" s="75">
        <v>2</v>
      </c>
    </row>
    <row r="15724" spans="1:8">
      <c r="A15724" s="30" t="s">
        <v>5030</v>
      </c>
      <c r="B15724" s="74">
        <v>46249</v>
      </c>
      <c r="C15724" s="30" t="s">
        <v>1232</v>
      </c>
      <c r="D15724" s="30" t="s">
        <v>1233</v>
      </c>
      <c r="E15724" s="75">
        <v>49</v>
      </c>
      <c r="F15724" s="30" t="s">
        <v>70</v>
      </c>
      <c r="G15724" s="30" t="s">
        <v>71</v>
      </c>
      <c r="H15724" s="75">
        <v>2</v>
      </c>
    </row>
    <row r="15725" spans="1:8">
      <c r="A15725" s="30" t="s">
        <v>5030</v>
      </c>
      <c r="B15725" s="74">
        <v>46249</v>
      </c>
      <c r="C15725" s="30" t="s">
        <v>1240</v>
      </c>
      <c r="D15725" s="30" t="s">
        <v>1241</v>
      </c>
      <c r="E15725" s="75">
        <v>94</v>
      </c>
      <c r="F15725" s="30" t="s">
        <v>53</v>
      </c>
      <c r="G15725" s="30" t="s">
        <v>54</v>
      </c>
      <c r="H15725" s="75">
        <v>1</v>
      </c>
    </row>
    <row r="15726" spans="1:8">
      <c r="A15726" s="30" t="s">
        <v>5030</v>
      </c>
      <c r="B15726" s="74">
        <v>46249</v>
      </c>
      <c r="C15726" s="30" t="s">
        <v>1242</v>
      </c>
      <c r="D15726" s="30" t="s">
        <v>1243</v>
      </c>
      <c r="E15726" s="75">
        <v>29</v>
      </c>
      <c r="F15726" s="30" t="s">
        <v>70</v>
      </c>
      <c r="G15726" s="30" t="s">
        <v>71</v>
      </c>
      <c r="H15726" s="75">
        <v>2</v>
      </c>
    </row>
    <row r="15727" spans="1:8">
      <c r="A15727" s="30" t="s">
        <v>5030</v>
      </c>
      <c r="B15727" s="74">
        <v>46249</v>
      </c>
      <c r="C15727" s="30" t="s">
        <v>1244</v>
      </c>
      <c r="D15727" s="30" t="s">
        <v>1245</v>
      </c>
      <c r="E15727" s="75">
        <v>31</v>
      </c>
      <c r="F15727" s="30" t="s">
        <v>53</v>
      </c>
      <c r="G15727" s="30" t="s">
        <v>54</v>
      </c>
      <c r="H15727" s="75">
        <v>1</v>
      </c>
    </row>
    <row r="15728" spans="1:8">
      <c r="A15728" s="30" t="s">
        <v>5030</v>
      </c>
      <c r="B15728" s="74">
        <v>46249</v>
      </c>
      <c r="C15728" s="30" t="s">
        <v>1246</v>
      </c>
      <c r="D15728" s="30" t="s">
        <v>1247</v>
      </c>
      <c r="E15728" s="75">
        <v>98</v>
      </c>
      <c r="F15728" s="30" t="s">
        <v>70</v>
      </c>
      <c r="G15728" s="30" t="s">
        <v>71</v>
      </c>
      <c r="H15728" s="75">
        <v>2</v>
      </c>
    </row>
    <row r="15729" spans="1:8">
      <c r="A15729" s="30" t="s">
        <v>5030</v>
      </c>
      <c r="B15729" s="74">
        <v>46249</v>
      </c>
      <c r="C15729" s="30" t="s">
        <v>1870</v>
      </c>
      <c r="D15729" s="30" t="s">
        <v>1871</v>
      </c>
      <c r="E15729" s="75">
        <v>44</v>
      </c>
      <c r="F15729" s="30" t="s">
        <v>70</v>
      </c>
      <c r="G15729" s="30" t="s">
        <v>71</v>
      </c>
      <c r="H15729" s="75">
        <v>2</v>
      </c>
    </row>
    <row r="15730" spans="1:8">
      <c r="A15730" s="30" t="s">
        <v>5030</v>
      </c>
      <c r="B15730" s="74">
        <v>46249</v>
      </c>
      <c r="C15730" s="30" t="s">
        <v>1250</v>
      </c>
      <c r="D15730" s="30" t="s">
        <v>1251</v>
      </c>
      <c r="E15730" s="75">
        <v>115</v>
      </c>
      <c r="F15730" s="30" t="s">
        <v>70</v>
      </c>
      <c r="G15730" s="30" t="s">
        <v>71</v>
      </c>
      <c r="H15730" s="75">
        <v>2</v>
      </c>
    </row>
    <row r="15731" spans="1:8">
      <c r="A15731" s="30" t="s">
        <v>5030</v>
      </c>
      <c r="B15731" s="74">
        <v>46249</v>
      </c>
      <c r="C15731" s="30" t="s">
        <v>4504</v>
      </c>
      <c r="D15731" s="30" t="s">
        <v>4505</v>
      </c>
      <c r="E15731" s="75">
        <v>1</v>
      </c>
      <c r="F15731" s="30" t="s">
        <v>76</v>
      </c>
      <c r="G15731" s="30" t="s">
        <v>77</v>
      </c>
      <c r="H15731" s="75">
        <v>1</v>
      </c>
    </row>
    <row r="15732" spans="1:8">
      <c r="A15732" s="30" t="s">
        <v>5030</v>
      </c>
      <c r="B15732" s="74">
        <v>46249</v>
      </c>
      <c r="C15732" s="30" t="s">
        <v>1874</v>
      </c>
      <c r="D15732" s="30" t="s">
        <v>1875</v>
      </c>
      <c r="E15732" s="75">
        <v>167</v>
      </c>
      <c r="F15732" s="30" t="s">
        <v>70</v>
      </c>
      <c r="G15732" s="30" t="s">
        <v>71</v>
      </c>
      <c r="H15732" s="75">
        <v>2</v>
      </c>
    </row>
    <row r="15733" spans="1:8">
      <c r="A15733" s="30" t="s">
        <v>5030</v>
      </c>
      <c r="B15733" s="74">
        <v>46249</v>
      </c>
      <c r="C15733" s="30" t="s">
        <v>1260</v>
      </c>
      <c r="D15733" s="30" t="s">
        <v>1261</v>
      </c>
      <c r="E15733" s="75">
        <v>41</v>
      </c>
      <c r="F15733" s="30" t="s">
        <v>70</v>
      </c>
      <c r="G15733" s="30" t="s">
        <v>71</v>
      </c>
      <c r="H15733" s="75">
        <v>2</v>
      </c>
    </row>
    <row r="15734" spans="1:8">
      <c r="A15734" s="30" t="s">
        <v>5030</v>
      </c>
      <c r="B15734" s="74">
        <v>46249</v>
      </c>
      <c r="C15734" s="30" t="s">
        <v>1264</v>
      </c>
      <c r="D15734" s="30" t="s">
        <v>1265</v>
      </c>
      <c r="E15734" s="75">
        <v>134</v>
      </c>
      <c r="F15734" s="30" t="s">
        <v>70</v>
      </c>
      <c r="G15734" s="30" t="s">
        <v>71</v>
      </c>
      <c r="H15734" s="75">
        <v>2</v>
      </c>
    </row>
    <row r="15735" spans="1:8">
      <c r="A15735" s="30" t="s">
        <v>5030</v>
      </c>
      <c r="B15735" s="74">
        <v>46249</v>
      </c>
      <c r="C15735" s="30" t="s">
        <v>1266</v>
      </c>
      <c r="D15735" s="30" t="s">
        <v>1267</v>
      </c>
      <c r="E15735" s="75">
        <v>169</v>
      </c>
      <c r="F15735" s="30" t="s">
        <v>53</v>
      </c>
      <c r="G15735" s="30" t="s">
        <v>54</v>
      </c>
      <c r="H15735" s="75">
        <v>1</v>
      </c>
    </row>
    <row r="15736" spans="1:8">
      <c r="A15736" s="30" t="s">
        <v>5030</v>
      </c>
      <c r="B15736" s="74">
        <v>46249</v>
      </c>
      <c r="C15736" s="30" t="s">
        <v>1880</v>
      </c>
      <c r="D15736" s="30" t="s">
        <v>1881</v>
      </c>
      <c r="E15736" s="75">
        <v>81</v>
      </c>
      <c r="F15736" s="30" t="s">
        <v>80</v>
      </c>
      <c r="G15736" s="30" t="s">
        <v>81</v>
      </c>
      <c r="H15736" s="75">
        <v>1</v>
      </c>
    </row>
    <row r="15737" spans="1:8">
      <c r="A15737" s="30" t="s">
        <v>5030</v>
      </c>
      <c r="B15737" s="74">
        <v>46249</v>
      </c>
      <c r="C15737" s="30" t="s">
        <v>1270</v>
      </c>
      <c r="D15737" s="30" t="s">
        <v>1271</v>
      </c>
      <c r="E15737" s="75">
        <v>64</v>
      </c>
      <c r="F15737" s="30" t="s">
        <v>53</v>
      </c>
      <c r="G15737" s="30" t="s">
        <v>54</v>
      </c>
      <c r="H15737" s="75">
        <v>1</v>
      </c>
    </row>
    <row r="15738" spans="1:8">
      <c r="A15738" s="30" t="s">
        <v>5030</v>
      </c>
      <c r="B15738" s="74">
        <v>46249</v>
      </c>
      <c r="C15738" s="30" t="s">
        <v>1274</v>
      </c>
      <c r="D15738" s="30" t="s">
        <v>1275</v>
      </c>
      <c r="E15738" s="75">
        <v>77</v>
      </c>
      <c r="F15738" s="30" t="s">
        <v>76</v>
      </c>
      <c r="G15738" s="30" t="s">
        <v>77</v>
      </c>
      <c r="H15738" s="75">
        <v>1</v>
      </c>
    </row>
    <row r="15739" spans="1:8">
      <c r="A15739" s="30" t="s">
        <v>5030</v>
      </c>
      <c r="B15739" s="74">
        <v>46249</v>
      </c>
      <c r="C15739" s="30" t="s">
        <v>1278</v>
      </c>
      <c r="D15739" s="30" t="s">
        <v>1279</v>
      </c>
      <c r="E15739" s="75">
        <v>64</v>
      </c>
      <c r="F15739" s="30" t="s">
        <v>53</v>
      </c>
      <c r="G15739" s="30" t="s">
        <v>54</v>
      </c>
      <c r="H15739" s="75">
        <v>1</v>
      </c>
    </row>
    <row r="15740" spans="1:8">
      <c r="A15740" s="30" t="s">
        <v>5030</v>
      </c>
      <c r="B15740" s="74">
        <v>46249</v>
      </c>
      <c r="C15740" s="30" t="s">
        <v>1280</v>
      </c>
      <c r="D15740" s="30" t="s">
        <v>1281</v>
      </c>
      <c r="E15740" s="75">
        <v>10</v>
      </c>
      <c r="F15740" s="30" t="s">
        <v>53</v>
      </c>
      <c r="G15740" s="30" t="s">
        <v>54</v>
      </c>
      <c r="H15740" s="75">
        <v>1</v>
      </c>
    </row>
    <row r="15741" spans="1:8">
      <c r="A15741" s="30" t="s">
        <v>5030</v>
      </c>
      <c r="B15741" s="74">
        <v>46249</v>
      </c>
      <c r="C15741" s="30" t="s">
        <v>1884</v>
      </c>
      <c r="D15741" s="30" t="s">
        <v>1885</v>
      </c>
      <c r="E15741" s="75">
        <v>49</v>
      </c>
      <c r="F15741" s="30" t="s">
        <v>53</v>
      </c>
      <c r="G15741" s="30" t="s">
        <v>54</v>
      </c>
      <c r="H15741" s="75">
        <v>1</v>
      </c>
    </row>
    <row r="15742" spans="1:8">
      <c r="A15742" s="30" t="s">
        <v>5030</v>
      </c>
      <c r="B15742" s="74">
        <v>46249</v>
      </c>
      <c r="C15742" s="30" t="s">
        <v>1288</v>
      </c>
      <c r="D15742" s="30" t="s">
        <v>1289</v>
      </c>
      <c r="E15742" s="75">
        <v>94</v>
      </c>
      <c r="F15742" s="30" t="s">
        <v>53</v>
      </c>
      <c r="G15742" s="30" t="s">
        <v>54</v>
      </c>
      <c r="H15742" s="75">
        <v>1</v>
      </c>
    </row>
    <row r="15743" spans="1:8">
      <c r="A15743" s="30" t="s">
        <v>5030</v>
      </c>
      <c r="B15743" s="74">
        <v>46249</v>
      </c>
      <c r="C15743" s="30" t="s">
        <v>1294</v>
      </c>
      <c r="D15743" s="30" t="s">
        <v>1295</v>
      </c>
      <c r="E15743" s="75">
        <v>82</v>
      </c>
      <c r="F15743" s="30" t="s">
        <v>53</v>
      </c>
      <c r="G15743" s="30" t="s">
        <v>54</v>
      </c>
      <c r="H15743" s="75">
        <v>1</v>
      </c>
    </row>
    <row r="15744" spans="1:8">
      <c r="A15744" s="30" t="s">
        <v>5030</v>
      </c>
      <c r="B15744" s="74">
        <v>46249</v>
      </c>
      <c r="C15744" s="30" t="s">
        <v>1890</v>
      </c>
      <c r="D15744" s="30" t="s">
        <v>1891</v>
      </c>
      <c r="E15744" s="75">
        <v>36</v>
      </c>
      <c r="F15744" s="30" t="s">
        <v>53</v>
      </c>
      <c r="G15744" s="30" t="s">
        <v>54</v>
      </c>
      <c r="H15744" s="75">
        <v>1</v>
      </c>
    </row>
    <row r="15745" spans="1:8">
      <c r="A15745" s="30" t="s">
        <v>5030</v>
      </c>
      <c r="B15745" s="74">
        <v>46249</v>
      </c>
      <c r="C15745" s="30" t="s">
        <v>1892</v>
      </c>
      <c r="D15745" s="30" t="s">
        <v>1893</v>
      </c>
      <c r="E15745" s="75">
        <v>1</v>
      </c>
      <c r="F15745" s="30" t="s">
        <v>80</v>
      </c>
      <c r="G15745" s="30" t="s">
        <v>81</v>
      </c>
      <c r="H15745" s="75">
        <v>1</v>
      </c>
    </row>
    <row r="15746" spans="1:8">
      <c r="A15746" s="30" t="s">
        <v>5030</v>
      </c>
      <c r="B15746" s="74">
        <v>46249</v>
      </c>
      <c r="C15746" s="30" t="s">
        <v>1302</v>
      </c>
      <c r="D15746" s="30" t="s">
        <v>1303</v>
      </c>
      <c r="E15746" s="75">
        <v>73</v>
      </c>
      <c r="F15746" s="30" t="s">
        <v>53</v>
      </c>
      <c r="G15746" s="30" t="s">
        <v>54</v>
      </c>
      <c r="H15746" s="75">
        <v>1</v>
      </c>
    </row>
    <row r="15747" spans="1:8">
      <c r="A15747" s="30" t="s">
        <v>5030</v>
      </c>
      <c r="B15747" s="74">
        <v>46249</v>
      </c>
      <c r="C15747" s="30" t="s">
        <v>1306</v>
      </c>
      <c r="D15747" s="30" t="s">
        <v>1307</v>
      </c>
      <c r="E15747" s="75">
        <v>117</v>
      </c>
      <c r="F15747" s="30" t="s">
        <v>53</v>
      </c>
      <c r="G15747" s="30" t="s">
        <v>54</v>
      </c>
      <c r="H15747" s="75">
        <v>1</v>
      </c>
    </row>
    <row r="15748" spans="1:8">
      <c r="A15748" s="30" t="s">
        <v>5030</v>
      </c>
      <c r="B15748" s="74">
        <v>46249</v>
      </c>
      <c r="C15748" s="30" t="s">
        <v>1308</v>
      </c>
      <c r="D15748" s="30" t="s">
        <v>1309</v>
      </c>
      <c r="E15748" s="75">
        <v>147</v>
      </c>
      <c r="F15748" s="30" t="s">
        <v>80</v>
      </c>
      <c r="G15748" s="30" t="s">
        <v>81</v>
      </c>
      <c r="H15748" s="75">
        <v>1</v>
      </c>
    </row>
    <row r="15749" spans="1:8">
      <c r="A15749" s="30" t="s">
        <v>5030</v>
      </c>
      <c r="B15749" s="74">
        <v>46249</v>
      </c>
      <c r="C15749" s="30" t="s">
        <v>1320</v>
      </c>
      <c r="D15749" s="30" t="s">
        <v>1321</v>
      </c>
      <c r="E15749" s="75">
        <v>27</v>
      </c>
      <c r="F15749" s="30" t="s">
        <v>68</v>
      </c>
      <c r="G15749" s="30" t="s">
        <v>69</v>
      </c>
      <c r="H15749" s="75">
        <v>1</v>
      </c>
    </row>
    <row r="15750" spans="1:8">
      <c r="A15750" s="30" t="s">
        <v>5030</v>
      </c>
      <c r="B15750" s="74">
        <v>46249</v>
      </c>
      <c r="C15750" s="30" t="s">
        <v>1322</v>
      </c>
      <c r="D15750" s="30" t="s">
        <v>1323</v>
      </c>
      <c r="E15750" s="75">
        <v>129</v>
      </c>
      <c r="F15750" s="30" t="s">
        <v>70</v>
      </c>
      <c r="G15750" s="30" t="s">
        <v>71</v>
      </c>
      <c r="H15750" s="75">
        <v>2</v>
      </c>
    </row>
    <row r="15751" spans="1:8">
      <c r="A15751" s="30" t="s">
        <v>5030</v>
      </c>
      <c r="B15751" s="74">
        <v>46249</v>
      </c>
      <c r="C15751" s="30" t="s">
        <v>1328</v>
      </c>
      <c r="D15751" s="30" t="s">
        <v>1329</v>
      </c>
      <c r="E15751" s="75">
        <v>162</v>
      </c>
      <c r="F15751" s="30" t="s">
        <v>80</v>
      </c>
      <c r="G15751" s="30" t="s">
        <v>81</v>
      </c>
      <c r="H15751" s="75">
        <v>1</v>
      </c>
    </row>
    <row r="15752" spans="1:8">
      <c r="A15752" s="30" t="s">
        <v>5030</v>
      </c>
      <c r="B15752" s="74">
        <v>46249</v>
      </c>
      <c r="C15752" s="30" t="s">
        <v>1332</v>
      </c>
      <c r="D15752" s="30" t="s">
        <v>1333</v>
      </c>
      <c r="E15752" s="75">
        <v>124</v>
      </c>
      <c r="F15752" s="30" t="s">
        <v>80</v>
      </c>
      <c r="G15752" s="30" t="s">
        <v>81</v>
      </c>
      <c r="H15752" s="75">
        <v>1</v>
      </c>
    </row>
    <row r="15753" spans="1:8">
      <c r="A15753" s="30" t="s">
        <v>5030</v>
      </c>
      <c r="B15753" s="74">
        <v>46249</v>
      </c>
      <c r="C15753" s="30" t="s">
        <v>1336</v>
      </c>
      <c r="D15753" s="30" t="s">
        <v>1337</v>
      </c>
      <c r="E15753" s="75">
        <v>121</v>
      </c>
      <c r="F15753" s="30" t="s">
        <v>70</v>
      </c>
      <c r="G15753" s="30" t="s">
        <v>71</v>
      </c>
      <c r="H15753" s="75">
        <v>2</v>
      </c>
    </row>
    <row r="15754" spans="1:8">
      <c r="A15754" s="30" t="s">
        <v>5030</v>
      </c>
      <c r="B15754" s="74">
        <v>46249</v>
      </c>
      <c r="C15754" s="30" t="s">
        <v>1338</v>
      </c>
      <c r="D15754" s="30" t="s">
        <v>1339</v>
      </c>
      <c r="E15754" s="75">
        <v>9</v>
      </c>
      <c r="F15754" s="30" t="s">
        <v>53</v>
      </c>
      <c r="G15754" s="30" t="s">
        <v>54</v>
      </c>
      <c r="H15754" s="75">
        <v>1</v>
      </c>
    </row>
    <row r="15755" spans="1:8">
      <c r="A15755" s="30" t="s">
        <v>5030</v>
      </c>
      <c r="B15755" s="74">
        <v>46249</v>
      </c>
      <c r="C15755" s="30" t="s">
        <v>1340</v>
      </c>
      <c r="D15755" s="30" t="s">
        <v>1341</v>
      </c>
      <c r="E15755" s="75">
        <v>45</v>
      </c>
      <c r="F15755" s="30" t="s">
        <v>70</v>
      </c>
      <c r="G15755" s="30" t="s">
        <v>71</v>
      </c>
      <c r="H15755" s="75">
        <v>2</v>
      </c>
    </row>
    <row r="15756" spans="1:8">
      <c r="A15756" s="30" t="s">
        <v>5030</v>
      </c>
      <c r="B15756" s="74">
        <v>46249</v>
      </c>
      <c r="C15756" s="30" t="s">
        <v>1344</v>
      </c>
      <c r="D15756" s="30" t="s">
        <v>1345</v>
      </c>
      <c r="E15756" s="75">
        <v>19</v>
      </c>
      <c r="F15756" s="30" t="s">
        <v>70</v>
      </c>
      <c r="G15756" s="30" t="s">
        <v>71</v>
      </c>
      <c r="H15756" s="75">
        <v>2</v>
      </c>
    </row>
    <row r="15757" spans="1:8">
      <c r="A15757" s="30" t="s">
        <v>5030</v>
      </c>
      <c r="B15757" s="74">
        <v>46248</v>
      </c>
      <c r="C15757" s="30" t="s">
        <v>4837</v>
      </c>
      <c r="D15757" s="30" t="s">
        <v>4838</v>
      </c>
      <c r="E15757" s="75">
        <v>46</v>
      </c>
      <c r="F15757" s="30" t="s">
        <v>70</v>
      </c>
      <c r="G15757" s="30" t="s">
        <v>71</v>
      </c>
      <c r="H15757" s="75">
        <v>2</v>
      </c>
    </row>
    <row r="15758" spans="1:8">
      <c r="A15758" s="30" t="s">
        <v>5030</v>
      </c>
      <c r="B15758" s="74">
        <v>46248</v>
      </c>
      <c r="C15758" s="30" t="s">
        <v>4877</v>
      </c>
      <c r="D15758" s="30" t="s">
        <v>4878</v>
      </c>
      <c r="E15758" s="75">
        <v>3</v>
      </c>
      <c r="F15758" s="30" t="s">
        <v>68</v>
      </c>
      <c r="G15758" s="30" t="s">
        <v>69</v>
      </c>
      <c r="H15758" s="75">
        <v>1</v>
      </c>
    </row>
    <row r="15759" spans="1:8">
      <c r="A15759" s="30" t="s">
        <v>5030</v>
      </c>
      <c r="B15759" s="74">
        <v>46248</v>
      </c>
      <c r="C15759" s="30" t="s">
        <v>768</v>
      </c>
      <c r="D15759" s="30" t="s">
        <v>769</v>
      </c>
      <c r="E15759" s="75">
        <v>97</v>
      </c>
      <c r="F15759" s="30" t="s">
        <v>68</v>
      </c>
      <c r="G15759" s="30" t="s">
        <v>69</v>
      </c>
      <c r="H15759" s="75">
        <v>1</v>
      </c>
    </row>
    <row r="15760" spans="1:8">
      <c r="A15760" s="30" t="s">
        <v>5030</v>
      </c>
      <c r="B15760" s="74">
        <v>46248</v>
      </c>
      <c r="C15760" s="30" t="s">
        <v>770</v>
      </c>
      <c r="D15760" s="30" t="s">
        <v>771</v>
      </c>
      <c r="E15760" s="75">
        <v>154</v>
      </c>
      <c r="F15760" s="30" t="s">
        <v>70</v>
      </c>
      <c r="G15760" s="30" t="s">
        <v>71</v>
      </c>
      <c r="H15760" s="75">
        <v>2</v>
      </c>
    </row>
    <row r="15761" spans="1:8">
      <c r="A15761" s="30" t="s">
        <v>5030</v>
      </c>
      <c r="B15761" s="74">
        <v>46248</v>
      </c>
      <c r="C15761" s="30" t="s">
        <v>772</v>
      </c>
      <c r="D15761" s="30" t="s">
        <v>773</v>
      </c>
      <c r="E15761" s="75">
        <v>171</v>
      </c>
      <c r="F15761" s="30" t="s">
        <v>80</v>
      </c>
      <c r="G15761" s="30" t="s">
        <v>81</v>
      </c>
      <c r="H15761" s="75">
        <v>1</v>
      </c>
    </row>
    <row r="15762" spans="1:8">
      <c r="A15762" s="30" t="s">
        <v>5030</v>
      </c>
      <c r="B15762" s="74">
        <v>46248</v>
      </c>
      <c r="C15762" s="30" t="s">
        <v>776</v>
      </c>
      <c r="D15762" s="30" t="s">
        <v>777</v>
      </c>
      <c r="E15762" s="75">
        <v>55</v>
      </c>
      <c r="F15762" s="30" t="s">
        <v>68</v>
      </c>
      <c r="G15762" s="30" t="s">
        <v>69</v>
      </c>
      <c r="H15762" s="75">
        <v>1</v>
      </c>
    </row>
    <row r="15763" spans="1:8">
      <c r="A15763" s="30" t="s">
        <v>5030</v>
      </c>
      <c r="B15763" s="74">
        <v>46248</v>
      </c>
      <c r="C15763" s="30" t="s">
        <v>780</v>
      </c>
      <c r="D15763" s="30" t="s">
        <v>781</v>
      </c>
      <c r="E15763" s="75">
        <v>67</v>
      </c>
      <c r="F15763" s="30" t="s">
        <v>68</v>
      </c>
      <c r="G15763" s="30" t="s">
        <v>69</v>
      </c>
      <c r="H15763" s="75">
        <v>1</v>
      </c>
    </row>
    <row r="15764" spans="1:8">
      <c r="A15764" s="30" t="s">
        <v>5030</v>
      </c>
      <c r="B15764" s="74">
        <v>46248</v>
      </c>
      <c r="C15764" s="30" t="s">
        <v>1812</v>
      </c>
      <c r="D15764" s="30" t="s">
        <v>1813</v>
      </c>
      <c r="E15764" s="75">
        <v>52</v>
      </c>
      <c r="F15764" s="30" t="s">
        <v>70</v>
      </c>
      <c r="G15764" s="30" t="s">
        <v>71</v>
      </c>
      <c r="H15764" s="75">
        <v>2</v>
      </c>
    </row>
    <row r="15765" spans="1:8">
      <c r="A15765" s="30" t="s">
        <v>5030</v>
      </c>
      <c r="B15765" s="74">
        <v>46248</v>
      </c>
      <c r="C15765" s="30" t="s">
        <v>1814</v>
      </c>
      <c r="D15765" s="30" t="s">
        <v>1815</v>
      </c>
      <c r="E15765" s="75">
        <v>19</v>
      </c>
      <c r="F15765" s="30" t="s">
        <v>70</v>
      </c>
      <c r="G15765" s="30" t="s">
        <v>71</v>
      </c>
      <c r="H15765" s="75">
        <v>2</v>
      </c>
    </row>
    <row r="15766" spans="1:8">
      <c r="A15766" s="30" t="s">
        <v>5030</v>
      </c>
      <c r="B15766" s="74">
        <v>46248</v>
      </c>
      <c r="C15766" s="30" t="s">
        <v>788</v>
      </c>
      <c r="D15766" s="30" t="s">
        <v>789</v>
      </c>
      <c r="E15766" s="75">
        <v>48</v>
      </c>
      <c r="F15766" s="30" t="s">
        <v>68</v>
      </c>
      <c r="G15766" s="30" t="s">
        <v>69</v>
      </c>
      <c r="H15766" s="75">
        <v>1</v>
      </c>
    </row>
    <row r="15767" spans="1:8">
      <c r="A15767" s="30" t="s">
        <v>5030</v>
      </c>
      <c r="B15767" s="74">
        <v>46248</v>
      </c>
      <c r="C15767" s="30" t="s">
        <v>790</v>
      </c>
      <c r="D15767" s="30" t="s">
        <v>791</v>
      </c>
      <c r="E15767" s="75">
        <v>206</v>
      </c>
      <c r="F15767" s="30" t="s">
        <v>70</v>
      </c>
      <c r="G15767" s="30" t="s">
        <v>71</v>
      </c>
      <c r="H15767" s="75">
        <v>2</v>
      </c>
    </row>
    <row r="15768" spans="1:8">
      <c r="A15768" s="30" t="s">
        <v>5030</v>
      </c>
      <c r="B15768" s="74">
        <v>46248</v>
      </c>
      <c r="C15768" s="30" t="s">
        <v>794</v>
      </c>
      <c r="D15768" s="30" t="s">
        <v>795</v>
      </c>
      <c r="E15768" s="75">
        <v>289</v>
      </c>
      <c r="F15768" s="30" t="s">
        <v>70</v>
      </c>
      <c r="G15768" s="30" t="s">
        <v>71</v>
      </c>
      <c r="H15768" s="75">
        <v>2</v>
      </c>
    </row>
    <row r="15769" spans="1:8">
      <c r="A15769" s="30" t="s">
        <v>5030</v>
      </c>
      <c r="B15769" s="74">
        <v>46248</v>
      </c>
      <c r="C15769" s="30" t="s">
        <v>798</v>
      </c>
      <c r="D15769" s="30" t="s">
        <v>799</v>
      </c>
      <c r="E15769" s="75">
        <v>176</v>
      </c>
      <c r="F15769" s="30" t="s">
        <v>70</v>
      </c>
      <c r="G15769" s="30" t="s">
        <v>71</v>
      </c>
      <c r="H15769" s="75">
        <v>2</v>
      </c>
    </row>
    <row r="15770" spans="1:8">
      <c r="A15770" s="30" t="s">
        <v>5030</v>
      </c>
      <c r="B15770" s="74">
        <v>46248</v>
      </c>
      <c r="C15770" s="30" t="s">
        <v>800</v>
      </c>
      <c r="D15770" s="30" t="s">
        <v>801</v>
      </c>
      <c r="E15770" s="75">
        <v>53</v>
      </c>
      <c r="F15770" s="30" t="s">
        <v>68</v>
      </c>
      <c r="G15770" s="30" t="s">
        <v>69</v>
      </c>
      <c r="H15770" s="75">
        <v>1</v>
      </c>
    </row>
    <row r="15771" spans="1:8">
      <c r="A15771" s="30" t="s">
        <v>5030</v>
      </c>
      <c r="B15771" s="74">
        <v>46248</v>
      </c>
      <c r="C15771" s="30" t="s">
        <v>802</v>
      </c>
      <c r="D15771" s="30" t="s">
        <v>803</v>
      </c>
      <c r="E15771" s="75">
        <v>178</v>
      </c>
      <c r="F15771" s="30" t="s">
        <v>70</v>
      </c>
      <c r="G15771" s="30" t="s">
        <v>71</v>
      </c>
      <c r="H15771" s="75">
        <v>2</v>
      </c>
    </row>
    <row r="15772" spans="1:8">
      <c r="A15772" s="30" t="s">
        <v>5030</v>
      </c>
      <c r="B15772" s="74">
        <v>46248</v>
      </c>
      <c r="C15772" s="30" t="s">
        <v>804</v>
      </c>
      <c r="D15772" s="30" t="s">
        <v>805</v>
      </c>
      <c r="E15772" s="75">
        <v>162</v>
      </c>
      <c r="F15772" s="30" t="s">
        <v>80</v>
      </c>
      <c r="G15772" s="30" t="s">
        <v>81</v>
      </c>
      <c r="H15772" s="75">
        <v>1</v>
      </c>
    </row>
    <row r="15773" spans="1:8">
      <c r="A15773" s="30" t="s">
        <v>5030</v>
      </c>
      <c r="B15773" s="74">
        <v>46248</v>
      </c>
      <c r="C15773" s="30" t="s">
        <v>806</v>
      </c>
      <c r="D15773" s="30" t="s">
        <v>807</v>
      </c>
      <c r="E15773" s="75">
        <v>99</v>
      </c>
      <c r="F15773" s="30" t="s">
        <v>68</v>
      </c>
      <c r="G15773" s="30" t="s">
        <v>69</v>
      </c>
      <c r="H15773" s="75">
        <v>1</v>
      </c>
    </row>
    <row r="15774" spans="1:8">
      <c r="A15774" s="30" t="s">
        <v>5030</v>
      </c>
      <c r="B15774" s="74">
        <v>46248</v>
      </c>
      <c r="C15774" s="30" t="s">
        <v>808</v>
      </c>
      <c r="D15774" s="30" t="s">
        <v>809</v>
      </c>
      <c r="E15774" s="75">
        <v>143</v>
      </c>
      <c r="F15774" s="30" t="s">
        <v>70</v>
      </c>
      <c r="G15774" s="30" t="s">
        <v>71</v>
      </c>
      <c r="H15774" s="75">
        <v>2</v>
      </c>
    </row>
    <row r="15775" spans="1:8">
      <c r="A15775" s="30" t="s">
        <v>5030</v>
      </c>
      <c r="B15775" s="74">
        <v>46248</v>
      </c>
      <c r="C15775" s="30" t="s">
        <v>5055</v>
      </c>
      <c r="D15775" s="30" t="s">
        <v>5056</v>
      </c>
      <c r="E15775" s="75">
        <v>4</v>
      </c>
      <c r="F15775" s="30" t="s">
        <v>68</v>
      </c>
      <c r="G15775" s="30" t="s">
        <v>69</v>
      </c>
      <c r="H15775" s="75">
        <v>1</v>
      </c>
    </row>
    <row r="15776" spans="1:8">
      <c r="A15776" s="30" t="s">
        <v>5030</v>
      </c>
      <c r="B15776" s="74">
        <v>46248</v>
      </c>
      <c r="C15776" s="30" t="s">
        <v>810</v>
      </c>
      <c r="D15776" s="30" t="s">
        <v>811</v>
      </c>
      <c r="E15776" s="75">
        <v>103</v>
      </c>
      <c r="F15776" s="30" t="s">
        <v>70</v>
      </c>
      <c r="G15776" s="30" t="s">
        <v>71</v>
      </c>
      <c r="H15776" s="75">
        <v>2</v>
      </c>
    </row>
    <row r="15777" spans="1:8">
      <c r="A15777" s="30" t="s">
        <v>5030</v>
      </c>
      <c r="B15777" s="74">
        <v>46248</v>
      </c>
      <c r="C15777" s="30" t="s">
        <v>1816</v>
      </c>
      <c r="D15777" s="30" t="s">
        <v>1817</v>
      </c>
      <c r="E15777" s="75">
        <v>46</v>
      </c>
      <c r="F15777" s="30" t="s">
        <v>70</v>
      </c>
      <c r="G15777" s="30" t="s">
        <v>71</v>
      </c>
      <c r="H15777" s="75">
        <v>2</v>
      </c>
    </row>
    <row r="15778" spans="1:8">
      <c r="A15778" s="30" t="s">
        <v>5030</v>
      </c>
      <c r="B15778" s="74">
        <v>46248</v>
      </c>
      <c r="C15778" s="30" t="s">
        <v>1818</v>
      </c>
      <c r="D15778" s="30" t="s">
        <v>1819</v>
      </c>
      <c r="E15778" s="75">
        <v>14</v>
      </c>
      <c r="F15778" s="30" t="s">
        <v>68</v>
      </c>
      <c r="G15778" s="30" t="s">
        <v>69</v>
      </c>
      <c r="H15778" s="75">
        <v>1</v>
      </c>
    </row>
    <row r="15779" spans="1:8">
      <c r="A15779" s="30" t="s">
        <v>5030</v>
      </c>
      <c r="B15779" s="74">
        <v>46248</v>
      </c>
      <c r="C15779" s="30" t="s">
        <v>812</v>
      </c>
      <c r="D15779" s="30" t="s">
        <v>813</v>
      </c>
      <c r="E15779" s="75">
        <v>130</v>
      </c>
      <c r="F15779" s="30" t="s">
        <v>80</v>
      </c>
      <c r="G15779" s="30" t="s">
        <v>81</v>
      </c>
      <c r="H15779" s="75">
        <v>1</v>
      </c>
    </row>
    <row r="15780" spans="1:8">
      <c r="A15780" s="30" t="s">
        <v>5030</v>
      </c>
      <c r="B15780" s="74">
        <v>46248</v>
      </c>
      <c r="C15780" s="30" t="s">
        <v>1820</v>
      </c>
      <c r="D15780" s="30" t="s">
        <v>1821</v>
      </c>
      <c r="E15780" s="75">
        <v>12</v>
      </c>
      <c r="F15780" s="30" t="s">
        <v>53</v>
      </c>
      <c r="G15780" s="30" t="s">
        <v>54</v>
      </c>
      <c r="H15780" s="75">
        <v>1</v>
      </c>
    </row>
    <row r="15781" spans="1:8">
      <c r="A15781" s="30" t="s">
        <v>5030</v>
      </c>
      <c r="B15781" s="74">
        <v>46248</v>
      </c>
      <c r="C15781" s="30" t="s">
        <v>818</v>
      </c>
      <c r="D15781" s="30" t="s">
        <v>819</v>
      </c>
      <c r="E15781" s="75">
        <v>98</v>
      </c>
      <c r="F15781" s="30" t="s">
        <v>53</v>
      </c>
      <c r="G15781" s="30" t="s">
        <v>54</v>
      </c>
      <c r="H15781" s="75">
        <v>1</v>
      </c>
    </row>
    <row r="15782" spans="1:8">
      <c r="A15782" s="30" t="s">
        <v>5030</v>
      </c>
      <c r="B15782" s="74">
        <v>46248</v>
      </c>
      <c r="C15782" s="30" t="s">
        <v>820</v>
      </c>
      <c r="D15782" s="30" t="s">
        <v>821</v>
      </c>
      <c r="E15782" s="75">
        <v>49</v>
      </c>
      <c r="F15782" s="30" t="s">
        <v>70</v>
      </c>
      <c r="G15782" s="30" t="s">
        <v>71</v>
      </c>
      <c r="H15782" s="75">
        <v>2</v>
      </c>
    </row>
    <row r="15783" spans="1:8">
      <c r="A15783" s="30" t="s">
        <v>5030</v>
      </c>
      <c r="B15783" s="74">
        <v>46248</v>
      </c>
      <c r="C15783" s="30" t="s">
        <v>822</v>
      </c>
      <c r="D15783" s="30" t="s">
        <v>823</v>
      </c>
      <c r="E15783" s="75">
        <v>136</v>
      </c>
      <c r="F15783" s="30" t="s">
        <v>70</v>
      </c>
      <c r="G15783" s="30" t="s">
        <v>71</v>
      </c>
      <c r="H15783" s="75">
        <v>2</v>
      </c>
    </row>
    <row r="15784" spans="1:8">
      <c r="A15784" s="30" t="s">
        <v>5030</v>
      </c>
      <c r="B15784" s="74">
        <v>46248</v>
      </c>
      <c r="C15784" s="30" t="s">
        <v>824</v>
      </c>
      <c r="D15784" s="30" t="s">
        <v>825</v>
      </c>
      <c r="E15784" s="75">
        <v>37</v>
      </c>
      <c r="F15784" s="30" t="s">
        <v>80</v>
      </c>
      <c r="G15784" s="30" t="s">
        <v>81</v>
      </c>
      <c r="H15784" s="75">
        <v>1</v>
      </c>
    </row>
    <row r="15785" spans="1:8">
      <c r="A15785" s="30" t="s">
        <v>5030</v>
      </c>
      <c r="B15785" s="74">
        <v>46248</v>
      </c>
      <c r="C15785" s="30" t="s">
        <v>826</v>
      </c>
      <c r="D15785" s="30" t="s">
        <v>827</v>
      </c>
      <c r="E15785" s="75">
        <v>157</v>
      </c>
      <c r="F15785" s="30" t="s">
        <v>70</v>
      </c>
      <c r="G15785" s="30" t="s">
        <v>71</v>
      </c>
      <c r="H15785" s="75">
        <v>2</v>
      </c>
    </row>
    <row r="15786" spans="1:8">
      <c r="A15786" s="30" t="s">
        <v>5030</v>
      </c>
      <c r="B15786" s="74">
        <v>46248</v>
      </c>
      <c r="C15786" s="30" t="s">
        <v>828</v>
      </c>
      <c r="D15786" s="30" t="s">
        <v>829</v>
      </c>
      <c r="E15786" s="75">
        <v>140</v>
      </c>
      <c r="F15786" s="30" t="s">
        <v>70</v>
      </c>
      <c r="G15786" s="30" t="s">
        <v>71</v>
      </c>
      <c r="H15786" s="75">
        <v>2</v>
      </c>
    </row>
    <row r="15787" spans="1:8">
      <c r="A15787" s="30" t="s">
        <v>5030</v>
      </c>
      <c r="B15787" s="74">
        <v>46248</v>
      </c>
      <c r="C15787" s="30" t="s">
        <v>830</v>
      </c>
      <c r="D15787" s="30" t="s">
        <v>831</v>
      </c>
      <c r="E15787" s="75">
        <v>83</v>
      </c>
      <c r="F15787" s="30" t="s">
        <v>70</v>
      </c>
      <c r="G15787" s="30" t="s">
        <v>71</v>
      </c>
      <c r="H15787" s="75">
        <v>2</v>
      </c>
    </row>
    <row r="15788" spans="1:8">
      <c r="A15788" s="30" t="s">
        <v>5030</v>
      </c>
      <c r="B15788" s="74">
        <v>46248</v>
      </c>
      <c r="C15788" s="30" t="s">
        <v>832</v>
      </c>
      <c r="D15788" s="30" t="s">
        <v>833</v>
      </c>
      <c r="E15788" s="75">
        <v>74</v>
      </c>
      <c r="F15788" s="30" t="s">
        <v>70</v>
      </c>
      <c r="G15788" s="30" t="s">
        <v>71</v>
      </c>
      <c r="H15788" s="75">
        <v>2</v>
      </c>
    </row>
    <row r="15789" spans="1:8">
      <c r="A15789" s="30" t="s">
        <v>5030</v>
      </c>
      <c r="B15789" s="74">
        <v>46248</v>
      </c>
      <c r="C15789" s="30" t="s">
        <v>834</v>
      </c>
      <c r="D15789" s="30" t="s">
        <v>835</v>
      </c>
      <c r="E15789" s="75">
        <v>98</v>
      </c>
      <c r="F15789" s="30" t="s">
        <v>80</v>
      </c>
      <c r="G15789" s="30" t="s">
        <v>81</v>
      </c>
      <c r="H15789" s="75">
        <v>1</v>
      </c>
    </row>
    <row r="15790" spans="1:8">
      <c r="A15790" s="30" t="s">
        <v>5030</v>
      </c>
      <c r="B15790" s="74">
        <v>46248</v>
      </c>
      <c r="C15790" s="30" t="s">
        <v>836</v>
      </c>
      <c r="D15790" s="30" t="s">
        <v>837</v>
      </c>
      <c r="E15790" s="75">
        <v>16</v>
      </c>
      <c r="F15790" s="30" t="s">
        <v>53</v>
      </c>
      <c r="G15790" s="30" t="s">
        <v>54</v>
      </c>
      <c r="H15790" s="75">
        <v>1</v>
      </c>
    </row>
    <row r="15791" spans="1:8">
      <c r="A15791" s="30" t="s">
        <v>5030</v>
      </c>
      <c r="B15791" s="74">
        <v>46248</v>
      </c>
      <c r="C15791" s="30" t="s">
        <v>838</v>
      </c>
      <c r="D15791" s="30" t="s">
        <v>839</v>
      </c>
      <c r="E15791" s="75">
        <v>92</v>
      </c>
      <c r="F15791" s="30" t="s">
        <v>70</v>
      </c>
      <c r="G15791" s="30" t="s">
        <v>71</v>
      </c>
      <c r="H15791" s="75">
        <v>2</v>
      </c>
    </row>
    <row r="15792" spans="1:8">
      <c r="A15792" s="30" t="s">
        <v>5030</v>
      </c>
      <c r="B15792" s="74">
        <v>46248</v>
      </c>
      <c r="C15792" s="30" t="s">
        <v>840</v>
      </c>
      <c r="D15792" s="30" t="s">
        <v>841</v>
      </c>
      <c r="E15792" s="75">
        <v>78</v>
      </c>
      <c r="F15792" s="30" t="s">
        <v>70</v>
      </c>
      <c r="G15792" s="30" t="s">
        <v>71</v>
      </c>
      <c r="H15792" s="75">
        <v>2</v>
      </c>
    </row>
    <row r="15793" spans="1:8">
      <c r="A15793" s="30" t="s">
        <v>5030</v>
      </c>
      <c r="B15793" s="74">
        <v>46248</v>
      </c>
      <c r="C15793" s="30" t="s">
        <v>842</v>
      </c>
      <c r="D15793" s="30" t="s">
        <v>843</v>
      </c>
      <c r="E15793" s="75">
        <v>112</v>
      </c>
      <c r="F15793" s="30" t="s">
        <v>70</v>
      </c>
      <c r="G15793" s="30" t="s">
        <v>71</v>
      </c>
      <c r="H15793" s="75">
        <v>2</v>
      </c>
    </row>
    <row r="15794" spans="1:8">
      <c r="A15794" s="30" t="s">
        <v>5030</v>
      </c>
      <c r="B15794" s="74">
        <v>46248</v>
      </c>
      <c r="C15794" s="30" t="s">
        <v>844</v>
      </c>
      <c r="D15794" s="30" t="s">
        <v>845</v>
      </c>
      <c r="E15794" s="75">
        <v>33</v>
      </c>
      <c r="F15794" s="30" t="s">
        <v>80</v>
      </c>
      <c r="G15794" s="30" t="s">
        <v>81</v>
      </c>
      <c r="H15794" s="75">
        <v>1</v>
      </c>
    </row>
    <row r="15795" spans="1:8">
      <c r="A15795" s="30" t="s">
        <v>5030</v>
      </c>
      <c r="B15795" s="74">
        <v>46248</v>
      </c>
      <c r="C15795" s="30" t="s">
        <v>846</v>
      </c>
      <c r="D15795" s="30" t="s">
        <v>847</v>
      </c>
      <c r="E15795" s="75">
        <v>326</v>
      </c>
      <c r="F15795" s="30" t="s">
        <v>80</v>
      </c>
      <c r="G15795" s="30" t="s">
        <v>81</v>
      </c>
      <c r="H15795" s="75">
        <v>1</v>
      </c>
    </row>
    <row r="15796" spans="1:8">
      <c r="A15796" s="30" t="s">
        <v>5030</v>
      </c>
      <c r="B15796" s="74">
        <v>46248</v>
      </c>
      <c r="C15796" s="30" t="s">
        <v>848</v>
      </c>
      <c r="D15796" s="30" t="s">
        <v>849</v>
      </c>
      <c r="E15796" s="75">
        <v>226</v>
      </c>
      <c r="F15796" s="30" t="s">
        <v>70</v>
      </c>
      <c r="G15796" s="30" t="s">
        <v>71</v>
      </c>
      <c r="H15796" s="75">
        <v>2</v>
      </c>
    </row>
    <row r="15797" spans="1:8">
      <c r="A15797" s="30" t="s">
        <v>5030</v>
      </c>
      <c r="B15797" s="74">
        <v>46248</v>
      </c>
      <c r="C15797" s="30" t="s">
        <v>850</v>
      </c>
      <c r="D15797" s="30" t="s">
        <v>851</v>
      </c>
      <c r="E15797" s="75">
        <v>51</v>
      </c>
      <c r="F15797" s="30" t="s">
        <v>68</v>
      </c>
      <c r="G15797" s="30" t="s">
        <v>69</v>
      </c>
      <c r="H15797" s="75">
        <v>1</v>
      </c>
    </row>
    <row r="15798" spans="1:8">
      <c r="A15798" s="30" t="s">
        <v>5030</v>
      </c>
      <c r="B15798" s="74">
        <v>46248</v>
      </c>
      <c r="C15798" s="30" t="s">
        <v>854</v>
      </c>
      <c r="D15798" s="30" t="s">
        <v>855</v>
      </c>
      <c r="E15798" s="75">
        <v>146</v>
      </c>
      <c r="F15798" s="30" t="s">
        <v>70</v>
      </c>
      <c r="G15798" s="30" t="s">
        <v>71</v>
      </c>
      <c r="H15798" s="75">
        <v>2</v>
      </c>
    </row>
    <row r="15799" spans="1:8">
      <c r="A15799" s="30" t="s">
        <v>5030</v>
      </c>
      <c r="B15799" s="74">
        <v>46248</v>
      </c>
      <c r="C15799" s="30" t="s">
        <v>858</v>
      </c>
      <c r="D15799" s="30" t="s">
        <v>859</v>
      </c>
      <c r="E15799" s="75">
        <v>12</v>
      </c>
      <c r="F15799" s="30" t="s">
        <v>53</v>
      </c>
      <c r="G15799" s="30" t="s">
        <v>54</v>
      </c>
      <c r="H15799" s="75">
        <v>1</v>
      </c>
    </row>
    <row r="15800" spans="1:8">
      <c r="A15800" s="30" t="s">
        <v>5030</v>
      </c>
      <c r="B15800" s="74">
        <v>46248</v>
      </c>
      <c r="C15800" s="30" t="s">
        <v>862</v>
      </c>
      <c r="D15800" s="30" t="s">
        <v>863</v>
      </c>
      <c r="E15800" s="75">
        <v>24</v>
      </c>
      <c r="F15800" s="30" t="s">
        <v>70</v>
      </c>
      <c r="G15800" s="30" t="s">
        <v>71</v>
      </c>
      <c r="H15800" s="75">
        <v>2</v>
      </c>
    </row>
    <row r="15801" spans="1:8">
      <c r="A15801" s="30" t="s">
        <v>5030</v>
      </c>
      <c r="B15801" s="74">
        <v>46248</v>
      </c>
      <c r="C15801" s="30" t="s">
        <v>866</v>
      </c>
      <c r="D15801" s="30" t="s">
        <v>867</v>
      </c>
      <c r="E15801" s="75">
        <v>99</v>
      </c>
      <c r="F15801" s="30" t="s">
        <v>68</v>
      </c>
      <c r="G15801" s="30" t="s">
        <v>69</v>
      </c>
      <c r="H15801" s="75">
        <v>1</v>
      </c>
    </row>
    <row r="15802" spans="1:8">
      <c r="A15802" s="30" t="s">
        <v>5030</v>
      </c>
      <c r="B15802" s="74">
        <v>46248</v>
      </c>
      <c r="C15802" s="30" t="s">
        <v>870</v>
      </c>
      <c r="D15802" s="30" t="s">
        <v>871</v>
      </c>
      <c r="E15802" s="75">
        <v>150</v>
      </c>
      <c r="F15802" s="30" t="s">
        <v>70</v>
      </c>
      <c r="G15802" s="30" t="s">
        <v>71</v>
      </c>
      <c r="H15802" s="75">
        <v>2</v>
      </c>
    </row>
    <row r="15803" spans="1:8">
      <c r="A15803" s="30" t="s">
        <v>5030</v>
      </c>
      <c r="B15803" s="74">
        <v>46248</v>
      </c>
      <c r="C15803" s="30" t="s">
        <v>872</v>
      </c>
      <c r="D15803" s="30" t="s">
        <v>873</v>
      </c>
      <c r="E15803" s="75">
        <v>61</v>
      </c>
      <c r="F15803" s="30" t="s">
        <v>70</v>
      </c>
      <c r="G15803" s="30" t="s">
        <v>71</v>
      </c>
      <c r="H15803" s="75">
        <v>2</v>
      </c>
    </row>
    <row r="15804" spans="1:8">
      <c r="A15804" s="30" t="s">
        <v>5030</v>
      </c>
      <c r="B15804" s="74">
        <v>46248</v>
      </c>
      <c r="C15804" s="30" t="s">
        <v>874</v>
      </c>
      <c r="D15804" s="30" t="s">
        <v>875</v>
      </c>
      <c r="E15804" s="75">
        <v>38</v>
      </c>
      <c r="F15804" s="30" t="s">
        <v>70</v>
      </c>
      <c r="G15804" s="30" t="s">
        <v>71</v>
      </c>
      <c r="H15804" s="75">
        <v>2</v>
      </c>
    </row>
    <row r="15805" spans="1:8">
      <c r="A15805" s="30" t="s">
        <v>5030</v>
      </c>
      <c r="B15805" s="74">
        <v>46248</v>
      </c>
      <c r="C15805" s="30" t="s">
        <v>876</v>
      </c>
      <c r="D15805" s="30" t="s">
        <v>877</v>
      </c>
      <c r="E15805" s="75">
        <v>68</v>
      </c>
      <c r="F15805" s="30" t="s">
        <v>70</v>
      </c>
      <c r="G15805" s="30" t="s">
        <v>71</v>
      </c>
      <c r="H15805" s="75">
        <v>2</v>
      </c>
    </row>
    <row r="15806" spans="1:8">
      <c r="A15806" s="30" t="s">
        <v>5030</v>
      </c>
      <c r="B15806" s="74">
        <v>46248</v>
      </c>
      <c r="C15806" s="30" t="s">
        <v>878</v>
      </c>
      <c r="D15806" s="30" t="s">
        <v>879</v>
      </c>
      <c r="E15806" s="75">
        <v>61</v>
      </c>
      <c r="F15806" s="30" t="s">
        <v>68</v>
      </c>
      <c r="G15806" s="30" t="s">
        <v>69</v>
      </c>
      <c r="H15806" s="75">
        <v>1</v>
      </c>
    </row>
    <row r="15807" spans="1:8">
      <c r="A15807" s="30" t="s">
        <v>5030</v>
      </c>
      <c r="B15807" s="74">
        <v>46248</v>
      </c>
      <c r="C15807" s="30" t="s">
        <v>880</v>
      </c>
      <c r="D15807" s="30" t="s">
        <v>881</v>
      </c>
      <c r="E15807" s="75">
        <v>87</v>
      </c>
      <c r="F15807" s="30" t="s">
        <v>70</v>
      </c>
      <c r="G15807" s="30" t="s">
        <v>71</v>
      </c>
      <c r="H15807" s="75">
        <v>2</v>
      </c>
    </row>
    <row r="15808" spans="1:8">
      <c r="A15808" s="30" t="s">
        <v>5030</v>
      </c>
      <c r="B15808" s="74">
        <v>46248</v>
      </c>
      <c r="C15808" s="30" t="s">
        <v>882</v>
      </c>
      <c r="D15808" s="30" t="s">
        <v>883</v>
      </c>
      <c r="E15808" s="75">
        <v>20</v>
      </c>
      <c r="F15808" s="30" t="s">
        <v>68</v>
      </c>
      <c r="G15808" s="30" t="s">
        <v>69</v>
      </c>
      <c r="H15808" s="75">
        <v>1</v>
      </c>
    </row>
    <row r="15809" spans="1:8">
      <c r="A15809" s="30" t="s">
        <v>5030</v>
      </c>
      <c r="B15809" s="74">
        <v>46248</v>
      </c>
      <c r="C15809" s="30" t="s">
        <v>884</v>
      </c>
      <c r="D15809" s="30" t="s">
        <v>885</v>
      </c>
      <c r="E15809" s="75">
        <v>9</v>
      </c>
      <c r="F15809" s="30" t="s">
        <v>53</v>
      </c>
      <c r="G15809" s="30" t="s">
        <v>54</v>
      </c>
      <c r="H15809" s="75">
        <v>1</v>
      </c>
    </row>
    <row r="15810" spans="1:8">
      <c r="A15810" s="30" t="s">
        <v>5030</v>
      </c>
      <c r="B15810" s="74">
        <v>46248</v>
      </c>
      <c r="C15810" s="30" t="s">
        <v>886</v>
      </c>
      <c r="D15810" s="30" t="s">
        <v>887</v>
      </c>
      <c r="E15810" s="75">
        <v>121</v>
      </c>
      <c r="F15810" s="30" t="s">
        <v>70</v>
      </c>
      <c r="G15810" s="30" t="s">
        <v>71</v>
      </c>
      <c r="H15810" s="75">
        <v>2</v>
      </c>
    </row>
    <row r="15811" spans="1:8">
      <c r="A15811" s="30" t="s">
        <v>5030</v>
      </c>
      <c r="B15811" s="74">
        <v>46248</v>
      </c>
      <c r="C15811" s="30" t="s">
        <v>888</v>
      </c>
      <c r="D15811" s="30" t="s">
        <v>889</v>
      </c>
      <c r="E15811" s="75">
        <v>1</v>
      </c>
      <c r="F15811" s="30" t="s">
        <v>68</v>
      </c>
      <c r="G15811" s="30" t="s">
        <v>69</v>
      </c>
      <c r="H15811" s="75">
        <v>1</v>
      </c>
    </row>
    <row r="15812" spans="1:8">
      <c r="A15812" s="30" t="s">
        <v>5030</v>
      </c>
      <c r="B15812" s="74">
        <v>46248</v>
      </c>
      <c r="C15812" s="30" t="s">
        <v>890</v>
      </c>
      <c r="D15812" s="30" t="s">
        <v>891</v>
      </c>
      <c r="E15812" s="75">
        <v>108</v>
      </c>
      <c r="F15812" s="30" t="s">
        <v>53</v>
      </c>
      <c r="G15812" s="30" t="s">
        <v>54</v>
      </c>
      <c r="H15812" s="75">
        <v>1</v>
      </c>
    </row>
    <row r="15813" spans="1:8">
      <c r="A15813" s="30" t="s">
        <v>5030</v>
      </c>
      <c r="B15813" s="74">
        <v>46248</v>
      </c>
      <c r="C15813" s="30" t="s">
        <v>892</v>
      </c>
      <c r="D15813" s="30" t="s">
        <v>893</v>
      </c>
      <c r="E15813" s="75">
        <v>55</v>
      </c>
      <c r="F15813" s="30" t="s">
        <v>70</v>
      </c>
      <c r="G15813" s="30" t="s">
        <v>71</v>
      </c>
      <c r="H15813" s="75">
        <v>2</v>
      </c>
    </row>
    <row r="15814" spans="1:8">
      <c r="A15814" s="30" t="s">
        <v>5030</v>
      </c>
      <c r="B15814" s="74">
        <v>46248</v>
      </c>
      <c r="C15814" s="30" t="s">
        <v>894</v>
      </c>
      <c r="D15814" s="30" t="s">
        <v>895</v>
      </c>
      <c r="E15814" s="75">
        <v>107</v>
      </c>
      <c r="F15814" s="30" t="s">
        <v>68</v>
      </c>
      <c r="G15814" s="30" t="s">
        <v>69</v>
      </c>
      <c r="H15814" s="75">
        <v>1</v>
      </c>
    </row>
    <row r="15815" spans="1:8">
      <c r="A15815" s="30" t="s">
        <v>5030</v>
      </c>
      <c r="B15815" s="74">
        <v>46248</v>
      </c>
      <c r="C15815" s="30" t="s">
        <v>896</v>
      </c>
      <c r="D15815" s="30" t="s">
        <v>897</v>
      </c>
      <c r="E15815" s="75">
        <v>36</v>
      </c>
      <c r="F15815" s="30" t="s">
        <v>68</v>
      </c>
      <c r="G15815" s="30" t="s">
        <v>69</v>
      </c>
      <c r="H15815" s="75">
        <v>1</v>
      </c>
    </row>
    <row r="15816" spans="1:8">
      <c r="A15816" s="30" t="s">
        <v>5030</v>
      </c>
      <c r="B15816" s="74">
        <v>46248</v>
      </c>
      <c r="C15816" s="30" t="s">
        <v>898</v>
      </c>
      <c r="D15816" s="30" t="s">
        <v>899</v>
      </c>
      <c r="E15816" s="75">
        <v>129</v>
      </c>
      <c r="F15816" s="30" t="s">
        <v>76</v>
      </c>
      <c r="G15816" s="30" t="s">
        <v>77</v>
      </c>
      <c r="H15816" s="75">
        <v>1</v>
      </c>
    </row>
    <row r="15817" spans="1:8">
      <c r="A15817" s="30" t="s">
        <v>5030</v>
      </c>
      <c r="B15817" s="74">
        <v>46248</v>
      </c>
      <c r="C15817" s="30" t="s">
        <v>900</v>
      </c>
      <c r="D15817" s="30" t="s">
        <v>901</v>
      </c>
      <c r="E15817" s="75">
        <v>40</v>
      </c>
      <c r="F15817" s="30" t="s">
        <v>68</v>
      </c>
      <c r="G15817" s="30" t="s">
        <v>69</v>
      </c>
      <c r="H15817" s="75">
        <v>1</v>
      </c>
    </row>
    <row r="15818" spans="1:8">
      <c r="A15818" s="30" t="s">
        <v>5030</v>
      </c>
      <c r="B15818" s="74">
        <v>46248</v>
      </c>
      <c r="C15818" s="30" t="s">
        <v>904</v>
      </c>
      <c r="D15818" s="30" t="s">
        <v>905</v>
      </c>
      <c r="E15818" s="75">
        <v>96</v>
      </c>
      <c r="F15818" s="30" t="s">
        <v>70</v>
      </c>
      <c r="G15818" s="30" t="s">
        <v>71</v>
      </c>
      <c r="H15818" s="75">
        <v>2</v>
      </c>
    </row>
    <row r="15819" spans="1:8">
      <c r="A15819" s="30" t="s">
        <v>5030</v>
      </c>
      <c r="B15819" s="74">
        <v>46248</v>
      </c>
      <c r="C15819" s="30" t="s">
        <v>906</v>
      </c>
      <c r="D15819" s="30" t="s">
        <v>907</v>
      </c>
      <c r="E15819" s="75">
        <v>123</v>
      </c>
      <c r="F15819" s="30" t="s">
        <v>70</v>
      </c>
      <c r="G15819" s="30" t="s">
        <v>71</v>
      </c>
      <c r="H15819" s="75">
        <v>2</v>
      </c>
    </row>
    <row r="15820" spans="1:8">
      <c r="A15820" s="30" t="s">
        <v>5030</v>
      </c>
      <c r="B15820" s="74">
        <v>46248</v>
      </c>
      <c r="C15820" s="30" t="s">
        <v>908</v>
      </c>
      <c r="D15820" s="30" t="s">
        <v>909</v>
      </c>
      <c r="E15820" s="75">
        <v>190</v>
      </c>
      <c r="F15820" s="30" t="s">
        <v>80</v>
      </c>
      <c r="G15820" s="30" t="s">
        <v>81</v>
      </c>
      <c r="H15820" s="75">
        <v>1</v>
      </c>
    </row>
    <row r="15821" spans="1:8">
      <c r="A15821" s="30" t="s">
        <v>5030</v>
      </c>
      <c r="B15821" s="74">
        <v>46248</v>
      </c>
      <c r="C15821" s="30" t="s">
        <v>910</v>
      </c>
      <c r="D15821" s="30" t="s">
        <v>911</v>
      </c>
      <c r="E15821" s="75">
        <v>107</v>
      </c>
      <c r="F15821" s="30" t="s">
        <v>70</v>
      </c>
      <c r="G15821" s="30" t="s">
        <v>71</v>
      </c>
      <c r="H15821" s="75">
        <v>2</v>
      </c>
    </row>
    <row r="15822" spans="1:8">
      <c r="A15822" s="30" t="s">
        <v>5030</v>
      </c>
      <c r="B15822" s="74">
        <v>46248</v>
      </c>
      <c r="C15822" s="30" t="s">
        <v>912</v>
      </c>
      <c r="D15822" s="30" t="s">
        <v>913</v>
      </c>
      <c r="E15822" s="75">
        <v>54</v>
      </c>
      <c r="F15822" s="30" t="s">
        <v>68</v>
      </c>
      <c r="G15822" s="30" t="s">
        <v>69</v>
      </c>
      <c r="H15822" s="75">
        <v>1</v>
      </c>
    </row>
    <row r="15823" spans="1:8">
      <c r="A15823" s="30" t="s">
        <v>5030</v>
      </c>
      <c r="B15823" s="74">
        <v>46248</v>
      </c>
      <c r="C15823" s="30" t="s">
        <v>914</v>
      </c>
      <c r="D15823" s="30" t="s">
        <v>915</v>
      </c>
      <c r="E15823" s="75">
        <v>60</v>
      </c>
      <c r="F15823" s="30" t="s">
        <v>53</v>
      </c>
      <c r="G15823" s="30" t="s">
        <v>54</v>
      </c>
      <c r="H15823" s="75">
        <v>1</v>
      </c>
    </row>
    <row r="15824" spans="1:8">
      <c r="A15824" s="30" t="s">
        <v>5030</v>
      </c>
      <c r="B15824" s="74">
        <v>46248</v>
      </c>
      <c r="C15824" s="30" t="s">
        <v>920</v>
      </c>
      <c r="D15824" s="30" t="s">
        <v>921</v>
      </c>
      <c r="E15824" s="75">
        <v>16</v>
      </c>
      <c r="F15824" s="30" t="s">
        <v>80</v>
      </c>
      <c r="G15824" s="30" t="s">
        <v>81</v>
      </c>
      <c r="H15824" s="75">
        <v>1</v>
      </c>
    </row>
    <row r="15825" spans="1:8">
      <c r="A15825" s="30" t="s">
        <v>5030</v>
      </c>
      <c r="B15825" s="74">
        <v>46248</v>
      </c>
      <c r="C15825" s="30" t="s">
        <v>922</v>
      </c>
      <c r="D15825" s="30" t="s">
        <v>923</v>
      </c>
      <c r="E15825" s="75">
        <v>44</v>
      </c>
      <c r="F15825" s="30" t="s">
        <v>70</v>
      </c>
      <c r="G15825" s="30" t="s">
        <v>71</v>
      </c>
      <c r="H15825" s="75">
        <v>2</v>
      </c>
    </row>
    <row r="15826" spans="1:8">
      <c r="A15826" s="30" t="s">
        <v>5030</v>
      </c>
      <c r="B15826" s="74">
        <v>46248</v>
      </c>
      <c r="C15826" s="30" t="s">
        <v>926</v>
      </c>
      <c r="D15826" s="30" t="s">
        <v>927</v>
      </c>
      <c r="E15826" s="75">
        <v>145</v>
      </c>
      <c r="F15826" s="30" t="s">
        <v>76</v>
      </c>
      <c r="G15826" s="30" t="s">
        <v>77</v>
      </c>
      <c r="H15826" s="75">
        <v>1</v>
      </c>
    </row>
    <row r="15827" spans="1:8">
      <c r="A15827" s="30" t="s">
        <v>5030</v>
      </c>
      <c r="B15827" s="74">
        <v>46248</v>
      </c>
      <c r="C15827" s="30" t="s">
        <v>928</v>
      </c>
      <c r="D15827" s="30" t="s">
        <v>929</v>
      </c>
      <c r="E15827" s="75">
        <v>62</v>
      </c>
      <c r="F15827" s="30" t="s">
        <v>70</v>
      </c>
      <c r="G15827" s="30" t="s">
        <v>71</v>
      </c>
      <c r="H15827" s="75">
        <v>2</v>
      </c>
    </row>
    <row r="15828" spans="1:8">
      <c r="A15828" s="30" t="s">
        <v>5030</v>
      </c>
      <c r="B15828" s="74">
        <v>46248</v>
      </c>
      <c r="C15828" s="30" t="s">
        <v>930</v>
      </c>
      <c r="D15828" s="30" t="s">
        <v>931</v>
      </c>
      <c r="E15828" s="75">
        <v>131</v>
      </c>
      <c r="F15828" s="30" t="s">
        <v>80</v>
      </c>
      <c r="G15828" s="30" t="s">
        <v>81</v>
      </c>
      <c r="H15828" s="75">
        <v>1</v>
      </c>
    </row>
    <row r="15829" spans="1:8">
      <c r="A15829" s="30" t="s">
        <v>5030</v>
      </c>
      <c r="B15829" s="74">
        <v>46248</v>
      </c>
      <c r="C15829" s="30" t="s">
        <v>932</v>
      </c>
      <c r="D15829" s="30" t="s">
        <v>933</v>
      </c>
      <c r="E15829" s="75">
        <v>11</v>
      </c>
      <c r="F15829" s="30" t="s">
        <v>78</v>
      </c>
      <c r="G15829" s="30" t="s">
        <v>79</v>
      </c>
      <c r="H15829" s="75">
        <v>2</v>
      </c>
    </row>
    <row r="15830" spans="1:8">
      <c r="A15830" s="30" t="s">
        <v>5030</v>
      </c>
      <c r="B15830" s="74">
        <v>46248</v>
      </c>
      <c r="C15830" s="30" t="s">
        <v>934</v>
      </c>
      <c r="D15830" s="30" t="s">
        <v>935</v>
      </c>
      <c r="E15830" s="75">
        <v>87</v>
      </c>
      <c r="F15830" s="30" t="s">
        <v>70</v>
      </c>
      <c r="G15830" s="30" t="s">
        <v>71</v>
      </c>
      <c r="H15830" s="75">
        <v>2</v>
      </c>
    </row>
    <row r="15831" spans="1:8">
      <c r="A15831" s="30" t="s">
        <v>5030</v>
      </c>
      <c r="B15831" s="74">
        <v>46248</v>
      </c>
      <c r="C15831" s="30" t="s">
        <v>938</v>
      </c>
      <c r="D15831" s="30" t="s">
        <v>939</v>
      </c>
      <c r="E15831" s="75">
        <v>88</v>
      </c>
      <c r="F15831" s="30" t="s">
        <v>80</v>
      </c>
      <c r="G15831" s="30" t="s">
        <v>81</v>
      </c>
      <c r="H15831" s="75">
        <v>1</v>
      </c>
    </row>
    <row r="15832" spans="1:8">
      <c r="A15832" s="30" t="s">
        <v>5030</v>
      </c>
      <c r="B15832" s="74">
        <v>46248</v>
      </c>
      <c r="C15832" s="30" t="s">
        <v>1826</v>
      </c>
      <c r="D15832" s="30" t="s">
        <v>1827</v>
      </c>
      <c r="E15832" s="75">
        <v>13</v>
      </c>
      <c r="F15832" s="30" t="s">
        <v>70</v>
      </c>
      <c r="G15832" s="30" t="s">
        <v>71</v>
      </c>
      <c r="H15832" s="75">
        <v>2</v>
      </c>
    </row>
    <row r="15833" spans="1:8">
      <c r="A15833" s="30" t="s">
        <v>5030</v>
      </c>
      <c r="B15833" s="74">
        <v>46248</v>
      </c>
      <c r="C15833" s="30" t="s">
        <v>1922</v>
      </c>
      <c r="D15833" s="30" t="s">
        <v>1923</v>
      </c>
      <c r="E15833" s="75">
        <v>92</v>
      </c>
      <c r="F15833" s="30" t="s">
        <v>70</v>
      </c>
      <c r="G15833" s="30" t="s">
        <v>71</v>
      </c>
      <c r="H15833" s="75">
        <v>2</v>
      </c>
    </row>
    <row r="15834" spans="1:8">
      <c r="A15834" s="30" t="s">
        <v>5030</v>
      </c>
      <c r="B15834" s="74">
        <v>46248</v>
      </c>
      <c r="C15834" s="30" t="s">
        <v>942</v>
      </c>
      <c r="D15834" s="30" t="s">
        <v>943</v>
      </c>
      <c r="E15834" s="75">
        <v>43</v>
      </c>
      <c r="F15834" s="30" t="s">
        <v>70</v>
      </c>
      <c r="G15834" s="30" t="s">
        <v>71</v>
      </c>
      <c r="H15834" s="75">
        <v>2</v>
      </c>
    </row>
    <row r="15835" spans="1:8">
      <c r="A15835" s="30" t="s">
        <v>5030</v>
      </c>
      <c r="B15835" s="74">
        <v>46248</v>
      </c>
      <c r="C15835" s="30" t="s">
        <v>944</v>
      </c>
      <c r="D15835" s="30" t="s">
        <v>945</v>
      </c>
      <c r="E15835" s="75">
        <v>81</v>
      </c>
      <c r="F15835" s="30" t="s">
        <v>70</v>
      </c>
      <c r="G15835" s="30" t="s">
        <v>71</v>
      </c>
      <c r="H15835" s="75">
        <v>2</v>
      </c>
    </row>
    <row r="15836" spans="1:8">
      <c r="A15836" s="30" t="s">
        <v>5030</v>
      </c>
      <c r="B15836" s="74">
        <v>46248</v>
      </c>
      <c r="C15836" s="30" t="s">
        <v>946</v>
      </c>
      <c r="D15836" s="30" t="s">
        <v>947</v>
      </c>
      <c r="E15836" s="75">
        <v>1</v>
      </c>
      <c r="F15836" s="30" t="s">
        <v>68</v>
      </c>
      <c r="G15836" s="30" t="s">
        <v>69</v>
      </c>
      <c r="H15836" s="75">
        <v>1</v>
      </c>
    </row>
    <row r="15837" spans="1:8">
      <c r="A15837" s="30" t="s">
        <v>5030</v>
      </c>
      <c r="B15837" s="74">
        <v>46248</v>
      </c>
      <c r="C15837" s="30" t="s">
        <v>948</v>
      </c>
      <c r="D15837" s="30" t="s">
        <v>949</v>
      </c>
      <c r="E15837" s="75">
        <v>236</v>
      </c>
      <c r="F15837" s="30" t="s">
        <v>72</v>
      </c>
      <c r="G15837" s="30" t="s">
        <v>73</v>
      </c>
      <c r="H15837" s="75">
        <v>3</v>
      </c>
    </row>
    <row r="15838" spans="1:8">
      <c r="A15838" s="30" t="s">
        <v>5030</v>
      </c>
      <c r="B15838" s="74">
        <v>46248</v>
      </c>
      <c r="C15838" s="30" t="s">
        <v>1828</v>
      </c>
      <c r="D15838" s="30" t="s">
        <v>1829</v>
      </c>
      <c r="E15838" s="75">
        <v>55</v>
      </c>
      <c r="F15838" s="30" t="s">
        <v>53</v>
      </c>
      <c r="G15838" s="30" t="s">
        <v>54</v>
      </c>
      <c r="H15838" s="75">
        <v>1</v>
      </c>
    </row>
    <row r="15839" spans="1:8">
      <c r="A15839" s="30" t="s">
        <v>5030</v>
      </c>
      <c r="B15839" s="74">
        <v>46248</v>
      </c>
      <c r="C15839" s="30" t="s">
        <v>950</v>
      </c>
      <c r="D15839" s="30" t="s">
        <v>951</v>
      </c>
      <c r="E15839" s="75">
        <v>88</v>
      </c>
      <c r="F15839" s="30" t="s">
        <v>53</v>
      </c>
      <c r="G15839" s="30" t="s">
        <v>54</v>
      </c>
      <c r="H15839" s="75">
        <v>1</v>
      </c>
    </row>
    <row r="15840" spans="1:8">
      <c r="A15840" s="30" t="s">
        <v>5030</v>
      </c>
      <c r="B15840" s="74">
        <v>46248</v>
      </c>
      <c r="C15840" s="30" t="s">
        <v>952</v>
      </c>
      <c r="D15840" s="30" t="s">
        <v>953</v>
      </c>
      <c r="E15840" s="75">
        <v>105</v>
      </c>
      <c r="F15840" s="30" t="s">
        <v>68</v>
      </c>
      <c r="G15840" s="30" t="s">
        <v>69</v>
      </c>
      <c r="H15840" s="75">
        <v>1</v>
      </c>
    </row>
    <row r="15841" spans="1:8">
      <c r="A15841" s="30" t="s">
        <v>5030</v>
      </c>
      <c r="B15841" s="74">
        <v>46248</v>
      </c>
      <c r="C15841" s="30" t="s">
        <v>954</v>
      </c>
      <c r="D15841" s="30" t="s">
        <v>955</v>
      </c>
      <c r="E15841" s="75">
        <v>86</v>
      </c>
      <c r="F15841" s="30" t="s">
        <v>70</v>
      </c>
      <c r="G15841" s="30" t="s">
        <v>71</v>
      </c>
      <c r="H15841" s="75">
        <v>2</v>
      </c>
    </row>
    <row r="15842" spans="1:8">
      <c r="A15842" s="30" t="s">
        <v>5030</v>
      </c>
      <c r="B15842" s="74">
        <v>46248</v>
      </c>
      <c r="C15842" s="30" t="s">
        <v>956</v>
      </c>
      <c r="D15842" s="30" t="s">
        <v>957</v>
      </c>
      <c r="E15842" s="75">
        <v>74</v>
      </c>
      <c r="F15842" s="30" t="s">
        <v>53</v>
      </c>
      <c r="G15842" s="30" t="s">
        <v>54</v>
      </c>
      <c r="H15842" s="75">
        <v>1</v>
      </c>
    </row>
    <row r="15843" spans="1:8">
      <c r="A15843" s="30" t="s">
        <v>5030</v>
      </c>
      <c r="B15843" s="74">
        <v>46248</v>
      </c>
      <c r="C15843" s="30" t="s">
        <v>958</v>
      </c>
      <c r="D15843" s="30" t="s">
        <v>959</v>
      </c>
      <c r="E15843" s="75">
        <v>143</v>
      </c>
      <c r="F15843" s="30" t="s">
        <v>53</v>
      </c>
      <c r="G15843" s="30" t="s">
        <v>54</v>
      </c>
      <c r="H15843" s="75">
        <v>1</v>
      </c>
    </row>
    <row r="15844" spans="1:8">
      <c r="A15844" s="30" t="s">
        <v>5030</v>
      </c>
      <c r="B15844" s="74">
        <v>46248</v>
      </c>
      <c r="C15844" s="30" t="s">
        <v>1830</v>
      </c>
      <c r="D15844" s="30" t="s">
        <v>1831</v>
      </c>
      <c r="E15844" s="75">
        <v>41</v>
      </c>
      <c r="F15844" s="30" t="s">
        <v>68</v>
      </c>
      <c r="G15844" s="30" t="s">
        <v>69</v>
      </c>
      <c r="H15844" s="75">
        <v>1</v>
      </c>
    </row>
    <row r="15845" spans="1:8">
      <c r="A15845" s="30" t="s">
        <v>5030</v>
      </c>
      <c r="B15845" s="74">
        <v>46248</v>
      </c>
      <c r="C15845" s="30" t="s">
        <v>960</v>
      </c>
      <c r="D15845" s="30" t="s">
        <v>961</v>
      </c>
      <c r="E15845" s="75">
        <v>1</v>
      </c>
      <c r="F15845" s="30" t="s">
        <v>80</v>
      </c>
      <c r="G15845" s="30" t="s">
        <v>81</v>
      </c>
      <c r="H15845" s="75">
        <v>1</v>
      </c>
    </row>
    <row r="15846" spans="1:8">
      <c r="A15846" s="30" t="s">
        <v>5030</v>
      </c>
      <c r="B15846" s="74">
        <v>46248</v>
      </c>
      <c r="C15846" s="30" t="s">
        <v>962</v>
      </c>
      <c r="D15846" s="30" t="s">
        <v>963</v>
      </c>
      <c r="E15846" s="75">
        <v>105</v>
      </c>
      <c r="F15846" s="30" t="s">
        <v>70</v>
      </c>
      <c r="G15846" s="30" t="s">
        <v>71</v>
      </c>
      <c r="H15846" s="75">
        <v>2</v>
      </c>
    </row>
    <row r="15847" spans="1:8">
      <c r="A15847" s="30" t="s">
        <v>5030</v>
      </c>
      <c r="B15847" s="74">
        <v>46248</v>
      </c>
      <c r="C15847" s="30" t="s">
        <v>972</v>
      </c>
      <c r="D15847" s="30" t="s">
        <v>973</v>
      </c>
      <c r="E15847" s="75">
        <v>120</v>
      </c>
      <c r="F15847" s="30" t="s">
        <v>70</v>
      </c>
      <c r="G15847" s="30" t="s">
        <v>71</v>
      </c>
      <c r="H15847" s="75">
        <v>2</v>
      </c>
    </row>
    <row r="15848" spans="1:8">
      <c r="A15848" s="30" t="s">
        <v>5030</v>
      </c>
      <c r="B15848" s="74">
        <v>46248</v>
      </c>
      <c r="C15848" s="30" t="s">
        <v>974</v>
      </c>
      <c r="D15848" s="30" t="s">
        <v>975</v>
      </c>
      <c r="E15848" s="75">
        <v>234</v>
      </c>
      <c r="F15848" s="30" t="s">
        <v>53</v>
      </c>
      <c r="G15848" s="30" t="s">
        <v>54</v>
      </c>
      <c r="H15848" s="75">
        <v>1</v>
      </c>
    </row>
    <row r="15849" spans="1:8">
      <c r="A15849" s="30" t="s">
        <v>5030</v>
      </c>
      <c r="B15849" s="74">
        <v>46248</v>
      </c>
      <c r="C15849" s="30" t="s">
        <v>976</v>
      </c>
      <c r="D15849" s="30" t="s">
        <v>977</v>
      </c>
      <c r="E15849" s="75">
        <v>115</v>
      </c>
      <c r="F15849" s="30" t="s">
        <v>70</v>
      </c>
      <c r="G15849" s="30" t="s">
        <v>71</v>
      </c>
      <c r="H15849" s="75">
        <v>2</v>
      </c>
    </row>
    <row r="15850" spans="1:8">
      <c r="A15850" s="30" t="s">
        <v>5030</v>
      </c>
      <c r="B15850" s="74">
        <v>46248</v>
      </c>
      <c r="C15850" s="30" t="s">
        <v>980</v>
      </c>
      <c r="D15850" s="30" t="s">
        <v>981</v>
      </c>
      <c r="E15850" s="75">
        <v>265</v>
      </c>
      <c r="F15850" s="30" t="s">
        <v>70</v>
      </c>
      <c r="G15850" s="30" t="s">
        <v>71</v>
      </c>
      <c r="H15850" s="75">
        <v>2</v>
      </c>
    </row>
    <row r="15851" spans="1:8">
      <c r="A15851" s="30" t="s">
        <v>5030</v>
      </c>
      <c r="B15851" s="74">
        <v>46248</v>
      </c>
      <c r="C15851" s="30" t="s">
        <v>984</v>
      </c>
      <c r="D15851" s="30" t="s">
        <v>985</v>
      </c>
      <c r="E15851" s="75">
        <v>75</v>
      </c>
      <c r="F15851" s="30" t="s">
        <v>53</v>
      </c>
      <c r="G15851" s="30" t="s">
        <v>54</v>
      </c>
      <c r="H15851" s="75">
        <v>1</v>
      </c>
    </row>
    <row r="15852" spans="1:8">
      <c r="A15852" s="30" t="s">
        <v>5030</v>
      </c>
      <c r="B15852" s="74">
        <v>46248</v>
      </c>
      <c r="C15852" s="30" t="s">
        <v>986</v>
      </c>
      <c r="D15852" s="30" t="s">
        <v>987</v>
      </c>
      <c r="E15852" s="75">
        <v>104</v>
      </c>
      <c r="F15852" s="30" t="s">
        <v>53</v>
      </c>
      <c r="G15852" s="30" t="s">
        <v>54</v>
      </c>
      <c r="H15852" s="75">
        <v>1</v>
      </c>
    </row>
    <row r="15853" spans="1:8">
      <c r="A15853" s="30" t="s">
        <v>5030</v>
      </c>
      <c r="B15853" s="74">
        <v>46248</v>
      </c>
      <c r="C15853" s="30" t="s">
        <v>988</v>
      </c>
      <c r="D15853" s="30" t="s">
        <v>989</v>
      </c>
      <c r="E15853" s="75">
        <v>12</v>
      </c>
      <c r="F15853" s="30" t="s">
        <v>76</v>
      </c>
      <c r="G15853" s="30" t="s">
        <v>77</v>
      </c>
      <c r="H15853" s="75">
        <v>1</v>
      </c>
    </row>
    <row r="15854" spans="1:8">
      <c r="A15854" s="30" t="s">
        <v>5030</v>
      </c>
      <c r="B15854" s="74">
        <v>46248</v>
      </c>
      <c r="C15854" s="30" t="s">
        <v>992</v>
      </c>
      <c r="D15854" s="30" t="s">
        <v>993</v>
      </c>
      <c r="E15854" s="75">
        <v>43</v>
      </c>
      <c r="F15854" s="30" t="s">
        <v>70</v>
      </c>
      <c r="G15854" s="30" t="s">
        <v>71</v>
      </c>
      <c r="H15854" s="75">
        <v>2</v>
      </c>
    </row>
    <row r="15855" spans="1:8">
      <c r="A15855" s="30" t="s">
        <v>5030</v>
      </c>
      <c r="B15855" s="74">
        <v>46248</v>
      </c>
      <c r="C15855" s="30" t="s">
        <v>5052</v>
      </c>
      <c r="D15855" s="30" t="s">
        <v>5053</v>
      </c>
      <c r="E15855" s="75">
        <v>1</v>
      </c>
      <c r="F15855" s="30" t="s">
        <v>68</v>
      </c>
      <c r="G15855" s="30" t="s">
        <v>69</v>
      </c>
      <c r="H15855" s="75">
        <v>1</v>
      </c>
    </row>
    <row r="15856" spans="1:8">
      <c r="A15856" s="30" t="s">
        <v>5030</v>
      </c>
      <c r="B15856" s="74">
        <v>46248</v>
      </c>
      <c r="C15856" s="30" t="s">
        <v>1002</v>
      </c>
      <c r="D15856" s="30" t="s">
        <v>1003</v>
      </c>
      <c r="E15856" s="75">
        <v>14</v>
      </c>
      <c r="F15856" s="30" t="s">
        <v>53</v>
      </c>
      <c r="G15856" s="30" t="s">
        <v>54</v>
      </c>
      <c r="H15856" s="75">
        <v>1</v>
      </c>
    </row>
    <row r="15857" spans="1:8">
      <c r="A15857" s="30" t="s">
        <v>5030</v>
      </c>
      <c r="B15857" s="74">
        <v>46248</v>
      </c>
      <c r="C15857" s="30" t="s">
        <v>1840</v>
      </c>
      <c r="D15857" s="30" t="s">
        <v>1841</v>
      </c>
      <c r="E15857" s="75">
        <v>97</v>
      </c>
      <c r="F15857" s="30" t="s">
        <v>70</v>
      </c>
      <c r="G15857" s="30" t="s">
        <v>71</v>
      </c>
      <c r="H15857" s="75">
        <v>2</v>
      </c>
    </row>
    <row r="15858" spans="1:8">
      <c r="A15858" s="30" t="s">
        <v>5030</v>
      </c>
      <c r="B15858" s="74">
        <v>46248</v>
      </c>
      <c r="C15858" s="30" t="s">
        <v>1006</v>
      </c>
      <c r="D15858" s="30" t="s">
        <v>1007</v>
      </c>
      <c r="E15858" s="75">
        <v>50</v>
      </c>
      <c r="F15858" s="30" t="s">
        <v>70</v>
      </c>
      <c r="G15858" s="30" t="s">
        <v>71</v>
      </c>
      <c r="H15858" s="75">
        <v>2</v>
      </c>
    </row>
    <row r="15859" spans="1:8">
      <c r="A15859" s="30" t="s">
        <v>5030</v>
      </c>
      <c r="B15859" s="74">
        <v>46248</v>
      </c>
      <c r="C15859" s="30" t="s">
        <v>1008</v>
      </c>
      <c r="D15859" s="30" t="s">
        <v>1009</v>
      </c>
      <c r="E15859" s="75">
        <v>39</v>
      </c>
      <c r="F15859" s="30" t="s">
        <v>53</v>
      </c>
      <c r="G15859" s="30" t="s">
        <v>54</v>
      </c>
      <c r="H15859" s="75">
        <v>1</v>
      </c>
    </row>
    <row r="15860" spans="1:8">
      <c r="A15860" s="30" t="s">
        <v>5030</v>
      </c>
      <c r="B15860" s="74">
        <v>46248</v>
      </c>
      <c r="C15860" s="30" t="s">
        <v>1012</v>
      </c>
      <c r="D15860" s="30" t="s">
        <v>1013</v>
      </c>
      <c r="E15860" s="75">
        <v>75</v>
      </c>
      <c r="F15860" s="30" t="s">
        <v>53</v>
      </c>
      <c r="G15860" s="30" t="s">
        <v>54</v>
      </c>
      <c r="H15860" s="75">
        <v>1</v>
      </c>
    </row>
    <row r="15861" spans="1:8">
      <c r="A15861" s="30" t="s">
        <v>5030</v>
      </c>
      <c r="B15861" s="74">
        <v>46248</v>
      </c>
      <c r="C15861" s="30" t="s">
        <v>1016</v>
      </c>
      <c r="D15861" s="30" t="s">
        <v>1017</v>
      </c>
      <c r="E15861" s="75">
        <v>18</v>
      </c>
      <c r="F15861" s="30" t="s">
        <v>53</v>
      </c>
      <c r="G15861" s="30" t="s">
        <v>54</v>
      </c>
      <c r="H15861" s="75">
        <v>1</v>
      </c>
    </row>
    <row r="15862" spans="1:8">
      <c r="A15862" s="30" t="s">
        <v>5030</v>
      </c>
      <c r="B15862" s="74">
        <v>46248</v>
      </c>
      <c r="C15862" s="30" t="s">
        <v>1018</v>
      </c>
      <c r="D15862" s="30" t="s">
        <v>1019</v>
      </c>
      <c r="E15862" s="75">
        <v>226</v>
      </c>
      <c r="F15862" s="30" t="s">
        <v>70</v>
      </c>
      <c r="G15862" s="30" t="s">
        <v>71</v>
      </c>
      <c r="H15862" s="75">
        <v>2</v>
      </c>
    </row>
    <row r="15863" spans="1:8">
      <c r="A15863" s="30" t="s">
        <v>5030</v>
      </c>
      <c r="B15863" s="74">
        <v>46248</v>
      </c>
      <c r="C15863" s="30" t="s">
        <v>1020</v>
      </c>
      <c r="D15863" s="30" t="s">
        <v>1021</v>
      </c>
      <c r="E15863" s="75">
        <v>56</v>
      </c>
      <c r="F15863" s="30" t="s">
        <v>53</v>
      </c>
      <c r="G15863" s="30" t="s">
        <v>54</v>
      </c>
      <c r="H15863" s="75">
        <v>1</v>
      </c>
    </row>
    <row r="15864" spans="1:8">
      <c r="A15864" s="30" t="s">
        <v>5030</v>
      </c>
      <c r="B15864" s="74">
        <v>46248</v>
      </c>
      <c r="C15864" s="30" t="s">
        <v>1034</v>
      </c>
      <c r="D15864" s="30" t="s">
        <v>1035</v>
      </c>
      <c r="E15864" s="75">
        <v>45</v>
      </c>
      <c r="F15864" s="30" t="s">
        <v>53</v>
      </c>
      <c r="G15864" s="30" t="s">
        <v>54</v>
      </c>
      <c r="H15864" s="75">
        <v>1</v>
      </c>
    </row>
    <row r="15865" spans="1:8">
      <c r="A15865" s="30" t="s">
        <v>5030</v>
      </c>
      <c r="B15865" s="74">
        <v>46248</v>
      </c>
      <c r="C15865" s="30" t="s">
        <v>1036</v>
      </c>
      <c r="D15865" s="30" t="s">
        <v>1037</v>
      </c>
      <c r="E15865" s="75">
        <v>87</v>
      </c>
      <c r="F15865" s="30" t="s">
        <v>53</v>
      </c>
      <c r="G15865" s="30" t="s">
        <v>54</v>
      </c>
      <c r="H15865" s="75">
        <v>1</v>
      </c>
    </row>
    <row r="15866" spans="1:8">
      <c r="A15866" s="30" t="s">
        <v>5030</v>
      </c>
      <c r="B15866" s="74">
        <v>46248</v>
      </c>
      <c r="C15866" s="30" t="s">
        <v>1038</v>
      </c>
      <c r="D15866" s="30" t="s">
        <v>1039</v>
      </c>
      <c r="E15866" s="75">
        <v>200</v>
      </c>
      <c r="F15866" s="30" t="s">
        <v>70</v>
      </c>
      <c r="G15866" s="30" t="s">
        <v>71</v>
      </c>
      <c r="H15866" s="75">
        <v>2</v>
      </c>
    </row>
    <row r="15867" spans="1:8">
      <c r="A15867" s="30" t="s">
        <v>5030</v>
      </c>
      <c r="B15867" s="74">
        <v>46248</v>
      </c>
      <c r="C15867" s="30" t="s">
        <v>1040</v>
      </c>
      <c r="D15867" s="30" t="s">
        <v>1041</v>
      </c>
      <c r="E15867" s="75">
        <v>39</v>
      </c>
      <c r="F15867" s="30" t="s">
        <v>53</v>
      </c>
      <c r="G15867" s="30" t="s">
        <v>54</v>
      </c>
      <c r="H15867" s="75">
        <v>1</v>
      </c>
    </row>
    <row r="15868" spans="1:8">
      <c r="A15868" s="30" t="s">
        <v>5030</v>
      </c>
      <c r="B15868" s="74">
        <v>46248</v>
      </c>
      <c r="C15868" s="30" t="s">
        <v>1042</v>
      </c>
      <c r="D15868" s="30" t="s">
        <v>1043</v>
      </c>
      <c r="E15868" s="75">
        <v>103</v>
      </c>
      <c r="F15868" s="30" t="s">
        <v>80</v>
      </c>
      <c r="G15868" s="30" t="s">
        <v>81</v>
      </c>
      <c r="H15868" s="75">
        <v>1</v>
      </c>
    </row>
    <row r="15869" spans="1:8">
      <c r="A15869" s="30" t="s">
        <v>5030</v>
      </c>
      <c r="B15869" s="74">
        <v>46248</v>
      </c>
      <c r="C15869" s="30" t="s">
        <v>1044</v>
      </c>
      <c r="D15869" s="30" t="s">
        <v>1045</v>
      </c>
      <c r="E15869" s="75">
        <v>88</v>
      </c>
      <c r="F15869" s="30" t="s">
        <v>53</v>
      </c>
      <c r="G15869" s="30" t="s">
        <v>54</v>
      </c>
      <c r="H15869" s="75">
        <v>1</v>
      </c>
    </row>
    <row r="15870" spans="1:8">
      <c r="A15870" s="30" t="s">
        <v>5030</v>
      </c>
      <c r="B15870" s="74">
        <v>46248</v>
      </c>
      <c r="C15870" s="30" t="s">
        <v>1046</v>
      </c>
      <c r="D15870" s="30" t="s">
        <v>1047</v>
      </c>
      <c r="E15870" s="75">
        <v>119</v>
      </c>
      <c r="F15870" s="30" t="s">
        <v>72</v>
      </c>
      <c r="G15870" s="30" t="s">
        <v>73</v>
      </c>
      <c r="H15870" s="75">
        <v>3</v>
      </c>
    </row>
    <row r="15871" spans="1:8">
      <c r="A15871" s="30" t="s">
        <v>5030</v>
      </c>
      <c r="B15871" s="74">
        <v>46248</v>
      </c>
      <c r="C15871" s="30" t="s">
        <v>1048</v>
      </c>
      <c r="D15871" s="30" t="s">
        <v>1049</v>
      </c>
      <c r="E15871" s="75">
        <v>60</v>
      </c>
      <c r="F15871" s="30" t="s">
        <v>70</v>
      </c>
      <c r="G15871" s="30" t="s">
        <v>71</v>
      </c>
      <c r="H15871" s="75">
        <v>2</v>
      </c>
    </row>
    <row r="15872" spans="1:8">
      <c r="A15872" s="30" t="s">
        <v>5030</v>
      </c>
      <c r="B15872" s="74">
        <v>46248</v>
      </c>
      <c r="C15872" s="30" t="s">
        <v>1050</v>
      </c>
      <c r="D15872" s="30" t="s">
        <v>1051</v>
      </c>
      <c r="E15872" s="75">
        <v>99</v>
      </c>
      <c r="F15872" s="30" t="s">
        <v>70</v>
      </c>
      <c r="G15872" s="30" t="s">
        <v>71</v>
      </c>
      <c r="H15872" s="75">
        <v>2</v>
      </c>
    </row>
    <row r="15873" spans="1:8">
      <c r="A15873" s="30" t="s">
        <v>5030</v>
      </c>
      <c r="B15873" s="74">
        <v>46248</v>
      </c>
      <c r="C15873" s="30" t="s">
        <v>1066</v>
      </c>
      <c r="D15873" s="30" t="s">
        <v>1067</v>
      </c>
      <c r="E15873" s="75">
        <v>176</v>
      </c>
      <c r="F15873" s="30" t="s">
        <v>80</v>
      </c>
      <c r="G15873" s="30" t="s">
        <v>81</v>
      </c>
      <c r="H15873" s="75">
        <v>1</v>
      </c>
    </row>
    <row r="15874" spans="1:8">
      <c r="A15874" s="30" t="s">
        <v>5030</v>
      </c>
      <c r="B15874" s="74">
        <v>46248</v>
      </c>
      <c r="C15874" s="30" t="s">
        <v>1068</v>
      </c>
      <c r="D15874" s="30" t="s">
        <v>1069</v>
      </c>
      <c r="E15874" s="75">
        <v>144</v>
      </c>
      <c r="F15874" s="30" t="s">
        <v>70</v>
      </c>
      <c r="G15874" s="30" t="s">
        <v>71</v>
      </c>
      <c r="H15874" s="75">
        <v>2</v>
      </c>
    </row>
    <row r="15875" spans="1:8">
      <c r="A15875" s="30" t="s">
        <v>5030</v>
      </c>
      <c r="B15875" s="74">
        <v>46248</v>
      </c>
      <c r="C15875" s="30" t="s">
        <v>1072</v>
      </c>
      <c r="D15875" s="30" t="s">
        <v>1073</v>
      </c>
      <c r="E15875" s="75">
        <v>108</v>
      </c>
      <c r="F15875" s="30" t="s">
        <v>53</v>
      </c>
      <c r="G15875" s="30" t="s">
        <v>54</v>
      </c>
      <c r="H15875" s="75">
        <v>1</v>
      </c>
    </row>
    <row r="15876" spans="1:8">
      <c r="A15876" s="30" t="s">
        <v>5030</v>
      </c>
      <c r="B15876" s="74">
        <v>46248</v>
      </c>
      <c r="C15876" s="30" t="s">
        <v>1074</v>
      </c>
      <c r="D15876" s="30" t="s">
        <v>1075</v>
      </c>
      <c r="E15876" s="75">
        <v>165</v>
      </c>
      <c r="F15876" s="30" t="s">
        <v>70</v>
      </c>
      <c r="G15876" s="30" t="s">
        <v>71</v>
      </c>
      <c r="H15876" s="75">
        <v>2</v>
      </c>
    </row>
    <row r="15877" spans="1:8">
      <c r="A15877" s="30" t="s">
        <v>5030</v>
      </c>
      <c r="B15877" s="74">
        <v>46248</v>
      </c>
      <c r="C15877" s="30" t="s">
        <v>1076</v>
      </c>
      <c r="D15877" s="30" t="s">
        <v>1077</v>
      </c>
      <c r="E15877" s="75">
        <v>26</v>
      </c>
      <c r="F15877" s="30" t="s">
        <v>53</v>
      </c>
      <c r="G15877" s="30" t="s">
        <v>54</v>
      </c>
      <c r="H15877" s="75">
        <v>1</v>
      </c>
    </row>
    <row r="15878" spans="1:8">
      <c r="A15878" s="30" t="s">
        <v>5030</v>
      </c>
      <c r="B15878" s="74">
        <v>46248</v>
      </c>
      <c r="C15878" s="30" t="s">
        <v>1078</v>
      </c>
      <c r="D15878" s="30" t="s">
        <v>1079</v>
      </c>
      <c r="E15878" s="75">
        <v>5</v>
      </c>
      <c r="F15878" s="30" t="s">
        <v>70</v>
      </c>
      <c r="G15878" s="30" t="s">
        <v>71</v>
      </c>
      <c r="H15878" s="75">
        <v>2</v>
      </c>
    </row>
    <row r="15879" spans="1:8">
      <c r="A15879" s="30" t="s">
        <v>5030</v>
      </c>
      <c r="B15879" s="74">
        <v>46248</v>
      </c>
      <c r="C15879" s="30" t="s">
        <v>1080</v>
      </c>
      <c r="D15879" s="30" t="s">
        <v>1081</v>
      </c>
      <c r="E15879" s="75">
        <v>36</v>
      </c>
      <c r="F15879" s="30" t="s">
        <v>70</v>
      </c>
      <c r="G15879" s="30" t="s">
        <v>71</v>
      </c>
      <c r="H15879" s="75">
        <v>2</v>
      </c>
    </row>
    <row r="15880" spans="1:8">
      <c r="A15880" s="30" t="s">
        <v>5030</v>
      </c>
      <c r="B15880" s="74">
        <v>46248</v>
      </c>
      <c r="C15880" s="30" t="s">
        <v>1086</v>
      </c>
      <c r="D15880" s="30" t="s">
        <v>1087</v>
      </c>
      <c r="E15880" s="75">
        <v>99</v>
      </c>
      <c r="F15880" s="30" t="s">
        <v>53</v>
      </c>
      <c r="G15880" s="30" t="s">
        <v>54</v>
      </c>
      <c r="H15880" s="75">
        <v>1</v>
      </c>
    </row>
    <row r="15881" spans="1:8">
      <c r="A15881" s="30" t="s">
        <v>5030</v>
      </c>
      <c r="B15881" s="74">
        <v>46248</v>
      </c>
      <c r="C15881" s="30" t="s">
        <v>1088</v>
      </c>
      <c r="D15881" s="30" t="s">
        <v>1089</v>
      </c>
      <c r="E15881" s="75">
        <v>29</v>
      </c>
      <c r="F15881" s="30" t="s">
        <v>80</v>
      </c>
      <c r="G15881" s="30" t="s">
        <v>81</v>
      </c>
      <c r="H15881" s="75">
        <v>1</v>
      </c>
    </row>
    <row r="15882" spans="1:8">
      <c r="A15882" s="30" t="s">
        <v>5030</v>
      </c>
      <c r="B15882" s="74">
        <v>46248</v>
      </c>
      <c r="C15882" s="30" t="s">
        <v>1092</v>
      </c>
      <c r="D15882" s="30" t="s">
        <v>1093</v>
      </c>
      <c r="E15882" s="75">
        <v>412</v>
      </c>
      <c r="F15882" s="30" t="s">
        <v>80</v>
      </c>
      <c r="G15882" s="30" t="s">
        <v>81</v>
      </c>
      <c r="H15882" s="75">
        <v>1</v>
      </c>
    </row>
    <row r="15883" spans="1:8">
      <c r="A15883" s="30" t="s">
        <v>5030</v>
      </c>
      <c r="B15883" s="74">
        <v>46248</v>
      </c>
      <c r="C15883" s="30" t="s">
        <v>1094</v>
      </c>
      <c r="D15883" s="30" t="s">
        <v>1095</v>
      </c>
      <c r="E15883" s="75">
        <v>76</v>
      </c>
      <c r="F15883" s="30" t="s">
        <v>70</v>
      </c>
      <c r="G15883" s="30" t="s">
        <v>71</v>
      </c>
      <c r="H15883" s="75">
        <v>2</v>
      </c>
    </row>
    <row r="15884" spans="1:8">
      <c r="A15884" s="30" t="s">
        <v>5030</v>
      </c>
      <c r="B15884" s="74">
        <v>46248</v>
      </c>
      <c r="C15884" s="30" t="s">
        <v>1096</v>
      </c>
      <c r="D15884" s="30" t="s">
        <v>1097</v>
      </c>
      <c r="E15884" s="75">
        <v>56</v>
      </c>
      <c r="F15884" s="30" t="s">
        <v>68</v>
      </c>
      <c r="G15884" s="30" t="s">
        <v>69</v>
      </c>
      <c r="H15884" s="75">
        <v>1</v>
      </c>
    </row>
    <row r="15885" spans="1:8">
      <c r="A15885" s="30" t="s">
        <v>5030</v>
      </c>
      <c r="B15885" s="74">
        <v>46248</v>
      </c>
      <c r="C15885" s="30" t="s">
        <v>1850</v>
      </c>
      <c r="D15885" s="30" t="s">
        <v>1851</v>
      </c>
      <c r="E15885" s="75">
        <v>80</v>
      </c>
      <c r="F15885" s="30" t="s">
        <v>76</v>
      </c>
      <c r="G15885" s="30" t="s">
        <v>77</v>
      </c>
      <c r="H15885" s="75">
        <v>1</v>
      </c>
    </row>
    <row r="15886" spans="1:8">
      <c r="A15886" s="30" t="s">
        <v>5030</v>
      </c>
      <c r="B15886" s="74">
        <v>46248</v>
      </c>
      <c r="C15886" s="30" t="s">
        <v>1102</v>
      </c>
      <c r="D15886" s="30" t="s">
        <v>1103</v>
      </c>
      <c r="E15886" s="75">
        <v>83</v>
      </c>
      <c r="F15886" s="30" t="s">
        <v>53</v>
      </c>
      <c r="G15886" s="30" t="s">
        <v>54</v>
      </c>
      <c r="H15886" s="75">
        <v>1</v>
      </c>
    </row>
    <row r="15887" spans="1:8">
      <c r="A15887" s="30" t="s">
        <v>5030</v>
      </c>
      <c r="B15887" s="74">
        <v>46248</v>
      </c>
      <c r="C15887" s="30" t="s">
        <v>1104</v>
      </c>
      <c r="D15887" s="30" t="s">
        <v>1105</v>
      </c>
      <c r="E15887" s="75">
        <v>115</v>
      </c>
      <c r="F15887" s="30" t="s">
        <v>53</v>
      </c>
      <c r="G15887" s="30" t="s">
        <v>54</v>
      </c>
      <c r="H15887" s="75">
        <v>1</v>
      </c>
    </row>
    <row r="15888" spans="1:8">
      <c r="A15888" s="30" t="s">
        <v>5030</v>
      </c>
      <c r="B15888" s="74">
        <v>46248</v>
      </c>
      <c r="C15888" s="30" t="s">
        <v>1106</v>
      </c>
      <c r="D15888" s="30" t="s">
        <v>1107</v>
      </c>
      <c r="E15888" s="75">
        <v>227</v>
      </c>
      <c r="F15888" s="30" t="s">
        <v>80</v>
      </c>
      <c r="G15888" s="30" t="s">
        <v>81</v>
      </c>
      <c r="H15888" s="75">
        <v>1</v>
      </c>
    </row>
    <row r="15889" spans="1:8">
      <c r="A15889" s="30" t="s">
        <v>5030</v>
      </c>
      <c r="B15889" s="74">
        <v>46248</v>
      </c>
      <c r="C15889" s="30" t="s">
        <v>1108</v>
      </c>
      <c r="D15889" s="30" t="s">
        <v>1109</v>
      </c>
      <c r="E15889" s="75">
        <v>93</v>
      </c>
      <c r="F15889" s="30" t="s">
        <v>53</v>
      </c>
      <c r="G15889" s="30" t="s">
        <v>54</v>
      </c>
      <c r="H15889" s="75">
        <v>1</v>
      </c>
    </row>
    <row r="15890" spans="1:8">
      <c r="A15890" s="30" t="s">
        <v>5030</v>
      </c>
      <c r="B15890" s="74">
        <v>46248</v>
      </c>
      <c r="C15890" s="30" t="s">
        <v>1110</v>
      </c>
      <c r="D15890" s="30" t="s">
        <v>1111</v>
      </c>
      <c r="E15890" s="75">
        <v>224</v>
      </c>
      <c r="F15890" s="30" t="s">
        <v>80</v>
      </c>
      <c r="G15890" s="30" t="s">
        <v>81</v>
      </c>
      <c r="H15890" s="75">
        <v>1</v>
      </c>
    </row>
    <row r="15891" spans="1:8">
      <c r="A15891" s="30" t="s">
        <v>5030</v>
      </c>
      <c r="B15891" s="74">
        <v>46248</v>
      </c>
      <c r="C15891" s="30" t="s">
        <v>1852</v>
      </c>
      <c r="D15891" s="30" t="s">
        <v>1853</v>
      </c>
      <c r="E15891" s="75">
        <v>72</v>
      </c>
      <c r="F15891" s="30" t="s">
        <v>53</v>
      </c>
      <c r="G15891" s="30" t="s">
        <v>54</v>
      </c>
      <c r="H15891" s="75">
        <v>1</v>
      </c>
    </row>
    <row r="15892" spans="1:8">
      <c r="A15892" s="30" t="s">
        <v>5030</v>
      </c>
      <c r="B15892" s="74">
        <v>46248</v>
      </c>
      <c r="C15892" s="30" t="s">
        <v>1854</v>
      </c>
      <c r="D15892" s="30" t="s">
        <v>1855</v>
      </c>
      <c r="E15892" s="75">
        <v>28</v>
      </c>
      <c r="F15892" s="30" t="s">
        <v>80</v>
      </c>
      <c r="G15892" s="30" t="s">
        <v>81</v>
      </c>
      <c r="H15892" s="75">
        <v>1</v>
      </c>
    </row>
    <row r="15893" spans="1:8">
      <c r="A15893" s="30" t="s">
        <v>5030</v>
      </c>
      <c r="B15893" s="74">
        <v>46248</v>
      </c>
      <c r="C15893" s="30" t="s">
        <v>1114</v>
      </c>
      <c r="D15893" s="30" t="s">
        <v>1115</v>
      </c>
      <c r="E15893" s="75">
        <v>154</v>
      </c>
      <c r="F15893" s="30" t="s">
        <v>70</v>
      </c>
      <c r="G15893" s="30" t="s">
        <v>71</v>
      </c>
      <c r="H15893" s="75">
        <v>2</v>
      </c>
    </row>
    <row r="15894" spans="1:8">
      <c r="A15894" s="30" t="s">
        <v>5030</v>
      </c>
      <c r="B15894" s="74">
        <v>46248</v>
      </c>
      <c r="C15894" s="30" t="s">
        <v>1120</v>
      </c>
      <c r="D15894" s="30" t="s">
        <v>1121</v>
      </c>
      <c r="E15894" s="75">
        <v>161</v>
      </c>
      <c r="F15894" s="30" t="s">
        <v>70</v>
      </c>
      <c r="G15894" s="30" t="s">
        <v>71</v>
      </c>
      <c r="H15894" s="75">
        <v>2</v>
      </c>
    </row>
    <row r="15895" spans="1:8">
      <c r="A15895" s="30" t="s">
        <v>5030</v>
      </c>
      <c r="B15895" s="74">
        <v>46248</v>
      </c>
      <c r="C15895" s="30" t="s">
        <v>1126</v>
      </c>
      <c r="D15895" s="30" t="s">
        <v>1127</v>
      </c>
      <c r="E15895" s="75">
        <v>102</v>
      </c>
      <c r="F15895" s="30" t="s">
        <v>76</v>
      </c>
      <c r="G15895" s="30" t="s">
        <v>77</v>
      </c>
      <c r="H15895" s="75">
        <v>1</v>
      </c>
    </row>
    <row r="15896" spans="1:8">
      <c r="A15896" s="30" t="s">
        <v>5030</v>
      </c>
      <c r="B15896" s="74">
        <v>46248</v>
      </c>
      <c r="C15896" s="30" t="s">
        <v>1130</v>
      </c>
      <c r="D15896" s="30" t="s">
        <v>1131</v>
      </c>
      <c r="E15896" s="75">
        <v>183</v>
      </c>
      <c r="F15896" s="30" t="s">
        <v>76</v>
      </c>
      <c r="G15896" s="30" t="s">
        <v>77</v>
      </c>
      <c r="H15896" s="75">
        <v>1</v>
      </c>
    </row>
    <row r="15897" spans="1:8">
      <c r="A15897" s="30" t="s">
        <v>5030</v>
      </c>
      <c r="B15897" s="74">
        <v>46248</v>
      </c>
      <c r="C15897" s="30" t="s">
        <v>1136</v>
      </c>
      <c r="D15897" s="30" t="s">
        <v>1137</v>
      </c>
      <c r="E15897" s="75">
        <v>197</v>
      </c>
      <c r="F15897" s="30" t="s">
        <v>70</v>
      </c>
      <c r="G15897" s="30" t="s">
        <v>71</v>
      </c>
      <c r="H15897" s="75">
        <v>2</v>
      </c>
    </row>
    <row r="15898" spans="1:8">
      <c r="A15898" s="30" t="s">
        <v>5030</v>
      </c>
      <c r="B15898" s="74">
        <v>46248</v>
      </c>
      <c r="C15898" s="30" t="s">
        <v>1856</v>
      </c>
      <c r="D15898" s="30" t="s">
        <v>1857</v>
      </c>
      <c r="E15898" s="75">
        <v>43</v>
      </c>
      <c r="F15898" s="30" t="s">
        <v>53</v>
      </c>
      <c r="G15898" s="30" t="s">
        <v>54</v>
      </c>
      <c r="H15898" s="75">
        <v>1</v>
      </c>
    </row>
    <row r="15899" spans="1:8">
      <c r="A15899" s="30" t="s">
        <v>5030</v>
      </c>
      <c r="B15899" s="74">
        <v>46248</v>
      </c>
      <c r="C15899" s="30" t="s">
        <v>1140</v>
      </c>
      <c r="D15899" s="30" t="s">
        <v>1141</v>
      </c>
      <c r="E15899" s="75">
        <v>89</v>
      </c>
      <c r="F15899" s="30" t="s">
        <v>53</v>
      </c>
      <c r="G15899" s="30" t="s">
        <v>54</v>
      </c>
      <c r="H15899" s="75">
        <v>1</v>
      </c>
    </row>
    <row r="15900" spans="1:8">
      <c r="A15900" s="30" t="s">
        <v>5030</v>
      </c>
      <c r="B15900" s="74">
        <v>46248</v>
      </c>
      <c r="C15900" s="30" t="s">
        <v>1142</v>
      </c>
      <c r="D15900" s="30" t="s">
        <v>1143</v>
      </c>
      <c r="E15900" s="75">
        <v>122</v>
      </c>
      <c r="F15900" s="30" t="s">
        <v>70</v>
      </c>
      <c r="G15900" s="30" t="s">
        <v>71</v>
      </c>
      <c r="H15900" s="75">
        <v>2</v>
      </c>
    </row>
    <row r="15901" spans="1:8">
      <c r="A15901" s="30" t="s">
        <v>5030</v>
      </c>
      <c r="B15901" s="74">
        <v>46248</v>
      </c>
      <c r="C15901" s="30" t="s">
        <v>1144</v>
      </c>
      <c r="D15901" s="30" t="s">
        <v>1145</v>
      </c>
      <c r="E15901" s="75">
        <v>9</v>
      </c>
      <c r="F15901" s="30" t="s">
        <v>76</v>
      </c>
      <c r="G15901" s="30" t="s">
        <v>77</v>
      </c>
      <c r="H15901" s="75">
        <v>1</v>
      </c>
    </row>
    <row r="15902" spans="1:8">
      <c r="A15902" s="30" t="s">
        <v>5030</v>
      </c>
      <c r="B15902" s="74">
        <v>46248</v>
      </c>
      <c r="C15902" s="30" t="s">
        <v>1148</v>
      </c>
      <c r="D15902" s="30" t="s">
        <v>1149</v>
      </c>
      <c r="E15902" s="75">
        <v>77</v>
      </c>
      <c r="F15902" s="30" t="s">
        <v>70</v>
      </c>
      <c r="G15902" s="30" t="s">
        <v>71</v>
      </c>
      <c r="H15902" s="75">
        <v>2</v>
      </c>
    </row>
    <row r="15903" spans="1:8">
      <c r="A15903" s="30" t="s">
        <v>5030</v>
      </c>
      <c r="B15903" s="74">
        <v>46248</v>
      </c>
      <c r="C15903" s="30" t="s">
        <v>1150</v>
      </c>
      <c r="D15903" s="30" t="s">
        <v>1151</v>
      </c>
      <c r="E15903" s="75">
        <v>57</v>
      </c>
      <c r="F15903" s="30" t="s">
        <v>68</v>
      </c>
      <c r="G15903" s="30" t="s">
        <v>69</v>
      </c>
      <c r="H15903" s="75">
        <v>1</v>
      </c>
    </row>
    <row r="15904" spans="1:8">
      <c r="A15904" s="30" t="s">
        <v>5030</v>
      </c>
      <c r="B15904" s="74">
        <v>46248</v>
      </c>
      <c r="C15904" s="30" t="s">
        <v>1154</v>
      </c>
      <c r="D15904" s="30" t="s">
        <v>1155</v>
      </c>
      <c r="E15904" s="75">
        <v>164</v>
      </c>
      <c r="F15904" s="30" t="s">
        <v>53</v>
      </c>
      <c r="G15904" s="30" t="s">
        <v>54</v>
      </c>
      <c r="H15904" s="75">
        <v>1</v>
      </c>
    </row>
    <row r="15905" spans="1:8">
      <c r="A15905" s="30" t="s">
        <v>5030</v>
      </c>
      <c r="B15905" s="74">
        <v>46248</v>
      </c>
      <c r="C15905" s="30" t="s">
        <v>1156</v>
      </c>
      <c r="D15905" s="30" t="s">
        <v>1157</v>
      </c>
      <c r="E15905" s="75">
        <v>125</v>
      </c>
      <c r="F15905" s="30" t="s">
        <v>70</v>
      </c>
      <c r="G15905" s="30" t="s">
        <v>71</v>
      </c>
      <c r="H15905" s="75">
        <v>2</v>
      </c>
    </row>
    <row r="15906" spans="1:8">
      <c r="A15906" s="30" t="s">
        <v>5030</v>
      </c>
      <c r="B15906" s="74">
        <v>46248</v>
      </c>
      <c r="C15906" s="30" t="s">
        <v>1158</v>
      </c>
      <c r="D15906" s="30" t="s">
        <v>1159</v>
      </c>
      <c r="E15906" s="75">
        <v>51</v>
      </c>
      <c r="F15906" s="30" t="s">
        <v>74</v>
      </c>
      <c r="G15906" s="30" t="s">
        <v>75</v>
      </c>
      <c r="H15906" s="75">
        <v>2</v>
      </c>
    </row>
    <row r="15907" spans="1:8">
      <c r="A15907" s="30" t="s">
        <v>5030</v>
      </c>
      <c r="B15907" s="74">
        <v>46248</v>
      </c>
      <c r="C15907" s="30" t="s">
        <v>1860</v>
      </c>
      <c r="D15907" s="30" t="s">
        <v>1861</v>
      </c>
      <c r="E15907" s="75">
        <v>84</v>
      </c>
      <c r="F15907" s="30" t="s">
        <v>53</v>
      </c>
      <c r="G15907" s="30" t="s">
        <v>54</v>
      </c>
      <c r="H15907" s="75">
        <v>1</v>
      </c>
    </row>
    <row r="15908" spans="1:8">
      <c r="A15908" s="30" t="s">
        <v>5030</v>
      </c>
      <c r="B15908" s="74">
        <v>46248</v>
      </c>
      <c r="C15908" s="30" t="s">
        <v>1926</v>
      </c>
      <c r="D15908" s="30" t="s">
        <v>1927</v>
      </c>
      <c r="E15908" s="75">
        <v>116</v>
      </c>
      <c r="F15908" s="30" t="s">
        <v>74</v>
      </c>
      <c r="G15908" s="30" t="s">
        <v>75</v>
      </c>
      <c r="H15908" s="75">
        <v>2</v>
      </c>
    </row>
    <row r="15909" spans="1:8">
      <c r="A15909" s="30" t="s">
        <v>5030</v>
      </c>
      <c r="B15909" s="74">
        <v>46248</v>
      </c>
      <c r="C15909" s="30" t="s">
        <v>1166</v>
      </c>
      <c r="D15909" s="30" t="s">
        <v>1167</v>
      </c>
      <c r="E15909" s="75">
        <v>121</v>
      </c>
      <c r="F15909" s="30" t="s">
        <v>53</v>
      </c>
      <c r="G15909" s="30" t="s">
        <v>54</v>
      </c>
      <c r="H15909" s="75">
        <v>1</v>
      </c>
    </row>
    <row r="15910" spans="1:8">
      <c r="A15910" s="30" t="s">
        <v>5030</v>
      </c>
      <c r="B15910" s="74">
        <v>46248</v>
      </c>
      <c r="C15910" s="30" t="s">
        <v>1174</v>
      </c>
      <c r="D15910" s="30" t="s">
        <v>1175</v>
      </c>
      <c r="E15910" s="75">
        <v>149</v>
      </c>
      <c r="F15910" s="30" t="s">
        <v>53</v>
      </c>
      <c r="G15910" s="30" t="s">
        <v>54</v>
      </c>
      <c r="H15910" s="75">
        <v>1</v>
      </c>
    </row>
    <row r="15911" spans="1:8">
      <c r="A15911" s="30" t="s">
        <v>5030</v>
      </c>
      <c r="B15911" s="74">
        <v>46248</v>
      </c>
      <c r="C15911" s="30" t="s">
        <v>1180</v>
      </c>
      <c r="D15911" s="30" t="s">
        <v>1181</v>
      </c>
      <c r="E15911" s="75">
        <v>165</v>
      </c>
      <c r="F15911" s="30" t="s">
        <v>53</v>
      </c>
      <c r="G15911" s="30" t="s">
        <v>54</v>
      </c>
      <c r="H15911" s="75">
        <v>1</v>
      </c>
    </row>
    <row r="15912" spans="1:8">
      <c r="A15912" s="30" t="s">
        <v>5030</v>
      </c>
      <c r="B15912" s="74">
        <v>46248</v>
      </c>
      <c r="C15912" s="30" t="s">
        <v>1182</v>
      </c>
      <c r="D15912" s="30" t="s">
        <v>1183</v>
      </c>
      <c r="E15912" s="75">
        <v>57</v>
      </c>
      <c r="F15912" s="30" t="s">
        <v>70</v>
      </c>
      <c r="G15912" s="30" t="s">
        <v>71</v>
      </c>
      <c r="H15912" s="75">
        <v>2</v>
      </c>
    </row>
    <row r="15913" spans="1:8">
      <c r="A15913" s="30" t="s">
        <v>5030</v>
      </c>
      <c r="B15913" s="74">
        <v>46248</v>
      </c>
      <c r="C15913" s="30" t="s">
        <v>1186</v>
      </c>
      <c r="D15913" s="30" t="s">
        <v>1187</v>
      </c>
      <c r="E15913" s="75">
        <v>45</v>
      </c>
      <c r="F15913" s="30" t="s">
        <v>53</v>
      </c>
      <c r="G15913" s="30" t="s">
        <v>54</v>
      </c>
      <c r="H15913" s="75">
        <v>1</v>
      </c>
    </row>
    <row r="15914" spans="1:8">
      <c r="A15914" s="30" t="s">
        <v>5030</v>
      </c>
      <c r="B15914" s="74">
        <v>46248</v>
      </c>
      <c r="C15914" s="30" t="s">
        <v>1188</v>
      </c>
      <c r="D15914" s="30" t="s">
        <v>1189</v>
      </c>
      <c r="E15914" s="75">
        <v>40</v>
      </c>
      <c r="F15914" s="30" t="s">
        <v>53</v>
      </c>
      <c r="G15914" s="30" t="s">
        <v>54</v>
      </c>
      <c r="H15914" s="75">
        <v>1</v>
      </c>
    </row>
    <row r="15915" spans="1:8">
      <c r="A15915" s="30" t="s">
        <v>5030</v>
      </c>
      <c r="B15915" s="74">
        <v>46248</v>
      </c>
      <c r="C15915" s="30" t="s">
        <v>1928</v>
      </c>
      <c r="D15915" s="30" t="s">
        <v>1929</v>
      </c>
      <c r="E15915" s="75">
        <v>6</v>
      </c>
      <c r="F15915" s="30" t="s">
        <v>76</v>
      </c>
      <c r="G15915" s="30" t="s">
        <v>77</v>
      </c>
      <c r="H15915" s="75">
        <v>1</v>
      </c>
    </row>
    <row r="15916" spans="1:8">
      <c r="A15916" s="30" t="s">
        <v>5030</v>
      </c>
      <c r="B15916" s="74">
        <v>46248</v>
      </c>
      <c r="C15916" s="30" t="s">
        <v>1190</v>
      </c>
      <c r="D15916" s="30" t="s">
        <v>1191</v>
      </c>
      <c r="E15916" s="75">
        <v>61</v>
      </c>
      <c r="F15916" s="30" t="s">
        <v>53</v>
      </c>
      <c r="G15916" s="30" t="s">
        <v>54</v>
      </c>
      <c r="H15916" s="75">
        <v>1</v>
      </c>
    </row>
    <row r="15917" spans="1:8">
      <c r="A15917" s="30" t="s">
        <v>5030</v>
      </c>
      <c r="B15917" s="74">
        <v>46248</v>
      </c>
      <c r="C15917" s="30" t="s">
        <v>1194</v>
      </c>
      <c r="D15917" s="30" t="s">
        <v>1195</v>
      </c>
      <c r="E15917" s="75">
        <v>117</v>
      </c>
      <c r="F15917" s="30" t="s">
        <v>70</v>
      </c>
      <c r="G15917" s="30" t="s">
        <v>71</v>
      </c>
      <c r="H15917" s="75">
        <v>2</v>
      </c>
    </row>
    <row r="15918" spans="1:8">
      <c r="A15918" s="30" t="s">
        <v>5030</v>
      </c>
      <c r="B15918" s="74">
        <v>46248</v>
      </c>
      <c r="C15918" s="30" t="s">
        <v>1198</v>
      </c>
      <c r="D15918" s="30" t="s">
        <v>1199</v>
      </c>
      <c r="E15918" s="75">
        <v>9</v>
      </c>
      <c r="F15918" s="30" t="s">
        <v>76</v>
      </c>
      <c r="G15918" s="30" t="s">
        <v>77</v>
      </c>
      <c r="H15918" s="75">
        <v>1</v>
      </c>
    </row>
    <row r="15919" spans="1:8">
      <c r="A15919" s="30" t="s">
        <v>5030</v>
      </c>
      <c r="B15919" s="74">
        <v>46248</v>
      </c>
      <c r="C15919" s="30" t="s">
        <v>1202</v>
      </c>
      <c r="D15919" s="30" t="s">
        <v>1203</v>
      </c>
      <c r="E15919" s="75">
        <v>129</v>
      </c>
      <c r="F15919" s="30" t="s">
        <v>70</v>
      </c>
      <c r="G15919" s="30" t="s">
        <v>71</v>
      </c>
      <c r="H15919" s="75">
        <v>2</v>
      </c>
    </row>
    <row r="15920" spans="1:8">
      <c r="A15920" s="30" t="s">
        <v>5030</v>
      </c>
      <c r="B15920" s="74">
        <v>46248</v>
      </c>
      <c r="C15920" s="30" t="s">
        <v>1204</v>
      </c>
      <c r="D15920" s="30" t="s">
        <v>1205</v>
      </c>
      <c r="E15920" s="75">
        <v>49</v>
      </c>
      <c r="F15920" s="30" t="s">
        <v>53</v>
      </c>
      <c r="G15920" s="30" t="s">
        <v>54</v>
      </c>
      <c r="H15920" s="75">
        <v>1</v>
      </c>
    </row>
    <row r="15921" spans="1:8">
      <c r="A15921" s="30" t="s">
        <v>5030</v>
      </c>
      <c r="B15921" s="74">
        <v>46248</v>
      </c>
      <c r="C15921" s="30" t="s">
        <v>1206</v>
      </c>
      <c r="D15921" s="30" t="s">
        <v>1207</v>
      </c>
      <c r="E15921" s="75">
        <v>17</v>
      </c>
      <c r="F15921" s="30" t="s">
        <v>53</v>
      </c>
      <c r="G15921" s="30" t="s">
        <v>54</v>
      </c>
      <c r="H15921" s="75">
        <v>1</v>
      </c>
    </row>
    <row r="15922" spans="1:8">
      <c r="A15922" s="30" t="s">
        <v>5030</v>
      </c>
      <c r="B15922" s="74">
        <v>46248</v>
      </c>
      <c r="C15922" s="30" t="s">
        <v>1210</v>
      </c>
      <c r="D15922" s="30" t="s">
        <v>1211</v>
      </c>
      <c r="E15922" s="75">
        <v>61</v>
      </c>
      <c r="F15922" s="30" t="s">
        <v>53</v>
      </c>
      <c r="G15922" s="30" t="s">
        <v>54</v>
      </c>
      <c r="H15922" s="75">
        <v>1</v>
      </c>
    </row>
    <row r="15923" spans="1:8">
      <c r="A15923" s="30" t="s">
        <v>5030</v>
      </c>
      <c r="B15923" s="74">
        <v>46248</v>
      </c>
      <c r="C15923" s="30" t="s">
        <v>1862</v>
      </c>
      <c r="D15923" s="30" t="s">
        <v>1863</v>
      </c>
      <c r="E15923" s="75">
        <v>78</v>
      </c>
      <c r="F15923" s="30" t="s">
        <v>53</v>
      </c>
      <c r="G15923" s="30" t="s">
        <v>54</v>
      </c>
      <c r="H15923" s="75">
        <v>1</v>
      </c>
    </row>
    <row r="15924" spans="1:8">
      <c r="A15924" s="30" t="s">
        <v>5030</v>
      </c>
      <c r="B15924" s="74">
        <v>46248</v>
      </c>
      <c r="C15924" s="30" t="s">
        <v>1218</v>
      </c>
      <c r="D15924" s="30" t="s">
        <v>1219</v>
      </c>
      <c r="E15924" s="75">
        <v>17</v>
      </c>
      <c r="F15924" s="30" t="s">
        <v>53</v>
      </c>
      <c r="G15924" s="30" t="s">
        <v>54</v>
      </c>
      <c r="H15924" s="75">
        <v>1</v>
      </c>
    </row>
    <row r="15925" spans="1:8">
      <c r="A15925" s="30" t="s">
        <v>5030</v>
      </c>
      <c r="B15925" s="74">
        <v>46248</v>
      </c>
      <c r="C15925" s="30" t="s">
        <v>1220</v>
      </c>
      <c r="D15925" s="30" t="s">
        <v>1221</v>
      </c>
      <c r="E15925" s="75">
        <v>129</v>
      </c>
      <c r="F15925" s="30" t="s">
        <v>76</v>
      </c>
      <c r="G15925" s="30" t="s">
        <v>77</v>
      </c>
      <c r="H15925" s="75">
        <v>1</v>
      </c>
    </row>
    <row r="15926" spans="1:8">
      <c r="A15926" s="30" t="s">
        <v>5030</v>
      </c>
      <c r="B15926" s="74">
        <v>46248</v>
      </c>
      <c r="C15926" s="30" t="s">
        <v>1866</v>
      </c>
      <c r="D15926" s="30" t="s">
        <v>1867</v>
      </c>
      <c r="E15926" s="75">
        <v>87</v>
      </c>
      <c r="F15926" s="30" t="s">
        <v>80</v>
      </c>
      <c r="G15926" s="30" t="s">
        <v>81</v>
      </c>
      <c r="H15926" s="75">
        <v>1</v>
      </c>
    </row>
    <row r="15927" spans="1:8">
      <c r="A15927" s="30" t="s">
        <v>5030</v>
      </c>
      <c r="B15927" s="74">
        <v>46248</v>
      </c>
      <c r="C15927" s="30" t="s">
        <v>1224</v>
      </c>
      <c r="D15927" s="30" t="s">
        <v>1225</v>
      </c>
      <c r="E15927" s="75">
        <v>176</v>
      </c>
      <c r="F15927" s="30" t="s">
        <v>70</v>
      </c>
      <c r="G15927" s="30" t="s">
        <v>71</v>
      </c>
      <c r="H15927" s="75">
        <v>2</v>
      </c>
    </row>
    <row r="15928" spans="1:8">
      <c r="A15928" s="30" t="s">
        <v>5030</v>
      </c>
      <c r="B15928" s="74">
        <v>46248</v>
      </c>
      <c r="C15928" s="30" t="s">
        <v>1228</v>
      </c>
      <c r="D15928" s="30" t="s">
        <v>1229</v>
      </c>
      <c r="E15928" s="75">
        <v>66</v>
      </c>
      <c r="F15928" s="30" t="s">
        <v>53</v>
      </c>
      <c r="G15928" s="30" t="s">
        <v>54</v>
      </c>
      <c r="H15928" s="75">
        <v>1</v>
      </c>
    </row>
    <row r="15929" spans="1:8">
      <c r="A15929" s="30" t="s">
        <v>5030</v>
      </c>
      <c r="B15929" s="74">
        <v>46248</v>
      </c>
      <c r="C15929" s="30" t="s">
        <v>1230</v>
      </c>
      <c r="D15929" s="30" t="s">
        <v>1231</v>
      </c>
      <c r="E15929" s="75">
        <v>154</v>
      </c>
      <c r="F15929" s="30" t="s">
        <v>76</v>
      </c>
      <c r="G15929" s="30" t="s">
        <v>77</v>
      </c>
      <c r="H15929" s="75">
        <v>1</v>
      </c>
    </row>
    <row r="15930" spans="1:8">
      <c r="A15930" s="30" t="s">
        <v>5030</v>
      </c>
      <c r="B15930" s="74">
        <v>46248</v>
      </c>
      <c r="C15930" s="30" t="s">
        <v>1232</v>
      </c>
      <c r="D15930" s="30" t="s">
        <v>1233</v>
      </c>
      <c r="E15930" s="75">
        <v>97</v>
      </c>
      <c r="F15930" s="30" t="s">
        <v>70</v>
      </c>
      <c r="G15930" s="30" t="s">
        <v>71</v>
      </c>
      <c r="H15930" s="75">
        <v>2</v>
      </c>
    </row>
    <row r="15931" spans="1:8">
      <c r="A15931" s="30" t="s">
        <v>5030</v>
      </c>
      <c r="B15931" s="74">
        <v>46248</v>
      </c>
      <c r="C15931" s="30" t="s">
        <v>1240</v>
      </c>
      <c r="D15931" s="30" t="s">
        <v>1241</v>
      </c>
      <c r="E15931" s="75">
        <v>160</v>
      </c>
      <c r="F15931" s="30" t="s">
        <v>53</v>
      </c>
      <c r="G15931" s="30" t="s">
        <v>54</v>
      </c>
      <c r="H15931" s="75">
        <v>1</v>
      </c>
    </row>
    <row r="15932" spans="1:8">
      <c r="A15932" s="30" t="s">
        <v>5030</v>
      </c>
      <c r="B15932" s="74">
        <v>46248</v>
      </c>
      <c r="C15932" s="30" t="s">
        <v>1242</v>
      </c>
      <c r="D15932" s="30" t="s">
        <v>1243</v>
      </c>
      <c r="E15932" s="75">
        <v>34</v>
      </c>
      <c r="F15932" s="30" t="s">
        <v>70</v>
      </c>
      <c r="G15932" s="30" t="s">
        <v>71</v>
      </c>
      <c r="H15932" s="75">
        <v>2</v>
      </c>
    </row>
    <row r="15933" spans="1:8">
      <c r="A15933" s="30" t="s">
        <v>5030</v>
      </c>
      <c r="B15933" s="74">
        <v>46248</v>
      </c>
      <c r="C15933" s="30" t="s">
        <v>1244</v>
      </c>
      <c r="D15933" s="30" t="s">
        <v>1245</v>
      </c>
      <c r="E15933" s="75">
        <v>53</v>
      </c>
      <c r="F15933" s="30" t="s">
        <v>53</v>
      </c>
      <c r="G15933" s="30" t="s">
        <v>54</v>
      </c>
      <c r="H15933" s="75">
        <v>1</v>
      </c>
    </row>
    <row r="15934" spans="1:8">
      <c r="A15934" s="30" t="s">
        <v>5030</v>
      </c>
      <c r="B15934" s="74">
        <v>46248</v>
      </c>
      <c r="C15934" s="30" t="s">
        <v>1246</v>
      </c>
      <c r="D15934" s="30" t="s">
        <v>1247</v>
      </c>
      <c r="E15934" s="75">
        <v>117</v>
      </c>
      <c r="F15934" s="30" t="s">
        <v>70</v>
      </c>
      <c r="G15934" s="30" t="s">
        <v>71</v>
      </c>
      <c r="H15934" s="75">
        <v>2</v>
      </c>
    </row>
    <row r="15935" spans="1:8">
      <c r="A15935" s="30" t="s">
        <v>5030</v>
      </c>
      <c r="B15935" s="74">
        <v>46248</v>
      </c>
      <c r="C15935" s="30" t="s">
        <v>1250</v>
      </c>
      <c r="D15935" s="30" t="s">
        <v>1251</v>
      </c>
      <c r="E15935" s="75">
        <v>40</v>
      </c>
      <c r="F15935" s="30" t="s">
        <v>76</v>
      </c>
      <c r="G15935" s="30" t="s">
        <v>77</v>
      </c>
      <c r="H15935" s="75">
        <v>1</v>
      </c>
    </row>
    <row r="15936" spans="1:8">
      <c r="A15936" s="30" t="s">
        <v>5030</v>
      </c>
      <c r="B15936" s="74">
        <v>46248</v>
      </c>
      <c r="C15936" s="30" t="s">
        <v>1874</v>
      </c>
      <c r="D15936" s="30" t="s">
        <v>1875</v>
      </c>
      <c r="E15936" s="75">
        <v>150</v>
      </c>
      <c r="F15936" s="30" t="s">
        <v>70</v>
      </c>
      <c r="G15936" s="30" t="s">
        <v>71</v>
      </c>
      <c r="H15936" s="75">
        <v>2</v>
      </c>
    </row>
    <row r="15937" spans="1:8">
      <c r="A15937" s="30" t="s">
        <v>5030</v>
      </c>
      <c r="B15937" s="74">
        <v>46248</v>
      </c>
      <c r="C15937" s="30" t="s">
        <v>1876</v>
      </c>
      <c r="D15937" s="30" t="s">
        <v>1877</v>
      </c>
      <c r="E15937" s="75">
        <v>78</v>
      </c>
      <c r="F15937" s="30" t="s">
        <v>70</v>
      </c>
      <c r="G15937" s="30" t="s">
        <v>71</v>
      </c>
      <c r="H15937" s="75">
        <v>2</v>
      </c>
    </row>
    <row r="15938" spans="1:8">
      <c r="A15938" s="30" t="s">
        <v>5030</v>
      </c>
      <c r="B15938" s="74">
        <v>46248</v>
      </c>
      <c r="C15938" s="30" t="s">
        <v>1260</v>
      </c>
      <c r="D15938" s="30" t="s">
        <v>1261</v>
      </c>
      <c r="E15938" s="75">
        <v>50</v>
      </c>
      <c r="F15938" s="30" t="s">
        <v>70</v>
      </c>
      <c r="G15938" s="30" t="s">
        <v>71</v>
      </c>
      <c r="H15938" s="75">
        <v>2</v>
      </c>
    </row>
    <row r="15939" spans="1:8">
      <c r="A15939" s="30" t="s">
        <v>5030</v>
      </c>
      <c r="B15939" s="74">
        <v>46248</v>
      </c>
      <c r="C15939" s="30" t="s">
        <v>1878</v>
      </c>
      <c r="D15939" s="30" t="s">
        <v>1879</v>
      </c>
      <c r="E15939" s="75">
        <v>12</v>
      </c>
      <c r="F15939" s="30" t="s">
        <v>76</v>
      </c>
      <c r="G15939" s="30" t="s">
        <v>77</v>
      </c>
      <c r="H15939" s="75">
        <v>1</v>
      </c>
    </row>
    <row r="15940" spans="1:8">
      <c r="A15940" s="30" t="s">
        <v>5030</v>
      </c>
      <c r="B15940" s="74">
        <v>46248</v>
      </c>
      <c r="C15940" s="30" t="s">
        <v>1264</v>
      </c>
      <c r="D15940" s="30" t="s">
        <v>1265</v>
      </c>
      <c r="E15940" s="75">
        <v>88</v>
      </c>
      <c r="F15940" s="30" t="s">
        <v>70</v>
      </c>
      <c r="G15940" s="30" t="s">
        <v>71</v>
      </c>
      <c r="H15940" s="75">
        <v>2</v>
      </c>
    </row>
    <row r="15941" spans="1:8">
      <c r="A15941" s="30" t="s">
        <v>5030</v>
      </c>
      <c r="B15941" s="74">
        <v>46248</v>
      </c>
      <c r="C15941" s="30" t="s">
        <v>1266</v>
      </c>
      <c r="D15941" s="30" t="s">
        <v>1267</v>
      </c>
      <c r="E15941" s="75">
        <v>66</v>
      </c>
      <c r="F15941" s="30" t="s">
        <v>53</v>
      </c>
      <c r="G15941" s="30" t="s">
        <v>54</v>
      </c>
      <c r="H15941" s="75">
        <v>1</v>
      </c>
    </row>
    <row r="15942" spans="1:8">
      <c r="A15942" s="30" t="s">
        <v>5030</v>
      </c>
      <c r="B15942" s="74">
        <v>46248</v>
      </c>
      <c r="C15942" s="30" t="s">
        <v>1880</v>
      </c>
      <c r="D15942" s="30" t="s">
        <v>1881</v>
      </c>
      <c r="E15942" s="75">
        <v>2</v>
      </c>
      <c r="F15942" s="30" t="s">
        <v>80</v>
      </c>
      <c r="G15942" s="30" t="s">
        <v>81</v>
      </c>
      <c r="H15942" s="75">
        <v>1</v>
      </c>
    </row>
    <row r="15943" spans="1:8">
      <c r="A15943" s="30" t="s">
        <v>5030</v>
      </c>
      <c r="B15943" s="74">
        <v>46248</v>
      </c>
      <c r="C15943" s="30" t="s">
        <v>1270</v>
      </c>
      <c r="D15943" s="30" t="s">
        <v>1271</v>
      </c>
      <c r="E15943" s="75">
        <v>100</v>
      </c>
      <c r="F15943" s="30" t="s">
        <v>53</v>
      </c>
      <c r="G15943" s="30" t="s">
        <v>54</v>
      </c>
      <c r="H15943" s="75">
        <v>1</v>
      </c>
    </row>
    <row r="15944" spans="1:8">
      <c r="A15944" s="30" t="s">
        <v>5030</v>
      </c>
      <c r="B15944" s="74">
        <v>46248</v>
      </c>
      <c r="C15944" s="30" t="s">
        <v>1274</v>
      </c>
      <c r="D15944" s="30" t="s">
        <v>1275</v>
      </c>
      <c r="E15944" s="75">
        <v>47</v>
      </c>
      <c r="F15944" s="30" t="s">
        <v>70</v>
      </c>
      <c r="G15944" s="30" t="s">
        <v>71</v>
      </c>
      <c r="H15944" s="75">
        <v>2</v>
      </c>
    </row>
    <row r="15945" spans="1:8">
      <c r="A15945" s="30" t="s">
        <v>5030</v>
      </c>
      <c r="B15945" s="74">
        <v>46248</v>
      </c>
      <c r="C15945" s="30" t="s">
        <v>1276</v>
      </c>
      <c r="D15945" s="30" t="s">
        <v>1277</v>
      </c>
      <c r="E15945" s="75">
        <v>162</v>
      </c>
      <c r="F15945" s="30" t="s">
        <v>70</v>
      </c>
      <c r="G15945" s="30" t="s">
        <v>71</v>
      </c>
      <c r="H15945" s="75">
        <v>2</v>
      </c>
    </row>
    <row r="15946" spans="1:8">
      <c r="A15946" s="30" t="s">
        <v>5030</v>
      </c>
      <c r="B15946" s="74">
        <v>46248</v>
      </c>
      <c r="C15946" s="30" t="s">
        <v>1278</v>
      </c>
      <c r="D15946" s="30" t="s">
        <v>1279</v>
      </c>
      <c r="E15946" s="75">
        <v>89</v>
      </c>
      <c r="F15946" s="30" t="s">
        <v>53</v>
      </c>
      <c r="G15946" s="30" t="s">
        <v>54</v>
      </c>
      <c r="H15946" s="75">
        <v>1</v>
      </c>
    </row>
    <row r="15947" spans="1:8">
      <c r="A15947" s="30" t="s">
        <v>5030</v>
      </c>
      <c r="B15947" s="74">
        <v>46248</v>
      </c>
      <c r="C15947" s="30" t="s">
        <v>1280</v>
      </c>
      <c r="D15947" s="30" t="s">
        <v>1281</v>
      </c>
      <c r="E15947" s="75">
        <v>36</v>
      </c>
      <c r="F15947" s="30" t="s">
        <v>53</v>
      </c>
      <c r="G15947" s="30" t="s">
        <v>54</v>
      </c>
      <c r="H15947" s="75">
        <v>1</v>
      </c>
    </row>
    <row r="15948" spans="1:8">
      <c r="A15948" s="30" t="s">
        <v>5030</v>
      </c>
      <c r="B15948" s="74">
        <v>46248</v>
      </c>
      <c r="C15948" s="30" t="s">
        <v>1884</v>
      </c>
      <c r="D15948" s="30" t="s">
        <v>1885</v>
      </c>
      <c r="E15948" s="75">
        <v>59</v>
      </c>
      <c r="F15948" s="30" t="s">
        <v>53</v>
      </c>
      <c r="G15948" s="30" t="s">
        <v>54</v>
      </c>
      <c r="H15948" s="75">
        <v>1</v>
      </c>
    </row>
    <row r="15949" spans="1:8">
      <c r="A15949" s="30" t="s">
        <v>5030</v>
      </c>
      <c r="B15949" s="74">
        <v>46248</v>
      </c>
      <c r="C15949" s="30" t="s">
        <v>1282</v>
      </c>
      <c r="D15949" s="30" t="s">
        <v>1283</v>
      </c>
      <c r="E15949" s="75">
        <v>108</v>
      </c>
      <c r="F15949" s="30" t="s">
        <v>70</v>
      </c>
      <c r="G15949" s="30" t="s">
        <v>71</v>
      </c>
      <c r="H15949" s="75">
        <v>2</v>
      </c>
    </row>
    <row r="15950" spans="1:8">
      <c r="A15950" s="30" t="s">
        <v>5030</v>
      </c>
      <c r="B15950" s="74">
        <v>46248</v>
      </c>
      <c r="C15950" s="30" t="s">
        <v>1288</v>
      </c>
      <c r="D15950" s="30" t="s">
        <v>1289</v>
      </c>
      <c r="E15950" s="75">
        <v>52</v>
      </c>
      <c r="F15950" s="30" t="s">
        <v>53</v>
      </c>
      <c r="G15950" s="30" t="s">
        <v>54</v>
      </c>
      <c r="H15950" s="75">
        <v>1</v>
      </c>
    </row>
    <row r="15951" spans="1:8">
      <c r="A15951" s="30" t="s">
        <v>5030</v>
      </c>
      <c r="B15951" s="74">
        <v>46248</v>
      </c>
      <c r="C15951" s="30" t="s">
        <v>1886</v>
      </c>
      <c r="D15951" s="30" t="s">
        <v>1887</v>
      </c>
      <c r="E15951" s="75">
        <v>163</v>
      </c>
      <c r="F15951" s="30" t="s">
        <v>70</v>
      </c>
      <c r="G15951" s="30" t="s">
        <v>71</v>
      </c>
      <c r="H15951" s="75">
        <v>2</v>
      </c>
    </row>
    <row r="15952" spans="1:8">
      <c r="A15952" s="30" t="s">
        <v>5030</v>
      </c>
      <c r="B15952" s="74">
        <v>46248</v>
      </c>
      <c r="C15952" s="30" t="s">
        <v>1294</v>
      </c>
      <c r="D15952" s="30" t="s">
        <v>1295</v>
      </c>
      <c r="E15952" s="75">
        <v>107</v>
      </c>
      <c r="F15952" s="30" t="s">
        <v>53</v>
      </c>
      <c r="G15952" s="30" t="s">
        <v>54</v>
      </c>
      <c r="H15952" s="75">
        <v>1</v>
      </c>
    </row>
    <row r="15953" spans="1:8">
      <c r="A15953" s="30" t="s">
        <v>5030</v>
      </c>
      <c r="B15953" s="74">
        <v>46248</v>
      </c>
      <c r="C15953" s="30" t="s">
        <v>1302</v>
      </c>
      <c r="D15953" s="30" t="s">
        <v>1303</v>
      </c>
      <c r="E15953" s="75">
        <v>105</v>
      </c>
      <c r="F15953" s="30" t="s">
        <v>53</v>
      </c>
      <c r="G15953" s="30" t="s">
        <v>54</v>
      </c>
      <c r="H15953" s="75">
        <v>1</v>
      </c>
    </row>
    <row r="15954" spans="1:8">
      <c r="A15954" s="30" t="s">
        <v>5030</v>
      </c>
      <c r="B15954" s="74">
        <v>46248</v>
      </c>
      <c r="C15954" s="30" t="s">
        <v>1304</v>
      </c>
      <c r="D15954" s="30" t="s">
        <v>1305</v>
      </c>
      <c r="E15954" s="75">
        <v>57</v>
      </c>
      <c r="F15954" s="30" t="s">
        <v>70</v>
      </c>
      <c r="G15954" s="30" t="s">
        <v>71</v>
      </c>
      <c r="H15954" s="75">
        <v>2</v>
      </c>
    </row>
    <row r="15955" spans="1:8">
      <c r="A15955" s="30" t="s">
        <v>5030</v>
      </c>
      <c r="B15955" s="74">
        <v>46248</v>
      </c>
      <c r="C15955" s="30" t="s">
        <v>1306</v>
      </c>
      <c r="D15955" s="30" t="s">
        <v>1307</v>
      </c>
      <c r="E15955" s="75">
        <v>79</v>
      </c>
      <c r="F15955" s="30" t="s">
        <v>53</v>
      </c>
      <c r="G15955" s="30" t="s">
        <v>54</v>
      </c>
      <c r="H15955" s="75">
        <v>1</v>
      </c>
    </row>
    <row r="15956" spans="1:8">
      <c r="A15956" s="30" t="s">
        <v>5030</v>
      </c>
      <c r="B15956" s="74">
        <v>46248</v>
      </c>
      <c r="C15956" s="30" t="s">
        <v>1308</v>
      </c>
      <c r="D15956" s="30" t="s">
        <v>1309</v>
      </c>
      <c r="E15956" s="75">
        <v>230</v>
      </c>
      <c r="F15956" s="30" t="s">
        <v>80</v>
      </c>
      <c r="G15956" s="30" t="s">
        <v>81</v>
      </c>
      <c r="H15956" s="75">
        <v>1</v>
      </c>
    </row>
    <row r="15957" spans="1:8">
      <c r="A15957" s="30" t="s">
        <v>5030</v>
      </c>
      <c r="B15957" s="74">
        <v>46248</v>
      </c>
      <c r="C15957" s="30" t="s">
        <v>1316</v>
      </c>
      <c r="D15957" s="30" t="s">
        <v>1317</v>
      </c>
      <c r="E15957" s="75">
        <v>245</v>
      </c>
      <c r="F15957" s="30" t="s">
        <v>72</v>
      </c>
      <c r="G15957" s="30" t="s">
        <v>73</v>
      </c>
      <c r="H15957" s="75">
        <v>3</v>
      </c>
    </row>
    <row r="15958" spans="1:8">
      <c r="A15958" s="30" t="s">
        <v>5030</v>
      </c>
      <c r="B15958" s="74">
        <v>46248</v>
      </c>
      <c r="C15958" s="30" t="s">
        <v>1320</v>
      </c>
      <c r="D15958" s="30" t="s">
        <v>1321</v>
      </c>
      <c r="E15958" s="75">
        <v>124</v>
      </c>
      <c r="F15958" s="30" t="s">
        <v>70</v>
      </c>
      <c r="G15958" s="30" t="s">
        <v>71</v>
      </c>
      <c r="H15958" s="75">
        <v>2</v>
      </c>
    </row>
    <row r="15959" spans="1:8">
      <c r="A15959" s="30" t="s">
        <v>5030</v>
      </c>
      <c r="B15959" s="74">
        <v>46248</v>
      </c>
      <c r="C15959" s="30" t="s">
        <v>1322</v>
      </c>
      <c r="D15959" s="30" t="s">
        <v>1323</v>
      </c>
      <c r="E15959" s="75">
        <v>151</v>
      </c>
      <c r="F15959" s="30" t="s">
        <v>70</v>
      </c>
      <c r="G15959" s="30" t="s">
        <v>71</v>
      </c>
      <c r="H15959" s="75">
        <v>2</v>
      </c>
    </row>
    <row r="15960" spans="1:8">
      <c r="A15960" s="30" t="s">
        <v>5030</v>
      </c>
      <c r="B15960" s="74">
        <v>46248</v>
      </c>
      <c r="C15960" s="30" t="s">
        <v>1324</v>
      </c>
      <c r="D15960" s="30" t="s">
        <v>1325</v>
      </c>
      <c r="E15960" s="75">
        <v>156</v>
      </c>
      <c r="F15960" s="30" t="s">
        <v>80</v>
      </c>
      <c r="G15960" s="30" t="s">
        <v>81</v>
      </c>
      <c r="H15960" s="75">
        <v>1</v>
      </c>
    </row>
    <row r="15961" spans="1:8">
      <c r="A15961" s="30" t="s">
        <v>5030</v>
      </c>
      <c r="B15961" s="74">
        <v>46248</v>
      </c>
      <c r="C15961" s="30" t="s">
        <v>1326</v>
      </c>
      <c r="D15961" s="30" t="s">
        <v>1327</v>
      </c>
      <c r="E15961" s="75">
        <v>67</v>
      </c>
      <c r="F15961" s="30" t="s">
        <v>70</v>
      </c>
      <c r="G15961" s="30" t="s">
        <v>71</v>
      </c>
      <c r="H15961" s="75">
        <v>2</v>
      </c>
    </row>
    <row r="15962" spans="1:8">
      <c r="A15962" s="30" t="s">
        <v>5030</v>
      </c>
      <c r="B15962" s="74">
        <v>46248</v>
      </c>
      <c r="C15962" s="30" t="s">
        <v>1328</v>
      </c>
      <c r="D15962" s="30" t="s">
        <v>1329</v>
      </c>
      <c r="E15962" s="75">
        <v>109</v>
      </c>
      <c r="F15962" s="30" t="s">
        <v>80</v>
      </c>
      <c r="G15962" s="30" t="s">
        <v>81</v>
      </c>
      <c r="H15962" s="75">
        <v>1</v>
      </c>
    </row>
    <row r="15963" spans="1:8">
      <c r="A15963" s="30" t="s">
        <v>5030</v>
      </c>
      <c r="B15963" s="74">
        <v>46248</v>
      </c>
      <c r="C15963" s="30" t="s">
        <v>1332</v>
      </c>
      <c r="D15963" s="30" t="s">
        <v>1333</v>
      </c>
      <c r="E15963" s="75">
        <v>128</v>
      </c>
      <c r="F15963" s="30" t="s">
        <v>80</v>
      </c>
      <c r="G15963" s="30" t="s">
        <v>81</v>
      </c>
      <c r="H15963" s="75">
        <v>1</v>
      </c>
    </row>
    <row r="15964" spans="1:8">
      <c r="A15964" s="30" t="s">
        <v>5030</v>
      </c>
      <c r="B15964" s="74">
        <v>46248</v>
      </c>
      <c r="C15964" s="30" t="s">
        <v>1336</v>
      </c>
      <c r="D15964" s="30" t="s">
        <v>1337</v>
      </c>
      <c r="E15964" s="75">
        <v>116</v>
      </c>
      <c r="F15964" s="30" t="s">
        <v>70</v>
      </c>
      <c r="G15964" s="30" t="s">
        <v>71</v>
      </c>
      <c r="H15964" s="75">
        <v>2</v>
      </c>
    </row>
    <row r="15965" spans="1:8">
      <c r="A15965" s="30" t="s">
        <v>5030</v>
      </c>
      <c r="B15965" s="74">
        <v>46248</v>
      </c>
      <c r="C15965" s="30" t="s">
        <v>1338</v>
      </c>
      <c r="D15965" s="30" t="s">
        <v>1339</v>
      </c>
      <c r="E15965" s="75">
        <v>10</v>
      </c>
      <c r="F15965" s="30" t="s">
        <v>53</v>
      </c>
      <c r="G15965" s="30" t="s">
        <v>54</v>
      </c>
      <c r="H15965" s="75">
        <v>1</v>
      </c>
    </row>
    <row r="15966" spans="1:8">
      <c r="A15966" s="30" t="s">
        <v>5030</v>
      </c>
      <c r="B15966" s="74">
        <v>46248</v>
      </c>
      <c r="C15966" s="30" t="s">
        <v>1340</v>
      </c>
      <c r="D15966" s="30" t="s">
        <v>1341</v>
      </c>
      <c r="E15966" s="75">
        <v>59</v>
      </c>
      <c r="F15966" s="30" t="s">
        <v>70</v>
      </c>
      <c r="G15966" s="30" t="s">
        <v>71</v>
      </c>
      <c r="H15966" s="75">
        <v>2</v>
      </c>
    </row>
    <row r="15967" spans="1:8">
      <c r="A15967" s="30" t="s">
        <v>5030</v>
      </c>
      <c r="B15967" s="74">
        <v>46248</v>
      </c>
      <c r="C15967" s="30" t="s">
        <v>1344</v>
      </c>
      <c r="D15967" s="30" t="s">
        <v>1345</v>
      </c>
      <c r="E15967" s="75">
        <v>53</v>
      </c>
      <c r="F15967" s="30" t="s">
        <v>70</v>
      </c>
      <c r="G15967" s="30" t="s">
        <v>71</v>
      </c>
      <c r="H15967" s="75">
        <v>2</v>
      </c>
    </row>
    <row r="15968" spans="1:8">
      <c r="A15968" s="30" t="s">
        <v>5030</v>
      </c>
      <c r="B15968" s="74">
        <v>46247</v>
      </c>
      <c r="C15968" s="30" t="s">
        <v>4837</v>
      </c>
      <c r="D15968" s="30" t="s">
        <v>4838</v>
      </c>
      <c r="E15968" s="75">
        <v>67</v>
      </c>
      <c r="F15968" s="30" t="s">
        <v>70</v>
      </c>
      <c r="G15968" s="30" t="s">
        <v>71</v>
      </c>
      <c r="H15968" s="75">
        <v>2</v>
      </c>
    </row>
    <row r="15969" spans="1:8">
      <c r="A15969" s="30" t="s">
        <v>5030</v>
      </c>
      <c r="B15969" s="74">
        <v>46247</v>
      </c>
      <c r="C15969" s="30" t="s">
        <v>4877</v>
      </c>
      <c r="D15969" s="30" t="s">
        <v>4878</v>
      </c>
      <c r="E15969" s="75">
        <v>5</v>
      </c>
      <c r="F15969" s="30" t="s">
        <v>68</v>
      </c>
      <c r="G15969" s="30" t="s">
        <v>69</v>
      </c>
      <c r="H15969" s="75">
        <v>1</v>
      </c>
    </row>
    <row r="15970" spans="1:8">
      <c r="A15970" s="30" t="s">
        <v>5030</v>
      </c>
      <c r="B15970" s="74">
        <v>46247</v>
      </c>
      <c r="C15970" s="30" t="s">
        <v>768</v>
      </c>
      <c r="D15970" s="30" t="s">
        <v>769</v>
      </c>
      <c r="E15970" s="75">
        <v>106</v>
      </c>
      <c r="F15970" s="30" t="s">
        <v>68</v>
      </c>
      <c r="G15970" s="30" t="s">
        <v>69</v>
      </c>
      <c r="H15970" s="75">
        <v>1</v>
      </c>
    </row>
    <row r="15971" spans="1:8">
      <c r="A15971" s="30" t="s">
        <v>5030</v>
      </c>
      <c r="B15971" s="74">
        <v>46247</v>
      </c>
      <c r="C15971" s="30" t="s">
        <v>770</v>
      </c>
      <c r="D15971" s="30" t="s">
        <v>771</v>
      </c>
      <c r="E15971" s="75">
        <v>147</v>
      </c>
      <c r="F15971" s="30" t="s">
        <v>70</v>
      </c>
      <c r="G15971" s="30" t="s">
        <v>71</v>
      </c>
      <c r="H15971" s="75">
        <v>2</v>
      </c>
    </row>
    <row r="15972" spans="1:8">
      <c r="A15972" s="30" t="s">
        <v>5030</v>
      </c>
      <c r="B15972" s="74">
        <v>46247</v>
      </c>
      <c r="C15972" s="30" t="s">
        <v>772</v>
      </c>
      <c r="D15972" s="30" t="s">
        <v>773</v>
      </c>
      <c r="E15972" s="75">
        <v>283</v>
      </c>
      <c r="F15972" s="30" t="s">
        <v>80</v>
      </c>
      <c r="G15972" s="30" t="s">
        <v>81</v>
      </c>
      <c r="H15972" s="75">
        <v>1</v>
      </c>
    </row>
    <row r="15973" spans="1:8">
      <c r="A15973" s="30" t="s">
        <v>5030</v>
      </c>
      <c r="B15973" s="74">
        <v>46247</v>
      </c>
      <c r="C15973" s="30" t="s">
        <v>776</v>
      </c>
      <c r="D15973" s="30" t="s">
        <v>777</v>
      </c>
      <c r="E15973" s="75">
        <v>51</v>
      </c>
      <c r="F15973" s="30" t="s">
        <v>70</v>
      </c>
      <c r="G15973" s="30" t="s">
        <v>71</v>
      </c>
      <c r="H15973" s="75">
        <v>2</v>
      </c>
    </row>
    <row r="15974" spans="1:8">
      <c r="A15974" s="30" t="s">
        <v>5030</v>
      </c>
      <c r="B15974" s="74">
        <v>46247</v>
      </c>
      <c r="C15974" s="30" t="s">
        <v>780</v>
      </c>
      <c r="D15974" s="30" t="s">
        <v>781</v>
      </c>
      <c r="E15974" s="75">
        <v>108</v>
      </c>
      <c r="F15974" s="30" t="s">
        <v>68</v>
      </c>
      <c r="G15974" s="30" t="s">
        <v>69</v>
      </c>
      <c r="H15974" s="75">
        <v>1</v>
      </c>
    </row>
    <row r="15975" spans="1:8">
      <c r="A15975" s="30" t="s">
        <v>5030</v>
      </c>
      <c r="B15975" s="74">
        <v>46247</v>
      </c>
      <c r="C15975" s="30" t="s">
        <v>782</v>
      </c>
      <c r="D15975" s="30" t="s">
        <v>783</v>
      </c>
      <c r="E15975" s="75">
        <v>280</v>
      </c>
      <c r="F15975" s="30" t="s">
        <v>80</v>
      </c>
      <c r="G15975" s="30" t="s">
        <v>81</v>
      </c>
      <c r="H15975" s="75">
        <v>1</v>
      </c>
    </row>
    <row r="15976" spans="1:8">
      <c r="A15976" s="30" t="s">
        <v>5030</v>
      </c>
      <c r="B15976" s="74">
        <v>46247</v>
      </c>
      <c r="C15976" s="30" t="s">
        <v>786</v>
      </c>
      <c r="D15976" s="30" t="s">
        <v>787</v>
      </c>
      <c r="E15976" s="75">
        <v>113</v>
      </c>
      <c r="F15976" s="30" t="s">
        <v>70</v>
      </c>
      <c r="G15976" s="30" t="s">
        <v>71</v>
      </c>
      <c r="H15976" s="75">
        <v>2</v>
      </c>
    </row>
    <row r="15977" spans="1:8">
      <c r="A15977" s="30" t="s">
        <v>5030</v>
      </c>
      <c r="B15977" s="74">
        <v>46247</v>
      </c>
      <c r="C15977" s="30" t="s">
        <v>1812</v>
      </c>
      <c r="D15977" s="30" t="s">
        <v>1813</v>
      </c>
      <c r="E15977" s="75">
        <v>77</v>
      </c>
      <c r="F15977" s="30" t="s">
        <v>70</v>
      </c>
      <c r="G15977" s="30" t="s">
        <v>71</v>
      </c>
      <c r="H15977" s="75">
        <v>2</v>
      </c>
    </row>
    <row r="15978" spans="1:8">
      <c r="A15978" s="30" t="s">
        <v>5030</v>
      </c>
      <c r="B15978" s="74">
        <v>46247</v>
      </c>
      <c r="C15978" s="30" t="s">
        <v>1814</v>
      </c>
      <c r="D15978" s="30" t="s">
        <v>1815</v>
      </c>
      <c r="E15978" s="75">
        <v>44</v>
      </c>
      <c r="F15978" s="30" t="s">
        <v>70</v>
      </c>
      <c r="G15978" s="30" t="s">
        <v>71</v>
      </c>
      <c r="H15978" s="75">
        <v>2</v>
      </c>
    </row>
    <row r="15979" spans="1:8">
      <c r="A15979" s="30" t="s">
        <v>5030</v>
      </c>
      <c r="B15979" s="74">
        <v>46247</v>
      </c>
      <c r="C15979" s="30" t="s">
        <v>788</v>
      </c>
      <c r="D15979" s="30" t="s">
        <v>789</v>
      </c>
      <c r="E15979" s="75">
        <v>51</v>
      </c>
      <c r="F15979" s="30" t="s">
        <v>68</v>
      </c>
      <c r="G15979" s="30" t="s">
        <v>69</v>
      </c>
      <c r="H15979" s="75">
        <v>1</v>
      </c>
    </row>
    <row r="15980" spans="1:8">
      <c r="A15980" s="30" t="s">
        <v>5030</v>
      </c>
      <c r="B15980" s="74">
        <v>46247</v>
      </c>
      <c r="C15980" s="30" t="s">
        <v>790</v>
      </c>
      <c r="D15980" s="30" t="s">
        <v>791</v>
      </c>
      <c r="E15980" s="75">
        <v>142</v>
      </c>
      <c r="F15980" s="30" t="s">
        <v>70</v>
      </c>
      <c r="G15980" s="30" t="s">
        <v>71</v>
      </c>
      <c r="H15980" s="75">
        <v>2</v>
      </c>
    </row>
    <row r="15981" spans="1:8">
      <c r="A15981" s="30" t="s">
        <v>5030</v>
      </c>
      <c r="B15981" s="74">
        <v>46247</v>
      </c>
      <c r="C15981" s="30" t="s">
        <v>794</v>
      </c>
      <c r="D15981" s="30" t="s">
        <v>795</v>
      </c>
      <c r="E15981" s="75">
        <v>304</v>
      </c>
      <c r="F15981" s="30" t="s">
        <v>70</v>
      </c>
      <c r="G15981" s="30" t="s">
        <v>71</v>
      </c>
      <c r="H15981" s="75">
        <v>2</v>
      </c>
    </row>
    <row r="15982" spans="1:8">
      <c r="A15982" s="30" t="s">
        <v>5030</v>
      </c>
      <c r="B15982" s="74">
        <v>46247</v>
      </c>
      <c r="C15982" s="30" t="s">
        <v>798</v>
      </c>
      <c r="D15982" s="30" t="s">
        <v>799</v>
      </c>
      <c r="E15982" s="75">
        <v>92</v>
      </c>
      <c r="F15982" s="30" t="s">
        <v>70</v>
      </c>
      <c r="G15982" s="30" t="s">
        <v>71</v>
      </c>
      <c r="H15982" s="75">
        <v>2</v>
      </c>
    </row>
    <row r="15983" spans="1:8">
      <c r="A15983" s="30" t="s">
        <v>5030</v>
      </c>
      <c r="B15983" s="74">
        <v>46247</v>
      </c>
      <c r="C15983" s="30" t="s">
        <v>800</v>
      </c>
      <c r="D15983" s="30" t="s">
        <v>801</v>
      </c>
      <c r="E15983" s="75">
        <v>50</v>
      </c>
      <c r="F15983" s="30" t="s">
        <v>68</v>
      </c>
      <c r="G15983" s="30" t="s">
        <v>69</v>
      </c>
      <c r="H15983" s="75">
        <v>1</v>
      </c>
    </row>
    <row r="15984" spans="1:8">
      <c r="A15984" s="30" t="s">
        <v>5030</v>
      </c>
      <c r="B15984" s="74">
        <v>46247</v>
      </c>
      <c r="C15984" s="30" t="s">
        <v>802</v>
      </c>
      <c r="D15984" s="30" t="s">
        <v>803</v>
      </c>
      <c r="E15984" s="75">
        <v>181</v>
      </c>
      <c r="F15984" s="30" t="s">
        <v>68</v>
      </c>
      <c r="G15984" s="30" t="s">
        <v>69</v>
      </c>
      <c r="H15984" s="75">
        <v>1</v>
      </c>
    </row>
    <row r="15985" spans="1:8">
      <c r="A15985" s="30" t="s">
        <v>5030</v>
      </c>
      <c r="B15985" s="74">
        <v>46247</v>
      </c>
      <c r="C15985" s="30" t="s">
        <v>804</v>
      </c>
      <c r="D15985" s="30" t="s">
        <v>805</v>
      </c>
      <c r="E15985" s="75">
        <v>232</v>
      </c>
      <c r="F15985" s="30" t="s">
        <v>80</v>
      </c>
      <c r="G15985" s="30" t="s">
        <v>81</v>
      </c>
      <c r="H15985" s="75">
        <v>1</v>
      </c>
    </row>
    <row r="15986" spans="1:8">
      <c r="A15986" s="30" t="s">
        <v>5030</v>
      </c>
      <c r="B15986" s="74">
        <v>46247</v>
      </c>
      <c r="C15986" s="30" t="s">
        <v>806</v>
      </c>
      <c r="D15986" s="30" t="s">
        <v>807</v>
      </c>
      <c r="E15986" s="75">
        <v>113</v>
      </c>
      <c r="F15986" s="30" t="s">
        <v>70</v>
      </c>
      <c r="G15986" s="30" t="s">
        <v>71</v>
      </c>
      <c r="H15986" s="75">
        <v>2</v>
      </c>
    </row>
    <row r="15987" spans="1:8">
      <c r="A15987" s="30" t="s">
        <v>5030</v>
      </c>
      <c r="B15987" s="74">
        <v>46247</v>
      </c>
      <c r="C15987" s="30" t="s">
        <v>808</v>
      </c>
      <c r="D15987" s="30" t="s">
        <v>809</v>
      </c>
      <c r="E15987" s="75">
        <v>142</v>
      </c>
      <c r="F15987" s="30" t="s">
        <v>70</v>
      </c>
      <c r="G15987" s="30" t="s">
        <v>71</v>
      </c>
      <c r="H15987" s="75">
        <v>2</v>
      </c>
    </row>
    <row r="15988" spans="1:8">
      <c r="A15988" s="30" t="s">
        <v>5030</v>
      </c>
      <c r="B15988" s="74">
        <v>46247</v>
      </c>
      <c r="C15988" s="30" t="s">
        <v>5055</v>
      </c>
      <c r="D15988" s="30" t="s">
        <v>5056</v>
      </c>
      <c r="E15988" s="75">
        <v>3</v>
      </c>
      <c r="F15988" s="30" t="s">
        <v>68</v>
      </c>
      <c r="G15988" s="30" t="s">
        <v>69</v>
      </c>
      <c r="H15988" s="75">
        <v>1</v>
      </c>
    </row>
    <row r="15989" spans="1:8">
      <c r="A15989" s="30" t="s">
        <v>5030</v>
      </c>
      <c r="B15989" s="74">
        <v>46247</v>
      </c>
      <c r="C15989" s="30" t="s">
        <v>810</v>
      </c>
      <c r="D15989" s="30" t="s">
        <v>811</v>
      </c>
      <c r="E15989" s="75">
        <v>107</v>
      </c>
      <c r="F15989" s="30" t="s">
        <v>70</v>
      </c>
      <c r="G15989" s="30" t="s">
        <v>71</v>
      </c>
      <c r="H15989" s="75">
        <v>2</v>
      </c>
    </row>
    <row r="15990" spans="1:8">
      <c r="A15990" s="30" t="s">
        <v>5030</v>
      </c>
      <c r="B15990" s="74">
        <v>46247</v>
      </c>
      <c r="C15990" s="30" t="s">
        <v>1816</v>
      </c>
      <c r="D15990" s="30" t="s">
        <v>1817</v>
      </c>
      <c r="E15990" s="75">
        <v>40</v>
      </c>
      <c r="F15990" s="30" t="s">
        <v>70</v>
      </c>
      <c r="G15990" s="30" t="s">
        <v>71</v>
      </c>
      <c r="H15990" s="75">
        <v>2</v>
      </c>
    </row>
    <row r="15991" spans="1:8">
      <c r="A15991" s="30" t="s">
        <v>5030</v>
      </c>
      <c r="B15991" s="74">
        <v>46247</v>
      </c>
      <c r="C15991" s="30" t="s">
        <v>812</v>
      </c>
      <c r="D15991" s="30" t="s">
        <v>813</v>
      </c>
      <c r="E15991" s="75">
        <v>130</v>
      </c>
      <c r="F15991" s="30" t="s">
        <v>80</v>
      </c>
      <c r="G15991" s="30" t="s">
        <v>81</v>
      </c>
      <c r="H15991" s="75">
        <v>1</v>
      </c>
    </row>
    <row r="15992" spans="1:8">
      <c r="A15992" s="30" t="s">
        <v>5030</v>
      </c>
      <c r="B15992" s="74">
        <v>46247</v>
      </c>
      <c r="C15992" s="30" t="s">
        <v>1820</v>
      </c>
      <c r="D15992" s="30" t="s">
        <v>1821</v>
      </c>
      <c r="E15992" s="75">
        <v>30</v>
      </c>
      <c r="F15992" s="30" t="s">
        <v>53</v>
      </c>
      <c r="G15992" s="30" t="s">
        <v>54</v>
      </c>
      <c r="H15992" s="75">
        <v>1</v>
      </c>
    </row>
    <row r="15993" spans="1:8">
      <c r="A15993" s="30" t="s">
        <v>5030</v>
      </c>
      <c r="B15993" s="74">
        <v>46247</v>
      </c>
      <c r="C15993" s="30" t="s">
        <v>814</v>
      </c>
      <c r="D15993" s="30" t="s">
        <v>815</v>
      </c>
      <c r="E15993" s="75">
        <v>4</v>
      </c>
      <c r="F15993" s="30" t="s">
        <v>80</v>
      </c>
      <c r="G15993" s="30" t="s">
        <v>81</v>
      </c>
      <c r="H15993" s="75">
        <v>1</v>
      </c>
    </row>
    <row r="15994" spans="1:8">
      <c r="A15994" s="30" t="s">
        <v>5030</v>
      </c>
      <c r="B15994" s="74">
        <v>46247</v>
      </c>
      <c r="C15994" s="30" t="s">
        <v>818</v>
      </c>
      <c r="D15994" s="30" t="s">
        <v>819</v>
      </c>
      <c r="E15994" s="75">
        <v>151</v>
      </c>
      <c r="F15994" s="30" t="s">
        <v>53</v>
      </c>
      <c r="G15994" s="30" t="s">
        <v>54</v>
      </c>
      <c r="H15994" s="75">
        <v>1</v>
      </c>
    </row>
    <row r="15995" spans="1:8">
      <c r="A15995" s="30" t="s">
        <v>5030</v>
      </c>
      <c r="B15995" s="74">
        <v>46247</v>
      </c>
      <c r="C15995" s="30" t="s">
        <v>820</v>
      </c>
      <c r="D15995" s="30" t="s">
        <v>821</v>
      </c>
      <c r="E15995" s="75">
        <v>57</v>
      </c>
      <c r="F15995" s="30" t="s">
        <v>68</v>
      </c>
      <c r="G15995" s="30" t="s">
        <v>69</v>
      </c>
      <c r="H15995" s="75">
        <v>1</v>
      </c>
    </row>
    <row r="15996" spans="1:8">
      <c r="A15996" s="30" t="s">
        <v>5030</v>
      </c>
      <c r="B15996" s="74">
        <v>46247</v>
      </c>
      <c r="C15996" s="30" t="s">
        <v>822</v>
      </c>
      <c r="D15996" s="30" t="s">
        <v>823</v>
      </c>
      <c r="E15996" s="75">
        <v>85</v>
      </c>
      <c r="F15996" s="30" t="s">
        <v>70</v>
      </c>
      <c r="G15996" s="30" t="s">
        <v>71</v>
      </c>
      <c r="H15996" s="75">
        <v>2</v>
      </c>
    </row>
    <row r="15997" spans="1:8">
      <c r="A15997" s="30" t="s">
        <v>5030</v>
      </c>
      <c r="B15997" s="74">
        <v>46247</v>
      </c>
      <c r="C15997" s="30" t="s">
        <v>824</v>
      </c>
      <c r="D15997" s="30" t="s">
        <v>825</v>
      </c>
      <c r="E15997" s="75">
        <v>71</v>
      </c>
      <c r="F15997" s="30" t="s">
        <v>80</v>
      </c>
      <c r="G15997" s="30" t="s">
        <v>81</v>
      </c>
      <c r="H15997" s="75">
        <v>1</v>
      </c>
    </row>
    <row r="15998" spans="1:8">
      <c r="A15998" s="30" t="s">
        <v>5030</v>
      </c>
      <c r="B15998" s="74">
        <v>46247</v>
      </c>
      <c r="C15998" s="30" t="s">
        <v>826</v>
      </c>
      <c r="D15998" s="30" t="s">
        <v>827</v>
      </c>
      <c r="E15998" s="75">
        <v>90</v>
      </c>
      <c r="F15998" s="30" t="s">
        <v>70</v>
      </c>
      <c r="G15998" s="30" t="s">
        <v>71</v>
      </c>
      <c r="H15998" s="75">
        <v>2</v>
      </c>
    </row>
    <row r="15999" spans="1:8">
      <c r="A15999" s="30" t="s">
        <v>5030</v>
      </c>
      <c r="B15999" s="74">
        <v>46247</v>
      </c>
      <c r="C15999" s="30" t="s">
        <v>830</v>
      </c>
      <c r="D15999" s="30" t="s">
        <v>831</v>
      </c>
      <c r="E15999" s="75">
        <v>104</v>
      </c>
      <c r="F15999" s="30" t="s">
        <v>70</v>
      </c>
      <c r="G15999" s="30" t="s">
        <v>71</v>
      </c>
      <c r="H15999" s="75">
        <v>2</v>
      </c>
    </row>
    <row r="16000" spans="1:8">
      <c r="A16000" s="30" t="s">
        <v>5030</v>
      </c>
      <c r="B16000" s="74">
        <v>46247</v>
      </c>
      <c r="C16000" s="30" t="s">
        <v>832</v>
      </c>
      <c r="D16000" s="30" t="s">
        <v>833</v>
      </c>
      <c r="E16000" s="75">
        <v>56</v>
      </c>
      <c r="F16000" s="30" t="s">
        <v>70</v>
      </c>
      <c r="G16000" s="30" t="s">
        <v>71</v>
      </c>
      <c r="H16000" s="75">
        <v>2</v>
      </c>
    </row>
    <row r="16001" spans="1:8">
      <c r="A16001" s="30" t="s">
        <v>5030</v>
      </c>
      <c r="B16001" s="74">
        <v>46247</v>
      </c>
      <c r="C16001" s="30" t="s">
        <v>834</v>
      </c>
      <c r="D16001" s="30" t="s">
        <v>835</v>
      </c>
      <c r="E16001" s="75">
        <v>42</v>
      </c>
      <c r="F16001" s="30" t="s">
        <v>80</v>
      </c>
      <c r="G16001" s="30" t="s">
        <v>81</v>
      </c>
      <c r="H16001" s="75">
        <v>1</v>
      </c>
    </row>
    <row r="16002" spans="1:8">
      <c r="A16002" s="30" t="s">
        <v>5030</v>
      </c>
      <c r="B16002" s="74">
        <v>46247</v>
      </c>
      <c r="C16002" s="30" t="s">
        <v>838</v>
      </c>
      <c r="D16002" s="30" t="s">
        <v>839</v>
      </c>
      <c r="E16002" s="75">
        <v>142</v>
      </c>
      <c r="F16002" s="30" t="s">
        <v>70</v>
      </c>
      <c r="G16002" s="30" t="s">
        <v>71</v>
      </c>
      <c r="H16002" s="75">
        <v>2</v>
      </c>
    </row>
    <row r="16003" spans="1:8">
      <c r="A16003" s="30" t="s">
        <v>5030</v>
      </c>
      <c r="B16003" s="74">
        <v>46247</v>
      </c>
      <c r="C16003" s="30" t="s">
        <v>840</v>
      </c>
      <c r="D16003" s="30" t="s">
        <v>841</v>
      </c>
      <c r="E16003" s="75">
        <v>79</v>
      </c>
      <c r="F16003" s="30" t="s">
        <v>70</v>
      </c>
      <c r="G16003" s="30" t="s">
        <v>71</v>
      </c>
      <c r="H16003" s="75">
        <v>2</v>
      </c>
    </row>
    <row r="16004" spans="1:8">
      <c r="A16004" s="30" t="s">
        <v>5030</v>
      </c>
      <c r="B16004" s="74">
        <v>46247</v>
      </c>
      <c r="C16004" s="30" t="s">
        <v>842</v>
      </c>
      <c r="D16004" s="30" t="s">
        <v>843</v>
      </c>
      <c r="E16004" s="75">
        <v>100</v>
      </c>
      <c r="F16004" s="30" t="s">
        <v>70</v>
      </c>
      <c r="G16004" s="30" t="s">
        <v>71</v>
      </c>
      <c r="H16004" s="75">
        <v>2</v>
      </c>
    </row>
    <row r="16005" spans="1:8">
      <c r="A16005" s="30" t="s">
        <v>5030</v>
      </c>
      <c r="B16005" s="74">
        <v>46247</v>
      </c>
      <c r="C16005" s="30" t="s">
        <v>844</v>
      </c>
      <c r="D16005" s="30" t="s">
        <v>845</v>
      </c>
      <c r="E16005" s="75">
        <v>29</v>
      </c>
      <c r="F16005" s="30" t="s">
        <v>80</v>
      </c>
      <c r="G16005" s="30" t="s">
        <v>81</v>
      </c>
      <c r="H16005" s="75">
        <v>1</v>
      </c>
    </row>
    <row r="16006" spans="1:8">
      <c r="A16006" s="30" t="s">
        <v>5030</v>
      </c>
      <c r="B16006" s="74">
        <v>46247</v>
      </c>
      <c r="C16006" s="30" t="s">
        <v>846</v>
      </c>
      <c r="D16006" s="30" t="s">
        <v>847</v>
      </c>
      <c r="E16006" s="75">
        <v>272</v>
      </c>
      <c r="F16006" s="30" t="s">
        <v>80</v>
      </c>
      <c r="G16006" s="30" t="s">
        <v>81</v>
      </c>
      <c r="H16006" s="75">
        <v>1</v>
      </c>
    </row>
    <row r="16007" spans="1:8">
      <c r="A16007" s="30" t="s">
        <v>5030</v>
      </c>
      <c r="B16007" s="74">
        <v>46247</v>
      </c>
      <c r="C16007" s="30" t="s">
        <v>848</v>
      </c>
      <c r="D16007" s="30" t="s">
        <v>849</v>
      </c>
      <c r="E16007" s="75">
        <v>217</v>
      </c>
      <c r="F16007" s="30" t="s">
        <v>70</v>
      </c>
      <c r="G16007" s="30" t="s">
        <v>71</v>
      </c>
      <c r="H16007" s="75">
        <v>2</v>
      </c>
    </row>
    <row r="16008" spans="1:8">
      <c r="A16008" s="30" t="s">
        <v>5030</v>
      </c>
      <c r="B16008" s="74">
        <v>46247</v>
      </c>
      <c r="C16008" s="30" t="s">
        <v>850</v>
      </c>
      <c r="D16008" s="30" t="s">
        <v>851</v>
      </c>
      <c r="E16008" s="75">
        <v>63</v>
      </c>
      <c r="F16008" s="30" t="s">
        <v>70</v>
      </c>
      <c r="G16008" s="30" t="s">
        <v>71</v>
      </c>
      <c r="H16008" s="75">
        <v>2</v>
      </c>
    </row>
    <row r="16009" spans="1:8">
      <c r="A16009" s="30" t="s">
        <v>5030</v>
      </c>
      <c r="B16009" s="74">
        <v>46247</v>
      </c>
      <c r="C16009" s="30" t="s">
        <v>852</v>
      </c>
      <c r="D16009" s="30" t="s">
        <v>853</v>
      </c>
      <c r="E16009" s="75">
        <v>54</v>
      </c>
      <c r="F16009" s="30" t="s">
        <v>70</v>
      </c>
      <c r="G16009" s="30" t="s">
        <v>71</v>
      </c>
      <c r="H16009" s="75">
        <v>2</v>
      </c>
    </row>
    <row r="16010" spans="1:8">
      <c r="A16010" s="30" t="s">
        <v>5030</v>
      </c>
      <c r="B16010" s="74">
        <v>46247</v>
      </c>
      <c r="C16010" s="30" t="s">
        <v>854</v>
      </c>
      <c r="D16010" s="30" t="s">
        <v>855</v>
      </c>
      <c r="E16010" s="75">
        <v>67</v>
      </c>
      <c r="F16010" s="30" t="s">
        <v>70</v>
      </c>
      <c r="G16010" s="30" t="s">
        <v>71</v>
      </c>
      <c r="H16010" s="75">
        <v>2</v>
      </c>
    </row>
    <row r="16011" spans="1:8">
      <c r="A16011" s="30" t="s">
        <v>5030</v>
      </c>
      <c r="B16011" s="74">
        <v>46247</v>
      </c>
      <c r="C16011" s="30" t="s">
        <v>862</v>
      </c>
      <c r="D16011" s="30" t="s">
        <v>863</v>
      </c>
      <c r="E16011" s="75">
        <v>31</v>
      </c>
      <c r="F16011" s="30" t="s">
        <v>70</v>
      </c>
      <c r="G16011" s="30" t="s">
        <v>71</v>
      </c>
      <c r="H16011" s="75">
        <v>2</v>
      </c>
    </row>
    <row r="16012" spans="1:8">
      <c r="A16012" s="30" t="s">
        <v>5030</v>
      </c>
      <c r="B16012" s="74">
        <v>46247</v>
      </c>
      <c r="C16012" s="30" t="s">
        <v>866</v>
      </c>
      <c r="D16012" s="30" t="s">
        <v>867</v>
      </c>
      <c r="E16012" s="75">
        <v>110</v>
      </c>
      <c r="F16012" s="30" t="s">
        <v>70</v>
      </c>
      <c r="G16012" s="30" t="s">
        <v>71</v>
      </c>
      <c r="H16012" s="75">
        <v>2</v>
      </c>
    </row>
    <row r="16013" spans="1:8">
      <c r="A16013" s="30" t="s">
        <v>5030</v>
      </c>
      <c r="B16013" s="74">
        <v>46247</v>
      </c>
      <c r="C16013" s="30" t="s">
        <v>870</v>
      </c>
      <c r="D16013" s="30" t="s">
        <v>871</v>
      </c>
      <c r="E16013" s="75">
        <v>166</v>
      </c>
      <c r="F16013" s="30" t="s">
        <v>70</v>
      </c>
      <c r="G16013" s="30" t="s">
        <v>71</v>
      </c>
      <c r="H16013" s="75">
        <v>2</v>
      </c>
    </row>
    <row r="16014" spans="1:8">
      <c r="A16014" s="30" t="s">
        <v>5030</v>
      </c>
      <c r="B16014" s="74">
        <v>46247</v>
      </c>
      <c r="C16014" s="30" t="s">
        <v>872</v>
      </c>
      <c r="D16014" s="30" t="s">
        <v>873</v>
      </c>
      <c r="E16014" s="75">
        <v>51</v>
      </c>
      <c r="F16014" s="30" t="s">
        <v>70</v>
      </c>
      <c r="G16014" s="30" t="s">
        <v>71</v>
      </c>
      <c r="H16014" s="75">
        <v>2</v>
      </c>
    </row>
    <row r="16015" spans="1:8">
      <c r="A16015" s="30" t="s">
        <v>5030</v>
      </c>
      <c r="B16015" s="74">
        <v>46247</v>
      </c>
      <c r="C16015" s="30" t="s">
        <v>876</v>
      </c>
      <c r="D16015" s="30" t="s">
        <v>877</v>
      </c>
      <c r="E16015" s="75">
        <v>98</v>
      </c>
      <c r="F16015" s="30" t="s">
        <v>70</v>
      </c>
      <c r="G16015" s="30" t="s">
        <v>71</v>
      </c>
      <c r="H16015" s="75">
        <v>2</v>
      </c>
    </row>
    <row r="16016" spans="1:8">
      <c r="A16016" s="30" t="s">
        <v>5030</v>
      </c>
      <c r="B16016" s="74">
        <v>46247</v>
      </c>
      <c r="C16016" s="30" t="s">
        <v>2472</v>
      </c>
      <c r="D16016" s="30" t="s">
        <v>2473</v>
      </c>
      <c r="E16016" s="75">
        <v>1</v>
      </c>
      <c r="F16016" s="30" t="s">
        <v>68</v>
      </c>
      <c r="G16016" s="30" t="s">
        <v>69</v>
      </c>
      <c r="H16016" s="75">
        <v>1</v>
      </c>
    </row>
    <row r="16017" spans="1:8">
      <c r="A16017" s="30" t="s">
        <v>5030</v>
      </c>
      <c r="B16017" s="74">
        <v>46247</v>
      </c>
      <c r="C16017" s="30" t="s">
        <v>878</v>
      </c>
      <c r="D16017" s="30" t="s">
        <v>879</v>
      </c>
      <c r="E16017" s="75">
        <v>55</v>
      </c>
      <c r="F16017" s="30" t="s">
        <v>68</v>
      </c>
      <c r="G16017" s="30" t="s">
        <v>69</v>
      </c>
      <c r="H16017" s="75">
        <v>1</v>
      </c>
    </row>
    <row r="16018" spans="1:8">
      <c r="A16018" s="30" t="s">
        <v>5030</v>
      </c>
      <c r="B16018" s="74">
        <v>46247</v>
      </c>
      <c r="C16018" s="30" t="s">
        <v>880</v>
      </c>
      <c r="D16018" s="30" t="s">
        <v>881</v>
      </c>
      <c r="E16018" s="75">
        <v>131</v>
      </c>
      <c r="F16018" s="30" t="s">
        <v>70</v>
      </c>
      <c r="G16018" s="30" t="s">
        <v>71</v>
      </c>
      <c r="H16018" s="75">
        <v>2</v>
      </c>
    </row>
    <row r="16019" spans="1:8">
      <c r="A16019" s="30" t="s">
        <v>5030</v>
      </c>
      <c r="B16019" s="74">
        <v>46247</v>
      </c>
      <c r="C16019" s="30" t="s">
        <v>882</v>
      </c>
      <c r="D16019" s="30" t="s">
        <v>883</v>
      </c>
      <c r="E16019" s="75">
        <v>30</v>
      </c>
      <c r="F16019" s="30" t="s">
        <v>70</v>
      </c>
      <c r="G16019" s="30" t="s">
        <v>71</v>
      </c>
      <c r="H16019" s="75">
        <v>2</v>
      </c>
    </row>
    <row r="16020" spans="1:8">
      <c r="A16020" s="30" t="s">
        <v>5030</v>
      </c>
      <c r="B16020" s="74">
        <v>46247</v>
      </c>
      <c r="C16020" s="30" t="s">
        <v>886</v>
      </c>
      <c r="D16020" s="30" t="s">
        <v>887</v>
      </c>
      <c r="E16020" s="75">
        <v>131</v>
      </c>
      <c r="F16020" s="30" t="s">
        <v>70</v>
      </c>
      <c r="G16020" s="30" t="s">
        <v>71</v>
      </c>
      <c r="H16020" s="75">
        <v>2</v>
      </c>
    </row>
    <row r="16021" spans="1:8">
      <c r="A16021" s="30" t="s">
        <v>5030</v>
      </c>
      <c r="B16021" s="74">
        <v>46247</v>
      </c>
      <c r="C16021" s="30" t="s">
        <v>888</v>
      </c>
      <c r="D16021" s="30" t="s">
        <v>889</v>
      </c>
      <c r="E16021" s="75">
        <v>25</v>
      </c>
      <c r="F16021" s="30" t="s">
        <v>70</v>
      </c>
      <c r="G16021" s="30" t="s">
        <v>71</v>
      </c>
      <c r="H16021" s="75">
        <v>2</v>
      </c>
    </row>
    <row r="16022" spans="1:8">
      <c r="A16022" s="30" t="s">
        <v>5030</v>
      </c>
      <c r="B16022" s="74">
        <v>46247</v>
      </c>
      <c r="C16022" s="30" t="s">
        <v>890</v>
      </c>
      <c r="D16022" s="30" t="s">
        <v>891</v>
      </c>
      <c r="E16022" s="75">
        <v>120</v>
      </c>
      <c r="F16022" s="30" t="s">
        <v>53</v>
      </c>
      <c r="G16022" s="30" t="s">
        <v>54</v>
      </c>
      <c r="H16022" s="75">
        <v>1</v>
      </c>
    </row>
    <row r="16023" spans="1:8">
      <c r="A16023" s="30" t="s">
        <v>5030</v>
      </c>
      <c r="B16023" s="74">
        <v>46247</v>
      </c>
      <c r="C16023" s="30" t="s">
        <v>892</v>
      </c>
      <c r="D16023" s="30" t="s">
        <v>893</v>
      </c>
      <c r="E16023" s="75">
        <v>159</v>
      </c>
      <c r="F16023" s="30" t="s">
        <v>70</v>
      </c>
      <c r="G16023" s="30" t="s">
        <v>71</v>
      </c>
      <c r="H16023" s="75">
        <v>2</v>
      </c>
    </row>
    <row r="16024" spans="1:8">
      <c r="A16024" s="30" t="s">
        <v>5030</v>
      </c>
      <c r="B16024" s="74">
        <v>46247</v>
      </c>
      <c r="C16024" s="30" t="s">
        <v>894</v>
      </c>
      <c r="D16024" s="30" t="s">
        <v>895</v>
      </c>
      <c r="E16024" s="75">
        <v>139</v>
      </c>
      <c r="F16024" s="30" t="s">
        <v>70</v>
      </c>
      <c r="G16024" s="30" t="s">
        <v>71</v>
      </c>
      <c r="H16024" s="75">
        <v>2</v>
      </c>
    </row>
    <row r="16025" spans="1:8">
      <c r="A16025" s="30" t="s">
        <v>5030</v>
      </c>
      <c r="B16025" s="74">
        <v>46247</v>
      </c>
      <c r="C16025" s="30" t="s">
        <v>896</v>
      </c>
      <c r="D16025" s="30" t="s">
        <v>897</v>
      </c>
      <c r="E16025" s="75">
        <v>40</v>
      </c>
      <c r="F16025" s="30" t="s">
        <v>68</v>
      </c>
      <c r="G16025" s="30" t="s">
        <v>69</v>
      </c>
      <c r="H16025" s="75">
        <v>1</v>
      </c>
    </row>
    <row r="16026" spans="1:8">
      <c r="A16026" s="30" t="s">
        <v>5030</v>
      </c>
      <c r="B16026" s="74">
        <v>46247</v>
      </c>
      <c r="C16026" s="30" t="s">
        <v>898</v>
      </c>
      <c r="D16026" s="30" t="s">
        <v>899</v>
      </c>
      <c r="E16026" s="75">
        <v>76</v>
      </c>
      <c r="F16026" s="30" t="s">
        <v>70</v>
      </c>
      <c r="G16026" s="30" t="s">
        <v>71</v>
      </c>
      <c r="H16026" s="75">
        <v>2</v>
      </c>
    </row>
    <row r="16027" spans="1:8">
      <c r="A16027" s="30" t="s">
        <v>5030</v>
      </c>
      <c r="B16027" s="74">
        <v>46247</v>
      </c>
      <c r="C16027" s="30" t="s">
        <v>900</v>
      </c>
      <c r="D16027" s="30" t="s">
        <v>901</v>
      </c>
      <c r="E16027" s="75">
        <v>46</v>
      </c>
      <c r="F16027" s="30" t="s">
        <v>68</v>
      </c>
      <c r="G16027" s="30" t="s">
        <v>69</v>
      </c>
      <c r="H16027" s="75">
        <v>1</v>
      </c>
    </row>
    <row r="16028" spans="1:8">
      <c r="A16028" s="30" t="s">
        <v>5030</v>
      </c>
      <c r="B16028" s="74">
        <v>46247</v>
      </c>
      <c r="C16028" s="30" t="s">
        <v>904</v>
      </c>
      <c r="D16028" s="30" t="s">
        <v>905</v>
      </c>
      <c r="E16028" s="75">
        <v>137</v>
      </c>
      <c r="F16028" s="30" t="s">
        <v>70</v>
      </c>
      <c r="G16028" s="30" t="s">
        <v>71</v>
      </c>
      <c r="H16028" s="75">
        <v>2</v>
      </c>
    </row>
    <row r="16029" spans="1:8">
      <c r="A16029" s="30" t="s">
        <v>5030</v>
      </c>
      <c r="B16029" s="74">
        <v>46247</v>
      </c>
      <c r="C16029" s="30" t="s">
        <v>906</v>
      </c>
      <c r="D16029" s="30" t="s">
        <v>907</v>
      </c>
      <c r="E16029" s="75">
        <v>131</v>
      </c>
      <c r="F16029" s="30" t="s">
        <v>70</v>
      </c>
      <c r="G16029" s="30" t="s">
        <v>71</v>
      </c>
      <c r="H16029" s="75">
        <v>2</v>
      </c>
    </row>
    <row r="16030" spans="1:8">
      <c r="A16030" s="30" t="s">
        <v>5030</v>
      </c>
      <c r="B16030" s="74">
        <v>46247</v>
      </c>
      <c r="C16030" s="30" t="s">
        <v>908</v>
      </c>
      <c r="D16030" s="30" t="s">
        <v>909</v>
      </c>
      <c r="E16030" s="75">
        <v>253</v>
      </c>
      <c r="F16030" s="30" t="s">
        <v>80</v>
      </c>
      <c r="G16030" s="30" t="s">
        <v>81</v>
      </c>
      <c r="H16030" s="75">
        <v>1</v>
      </c>
    </row>
    <row r="16031" spans="1:8">
      <c r="A16031" s="30" t="s">
        <v>5030</v>
      </c>
      <c r="B16031" s="74">
        <v>46247</v>
      </c>
      <c r="C16031" s="30" t="s">
        <v>910</v>
      </c>
      <c r="D16031" s="30" t="s">
        <v>911</v>
      </c>
      <c r="E16031" s="75">
        <v>159</v>
      </c>
      <c r="F16031" s="30" t="s">
        <v>70</v>
      </c>
      <c r="G16031" s="30" t="s">
        <v>71</v>
      </c>
      <c r="H16031" s="75">
        <v>2</v>
      </c>
    </row>
    <row r="16032" spans="1:8">
      <c r="A16032" s="30" t="s">
        <v>5030</v>
      </c>
      <c r="B16032" s="74">
        <v>46247</v>
      </c>
      <c r="C16032" s="30" t="s">
        <v>912</v>
      </c>
      <c r="D16032" s="30" t="s">
        <v>913</v>
      </c>
      <c r="E16032" s="75">
        <v>57</v>
      </c>
      <c r="F16032" s="30" t="s">
        <v>68</v>
      </c>
      <c r="G16032" s="30" t="s">
        <v>69</v>
      </c>
      <c r="H16032" s="75">
        <v>1</v>
      </c>
    </row>
    <row r="16033" spans="1:8">
      <c r="A16033" s="30" t="s">
        <v>5030</v>
      </c>
      <c r="B16033" s="74">
        <v>46247</v>
      </c>
      <c r="C16033" s="30" t="s">
        <v>914</v>
      </c>
      <c r="D16033" s="30" t="s">
        <v>915</v>
      </c>
      <c r="E16033" s="75">
        <v>37</v>
      </c>
      <c r="F16033" s="30" t="s">
        <v>53</v>
      </c>
      <c r="G16033" s="30" t="s">
        <v>54</v>
      </c>
      <c r="H16033" s="75">
        <v>1</v>
      </c>
    </row>
    <row r="16034" spans="1:8">
      <c r="A16034" s="30" t="s">
        <v>5030</v>
      </c>
      <c r="B16034" s="74">
        <v>46247</v>
      </c>
      <c r="C16034" s="30" t="s">
        <v>916</v>
      </c>
      <c r="D16034" s="30" t="s">
        <v>917</v>
      </c>
      <c r="E16034" s="75">
        <v>9</v>
      </c>
      <c r="F16034" s="30" t="s">
        <v>53</v>
      </c>
      <c r="G16034" s="30" t="s">
        <v>54</v>
      </c>
      <c r="H16034" s="75">
        <v>1</v>
      </c>
    </row>
    <row r="16035" spans="1:8">
      <c r="A16035" s="30" t="s">
        <v>5030</v>
      </c>
      <c r="B16035" s="74">
        <v>46247</v>
      </c>
      <c r="C16035" s="30" t="s">
        <v>920</v>
      </c>
      <c r="D16035" s="30" t="s">
        <v>921</v>
      </c>
      <c r="E16035" s="75">
        <v>178</v>
      </c>
      <c r="F16035" s="30" t="s">
        <v>80</v>
      </c>
      <c r="G16035" s="30" t="s">
        <v>81</v>
      </c>
      <c r="H16035" s="75">
        <v>1</v>
      </c>
    </row>
    <row r="16036" spans="1:8">
      <c r="A16036" s="30" t="s">
        <v>5030</v>
      </c>
      <c r="B16036" s="74">
        <v>46247</v>
      </c>
      <c r="C16036" s="30" t="s">
        <v>922</v>
      </c>
      <c r="D16036" s="30" t="s">
        <v>923</v>
      </c>
      <c r="E16036" s="75">
        <v>56</v>
      </c>
      <c r="F16036" s="30" t="s">
        <v>70</v>
      </c>
      <c r="G16036" s="30" t="s">
        <v>71</v>
      </c>
      <c r="H16036" s="75">
        <v>2</v>
      </c>
    </row>
    <row r="16037" spans="1:8">
      <c r="A16037" s="30" t="s">
        <v>5030</v>
      </c>
      <c r="B16037" s="74">
        <v>46247</v>
      </c>
      <c r="C16037" s="30" t="s">
        <v>926</v>
      </c>
      <c r="D16037" s="30" t="s">
        <v>927</v>
      </c>
      <c r="E16037" s="75">
        <v>141</v>
      </c>
      <c r="F16037" s="30" t="s">
        <v>70</v>
      </c>
      <c r="G16037" s="30" t="s">
        <v>71</v>
      </c>
      <c r="H16037" s="75">
        <v>2</v>
      </c>
    </row>
    <row r="16038" spans="1:8">
      <c r="A16038" s="30" t="s">
        <v>5030</v>
      </c>
      <c r="B16038" s="74">
        <v>46247</v>
      </c>
      <c r="C16038" s="30" t="s">
        <v>930</v>
      </c>
      <c r="D16038" s="30" t="s">
        <v>931</v>
      </c>
      <c r="E16038" s="75">
        <v>155</v>
      </c>
      <c r="F16038" s="30" t="s">
        <v>80</v>
      </c>
      <c r="G16038" s="30" t="s">
        <v>81</v>
      </c>
      <c r="H16038" s="75">
        <v>1</v>
      </c>
    </row>
    <row r="16039" spans="1:8">
      <c r="A16039" s="30" t="s">
        <v>5030</v>
      </c>
      <c r="B16039" s="74">
        <v>46247</v>
      </c>
      <c r="C16039" s="30" t="s">
        <v>932</v>
      </c>
      <c r="D16039" s="30" t="s">
        <v>933</v>
      </c>
      <c r="E16039" s="75">
        <v>2</v>
      </c>
      <c r="F16039" s="30" t="s">
        <v>80</v>
      </c>
      <c r="G16039" s="30" t="s">
        <v>81</v>
      </c>
      <c r="H16039" s="75">
        <v>1</v>
      </c>
    </row>
    <row r="16040" spans="1:8">
      <c r="A16040" s="30" t="s">
        <v>5030</v>
      </c>
      <c r="B16040" s="74">
        <v>46247</v>
      </c>
      <c r="C16040" s="30" t="s">
        <v>934</v>
      </c>
      <c r="D16040" s="30" t="s">
        <v>935</v>
      </c>
      <c r="E16040" s="75">
        <v>69</v>
      </c>
      <c r="F16040" s="30" t="s">
        <v>70</v>
      </c>
      <c r="G16040" s="30" t="s">
        <v>71</v>
      </c>
      <c r="H16040" s="75">
        <v>2</v>
      </c>
    </row>
    <row r="16041" spans="1:8">
      <c r="A16041" s="30" t="s">
        <v>5030</v>
      </c>
      <c r="B16041" s="74">
        <v>46247</v>
      </c>
      <c r="C16041" s="30" t="s">
        <v>938</v>
      </c>
      <c r="D16041" s="30" t="s">
        <v>939</v>
      </c>
      <c r="E16041" s="75">
        <v>182</v>
      </c>
      <c r="F16041" s="30" t="s">
        <v>80</v>
      </c>
      <c r="G16041" s="30" t="s">
        <v>81</v>
      </c>
      <c r="H16041" s="75">
        <v>1</v>
      </c>
    </row>
    <row r="16042" spans="1:8">
      <c r="A16042" s="30" t="s">
        <v>5030</v>
      </c>
      <c r="B16042" s="74">
        <v>46247</v>
      </c>
      <c r="C16042" s="30" t="s">
        <v>1826</v>
      </c>
      <c r="D16042" s="30" t="s">
        <v>1827</v>
      </c>
      <c r="E16042" s="75">
        <v>9</v>
      </c>
      <c r="F16042" s="30" t="s">
        <v>76</v>
      </c>
      <c r="G16042" s="30" t="s">
        <v>77</v>
      </c>
      <c r="H16042" s="75">
        <v>1</v>
      </c>
    </row>
    <row r="16043" spans="1:8">
      <c r="A16043" s="30" t="s">
        <v>5030</v>
      </c>
      <c r="B16043" s="74">
        <v>46247</v>
      </c>
      <c r="C16043" s="30" t="s">
        <v>1922</v>
      </c>
      <c r="D16043" s="30" t="s">
        <v>1923</v>
      </c>
      <c r="E16043" s="75">
        <v>71</v>
      </c>
      <c r="F16043" s="30" t="s">
        <v>68</v>
      </c>
      <c r="G16043" s="30" t="s">
        <v>69</v>
      </c>
      <c r="H16043" s="75">
        <v>1</v>
      </c>
    </row>
    <row r="16044" spans="1:8">
      <c r="A16044" s="30" t="s">
        <v>5030</v>
      </c>
      <c r="B16044" s="74">
        <v>46247</v>
      </c>
      <c r="C16044" s="30" t="s">
        <v>942</v>
      </c>
      <c r="D16044" s="30" t="s">
        <v>943</v>
      </c>
      <c r="E16044" s="75">
        <v>124</v>
      </c>
      <c r="F16044" s="30" t="s">
        <v>70</v>
      </c>
      <c r="G16044" s="30" t="s">
        <v>71</v>
      </c>
      <c r="H16044" s="75">
        <v>2</v>
      </c>
    </row>
    <row r="16045" spans="1:8">
      <c r="A16045" s="30" t="s">
        <v>5030</v>
      </c>
      <c r="B16045" s="74">
        <v>46247</v>
      </c>
      <c r="C16045" s="30" t="s">
        <v>946</v>
      </c>
      <c r="D16045" s="30" t="s">
        <v>947</v>
      </c>
      <c r="E16045" s="75">
        <v>3</v>
      </c>
      <c r="F16045" s="30" t="s">
        <v>68</v>
      </c>
      <c r="G16045" s="30" t="s">
        <v>69</v>
      </c>
      <c r="H16045" s="75">
        <v>1</v>
      </c>
    </row>
    <row r="16046" spans="1:8">
      <c r="A16046" s="30" t="s">
        <v>5030</v>
      </c>
      <c r="B16046" s="74">
        <v>46247</v>
      </c>
      <c r="C16046" s="30" t="s">
        <v>948</v>
      </c>
      <c r="D16046" s="30" t="s">
        <v>949</v>
      </c>
      <c r="E16046" s="75">
        <v>188</v>
      </c>
      <c r="F16046" s="30" t="s">
        <v>78</v>
      </c>
      <c r="G16046" s="30" t="s">
        <v>79</v>
      </c>
      <c r="H16046" s="75">
        <v>2</v>
      </c>
    </row>
    <row r="16047" spans="1:8">
      <c r="A16047" s="30" t="s">
        <v>5030</v>
      </c>
      <c r="B16047" s="74">
        <v>46247</v>
      </c>
      <c r="C16047" s="30" t="s">
        <v>1828</v>
      </c>
      <c r="D16047" s="30" t="s">
        <v>1829</v>
      </c>
      <c r="E16047" s="75">
        <v>53</v>
      </c>
      <c r="F16047" s="30" t="s">
        <v>53</v>
      </c>
      <c r="G16047" s="30" t="s">
        <v>54</v>
      </c>
      <c r="H16047" s="75">
        <v>1</v>
      </c>
    </row>
    <row r="16048" spans="1:8">
      <c r="A16048" s="30" t="s">
        <v>5030</v>
      </c>
      <c r="B16048" s="74">
        <v>46247</v>
      </c>
      <c r="C16048" s="30" t="s">
        <v>950</v>
      </c>
      <c r="D16048" s="30" t="s">
        <v>951</v>
      </c>
      <c r="E16048" s="75">
        <v>62</v>
      </c>
      <c r="F16048" s="30" t="s">
        <v>53</v>
      </c>
      <c r="G16048" s="30" t="s">
        <v>54</v>
      </c>
      <c r="H16048" s="75">
        <v>1</v>
      </c>
    </row>
    <row r="16049" spans="1:8">
      <c r="A16049" s="30" t="s">
        <v>5030</v>
      </c>
      <c r="B16049" s="74">
        <v>46247</v>
      </c>
      <c r="C16049" s="30" t="s">
        <v>952</v>
      </c>
      <c r="D16049" s="30" t="s">
        <v>953</v>
      </c>
      <c r="E16049" s="75">
        <v>113</v>
      </c>
      <c r="F16049" s="30" t="s">
        <v>68</v>
      </c>
      <c r="G16049" s="30" t="s">
        <v>69</v>
      </c>
      <c r="H16049" s="75">
        <v>1</v>
      </c>
    </row>
    <row r="16050" spans="1:8">
      <c r="A16050" s="30" t="s">
        <v>5030</v>
      </c>
      <c r="B16050" s="74">
        <v>46247</v>
      </c>
      <c r="C16050" s="30" t="s">
        <v>954</v>
      </c>
      <c r="D16050" s="30" t="s">
        <v>955</v>
      </c>
      <c r="E16050" s="75">
        <v>82</v>
      </c>
      <c r="F16050" s="30" t="s">
        <v>70</v>
      </c>
      <c r="G16050" s="30" t="s">
        <v>71</v>
      </c>
      <c r="H16050" s="75">
        <v>2</v>
      </c>
    </row>
    <row r="16051" spans="1:8">
      <c r="A16051" s="30" t="s">
        <v>5030</v>
      </c>
      <c r="B16051" s="74">
        <v>46247</v>
      </c>
      <c r="C16051" s="30" t="s">
        <v>956</v>
      </c>
      <c r="D16051" s="30" t="s">
        <v>957</v>
      </c>
      <c r="E16051" s="75">
        <v>49</v>
      </c>
      <c r="F16051" s="30" t="s">
        <v>53</v>
      </c>
      <c r="G16051" s="30" t="s">
        <v>54</v>
      </c>
      <c r="H16051" s="75">
        <v>1</v>
      </c>
    </row>
    <row r="16052" spans="1:8">
      <c r="A16052" s="30" t="s">
        <v>5030</v>
      </c>
      <c r="B16052" s="74">
        <v>46247</v>
      </c>
      <c r="C16052" s="30" t="s">
        <v>958</v>
      </c>
      <c r="D16052" s="30" t="s">
        <v>959</v>
      </c>
      <c r="E16052" s="75">
        <v>63</v>
      </c>
      <c r="F16052" s="30" t="s">
        <v>53</v>
      </c>
      <c r="G16052" s="30" t="s">
        <v>54</v>
      </c>
      <c r="H16052" s="75">
        <v>1</v>
      </c>
    </row>
    <row r="16053" spans="1:8">
      <c r="A16053" s="30" t="s">
        <v>5030</v>
      </c>
      <c r="B16053" s="74">
        <v>46247</v>
      </c>
      <c r="C16053" s="30" t="s">
        <v>1830</v>
      </c>
      <c r="D16053" s="30" t="s">
        <v>1831</v>
      </c>
      <c r="E16053" s="75">
        <v>60</v>
      </c>
      <c r="F16053" s="30" t="s">
        <v>68</v>
      </c>
      <c r="G16053" s="30" t="s">
        <v>69</v>
      </c>
      <c r="H16053" s="75">
        <v>1</v>
      </c>
    </row>
    <row r="16054" spans="1:8">
      <c r="A16054" s="30" t="s">
        <v>5030</v>
      </c>
      <c r="B16054" s="74">
        <v>46247</v>
      </c>
      <c r="C16054" s="30" t="s">
        <v>960</v>
      </c>
      <c r="D16054" s="30" t="s">
        <v>961</v>
      </c>
      <c r="E16054" s="75">
        <v>32</v>
      </c>
      <c r="F16054" s="30" t="s">
        <v>53</v>
      </c>
      <c r="G16054" s="30" t="s">
        <v>54</v>
      </c>
      <c r="H16054" s="75">
        <v>1</v>
      </c>
    </row>
    <row r="16055" spans="1:8">
      <c r="A16055" s="30" t="s">
        <v>5030</v>
      </c>
      <c r="B16055" s="74">
        <v>46247</v>
      </c>
      <c r="C16055" s="30" t="s">
        <v>962</v>
      </c>
      <c r="D16055" s="30" t="s">
        <v>963</v>
      </c>
      <c r="E16055" s="75">
        <v>100</v>
      </c>
      <c r="F16055" s="30" t="s">
        <v>70</v>
      </c>
      <c r="G16055" s="30" t="s">
        <v>71</v>
      </c>
      <c r="H16055" s="75">
        <v>2</v>
      </c>
    </row>
    <row r="16056" spans="1:8">
      <c r="A16056" s="30" t="s">
        <v>5030</v>
      </c>
      <c r="B16056" s="74">
        <v>46247</v>
      </c>
      <c r="C16056" s="30" t="s">
        <v>964</v>
      </c>
      <c r="D16056" s="30" t="s">
        <v>965</v>
      </c>
      <c r="E16056" s="75">
        <v>17</v>
      </c>
      <c r="F16056" s="30" t="s">
        <v>53</v>
      </c>
      <c r="G16056" s="30" t="s">
        <v>54</v>
      </c>
      <c r="H16056" s="75">
        <v>1</v>
      </c>
    </row>
    <row r="16057" spans="1:8">
      <c r="A16057" s="30" t="s">
        <v>5030</v>
      </c>
      <c r="B16057" s="74">
        <v>46247</v>
      </c>
      <c r="C16057" s="30" t="s">
        <v>972</v>
      </c>
      <c r="D16057" s="30" t="s">
        <v>973</v>
      </c>
      <c r="E16057" s="75">
        <v>168</v>
      </c>
      <c r="F16057" s="30" t="s">
        <v>70</v>
      </c>
      <c r="G16057" s="30" t="s">
        <v>71</v>
      </c>
      <c r="H16057" s="75">
        <v>2</v>
      </c>
    </row>
    <row r="16058" spans="1:8">
      <c r="A16058" s="30" t="s">
        <v>5030</v>
      </c>
      <c r="B16058" s="74">
        <v>46247</v>
      </c>
      <c r="C16058" s="30" t="s">
        <v>974</v>
      </c>
      <c r="D16058" s="30" t="s">
        <v>975</v>
      </c>
      <c r="E16058" s="75">
        <v>194</v>
      </c>
      <c r="F16058" s="30" t="s">
        <v>53</v>
      </c>
      <c r="G16058" s="30" t="s">
        <v>54</v>
      </c>
      <c r="H16058" s="75">
        <v>1</v>
      </c>
    </row>
    <row r="16059" spans="1:8">
      <c r="A16059" s="30" t="s">
        <v>5030</v>
      </c>
      <c r="B16059" s="74">
        <v>46247</v>
      </c>
      <c r="C16059" s="30" t="s">
        <v>976</v>
      </c>
      <c r="D16059" s="30" t="s">
        <v>977</v>
      </c>
      <c r="E16059" s="75">
        <v>109</v>
      </c>
      <c r="F16059" s="30" t="s">
        <v>70</v>
      </c>
      <c r="G16059" s="30" t="s">
        <v>71</v>
      </c>
      <c r="H16059" s="75">
        <v>2</v>
      </c>
    </row>
    <row r="16060" spans="1:8">
      <c r="A16060" s="30" t="s">
        <v>5030</v>
      </c>
      <c r="B16060" s="74">
        <v>46247</v>
      </c>
      <c r="C16060" s="30" t="s">
        <v>978</v>
      </c>
      <c r="D16060" s="30" t="s">
        <v>979</v>
      </c>
      <c r="E16060" s="75">
        <v>48</v>
      </c>
      <c r="F16060" s="30" t="s">
        <v>80</v>
      </c>
      <c r="G16060" s="30" t="s">
        <v>81</v>
      </c>
      <c r="H16060" s="75">
        <v>1</v>
      </c>
    </row>
    <row r="16061" spans="1:8">
      <c r="A16061" s="30" t="s">
        <v>5030</v>
      </c>
      <c r="B16061" s="74">
        <v>46247</v>
      </c>
      <c r="C16061" s="30" t="s">
        <v>980</v>
      </c>
      <c r="D16061" s="30" t="s">
        <v>981</v>
      </c>
      <c r="E16061" s="75">
        <v>262</v>
      </c>
      <c r="F16061" s="30" t="s">
        <v>70</v>
      </c>
      <c r="G16061" s="30" t="s">
        <v>71</v>
      </c>
      <c r="H16061" s="75">
        <v>2</v>
      </c>
    </row>
    <row r="16062" spans="1:8">
      <c r="A16062" s="30" t="s">
        <v>5030</v>
      </c>
      <c r="B16062" s="74">
        <v>46247</v>
      </c>
      <c r="C16062" s="30" t="s">
        <v>984</v>
      </c>
      <c r="D16062" s="30" t="s">
        <v>985</v>
      </c>
      <c r="E16062" s="75">
        <v>97</v>
      </c>
      <c r="F16062" s="30" t="s">
        <v>53</v>
      </c>
      <c r="G16062" s="30" t="s">
        <v>54</v>
      </c>
      <c r="H16062" s="75">
        <v>1</v>
      </c>
    </row>
    <row r="16063" spans="1:8">
      <c r="A16063" s="30" t="s">
        <v>5030</v>
      </c>
      <c r="B16063" s="74">
        <v>46247</v>
      </c>
      <c r="C16063" s="30" t="s">
        <v>986</v>
      </c>
      <c r="D16063" s="30" t="s">
        <v>987</v>
      </c>
      <c r="E16063" s="75">
        <v>82</v>
      </c>
      <c r="F16063" s="30" t="s">
        <v>53</v>
      </c>
      <c r="G16063" s="30" t="s">
        <v>54</v>
      </c>
      <c r="H16063" s="75">
        <v>1</v>
      </c>
    </row>
    <row r="16064" spans="1:8">
      <c r="A16064" s="30" t="s">
        <v>5030</v>
      </c>
      <c r="B16064" s="74">
        <v>46247</v>
      </c>
      <c r="C16064" s="30" t="s">
        <v>988</v>
      </c>
      <c r="D16064" s="30" t="s">
        <v>989</v>
      </c>
      <c r="E16064" s="75">
        <v>17</v>
      </c>
      <c r="F16064" s="30" t="s">
        <v>76</v>
      </c>
      <c r="G16064" s="30" t="s">
        <v>77</v>
      </c>
      <c r="H16064" s="75">
        <v>1</v>
      </c>
    </row>
    <row r="16065" spans="1:8">
      <c r="A16065" s="30" t="s">
        <v>5030</v>
      </c>
      <c r="B16065" s="74">
        <v>46247</v>
      </c>
      <c r="C16065" s="30" t="s">
        <v>992</v>
      </c>
      <c r="D16065" s="30" t="s">
        <v>993</v>
      </c>
      <c r="E16065" s="75">
        <v>46</v>
      </c>
      <c r="F16065" s="30" t="s">
        <v>70</v>
      </c>
      <c r="G16065" s="30" t="s">
        <v>71</v>
      </c>
      <c r="H16065" s="75">
        <v>2</v>
      </c>
    </row>
    <row r="16066" spans="1:8">
      <c r="A16066" s="30" t="s">
        <v>5030</v>
      </c>
      <c r="B16066" s="74">
        <v>46247</v>
      </c>
      <c r="C16066" s="30" t="s">
        <v>994</v>
      </c>
      <c r="D16066" s="30" t="s">
        <v>995</v>
      </c>
      <c r="E16066" s="75">
        <v>31</v>
      </c>
      <c r="F16066" s="30" t="s">
        <v>53</v>
      </c>
      <c r="G16066" s="30" t="s">
        <v>54</v>
      </c>
      <c r="H16066" s="75">
        <v>1</v>
      </c>
    </row>
    <row r="16067" spans="1:8">
      <c r="A16067" s="30" t="s">
        <v>5030</v>
      </c>
      <c r="B16067" s="74">
        <v>46247</v>
      </c>
      <c r="C16067" s="30" t="s">
        <v>1834</v>
      </c>
      <c r="D16067" s="30" t="s">
        <v>1835</v>
      </c>
      <c r="E16067" s="75">
        <v>103</v>
      </c>
      <c r="F16067" s="30" t="s">
        <v>70</v>
      </c>
      <c r="G16067" s="30" t="s">
        <v>71</v>
      </c>
      <c r="H16067" s="75">
        <v>2</v>
      </c>
    </row>
    <row r="16068" spans="1:8">
      <c r="A16068" s="30" t="s">
        <v>5030</v>
      </c>
      <c r="B16068" s="74">
        <v>46247</v>
      </c>
      <c r="C16068" s="30" t="s">
        <v>998</v>
      </c>
      <c r="D16068" s="30" t="s">
        <v>999</v>
      </c>
      <c r="E16068" s="75">
        <v>5</v>
      </c>
      <c r="F16068" s="30" t="s">
        <v>68</v>
      </c>
      <c r="G16068" s="30" t="s">
        <v>69</v>
      </c>
      <c r="H16068" s="75">
        <v>1</v>
      </c>
    </row>
    <row r="16069" spans="1:8">
      <c r="A16069" s="30" t="s">
        <v>5030</v>
      </c>
      <c r="B16069" s="74">
        <v>46247</v>
      </c>
      <c r="C16069" s="30" t="s">
        <v>1840</v>
      </c>
      <c r="D16069" s="30" t="s">
        <v>1841</v>
      </c>
      <c r="E16069" s="75">
        <v>116</v>
      </c>
      <c r="F16069" s="30" t="s">
        <v>70</v>
      </c>
      <c r="G16069" s="30" t="s">
        <v>71</v>
      </c>
      <c r="H16069" s="75">
        <v>2</v>
      </c>
    </row>
    <row r="16070" spans="1:8">
      <c r="A16070" s="30" t="s">
        <v>5030</v>
      </c>
      <c r="B16070" s="74">
        <v>46247</v>
      </c>
      <c r="C16070" s="30" t="s">
        <v>1006</v>
      </c>
      <c r="D16070" s="30" t="s">
        <v>1007</v>
      </c>
      <c r="E16070" s="75">
        <v>123</v>
      </c>
      <c r="F16070" s="30" t="s">
        <v>70</v>
      </c>
      <c r="G16070" s="30" t="s">
        <v>71</v>
      </c>
      <c r="H16070" s="75">
        <v>2</v>
      </c>
    </row>
    <row r="16071" spans="1:8">
      <c r="A16071" s="30" t="s">
        <v>5030</v>
      </c>
      <c r="B16071" s="74">
        <v>46247</v>
      </c>
      <c r="C16071" s="30" t="s">
        <v>1008</v>
      </c>
      <c r="D16071" s="30" t="s">
        <v>1009</v>
      </c>
      <c r="E16071" s="75">
        <v>43</v>
      </c>
      <c r="F16071" s="30" t="s">
        <v>53</v>
      </c>
      <c r="G16071" s="30" t="s">
        <v>54</v>
      </c>
      <c r="H16071" s="75">
        <v>1</v>
      </c>
    </row>
    <row r="16072" spans="1:8">
      <c r="A16072" s="30" t="s">
        <v>5030</v>
      </c>
      <c r="B16072" s="74">
        <v>46247</v>
      </c>
      <c r="C16072" s="30" t="s">
        <v>1010</v>
      </c>
      <c r="D16072" s="30" t="s">
        <v>1011</v>
      </c>
      <c r="E16072" s="75">
        <v>87</v>
      </c>
      <c r="F16072" s="30" t="s">
        <v>70</v>
      </c>
      <c r="G16072" s="30" t="s">
        <v>71</v>
      </c>
      <c r="H16072" s="75">
        <v>2</v>
      </c>
    </row>
    <row r="16073" spans="1:8">
      <c r="A16073" s="30" t="s">
        <v>5030</v>
      </c>
      <c r="B16073" s="74">
        <v>46247</v>
      </c>
      <c r="C16073" s="30" t="s">
        <v>1012</v>
      </c>
      <c r="D16073" s="30" t="s">
        <v>1013</v>
      </c>
      <c r="E16073" s="75">
        <v>53</v>
      </c>
      <c r="F16073" s="30" t="s">
        <v>53</v>
      </c>
      <c r="G16073" s="30" t="s">
        <v>54</v>
      </c>
      <c r="H16073" s="75">
        <v>1</v>
      </c>
    </row>
    <row r="16074" spans="1:8">
      <c r="A16074" s="30" t="s">
        <v>5030</v>
      </c>
      <c r="B16074" s="74">
        <v>46247</v>
      </c>
      <c r="C16074" s="30" t="s">
        <v>1018</v>
      </c>
      <c r="D16074" s="30" t="s">
        <v>1019</v>
      </c>
      <c r="E16074" s="75">
        <v>237</v>
      </c>
      <c r="F16074" s="30" t="s">
        <v>70</v>
      </c>
      <c r="G16074" s="30" t="s">
        <v>71</v>
      </c>
      <c r="H16074" s="75">
        <v>2</v>
      </c>
    </row>
    <row r="16075" spans="1:8">
      <c r="A16075" s="30" t="s">
        <v>5030</v>
      </c>
      <c r="B16075" s="74">
        <v>46247</v>
      </c>
      <c r="C16075" s="30" t="s">
        <v>1020</v>
      </c>
      <c r="D16075" s="30" t="s">
        <v>1021</v>
      </c>
      <c r="E16075" s="75">
        <v>54</v>
      </c>
      <c r="F16075" s="30" t="s">
        <v>53</v>
      </c>
      <c r="G16075" s="30" t="s">
        <v>54</v>
      </c>
      <c r="H16075" s="75">
        <v>1</v>
      </c>
    </row>
    <row r="16076" spans="1:8">
      <c r="A16076" s="30" t="s">
        <v>5030</v>
      </c>
      <c r="B16076" s="74">
        <v>46247</v>
      </c>
      <c r="C16076" s="30" t="s">
        <v>1844</v>
      </c>
      <c r="D16076" s="30" t="s">
        <v>1845</v>
      </c>
      <c r="E16076" s="75">
        <v>154</v>
      </c>
      <c r="F16076" s="30" t="s">
        <v>53</v>
      </c>
      <c r="G16076" s="30" t="s">
        <v>54</v>
      </c>
      <c r="H16076" s="75">
        <v>1</v>
      </c>
    </row>
    <row r="16077" spans="1:8">
      <c r="A16077" s="30" t="s">
        <v>5030</v>
      </c>
      <c r="B16077" s="74">
        <v>46247</v>
      </c>
      <c r="C16077" s="30" t="s">
        <v>1032</v>
      </c>
      <c r="D16077" s="30" t="s">
        <v>1033</v>
      </c>
      <c r="E16077" s="75">
        <v>174</v>
      </c>
      <c r="F16077" s="30" t="s">
        <v>70</v>
      </c>
      <c r="G16077" s="30" t="s">
        <v>71</v>
      </c>
      <c r="H16077" s="75">
        <v>2</v>
      </c>
    </row>
    <row r="16078" spans="1:8">
      <c r="A16078" s="30" t="s">
        <v>5030</v>
      </c>
      <c r="B16078" s="74">
        <v>46247</v>
      </c>
      <c r="C16078" s="30" t="s">
        <v>1034</v>
      </c>
      <c r="D16078" s="30" t="s">
        <v>1035</v>
      </c>
      <c r="E16078" s="75">
        <v>90</v>
      </c>
      <c r="F16078" s="30" t="s">
        <v>53</v>
      </c>
      <c r="G16078" s="30" t="s">
        <v>54</v>
      </c>
      <c r="H16078" s="75">
        <v>1</v>
      </c>
    </row>
    <row r="16079" spans="1:8">
      <c r="A16079" s="30" t="s">
        <v>5030</v>
      </c>
      <c r="B16079" s="74">
        <v>46247</v>
      </c>
      <c r="C16079" s="30" t="s">
        <v>1036</v>
      </c>
      <c r="D16079" s="30" t="s">
        <v>1037</v>
      </c>
      <c r="E16079" s="75">
        <v>80</v>
      </c>
      <c r="F16079" s="30" t="s">
        <v>53</v>
      </c>
      <c r="G16079" s="30" t="s">
        <v>54</v>
      </c>
      <c r="H16079" s="75">
        <v>1</v>
      </c>
    </row>
    <row r="16080" spans="1:8">
      <c r="A16080" s="30" t="s">
        <v>5030</v>
      </c>
      <c r="B16080" s="74">
        <v>46247</v>
      </c>
      <c r="C16080" s="30" t="s">
        <v>1038</v>
      </c>
      <c r="D16080" s="30" t="s">
        <v>1039</v>
      </c>
      <c r="E16080" s="75">
        <v>171</v>
      </c>
      <c r="F16080" s="30" t="s">
        <v>70</v>
      </c>
      <c r="G16080" s="30" t="s">
        <v>71</v>
      </c>
      <c r="H16080" s="75">
        <v>2</v>
      </c>
    </row>
    <row r="16081" spans="1:8">
      <c r="A16081" s="30" t="s">
        <v>5030</v>
      </c>
      <c r="B16081" s="74">
        <v>46247</v>
      </c>
      <c r="C16081" s="30" t="s">
        <v>1040</v>
      </c>
      <c r="D16081" s="30" t="s">
        <v>1041</v>
      </c>
      <c r="E16081" s="75">
        <v>41</v>
      </c>
      <c r="F16081" s="30" t="s">
        <v>53</v>
      </c>
      <c r="G16081" s="30" t="s">
        <v>54</v>
      </c>
      <c r="H16081" s="75">
        <v>1</v>
      </c>
    </row>
    <row r="16082" spans="1:8">
      <c r="A16082" s="30" t="s">
        <v>5030</v>
      </c>
      <c r="B16082" s="74">
        <v>46247</v>
      </c>
      <c r="C16082" s="30" t="s">
        <v>1042</v>
      </c>
      <c r="D16082" s="30" t="s">
        <v>1043</v>
      </c>
      <c r="E16082" s="75">
        <v>136</v>
      </c>
      <c r="F16082" s="30" t="s">
        <v>80</v>
      </c>
      <c r="G16082" s="30" t="s">
        <v>81</v>
      </c>
      <c r="H16082" s="75">
        <v>1</v>
      </c>
    </row>
    <row r="16083" spans="1:8">
      <c r="A16083" s="30" t="s">
        <v>5030</v>
      </c>
      <c r="B16083" s="74">
        <v>46247</v>
      </c>
      <c r="C16083" s="30" t="s">
        <v>1046</v>
      </c>
      <c r="D16083" s="30" t="s">
        <v>1047</v>
      </c>
      <c r="E16083" s="75">
        <v>193</v>
      </c>
      <c r="F16083" s="30" t="s">
        <v>72</v>
      </c>
      <c r="G16083" s="30" t="s">
        <v>73</v>
      </c>
      <c r="H16083" s="75">
        <v>3</v>
      </c>
    </row>
    <row r="16084" spans="1:8">
      <c r="A16084" s="30" t="s">
        <v>5030</v>
      </c>
      <c r="B16084" s="74">
        <v>46247</v>
      </c>
      <c r="C16084" s="30" t="s">
        <v>1048</v>
      </c>
      <c r="D16084" s="30" t="s">
        <v>1049</v>
      </c>
      <c r="E16084" s="75">
        <v>65</v>
      </c>
      <c r="F16084" s="30" t="s">
        <v>70</v>
      </c>
      <c r="G16084" s="30" t="s">
        <v>71</v>
      </c>
      <c r="H16084" s="75">
        <v>2</v>
      </c>
    </row>
    <row r="16085" spans="1:8">
      <c r="A16085" s="30" t="s">
        <v>5030</v>
      </c>
      <c r="B16085" s="74">
        <v>46247</v>
      </c>
      <c r="C16085" s="30" t="s">
        <v>1050</v>
      </c>
      <c r="D16085" s="30" t="s">
        <v>1051</v>
      </c>
      <c r="E16085" s="75">
        <v>148</v>
      </c>
      <c r="F16085" s="30" t="s">
        <v>70</v>
      </c>
      <c r="G16085" s="30" t="s">
        <v>71</v>
      </c>
      <c r="H16085" s="75">
        <v>2</v>
      </c>
    </row>
    <row r="16086" spans="1:8">
      <c r="A16086" s="30" t="s">
        <v>5030</v>
      </c>
      <c r="B16086" s="74">
        <v>46247</v>
      </c>
      <c r="C16086" s="30" t="s">
        <v>1054</v>
      </c>
      <c r="D16086" s="30" t="s">
        <v>1055</v>
      </c>
      <c r="E16086" s="75">
        <v>126</v>
      </c>
      <c r="F16086" s="30" t="s">
        <v>70</v>
      </c>
      <c r="G16086" s="30" t="s">
        <v>71</v>
      </c>
      <c r="H16086" s="75">
        <v>2</v>
      </c>
    </row>
    <row r="16087" spans="1:8">
      <c r="A16087" s="30" t="s">
        <v>5030</v>
      </c>
      <c r="B16087" s="74">
        <v>46247</v>
      </c>
      <c r="C16087" s="30" t="s">
        <v>1066</v>
      </c>
      <c r="D16087" s="30" t="s">
        <v>1067</v>
      </c>
      <c r="E16087" s="75">
        <v>183</v>
      </c>
      <c r="F16087" s="30" t="s">
        <v>80</v>
      </c>
      <c r="G16087" s="30" t="s">
        <v>81</v>
      </c>
      <c r="H16087" s="75">
        <v>1</v>
      </c>
    </row>
    <row r="16088" spans="1:8">
      <c r="A16088" s="30" t="s">
        <v>5030</v>
      </c>
      <c r="B16088" s="74">
        <v>46247</v>
      </c>
      <c r="C16088" s="30" t="s">
        <v>1068</v>
      </c>
      <c r="D16088" s="30" t="s">
        <v>1069</v>
      </c>
      <c r="E16088" s="75">
        <v>71</v>
      </c>
      <c r="F16088" s="30" t="s">
        <v>70</v>
      </c>
      <c r="G16088" s="30" t="s">
        <v>71</v>
      </c>
      <c r="H16088" s="75">
        <v>2</v>
      </c>
    </row>
    <row r="16089" spans="1:8">
      <c r="A16089" s="30" t="s">
        <v>5030</v>
      </c>
      <c r="B16089" s="74">
        <v>46247</v>
      </c>
      <c r="C16089" s="30" t="s">
        <v>1072</v>
      </c>
      <c r="D16089" s="30" t="s">
        <v>1073</v>
      </c>
      <c r="E16089" s="75">
        <v>74</v>
      </c>
      <c r="F16089" s="30" t="s">
        <v>53</v>
      </c>
      <c r="G16089" s="30" t="s">
        <v>54</v>
      </c>
      <c r="H16089" s="75">
        <v>1</v>
      </c>
    </row>
    <row r="16090" spans="1:8">
      <c r="A16090" s="30" t="s">
        <v>5030</v>
      </c>
      <c r="B16090" s="74">
        <v>46247</v>
      </c>
      <c r="C16090" s="30" t="s">
        <v>1074</v>
      </c>
      <c r="D16090" s="30" t="s">
        <v>1075</v>
      </c>
      <c r="E16090" s="75">
        <v>121</v>
      </c>
      <c r="F16090" s="30" t="s">
        <v>70</v>
      </c>
      <c r="G16090" s="30" t="s">
        <v>71</v>
      </c>
      <c r="H16090" s="75">
        <v>2</v>
      </c>
    </row>
    <row r="16091" spans="1:8">
      <c r="A16091" s="30" t="s">
        <v>5030</v>
      </c>
      <c r="B16091" s="74">
        <v>46247</v>
      </c>
      <c r="C16091" s="30" t="s">
        <v>1080</v>
      </c>
      <c r="D16091" s="30" t="s">
        <v>1081</v>
      </c>
      <c r="E16091" s="75">
        <v>16</v>
      </c>
      <c r="F16091" s="30" t="s">
        <v>76</v>
      </c>
      <c r="G16091" s="30" t="s">
        <v>77</v>
      </c>
      <c r="H16091" s="75">
        <v>1</v>
      </c>
    </row>
    <row r="16092" spans="1:8">
      <c r="A16092" s="30" t="s">
        <v>5030</v>
      </c>
      <c r="B16092" s="74">
        <v>46247</v>
      </c>
      <c r="C16092" s="30" t="s">
        <v>1086</v>
      </c>
      <c r="D16092" s="30" t="s">
        <v>1087</v>
      </c>
      <c r="E16092" s="75">
        <v>96</v>
      </c>
      <c r="F16092" s="30" t="s">
        <v>53</v>
      </c>
      <c r="G16092" s="30" t="s">
        <v>54</v>
      </c>
      <c r="H16092" s="75">
        <v>1</v>
      </c>
    </row>
    <row r="16093" spans="1:8">
      <c r="A16093" s="30" t="s">
        <v>5030</v>
      </c>
      <c r="B16093" s="74">
        <v>46247</v>
      </c>
      <c r="C16093" s="30" t="s">
        <v>1088</v>
      </c>
      <c r="D16093" s="30" t="s">
        <v>1089</v>
      </c>
      <c r="E16093" s="75">
        <v>39</v>
      </c>
      <c r="F16093" s="30" t="s">
        <v>53</v>
      </c>
      <c r="G16093" s="30" t="s">
        <v>54</v>
      </c>
      <c r="H16093" s="75">
        <v>1</v>
      </c>
    </row>
    <row r="16094" spans="1:8">
      <c r="A16094" s="30" t="s">
        <v>5030</v>
      </c>
      <c r="B16094" s="74">
        <v>46247</v>
      </c>
      <c r="C16094" s="30" t="s">
        <v>1092</v>
      </c>
      <c r="D16094" s="30" t="s">
        <v>1093</v>
      </c>
      <c r="E16094" s="75">
        <v>338</v>
      </c>
      <c r="F16094" s="30" t="s">
        <v>80</v>
      </c>
      <c r="G16094" s="30" t="s">
        <v>81</v>
      </c>
      <c r="H16094" s="75">
        <v>1</v>
      </c>
    </row>
    <row r="16095" spans="1:8">
      <c r="A16095" s="30" t="s">
        <v>5030</v>
      </c>
      <c r="B16095" s="74">
        <v>46247</v>
      </c>
      <c r="C16095" s="30" t="s">
        <v>1094</v>
      </c>
      <c r="D16095" s="30" t="s">
        <v>1095</v>
      </c>
      <c r="E16095" s="75">
        <v>44</v>
      </c>
      <c r="F16095" s="30" t="s">
        <v>70</v>
      </c>
      <c r="G16095" s="30" t="s">
        <v>71</v>
      </c>
      <c r="H16095" s="75">
        <v>2</v>
      </c>
    </row>
    <row r="16096" spans="1:8">
      <c r="A16096" s="30" t="s">
        <v>5030</v>
      </c>
      <c r="B16096" s="74">
        <v>46247</v>
      </c>
      <c r="C16096" s="30" t="s">
        <v>1098</v>
      </c>
      <c r="D16096" s="30" t="s">
        <v>1099</v>
      </c>
      <c r="E16096" s="75">
        <v>68</v>
      </c>
      <c r="F16096" s="30" t="s">
        <v>53</v>
      </c>
      <c r="G16096" s="30" t="s">
        <v>54</v>
      </c>
      <c r="H16096" s="75">
        <v>1</v>
      </c>
    </row>
    <row r="16097" spans="1:8">
      <c r="A16097" s="30" t="s">
        <v>5030</v>
      </c>
      <c r="B16097" s="74">
        <v>46247</v>
      </c>
      <c r="C16097" s="30" t="s">
        <v>1102</v>
      </c>
      <c r="D16097" s="30" t="s">
        <v>1103</v>
      </c>
      <c r="E16097" s="75">
        <v>77</v>
      </c>
      <c r="F16097" s="30" t="s">
        <v>53</v>
      </c>
      <c r="G16097" s="30" t="s">
        <v>54</v>
      </c>
      <c r="H16097" s="75">
        <v>1</v>
      </c>
    </row>
    <row r="16098" spans="1:8">
      <c r="A16098" s="30" t="s">
        <v>5030</v>
      </c>
      <c r="B16098" s="74">
        <v>46247</v>
      </c>
      <c r="C16098" s="30" t="s">
        <v>1104</v>
      </c>
      <c r="D16098" s="30" t="s">
        <v>1105</v>
      </c>
      <c r="E16098" s="75">
        <v>27</v>
      </c>
      <c r="F16098" s="30" t="s">
        <v>53</v>
      </c>
      <c r="G16098" s="30" t="s">
        <v>54</v>
      </c>
      <c r="H16098" s="75">
        <v>1</v>
      </c>
    </row>
    <row r="16099" spans="1:8">
      <c r="A16099" s="30" t="s">
        <v>5030</v>
      </c>
      <c r="B16099" s="74">
        <v>46247</v>
      </c>
      <c r="C16099" s="30" t="s">
        <v>1106</v>
      </c>
      <c r="D16099" s="30" t="s">
        <v>1107</v>
      </c>
      <c r="E16099" s="75">
        <v>115</v>
      </c>
      <c r="F16099" s="30" t="s">
        <v>80</v>
      </c>
      <c r="G16099" s="30" t="s">
        <v>81</v>
      </c>
      <c r="H16099" s="75">
        <v>1</v>
      </c>
    </row>
    <row r="16100" spans="1:8">
      <c r="A16100" s="30" t="s">
        <v>5030</v>
      </c>
      <c r="B16100" s="74">
        <v>46247</v>
      </c>
      <c r="C16100" s="30" t="s">
        <v>1108</v>
      </c>
      <c r="D16100" s="30" t="s">
        <v>1109</v>
      </c>
      <c r="E16100" s="75">
        <v>92</v>
      </c>
      <c r="F16100" s="30" t="s">
        <v>53</v>
      </c>
      <c r="G16100" s="30" t="s">
        <v>54</v>
      </c>
      <c r="H16100" s="75">
        <v>1</v>
      </c>
    </row>
    <row r="16101" spans="1:8">
      <c r="A16101" s="30" t="s">
        <v>5030</v>
      </c>
      <c r="B16101" s="74">
        <v>46247</v>
      </c>
      <c r="C16101" s="30" t="s">
        <v>1852</v>
      </c>
      <c r="D16101" s="30" t="s">
        <v>1853</v>
      </c>
      <c r="E16101" s="75">
        <v>98</v>
      </c>
      <c r="F16101" s="30" t="s">
        <v>53</v>
      </c>
      <c r="G16101" s="30" t="s">
        <v>54</v>
      </c>
      <c r="H16101" s="75">
        <v>1</v>
      </c>
    </row>
    <row r="16102" spans="1:8">
      <c r="A16102" s="30" t="s">
        <v>5030</v>
      </c>
      <c r="B16102" s="74">
        <v>46247</v>
      </c>
      <c r="C16102" s="30" t="s">
        <v>1854</v>
      </c>
      <c r="D16102" s="30" t="s">
        <v>1855</v>
      </c>
      <c r="E16102" s="75">
        <v>68</v>
      </c>
      <c r="F16102" s="30" t="s">
        <v>80</v>
      </c>
      <c r="G16102" s="30" t="s">
        <v>81</v>
      </c>
      <c r="H16102" s="75">
        <v>1</v>
      </c>
    </row>
    <row r="16103" spans="1:8">
      <c r="A16103" s="30" t="s">
        <v>5030</v>
      </c>
      <c r="B16103" s="74">
        <v>46247</v>
      </c>
      <c r="C16103" s="30" t="s">
        <v>1114</v>
      </c>
      <c r="D16103" s="30" t="s">
        <v>1115</v>
      </c>
      <c r="E16103" s="75">
        <v>39</v>
      </c>
      <c r="F16103" s="30" t="s">
        <v>70</v>
      </c>
      <c r="G16103" s="30" t="s">
        <v>71</v>
      </c>
      <c r="H16103" s="75">
        <v>2</v>
      </c>
    </row>
    <row r="16104" spans="1:8">
      <c r="A16104" s="30" t="s">
        <v>5030</v>
      </c>
      <c r="B16104" s="74">
        <v>46247</v>
      </c>
      <c r="C16104" s="30" t="s">
        <v>1120</v>
      </c>
      <c r="D16104" s="30" t="s">
        <v>1121</v>
      </c>
      <c r="E16104" s="75">
        <v>56</v>
      </c>
      <c r="F16104" s="30" t="s">
        <v>70</v>
      </c>
      <c r="G16104" s="30" t="s">
        <v>71</v>
      </c>
      <c r="H16104" s="75">
        <v>2</v>
      </c>
    </row>
    <row r="16105" spans="1:8">
      <c r="A16105" s="30" t="s">
        <v>5030</v>
      </c>
      <c r="B16105" s="74">
        <v>46247</v>
      </c>
      <c r="C16105" s="30" t="s">
        <v>1126</v>
      </c>
      <c r="D16105" s="30" t="s">
        <v>1127</v>
      </c>
      <c r="E16105" s="75">
        <v>20</v>
      </c>
      <c r="F16105" s="30" t="s">
        <v>76</v>
      </c>
      <c r="G16105" s="30" t="s">
        <v>77</v>
      </c>
      <c r="H16105" s="75">
        <v>1</v>
      </c>
    </row>
    <row r="16106" spans="1:8">
      <c r="A16106" s="30" t="s">
        <v>5030</v>
      </c>
      <c r="B16106" s="74">
        <v>46247</v>
      </c>
      <c r="C16106" s="30" t="s">
        <v>1128</v>
      </c>
      <c r="D16106" s="30" t="s">
        <v>1129</v>
      </c>
      <c r="E16106" s="75">
        <v>111</v>
      </c>
      <c r="F16106" s="30" t="s">
        <v>70</v>
      </c>
      <c r="G16106" s="30" t="s">
        <v>71</v>
      </c>
      <c r="H16106" s="75">
        <v>2</v>
      </c>
    </row>
    <row r="16107" spans="1:8">
      <c r="A16107" s="30" t="s">
        <v>5030</v>
      </c>
      <c r="B16107" s="74">
        <v>46247</v>
      </c>
      <c r="C16107" s="30" t="s">
        <v>1130</v>
      </c>
      <c r="D16107" s="30" t="s">
        <v>1131</v>
      </c>
      <c r="E16107" s="75">
        <v>138</v>
      </c>
      <c r="F16107" s="30" t="s">
        <v>70</v>
      </c>
      <c r="G16107" s="30" t="s">
        <v>71</v>
      </c>
      <c r="H16107" s="75">
        <v>2</v>
      </c>
    </row>
    <row r="16108" spans="1:8">
      <c r="A16108" s="30" t="s">
        <v>5030</v>
      </c>
      <c r="B16108" s="74">
        <v>46247</v>
      </c>
      <c r="C16108" s="30" t="s">
        <v>1136</v>
      </c>
      <c r="D16108" s="30" t="s">
        <v>1137</v>
      </c>
      <c r="E16108" s="75">
        <v>153</v>
      </c>
      <c r="F16108" s="30" t="s">
        <v>70</v>
      </c>
      <c r="G16108" s="30" t="s">
        <v>71</v>
      </c>
      <c r="H16108" s="75">
        <v>2</v>
      </c>
    </row>
    <row r="16109" spans="1:8">
      <c r="A16109" s="30" t="s">
        <v>5030</v>
      </c>
      <c r="B16109" s="74">
        <v>46247</v>
      </c>
      <c r="C16109" s="30" t="s">
        <v>1856</v>
      </c>
      <c r="D16109" s="30" t="s">
        <v>1857</v>
      </c>
      <c r="E16109" s="75">
        <v>34</v>
      </c>
      <c r="F16109" s="30" t="s">
        <v>53</v>
      </c>
      <c r="G16109" s="30" t="s">
        <v>54</v>
      </c>
      <c r="H16109" s="75">
        <v>1</v>
      </c>
    </row>
    <row r="16110" spans="1:8">
      <c r="A16110" s="30" t="s">
        <v>5030</v>
      </c>
      <c r="B16110" s="74">
        <v>46247</v>
      </c>
      <c r="C16110" s="30" t="s">
        <v>1138</v>
      </c>
      <c r="D16110" s="30" t="s">
        <v>1139</v>
      </c>
      <c r="E16110" s="75">
        <v>100</v>
      </c>
      <c r="F16110" s="30" t="s">
        <v>76</v>
      </c>
      <c r="G16110" s="30" t="s">
        <v>77</v>
      </c>
      <c r="H16110" s="75">
        <v>1</v>
      </c>
    </row>
    <row r="16111" spans="1:8">
      <c r="A16111" s="30" t="s">
        <v>5030</v>
      </c>
      <c r="B16111" s="74">
        <v>46247</v>
      </c>
      <c r="C16111" s="30" t="s">
        <v>1140</v>
      </c>
      <c r="D16111" s="30" t="s">
        <v>1141</v>
      </c>
      <c r="E16111" s="75">
        <v>45</v>
      </c>
      <c r="F16111" s="30" t="s">
        <v>53</v>
      </c>
      <c r="G16111" s="30" t="s">
        <v>54</v>
      </c>
      <c r="H16111" s="75">
        <v>1</v>
      </c>
    </row>
    <row r="16112" spans="1:8">
      <c r="A16112" s="30" t="s">
        <v>5030</v>
      </c>
      <c r="B16112" s="74">
        <v>46247</v>
      </c>
      <c r="C16112" s="30" t="s">
        <v>1142</v>
      </c>
      <c r="D16112" s="30" t="s">
        <v>1143</v>
      </c>
      <c r="E16112" s="75">
        <v>148</v>
      </c>
      <c r="F16112" s="30" t="s">
        <v>70</v>
      </c>
      <c r="G16112" s="30" t="s">
        <v>71</v>
      </c>
      <c r="H16112" s="75">
        <v>2</v>
      </c>
    </row>
    <row r="16113" spans="1:8">
      <c r="A16113" s="30" t="s">
        <v>5030</v>
      </c>
      <c r="B16113" s="74">
        <v>46247</v>
      </c>
      <c r="C16113" s="30" t="s">
        <v>1144</v>
      </c>
      <c r="D16113" s="30" t="s">
        <v>1145</v>
      </c>
      <c r="E16113" s="75">
        <v>1</v>
      </c>
      <c r="F16113" s="30" t="s">
        <v>76</v>
      </c>
      <c r="G16113" s="30" t="s">
        <v>77</v>
      </c>
      <c r="H16113" s="75">
        <v>1</v>
      </c>
    </row>
    <row r="16114" spans="1:8">
      <c r="A16114" s="30" t="s">
        <v>5030</v>
      </c>
      <c r="B16114" s="74">
        <v>46247</v>
      </c>
      <c r="C16114" s="30" t="s">
        <v>1148</v>
      </c>
      <c r="D16114" s="30" t="s">
        <v>1149</v>
      </c>
      <c r="E16114" s="75">
        <v>114</v>
      </c>
      <c r="F16114" s="30" t="s">
        <v>70</v>
      </c>
      <c r="G16114" s="30" t="s">
        <v>71</v>
      </c>
      <c r="H16114" s="75">
        <v>2</v>
      </c>
    </row>
    <row r="16115" spans="1:8">
      <c r="A16115" s="30" t="s">
        <v>5030</v>
      </c>
      <c r="B16115" s="74">
        <v>46247</v>
      </c>
      <c r="C16115" s="30" t="s">
        <v>1150</v>
      </c>
      <c r="D16115" s="30" t="s">
        <v>1151</v>
      </c>
      <c r="E16115" s="75">
        <v>40</v>
      </c>
      <c r="F16115" s="30" t="s">
        <v>70</v>
      </c>
      <c r="G16115" s="30" t="s">
        <v>71</v>
      </c>
      <c r="H16115" s="75">
        <v>2</v>
      </c>
    </row>
    <row r="16116" spans="1:8">
      <c r="A16116" s="30" t="s">
        <v>5030</v>
      </c>
      <c r="B16116" s="74">
        <v>46247</v>
      </c>
      <c r="C16116" s="30" t="s">
        <v>1152</v>
      </c>
      <c r="D16116" s="30" t="s">
        <v>1153</v>
      </c>
      <c r="E16116" s="75">
        <v>168</v>
      </c>
      <c r="F16116" s="30" t="s">
        <v>70</v>
      </c>
      <c r="G16116" s="30" t="s">
        <v>71</v>
      </c>
      <c r="H16116" s="75">
        <v>2</v>
      </c>
    </row>
    <row r="16117" spans="1:8">
      <c r="A16117" s="30" t="s">
        <v>5030</v>
      </c>
      <c r="B16117" s="74">
        <v>46247</v>
      </c>
      <c r="C16117" s="30" t="s">
        <v>1154</v>
      </c>
      <c r="D16117" s="30" t="s">
        <v>1155</v>
      </c>
      <c r="E16117" s="75">
        <v>124</v>
      </c>
      <c r="F16117" s="30" t="s">
        <v>53</v>
      </c>
      <c r="G16117" s="30" t="s">
        <v>54</v>
      </c>
      <c r="H16117" s="75">
        <v>1</v>
      </c>
    </row>
    <row r="16118" spans="1:8">
      <c r="A16118" s="30" t="s">
        <v>5030</v>
      </c>
      <c r="B16118" s="74">
        <v>46247</v>
      </c>
      <c r="C16118" s="30" t="s">
        <v>1156</v>
      </c>
      <c r="D16118" s="30" t="s">
        <v>1157</v>
      </c>
      <c r="E16118" s="75">
        <v>237</v>
      </c>
      <c r="F16118" s="30" t="s">
        <v>70</v>
      </c>
      <c r="G16118" s="30" t="s">
        <v>71</v>
      </c>
      <c r="H16118" s="75">
        <v>2</v>
      </c>
    </row>
    <row r="16119" spans="1:8">
      <c r="A16119" s="30" t="s">
        <v>5030</v>
      </c>
      <c r="B16119" s="74">
        <v>46247</v>
      </c>
      <c r="C16119" s="30" t="s">
        <v>1860</v>
      </c>
      <c r="D16119" s="30" t="s">
        <v>1861</v>
      </c>
      <c r="E16119" s="75">
        <v>158</v>
      </c>
      <c r="F16119" s="30" t="s">
        <v>53</v>
      </c>
      <c r="G16119" s="30" t="s">
        <v>54</v>
      </c>
      <c r="H16119" s="75">
        <v>1</v>
      </c>
    </row>
    <row r="16120" spans="1:8">
      <c r="A16120" s="30" t="s">
        <v>5030</v>
      </c>
      <c r="B16120" s="74">
        <v>46247</v>
      </c>
      <c r="C16120" s="30" t="s">
        <v>1926</v>
      </c>
      <c r="D16120" s="30" t="s">
        <v>1927</v>
      </c>
      <c r="E16120" s="75">
        <v>225</v>
      </c>
      <c r="F16120" s="30" t="s">
        <v>74</v>
      </c>
      <c r="G16120" s="30" t="s">
        <v>75</v>
      </c>
      <c r="H16120" s="75">
        <v>2</v>
      </c>
    </row>
    <row r="16121" spans="1:8">
      <c r="A16121" s="30" t="s">
        <v>5030</v>
      </c>
      <c r="B16121" s="74">
        <v>46247</v>
      </c>
      <c r="C16121" s="30" t="s">
        <v>1164</v>
      </c>
      <c r="D16121" s="30" t="s">
        <v>1165</v>
      </c>
      <c r="E16121" s="75">
        <v>175</v>
      </c>
      <c r="F16121" s="30" t="s">
        <v>70</v>
      </c>
      <c r="G16121" s="30" t="s">
        <v>71</v>
      </c>
      <c r="H16121" s="75">
        <v>2</v>
      </c>
    </row>
    <row r="16122" spans="1:8">
      <c r="A16122" s="30" t="s">
        <v>5030</v>
      </c>
      <c r="B16122" s="74">
        <v>46247</v>
      </c>
      <c r="C16122" s="30" t="s">
        <v>1166</v>
      </c>
      <c r="D16122" s="30" t="s">
        <v>1167</v>
      </c>
      <c r="E16122" s="75">
        <v>50</v>
      </c>
      <c r="F16122" s="30" t="s">
        <v>53</v>
      </c>
      <c r="G16122" s="30" t="s">
        <v>54</v>
      </c>
      <c r="H16122" s="75">
        <v>1</v>
      </c>
    </row>
    <row r="16123" spans="1:8">
      <c r="A16123" s="30" t="s">
        <v>5030</v>
      </c>
      <c r="B16123" s="74">
        <v>46247</v>
      </c>
      <c r="C16123" s="30" t="s">
        <v>1168</v>
      </c>
      <c r="D16123" s="30" t="s">
        <v>1169</v>
      </c>
      <c r="E16123" s="75">
        <v>9</v>
      </c>
      <c r="F16123" s="30" t="s">
        <v>53</v>
      </c>
      <c r="G16123" s="30" t="s">
        <v>54</v>
      </c>
      <c r="H16123" s="75">
        <v>1</v>
      </c>
    </row>
    <row r="16124" spans="1:8">
      <c r="A16124" s="30" t="s">
        <v>5030</v>
      </c>
      <c r="B16124" s="74">
        <v>46247</v>
      </c>
      <c r="C16124" s="30" t="s">
        <v>1174</v>
      </c>
      <c r="D16124" s="30" t="s">
        <v>1175</v>
      </c>
      <c r="E16124" s="75">
        <v>138</v>
      </c>
      <c r="F16124" s="30" t="s">
        <v>53</v>
      </c>
      <c r="G16124" s="30" t="s">
        <v>54</v>
      </c>
      <c r="H16124" s="75">
        <v>1</v>
      </c>
    </row>
    <row r="16125" spans="1:8">
      <c r="A16125" s="30" t="s">
        <v>5030</v>
      </c>
      <c r="B16125" s="74">
        <v>46247</v>
      </c>
      <c r="C16125" s="30" t="s">
        <v>1176</v>
      </c>
      <c r="D16125" s="30" t="s">
        <v>1177</v>
      </c>
      <c r="E16125" s="75">
        <v>68</v>
      </c>
      <c r="F16125" s="30" t="s">
        <v>53</v>
      </c>
      <c r="G16125" s="30" t="s">
        <v>54</v>
      </c>
      <c r="H16125" s="75">
        <v>1</v>
      </c>
    </row>
    <row r="16126" spans="1:8">
      <c r="A16126" s="30" t="s">
        <v>5030</v>
      </c>
      <c r="B16126" s="74">
        <v>46247</v>
      </c>
      <c r="C16126" s="30" t="s">
        <v>1178</v>
      </c>
      <c r="D16126" s="30" t="s">
        <v>1179</v>
      </c>
      <c r="E16126" s="75">
        <v>2</v>
      </c>
      <c r="F16126" s="30" t="s">
        <v>74</v>
      </c>
      <c r="G16126" s="30" t="s">
        <v>75</v>
      </c>
      <c r="H16126" s="75">
        <v>2</v>
      </c>
    </row>
    <row r="16127" spans="1:8">
      <c r="A16127" s="30" t="s">
        <v>5030</v>
      </c>
      <c r="B16127" s="74">
        <v>46247</v>
      </c>
      <c r="C16127" s="30" t="s">
        <v>1180</v>
      </c>
      <c r="D16127" s="30" t="s">
        <v>1181</v>
      </c>
      <c r="E16127" s="75">
        <v>156</v>
      </c>
      <c r="F16127" s="30" t="s">
        <v>53</v>
      </c>
      <c r="G16127" s="30" t="s">
        <v>54</v>
      </c>
      <c r="H16127" s="75">
        <v>1</v>
      </c>
    </row>
    <row r="16128" spans="1:8">
      <c r="A16128" s="30" t="s">
        <v>5030</v>
      </c>
      <c r="B16128" s="74">
        <v>46247</v>
      </c>
      <c r="C16128" s="30" t="s">
        <v>1182</v>
      </c>
      <c r="D16128" s="30" t="s">
        <v>1183</v>
      </c>
      <c r="E16128" s="75">
        <v>6</v>
      </c>
      <c r="F16128" s="30" t="s">
        <v>76</v>
      </c>
      <c r="G16128" s="30" t="s">
        <v>77</v>
      </c>
      <c r="H16128" s="75">
        <v>1</v>
      </c>
    </row>
    <row r="16129" spans="1:8">
      <c r="A16129" s="30" t="s">
        <v>5030</v>
      </c>
      <c r="B16129" s="74">
        <v>46247</v>
      </c>
      <c r="C16129" s="30" t="s">
        <v>1186</v>
      </c>
      <c r="D16129" s="30" t="s">
        <v>1187</v>
      </c>
      <c r="E16129" s="75">
        <v>107</v>
      </c>
      <c r="F16129" s="30" t="s">
        <v>53</v>
      </c>
      <c r="G16129" s="30" t="s">
        <v>54</v>
      </c>
      <c r="H16129" s="75">
        <v>1</v>
      </c>
    </row>
    <row r="16130" spans="1:8">
      <c r="A16130" s="30" t="s">
        <v>5030</v>
      </c>
      <c r="B16130" s="74">
        <v>46247</v>
      </c>
      <c r="C16130" s="30" t="s">
        <v>1188</v>
      </c>
      <c r="D16130" s="30" t="s">
        <v>1189</v>
      </c>
      <c r="E16130" s="75">
        <v>31</v>
      </c>
      <c r="F16130" s="30" t="s">
        <v>53</v>
      </c>
      <c r="G16130" s="30" t="s">
        <v>54</v>
      </c>
      <c r="H16130" s="75">
        <v>1</v>
      </c>
    </row>
    <row r="16131" spans="1:8">
      <c r="A16131" s="30" t="s">
        <v>5030</v>
      </c>
      <c r="B16131" s="74">
        <v>46247</v>
      </c>
      <c r="C16131" s="30" t="s">
        <v>1190</v>
      </c>
      <c r="D16131" s="30" t="s">
        <v>1191</v>
      </c>
      <c r="E16131" s="75">
        <v>105</v>
      </c>
      <c r="F16131" s="30" t="s">
        <v>53</v>
      </c>
      <c r="G16131" s="30" t="s">
        <v>54</v>
      </c>
      <c r="H16131" s="75">
        <v>1</v>
      </c>
    </row>
    <row r="16132" spans="1:8">
      <c r="A16132" s="30" t="s">
        <v>5030</v>
      </c>
      <c r="B16132" s="74">
        <v>46247</v>
      </c>
      <c r="C16132" s="30" t="s">
        <v>1192</v>
      </c>
      <c r="D16132" s="30" t="s">
        <v>1193</v>
      </c>
      <c r="E16132" s="75">
        <v>2</v>
      </c>
      <c r="F16132" s="30" t="s">
        <v>53</v>
      </c>
      <c r="G16132" s="30" t="s">
        <v>54</v>
      </c>
      <c r="H16132" s="75">
        <v>1</v>
      </c>
    </row>
    <row r="16133" spans="1:8">
      <c r="A16133" s="30" t="s">
        <v>5030</v>
      </c>
      <c r="B16133" s="74">
        <v>46247</v>
      </c>
      <c r="C16133" s="30" t="s">
        <v>1194</v>
      </c>
      <c r="D16133" s="30" t="s">
        <v>1195</v>
      </c>
      <c r="E16133" s="75">
        <v>148</v>
      </c>
      <c r="F16133" s="30" t="s">
        <v>70</v>
      </c>
      <c r="G16133" s="30" t="s">
        <v>71</v>
      </c>
      <c r="H16133" s="75">
        <v>2</v>
      </c>
    </row>
    <row r="16134" spans="1:8">
      <c r="A16134" s="30" t="s">
        <v>5030</v>
      </c>
      <c r="B16134" s="74">
        <v>46247</v>
      </c>
      <c r="C16134" s="30" t="s">
        <v>1202</v>
      </c>
      <c r="D16134" s="30" t="s">
        <v>1203</v>
      </c>
      <c r="E16134" s="75">
        <v>138</v>
      </c>
      <c r="F16134" s="30" t="s">
        <v>70</v>
      </c>
      <c r="G16134" s="30" t="s">
        <v>71</v>
      </c>
      <c r="H16134" s="75">
        <v>2</v>
      </c>
    </row>
    <row r="16135" spans="1:8">
      <c r="A16135" s="30" t="s">
        <v>5030</v>
      </c>
      <c r="B16135" s="74">
        <v>46247</v>
      </c>
      <c r="C16135" s="30" t="s">
        <v>1204</v>
      </c>
      <c r="D16135" s="30" t="s">
        <v>1205</v>
      </c>
      <c r="E16135" s="75">
        <v>51</v>
      </c>
      <c r="F16135" s="30" t="s">
        <v>53</v>
      </c>
      <c r="G16135" s="30" t="s">
        <v>54</v>
      </c>
      <c r="H16135" s="75">
        <v>1</v>
      </c>
    </row>
    <row r="16136" spans="1:8">
      <c r="A16136" s="30" t="s">
        <v>5030</v>
      </c>
      <c r="B16136" s="74">
        <v>46247</v>
      </c>
      <c r="C16136" s="30" t="s">
        <v>1206</v>
      </c>
      <c r="D16136" s="30" t="s">
        <v>1207</v>
      </c>
      <c r="E16136" s="75">
        <v>22</v>
      </c>
      <c r="F16136" s="30" t="s">
        <v>53</v>
      </c>
      <c r="G16136" s="30" t="s">
        <v>54</v>
      </c>
      <c r="H16136" s="75">
        <v>1</v>
      </c>
    </row>
    <row r="16137" spans="1:8">
      <c r="A16137" s="30" t="s">
        <v>5030</v>
      </c>
      <c r="B16137" s="74">
        <v>46247</v>
      </c>
      <c r="C16137" s="30" t="s">
        <v>1212</v>
      </c>
      <c r="D16137" s="30" t="s">
        <v>1213</v>
      </c>
      <c r="E16137" s="75">
        <v>43</v>
      </c>
      <c r="F16137" s="30" t="s">
        <v>80</v>
      </c>
      <c r="G16137" s="30" t="s">
        <v>81</v>
      </c>
      <c r="H16137" s="75">
        <v>1</v>
      </c>
    </row>
    <row r="16138" spans="1:8">
      <c r="A16138" s="30" t="s">
        <v>5030</v>
      </c>
      <c r="B16138" s="74">
        <v>46247</v>
      </c>
      <c r="C16138" s="30" t="s">
        <v>1862</v>
      </c>
      <c r="D16138" s="30" t="s">
        <v>1863</v>
      </c>
      <c r="E16138" s="75">
        <v>63</v>
      </c>
      <c r="F16138" s="30" t="s">
        <v>53</v>
      </c>
      <c r="G16138" s="30" t="s">
        <v>54</v>
      </c>
      <c r="H16138" s="75">
        <v>1</v>
      </c>
    </row>
    <row r="16139" spans="1:8">
      <c r="A16139" s="30" t="s">
        <v>5030</v>
      </c>
      <c r="B16139" s="74">
        <v>46247</v>
      </c>
      <c r="C16139" s="30" t="s">
        <v>1218</v>
      </c>
      <c r="D16139" s="30" t="s">
        <v>1219</v>
      </c>
      <c r="E16139" s="75">
        <v>33</v>
      </c>
      <c r="F16139" s="30" t="s">
        <v>53</v>
      </c>
      <c r="G16139" s="30" t="s">
        <v>54</v>
      </c>
      <c r="H16139" s="75">
        <v>1</v>
      </c>
    </row>
    <row r="16140" spans="1:8">
      <c r="A16140" s="30" t="s">
        <v>5030</v>
      </c>
      <c r="B16140" s="74">
        <v>46247</v>
      </c>
      <c r="C16140" s="30" t="s">
        <v>1220</v>
      </c>
      <c r="D16140" s="30" t="s">
        <v>1221</v>
      </c>
      <c r="E16140" s="75">
        <v>138</v>
      </c>
      <c r="F16140" s="30" t="s">
        <v>70</v>
      </c>
      <c r="G16140" s="30" t="s">
        <v>71</v>
      </c>
      <c r="H16140" s="75">
        <v>2</v>
      </c>
    </row>
    <row r="16141" spans="1:8">
      <c r="A16141" s="30" t="s">
        <v>5030</v>
      </c>
      <c r="B16141" s="74">
        <v>46247</v>
      </c>
      <c r="C16141" s="30" t="s">
        <v>1224</v>
      </c>
      <c r="D16141" s="30" t="s">
        <v>1225</v>
      </c>
      <c r="E16141" s="75">
        <v>100</v>
      </c>
      <c r="F16141" s="30" t="s">
        <v>70</v>
      </c>
      <c r="G16141" s="30" t="s">
        <v>71</v>
      </c>
      <c r="H16141" s="75">
        <v>2</v>
      </c>
    </row>
    <row r="16142" spans="1:8">
      <c r="A16142" s="30" t="s">
        <v>5030</v>
      </c>
      <c r="B16142" s="74">
        <v>46247</v>
      </c>
      <c r="C16142" s="30" t="s">
        <v>1868</v>
      </c>
      <c r="D16142" s="30" t="s">
        <v>1869</v>
      </c>
      <c r="E16142" s="75">
        <v>2</v>
      </c>
      <c r="F16142" s="30" t="s">
        <v>76</v>
      </c>
      <c r="G16142" s="30" t="s">
        <v>77</v>
      </c>
      <c r="H16142" s="75">
        <v>1</v>
      </c>
    </row>
    <row r="16143" spans="1:8">
      <c r="A16143" s="30" t="s">
        <v>5030</v>
      </c>
      <c r="B16143" s="74">
        <v>46247</v>
      </c>
      <c r="C16143" s="30" t="s">
        <v>1228</v>
      </c>
      <c r="D16143" s="30" t="s">
        <v>1229</v>
      </c>
      <c r="E16143" s="75">
        <v>91</v>
      </c>
      <c r="F16143" s="30" t="s">
        <v>53</v>
      </c>
      <c r="G16143" s="30" t="s">
        <v>54</v>
      </c>
      <c r="H16143" s="75">
        <v>1</v>
      </c>
    </row>
    <row r="16144" spans="1:8">
      <c r="A16144" s="30" t="s">
        <v>5030</v>
      </c>
      <c r="B16144" s="74">
        <v>46247</v>
      </c>
      <c r="C16144" s="30" t="s">
        <v>1230</v>
      </c>
      <c r="D16144" s="30" t="s">
        <v>1231</v>
      </c>
      <c r="E16144" s="75">
        <v>194</v>
      </c>
      <c r="F16144" s="30" t="s">
        <v>76</v>
      </c>
      <c r="G16144" s="30" t="s">
        <v>77</v>
      </c>
      <c r="H16144" s="75">
        <v>1</v>
      </c>
    </row>
    <row r="16145" spans="1:8">
      <c r="A16145" s="30" t="s">
        <v>5030</v>
      </c>
      <c r="B16145" s="74">
        <v>46247</v>
      </c>
      <c r="C16145" s="30" t="s">
        <v>1232</v>
      </c>
      <c r="D16145" s="30" t="s">
        <v>1233</v>
      </c>
      <c r="E16145" s="75">
        <v>97</v>
      </c>
      <c r="F16145" s="30" t="s">
        <v>70</v>
      </c>
      <c r="G16145" s="30" t="s">
        <v>71</v>
      </c>
      <c r="H16145" s="75">
        <v>2</v>
      </c>
    </row>
    <row r="16146" spans="1:8">
      <c r="A16146" s="30" t="s">
        <v>5030</v>
      </c>
      <c r="B16146" s="74">
        <v>46247</v>
      </c>
      <c r="C16146" s="30" t="s">
        <v>1240</v>
      </c>
      <c r="D16146" s="30" t="s">
        <v>1241</v>
      </c>
      <c r="E16146" s="75">
        <v>89</v>
      </c>
      <c r="F16146" s="30" t="s">
        <v>53</v>
      </c>
      <c r="G16146" s="30" t="s">
        <v>54</v>
      </c>
      <c r="H16146" s="75">
        <v>1</v>
      </c>
    </row>
    <row r="16147" spans="1:8">
      <c r="A16147" s="30" t="s">
        <v>5030</v>
      </c>
      <c r="B16147" s="74">
        <v>46247</v>
      </c>
      <c r="C16147" s="30" t="s">
        <v>1244</v>
      </c>
      <c r="D16147" s="30" t="s">
        <v>1245</v>
      </c>
      <c r="E16147" s="75">
        <v>17</v>
      </c>
      <c r="F16147" s="30" t="s">
        <v>53</v>
      </c>
      <c r="G16147" s="30" t="s">
        <v>54</v>
      </c>
      <c r="H16147" s="75">
        <v>1</v>
      </c>
    </row>
    <row r="16148" spans="1:8">
      <c r="A16148" s="30" t="s">
        <v>5030</v>
      </c>
      <c r="B16148" s="74">
        <v>46247</v>
      </c>
      <c r="C16148" s="30" t="s">
        <v>1250</v>
      </c>
      <c r="D16148" s="30" t="s">
        <v>1251</v>
      </c>
      <c r="E16148" s="75">
        <v>10</v>
      </c>
      <c r="F16148" s="30" t="s">
        <v>76</v>
      </c>
      <c r="G16148" s="30" t="s">
        <v>77</v>
      </c>
      <c r="H16148" s="75">
        <v>1</v>
      </c>
    </row>
    <row r="16149" spans="1:8">
      <c r="A16149" s="30" t="s">
        <v>5030</v>
      </c>
      <c r="B16149" s="74">
        <v>46247</v>
      </c>
      <c r="C16149" s="30" t="s">
        <v>1874</v>
      </c>
      <c r="D16149" s="30" t="s">
        <v>1875</v>
      </c>
      <c r="E16149" s="75">
        <v>23</v>
      </c>
      <c r="F16149" s="30" t="s">
        <v>70</v>
      </c>
      <c r="G16149" s="30" t="s">
        <v>71</v>
      </c>
      <c r="H16149" s="75">
        <v>2</v>
      </c>
    </row>
    <row r="16150" spans="1:8">
      <c r="A16150" s="30" t="s">
        <v>5030</v>
      </c>
      <c r="B16150" s="74">
        <v>46247</v>
      </c>
      <c r="C16150" s="30" t="s">
        <v>1876</v>
      </c>
      <c r="D16150" s="30" t="s">
        <v>1877</v>
      </c>
      <c r="E16150" s="75">
        <v>46</v>
      </c>
      <c r="F16150" s="30" t="s">
        <v>70</v>
      </c>
      <c r="G16150" s="30" t="s">
        <v>71</v>
      </c>
      <c r="H16150" s="75">
        <v>2</v>
      </c>
    </row>
    <row r="16151" spans="1:8">
      <c r="A16151" s="30" t="s">
        <v>5030</v>
      </c>
      <c r="B16151" s="74">
        <v>46247</v>
      </c>
      <c r="C16151" s="30" t="s">
        <v>1260</v>
      </c>
      <c r="D16151" s="30" t="s">
        <v>1261</v>
      </c>
      <c r="E16151" s="75">
        <v>58</v>
      </c>
      <c r="F16151" s="30" t="s">
        <v>68</v>
      </c>
      <c r="G16151" s="30" t="s">
        <v>69</v>
      </c>
      <c r="H16151" s="75">
        <v>1</v>
      </c>
    </row>
    <row r="16152" spans="1:8">
      <c r="A16152" s="30" t="s">
        <v>5030</v>
      </c>
      <c r="B16152" s="74">
        <v>46247</v>
      </c>
      <c r="C16152" s="30" t="s">
        <v>1264</v>
      </c>
      <c r="D16152" s="30" t="s">
        <v>1265</v>
      </c>
      <c r="E16152" s="75">
        <v>114</v>
      </c>
      <c r="F16152" s="30" t="s">
        <v>70</v>
      </c>
      <c r="G16152" s="30" t="s">
        <v>71</v>
      </c>
      <c r="H16152" s="75">
        <v>2</v>
      </c>
    </row>
    <row r="16153" spans="1:8">
      <c r="A16153" s="30" t="s">
        <v>5030</v>
      </c>
      <c r="B16153" s="74">
        <v>46247</v>
      </c>
      <c r="C16153" s="30" t="s">
        <v>1266</v>
      </c>
      <c r="D16153" s="30" t="s">
        <v>1267</v>
      </c>
      <c r="E16153" s="75">
        <v>93</v>
      </c>
      <c r="F16153" s="30" t="s">
        <v>53</v>
      </c>
      <c r="G16153" s="30" t="s">
        <v>54</v>
      </c>
      <c r="H16153" s="75">
        <v>1</v>
      </c>
    </row>
    <row r="16154" spans="1:8">
      <c r="A16154" s="30" t="s">
        <v>5030</v>
      </c>
      <c r="B16154" s="74">
        <v>46247</v>
      </c>
      <c r="C16154" s="30" t="s">
        <v>1880</v>
      </c>
      <c r="D16154" s="30" t="s">
        <v>1881</v>
      </c>
      <c r="E16154" s="75">
        <v>18</v>
      </c>
      <c r="F16154" s="30" t="s">
        <v>80</v>
      </c>
      <c r="G16154" s="30" t="s">
        <v>81</v>
      </c>
      <c r="H16154" s="75">
        <v>1</v>
      </c>
    </row>
    <row r="16155" spans="1:8">
      <c r="A16155" s="30" t="s">
        <v>5030</v>
      </c>
      <c r="B16155" s="74">
        <v>46247</v>
      </c>
      <c r="C16155" s="30" t="s">
        <v>1274</v>
      </c>
      <c r="D16155" s="30" t="s">
        <v>1275</v>
      </c>
      <c r="E16155" s="75">
        <v>66</v>
      </c>
      <c r="F16155" s="30" t="s">
        <v>70</v>
      </c>
      <c r="G16155" s="30" t="s">
        <v>71</v>
      </c>
      <c r="H16155" s="75">
        <v>2</v>
      </c>
    </row>
    <row r="16156" spans="1:8">
      <c r="A16156" s="30" t="s">
        <v>5030</v>
      </c>
      <c r="B16156" s="74">
        <v>46247</v>
      </c>
      <c r="C16156" s="30" t="s">
        <v>1276</v>
      </c>
      <c r="D16156" s="30" t="s">
        <v>1277</v>
      </c>
      <c r="E16156" s="75">
        <v>187</v>
      </c>
      <c r="F16156" s="30" t="s">
        <v>70</v>
      </c>
      <c r="G16156" s="30" t="s">
        <v>71</v>
      </c>
      <c r="H16156" s="75">
        <v>2</v>
      </c>
    </row>
    <row r="16157" spans="1:8">
      <c r="A16157" s="30" t="s">
        <v>5030</v>
      </c>
      <c r="B16157" s="74">
        <v>46247</v>
      </c>
      <c r="C16157" s="30" t="s">
        <v>1278</v>
      </c>
      <c r="D16157" s="30" t="s">
        <v>1279</v>
      </c>
      <c r="E16157" s="75">
        <v>29</v>
      </c>
      <c r="F16157" s="30" t="s">
        <v>53</v>
      </c>
      <c r="G16157" s="30" t="s">
        <v>54</v>
      </c>
      <c r="H16157" s="75">
        <v>1</v>
      </c>
    </row>
    <row r="16158" spans="1:8">
      <c r="A16158" s="30" t="s">
        <v>5030</v>
      </c>
      <c r="B16158" s="74">
        <v>46247</v>
      </c>
      <c r="C16158" s="30" t="s">
        <v>1884</v>
      </c>
      <c r="D16158" s="30" t="s">
        <v>1885</v>
      </c>
      <c r="E16158" s="75">
        <v>90</v>
      </c>
      <c r="F16158" s="30" t="s">
        <v>53</v>
      </c>
      <c r="G16158" s="30" t="s">
        <v>54</v>
      </c>
      <c r="H16158" s="75">
        <v>1</v>
      </c>
    </row>
    <row r="16159" spans="1:8">
      <c r="A16159" s="30" t="s">
        <v>5030</v>
      </c>
      <c r="B16159" s="74">
        <v>46247</v>
      </c>
      <c r="C16159" s="30" t="s">
        <v>1282</v>
      </c>
      <c r="D16159" s="30" t="s">
        <v>1283</v>
      </c>
      <c r="E16159" s="75">
        <v>130</v>
      </c>
      <c r="F16159" s="30" t="s">
        <v>70</v>
      </c>
      <c r="G16159" s="30" t="s">
        <v>71</v>
      </c>
      <c r="H16159" s="75">
        <v>2</v>
      </c>
    </row>
    <row r="16160" spans="1:8">
      <c r="A16160" s="30" t="s">
        <v>5030</v>
      </c>
      <c r="B16160" s="74">
        <v>46247</v>
      </c>
      <c r="C16160" s="30" t="s">
        <v>1286</v>
      </c>
      <c r="D16160" s="30" t="s">
        <v>1287</v>
      </c>
      <c r="E16160" s="75">
        <v>2</v>
      </c>
      <c r="F16160" s="30" t="s">
        <v>76</v>
      </c>
      <c r="G16160" s="30" t="s">
        <v>77</v>
      </c>
      <c r="H16160" s="75">
        <v>1</v>
      </c>
    </row>
    <row r="16161" spans="1:8">
      <c r="A16161" s="30" t="s">
        <v>5030</v>
      </c>
      <c r="B16161" s="74">
        <v>46247</v>
      </c>
      <c r="C16161" s="30" t="s">
        <v>1288</v>
      </c>
      <c r="D16161" s="30" t="s">
        <v>1289</v>
      </c>
      <c r="E16161" s="75">
        <v>69</v>
      </c>
      <c r="F16161" s="30" t="s">
        <v>53</v>
      </c>
      <c r="G16161" s="30" t="s">
        <v>54</v>
      </c>
      <c r="H16161" s="75">
        <v>1</v>
      </c>
    </row>
    <row r="16162" spans="1:8">
      <c r="A16162" s="30" t="s">
        <v>5030</v>
      </c>
      <c r="B16162" s="74">
        <v>46247</v>
      </c>
      <c r="C16162" s="30" t="s">
        <v>1886</v>
      </c>
      <c r="D16162" s="30" t="s">
        <v>1887</v>
      </c>
      <c r="E16162" s="75">
        <v>148</v>
      </c>
      <c r="F16162" s="30" t="s">
        <v>70</v>
      </c>
      <c r="G16162" s="30" t="s">
        <v>71</v>
      </c>
      <c r="H16162" s="75">
        <v>2</v>
      </c>
    </row>
    <row r="16163" spans="1:8">
      <c r="A16163" s="30" t="s">
        <v>5030</v>
      </c>
      <c r="B16163" s="74">
        <v>46247</v>
      </c>
      <c r="C16163" s="30" t="s">
        <v>1290</v>
      </c>
      <c r="D16163" s="30" t="s">
        <v>1291</v>
      </c>
      <c r="E16163" s="75">
        <v>204</v>
      </c>
      <c r="F16163" s="30" t="s">
        <v>80</v>
      </c>
      <c r="G16163" s="30" t="s">
        <v>81</v>
      </c>
      <c r="H16163" s="75">
        <v>1</v>
      </c>
    </row>
    <row r="16164" spans="1:8">
      <c r="A16164" s="30" t="s">
        <v>5030</v>
      </c>
      <c r="B16164" s="74">
        <v>46247</v>
      </c>
      <c r="C16164" s="30" t="s">
        <v>1294</v>
      </c>
      <c r="D16164" s="30" t="s">
        <v>1295</v>
      </c>
      <c r="E16164" s="75">
        <v>66</v>
      </c>
      <c r="F16164" s="30" t="s">
        <v>53</v>
      </c>
      <c r="G16164" s="30" t="s">
        <v>54</v>
      </c>
      <c r="H16164" s="75">
        <v>1</v>
      </c>
    </row>
    <row r="16165" spans="1:8">
      <c r="A16165" s="30" t="s">
        <v>5030</v>
      </c>
      <c r="B16165" s="74">
        <v>46247</v>
      </c>
      <c r="C16165" s="30" t="s">
        <v>1302</v>
      </c>
      <c r="D16165" s="30" t="s">
        <v>1303</v>
      </c>
      <c r="E16165" s="75">
        <v>102</v>
      </c>
      <c r="F16165" s="30" t="s">
        <v>53</v>
      </c>
      <c r="G16165" s="30" t="s">
        <v>54</v>
      </c>
      <c r="H16165" s="75">
        <v>1</v>
      </c>
    </row>
    <row r="16166" spans="1:8">
      <c r="A16166" s="30" t="s">
        <v>5030</v>
      </c>
      <c r="B16166" s="74">
        <v>46247</v>
      </c>
      <c r="C16166" s="30" t="s">
        <v>1306</v>
      </c>
      <c r="D16166" s="30" t="s">
        <v>1307</v>
      </c>
      <c r="E16166" s="75">
        <v>56</v>
      </c>
      <c r="F16166" s="30" t="s">
        <v>53</v>
      </c>
      <c r="G16166" s="30" t="s">
        <v>54</v>
      </c>
      <c r="H16166" s="75">
        <v>1</v>
      </c>
    </row>
    <row r="16167" spans="1:8">
      <c r="A16167" s="30" t="s">
        <v>5030</v>
      </c>
      <c r="B16167" s="74">
        <v>46247</v>
      </c>
      <c r="C16167" s="30" t="s">
        <v>1308</v>
      </c>
      <c r="D16167" s="30" t="s">
        <v>1309</v>
      </c>
      <c r="E16167" s="75">
        <v>135</v>
      </c>
      <c r="F16167" s="30" t="s">
        <v>80</v>
      </c>
      <c r="G16167" s="30" t="s">
        <v>81</v>
      </c>
      <c r="H16167" s="75">
        <v>1</v>
      </c>
    </row>
    <row r="16168" spans="1:8">
      <c r="A16168" s="30" t="s">
        <v>5030</v>
      </c>
      <c r="B16168" s="74">
        <v>46247</v>
      </c>
      <c r="C16168" s="30" t="s">
        <v>1316</v>
      </c>
      <c r="D16168" s="30" t="s">
        <v>1317</v>
      </c>
      <c r="E16168" s="75">
        <v>118</v>
      </c>
      <c r="F16168" s="30" t="s">
        <v>72</v>
      </c>
      <c r="G16168" s="30" t="s">
        <v>73</v>
      </c>
      <c r="H16168" s="75">
        <v>3</v>
      </c>
    </row>
    <row r="16169" spans="1:8">
      <c r="A16169" s="30" t="s">
        <v>5030</v>
      </c>
      <c r="B16169" s="74">
        <v>46247</v>
      </c>
      <c r="C16169" s="30" t="s">
        <v>1320</v>
      </c>
      <c r="D16169" s="30" t="s">
        <v>1321</v>
      </c>
      <c r="E16169" s="75">
        <v>127</v>
      </c>
      <c r="F16169" s="30" t="s">
        <v>70</v>
      </c>
      <c r="G16169" s="30" t="s">
        <v>71</v>
      </c>
      <c r="H16169" s="75">
        <v>2</v>
      </c>
    </row>
    <row r="16170" spans="1:8">
      <c r="A16170" s="30" t="s">
        <v>5030</v>
      </c>
      <c r="B16170" s="74">
        <v>46247</v>
      </c>
      <c r="C16170" s="30" t="s">
        <v>1322</v>
      </c>
      <c r="D16170" s="30" t="s">
        <v>1323</v>
      </c>
      <c r="E16170" s="75">
        <v>122</v>
      </c>
      <c r="F16170" s="30" t="s">
        <v>70</v>
      </c>
      <c r="G16170" s="30" t="s">
        <v>71</v>
      </c>
      <c r="H16170" s="75">
        <v>2</v>
      </c>
    </row>
    <row r="16171" spans="1:8">
      <c r="A16171" s="30" t="s">
        <v>5030</v>
      </c>
      <c r="B16171" s="74">
        <v>46247</v>
      </c>
      <c r="C16171" s="30" t="s">
        <v>1324</v>
      </c>
      <c r="D16171" s="30" t="s">
        <v>1325</v>
      </c>
      <c r="E16171" s="75">
        <v>397</v>
      </c>
      <c r="F16171" s="30" t="s">
        <v>80</v>
      </c>
      <c r="G16171" s="30" t="s">
        <v>81</v>
      </c>
      <c r="H16171" s="75">
        <v>1</v>
      </c>
    </row>
    <row r="16172" spans="1:8">
      <c r="A16172" s="30" t="s">
        <v>5030</v>
      </c>
      <c r="B16172" s="74">
        <v>46247</v>
      </c>
      <c r="C16172" s="30" t="s">
        <v>1910</v>
      </c>
      <c r="D16172" s="30" t="s">
        <v>1911</v>
      </c>
      <c r="E16172" s="75">
        <v>13</v>
      </c>
      <c r="F16172" s="30" t="s">
        <v>76</v>
      </c>
      <c r="G16172" s="30" t="s">
        <v>77</v>
      </c>
      <c r="H16172" s="75">
        <v>1</v>
      </c>
    </row>
    <row r="16173" spans="1:8">
      <c r="A16173" s="30" t="s">
        <v>5030</v>
      </c>
      <c r="B16173" s="74">
        <v>46247</v>
      </c>
      <c r="C16173" s="30" t="s">
        <v>1326</v>
      </c>
      <c r="D16173" s="30" t="s">
        <v>1327</v>
      </c>
      <c r="E16173" s="75">
        <v>83</v>
      </c>
      <c r="F16173" s="30" t="s">
        <v>70</v>
      </c>
      <c r="G16173" s="30" t="s">
        <v>71</v>
      </c>
      <c r="H16173" s="75">
        <v>2</v>
      </c>
    </row>
    <row r="16174" spans="1:8">
      <c r="A16174" s="30" t="s">
        <v>5030</v>
      </c>
      <c r="B16174" s="74">
        <v>46247</v>
      </c>
      <c r="C16174" s="30" t="s">
        <v>1330</v>
      </c>
      <c r="D16174" s="30" t="s">
        <v>1331</v>
      </c>
      <c r="E16174" s="75">
        <v>39</v>
      </c>
      <c r="F16174" s="30" t="s">
        <v>53</v>
      </c>
      <c r="G16174" s="30" t="s">
        <v>54</v>
      </c>
      <c r="H16174" s="75">
        <v>1</v>
      </c>
    </row>
    <row r="16175" spans="1:8">
      <c r="A16175" s="30" t="s">
        <v>5030</v>
      </c>
      <c r="B16175" s="74">
        <v>46247</v>
      </c>
      <c r="C16175" s="30" t="s">
        <v>1332</v>
      </c>
      <c r="D16175" s="30" t="s">
        <v>1333</v>
      </c>
      <c r="E16175" s="75">
        <v>111</v>
      </c>
      <c r="F16175" s="30" t="s">
        <v>80</v>
      </c>
      <c r="G16175" s="30" t="s">
        <v>81</v>
      </c>
      <c r="H16175" s="75">
        <v>1</v>
      </c>
    </row>
    <row r="16176" spans="1:8">
      <c r="A16176" s="30" t="s">
        <v>5030</v>
      </c>
      <c r="B16176" s="74">
        <v>46247</v>
      </c>
      <c r="C16176" s="30" t="s">
        <v>1336</v>
      </c>
      <c r="D16176" s="30" t="s">
        <v>1337</v>
      </c>
      <c r="E16176" s="75">
        <v>137</v>
      </c>
      <c r="F16176" s="30" t="s">
        <v>70</v>
      </c>
      <c r="G16176" s="30" t="s">
        <v>71</v>
      </c>
      <c r="H16176" s="75">
        <v>2</v>
      </c>
    </row>
    <row r="16177" spans="1:8">
      <c r="A16177" s="30" t="s">
        <v>5030</v>
      </c>
      <c r="B16177" s="74">
        <v>46247</v>
      </c>
      <c r="C16177" s="30" t="s">
        <v>1340</v>
      </c>
      <c r="D16177" s="30" t="s">
        <v>1341</v>
      </c>
      <c r="E16177" s="75">
        <v>62</v>
      </c>
      <c r="F16177" s="30" t="s">
        <v>70</v>
      </c>
      <c r="G16177" s="30" t="s">
        <v>71</v>
      </c>
      <c r="H16177" s="75">
        <v>2</v>
      </c>
    </row>
    <row r="16178" spans="1:8">
      <c r="A16178" s="30" t="s">
        <v>5030</v>
      </c>
      <c r="B16178" s="74">
        <v>46246</v>
      </c>
      <c r="C16178" s="30" t="s">
        <v>4837</v>
      </c>
      <c r="D16178" s="30" t="s">
        <v>4838</v>
      </c>
      <c r="E16178" s="75">
        <v>30</v>
      </c>
      <c r="F16178" s="30" t="s">
        <v>68</v>
      </c>
      <c r="G16178" s="30" t="s">
        <v>69</v>
      </c>
      <c r="H16178" s="75">
        <v>1</v>
      </c>
    </row>
    <row r="16179" spans="1:8">
      <c r="A16179" s="30" t="s">
        <v>5030</v>
      </c>
      <c r="B16179" s="74">
        <v>46246</v>
      </c>
      <c r="C16179" s="30" t="s">
        <v>768</v>
      </c>
      <c r="D16179" s="30" t="s">
        <v>769</v>
      </c>
      <c r="E16179" s="75">
        <v>91</v>
      </c>
      <c r="F16179" s="30" t="s">
        <v>68</v>
      </c>
      <c r="G16179" s="30" t="s">
        <v>69</v>
      </c>
      <c r="H16179" s="75">
        <v>1</v>
      </c>
    </row>
    <row r="16180" spans="1:8">
      <c r="A16180" s="30" t="s">
        <v>5030</v>
      </c>
      <c r="B16180" s="74">
        <v>46246</v>
      </c>
      <c r="C16180" s="30" t="s">
        <v>770</v>
      </c>
      <c r="D16180" s="30" t="s">
        <v>771</v>
      </c>
      <c r="E16180" s="75">
        <v>90</v>
      </c>
      <c r="F16180" s="30" t="s">
        <v>70</v>
      </c>
      <c r="G16180" s="30" t="s">
        <v>71</v>
      </c>
      <c r="H16180" s="75">
        <v>2</v>
      </c>
    </row>
    <row r="16181" spans="1:8">
      <c r="A16181" s="30" t="s">
        <v>5030</v>
      </c>
      <c r="B16181" s="74">
        <v>46246</v>
      </c>
      <c r="C16181" s="30" t="s">
        <v>772</v>
      </c>
      <c r="D16181" s="30" t="s">
        <v>773</v>
      </c>
      <c r="E16181" s="75">
        <v>161</v>
      </c>
      <c r="F16181" s="30" t="s">
        <v>80</v>
      </c>
      <c r="G16181" s="30" t="s">
        <v>81</v>
      </c>
      <c r="H16181" s="75">
        <v>1</v>
      </c>
    </row>
    <row r="16182" spans="1:8">
      <c r="A16182" s="30" t="s">
        <v>5030</v>
      </c>
      <c r="B16182" s="74">
        <v>46246</v>
      </c>
      <c r="C16182" s="30" t="s">
        <v>776</v>
      </c>
      <c r="D16182" s="30" t="s">
        <v>777</v>
      </c>
      <c r="E16182" s="75">
        <v>56</v>
      </c>
      <c r="F16182" s="30" t="s">
        <v>68</v>
      </c>
      <c r="G16182" s="30" t="s">
        <v>69</v>
      </c>
      <c r="H16182" s="75">
        <v>1</v>
      </c>
    </row>
    <row r="16183" spans="1:8">
      <c r="A16183" s="30" t="s">
        <v>5030</v>
      </c>
      <c r="B16183" s="74">
        <v>46246</v>
      </c>
      <c r="C16183" s="30" t="s">
        <v>780</v>
      </c>
      <c r="D16183" s="30" t="s">
        <v>781</v>
      </c>
      <c r="E16183" s="75">
        <v>88</v>
      </c>
      <c r="F16183" s="30" t="s">
        <v>70</v>
      </c>
      <c r="G16183" s="30" t="s">
        <v>71</v>
      </c>
      <c r="H16183" s="75">
        <v>2</v>
      </c>
    </row>
    <row r="16184" spans="1:8">
      <c r="A16184" s="30" t="s">
        <v>5030</v>
      </c>
      <c r="B16184" s="74">
        <v>46246</v>
      </c>
      <c r="C16184" s="30" t="s">
        <v>782</v>
      </c>
      <c r="D16184" s="30" t="s">
        <v>783</v>
      </c>
      <c r="E16184" s="75">
        <v>265</v>
      </c>
      <c r="F16184" s="30" t="s">
        <v>80</v>
      </c>
      <c r="G16184" s="30" t="s">
        <v>81</v>
      </c>
      <c r="H16184" s="75">
        <v>1</v>
      </c>
    </row>
    <row r="16185" spans="1:8">
      <c r="A16185" s="30" t="s">
        <v>5030</v>
      </c>
      <c r="B16185" s="74">
        <v>46246</v>
      </c>
      <c r="C16185" s="30" t="s">
        <v>784</v>
      </c>
      <c r="D16185" s="30" t="s">
        <v>785</v>
      </c>
      <c r="E16185" s="75">
        <v>22</v>
      </c>
      <c r="F16185" s="30" t="s">
        <v>76</v>
      </c>
      <c r="G16185" s="30" t="s">
        <v>77</v>
      </c>
      <c r="H16185" s="75">
        <v>1</v>
      </c>
    </row>
    <row r="16186" spans="1:8">
      <c r="A16186" s="30" t="s">
        <v>5030</v>
      </c>
      <c r="B16186" s="74">
        <v>46246</v>
      </c>
      <c r="C16186" s="30" t="s">
        <v>786</v>
      </c>
      <c r="D16186" s="30" t="s">
        <v>787</v>
      </c>
      <c r="E16186" s="75">
        <v>89</v>
      </c>
      <c r="F16186" s="30" t="s">
        <v>70</v>
      </c>
      <c r="G16186" s="30" t="s">
        <v>71</v>
      </c>
      <c r="H16186" s="75">
        <v>2</v>
      </c>
    </row>
    <row r="16187" spans="1:8">
      <c r="A16187" s="30" t="s">
        <v>5030</v>
      </c>
      <c r="B16187" s="74">
        <v>46246</v>
      </c>
      <c r="C16187" s="30" t="s">
        <v>1812</v>
      </c>
      <c r="D16187" s="30" t="s">
        <v>1813</v>
      </c>
      <c r="E16187" s="75">
        <v>74</v>
      </c>
      <c r="F16187" s="30" t="s">
        <v>68</v>
      </c>
      <c r="G16187" s="30" t="s">
        <v>69</v>
      </c>
      <c r="H16187" s="75">
        <v>1</v>
      </c>
    </row>
    <row r="16188" spans="1:8">
      <c r="A16188" s="30" t="s">
        <v>5030</v>
      </c>
      <c r="B16188" s="74">
        <v>46246</v>
      </c>
      <c r="C16188" s="30" t="s">
        <v>1814</v>
      </c>
      <c r="D16188" s="30" t="s">
        <v>1815</v>
      </c>
      <c r="E16188" s="75">
        <v>15</v>
      </c>
      <c r="F16188" s="30" t="s">
        <v>70</v>
      </c>
      <c r="G16188" s="30" t="s">
        <v>71</v>
      </c>
      <c r="H16188" s="75">
        <v>2</v>
      </c>
    </row>
    <row r="16189" spans="1:8">
      <c r="A16189" s="30" t="s">
        <v>5030</v>
      </c>
      <c r="B16189" s="74">
        <v>46246</v>
      </c>
      <c r="C16189" s="30" t="s">
        <v>788</v>
      </c>
      <c r="D16189" s="30" t="s">
        <v>789</v>
      </c>
      <c r="E16189" s="75">
        <v>83</v>
      </c>
      <c r="F16189" s="30" t="s">
        <v>70</v>
      </c>
      <c r="G16189" s="30" t="s">
        <v>71</v>
      </c>
      <c r="H16189" s="75">
        <v>2</v>
      </c>
    </row>
    <row r="16190" spans="1:8">
      <c r="A16190" s="30" t="s">
        <v>5030</v>
      </c>
      <c r="B16190" s="74">
        <v>46246</v>
      </c>
      <c r="C16190" s="30" t="s">
        <v>790</v>
      </c>
      <c r="D16190" s="30" t="s">
        <v>791</v>
      </c>
      <c r="E16190" s="75">
        <v>213</v>
      </c>
      <c r="F16190" s="30" t="s">
        <v>70</v>
      </c>
      <c r="G16190" s="30" t="s">
        <v>71</v>
      </c>
      <c r="H16190" s="75">
        <v>2</v>
      </c>
    </row>
    <row r="16191" spans="1:8">
      <c r="A16191" s="30" t="s">
        <v>5030</v>
      </c>
      <c r="B16191" s="74">
        <v>46246</v>
      </c>
      <c r="C16191" s="30" t="s">
        <v>794</v>
      </c>
      <c r="D16191" s="30" t="s">
        <v>795</v>
      </c>
      <c r="E16191" s="75">
        <v>213</v>
      </c>
      <c r="F16191" s="30" t="s">
        <v>70</v>
      </c>
      <c r="G16191" s="30" t="s">
        <v>71</v>
      </c>
      <c r="H16191" s="75">
        <v>2</v>
      </c>
    </row>
    <row r="16192" spans="1:8">
      <c r="A16192" s="30" t="s">
        <v>5030</v>
      </c>
      <c r="B16192" s="74">
        <v>46246</v>
      </c>
      <c r="C16192" s="30" t="s">
        <v>798</v>
      </c>
      <c r="D16192" s="30" t="s">
        <v>799</v>
      </c>
      <c r="E16192" s="75">
        <v>68</v>
      </c>
      <c r="F16192" s="30" t="s">
        <v>70</v>
      </c>
      <c r="G16192" s="30" t="s">
        <v>71</v>
      </c>
      <c r="H16192" s="75">
        <v>2</v>
      </c>
    </row>
    <row r="16193" spans="1:8">
      <c r="A16193" s="30" t="s">
        <v>5030</v>
      </c>
      <c r="B16193" s="74">
        <v>46246</v>
      </c>
      <c r="C16193" s="30" t="s">
        <v>800</v>
      </c>
      <c r="D16193" s="30" t="s">
        <v>801</v>
      </c>
      <c r="E16193" s="75">
        <v>18</v>
      </c>
      <c r="F16193" s="30" t="s">
        <v>68</v>
      </c>
      <c r="G16193" s="30" t="s">
        <v>69</v>
      </c>
      <c r="H16193" s="75">
        <v>1</v>
      </c>
    </row>
    <row r="16194" spans="1:8">
      <c r="A16194" s="30" t="s">
        <v>5030</v>
      </c>
      <c r="B16194" s="74">
        <v>46246</v>
      </c>
      <c r="C16194" s="30" t="s">
        <v>802</v>
      </c>
      <c r="D16194" s="30" t="s">
        <v>803</v>
      </c>
      <c r="E16194" s="75">
        <v>163</v>
      </c>
      <c r="F16194" s="30" t="s">
        <v>68</v>
      </c>
      <c r="G16194" s="30" t="s">
        <v>69</v>
      </c>
      <c r="H16194" s="75">
        <v>1</v>
      </c>
    </row>
    <row r="16195" spans="1:8">
      <c r="A16195" s="30" t="s">
        <v>5030</v>
      </c>
      <c r="B16195" s="74">
        <v>46246</v>
      </c>
      <c r="C16195" s="30" t="s">
        <v>804</v>
      </c>
      <c r="D16195" s="30" t="s">
        <v>805</v>
      </c>
      <c r="E16195" s="75">
        <v>126</v>
      </c>
      <c r="F16195" s="30" t="s">
        <v>80</v>
      </c>
      <c r="G16195" s="30" t="s">
        <v>81</v>
      </c>
      <c r="H16195" s="75">
        <v>1</v>
      </c>
    </row>
    <row r="16196" spans="1:8">
      <c r="A16196" s="30" t="s">
        <v>5030</v>
      </c>
      <c r="B16196" s="74">
        <v>46246</v>
      </c>
      <c r="C16196" s="30" t="s">
        <v>806</v>
      </c>
      <c r="D16196" s="30" t="s">
        <v>807</v>
      </c>
      <c r="E16196" s="75">
        <v>106</v>
      </c>
      <c r="F16196" s="30" t="s">
        <v>68</v>
      </c>
      <c r="G16196" s="30" t="s">
        <v>69</v>
      </c>
      <c r="H16196" s="75">
        <v>1</v>
      </c>
    </row>
    <row r="16197" spans="1:8">
      <c r="A16197" s="30" t="s">
        <v>5030</v>
      </c>
      <c r="B16197" s="74">
        <v>46246</v>
      </c>
      <c r="C16197" s="30" t="s">
        <v>808</v>
      </c>
      <c r="D16197" s="30" t="s">
        <v>809</v>
      </c>
      <c r="E16197" s="75">
        <v>67</v>
      </c>
      <c r="F16197" s="30" t="s">
        <v>70</v>
      </c>
      <c r="G16197" s="30" t="s">
        <v>71</v>
      </c>
      <c r="H16197" s="75">
        <v>2</v>
      </c>
    </row>
    <row r="16198" spans="1:8">
      <c r="A16198" s="30" t="s">
        <v>5030</v>
      </c>
      <c r="B16198" s="74">
        <v>46246</v>
      </c>
      <c r="C16198" s="30" t="s">
        <v>5055</v>
      </c>
      <c r="D16198" s="30" t="s">
        <v>5056</v>
      </c>
      <c r="E16198" s="75">
        <v>1</v>
      </c>
      <c r="F16198" s="30" t="s">
        <v>68</v>
      </c>
      <c r="G16198" s="30" t="s">
        <v>69</v>
      </c>
      <c r="H16198" s="75">
        <v>1</v>
      </c>
    </row>
    <row r="16199" spans="1:8">
      <c r="A16199" s="30" t="s">
        <v>5030</v>
      </c>
      <c r="B16199" s="74">
        <v>46246</v>
      </c>
      <c r="C16199" s="30" t="s">
        <v>1816</v>
      </c>
      <c r="D16199" s="30" t="s">
        <v>1817</v>
      </c>
      <c r="E16199" s="75">
        <v>47</v>
      </c>
      <c r="F16199" s="30" t="s">
        <v>68</v>
      </c>
      <c r="G16199" s="30" t="s">
        <v>69</v>
      </c>
      <c r="H16199" s="75">
        <v>1</v>
      </c>
    </row>
    <row r="16200" spans="1:8">
      <c r="A16200" s="30" t="s">
        <v>5030</v>
      </c>
      <c r="B16200" s="74">
        <v>46246</v>
      </c>
      <c r="C16200" s="30" t="s">
        <v>812</v>
      </c>
      <c r="D16200" s="30" t="s">
        <v>813</v>
      </c>
      <c r="E16200" s="75">
        <v>166</v>
      </c>
      <c r="F16200" s="30" t="s">
        <v>80</v>
      </c>
      <c r="G16200" s="30" t="s">
        <v>81</v>
      </c>
      <c r="H16200" s="75">
        <v>1</v>
      </c>
    </row>
    <row r="16201" spans="1:8">
      <c r="A16201" s="30" t="s">
        <v>5030</v>
      </c>
      <c r="B16201" s="74">
        <v>46246</v>
      </c>
      <c r="C16201" s="30" t="s">
        <v>1820</v>
      </c>
      <c r="D16201" s="30" t="s">
        <v>1821</v>
      </c>
      <c r="E16201" s="75">
        <v>45</v>
      </c>
      <c r="F16201" s="30" t="s">
        <v>53</v>
      </c>
      <c r="G16201" s="30" t="s">
        <v>54</v>
      </c>
      <c r="H16201" s="75">
        <v>1</v>
      </c>
    </row>
    <row r="16202" spans="1:8">
      <c r="A16202" s="30" t="s">
        <v>5030</v>
      </c>
      <c r="B16202" s="74">
        <v>46246</v>
      </c>
      <c r="C16202" s="30" t="s">
        <v>814</v>
      </c>
      <c r="D16202" s="30" t="s">
        <v>815</v>
      </c>
      <c r="E16202" s="75">
        <v>74</v>
      </c>
      <c r="F16202" s="30" t="s">
        <v>80</v>
      </c>
      <c r="G16202" s="30" t="s">
        <v>81</v>
      </c>
      <c r="H16202" s="75">
        <v>1</v>
      </c>
    </row>
    <row r="16203" spans="1:8">
      <c r="A16203" s="30" t="s">
        <v>5030</v>
      </c>
      <c r="B16203" s="74">
        <v>46246</v>
      </c>
      <c r="C16203" s="30" t="s">
        <v>818</v>
      </c>
      <c r="D16203" s="30" t="s">
        <v>819</v>
      </c>
      <c r="E16203" s="75">
        <v>97</v>
      </c>
      <c r="F16203" s="30" t="s">
        <v>53</v>
      </c>
      <c r="G16203" s="30" t="s">
        <v>54</v>
      </c>
      <c r="H16203" s="75">
        <v>1</v>
      </c>
    </row>
    <row r="16204" spans="1:8">
      <c r="A16204" s="30" t="s">
        <v>5030</v>
      </c>
      <c r="B16204" s="74">
        <v>46246</v>
      </c>
      <c r="C16204" s="30" t="s">
        <v>820</v>
      </c>
      <c r="D16204" s="30" t="s">
        <v>821</v>
      </c>
      <c r="E16204" s="75">
        <v>66</v>
      </c>
      <c r="F16204" s="30" t="s">
        <v>70</v>
      </c>
      <c r="G16204" s="30" t="s">
        <v>71</v>
      </c>
      <c r="H16204" s="75">
        <v>2</v>
      </c>
    </row>
    <row r="16205" spans="1:8">
      <c r="A16205" s="30" t="s">
        <v>5030</v>
      </c>
      <c r="B16205" s="74">
        <v>46246</v>
      </c>
      <c r="C16205" s="30" t="s">
        <v>822</v>
      </c>
      <c r="D16205" s="30" t="s">
        <v>823</v>
      </c>
      <c r="E16205" s="75">
        <v>129</v>
      </c>
      <c r="F16205" s="30" t="s">
        <v>70</v>
      </c>
      <c r="G16205" s="30" t="s">
        <v>71</v>
      </c>
      <c r="H16205" s="75">
        <v>2</v>
      </c>
    </row>
    <row r="16206" spans="1:8">
      <c r="A16206" s="30" t="s">
        <v>5030</v>
      </c>
      <c r="B16206" s="74">
        <v>46246</v>
      </c>
      <c r="C16206" s="30" t="s">
        <v>826</v>
      </c>
      <c r="D16206" s="30" t="s">
        <v>827</v>
      </c>
      <c r="E16206" s="75">
        <v>54</v>
      </c>
      <c r="F16206" s="30" t="s">
        <v>68</v>
      </c>
      <c r="G16206" s="30" t="s">
        <v>69</v>
      </c>
      <c r="H16206" s="75">
        <v>1</v>
      </c>
    </row>
    <row r="16207" spans="1:8">
      <c r="A16207" s="30" t="s">
        <v>5030</v>
      </c>
      <c r="B16207" s="74">
        <v>46246</v>
      </c>
      <c r="C16207" s="30" t="s">
        <v>828</v>
      </c>
      <c r="D16207" s="30" t="s">
        <v>829</v>
      </c>
      <c r="E16207" s="75">
        <v>264</v>
      </c>
      <c r="F16207" s="30" t="s">
        <v>70</v>
      </c>
      <c r="G16207" s="30" t="s">
        <v>71</v>
      </c>
      <c r="H16207" s="75">
        <v>2</v>
      </c>
    </row>
    <row r="16208" spans="1:8">
      <c r="A16208" s="30" t="s">
        <v>5030</v>
      </c>
      <c r="B16208" s="74">
        <v>46246</v>
      </c>
      <c r="C16208" s="30" t="s">
        <v>830</v>
      </c>
      <c r="D16208" s="30" t="s">
        <v>831</v>
      </c>
      <c r="E16208" s="75">
        <v>56</v>
      </c>
      <c r="F16208" s="30" t="s">
        <v>70</v>
      </c>
      <c r="G16208" s="30" t="s">
        <v>71</v>
      </c>
      <c r="H16208" s="75">
        <v>2</v>
      </c>
    </row>
    <row r="16209" spans="1:8">
      <c r="A16209" s="30" t="s">
        <v>5030</v>
      </c>
      <c r="B16209" s="74">
        <v>46246</v>
      </c>
      <c r="C16209" s="30" t="s">
        <v>832</v>
      </c>
      <c r="D16209" s="30" t="s">
        <v>833</v>
      </c>
      <c r="E16209" s="75">
        <v>45</v>
      </c>
      <c r="F16209" s="30" t="s">
        <v>68</v>
      </c>
      <c r="G16209" s="30" t="s">
        <v>69</v>
      </c>
      <c r="H16209" s="75">
        <v>1</v>
      </c>
    </row>
    <row r="16210" spans="1:8">
      <c r="A16210" s="30" t="s">
        <v>5030</v>
      </c>
      <c r="B16210" s="74">
        <v>46246</v>
      </c>
      <c r="C16210" s="30" t="s">
        <v>834</v>
      </c>
      <c r="D16210" s="30" t="s">
        <v>835</v>
      </c>
      <c r="E16210" s="75">
        <v>35</v>
      </c>
      <c r="F16210" s="30" t="s">
        <v>80</v>
      </c>
      <c r="G16210" s="30" t="s">
        <v>81</v>
      </c>
      <c r="H16210" s="75">
        <v>1</v>
      </c>
    </row>
    <row r="16211" spans="1:8">
      <c r="A16211" s="30" t="s">
        <v>5030</v>
      </c>
      <c r="B16211" s="74">
        <v>46246</v>
      </c>
      <c r="C16211" s="30" t="s">
        <v>836</v>
      </c>
      <c r="D16211" s="30" t="s">
        <v>837</v>
      </c>
      <c r="E16211" s="75">
        <v>18</v>
      </c>
      <c r="F16211" s="30" t="s">
        <v>53</v>
      </c>
      <c r="G16211" s="30" t="s">
        <v>54</v>
      </c>
      <c r="H16211" s="75">
        <v>1</v>
      </c>
    </row>
    <row r="16212" spans="1:8">
      <c r="A16212" s="30" t="s">
        <v>5030</v>
      </c>
      <c r="B16212" s="74">
        <v>46246</v>
      </c>
      <c r="C16212" s="30" t="s">
        <v>838</v>
      </c>
      <c r="D16212" s="30" t="s">
        <v>839</v>
      </c>
      <c r="E16212" s="75">
        <v>119</v>
      </c>
      <c r="F16212" s="30" t="s">
        <v>70</v>
      </c>
      <c r="G16212" s="30" t="s">
        <v>71</v>
      </c>
      <c r="H16212" s="75">
        <v>2</v>
      </c>
    </row>
    <row r="16213" spans="1:8">
      <c r="A16213" s="30" t="s">
        <v>5030</v>
      </c>
      <c r="B16213" s="74">
        <v>46246</v>
      </c>
      <c r="C16213" s="30" t="s">
        <v>840</v>
      </c>
      <c r="D16213" s="30" t="s">
        <v>841</v>
      </c>
      <c r="E16213" s="75">
        <v>51</v>
      </c>
      <c r="F16213" s="30" t="s">
        <v>70</v>
      </c>
      <c r="G16213" s="30" t="s">
        <v>71</v>
      </c>
      <c r="H16213" s="75">
        <v>2</v>
      </c>
    </row>
    <row r="16214" spans="1:8">
      <c r="A16214" s="30" t="s">
        <v>5030</v>
      </c>
      <c r="B16214" s="74">
        <v>46246</v>
      </c>
      <c r="C16214" s="30" t="s">
        <v>842</v>
      </c>
      <c r="D16214" s="30" t="s">
        <v>843</v>
      </c>
      <c r="E16214" s="75">
        <v>117</v>
      </c>
      <c r="F16214" s="30" t="s">
        <v>70</v>
      </c>
      <c r="G16214" s="30" t="s">
        <v>71</v>
      </c>
      <c r="H16214" s="75">
        <v>2</v>
      </c>
    </row>
    <row r="16215" spans="1:8">
      <c r="A16215" s="30" t="s">
        <v>5030</v>
      </c>
      <c r="B16215" s="74">
        <v>46246</v>
      </c>
      <c r="C16215" s="30" t="s">
        <v>846</v>
      </c>
      <c r="D16215" s="30" t="s">
        <v>847</v>
      </c>
      <c r="E16215" s="75">
        <v>176</v>
      </c>
      <c r="F16215" s="30" t="s">
        <v>80</v>
      </c>
      <c r="G16215" s="30" t="s">
        <v>81</v>
      </c>
      <c r="H16215" s="75">
        <v>1</v>
      </c>
    </row>
    <row r="16216" spans="1:8">
      <c r="A16216" s="30" t="s">
        <v>5030</v>
      </c>
      <c r="B16216" s="74">
        <v>46246</v>
      </c>
      <c r="C16216" s="30" t="s">
        <v>848</v>
      </c>
      <c r="D16216" s="30" t="s">
        <v>849</v>
      </c>
      <c r="E16216" s="75">
        <v>306</v>
      </c>
      <c r="F16216" s="30" t="s">
        <v>70</v>
      </c>
      <c r="G16216" s="30" t="s">
        <v>71</v>
      </c>
      <c r="H16216" s="75">
        <v>2</v>
      </c>
    </row>
    <row r="16217" spans="1:8">
      <c r="A16217" s="30" t="s">
        <v>5030</v>
      </c>
      <c r="B16217" s="74">
        <v>46246</v>
      </c>
      <c r="C16217" s="30" t="s">
        <v>850</v>
      </c>
      <c r="D16217" s="30" t="s">
        <v>851</v>
      </c>
      <c r="E16217" s="75">
        <v>66</v>
      </c>
      <c r="F16217" s="30" t="s">
        <v>68</v>
      </c>
      <c r="G16217" s="30" t="s">
        <v>69</v>
      </c>
      <c r="H16217" s="75">
        <v>1</v>
      </c>
    </row>
    <row r="16218" spans="1:8">
      <c r="A16218" s="30" t="s">
        <v>5030</v>
      </c>
      <c r="B16218" s="74">
        <v>46246</v>
      </c>
      <c r="C16218" s="30" t="s">
        <v>852</v>
      </c>
      <c r="D16218" s="30" t="s">
        <v>853</v>
      </c>
      <c r="E16218" s="75">
        <v>110</v>
      </c>
      <c r="F16218" s="30" t="s">
        <v>68</v>
      </c>
      <c r="G16218" s="30" t="s">
        <v>69</v>
      </c>
      <c r="H16218" s="75">
        <v>1</v>
      </c>
    </row>
    <row r="16219" spans="1:8">
      <c r="A16219" s="30" t="s">
        <v>5030</v>
      </c>
      <c r="B16219" s="74">
        <v>46246</v>
      </c>
      <c r="C16219" s="30" t="s">
        <v>854</v>
      </c>
      <c r="D16219" s="30" t="s">
        <v>855</v>
      </c>
      <c r="E16219" s="75">
        <v>55</v>
      </c>
      <c r="F16219" s="30" t="s">
        <v>70</v>
      </c>
      <c r="G16219" s="30" t="s">
        <v>71</v>
      </c>
      <c r="H16219" s="75">
        <v>2</v>
      </c>
    </row>
    <row r="16220" spans="1:8">
      <c r="A16220" s="30" t="s">
        <v>5030</v>
      </c>
      <c r="B16220" s="74">
        <v>46246</v>
      </c>
      <c r="C16220" s="30" t="s">
        <v>858</v>
      </c>
      <c r="D16220" s="30" t="s">
        <v>859</v>
      </c>
      <c r="E16220" s="75">
        <v>43</v>
      </c>
      <c r="F16220" s="30" t="s">
        <v>53</v>
      </c>
      <c r="G16220" s="30" t="s">
        <v>54</v>
      </c>
      <c r="H16220" s="75">
        <v>1</v>
      </c>
    </row>
    <row r="16221" spans="1:8">
      <c r="A16221" s="30" t="s">
        <v>5030</v>
      </c>
      <c r="B16221" s="74">
        <v>46246</v>
      </c>
      <c r="C16221" s="30" t="s">
        <v>862</v>
      </c>
      <c r="D16221" s="30" t="s">
        <v>863</v>
      </c>
      <c r="E16221" s="75">
        <v>18</v>
      </c>
      <c r="F16221" s="30" t="s">
        <v>70</v>
      </c>
      <c r="G16221" s="30" t="s">
        <v>71</v>
      </c>
      <c r="H16221" s="75">
        <v>2</v>
      </c>
    </row>
    <row r="16222" spans="1:8">
      <c r="A16222" s="30" t="s">
        <v>5030</v>
      </c>
      <c r="B16222" s="74">
        <v>46246</v>
      </c>
      <c r="C16222" s="30" t="s">
        <v>864</v>
      </c>
      <c r="D16222" s="30" t="s">
        <v>865</v>
      </c>
      <c r="E16222" s="75">
        <v>32</v>
      </c>
      <c r="F16222" s="30" t="s">
        <v>68</v>
      </c>
      <c r="G16222" s="30" t="s">
        <v>69</v>
      </c>
      <c r="H16222" s="75">
        <v>1</v>
      </c>
    </row>
    <row r="16223" spans="1:8">
      <c r="A16223" s="30" t="s">
        <v>5030</v>
      </c>
      <c r="B16223" s="74">
        <v>46246</v>
      </c>
      <c r="C16223" s="30" t="s">
        <v>866</v>
      </c>
      <c r="D16223" s="30" t="s">
        <v>867</v>
      </c>
      <c r="E16223" s="75">
        <v>104</v>
      </c>
      <c r="F16223" s="30" t="s">
        <v>70</v>
      </c>
      <c r="G16223" s="30" t="s">
        <v>71</v>
      </c>
      <c r="H16223" s="75">
        <v>2</v>
      </c>
    </row>
    <row r="16224" spans="1:8">
      <c r="A16224" s="30" t="s">
        <v>5030</v>
      </c>
      <c r="B16224" s="74">
        <v>46246</v>
      </c>
      <c r="C16224" s="30" t="s">
        <v>870</v>
      </c>
      <c r="D16224" s="30" t="s">
        <v>871</v>
      </c>
      <c r="E16224" s="75">
        <v>78</v>
      </c>
      <c r="F16224" s="30" t="s">
        <v>70</v>
      </c>
      <c r="G16224" s="30" t="s">
        <v>71</v>
      </c>
      <c r="H16224" s="75">
        <v>2</v>
      </c>
    </row>
    <row r="16225" spans="1:8">
      <c r="A16225" s="30" t="s">
        <v>5030</v>
      </c>
      <c r="B16225" s="74">
        <v>46246</v>
      </c>
      <c r="C16225" s="30" t="s">
        <v>872</v>
      </c>
      <c r="D16225" s="30" t="s">
        <v>873</v>
      </c>
      <c r="E16225" s="75">
        <v>90</v>
      </c>
      <c r="F16225" s="30" t="s">
        <v>70</v>
      </c>
      <c r="G16225" s="30" t="s">
        <v>71</v>
      </c>
      <c r="H16225" s="75">
        <v>2</v>
      </c>
    </row>
    <row r="16226" spans="1:8">
      <c r="A16226" s="30" t="s">
        <v>5030</v>
      </c>
      <c r="B16226" s="74">
        <v>46246</v>
      </c>
      <c r="C16226" s="30" t="s">
        <v>874</v>
      </c>
      <c r="D16226" s="30" t="s">
        <v>875</v>
      </c>
      <c r="E16226" s="75">
        <v>36</v>
      </c>
      <c r="F16226" s="30" t="s">
        <v>70</v>
      </c>
      <c r="G16226" s="30" t="s">
        <v>71</v>
      </c>
      <c r="H16226" s="75">
        <v>2</v>
      </c>
    </row>
    <row r="16227" spans="1:8">
      <c r="A16227" s="30" t="s">
        <v>5030</v>
      </c>
      <c r="B16227" s="74">
        <v>46246</v>
      </c>
      <c r="C16227" s="30" t="s">
        <v>876</v>
      </c>
      <c r="D16227" s="30" t="s">
        <v>877</v>
      </c>
      <c r="E16227" s="75">
        <v>105</v>
      </c>
      <c r="F16227" s="30" t="s">
        <v>70</v>
      </c>
      <c r="G16227" s="30" t="s">
        <v>71</v>
      </c>
      <c r="H16227" s="75">
        <v>2</v>
      </c>
    </row>
    <row r="16228" spans="1:8">
      <c r="A16228" s="30" t="s">
        <v>5030</v>
      </c>
      <c r="B16228" s="74">
        <v>46246</v>
      </c>
      <c r="C16228" s="30" t="s">
        <v>878</v>
      </c>
      <c r="D16228" s="30" t="s">
        <v>879</v>
      </c>
      <c r="E16228" s="75">
        <v>24</v>
      </c>
      <c r="F16228" s="30" t="s">
        <v>70</v>
      </c>
      <c r="G16228" s="30" t="s">
        <v>71</v>
      </c>
      <c r="H16228" s="75">
        <v>2</v>
      </c>
    </row>
    <row r="16229" spans="1:8">
      <c r="A16229" s="30" t="s">
        <v>5030</v>
      </c>
      <c r="B16229" s="74">
        <v>46246</v>
      </c>
      <c r="C16229" s="30" t="s">
        <v>880</v>
      </c>
      <c r="D16229" s="30" t="s">
        <v>881</v>
      </c>
      <c r="E16229" s="75">
        <v>56</v>
      </c>
      <c r="F16229" s="30" t="s">
        <v>68</v>
      </c>
      <c r="G16229" s="30" t="s">
        <v>69</v>
      </c>
      <c r="H16229" s="75">
        <v>1</v>
      </c>
    </row>
    <row r="16230" spans="1:8">
      <c r="A16230" s="30" t="s">
        <v>5030</v>
      </c>
      <c r="B16230" s="74">
        <v>46246</v>
      </c>
      <c r="C16230" s="30" t="s">
        <v>882</v>
      </c>
      <c r="D16230" s="30" t="s">
        <v>883</v>
      </c>
      <c r="E16230" s="75">
        <v>88</v>
      </c>
      <c r="F16230" s="30" t="s">
        <v>70</v>
      </c>
      <c r="G16230" s="30" t="s">
        <v>71</v>
      </c>
      <c r="H16230" s="75">
        <v>2</v>
      </c>
    </row>
    <row r="16231" spans="1:8">
      <c r="A16231" s="30" t="s">
        <v>5030</v>
      </c>
      <c r="B16231" s="74">
        <v>46246</v>
      </c>
      <c r="C16231" s="30" t="s">
        <v>884</v>
      </c>
      <c r="D16231" s="30" t="s">
        <v>885</v>
      </c>
      <c r="E16231" s="75">
        <v>32</v>
      </c>
      <c r="F16231" s="30" t="s">
        <v>53</v>
      </c>
      <c r="G16231" s="30" t="s">
        <v>54</v>
      </c>
      <c r="H16231" s="75">
        <v>1</v>
      </c>
    </row>
    <row r="16232" spans="1:8">
      <c r="A16232" s="30" t="s">
        <v>5030</v>
      </c>
      <c r="B16232" s="74">
        <v>46246</v>
      </c>
      <c r="C16232" s="30" t="s">
        <v>886</v>
      </c>
      <c r="D16232" s="30" t="s">
        <v>887</v>
      </c>
      <c r="E16232" s="75">
        <v>110</v>
      </c>
      <c r="F16232" s="30" t="s">
        <v>70</v>
      </c>
      <c r="G16232" s="30" t="s">
        <v>71</v>
      </c>
      <c r="H16232" s="75">
        <v>2</v>
      </c>
    </row>
    <row r="16233" spans="1:8">
      <c r="A16233" s="30" t="s">
        <v>5030</v>
      </c>
      <c r="B16233" s="74">
        <v>46246</v>
      </c>
      <c r="C16233" s="30" t="s">
        <v>888</v>
      </c>
      <c r="D16233" s="30" t="s">
        <v>889</v>
      </c>
      <c r="E16233" s="75">
        <v>13</v>
      </c>
      <c r="F16233" s="30" t="s">
        <v>68</v>
      </c>
      <c r="G16233" s="30" t="s">
        <v>69</v>
      </c>
      <c r="H16233" s="75">
        <v>1</v>
      </c>
    </row>
    <row r="16234" spans="1:8">
      <c r="A16234" s="30" t="s">
        <v>5030</v>
      </c>
      <c r="B16234" s="74">
        <v>46246</v>
      </c>
      <c r="C16234" s="30" t="s">
        <v>890</v>
      </c>
      <c r="D16234" s="30" t="s">
        <v>891</v>
      </c>
      <c r="E16234" s="75">
        <v>106</v>
      </c>
      <c r="F16234" s="30" t="s">
        <v>53</v>
      </c>
      <c r="G16234" s="30" t="s">
        <v>54</v>
      </c>
      <c r="H16234" s="75">
        <v>1</v>
      </c>
    </row>
    <row r="16235" spans="1:8">
      <c r="A16235" s="30" t="s">
        <v>5030</v>
      </c>
      <c r="B16235" s="74">
        <v>46246</v>
      </c>
      <c r="C16235" s="30" t="s">
        <v>892</v>
      </c>
      <c r="D16235" s="30" t="s">
        <v>893</v>
      </c>
      <c r="E16235" s="75">
        <v>57</v>
      </c>
      <c r="F16235" s="30" t="s">
        <v>68</v>
      </c>
      <c r="G16235" s="30" t="s">
        <v>69</v>
      </c>
      <c r="H16235" s="75">
        <v>1</v>
      </c>
    </row>
    <row r="16236" spans="1:8">
      <c r="A16236" s="30" t="s">
        <v>5030</v>
      </c>
      <c r="B16236" s="74">
        <v>46246</v>
      </c>
      <c r="C16236" s="30" t="s">
        <v>894</v>
      </c>
      <c r="D16236" s="30" t="s">
        <v>895</v>
      </c>
      <c r="E16236" s="75">
        <v>151</v>
      </c>
      <c r="F16236" s="30" t="s">
        <v>70</v>
      </c>
      <c r="G16236" s="30" t="s">
        <v>71</v>
      </c>
      <c r="H16236" s="75">
        <v>2</v>
      </c>
    </row>
    <row r="16237" spans="1:8">
      <c r="A16237" s="30" t="s">
        <v>5030</v>
      </c>
      <c r="B16237" s="74">
        <v>46246</v>
      </c>
      <c r="C16237" s="30" t="s">
        <v>896</v>
      </c>
      <c r="D16237" s="30" t="s">
        <v>897</v>
      </c>
      <c r="E16237" s="75">
        <v>28</v>
      </c>
      <c r="F16237" s="30" t="s">
        <v>68</v>
      </c>
      <c r="G16237" s="30" t="s">
        <v>69</v>
      </c>
      <c r="H16237" s="75">
        <v>1</v>
      </c>
    </row>
    <row r="16238" spans="1:8">
      <c r="A16238" s="30" t="s">
        <v>5030</v>
      </c>
      <c r="B16238" s="74">
        <v>46246</v>
      </c>
      <c r="C16238" s="30" t="s">
        <v>898</v>
      </c>
      <c r="D16238" s="30" t="s">
        <v>899</v>
      </c>
      <c r="E16238" s="75">
        <v>121</v>
      </c>
      <c r="F16238" s="30" t="s">
        <v>70</v>
      </c>
      <c r="G16238" s="30" t="s">
        <v>71</v>
      </c>
      <c r="H16238" s="75">
        <v>2</v>
      </c>
    </row>
    <row r="16239" spans="1:8">
      <c r="A16239" s="30" t="s">
        <v>5030</v>
      </c>
      <c r="B16239" s="74">
        <v>46246</v>
      </c>
      <c r="C16239" s="30" t="s">
        <v>900</v>
      </c>
      <c r="D16239" s="30" t="s">
        <v>901</v>
      </c>
      <c r="E16239" s="75">
        <v>72</v>
      </c>
      <c r="F16239" s="30" t="s">
        <v>70</v>
      </c>
      <c r="G16239" s="30" t="s">
        <v>71</v>
      </c>
      <c r="H16239" s="75">
        <v>2</v>
      </c>
    </row>
    <row r="16240" spans="1:8">
      <c r="A16240" s="30" t="s">
        <v>5030</v>
      </c>
      <c r="B16240" s="74">
        <v>46246</v>
      </c>
      <c r="C16240" s="30" t="s">
        <v>904</v>
      </c>
      <c r="D16240" s="30" t="s">
        <v>905</v>
      </c>
      <c r="E16240" s="75">
        <v>128</v>
      </c>
      <c r="F16240" s="30" t="s">
        <v>70</v>
      </c>
      <c r="G16240" s="30" t="s">
        <v>71</v>
      </c>
      <c r="H16240" s="75">
        <v>2</v>
      </c>
    </row>
    <row r="16241" spans="1:8">
      <c r="A16241" s="30" t="s">
        <v>5030</v>
      </c>
      <c r="B16241" s="74">
        <v>46246</v>
      </c>
      <c r="C16241" s="30" t="s">
        <v>906</v>
      </c>
      <c r="D16241" s="30" t="s">
        <v>907</v>
      </c>
      <c r="E16241" s="75">
        <v>112</v>
      </c>
      <c r="F16241" s="30" t="s">
        <v>70</v>
      </c>
      <c r="G16241" s="30" t="s">
        <v>71</v>
      </c>
      <c r="H16241" s="75">
        <v>2</v>
      </c>
    </row>
    <row r="16242" spans="1:8">
      <c r="A16242" s="30" t="s">
        <v>5030</v>
      </c>
      <c r="B16242" s="74">
        <v>46246</v>
      </c>
      <c r="C16242" s="30" t="s">
        <v>908</v>
      </c>
      <c r="D16242" s="30" t="s">
        <v>909</v>
      </c>
      <c r="E16242" s="75">
        <v>149</v>
      </c>
      <c r="F16242" s="30" t="s">
        <v>80</v>
      </c>
      <c r="G16242" s="30" t="s">
        <v>81</v>
      </c>
      <c r="H16242" s="75">
        <v>1</v>
      </c>
    </row>
    <row r="16243" spans="1:8">
      <c r="A16243" s="30" t="s">
        <v>5030</v>
      </c>
      <c r="B16243" s="74">
        <v>46246</v>
      </c>
      <c r="C16243" s="30" t="s">
        <v>910</v>
      </c>
      <c r="D16243" s="30" t="s">
        <v>911</v>
      </c>
      <c r="E16243" s="75">
        <v>134</v>
      </c>
      <c r="F16243" s="30" t="s">
        <v>70</v>
      </c>
      <c r="G16243" s="30" t="s">
        <v>71</v>
      </c>
      <c r="H16243" s="75">
        <v>2</v>
      </c>
    </row>
    <row r="16244" spans="1:8">
      <c r="A16244" s="30" t="s">
        <v>5030</v>
      </c>
      <c r="B16244" s="74">
        <v>46246</v>
      </c>
      <c r="C16244" s="30" t="s">
        <v>912</v>
      </c>
      <c r="D16244" s="30" t="s">
        <v>913</v>
      </c>
      <c r="E16244" s="75">
        <v>28</v>
      </c>
      <c r="F16244" s="30" t="s">
        <v>70</v>
      </c>
      <c r="G16244" s="30" t="s">
        <v>71</v>
      </c>
      <c r="H16244" s="75">
        <v>2</v>
      </c>
    </row>
    <row r="16245" spans="1:8">
      <c r="A16245" s="30" t="s">
        <v>5030</v>
      </c>
      <c r="B16245" s="74">
        <v>46246</v>
      </c>
      <c r="C16245" s="30" t="s">
        <v>914</v>
      </c>
      <c r="D16245" s="30" t="s">
        <v>915</v>
      </c>
      <c r="E16245" s="75">
        <v>41</v>
      </c>
      <c r="F16245" s="30" t="s">
        <v>53</v>
      </c>
      <c r="G16245" s="30" t="s">
        <v>54</v>
      </c>
      <c r="H16245" s="75">
        <v>1</v>
      </c>
    </row>
    <row r="16246" spans="1:8">
      <c r="A16246" s="30" t="s">
        <v>5030</v>
      </c>
      <c r="B16246" s="74">
        <v>46246</v>
      </c>
      <c r="C16246" s="30" t="s">
        <v>916</v>
      </c>
      <c r="D16246" s="30" t="s">
        <v>917</v>
      </c>
      <c r="E16246" s="75">
        <v>20</v>
      </c>
      <c r="F16246" s="30" t="s">
        <v>53</v>
      </c>
      <c r="G16246" s="30" t="s">
        <v>54</v>
      </c>
      <c r="H16246" s="75">
        <v>1</v>
      </c>
    </row>
    <row r="16247" spans="1:8">
      <c r="A16247" s="30" t="s">
        <v>5030</v>
      </c>
      <c r="B16247" s="74">
        <v>46246</v>
      </c>
      <c r="C16247" s="30" t="s">
        <v>920</v>
      </c>
      <c r="D16247" s="30" t="s">
        <v>921</v>
      </c>
      <c r="E16247" s="75">
        <v>170</v>
      </c>
      <c r="F16247" s="30" t="s">
        <v>80</v>
      </c>
      <c r="G16247" s="30" t="s">
        <v>81</v>
      </c>
      <c r="H16247" s="75">
        <v>1</v>
      </c>
    </row>
    <row r="16248" spans="1:8">
      <c r="A16248" s="30" t="s">
        <v>5030</v>
      </c>
      <c r="B16248" s="74">
        <v>46246</v>
      </c>
      <c r="C16248" s="30" t="s">
        <v>922</v>
      </c>
      <c r="D16248" s="30" t="s">
        <v>923</v>
      </c>
      <c r="E16248" s="75">
        <v>42</v>
      </c>
      <c r="F16248" s="30" t="s">
        <v>68</v>
      </c>
      <c r="G16248" s="30" t="s">
        <v>69</v>
      </c>
      <c r="H16248" s="75">
        <v>1</v>
      </c>
    </row>
    <row r="16249" spans="1:8">
      <c r="A16249" s="30" t="s">
        <v>5030</v>
      </c>
      <c r="B16249" s="74">
        <v>46246</v>
      </c>
      <c r="C16249" s="30" t="s">
        <v>926</v>
      </c>
      <c r="D16249" s="30" t="s">
        <v>927</v>
      </c>
      <c r="E16249" s="75">
        <v>155</v>
      </c>
      <c r="F16249" s="30" t="s">
        <v>70</v>
      </c>
      <c r="G16249" s="30" t="s">
        <v>71</v>
      </c>
      <c r="H16249" s="75">
        <v>2</v>
      </c>
    </row>
    <row r="16250" spans="1:8">
      <c r="A16250" s="30" t="s">
        <v>5030</v>
      </c>
      <c r="B16250" s="74">
        <v>46246</v>
      </c>
      <c r="C16250" s="30" t="s">
        <v>928</v>
      </c>
      <c r="D16250" s="30" t="s">
        <v>929</v>
      </c>
      <c r="E16250" s="75">
        <v>74</v>
      </c>
      <c r="F16250" s="30" t="s">
        <v>70</v>
      </c>
      <c r="G16250" s="30" t="s">
        <v>71</v>
      </c>
      <c r="H16250" s="75">
        <v>2</v>
      </c>
    </row>
    <row r="16251" spans="1:8">
      <c r="A16251" s="30" t="s">
        <v>5030</v>
      </c>
      <c r="B16251" s="74">
        <v>46246</v>
      </c>
      <c r="C16251" s="30" t="s">
        <v>930</v>
      </c>
      <c r="D16251" s="30" t="s">
        <v>931</v>
      </c>
      <c r="E16251" s="75">
        <v>163</v>
      </c>
      <c r="F16251" s="30" t="s">
        <v>72</v>
      </c>
      <c r="G16251" s="30" t="s">
        <v>73</v>
      </c>
      <c r="H16251" s="75">
        <v>3</v>
      </c>
    </row>
    <row r="16252" spans="1:8">
      <c r="A16252" s="30" t="s">
        <v>5030</v>
      </c>
      <c r="B16252" s="74">
        <v>46246</v>
      </c>
      <c r="C16252" s="30" t="s">
        <v>932</v>
      </c>
      <c r="D16252" s="30" t="s">
        <v>933</v>
      </c>
      <c r="E16252" s="75">
        <v>2</v>
      </c>
      <c r="F16252" s="30" t="s">
        <v>68</v>
      </c>
      <c r="G16252" s="30" t="s">
        <v>69</v>
      </c>
      <c r="H16252" s="75">
        <v>1</v>
      </c>
    </row>
    <row r="16253" spans="1:8">
      <c r="A16253" s="30" t="s">
        <v>5030</v>
      </c>
      <c r="B16253" s="74">
        <v>46246</v>
      </c>
      <c r="C16253" s="30" t="s">
        <v>934</v>
      </c>
      <c r="D16253" s="30" t="s">
        <v>935</v>
      </c>
      <c r="E16253" s="75">
        <v>94</v>
      </c>
      <c r="F16253" s="30" t="s">
        <v>70</v>
      </c>
      <c r="G16253" s="30" t="s">
        <v>71</v>
      </c>
      <c r="H16253" s="75">
        <v>2</v>
      </c>
    </row>
    <row r="16254" spans="1:8">
      <c r="A16254" s="30" t="s">
        <v>5030</v>
      </c>
      <c r="B16254" s="74">
        <v>46246</v>
      </c>
      <c r="C16254" s="30" t="s">
        <v>938</v>
      </c>
      <c r="D16254" s="30" t="s">
        <v>939</v>
      </c>
      <c r="E16254" s="75">
        <v>150</v>
      </c>
      <c r="F16254" s="30" t="s">
        <v>80</v>
      </c>
      <c r="G16254" s="30" t="s">
        <v>81</v>
      </c>
      <c r="H16254" s="75">
        <v>1</v>
      </c>
    </row>
    <row r="16255" spans="1:8">
      <c r="A16255" s="30" t="s">
        <v>5030</v>
      </c>
      <c r="B16255" s="74">
        <v>46246</v>
      </c>
      <c r="C16255" s="30" t="s">
        <v>1922</v>
      </c>
      <c r="D16255" s="30" t="s">
        <v>1923</v>
      </c>
      <c r="E16255" s="75">
        <v>29</v>
      </c>
      <c r="F16255" s="30" t="s">
        <v>70</v>
      </c>
      <c r="G16255" s="30" t="s">
        <v>71</v>
      </c>
      <c r="H16255" s="75">
        <v>2</v>
      </c>
    </row>
    <row r="16256" spans="1:8">
      <c r="A16256" s="30" t="s">
        <v>5030</v>
      </c>
      <c r="B16256" s="74">
        <v>46246</v>
      </c>
      <c r="C16256" s="30" t="s">
        <v>942</v>
      </c>
      <c r="D16256" s="30" t="s">
        <v>943</v>
      </c>
      <c r="E16256" s="75">
        <v>146</v>
      </c>
      <c r="F16256" s="30" t="s">
        <v>70</v>
      </c>
      <c r="G16256" s="30" t="s">
        <v>71</v>
      </c>
      <c r="H16256" s="75">
        <v>2</v>
      </c>
    </row>
    <row r="16257" spans="1:8">
      <c r="A16257" s="30" t="s">
        <v>5030</v>
      </c>
      <c r="B16257" s="74">
        <v>46246</v>
      </c>
      <c r="C16257" s="30" t="s">
        <v>946</v>
      </c>
      <c r="D16257" s="30" t="s">
        <v>947</v>
      </c>
      <c r="E16257" s="75">
        <v>2</v>
      </c>
      <c r="F16257" s="30" t="s">
        <v>68</v>
      </c>
      <c r="G16257" s="30" t="s">
        <v>69</v>
      </c>
      <c r="H16257" s="75">
        <v>1</v>
      </c>
    </row>
    <row r="16258" spans="1:8">
      <c r="A16258" s="30" t="s">
        <v>5030</v>
      </c>
      <c r="B16258" s="74">
        <v>46246</v>
      </c>
      <c r="C16258" s="30" t="s">
        <v>948</v>
      </c>
      <c r="D16258" s="30" t="s">
        <v>949</v>
      </c>
      <c r="E16258" s="75">
        <v>213</v>
      </c>
      <c r="F16258" s="30" t="s">
        <v>78</v>
      </c>
      <c r="G16258" s="30" t="s">
        <v>79</v>
      </c>
      <c r="H16258" s="75">
        <v>2</v>
      </c>
    </row>
    <row r="16259" spans="1:8">
      <c r="A16259" s="30" t="s">
        <v>5030</v>
      </c>
      <c r="B16259" s="74">
        <v>46246</v>
      </c>
      <c r="C16259" s="30" t="s">
        <v>1828</v>
      </c>
      <c r="D16259" s="30" t="s">
        <v>1829</v>
      </c>
      <c r="E16259" s="75">
        <v>93</v>
      </c>
      <c r="F16259" s="30" t="s">
        <v>53</v>
      </c>
      <c r="G16259" s="30" t="s">
        <v>54</v>
      </c>
      <c r="H16259" s="75">
        <v>1</v>
      </c>
    </row>
    <row r="16260" spans="1:8">
      <c r="A16260" s="30" t="s">
        <v>5030</v>
      </c>
      <c r="B16260" s="74">
        <v>46246</v>
      </c>
      <c r="C16260" s="30" t="s">
        <v>950</v>
      </c>
      <c r="D16260" s="30" t="s">
        <v>951</v>
      </c>
      <c r="E16260" s="75">
        <v>61</v>
      </c>
      <c r="F16260" s="30" t="s">
        <v>53</v>
      </c>
      <c r="G16260" s="30" t="s">
        <v>54</v>
      </c>
      <c r="H16260" s="75">
        <v>1</v>
      </c>
    </row>
    <row r="16261" spans="1:8">
      <c r="A16261" s="30" t="s">
        <v>5030</v>
      </c>
      <c r="B16261" s="74">
        <v>46246</v>
      </c>
      <c r="C16261" s="30" t="s">
        <v>952</v>
      </c>
      <c r="D16261" s="30" t="s">
        <v>953</v>
      </c>
      <c r="E16261" s="75">
        <v>117</v>
      </c>
      <c r="F16261" s="30" t="s">
        <v>70</v>
      </c>
      <c r="G16261" s="30" t="s">
        <v>71</v>
      </c>
      <c r="H16261" s="75">
        <v>2</v>
      </c>
    </row>
    <row r="16262" spans="1:8">
      <c r="A16262" s="30" t="s">
        <v>5030</v>
      </c>
      <c r="B16262" s="74">
        <v>46246</v>
      </c>
      <c r="C16262" s="30" t="s">
        <v>954</v>
      </c>
      <c r="D16262" s="30" t="s">
        <v>955</v>
      </c>
      <c r="E16262" s="75">
        <v>134</v>
      </c>
      <c r="F16262" s="30" t="s">
        <v>70</v>
      </c>
      <c r="G16262" s="30" t="s">
        <v>71</v>
      </c>
      <c r="H16262" s="75">
        <v>2</v>
      </c>
    </row>
    <row r="16263" spans="1:8">
      <c r="A16263" s="30" t="s">
        <v>5030</v>
      </c>
      <c r="B16263" s="74">
        <v>46246</v>
      </c>
      <c r="C16263" s="30" t="s">
        <v>956</v>
      </c>
      <c r="D16263" s="30" t="s">
        <v>957</v>
      </c>
      <c r="E16263" s="75">
        <v>181</v>
      </c>
      <c r="F16263" s="30" t="s">
        <v>53</v>
      </c>
      <c r="G16263" s="30" t="s">
        <v>54</v>
      </c>
      <c r="H16263" s="75">
        <v>1</v>
      </c>
    </row>
    <row r="16264" spans="1:8">
      <c r="A16264" s="30" t="s">
        <v>5030</v>
      </c>
      <c r="B16264" s="74">
        <v>46246</v>
      </c>
      <c r="C16264" s="30" t="s">
        <v>958</v>
      </c>
      <c r="D16264" s="30" t="s">
        <v>959</v>
      </c>
      <c r="E16264" s="75">
        <v>105</v>
      </c>
      <c r="F16264" s="30" t="s">
        <v>53</v>
      </c>
      <c r="G16264" s="30" t="s">
        <v>54</v>
      </c>
      <c r="H16264" s="75">
        <v>1</v>
      </c>
    </row>
    <row r="16265" spans="1:8">
      <c r="A16265" s="30" t="s">
        <v>5030</v>
      </c>
      <c r="B16265" s="74">
        <v>46246</v>
      </c>
      <c r="C16265" s="30" t="s">
        <v>1830</v>
      </c>
      <c r="D16265" s="30" t="s">
        <v>1831</v>
      </c>
      <c r="E16265" s="75">
        <v>57</v>
      </c>
      <c r="F16265" s="30" t="s">
        <v>68</v>
      </c>
      <c r="G16265" s="30" t="s">
        <v>69</v>
      </c>
      <c r="H16265" s="75">
        <v>1</v>
      </c>
    </row>
    <row r="16266" spans="1:8">
      <c r="A16266" s="30" t="s">
        <v>5030</v>
      </c>
      <c r="B16266" s="74">
        <v>46246</v>
      </c>
      <c r="C16266" s="30" t="s">
        <v>962</v>
      </c>
      <c r="D16266" s="30" t="s">
        <v>963</v>
      </c>
      <c r="E16266" s="75">
        <v>55</v>
      </c>
      <c r="F16266" s="30" t="s">
        <v>70</v>
      </c>
      <c r="G16266" s="30" t="s">
        <v>71</v>
      </c>
      <c r="H16266" s="75">
        <v>2</v>
      </c>
    </row>
    <row r="16267" spans="1:8">
      <c r="A16267" s="30" t="s">
        <v>5030</v>
      </c>
      <c r="B16267" s="74">
        <v>46246</v>
      </c>
      <c r="C16267" s="30" t="s">
        <v>964</v>
      </c>
      <c r="D16267" s="30" t="s">
        <v>965</v>
      </c>
      <c r="E16267" s="75">
        <v>33</v>
      </c>
      <c r="F16267" s="30" t="s">
        <v>53</v>
      </c>
      <c r="G16267" s="30" t="s">
        <v>54</v>
      </c>
      <c r="H16267" s="75">
        <v>1</v>
      </c>
    </row>
    <row r="16268" spans="1:8">
      <c r="A16268" s="30" t="s">
        <v>5030</v>
      </c>
      <c r="B16268" s="74">
        <v>46246</v>
      </c>
      <c r="C16268" s="30" t="s">
        <v>972</v>
      </c>
      <c r="D16268" s="30" t="s">
        <v>973</v>
      </c>
      <c r="E16268" s="75">
        <v>219</v>
      </c>
      <c r="F16268" s="30" t="s">
        <v>70</v>
      </c>
      <c r="G16268" s="30" t="s">
        <v>71</v>
      </c>
      <c r="H16268" s="75">
        <v>2</v>
      </c>
    </row>
    <row r="16269" spans="1:8">
      <c r="A16269" s="30" t="s">
        <v>5030</v>
      </c>
      <c r="B16269" s="74">
        <v>46246</v>
      </c>
      <c r="C16269" s="30" t="s">
        <v>974</v>
      </c>
      <c r="D16269" s="30" t="s">
        <v>975</v>
      </c>
      <c r="E16269" s="75">
        <v>125</v>
      </c>
      <c r="F16269" s="30" t="s">
        <v>53</v>
      </c>
      <c r="G16269" s="30" t="s">
        <v>54</v>
      </c>
      <c r="H16269" s="75">
        <v>1</v>
      </c>
    </row>
    <row r="16270" spans="1:8">
      <c r="A16270" s="30" t="s">
        <v>5030</v>
      </c>
      <c r="B16270" s="74">
        <v>46246</v>
      </c>
      <c r="C16270" s="30" t="s">
        <v>976</v>
      </c>
      <c r="D16270" s="30" t="s">
        <v>977</v>
      </c>
      <c r="E16270" s="75">
        <v>53</v>
      </c>
      <c r="F16270" s="30" t="s">
        <v>68</v>
      </c>
      <c r="G16270" s="30" t="s">
        <v>69</v>
      </c>
      <c r="H16270" s="75">
        <v>1</v>
      </c>
    </row>
    <row r="16271" spans="1:8">
      <c r="A16271" s="30" t="s">
        <v>5030</v>
      </c>
      <c r="B16271" s="74">
        <v>46246</v>
      </c>
      <c r="C16271" s="30" t="s">
        <v>978</v>
      </c>
      <c r="D16271" s="30" t="s">
        <v>979</v>
      </c>
      <c r="E16271" s="75">
        <v>12</v>
      </c>
      <c r="F16271" s="30" t="s">
        <v>76</v>
      </c>
      <c r="G16271" s="30" t="s">
        <v>77</v>
      </c>
      <c r="H16271" s="75">
        <v>1</v>
      </c>
    </row>
    <row r="16272" spans="1:8">
      <c r="A16272" s="30" t="s">
        <v>5030</v>
      </c>
      <c r="B16272" s="74">
        <v>46246</v>
      </c>
      <c r="C16272" s="30" t="s">
        <v>980</v>
      </c>
      <c r="D16272" s="30" t="s">
        <v>981</v>
      </c>
      <c r="E16272" s="75">
        <v>235</v>
      </c>
      <c r="F16272" s="30" t="s">
        <v>70</v>
      </c>
      <c r="G16272" s="30" t="s">
        <v>71</v>
      </c>
      <c r="H16272" s="75">
        <v>2</v>
      </c>
    </row>
    <row r="16273" spans="1:8">
      <c r="A16273" s="30" t="s">
        <v>5030</v>
      </c>
      <c r="B16273" s="74">
        <v>46246</v>
      </c>
      <c r="C16273" s="30" t="s">
        <v>984</v>
      </c>
      <c r="D16273" s="30" t="s">
        <v>985</v>
      </c>
      <c r="E16273" s="75">
        <v>115</v>
      </c>
      <c r="F16273" s="30" t="s">
        <v>53</v>
      </c>
      <c r="G16273" s="30" t="s">
        <v>54</v>
      </c>
      <c r="H16273" s="75">
        <v>1</v>
      </c>
    </row>
    <row r="16274" spans="1:8">
      <c r="A16274" s="30" t="s">
        <v>5030</v>
      </c>
      <c r="B16274" s="74">
        <v>46246</v>
      </c>
      <c r="C16274" s="30" t="s">
        <v>986</v>
      </c>
      <c r="D16274" s="30" t="s">
        <v>987</v>
      </c>
      <c r="E16274" s="75">
        <v>66</v>
      </c>
      <c r="F16274" s="30" t="s">
        <v>53</v>
      </c>
      <c r="G16274" s="30" t="s">
        <v>54</v>
      </c>
      <c r="H16274" s="75">
        <v>1</v>
      </c>
    </row>
    <row r="16275" spans="1:8">
      <c r="A16275" s="30" t="s">
        <v>5030</v>
      </c>
      <c r="B16275" s="74">
        <v>46246</v>
      </c>
      <c r="C16275" s="30" t="s">
        <v>992</v>
      </c>
      <c r="D16275" s="30" t="s">
        <v>993</v>
      </c>
      <c r="E16275" s="75">
        <v>41</v>
      </c>
      <c r="F16275" s="30" t="s">
        <v>70</v>
      </c>
      <c r="G16275" s="30" t="s">
        <v>71</v>
      </c>
      <c r="H16275" s="75">
        <v>2</v>
      </c>
    </row>
    <row r="16276" spans="1:8">
      <c r="A16276" s="30" t="s">
        <v>5030</v>
      </c>
      <c r="B16276" s="74">
        <v>46246</v>
      </c>
      <c r="C16276" s="30" t="s">
        <v>994</v>
      </c>
      <c r="D16276" s="30" t="s">
        <v>995</v>
      </c>
      <c r="E16276" s="75">
        <v>19</v>
      </c>
      <c r="F16276" s="30" t="s">
        <v>53</v>
      </c>
      <c r="G16276" s="30" t="s">
        <v>54</v>
      </c>
      <c r="H16276" s="75">
        <v>1</v>
      </c>
    </row>
    <row r="16277" spans="1:8">
      <c r="A16277" s="30" t="s">
        <v>5030</v>
      </c>
      <c r="B16277" s="74">
        <v>46246</v>
      </c>
      <c r="C16277" s="30" t="s">
        <v>1834</v>
      </c>
      <c r="D16277" s="30" t="s">
        <v>1835</v>
      </c>
      <c r="E16277" s="75">
        <v>122</v>
      </c>
      <c r="F16277" s="30" t="s">
        <v>70</v>
      </c>
      <c r="G16277" s="30" t="s">
        <v>71</v>
      </c>
      <c r="H16277" s="75">
        <v>2</v>
      </c>
    </row>
    <row r="16278" spans="1:8">
      <c r="A16278" s="30" t="s">
        <v>5030</v>
      </c>
      <c r="B16278" s="74">
        <v>46246</v>
      </c>
      <c r="C16278" s="30" t="s">
        <v>1840</v>
      </c>
      <c r="D16278" s="30" t="s">
        <v>1841</v>
      </c>
      <c r="E16278" s="75">
        <v>72</v>
      </c>
      <c r="F16278" s="30" t="s">
        <v>70</v>
      </c>
      <c r="G16278" s="30" t="s">
        <v>71</v>
      </c>
      <c r="H16278" s="75">
        <v>2</v>
      </c>
    </row>
    <row r="16279" spans="1:8">
      <c r="A16279" s="30" t="s">
        <v>5030</v>
      </c>
      <c r="B16279" s="74">
        <v>46246</v>
      </c>
      <c r="C16279" s="30" t="s">
        <v>1006</v>
      </c>
      <c r="D16279" s="30" t="s">
        <v>1007</v>
      </c>
      <c r="E16279" s="75">
        <v>172</v>
      </c>
      <c r="F16279" s="30" t="s">
        <v>70</v>
      </c>
      <c r="G16279" s="30" t="s">
        <v>71</v>
      </c>
      <c r="H16279" s="75">
        <v>2</v>
      </c>
    </row>
    <row r="16280" spans="1:8">
      <c r="A16280" s="30" t="s">
        <v>5030</v>
      </c>
      <c r="B16280" s="74">
        <v>46246</v>
      </c>
      <c r="C16280" s="30" t="s">
        <v>1008</v>
      </c>
      <c r="D16280" s="30" t="s">
        <v>1009</v>
      </c>
      <c r="E16280" s="75">
        <v>63</v>
      </c>
      <c r="F16280" s="30" t="s">
        <v>53</v>
      </c>
      <c r="G16280" s="30" t="s">
        <v>54</v>
      </c>
      <c r="H16280" s="75">
        <v>1</v>
      </c>
    </row>
    <row r="16281" spans="1:8">
      <c r="A16281" s="30" t="s">
        <v>5030</v>
      </c>
      <c r="B16281" s="74">
        <v>46246</v>
      </c>
      <c r="C16281" s="30" t="s">
        <v>1010</v>
      </c>
      <c r="D16281" s="30" t="s">
        <v>1011</v>
      </c>
      <c r="E16281" s="75">
        <v>47</v>
      </c>
      <c r="F16281" s="30" t="s">
        <v>68</v>
      </c>
      <c r="G16281" s="30" t="s">
        <v>69</v>
      </c>
      <c r="H16281" s="75">
        <v>1</v>
      </c>
    </row>
    <row r="16282" spans="1:8">
      <c r="A16282" s="30" t="s">
        <v>5030</v>
      </c>
      <c r="B16282" s="74">
        <v>46246</v>
      </c>
      <c r="C16282" s="30" t="s">
        <v>1012</v>
      </c>
      <c r="D16282" s="30" t="s">
        <v>1013</v>
      </c>
      <c r="E16282" s="75">
        <v>36</v>
      </c>
      <c r="F16282" s="30" t="s">
        <v>53</v>
      </c>
      <c r="G16282" s="30" t="s">
        <v>54</v>
      </c>
      <c r="H16282" s="75">
        <v>1</v>
      </c>
    </row>
    <row r="16283" spans="1:8">
      <c r="A16283" s="30" t="s">
        <v>5030</v>
      </c>
      <c r="B16283" s="74">
        <v>46246</v>
      </c>
      <c r="C16283" s="30" t="s">
        <v>1016</v>
      </c>
      <c r="D16283" s="30" t="s">
        <v>1017</v>
      </c>
      <c r="E16283" s="75">
        <v>6</v>
      </c>
      <c r="F16283" s="30" t="s">
        <v>53</v>
      </c>
      <c r="G16283" s="30" t="s">
        <v>54</v>
      </c>
      <c r="H16283" s="75">
        <v>1</v>
      </c>
    </row>
    <row r="16284" spans="1:8">
      <c r="A16284" s="30" t="s">
        <v>5030</v>
      </c>
      <c r="B16284" s="74">
        <v>46246</v>
      </c>
      <c r="C16284" s="30" t="s">
        <v>1018</v>
      </c>
      <c r="D16284" s="30" t="s">
        <v>1019</v>
      </c>
      <c r="E16284" s="75">
        <v>179</v>
      </c>
      <c r="F16284" s="30" t="s">
        <v>70</v>
      </c>
      <c r="G16284" s="30" t="s">
        <v>71</v>
      </c>
      <c r="H16284" s="75">
        <v>2</v>
      </c>
    </row>
    <row r="16285" spans="1:8">
      <c r="A16285" s="30" t="s">
        <v>5030</v>
      </c>
      <c r="B16285" s="74">
        <v>46246</v>
      </c>
      <c r="C16285" s="30" t="s">
        <v>1020</v>
      </c>
      <c r="D16285" s="30" t="s">
        <v>1021</v>
      </c>
      <c r="E16285" s="75">
        <v>1</v>
      </c>
      <c r="F16285" s="30" t="s">
        <v>76</v>
      </c>
      <c r="G16285" s="30" t="s">
        <v>77</v>
      </c>
      <c r="H16285" s="75">
        <v>1</v>
      </c>
    </row>
    <row r="16286" spans="1:8">
      <c r="A16286" s="30" t="s">
        <v>5030</v>
      </c>
      <c r="B16286" s="74">
        <v>46246</v>
      </c>
      <c r="C16286" s="30" t="s">
        <v>1844</v>
      </c>
      <c r="D16286" s="30" t="s">
        <v>1845</v>
      </c>
      <c r="E16286" s="75">
        <v>92</v>
      </c>
      <c r="F16286" s="30" t="s">
        <v>53</v>
      </c>
      <c r="G16286" s="30" t="s">
        <v>54</v>
      </c>
      <c r="H16286" s="75">
        <v>1</v>
      </c>
    </row>
    <row r="16287" spans="1:8">
      <c r="A16287" s="30" t="s">
        <v>5030</v>
      </c>
      <c r="B16287" s="74">
        <v>46246</v>
      </c>
      <c r="C16287" s="30" t="s">
        <v>1032</v>
      </c>
      <c r="D16287" s="30" t="s">
        <v>1033</v>
      </c>
      <c r="E16287" s="75">
        <v>127</v>
      </c>
      <c r="F16287" s="30" t="s">
        <v>70</v>
      </c>
      <c r="G16287" s="30" t="s">
        <v>71</v>
      </c>
      <c r="H16287" s="75">
        <v>2</v>
      </c>
    </row>
    <row r="16288" spans="1:8">
      <c r="A16288" s="30" t="s">
        <v>5030</v>
      </c>
      <c r="B16288" s="74">
        <v>46246</v>
      </c>
      <c r="C16288" s="30" t="s">
        <v>1034</v>
      </c>
      <c r="D16288" s="30" t="s">
        <v>1035</v>
      </c>
      <c r="E16288" s="75">
        <v>39</v>
      </c>
      <c r="F16288" s="30" t="s">
        <v>53</v>
      </c>
      <c r="G16288" s="30" t="s">
        <v>54</v>
      </c>
      <c r="H16288" s="75">
        <v>1</v>
      </c>
    </row>
    <row r="16289" spans="1:8">
      <c r="A16289" s="30" t="s">
        <v>5030</v>
      </c>
      <c r="B16289" s="74">
        <v>46246</v>
      </c>
      <c r="C16289" s="30" t="s">
        <v>1036</v>
      </c>
      <c r="D16289" s="30" t="s">
        <v>1037</v>
      </c>
      <c r="E16289" s="75">
        <v>198</v>
      </c>
      <c r="F16289" s="30" t="s">
        <v>53</v>
      </c>
      <c r="G16289" s="30" t="s">
        <v>54</v>
      </c>
      <c r="H16289" s="75">
        <v>1</v>
      </c>
    </row>
    <row r="16290" spans="1:8">
      <c r="A16290" s="30" t="s">
        <v>5030</v>
      </c>
      <c r="B16290" s="74">
        <v>46246</v>
      </c>
      <c r="C16290" s="30" t="s">
        <v>1038</v>
      </c>
      <c r="D16290" s="30" t="s">
        <v>1039</v>
      </c>
      <c r="E16290" s="75">
        <v>171</v>
      </c>
      <c r="F16290" s="30" t="s">
        <v>70</v>
      </c>
      <c r="G16290" s="30" t="s">
        <v>71</v>
      </c>
      <c r="H16290" s="75">
        <v>2</v>
      </c>
    </row>
    <row r="16291" spans="1:8">
      <c r="A16291" s="30" t="s">
        <v>5030</v>
      </c>
      <c r="B16291" s="74">
        <v>46246</v>
      </c>
      <c r="C16291" s="30" t="s">
        <v>1040</v>
      </c>
      <c r="D16291" s="30" t="s">
        <v>1041</v>
      </c>
      <c r="E16291" s="75">
        <v>5</v>
      </c>
      <c r="F16291" s="30" t="s">
        <v>53</v>
      </c>
      <c r="G16291" s="30" t="s">
        <v>54</v>
      </c>
      <c r="H16291" s="75">
        <v>1</v>
      </c>
    </row>
    <row r="16292" spans="1:8">
      <c r="A16292" s="30" t="s">
        <v>5030</v>
      </c>
      <c r="B16292" s="74">
        <v>46246</v>
      </c>
      <c r="C16292" s="30" t="s">
        <v>1042</v>
      </c>
      <c r="D16292" s="30" t="s">
        <v>1043</v>
      </c>
      <c r="E16292" s="75">
        <v>113</v>
      </c>
      <c r="F16292" s="30" t="s">
        <v>80</v>
      </c>
      <c r="G16292" s="30" t="s">
        <v>81</v>
      </c>
      <c r="H16292" s="75">
        <v>1</v>
      </c>
    </row>
    <row r="16293" spans="1:8">
      <c r="A16293" s="30" t="s">
        <v>5030</v>
      </c>
      <c r="B16293" s="74">
        <v>46246</v>
      </c>
      <c r="C16293" s="30" t="s">
        <v>1044</v>
      </c>
      <c r="D16293" s="30" t="s">
        <v>1045</v>
      </c>
      <c r="E16293" s="75">
        <v>90</v>
      </c>
      <c r="F16293" s="30" t="s">
        <v>53</v>
      </c>
      <c r="G16293" s="30" t="s">
        <v>54</v>
      </c>
      <c r="H16293" s="75">
        <v>1</v>
      </c>
    </row>
    <row r="16294" spans="1:8">
      <c r="A16294" s="30" t="s">
        <v>5030</v>
      </c>
      <c r="B16294" s="74">
        <v>46246</v>
      </c>
      <c r="C16294" s="30" t="s">
        <v>1046</v>
      </c>
      <c r="D16294" s="30" t="s">
        <v>1047</v>
      </c>
      <c r="E16294" s="75">
        <v>359</v>
      </c>
      <c r="F16294" s="30" t="s">
        <v>72</v>
      </c>
      <c r="G16294" s="30" t="s">
        <v>73</v>
      </c>
      <c r="H16294" s="75">
        <v>3</v>
      </c>
    </row>
    <row r="16295" spans="1:8">
      <c r="A16295" s="30" t="s">
        <v>5030</v>
      </c>
      <c r="B16295" s="74">
        <v>46246</v>
      </c>
      <c r="C16295" s="30" t="s">
        <v>1048</v>
      </c>
      <c r="D16295" s="30" t="s">
        <v>1049</v>
      </c>
      <c r="E16295" s="75">
        <v>85</v>
      </c>
      <c r="F16295" s="30" t="s">
        <v>70</v>
      </c>
      <c r="G16295" s="30" t="s">
        <v>71</v>
      </c>
      <c r="H16295" s="75">
        <v>2</v>
      </c>
    </row>
    <row r="16296" spans="1:8">
      <c r="A16296" s="30" t="s">
        <v>5030</v>
      </c>
      <c r="B16296" s="74">
        <v>46246</v>
      </c>
      <c r="C16296" s="30" t="s">
        <v>1050</v>
      </c>
      <c r="D16296" s="30" t="s">
        <v>1051</v>
      </c>
      <c r="E16296" s="75">
        <v>185</v>
      </c>
      <c r="F16296" s="30" t="s">
        <v>70</v>
      </c>
      <c r="G16296" s="30" t="s">
        <v>71</v>
      </c>
      <c r="H16296" s="75">
        <v>2</v>
      </c>
    </row>
    <row r="16297" spans="1:8">
      <c r="A16297" s="30" t="s">
        <v>5030</v>
      </c>
      <c r="B16297" s="74">
        <v>46246</v>
      </c>
      <c r="C16297" s="30" t="s">
        <v>1054</v>
      </c>
      <c r="D16297" s="30" t="s">
        <v>1055</v>
      </c>
      <c r="E16297" s="75">
        <v>394</v>
      </c>
      <c r="F16297" s="30" t="s">
        <v>70</v>
      </c>
      <c r="G16297" s="30" t="s">
        <v>71</v>
      </c>
      <c r="H16297" s="75">
        <v>2</v>
      </c>
    </row>
    <row r="16298" spans="1:8">
      <c r="A16298" s="30" t="s">
        <v>5030</v>
      </c>
      <c r="B16298" s="74">
        <v>46246</v>
      </c>
      <c r="C16298" s="30" t="s">
        <v>1060</v>
      </c>
      <c r="D16298" s="30" t="s">
        <v>1061</v>
      </c>
      <c r="E16298" s="75">
        <v>9</v>
      </c>
      <c r="F16298" s="30" t="s">
        <v>53</v>
      </c>
      <c r="G16298" s="30" t="s">
        <v>54</v>
      </c>
      <c r="H16298" s="75">
        <v>1</v>
      </c>
    </row>
    <row r="16299" spans="1:8">
      <c r="A16299" s="30" t="s">
        <v>5030</v>
      </c>
      <c r="B16299" s="74">
        <v>46246</v>
      </c>
      <c r="C16299" s="30" t="s">
        <v>1066</v>
      </c>
      <c r="D16299" s="30" t="s">
        <v>1067</v>
      </c>
      <c r="E16299" s="75">
        <v>345</v>
      </c>
      <c r="F16299" s="30" t="s">
        <v>72</v>
      </c>
      <c r="G16299" s="30" t="s">
        <v>73</v>
      </c>
      <c r="H16299" s="75">
        <v>3</v>
      </c>
    </row>
    <row r="16300" spans="1:8">
      <c r="A16300" s="30" t="s">
        <v>5030</v>
      </c>
      <c r="B16300" s="74">
        <v>46246</v>
      </c>
      <c r="C16300" s="30" t="s">
        <v>1068</v>
      </c>
      <c r="D16300" s="30" t="s">
        <v>1069</v>
      </c>
      <c r="E16300" s="75">
        <v>185</v>
      </c>
      <c r="F16300" s="30" t="s">
        <v>70</v>
      </c>
      <c r="G16300" s="30" t="s">
        <v>71</v>
      </c>
      <c r="H16300" s="75">
        <v>2</v>
      </c>
    </row>
    <row r="16301" spans="1:8">
      <c r="A16301" s="30" t="s">
        <v>5030</v>
      </c>
      <c r="B16301" s="74">
        <v>46246</v>
      </c>
      <c r="C16301" s="30" t="s">
        <v>1072</v>
      </c>
      <c r="D16301" s="30" t="s">
        <v>1073</v>
      </c>
      <c r="E16301" s="75">
        <v>95</v>
      </c>
      <c r="F16301" s="30" t="s">
        <v>53</v>
      </c>
      <c r="G16301" s="30" t="s">
        <v>54</v>
      </c>
      <c r="H16301" s="75">
        <v>1</v>
      </c>
    </row>
    <row r="16302" spans="1:8">
      <c r="A16302" s="30" t="s">
        <v>5030</v>
      </c>
      <c r="B16302" s="74">
        <v>46246</v>
      </c>
      <c r="C16302" s="30" t="s">
        <v>1074</v>
      </c>
      <c r="D16302" s="30" t="s">
        <v>1075</v>
      </c>
      <c r="E16302" s="75">
        <v>137</v>
      </c>
      <c r="F16302" s="30" t="s">
        <v>70</v>
      </c>
      <c r="G16302" s="30" t="s">
        <v>71</v>
      </c>
      <c r="H16302" s="75">
        <v>2</v>
      </c>
    </row>
    <row r="16303" spans="1:8">
      <c r="A16303" s="30" t="s">
        <v>5030</v>
      </c>
      <c r="B16303" s="74">
        <v>46246</v>
      </c>
      <c r="C16303" s="30" t="s">
        <v>1080</v>
      </c>
      <c r="D16303" s="30" t="s">
        <v>1081</v>
      </c>
      <c r="E16303" s="75">
        <v>40</v>
      </c>
      <c r="F16303" s="30" t="s">
        <v>70</v>
      </c>
      <c r="G16303" s="30" t="s">
        <v>71</v>
      </c>
      <c r="H16303" s="75">
        <v>2</v>
      </c>
    </row>
    <row r="16304" spans="1:8">
      <c r="A16304" s="30" t="s">
        <v>5030</v>
      </c>
      <c r="B16304" s="74">
        <v>46246</v>
      </c>
      <c r="C16304" s="30" t="s">
        <v>1084</v>
      </c>
      <c r="D16304" s="30" t="s">
        <v>1085</v>
      </c>
      <c r="E16304" s="75">
        <v>8</v>
      </c>
      <c r="F16304" s="30" t="s">
        <v>76</v>
      </c>
      <c r="G16304" s="30" t="s">
        <v>77</v>
      </c>
      <c r="H16304" s="75">
        <v>1</v>
      </c>
    </row>
    <row r="16305" spans="1:8">
      <c r="A16305" s="30" t="s">
        <v>5030</v>
      </c>
      <c r="B16305" s="74">
        <v>46246</v>
      </c>
      <c r="C16305" s="30" t="s">
        <v>1088</v>
      </c>
      <c r="D16305" s="30" t="s">
        <v>1089</v>
      </c>
      <c r="E16305" s="75">
        <v>2</v>
      </c>
      <c r="F16305" s="30" t="s">
        <v>76</v>
      </c>
      <c r="G16305" s="30" t="s">
        <v>77</v>
      </c>
      <c r="H16305" s="75">
        <v>1</v>
      </c>
    </row>
    <row r="16306" spans="1:8">
      <c r="A16306" s="30" t="s">
        <v>5030</v>
      </c>
      <c r="B16306" s="74">
        <v>46246</v>
      </c>
      <c r="C16306" s="30" t="s">
        <v>1092</v>
      </c>
      <c r="D16306" s="30" t="s">
        <v>1093</v>
      </c>
      <c r="E16306" s="75">
        <v>194</v>
      </c>
      <c r="F16306" s="30" t="s">
        <v>80</v>
      </c>
      <c r="G16306" s="30" t="s">
        <v>81</v>
      </c>
      <c r="H16306" s="75">
        <v>1</v>
      </c>
    </row>
    <row r="16307" spans="1:8">
      <c r="A16307" s="30" t="s">
        <v>5030</v>
      </c>
      <c r="B16307" s="74">
        <v>46246</v>
      </c>
      <c r="C16307" s="30" t="s">
        <v>1094</v>
      </c>
      <c r="D16307" s="30" t="s">
        <v>1095</v>
      </c>
      <c r="E16307" s="75">
        <v>93</v>
      </c>
      <c r="F16307" s="30" t="s">
        <v>70</v>
      </c>
      <c r="G16307" s="30" t="s">
        <v>71</v>
      </c>
      <c r="H16307" s="75">
        <v>2</v>
      </c>
    </row>
    <row r="16308" spans="1:8">
      <c r="A16308" s="30" t="s">
        <v>5030</v>
      </c>
      <c r="B16308" s="74">
        <v>46246</v>
      </c>
      <c r="C16308" s="30" t="s">
        <v>1096</v>
      </c>
      <c r="D16308" s="30" t="s">
        <v>1097</v>
      </c>
      <c r="E16308" s="75">
        <v>52</v>
      </c>
      <c r="F16308" s="30" t="s">
        <v>68</v>
      </c>
      <c r="G16308" s="30" t="s">
        <v>69</v>
      </c>
      <c r="H16308" s="75">
        <v>1</v>
      </c>
    </row>
    <row r="16309" spans="1:8">
      <c r="A16309" s="30" t="s">
        <v>5030</v>
      </c>
      <c r="B16309" s="74">
        <v>46246</v>
      </c>
      <c r="C16309" s="30" t="s">
        <v>1098</v>
      </c>
      <c r="D16309" s="30" t="s">
        <v>1099</v>
      </c>
      <c r="E16309" s="75">
        <v>69</v>
      </c>
      <c r="F16309" s="30" t="s">
        <v>53</v>
      </c>
      <c r="G16309" s="30" t="s">
        <v>54</v>
      </c>
      <c r="H16309" s="75">
        <v>1</v>
      </c>
    </row>
    <row r="16310" spans="1:8">
      <c r="A16310" s="30" t="s">
        <v>5030</v>
      </c>
      <c r="B16310" s="74">
        <v>46246</v>
      </c>
      <c r="C16310" s="30" t="s">
        <v>1100</v>
      </c>
      <c r="D16310" s="30" t="s">
        <v>1101</v>
      </c>
      <c r="E16310" s="75">
        <v>41</v>
      </c>
      <c r="F16310" s="30" t="s">
        <v>53</v>
      </c>
      <c r="G16310" s="30" t="s">
        <v>54</v>
      </c>
      <c r="H16310" s="75">
        <v>1</v>
      </c>
    </row>
    <row r="16311" spans="1:8">
      <c r="A16311" s="30" t="s">
        <v>5030</v>
      </c>
      <c r="B16311" s="74">
        <v>46246</v>
      </c>
      <c r="C16311" s="30" t="s">
        <v>1102</v>
      </c>
      <c r="D16311" s="30" t="s">
        <v>1103</v>
      </c>
      <c r="E16311" s="75">
        <v>93</v>
      </c>
      <c r="F16311" s="30" t="s">
        <v>63</v>
      </c>
      <c r="G16311" s="30" t="s">
        <v>64</v>
      </c>
      <c r="H16311" s="75">
        <v>2</v>
      </c>
    </row>
    <row r="16312" spans="1:8">
      <c r="A16312" s="30" t="s">
        <v>5030</v>
      </c>
      <c r="B16312" s="74">
        <v>46246</v>
      </c>
      <c r="C16312" s="30" t="s">
        <v>1104</v>
      </c>
      <c r="D16312" s="30" t="s">
        <v>1105</v>
      </c>
      <c r="E16312" s="75">
        <v>116</v>
      </c>
      <c r="F16312" s="30" t="s">
        <v>53</v>
      </c>
      <c r="G16312" s="30" t="s">
        <v>54</v>
      </c>
      <c r="H16312" s="75">
        <v>1</v>
      </c>
    </row>
    <row r="16313" spans="1:8">
      <c r="A16313" s="30" t="s">
        <v>5030</v>
      </c>
      <c r="B16313" s="74">
        <v>46246</v>
      </c>
      <c r="C16313" s="30" t="s">
        <v>1106</v>
      </c>
      <c r="D16313" s="30" t="s">
        <v>1107</v>
      </c>
      <c r="E16313" s="75">
        <v>199</v>
      </c>
      <c r="F16313" s="30" t="s">
        <v>80</v>
      </c>
      <c r="G16313" s="30" t="s">
        <v>81</v>
      </c>
      <c r="H16313" s="75">
        <v>1</v>
      </c>
    </row>
    <row r="16314" spans="1:8">
      <c r="A16314" s="30" t="s">
        <v>5030</v>
      </c>
      <c r="B16314" s="74">
        <v>46246</v>
      </c>
      <c r="C16314" s="30" t="s">
        <v>1108</v>
      </c>
      <c r="D16314" s="30" t="s">
        <v>1109</v>
      </c>
      <c r="E16314" s="75">
        <v>206</v>
      </c>
      <c r="F16314" s="30" t="s">
        <v>53</v>
      </c>
      <c r="G16314" s="30" t="s">
        <v>54</v>
      </c>
      <c r="H16314" s="75">
        <v>1</v>
      </c>
    </row>
    <row r="16315" spans="1:8">
      <c r="A16315" s="30" t="s">
        <v>5030</v>
      </c>
      <c r="B16315" s="74">
        <v>46246</v>
      </c>
      <c r="C16315" s="30" t="s">
        <v>1110</v>
      </c>
      <c r="D16315" s="30" t="s">
        <v>1111</v>
      </c>
      <c r="E16315" s="75">
        <v>3</v>
      </c>
      <c r="F16315" s="30" t="s">
        <v>80</v>
      </c>
      <c r="G16315" s="30" t="s">
        <v>81</v>
      </c>
      <c r="H16315" s="75">
        <v>1</v>
      </c>
    </row>
    <row r="16316" spans="1:8">
      <c r="A16316" s="30" t="s">
        <v>5030</v>
      </c>
      <c r="B16316" s="74">
        <v>46246</v>
      </c>
      <c r="C16316" s="30" t="s">
        <v>1852</v>
      </c>
      <c r="D16316" s="30" t="s">
        <v>1853</v>
      </c>
      <c r="E16316" s="75">
        <v>51</v>
      </c>
      <c r="F16316" s="30" t="s">
        <v>53</v>
      </c>
      <c r="G16316" s="30" t="s">
        <v>54</v>
      </c>
      <c r="H16316" s="75">
        <v>1</v>
      </c>
    </row>
    <row r="16317" spans="1:8">
      <c r="A16317" s="30" t="s">
        <v>5030</v>
      </c>
      <c r="B16317" s="74">
        <v>46246</v>
      </c>
      <c r="C16317" s="30" t="s">
        <v>1114</v>
      </c>
      <c r="D16317" s="30" t="s">
        <v>1115</v>
      </c>
      <c r="E16317" s="75">
        <v>82</v>
      </c>
      <c r="F16317" s="30" t="s">
        <v>70</v>
      </c>
      <c r="G16317" s="30" t="s">
        <v>71</v>
      </c>
      <c r="H16317" s="75">
        <v>2</v>
      </c>
    </row>
    <row r="16318" spans="1:8">
      <c r="A16318" s="30" t="s">
        <v>5030</v>
      </c>
      <c r="B16318" s="74">
        <v>46246</v>
      </c>
      <c r="C16318" s="30" t="s">
        <v>1120</v>
      </c>
      <c r="D16318" s="30" t="s">
        <v>1121</v>
      </c>
      <c r="E16318" s="75">
        <v>170</v>
      </c>
      <c r="F16318" s="30" t="s">
        <v>70</v>
      </c>
      <c r="G16318" s="30" t="s">
        <v>71</v>
      </c>
      <c r="H16318" s="75">
        <v>2</v>
      </c>
    </row>
    <row r="16319" spans="1:8">
      <c r="A16319" s="30" t="s">
        <v>5030</v>
      </c>
      <c r="B16319" s="74">
        <v>46246</v>
      </c>
      <c r="C16319" s="30" t="s">
        <v>1126</v>
      </c>
      <c r="D16319" s="30" t="s">
        <v>1127</v>
      </c>
      <c r="E16319" s="75">
        <v>53</v>
      </c>
      <c r="F16319" s="30" t="s">
        <v>70</v>
      </c>
      <c r="G16319" s="30" t="s">
        <v>71</v>
      </c>
      <c r="H16319" s="75">
        <v>2</v>
      </c>
    </row>
    <row r="16320" spans="1:8">
      <c r="A16320" s="30" t="s">
        <v>5030</v>
      </c>
      <c r="B16320" s="74">
        <v>46246</v>
      </c>
      <c r="C16320" s="30" t="s">
        <v>1128</v>
      </c>
      <c r="D16320" s="30" t="s">
        <v>1129</v>
      </c>
      <c r="E16320" s="75">
        <v>81</v>
      </c>
      <c r="F16320" s="30" t="s">
        <v>70</v>
      </c>
      <c r="G16320" s="30" t="s">
        <v>71</v>
      </c>
      <c r="H16320" s="75">
        <v>2</v>
      </c>
    </row>
    <row r="16321" spans="1:8">
      <c r="A16321" s="30" t="s">
        <v>5030</v>
      </c>
      <c r="B16321" s="74">
        <v>46246</v>
      </c>
      <c r="C16321" s="30" t="s">
        <v>1130</v>
      </c>
      <c r="D16321" s="30" t="s">
        <v>1131</v>
      </c>
      <c r="E16321" s="75">
        <v>121</v>
      </c>
      <c r="F16321" s="30" t="s">
        <v>70</v>
      </c>
      <c r="G16321" s="30" t="s">
        <v>71</v>
      </c>
      <c r="H16321" s="75">
        <v>2</v>
      </c>
    </row>
    <row r="16322" spans="1:8">
      <c r="A16322" s="30" t="s">
        <v>5030</v>
      </c>
      <c r="B16322" s="74">
        <v>46246</v>
      </c>
      <c r="C16322" s="30" t="s">
        <v>1136</v>
      </c>
      <c r="D16322" s="30" t="s">
        <v>1137</v>
      </c>
      <c r="E16322" s="75">
        <v>322</v>
      </c>
      <c r="F16322" s="30" t="s">
        <v>70</v>
      </c>
      <c r="G16322" s="30" t="s">
        <v>71</v>
      </c>
      <c r="H16322" s="75">
        <v>2</v>
      </c>
    </row>
    <row r="16323" spans="1:8">
      <c r="A16323" s="30" t="s">
        <v>5030</v>
      </c>
      <c r="B16323" s="74">
        <v>46246</v>
      </c>
      <c r="C16323" s="30" t="s">
        <v>1856</v>
      </c>
      <c r="D16323" s="30" t="s">
        <v>1857</v>
      </c>
      <c r="E16323" s="75">
        <v>62</v>
      </c>
      <c r="F16323" s="30" t="s">
        <v>53</v>
      </c>
      <c r="G16323" s="30" t="s">
        <v>54</v>
      </c>
      <c r="H16323" s="75">
        <v>1</v>
      </c>
    </row>
    <row r="16324" spans="1:8">
      <c r="A16324" s="30" t="s">
        <v>5030</v>
      </c>
      <c r="B16324" s="74">
        <v>46246</v>
      </c>
      <c r="C16324" s="30" t="s">
        <v>1138</v>
      </c>
      <c r="D16324" s="30" t="s">
        <v>1139</v>
      </c>
      <c r="E16324" s="75">
        <v>126</v>
      </c>
      <c r="F16324" s="30" t="s">
        <v>70</v>
      </c>
      <c r="G16324" s="30" t="s">
        <v>71</v>
      </c>
      <c r="H16324" s="75">
        <v>2</v>
      </c>
    </row>
    <row r="16325" spans="1:8">
      <c r="A16325" s="30" t="s">
        <v>5030</v>
      </c>
      <c r="B16325" s="74">
        <v>46246</v>
      </c>
      <c r="C16325" s="30" t="s">
        <v>1140</v>
      </c>
      <c r="D16325" s="30" t="s">
        <v>1141</v>
      </c>
      <c r="E16325" s="75">
        <v>138</v>
      </c>
      <c r="F16325" s="30" t="s">
        <v>53</v>
      </c>
      <c r="G16325" s="30" t="s">
        <v>54</v>
      </c>
      <c r="H16325" s="75">
        <v>1</v>
      </c>
    </row>
    <row r="16326" spans="1:8">
      <c r="A16326" s="30" t="s">
        <v>5030</v>
      </c>
      <c r="B16326" s="74">
        <v>46246</v>
      </c>
      <c r="C16326" s="30" t="s">
        <v>1142</v>
      </c>
      <c r="D16326" s="30" t="s">
        <v>1143</v>
      </c>
      <c r="E16326" s="75">
        <v>192</v>
      </c>
      <c r="F16326" s="30" t="s">
        <v>70</v>
      </c>
      <c r="G16326" s="30" t="s">
        <v>71</v>
      </c>
      <c r="H16326" s="75">
        <v>2</v>
      </c>
    </row>
    <row r="16327" spans="1:8">
      <c r="A16327" s="30" t="s">
        <v>5030</v>
      </c>
      <c r="B16327" s="74">
        <v>46246</v>
      </c>
      <c r="C16327" s="30" t="s">
        <v>1144</v>
      </c>
      <c r="D16327" s="30" t="s">
        <v>1145</v>
      </c>
      <c r="E16327" s="75">
        <v>14</v>
      </c>
      <c r="F16327" s="30" t="s">
        <v>76</v>
      </c>
      <c r="G16327" s="30" t="s">
        <v>77</v>
      </c>
      <c r="H16327" s="75">
        <v>1</v>
      </c>
    </row>
    <row r="16328" spans="1:8">
      <c r="A16328" s="30" t="s">
        <v>5030</v>
      </c>
      <c r="B16328" s="74">
        <v>46246</v>
      </c>
      <c r="C16328" s="30" t="s">
        <v>1148</v>
      </c>
      <c r="D16328" s="30" t="s">
        <v>1149</v>
      </c>
      <c r="E16328" s="75">
        <v>85</v>
      </c>
      <c r="F16328" s="30" t="s">
        <v>70</v>
      </c>
      <c r="G16328" s="30" t="s">
        <v>71</v>
      </c>
      <c r="H16328" s="75">
        <v>2</v>
      </c>
    </row>
    <row r="16329" spans="1:8">
      <c r="A16329" s="30" t="s">
        <v>5030</v>
      </c>
      <c r="B16329" s="74">
        <v>46246</v>
      </c>
      <c r="C16329" s="30" t="s">
        <v>1150</v>
      </c>
      <c r="D16329" s="30" t="s">
        <v>1151</v>
      </c>
      <c r="E16329" s="75">
        <v>34</v>
      </c>
      <c r="F16329" s="30" t="s">
        <v>68</v>
      </c>
      <c r="G16329" s="30" t="s">
        <v>69</v>
      </c>
      <c r="H16329" s="75">
        <v>1</v>
      </c>
    </row>
    <row r="16330" spans="1:8">
      <c r="A16330" s="30" t="s">
        <v>5030</v>
      </c>
      <c r="B16330" s="74">
        <v>46246</v>
      </c>
      <c r="C16330" s="30" t="s">
        <v>1152</v>
      </c>
      <c r="D16330" s="30" t="s">
        <v>1153</v>
      </c>
      <c r="E16330" s="75">
        <v>118</v>
      </c>
      <c r="F16330" s="30" t="s">
        <v>70</v>
      </c>
      <c r="G16330" s="30" t="s">
        <v>71</v>
      </c>
      <c r="H16330" s="75">
        <v>2</v>
      </c>
    </row>
    <row r="16331" spans="1:8">
      <c r="A16331" s="30" t="s">
        <v>5030</v>
      </c>
      <c r="B16331" s="74">
        <v>46246</v>
      </c>
      <c r="C16331" s="30" t="s">
        <v>1154</v>
      </c>
      <c r="D16331" s="30" t="s">
        <v>1155</v>
      </c>
      <c r="E16331" s="75">
        <v>109</v>
      </c>
      <c r="F16331" s="30" t="s">
        <v>53</v>
      </c>
      <c r="G16331" s="30" t="s">
        <v>54</v>
      </c>
      <c r="H16331" s="75">
        <v>1</v>
      </c>
    </row>
    <row r="16332" spans="1:8">
      <c r="A16332" s="30" t="s">
        <v>5030</v>
      </c>
      <c r="B16332" s="74">
        <v>46246</v>
      </c>
      <c r="C16332" s="30" t="s">
        <v>1156</v>
      </c>
      <c r="D16332" s="30" t="s">
        <v>1157</v>
      </c>
      <c r="E16332" s="75">
        <v>161</v>
      </c>
      <c r="F16332" s="30" t="s">
        <v>76</v>
      </c>
      <c r="G16332" s="30" t="s">
        <v>77</v>
      </c>
      <c r="H16332" s="75">
        <v>1</v>
      </c>
    </row>
    <row r="16333" spans="1:8">
      <c r="A16333" s="30" t="s">
        <v>5030</v>
      </c>
      <c r="B16333" s="74">
        <v>46246</v>
      </c>
      <c r="C16333" s="30" t="s">
        <v>1158</v>
      </c>
      <c r="D16333" s="30" t="s">
        <v>1159</v>
      </c>
      <c r="E16333" s="75">
        <v>24</v>
      </c>
      <c r="F16333" s="30" t="s">
        <v>80</v>
      </c>
      <c r="G16333" s="30" t="s">
        <v>81</v>
      </c>
      <c r="H16333" s="75">
        <v>1</v>
      </c>
    </row>
    <row r="16334" spans="1:8">
      <c r="A16334" s="30" t="s">
        <v>5030</v>
      </c>
      <c r="B16334" s="74">
        <v>46246</v>
      </c>
      <c r="C16334" s="30" t="s">
        <v>1860</v>
      </c>
      <c r="D16334" s="30" t="s">
        <v>1861</v>
      </c>
      <c r="E16334" s="75">
        <v>65</v>
      </c>
      <c r="F16334" s="30" t="s">
        <v>53</v>
      </c>
      <c r="G16334" s="30" t="s">
        <v>54</v>
      </c>
      <c r="H16334" s="75">
        <v>1</v>
      </c>
    </row>
    <row r="16335" spans="1:8">
      <c r="A16335" s="30" t="s">
        <v>5030</v>
      </c>
      <c r="B16335" s="74">
        <v>46246</v>
      </c>
      <c r="C16335" s="30" t="s">
        <v>1926</v>
      </c>
      <c r="D16335" s="30" t="s">
        <v>1927</v>
      </c>
      <c r="E16335" s="75">
        <v>152</v>
      </c>
      <c r="F16335" s="30" t="s">
        <v>74</v>
      </c>
      <c r="G16335" s="30" t="s">
        <v>75</v>
      </c>
      <c r="H16335" s="75">
        <v>2</v>
      </c>
    </row>
    <row r="16336" spans="1:8">
      <c r="A16336" s="30" t="s">
        <v>5030</v>
      </c>
      <c r="B16336" s="74">
        <v>46246</v>
      </c>
      <c r="C16336" s="30" t="s">
        <v>1162</v>
      </c>
      <c r="D16336" s="30" t="s">
        <v>1163</v>
      </c>
      <c r="E16336" s="75">
        <v>8</v>
      </c>
      <c r="F16336" s="30" t="s">
        <v>76</v>
      </c>
      <c r="G16336" s="30" t="s">
        <v>77</v>
      </c>
      <c r="H16336" s="75">
        <v>1</v>
      </c>
    </row>
    <row r="16337" spans="1:8">
      <c r="A16337" s="30" t="s">
        <v>5030</v>
      </c>
      <c r="B16337" s="74">
        <v>46246</v>
      </c>
      <c r="C16337" s="30" t="s">
        <v>1164</v>
      </c>
      <c r="D16337" s="30" t="s">
        <v>1165</v>
      </c>
      <c r="E16337" s="75">
        <v>222</v>
      </c>
      <c r="F16337" s="30" t="s">
        <v>70</v>
      </c>
      <c r="G16337" s="30" t="s">
        <v>71</v>
      </c>
      <c r="H16337" s="75">
        <v>2</v>
      </c>
    </row>
    <row r="16338" spans="1:8">
      <c r="A16338" s="30" t="s">
        <v>5030</v>
      </c>
      <c r="B16338" s="74">
        <v>46246</v>
      </c>
      <c r="C16338" s="30" t="s">
        <v>1166</v>
      </c>
      <c r="D16338" s="30" t="s">
        <v>1167</v>
      </c>
      <c r="E16338" s="75">
        <v>64</v>
      </c>
      <c r="F16338" s="30" t="s">
        <v>53</v>
      </c>
      <c r="G16338" s="30" t="s">
        <v>54</v>
      </c>
      <c r="H16338" s="75">
        <v>1</v>
      </c>
    </row>
    <row r="16339" spans="1:8">
      <c r="A16339" s="30" t="s">
        <v>5030</v>
      </c>
      <c r="B16339" s="74">
        <v>46246</v>
      </c>
      <c r="C16339" s="30" t="s">
        <v>1174</v>
      </c>
      <c r="D16339" s="30" t="s">
        <v>1175</v>
      </c>
      <c r="E16339" s="75">
        <v>114</v>
      </c>
      <c r="F16339" s="30" t="s">
        <v>53</v>
      </c>
      <c r="G16339" s="30" t="s">
        <v>54</v>
      </c>
      <c r="H16339" s="75">
        <v>1</v>
      </c>
    </row>
    <row r="16340" spans="1:8">
      <c r="A16340" s="30" t="s">
        <v>5030</v>
      </c>
      <c r="B16340" s="74">
        <v>46246</v>
      </c>
      <c r="C16340" s="30" t="s">
        <v>1176</v>
      </c>
      <c r="D16340" s="30" t="s">
        <v>1177</v>
      </c>
      <c r="E16340" s="75">
        <v>122</v>
      </c>
      <c r="F16340" s="30" t="s">
        <v>53</v>
      </c>
      <c r="G16340" s="30" t="s">
        <v>54</v>
      </c>
      <c r="H16340" s="75">
        <v>1</v>
      </c>
    </row>
    <row r="16341" spans="1:8">
      <c r="A16341" s="30" t="s">
        <v>5030</v>
      </c>
      <c r="B16341" s="74">
        <v>46246</v>
      </c>
      <c r="C16341" s="30" t="s">
        <v>1180</v>
      </c>
      <c r="D16341" s="30" t="s">
        <v>1181</v>
      </c>
      <c r="E16341" s="75">
        <v>100</v>
      </c>
      <c r="F16341" s="30" t="s">
        <v>53</v>
      </c>
      <c r="G16341" s="30" t="s">
        <v>54</v>
      </c>
      <c r="H16341" s="75">
        <v>1</v>
      </c>
    </row>
    <row r="16342" spans="1:8">
      <c r="A16342" s="30" t="s">
        <v>5030</v>
      </c>
      <c r="B16342" s="74">
        <v>46246</v>
      </c>
      <c r="C16342" s="30" t="s">
        <v>1182</v>
      </c>
      <c r="D16342" s="30" t="s">
        <v>1183</v>
      </c>
      <c r="E16342" s="75">
        <v>82</v>
      </c>
      <c r="F16342" s="30" t="s">
        <v>70</v>
      </c>
      <c r="G16342" s="30" t="s">
        <v>71</v>
      </c>
      <c r="H16342" s="75">
        <v>2</v>
      </c>
    </row>
    <row r="16343" spans="1:8">
      <c r="A16343" s="30" t="s">
        <v>5030</v>
      </c>
      <c r="B16343" s="74">
        <v>46246</v>
      </c>
      <c r="C16343" s="30" t="s">
        <v>1188</v>
      </c>
      <c r="D16343" s="30" t="s">
        <v>1189</v>
      </c>
      <c r="E16343" s="75">
        <v>92</v>
      </c>
      <c r="F16343" s="30" t="s">
        <v>58</v>
      </c>
      <c r="G16343" s="30" t="s">
        <v>59</v>
      </c>
      <c r="H16343" s="75">
        <v>3</v>
      </c>
    </row>
    <row r="16344" spans="1:8">
      <c r="A16344" s="30" t="s">
        <v>5030</v>
      </c>
      <c r="B16344" s="74">
        <v>46246</v>
      </c>
      <c r="C16344" s="30" t="s">
        <v>1190</v>
      </c>
      <c r="D16344" s="30" t="s">
        <v>1191</v>
      </c>
      <c r="E16344" s="75">
        <v>43</v>
      </c>
      <c r="F16344" s="30" t="s">
        <v>53</v>
      </c>
      <c r="G16344" s="30" t="s">
        <v>54</v>
      </c>
      <c r="H16344" s="75">
        <v>1</v>
      </c>
    </row>
    <row r="16345" spans="1:8">
      <c r="A16345" s="30" t="s">
        <v>5030</v>
      </c>
      <c r="B16345" s="74">
        <v>46246</v>
      </c>
      <c r="C16345" s="30" t="s">
        <v>1194</v>
      </c>
      <c r="D16345" s="30" t="s">
        <v>1195</v>
      </c>
      <c r="E16345" s="75">
        <v>173</v>
      </c>
      <c r="F16345" s="30" t="s">
        <v>70</v>
      </c>
      <c r="G16345" s="30" t="s">
        <v>71</v>
      </c>
      <c r="H16345" s="75">
        <v>2</v>
      </c>
    </row>
    <row r="16346" spans="1:8">
      <c r="A16346" s="30" t="s">
        <v>5030</v>
      </c>
      <c r="B16346" s="74">
        <v>46246</v>
      </c>
      <c r="C16346" s="30" t="s">
        <v>1202</v>
      </c>
      <c r="D16346" s="30" t="s">
        <v>1203</v>
      </c>
      <c r="E16346" s="75">
        <v>133</v>
      </c>
      <c r="F16346" s="30" t="s">
        <v>70</v>
      </c>
      <c r="G16346" s="30" t="s">
        <v>71</v>
      </c>
      <c r="H16346" s="75">
        <v>2</v>
      </c>
    </row>
    <row r="16347" spans="1:8">
      <c r="A16347" s="30" t="s">
        <v>5030</v>
      </c>
      <c r="B16347" s="74">
        <v>46246</v>
      </c>
      <c r="C16347" s="30" t="s">
        <v>1208</v>
      </c>
      <c r="D16347" s="30" t="s">
        <v>1209</v>
      </c>
      <c r="E16347" s="75">
        <v>90</v>
      </c>
      <c r="F16347" s="30" t="s">
        <v>53</v>
      </c>
      <c r="G16347" s="30" t="s">
        <v>54</v>
      </c>
      <c r="H16347" s="75">
        <v>1</v>
      </c>
    </row>
    <row r="16348" spans="1:8">
      <c r="A16348" s="30" t="s">
        <v>5030</v>
      </c>
      <c r="B16348" s="74">
        <v>46246</v>
      </c>
      <c r="C16348" s="30" t="s">
        <v>1210</v>
      </c>
      <c r="D16348" s="30" t="s">
        <v>1211</v>
      </c>
      <c r="E16348" s="75">
        <v>53</v>
      </c>
      <c r="F16348" s="30" t="s">
        <v>63</v>
      </c>
      <c r="G16348" s="30" t="s">
        <v>64</v>
      </c>
      <c r="H16348" s="75">
        <v>2</v>
      </c>
    </row>
    <row r="16349" spans="1:8">
      <c r="A16349" s="30" t="s">
        <v>5030</v>
      </c>
      <c r="B16349" s="74">
        <v>46246</v>
      </c>
      <c r="C16349" s="30" t="s">
        <v>1212</v>
      </c>
      <c r="D16349" s="30" t="s">
        <v>1213</v>
      </c>
      <c r="E16349" s="75">
        <v>87</v>
      </c>
      <c r="F16349" s="30" t="s">
        <v>80</v>
      </c>
      <c r="G16349" s="30" t="s">
        <v>81</v>
      </c>
      <c r="H16349" s="75">
        <v>1</v>
      </c>
    </row>
    <row r="16350" spans="1:8">
      <c r="A16350" s="30" t="s">
        <v>5030</v>
      </c>
      <c r="B16350" s="74">
        <v>46246</v>
      </c>
      <c r="C16350" s="30" t="s">
        <v>1862</v>
      </c>
      <c r="D16350" s="30" t="s">
        <v>1863</v>
      </c>
      <c r="E16350" s="75">
        <v>34</v>
      </c>
      <c r="F16350" s="30" t="s">
        <v>53</v>
      </c>
      <c r="G16350" s="30" t="s">
        <v>54</v>
      </c>
      <c r="H16350" s="75">
        <v>1</v>
      </c>
    </row>
    <row r="16351" spans="1:8">
      <c r="A16351" s="30" t="s">
        <v>5030</v>
      </c>
      <c r="B16351" s="74">
        <v>46246</v>
      </c>
      <c r="C16351" s="30" t="s">
        <v>1218</v>
      </c>
      <c r="D16351" s="30" t="s">
        <v>1219</v>
      </c>
      <c r="E16351" s="75">
        <v>7</v>
      </c>
      <c r="F16351" s="30" t="s">
        <v>53</v>
      </c>
      <c r="G16351" s="30" t="s">
        <v>54</v>
      </c>
      <c r="H16351" s="75">
        <v>1</v>
      </c>
    </row>
    <row r="16352" spans="1:8">
      <c r="A16352" s="30" t="s">
        <v>5030</v>
      </c>
      <c r="B16352" s="74">
        <v>46246</v>
      </c>
      <c r="C16352" s="30" t="s">
        <v>1220</v>
      </c>
      <c r="D16352" s="30" t="s">
        <v>1221</v>
      </c>
      <c r="E16352" s="75">
        <v>147</v>
      </c>
      <c r="F16352" s="30" t="s">
        <v>70</v>
      </c>
      <c r="G16352" s="30" t="s">
        <v>71</v>
      </c>
      <c r="H16352" s="75">
        <v>2</v>
      </c>
    </row>
    <row r="16353" spans="1:8">
      <c r="A16353" s="30" t="s">
        <v>5030</v>
      </c>
      <c r="B16353" s="74">
        <v>46246</v>
      </c>
      <c r="C16353" s="30" t="s">
        <v>1864</v>
      </c>
      <c r="D16353" s="30" t="s">
        <v>1865</v>
      </c>
      <c r="E16353" s="75">
        <v>22</v>
      </c>
      <c r="F16353" s="30" t="s">
        <v>53</v>
      </c>
      <c r="G16353" s="30" t="s">
        <v>54</v>
      </c>
      <c r="H16353" s="75">
        <v>1</v>
      </c>
    </row>
    <row r="16354" spans="1:8">
      <c r="A16354" s="30" t="s">
        <v>5030</v>
      </c>
      <c r="B16354" s="74">
        <v>46246</v>
      </c>
      <c r="C16354" s="30" t="s">
        <v>1224</v>
      </c>
      <c r="D16354" s="30" t="s">
        <v>1225</v>
      </c>
      <c r="E16354" s="75">
        <v>15</v>
      </c>
      <c r="F16354" s="30" t="s">
        <v>70</v>
      </c>
      <c r="G16354" s="30" t="s">
        <v>71</v>
      </c>
      <c r="H16354" s="75">
        <v>2</v>
      </c>
    </row>
    <row r="16355" spans="1:8">
      <c r="A16355" s="30" t="s">
        <v>5030</v>
      </c>
      <c r="B16355" s="74">
        <v>46246</v>
      </c>
      <c r="C16355" s="30" t="s">
        <v>1868</v>
      </c>
      <c r="D16355" s="30" t="s">
        <v>1869</v>
      </c>
      <c r="E16355" s="75">
        <v>12</v>
      </c>
      <c r="F16355" s="30" t="s">
        <v>76</v>
      </c>
      <c r="G16355" s="30" t="s">
        <v>77</v>
      </c>
      <c r="H16355" s="75">
        <v>1</v>
      </c>
    </row>
    <row r="16356" spans="1:8">
      <c r="A16356" s="30" t="s">
        <v>5030</v>
      </c>
      <c r="B16356" s="74">
        <v>46246</v>
      </c>
      <c r="C16356" s="30" t="s">
        <v>1226</v>
      </c>
      <c r="D16356" s="30" t="s">
        <v>1227</v>
      </c>
      <c r="E16356" s="75">
        <v>102</v>
      </c>
      <c r="F16356" s="30" t="s">
        <v>70</v>
      </c>
      <c r="G16356" s="30" t="s">
        <v>71</v>
      </c>
      <c r="H16356" s="75">
        <v>2</v>
      </c>
    </row>
    <row r="16357" spans="1:8">
      <c r="A16357" s="30" t="s">
        <v>5030</v>
      </c>
      <c r="B16357" s="74">
        <v>46246</v>
      </c>
      <c r="C16357" s="30" t="s">
        <v>1228</v>
      </c>
      <c r="D16357" s="30" t="s">
        <v>1229</v>
      </c>
      <c r="E16357" s="75">
        <v>104</v>
      </c>
      <c r="F16357" s="30" t="s">
        <v>53</v>
      </c>
      <c r="G16357" s="30" t="s">
        <v>54</v>
      </c>
      <c r="H16357" s="75">
        <v>1</v>
      </c>
    </row>
    <row r="16358" spans="1:8">
      <c r="A16358" s="30" t="s">
        <v>5030</v>
      </c>
      <c r="B16358" s="74">
        <v>46246</v>
      </c>
      <c r="C16358" s="30" t="s">
        <v>1230</v>
      </c>
      <c r="D16358" s="30" t="s">
        <v>1231</v>
      </c>
      <c r="E16358" s="75">
        <v>118</v>
      </c>
      <c r="F16358" s="30" t="s">
        <v>76</v>
      </c>
      <c r="G16358" s="30" t="s">
        <v>77</v>
      </c>
      <c r="H16358" s="75">
        <v>1</v>
      </c>
    </row>
    <row r="16359" spans="1:8">
      <c r="A16359" s="30" t="s">
        <v>5030</v>
      </c>
      <c r="B16359" s="74">
        <v>46246</v>
      </c>
      <c r="C16359" s="30" t="s">
        <v>1232</v>
      </c>
      <c r="D16359" s="30" t="s">
        <v>1233</v>
      </c>
      <c r="E16359" s="75">
        <v>89</v>
      </c>
      <c r="F16359" s="30" t="s">
        <v>70</v>
      </c>
      <c r="G16359" s="30" t="s">
        <v>71</v>
      </c>
      <c r="H16359" s="75">
        <v>2</v>
      </c>
    </row>
    <row r="16360" spans="1:8">
      <c r="A16360" s="30" t="s">
        <v>5030</v>
      </c>
      <c r="B16360" s="74">
        <v>46246</v>
      </c>
      <c r="C16360" s="30" t="s">
        <v>2550</v>
      </c>
      <c r="D16360" s="30" t="s">
        <v>5061</v>
      </c>
      <c r="E16360" s="75">
        <v>2</v>
      </c>
      <c r="F16360" s="30" t="s">
        <v>76</v>
      </c>
      <c r="G16360" s="30" t="s">
        <v>77</v>
      </c>
      <c r="H16360" s="75">
        <v>1</v>
      </c>
    </row>
    <row r="16361" spans="1:8">
      <c r="A16361" s="30" t="s">
        <v>5030</v>
      </c>
      <c r="B16361" s="74">
        <v>46246</v>
      </c>
      <c r="C16361" s="30" t="s">
        <v>1244</v>
      </c>
      <c r="D16361" s="30" t="s">
        <v>1245</v>
      </c>
      <c r="E16361" s="75">
        <v>134</v>
      </c>
      <c r="F16361" s="30" t="s">
        <v>53</v>
      </c>
      <c r="G16361" s="30" t="s">
        <v>54</v>
      </c>
      <c r="H16361" s="75">
        <v>1</v>
      </c>
    </row>
    <row r="16362" spans="1:8">
      <c r="A16362" s="30" t="s">
        <v>5030</v>
      </c>
      <c r="B16362" s="74">
        <v>46246</v>
      </c>
      <c r="C16362" s="30" t="s">
        <v>1246</v>
      </c>
      <c r="D16362" s="30" t="s">
        <v>1247</v>
      </c>
      <c r="E16362" s="75">
        <v>4</v>
      </c>
      <c r="F16362" s="30" t="s">
        <v>76</v>
      </c>
      <c r="G16362" s="30" t="s">
        <v>77</v>
      </c>
      <c r="H16362" s="75">
        <v>1</v>
      </c>
    </row>
    <row r="16363" spans="1:8">
      <c r="A16363" s="30" t="s">
        <v>5030</v>
      </c>
      <c r="B16363" s="74">
        <v>46246</v>
      </c>
      <c r="C16363" s="30" t="s">
        <v>1250</v>
      </c>
      <c r="D16363" s="30" t="s">
        <v>1251</v>
      </c>
      <c r="E16363" s="75">
        <v>137</v>
      </c>
      <c r="F16363" s="30" t="s">
        <v>70</v>
      </c>
      <c r="G16363" s="30" t="s">
        <v>71</v>
      </c>
      <c r="H16363" s="75">
        <v>2</v>
      </c>
    </row>
    <row r="16364" spans="1:8">
      <c r="A16364" s="30" t="s">
        <v>5030</v>
      </c>
      <c r="B16364" s="74">
        <v>46246</v>
      </c>
      <c r="C16364" s="30" t="s">
        <v>1254</v>
      </c>
      <c r="D16364" s="30" t="s">
        <v>1255</v>
      </c>
      <c r="E16364" s="75">
        <v>12</v>
      </c>
      <c r="F16364" s="30" t="s">
        <v>70</v>
      </c>
      <c r="G16364" s="30" t="s">
        <v>71</v>
      </c>
      <c r="H16364" s="75">
        <v>2</v>
      </c>
    </row>
    <row r="16365" spans="1:8">
      <c r="A16365" s="30" t="s">
        <v>5030</v>
      </c>
      <c r="B16365" s="74">
        <v>46246</v>
      </c>
      <c r="C16365" s="30" t="s">
        <v>1874</v>
      </c>
      <c r="D16365" s="30" t="s">
        <v>1875</v>
      </c>
      <c r="E16365" s="75">
        <v>101</v>
      </c>
      <c r="F16365" s="30" t="s">
        <v>70</v>
      </c>
      <c r="G16365" s="30" t="s">
        <v>71</v>
      </c>
      <c r="H16365" s="75">
        <v>2</v>
      </c>
    </row>
    <row r="16366" spans="1:8">
      <c r="A16366" s="30" t="s">
        <v>5030</v>
      </c>
      <c r="B16366" s="74">
        <v>46246</v>
      </c>
      <c r="C16366" s="30" t="s">
        <v>1876</v>
      </c>
      <c r="D16366" s="30" t="s">
        <v>1877</v>
      </c>
      <c r="E16366" s="75">
        <v>69</v>
      </c>
      <c r="F16366" s="30" t="s">
        <v>76</v>
      </c>
      <c r="G16366" s="30" t="s">
        <v>77</v>
      </c>
      <c r="H16366" s="75">
        <v>1</v>
      </c>
    </row>
    <row r="16367" spans="1:8">
      <c r="A16367" s="30" t="s">
        <v>5030</v>
      </c>
      <c r="B16367" s="74">
        <v>46246</v>
      </c>
      <c r="C16367" s="30" t="s">
        <v>1260</v>
      </c>
      <c r="D16367" s="30" t="s">
        <v>1261</v>
      </c>
      <c r="E16367" s="75">
        <v>41</v>
      </c>
      <c r="F16367" s="30" t="s">
        <v>68</v>
      </c>
      <c r="G16367" s="30" t="s">
        <v>69</v>
      </c>
      <c r="H16367" s="75">
        <v>1</v>
      </c>
    </row>
    <row r="16368" spans="1:8">
      <c r="A16368" s="30" t="s">
        <v>5030</v>
      </c>
      <c r="B16368" s="74">
        <v>46246</v>
      </c>
      <c r="C16368" s="30" t="s">
        <v>1878</v>
      </c>
      <c r="D16368" s="30" t="s">
        <v>1879</v>
      </c>
      <c r="E16368" s="75">
        <v>4</v>
      </c>
      <c r="F16368" s="30" t="s">
        <v>76</v>
      </c>
      <c r="G16368" s="30" t="s">
        <v>77</v>
      </c>
      <c r="H16368" s="75">
        <v>1</v>
      </c>
    </row>
    <row r="16369" spans="1:8">
      <c r="A16369" s="30" t="s">
        <v>5030</v>
      </c>
      <c r="B16369" s="74">
        <v>46246</v>
      </c>
      <c r="C16369" s="30" t="s">
        <v>1264</v>
      </c>
      <c r="D16369" s="30" t="s">
        <v>1265</v>
      </c>
      <c r="E16369" s="75">
        <v>118</v>
      </c>
      <c r="F16369" s="30" t="s">
        <v>70</v>
      </c>
      <c r="G16369" s="30" t="s">
        <v>71</v>
      </c>
      <c r="H16369" s="75">
        <v>2</v>
      </c>
    </row>
    <row r="16370" spans="1:8">
      <c r="A16370" s="30" t="s">
        <v>5030</v>
      </c>
      <c r="B16370" s="74">
        <v>46246</v>
      </c>
      <c r="C16370" s="30" t="s">
        <v>1266</v>
      </c>
      <c r="D16370" s="30" t="s">
        <v>1267</v>
      </c>
      <c r="E16370" s="75">
        <v>108</v>
      </c>
      <c r="F16370" s="30" t="s">
        <v>53</v>
      </c>
      <c r="G16370" s="30" t="s">
        <v>54</v>
      </c>
      <c r="H16370" s="75">
        <v>1</v>
      </c>
    </row>
    <row r="16371" spans="1:8">
      <c r="A16371" s="30" t="s">
        <v>5030</v>
      </c>
      <c r="B16371" s="74">
        <v>46246</v>
      </c>
      <c r="C16371" s="30" t="s">
        <v>1270</v>
      </c>
      <c r="D16371" s="30" t="s">
        <v>1271</v>
      </c>
      <c r="E16371" s="75">
        <v>100</v>
      </c>
      <c r="F16371" s="30" t="s">
        <v>53</v>
      </c>
      <c r="G16371" s="30" t="s">
        <v>54</v>
      </c>
      <c r="H16371" s="75">
        <v>1</v>
      </c>
    </row>
    <row r="16372" spans="1:8">
      <c r="A16372" s="30" t="s">
        <v>5030</v>
      </c>
      <c r="B16372" s="74">
        <v>46246</v>
      </c>
      <c r="C16372" s="30" t="s">
        <v>1272</v>
      </c>
      <c r="D16372" s="30" t="s">
        <v>1273</v>
      </c>
      <c r="E16372" s="75">
        <v>5</v>
      </c>
      <c r="F16372" s="30" t="s">
        <v>76</v>
      </c>
      <c r="G16372" s="30" t="s">
        <v>77</v>
      </c>
      <c r="H16372" s="75">
        <v>1</v>
      </c>
    </row>
    <row r="16373" spans="1:8">
      <c r="A16373" s="30" t="s">
        <v>5030</v>
      </c>
      <c r="B16373" s="74">
        <v>46246</v>
      </c>
      <c r="C16373" s="30" t="s">
        <v>1274</v>
      </c>
      <c r="D16373" s="30" t="s">
        <v>1275</v>
      </c>
      <c r="E16373" s="75">
        <v>100</v>
      </c>
      <c r="F16373" s="30" t="s">
        <v>70</v>
      </c>
      <c r="G16373" s="30" t="s">
        <v>71</v>
      </c>
      <c r="H16373" s="75">
        <v>2</v>
      </c>
    </row>
    <row r="16374" spans="1:8">
      <c r="A16374" s="30" t="s">
        <v>5030</v>
      </c>
      <c r="B16374" s="74">
        <v>46246</v>
      </c>
      <c r="C16374" s="30" t="s">
        <v>1276</v>
      </c>
      <c r="D16374" s="30" t="s">
        <v>1277</v>
      </c>
      <c r="E16374" s="75">
        <v>223</v>
      </c>
      <c r="F16374" s="30" t="s">
        <v>70</v>
      </c>
      <c r="G16374" s="30" t="s">
        <v>71</v>
      </c>
      <c r="H16374" s="75">
        <v>2</v>
      </c>
    </row>
    <row r="16375" spans="1:8">
      <c r="A16375" s="30" t="s">
        <v>5030</v>
      </c>
      <c r="B16375" s="74">
        <v>46246</v>
      </c>
      <c r="C16375" s="30" t="s">
        <v>1882</v>
      </c>
      <c r="D16375" s="30" t="s">
        <v>1883</v>
      </c>
      <c r="E16375" s="75">
        <v>8</v>
      </c>
      <c r="F16375" s="30" t="s">
        <v>76</v>
      </c>
      <c r="G16375" s="30" t="s">
        <v>77</v>
      </c>
      <c r="H16375" s="75">
        <v>1</v>
      </c>
    </row>
    <row r="16376" spans="1:8">
      <c r="A16376" s="30" t="s">
        <v>5030</v>
      </c>
      <c r="B16376" s="74">
        <v>46246</v>
      </c>
      <c r="C16376" s="30" t="s">
        <v>1278</v>
      </c>
      <c r="D16376" s="30" t="s">
        <v>1279</v>
      </c>
      <c r="E16376" s="75">
        <v>98</v>
      </c>
      <c r="F16376" s="30" t="s">
        <v>53</v>
      </c>
      <c r="G16376" s="30" t="s">
        <v>54</v>
      </c>
      <c r="H16376" s="75">
        <v>1</v>
      </c>
    </row>
    <row r="16377" spans="1:8">
      <c r="A16377" s="30" t="s">
        <v>5030</v>
      </c>
      <c r="B16377" s="74">
        <v>46246</v>
      </c>
      <c r="C16377" s="30" t="s">
        <v>1280</v>
      </c>
      <c r="D16377" s="30" t="s">
        <v>1281</v>
      </c>
      <c r="E16377" s="75">
        <v>13</v>
      </c>
      <c r="F16377" s="30" t="s">
        <v>53</v>
      </c>
      <c r="G16377" s="30" t="s">
        <v>54</v>
      </c>
      <c r="H16377" s="75">
        <v>1</v>
      </c>
    </row>
    <row r="16378" spans="1:8">
      <c r="A16378" s="30" t="s">
        <v>5030</v>
      </c>
      <c r="B16378" s="74">
        <v>46246</v>
      </c>
      <c r="C16378" s="30" t="s">
        <v>1884</v>
      </c>
      <c r="D16378" s="30" t="s">
        <v>1885</v>
      </c>
      <c r="E16378" s="75">
        <v>60</v>
      </c>
      <c r="F16378" s="30" t="s">
        <v>53</v>
      </c>
      <c r="G16378" s="30" t="s">
        <v>54</v>
      </c>
      <c r="H16378" s="75">
        <v>1</v>
      </c>
    </row>
    <row r="16379" spans="1:8">
      <c r="A16379" s="30" t="s">
        <v>5030</v>
      </c>
      <c r="B16379" s="74">
        <v>46246</v>
      </c>
      <c r="C16379" s="30" t="s">
        <v>1282</v>
      </c>
      <c r="D16379" s="30" t="s">
        <v>1283</v>
      </c>
      <c r="E16379" s="75">
        <v>141</v>
      </c>
      <c r="F16379" s="30" t="s">
        <v>70</v>
      </c>
      <c r="G16379" s="30" t="s">
        <v>71</v>
      </c>
      <c r="H16379" s="75">
        <v>2</v>
      </c>
    </row>
    <row r="16380" spans="1:8">
      <c r="A16380" s="30" t="s">
        <v>5030</v>
      </c>
      <c r="B16380" s="74">
        <v>46246</v>
      </c>
      <c r="C16380" s="30" t="s">
        <v>1286</v>
      </c>
      <c r="D16380" s="30" t="s">
        <v>1287</v>
      </c>
      <c r="E16380" s="75">
        <v>2</v>
      </c>
      <c r="F16380" s="30" t="s">
        <v>76</v>
      </c>
      <c r="G16380" s="30" t="s">
        <v>77</v>
      </c>
      <c r="H16380" s="75">
        <v>1</v>
      </c>
    </row>
    <row r="16381" spans="1:8">
      <c r="A16381" s="30" t="s">
        <v>5030</v>
      </c>
      <c r="B16381" s="74">
        <v>46246</v>
      </c>
      <c r="C16381" s="30" t="s">
        <v>1288</v>
      </c>
      <c r="D16381" s="30" t="s">
        <v>1289</v>
      </c>
      <c r="E16381" s="75">
        <v>53</v>
      </c>
      <c r="F16381" s="30" t="s">
        <v>53</v>
      </c>
      <c r="G16381" s="30" t="s">
        <v>54</v>
      </c>
      <c r="H16381" s="75">
        <v>1</v>
      </c>
    </row>
    <row r="16382" spans="1:8">
      <c r="A16382" s="30" t="s">
        <v>5030</v>
      </c>
      <c r="B16382" s="74">
        <v>46246</v>
      </c>
      <c r="C16382" s="30" t="s">
        <v>1886</v>
      </c>
      <c r="D16382" s="30" t="s">
        <v>1887</v>
      </c>
      <c r="E16382" s="75">
        <v>175</v>
      </c>
      <c r="F16382" s="30" t="s">
        <v>70</v>
      </c>
      <c r="G16382" s="30" t="s">
        <v>71</v>
      </c>
      <c r="H16382" s="75">
        <v>2</v>
      </c>
    </row>
    <row r="16383" spans="1:8">
      <c r="A16383" s="30" t="s">
        <v>5030</v>
      </c>
      <c r="B16383" s="74">
        <v>46246</v>
      </c>
      <c r="C16383" s="30" t="s">
        <v>1290</v>
      </c>
      <c r="D16383" s="30" t="s">
        <v>1291</v>
      </c>
      <c r="E16383" s="75">
        <v>158</v>
      </c>
      <c r="F16383" s="30" t="s">
        <v>80</v>
      </c>
      <c r="G16383" s="30" t="s">
        <v>81</v>
      </c>
      <c r="H16383" s="75">
        <v>1</v>
      </c>
    </row>
    <row r="16384" spans="1:8">
      <c r="A16384" s="30" t="s">
        <v>5030</v>
      </c>
      <c r="B16384" s="74">
        <v>46246</v>
      </c>
      <c r="C16384" s="30" t="s">
        <v>1294</v>
      </c>
      <c r="D16384" s="30" t="s">
        <v>1295</v>
      </c>
      <c r="E16384" s="75">
        <v>81</v>
      </c>
      <c r="F16384" s="30" t="s">
        <v>53</v>
      </c>
      <c r="G16384" s="30" t="s">
        <v>54</v>
      </c>
      <c r="H16384" s="75">
        <v>1</v>
      </c>
    </row>
    <row r="16385" spans="1:8">
      <c r="A16385" s="30" t="s">
        <v>5030</v>
      </c>
      <c r="B16385" s="74">
        <v>46246</v>
      </c>
      <c r="C16385" s="30" t="s">
        <v>1890</v>
      </c>
      <c r="D16385" s="30" t="s">
        <v>1891</v>
      </c>
      <c r="E16385" s="75">
        <v>6</v>
      </c>
      <c r="F16385" s="30" t="s">
        <v>53</v>
      </c>
      <c r="G16385" s="30" t="s">
        <v>54</v>
      </c>
      <c r="H16385" s="75">
        <v>1</v>
      </c>
    </row>
    <row r="16386" spans="1:8">
      <c r="A16386" s="30" t="s">
        <v>5030</v>
      </c>
      <c r="B16386" s="74">
        <v>46246</v>
      </c>
      <c r="C16386" s="30" t="s">
        <v>1298</v>
      </c>
      <c r="D16386" s="30" t="s">
        <v>1299</v>
      </c>
      <c r="E16386" s="75">
        <v>84</v>
      </c>
      <c r="F16386" s="30" t="s">
        <v>53</v>
      </c>
      <c r="G16386" s="30" t="s">
        <v>54</v>
      </c>
      <c r="H16386" s="75">
        <v>1</v>
      </c>
    </row>
    <row r="16387" spans="1:8">
      <c r="A16387" s="30" t="s">
        <v>5030</v>
      </c>
      <c r="B16387" s="74">
        <v>46246</v>
      </c>
      <c r="C16387" s="30" t="s">
        <v>1302</v>
      </c>
      <c r="D16387" s="30" t="s">
        <v>1303</v>
      </c>
      <c r="E16387" s="75">
        <v>102</v>
      </c>
      <c r="F16387" s="30" t="s">
        <v>53</v>
      </c>
      <c r="G16387" s="30" t="s">
        <v>54</v>
      </c>
      <c r="H16387" s="75">
        <v>1</v>
      </c>
    </row>
    <row r="16388" spans="1:8">
      <c r="A16388" s="30" t="s">
        <v>5030</v>
      </c>
      <c r="B16388" s="74">
        <v>46246</v>
      </c>
      <c r="C16388" s="30" t="s">
        <v>1306</v>
      </c>
      <c r="D16388" s="30" t="s">
        <v>1307</v>
      </c>
      <c r="E16388" s="75">
        <v>63</v>
      </c>
      <c r="F16388" s="30" t="s">
        <v>53</v>
      </c>
      <c r="G16388" s="30" t="s">
        <v>54</v>
      </c>
      <c r="H16388" s="75">
        <v>1</v>
      </c>
    </row>
    <row r="16389" spans="1:8">
      <c r="A16389" s="30" t="s">
        <v>5030</v>
      </c>
      <c r="B16389" s="74">
        <v>46246</v>
      </c>
      <c r="C16389" s="30" t="s">
        <v>1308</v>
      </c>
      <c r="D16389" s="30" t="s">
        <v>1309</v>
      </c>
      <c r="E16389" s="75">
        <v>160</v>
      </c>
      <c r="F16389" s="30" t="s">
        <v>80</v>
      </c>
      <c r="G16389" s="30" t="s">
        <v>81</v>
      </c>
      <c r="H16389" s="75">
        <v>1</v>
      </c>
    </row>
    <row r="16390" spans="1:8">
      <c r="A16390" s="30" t="s">
        <v>5030</v>
      </c>
      <c r="B16390" s="74">
        <v>46246</v>
      </c>
      <c r="C16390" s="30" t="s">
        <v>1316</v>
      </c>
      <c r="D16390" s="30" t="s">
        <v>1317</v>
      </c>
      <c r="E16390" s="75">
        <v>144</v>
      </c>
      <c r="F16390" s="30" t="s">
        <v>72</v>
      </c>
      <c r="G16390" s="30" t="s">
        <v>73</v>
      </c>
      <c r="H16390" s="75">
        <v>3</v>
      </c>
    </row>
    <row r="16391" spans="1:8">
      <c r="A16391" s="30" t="s">
        <v>5030</v>
      </c>
      <c r="B16391" s="74">
        <v>46246</v>
      </c>
      <c r="C16391" s="30" t="s">
        <v>1320</v>
      </c>
      <c r="D16391" s="30" t="s">
        <v>1321</v>
      </c>
      <c r="E16391" s="75">
        <v>154</v>
      </c>
      <c r="F16391" s="30" t="s">
        <v>70</v>
      </c>
      <c r="G16391" s="30" t="s">
        <v>71</v>
      </c>
      <c r="H16391" s="75">
        <v>2</v>
      </c>
    </row>
    <row r="16392" spans="1:8">
      <c r="A16392" s="30" t="s">
        <v>5030</v>
      </c>
      <c r="B16392" s="74">
        <v>46246</v>
      </c>
      <c r="C16392" s="30" t="s">
        <v>1322</v>
      </c>
      <c r="D16392" s="30" t="s">
        <v>1323</v>
      </c>
      <c r="E16392" s="75">
        <v>148</v>
      </c>
      <c r="F16392" s="30" t="s">
        <v>70</v>
      </c>
      <c r="G16392" s="30" t="s">
        <v>71</v>
      </c>
      <c r="H16392" s="75">
        <v>2</v>
      </c>
    </row>
    <row r="16393" spans="1:8">
      <c r="A16393" s="30" t="s">
        <v>5030</v>
      </c>
      <c r="B16393" s="74">
        <v>46246</v>
      </c>
      <c r="C16393" s="30" t="s">
        <v>1324</v>
      </c>
      <c r="D16393" s="30" t="s">
        <v>1325</v>
      </c>
      <c r="E16393" s="75">
        <v>113</v>
      </c>
      <c r="F16393" s="30" t="s">
        <v>80</v>
      </c>
      <c r="G16393" s="30" t="s">
        <v>81</v>
      </c>
      <c r="H16393" s="75">
        <v>1</v>
      </c>
    </row>
    <row r="16394" spans="1:8">
      <c r="A16394" s="30" t="s">
        <v>5030</v>
      </c>
      <c r="B16394" s="74">
        <v>46246</v>
      </c>
      <c r="C16394" s="30" t="s">
        <v>1910</v>
      </c>
      <c r="D16394" s="30" t="s">
        <v>1911</v>
      </c>
      <c r="E16394" s="75">
        <v>42</v>
      </c>
      <c r="F16394" s="30" t="s">
        <v>76</v>
      </c>
      <c r="G16394" s="30" t="s">
        <v>77</v>
      </c>
      <c r="H16394" s="75">
        <v>1</v>
      </c>
    </row>
    <row r="16395" spans="1:8">
      <c r="A16395" s="30" t="s">
        <v>5030</v>
      </c>
      <c r="B16395" s="74">
        <v>46246</v>
      </c>
      <c r="C16395" s="30" t="s">
        <v>1326</v>
      </c>
      <c r="D16395" s="30" t="s">
        <v>1327</v>
      </c>
      <c r="E16395" s="75">
        <v>134</v>
      </c>
      <c r="F16395" s="30" t="s">
        <v>70</v>
      </c>
      <c r="G16395" s="30" t="s">
        <v>71</v>
      </c>
      <c r="H16395" s="75">
        <v>2</v>
      </c>
    </row>
    <row r="16396" spans="1:8">
      <c r="A16396" s="30" t="s">
        <v>5030</v>
      </c>
      <c r="B16396" s="74">
        <v>46246</v>
      </c>
      <c r="C16396" s="30" t="s">
        <v>1328</v>
      </c>
      <c r="D16396" s="30" t="s">
        <v>1329</v>
      </c>
      <c r="E16396" s="75">
        <v>144</v>
      </c>
      <c r="F16396" s="30" t="s">
        <v>80</v>
      </c>
      <c r="G16396" s="30" t="s">
        <v>81</v>
      </c>
      <c r="H16396" s="75">
        <v>1</v>
      </c>
    </row>
    <row r="16397" spans="1:8">
      <c r="A16397" s="30" t="s">
        <v>5030</v>
      </c>
      <c r="B16397" s="74">
        <v>46246</v>
      </c>
      <c r="C16397" s="30" t="s">
        <v>4684</v>
      </c>
      <c r="D16397" s="30" t="s">
        <v>4685</v>
      </c>
      <c r="E16397" s="75">
        <v>10</v>
      </c>
      <c r="F16397" s="30" t="s">
        <v>68</v>
      </c>
      <c r="G16397" s="30" t="s">
        <v>69</v>
      </c>
      <c r="H16397" s="75">
        <v>1</v>
      </c>
    </row>
    <row r="16398" spans="1:8">
      <c r="A16398" s="30" t="s">
        <v>5030</v>
      </c>
      <c r="B16398" s="74">
        <v>46246</v>
      </c>
      <c r="C16398" s="30" t="s">
        <v>1332</v>
      </c>
      <c r="D16398" s="30" t="s">
        <v>1333</v>
      </c>
      <c r="E16398" s="75">
        <v>113</v>
      </c>
      <c r="F16398" s="30" t="s">
        <v>80</v>
      </c>
      <c r="G16398" s="30" t="s">
        <v>81</v>
      </c>
      <c r="H16398" s="75">
        <v>1</v>
      </c>
    </row>
    <row r="16399" spans="1:8">
      <c r="A16399" s="30" t="s">
        <v>5030</v>
      </c>
      <c r="B16399" s="74">
        <v>46246</v>
      </c>
      <c r="C16399" s="30" t="s">
        <v>1336</v>
      </c>
      <c r="D16399" s="30" t="s">
        <v>1337</v>
      </c>
      <c r="E16399" s="75">
        <v>91</v>
      </c>
      <c r="F16399" s="30" t="s">
        <v>70</v>
      </c>
      <c r="G16399" s="30" t="s">
        <v>71</v>
      </c>
      <c r="H16399" s="75">
        <v>2</v>
      </c>
    </row>
    <row r="16400" spans="1:8">
      <c r="A16400" s="30" t="s">
        <v>5030</v>
      </c>
      <c r="B16400" s="74">
        <v>46246</v>
      </c>
      <c r="C16400" s="30" t="s">
        <v>1338</v>
      </c>
      <c r="D16400" s="30" t="s">
        <v>1339</v>
      </c>
      <c r="E16400" s="75">
        <v>18</v>
      </c>
      <c r="F16400" s="30" t="s">
        <v>53</v>
      </c>
      <c r="G16400" s="30" t="s">
        <v>54</v>
      </c>
      <c r="H16400" s="75">
        <v>1</v>
      </c>
    </row>
    <row r="16401" spans="1:8">
      <c r="A16401" s="30" t="s">
        <v>5030</v>
      </c>
      <c r="B16401" s="74">
        <v>46246</v>
      </c>
      <c r="C16401" s="30" t="s">
        <v>1340</v>
      </c>
      <c r="D16401" s="30" t="s">
        <v>1341</v>
      </c>
      <c r="E16401" s="75">
        <v>51</v>
      </c>
      <c r="F16401" s="30" t="s">
        <v>68</v>
      </c>
      <c r="G16401" s="30" t="s">
        <v>69</v>
      </c>
      <c r="H16401" s="75">
        <v>1</v>
      </c>
    </row>
    <row r="16402" spans="1:8">
      <c r="A16402" s="30" t="s">
        <v>5030</v>
      </c>
      <c r="B16402" s="74">
        <v>46245</v>
      </c>
      <c r="C16402" s="30" t="s">
        <v>4837</v>
      </c>
      <c r="D16402" s="30" t="s">
        <v>4838</v>
      </c>
      <c r="E16402" s="75">
        <v>58</v>
      </c>
      <c r="F16402" s="30" t="s">
        <v>70</v>
      </c>
      <c r="G16402" s="30" t="s">
        <v>71</v>
      </c>
      <c r="H16402" s="75">
        <v>2</v>
      </c>
    </row>
    <row r="16403" spans="1:8">
      <c r="A16403" s="30" t="s">
        <v>5030</v>
      </c>
      <c r="B16403" s="74">
        <v>46245</v>
      </c>
      <c r="C16403" s="30" t="s">
        <v>768</v>
      </c>
      <c r="D16403" s="30" t="s">
        <v>769</v>
      </c>
      <c r="E16403" s="75">
        <v>105</v>
      </c>
      <c r="F16403" s="30" t="s">
        <v>68</v>
      </c>
      <c r="G16403" s="30" t="s">
        <v>69</v>
      </c>
      <c r="H16403" s="75">
        <v>1</v>
      </c>
    </row>
    <row r="16404" spans="1:8">
      <c r="A16404" s="30" t="s">
        <v>5030</v>
      </c>
      <c r="B16404" s="74">
        <v>46245</v>
      </c>
      <c r="C16404" s="30" t="s">
        <v>770</v>
      </c>
      <c r="D16404" s="30" t="s">
        <v>771</v>
      </c>
      <c r="E16404" s="75">
        <v>138</v>
      </c>
      <c r="F16404" s="30" t="s">
        <v>68</v>
      </c>
      <c r="G16404" s="30" t="s">
        <v>69</v>
      </c>
      <c r="H16404" s="75">
        <v>1</v>
      </c>
    </row>
    <row r="16405" spans="1:8">
      <c r="A16405" s="30" t="s">
        <v>5030</v>
      </c>
      <c r="B16405" s="74">
        <v>46245</v>
      </c>
      <c r="C16405" s="30" t="s">
        <v>772</v>
      </c>
      <c r="D16405" s="30" t="s">
        <v>773</v>
      </c>
      <c r="E16405" s="75">
        <v>218</v>
      </c>
      <c r="F16405" s="30" t="s">
        <v>80</v>
      </c>
      <c r="G16405" s="30" t="s">
        <v>81</v>
      </c>
      <c r="H16405" s="75">
        <v>1</v>
      </c>
    </row>
    <row r="16406" spans="1:8">
      <c r="A16406" s="30" t="s">
        <v>5030</v>
      </c>
      <c r="B16406" s="74">
        <v>46245</v>
      </c>
      <c r="C16406" s="30" t="s">
        <v>776</v>
      </c>
      <c r="D16406" s="30" t="s">
        <v>777</v>
      </c>
      <c r="E16406" s="75">
        <v>24</v>
      </c>
      <c r="F16406" s="30" t="s">
        <v>68</v>
      </c>
      <c r="G16406" s="30" t="s">
        <v>69</v>
      </c>
      <c r="H16406" s="75">
        <v>1</v>
      </c>
    </row>
    <row r="16407" spans="1:8">
      <c r="A16407" s="30" t="s">
        <v>5030</v>
      </c>
      <c r="B16407" s="74">
        <v>46245</v>
      </c>
      <c r="C16407" s="30" t="s">
        <v>780</v>
      </c>
      <c r="D16407" s="30" t="s">
        <v>781</v>
      </c>
      <c r="E16407" s="75">
        <v>117</v>
      </c>
      <c r="F16407" s="30" t="s">
        <v>70</v>
      </c>
      <c r="G16407" s="30" t="s">
        <v>71</v>
      </c>
      <c r="H16407" s="75">
        <v>2</v>
      </c>
    </row>
    <row r="16408" spans="1:8">
      <c r="A16408" s="30" t="s">
        <v>5030</v>
      </c>
      <c r="B16408" s="74">
        <v>46245</v>
      </c>
      <c r="C16408" s="30" t="s">
        <v>782</v>
      </c>
      <c r="D16408" s="30" t="s">
        <v>783</v>
      </c>
      <c r="E16408" s="75">
        <v>320</v>
      </c>
      <c r="F16408" s="30" t="s">
        <v>80</v>
      </c>
      <c r="G16408" s="30" t="s">
        <v>81</v>
      </c>
      <c r="H16408" s="75">
        <v>1</v>
      </c>
    </row>
    <row r="16409" spans="1:8">
      <c r="A16409" s="30" t="s">
        <v>5030</v>
      </c>
      <c r="B16409" s="74">
        <v>46245</v>
      </c>
      <c r="C16409" s="30" t="s">
        <v>786</v>
      </c>
      <c r="D16409" s="30" t="s">
        <v>787</v>
      </c>
      <c r="E16409" s="75">
        <v>105</v>
      </c>
      <c r="F16409" s="30" t="s">
        <v>70</v>
      </c>
      <c r="G16409" s="30" t="s">
        <v>71</v>
      </c>
      <c r="H16409" s="75">
        <v>2</v>
      </c>
    </row>
    <row r="16410" spans="1:8">
      <c r="A16410" s="30" t="s">
        <v>5030</v>
      </c>
      <c r="B16410" s="74">
        <v>46245</v>
      </c>
      <c r="C16410" s="30" t="s">
        <v>1812</v>
      </c>
      <c r="D16410" s="30" t="s">
        <v>1813</v>
      </c>
      <c r="E16410" s="75">
        <v>30</v>
      </c>
      <c r="F16410" s="30" t="s">
        <v>68</v>
      </c>
      <c r="G16410" s="30" t="s">
        <v>69</v>
      </c>
      <c r="H16410" s="75">
        <v>1</v>
      </c>
    </row>
    <row r="16411" spans="1:8">
      <c r="A16411" s="30" t="s">
        <v>5030</v>
      </c>
      <c r="B16411" s="74">
        <v>46245</v>
      </c>
      <c r="C16411" s="30" t="s">
        <v>1814</v>
      </c>
      <c r="D16411" s="30" t="s">
        <v>1815</v>
      </c>
      <c r="E16411" s="75">
        <v>55</v>
      </c>
      <c r="F16411" s="30" t="s">
        <v>70</v>
      </c>
      <c r="G16411" s="30" t="s">
        <v>71</v>
      </c>
      <c r="H16411" s="75">
        <v>2</v>
      </c>
    </row>
    <row r="16412" spans="1:8">
      <c r="A16412" s="30" t="s">
        <v>5030</v>
      </c>
      <c r="B16412" s="74">
        <v>46245</v>
      </c>
      <c r="C16412" s="30" t="s">
        <v>788</v>
      </c>
      <c r="D16412" s="30" t="s">
        <v>789</v>
      </c>
      <c r="E16412" s="75">
        <v>55</v>
      </c>
      <c r="F16412" s="30" t="s">
        <v>68</v>
      </c>
      <c r="G16412" s="30" t="s">
        <v>69</v>
      </c>
      <c r="H16412" s="75">
        <v>1</v>
      </c>
    </row>
    <row r="16413" spans="1:8">
      <c r="A16413" s="30" t="s">
        <v>5030</v>
      </c>
      <c r="B16413" s="74">
        <v>46245</v>
      </c>
      <c r="C16413" s="30" t="s">
        <v>790</v>
      </c>
      <c r="D16413" s="30" t="s">
        <v>791</v>
      </c>
      <c r="E16413" s="75">
        <v>154</v>
      </c>
      <c r="F16413" s="30" t="s">
        <v>70</v>
      </c>
      <c r="G16413" s="30" t="s">
        <v>71</v>
      </c>
      <c r="H16413" s="75">
        <v>2</v>
      </c>
    </row>
    <row r="16414" spans="1:8">
      <c r="A16414" s="30" t="s">
        <v>5030</v>
      </c>
      <c r="B16414" s="74">
        <v>46245</v>
      </c>
      <c r="C16414" s="30" t="s">
        <v>794</v>
      </c>
      <c r="D16414" s="30" t="s">
        <v>795</v>
      </c>
      <c r="E16414" s="75">
        <v>306</v>
      </c>
      <c r="F16414" s="30" t="s">
        <v>70</v>
      </c>
      <c r="G16414" s="30" t="s">
        <v>71</v>
      </c>
      <c r="H16414" s="75">
        <v>2</v>
      </c>
    </row>
    <row r="16415" spans="1:8">
      <c r="A16415" s="30" t="s">
        <v>5030</v>
      </c>
      <c r="B16415" s="74">
        <v>46245</v>
      </c>
      <c r="C16415" s="30" t="s">
        <v>798</v>
      </c>
      <c r="D16415" s="30" t="s">
        <v>799</v>
      </c>
      <c r="E16415" s="75">
        <v>96</v>
      </c>
      <c r="F16415" s="30" t="s">
        <v>68</v>
      </c>
      <c r="G16415" s="30" t="s">
        <v>69</v>
      </c>
      <c r="H16415" s="75">
        <v>1</v>
      </c>
    </row>
    <row r="16416" spans="1:8">
      <c r="A16416" s="30" t="s">
        <v>5030</v>
      </c>
      <c r="B16416" s="74">
        <v>46245</v>
      </c>
      <c r="C16416" s="30" t="s">
        <v>800</v>
      </c>
      <c r="D16416" s="30" t="s">
        <v>801</v>
      </c>
      <c r="E16416" s="75">
        <v>53</v>
      </c>
      <c r="F16416" s="30" t="s">
        <v>70</v>
      </c>
      <c r="G16416" s="30" t="s">
        <v>71</v>
      </c>
      <c r="H16416" s="75">
        <v>2</v>
      </c>
    </row>
    <row r="16417" spans="1:8">
      <c r="A16417" s="30" t="s">
        <v>5030</v>
      </c>
      <c r="B16417" s="74">
        <v>46245</v>
      </c>
      <c r="C16417" s="30" t="s">
        <v>802</v>
      </c>
      <c r="D16417" s="30" t="s">
        <v>803</v>
      </c>
      <c r="E16417" s="75">
        <v>182</v>
      </c>
      <c r="F16417" s="30" t="s">
        <v>68</v>
      </c>
      <c r="G16417" s="30" t="s">
        <v>69</v>
      </c>
      <c r="H16417" s="75">
        <v>1</v>
      </c>
    </row>
    <row r="16418" spans="1:8">
      <c r="A16418" s="30" t="s">
        <v>5030</v>
      </c>
      <c r="B16418" s="74">
        <v>46245</v>
      </c>
      <c r="C16418" s="30" t="s">
        <v>804</v>
      </c>
      <c r="D16418" s="30" t="s">
        <v>805</v>
      </c>
      <c r="E16418" s="75">
        <v>155</v>
      </c>
      <c r="F16418" s="30" t="s">
        <v>80</v>
      </c>
      <c r="G16418" s="30" t="s">
        <v>81</v>
      </c>
      <c r="H16418" s="75">
        <v>1</v>
      </c>
    </row>
    <row r="16419" spans="1:8">
      <c r="A16419" s="30" t="s">
        <v>5030</v>
      </c>
      <c r="B16419" s="74">
        <v>46245</v>
      </c>
      <c r="C16419" s="30" t="s">
        <v>806</v>
      </c>
      <c r="D16419" s="30" t="s">
        <v>807</v>
      </c>
      <c r="E16419" s="75">
        <v>49</v>
      </c>
      <c r="F16419" s="30" t="s">
        <v>68</v>
      </c>
      <c r="G16419" s="30" t="s">
        <v>69</v>
      </c>
      <c r="H16419" s="75">
        <v>1</v>
      </c>
    </row>
    <row r="16420" spans="1:8">
      <c r="A16420" s="30" t="s">
        <v>5030</v>
      </c>
      <c r="B16420" s="74">
        <v>46245</v>
      </c>
      <c r="C16420" s="30" t="s">
        <v>810</v>
      </c>
      <c r="D16420" s="30" t="s">
        <v>811</v>
      </c>
      <c r="E16420" s="75">
        <v>88</v>
      </c>
      <c r="F16420" s="30" t="s">
        <v>70</v>
      </c>
      <c r="G16420" s="30" t="s">
        <v>71</v>
      </c>
      <c r="H16420" s="75">
        <v>2</v>
      </c>
    </row>
    <row r="16421" spans="1:8">
      <c r="A16421" s="30" t="s">
        <v>5030</v>
      </c>
      <c r="B16421" s="74">
        <v>46245</v>
      </c>
      <c r="C16421" s="30" t="s">
        <v>1816</v>
      </c>
      <c r="D16421" s="30" t="s">
        <v>1817</v>
      </c>
      <c r="E16421" s="75">
        <v>24</v>
      </c>
      <c r="F16421" s="30" t="s">
        <v>68</v>
      </c>
      <c r="G16421" s="30" t="s">
        <v>69</v>
      </c>
      <c r="H16421" s="75">
        <v>1</v>
      </c>
    </row>
    <row r="16422" spans="1:8">
      <c r="A16422" s="30" t="s">
        <v>5030</v>
      </c>
      <c r="B16422" s="74">
        <v>46245</v>
      </c>
      <c r="C16422" s="30" t="s">
        <v>812</v>
      </c>
      <c r="D16422" s="30" t="s">
        <v>813</v>
      </c>
      <c r="E16422" s="75">
        <v>235</v>
      </c>
      <c r="F16422" s="30" t="s">
        <v>80</v>
      </c>
      <c r="G16422" s="30" t="s">
        <v>81</v>
      </c>
      <c r="H16422" s="75">
        <v>1</v>
      </c>
    </row>
    <row r="16423" spans="1:8">
      <c r="A16423" s="30" t="s">
        <v>5030</v>
      </c>
      <c r="B16423" s="74">
        <v>46245</v>
      </c>
      <c r="C16423" s="30" t="s">
        <v>1820</v>
      </c>
      <c r="D16423" s="30" t="s">
        <v>1821</v>
      </c>
      <c r="E16423" s="75">
        <v>14</v>
      </c>
      <c r="F16423" s="30" t="s">
        <v>53</v>
      </c>
      <c r="G16423" s="30" t="s">
        <v>54</v>
      </c>
      <c r="H16423" s="75">
        <v>1</v>
      </c>
    </row>
    <row r="16424" spans="1:8">
      <c r="A16424" s="30" t="s">
        <v>5030</v>
      </c>
      <c r="B16424" s="74">
        <v>46245</v>
      </c>
      <c r="C16424" s="30" t="s">
        <v>818</v>
      </c>
      <c r="D16424" s="30" t="s">
        <v>819</v>
      </c>
      <c r="E16424" s="75">
        <v>93</v>
      </c>
      <c r="F16424" s="30" t="s">
        <v>53</v>
      </c>
      <c r="G16424" s="30" t="s">
        <v>54</v>
      </c>
      <c r="H16424" s="75">
        <v>1</v>
      </c>
    </row>
    <row r="16425" spans="1:8">
      <c r="A16425" s="30" t="s">
        <v>5030</v>
      </c>
      <c r="B16425" s="74">
        <v>46245</v>
      </c>
      <c r="C16425" s="30" t="s">
        <v>820</v>
      </c>
      <c r="D16425" s="30" t="s">
        <v>821</v>
      </c>
      <c r="E16425" s="75">
        <v>77</v>
      </c>
      <c r="F16425" s="30" t="s">
        <v>68</v>
      </c>
      <c r="G16425" s="30" t="s">
        <v>69</v>
      </c>
      <c r="H16425" s="75">
        <v>1</v>
      </c>
    </row>
    <row r="16426" spans="1:8">
      <c r="A16426" s="30" t="s">
        <v>5030</v>
      </c>
      <c r="B16426" s="74">
        <v>46245</v>
      </c>
      <c r="C16426" s="30" t="s">
        <v>822</v>
      </c>
      <c r="D16426" s="30" t="s">
        <v>823</v>
      </c>
      <c r="E16426" s="75">
        <v>112</v>
      </c>
      <c r="F16426" s="30" t="s">
        <v>70</v>
      </c>
      <c r="G16426" s="30" t="s">
        <v>71</v>
      </c>
      <c r="H16426" s="75">
        <v>2</v>
      </c>
    </row>
    <row r="16427" spans="1:8">
      <c r="A16427" s="30" t="s">
        <v>5030</v>
      </c>
      <c r="B16427" s="74">
        <v>46245</v>
      </c>
      <c r="C16427" s="30" t="s">
        <v>824</v>
      </c>
      <c r="D16427" s="30" t="s">
        <v>825</v>
      </c>
      <c r="E16427" s="75">
        <v>34</v>
      </c>
      <c r="F16427" s="30" t="s">
        <v>80</v>
      </c>
      <c r="G16427" s="30" t="s">
        <v>81</v>
      </c>
      <c r="H16427" s="75">
        <v>1</v>
      </c>
    </row>
    <row r="16428" spans="1:8">
      <c r="A16428" s="30" t="s">
        <v>5030</v>
      </c>
      <c r="B16428" s="74">
        <v>46245</v>
      </c>
      <c r="C16428" s="30" t="s">
        <v>826</v>
      </c>
      <c r="D16428" s="30" t="s">
        <v>827</v>
      </c>
      <c r="E16428" s="75">
        <v>71</v>
      </c>
      <c r="F16428" s="30" t="s">
        <v>68</v>
      </c>
      <c r="G16428" s="30" t="s">
        <v>69</v>
      </c>
      <c r="H16428" s="75">
        <v>1</v>
      </c>
    </row>
    <row r="16429" spans="1:8">
      <c r="A16429" s="30" t="s">
        <v>5030</v>
      </c>
      <c r="B16429" s="74">
        <v>46245</v>
      </c>
      <c r="C16429" s="30" t="s">
        <v>828</v>
      </c>
      <c r="D16429" s="30" t="s">
        <v>829</v>
      </c>
      <c r="E16429" s="75">
        <v>220</v>
      </c>
      <c r="F16429" s="30" t="s">
        <v>70</v>
      </c>
      <c r="G16429" s="30" t="s">
        <v>71</v>
      </c>
      <c r="H16429" s="75">
        <v>2</v>
      </c>
    </row>
    <row r="16430" spans="1:8">
      <c r="A16430" s="30" t="s">
        <v>5030</v>
      </c>
      <c r="B16430" s="74">
        <v>46245</v>
      </c>
      <c r="C16430" s="30" t="s">
        <v>830</v>
      </c>
      <c r="D16430" s="30" t="s">
        <v>831</v>
      </c>
      <c r="E16430" s="75">
        <v>64</v>
      </c>
      <c r="F16430" s="30" t="s">
        <v>70</v>
      </c>
      <c r="G16430" s="30" t="s">
        <v>71</v>
      </c>
      <c r="H16430" s="75">
        <v>2</v>
      </c>
    </row>
    <row r="16431" spans="1:8">
      <c r="A16431" s="30" t="s">
        <v>5030</v>
      </c>
      <c r="B16431" s="74">
        <v>46245</v>
      </c>
      <c r="C16431" s="30" t="s">
        <v>832</v>
      </c>
      <c r="D16431" s="30" t="s">
        <v>833</v>
      </c>
      <c r="E16431" s="75">
        <v>62</v>
      </c>
      <c r="F16431" s="30" t="s">
        <v>68</v>
      </c>
      <c r="G16431" s="30" t="s">
        <v>69</v>
      </c>
      <c r="H16431" s="75">
        <v>1</v>
      </c>
    </row>
    <row r="16432" spans="1:8">
      <c r="A16432" s="30" t="s">
        <v>5030</v>
      </c>
      <c r="B16432" s="74">
        <v>46245</v>
      </c>
      <c r="C16432" s="30" t="s">
        <v>834</v>
      </c>
      <c r="D16432" s="30" t="s">
        <v>835</v>
      </c>
      <c r="E16432" s="75">
        <v>39</v>
      </c>
      <c r="F16432" s="30" t="s">
        <v>80</v>
      </c>
      <c r="G16432" s="30" t="s">
        <v>81</v>
      </c>
      <c r="H16432" s="75">
        <v>1</v>
      </c>
    </row>
    <row r="16433" spans="1:8">
      <c r="A16433" s="30" t="s">
        <v>5030</v>
      </c>
      <c r="B16433" s="74">
        <v>46245</v>
      </c>
      <c r="C16433" s="30" t="s">
        <v>838</v>
      </c>
      <c r="D16433" s="30" t="s">
        <v>839</v>
      </c>
      <c r="E16433" s="75">
        <v>78</v>
      </c>
      <c r="F16433" s="30" t="s">
        <v>70</v>
      </c>
      <c r="G16433" s="30" t="s">
        <v>71</v>
      </c>
      <c r="H16433" s="75">
        <v>2</v>
      </c>
    </row>
    <row r="16434" spans="1:8">
      <c r="A16434" s="30" t="s">
        <v>5030</v>
      </c>
      <c r="B16434" s="74">
        <v>46245</v>
      </c>
      <c r="C16434" s="30" t="s">
        <v>840</v>
      </c>
      <c r="D16434" s="30" t="s">
        <v>841</v>
      </c>
      <c r="E16434" s="75">
        <v>37</v>
      </c>
      <c r="F16434" s="30" t="s">
        <v>70</v>
      </c>
      <c r="G16434" s="30" t="s">
        <v>71</v>
      </c>
      <c r="H16434" s="75">
        <v>2</v>
      </c>
    </row>
    <row r="16435" spans="1:8">
      <c r="A16435" s="30" t="s">
        <v>5030</v>
      </c>
      <c r="B16435" s="74">
        <v>46245</v>
      </c>
      <c r="C16435" s="30" t="s">
        <v>842</v>
      </c>
      <c r="D16435" s="30" t="s">
        <v>843</v>
      </c>
      <c r="E16435" s="75">
        <v>92</v>
      </c>
      <c r="F16435" s="30" t="s">
        <v>68</v>
      </c>
      <c r="G16435" s="30" t="s">
        <v>69</v>
      </c>
      <c r="H16435" s="75">
        <v>1</v>
      </c>
    </row>
    <row r="16436" spans="1:8">
      <c r="A16436" s="30" t="s">
        <v>5030</v>
      </c>
      <c r="B16436" s="74">
        <v>46245</v>
      </c>
      <c r="C16436" s="30" t="s">
        <v>844</v>
      </c>
      <c r="D16436" s="30" t="s">
        <v>845</v>
      </c>
      <c r="E16436" s="75">
        <v>26</v>
      </c>
      <c r="F16436" s="30" t="s">
        <v>80</v>
      </c>
      <c r="G16436" s="30" t="s">
        <v>81</v>
      </c>
      <c r="H16436" s="75">
        <v>1</v>
      </c>
    </row>
    <row r="16437" spans="1:8">
      <c r="A16437" s="30" t="s">
        <v>5030</v>
      </c>
      <c r="B16437" s="74">
        <v>46245</v>
      </c>
      <c r="C16437" s="30" t="s">
        <v>846</v>
      </c>
      <c r="D16437" s="30" t="s">
        <v>847</v>
      </c>
      <c r="E16437" s="75">
        <v>135</v>
      </c>
      <c r="F16437" s="30" t="s">
        <v>80</v>
      </c>
      <c r="G16437" s="30" t="s">
        <v>81</v>
      </c>
      <c r="H16437" s="75">
        <v>1</v>
      </c>
    </row>
    <row r="16438" spans="1:8">
      <c r="A16438" s="30" t="s">
        <v>5030</v>
      </c>
      <c r="B16438" s="74">
        <v>46245</v>
      </c>
      <c r="C16438" s="30" t="s">
        <v>848</v>
      </c>
      <c r="D16438" s="30" t="s">
        <v>849</v>
      </c>
      <c r="E16438" s="75">
        <v>273</v>
      </c>
      <c r="F16438" s="30" t="s">
        <v>70</v>
      </c>
      <c r="G16438" s="30" t="s">
        <v>71</v>
      </c>
      <c r="H16438" s="75">
        <v>2</v>
      </c>
    </row>
    <row r="16439" spans="1:8">
      <c r="A16439" s="30" t="s">
        <v>5030</v>
      </c>
      <c r="B16439" s="74">
        <v>46245</v>
      </c>
      <c r="C16439" s="30" t="s">
        <v>850</v>
      </c>
      <c r="D16439" s="30" t="s">
        <v>851</v>
      </c>
      <c r="E16439" s="75">
        <v>64</v>
      </c>
      <c r="F16439" s="30" t="s">
        <v>70</v>
      </c>
      <c r="G16439" s="30" t="s">
        <v>71</v>
      </c>
      <c r="H16439" s="75">
        <v>2</v>
      </c>
    </row>
    <row r="16440" spans="1:8">
      <c r="A16440" s="30" t="s">
        <v>5030</v>
      </c>
      <c r="B16440" s="74">
        <v>46245</v>
      </c>
      <c r="C16440" s="30" t="s">
        <v>852</v>
      </c>
      <c r="D16440" s="30" t="s">
        <v>853</v>
      </c>
      <c r="E16440" s="75">
        <v>24</v>
      </c>
      <c r="F16440" s="30" t="s">
        <v>70</v>
      </c>
      <c r="G16440" s="30" t="s">
        <v>71</v>
      </c>
      <c r="H16440" s="75">
        <v>2</v>
      </c>
    </row>
    <row r="16441" spans="1:8">
      <c r="A16441" s="30" t="s">
        <v>5030</v>
      </c>
      <c r="B16441" s="74">
        <v>46245</v>
      </c>
      <c r="C16441" s="30" t="s">
        <v>854</v>
      </c>
      <c r="D16441" s="30" t="s">
        <v>855</v>
      </c>
      <c r="E16441" s="75">
        <v>120</v>
      </c>
      <c r="F16441" s="30" t="s">
        <v>70</v>
      </c>
      <c r="G16441" s="30" t="s">
        <v>71</v>
      </c>
      <c r="H16441" s="75">
        <v>2</v>
      </c>
    </row>
    <row r="16442" spans="1:8">
      <c r="A16442" s="30" t="s">
        <v>5030</v>
      </c>
      <c r="B16442" s="74">
        <v>46245</v>
      </c>
      <c r="C16442" s="30" t="s">
        <v>858</v>
      </c>
      <c r="D16442" s="30" t="s">
        <v>859</v>
      </c>
      <c r="E16442" s="75">
        <v>13</v>
      </c>
      <c r="F16442" s="30" t="s">
        <v>53</v>
      </c>
      <c r="G16442" s="30" t="s">
        <v>54</v>
      </c>
      <c r="H16442" s="75">
        <v>1</v>
      </c>
    </row>
    <row r="16443" spans="1:8">
      <c r="A16443" s="30" t="s">
        <v>5030</v>
      </c>
      <c r="B16443" s="74">
        <v>46245</v>
      </c>
      <c r="C16443" s="30" t="s">
        <v>862</v>
      </c>
      <c r="D16443" s="30" t="s">
        <v>863</v>
      </c>
      <c r="E16443" s="75">
        <v>18</v>
      </c>
      <c r="F16443" s="30" t="s">
        <v>68</v>
      </c>
      <c r="G16443" s="30" t="s">
        <v>69</v>
      </c>
      <c r="H16443" s="75">
        <v>1</v>
      </c>
    </row>
    <row r="16444" spans="1:8">
      <c r="A16444" s="30" t="s">
        <v>5030</v>
      </c>
      <c r="B16444" s="74">
        <v>46245</v>
      </c>
      <c r="C16444" s="30" t="s">
        <v>864</v>
      </c>
      <c r="D16444" s="30" t="s">
        <v>865</v>
      </c>
      <c r="E16444" s="75">
        <v>17</v>
      </c>
      <c r="F16444" s="30" t="s">
        <v>68</v>
      </c>
      <c r="G16444" s="30" t="s">
        <v>69</v>
      </c>
      <c r="H16444" s="75">
        <v>1</v>
      </c>
    </row>
    <row r="16445" spans="1:8">
      <c r="A16445" s="30" t="s">
        <v>5030</v>
      </c>
      <c r="B16445" s="74">
        <v>46245</v>
      </c>
      <c r="C16445" s="30" t="s">
        <v>866</v>
      </c>
      <c r="D16445" s="30" t="s">
        <v>867</v>
      </c>
      <c r="E16445" s="75">
        <v>92</v>
      </c>
      <c r="F16445" s="30" t="s">
        <v>68</v>
      </c>
      <c r="G16445" s="30" t="s">
        <v>69</v>
      </c>
      <c r="H16445" s="75">
        <v>1</v>
      </c>
    </row>
    <row r="16446" spans="1:8">
      <c r="A16446" s="30" t="s">
        <v>5030</v>
      </c>
      <c r="B16446" s="74">
        <v>46245</v>
      </c>
      <c r="C16446" s="30" t="s">
        <v>870</v>
      </c>
      <c r="D16446" s="30" t="s">
        <v>871</v>
      </c>
      <c r="E16446" s="75">
        <v>51</v>
      </c>
      <c r="F16446" s="30" t="s">
        <v>68</v>
      </c>
      <c r="G16446" s="30" t="s">
        <v>69</v>
      </c>
      <c r="H16446" s="75">
        <v>1</v>
      </c>
    </row>
    <row r="16447" spans="1:8">
      <c r="A16447" s="30" t="s">
        <v>5030</v>
      </c>
      <c r="B16447" s="74">
        <v>46245</v>
      </c>
      <c r="C16447" s="30" t="s">
        <v>872</v>
      </c>
      <c r="D16447" s="30" t="s">
        <v>873</v>
      </c>
      <c r="E16447" s="75">
        <v>61</v>
      </c>
      <c r="F16447" s="30" t="s">
        <v>70</v>
      </c>
      <c r="G16447" s="30" t="s">
        <v>71</v>
      </c>
      <c r="H16447" s="75">
        <v>2</v>
      </c>
    </row>
    <row r="16448" spans="1:8">
      <c r="A16448" s="30" t="s">
        <v>5030</v>
      </c>
      <c r="B16448" s="74">
        <v>46245</v>
      </c>
      <c r="C16448" s="30" t="s">
        <v>874</v>
      </c>
      <c r="D16448" s="30" t="s">
        <v>875</v>
      </c>
      <c r="E16448" s="75">
        <v>29</v>
      </c>
      <c r="F16448" s="30" t="s">
        <v>70</v>
      </c>
      <c r="G16448" s="30" t="s">
        <v>71</v>
      </c>
      <c r="H16448" s="75">
        <v>2</v>
      </c>
    </row>
    <row r="16449" spans="1:8">
      <c r="A16449" s="30" t="s">
        <v>5030</v>
      </c>
      <c r="B16449" s="74">
        <v>46245</v>
      </c>
      <c r="C16449" s="30" t="s">
        <v>876</v>
      </c>
      <c r="D16449" s="30" t="s">
        <v>877</v>
      </c>
      <c r="E16449" s="75">
        <v>90</v>
      </c>
      <c r="F16449" s="30" t="s">
        <v>70</v>
      </c>
      <c r="G16449" s="30" t="s">
        <v>71</v>
      </c>
      <c r="H16449" s="75">
        <v>2</v>
      </c>
    </row>
    <row r="16450" spans="1:8">
      <c r="A16450" s="30" t="s">
        <v>5030</v>
      </c>
      <c r="B16450" s="74">
        <v>46245</v>
      </c>
      <c r="C16450" s="30" t="s">
        <v>5048</v>
      </c>
      <c r="D16450" s="30" t="s">
        <v>5049</v>
      </c>
      <c r="E16450" s="75">
        <v>2</v>
      </c>
      <c r="F16450" s="30" t="s">
        <v>76</v>
      </c>
      <c r="G16450" s="30" t="s">
        <v>77</v>
      </c>
      <c r="H16450" s="75">
        <v>1</v>
      </c>
    </row>
    <row r="16451" spans="1:8">
      <c r="A16451" s="30" t="s">
        <v>5030</v>
      </c>
      <c r="B16451" s="74">
        <v>46245</v>
      </c>
      <c r="C16451" s="30" t="s">
        <v>878</v>
      </c>
      <c r="D16451" s="30" t="s">
        <v>879</v>
      </c>
      <c r="E16451" s="75">
        <v>68</v>
      </c>
      <c r="F16451" s="30" t="s">
        <v>68</v>
      </c>
      <c r="G16451" s="30" t="s">
        <v>69</v>
      </c>
      <c r="H16451" s="75">
        <v>1</v>
      </c>
    </row>
    <row r="16452" spans="1:8">
      <c r="A16452" s="30" t="s">
        <v>5030</v>
      </c>
      <c r="B16452" s="74">
        <v>46245</v>
      </c>
      <c r="C16452" s="30" t="s">
        <v>880</v>
      </c>
      <c r="D16452" s="30" t="s">
        <v>881</v>
      </c>
      <c r="E16452" s="75">
        <v>25</v>
      </c>
      <c r="F16452" s="30" t="s">
        <v>70</v>
      </c>
      <c r="G16452" s="30" t="s">
        <v>71</v>
      </c>
      <c r="H16452" s="75">
        <v>2</v>
      </c>
    </row>
    <row r="16453" spans="1:8">
      <c r="A16453" s="30" t="s">
        <v>5030</v>
      </c>
      <c r="B16453" s="74">
        <v>46245</v>
      </c>
      <c r="C16453" s="30" t="s">
        <v>882</v>
      </c>
      <c r="D16453" s="30" t="s">
        <v>883</v>
      </c>
      <c r="E16453" s="75">
        <v>112</v>
      </c>
      <c r="F16453" s="30" t="s">
        <v>70</v>
      </c>
      <c r="G16453" s="30" t="s">
        <v>71</v>
      </c>
      <c r="H16453" s="75">
        <v>2</v>
      </c>
    </row>
    <row r="16454" spans="1:8">
      <c r="A16454" s="30" t="s">
        <v>5030</v>
      </c>
      <c r="B16454" s="74">
        <v>46245</v>
      </c>
      <c r="C16454" s="30" t="s">
        <v>884</v>
      </c>
      <c r="D16454" s="30" t="s">
        <v>885</v>
      </c>
      <c r="E16454" s="75">
        <v>26</v>
      </c>
      <c r="F16454" s="30" t="s">
        <v>53</v>
      </c>
      <c r="G16454" s="30" t="s">
        <v>54</v>
      </c>
      <c r="H16454" s="75">
        <v>1</v>
      </c>
    </row>
    <row r="16455" spans="1:8">
      <c r="A16455" s="30" t="s">
        <v>5030</v>
      </c>
      <c r="B16455" s="74">
        <v>46245</v>
      </c>
      <c r="C16455" s="30" t="s">
        <v>886</v>
      </c>
      <c r="D16455" s="30" t="s">
        <v>887</v>
      </c>
      <c r="E16455" s="75">
        <v>87</v>
      </c>
      <c r="F16455" s="30" t="s">
        <v>70</v>
      </c>
      <c r="G16455" s="30" t="s">
        <v>71</v>
      </c>
      <c r="H16455" s="75">
        <v>2</v>
      </c>
    </row>
    <row r="16456" spans="1:8">
      <c r="A16456" s="30" t="s">
        <v>5030</v>
      </c>
      <c r="B16456" s="74">
        <v>46245</v>
      </c>
      <c r="C16456" s="30" t="s">
        <v>890</v>
      </c>
      <c r="D16456" s="30" t="s">
        <v>891</v>
      </c>
      <c r="E16456" s="75">
        <v>96</v>
      </c>
      <c r="F16456" s="30" t="s">
        <v>53</v>
      </c>
      <c r="G16456" s="30" t="s">
        <v>54</v>
      </c>
      <c r="H16456" s="75">
        <v>1</v>
      </c>
    </row>
    <row r="16457" spans="1:8">
      <c r="A16457" s="30" t="s">
        <v>5030</v>
      </c>
      <c r="B16457" s="74">
        <v>46245</v>
      </c>
      <c r="C16457" s="30" t="s">
        <v>892</v>
      </c>
      <c r="D16457" s="30" t="s">
        <v>893</v>
      </c>
      <c r="E16457" s="75">
        <v>59</v>
      </c>
      <c r="F16457" s="30" t="s">
        <v>68</v>
      </c>
      <c r="G16457" s="30" t="s">
        <v>69</v>
      </c>
      <c r="H16457" s="75">
        <v>1</v>
      </c>
    </row>
    <row r="16458" spans="1:8">
      <c r="A16458" s="30" t="s">
        <v>5030</v>
      </c>
      <c r="B16458" s="74">
        <v>46245</v>
      </c>
      <c r="C16458" s="30" t="s">
        <v>896</v>
      </c>
      <c r="D16458" s="30" t="s">
        <v>897</v>
      </c>
      <c r="E16458" s="75">
        <v>37</v>
      </c>
      <c r="F16458" s="30" t="s">
        <v>68</v>
      </c>
      <c r="G16458" s="30" t="s">
        <v>69</v>
      </c>
      <c r="H16458" s="75">
        <v>1</v>
      </c>
    </row>
    <row r="16459" spans="1:8">
      <c r="A16459" s="30" t="s">
        <v>5030</v>
      </c>
      <c r="B16459" s="74">
        <v>46245</v>
      </c>
      <c r="C16459" s="30" t="s">
        <v>898</v>
      </c>
      <c r="D16459" s="30" t="s">
        <v>899</v>
      </c>
      <c r="E16459" s="75">
        <v>95</v>
      </c>
      <c r="F16459" s="30" t="s">
        <v>76</v>
      </c>
      <c r="G16459" s="30" t="s">
        <v>77</v>
      </c>
      <c r="H16459" s="75">
        <v>1</v>
      </c>
    </row>
    <row r="16460" spans="1:8">
      <c r="A16460" s="30" t="s">
        <v>5030</v>
      </c>
      <c r="B16460" s="74">
        <v>46245</v>
      </c>
      <c r="C16460" s="30" t="s">
        <v>900</v>
      </c>
      <c r="D16460" s="30" t="s">
        <v>901</v>
      </c>
      <c r="E16460" s="75">
        <v>56</v>
      </c>
      <c r="F16460" s="30" t="s">
        <v>70</v>
      </c>
      <c r="G16460" s="30" t="s">
        <v>71</v>
      </c>
      <c r="H16460" s="75">
        <v>2</v>
      </c>
    </row>
    <row r="16461" spans="1:8">
      <c r="A16461" s="30" t="s">
        <v>5030</v>
      </c>
      <c r="B16461" s="74">
        <v>46245</v>
      </c>
      <c r="C16461" s="30" t="s">
        <v>904</v>
      </c>
      <c r="D16461" s="30" t="s">
        <v>905</v>
      </c>
      <c r="E16461" s="75">
        <v>68</v>
      </c>
      <c r="F16461" s="30" t="s">
        <v>70</v>
      </c>
      <c r="G16461" s="30" t="s">
        <v>71</v>
      </c>
      <c r="H16461" s="75">
        <v>2</v>
      </c>
    </row>
    <row r="16462" spans="1:8">
      <c r="A16462" s="30" t="s">
        <v>5030</v>
      </c>
      <c r="B16462" s="74">
        <v>46245</v>
      </c>
      <c r="C16462" s="30" t="s">
        <v>906</v>
      </c>
      <c r="D16462" s="30" t="s">
        <v>907</v>
      </c>
      <c r="E16462" s="75">
        <v>90</v>
      </c>
      <c r="F16462" s="30" t="s">
        <v>70</v>
      </c>
      <c r="G16462" s="30" t="s">
        <v>71</v>
      </c>
      <c r="H16462" s="75">
        <v>2</v>
      </c>
    </row>
    <row r="16463" spans="1:8">
      <c r="A16463" s="30" t="s">
        <v>5030</v>
      </c>
      <c r="B16463" s="74">
        <v>46245</v>
      </c>
      <c r="C16463" s="30" t="s">
        <v>908</v>
      </c>
      <c r="D16463" s="30" t="s">
        <v>909</v>
      </c>
      <c r="E16463" s="75">
        <v>349</v>
      </c>
      <c r="F16463" s="30" t="s">
        <v>80</v>
      </c>
      <c r="G16463" s="30" t="s">
        <v>81</v>
      </c>
      <c r="H16463" s="75">
        <v>1</v>
      </c>
    </row>
    <row r="16464" spans="1:8">
      <c r="A16464" s="30" t="s">
        <v>5030</v>
      </c>
      <c r="B16464" s="74">
        <v>46245</v>
      </c>
      <c r="C16464" s="30" t="s">
        <v>910</v>
      </c>
      <c r="D16464" s="30" t="s">
        <v>911</v>
      </c>
      <c r="E16464" s="75">
        <v>99</v>
      </c>
      <c r="F16464" s="30" t="s">
        <v>70</v>
      </c>
      <c r="G16464" s="30" t="s">
        <v>71</v>
      </c>
      <c r="H16464" s="75">
        <v>2</v>
      </c>
    </row>
    <row r="16465" spans="1:8">
      <c r="A16465" s="30" t="s">
        <v>5030</v>
      </c>
      <c r="B16465" s="74">
        <v>46245</v>
      </c>
      <c r="C16465" s="30" t="s">
        <v>912</v>
      </c>
      <c r="D16465" s="30" t="s">
        <v>913</v>
      </c>
      <c r="E16465" s="75">
        <v>50</v>
      </c>
      <c r="F16465" s="30" t="s">
        <v>68</v>
      </c>
      <c r="G16465" s="30" t="s">
        <v>69</v>
      </c>
      <c r="H16465" s="75">
        <v>1</v>
      </c>
    </row>
    <row r="16466" spans="1:8">
      <c r="A16466" s="30" t="s">
        <v>5030</v>
      </c>
      <c r="B16466" s="74">
        <v>46245</v>
      </c>
      <c r="C16466" s="30" t="s">
        <v>920</v>
      </c>
      <c r="D16466" s="30" t="s">
        <v>921</v>
      </c>
      <c r="E16466" s="75">
        <v>112</v>
      </c>
      <c r="F16466" s="30" t="s">
        <v>80</v>
      </c>
      <c r="G16466" s="30" t="s">
        <v>81</v>
      </c>
      <c r="H16466" s="75">
        <v>1</v>
      </c>
    </row>
    <row r="16467" spans="1:8">
      <c r="A16467" s="30" t="s">
        <v>5030</v>
      </c>
      <c r="B16467" s="74">
        <v>46245</v>
      </c>
      <c r="C16467" s="30" t="s">
        <v>922</v>
      </c>
      <c r="D16467" s="30" t="s">
        <v>923</v>
      </c>
      <c r="E16467" s="75">
        <v>43</v>
      </c>
      <c r="F16467" s="30" t="s">
        <v>68</v>
      </c>
      <c r="G16467" s="30" t="s">
        <v>69</v>
      </c>
      <c r="H16467" s="75">
        <v>1</v>
      </c>
    </row>
    <row r="16468" spans="1:8">
      <c r="A16468" s="30" t="s">
        <v>5030</v>
      </c>
      <c r="B16468" s="74">
        <v>46245</v>
      </c>
      <c r="C16468" s="30" t="s">
        <v>928</v>
      </c>
      <c r="D16468" s="30" t="s">
        <v>929</v>
      </c>
      <c r="E16468" s="75">
        <v>75</v>
      </c>
      <c r="F16468" s="30" t="s">
        <v>68</v>
      </c>
      <c r="G16468" s="30" t="s">
        <v>69</v>
      </c>
      <c r="H16468" s="75">
        <v>1</v>
      </c>
    </row>
    <row r="16469" spans="1:8">
      <c r="A16469" s="30" t="s">
        <v>5030</v>
      </c>
      <c r="B16469" s="74">
        <v>46245</v>
      </c>
      <c r="C16469" s="30" t="s">
        <v>930</v>
      </c>
      <c r="D16469" s="30" t="s">
        <v>931</v>
      </c>
      <c r="E16469" s="75">
        <v>73</v>
      </c>
      <c r="F16469" s="30" t="s">
        <v>72</v>
      </c>
      <c r="G16469" s="30" t="s">
        <v>73</v>
      </c>
      <c r="H16469" s="75">
        <v>3</v>
      </c>
    </row>
    <row r="16470" spans="1:8">
      <c r="A16470" s="30" t="s">
        <v>5030</v>
      </c>
      <c r="B16470" s="74">
        <v>46245</v>
      </c>
      <c r="C16470" s="30" t="s">
        <v>932</v>
      </c>
      <c r="D16470" s="30" t="s">
        <v>933</v>
      </c>
      <c r="E16470" s="75">
        <v>5</v>
      </c>
      <c r="F16470" s="30" t="s">
        <v>68</v>
      </c>
      <c r="G16470" s="30" t="s">
        <v>69</v>
      </c>
      <c r="H16470" s="75">
        <v>1</v>
      </c>
    </row>
    <row r="16471" spans="1:8">
      <c r="A16471" s="30" t="s">
        <v>5030</v>
      </c>
      <c r="B16471" s="74">
        <v>46245</v>
      </c>
      <c r="C16471" s="30" t="s">
        <v>934</v>
      </c>
      <c r="D16471" s="30" t="s">
        <v>935</v>
      </c>
      <c r="E16471" s="75">
        <v>53</v>
      </c>
      <c r="F16471" s="30" t="s">
        <v>68</v>
      </c>
      <c r="G16471" s="30" t="s">
        <v>69</v>
      </c>
      <c r="H16471" s="75">
        <v>1</v>
      </c>
    </row>
    <row r="16472" spans="1:8">
      <c r="A16472" s="30" t="s">
        <v>5030</v>
      </c>
      <c r="B16472" s="74">
        <v>46245</v>
      </c>
      <c r="C16472" s="30" t="s">
        <v>938</v>
      </c>
      <c r="D16472" s="30" t="s">
        <v>939</v>
      </c>
      <c r="E16472" s="75">
        <v>144</v>
      </c>
      <c r="F16472" s="30" t="s">
        <v>80</v>
      </c>
      <c r="G16472" s="30" t="s">
        <v>81</v>
      </c>
      <c r="H16472" s="75">
        <v>1</v>
      </c>
    </row>
    <row r="16473" spans="1:8">
      <c r="A16473" s="30" t="s">
        <v>5030</v>
      </c>
      <c r="B16473" s="74">
        <v>46245</v>
      </c>
      <c r="C16473" s="30" t="s">
        <v>4480</v>
      </c>
      <c r="D16473" s="30" t="s">
        <v>4481</v>
      </c>
      <c r="E16473" s="75">
        <v>1</v>
      </c>
      <c r="F16473" s="30" t="s">
        <v>76</v>
      </c>
      <c r="G16473" s="30" t="s">
        <v>77</v>
      </c>
      <c r="H16473" s="75">
        <v>1</v>
      </c>
    </row>
    <row r="16474" spans="1:8">
      <c r="A16474" s="30" t="s">
        <v>5030</v>
      </c>
      <c r="B16474" s="74">
        <v>46245</v>
      </c>
      <c r="C16474" s="30" t="s">
        <v>1922</v>
      </c>
      <c r="D16474" s="30" t="s">
        <v>1923</v>
      </c>
      <c r="E16474" s="75">
        <v>58</v>
      </c>
      <c r="F16474" s="30" t="s">
        <v>68</v>
      </c>
      <c r="G16474" s="30" t="s">
        <v>69</v>
      </c>
      <c r="H16474" s="75">
        <v>1</v>
      </c>
    </row>
    <row r="16475" spans="1:8">
      <c r="A16475" s="30" t="s">
        <v>5030</v>
      </c>
      <c r="B16475" s="74">
        <v>46245</v>
      </c>
      <c r="C16475" s="30" t="s">
        <v>942</v>
      </c>
      <c r="D16475" s="30" t="s">
        <v>943</v>
      </c>
      <c r="E16475" s="75">
        <v>138</v>
      </c>
      <c r="F16475" s="30" t="s">
        <v>70</v>
      </c>
      <c r="G16475" s="30" t="s">
        <v>71</v>
      </c>
      <c r="H16475" s="75">
        <v>2</v>
      </c>
    </row>
    <row r="16476" spans="1:8">
      <c r="A16476" s="30" t="s">
        <v>5030</v>
      </c>
      <c r="B16476" s="74">
        <v>46245</v>
      </c>
      <c r="C16476" s="30" t="s">
        <v>946</v>
      </c>
      <c r="D16476" s="30" t="s">
        <v>947</v>
      </c>
      <c r="E16476" s="75">
        <v>1</v>
      </c>
      <c r="F16476" s="30" t="s">
        <v>68</v>
      </c>
      <c r="G16476" s="30" t="s">
        <v>69</v>
      </c>
      <c r="H16476" s="75">
        <v>1</v>
      </c>
    </row>
    <row r="16477" spans="1:8">
      <c r="A16477" s="30" t="s">
        <v>5030</v>
      </c>
      <c r="B16477" s="74">
        <v>46245</v>
      </c>
      <c r="C16477" s="30" t="s">
        <v>948</v>
      </c>
      <c r="D16477" s="30" t="s">
        <v>949</v>
      </c>
      <c r="E16477" s="75">
        <v>163</v>
      </c>
      <c r="F16477" s="30" t="s">
        <v>80</v>
      </c>
      <c r="G16477" s="30" t="s">
        <v>81</v>
      </c>
      <c r="H16477" s="75">
        <v>1</v>
      </c>
    </row>
    <row r="16478" spans="1:8">
      <c r="A16478" s="30" t="s">
        <v>5030</v>
      </c>
      <c r="B16478" s="74">
        <v>46245</v>
      </c>
      <c r="C16478" s="30" t="s">
        <v>1828</v>
      </c>
      <c r="D16478" s="30" t="s">
        <v>1829</v>
      </c>
      <c r="E16478" s="75">
        <v>17</v>
      </c>
      <c r="F16478" s="30" t="s">
        <v>53</v>
      </c>
      <c r="G16478" s="30" t="s">
        <v>54</v>
      </c>
      <c r="H16478" s="75">
        <v>1</v>
      </c>
    </row>
    <row r="16479" spans="1:8">
      <c r="A16479" s="30" t="s">
        <v>5030</v>
      </c>
      <c r="B16479" s="74">
        <v>46245</v>
      </c>
      <c r="C16479" s="30" t="s">
        <v>950</v>
      </c>
      <c r="D16479" s="30" t="s">
        <v>951</v>
      </c>
      <c r="E16479" s="75">
        <v>55</v>
      </c>
      <c r="F16479" s="30" t="s">
        <v>53</v>
      </c>
      <c r="G16479" s="30" t="s">
        <v>54</v>
      </c>
      <c r="H16479" s="75">
        <v>1</v>
      </c>
    </row>
    <row r="16480" spans="1:8">
      <c r="A16480" s="30" t="s">
        <v>5030</v>
      </c>
      <c r="B16480" s="74">
        <v>46245</v>
      </c>
      <c r="C16480" s="30" t="s">
        <v>952</v>
      </c>
      <c r="D16480" s="30" t="s">
        <v>953</v>
      </c>
      <c r="E16480" s="75">
        <v>84</v>
      </c>
      <c r="F16480" s="30" t="s">
        <v>68</v>
      </c>
      <c r="G16480" s="30" t="s">
        <v>69</v>
      </c>
      <c r="H16480" s="75">
        <v>1</v>
      </c>
    </row>
    <row r="16481" spans="1:8">
      <c r="A16481" s="30" t="s">
        <v>5030</v>
      </c>
      <c r="B16481" s="74">
        <v>46245</v>
      </c>
      <c r="C16481" s="30" t="s">
        <v>954</v>
      </c>
      <c r="D16481" s="30" t="s">
        <v>955</v>
      </c>
      <c r="E16481" s="75">
        <v>128</v>
      </c>
      <c r="F16481" s="30" t="s">
        <v>70</v>
      </c>
      <c r="G16481" s="30" t="s">
        <v>71</v>
      </c>
      <c r="H16481" s="75">
        <v>2</v>
      </c>
    </row>
    <row r="16482" spans="1:8">
      <c r="A16482" s="30" t="s">
        <v>5030</v>
      </c>
      <c r="B16482" s="74">
        <v>46245</v>
      </c>
      <c r="C16482" s="30" t="s">
        <v>956</v>
      </c>
      <c r="D16482" s="30" t="s">
        <v>957</v>
      </c>
      <c r="E16482" s="75">
        <v>81</v>
      </c>
      <c r="F16482" s="30" t="s">
        <v>53</v>
      </c>
      <c r="G16482" s="30" t="s">
        <v>54</v>
      </c>
      <c r="H16482" s="75">
        <v>1</v>
      </c>
    </row>
    <row r="16483" spans="1:8">
      <c r="A16483" s="30" t="s">
        <v>5030</v>
      </c>
      <c r="B16483" s="74">
        <v>46245</v>
      </c>
      <c r="C16483" s="30" t="s">
        <v>958</v>
      </c>
      <c r="D16483" s="30" t="s">
        <v>959</v>
      </c>
      <c r="E16483" s="75">
        <v>59</v>
      </c>
      <c r="F16483" s="30" t="s">
        <v>53</v>
      </c>
      <c r="G16483" s="30" t="s">
        <v>54</v>
      </c>
      <c r="H16483" s="75">
        <v>1</v>
      </c>
    </row>
    <row r="16484" spans="1:8">
      <c r="A16484" s="30" t="s">
        <v>5030</v>
      </c>
      <c r="B16484" s="74">
        <v>46245</v>
      </c>
      <c r="C16484" s="30" t="s">
        <v>1830</v>
      </c>
      <c r="D16484" s="30" t="s">
        <v>1831</v>
      </c>
      <c r="E16484" s="75">
        <v>33</v>
      </c>
      <c r="F16484" s="30" t="s">
        <v>68</v>
      </c>
      <c r="G16484" s="30" t="s">
        <v>69</v>
      </c>
      <c r="H16484" s="75">
        <v>1</v>
      </c>
    </row>
    <row r="16485" spans="1:8">
      <c r="A16485" s="30" t="s">
        <v>5030</v>
      </c>
      <c r="B16485" s="74">
        <v>46245</v>
      </c>
      <c r="C16485" s="30" t="s">
        <v>960</v>
      </c>
      <c r="D16485" s="30" t="s">
        <v>961</v>
      </c>
      <c r="E16485" s="75">
        <v>33</v>
      </c>
      <c r="F16485" s="30" t="s">
        <v>53</v>
      </c>
      <c r="G16485" s="30" t="s">
        <v>54</v>
      </c>
      <c r="H16485" s="75">
        <v>1</v>
      </c>
    </row>
    <row r="16486" spans="1:8">
      <c r="A16486" s="30" t="s">
        <v>5030</v>
      </c>
      <c r="B16486" s="74">
        <v>46245</v>
      </c>
      <c r="C16486" s="30" t="s">
        <v>962</v>
      </c>
      <c r="D16486" s="30" t="s">
        <v>963</v>
      </c>
      <c r="E16486" s="75">
        <v>96</v>
      </c>
      <c r="F16486" s="30" t="s">
        <v>70</v>
      </c>
      <c r="G16486" s="30" t="s">
        <v>71</v>
      </c>
      <c r="H16486" s="75">
        <v>2</v>
      </c>
    </row>
    <row r="16487" spans="1:8">
      <c r="A16487" s="30" t="s">
        <v>5030</v>
      </c>
      <c r="B16487" s="74">
        <v>46245</v>
      </c>
      <c r="C16487" s="30" t="s">
        <v>964</v>
      </c>
      <c r="D16487" s="30" t="s">
        <v>965</v>
      </c>
      <c r="E16487" s="75">
        <v>13</v>
      </c>
      <c r="F16487" s="30" t="s">
        <v>53</v>
      </c>
      <c r="G16487" s="30" t="s">
        <v>54</v>
      </c>
      <c r="H16487" s="75">
        <v>1</v>
      </c>
    </row>
    <row r="16488" spans="1:8">
      <c r="A16488" s="30" t="s">
        <v>5030</v>
      </c>
      <c r="B16488" s="74">
        <v>46245</v>
      </c>
      <c r="C16488" s="30" t="s">
        <v>972</v>
      </c>
      <c r="D16488" s="30" t="s">
        <v>973</v>
      </c>
      <c r="E16488" s="75">
        <v>192</v>
      </c>
      <c r="F16488" s="30" t="s">
        <v>70</v>
      </c>
      <c r="G16488" s="30" t="s">
        <v>71</v>
      </c>
      <c r="H16488" s="75">
        <v>2</v>
      </c>
    </row>
    <row r="16489" spans="1:8">
      <c r="A16489" s="30" t="s">
        <v>5030</v>
      </c>
      <c r="B16489" s="74">
        <v>46245</v>
      </c>
      <c r="C16489" s="30" t="s">
        <v>974</v>
      </c>
      <c r="D16489" s="30" t="s">
        <v>975</v>
      </c>
      <c r="E16489" s="75">
        <v>160</v>
      </c>
      <c r="F16489" s="30" t="s">
        <v>53</v>
      </c>
      <c r="G16489" s="30" t="s">
        <v>54</v>
      </c>
      <c r="H16489" s="75">
        <v>1</v>
      </c>
    </row>
    <row r="16490" spans="1:8">
      <c r="A16490" s="30" t="s">
        <v>5030</v>
      </c>
      <c r="B16490" s="74">
        <v>46245</v>
      </c>
      <c r="C16490" s="30" t="s">
        <v>976</v>
      </c>
      <c r="D16490" s="30" t="s">
        <v>977</v>
      </c>
      <c r="E16490" s="75">
        <v>46</v>
      </c>
      <c r="F16490" s="30" t="s">
        <v>68</v>
      </c>
      <c r="G16490" s="30" t="s">
        <v>69</v>
      </c>
      <c r="H16490" s="75">
        <v>1</v>
      </c>
    </row>
    <row r="16491" spans="1:8">
      <c r="A16491" s="30" t="s">
        <v>5030</v>
      </c>
      <c r="B16491" s="74">
        <v>46245</v>
      </c>
      <c r="C16491" s="30" t="s">
        <v>978</v>
      </c>
      <c r="D16491" s="30" t="s">
        <v>979</v>
      </c>
      <c r="E16491" s="75">
        <v>24</v>
      </c>
      <c r="F16491" s="30" t="s">
        <v>76</v>
      </c>
      <c r="G16491" s="30" t="s">
        <v>77</v>
      </c>
      <c r="H16491" s="75">
        <v>1</v>
      </c>
    </row>
    <row r="16492" spans="1:8">
      <c r="A16492" s="30" t="s">
        <v>5030</v>
      </c>
      <c r="B16492" s="74">
        <v>46245</v>
      </c>
      <c r="C16492" s="30" t="s">
        <v>980</v>
      </c>
      <c r="D16492" s="30" t="s">
        <v>981</v>
      </c>
      <c r="E16492" s="75">
        <v>308</v>
      </c>
      <c r="F16492" s="30" t="s">
        <v>70</v>
      </c>
      <c r="G16492" s="30" t="s">
        <v>71</v>
      </c>
      <c r="H16492" s="75">
        <v>2</v>
      </c>
    </row>
    <row r="16493" spans="1:8">
      <c r="A16493" s="30" t="s">
        <v>5030</v>
      </c>
      <c r="B16493" s="74">
        <v>46245</v>
      </c>
      <c r="C16493" s="30" t="s">
        <v>984</v>
      </c>
      <c r="D16493" s="30" t="s">
        <v>985</v>
      </c>
      <c r="E16493" s="75">
        <v>71</v>
      </c>
      <c r="F16493" s="30" t="s">
        <v>53</v>
      </c>
      <c r="G16493" s="30" t="s">
        <v>54</v>
      </c>
      <c r="H16493" s="75">
        <v>1</v>
      </c>
    </row>
    <row r="16494" spans="1:8">
      <c r="A16494" s="30" t="s">
        <v>5030</v>
      </c>
      <c r="B16494" s="74">
        <v>46245</v>
      </c>
      <c r="C16494" s="30" t="s">
        <v>986</v>
      </c>
      <c r="D16494" s="30" t="s">
        <v>987</v>
      </c>
      <c r="E16494" s="75">
        <v>166</v>
      </c>
      <c r="F16494" s="30" t="s">
        <v>53</v>
      </c>
      <c r="G16494" s="30" t="s">
        <v>54</v>
      </c>
      <c r="H16494" s="75">
        <v>1</v>
      </c>
    </row>
    <row r="16495" spans="1:8">
      <c r="A16495" s="30" t="s">
        <v>5030</v>
      </c>
      <c r="B16495" s="74">
        <v>46245</v>
      </c>
      <c r="C16495" s="30" t="s">
        <v>988</v>
      </c>
      <c r="D16495" s="30" t="s">
        <v>989</v>
      </c>
      <c r="E16495" s="75">
        <v>8</v>
      </c>
      <c r="F16495" s="30" t="s">
        <v>76</v>
      </c>
      <c r="G16495" s="30" t="s">
        <v>77</v>
      </c>
      <c r="H16495" s="75">
        <v>1</v>
      </c>
    </row>
    <row r="16496" spans="1:8">
      <c r="A16496" s="30" t="s">
        <v>5030</v>
      </c>
      <c r="B16496" s="74">
        <v>46245</v>
      </c>
      <c r="C16496" s="30" t="s">
        <v>992</v>
      </c>
      <c r="D16496" s="30" t="s">
        <v>993</v>
      </c>
      <c r="E16496" s="75">
        <v>24</v>
      </c>
      <c r="F16496" s="30" t="s">
        <v>68</v>
      </c>
      <c r="G16496" s="30" t="s">
        <v>69</v>
      </c>
      <c r="H16496" s="75">
        <v>1</v>
      </c>
    </row>
    <row r="16497" spans="1:8">
      <c r="A16497" s="30" t="s">
        <v>5030</v>
      </c>
      <c r="B16497" s="74">
        <v>46245</v>
      </c>
      <c r="C16497" s="30" t="s">
        <v>1834</v>
      </c>
      <c r="D16497" s="30" t="s">
        <v>1835</v>
      </c>
      <c r="E16497" s="75">
        <v>166</v>
      </c>
      <c r="F16497" s="30" t="s">
        <v>70</v>
      </c>
      <c r="G16497" s="30" t="s">
        <v>71</v>
      </c>
      <c r="H16497" s="75">
        <v>2</v>
      </c>
    </row>
    <row r="16498" spans="1:8">
      <c r="A16498" s="30" t="s">
        <v>5030</v>
      </c>
      <c r="B16498" s="74">
        <v>46245</v>
      </c>
      <c r="C16498" s="30" t="s">
        <v>998</v>
      </c>
      <c r="D16498" s="30" t="s">
        <v>999</v>
      </c>
      <c r="E16498" s="75">
        <v>10</v>
      </c>
      <c r="F16498" s="30" t="s">
        <v>68</v>
      </c>
      <c r="G16498" s="30" t="s">
        <v>69</v>
      </c>
      <c r="H16498" s="75">
        <v>1</v>
      </c>
    </row>
    <row r="16499" spans="1:8">
      <c r="A16499" s="30" t="s">
        <v>5030</v>
      </c>
      <c r="B16499" s="74">
        <v>46245</v>
      </c>
      <c r="C16499" s="30" t="s">
        <v>1840</v>
      </c>
      <c r="D16499" s="30" t="s">
        <v>1841</v>
      </c>
      <c r="E16499" s="75">
        <v>104</v>
      </c>
      <c r="F16499" s="30" t="s">
        <v>70</v>
      </c>
      <c r="G16499" s="30" t="s">
        <v>71</v>
      </c>
      <c r="H16499" s="75">
        <v>2</v>
      </c>
    </row>
    <row r="16500" spans="1:8">
      <c r="A16500" s="30" t="s">
        <v>5030</v>
      </c>
      <c r="B16500" s="74">
        <v>46245</v>
      </c>
      <c r="C16500" s="30" t="s">
        <v>1006</v>
      </c>
      <c r="D16500" s="30" t="s">
        <v>1007</v>
      </c>
      <c r="E16500" s="75">
        <v>133</v>
      </c>
      <c r="F16500" s="30" t="s">
        <v>70</v>
      </c>
      <c r="G16500" s="30" t="s">
        <v>71</v>
      </c>
      <c r="H16500" s="75">
        <v>2</v>
      </c>
    </row>
    <row r="16501" spans="1:8">
      <c r="A16501" s="30" t="s">
        <v>5030</v>
      </c>
      <c r="B16501" s="74">
        <v>46245</v>
      </c>
      <c r="C16501" s="30" t="s">
        <v>1008</v>
      </c>
      <c r="D16501" s="30" t="s">
        <v>1009</v>
      </c>
      <c r="E16501" s="75">
        <v>24</v>
      </c>
      <c r="F16501" s="30" t="s">
        <v>53</v>
      </c>
      <c r="G16501" s="30" t="s">
        <v>54</v>
      </c>
      <c r="H16501" s="75">
        <v>1</v>
      </c>
    </row>
    <row r="16502" spans="1:8">
      <c r="A16502" s="30" t="s">
        <v>5030</v>
      </c>
      <c r="B16502" s="74">
        <v>46245</v>
      </c>
      <c r="C16502" s="30" t="s">
        <v>1010</v>
      </c>
      <c r="D16502" s="30" t="s">
        <v>1011</v>
      </c>
      <c r="E16502" s="75">
        <v>90</v>
      </c>
      <c r="F16502" s="30" t="s">
        <v>70</v>
      </c>
      <c r="G16502" s="30" t="s">
        <v>71</v>
      </c>
      <c r="H16502" s="75">
        <v>2</v>
      </c>
    </row>
    <row r="16503" spans="1:8">
      <c r="A16503" s="30" t="s">
        <v>5030</v>
      </c>
      <c r="B16503" s="74">
        <v>46245</v>
      </c>
      <c r="C16503" s="30" t="s">
        <v>1012</v>
      </c>
      <c r="D16503" s="30" t="s">
        <v>1013</v>
      </c>
      <c r="E16503" s="75">
        <v>20</v>
      </c>
      <c r="F16503" s="30" t="s">
        <v>53</v>
      </c>
      <c r="G16503" s="30" t="s">
        <v>54</v>
      </c>
      <c r="H16503" s="75">
        <v>1</v>
      </c>
    </row>
    <row r="16504" spans="1:8">
      <c r="A16504" s="30" t="s">
        <v>5030</v>
      </c>
      <c r="B16504" s="74">
        <v>46245</v>
      </c>
      <c r="C16504" s="30" t="s">
        <v>1014</v>
      </c>
      <c r="D16504" s="30" t="s">
        <v>1015</v>
      </c>
      <c r="E16504" s="75">
        <v>68</v>
      </c>
      <c r="F16504" s="30" t="s">
        <v>53</v>
      </c>
      <c r="G16504" s="30" t="s">
        <v>54</v>
      </c>
      <c r="H16504" s="75">
        <v>1</v>
      </c>
    </row>
    <row r="16505" spans="1:8">
      <c r="A16505" s="30" t="s">
        <v>5030</v>
      </c>
      <c r="B16505" s="74">
        <v>46245</v>
      </c>
      <c r="C16505" s="30" t="s">
        <v>1016</v>
      </c>
      <c r="D16505" s="30" t="s">
        <v>1017</v>
      </c>
      <c r="E16505" s="75">
        <v>48</v>
      </c>
      <c r="F16505" s="30" t="s">
        <v>53</v>
      </c>
      <c r="G16505" s="30" t="s">
        <v>54</v>
      </c>
      <c r="H16505" s="75">
        <v>1</v>
      </c>
    </row>
    <row r="16506" spans="1:8">
      <c r="A16506" s="30" t="s">
        <v>5030</v>
      </c>
      <c r="B16506" s="74">
        <v>46245</v>
      </c>
      <c r="C16506" s="30" t="s">
        <v>1018</v>
      </c>
      <c r="D16506" s="30" t="s">
        <v>1019</v>
      </c>
      <c r="E16506" s="75">
        <v>207</v>
      </c>
      <c r="F16506" s="30" t="s">
        <v>70</v>
      </c>
      <c r="G16506" s="30" t="s">
        <v>71</v>
      </c>
      <c r="H16506" s="75">
        <v>2</v>
      </c>
    </row>
    <row r="16507" spans="1:8">
      <c r="A16507" s="30" t="s">
        <v>5030</v>
      </c>
      <c r="B16507" s="74">
        <v>46245</v>
      </c>
      <c r="C16507" s="30" t="s">
        <v>1020</v>
      </c>
      <c r="D16507" s="30" t="s">
        <v>1021</v>
      </c>
      <c r="E16507" s="75">
        <v>36</v>
      </c>
      <c r="F16507" s="30" t="s">
        <v>53</v>
      </c>
      <c r="G16507" s="30" t="s">
        <v>54</v>
      </c>
      <c r="H16507" s="75">
        <v>1</v>
      </c>
    </row>
    <row r="16508" spans="1:8">
      <c r="A16508" s="30" t="s">
        <v>5030</v>
      </c>
      <c r="B16508" s="74">
        <v>46245</v>
      </c>
      <c r="C16508" s="30" t="s">
        <v>1032</v>
      </c>
      <c r="D16508" s="30" t="s">
        <v>1033</v>
      </c>
      <c r="E16508" s="75">
        <v>89</v>
      </c>
      <c r="F16508" s="30" t="s">
        <v>70</v>
      </c>
      <c r="G16508" s="30" t="s">
        <v>71</v>
      </c>
      <c r="H16508" s="75">
        <v>2</v>
      </c>
    </row>
    <row r="16509" spans="1:8">
      <c r="A16509" s="30" t="s">
        <v>5030</v>
      </c>
      <c r="B16509" s="74">
        <v>46245</v>
      </c>
      <c r="C16509" s="30" t="s">
        <v>1034</v>
      </c>
      <c r="D16509" s="30" t="s">
        <v>1035</v>
      </c>
      <c r="E16509" s="75">
        <v>72</v>
      </c>
      <c r="F16509" s="30" t="s">
        <v>53</v>
      </c>
      <c r="G16509" s="30" t="s">
        <v>54</v>
      </c>
      <c r="H16509" s="75">
        <v>1</v>
      </c>
    </row>
    <row r="16510" spans="1:8">
      <c r="A16510" s="30" t="s">
        <v>5030</v>
      </c>
      <c r="B16510" s="74">
        <v>46245</v>
      </c>
      <c r="C16510" s="30" t="s">
        <v>1036</v>
      </c>
      <c r="D16510" s="30" t="s">
        <v>1037</v>
      </c>
      <c r="E16510" s="75">
        <v>149</v>
      </c>
      <c r="F16510" s="30" t="s">
        <v>53</v>
      </c>
      <c r="G16510" s="30" t="s">
        <v>54</v>
      </c>
      <c r="H16510" s="75">
        <v>1</v>
      </c>
    </row>
    <row r="16511" spans="1:8">
      <c r="A16511" s="30" t="s">
        <v>5030</v>
      </c>
      <c r="B16511" s="74">
        <v>46245</v>
      </c>
      <c r="C16511" s="30" t="s">
        <v>1038</v>
      </c>
      <c r="D16511" s="30" t="s">
        <v>1039</v>
      </c>
      <c r="E16511" s="75">
        <v>166</v>
      </c>
      <c r="F16511" s="30" t="s">
        <v>70</v>
      </c>
      <c r="G16511" s="30" t="s">
        <v>71</v>
      </c>
      <c r="H16511" s="75">
        <v>2</v>
      </c>
    </row>
    <row r="16512" spans="1:8">
      <c r="A16512" s="30" t="s">
        <v>5030</v>
      </c>
      <c r="B16512" s="74">
        <v>46245</v>
      </c>
      <c r="C16512" s="30" t="s">
        <v>1040</v>
      </c>
      <c r="D16512" s="30" t="s">
        <v>1041</v>
      </c>
      <c r="E16512" s="75">
        <v>40</v>
      </c>
      <c r="F16512" s="30" t="s">
        <v>53</v>
      </c>
      <c r="G16512" s="30" t="s">
        <v>54</v>
      </c>
      <c r="H16512" s="75">
        <v>1</v>
      </c>
    </row>
    <row r="16513" spans="1:8">
      <c r="A16513" s="30" t="s">
        <v>5030</v>
      </c>
      <c r="B16513" s="74">
        <v>46245</v>
      </c>
      <c r="C16513" s="30" t="s">
        <v>1042</v>
      </c>
      <c r="D16513" s="30" t="s">
        <v>1043</v>
      </c>
      <c r="E16513" s="75">
        <v>161</v>
      </c>
      <c r="F16513" s="30" t="s">
        <v>80</v>
      </c>
      <c r="G16513" s="30" t="s">
        <v>81</v>
      </c>
      <c r="H16513" s="75">
        <v>1</v>
      </c>
    </row>
    <row r="16514" spans="1:8">
      <c r="A16514" s="30" t="s">
        <v>5030</v>
      </c>
      <c r="B16514" s="74">
        <v>46245</v>
      </c>
      <c r="C16514" s="30" t="s">
        <v>1044</v>
      </c>
      <c r="D16514" s="30" t="s">
        <v>1045</v>
      </c>
      <c r="E16514" s="75">
        <v>102</v>
      </c>
      <c r="F16514" s="30" t="s">
        <v>53</v>
      </c>
      <c r="G16514" s="30" t="s">
        <v>54</v>
      </c>
      <c r="H16514" s="75">
        <v>1</v>
      </c>
    </row>
    <row r="16515" spans="1:8">
      <c r="A16515" s="30" t="s">
        <v>5030</v>
      </c>
      <c r="B16515" s="74">
        <v>46245</v>
      </c>
      <c r="C16515" s="30" t="s">
        <v>1046</v>
      </c>
      <c r="D16515" s="30" t="s">
        <v>1047</v>
      </c>
      <c r="E16515" s="75">
        <v>197</v>
      </c>
      <c r="F16515" s="30" t="s">
        <v>80</v>
      </c>
      <c r="G16515" s="30" t="s">
        <v>81</v>
      </c>
      <c r="H16515" s="75">
        <v>1</v>
      </c>
    </row>
    <row r="16516" spans="1:8">
      <c r="A16516" s="30" t="s">
        <v>5030</v>
      </c>
      <c r="B16516" s="74">
        <v>46245</v>
      </c>
      <c r="C16516" s="30" t="s">
        <v>1048</v>
      </c>
      <c r="D16516" s="30" t="s">
        <v>1049</v>
      </c>
      <c r="E16516" s="75">
        <v>90</v>
      </c>
      <c r="F16516" s="30" t="s">
        <v>70</v>
      </c>
      <c r="G16516" s="30" t="s">
        <v>71</v>
      </c>
      <c r="H16516" s="75">
        <v>2</v>
      </c>
    </row>
    <row r="16517" spans="1:8">
      <c r="A16517" s="30" t="s">
        <v>5030</v>
      </c>
      <c r="B16517" s="74">
        <v>46245</v>
      </c>
      <c r="C16517" s="30" t="s">
        <v>1050</v>
      </c>
      <c r="D16517" s="30" t="s">
        <v>1051</v>
      </c>
      <c r="E16517" s="75">
        <v>149</v>
      </c>
      <c r="F16517" s="30" t="s">
        <v>70</v>
      </c>
      <c r="G16517" s="30" t="s">
        <v>71</v>
      </c>
      <c r="H16517" s="75">
        <v>2</v>
      </c>
    </row>
    <row r="16518" spans="1:8">
      <c r="A16518" s="30" t="s">
        <v>5030</v>
      </c>
      <c r="B16518" s="74">
        <v>46245</v>
      </c>
      <c r="C16518" s="30" t="s">
        <v>1054</v>
      </c>
      <c r="D16518" s="30" t="s">
        <v>1055</v>
      </c>
      <c r="E16518" s="75">
        <v>182</v>
      </c>
      <c r="F16518" s="30" t="s">
        <v>70</v>
      </c>
      <c r="G16518" s="30" t="s">
        <v>71</v>
      </c>
      <c r="H16518" s="75">
        <v>2</v>
      </c>
    </row>
    <row r="16519" spans="1:8">
      <c r="A16519" s="30" t="s">
        <v>5030</v>
      </c>
      <c r="B16519" s="74">
        <v>46245</v>
      </c>
      <c r="C16519" s="30" t="s">
        <v>1058</v>
      </c>
      <c r="D16519" s="30" t="s">
        <v>1059</v>
      </c>
      <c r="E16519" s="75">
        <v>2</v>
      </c>
      <c r="F16519" s="30" t="s">
        <v>80</v>
      </c>
      <c r="G16519" s="30" t="s">
        <v>81</v>
      </c>
      <c r="H16519" s="75">
        <v>1</v>
      </c>
    </row>
    <row r="16520" spans="1:8">
      <c r="A16520" s="30" t="s">
        <v>5030</v>
      </c>
      <c r="B16520" s="74">
        <v>46245</v>
      </c>
      <c r="C16520" s="30" t="s">
        <v>1060</v>
      </c>
      <c r="D16520" s="30" t="s">
        <v>1061</v>
      </c>
      <c r="E16520" s="75">
        <v>5</v>
      </c>
      <c r="F16520" s="30" t="s">
        <v>53</v>
      </c>
      <c r="G16520" s="30" t="s">
        <v>54</v>
      </c>
      <c r="H16520" s="75">
        <v>1</v>
      </c>
    </row>
    <row r="16521" spans="1:8">
      <c r="A16521" s="30" t="s">
        <v>5030</v>
      </c>
      <c r="B16521" s="74">
        <v>46245</v>
      </c>
      <c r="C16521" s="30" t="s">
        <v>1066</v>
      </c>
      <c r="D16521" s="30" t="s">
        <v>1067</v>
      </c>
      <c r="E16521" s="75">
        <v>159</v>
      </c>
      <c r="F16521" s="30" t="s">
        <v>80</v>
      </c>
      <c r="G16521" s="30" t="s">
        <v>81</v>
      </c>
      <c r="H16521" s="75">
        <v>1</v>
      </c>
    </row>
    <row r="16522" spans="1:8">
      <c r="A16522" s="30" t="s">
        <v>5030</v>
      </c>
      <c r="B16522" s="74">
        <v>46245</v>
      </c>
      <c r="C16522" s="30" t="s">
        <v>1068</v>
      </c>
      <c r="D16522" s="30" t="s">
        <v>1069</v>
      </c>
      <c r="E16522" s="75">
        <v>94</v>
      </c>
      <c r="F16522" s="30" t="s">
        <v>70</v>
      </c>
      <c r="G16522" s="30" t="s">
        <v>71</v>
      </c>
      <c r="H16522" s="75">
        <v>2</v>
      </c>
    </row>
    <row r="16523" spans="1:8">
      <c r="A16523" s="30" t="s">
        <v>5030</v>
      </c>
      <c r="B16523" s="74">
        <v>46245</v>
      </c>
      <c r="C16523" s="30" t="s">
        <v>1072</v>
      </c>
      <c r="D16523" s="30" t="s">
        <v>1073</v>
      </c>
      <c r="E16523" s="75">
        <v>88</v>
      </c>
      <c r="F16523" s="30" t="s">
        <v>53</v>
      </c>
      <c r="G16523" s="30" t="s">
        <v>54</v>
      </c>
      <c r="H16523" s="75">
        <v>1</v>
      </c>
    </row>
    <row r="16524" spans="1:8">
      <c r="A16524" s="30" t="s">
        <v>5030</v>
      </c>
      <c r="B16524" s="74">
        <v>46245</v>
      </c>
      <c r="C16524" s="30" t="s">
        <v>1074</v>
      </c>
      <c r="D16524" s="30" t="s">
        <v>1075</v>
      </c>
      <c r="E16524" s="75">
        <v>90</v>
      </c>
      <c r="F16524" s="30" t="s">
        <v>70</v>
      </c>
      <c r="G16524" s="30" t="s">
        <v>71</v>
      </c>
      <c r="H16524" s="75">
        <v>2</v>
      </c>
    </row>
    <row r="16525" spans="1:8">
      <c r="A16525" s="30" t="s">
        <v>5030</v>
      </c>
      <c r="B16525" s="74">
        <v>46245</v>
      </c>
      <c r="C16525" s="30" t="s">
        <v>1078</v>
      </c>
      <c r="D16525" s="30" t="s">
        <v>1079</v>
      </c>
      <c r="E16525" s="75">
        <v>8</v>
      </c>
      <c r="F16525" s="30" t="s">
        <v>70</v>
      </c>
      <c r="G16525" s="30" t="s">
        <v>71</v>
      </c>
      <c r="H16525" s="75">
        <v>2</v>
      </c>
    </row>
    <row r="16526" spans="1:8">
      <c r="A16526" s="30" t="s">
        <v>5030</v>
      </c>
      <c r="B16526" s="74">
        <v>46245</v>
      </c>
      <c r="C16526" s="30" t="s">
        <v>1080</v>
      </c>
      <c r="D16526" s="30" t="s">
        <v>1081</v>
      </c>
      <c r="E16526" s="75">
        <v>31</v>
      </c>
      <c r="F16526" s="30" t="s">
        <v>70</v>
      </c>
      <c r="G16526" s="30" t="s">
        <v>71</v>
      </c>
      <c r="H16526" s="75">
        <v>2</v>
      </c>
    </row>
    <row r="16527" spans="1:8">
      <c r="A16527" s="30" t="s">
        <v>5030</v>
      </c>
      <c r="B16527" s="74">
        <v>46245</v>
      </c>
      <c r="C16527" s="30" t="s">
        <v>1086</v>
      </c>
      <c r="D16527" s="30" t="s">
        <v>1087</v>
      </c>
      <c r="E16527" s="75">
        <v>73</v>
      </c>
      <c r="F16527" s="30" t="s">
        <v>53</v>
      </c>
      <c r="G16527" s="30" t="s">
        <v>54</v>
      </c>
      <c r="H16527" s="75">
        <v>1</v>
      </c>
    </row>
    <row r="16528" spans="1:8">
      <c r="A16528" s="30" t="s">
        <v>5030</v>
      </c>
      <c r="B16528" s="74">
        <v>46245</v>
      </c>
      <c r="C16528" s="30" t="s">
        <v>1088</v>
      </c>
      <c r="D16528" s="30" t="s">
        <v>1089</v>
      </c>
      <c r="E16528" s="75">
        <v>25</v>
      </c>
      <c r="F16528" s="30" t="s">
        <v>53</v>
      </c>
      <c r="G16528" s="30" t="s">
        <v>54</v>
      </c>
      <c r="H16528" s="75">
        <v>1</v>
      </c>
    </row>
    <row r="16529" spans="1:8">
      <c r="A16529" s="30" t="s">
        <v>5030</v>
      </c>
      <c r="B16529" s="74">
        <v>46245</v>
      </c>
      <c r="C16529" s="30" t="s">
        <v>1092</v>
      </c>
      <c r="D16529" s="30" t="s">
        <v>1093</v>
      </c>
      <c r="E16529" s="75">
        <v>354</v>
      </c>
      <c r="F16529" s="30" t="s">
        <v>80</v>
      </c>
      <c r="G16529" s="30" t="s">
        <v>81</v>
      </c>
      <c r="H16529" s="75">
        <v>1</v>
      </c>
    </row>
    <row r="16530" spans="1:8">
      <c r="A16530" s="30" t="s">
        <v>5030</v>
      </c>
      <c r="B16530" s="74">
        <v>46245</v>
      </c>
      <c r="C16530" s="30" t="s">
        <v>1094</v>
      </c>
      <c r="D16530" s="30" t="s">
        <v>1095</v>
      </c>
      <c r="E16530" s="75">
        <v>61</v>
      </c>
      <c r="F16530" s="30" t="s">
        <v>70</v>
      </c>
      <c r="G16530" s="30" t="s">
        <v>71</v>
      </c>
      <c r="H16530" s="75">
        <v>2</v>
      </c>
    </row>
    <row r="16531" spans="1:8">
      <c r="A16531" s="30" t="s">
        <v>5030</v>
      </c>
      <c r="B16531" s="74">
        <v>46245</v>
      </c>
      <c r="C16531" s="30" t="s">
        <v>1096</v>
      </c>
      <c r="D16531" s="30" t="s">
        <v>1097</v>
      </c>
      <c r="E16531" s="75">
        <v>79</v>
      </c>
      <c r="F16531" s="30" t="s">
        <v>70</v>
      </c>
      <c r="G16531" s="30" t="s">
        <v>71</v>
      </c>
      <c r="H16531" s="75">
        <v>2</v>
      </c>
    </row>
    <row r="16532" spans="1:8">
      <c r="A16532" s="30" t="s">
        <v>5030</v>
      </c>
      <c r="B16532" s="74">
        <v>46245</v>
      </c>
      <c r="C16532" s="30" t="s">
        <v>1098</v>
      </c>
      <c r="D16532" s="30" t="s">
        <v>1099</v>
      </c>
      <c r="E16532" s="75">
        <v>88</v>
      </c>
      <c r="F16532" s="30" t="s">
        <v>53</v>
      </c>
      <c r="G16532" s="30" t="s">
        <v>54</v>
      </c>
      <c r="H16532" s="75">
        <v>1</v>
      </c>
    </row>
    <row r="16533" spans="1:8">
      <c r="A16533" s="30" t="s">
        <v>5030</v>
      </c>
      <c r="B16533" s="74">
        <v>46245</v>
      </c>
      <c r="C16533" s="30" t="s">
        <v>1102</v>
      </c>
      <c r="D16533" s="30" t="s">
        <v>1103</v>
      </c>
      <c r="E16533" s="75">
        <v>131</v>
      </c>
      <c r="F16533" s="30" t="s">
        <v>53</v>
      </c>
      <c r="G16533" s="30" t="s">
        <v>54</v>
      </c>
      <c r="H16533" s="75">
        <v>1</v>
      </c>
    </row>
    <row r="16534" spans="1:8">
      <c r="A16534" s="30" t="s">
        <v>5030</v>
      </c>
      <c r="B16534" s="74">
        <v>46245</v>
      </c>
      <c r="C16534" s="30" t="s">
        <v>1104</v>
      </c>
      <c r="D16534" s="30" t="s">
        <v>1105</v>
      </c>
      <c r="E16534" s="75">
        <v>153</v>
      </c>
      <c r="F16534" s="30" t="s">
        <v>53</v>
      </c>
      <c r="G16534" s="30" t="s">
        <v>54</v>
      </c>
      <c r="H16534" s="75">
        <v>1</v>
      </c>
    </row>
    <row r="16535" spans="1:8">
      <c r="A16535" s="30" t="s">
        <v>5030</v>
      </c>
      <c r="B16535" s="74">
        <v>46245</v>
      </c>
      <c r="C16535" s="30" t="s">
        <v>1106</v>
      </c>
      <c r="D16535" s="30" t="s">
        <v>1107</v>
      </c>
      <c r="E16535" s="75">
        <v>185</v>
      </c>
      <c r="F16535" s="30" t="s">
        <v>80</v>
      </c>
      <c r="G16535" s="30" t="s">
        <v>81</v>
      </c>
      <c r="H16535" s="75">
        <v>1</v>
      </c>
    </row>
    <row r="16536" spans="1:8">
      <c r="A16536" s="30" t="s">
        <v>5030</v>
      </c>
      <c r="B16536" s="74">
        <v>46245</v>
      </c>
      <c r="C16536" s="30" t="s">
        <v>1108</v>
      </c>
      <c r="D16536" s="30" t="s">
        <v>1109</v>
      </c>
      <c r="E16536" s="75">
        <v>116</v>
      </c>
      <c r="F16536" s="30" t="s">
        <v>53</v>
      </c>
      <c r="G16536" s="30" t="s">
        <v>54</v>
      </c>
      <c r="H16536" s="75">
        <v>1</v>
      </c>
    </row>
    <row r="16537" spans="1:8">
      <c r="A16537" s="30" t="s">
        <v>5030</v>
      </c>
      <c r="B16537" s="74">
        <v>46245</v>
      </c>
      <c r="C16537" s="30" t="s">
        <v>1852</v>
      </c>
      <c r="D16537" s="30" t="s">
        <v>1853</v>
      </c>
      <c r="E16537" s="75">
        <v>68</v>
      </c>
      <c r="F16537" s="30" t="s">
        <v>53</v>
      </c>
      <c r="G16537" s="30" t="s">
        <v>54</v>
      </c>
      <c r="H16537" s="75">
        <v>1</v>
      </c>
    </row>
    <row r="16538" spans="1:8">
      <c r="A16538" s="30" t="s">
        <v>5030</v>
      </c>
      <c r="B16538" s="74">
        <v>46245</v>
      </c>
      <c r="C16538" s="30" t="s">
        <v>1114</v>
      </c>
      <c r="D16538" s="30" t="s">
        <v>1115</v>
      </c>
      <c r="E16538" s="75">
        <v>145</v>
      </c>
      <c r="F16538" s="30" t="s">
        <v>70</v>
      </c>
      <c r="G16538" s="30" t="s">
        <v>71</v>
      </c>
      <c r="H16538" s="75">
        <v>2</v>
      </c>
    </row>
    <row r="16539" spans="1:8">
      <c r="A16539" s="30" t="s">
        <v>5030</v>
      </c>
      <c r="B16539" s="74">
        <v>46245</v>
      </c>
      <c r="C16539" s="30" t="s">
        <v>1116</v>
      </c>
      <c r="D16539" s="30" t="s">
        <v>1117</v>
      </c>
      <c r="E16539" s="75">
        <v>28</v>
      </c>
      <c r="F16539" s="30" t="s">
        <v>70</v>
      </c>
      <c r="G16539" s="30" t="s">
        <v>71</v>
      </c>
      <c r="H16539" s="75">
        <v>2</v>
      </c>
    </row>
    <row r="16540" spans="1:8">
      <c r="A16540" s="30" t="s">
        <v>5030</v>
      </c>
      <c r="B16540" s="74">
        <v>46245</v>
      </c>
      <c r="C16540" s="30" t="s">
        <v>1120</v>
      </c>
      <c r="D16540" s="30" t="s">
        <v>1121</v>
      </c>
      <c r="E16540" s="75">
        <v>64</v>
      </c>
      <c r="F16540" s="30" t="s">
        <v>70</v>
      </c>
      <c r="G16540" s="30" t="s">
        <v>71</v>
      </c>
      <c r="H16540" s="75">
        <v>2</v>
      </c>
    </row>
    <row r="16541" spans="1:8">
      <c r="A16541" s="30" t="s">
        <v>5030</v>
      </c>
      <c r="B16541" s="74">
        <v>46245</v>
      </c>
      <c r="C16541" s="30" t="s">
        <v>1126</v>
      </c>
      <c r="D16541" s="30" t="s">
        <v>1127</v>
      </c>
      <c r="E16541" s="75">
        <v>118</v>
      </c>
      <c r="F16541" s="30" t="s">
        <v>70</v>
      </c>
      <c r="G16541" s="30" t="s">
        <v>71</v>
      </c>
      <c r="H16541" s="75">
        <v>2</v>
      </c>
    </row>
    <row r="16542" spans="1:8">
      <c r="A16542" s="30" t="s">
        <v>5030</v>
      </c>
      <c r="B16542" s="74">
        <v>46245</v>
      </c>
      <c r="C16542" s="30" t="s">
        <v>1130</v>
      </c>
      <c r="D16542" s="30" t="s">
        <v>1131</v>
      </c>
      <c r="E16542" s="75">
        <v>32</v>
      </c>
      <c r="F16542" s="30" t="s">
        <v>76</v>
      </c>
      <c r="G16542" s="30" t="s">
        <v>77</v>
      </c>
      <c r="H16542" s="75">
        <v>1</v>
      </c>
    </row>
    <row r="16543" spans="1:8">
      <c r="A16543" s="30" t="s">
        <v>5030</v>
      </c>
      <c r="B16543" s="74">
        <v>46245</v>
      </c>
      <c r="C16543" s="30" t="s">
        <v>1136</v>
      </c>
      <c r="D16543" s="30" t="s">
        <v>1137</v>
      </c>
      <c r="E16543" s="75">
        <v>187</v>
      </c>
      <c r="F16543" s="30" t="s">
        <v>70</v>
      </c>
      <c r="G16543" s="30" t="s">
        <v>71</v>
      </c>
      <c r="H16543" s="75">
        <v>2</v>
      </c>
    </row>
    <row r="16544" spans="1:8">
      <c r="A16544" s="30" t="s">
        <v>5030</v>
      </c>
      <c r="B16544" s="74">
        <v>46245</v>
      </c>
      <c r="C16544" s="30" t="s">
        <v>1856</v>
      </c>
      <c r="D16544" s="30" t="s">
        <v>1857</v>
      </c>
      <c r="E16544" s="75">
        <v>63</v>
      </c>
      <c r="F16544" s="30" t="s">
        <v>53</v>
      </c>
      <c r="G16544" s="30" t="s">
        <v>54</v>
      </c>
      <c r="H16544" s="75">
        <v>1</v>
      </c>
    </row>
    <row r="16545" spans="1:8">
      <c r="A16545" s="30" t="s">
        <v>5030</v>
      </c>
      <c r="B16545" s="74">
        <v>46245</v>
      </c>
      <c r="C16545" s="30" t="s">
        <v>1138</v>
      </c>
      <c r="D16545" s="30" t="s">
        <v>1139</v>
      </c>
      <c r="E16545" s="75">
        <v>97</v>
      </c>
      <c r="F16545" s="30" t="s">
        <v>70</v>
      </c>
      <c r="G16545" s="30" t="s">
        <v>71</v>
      </c>
      <c r="H16545" s="75">
        <v>2</v>
      </c>
    </row>
    <row r="16546" spans="1:8">
      <c r="A16546" s="30" t="s">
        <v>5030</v>
      </c>
      <c r="B16546" s="74">
        <v>46245</v>
      </c>
      <c r="C16546" s="30" t="s">
        <v>1140</v>
      </c>
      <c r="D16546" s="30" t="s">
        <v>1141</v>
      </c>
      <c r="E16546" s="75">
        <v>153</v>
      </c>
      <c r="F16546" s="30" t="s">
        <v>53</v>
      </c>
      <c r="G16546" s="30" t="s">
        <v>54</v>
      </c>
      <c r="H16546" s="75">
        <v>1</v>
      </c>
    </row>
    <row r="16547" spans="1:8">
      <c r="A16547" s="30" t="s">
        <v>5030</v>
      </c>
      <c r="B16547" s="74">
        <v>46245</v>
      </c>
      <c r="C16547" s="30" t="s">
        <v>1142</v>
      </c>
      <c r="D16547" s="30" t="s">
        <v>1143</v>
      </c>
      <c r="E16547" s="75">
        <v>176</v>
      </c>
      <c r="F16547" s="30" t="s">
        <v>70</v>
      </c>
      <c r="G16547" s="30" t="s">
        <v>71</v>
      </c>
      <c r="H16547" s="75">
        <v>2</v>
      </c>
    </row>
    <row r="16548" spans="1:8">
      <c r="A16548" s="30" t="s">
        <v>5030</v>
      </c>
      <c r="B16548" s="74">
        <v>46245</v>
      </c>
      <c r="C16548" s="30" t="s">
        <v>1144</v>
      </c>
      <c r="D16548" s="30" t="s">
        <v>1145</v>
      </c>
      <c r="E16548" s="75">
        <v>8</v>
      </c>
      <c r="F16548" s="30" t="s">
        <v>76</v>
      </c>
      <c r="G16548" s="30" t="s">
        <v>77</v>
      </c>
      <c r="H16548" s="75">
        <v>1</v>
      </c>
    </row>
    <row r="16549" spans="1:8">
      <c r="A16549" s="30" t="s">
        <v>5030</v>
      </c>
      <c r="B16549" s="74">
        <v>46245</v>
      </c>
      <c r="C16549" s="30" t="s">
        <v>1148</v>
      </c>
      <c r="D16549" s="30" t="s">
        <v>1149</v>
      </c>
      <c r="E16549" s="75">
        <v>96</v>
      </c>
      <c r="F16549" s="30" t="s">
        <v>70</v>
      </c>
      <c r="G16549" s="30" t="s">
        <v>71</v>
      </c>
      <c r="H16549" s="75">
        <v>2</v>
      </c>
    </row>
    <row r="16550" spans="1:8">
      <c r="A16550" s="30" t="s">
        <v>5030</v>
      </c>
      <c r="B16550" s="74">
        <v>46245</v>
      </c>
      <c r="C16550" s="30" t="s">
        <v>1150</v>
      </c>
      <c r="D16550" s="30" t="s">
        <v>1151</v>
      </c>
      <c r="E16550" s="75">
        <v>60</v>
      </c>
      <c r="F16550" s="30" t="s">
        <v>68</v>
      </c>
      <c r="G16550" s="30" t="s">
        <v>69</v>
      </c>
      <c r="H16550" s="75">
        <v>1</v>
      </c>
    </row>
    <row r="16551" spans="1:8">
      <c r="A16551" s="30" t="s">
        <v>5030</v>
      </c>
      <c r="B16551" s="74">
        <v>46245</v>
      </c>
      <c r="C16551" s="30" t="s">
        <v>1154</v>
      </c>
      <c r="D16551" s="30" t="s">
        <v>1155</v>
      </c>
      <c r="E16551" s="75">
        <v>226</v>
      </c>
      <c r="F16551" s="30" t="s">
        <v>53</v>
      </c>
      <c r="G16551" s="30" t="s">
        <v>54</v>
      </c>
      <c r="H16551" s="75">
        <v>1</v>
      </c>
    </row>
    <row r="16552" spans="1:8">
      <c r="A16552" s="30" t="s">
        <v>5030</v>
      </c>
      <c r="B16552" s="74">
        <v>46245</v>
      </c>
      <c r="C16552" s="30" t="s">
        <v>1860</v>
      </c>
      <c r="D16552" s="30" t="s">
        <v>1861</v>
      </c>
      <c r="E16552" s="75">
        <v>56</v>
      </c>
      <c r="F16552" s="30" t="s">
        <v>53</v>
      </c>
      <c r="G16552" s="30" t="s">
        <v>54</v>
      </c>
      <c r="H16552" s="75">
        <v>1</v>
      </c>
    </row>
    <row r="16553" spans="1:8">
      <c r="A16553" s="30" t="s">
        <v>5030</v>
      </c>
      <c r="B16553" s="74">
        <v>46245</v>
      </c>
      <c r="C16553" s="30" t="s">
        <v>1926</v>
      </c>
      <c r="D16553" s="30" t="s">
        <v>1927</v>
      </c>
      <c r="E16553" s="75">
        <v>85</v>
      </c>
      <c r="F16553" s="30" t="s">
        <v>72</v>
      </c>
      <c r="G16553" s="30" t="s">
        <v>73</v>
      </c>
      <c r="H16553" s="75">
        <v>3</v>
      </c>
    </row>
    <row r="16554" spans="1:8">
      <c r="A16554" s="30" t="s">
        <v>5030</v>
      </c>
      <c r="B16554" s="74">
        <v>46245</v>
      </c>
      <c r="C16554" s="30" t="s">
        <v>1164</v>
      </c>
      <c r="D16554" s="30" t="s">
        <v>1165</v>
      </c>
      <c r="E16554" s="75">
        <v>155</v>
      </c>
      <c r="F16554" s="30" t="s">
        <v>70</v>
      </c>
      <c r="G16554" s="30" t="s">
        <v>71</v>
      </c>
      <c r="H16554" s="75">
        <v>2</v>
      </c>
    </row>
    <row r="16555" spans="1:8">
      <c r="A16555" s="30" t="s">
        <v>5030</v>
      </c>
      <c r="B16555" s="74">
        <v>46245</v>
      </c>
      <c r="C16555" s="30" t="s">
        <v>1166</v>
      </c>
      <c r="D16555" s="30" t="s">
        <v>1167</v>
      </c>
      <c r="E16555" s="75">
        <v>63</v>
      </c>
      <c r="F16555" s="30" t="s">
        <v>53</v>
      </c>
      <c r="G16555" s="30" t="s">
        <v>54</v>
      </c>
      <c r="H16555" s="75">
        <v>1</v>
      </c>
    </row>
    <row r="16556" spans="1:8">
      <c r="A16556" s="30" t="s">
        <v>5030</v>
      </c>
      <c r="B16556" s="74">
        <v>46245</v>
      </c>
      <c r="C16556" s="30" t="s">
        <v>1174</v>
      </c>
      <c r="D16556" s="30" t="s">
        <v>1175</v>
      </c>
      <c r="E16556" s="75">
        <v>97</v>
      </c>
      <c r="F16556" s="30" t="s">
        <v>53</v>
      </c>
      <c r="G16556" s="30" t="s">
        <v>54</v>
      </c>
      <c r="H16556" s="75">
        <v>1</v>
      </c>
    </row>
    <row r="16557" spans="1:8">
      <c r="A16557" s="30" t="s">
        <v>5030</v>
      </c>
      <c r="B16557" s="74">
        <v>46245</v>
      </c>
      <c r="C16557" s="30" t="s">
        <v>1180</v>
      </c>
      <c r="D16557" s="30" t="s">
        <v>1181</v>
      </c>
      <c r="E16557" s="75">
        <v>87</v>
      </c>
      <c r="F16557" s="30" t="s">
        <v>53</v>
      </c>
      <c r="G16557" s="30" t="s">
        <v>54</v>
      </c>
      <c r="H16557" s="75">
        <v>1</v>
      </c>
    </row>
    <row r="16558" spans="1:8">
      <c r="A16558" s="30" t="s">
        <v>5030</v>
      </c>
      <c r="B16558" s="74">
        <v>46245</v>
      </c>
      <c r="C16558" s="30" t="s">
        <v>1182</v>
      </c>
      <c r="D16558" s="30" t="s">
        <v>1183</v>
      </c>
      <c r="E16558" s="75">
        <v>37</v>
      </c>
      <c r="F16558" s="30" t="s">
        <v>70</v>
      </c>
      <c r="G16558" s="30" t="s">
        <v>71</v>
      </c>
      <c r="H16558" s="75">
        <v>2</v>
      </c>
    </row>
    <row r="16559" spans="1:8">
      <c r="A16559" s="30" t="s">
        <v>5030</v>
      </c>
      <c r="B16559" s="74">
        <v>46245</v>
      </c>
      <c r="C16559" s="30" t="s">
        <v>1186</v>
      </c>
      <c r="D16559" s="30" t="s">
        <v>1187</v>
      </c>
      <c r="E16559" s="75">
        <v>64</v>
      </c>
      <c r="F16559" s="30" t="s">
        <v>53</v>
      </c>
      <c r="G16559" s="30" t="s">
        <v>54</v>
      </c>
      <c r="H16559" s="75">
        <v>1</v>
      </c>
    </row>
    <row r="16560" spans="1:8">
      <c r="A16560" s="30" t="s">
        <v>5030</v>
      </c>
      <c r="B16560" s="74">
        <v>46245</v>
      </c>
      <c r="C16560" s="30" t="s">
        <v>1188</v>
      </c>
      <c r="D16560" s="30" t="s">
        <v>1189</v>
      </c>
      <c r="E16560" s="75">
        <v>34</v>
      </c>
      <c r="F16560" s="30" t="s">
        <v>70</v>
      </c>
      <c r="G16560" s="30" t="s">
        <v>71</v>
      </c>
      <c r="H16560" s="75">
        <v>2</v>
      </c>
    </row>
    <row r="16561" spans="1:8">
      <c r="A16561" s="30" t="s">
        <v>5030</v>
      </c>
      <c r="B16561" s="74">
        <v>46245</v>
      </c>
      <c r="C16561" s="30" t="s">
        <v>1190</v>
      </c>
      <c r="D16561" s="30" t="s">
        <v>1191</v>
      </c>
      <c r="E16561" s="75">
        <v>131</v>
      </c>
      <c r="F16561" s="30" t="s">
        <v>53</v>
      </c>
      <c r="G16561" s="30" t="s">
        <v>54</v>
      </c>
      <c r="H16561" s="75">
        <v>1</v>
      </c>
    </row>
    <row r="16562" spans="1:8">
      <c r="A16562" s="30" t="s">
        <v>5030</v>
      </c>
      <c r="B16562" s="74">
        <v>46245</v>
      </c>
      <c r="C16562" s="30" t="s">
        <v>1192</v>
      </c>
      <c r="D16562" s="30" t="s">
        <v>1193</v>
      </c>
      <c r="E16562" s="75">
        <v>68</v>
      </c>
      <c r="F16562" s="30" t="s">
        <v>53</v>
      </c>
      <c r="G16562" s="30" t="s">
        <v>54</v>
      </c>
      <c r="H16562" s="75">
        <v>1</v>
      </c>
    </row>
    <row r="16563" spans="1:8">
      <c r="A16563" s="30" t="s">
        <v>5030</v>
      </c>
      <c r="B16563" s="74">
        <v>46245</v>
      </c>
      <c r="C16563" s="30" t="s">
        <v>1194</v>
      </c>
      <c r="D16563" s="30" t="s">
        <v>1195</v>
      </c>
      <c r="E16563" s="75">
        <v>135</v>
      </c>
      <c r="F16563" s="30" t="s">
        <v>70</v>
      </c>
      <c r="G16563" s="30" t="s">
        <v>71</v>
      </c>
      <c r="H16563" s="75">
        <v>2</v>
      </c>
    </row>
    <row r="16564" spans="1:8">
      <c r="A16564" s="30" t="s">
        <v>5030</v>
      </c>
      <c r="B16564" s="74">
        <v>46245</v>
      </c>
      <c r="C16564" s="30" t="s">
        <v>1198</v>
      </c>
      <c r="D16564" s="30" t="s">
        <v>1199</v>
      </c>
      <c r="E16564" s="75">
        <v>24</v>
      </c>
      <c r="F16564" s="30" t="s">
        <v>76</v>
      </c>
      <c r="G16564" s="30" t="s">
        <v>77</v>
      </c>
      <c r="H16564" s="75">
        <v>1</v>
      </c>
    </row>
    <row r="16565" spans="1:8">
      <c r="A16565" s="30" t="s">
        <v>5030</v>
      </c>
      <c r="B16565" s="74">
        <v>46245</v>
      </c>
      <c r="C16565" s="30" t="s">
        <v>1202</v>
      </c>
      <c r="D16565" s="30" t="s">
        <v>1203</v>
      </c>
      <c r="E16565" s="75">
        <v>170</v>
      </c>
      <c r="F16565" s="30" t="s">
        <v>70</v>
      </c>
      <c r="G16565" s="30" t="s">
        <v>71</v>
      </c>
      <c r="H16565" s="75">
        <v>2</v>
      </c>
    </row>
    <row r="16566" spans="1:8">
      <c r="A16566" s="30" t="s">
        <v>5030</v>
      </c>
      <c r="B16566" s="74">
        <v>46245</v>
      </c>
      <c r="C16566" s="30" t="s">
        <v>1204</v>
      </c>
      <c r="D16566" s="30" t="s">
        <v>1205</v>
      </c>
      <c r="E16566" s="75">
        <v>62</v>
      </c>
      <c r="F16566" s="30" t="s">
        <v>53</v>
      </c>
      <c r="G16566" s="30" t="s">
        <v>54</v>
      </c>
      <c r="H16566" s="75">
        <v>1</v>
      </c>
    </row>
    <row r="16567" spans="1:8">
      <c r="A16567" s="30" t="s">
        <v>5030</v>
      </c>
      <c r="B16567" s="74">
        <v>46245</v>
      </c>
      <c r="C16567" s="30" t="s">
        <v>1206</v>
      </c>
      <c r="D16567" s="30" t="s">
        <v>1207</v>
      </c>
      <c r="E16567" s="75">
        <v>12</v>
      </c>
      <c r="F16567" s="30" t="s">
        <v>53</v>
      </c>
      <c r="G16567" s="30" t="s">
        <v>54</v>
      </c>
      <c r="H16567" s="75">
        <v>1</v>
      </c>
    </row>
    <row r="16568" spans="1:8">
      <c r="A16568" s="30" t="s">
        <v>5030</v>
      </c>
      <c r="B16568" s="74">
        <v>46245</v>
      </c>
      <c r="C16568" s="30" t="s">
        <v>1208</v>
      </c>
      <c r="D16568" s="30" t="s">
        <v>1209</v>
      </c>
      <c r="E16568" s="75">
        <v>68</v>
      </c>
      <c r="F16568" s="30" t="s">
        <v>53</v>
      </c>
      <c r="G16568" s="30" t="s">
        <v>54</v>
      </c>
      <c r="H16568" s="75">
        <v>1</v>
      </c>
    </row>
    <row r="16569" spans="1:8">
      <c r="A16569" s="30" t="s">
        <v>5030</v>
      </c>
      <c r="B16569" s="74">
        <v>46245</v>
      </c>
      <c r="C16569" s="30" t="s">
        <v>1210</v>
      </c>
      <c r="D16569" s="30" t="s">
        <v>1211</v>
      </c>
      <c r="E16569" s="75">
        <v>45</v>
      </c>
      <c r="F16569" s="30" t="s">
        <v>76</v>
      </c>
      <c r="G16569" s="30" t="s">
        <v>77</v>
      </c>
      <c r="H16569" s="75">
        <v>1</v>
      </c>
    </row>
    <row r="16570" spans="1:8">
      <c r="A16570" s="30" t="s">
        <v>5030</v>
      </c>
      <c r="B16570" s="74">
        <v>46245</v>
      </c>
      <c r="C16570" s="30" t="s">
        <v>1862</v>
      </c>
      <c r="D16570" s="30" t="s">
        <v>1863</v>
      </c>
      <c r="E16570" s="75">
        <v>33</v>
      </c>
      <c r="F16570" s="30" t="s">
        <v>53</v>
      </c>
      <c r="G16570" s="30" t="s">
        <v>54</v>
      </c>
      <c r="H16570" s="75">
        <v>1</v>
      </c>
    </row>
    <row r="16571" spans="1:8">
      <c r="A16571" s="30" t="s">
        <v>5030</v>
      </c>
      <c r="B16571" s="74">
        <v>46245</v>
      </c>
      <c r="C16571" s="30" t="s">
        <v>1218</v>
      </c>
      <c r="D16571" s="30" t="s">
        <v>1219</v>
      </c>
      <c r="E16571" s="75">
        <v>34</v>
      </c>
      <c r="F16571" s="30" t="s">
        <v>53</v>
      </c>
      <c r="G16571" s="30" t="s">
        <v>54</v>
      </c>
      <c r="H16571" s="75">
        <v>1</v>
      </c>
    </row>
    <row r="16572" spans="1:8">
      <c r="A16572" s="30" t="s">
        <v>5030</v>
      </c>
      <c r="B16572" s="74">
        <v>46245</v>
      </c>
      <c r="C16572" s="30" t="s">
        <v>1220</v>
      </c>
      <c r="D16572" s="30" t="s">
        <v>1221</v>
      </c>
      <c r="E16572" s="75">
        <v>168</v>
      </c>
      <c r="F16572" s="30" t="s">
        <v>70</v>
      </c>
      <c r="G16572" s="30" t="s">
        <v>71</v>
      </c>
      <c r="H16572" s="75">
        <v>2</v>
      </c>
    </row>
    <row r="16573" spans="1:8">
      <c r="A16573" s="30" t="s">
        <v>5030</v>
      </c>
      <c r="B16573" s="74">
        <v>46245</v>
      </c>
      <c r="C16573" s="30" t="s">
        <v>1864</v>
      </c>
      <c r="D16573" s="30" t="s">
        <v>1865</v>
      </c>
      <c r="E16573" s="75">
        <v>12</v>
      </c>
      <c r="F16573" s="30" t="s">
        <v>53</v>
      </c>
      <c r="G16573" s="30" t="s">
        <v>54</v>
      </c>
      <c r="H16573" s="75">
        <v>1</v>
      </c>
    </row>
    <row r="16574" spans="1:8">
      <c r="A16574" s="30" t="s">
        <v>5030</v>
      </c>
      <c r="B16574" s="74">
        <v>46245</v>
      </c>
      <c r="C16574" s="30" t="s">
        <v>1224</v>
      </c>
      <c r="D16574" s="30" t="s">
        <v>1225</v>
      </c>
      <c r="E16574" s="75">
        <v>165</v>
      </c>
      <c r="F16574" s="30" t="s">
        <v>70</v>
      </c>
      <c r="G16574" s="30" t="s">
        <v>71</v>
      </c>
      <c r="H16574" s="75">
        <v>2</v>
      </c>
    </row>
    <row r="16575" spans="1:8">
      <c r="A16575" s="30" t="s">
        <v>5030</v>
      </c>
      <c r="B16575" s="74">
        <v>46245</v>
      </c>
      <c r="C16575" s="30" t="s">
        <v>1228</v>
      </c>
      <c r="D16575" s="30" t="s">
        <v>1229</v>
      </c>
      <c r="E16575" s="75">
        <v>40</v>
      </c>
      <c r="F16575" s="30" t="s">
        <v>53</v>
      </c>
      <c r="G16575" s="30" t="s">
        <v>54</v>
      </c>
      <c r="H16575" s="75">
        <v>1</v>
      </c>
    </row>
    <row r="16576" spans="1:8">
      <c r="A16576" s="30" t="s">
        <v>5030</v>
      </c>
      <c r="B16576" s="74">
        <v>46245</v>
      </c>
      <c r="C16576" s="30" t="s">
        <v>1230</v>
      </c>
      <c r="D16576" s="30" t="s">
        <v>1231</v>
      </c>
      <c r="E16576" s="75">
        <v>128</v>
      </c>
      <c r="F16576" s="30" t="s">
        <v>70</v>
      </c>
      <c r="G16576" s="30" t="s">
        <v>71</v>
      </c>
      <c r="H16576" s="75">
        <v>2</v>
      </c>
    </row>
    <row r="16577" spans="1:8">
      <c r="A16577" s="30" t="s">
        <v>5030</v>
      </c>
      <c r="B16577" s="74">
        <v>46245</v>
      </c>
      <c r="C16577" s="30" t="s">
        <v>1232</v>
      </c>
      <c r="D16577" s="30" t="s">
        <v>1233</v>
      </c>
      <c r="E16577" s="75">
        <v>154</v>
      </c>
      <c r="F16577" s="30" t="s">
        <v>70</v>
      </c>
      <c r="G16577" s="30" t="s">
        <v>71</v>
      </c>
      <c r="H16577" s="75">
        <v>2</v>
      </c>
    </row>
    <row r="16578" spans="1:8">
      <c r="A16578" s="30" t="s">
        <v>5030</v>
      </c>
      <c r="B16578" s="74">
        <v>46245</v>
      </c>
      <c r="C16578" s="30" t="s">
        <v>1234</v>
      </c>
      <c r="D16578" s="30" t="s">
        <v>1235</v>
      </c>
      <c r="E16578" s="75">
        <v>16</v>
      </c>
      <c r="F16578" s="30" t="s">
        <v>76</v>
      </c>
      <c r="G16578" s="30" t="s">
        <v>77</v>
      </c>
      <c r="H16578" s="75">
        <v>1</v>
      </c>
    </row>
    <row r="16579" spans="1:8">
      <c r="A16579" s="30" t="s">
        <v>5030</v>
      </c>
      <c r="B16579" s="74">
        <v>46245</v>
      </c>
      <c r="C16579" s="30" t="s">
        <v>1240</v>
      </c>
      <c r="D16579" s="30" t="s">
        <v>1241</v>
      </c>
      <c r="E16579" s="75">
        <v>97</v>
      </c>
      <c r="F16579" s="30" t="s">
        <v>53</v>
      </c>
      <c r="G16579" s="30" t="s">
        <v>54</v>
      </c>
      <c r="H16579" s="75">
        <v>1</v>
      </c>
    </row>
    <row r="16580" spans="1:8">
      <c r="A16580" s="30" t="s">
        <v>5030</v>
      </c>
      <c r="B16580" s="74">
        <v>46245</v>
      </c>
      <c r="C16580" s="30" t="s">
        <v>1244</v>
      </c>
      <c r="D16580" s="30" t="s">
        <v>1245</v>
      </c>
      <c r="E16580" s="75">
        <v>20</v>
      </c>
      <c r="F16580" s="30" t="s">
        <v>53</v>
      </c>
      <c r="G16580" s="30" t="s">
        <v>54</v>
      </c>
      <c r="H16580" s="75">
        <v>1</v>
      </c>
    </row>
    <row r="16581" spans="1:8">
      <c r="A16581" s="30" t="s">
        <v>5030</v>
      </c>
      <c r="B16581" s="74">
        <v>46245</v>
      </c>
      <c r="C16581" s="30" t="s">
        <v>1246</v>
      </c>
      <c r="D16581" s="30" t="s">
        <v>1247</v>
      </c>
      <c r="E16581" s="75">
        <v>36</v>
      </c>
      <c r="F16581" s="30" t="s">
        <v>76</v>
      </c>
      <c r="G16581" s="30" t="s">
        <v>77</v>
      </c>
      <c r="H16581" s="75">
        <v>1</v>
      </c>
    </row>
    <row r="16582" spans="1:8">
      <c r="A16582" s="30" t="s">
        <v>5030</v>
      </c>
      <c r="B16582" s="74">
        <v>46245</v>
      </c>
      <c r="C16582" s="30" t="s">
        <v>1250</v>
      </c>
      <c r="D16582" s="30" t="s">
        <v>1251</v>
      </c>
      <c r="E16582" s="75">
        <v>81</v>
      </c>
      <c r="F16582" s="30" t="s">
        <v>70</v>
      </c>
      <c r="G16582" s="30" t="s">
        <v>71</v>
      </c>
      <c r="H16582" s="75">
        <v>2</v>
      </c>
    </row>
    <row r="16583" spans="1:8">
      <c r="A16583" s="30" t="s">
        <v>5030</v>
      </c>
      <c r="B16583" s="74">
        <v>46245</v>
      </c>
      <c r="C16583" s="30" t="s">
        <v>1254</v>
      </c>
      <c r="D16583" s="30" t="s">
        <v>1255</v>
      </c>
      <c r="E16583" s="75">
        <v>2</v>
      </c>
      <c r="F16583" s="30" t="s">
        <v>76</v>
      </c>
      <c r="G16583" s="30" t="s">
        <v>77</v>
      </c>
      <c r="H16583" s="75">
        <v>1</v>
      </c>
    </row>
    <row r="16584" spans="1:8">
      <c r="A16584" s="30" t="s">
        <v>5030</v>
      </c>
      <c r="B16584" s="74">
        <v>46245</v>
      </c>
      <c r="C16584" s="30" t="s">
        <v>1876</v>
      </c>
      <c r="D16584" s="30" t="s">
        <v>1877</v>
      </c>
      <c r="E16584" s="75">
        <v>103</v>
      </c>
      <c r="F16584" s="30" t="s">
        <v>70</v>
      </c>
      <c r="G16584" s="30" t="s">
        <v>71</v>
      </c>
      <c r="H16584" s="75">
        <v>2</v>
      </c>
    </row>
    <row r="16585" spans="1:8">
      <c r="A16585" s="30" t="s">
        <v>5030</v>
      </c>
      <c r="B16585" s="74">
        <v>46245</v>
      </c>
      <c r="C16585" s="30" t="s">
        <v>1260</v>
      </c>
      <c r="D16585" s="30" t="s">
        <v>1261</v>
      </c>
      <c r="E16585" s="75">
        <v>56</v>
      </c>
      <c r="F16585" s="30" t="s">
        <v>70</v>
      </c>
      <c r="G16585" s="30" t="s">
        <v>71</v>
      </c>
      <c r="H16585" s="75">
        <v>2</v>
      </c>
    </row>
    <row r="16586" spans="1:8">
      <c r="A16586" s="30" t="s">
        <v>5030</v>
      </c>
      <c r="B16586" s="74">
        <v>46245</v>
      </c>
      <c r="C16586" s="30" t="s">
        <v>1878</v>
      </c>
      <c r="D16586" s="30" t="s">
        <v>1879</v>
      </c>
      <c r="E16586" s="75">
        <v>11</v>
      </c>
      <c r="F16586" s="30" t="s">
        <v>76</v>
      </c>
      <c r="G16586" s="30" t="s">
        <v>77</v>
      </c>
      <c r="H16586" s="75">
        <v>1</v>
      </c>
    </row>
    <row r="16587" spans="1:8">
      <c r="A16587" s="30" t="s">
        <v>5030</v>
      </c>
      <c r="B16587" s="74">
        <v>46245</v>
      </c>
      <c r="C16587" s="30" t="s">
        <v>1266</v>
      </c>
      <c r="D16587" s="30" t="s">
        <v>1267</v>
      </c>
      <c r="E16587" s="75">
        <v>34</v>
      </c>
      <c r="F16587" s="30" t="s">
        <v>53</v>
      </c>
      <c r="G16587" s="30" t="s">
        <v>54</v>
      </c>
      <c r="H16587" s="75">
        <v>1</v>
      </c>
    </row>
    <row r="16588" spans="1:8">
      <c r="A16588" s="30" t="s">
        <v>5030</v>
      </c>
      <c r="B16588" s="74">
        <v>46245</v>
      </c>
      <c r="C16588" s="30" t="s">
        <v>1270</v>
      </c>
      <c r="D16588" s="30" t="s">
        <v>1271</v>
      </c>
      <c r="E16588" s="75">
        <v>103</v>
      </c>
      <c r="F16588" s="30" t="s">
        <v>53</v>
      </c>
      <c r="G16588" s="30" t="s">
        <v>54</v>
      </c>
      <c r="H16588" s="75">
        <v>1</v>
      </c>
    </row>
    <row r="16589" spans="1:8">
      <c r="A16589" s="30" t="s">
        <v>5030</v>
      </c>
      <c r="B16589" s="74">
        <v>46245</v>
      </c>
      <c r="C16589" s="30" t="s">
        <v>1274</v>
      </c>
      <c r="D16589" s="30" t="s">
        <v>1275</v>
      </c>
      <c r="E16589" s="75">
        <v>56</v>
      </c>
      <c r="F16589" s="30" t="s">
        <v>70</v>
      </c>
      <c r="G16589" s="30" t="s">
        <v>71</v>
      </c>
      <c r="H16589" s="75">
        <v>2</v>
      </c>
    </row>
    <row r="16590" spans="1:8">
      <c r="A16590" s="30" t="s">
        <v>5030</v>
      </c>
      <c r="B16590" s="74">
        <v>46245</v>
      </c>
      <c r="C16590" s="30" t="s">
        <v>1276</v>
      </c>
      <c r="D16590" s="30" t="s">
        <v>1277</v>
      </c>
      <c r="E16590" s="75">
        <v>145</v>
      </c>
      <c r="F16590" s="30" t="s">
        <v>70</v>
      </c>
      <c r="G16590" s="30" t="s">
        <v>71</v>
      </c>
      <c r="H16590" s="75">
        <v>2</v>
      </c>
    </row>
    <row r="16591" spans="1:8">
      <c r="A16591" s="30" t="s">
        <v>5030</v>
      </c>
      <c r="B16591" s="74">
        <v>46245</v>
      </c>
      <c r="C16591" s="30" t="s">
        <v>1278</v>
      </c>
      <c r="D16591" s="30" t="s">
        <v>1279</v>
      </c>
      <c r="E16591" s="75">
        <v>68</v>
      </c>
      <c r="F16591" s="30" t="s">
        <v>53</v>
      </c>
      <c r="G16591" s="30" t="s">
        <v>54</v>
      </c>
      <c r="H16591" s="75">
        <v>1</v>
      </c>
    </row>
    <row r="16592" spans="1:8">
      <c r="A16592" s="30" t="s">
        <v>5030</v>
      </c>
      <c r="B16592" s="74">
        <v>46245</v>
      </c>
      <c r="C16592" s="30" t="s">
        <v>1884</v>
      </c>
      <c r="D16592" s="30" t="s">
        <v>1885</v>
      </c>
      <c r="E16592" s="75">
        <v>76</v>
      </c>
      <c r="F16592" s="30" t="s">
        <v>53</v>
      </c>
      <c r="G16592" s="30" t="s">
        <v>54</v>
      </c>
      <c r="H16592" s="75">
        <v>1</v>
      </c>
    </row>
    <row r="16593" spans="1:8">
      <c r="A16593" s="30" t="s">
        <v>5030</v>
      </c>
      <c r="B16593" s="74">
        <v>46245</v>
      </c>
      <c r="C16593" s="30" t="s">
        <v>1288</v>
      </c>
      <c r="D16593" s="30" t="s">
        <v>1289</v>
      </c>
      <c r="E16593" s="75">
        <v>60</v>
      </c>
      <c r="F16593" s="30" t="s">
        <v>53</v>
      </c>
      <c r="G16593" s="30" t="s">
        <v>54</v>
      </c>
      <c r="H16593" s="75">
        <v>1</v>
      </c>
    </row>
    <row r="16594" spans="1:8">
      <c r="A16594" s="30" t="s">
        <v>5030</v>
      </c>
      <c r="B16594" s="74">
        <v>46245</v>
      </c>
      <c r="C16594" s="30" t="s">
        <v>1290</v>
      </c>
      <c r="D16594" s="30" t="s">
        <v>1291</v>
      </c>
      <c r="E16594" s="75">
        <v>293</v>
      </c>
      <c r="F16594" s="30" t="s">
        <v>80</v>
      </c>
      <c r="G16594" s="30" t="s">
        <v>81</v>
      </c>
      <c r="H16594" s="75">
        <v>1</v>
      </c>
    </row>
    <row r="16595" spans="1:8">
      <c r="A16595" s="30" t="s">
        <v>5030</v>
      </c>
      <c r="B16595" s="74">
        <v>46245</v>
      </c>
      <c r="C16595" s="30" t="s">
        <v>1294</v>
      </c>
      <c r="D16595" s="30" t="s">
        <v>1295</v>
      </c>
      <c r="E16595" s="75">
        <v>44</v>
      </c>
      <c r="F16595" s="30" t="s">
        <v>53</v>
      </c>
      <c r="G16595" s="30" t="s">
        <v>54</v>
      </c>
      <c r="H16595" s="75">
        <v>1</v>
      </c>
    </row>
    <row r="16596" spans="1:8">
      <c r="A16596" s="30" t="s">
        <v>5030</v>
      </c>
      <c r="B16596" s="74">
        <v>46245</v>
      </c>
      <c r="C16596" s="30" t="s">
        <v>1890</v>
      </c>
      <c r="D16596" s="30" t="s">
        <v>1891</v>
      </c>
      <c r="E16596" s="75">
        <v>13</v>
      </c>
      <c r="F16596" s="30" t="s">
        <v>53</v>
      </c>
      <c r="G16596" s="30" t="s">
        <v>54</v>
      </c>
      <c r="H16596" s="75">
        <v>1</v>
      </c>
    </row>
    <row r="16597" spans="1:8">
      <c r="A16597" s="30" t="s">
        <v>5030</v>
      </c>
      <c r="B16597" s="74">
        <v>46245</v>
      </c>
      <c r="C16597" s="30" t="s">
        <v>1298</v>
      </c>
      <c r="D16597" s="30" t="s">
        <v>1299</v>
      </c>
      <c r="E16597" s="75">
        <v>19</v>
      </c>
      <c r="F16597" s="30" t="s">
        <v>53</v>
      </c>
      <c r="G16597" s="30" t="s">
        <v>54</v>
      </c>
      <c r="H16597" s="75">
        <v>1</v>
      </c>
    </row>
    <row r="16598" spans="1:8">
      <c r="A16598" s="30" t="s">
        <v>5030</v>
      </c>
      <c r="B16598" s="74">
        <v>46245</v>
      </c>
      <c r="C16598" s="30" t="s">
        <v>1302</v>
      </c>
      <c r="D16598" s="30" t="s">
        <v>1303</v>
      </c>
      <c r="E16598" s="75">
        <v>81</v>
      </c>
      <c r="F16598" s="30" t="s">
        <v>53</v>
      </c>
      <c r="G16598" s="30" t="s">
        <v>54</v>
      </c>
      <c r="H16598" s="75">
        <v>1</v>
      </c>
    </row>
    <row r="16599" spans="1:8">
      <c r="A16599" s="30" t="s">
        <v>5030</v>
      </c>
      <c r="B16599" s="74">
        <v>46245</v>
      </c>
      <c r="C16599" s="30" t="s">
        <v>1306</v>
      </c>
      <c r="D16599" s="30" t="s">
        <v>1307</v>
      </c>
      <c r="E16599" s="75">
        <v>97</v>
      </c>
      <c r="F16599" s="30" t="s">
        <v>53</v>
      </c>
      <c r="G16599" s="30" t="s">
        <v>54</v>
      </c>
      <c r="H16599" s="75">
        <v>1</v>
      </c>
    </row>
    <row r="16600" spans="1:8">
      <c r="A16600" s="30" t="s">
        <v>5030</v>
      </c>
      <c r="B16600" s="74">
        <v>46245</v>
      </c>
      <c r="C16600" s="30" t="s">
        <v>1308</v>
      </c>
      <c r="D16600" s="30" t="s">
        <v>1309</v>
      </c>
      <c r="E16600" s="75">
        <v>155</v>
      </c>
      <c r="F16600" s="30" t="s">
        <v>80</v>
      </c>
      <c r="G16600" s="30" t="s">
        <v>81</v>
      </c>
      <c r="H16600" s="75">
        <v>1</v>
      </c>
    </row>
    <row r="16601" spans="1:8">
      <c r="A16601" s="30" t="s">
        <v>5030</v>
      </c>
      <c r="B16601" s="74">
        <v>46245</v>
      </c>
      <c r="C16601" s="30" t="s">
        <v>1320</v>
      </c>
      <c r="D16601" s="30" t="s">
        <v>1321</v>
      </c>
      <c r="E16601" s="75">
        <v>163</v>
      </c>
      <c r="F16601" s="30" t="s">
        <v>70</v>
      </c>
      <c r="G16601" s="30" t="s">
        <v>71</v>
      </c>
      <c r="H16601" s="75">
        <v>2</v>
      </c>
    </row>
    <row r="16602" spans="1:8">
      <c r="A16602" s="30" t="s">
        <v>5030</v>
      </c>
      <c r="B16602" s="74">
        <v>46245</v>
      </c>
      <c r="C16602" s="30" t="s">
        <v>1322</v>
      </c>
      <c r="D16602" s="30" t="s">
        <v>1323</v>
      </c>
      <c r="E16602" s="75">
        <v>158</v>
      </c>
      <c r="F16602" s="30" t="s">
        <v>70</v>
      </c>
      <c r="G16602" s="30" t="s">
        <v>71</v>
      </c>
      <c r="H16602" s="75">
        <v>2</v>
      </c>
    </row>
    <row r="16603" spans="1:8">
      <c r="A16603" s="30" t="s">
        <v>5030</v>
      </c>
      <c r="B16603" s="74">
        <v>46245</v>
      </c>
      <c r="C16603" s="30" t="s">
        <v>1324</v>
      </c>
      <c r="D16603" s="30" t="s">
        <v>1325</v>
      </c>
      <c r="E16603" s="75">
        <v>339</v>
      </c>
      <c r="F16603" s="30" t="s">
        <v>80</v>
      </c>
      <c r="G16603" s="30" t="s">
        <v>81</v>
      </c>
      <c r="H16603" s="75">
        <v>1</v>
      </c>
    </row>
    <row r="16604" spans="1:8">
      <c r="A16604" s="30" t="s">
        <v>5030</v>
      </c>
      <c r="B16604" s="74">
        <v>46245</v>
      </c>
      <c r="C16604" s="30" t="s">
        <v>1910</v>
      </c>
      <c r="D16604" s="30" t="s">
        <v>1911</v>
      </c>
      <c r="E16604" s="75">
        <v>72</v>
      </c>
      <c r="F16604" s="30" t="s">
        <v>70</v>
      </c>
      <c r="G16604" s="30" t="s">
        <v>71</v>
      </c>
      <c r="H16604" s="75">
        <v>2</v>
      </c>
    </row>
    <row r="16605" spans="1:8">
      <c r="A16605" s="30" t="s">
        <v>5030</v>
      </c>
      <c r="B16605" s="74">
        <v>46245</v>
      </c>
      <c r="C16605" s="30" t="s">
        <v>1326</v>
      </c>
      <c r="D16605" s="30" t="s">
        <v>1327</v>
      </c>
      <c r="E16605" s="75">
        <v>88</v>
      </c>
      <c r="F16605" s="30" t="s">
        <v>70</v>
      </c>
      <c r="G16605" s="30" t="s">
        <v>71</v>
      </c>
      <c r="H16605" s="75">
        <v>2</v>
      </c>
    </row>
    <row r="16606" spans="1:8">
      <c r="A16606" s="30" t="s">
        <v>5030</v>
      </c>
      <c r="B16606" s="74">
        <v>46245</v>
      </c>
      <c r="C16606" s="30" t="s">
        <v>1328</v>
      </c>
      <c r="D16606" s="30" t="s">
        <v>1329</v>
      </c>
      <c r="E16606" s="75">
        <v>90</v>
      </c>
      <c r="F16606" s="30" t="s">
        <v>80</v>
      </c>
      <c r="G16606" s="30" t="s">
        <v>81</v>
      </c>
      <c r="H16606" s="75">
        <v>1</v>
      </c>
    </row>
    <row r="16607" spans="1:8">
      <c r="A16607" s="30" t="s">
        <v>5030</v>
      </c>
      <c r="B16607" s="74">
        <v>46245</v>
      </c>
      <c r="C16607" s="30" t="s">
        <v>1330</v>
      </c>
      <c r="D16607" s="30" t="s">
        <v>1331</v>
      </c>
      <c r="E16607" s="75">
        <v>21</v>
      </c>
      <c r="F16607" s="30" t="s">
        <v>53</v>
      </c>
      <c r="G16607" s="30" t="s">
        <v>54</v>
      </c>
      <c r="H16607" s="75">
        <v>1</v>
      </c>
    </row>
    <row r="16608" spans="1:8">
      <c r="A16608" s="30" t="s">
        <v>5030</v>
      </c>
      <c r="B16608" s="74">
        <v>46245</v>
      </c>
      <c r="C16608" s="30" t="s">
        <v>1332</v>
      </c>
      <c r="D16608" s="30" t="s">
        <v>1333</v>
      </c>
      <c r="E16608" s="75">
        <v>129</v>
      </c>
      <c r="F16608" s="30" t="s">
        <v>80</v>
      </c>
      <c r="G16608" s="30" t="s">
        <v>81</v>
      </c>
      <c r="H16608" s="75">
        <v>1</v>
      </c>
    </row>
    <row r="16609" spans="1:8">
      <c r="A16609" s="30" t="s">
        <v>5030</v>
      </c>
      <c r="B16609" s="74">
        <v>46245</v>
      </c>
      <c r="C16609" s="30" t="s">
        <v>1336</v>
      </c>
      <c r="D16609" s="30" t="s">
        <v>1337</v>
      </c>
      <c r="E16609" s="75">
        <v>97</v>
      </c>
      <c r="F16609" s="30" t="s">
        <v>70</v>
      </c>
      <c r="G16609" s="30" t="s">
        <v>71</v>
      </c>
      <c r="H16609" s="75">
        <v>2</v>
      </c>
    </row>
    <row r="16610" spans="1:8">
      <c r="A16610" s="30" t="s">
        <v>5030</v>
      </c>
      <c r="B16610" s="74">
        <v>46245</v>
      </c>
      <c r="C16610" s="30" t="s">
        <v>1340</v>
      </c>
      <c r="D16610" s="30" t="s">
        <v>1341</v>
      </c>
      <c r="E16610" s="75">
        <v>28</v>
      </c>
      <c r="F16610" s="30" t="s">
        <v>68</v>
      </c>
      <c r="G16610" s="30" t="s">
        <v>69</v>
      </c>
      <c r="H16610" s="75">
        <v>1</v>
      </c>
    </row>
    <row r="16611" spans="1:8">
      <c r="A16611" s="30" t="s">
        <v>5030</v>
      </c>
      <c r="B16611" s="74">
        <v>46244</v>
      </c>
      <c r="C16611" s="30" t="s">
        <v>768</v>
      </c>
      <c r="D16611" s="30" t="s">
        <v>769</v>
      </c>
      <c r="E16611" s="75">
        <v>105</v>
      </c>
      <c r="F16611" s="30" t="s">
        <v>70</v>
      </c>
      <c r="G16611" s="30" t="s">
        <v>71</v>
      </c>
      <c r="H16611" s="75">
        <v>2</v>
      </c>
    </row>
    <row r="16612" spans="1:8">
      <c r="A16612" s="30" t="s">
        <v>5030</v>
      </c>
      <c r="B16612" s="74">
        <v>46244</v>
      </c>
      <c r="C16612" s="30" t="s">
        <v>770</v>
      </c>
      <c r="D16612" s="30" t="s">
        <v>771</v>
      </c>
      <c r="E16612" s="75">
        <v>121</v>
      </c>
      <c r="F16612" s="30" t="s">
        <v>70</v>
      </c>
      <c r="G16612" s="30" t="s">
        <v>71</v>
      </c>
      <c r="H16612" s="75">
        <v>2</v>
      </c>
    </row>
    <row r="16613" spans="1:8">
      <c r="A16613" s="30" t="s">
        <v>5030</v>
      </c>
      <c r="B16613" s="74">
        <v>46244</v>
      </c>
      <c r="C16613" s="30" t="s">
        <v>776</v>
      </c>
      <c r="D16613" s="30" t="s">
        <v>777</v>
      </c>
      <c r="E16613" s="75">
        <v>54</v>
      </c>
      <c r="F16613" s="30" t="s">
        <v>68</v>
      </c>
      <c r="G16613" s="30" t="s">
        <v>69</v>
      </c>
      <c r="H16613" s="75">
        <v>1</v>
      </c>
    </row>
    <row r="16614" spans="1:8">
      <c r="A16614" s="30" t="s">
        <v>5030</v>
      </c>
      <c r="B16614" s="74">
        <v>46244</v>
      </c>
      <c r="C16614" s="30" t="s">
        <v>780</v>
      </c>
      <c r="D16614" s="30" t="s">
        <v>781</v>
      </c>
      <c r="E16614" s="75">
        <v>43</v>
      </c>
      <c r="F16614" s="30" t="s">
        <v>68</v>
      </c>
      <c r="G16614" s="30" t="s">
        <v>69</v>
      </c>
      <c r="H16614" s="75">
        <v>1</v>
      </c>
    </row>
    <row r="16615" spans="1:8">
      <c r="A16615" s="30" t="s">
        <v>5030</v>
      </c>
      <c r="B16615" s="74">
        <v>46244</v>
      </c>
      <c r="C16615" s="30" t="s">
        <v>782</v>
      </c>
      <c r="D16615" s="30" t="s">
        <v>783</v>
      </c>
      <c r="E16615" s="75">
        <v>277</v>
      </c>
      <c r="F16615" s="30" t="s">
        <v>80</v>
      </c>
      <c r="G16615" s="30" t="s">
        <v>81</v>
      </c>
      <c r="H16615" s="75">
        <v>1</v>
      </c>
    </row>
    <row r="16616" spans="1:8">
      <c r="A16616" s="30" t="s">
        <v>5030</v>
      </c>
      <c r="B16616" s="74">
        <v>46244</v>
      </c>
      <c r="C16616" s="30" t="s">
        <v>786</v>
      </c>
      <c r="D16616" s="30" t="s">
        <v>787</v>
      </c>
      <c r="E16616" s="75">
        <v>96</v>
      </c>
      <c r="F16616" s="30" t="s">
        <v>70</v>
      </c>
      <c r="G16616" s="30" t="s">
        <v>71</v>
      </c>
      <c r="H16616" s="75">
        <v>2</v>
      </c>
    </row>
    <row r="16617" spans="1:8">
      <c r="A16617" s="30" t="s">
        <v>5030</v>
      </c>
      <c r="B16617" s="74">
        <v>46244</v>
      </c>
      <c r="C16617" s="30" t="s">
        <v>788</v>
      </c>
      <c r="D16617" s="30" t="s">
        <v>789</v>
      </c>
      <c r="E16617" s="75">
        <v>38</v>
      </c>
      <c r="F16617" s="30" t="s">
        <v>70</v>
      </c>
      <c r="G16617" s="30" t="s">
        <v>71</v>
      </c>
      <c r="H16617" s="75">
        <v>2</v>
      </c>
    </row>
    <row r="16618" spans="1:8">
      <c r="A16618" s="30" t="s">
        <v>5030</v>
      </c>
      <c r="B16618" s="74">
        <v>46244</v>
      </c>
      <c r="C16618" s="30" t="s">
        <v>790</v>
      </c>
      <c r="D16618" s="30" t="s">
        <v>791</v>
      </c>
      <c r="E16618" s="75">
        <v>133</v>
      </c>
      <c r="F16618" s="30" t="s">
        <v>70</v>
      </c>
      <c r="G16618" s="30" t="s">
        <v>71</v>
      </c>
      <c r="H16618" s="75">
        <v>2</v>
      </c>
    </row>
    <row r="16619" spans="1:8">
      <c r="A16619" s="30" t="s">
        <v>5030</v>
      </c>
      <c r="B16619" s="74">
        <v>46244</v>
      </c>
      <c r="C16619" s="30" t="s">
        <v>794</v>
      </c>
      <c r="D16619" s="30" t="s">
        <v>795</v>
      </c>
      <c r="E16619" s="75">
        <v>111</v>
      </c>
      <c r="F16619" s="30" t="s">
        <v>70</v>
      </c>
      <c r="G16619" s="30" t="s">
        <v>71</v>
      </c>
      <c r="H16619" s="75">
        <v>2</v>
      </c>
    </row>
    <row r="16620" spans="1:8">
      <c r="A16620" s="30" t="s">
        <v>5030</v>
      </c>
      <c r="B16620" s="74">
        <v>46244</v>
      </c>
      <c r="C16620" s="30" t="s">
        <v>798</v>
      </c>
      <c r="D16620" s="30" t="s">
        <v>799</v>
      </c>
      <c r="E16620" s="75">
        <v>90</v>
      </c>
      <c r="F16620" s="30" t="s">
        <v>70</v>
      </c>
      <c r="G16620" s="30" t="s">
        <v>71</v>
      </c>
      <c r="H16620" s="75">
        <v>2</v>
      </c>
    </row>
    <row r="16621" spans="1:8">
      <c r="A16621" s="30" t="s">
        <v>5030</v>
      </c>
      <c r="B16621" s="74">
        <v>46244</v>
      </c>
      <c r="C16621" s="30" t="s">
        <v>800</v>
      </c>
      <c r="D16621" s="30" t="s">
        <v>801</v>
      </c>
      <c r="E16621" s="75">
        <v>61</v>
      </c>
      <c r="F16621" s="30" t="s">
        <v>70</v>
      </c>
      <c r="G16621" s="30" t="s">
        <v>71</v>
      </c>
      <c r="H16621" s="75">
        <v>2</v>
      </c>
    </row>
    <row r="16622" spans="1:8">
      <c r="A16622" s="30" t="s">
        <v>5030</v>
      </c>
      <c r="B16622" s="74">
        <v>46244</v>
      </c>
      <c r="C16622" s="30" t="s">
        <v>802</v>
      </c>
      <c r="D16622" s="30" t="s">
        <v>803</v>
      </c>
      <c r="E16622" s="75">
        <v>166</v>
      </c>
      <c r="F16622" s="30" t="s">
        <v>68</v>
      </c>
      <c r="G16622" s="30" t="s">
        <v>69</v>
      </c>
      <c r="H16622" s="75">
        <v>1</v>
      </c>
    </row>
    <row r="16623" spans="1:8">
      <c r="A16623" s="30" t="s">
        <v>5030</v>
      </c>
      <c r="B16623" s="74">
        <v>46244</v>
      </c>
      <c r="C16623" s="30" t="s">
        <v>804</v>
      </c>
      <c r="D16623" s="30" t="s">
        <v>805</v>
      </c>
      <c r="E16623" s="75">
        <v>98</v>
      </c>
      <c r="F16623" s="30" t="s">
        <v>80</v>
      </c>
      <c r="G16623" s="30" t="s">
        <v>81</v>
      </c>
      <c r="H16623" s="75">
        <v>1</v>
      </c>
    </row>
    <row r="16624" spans="1:8">
      <c r="A16624" s="30" t="s">
        <v>5030</v>
      </c>
      <c r="B16624" s="74">
        <v>46244</v>
      </c>
      <c r="C16624" s="30" t="s">
        <v>806</v>
      </c>
      <c r="D16624" s="30" t="s">
        <v>807</v>
      </c>
      <c r="E16624" s="75">
        <v>83</v>
      </c>
      <c r="F16624" s="30" t="s">
        <v>70</v>
      </c>
      <c r="G16624" s="30" t="s">
        <v>71</v>
      </c>
      <c r="H16624" s="75">
        <v>2</v>
      </c>
    </row>
    <row r="16625" spans="1:8">
      <c r="A16625" s="30" t="s">
        <v>5030</v>
      </c>
      <c r="B16625" s="74">
        <v>46244</v>
      </c>
      <c r="C16625" s="30" t="s">
        <v>808</v>
      </c>
      <c r="D16625" s="30" t="s">
        <v>809</v>
      </c>
      <c r="E16625" s="75">
        <v>225</v>
      </c>
      <c r="F16625" s="30" t="s">
        <v>70</v>
      </c>
      <c r="G16625" s="30" t="s">
        <v>71</v>
      </c>
      <c r="H16625" s="75">
        <v>2</v>
      </c>
    </row>
    <row r="16626" spans="1:8">
      <c r="A16626" s="30" t="s">
        <v>5030</v>
      </c>
      <c r="B16626" s="74">
        <v>46244</v>
      </c>
      <c r="C16626" s="30" t="s">
        <v>810</v>
      </c>
      <c r="D16626" s="30" t="s">
        <v>811</v>
      </c>
      <c r="E16626" s="75">
        <v>65</v>
      </c>
      <c r="F16626" s="30" t="s">
        <v>70</v>
      </c>
      <c r="G16626" s="30" t="s">
        <v>71</v>
      </c>
      <c r="H16626" s="75">
        <v>2</v>
      </c>
    </row>
    <row r="16627" spans="1:8">
      <c r="A16627" s="30" t="s">
        <v>5030</v>
      </c>
      <c r="B16627" s="74">
        <v>46244</v>
      </c>
      <c r="C16627" s="30" t="s">
        <v>1816</v>
      </c>
      <c r="D16627" s="30" t="s">
        <v>1817</v>
      </c>
      <c r="E16627" s="75">
        <v>1</v>
      </c>
      <c r="F16627" s="30" t="s">
        <v>68</v>
      </c>
      <c r="G16627" s="30" t="s">
        <v>69</v>
      </c>
      <c r="H16627" s="75">
        <v>1</v>
      </c>
    </row>
    <row r="16628" spans="1:8">
      <c r="A16628" s="30" t="s">
        <v>5030</v>
      </c>
      <c r="B16628" s="74">
        <v>46244</v>
      </c>
      <c r="C16628" s="30" t="s">
        <v>1818</v>
      </c>
      <c r="D16628" s="30" t="s">
        <v>1819</v>
      </c>
      <c r="E16628" s="75">
        <v>1</v>
      </c>
      <c r="F16628" s="30" t="s">
        <v>68</v>
      </c>
      <c r="G16628" s="30" t="s">
        <v>69</v>
      </c>
      <c r="H16628" s="75">
        <v>1</v>
      </c>
    </row>
    <row r="16629" spans="1:8">
      <c r="A16629" s="30" t="s">
        <v>5030</v>
      </c>
      <c r="B16629" s="74">
        <v>46244</v>
      </c>
      <c r="C16629" s="30" t="s">
        <v>812</v>
      </c>
      <c r="D16629" s="30" t="s">
        <v>813</v>
      </c>
      <c r="E16629" s="75">
        <v>105</v>
      </c>
      <c r="F16629" s="30" t="s">
        <v>80</v>
      </c>
      <c r="G16629" s="30" t="s">
        <v>81</v>
      </c>
      <c r="H16629" s="75">
        <v>1</v>
      </c>
    </row>
    <row r="16630" spans="1:8">
      <c r="A16630" s="30" t="s">
        <v>5030</v>
      </c>
      <c r="B16630" s="74">
        <v>46244</v>
      </c>
      <c r="C16630" s="30" t="s">
        <v>820</v>
      </c>
      <c r="D16630" s="30" t="s">
        <v>821</v>
      </c>
      <c r="E16630" s="75">
        <v>44</v>
      </c>
      <c r="F16630" s="30" t="s">
        <v>68</v>
      </c>
      <c r="G16630" s="30" t="s">
        <v>69</v>
      </c>
      <c r="H16630" s="75">
        <v>1</v>
      </c>
    </row>
    <row r="16631" spans="1:8">
      <c r="A16631" s="30" t="s">
        <v>5030</v>
      </c>
      <c r="B16631" s="74">
        <v>46244</v>
      </c>
      <c r="C16631" s="30" t="s">
        <v>822</v>
      </c>
      <c r="D16631" s="30" t="s">
        <v>823</v>
      </c>
      <c r="E16631" s="75">
        <v>175</v>
      </c>
      <c r="F16631" s="30" t="s">
        <v>70</v>
      </c>
      <c r="G16631" s="30" t="s">
        <v>71</v>
      </c>
      <c r="H16631" s="75">
        <v>2</v>
      </c>
    </row>
    <row r="16632" spans="1:8">
      <c r="A16632" s="30" t="s">
        <v>5030</v>
      </c>
      <c r="B16632" s="74">
        <v>46244</v>
      </c>
      <c r="C16632" s="30" t="s">
        <v>826</v>
      </c>
      <c r="D16632" s="30" t="s">
        <v>827</v>
      </c>
      <c r="E16632" s="75">
        <v>75</v>
      </c>
      <c r="F16632" s="30" t="s">
        <v>70</v>
      </c>
      <c r="G16632" s="30" t="s">
        <v>71</v>
      </c>
      <c r="H16632" s="75">
        <v>2</v>
      </c>
    </row>
    <row r="16633" spans="1:8">
      <c r="A16633" s="30" t="s">
        <v>5030</v>
      </c>
      <c r="B16633" s="74">
        <v>46244</v>
      </c>
      <c r="C16633" s="30" t="s">
        <v>828</v>
      </c>
      <c r="D16633" s="30" t="s">
        <v>829</v>
      </c>
      <c r="E16633" s="75">
        <v>130</v>
      </c>
      <c r="F16633" s="30" t="s">
        <v>70</v>
      </c>
      <c r="G16633" s="30" t="s">
        <v>71</v>
      </c>
      <c r="H16633" s="75">
        <v>2</v>
      </c>
    </row>
    <row r="16634" spans="1:8">
      <c r="A16634" s="30" t="s">
        <v>5030</v>
      </c>
      <c r="B16634" s="74">
        <v>46244</v>
      </c>
      <c r="C16634" s="30" t="s">
        <v>830</v>
      </c>
      <c r="D16634" s="30" t="s">
        <v>831</v>
      </c>
      <c r="E16634" s="75">
        <v>64</v>
      </c>
      <c r="F16634" s="30" t="s">
        <v>70</v>
      </c>
      <c r="G16634" s="30" t="s">
        <v>71</v>
      </c>
      <c r="H16634" s="75">
        <v>2</v>
      </c>
    </row>
    <row r="16635" spans="1:8">
      <c r="A16635" s="30" t="s">
        <v>5030</v>
      </c>
      <c r="B16635" s="74">
        <v>46244</v>
      </c>
      <c r="C16635" s="30" t="s">
        <v>840</v>
      </c>
      <c r="D16635" s="30" t="s">
        <v>841</v>
      </c>
      <c r="E16635" s="75">
        <v>49</v>
      </c>
      <c r="F16635" s="30" t="s">
        <v>70</v>
      </c>
      <c r="G16635" s="30" t="s">
        <v>71</v>
      </c>
      <c r="H16635" s="75">
        <v>2</v>
      </c>
    </row>
    <row r="16636" spans="1:8">
      <c r="A16636" s="30" t="s">
        <v>5030</v>
      </c>
      <c r="B16636" s="74">
        <v>46244</v>
      </c>
      <c r="C16636" s="30" t="s">
        <v>842</v>
      </c>
      <c r="D16636" s="30" t="s">
        <v>843</v>
      </c>
      <c r="E16636" s="75">
        <v>125</v>
      </c>
      <c r="F16636" s="30" t="s">
        <v>70</v>
      </c>
      <c r="G16636" s="30" t="s">
        <v>71</v>
      </c>
      <c r="H16636" s="75">
        <v>2</v>
      </c>
    </row>
    <row r="16637" spans="1:8">
      <c r="A16637" s="30" t="s">
        <v>5030</v>
      </c>
      <c r="B16637" s="74">
        <v>46244</v>
      </c>
      <c r="C16637" s="30" t="s">
        <v>844</v>
      </c>
      <c r="D16637" s="30" t="s">
        <v>845</v>
      </c>
      <c r="E16637" s="75">
        <v>32</v>
      </c>
      <c r="F16637" s="30" t="s">
        <v>80</v>
      </c>
      <c r="G16637" s="30" t="s">
        <v>81</v>
      </c>
      <c r="H16637" s="75">
        <v>1</v>
      </c>
    </row>
    <row r="16638" spans="1:8">
      <c r="A16638" s="30" t="s">
        <v>5030</v>
      </c>
      <c r="B16638" s="74">
        <v>46244</v>
      </c>
      <c r="C16638" s="30" t="s">
        <v>846</v>
      </c>
      <c r="D16638" s="30" t="s">
        <v>847</v>
      </c>
      <c r="E16638" s="75">
        <v>251</v>
      </c>
      <c r="F16638" s="30" t="s">
        <v>80</v>
      </c>
      <c r="G16638" s="30" t="s">
        <v>81</v>
      </c>
      <c r="H16638" s="75">
        <v>1</v>
      </c>
    </row>
    <row r="16639" spans="1:8">
      <c r="A16639" s="30" t="s">
        <v>5030</v>
      </c>
      <c r="B16639" s="74">
        <v>46244</v>
      </c>
      <c r="C16639" s="30" t="s">
        <v>848</v>
      </c>
      <c r="D16639" s="30" t="s">
        <v>849</v>
      </c>
      <c r="E16639" s="75">
        <v>278</v>
      </c>
      <c r="F16639" s="30" t="s">
        <v>70</v>
      </c>
      <c r="G16639" s="30" t="s">
        <v>71</v>
      </c>
      <c r="H16639" s="75">
        <v>2</v>
      </c>
    </row>
    <row r="16640" spans="1:8">
      <c r="A16640" s="30" t="s">
        <v>5030</v>
      </c>
      <c r="B16640" s="74">
        <v>46244</v>
      </c>
      <c r="C16640" s="30" t="s">
        <v>850</v>
      </c>
      <c r="D16640" s="30" t="s">
        <v>851</v>
      </c>
      <c r="E16640" s="75">
        <v>55</v>
      </c>
      <c r="F16640" s="30" t="s">
        <v>70</v>
      </c>
      <c r="G16640" s="30" t="s">
        <v>71</v>
      </c>
      <c r="H16640" s="75">
        <v>2</v>
      </c>
    </row>
    <row r="16641" spans="1:8">
      <c r="A16641" s="30" t="s">
        <v>5030</v>
      </c>
      <c r="B16641" s="74">
        <v>46244</v>
      </c>
      <c r="C16641" s="30" t="s">
        <v>852</v>
      </c>
      <c r="D16641" s="30" t="s">
        <v>853</v>
      </c>
      <c r="E16641" s="75">
        <v>72</v>
      </c>
      <c r="F16641" s="30" t="s">
        <v>70</v>
      </c>
      <c r="G16641" s="30" t="s">
        <v>71</v>
      </c>
      <c r="H16641" s="75">
        <v>2</v>
      </c>
    </row>
    <row r="16642" spans="1:8">
      <c r="A16642" s="30" t="s">
        <v>5030</v>
      </c>
      <c r="B16642" s="74">
        <v>46244</v>
      </c>
      <c r="C16642" s="30" t="s">
        <v>858</v>
      </c>
      <c r="D16642" s="30" t="s">
        <v>859</v>
      </c>
      <c r="E16642" s="75">
        <v>7</v>
      </c>
      <c r="F16642" s="30" t="s">
        <v>53</v>
      </c>
      <c r="G16642" s="30" t="s">
        <v>54</v>
      </c>
      <c r="H16642" s="75">
        <v>1</v>
      </c>
    </row>
    <row r="16643" spans="1:8">
      <c r="A16643" s="30" t="s">
        <v>5030</v>
      </c>
      <c r="B16643" s="74">
        <v>46244</v>
      </c>
      <c r="C16643" s="30" t="s">
        <v>866</v>
      </c>
      <c r="D16643" s="30" t="s">
        <v>867</v>
      </c>
      <c r="E16643" s="75">
        <v>58</v>
      </c>
      <c r="F16643" s="30" t="s">
        <v>68</v>
      </c>
      <c r="G16643" s="30" t="s">
        <v>69</v>
      </c>
      <c r="H16643" s="75">
        <v>1</v>
      </c>
    </row>
    <row r="16644" spans="1:8">
      <c r="A16644" s="30" t="s">
        <v>5030</v>
      </c>
      <c r="B16644" s="74">
        <v>46244</v>
      </c>
      <c r="C16644" s="30" t="s">
        <v>870</v>
      </c>
      <c r="D16644" s="30" t="s">
        <v>871</v>
      </c>
      <c r="E16644" s="75">
        <v>72</v>
      </c>
      <c r="F16644" s="30" t="s">
        <v>68</v>
      </c>
      <c r="G16644" s="30" t="s">
        <v>69</v>
      </c>
      <c r="H16644" s="75">
        <v>1</v>
      </c>
    </row>
    <row r="16645" spans="1:8">
      <c r="A16645" s="30" t="s">
        <v>5030</v>
      </c>
      <c r="B16645" s="74">
        <v>46244</v>
      </c>
      <c r="C16645" s="30" t="s">
        <v>876</v>
      </c>
      <c r="D16645" s="30" t="s">
        <v>877</v>
      </c>
      <c r="E16645" s="75">
        <v>111</v>
      </c>
      <c r="F16645" s="30" t="s">
        <v>68</v>
      </c>
      <c r="G16645" s="30" t="s">
        <v>69</v>
      </c>
      <c r="H16645" s="75">
        <v>1</v>
      </c>
    </row>
    <row r="16646" spans="1:8">
      <c r="A16646" s="30" t="s">
        <v>5030</v>
      </c>
      <c r="B16646" s="74">
        <v>46244</v>
      </c>
      <c r="C16646" s="30" t="s">
        <v>878</v>
      </c>
      <c r="D16646" s="30" t="s">
        <v>879</v>
      </c>
      <c r="E16646" s="75">
        <v>79</v>
      </c>
      <c r="F16646" s="30" t="s">
        <v>68</v>
      </c>
      <c r="G16646" s="30" t="s">
        <v>69</v>
      </c>
      <c r="H16646" s="75">
        <v>1</v>
      </c>
    </row>
    <row r="16647" spans="1:8">
      <c r="A16647" s="30" t="s">
        <v>5030</v>
      </c>
      <c r="B16647" s="74">
        <v>46244</v>
      </c>
      <c r="C16647" s="30" t="s">
        <v>880</v>
      </c>
      <c r="D16647" s="30" t="s">
        <v>881</v>
      </c>
      <c r="E16647" s="75">
        <v>54</v>
      </c>
      <c r="F16647" s="30" t="s">
        <v>70</v>
      </c>
      <c r="G16647" s="30" t="s">
        <v>71</v>
      </c>
      <c r="H16647" s="75">
        <v>2</v>
      </c>
    </row>
    <row r="16648" spans="1:8">
      <c r="A16648" s="30" t="s">
        <v>5030</v>
      </c>
      <c r="B16648" s="74">
        <v>46244</v>
      </c>
      <c r="C16648" s="30" t="s">
        <v>882</v>
      </c>
      <c r="D16648" s="30" t="s">
        <v>883</v>
      </c>
      <c r="E16648" s="75">
        <v>20</v>
      </c>
      <c r="F16648" s="30" t="s">
        <v>68</v>
      </c>
      <c r="G16648" s="30" t="s">
        <v>69</v>
      </c>
      <c r="H16648" s="75">
        <v>1</v>
      </c>
    </row>
    <row r="16649" spans="1:8">
      <c r="A16649" s="30" t="s">
        <v>5030</v>
      </c>
      <c r="B16649" s="74">
        <v>46244</v>
      </c>
      <c r="C16649" s="30" t="s">
        <v>886</v>
      </c>
      <c r="D16649" s="30" t="s">
        <v>887</v>
      </c>
      <c r="E16649" s="75">
        <v>91</v>
      </c>
      <c r="F16649" s="30" t="s">
        <v>70</v>
      </c>
      <c r="G16649" s="30" t="s">
        <v>71</v>
      </c>
      <c r="H16649" s="75">
        <v>2</v>
      </c>
    </row>
    <row r="16650" spans="1:8">
      <c r="A16650" s="30" t="s">
        <v>5030</v>
      </c>
      <c r="B16650" s="74">
        <v>46244</v>
      </c>
      <c r="C16650" s="30" t="s">
        <v>890</v>
      </c>
      <c r="D16650" s="30" t="s">
        <v>891</v>
      </c>
      <c r="E16650" s="75">
        <v>121</v>
      </c>
      <c r="F16650" s="30" t="s">
        <v>53</v>
      </c>
      <c r="G16650" s="30" t="s">
        <v>54</v>
      </c>
      <c r="H16650" s="75">
        <v>1</v>
      </c>
    </row>
    <row r="16651" spans="1:8">
      <c r="A16651" s="30" t="s">
        <v>5030</v>
      </c>
      <c r="B16651" s="74">
        <v>46244</v>
      </c>
      <c r="C16651" s="30" t="s">
        <v>892</v>
      </c>
      <c r="D16651" s="30" t="s">
        <v>893</v>
      </c>
      <c r="E16651" s="75">
        <v>66</v>
      </c>
      <c r="F16651" s="30" t="s">
        <v>70</v>
      </c>
      <c r="G16651" s="30" t="s">
        <v>71</v>
      </c>
      <c r="H16651" s="75">
        <v>2</v>
      </c>
    </row>
    <row r="16652" spans="1:8">
      <c r="A16652" s="30" t="s">
        <v>5030</v>
      </c>
      <c r="B16652" s="74">
        <v>46244</v>
      </c>
      <c r="C16652" s="30" t="s">
        <v>894</v>
      </c>
      <c r="D16652" s="30" t="s">
        <v>895</v>
      </c>
      <c r="E16652" s="75">
        <v>91</v>
      </c>
      <c r="F16652" s="30" t="s">
        <v>70</v>
      </c>
      <c r="G16652" s="30" t="s">
        <v>71</v>
      </c>
      <c r="H16652" s="75">
        <v>2</v>
      </c>
    </row>
    <row r="16653" spans="1:8">
      <c r="A16653" s="30" t="s">
        <v>5030</v>
      </c>
      <c r="B16653" s="74">
        <v>46244</v>
      </c>
      <c r="C16653" s="30" t="s">
        <v>896</v>
      </c>
      <c r="D16653" s="30" t="s">
        <v>897</v>
      </c>
      <c r="E16653" s="75">
        <v>40</v>
      </c>
      <c r="F16653" s="30" t="s">
        <v>70</v>
      </c>
      <c r="G16653" s="30" t="s">
        <v>71</v>
      </c>
      <c r="H16653" s="75">
        <v>2</v>
      </c>
    </row>
    <row r="16654" spans="1:8">
      <c r="A16654" s="30" t="s">
        <v>5030</v>
      </c>
      <c r="B16654" s="74">
        <v>46244</v>
      </c>
      <c r="C16654" s="30" t="s">
        <v>898</v>
      </c>
      <c r="D16654" s="30" t="s">
        <v>899</v>
      </c>
      <c r="E16654" s="75">
        <v>129</v>
      </c>
      <c r="F16654" s="30" t="s">
        <v>76</v>
      </c>
      <c r="G16654" s="30" t="s">
        <v>77</v>
      </c>
      <c r="H16654" s="75">
        <v>1</v>
      </c>
    </row>
    <row r="16655" spans="1:8">
      <c r="A16655" s="30" t="s">
        <v>5030</v>
      </c>
      <c r="B16655" s="74">
        <v>46244</v>
      </c>
      <c r="C16655" s="30" t="s">
        <v>900</v>
      </c>
      <c r="D16655" s="30" t="s">
        <v>901</v>
      </c>
      <c r="E16655" s="75">
        <v>42</v>
      </c>
      <c r="F16655" s="30" t="s">
        <v>68</v>
      </c>
      <c r="G16655" s="30" t="s">
        <v>69</v>
      </c>
      <c r="H16655" s="75">
        <v>1</v>
      </c>
    </row>
    <row r="16656" spans="1:8">
      <c r="A16656" s="30" t="s">
        <v>5030</v>
      </c>
      <c r="B16656" s="74">
        <v>46244</v>
      </c>
      <c r="C16656" s="30" t="s">
        <v>904</v>
      </c>
      <c r="D16656" s="30" t="s">
        <v>905</v>
      </c>
      <c r="E16656" s="75">
        <v>149</v>
      </c>
      <c r="F16656" s="30" t="s">
        <v>70</v>
      </c>
      <c r="G16656" s="30" t="s">
        <v>71</v>
      </c>
      <c r="H16656" s="75">
        <v>2</v>
      </c>
    </row>
    <row r="16657" spans="1:8">
      <c r="A16657" s="30" t="s">
        <v>5030</v>
      </c>
      <c r="B16657" s="74">
        <v>46244</v>
      </c>
      <c r="C16657" s="30" t="s">
        <v>906</v>
      </c>
      <c r="D16657" s="30" t="s">
        <v>907</v>
      </c>
      <c r="E16657" s="75">
        <v>138</v>
      </c>
      <c r="F16657" s="30" t="s">
        <v>70</v>
      </c>
      <c r="G16657" s="30" t="s">
        <v>71</v>
      </c>
      <c r="H16657" s="75">
        <v>2</v>
      </c>
    </row>
    <row r="16658" spans="1:8">
      <c r="A16658" s="30" t="s">
        <v>5030</v>
      </c>
      <c r="B16658" s="74">
        <v>46244</v>
      </c>
      <c r="C16658" s="30" t="s">
        <v>908</v>
      </c>
      <c r="D16658" s="30" t="s">
        <v>909</v>
      </c>
      <c r="E16658" s="75">
        <v>165</v>
      </c>
      <c r="F16658" s="30" t="s">
        <v>80</v>
      </c>
      <c r="G16658" s="30" t="s">
        <v>81</v>
      </c>
      <c r="H16658" s="75">
        <v>1</v>
      </c>
    </row>
    <row r="16659" spans="1:8">
      <c r="A16659" s="30" t="s">
        <v>5030</v>
      </c>
      <c r="B16659" s="74">
        <v>46244</v>
      </c>
      <c r="C16659" s="30" t="s">
        <v>910</v>
      </c>
      <c r="D16659" s="30" t="s">
        <v>911</v>
      </c>
      <c r="E16659" s="75">
        <v>84</v>
      </c>
      <c r="F16659" s="30" t="s">
        <v>70</v>
      </c>
      <c r="G16659" s="30" t="s">
        <v>71</v>
      </c>
      <c r="H16659" s="75">
        <v>2</v>
      </c>
    </row>
    <row r="16660" spans="1:8">
      <c r="A16660" s="30" t="s">
        <v>5030</v>
      </c>
      <c r="B16660" s="74">
        <v>46244</v>
      </c>
      <c r="C16660" s="30" t="s">
        <v>912</v>
      </c>
      <c r="D16660" s="30" t="s">
        <v>913</v>
      </c>
      <c r="E16660" s="75">
        <v>39</v>
      </c>
      <c r="F16660" s="30" t="s">
        <v>68</v>
      </c>
      <c r="G16660" s="30" t="s">
        <v>69</v>
      </c>
      <c r="H16660" s="75">
        <v>1</v>
      </c>
    </row>
    <row r="16661" spans="1:8">
      <c r="A16661" s="30" t="s">
        <v>5030</v>
      </c>
      <c r="B16661" s="74">
        <v>46244</v>
      </c>
      <c r="C16661" s="30" t="s">
        <v>914</v>
      </c>
      <c r="D16661" s="30" t="s">
        <v>915</v>
      </c>
      <c r="E16661" s="75">
        <v>21</v>
      </c>
      <c r="F16661" s="30" t="s">
        <v>53</v>
      </c>
      <c r="G16661" s="30" t="s">
        <v>54</v>
      </c>
      <c r="H16661" s="75">
        <v>1</v>
      </c>
    </row>
    <row r="16662" spans="1:8">
      <c r="A16662" s="30" t="s">
        <v>5030</v>
      </c>
      <c r="B16662" s="74">
        <v>46244</v>
      </c>
      <c r="C16662" s="30" t="s">
        <v>920</v>
      </c>
      <c r="D16662" s="30" t="s">
        <v>921</v>
      </c>
      <c r="E16662" s="75">
        <v>173</v>
      </c>
      <c r="F16662" s="30" t="s">
        <v>80</v>
      </c>
      <c r="G16662" s="30" t="s">
        <v>81</v>
      </c>
      <c r="H16662" s="75">
        <v>1</v>
      </c>
    </row>
    <row r="16663" spans="1:8">
      <c r="A16663" s="30" t="s">
        <v>5030</v>
      </c>
      <c r="B16663" s="74">
        <v>46244</v>
      </c>
      <c r="C16663" s="30" t="s">
        <v>922</v>
      </c>
      <c r="D16663" s="30" t="s">
        <v>923</v>
      </c>
      <c r="E16663" s="75">
        <v>26</v>
      </c>
      <c r="F16663" s="30" t="s">
        <v>68</v>
      </c>
      <c r="G16663" s="30" t="s">
        <v>69</v>
      </c>
      <c r="H16663" s="75">
        <v>1</v>
      </c>
    </row>
    <row r="16664" spans="1:8">
      <c r="A16664" s="30" t="s">
        <v>5030</v>
      </c>
      <c r="B16664" s="74">
        <v>46244</v>
      </c>
      <c r="C16664" s="30" t="s">
        <v>926</v>
      </c>
      <c r="D16664" s="30" t="s">
        <v>927</v>
      </c>
      <c r="E16664" s="75">
        <v>165</v>
      </c>
      <c r="F16664" s="30" t="s">
        <v>70</v>
      </c>
      <c r="G16664" s="30" t="s">
        <v>71</v>
      </c>
      <c r="H16664" s="75">
        <v>2</v>
      </c>
    </row>
    <row r="16665" spans="1:8">
      <c r="A16665" s="30" t="s">
        <v>5030</v>
      </c>
      <c r="B16665" s="74">
        <v>46244</v>
      </c>
      <c r="C16665" s="30" t="s">
        <v>928</v>
      </c>
      <c r="D16665" s="30" t="s">
        <v>929</v>
      </c>
      <c r="E16665" s="75">
        <v>107</v>
      </c>
      <c r="F16665" s="30" t="s">
        <v>70</v>
      </c>
      <c r="G16665" s="30" t="s">
        <v>71</v>
      </c>
      <c r="H16665" s="75">
        <v>2</v>
      </c>
    </row>
    <row r="16666" spans="1:8">
      <c r="A16666" s="30" t="s">
        <v>5030</v>
      </c>
      <c r="B16666" s="74">
        <v>46244</v>
      </c>
      <c r="C16666" s="30" t="s">
        <v>930</v>
      </c>
      <c r="D16666" s="30" t="s">
        <v>931</v>
      </c>
      <c r="E16666" s="75">
        <v>264</v>
      </c>
      <c r="F16666" s="30" t="s">
        <v>72</v>
      </c>
      <c r="G16666" s="30" t="s">
        <v>73</v>
      </c>
      <c r="H16666" s="75">
        <v>3</v>
      </c>
    </row>
    <row r="16667" spans="1:8">
      <c r="A16667" s="30" t="s">
        <v>5030</v>
      </c>
      <c r="B16667" s="74">
        <v>46244</v>
      </c>
      <c r="C16667" s="30" t="s">
        <v>932</v>
      </c>
      <c r="D16667" s="30" t="s">
        <v>933</v>
      </c>
      <c r="E16667" s="75">
        <v>170</v>
      </c>
      <c r="F16667" s="30" t="s">
        <v>74</v>
      </c>
      <c r="G16667" s="30" t="s">
        <v>75</v>
      </c>
      <c r="H16667" s="75">
        <v>2</v>
      </c>
    </row>
    <row r="16668" spans="1:8">
      <c r="A16668" s="30" t="s">
        <v>5030</v>
      </c>
      <c r="B16668" s="74">
        <v>46244</v>
      </c>
      <c r="C16668" s="30" t="s">
        <v>934</v>
      </c>
      <c r="D16668" s="30" t="s">
        <v>935</v>
      </c>
      <c r="E16668" s="75">
        <v>75</v>
      </c>
      <c r="F16668" s="30" t="s">
        <v>70</v>
      </c>
      <c r="G16668" s="30" t="s">
        <v>71</v>
      </c>
      <c r="H16668" s="75">
        <v>2</v>
      </c>
    </row>
    <row r="16669" spans="1:8">
      <c r="A16669" s="30" t="s">
        <v>5030</v>
      </c>
      <c r="B16669" s="74">
        <v>46244</v>
      </c>
      <c r="C16669" s="30" t="s">
        <v>1922</v>
      </c>
      <c r="D16669" s="30" t="s">
        <v>1923</v>
      </c>
      <c r="E16669" s="75">
        <v>68</v>
      </c>
      <c r="F16669" s="30" t="s">
        <v>70</v>
      </c>
      <c r="G16669" s="30" t="s">
        <v>71</v>
      </c>
      <c r="H16669" s="75">
        <v>2</v>
      </c>
    </row>
    <row r="16670" spans="1:8">
      <c r="A16670" s="30" t="s">
        <v>5030</v>
      </c>
      <c r="B16670" s="74">
        <v>46244</v>
      </c>
      <c r="C16670" s="30" t="s">
        <v>942</v>
      </c>
      <c r="D16670" s="30" t="s">
        <v>943</v>
      </c>
      <c r="E16670" s="75">
        <v>136</v>
      </c>
      <c r="F16670" s="30" t="s">
        <v>70</v>
      </c>
      <c r="G16670" s="30" t="s">
        <v>71</v>
      </c>
      <c r="H16670" s="75">
        <v>2</v>
      </c>
    </row>
    <row r="16671" spans="1:8">
      <c r="A16671" s="30" t="s">
        <v>5030</v>
      </c>
      <c r="B16671" s="74">
        <v>46244</v>
      </c>
      <c r="C16671" s="30" t="s">
        <v>1828</v>
      </c>
      <c r="D16671" s="30" t="s">
        <v>1829</v>
      </c>
      <c r="E16671" s="75">
        <v>16</v>
      </c>
      <c r="F16671" s="30" t="s">
        <v>53</v>
      </c>
      <c r="G16671" s="30" t="s">
        <v>54</v>
      </c>
      <c r="H16671" s="75">
        <v>1</v>
      </c>
    </row>
    <row r="16672" spans="1:8">
      <c r="A16672" s="30" t="s">
        <v>5030</v>
      </c>
      <c r="B16672" s="74">
        <v>46244</v>
      </c>
      <c r="C16672" s="30" t="s">
        <v>950</v>
      </c>
      <c r="D16672" s="30" t="s">
        <v>951</v>
      </c>
      <c r="E16672" s="75">
        <v>46</v>
      </c>
      <c r="F16672" s="30" t="s">
        <v>53</v>
      </c>
      <c r="G16672" s="30" t="s">
        <v>54</v>
      </c>
      <c r="H16672" s="75">
        <v>1</v>
      </c>
    </row>
    <row r="16673" spans="1:8">
      <c r="A16673" s="30" t="s">
        <v>5030</v>
      </c>
      <c r="B16673" s="74">
        <v>46244</v>
      </c>
      <c r="C16673" s="30" t="s">
        <v>952</v>
      </c>
      <c r="D16673" s="30" t="s">
        <v>953</v>
      </c>
      <c r="E16673" s="75">
        <v>90</v>
      </c>
      <c r="F16673" s="30" t="s">
        <v>68</v>
      </c>
      <c r="G16673" s="30" t="s">
        <v>69</v>
      </c>
      <c r="H16673" s="75">
        <v>1</v>
      </c>
    </row>
    <row r="16674" spans="1:8">
      <c r="A16674" s="30" t="s">
        <v>5030</v>
      </c>
      <c r="B16674" s="74">
        <v>46244</v>
      </c>
      <c r="C16674" s="30" t="s">
        <v>954</v>
      </c>
      <c r="D16674" s="30" t="s">
        <v>955</v>
      </c>
      <c r="E16674" s="75">
        <v>57</v>
      </c>
      <c r="F16674" s="30" t="s">
        <v>70</v>
      </c>
      <c r="G16674" s="30" t="s">
        <v>71</v>
      </c>
      <c r="H16674" s="75">
        <v>2</v>
      </c>
    </row>
    <row r="16675" spans="1:8">
      <c r="A16675" s="30" t="s">
        <v>5030</v>
      </c>
      <c r="B16675" s="74">
        <v>46244</v>
      </c>
      <c r="C16675" s="30" t="s">
        <v>958</v>
      </c>
      <c r="D16675" s="30" t="s">
        <v>959</v>
      </c>
      <c r="E16675" s="75">
        <v>62</v>
      </c>
      <c r="F16675" s="30" t="s">
        <v>53</v>
      </c>
      <c r="G16675" s="30" t="s">
        <v>54</v>
      </c>
      <c r="H16675" s="75">
        <v>1</v>
      </c>
    </row>
    <row r="16676" spans="1:8">
      <c r="A16676" s="30" t="s">
        <v>5030</v>
      </c>
      <c r="B16676" s="74">
        <v>46244</v>
      </c>
      <c r="C16676" s="30" t="s">
        <v>1830</v>
      </c>
      <c r="D16676" s="30" t="s">
        <v>1831</v>
      </c>
      <c r="E16676" s="75">
        <v>28</v>
      </c>
      <c r="F16676" s="30" t="s">
        <v>70</v>
      </c>
      <c r="G16676" s="30" t="s">
        <v>71</v>
      </c>
      <c r="H16676" s="75">
        <v>2</v>
      </c>
    </row>
    <row r="16677" spans="1:8">
      <c r="A16677" s="30" t="s">
        <v>5030</v>
      </c>
      <c r="B16677" s="74">
        <v>46244</v>
      </c>
      <c r="C16677" s="30" t="s">
        <v>960</v>
      </c>
      <c r="D16677" s="30" t="s">
        <v>961</v>
      </c>
      <c r="E16677" s="75">
        <v>54</v>
      </c>
      <c r="F16677" s="30" t="s">
        <v>53</v>
      </c>
      <c r="G16677" s="30" t="s">
        <v>54</v>
      </c>
      <c r="H16677" s="75">
        <v>1</v>
      </c>
    </row>
    <row r="16678" spans="1:8">
      <c r="A16678" s="30" t="s">
        <v>5030</v>
      </c>
      <c r="B16678" s="74">
        <v>46244</v>
      </c>
      <c r="C16678" s="30" t="s">
        <v>964</v>
      </c>
      <c r="D16678" s="30" t="s">
        <v>965</v>
      </c>
      <c r="E16678" s="75">
        <v>16</v>
      </c>
      <c r="F16678" s="30" t="s">
        <v>53</v>
      </c>
      <c r="G16678" s="30" t="s">
        <v>54</v>
      </c>
      <c r="H16678" s="75">
        <v>1</v>
      </c>
    </row>
    <row r="16679" spans="1:8">
      <c r="A16679" s="30" t="s">
        <v>5030</v>
      </c>
      <c r="B16679" s="74">
        <v>46244</v>
      </c>
      <c r="C16679" s="30" t="s">
        <v>972</v>
      </c>
      <c r="D16679" s="30" t="s">
        <v>973</v>
      </c>
      <c r="E16679" s="75">
        <v>184</v>
      </c>
      <c r="F16679" s="30" t="s">
        <v>70</v>
      </c>
      <c r="G16679" s="30" t="s">
        <v>71</v>
      </c>
      <c r="H16679" s="75">
        <v>2</v>
      </c>
    </row>
    <row r="16680" spans="1:8">
      <c r="A16680" s="30" t="s">
        <v>5030</v>
      </c>
      <c r="B16680" s="74">
        <v>46244</v>
      </c>
      <c r="C16680" s="30" t="s">
        <v>974</v>
      </c>
      <c r="D16680" s="30" t="s">
        <v>975</v>
      </c>
      <c r="E16680" s="75">
        <v>221</v>
      </c>
      <c r="F16680" s="30" t="s">
        <v>53</v>
      </c>
      <c r="G16680" s="30" t="s">
        <v>54</v>
      </c>
      <c r="H16680" s="75">
        <v>1</v>
      </c>
    </row>
    <row r="16681" spans="1:8">
      <c r="A16681" s="30" t="s">
        <v>5030</v>
      </c>
      <c r="B16681" s="74">
        <v>46244</v>
      </c>
      <c r="C16681" s="30" t="s">
        <v>976</v>
      </c>
      <c r="D16681" s="30" t="s">
        <v>977</v>
      </c>
      <c r="E16681" s="75">
        <v>59</v>
      </c>
      <c r="F16681" s="30" t="s">
        <v>68</v>
      </c>
      <c r="G16681" s="30" t="s">
        <v>69</v>
      </c>
      <c r="H16681" s="75">
        <v>1</v>
      </c>
    </row>
    <row r="16682" spans="1:8">
      <c r="A16682" s="30" t="s">
        <v>5030</v>
      </c>
      <c r="B16682" s="74">
        <v>46244</v>
      </c>
      <c r="C16682" s="30" t="s">
        <v>978</v>
      </c>
      <c r="D16682" s="30" t="s">
        <v>979</v>
      </c>
      <c r="E16682" s="75">
        <v>92</v>
      </c>
      <c r="F16682" s="30" t="s">
        <v>80</v>
      </c>
      <c r="G16682" s="30" t="s">
        <v>81</v>
      </c>
      <c r="H16682" s="75">
        <v>1</v>
      </c>
    </row>
    <row r="16683" spans="1:8">
      <c r="A16683" s="30" t="s">
        <v>5030</v>
      </c>
      <c r="B16683" s="74">
        <v>46244</v>
      </c>
      <c r="C16683" s="30" t="s">
        <v>980</v>
      </c>
      <c r="D16683" s="30" t="s">
        <v>981</v>
      </c>
      <c r="E16683" s="75">
        <v>324</v>
      </c>
      <c r="F16683" s="30" t="s">
        <v>70</v>
      </c>
      <c r="G16683" s="30" t="s">
        <v>71</v>
      </c>
      <c r="H16683" s="75">
        <v>2</v>
      </c>
    </row>
    <row r="16684" spans="1:8">
      <c r="A16684" s="30" t="s">
        <v>5030</v>
      </c>
      <c r="B16684" s="74">
        <v>46244</v>
      </c>
      <c r="C16684" s="30" t="s">
        <v>984</v>
      </c>
      <c r="D16684" s="30" t="s">
        <v>985</v>
      </c>
      <c r="E16684" s="75">
        <v>107</v>
      </c>
      <c r="F16684" s="30" t="s">
        <v>53</v>
      </c>
      <c r="G16684" s="30" t="s">
        <v>54</v>
      </c>
      <c r="H16684" s="75">
        <v>1</v>
      </c>
    </row>
    <row r="16685" spans="1:8">
      <c r="A16685" s="30" t="s">
        <v>5030</v>
      </c>
      <c r="B16685" s="74">
        <v>46244</v>
      </c>
      <c r="C16685" s="30" t="s">
        <v>986</v>
      </c>
      <c r="D16685" s="30" t="s">
        <v>987</v>
      </c>
      <c r="E16685" s="75">
        <v>39</v>
      </c>
      <c r="F16685" s="30" t="s">
        <v>53</v>
      </c>
      <c r="G16685" s="30" t="s">
        <v>54</v>
      </c>
      <c r="H16685" s="75">
        <v>1</v>
      </c>
    </row>
    <row r="16686" spans="1:8">
      <c r="A16686" s="30" t="s">
        <v>5030</v>
      </c>
      <c r="B16686" s="74">
        <v>46244</v>
      </c>
      <c r="C16686" s="30" t="s">
        <v>992</v>
      </c>
      <c r="D16686" s="30" t="s">
        <v>993</v>
      </c>
      <c r="E16686" s="75">
        <v>32</v>
      </c>
      <c r="F16686" s="30" t="s">
        <v>68</v>
      </c>
      <c r="G16686" s="30" t="s">
        <v>69</v>
      </c>
      <c r="H16686" s="75">
        <v>1</v>
      </c>
    </row>
    <row r="16687" spans="1:8">
      <c r="A16687" s="30" t="s">
        <v>5030</v>
      </c>
      <c r="B16687" s="74">
        <v>46244</v>
      </c>
      <c r="C16687" s="30" t="s">
        <v>994</v>
      </c>
      <c r="D16687" s="30" t="s">
        <v>995</v>
      </c>
      <c r="E16687" s="75">
        <v>27</v>
      </c>
      <c r="F16687" s="30" t="s">
        <v>53</v>
      </c>
      <c r="G16687" s="30" t="s">
        <v>54</v>
      </c>
      <c r="H16687" s="75">
        <v>1</v>
      </c>
    </row>
    <row r="16688" spans="1:8">
      <c r="A16688" s="30" t="s">
        <v>5030</v>
      </c>
      <c r="B16688" s="74">
        <v>46244</v>
      </c>
      <c r="C16688" s="30" t="s">
        <v>1840</v>
      </c>
      <c r="D16688" s="30" t="s">
        <v>1841</v>
      </c>
      <c r="E16688" s="75">
        <v>98</v>
      </c>
      <c r="F16688" s="30" t="s">
        <v>70</v>
      </c>
      <c r="G16688" s="30" t="s">
        <v>71</v>
      </c>
      <c r="H16688" s="75">
        <v>2</v>
      </c>
    </row>
    <row r="16689" spans="1:8">
      <c r="A16689" s="30" t="s">
        <v>5030</v>
      </c>
      <c r="B16689" s="74">
        <v>46244</v>
      </c>
      <c r="C16689" s="30" t="s">
        <v>1006</v>
      </c>
      <c r="D16689" s="30" t="s">
        <v>1007</v>
      </c>
      <c r="E16689" s="75">
        <v>9</v>
      </c>
      <c r="F16689" s="30" t="s">
        <v>68</v>
      </c>
      <c r="G16689" s="30" t="s">
        <v>69</v>
      </c>
      <c r="H16689" s="75">
        <v>1</v>
      </c>
    </row>
    <row r="16690" spans="1:8">
      <c r="A16690" s="30" t="s">
        <v>5030</v>
      </c>
      <c r="B16690" s="74">
        <v>46244</v>
      </c>
      <c r="C16690" s="30" t="s">
        <v>1008</v>
      </c>
      <c r="D16690" s="30" t="s">
        <v>1009</v>
      </c>
      <c r="E16690" s="75">
        <v>73</v>
      </c>
      <c r="F16690" s="30" t="s">
        <v>53</v>
      </c>
      <c r="G16690" s="30" t="s">
        <v>54</v>
      </c>
      <c r="H16690" s="75">
        <v>1</v>
      </c>
    </row>
    <row r="16691" spans="1:8">
      <c r="A16691" s="30" t="s">
        <v>5030</v>
      </c>
      <c r="B16691" s="74">
        <v>46244</v>
      </c>
      <c r="C16691" s="30" t="s">
        <v>1010</v>
      </c>
      <c r="D16691" s="30" t="s">
        <v>1011</v>
      </c>
      <c r="E16691" s="75">
        <v>66</v>
      </c>
      <c r="F16691" s="30" t="s">
        <v>68</v>
      </c>
      <c r="G16691" s="30" t="s">
        <v>69</v>
      </c>
      <c r="H16691" s="75">
        <v>1</v>
      </c>
    </row>
    <row r="16692" spans="1:8">
      <c r="A16692" s="30" t="s">
        <v>5030</v>
      </c>
      <c r="B16692" s="74">
        <v>46244</v>
      </c>
      <c r="C16692" s="30" t="s">
        <v>1012</v>
      </c>
      <c r="D16692" s="30" t="s">
        <v>1013</v>
      </c>
      <c r="E16692" s="75">
        <v>38</v>
      </c>
      <c r="F16692" s="30" t="s">
        <v>53</v>
      </c>
      <c r="G16692" s="30" t="s">
        <v>54</v>
      </c>
      <c r="H16692" s="75">
        <v>1</v>
      </c>
    </row>
    <row r="16693" spans="1:8">
      <c r="A16693" s="30" t="s">
        <v>5030</v>
      </c>
      <c r="B16693" s="74">
        <v>46244</v>
      </c>
      <c r="C16693" s="30" t="s">
        <v>1014</v>
      </c>
      <c r="D16693" s="30" t="s">
        <v>1015</v>
      </c>
      <c r="E16693" s="75">
        <v>39</v>
      </c>
      <c r="F16693" s="30" t="s">
        <v>53</v>
      </c>
      <c r="G16693" s="30" t="s">
        <v>54</v>
      </c>
      <c r="H16693" s="75">
        <v>1</v>
      </c>
    </row>
    <row r="16694" spans="1:8">
      <c r="A16694" s="30" t="s">
        <v>5030</v>
      </c>
      <c r="B16694" s="74">
        <v>46244</v>
      </c>
      <c r="C16694" s="30" t="s">
        <v>1018</v>
      </c>
      <c r="D16694" s="30" t="s">
        <v>1019</v>
      </c>
      <c r="E16694" s="75">
        <v>184</v>
      </c>
      <c r="F16694" s="30" t="s">
        <v>70</v>
      </c>
      <c r="G16694" s="30" t="s">
        <v>71</v>
      </c>
      <c r="H16694" s="75">
        <v>2</v>
      </c>
    </row>
    <row r="16695" spans="1:8">
      <c r="A16695" s="30" t="s">
        <v>5030</v>
      </c>
      <c r="B16695" s="74">
        <v>46244</v>
      </c>
      <c r="C16695" s="30" t="s">
        <v>1020</v>
      </c>
      <c r="D16695" s="30" t="s">
        <v>1021</v>
      </c>
      <c r="E16695" s="75">
        <v>103</v>
      </c>
      <c r="F16695" s="30" t="s">
        <v>53</v>
      </c>
      <c r="G16695" s="30" t="s">
        <v>54</v>
      </c>
      <c r="H16695" s="75">
        <v>1</v>
      </c>
    </row>
    <row r="16696" spans="1:8">
      <c r="A16696" s="30" t="s">
        <v>5030</v>
      </c>
      <c r="B16696" s="74">
        <v>46244</v>
      </c>
      <c r="C16696" s="30" t="s">
        <v>1844</v>
      </c>
      <c r="D16696" s="30" t="s">
        <v>1845</v>
      </c>
      <c r="E16696" s="75">
        <v>118</v>
      </c>
      <c r="F16696" s="30" t="s">
        <v>53</v>
      </c>
      <c r="G16696" s="30" t="s">
        <v>54</v>
      </c>
      <c r="H16696" s="75">
        <v>1</v>
      </c>
    </row>
    <row r="16697" spans="1:8">
      <c r="A16697" s="30" t="s">
        <v>5030</v>
      </c>
      <c r="B16697" s="74">
        <v>46244</v>
      </c>
      <c r="C16697" s="30" t="s">
        <v>1032</v>
      </c>
      <c r="D16697" s="30" t="s">
        <v>1033</v>
      </c>
      <c r="E16697" s="75">
        <v>112</v>
      </c>
      <c r="F16697" s="30" t="s">
        <v>70</v>
      </c>
      <c r="G16697" s="30" t="s">
        <v>71</v>
      </c>
      <c r="H16697" s="75">
        <v>2</v>
      </c>
    </row>
    <row r="16698" spans="1:8">
      <c r="A16698" s="30" t="s">
        <v>5030</v>
      </c>
      <c r="B16698" s="74">
        <v>46244</v>
      </c>
      <c r="C16698" s="30" t="s">
        <v>1034</v>
      </c>
      <c r="D16698" s="30" t="s">
        <v>1035</v>
      </c>
      <c r="E16698" s="75">
        <v>10</v>
      </c>
      <c r="F16698" s="30" t="s">
        <v>53</v>
      </c>
      <c r="G16698" s="30" t="s">
        <v>54</v>
      </c>
      <c r="H16698" s="75">
        <v>1</v>
      </c>
    </row>
    <row r="16699" spans="1:8">
      <c r="A16699" s="30" t="s">
        <v>5030</v>
      </c>
      <c r="B16699" s="74">
        <v>46244</v>
      </c>
      <c r="C16699" s="30" t="s">
        <v>1036</v>
      </c>
      <c r="D16699" s="30" t="s">
        <v>1037</v>
      </c>
      <c r="E16699" s="75">
        <v>139</v>
      </c>
      <c r="F16699" s="30" t="s">
        <v>53</v>
      </c>
      <c r="G16699" s="30" t="s">
        <v>54</v>
      </c>
      <c r="H16699" s="75">
        <v>1</v>
      </c>
    </row>
    <row r="16700" spans="1:8">
      <c r="A16700" s="30" t="s">
        <v>5030</v>
      </c>
      <c r="B16700" s="74">
        <v>46244</v>
      </c>
      <c r="C16700" s="30" t="s">
        <v>1038</v>
      </c>
      <c r="D16700" s="30" t="s">
        <v>1039</v>
      </c>
      <c r="E16700" s="75">
        <v>130</v>
      </c>
      <c r="F16700" s="30" t="s">
        <v>70</v>
      </c>
      <c r="G16700" s="30" t="s">
        <v>71</v>
      </c>
      <c r="H16700" s="75">
        <v>2</v>
      </c>
    </row>
    <row r="16701" spans="1:8">
      <c r="A16701" s="30" t="s">
        <v>5030</v>
      </c>
      <c r="B16701" s="74">
        <v>46244</v>
      </c>
      <c r="C16701" s="30" t="s">
        <v>1040</v>
      </c>
      <c r="D16701" s="30" t="s">
        <v>1041</v>
      </c>
      <c r="E16701" s="75">
        <v>24</v>
      </c>
      <c r="F16701" s="30" t="s">
        <v>53</v>
      </c>
      <c r="G16701" s="30" t="s">
        <v>54</v>
      </c>
      <c r="H16701" s="75">
        <v>1</v>
      </c>
    </row>
    <row r="16702" spans="1:8">
      <c r="A16702" s="30" t="s">
        <v>5030</v>
      </c>
      <c r="B16702" s="74">
        <v>46244</v>
      </c>
      <c r="C16702" s="30" t="s">
        <v>1042</v>
      </c>
      <c r="D16702" s="30" t="s">
        <v>1043</v>
      </c>
      <c r="E16702" s="75">
        <v>100</v>
      </c>
      <c r="F16702" s="30" t="s">
        <v>78</v>
      </c>
      <c r="G16702" s="30" t="s">
        <v>79</v>
      </c>
      <c r="H16702" s="75">
        <v>2</v>
      </c>
    </row>
    <row r="16703" spans="1:8">
      <c r="A16703" s="30" t="s">
        <v>5030</v>
      </c>
      <c r="B16703" s="74">
        <v>46244</v>
      </c>
      <c r="C16703" s="30" t="s">
        <v>1044</v>
      </c>
      <c r="D16703" s="30" t="s">
        <v>1045</v>
      </c>
      <c r="E16703" s="75">
        <v>124</v>
      </c>
      <c r="F16703" s="30" t="s">
        <v>53</v>
      </c>
      <c r="G16703" s="30" t="s">
        <v>54</v>
      </c>
      <c r="H16703" s="75">
        <v>1</v>
      </c>
    </row>
    <row r="16704" spans="1:8">
      <c r="A16704" s="30" t="s">
        <v>5030</v>
      </c>
      <c r="B16704" s="74">
        <v>46244</v>
      </c>
      <c r="C16704" s="30" t="s">
        <v>1048</v>
      </c>
      <c r="D16704" s="30" t="s">
        <v>1049</v>
      </c>
      <c r="E16704" s="75">
        <v>16</v>
      </c>
      <c r="F16704" s="30" t="s">
        <v>70</v>
      </c>
      <c r="G16704" s="30" t="s">
        <v>71</v>
      </c>
      <c r="H16704" s="75">
        <v>2</v>
      </c>
    </row>
    <row r="16705" spans="1:8">
      <c r="A16705" s="30" t="s">
        <v>5030</v>
      </c>
      <c r="B16705" s="74">
        <v>46244</v>
      </c>
      <c r="C16705" s="30" t="s">
        <v>1050</v>
      </c>
      <c r="D16705" s="30" t="s">
        <v>1051</v>
      </c>
      <c r="E16705" s="75">
        <v>139</v>
      </c>
      <c r="F16705" s="30" t="s">
        <v>70</v>
      </c>
      <c r="G16705" s="30" t="s">
        <v>71</v>
      </c>
      <c r="H16705" s="75">
        <v>2</v>
      </c>
    </row>
    <row r="16706" spans="1:8">
      <c r="A16706" s="30" t="s">
        <v>5030</v>
      </c>
      <c r="B16706" s="74">
        <v>46244</v>
      </c>
      <c r="C16706" s="30" t="s">
        <v>1060</v>
      </c>
      <c r="D16706" s="30" t="s">
        <v>1061</v>
      </c>
      <c r="E16706" s="75">
        <v>62</v>
      </c>
      <c r="F16706" s="30" t="s">
        <v>53</v>
      </c>
      <c r="G16706" s="30" t="s">
        <v>54</v>
      </c>
      <c r="H16706" s="75">
        <v>1</v>
      </c>
    </row>
    <row r="16707" spans="1:8">
      <c r="A16707" s="30" t="s">
        <v>5030</v>
      </c>
      <c r="B16707" s="74">
        <v>46244</v>
      </c>
      <c r="C16707" s="30" t="s">
        <v>1066</v>
      </c>
      <c r="D16707" s="30" t="s">
        <v>1067</v>
      </c>
      <c r="E16707" s="75">
        <v>556</v>
      </c>
      <c r="F16707" s="30" t="s">
        <v>72</v>
      </c>
      <c r="G16707" s="30" t="s">
        <v>73</v>
      </c>
      <c r="H16707" s="75">
        <v>3</v>
      </c>
    </row>
    <row r="16708" spans="1:8">
      <c r="A16708" s="30" t="s">
        <v>5030</v>
      </c>
      <c r="B16708" s="74">
        <v>46244</v>
      </c>
      <c r="C16708" s="30" t="s">
        <v>1068</v>
      </c>
      <c r="D16708" s="30" t="s">
        <v>1069</v>
      </c>
      <c r="E16708" s="75">
        <v>37</v>
      </c>
      <c r="F16708" s="30" t="s">
        <v>70</v>
      </c>
      <c r="G16708" s="30" t="s">
        <v>71</v>
      </c>
      <c r="H16708" s="75">
        <v>2</v>
      </c>
    </row>
    <row r="16709" spans="1:8">
      <c r="A16709" s="30" t="s">
        <v>5030</v>
      </c>
      <c r="B16709" s="74">
        <v>46244</v>
      </c>
      <c r="C16709" s="30" t="s">
        <v>1072</v>
      </c>
      <c r="D16709" s="30" t="s">
        <v>1073</v>
      </c>
      <c r="E16709" s="75">
        <v>66</v>
      </c>
      <c r="F16709" s="30" t="s">
        <v>53</v>
      </c>
      <c r="G16709" s="30" t="s">
        <v>54</v>
      </c>
      <c r="H16709" s="75">
        <v>1</v>
      </c>
    </row>
    <row r="16710" spans="1:8">
      <c r="A16710" s="30" t="s">
        <v>5030</v>
      </c>
      <c r="B16710" s="74">
        <v>46244</v>
      </c>
      <c r="C16710" s="30" t="s">
        <v>1074</v>
      </c>
      <c r="D16710" s="30" t="s">
        <v>1075</v>
      </c>
      <c r="E16710" s="75">
        <v>116</v>
      </c>
      <c r="F16710" s="30" t="s">
        <v>70</v>
      </c>
      <c r="G16710" s="30" t="s">
        <v>71</v>
      </c>
      <c r="H16710" s="75">
        <v>2</v>
      </c>
    </row>
    <row r="16711" spans="1:8">
      <c r="A16711" s="30" t="s">
        <v>5030</v>
      </c>
      <c r="B16711" s="74">
        <v>46244</v>
      </c>
      <c r="C16711" s="30" t="s">
        <v>1078</v>
      </c>
      <c r="D16711" s="30" t="s">
        <v>1079</v>
      </c>
      <c r="E16711" s="75">
        <v>1</v>
      </c>
      <c r="F16711" s="30" t="s">
        <v>68</v>
      </c>
      <c r="G16711" s="30" t="s">
        <v>69</v>
      </c>
      <c r="H16711" s="75">
        <v>1</v>
      </c>
    </row>
    <row r="16712" spans="1:8">
      <c r="A16712" s="30" t="s">
        <v>5030</v>
      </c>
      <c r="B16712" s="74">
        <v>46244</v>
      </c>
      <c r="C16712" s="30" t="s">
        <v>1080</v>
      </c>
      <c r="D16712" s="30" t="s">
        <v>1081</v>
      </c>
      <c r="E16712" s="75">
        <v>26</v>
      </c>
      <c r="F16712" s="30" t="s">
        <v>70</v>
      </c>
      <c r="G16712" s="30" t="s">
        <v>71</v>
      </c>
      <c r="H16712" s="75">
        <v>2</v>
      </c>
    </row>
    <row r="16713" spans="1:8">
      <c r="A16713" s="30" t="s">
        <v>5030</v>
      </c>
      <c r="B16713" s="74">
        <v>46244</v>
      </c>
      <c r="C16713" s="30" t="s">
        <v>1084</v>
      </c>
      <c r="D16713" s="30" t="s">
        <v>1085</v>
      </c>
      <c r="E16713" s="75">
        <v>84</v>
      </c>
      <c r="F16713" s="30" t="s">
        <v>80</v>
      </c>
      <c r="G16713" s="30" t="s">
        <v>81</v>
      </c>
      <c r="H16713" s="75">
        <v>1</v>
      </c>
    </row>
    <row r="16714" spans="1:8">
      <c r="A16714" s="30" t="s">
        <v>5030</v>
      </c>
      <c r="B16714" s="74">
        <v>46244</v>
      </c>
      <c r="C16714" s="30" t="s">
        <v>1086</v>
      </c>
      <c r="D16714" s="30" t="s">
        <v>1087</v>
      </c>
      <c r="E16714" s="75">
        <v>41</v>
      </c>
      <c r="F16714" s="30" t="s">
        <v>53</v>
      </c>
      <c r="G16714" s="30" t="s">
        <v>54</v>
      </c>
      <c r="H16714" s="75">
        <v>1</v>
      </c>
    </row>
    <row r="16715" spans="1:8">
      <c r="A16715" s="30" t="s">
        <v>5030</v>
      </c>
      <c r="B16715" s="74">
        <v>46244</v>
      </c>
      <c r="C16715" s="30" t="s">
        <v>1092</v>
      </c>
      <c r="D16715" s="30" t="s">
        <v>1093</v>
      </c>
      <c r="E16715" s="75">
        <v>255</v>
      </c>
      <c r="F16715" s="30" t="s">
        <v>80</v>
      </c>
      <c r="G16715" s="30" t="s">
        <v>81</v>
      </c>
      <c r="H16715" s="75">
        <v>1</v>
      </c>
    </row>
    <row r="16716" spans="1:8">
      <c r="A16716" s="30" t="s">
        <v>5030</v>
      </c>
      <c r="B16716" s="74">
        <v>46244</v>
      </c>
      <c r="C16716" s="30" t="s">
        <v>1094</v>
      </c>
      <c r="D16716" s="30" t="s">
        <v>1095</v>
      </c>
      <c r="E16716" s="75">
        <v>53</v>
      </c>
      <c r="F16716" s="30" t="s">
        <v>70</v>
      </c>
      <c r="G16716" s="30" t="s">
        <v>71</v>
      </c>
      <c r="H16716" s="75">
        <v>2</v>
      </c>
    </row>
    <row r="16717" spans="1:8">
      <c r="A16717" s="30" t="s">
        <v>5030</v>
      </c>
      <c r="B16717" s="74">
        <v>46244</v>
      </c>
      <c r="C16717" s="30" t="s">
        <v>1096</v>
      </c>
      <c r="D16717" s="30" t="s">
        <v>1097</v>
      </c>
      <c r="E16717" s="75">
        <v>45</v>
      </c>
      <c r="F16717" s="30" t="s">
        <v>70</v>
      </c>
      <c r="G16717" s="30" t="s">
        <v>71</v>
      </c>
      <c r="H16717" s="75">
        <v>2</v>
      </c>
    </row>
    <row r="16718" spans="1:8">
      <c r="A16718" s="30" t="s">
        <v>5030</v>
      </c>
      <c r="B16718" s="74">
        <v>46244</v>
      </c>
      <c r="C16718" s="30" t="s">
        <v>1098</v>
      </c>
      <c r="D16718" s="30" t="s">
        <v>1099</v>
      </c>
      <c r="E16718" s="75">
        <v>103</v>
      </c>
      <c r="F16718" s="30" t="s">
        <v>53</v>
      </c>
      <c r="G16718" s="30" t="s">
        <v>54</v>
      </c>
      <c r="H16718" s="75">
        <v>1</v>
      </c>
    </row>
    <row r="16719" spans="1:8">
      <c r="A16719" s="30" t="s">
        <v>5030</v>
      </c>
      <c r="B16719" s="74">
        <v>46244</v>
      </c>
      <c r="C16719" s="30" t="s">
        <v>1102</v>
      </c>
      <c r="D16719" s="30" t="s">
        <v>1103</v>
      </c>
      <c r="E16719" s="75">
        <v>121</v>
      </c>
      <c r="F16719" s="30" t="s">
        <v>53</v>
      </c>
      <c r="G16719" s="30" t="s">
        <v>54</v>
      </c>
      <c r="H16719" s="75">
        <v>1</v>
      </c>
    </row>
    <row r="16720" spans="1:8">
      <c r="A16720" s="30" t="s">
        <v>5030</v>
      </c>
      <c r="B16720" s="74">
        <v>46244</v>
      </c>
      <c r="C16720" s="30" t="s">
        <v>1104</v>
      </c>
      <c r="D16720" s="30" t="s">
        <v>1105</v>
      </c>
      <c r="E16720" s="75">
        <v>89</v>
      </c>
      <c r="F16720" s="30" t="s">
        <v>53</v>
      </c>
      <c r="G16720" s="30" t="s">
        <v>54</v>
      </c>
      <c r="H16720" s="75">
        <v>1</v>
      </c>
    </row>
    <row r="16721" spans="1:8">
      <c r="A16721" s="30" t="s">
        <v>5030</v>
      </c>
      <c r="B16721" s="74">
        <v>46244</v>
      </c>
      <c r="C16721" s="30" t="s">
        <v>1106</v>
      </c>
      <c r="D16721" s="30" t="s">
        <v>1107</v>
      </c>
      <c r="E16721" s="75">
        <v>232</v>
      </c>
      <c r="F16721" s="30" t="s">
        <v>80</v>
      </c>
      <c r="G16721" s="30" t="s">
        <v>81</v>
      </c>
      <c r="H16721" s="75">
        <v>1</v>
      </c>
    </row>
    <row r="16722" spans="1:8">
      <c r="A16722" s="30" t="s">
        <v>5030</v>
      </c>
      <c r="B16722" s="74">
        <v>46244</v>
      </c>
      <c r="C16722" s="30" t="s">
        <v>1108</v>
      </c>
      <c r="D16722" s="30" t="s">
        <v>1109</v>
      </c>
      <c r="E16722" s="75">
        <v>139</v>
      </c>
      <c r="F16722" s="30" t="s">
        <v>53</v>
      </c>
      <c r="G16722" s="30" t="s">
        <v>54</v>
      </c>
      <c r="H16722" s="75">
        <v>1</v>
      </c>
    </row>
    <row r="16723" spans="1:8">
      <c r="A16723" s="30" t="s">
        <v>5030</v>
      </c>
      <c r="B16723" s="74">
        <v>46244</v>
      </c>
      <c r="C16723" s="30" t="s">
        <v>1110</v>
      </c>
      <c r="D16723" s="30" t="s">
        <v>1111</v>
      </c>
      <c r="E16723" s="75">
        <v>96</v>
      </c>
      <c r="F16723" s="30" t="s">
        <v>80</v>
      </c>
      <c r="G16723" s="30" t="s">
        <v>81</v>
      </c>
      <c r="H16723" s="75">
        <v>1</v>
      </c>
    </row>
    <row r="16724" spans="1:8">
      <c r="A16724" s="30" t="s">
        <v>5030</v>
      </c>
      <c r="B16724" s="74">
        <v>46244</v>
      </c>
      <c r="C16724" s="30" t="s">
        <v>1852</v>
      </c>
      <c r="D16724" s="30" t="s">
        <v>1853</v>
      </c>
      <c r="E16724" s="75">
        <v>43</v>
      </c>
      <c r="F16724" s="30" t="s">
        <v>53</v>
      </c>
      <c r="G16724" s="30" t="s">
        <v>54</v>
      </c>
      <c r="H16724" s="75">
        <v>1</v>
      </c>
    </row>
    <row r="16725" spans="1:8">
      <c r="A16725" s="30" t="s">
        <v>5030</v>
      </c>
      <c r="B16725" s="74">
        <v>46244</v>
      </c>
      <c r="C16725" s="30" t="s">
        <v>1114</v>
      </c>
      <c r="D16725" s="30" t="s">
        <v>1115</v>
      </c>
      <c r="E16725" s="75">
        <v>68</v>
      </c>
      <c r="F16725" s="30" t="s">
        <v>70</v>
      </c>
      <c r="G16725" s="30" t="s">
        <v>71</v>
      </c>
      <c r="H16725" s="75">
        <v>2</v>
      </c>
    </row>
    <row r="16726" spans="1:8">
      <c r="A16726" s="30" t="s">
        <v>5030</v>
      </c>
      <c r="B16726" s="74">
        <v>46244</v>
      </c>
      <c r="C16726" s="30" t="s">
        <v>1120</v>
      </c>
      <c r="D16726" s="30" t="s">
        <v>1121</v>
      </c>
      <c r="E16726" s="75">
        <v>57</v>
      </c>
      <c r="F16726" s="30" t="s">
        <v>70</v>
      </c>
      <c r="G16726" s="30" t="s">
        <v>71</v>
      </c>
      <c r="H16726" s="75">
        <v>2</v>
      </c>
    </row>
    <row r="16727" spans="1:8">
      <c r="A16727" s="30" t="s">
        <v>5030</v>
      </c>
      <c r="B16727" s="74">
        <v>46244</v>
      </c>
      <c r="C16727" s="30" t="s">
        <v>1128</v>
      </c>
      <c r="D16727" s="30" t="s">
        <v>1129</v>
      </c>
      <c r="E16727" s="75">
        <v>95</v>
      </c>
      <c r="F16727" s="30" t="s">
        <v>68</v>
      </c>
      <c r="G16727" s="30" t="s">
        <v>69</v>
      </c>
      <c r="H16727" s="75">
        <v>1</v>
      </c>
    </row>
    <row r="16728" spans="1:8">
      <c r="A16728" s="30" t="s">
        <v>5030</v>
      </c>
      <c r="B16728" s="74">
        <v>46244</v>
      </c>
      <c r="C16728" s="30" t="s">
        <v>1130</v>
      </c>
      <c r="D16728" s="30" t="s">
        <v>1131</v>
      </c>
      <c r="E16728" s="75">
        <v>99</v>
      </c>
      <c r="F16728" s="30" t="s">
        <v>70</v>
      </c>
      <c r="G16728" s="30" t="s">
        <v>71</v>
      </c>
      <c r="H16728" s="75">
        <v>2</v>
      </c>
    </row>
    <row r="16729" spans="1:8">
      <c r="A16729" s="30" t="s">
        <v>5030</v>
      </c>
      <c r="B16729" s="74">
        <v>46244</v>
      </c>
      <c r="C16729" s="30" t="s">
        <v>1132</v>
      </c>
      <c r="D16729" s="30" t="s">
        <v>1133</v>
      </c>
      <c r="E16729" s="75">
        <v>78</v>
      </c>
      <c r="F16729" s="30" t="s">
        <v>70</v>
      </c>
      <c r="G16729" s="30" t="s">
        <v>71</v>
      </c>
      <c r="H16729" s="75">
        <v>2</v>
      </c>
    </row>
    <row r="16730" spans="1:8">
      <c r="A16730" s="30" t="s">
        <v>5030</v>
      </c>
      <c r="B16730" s="74">
        <v>46244</v>
      </c>
      <c r="C16730" s="30" t="s">
        <v>1136</v>
      </c>
      <c r="D16730" s="30" t="s">
        <v>1137</v>
      </c>
      <c r="E16730" s="75">
        <v>87</v>
      </c>
      <c r="F16730" s="30" t="s">
        <v>76</v>
      </c>
      <c r="G16730" s="30" t="s">
        <v>77</v>
      </c>
      <c r="H16730" s="75">
        <v>1</v>
      </c>
    </row>
    <row r="16731" spans="1:8">
      <c r="A16731" s="30" t="s">
        <v>5030</v>
      </c>
      <c r="B16731" s="74">
        <v>46244</v>
      </c>
      <c r="C16731" s="30" t="s">
        <v>1140</v>
      </c>
      <c r="D16731" s="30" t="s">
        <v>1141</v>
      </c>
      <c r="E16731" s="75">
        <v>175</v>
      </c>
      <c r="F16731" s="30" t="s">
        <v>53</v>
      </c>
      <c r="G16731" s="30" t="s">
        <v>54</v>
      </c>
      <c r="H16731" s="75">
        <v>1</v>
      </c>
    </row>
    <row r="16732" spans="1:8">
      <c r="A16732" s="30" t="s">
        <v>5030</v>
      </c>
      <c r="B16732" s="74">
        <v>46244</v>
      </c>
      <c r="C16732" s="30" t="s">
        <v>1144</v>
      </c>
      <c r="D16732" s="30" t="s">
        <v>1145</v>
      </c>
      <c r="E16732" s="75">
        <v>57</v>
      </c>
      <c r="F16732" s="30" t="s">
        <v>70</v>
      </c>
      <c r="G16732" s="30" t="s">
        <v>71</v>
      </c>
      <c r="H16732" s="75">
        <v>2</v>
      </c>
    </row>
    <row r="16733" spans="1:8">
      <c r="A16733" s="30" t="s">
        <v>5030</v>
      </c>
      <c r="B16733" s="74">
        <v>46244</v>
      </c>
      <c r="C16733" s="30" t="s">
        <v>1148</v>
      </c>
      <c r="D16733" s="30" t="s">
        <v>1149</v>
      </c>
      <c r="E16733" s="75">
        <v>73</v>
      </c>
      <c r="F16733" s="30" t="s">
        <v>70</v>
      </c>
      <c r="G16733" s="30" t="s">
        <v>71</v>
      </c>
      <c r="H16733" s="75">
        <v>2</v>
      </c>
    </row>
    <row r="16734" spans="1:8">
      <c r="A16734" s="30" t="s">
        <v>5030</v>
      </c>
      <c r="B16734" s="74">
        <v>46244</v>
      </c>
      <c r="C16734" s="30" t="s">
        <v>1150</v>
      </c>
      <c r="D16734" s="30" t="s">
        <v>1151</v>
      </c>
      <c r="E16734" s="75">
        <v>51</v>
      </c>
      <c r="F16734" s="30" t="s">
        <v>68</v>
      </c>
      <c r="G16734" s="30" t="s">
        <v>69</v>
      </c>
      <c r="H16734" s="75">
        <v>1</v>
      </c>
    </row>
    <row r="16735" spans="1:8">
      <c r="A16735" s="30" t="s">
        <v>5030</v>
      </c>
      <c r="B16735" s="74">
        <v>46244</v>
      </c>
      <c r="C16735" s="30" t="s">
        <v>1152</v>
      </c>
      <c r="D16735" s="30" t="s">
        <v>1153</v>
      </c>
      <c r="E16735" s="75">
        <v>136</v>
      </c>
      <c r="F16735" s="30" t="s">
        <v>70</v>
      </c>
      <c r="G16735" s="30" t="s">
        <v>71</v>
      </c>
      <c r="H16735" s="75">
        <v>2</v>
      </c>
    </row>
    <row r="16736" spans="1:8">
      <c r="A16736" s="30" t="s">
        <v>5030</v>
      </c>
      <c r="B16736" s="74">
        <v>46244</v>
      </c>
      <c r="C16736" s="30" t="s">
        <v>1154</v>
      </c>
      <c r="D16736" s="30" t="s">
        <v>1155</v>
      </c>
      <c r="E16736" s="75">
        <v>100</v>
      </c>
      <c r="F16736" s="30" t="s">
        <v>53</v>
      </c>
      <c r="G16736" s="30" t="s">
        <v>54</v>
      </c>
      <c r="H16736" s="75">
        <v>1</v>
      </c>
    </row>
    <row r="16737" spans="1:8">
      <c r="A16737" s="30" t="s">
        <v>5030</v>
      </c>
      <c r="B16737" s="74">
        <v>46244</v>
      </c>
      <c r="C16737" s="30" t="s">
        <v>1156</v>
      </c>
      <c r="D16737" s="30" t="s">
        <v>1157</v>
      </c>
      <c r="E16737" s="75">
        <v>147</v>
      </c>
      <c r="F16737" s="30" t="s">
        <v>70</v>
      </c>
      <c r="G16737" s="30" t="s">
        <v>71</v>
      </c>
      <c r="H16737" s="75">
        <v>2</v>
      </c>
    </row>
    <row r="16738" spans="1:8">
      <c r="A16738" s="30" t="s">
        <v>5030</v>
      </c>
      <c r="B16738" s="74">
        <v>46244</v>
      </c>
      <c r="C16738" s="30" t="s">
        <v>1860</v>
      </c>
      <c r="D16738" s="30" t="s">
        <v>1861</v>
      </c>
      <c r="E16738" s="75">
        <v>167</v>
      </c>
      <c r="F16738" s="30" t="s">
        <v>53</v>
      </c>
      <c r="G16738" s="30" t="s">
        <v>54</v>
      </c>
      <c r="H16738" s="75">
        <v>1</v>
      </c>
    </row>
    <row r="16739" spans="1:8">
      <c r="A16739" s="30" t="s">
        <v>5030</v>
      </c>
      <c r="B16739" s="74">
        <v>46244</v>
      </c>
      <c r="C16739" s="30" t="s">
        <v>1160</v>
      </c>
      <c r="D16739" s="30" t="s">
        <v>1161</v>
      </c>
      <c r="E16739" s="75">
        <v>6</v>
      </c>
      <c r="F16739" s="30" t="s">
        <v>70</v>
      </c>
      <c r="G16739" s="30" t="s">
        <v>71</v>
      </c>
      <c r="H16739" s="75">
        <v>2</v>
      </c>
    </row>
    <row r="16740" spans="1:8">
      <c r="A16740" s="30" t="s">
        <v>5030</v>
      </c>
      <c r="B16740" s="74">
        <v>46244</v>
      </c>
      <c r="C16740" s="30" t="s">
        <v>1926</v>
      </c>
      <c r="D16740" s="30" t="s">
        <v>1927</v>
      </c>
      <c r="E16740" s="75">
        <v>48</v>
      </c>
      <c r="F16740" s="30" t="s">
        <v>72</v>
      </c>
      <c r="G16740" s="30" t="s">
        <v>73</v>
      </c>
      <c r="H16740" s="75">
        <v>3</v>
      </c>
    </row>
    <row r="16741" spans="1:8">
      <c r="A16741" s="30" t="s">
        <v>5030</v>
      </c>
      <c r="B16741" s="74">
        <v>46244</v>
      </c>
      <c r="C16741" s="30" t="s">
        <v>1162</v>
      </c>
      <c r="D16741" s="30" t="s">
        <v>1163</v>
      </c>
      <c r="E16741" s="75">
        <v>32</v>
      </c>
      <c r="F16741" s="30" t="s">
        <v>76</v>
      </c>
      <c r="G16741" s="30" t="s">
        <v>77</v>
      </c>
      <c r="H16741" s="75">
        <v>1</v>
      </c>
    </row>
    <row r="16742" spans="1:8">
      <c r="A16742" s="30" t="s">
        <v>5030</v>
      </c>
      <c r="B16742" s="74">
        <v>46244</v>
      </c>
      <c r="C16742" s="30" t="s">
        <v>1164</v>
      </c>
      <c r="D16742" s="30" t="s">
        <v>1165</v>
      </c>
      <c r="E16742" s="75">
        <v>158</v>
      </c>
      <c r="F16742" s="30" t="s">
        <v>70</v>
      </c>
      <c r="G16742" s="30" t="s">
        <v>71</v>
      </c>
      <c r="H16742" s="75">
        <v>2</v>
      </c>
    </row>
    <row r="16743" spans="1:8">
      <c r="A16743" s="30" t="s">
        <v>5030</v>
      </c>
      <c r="B16743" s="74">
        <v>46244</v>
      </c>
      <c r="C16743" s="30" t="s">
        <v>1166</v>
      </c>
      <c r="D16743" s="30" t="s">
        <v>1167</v>
      </c>
      <c r="E16743" s="75">
        <v>91</v>
      </c>
      <c r="F16743" s="30" t="s">
        <v>53</v>
      </c>
      <c r="G16743" s="30" t="s">
        <v>54</v>
      </c>
      <c r="H16743" s="75">
        <v>1</v>
      </c>
    </row>
    <row r="16744" spans="1:8">
      <c r="A16744" s="30" t="s">
        <v>5030</v>
      </c>
      <c r="B16744" s="74">
        <v>46244</v>
      </c>
      <c r="C16744" s="30" t="s">
        <v>1174</v>
      </c>
      <c r="D16744" s="30" t="s">
        <v>1175</v>
      </c>
      <c r="E16744" s="75">
        <v>64</v>
      </c>
      <c r="F16744" s="30" t="s">
        <v>53</v>
      </c>
      <c r="G16744" s="30" t="s">
        <v>54</v>
      </c>
      <c r="H16744" s="75">
        <v>1</v>
      </c>
    </row>
    <row r="16745" spans="1:8">
      <c r="A16745" s="30" t="s">
        <v>5030</v>
      </c>
      <c r="B16745" s="74">
        <v>46244</v>
      </c>
      <c r="C16745" s="30" t="s">
        <v>1176</v>
      </c>
      <c r="D16745" s="30" t="s">
        <v>1177</v>
      </c>
      <c r="E16745" s="75">
        <v>9</v>
      </c>
      <c r="F16745" s="30" t="s">
        <v>53</v>
      </c>
      <c r="G16745" s="30" t="s">
        <v>54</v>
      </c>
      <c r="H16745" s="75">
        <v>1</v>
      </c>
    </row>
    <row r="16746" spans="1:8">
      <c r="A16746" s="30" t="s">
        <v>5030</v>
      </c>
      <c r="B16746" s="74">
        <v>46244</v>
      </c>
      <c r="C16746" s="30" t="s">
        <v>1180</v>
      </c>
      <c r="D16746" s="30" t="s">
        <v>1181</v>
      </c>
      <c r="E16746" s="75">
        <v>116</v>
      </c>
      <c r="F16746" s="30" t="s">
        <v>53</v>
      </c>
      <c r="G16746" s="30" t="s">
        <v>54</v>
      </c>
      <c r="H16746" s="75">
        <v>1</v>
      </c>
    </row>
    <row r="16747" spans="1:8">
      <c r="A16747" s="30" t="s">
        <v>5030</v>
      </c>
      <c r="B16747" s="74">
        <v>46244</v>
      </c>
      <c r="C16747" s="30" t="s">
        <v>1182</v>
      </c>
      <c r="D16747" s="30" t="s">
        <v>1183</v>
      </c>
      <c r="E16747" s="75">
        <v>126</v>
      </c>
      <c r="F16747" s="30" t="s">
        <v>70</v>
      </c>
      <c r="G16747" s="30" t="s">
        <v>71</v>
      </c>
      <c r="H16747" s="75">
        <v>2</v>
      </c>
    </row>
    <row r="16748" spans="1:8">
      <c r="A16748" s="30" t="s">
        <v>5030</v>
      </c>
      <c r="B16748" s="74">
        <v>46244</v>
      </c>
      <c r="C16748" s="30" t="s">
        <v>1186</v>
      </c>
      <c r="D16748" s="30" t="s">
        <v>1187</v>
      </c>
      <c r="E16748" s="75">
        <v>58</v>
      </c>
      <c r="F16748" s="30" t="s">
        <v>53</v>
      </c>
      <c r="G16748" s="30" t="s">
        <v>54</v>
      </c>
      <c r="H16748" s="75">
        <v>1</v>
      </c>
    </row>
    <row r="16749" spans="1:8">
      <c r="A16749" s="30" t="s">
        <v>5030</v>
      </c>
      <c r="B16749" s="74">
        <v>46244</v>
      </c>
      <c r="C16749" s="30" t="s">
        <v>1188</v>
      </c>
      <c r="D16749" s="30" t="s">
        <v>1189</v>
      </c>
      <c r="E16749" s="75">
        <v>37</v>
      </c>
      <c r="F16749" s="30" t="s">
        <v>53</v>
      </c>
      <c r="G16749" s="30" t="s">
        <v>54</v>
      </c>
      <c r="H16749" s="75">
        <v>1</v>
      </c>
    </row>
    <row r="16750" spans="1:8">
      <c r="A16750" s="30" t="s">
        <v>5030</v>
      </c>
      <c r="B16750" s="74">
        <v>46244</v>
      </c>
      <c r="C16750" s="30" t="s">
        <v>1190</v>
      </c>
      <c r="D16750" s="30" t="s">
        <v>1191</v>
      </c>
      <c r="E16750" s="75">
        <v>11</v>
      </c>
      <c r="F16750" s="30" t="s">
        <v>53</v>
      </c>
      <c r="G16750" s="30" t="s">
        <v>54</v>
      </c>
      <c r="H16750" s="75">
        <v>1</v>
      </c>
    </row>
    <row r="16751" spans="1:8">
      <c r="A16751" s="30" t="s">
        <v>5030</v>
      </c>
      <c r="B16751" s="74">
        <v>46244</v>
      </c>
      <c r="C16751" s="30" t="s">
        <v>1192</v>
      </c>
      <c r="D16751" s="30" t="s">
        <v>1193</v>
      </c>
      <c r="E16751" s="75">
        <v>74</v>
      </c>
      <c r="F16751" s="30" t="s">
        <v>53</v>
      </c>
      <c r="G16751" s="30" t="s">
        <v>54</v>
      </c>
      <c r="H16751" s="75">
        <v>1</v>
      </c>
    </row>
    <row r="16752" spans="1:8">
      <c r="A16752" s="30" t="s">
        <v>5030</v>
      </c>
      <c r="B16752" s="74">
        <v>46244</v>
      </c>
      <c r="C16752" s="30" t="s">
        <v>1194</v>
      </c>
      <c r="D16752" s="30" t="s">
        <v>1195</v>
      </c>
      <c r="E16752" s="75">
        <v>136</v>
      </c>
      <c r="F16752" s="30" t="s">
        <v>70</v>
      </c>
      <c r="G16752" s="30" t="s">
        <v>71</v>
      </c>
      <c r="H16752" s="75">
        <v>2</v>
      </c>
    </row>
    <row r="16753" spans="1:8">
      <c r="A16753" s="30" t="s">
        <v>5030</v>
      </c>
      <c r="B16753" s="74">
        <v>46244</v>
      </c>
      <c r="C16753" s="30" t="s">
        <v>1202</v>
      </c>
      <c r="D16753" s="30" t="s">
        <v>1203</v>
      </c>
      <c r="E16753" s="75">
        <v>154</v>
      </c>
      <c r="F16753" s="30" t="s">
        <v>70</v>
      </c>
      <c r="G16753" s="30" t="s">
        <v>71</v>
      </c>
      <c r="H16753" s="75">
        <v>2</v>
      </c>
    </row>
    <row r="16754" spans="1:8">
      <c r="A16754" s="30" t="s">
        <v>5030</v>
      </c>
      <c r="B16754" s="74">
        <v>46244</v>
      </c>
      <c r="C16754" s="30" t="s">
        <v>1204</v>
      </c>
      <c r="D16754" s="30" t="s">
        <v>1205</v>
      </c>
      <c r="E16754" s="75">
        <v>31</v>
      </c>
      <c r="F16754" s="30" t="s">
        <v>53</v>
      </c>
      <c r="G16754" s="30" t="s">
        <v>54</v>
      </c>
      <c r="H16754" s="75">
        <v>1</v>
      </c>
    </row>
    <row r="16755" spans="1:8">
      <c r="A16755" s="30" t="s">
        <v>5030</v>
      </c>
      <c r="B16755" s="74">
        <v>46244</v>
      </c>
      <c r="C16755" s="30" t="s">
        <v>1206</v>
      </c>
      <c r="D16755" s="30" t="s">
        <v>1207</v>
      </c>
      <c r="E16755" s="75">
        <v>9</v>
      </c>
      <c r="F16755" s="30" t="s">
        <v>53</v>
      </c>
      <c r="G16755" s="30" t="s">
        <v>54</v>
      </c>
      <c r="H16755" s="75">
        <v>1</v>
      </c>
    </row>
    <row r="16756" spans="1:8">
      <c r="A16756" s="30" t="s">
        <v>5030</v>
      </c>
      <c r="B16756" s="74">
        <v>46244</v>
      </c>
      <c r="C16756" s="30" t="s">
        <v>1208</v>
      </c>
      <c r="D16756" s="30" t="s">
        <v>1209</v>
      </c>
      <c r="E16756" s="75">
        <v>106</v>
      </c>
      <c r="F16756" s="30" t="s">
        <v>53</v>
      </c>
      <c r="G16756" s="30" t="s">
        <v>54</v>
      </c>
      <c r="H16756" s="75">
        <v>1</v>
      </c>
    </row>
    <row r="16757" spans="1:8">
      <c r="A16757" s="30" t="s">
        <v>5030</v>
      </c>
      <c r="B16757" s="74">
        <v>46244</v>
      </c>
      <c r="C16757" s="30" t="s">
        <v>1210</v>
      </c>
      <c r="D16757" s="30" t="s">
        <v>1211</v>
      </c>
      <c r="E16757" s="75">
        <v>55</v>
      </c>
      <c r="F16757" s="30" t="s">
        <v>53</v>
      </c>
      <c r="G16757" s="30" t="s">
        <v>54</v>
      </c>
      <c r="H16757" s="75">
        <v>1</v>
      </c>
    </row>
    <row r="16758" spans="1:8">
      <c r="A16758" s="30" t="s">
        <v>5030</v>
      </c>
      <c r="B16758" s="74">
        <v>46244</v>
      </c>
      <c r="C16758" s="30" t="s">
        <v>1212</v>
      </c>
      <c r="D16758" s="30" t="s">
        <v>1213</v>
      </c>
      <c r="E16758" s="75">
        <v>78</v>
      </c>
      <c r="F16758" s="30" t="s">
        <v>80</v>
      </c>
      <c r="G16758" s="30" t="s">
        <v>81</v>
      </c>
      <c r="H16758" s="75">
        <v>1</v>
      </c>
    </row>
    <row r="16759" spans="1:8">
      <c r="A16759" s="30" t="s">
        <v>5030</v>
      </c>
      <c r="B16759" s="74">
        <v>46244</v>
      </c>
      <c r="C16759" s="30" t="s">
        <v>1862</v>
      </c>
      <c r="D16759" s="30" t="s">
        <v>1863</v>
      </c>
      <c r="E16759" s="75">
        <v>93</v>
      </c>
      <c r="F16759" s="30" t="s">
        <v>53</v>
      </c>
      <c r="G16759" s="30" t="s">
        <v>54</v>
      </c>
      <c r="H16759" s="75">
        <v>1</v>
      </c>
    </row>
    <row r="16760" spans="1:8">
      <c r="A16760" s="30" t="s">
        <v>5030</v>
      </c>
      <c r="B16760" s="74">
        <v>46244</v>
      </c>
      <c r="C16760" s="30" t="s">
        <v>1218</v>
      </c>
      <c r="D16760" s="30" t="s">
        <v>1219</v>
      </c>
      <c r="E16760" s="75">
        <v>20</v>
      </c>
      <c r="F16760" s="30" t="s">
        <v>53</v>
      </c>
      <c r="G16760" s="30" t="s">
        <v>54</v>
      </c>
      <c r="H16760" s="75">
        <v>1</v>
      </c>
    </row>
    <row r="16761" spans="1:8">
      <c r="A16761" s="30" t="s">
        <v>5030</v>
      </c>
      <c r="B16761" s="74">
        <v>46244</v>
      </c>
      <c r="C16761" s="30" t="s">
        <v>1864</v>
      </c>
      <c r="D16761" s="30" t="s">
        <v>1865</v>
      </c>
      <c r="E16761" s="75">
        <v>64</v>
      </c>
      <c r="F16761" s="30" t="s">
        <v>53</v>
      </c>
      <c r="G16761" s="30" t="s">
        <v>54</v>
      </c>
      <c r="H16761" s="75">
        <v>1</v>
      </c>
    </row>
    <row r="16762" spans="1:8">
      <c r="A16762" s="30" t="s">
        <v>5030</v>
      </c>
      <c r="B16762" s="74">
        <v>46244</v>
      </c>
      <c r="C16762" s="30" t="s">
        <v>1224</v>
      </c>
      <c r="D16762" s="30" t="s">
        <v>1225</v>
      </c>
      <c r="E16762" s="75">
        <v>63</v>
      </c>
      <c r="F16762" s="30" t="s">
        <v>70</v>
      </c>
      <c r="G16762" s="30" t="s">
        <v>71</v>
      </c>
      <c r="H16762" s="75">
        <v>2</v>
      </c>
    </row>
    <row r="16763" spans="1:8">
      <c r="A16763" s="30" t="s">
        <v>5030</v>
      </c>
      <c r="B16763" s="74">
        <v>46244</v>
      </c>
      <c r="C16763" s="30" t="s">
        <v>1226</v>
      </c>
      <c r="D16763" s="30" t="s">
        <v>1227</v>
      </c>
      <c r="E16763" s="75">
        <v>88</v>
      </c>
      <c r="F16763" s="30" t="s">
        <v>70</v>
      </c>
      <c r="G16763" s="30" t="s">
        <v>71</v>
      </c>
      <c r="H16763" s="75">
        <v>2</v>
      </c>
    </row>
    <row r="16764" spans="1:8">
      <c r="A16764" s="30" t="s">
        <v>5030</v>
      </c>
      <c r="B16764" s="74">
        <v>46244</v>
      </c>
      <c r="C16764" s="30" t="s">
        <v>1228</v>
      </c>
      <c r="D16764" s="30" t="s">
        <v>1229</v>
      </c>
      <c r="E16764" s="75">
        <v>139</v>
      </c>
      <c r="F16764" s="30" t="s">
        <v>53</v>
      </c>
      <c r="G16764" s="30" t="s">
        <v>54</v>
      </c>
      <c r="H16764" s="75">
        <v>1</v>
      </c>
    </row>
    <row r="16765" spans="1:8">
      <c r="A16765" s="30" t="s">
        <v>5030</v>
      </c>
      <c r="B16765" s="74">
        <v>46244</v>
      </c>
      <c r="C16765" s="30" t="s">
        <v>1230</v>
      </c>
      <c r="D16765" s="30" t="s">
        <v>1231</v>
      </c>
      <c r="E16765" s="75">
        <v>116</v>
      </c>
      <c r="F16765" s="30" t="s">
        <v>76</v>
      </c>
      <c r="G16765" s="30" t="s">
        <v>77</v>
      </c>
      <c r="H16765" s="75">
        <v>1</v>
      </c>
    </row>
    <row r="16766" spans="1:8">
      <c r="A16766" s="30" t="s">
        <v>5030</v>
      </c>
      <c r="B16766" s="74">
        <v>46244</v>
      </c>
      <c r="C16766" s="30" t="s">
        <v>1234</v>
      </c>
      <c r="D16766" s="30" t="s">
        <v>1235</v>
      </c>
      <c r="E16766" s="75">
        <v>161</v>
      </c>
      <c r="F16766" s="30" t="s">
        <v>70</v>
      </c>
      <c r="G16766" s="30" t="s">
        <v>71</v>
      </c>
      <c r="H16766" s="75">
        <v>2</v>
      </c>
    </row>
    <row r="16767" spans="1:8">
      <c r="A16767" s="30" t="s">
        <v>5030</v>
      </c>
      <c r="B16767" s="74">
        <v>46244</v>
      </c>
      <c r="C16767" s="30" t="s">
        <v>1240</v>
      </c>
      <c r="D16767" s="30" t="s">
        <v>1241</v>
      </c>
      <c r="E16767" s="75">
        <v>97</v>
      </c>
      <c r="F16767" s="30" t="s">
        <v>53</v>
      </c>
      <c r="G16767" s="30" t="s">
        <v>54</v>
      </c>
      <c r="H16767" s="75">
        <v>1</v>
      </c>
    </row>
    <row r="16768" spans="1:8">
      <c r="A16768" s="30" t="s">
        <v>5030</v>
      </c>
      <c r="B16768" s="74">
        <v>46244</v>
      </c>
      <c r="C16768" s="30" t="s">
        <v>1242</v>
      </c>
      <c r="D16768" s="30" t="s">
        <v>1243</v>
      </c>
      <c r="E16768" s="75">
        <v>4</v>
      </c>
      <c r="F16768" s="30" t="s">
        <v>76</v>
      </c>
      <c r="G16768" s="30" t="s">
        <v>77</v>
      </c>
      <c r="H16768" s="75">
        <v>1</v>
      </c>
    </row>
    <row r="16769" spans="1:8">
      <c r="A16769" s="30" t="s">
        <v>5030</v>
      </c>
      <c r="B16769" s="74">
        <v>46244</v>
      </c>
      <c r="C16769" s="30" t="s">
        <v>1244</v>
      </c>
      <c r="D16769" s="30" t="s">
        <v>1245</v>
      </c>
      <c r="E16769" s="75">
        <v>19</v>
      </c>
      <c r="F16769" s="30" t="s">
        <v>53</v>
      </c>
      <c r="G16769" s="30" t="s">
        <v>54</v>
      </c>
      <c r="H16769" s="75">
        <v>1</v>
      </c>
    </row>
    <row r="16770" spans="1:8">
      <c r="A16770" s="30" t="s">
        <v>5030</v>
      </c>
      <c r="B16770" s="74">
        <v>46244</v>
      </c>
      <c r="C16770" s="30" t="s">
        <v>1246</v>
      </c>
      <c r="D16770" s="30" t="s">
        <v>1247</v>
      </c>
      <c r="E16770" s="75">
        <v>18</v>
      </c>
      <c r="F16770" s="30" t="s">
        <v>70</v>
      </c>
      <c r="G16770" s="30" t="s">
        <v>71</v>
      </c>
      <c r="H16770" s="75">
        <v>2</v>
      </c>
    </row>
    <row r="16771" spans="1:8">
      <c r="A16771" s="30" t="s">
        <v>5030</v>
      </c>
      <c r="B16771" s="74">
        <v>46244</v>
      </c>
      <c r="C16771" s="30" t="s">
        <v>1248</v>
      </c>
      <c r="D16771" s="30" t="s">
        <v>1249</v>
      </c>
      <c r="E16771" s="75">
        <v>3</v>
      </c>
      <c r="F16771" s="30" t="s">
        <v>76</v>
      </c>
      <c r="G16771" s="30" t="s">
        <v>77</v>
      </c>
      <c r="H16771" s="75">
        <v>1</v>
      </c>
    </row>
    <row r="16772" spans="1:8">
      <c r="A16772" s="30" t="s">
        <v>5030</v>
      </c>
      <c r="B16772" s="74">
        <v>46244</v>
      </c>
      <c r="C16772" s="30" t="s">
        <v>1250</v>
      </c>
      <c r="D16772" s="30" t="s">
        <v>1251</v>
      </c>
      <c r="E16772" s="75">
        <v>88</v>
      </c>
      <c r="F16772" s="30" t="s">
        <v>70</v>
      </c>
      <c r="G16772" s="30" t="s">
        <v>71</v>
      </c>
      <c r="H16772" s="75">
        <v>2</v>
      </c>
    </row>
    <row r="16773" spans="1:8">
      <c r="A16773" s="30" t="s">
        <v>5030</v>
      </c>
      <c r="B16773" s="74">
        <v>46244</v>
      </c>
      <c r="C16773" s="30" t="s">
        <v>1874</v>
      </c>
      <c r="D16773" s="30" t="s">
        <v>1875</v>
      </c>
      <c r="E16773" s="75">
        <v>140</v>
      </c>
      <c r="F16773" s="30" t="s">
        <v>70</v>
      </c>
      <c r="G16773" s="30" t="s">
        <v>71</v>
      </c>
      <c r="H16773" s="75">
        <v>2</v>
      </c>
    </row>
    <row r="16774" spans="1:8">
      <c r="A16774" s="30" t="s">
        <v>5030</v>
      </c>
      <c r="B16774" s="74">
        <v>46244</v>
      </c>
      <c r="C16774" s="30" t="s">
        <v>1258</v>
      </c>
      <c r="D16774" s="30" t="s">
        <v>1259</v>
      </c>
      <c r="E16774" s="75">
        <v>76</v>
      </c>
      <c r="F16774" s="30" t="s">
        <v>53</v>
      </c>
      <c r="G16774" s="30" t="s">
        <v>54</v>
      </c>
      <c r="H16774" s="75">
        <v>1</v>
      </c>
    </row>
    <row r="16775" spans="1:8">
      <c r="A16775" s="30" t="s">
        <v>5030</v>
      </c>
      <c r="B16775" s="74">
        <v>46244</v>
      </c>
      <c r="C16775" s="30" t="s">
        <v>1260</v>
      </c>
      <c r="D16775" s="30" t="s">
        <v>1261</v>
      </c>
      <c r="E16775" s="75">
        <v>51</v>
      </c>
      <c r="F16775" s="30" t="s">
        <v>70</v>
      </c>
      <c r="G16775" s="30" t="s">
        <v>71</v>
      </c>
      <c r="H16775" s="75">
        <v>2</v>
      </c>
    </row>
    <row r="16776" spans="1:8">
      <c r="A16776" s="30" t="s">
        <v>5030</v>
      </c>
      <c r="B16776" s="74">
        <v>46244</v>
      </c>
      <c r="C16776" s="30" t="s">
        <v>1264</v>
      </c>
      <c r="D16776" s="30" t="s">
        <v>1265</v>
      </c>
      <c r="E16776" s="75">
        <v>2</v>
      </c>
      <c r="F16776" s="30" t="s">
        <v>76</v>
      </c>
      <c r="G16776" s="30" t="s">
        <v>77</v>
      </c>
      <c r="H16776" s="75">
        <v>1</v>
      </c>
    </row>
    <row r="16777" spans="1:8">
      <c r="A16777" s="30" t="s">
        <v>5030</v>
      </c>
      <c r="B16777" s="74">
        <v>46244</v>
      </c>
      <c r="C16777" s="30" t="s">
        <v>1266</v>
      </c>
      <c r="D16777" s="30" t="s">
        <v>1267</v>
      </c>
      <c r="E16777" s="75">
        <v>104</v>
      </c>
      <c r="F16777" s="30" t="s">
        <v>53</v>
      </c>
      <c r="G16777" s="30" t="s">
        <v>54</v>
      </c>
      <c r="H16777" s="75">
        <v>1</v>
      </c>
    </row>
    <row r="16778" spans="1:8">
      <c r="A16778" s="30" t="s">
        <v>5030</v>
      </c>
      <c r="B16778" s="74">
        <v>46244</v>
      </c>
      <c r="C16778" s="30" t="s">
        <v>1270</v>
      </c>
      <c r="D16778" s="30" t="s">
        <v>1271</v>
      </c>
      <c r="E16778" s="75">
        <v>146</v>
      </c>
      <c r="F16778" s="30" t="s">
        <v>53</v>
      </c>
      <c r="G16778" s="30" t="s">
        <v>54</v>
      </c>
      <c r="H16778" s="75">
        <v>1</v>
      </c>
    </row>
    <row r="16779" spans="1:8">
      <c r="A16779" s="30" t="s">
        <v>5030</v>
      </c>
      <c r="B16779" s="74">
        <v>46244</v>
      </c>
      <c r="C16779" s="30" t="s">
        <v>1274</v>
      </c>
      <c r="D16779" s="30" t="s">
        <v>1275</v>
      </c>
      <c r="E16779" s="75">
        <v>51</v>
      </c>
      <c r="F16779" s="30" t="s">
        <v>70</v>
      </c>
      <c r="G16779" s="30" t="s">
        <v>71</v>
      </c>
      <c r="H16779" s="75">
        <v>2</v>
      </c>
    </row>
    <row r="16780" spans="1:8">
      <c r="A16780" s="30" t="s">
        <v>5030</v>
      </c>
      <c r="B16780" s="74">
        <v>46244</v>
      </c>
      <c r="C16780" s="30" t="s">
        <v>1276</v>
      </c>
      <c r="D16780" s="30" t="s">
        <v>1277</v>
      </c>
      <c r="E16780" s="75">
        <v>179</v>
      </c>
      <c r="F16780" s="30" t="s">
        <v>70</v>
      </c>
      <c r="G16780" s="30" t="s">
        <v>71</v>
      </c>
      <c r="H16780" s="75">
        <v>2</v>
      </c>
    </row>
    <row r="16781" spans="1:8">
      <c r="A16781" s="30" t="s">
        <v>5030</v>
      </c>
      <c r="B16781" s="74">
        <v>46244</v>
      </c>
      <c r="C16781" s="30" t="s">
        <v>1278</v>
      </c>
      <c r="D16781" s="30" t="s">
        <v>1279</v>
      </c>
      <c r="E16781" s="75">
        <v>135</v>
      </c>
      <c r="F16781" s="30" t="s">
        <v>53</v>
      </c>
      <c r="G16781" s="30" t="s">
        <v>54</v>
      </c>
      <c r="H16781" s="75">
        <v>1</v>
      </c>
    </row>
    <row r="16782" spans="1:8">
      <c r="A16782" s="30" t="s">
        <v>5030</v>
      </c>
      <c r="B16782" s="74">
        <v>46244</v>
      </c>
      <c r="C16782" s="30" t="s">
        <v>1280</v>
      </c>
      <c r="D16782" s="30" t="s">
        <v>1281</v>
      </c>
      <c r="E16782" s="75">
        <v>48</v>
      </c>
      <c r="F16782" s="30" t="s">
        <v>53</v>
      </c>
      <c r="G16782" s="30" t="s">
        <v>54</v>
      </c>
      <c r="H16782" s="75">
        <v>1</v>
      </c>
    </row>
    <row r="16783" spans="1:8">
      <c r="A16783" s="30" t="s">
        <v>5030</v>
      </c>
      <c r="B16783" s="74">
        <v>46244</v>
      </c>
      <c r="C16783" s="30" t="s">
        <v>1884</v>
      </c>
      <c r="D16783" s="30" t="s">
        <v>1885</v>
      </c>
      <c r="E16783" s="75">
        <v>55</v>
      </c>
      <c r="F16783" s="30" t="s">
        <v>53</v>
      </c>
      <c r="G16783" s="30" t="s">
        <v>54</v>
      </c>
      <c r="H16783" s="75">
        <v>1</v>
      </c>
    </row>
    <row r="16784" spans="1:8">
      <c r="A16784" s="30" t="s">
        <v>5030</v>
      </c>
      <c r="B16784" s="74">
        <v>46244</v>
      </c>
      <c r="C16784" s="30" t="s">
        <v>1282</v>
      </c>
      <c r="D16784" s="30" t="s">
        <v>1283</v>
      </c>
      <c r="E16784" s="75">
        <v>117</v>
      </c>
      <c r="F16784" s="30" t="s">
        <v>70</v>
      </c>
      <c r="G16784" s="30" t="s">
        <v>71</v>
      </c>
      <c r="H16784" s="75">
        <v>2</v>
      </c>
    </row>
    <row r="16785" spans="1:8">
      <c r="A16785" s="30" t="s">
        <v>5030</v>
      </c>
      <c r="B16785" s="74">
        <v>46244</v>
      </c>
      <c r="C16785" s="30" t="s">
        <v>1288</v>
      </c>
      <c r="D16785" s="30" t="s">
        <v>1289</v>
      </c>
      <c r="E16785" s="75">
        <v>83</v>
      </c>
      <c r="F16785" s="30" t="s">
        <v>53</v>
      </c>
      <c r="G16785" s="30" t="s">
        <v>54</v>
      </c>
      <c r="H16785" s="75">
        <v>1</v>
      </c>
    </row>
    <row r="16786" spans="1:8">
      <c r="A16786" s="30" t="s">
        <v>5030</v>
      </c>
      <c r="B16786" s="74">
        <v>46244</v>
      </c>
      <c r="C16786" s="30" t="s">
        <v>1294</v>
      </c>
      <c r="D16786" s="30" t="s">
        <v>1295</v>
      </c>
      <c r="E16786" s="75">
        <v>25</v>
      </c>
      <c r="F16786" s="30" t="s">
        <v>53</v>
      </c>
      <c r="G16786" s="30" t="s">
        <v>54</v>
      </c>
      <c r="H16786" s="75">
        <v>1</v>
      </c>
    </row>
    <row r="16787" spans="1:8">
      <c r="A16787" s="30" t="s">
        <v>5030</v>
      </c>
      <c r="B16787" s="74">
        <v>46244</v>
      </c>
      <c r="C16787" s="30" t="s">
        <v>1298</v>
      </c>
      <c r="D16787" s="30" t="s">
        <v>1299</v>
      </c>
      <c r="E16787" s="75">
        <v>46</v>
      </c>
      <c r="F16787" s="30" t="s">
        <v>53</v>
      </c>
      <c r="G16787" s="30" t="s">
        <v>54</v>
      </c>
      <c r="H16787" s="75">
        <v>1</v>
      </c>
    </row>
    <row r="16788" spans="1:8">
      <c r="A16788" s="30" t="s">
        <v>5030</v>
      </c>
      <c r="B16788" s="74">
        <v>46244</v>
      </c>
      <c r="C16788" s="30" t="s">
        <v>1300</v>
      </c>
      <c r="D16788" s="30" t="s">
        <v>1301</v>
      </c>
      <c r="E16788" s="75">
        <v>3</v>
      </c>
      <c r="F16788" s="30" t="s">
        <v>70</v>
      </c>
      <c r="G16788" s="30" t="s">
        <v>71</v>
      </c>
      <c r="H16788" s="75">
        <v>2</v>
      </c>
    </row>
    <row r="16789" spans="1:8">
      <c r="A16789" s="30" t="s">
        <v>5030</v>
      </c>
      <c r="B16789" s="74">
        <v>46244</v>
      </c>
      <c r="C16789" s="30" t="s">
        <v>1308</v>
      </c>
      <c r="D16789" s="30" t="s">
        <v>1309</v>
      </c>
      <c r="E16789" s="75">
        <v>399</v>
      </c>
      <c r="F16789" s="30" t="s">
        <v>80</v>
      </c>
      <c r="G16789" s="30" t="s">
        <v>81</v>
      </c>
      <c r="H16789" s="75">
        <v>1</v>
      </c>
    </row>
    <row r="16790" spans="1:8">
      <c r="A16790" s="30" t="s">
        <v>5030</v>
      </c>
      <c r="B16790" s="74">
        <v>46244</v>
      </c>
      <c r="C16790" s="30" t="s">
        <v>1316</v>
      </c>
      <c r="D16790" s="30" t="s">
        <v>1317</v>
      </c>
      <c r="E16790" s="75">
        <v>214</v>
      </c>
      <c r="F16790" s="30" t="s">
        <v>80</v>
      </c>
      <c r="G16790" s="30" t="s">
        <v>81</v>
      </c>
      <c r="H16790" s="75">
        <v>1</v>
      </c>
    </row>
    <row r="16791" spans="1:8">
      <c r="A16791" s="30" t="s">
        <v>5030</v>
      </c>
      <c r="B16791" s="74">
        <v>46244</v>
      </c>
      <c r="C16791" s="30" t="s">
        <v>1320</v>
      </c>
      <c r="D16791" s="30" t="s">
        <v>1321</v>
      </c>
      <c r="E16791" s="75">
        <v>54</v>
      </c>
      <c r="F16791" s="30" t="s">
        <v>70</v>
      </c>
      <c r="G16791" s="30" t="s">
        <v>71</v>
      </c>
      <c r="H16791" s="75">
        <v>2</v>
      </c>
    </row>
    <row r="16792" spans="1:8">
      <c r="A16792" s="30" t="s">
        <v>5030</v>
      </c>
      <c r="B16792" s="74">
        <v>46244</v>
      </c>
      <c r="C16792" s="30" t="s">
        <v>1322</v>
      </c>
      <c r="D16792" s="30" t="s">
        <v>1323</v>
      </c>
      <c r="E16792" s="75">
        <v>87</v>
      </c>
      <c r="F16792" s="30" t="s">
        <v>70</v>
      </c>
      <c r="G16792" s="30" t="s">
        <v>71</v>
      </c>
      <c r="H16792" s="75">
        <v>2</v>
      </c>
    </row>
    <row r="16793" spans="1:8">
      <c r="A16793" s="30" t="s">
        <v>5030</v>
      </c>
      <c r="B16793" s="74">
        <v>46244</v>
      </c>
      <c r="C16793" s="30" t="s">
        <v>1324</v>
      </c>
      <c r="D16793" s="30" t="s">
        <v>1325</v>
      </c>
      <c r="E16793" s="75">
        <v>225</v>
      </c>
      <c r="F16793" s="30" t="s">
        <v>80</v>
      </c>
      <c r="G16793" s="30" t="s">
        <v>81</v>
      </c>
      <c r="H16793" s="75">
        <v>1</v>
      </c>
    </row>
    <row r="16794" spans="1:8">
      <c r="A16794" s="30" t="s">
        <v>5030</v>
      </c>
      <c r="B16794" s="74">
        <v>46244</v>
      </c>
      <c r="C16794" s="30" t="s">
        <v>1910</v>
      </c>
      <c r="D16794" s="30" t="s">
        <v>1911</v>
      </c>
      <c r="E16794" s="75">
        <v>63</v>
      </c>
      <c r="F16794" s="30" t="s">
        <v>78</v>
      </c>
      <c r="G16794" s="30" t="s">
        <v>79</v>
      </c>
      <c r="H16794" s="75">
        <v>2</v>
      </c>
    </row>
    <row r="16795" spans="1:8">
      <c r="A16795" s="30" t="s">
        <v>5030</v>
      </c>
      <c r="B16795" s="74">
        <v>46244</v>
      </c>
      <c r="C16795" s="30" t="s">
        <v>1326</v>
      </c>
      <c r="D16795" s="30" t="s">
        <v>1327</v>
      </c>
      <c r="E16795" s="75">
        <v>94</v>
      </c>
      <c r="F16795" s="30" t="s">
        <v>70</v>
      </c>
      <c r="G16795" s="30" t="s">
        <v>71</v>
      </c>
      <c r="H16795" s="75">
        <v>2</v>
      </c>
    </row>
    <row r="16796" spans="1:8">
      <c r="A16796" s="30" t="s">
        <v>5030</v>
      </c>
      <c r="B16796" s="74">
        <v>46244</v>
      </c>
      <c r="C16796" s="30" t="s">
        <v>1328</v>
      </c>
      <c r="D16796" s="30" t="s">
        <v>1329</v>
      </c>
      <c r="E16796" s="75">
        <v>54</v>
      </c>
      <c r="F16796" s="30" t="s">
        <v>80</v>
      </c>
      <c r="G16796" s="30" t="s">
        <v>81</v>
      </c>
      <c r="H16796" s="75">
        <v>1</v>
      </c>
    </row>
    <row r="16797" spans="1:8">
      <c r="A16797" s="30" t="s">
        <v>5030</v>
      </c>
      <c r="B16797" s="74">
        <v>46244</v>
      </c>
      <c r="C16797" s="30" t="s">
        <v>1336</v>
      </c>
      <c r="D16797" s="30" t="s">
        <v>1337</v>
      </c>
      <c r="E16797" s="75">
        <v>77</v>
      </c>
      <c r="F16797" s="30" t="s">
        <v>68</v>
      </c>
      <c r="G16797" s="30" t="s">
        <v>69</v>
      </c>
      <c r="H16797" s="75">
        <v>1</v>
      </c>
    </row>
    <row r="16798" spans="1:8">
      <c r="A16798" s="30" t="s">
        <v>5030</v>
      </c>
      <c r="B16798" s="74">
        <v>46244</v>
      </c>
      <c r="C16798" s="30" t="s">
        <v>1340</v>
      </c>
      <c r="D16798" s="30" t="s">
        <v>1341</v>
      </c>
      <c r="E16798" s="75">
        <v>53</v>
      </c>
      <c r="F16798" s="30" t="s">
        <v>68</v>
      </c>
      <c r="G16798" s="30" t="s">
        <v>69</v>
      </c>
      <c r="H16798" s="75">
        <v>1</v>
      </c>
    </row>
    <row r="16799" spans="1:8">
      <c r="A16799" s="30" t="s">
        <v>5030</v>
      </c>
      <c r="B16799" s="74">
        <v>46243</v>
      </c>
      <c r="C16799" s="30" t="s">
        <v>3376</v>
      </c>
      <c r="D16799" s="30" t="s">
        <v>3377</v>
      </c>
      <c r="E16799" s="75">
        <v>84</v>
      </c>
      <c r="F16799" s="30" t="s">
        <v>70</v>
      </c>
      <c r="G16799" s="30" t="s">
        <v>71</v>
      </c>
      <c r="H16799" s="75">
        <v>2</v>
      </c>
    </row>
    <row r="16800" spans="1:8">
      <c r="A16800" s="30" t="s">
        <v>5030</v>
      </c>
      <c r="B16800" s="74">
        <v>46243</v>
      </c>
      <c r="C16800" s="30" t="s">
        <v>768</v>
      </c>
      <c r="D16800" s="30" t="s">
        <v>769</v>
      </c>
      <c r="E16800" s="75">
        <v>70</v>
      </c>
      <c r="F16800" s="30" t="s">
        <v>68</v>
      </c>
      <c r="G16800" s="30" t="s">
        <v>69</v>
      </c>
      <c r="H16800" s="75">
        <v>1</v>
      </c>
    </row>
    <row r="16801" spans="1:8">
      <c r="A16801" s="30" t="s">
        <v>5030</v>
      </c>
      <c r="B16801" s="74">
        <v>46243</v>
      </c>
      <c r="C16801" s="30" t="s">
        <v>772</v>
      </c>
      <c r="D16801" s="30" t="s">
        <v>773</v>
      </c>
      <c r="E16801" s="75">
        <v>93</v>
      </c>
      <c r="F16801" s="30" t="s">
        <v>78</v>
      </c>
      <c r="G16801" s="30" t="s">
        <v>79</v>
      </c>
      <c r="H16801" s="75">
        <v>2</v>
      </c>
    </row>
    <row r="16802" spans="1:8">
      <c r="A16802" s="30" t="s">
        <v>5030</v>
      </c>
      <c r="B16802" s="74">
        <v>46243</v>
      </c>
      <c r="C16802" s="30" t="s">
        <v>776</v>
      </c>
      <c r="D16802" s="30" t="s">
        <v>777</v>
      </c>
      <c r="E16802" s="75">
        <v>24</v>
      </c>
      <c r="F16802" s="30" t="s">
        <v>70</v>
      </c>
      <c r="G16802" s="30" t="s">
        <v>71</v>
      </c>
      <c r="H16802" s="75">
        <v>2</v>
      </c>
    </row>
    <row r="16803" spans="1:8">
      <c r="A16803" s="30" t="s">
        <v>5030</v>
      </c>
      <c r="B16803" s="74">
        <v>46243</v>
      </c>
      <c r="C16803" s="30" t="s">
        <v>780</v>
      </c>
      <c r="D16803" s="30" t="s">
        <v>781</v>
      </c>
      <c r="E16803" s="75">
        <v>54</v>
      </c>
      <c r="F16803" s="30" t="s">
        <v>68</v>
      </c>
      <c r="G16803" s="30" t="s">
        <v>69</v>
      </c>
      <c r="H16803" s="75">
        <v>1</v>
      </c>
    </row>
    <row r="16804" spans="1:8">
      <c r="A16804" s="30" t="s">
        <v>5030</v>
      </c>
      <c r="B16804" s="74">
        <v>46243</v>
      </c>
      <c r="C16804" s="30" t="s">
        <v>784</v>
      </c>
      <c r="D16804" s="30" t="s">
        <v>785</v>
      </c>
      <c r="E16804" s="75">
        <v>4</v>
      </c>
      <c r="F16804" s="30" t="s">
        <v>76</v>
      </c>
      <c r="G16804" s="30" t="s">
        <v>77</v>
      </c>
      <c r="H16804" s="75">
        <v>1</v>
      </c>
    </row>
    <row r="16805" spans="1:8">
      <c r="A16805" s="30" t="s">
        <v>5030</v>
      </c>
      <c r="B16805" s="74">
        <v>46243</v>
      </c>
      <c r="C16805" s="30" t="s">
        <v>786</v>
      </c>
      <c r="D16805" s="30" t="s">
        <v>787</v>
      </c>
      <c r="E16805" s="75">
        <v>82</v>
      </c>
      <c r="F16805" s="30" t="s">
        <v>70</v>
      </c>
      <c r="G16805" s="30" t="s">
        <v>71</v>
      </c>
      <c r="H16805" s="75">
        <v>2</v>
      </c>
    </row>
    <row r="16806" spans="1:8">
      <c r="A16806" s="30" t="s">
        <v>5030</v>
      </c>
      <c r="B16806" s="74">
        <v>46243</v>
      </c>
      <c r="C16806" s="30" t="s">
        <v>788</v>
      </c>
      <c r="D16806" s="30" t="s">
        <v>789</v>
      </c>
      <c r="E16806" s="75">
        <v>82</v>
      </c>
      <c r="F16806" s="30" t="s">
        <v>70</v>
      </c>
      <c r="G16806" s="30" t="s">
        <v>71</v>
      </c>
      <c r="H16806" s="75">
        <v>2</v>
      </c>
    </row>
    <row r="16807" spans="1:8">
      <c r="A16807" s="30" t="s">
        <v>5030</v>
      </c>
      <c r="B16807" s="74">
        <v>46243</v>
      </c>
      <c r="C16807" s="30" t="s">
        <v>790</v>
      </c>
      <c r="D16807" s="30" t="s">
        <v>791</v>
      </c>
      <c r="E16807" s="75">
        <v>19</v>
      </c>
      <c r="F16807" s="30" t="s">
        <v>70</v>
      </c>
      <c r="G16807" s="30" t="s">
        <v>71</v>
      </c>
      <c r="H16807" s="75">
        <v>2</v>
      </c>
    </row>
    <row r="16808" spans="1:8">
      <c r="A16808" s="30" t="s">
        <v>5030</v>
      </c>
      <c r="B16808" s="74">
        <v>46243</v>
      </c>
      <c r="C16808" s="30" t="s">
        <v>794</v>
      </c>
      <c r="D16808" s="30" t="s">
        <v>795</v>
      </c>
      <c r="E16808" s="75">
        <v>64</v>
      </c>
      <c r="F16808" s="30" t="s">
        <v>70</v>
      </c>
      <c r="G16808" s="30" t="s">
        <v>71</v>
      </c>
      <c r="H16808" s="75">
        <v>2</v>
      </c>
    </row>
    <row r="16809" spans="1:8">
      <c r="A16809" s="30" t="s">
        <v>5030</v>
      </c>
      <c r="B16809" s="74">
        <v>46243</v>
      </c>
      <c r="C16809" s="30" t="s">
        <v>798</v>
      </c>
      <c r="D16809" s="30" t="s">
        <v>799</v>
      </c>
      <c r="E16809" s="75">
        <v>39</v>
      </c>
      <c r="F16809" s="30" t="s">
        <v>68</v>
      </c>
      <c r="G16809" s="30" t="s">
        <v>69</v>
      </c>
      <c r="H16809" s="75">
        <v>1</v>
      </c>
    </row>
    <row r="16810" spans="1:8">
      <c r="A16810" s="30" t="s">
        <v>5030</v>
      </c>
      <c r="B16810" s="74">
        <v>46243</v>
      </c>
      <c r="C16810" s="30" t="s">
        <v>802</v>
      </c>
      <c r="D16810" s="30" t="s">
        <v>803</v>
      </c>
      <c r="E16810" s="75">
        <v>143</v>
      </c>
      <c r="F16810" s="30" t="s">
        <v>70</v>
      </c>
      <c r="G16810" s="30" t="s">
        <v>71</v>
      </c>
      <c r="H16810" s="75">
        <v>2</v>
      </c>
    </row>
    <row r="16811" spans="1:8">
      <c r="A16811" s="30" t="s">
        <v>5030</v>
      </c>
      <c r="B16811" s="74">
        <v>46243</v>
      </c>
      <c r="C16811" s="30" t="s">
        <v>806</v>
      </c>
      <c r="D16811" s="30" t="s">
        <v>807</v>
      </c>
      <c r="E16811" s="75">
        <v>129</v>
      </c>
      <c r="F16811" s="30" t="s">
        <v>70</v>
      </c>
      <c r="G16811" s="30" t="s">
        <v>71</v>
      </c>
      <c r="H16811" s="75">
        <v>2</v>
      </c>
    </row>
    <row r="16812" spans="1:8">
      <c r="A16812" s="30" t="s">
        <v>5030</v>
      </c>
      <c r="B16812" s="74">
        <v>46243</v>
      </c>
      <c r="C16812" s="30" t="s">
        <v>808</v>
      </c>
      <c r="D16812" s="30" t="s">
        <v>809</v>
      </c>
      <c r="E16812" s="75">
        <v>81</v>
      </c>
      <c r="F16812" s="30" t="s">
        <v>70</v>
      </c>
      <c r="G16812" s="30" t="s">
        <v>71</v>
      </c>
      <c r="H16812" s="75">
        <v>2</v>
      </c>
    </row>
    <row r="16813" spans="1:8">
      <c r="A16813" s="30" t="s">
        <v>5030</v>
      </c>
      <c r="B16813" s="74">
        <v>46243</v>
      </c>
      <c r="C16813" s="30" t="s">
        <v>810</v>
      </c>
      <c r="D16813" s="30" t="s">
        <v>811</v>
      </c>
      <c r="E16813" s="75">
        <v>57</v>
      </c>
      <c r="F16813" s="30" t="s">
        <v>70</v>
      </c>
      <c r="G16813" s="30" t="s">
        <v>71</v>
      </c>
      <c r="H16813" s="75">
        <v>2</v>
      </c>
    </row>
    <row r="16814" spans="1:8">
      <c r="A16814" s="30" t="s">
        <v>5030</v>
      </c>
      <c r="B16814" s="74">
        <v>46243</v>
      </c>
      <c r="C16814" s="30" t="s">
        <v>1816</v>
      </c>
      <c r="D16814" s="30" t="s">
        <v>1817</v>
      </c>
      <c r="E16814" s="75">
        <v>71</v>
      </c>
      <c r="F16814" s="30" t="s">
        <v>70</v>
      </c>
      <c r="G16814" s="30" t="s">
        <v>71</v>
      </c>
      <c r="H16814" s="75">
        <v>2</v>
      </c>
    </row>
    <row r="16815" spans="1:8">
      <c r="A16815" s="30" t="s">
        <v>5030</v>
      </c>
      <c r="B16815" s="74">
        <v>46243</v>
      </c>
      <c r="C16815" s="30" t="s">
        <v>816</v>
      </c>
      <c r="D16815" s="30" t="s">
        <v>817</v>
      </c>
      <c r="E16815" s="75">
        <v>1</v>
      </c>
      <c r="F16815" s="30" t="s">
        <v>80</v>
      </c>
      <c r="G16815" s="30" t="s">
        <v>81</v>
      </c>
      <c r="H16815" s="75">
        <v>1</v>
      </c>
    </row>
    <row r="16816" spans="1:8">
      <c r="A16816" s="30" t="s">
        <v>5030</v>
      </c>
      <c r="B16816" s="74">
        <v>46243</v>
      </c>
      <c r="C16816" s="30" t="s">
        <v>828</v>
      </c>
      <c r="D16816" s="30" t="s">
        <v>829</v>
      </c>
      <c r="E16816" s="75">
        <v>48</v>
      </c>
      <c r="F16816" s="30" t="s">
        <v>70</v>
      </c>
      <c r="G16816" s="30" t="s">
        <v>71</v>
      </c>
      <c r="H16816" s="75">
        <v>2</v>
      </c>
    </row>
    <row r="16817" spans="1:8">
      <c r="A16817" s="30" t="s">
        <v>5030</v>
      </c>
      <c r="B16817" s="74">
        <v>46243</v>
      </c>
      <c r="C16817" s="30" t="s">
        <v>832</v>
      </c>
      <c r="D16817" s="30" t="s">
        <v>833</v>
      </c>
      <c r="E16817" s="75">
        <v>44</v>
      </c>
      <c r="F16817" s="30" t="s">
        <v>68</v>
      </c>
      <c r="G16817" s="30" t="s">
        <v>69</v>
      </c>
      <c r="H16817" s="75">
        <v>1</v>
      </c>
    </row>
    <row r="16818" spans="1:8">
      <c r="A16818" s="30" t="s">
        <v>5030</v>
      </c>
      <c r="B16818" s="74">
        <v>46243</v>
      </c>
      <c r="C16818" s="30" t="s">
        <v>844</v>
      </c>
      <c r="D16818" s="30" t="s">
        <v>845</v>
      </c>
      <c r="E16818" s="75">
        <v>73</v>
      </c>
      <c r="F16818" s="30" t="s">
        <v>80</v>
      </c>
      <c r="G16818" s="30" t="s">
        <v>81</v>
      </c>
      <c r="H16818" s="75">
        <v>1</v>
      </c>
    </row>
    <row r="16819" spans="1:8">
      <c r="A16819" s="30" t="s">
        <v>5030</v>
      </c>
      <c r="B16819" s="74">
        <v>46243</v>
      </c>
      <c r="C16819" s="30" t="s">
        <v>846</v>
      </c>
      <c r="D16819" s="30" t="s">
        <v>847</v>
      </c>
      <c r="E16819" s="75">
        <v>113</v>
      </c>
      <c r="F16819" s="30" t="s">
        <v>70</v>
      </c>
      <c r="G16819" s="30" t="s">
        <v>71</v>
      </c>
      <c r="H16819" s="75">
        <v>2</v>
      </c>
    </row>
    <row r="16820" spans="1:8">
      <c r="A16820" s="30" t="s">
        <v>5030</v>
      </c>
      <c r="B16820" s="74">
        <v>46243</v>
      </c>
      <c r="C16820" s="30" t="s">
        <v>848</v>
      </c>
      <c r="D16820" s="30" t="s">
        <v>849</v>
      </c>
      <c r="E16820" s="75">
        <v>92</v>
      </c>
      <c r="F16820" s="30" t="s">
        <v>70</v>
      </c>
      <c r="G16820" s="30" t="s">
        <v>71</v>
      </c>
      <c r="H16820" s="75">
        <v>2</v>
      </c>
    </row>
    <row r="16821" spans="1:8">
      <c r="A16821" s="30" t="s">
        <v>5030</v>
      </c>
      <c r="B16821" s="74">
        <v>46243</v>
      </c>
      <c r="C16821" s="30" t="s">
        <v>864</v>
      </c>
      <c r="D16821" s="30" t="s">
        <v>865</v>
      </c>
      <c r="E16821" s="75">
        <v>15</v>
      </c>
      <c r="F16821" s="30" t="s">
        <v>68</v>
      </c>
      <c r="G16821" s="30" t="s">
        <v>69</v>
      </c>
      <c r="H16821" s="75">
        <v>1</v>
      </c>
    </row>
    <row r="16822" spans="1:8">
      <c r="A16822" s="30" t="s">
        <v>5030</v>
      </c>
      <c r="B16822" s="74">
        <v>46243</v>
      </c>
      <c r="C16822" s="30" t="s">
        <v>866</v>
      </c>
      <c r="D16822" s="30" t="s">
        <v>867</v>
      </c>
      <c r="E16822" s="75">
        <v>68</v>
      </c>
      <c r="F16822" s="30" t="s">
        <v>70</v>
      </c>
      <c r="G16822" s="30" t="s">
        <v>71</v>
      </c>
      <c r="H16822" s="75">
        <v>2</v>
      </c>
    </row>
    <row r="16823" spans="1:8">
      <c r="A16823" s="30" t="s">
        <v>5030</v>
      </c>
      <c r="B16823" s="74">
        <v>46243</v>
      </c>
      <c r="C16823" s="30" t="s">
        <v>874</v>
      </c>
      <c r="D16823" s="30" t="s">
        <v>875</v>
      </c>
      <c r="E16823" s="75">
        <v>33</v>
      </c>
      <c r="F16823" s="30" t="s">
        <v>70</v>
      </c>
      <c r="G16823" s="30" t="s">
        <v>71</v>
      </c>
      <c r="H16823" s="75">
        <v>2</v>
      </c>
    </row>
    <row r="16824" spans="1:8">
      <c r="A16824" s="30" t="s">
        <v>5030</v>
      </c>
      <c r="B16824" s="74">
        <v>46243</v>
      </c>
      <c r="C16824" s="30" t="s">
        <v>5048</v>
      </c>
      <c r="D16824" s="30" t="s">
        <v>5049</v>
      </c>
      <c r="E16824" s="75">
        <v>7</v>
      </c>
      <c r="F16824" s="30" t="s">
        <v>76</v>
      </c>
      <c r="G16824" s="30" t="s">
        <v>77</v>
      </c>
      <c r="H16824" s="75">
        <v>1</v>
      </c>
    </row>
    <row r="16825" spans="1:8">
      <c r="A16825" s="30" t="s">
        <v>5030</v>
      </c>
      <c r="B16825" s="74">
        <v>46243</v>
      </c>
      <c r="C16825" s="30" t="s">
        <v>878</v>
      </c>
      <c r="D16825" s="30" t="s">
        <v>879</v>
      </c>
      <c r="E16825" s="75">
        <v>89</v>
      </c>
      <c r="F16825" s="30" t="s">
        <v>70</v>
      </c>
      <c r="G16825" s="30" t="s">
        <v>71</v>
      </c>
      <c r="H16825" s="75">
        <v>2</v>
      </c>
    </row>
    <row r="16826" spans="1:8">
      <c r="A16826" s="30" t="s">
        <v>5030</v>
      </c>
      <c r="B16826" s="74">
        <v>46243</v>
      </c>
      <c r="C16826" s="30" t="s">
        <v>880</v>
      </c>
      <c r="D16826" s="30" t="s">
        <v>881</v>
      </c>
      <c r="E16826" s="75">
        <v>325</v>
      </c>
      <c r="F16826" s="30" t="s">
        <v>70</v>
      </c>
      <c r="G16826" s="30" t="s">
        <v>71</v>
      </c>
      <c r="H16826" s="75">
        <v>2</v>
      </c>
    </row>
    <row r="16827" spans="1:8">
      <c r="A16827" s="30" t="s">
        <v>5030</v>
      </c>
      <c r="B16827" s="74">
        <v>46243</v>
      </c>
      <c r="C16827" s="30" t="s">
        <v>886</v>
      </c>
      <c r="D16827" s="30" t="s">
        <v>887</v>
      </c>
      <c r="E16827" s="75">
        <v>7</v>
      </c>
      <c r="F16827" s="30" t="s">
        <v>70</v>
      </c>
      <c r="G16827" s="30" t="s">
        <v>71</v>
      </c>
      <c r="H16827" s="75">
        <v>2</v>
      </c>
    </row>
    <row r="16828" spans="1:8">
      <c r="A16828" s="30" t="s">
        <v>5030</v>
      </c>
      <c r="B16828" s="74">
        <v>46243</v>
      </c>
      <c r="C16828" s="30" t="s">
        <v>888</v>
      </c>
      <c r="D16828" s="30" t="s">
        <v>889</v>
      </c>
      <c r="E16828" s="75">
        <v>6</v>
      </c>
      <c r="F16828" s="30" t="s">
        <v>68</v>
      </c>
      <c r="G16828" s="30" t="s">
        <v>69</v>
      </c>
      <c r="H16828" s="75">
        <v>1</v>
      </c>
    </row>
    <row r="16829" spans="1:8">
      <c r="A16829" s="30" t="s">
        <v>5030</v>
      </c>
      <c r="B16829" s="74">
        <v>46243</v>
      </c>
      <c r="C16829" s="30" t="s">
        <v>900</v>
      </c>
      <c r="D16829" s="30" t="s">
        <v>901</v>
      </c>
      <c r="E16829" s="75">
        <v>14</v>
      </c>
      <c r="F16829" s="30" t="s">
        <v>68</v>
      </c>
      <c r="G16829" s="30" t="s">
        <v>69</v>
      </c>
      <c r="H16829" s="75">
        <v>1</v>
      </c>
    </row>
    <row r="16830" spans="1:8">
      <c r="A16830" s="30" t="s">
        <v>5030</v>
      </c>
      <c r="B16830" s="74">
        <v>46243</v>
      </c>
      <c r="C16830" s="30" t="s">
        <v>904</v>
      </c>
      <c r="D16830" s="30" t="s">
        <v>905</v>
      </c>
      <c r="E16830" s="75">
        <v>29</v>
      </c>
      <c r="F16830" s="30" t="s">
        <v>70</v>
      </c>
      <c r="G16830" s="30" t="s">
        <v>71</v>
      </c>
      <c r="H16830" s="75">
        <v>2</v>
      </c>
    </row>
    <row r="16831" spans="1:8">
      <c r="A16831" s="30" t="s">
        <v>5030</v>
      </c>
      <c r="B16831" s="74">
        <v>46243</v>
      </c>
      <c r="C16831" s="30" t="s">
        <v>906</v>
      </c>
      <c r="D16831" s="30" t="s">
        <v>907</v>
      </c>
      <c r="E16831" s="75">
        <v>40</v>
      </c>
      <c r="F16831" s="30" t="s">
        <v>70</v>
      </c>
      <c r="G16831" s="30" t="s">
        <v>71</v>
      </c>
      <c r="H16831" s="75">
        <v>2</v>
      </c>
    </row>
    <row r="16832" spans="1:8">
      <c r="A16832" s="30" t="s">
        <v>5030</v>
      </c>
      <c r="B16832" s="74">
        <v>46243</v>
      </c>
      <c r="C16832" s="30" t="s">
        <v>922</v>
      </c>
      <c r="D16832" s="30" t="s">
        <v>923</v>
      </c>
      <c r="E16832" s="75">
        <v>42</v>
      </c>
      <c r="F16832" s="30" t="s">
        <v>70</v>
      </c>
      <c r="G16832" s="30" t="s">
        <v>71</v>
      </c>
      <c r="H16832" s="75">
        <v>2</v>
      </c>
    </row>
    <row r="16833" spans="1:8">
      <c r="A16833" s="30" t="s">
        <v>5030</v>
      </c>
      <c r="B16833" s="74">
        <v>46243</v>
      </c>
      <c r="C16833" s="30" t="s">
        <v>928</v>
      </c>
      <c r="D16833" s="30" t="s">
        <v>929</v>
      </c>
      <c r="E16833" s="75">
        <v>61</v>
      </c>
      <c r="F16833" s="30" t="s">
        <v>70</v>
      </c>
      <c r="G16833" s="30" t="s">
        <v>71</v>
      </c>
      <c r="H16833" s="75">
        <v>2</v>
      </c>
    </row>
    <row r="16834" spans="1:8">
      <c r="A16834" s="30" t="s">
        <v>5030</v>
      </c>
      <c r="B16834" s="74">
        <v>46243</v>
      </c>
      <c r="C16834" s="30" t="s">
        <v>930</v>
      </c>
      <c r="D16834" s="30" t="s">
        <v>931</v>
      </c>
      <c r="E16834" s="75">
        <v>65</v>
      </c>
      <c r="F16834" s="30" t="s">
        <v>70</v>
      </c>
      <c r="G16834" s="30" t="s">
        <v>71</v>
      </c>
      <c r="H16834" s="75">
        <v>2</v>
      </c>
    </row>
    <row r="16835" spans="1:8">
      <c r="A16835" s="30" t="s">
        <v>5030</v>
      </c>
      <c r="B16835" s="74">
        <v>46243</v>
      </c>
      <c r="C16835" s="30" t="s">
        <v>932</v>
      </c>
      <c r="D16835" s="30" t="s">
        <v>933</v>
      </c>
      <c r="E16835" s="75">
        <v>16</v>
      </c>
      <c r="F16835" s="30" t="s">
        <v>70</v>
      </c>
      <c r="G16835" s="30" t="s">
        <v>71</v>
      </c>
      <c r="H16835" s="75">
        <v>2</v>
      </c>
    </row>
    <row r="16836" spans="1:8">
      <c r="A16836" s="30" t="s">
        <v>5030</v>
      </c>
      <c r="B16836" s="74">
        <v>46243</v>
      </c>
      <c r="C16836" s="30" t="s">
        <v>936</v>
      </c>
      <c r="D16836" s="30" t="s">
        <v>937</v>
      </c>
      <c r="E16836" s="75">
        <v>60</v>
      </c>
      <c r="F16836" s="30" t="s">
        <v>70</v>
      </c>
      <c r="G16836" s="30" t="s">
        <v>71</v>
      </c>
      <c r="H16836" s="75">
        <v>2</v>
      </c>
    </row>
    <row r="16837" spans="1:8">
      <c r="A16837" s="30" t="s">
        <v>5030</v>
      </c>
      <c r="B16837" s="74">
        <v>46243</v>
      </c>
      <c r="C16837" s="30" t="s">
        <v>942</v>
      </c>
      <c r="D16837" s="30" t="s">
        <v>943</v>
      </c>
      <c r="E16837" s="75">
        <v>96</v>
      </c>
      <c r="F16837" s="30" t="s">
        <v>70</v>
      </c>
      <c r="G16837" s="30" t="s">
        <v>71</v>
      </c>
      <c r="H16837" s="75">
        <v>2</v>
      </c>
    </row>
    <row r="16838" spans="1:8">
      <c r="A16838" s="30" t="s">
        <v>5030</v>
      </c>
      <c r="B16838" s="74">
        <v>46243</v>
      </c>
      <c r="C16838" s="30" t="s">
        <v>944</v>
      </c>
      <c r="D16838" s="30" t="s">
        <v>945</v>
      </c>
      <c r="E16838" s="75">
        <v>17</v>
      </c>
      <c r="F16838" s="30" t="s">
        <v>76</v>
      </c>
      <c r="G16838" s="30" t="s">
        <v>77</v>
      </c>
      <c r="H16838" s="75">
        <v>1</v>
      </c>
    </row>
    <row r="16839" spans="1:8">
      <c r="A16839" s="30" t="s">
        <v>5030</v>
      </c>
      <c r="B16839" s="74">
        <v>46243</v>
      </c>
      <c r="C16839" s="30" t="s">
        <v>950</v>
      </c>
      <c r="D16839" s="30" t="s">
        <v>951</v>
      </c>
      <c r="E16839" s="75">
        <v>29</v>
      </c>
      <c r="F16839" s="30" t="s">
        <v>53</v>
      </c>
      <c r="G16839" s="30" t="s">
        <v>54</v>
      </c>
      <c r="H16839" s="75">
        <v>1</v>
      </c>
    </row>
    <row r="16840" spans="1:8">
      <c r="A16840" s="30" t="s">
        <v>5030</v>
      </c>
      <c r="B16840" s="74">
        <v>46243</v>
      </c>
      <c r="C16840" s="30" t="s">
        <v>952</v>
      </c>
      <c r="D16840" s="30" t="s">
        <v>953</v>
      </c>
      <c r="E16840" s="75">
        <v>55</v>
      </c>
      <c r="F16840" s="30" t="s">
        <v>68</v>
      </c>
      <c r="G16840" s="30" t="s">
        <v>69</v>
      </c>
      <c r="H16840" s="75">
        <v>1</v>
      </c>
    </row>
    <row r="16841" spans="1:8">
      <c r="A16841" s="30" t="s">
        <v>5030</v>
      </c>
      <c r="B16841" s="74">
        <v>46243</v>
      </c>
      <c r="C16841" s="30" t="s">
        <v>954</v>
      </c>
      <c r="D16841" s="30" t="s">
        <v>955</v>
      </c>
      <c r="E16841" s="75">
        <v>22</v>
      </c>
      <c r="F16841" s="30" t="s">
        <v>70</v>
      </c>
      <c r="G16841" s="30" t="s">
        <v>71</v>
      </c>
      <c r="H16841" s="75">
        <v>2</v>
      </c>
    </row>
    <row r="16842" spans="1:8">
      <c r="A16842" s="30" t="s">
        <v>5030</v>
      </c>
      <c r="B16842" s="74">
        <v>46243</v>
      </c>
      <c r="C16842" s="30" t="s">
        <v>1830</v>
      </c>
      <c r="D16842" s="30" t="s">
        <v>1831</v>
      </c>
      <c r="E16842" s="75">
        <v>31</v>
      </c>
      <c r="F16842" s="30" t="s">
        <v>68</v>
      </c>
      <c r="G16842" s="30" t="s">
        <v>69</v>
      </c>
      <c r="H16842" s="75">
        <v>1</v>
      </c>
    </row>
    <row r="16843" spans="1:8">
      <c r="A16843" s="30" t="s">
        <v>5030</v>
      </c>
      <c r="B16843" s="74">
        <v>46243</v>
      </c>
      <c r="C16843" s="30" t="s">
        <v>960</v>
      </c>
      <c r="D16843" s="30" t="s">
        <v>961</v>
      </c>
      <c r="E16843" s="75">
        <v>17</v>
      </c>
      <c r="F16843" s="30" t="s">
        <v>53</v>
      </c>
      <c r="G16843" s="30" t="s">
        <v>54</v>
      </c>
      <c r="H16843" s="75">
        <v>1</v>
      </c>
    </row>
    <row r="16844" spans="1:8">
      <c r="A16844" s="30" t="s">
        <v>5030</v>
      </c>
      <c r="B16844" s="74">
        <v>46243</v>
      </c>
      <c r="C16844" s="30" t="s">
        <v>962</v>
      </c>
      <c r="D16844" s="30" t="s">
        <v>963</v>
      </c>
      <c r="E16844" s="75">
        <v>136</v>
      </c>
      <c r="F16844" s="30" t="s">
        <v>70</v>
      </c>
      <c r="G16844" s="30" t="s">
        <v>71</v>
      </c>
      <c r="H16844" s="75">
        <v>2</v>
      </c>
    </row>
    <row r="16845" spans="1:8">
      <c r="A16845" s="30" t="s">
        <v>5030</v>
      </c>
      <c r="B16845" s="74">
        <v>46243</v>
      </c>
      <c r="C16845" s="30" t="s">
        <v>964</v>
      </c>
      <c r="D16845" s="30" t="s">
        <v>965</v>
      </c>
      <c r="E16845" s="75">
        <v>9</v>
      </c>
      <c r="F16845" s="30" t="s">
        <v>53</v>
      </c>
      <c r="G16845" s="30" t="s">
        <v>54</v>
      </c>
      <c r="H16845" s="75">
        <v>1</v>
      </c>
    </row>
    <row r="16846" spans="1:8">
      <c r="A16846" s="30" t="s">
        <v>5030</v>
      </c>
      <c r="B16846" s="74">
        <v>46243</v>
      </c>
      <c r="C16846" s="30" t="s">
        <v>974</v>
      </c>
      <c r="D16846" s="30" t="s">
        <v>975</v>
      </c>
      <c r="E16846" s="75">
        <v>19</v>
      </c>
      <c r="F16846" s="30" t="s">
        <v>53</v>
      </c>
      <c r="G16846" s="30" t="s">
        <v>54</v>
      </c>
      <c r="H16846" s="75">
        <v>1</v>
      </c>
    </row>
    <row r="16847" spans="1:8">
      <c r="A16847" s="30" t="s">
        <v>5030</v>
      </c>
      <c r="B16847" s="74">
        <v>46243</v>
      </c>
      <c r="C16847" s="30" t="s">
        <v>980</v>
      </c>
      <c r="D16847" s="30" t="s">
        <v>981</v>
      </c>
      <c r="E16847" s="75">
        <v>241</v>
      </c>
      <c r="F16847" s="30" t="s">
        <v>70</v>
      </c>
      <c r="G16847" s="30" t="s">
        <v>71</v>
      </c>
      <c r="H16847" s="75">
        <v>2</v>
      </c>
    </row>
    <row r="16848" spans="1:8">
      <c r="A16848" s="30" t="s">
        <v>5030</v>
      </c>
      <c r="B16848" s="74">
        <v>46243</v>
      </c>
      <c r="C16848" s="30" t="s">
        <v>984</v>
      </c>
      <c r="D16848" s="30" t="s">
        <v>985</v>
      </c>
      <c r="E16848" s="75">
        <v>56</v>
      </c>
      <c r="F16848" s="30" t="s">
        <v>53</v>
      </c>
      <c r="G16848" s="30" t="s">
        <v>54</v>
      </c>
      <c r="H16848" s="75">
        <v>1</v>
      </c>
    </row>
    <row r="16849" spans="1:8">
      <c r="A16849" s="30" t="s">
        <v>5030</v>
      </c>
      <c r="B16849" s="74">
        <v>46243</v>
      </c>
      <c r="C16849" s="30" t="s">
        <v>988</v>
      </c>
      <c r="D16849" s="30" t="s">
        <v>989</v>
      </c>
      <c r="E16849" s="75">
        <v>6</v>
      </c>
      <c r="F16849" s="30" t="s">
        <v>76</v>
      </c>
      <c r="G16849" s="30" t="s">
        <v>77</v>
      </c>
      <c r="H16849" s="75">
        <v>1</v>
      </c>
    </row>
    <row r="16850" spans="1:8">
      <c r="A16850" s="30" t="s">
        <v>5030</v>
      </c>
      <c r="B16850" s="74">
        <v>46243</v>
      </c>
      <c r="C16850" s="30" t="s">
        <v>992</v>
      </c>
      <c r="D16850" s="30" t="s">
        <v>993</v>
      </c>
      <c r="E16850" s="75">
        <v>24</v>
      </c>
      <c r="F16850" s="30" t="s">
        <v>68</v>
      </c>
      <c r="G16850" s="30" t="s">
        <v>69</v>
      </c>
      <c r="H16850" s="75">
        <v>1</v>
      </c>
    </row>
    <row r="16851" spans="1:8">
      <c r="A16851" s="30" t="s">
        <v>5030</v>
      </c>
      <c r="B16851" s="74">
        <v>46243</v>
      </c>
      <c r="C16851" s="30" t="s">
        <v>994</v>
      </c>
      <c r="D16851" s="30" t="s">
        <v>995</v>
      </c>
      <c r="E16851" s="75">
        <v>25</v>
      </c>
      <c r="F16851" s="30" t="s">
        <v>53</v>
      </c>
      <c r="G16851" s="30" t="s">
        <v>54</v>
      </c>
      <c r="H16851" s="75">
        <v>1</v>
      </c>
    </row>
    <row r="16852" spans="1:8">
      <c r="A16852" s="30" t="s">
        <v>5030</v>
      </c>
      <c r="B16852" s="74">
        <v>46243</v>
      </c>
      <c r="C16852" s="30" t="s">
        <v>1022</v>
      </c>
      <c r="D16852" s="30" t="s">
        <v>1023</v>
      </c>
      <c r="E16852" s="75">
        <v>64</v>
      </c>
      <c r="F16852" s="30" t="s">
        <v>70</v>
      </c>
      <c r="G16852" s="30" t="s">
        <v>71</v>
      </c>
      <c r="H16852" s="75">
        <v>2</v>
      </c>
    </row>
    <row r="16853" spans="1:8">
      <c r="A16853" s="30" t="s">
        <v>5030</v>
      </c>
      <c r="B16853" s="74">
        <v>46243</v>
      </c>
      <c r="C16853" s="30" t="s">
        <v>1844</v>
      </c>
      <c r="D16853" s="30" t="s">
        <v>1845</v>
      </c>
      <c r="E16853" s="75">
        <v>49</v>
      </c>
      <c r="F16853" s="30" t="s">
        <v>53</v>
      </c>
      <c r="G16853" s="30" t="s">
        <v>54</v>
      </c>
      <c r="H16853" s="75">
        <v>1</v>
      </c>
    </row>
    <row r="16854" spans="1:8">
      <c r="A16854" s="30" t="s">
        <v>5030</v>
      </c>
      <c r="B16854" s="74">
        <v>46243</v>
      </c>
      <c r="C16854" s="30" t="s">
        <v>1042</v>
      </c>
      <c r="D16854" s="30" t="s">
        <v>1043</v>
      </c>
      <c r="E16854" s="75">
        <v>23</v>
      </c>
      <c r="F16854" s="30" t="s">
        <v>80</v>
      </c>
      <c r="G16854" s="30" t="s">
        <v>81</v>
      </c>
      <c r="H16854" s="75">
        <v>1</v>
      </c>
    </row>
    <row r="16855" spans="1:8">
      <c r="A16855" s="30" t="s">
        <v>5030</v>
      </c>
      <c r="B16855" s="74">
        <v>46243</v>
      </c>
      <c r="C16855" s="30" t="s">
        <v>1046</v>
      </c>
      <c r="D16855" s="30" t="s">
        <v>1047</v>
      </c>
      <c r="E16855" s="75">
        <v>29</v>
      </c>
      <c r="F16855" s="30" t="s">
        <v>72</v>
      </c>
      <c r="G16855" s="30" t="s">
        <v>73</v>
      </c>
      <c r="H16855" s="75">
        <v>3</v>
      </c>
    </row>
    <row r="16856" spans="1:8">
      <c r="A16856" s="30" t="s">
        <v>5030</v>
      </c>
      <c r="B16856" s="74">
        <v>46243</v>
      </c>
      <c r="C16856" s="30" t="s">
        <v>1050</v>
      </c>
      <c r="D16856" s="30" t="s">
        <v>1051</v>
      </c>
      <c r="E16856" s="75">
        <v>95</v>
      </c>
      <c r="F16856" s="30" t="s">
        <v>70</v>
      </c>
      <c r="G16856" s="30" t="s">
        <v>71</v>
      </c>
      <c r="H16856" s="75">
        <v>2</v>
      </c>
    </row>
    <row r="16857" spans="1:8">
      <c r="A16857" s="30" t="s">
        <v>5030</v>
      </c>
      <c r="B16857" s="74">
        <v>46243</v>
      </c>
      <c r="C16857" s="30" t="s">
        <v>1052</v>
      </c>
      <c r="D16857" s="30" t="s">
        <v>1053</v>
      </c>
      <c r="E16857" s="75">
        <v>21</v>
      </c>
      <c r="F16857" s="30" t="s">
        <v>53</v>
      </c>
      <c r="G16857" s="30" t="s">
        <v>54</v>
      </c>
      <c r="H16857" s="75">
        <v>1</v>
      </c>
    </row>
    <row r="16858" spans="1:8">
      <c r="A16858" s="30" t="s">
        <v>5030</v>
      </c>
      <c r="B16858" s="74">
        <v>46243</v>
      </c>
      <c r="C16858" s="30" t="s">
        <v>1056</v>
      </c>
      <c r="D16858" s="30" t="s">
        <v>1057</v>
      </c>
      <c r="E16858" s="75">
        <v>108</v>
      </c>
      <c r="F16858" s="30" t="s">
        <v>80</v>
      </c>
      <c r="G16858" s="30" t="s">
        <v>81</v>
      </c>
      <c r="H16858" s="75">
        <v>1</v>
      </c>
    </row>
    <row r="16859" spans="1:8">
      <c r="A16859" s="30" t="s">
        <v>5030</v>
      </c>
      <c r="B16859" s="74">
        <v>46243</v>
      </c>
      <c r="C16859" s="30" t="s">
        <v>1066</v>
      </c>
      <c r="D16859" s="30" t="s">
        <v>1067</v>
      </c>
      <c r="E16859" s="75">
        <v>8</v>
      </c>
      <c r="F16859" s="30" t="s">
        <v>70</v>
      </c>
      <c r="G16859" s="30" t="s">
        <v>71</v>
      </c>
      <c r="H16859" s="75">
        <v>2</v>
      </c>
    </row>
    <row r="16860" spans="1:8">
      <c r="A16860" s="30" t="s">
        <v>5030</v>
      </c>
      <c r="B16860" s="74">
        <v>46243</v>
      </c>
      <c r="C16860" s="30" t="s">
        <v>1078</v>
      </c>
      <c r="D16860" s="30" t="s">
        <v>1079</v>
      </c>
      <c r="E16860" s="75">
        <v>5</v>
      </c>
      <c r="F16860" s="30" t="s">
        <v>70</v>
      </c>
      <c r="G16860" s="30" t="s">
        <v>71</v>
      </c>
      <c r="H16860" s="75">
        <v>2</v>
      </c>
    </row>
    <row r="16861" spans="1:8">
      <c r="A16861" s="30" t="s">
        <v>5030</v>
      </c>
      <c r="B16861" s="74">
        <v>46243</v>
      </c>
      <c r="C16861" s="30" t="s">
        <v>1088</v>
      </c>
      <c r="D16861" s="30" t="s">
        <v>1089</v>
      </c>
      <c r="E16861" s="75">
        <v>55</v>
      </c>
      <c r="F16861" s="30" t="s">
        <v>66</v>
      </c>
      <c r="G16861" s="30" t="s">
        <v>67</v>
      </c>
      <c r="H16861" s="75">
        <v>2</v>
      </c>
    </row>
    <row r="16862" spans="1:8">
      <c r="A16862" s="30" t="s">
        <v>5030</v>
      </c>
      <c r="B16862" s="74">
        <v>46243</v>
      </c>
      <c r="C16862" s="30" t="s">
        <v>1092</v>
      </c>
      <c r="D16862" s="30" t="s">
        <v>1093</v>
      </c>
      <c r="E16862" s="75">
        <v>228</v>
      </c>
      <c r="F16862" s="30" t="s">
        <v>72</v>
      </c>
      <c r="G16862" s="30" t="s">
        <v>73</v>
      </c>
      <c r="H16862" s="75">
        <v>3</v>
      </c>
    </row>
    <row r="16863" spans="1:8">
      <c r="A16863" s="30" t="s">
        <v>5030</v>
      </c>
      <c r="B16863" s="74">
        <v>46243</v>
      </c>
      <c r="C16863" s="30" t="s">
        <v>1102</v>
      </c>
      <c r="D16863" s="30" t="s">
        <v>1103</v>
      </c>
      <c r="E16863" s="75">
        <v>79</v>
      </c>
      <c r="F16863" s="30" t="s">
        <v>53</v>
      </c>
      <c r="G16863" s="30" t="s">
        <v>54</v>
      </c>
      <c r="H16863" s="75">
        <v>1</v>
      </c>
    </row>
    <row r="16864" spans="1:8">
      <c r="A16864" s="30" t="s">
        <v>5030</v>
      </c>
      <c r="B16864" s="74">
        <v>46243</v>
      </c>
      <c r="C16864" s="30" t="s">
        <v>1106</v>
      </c>
      <c r="D16864" s="30" t="s">
        <v>1107</v>
      </c>
      <c r="E16864" s="75">
        <v>125</v>
      </c>
      <c r="F16864" s="30" t="s">
        <v>80</v>
      </c>
      <c r="G16864" s="30" t="s">
        <v>81</v>
      </c>
      <c r="H16864" s="75">
        <v>1</v>
      </c>
    </row>
    <row r="16865" spans="1:8">
      <c r="A16865" s="30" t="s">
        <v>5030</v>
      </c>
      <c r="B16865" s="74">
        <v>46243</v>
      </c>
      <c r="C16865" s="30" t="s">
        <v>1108</v>
      </c>
      <c r="D16865" s="30" t="s">
        <v>1109</v>
      </c>
      <c r="E16865" s="75">
        <v>99</v>
      </c>
      <c r="F16865" s="30" t="s">
        <v>53</v>
      </c>
      <c r="G16865" s="30" t="s">
        <v>54</v>
      </c>
      <c r="H16865" s="75">
        <v>1</v>
      </c>
    </row>
    <row r="16866" spans="1:8">
      <c r="A16866" s="30" t="s">
        <v>5030</v>
      </c>
      <c r="B16866" s="74">
        <v>46243</v>
      </c>
      <c r="C16866" s="30" t="s">
        <v>1852</v>
      </c>
      <c r="D16866" s="30" t="s">
        <v>1853</v>
      </c>
      <c r="E16866" s="75">
        <v>41</v>
      </c>
      <c r="F16866" s="30" t="s">
        <v>53</v>
      </c>
      <c r="G16866" s="30" t="s">
        <v>54</v>
      </c>
      <c r="H16866" s="75">
        <v>1</v>
      </c>
    </row>
    <row r="16867" spans="1:8">
      <c r="A16867" s="30" t="s">
        <v>5030</v>
      </c>
      <c r="B16867" s="74">
        <v>46243</v>
      </c>
      <c r="C16867" s="30" t="s">
        <v>1128</v>
      </c>
      <c r="D16867" s="30" t="s">
        <v>1129</v>
      </c>
      <c r="E16867" s="75">
        <v>60</v>
      </c>
      <c r="F16867" s="30" t="s">
        <v>68</v>
      </c>
      <c r="G16867" s="30" t="s">
        <v>69</v>
      </c>
      <c r="H16867" s="75">
        <v>1</v>
      </c>
    </row>
    <row r="16868" spans="1:8">
      <c r="A16868" s="30" t="s">
        <v>5030</v>
      </c>
      <c r="B16868" s="74">
        <v>46243</v>
      </c>
      <c r="C16868" s="30" t="s">
        <v>1134</v>
      </c>
      <c r="D16868" s="30" t="s">
        <v>1135</v>
      </c>
      <c r="E16868" s="75">
        <v>184</v>
      </c>
      <c r="F16868" s="30" t="s">
        <v>70</v>
      </c>
      <c r="G16868" s="30" t="s">
        <v>71</v>
      </c>
      <c r="H16868" s="75">
        <v>2</v>
      </c>
    </row>
    <row r="16869" spans="1:8">
      <c r="A16869" s="30" t="s">
        <v>5030</v>
      </c>
      <c r="B16869" s="74">
        <v>46243</v>
      </c>
      <c r="C16869" s="30" t="s">
        <v>1136</v>
      </c>
      <c r="D16869" s="30" t="s">
        <v>1137</v>
      </c>
      <c r="E16869" s="75">
        <v>46</v>
      </c>
      <c r="F16869" s="30" t="s">
        <v>70</v>
      </c>
      <c r="G16869" s="30" t="s">
        <v>71</v>
      </c>
      <c r="H16869" s="75">
        <v>2</v>
      </c>
    </row>
    <row r="16870" spans="1:8">
      <c r="A16870" s="30" t="s">
        <v>5030</v>
      </c>
      <c r="B16870" s="74">
        <v>46243</v>
      </c>
      <c r="C16870" s="30" t="s">
        <v>1856</v>
      </c>
      <c r="D16870" s="30" t="s">
        <v>1857</v>
      </c>
      <c r="E16870" s="75">
        <v>53</v>
      </c>
      <c r="F16870" s="30" t="s">
        <v>53</v>
      </c>
      <c r="G16870" s="30" t="s">
        <v>54</v>
      </c>
      <c r="H16870" s="75">
        <v>1</v>
      </c>
    </row>
    <row r="16871" spans="1:8">
      <c r="A16871" s="30" t="s">
        <v>5030</v>
      </c>
      <c r="B16871" s="74">
        <v>46243</v>
      </c>
      <c r="C16871" s="30" t="s">
        <v>1138</v>
      </c>
      <c r="D16871" s="30" t="s">
        <v>1139</v>
      </c>
      <c r="E16871" s="75">
        <v>106</v>
      </c>
      <c r="F16871" s="30" t="s">
        <v>70</v>
      </c>
      <c r="G16871" s="30" t="s">
        <v>71</v>
      </c>
      <c r="H16871" s="75">
        <v>2</v>
      </c>
    </row>
    <row r="16872" spans="1:8">
      <c r="A16872" s="30" t="s">
        <v>5030</v>
      </c>
      <c r="B16872" s="74">
        <v>46243</v>
      </c>
      <c r="C16872" s="30" t="s">
        <v>1140</v>
      </c>
      <c r="D16872" s="30" t="s">
        <v>1141</v>
      </c>
      <c r="E16872" s="75">
        <v>85</v>
      </c>
      <c r="F16872" s="30" t="s">
        <v>53</v>
      </c>
      <c r="G16872" s="30" t="s">
        <v>54</v>
      </c>
      <c r="H16872" s="75">
        <v>1</v>
      </c>
    </row>
    <row r="16873" spans="1:8">
      <c r="A16873" s="30" t="s">
        <v>5030</v>
      </c>
      <c r="B16873" s="74">
        <v>46243</v>
      </c>
      <c r="C16873" s="30" t="s">
        <v>1148</v>
      </c>
      <c r="D16873" s="30" t="s">
        <v>1149</v>
      </c>
      <c r="E16873" s="75">
        <v>21</v>
      </c>
      <c r="F16873" s="30" t="s">
        <v>70</v>
      </c>
      <c r="G16873" s="30" t="s">
        <v>71</v>
      </c>
      <c r="H16873" s="75">
        <v>2</v>
      </c>
    </row>
    <row r="16874" spans="1:8">
      <c r="A16874" s="30" t="s">
        <v>5030</v>
      </c>
      <c r="B16874" s="74">
        <v>46243</v>
      </c>
      <c r="C16874" s="30" t="s">
        <v>1858</v>
      </c>
      <c r="D16874" s="30" t="s">
        <v>1859</v>
      </c>
      <c r="E16874" s="75">
        <v>33</v>
      </c>
      <c r="F16874" s="30" t="s">
        <v>70</v>
      </c>
      <c r="G16874" s="30" t="s">
        <v>71</v>
      </c>
      <c r="H16874" s="75">
        <v>2</v>
      </c>
    </row>
    <row r="16875" spans="1:8">
      <c r="A16875" s="30" t="s">
        <v>5030</v>
      </c>
      <c r="B16875" s="74">
        <v>46243</v>
      </c>
      <c r="C16875" s="30" t="s">
        <v>1150</v>
      </c>
      <c r="D16875" s="30" t="s">
        <v>1151</v>
      </c>
      <c r="E16875" s="75">
        <v>39</v>
      </c>
      <c r="F16875" s="30" t="s">
        <v>70</v>
      </c>
      <c r="G16875" s="30" t="s">
        <v>71</v>
      </c>
      <c r="H16875" s="75">
        <v>2</v>
      </c>
    </row>
    <row r="16876" spans="1:8">
      <c r="A16876" s="30" t="s">
        <v>5030</v>
      </c>
      <c r="B16876" s="74">
        <v>46243</v>
      </c>
      <c r="C16876" s="30" t="s">
        <v>1152</v>
      </c>
      <c r="D16876" s="30" t="s">
        <v>1153</v>
      </c>
      <c r="E16876" s="75">
        <v>171</v>
      </c>
      <c r="F16876" s="30" t="s">
        <v>70</v>
      </c>
      <c r="G16876" s="30" t="s">
        <v>71</v>
      </c>
      <c r="H16876" s="75">
        <v>2</v>
      </c>
    </row>
    <row r="16877" spans="1:8">
      <c r="A16877" s="30" t="s">
        <v>5030</v>
      </c>
      <c r="B16877" s="74">
        <v>46243</v>
      </c>
      <c r="C16877" s="30" t="s">
        <v>1156</v>
      </c>
      <c r="D16877" s="30" t="s">
        <v>1157</v>
      </c>
      <c r="E16877" s="75">
        <v>155</v>
      </c>
      <c r="F16877" s="30" t="s">
        <v>70</v>
      </c>
      <c r="G16877" s="30" t="s">
        <v>71</v>
      </c>
      <c r="H16877" s="75">
        <v>2</v>
      </c>
    </row>
    <row r="16878" spans="1:8">
      <c r="A16878" s="30" t="s">
        <v>5030</v>
      </c>
      <c r="B16878" s="74">
        <v>46243</v>
      </c>
      <c r="C16878" s="30" t="s">
        <v>1160</v>
      </c>
      <c r="D16878" s="30" t="s">
        <v>1161</v>
      </c>
      <c r="E16878" s="75">
        <v>49</v>
      </c>
      <c r="F16878" s="30" t="s">
        <v>70</v>
      </c>
      <c r="G16878" s="30" t="s">
        <v>71</v>
      </c>
      <c r="H16878" s="75">
        <v>2</v>
      </c>
    </row>
    <row r="16879" spans="1:8">
      <c r="A16879" s="30" t="s">
        <v>5030</v>
      </c>
      <c r="B16879" s="74">
        <v>46243</v>
      </c>
      <c r="C16879" s="30" t="s">
        <v>1164</v>
      </c>
      <c r="D16879" s="30" t="s">
        <v>1165</v>
      </c>
      <c r="E16879" s="75">
        <v>222</v>
      </c>
      <c r="F16879" s="30" t="s">
        <v>70</v>
      </c>
      <c r="G16879" s="30" t="s">
        <v>71</v>
      </c>
      <c r="H16879" s="75">
        <v>2</v>
      </c>
    </row>
    <row r="16880" spans="1:8">
      <c r="A16880" s="30" t="s">
        <v>5030</v>
      </c>
      <c r="B16880" s="74">
        <v>46243</v>
      </c>
      <c r="C16880" s="30" t="s">
        <v>1166</v>
      </c>
      <c r="D16880" s="30" t="s">
        <v>1167</v>
      </c>
      <c r="E16880" s="75">
        <v>120</v>
      </c>
      <c r="F16880" s="30" t="s">
        <v>53</v>
      </c>
      <c r="G16880" s="30" t="s">
        <v>54</v>
      </c>
      <c r="H16880" s="75">
        <v>1</v>
      </c>
    </row>
    <row r="16881" spans="1:8">
      <c r="A16881" s="30" t="s">
        <v>5030</v>
      </c>
      <c r="B16881" s="74">
        <v>46243</v>
      </c>
      <c r="C16881" s="30" t="s">
        <v>1174</v>
      </c>
      <c r="D16881" s="30" t="s">
        <v>1175</v>
      </c>
      <c r="E16881" s="75">
        <v>148</v>
      </c>
      <c r="F16881" s="30" t="s">
        <v>53</v>
      </c>
      <c r="G16881" s="30" t="s">
        <v>54</v>
      </c>
      <c r="H16881" s="75">
        <v>1</v>
      </c>
    </row>
    <row r="16882" spans="1:8">
      <c r="A16882" s="30" t="s">
        <v>5030</v>
      </c>
      <c r="B16882" s="74">
        <v>46243</v>
      </c>
      <c r="C16882" s="30" t="s">
        <v>1182</v>
      </c>
      <c r="D16882" s="30" t="s">
        <v>1183</v>
      </c>
      <c r="E16882" s="75">
        <v>22</v>
      </c>
      <c r="F16882" s="30" t="s">
        <v>70</v>
      </c>
      <c r="G16882" s="30" t="s">
        <v>71</v>
      </c>
      <c r="H16882" s="75">
        <v>2</v>
      </c>
    </row>
    <row r="16883" spans="1:8">
      <c r="A16883" s="30" t="s">
        <v>5030</v>
      </c>
      <c r="B16883" s="74">
        <v>46243</v>
      </c>
      <c r="C16883" s="30" t="s">
        <v>1188</v>
      </c>
      <c r="D16883" s="30" t="s">
        <v>1189</v>
      </c>
      <c r="E16883" s="75">
        <v>70</v>
      </c>
      <c r="F16883" s="30" t="s">
        <v>70</v>
      </c>
      <c r="G16883" s="30" t="s">
        <v>71</v>
      </c>
      <c r="H16883" s="75">
        <v>2</v>
      </c>
    </row>
    <row r="16884" spans="1:8">
      <c r="A16884" s="30" t="s">
        <v>5030</v>
      </c>
      <c r="B16884" s="74">
        <v>46243</v>
      </c>
      <c r="C16884" s="30" t="s">
        <v>1190</v>
      </c>
      <c r="D16884" s="30" t="s">
        <v>1191</v>
      </c>
      <c r="E16884" s="75">
        <v>95</v>
      </c>
      <c r="F16884" s="30" t="s">
        <v>53</v>
      </c>
      <c r="G16884" s="30" t="s">
        <v>54</v>
      </c>
      <c r="H16884" s="75">
        <v>1</v>
      </c>
    </row>
    <row r="16885" spans="1:8">
      <c r="A16885" s="30" t="s">
        <v>5030</v>
      </c>
      <c r="B16885" s="74">
        <v>46243</v>
      </c>
      <c r="C16885" s="30" t="s">
        <v>1202</v>
      </c>
      <c r="D16885" s="30" t="s">
        <v>1203</v>
      </c>
      <c r="E16885" s="75">
        <v>143</v>
      </c>
      <c r="F16885" s="30" t="s">
        <v>70</v>
      </c>
      <c r="G16885" s="30" t="s">
        <v>71</v>
      </c>
      <c r="H16885" s="75">
        <v>2</v>
      </c>
    </row>
    <row r="16886" spans="1:8">
      <c r="A16886" s="30" t="s">
        <v>5030</v>
      </c>
      <c r="B16886" s="74">
        <v>46243</v>
      </c>
      <c r="C16886" s="30" t="s">
        <v>1204</v>
      </c>
      <c r="D16886" s="30" t="s">
        <v>1205</v>
      </c>
      <c r="E16886" s="75">
        <v>59</v>
      </c>
      <c r="F16886" s="30" t="s">
        <v>53</v>
      </c>
      <c r="G16886" s="30" t="s">
        <v>54</v>
      </c>
      <c r="H16886" s="75">
        <v>1</v>
      </c>
    </row>
    <row r="16887" spans="1:8">
      <c r="A16887" s="30" t="s">
        <v>5030</v>
      </c>
      <c r="B16887" s="74">
        <v>46243</v>
      </c>
      <c r="C16887" s="30" t="s">
        <v>1210</v>
      </c>
      <c r="D16887" s="30" t="s">
        <v>1211</v>
      </c>
      <c r="E16887" s="75">
        <v>37</v>
      </c>
      <c r="F16887" s="30" t="s">
        <v>58</v>
      </c>
      <c r="G16887" s="30" t="s">
        <v>59</v>
      </c>
      <c r="H16887" s="75">
        <v>3</v>
      </c>
    </row>
    <row r="16888" spans="1:8">
      <c r="A16888" s="30" t="s">
        <v>5030</v>
      </c>
      <c r="B16888" s="74">
        <v>46243</v>
      </c>
      <c r="C16888" s="30" t="s">
        <v>1212</v>
      </c>
      <c r="D16888" s="30" t="s">
        <v>1213</v>
      </c>
      <c r="E16888" s="75">
        <v>24</v>
      </c>
      <c r="F16888" s="30" t="s">
        <v>80</v>
      </c>
      <c r="G16888" s="30" t="s">
        <v>81</v>
      </c>
      <c r="H16888" s="75">
        <v>1</v>
      </c>
    </row>
    <row r="16889" spans="1:8">
      <c r="A16889" s="30" t="s">
        <v>5030</v>
      </c>
      <c r="B16889" s="74">
        <v>46243</v>
      </c>
      <c r="C16889" s="30" t="s">
        <v>1862</v>
      </c>
      <c r="D16889" s="30" t="s">
        <v>1863</v>
      </c>
      <c r="E16889" s="75">
        <v>50</v>
      </c>
      <c r="F16889" s="30" t="s">
        <v>53</v>
      </c>
      <c r="G16889" s="30" t="s">
        <v>54</v>
      </c>
      <c r="H16889" s="75">
        <v>1</v>
      </c>
    </row>
    <row r="16890" spans="1:8">
      <c r="A16890" s="30" t="s">
        <v>5030</v>
      </c>
      <c r="B16890" s="74">
        <v>46243</v>
      </c>
      <c r="C16890" s="30" t="s">
        <v>1216</v>
      </c>
      <c r="D16890" s="30" t="s">
        <v>1217</v>
      </c>
      <c r="E16890" s="75">
        <v>77</v>
      </c>
      <c r="F16890" s="30" t="s">
        <v>70</v>
      </c>
      <c r="G16890" s="30" t="s">
        <v>71</v>
      </c>
      <c r="H16890" s="75">
        <v>2</v>
      </c>
    </row>
    <row r="16891" spans="1:8">
      <c r="A16891" s="30" t="s">
        <v>5030</v>
      </c>
      <c r="B16891" s="74">
        <v>46243</v>
      </c>
      <c r="C16891" s="30" t="s">
        <v>1218</v>
      </c>
      <c r="D16891" s="30" t="s">
        <v>1219</v>
      </c>
      <c r="E16891" s="75">
        <v>35</v>
      </c>
      <c r="F16891" s="30" t="s">
        <v>53</v>
      </c>
      <c r="G16891" s="30" t="s">
        <v>54</v>
      </c>
      <c r="H16891" s="75">
        <v>1</v>
      </c>
    </row>
    <row r="16892" spans="1:8">
      <c r="A16892" s="30" t="s">
        <v>5030</v>
      </c>
      <c r="B16892" s="74">
        <v>46243</v>
      </c>
      <c r="C16892" s="30" t="s">
        <v>1864</v>
      </c>
      <c r="D16892" s="30" t="s">
        <v>1865</v>
      </c>
      <c r="E16892" s="75">
        <v>24</v>
      </c>
      <c r="F16892" s="30" t="s">
        <v>53</v>
      </c>
      <c r="G16892" s="30" t="s">
        <v>54</v>
      </c>
      <c r="H16892" s="75">
        <v>1</v>
      </c>
    </row>
    <row r="16893" spans="1:8">
      <c r="A16893" s="30" t="s">
        <v>5030</v>
      </c>
      <c r="B16893" s="74">
        <v>46243</v>
      </c>
      <c r="C16893" s="30" t="s">
        <v>1226</v>
      </c>
      <c r="D16893" s="30" t="s">
        <v>1227</v>
      </c>
      <c r="E16893" s="75">
        <v>87</v>
      </c>
      <c r="F16893" s="30" t="s">
        <v>70</v>
      </c>
      <c r="G16893" s="30" t="s">
        <v>71</v>
      </c>
      <c r="H16893" s="75">
        <v>2</v>
      </c>
    </row>
    <row r="16894" spans="1:8">
      <c r="A16894" s="30" t="s">
        <v>5030</v>
      </c>
      <c r="B16894" s="74">
        <v>46243</v>
      </c>
      <c r="C16894" s="30" t="s">
        <v>1252</v>
      </c>
      <c r="D16894" s="30" t="s">
        <v>1253</v>
      </c>
      <c r="E16894" s="75">
        <v>61</v>
      </c>
      <c r="F16894" s="30" t="s">
        <v>53</v>
      </c>
      <c r="G16894" s="30" t="s">
        <v>54</v>
      </c>
      <c r="H16894" s="75">
        <v>1</v>
      </c>
    </row>
    <row r="16895" spans="1:8">
      <c r="A16895" s="30" t="s">
        <v>5030</v>
      </c>
      <c r="B16895" s="74">
        <v>46243</v>
      </c>
      <c r="C16895" s="30" t="s">
        <v>1874</v>
      </c>
      <c r="D16895" s="30" t="s">
        <v>1875</v>
      </c>
      <c r="E16895" s="75">
        <v>110</v>
      </c>
      <c r="F16895" s="30" t="s">
        <v>70</v>
      </c>
      <c r="G16895" s="30" t="s">
        <v>71</v>
      </c>
      <c r="H16895" s="75">
        <v>2</v>
      </c>
    </row>
    <row r="16896" spans="1:8">
      <c r="A16896" s="30" t="s">
        <v>5030</v>
      </c>
      <c r="B16896" s="74">
        <v>46243</v>
      </c>
      <c r="C16896" s="30" t="s">
        <v>1260</v>
      </c>
      <c r="D16896" s="30" t="s">
        <v>1261</v>
      </c>
      <c r="E16896" s="75">
        <v>51</v>
      </c>
      <c r="F16896" s="30" t="s">
        <v>70</v>
      </c>
      <c r="G16896" s="30" t="s">
        <v>71</v>
      </c>
      <c r="H16896" s="75">
        <v>2</v>
      </c>
    </row>
    <row r="16897" spans="1:8">
      <c r="A16897" s="30" t="s">
        <v>5030</v>
      </c>
      <c r="B16897" s="74">
        <v>46243</v>
      </c>
      <c r="C16897" s="30" t="s">
        <v>1264</v>
      </c>
      <c r="D16897" s="30" t="s">
        <v>1265</v>
      </c>
      <c r="E16897" s="75">
        <v>69</v>
      </c>
      <c r="F16897" s="30" t="s">
        <v>70</v>
      </c>
      <c r="G16897" s="30" t="s">
        <v>71</v>
      </c>
      <c r="H16897" s="75">
        <v>2</v>
      </c>
    </row>
    <row r="16898" spans="1:8">
      <c r="A16898" s="30" t="s">
        <v>5030</v>
      </c>
      <c r="B16898" s="74">
        <v>46243</v>
      </c>
      <c r="C16898" s="30" t="s">
        <v>1270</v>
      </c>
      <c r="D16898" s="30" t="s">
        <v>1271</v>
      </c>
      <c r="E16898" s="75">
        <v>40</v>
      </c>
      <c r="F16898" s="30" t="s">
        <v>53</v>
      </c>
      <c r="G16898" s="30" t="s">
        <v>54</v>
      </c>
      <c r="H16898" s="75">
        <v>1</v>
      </c>
    </row>
    <row r="16899" spans="1:8">
      <c r="A16899" s="30" t="s">
        <v>5030</v>
      </c>
      <c r="B16899" s="74">
        <v>46243</v>
      </c>
      <c r="C16899" s="30" t="s">
        <v>1274</v>
      </c>
      <c r="D16899" s="30" t="s">
        <v>1275</v>
      </c>
      <c r="E16899" s="75">
        <v>14</v>
      </c>
      <c r="F16899" s="30" t="s">
        <v>70</v>
      </c>
      <c r="G16899" s="30" t="s">
        <v>71</v>
      </c>
      <c r="H16899" s="75">
        <v>2</v>
      </c>
    </row>
    <row r="16900" spans="1:8">
      <c r="A16900" s="30" t="s">
        <v>5030</v>
      </c>
      <c r="B16900" s="74">
        <v>46243</v>
      </c>
      <c r="C16900" s="30" t="s">
        <v>1286</v>
      </c>
      <c r="D16900" s="30" t="s">
        <v>1287</v>
      </c>
      <c r="E16900" s="75">
        <v>75</v>
      </c>
      <c r="F16900" s="30" t="s">
        <v>53</v>
      </c>
      <c r="G16900" s="30" t="s">
        <v>54</v>
      </c>
      <c r="H16900" s="75">
        <v>1</v>
      </c>
    </row>
    <row r="16901" spans="1:8">
      <c r="A16901" s="30" t="s">
        <v>5030</v>
      </c>
      <c r="B16901" s="74">
        <v>46243</v>
      </c>
      <c r="C16901" s="30" t="s">
        <v>1886</v>
      </c>
      <c r="D16901" s="30" t="s">
        <v>1887</v>
      </c>
      <c r="E16901" s="75">
        <v>113</v>
      </c>
      <c r="F16901" s="30" t="s">
        <v>70</v>
      </c>
      <c r="G16901" s="30" t="s">
        <v>71</v>
      </c>
      <c r="H16901" s="75">
        <v>2</v>
      </c>
    </row>
    <row r="16902" spans="1:8">
      <c r="A16902" s="30" t="s">
        <v>5030</v>
      </c>
      <c r="B16902" s="74">
        <v>46243</v>
      </c>
      <c r="C16902" s="30" t="s">
        <v>1294</v>
      </c>
      <c r="D16902" s="30" t="s">
        <v>1295</v>
      </c>
      <c r="E16902" s="75">
        <v>10</v>
      </c>
      <c r="F16902" s="30" t="s">
        <v>53</v>
      </c>
      <c r="G16902" s="30" t="s">
        <v>54</v>
      </c>
      <c r="H16902" s="75">
        <v>1</v>
      </c>
    </row>
    <row r="16903" spans="1:8">
      <c r="A16903" s="30" t="s">
        <v>5030</v>
      </c>
      <c r="B16903" s="74">
        <v>46243</v>
      </c>
      <c r="C16903" s="30" t="s">
        <v>1298</v>
      </c>
      <c r="D16903" s="30" t="s">
        <v>1299</v>
      </c>
      <c r="E16903" s="75">
        <v>79</v>
      </c>
      <c r="F16903" s="30" t="s">
        <v>53</v>
      </c>
      <c r="G16903" s="30" t="s">
        <v>54</v>
      </c>
      <c r="H16903" s="75">
        <v>1</v>
      </c>
    </row>
    <row r="16904" spans="1:8">
      <c r="A16904" s="30" t="s">
        <v>5030</v>
      </c>
      <c r="B16904" s="74">
        <v>46243</v>
      </c>
      <c r="C16904" s="30" t="s">
        <v>1300</v>
      </c>
      <c r="D16904" s="30" t="s">
        <v>1301</v>
      </c>
      <c r="E16904" s="75">
        <v>60</v>
      </c>
      <c r="F16904" s="30" t="s">
        <v>70</v>
      </c>
      <c r="G16904" s="30" t="s">
        <v>71</v>
      </c>
      <c r="H16904" s="75">
        <v>2</v>
      </c>
    </row>
    <row r="16905" spans="1:8">
      <c r="A16905" s="30" t="s">
        <v>5030</v>
      </c>
      <c r="B16905" s="74">
        <v>46243</v>
      </c>
      <c r="C16905" s="30" t="s">
        <v>1326</v>
      </c>
      <c r="D16905" s="30" t="s">
        <v>1327</v>
      </c>
      <c r="E16905" s="75">
        <v>28</v>
      </c>
      <c r="F16905" s="30" t="s">
        <v>68</v>
      </c>
      <c r="G16905" s="30" t="s">
        <v>69</v>
      </c>
      <c r="H16905" s="75">
        <v>1</v>
      </c>
    </row>
    <row r="16906" spans="1:8">
      <c r="A16906" s="30" t="s">
        <v>5030</v>
      </c>
      <c r="B16906" s="74">
        <v>46243</v>
      </c>
      <c r="C16906" s="30" t="s">
        <v>1328</v>
      </c>
      <c r="D16906" s="30" t="s">
        <v>1329</v>
      </c>
      <c r="E16906" s="75">
        <v>14</v>
      </c>
      <c r="F16906" s="30" t="s">
        <v>80</v>
      </c>
      <c r="G16906" s="30" t="s">
        <v>81</v>
      </c>
      <c r="H16906" s="75">
        <v>1</v>
      </c>
    </row>
    <row r="16907" spans="1:8">
      <c r="A16907" s="30" t="s">
        <v>5030</v>
      </c>
      <c r="B16907" s="74">
        <v>46243</v>
      </c>
      <c r="C16907" s="30" t="s">
        <v>1332</v>
      </c>
      <c r="D16907" s="30" t="s">
        <v>1333</v>
      </c>
      <c r="E16907" s="75">
        <v>49</v>
      </c>
      <c r="F16907" s="30" t="s">
        <v>80</v>
      </c>
      <c r="G16907" s="30" t="s">
        <v>81</v>
      </c>
      <c r="H16907" s="75">
        <v>1</v>
      </c>
    </row>
    <row r="16908" spans="1:8">
      <c r="A16908" s="30" t="s">
        <v>5030</v>
      </c>
      <c r="B16908" s="74">
        <v>46243</v>
      </c>
      <c r="C16908" s="30" t="s">
        <v>1336</v>
      </c>
      <c r="D16908" s="30" t="s">
        <v>1337</v>
      </c>
      <c r="E16908" s="75">
        <v>72</v>
      </c>
      <c r="F16908" s="30" t="s">
        <v>70</v>
      </c>
      <c r="G16908" s="30" t="s">
        <v>71</v>
      </c>
      <c r="H16908" s="75">
        <v>2</v>
      </c>
    </row>
    <row r="16909" spans="1:8">
      <c r="A16909" s="30" t="s">
        <v>5030</v>
      </c>
      <c r="B16909" s="74">
        <v>46243</v>
      </c>
      <c r="C16909" s="30" t="s">
        <v>1340</v>
      </c>
      <c r="D16909" s="30" t="s">
        <v>1341</v>
      </c>
      <c r="E16909" s="75">
        <v>26</v>
      </c>
      <c r="F16909" s="30" t="s">
        <v>68</v>
      </c>
      <c r="G16909" s="30" t="s">
        <v>69</v>
      </c>
      <c r="H16909" s="75">
        <v>1</v>
      </c>
    </row>
    <row r="16910" spans="1:8">
      <c r="A16910" s="30" t="s">
        <v>5030</v>
      </c>
      <c r="B16910" s="74">
        <v>46243</v>
      </c>
      <c r="C16910" s="30" t="s">
        <v>1344</v>
      </c>
      <c r="D16910" s="30" t="s">
        <v>1345</v>
      </c>
      <c r="E16910" s="75">
        <v>67</v>
      </c>
      <c r="F16910" s="30" t="s">
        <v>70</v>
      </c>
      <c r="G16910" s="30" t="s">
        <v>71</v>
      </c>
      <c r="H16910" s="75">
        <v>2</v>
      </c>
    </row>
    <row r="16911" spans="1:8">
      <c r="A16911" s="30" t="s">
        <v>5030</v>
      </c>
      <c r="B16911" s="74">
        <v>46242</v>
      </c>
      <c r="C16911" s="30" t="s">
        <v>768</v>
      </c>
      <c r="D16911" s="30" t="s">
        <v>769</v>
      </c>
      <c r="E16911" s="75">
        <v>110</v>
      </c>
      <c r="F16911" s="30" t="s">
        <v>68</v>
      </c>
      <c r="G16911" s="30" t="s">
        <v>69</v>
      </c>
      <c r="H16911" s="75">
        <v>1</v>
      </c>
    </row>
    <row r="16912" spans="1:8">
      <c r="A16912" s="30" t="s">
        <v>5030</v>
      </c>
      <c r="B16912" s="74">
        <v>46242</v>
      </c>
      <c r="C16912" s="30" t="s">
        <v>770</v>
      </c>
      <c r="D16912" s="30" t="s">
        <v>771</v>
      </c>
      <c r="E16912" s="75">
        <v>178</v>
      </c>
      <c r="F16912" s="30" t="s">
        <v>70</v>
      </c>
      <c r="G16912" s="30" t="s">
        <v>71</v>
      </c>
      <c r="H16912" s="75">
        <v>2</v>
      </c>
    </row>
    <row r="16913" spans="1:8">
      <c r="A16913" s="30" t="s">
        <v>5030</v>
      </c>
      <c r="B16913" s="74">
        <v>46242</v>
      </c>
      <c r="C16913" s="30" t="s">
        <v>772</v>
      </c>
      <c r="D16913" s="30" t="s">
        <v>773</v>
      </c>
      <c r="E16913" s="75">
        <v>134</v>
      </c>
      <c r="F16913" s="30" t="s">
        <v>80</v>
      </c>
      <c r="G16913" s="30" t="s">
        <v>81</v>
      </c>
      <c r="H16913" s="75">
        <v>1</v>
      </c>
    </row>
    <row r="16914" spans="1:8">
      <c r="A16914" s="30" t="s">
        <v>5030</v>
      </c>
      <c r="B16914" s="74">
        <v>46242</v>
      </c>
      <c r="C16914" s="30" t="s">
        <v>776</v>
      </c>
      <c r="D16914" s="30" t="s">
        <v>777</v>
      </c>
      <c r="E16914" s="75">
        <v>54</v>
      </c>
      <c r="F16914" s="30" t="s">
        <v>68</v>
      </c>
      <c r="G16914" s="30" t="s">
        <v>69</v>
      </c>
      <c r="H16914" s="75">
        <v>1</v>
      </c>
    </row>
    <row r="16915" spans="1:8">
      <c r="A16915" s="30" t="s">
        <v>5030</v>
      </c>
      <c r="B16915" s="74">
        <v>46242</v>
      </c>
      <c r="C16915" s="30" t="s">
        <v>782</v>
      </c>
      <c r="D16915" s="30" t="s">
        <v>783</v>
      </c>
      <c r="E16915" s="75">
        <v>191</v>
      </c>
      <c r="F16915" s="30" t="s">
        <v>80</v>
      </c>
      <c r="G16915" s="30" t="s">
        <v>81</v>
      </c>
      <c r="H16915" s="75">
        <v>1</v>
      </c>
    </row>
    <row r="16916" spans="1:8">
      <c r="A16916" s="30" t="s">
        <v>5030</v>
      </c>
      <c r="B16916" s="74">
        <v>46242</v>
      </c>
      <c r="C16916" s="30" t="s">
        <v>1814</v>
      </c>
      <c r="D16916" s="30" t="s">
        <v>1815</v>
      </c>
      <c r="E16916" s="75">
        <v>46</v>
      </c>
      <c r="F16916" s="30" t="s">
        <v>70</v>
      </c>
      <c r="G16916" s="30" t="s">
        <v>71</v>
      </c>
      <c r="H16916" s="75">
        <v>2</v>
      </c>
    </row>
    <row r="16917" spans="1:8">
      <c r="A16917" s="30" t="s">
        <v>5030</v>
      </c>
      <c r="B16917" s="74">
        <v>46242</v>
      </c>
      <c r="C16917" s="30" t="s">
        <v>788</v>
      </c>
      <c r="D16917" s="30" t="s">
        <v>789</v>
      </c>
      <c r="E16917" s="75">
        <v>50</v>
      </c>
      <c r="F16917" s="30" t="s">
        <v>68</v>
      </c>
      <c r="G16917" s="30" t="s">
        <v>69</v>
      </c>
      <c r="H16917" s="75">
        <v>1</v>
      </c>
    </row>
    <row r="16918" spans="1:8">
      <c r="A16918" s="30" t="s">
        <v>5030</v>
      </c>
      <c r="B16918" s="74">
        <v>46242</v>
      </c>
      <c r="C16918" s="30" t="s">
        <v>790</v>
      </c>
      <c r="D16918" s="30" t="s">
        <v>791</v>
      </c>
      <c r="E16918" s="75">
        <v>39</v>
      </c>
      <c r="F16918" s="30" t="s">
        <v>68</v>
      </c>
      <c r="G16918" s="30" t="s">
        <v>69</v>
      </c>
      <c r="H16918" s="75">
        <v>1</v>
      </c>
    </row>
    <row r="16919" spans="1:8">
      <c r="A16919" s="30" t="s">
        <v>5030</v>
      </c>
      <c r="B16919" s="74">
        <v>46242</v>
      </c>
      <c r="C16919" s="30" t="s">
        <v>794</v>
      </c>
      <c r="D16919" s="30" t="s">
        <v>795</v>
      </c>
      <c r="E16919" s="75">
        <v>135</v>
      </c>
      <c r="F16919" s="30" t="s">
        <v>70</v>
      </c>
      <c r="G16919" s="30" t="s">
        <v>71</v>
      </c>
      <c r="H16919" s="75">
        <v>2</v>
      </c>
    </row>
    <row r="16920" spans="1:8">
      <c r="A16920" s="30" t="s">
        <v>5030</v>
      </c>
      <c r="B16920" s="74">
        <v>46242</v>
      </c>
      <c r="C16920" s="30" t="s">
        <v>798</v>
      </c>
      <c r="D16920" s="30" t="s">
        <v>799</v>
      </c>
      <c r="E16920" s="75">
        <v>144</v>
      </c>
      <c r="F16920" s="30" t="s">
        <v>70</v>
      </c>
      <c r="G16920" s="30" t="s">
        <v>71</v>
      </c>
      <c r="H16920" s="75">
        <v>2</v>
      </c>
    </row>
    <row r="16921" spans="1:8">
      <c r="A16921" s="30" t="s">
        <v>5030</v>
      </c>
      <c r="B16921" s="74">
        <v>46242</v>
      </c>
      <c r="C16921" s="30" t="s">
        <v>800</v>
      </c>
      <c r="D16921" s="30" t="s">
        <v>801</v>
      </c>
      <c r="E16921" s="75">
        <v>71</v>
      </c>
      <c r="F16921" s="30" t="s">
        <v>70</v>
      </c>
      <c r="G16921" s="30" t="s">
        <v>71</v>
      </c>
      <c r="H16921" s="75">
        <v>2</v>
      </c>
    </row>
    <row r="16922" spans="1:8">
      <c r="A16922" s="30" t="s">
        <v>5030</v>
      </c>
      <c r="B16922" s="74">
        <v>46242</v>
      </c>
      <c r="C16922" s="30" t="s">
        <v>802</v>
      </c>
      <c r="D16922" s="30" t="s">
        <v>803</v>
      </c>
      <c r="E16922" s="75">
        <v>172</v>
      </c>
      <c r="F16922" s="30" t="s">
        <v>68</v>
      </c>
      <c r="G16922" s="30" t="s">
        <v>69</v>
      </c>
      <c r="H16922" s="75">
        <v>1</v>
      </c>
    </row>
    <row r="16923" spans="1:8">
      <c r="A16923" s="30" t="s">
        <v>5030</v>
      </c>
      <c r="B16923" s="74">
        <v>46242</v>
      </c>
      <c r="C16923" s="30" t="s">
        <v>804</v>
      </c>
      <c r="D16923" s="30" t="s">
        <v>805</v>
      </c>
      <c r="E16923" s="75">
        <v>254</v>
      </c>
      <c r="F16923" s="30" t="s">
        <v>80</v>
      </c>
      <c r="G16923" s="30" t="s">
        <v>81</v>
      </c>
      <c r="H16923" s="75">
        <v>1</v>
      </c>
    </row>
    <row r="16924" spans="1:8">
      <c r="A16924" s="30" t="s">
        <v>5030</v>
      </c>
      <c r="B16924" s="74">
        <v>46242</v>
      </c>
      <c r="C16924" s="30" t="s">
        <v>806</v>
      </c>
      <c r="D16924" s="30" t="s">
        <v>807</v>
      </c>
      <c r="E16924" s="75">
        <v>122</v>
      </c>
      <c r="F16924" s="30" t="s">
        <v>70</v>
      </c>
      <c r="G16924" s="30" t="s">
        <v>71</v>
      </c>
      <c r="H16924" s="75">
        <v>2</v>
      </c>
    </row>
    <row r="16925" spans="1:8">
      <c r="A16925" s="30" t="s">
        <v>5030</v>
      </c>
      <c r="B16925" s="74">
        <v>46242</v>
      </c>
      <c r="C16925" s="30" t="s">
        <v>810</v>
      </c>
      <c r="D16925" s="30" t="s">
        <v>811</v>
      </c>
      <c r="E16925" s="75">
        <v>73</v>
      </c>
      <c r="F16925" s="30" t="s">
        <v>70</v>
      </c>
      <c r="G16925" s="30" t="s">
        <v>71</v>
      </c>
      <c r="H16925" s="75">
        <v>2</v>
      </c>
    </row>
    <row r="16926" spans="1:8">
      <c r="A16926" s="30" t="s">
        <v>5030</v>
      </c>
      <c r="B16926" s="74">
        <v>46242</v>
      </c>
      <c r="C16926" s="30" t="s">
        <v>1816</v>
      </c>
      <c r="D16926" s="30" t="s">
        <v>1817</v>
      </c>
      <c r="E16926" s="75">
        <v>72</v>
      </c>
      <c r="F16926" s="30" t="s">
        <v>70</v>
      </c>
      <c r="G16926" s="30" t="s">
        <v>71</v>
      </c>
      <c r="H16926" s="75">
        <v>2</v>
      </c>
    </row>
    <row r="16927" spans="1:8">
      <c r="A16927" s="30" t="s">
        <v>5030</v>
      </c>
      <c r="B16927" s="74">
        <v>46242</v>
      </c>
      <c r="C16927" s="30" t="s">
        <v>812</v>
      </c>
      <c r="D16927" s="30" t="s">
        <v>813</v>
      </c>
      <c r="E16927" s="75">
        <v>60</v>
      </c>
      <c r="F16927" s="30" t="s">
        <v>80</v>
      </c>
      <c r="G16927" s="30" t="s">
        <v>81</v>
      </c>
      <c r="H16927" s="75">
        <v>1</v>
      </c>
    </row>
    <row r="16928" spans="1:8">
      <c r="A16928" s="30" t="s">
        <v>5030</v>
      </c>
      <c r="B16928" s="74">
        <v>46242</v>
      </c>
      <c r="C16928" s="30" t="s">
        <v>818</v>
      </c>
      <c r="D16928" s="30" t="s">
        <v>819</v>
      </c>
      <c r="E16928" s="75">
        <v>44</v>
      </c>
      <c r="F16928" s="30" t="s">
        <v>53</v>
      </c>
      <c r="G16928" s="30" t="s">
        <v>54</v>
      </c>
      <c r="H16928" s="75">
        <v>1</v>
      </c>
    </row>
    <row r="16929" spans="1:8">
      <c r="A16929" s="30" t="s">
        <v>5030</v>
      </c>
      <c r="B16929" s="74">
        <v>46242</v>
      </c>
      <c r="C16929" s="30" t="s">
        <v>820</v>
      </c>
      <c r="D16929" s="30" t="s">
        <v>821</v>
      </c>
      <c r="E16929" s="75">
        <v>63</v>
      </c>
      <c r="F16929" s="30" t="s">
        <v>68</v>
      </c>
      <c r="G16929" s="30" t="s">
        <v>69</v>
      </c>
      <c r="H16929" s="75">
        <v>1</v>
      </c>
    </row>
    <row r="16930" spans="1:8">
      <c r="A16930" s="30" t="s">
        <v>5030</v>
      </c>
      <c r="B16930" s="74">
        <v>46242</v>
      </c>
      <c r="C16930" s="30" t="s">
        <v>824</v>
      </c>
      <c r="D16930" s="30" t="s">
        <v>825</v>
      </c>
      <c r="E16930" s="75">
        <v>25</v>
      </c>
      <c r="F16930" s="30" t="s">
        <v>80</v>
      </c>
      <c r="G16930" s="30" t="s">
        <v>81</v>
      </c>
      <c r="H16930" s="75">
        <v>1</v>
      </c>
    </row>
    <row r="16931" spans="1:8">
      <c r="A16931" s="30" t="s">
        <v>5030</v>
      </c>
      <c r="B16931" s="74">
        <v>46242</v>
      </c>
      <c r="C16931" s="30" t="s">
        <v>826</v>
      </c>
      <c r="D16931" s="30" t="s">
        <v>827</v>
      </c>
      <c r="E16931" s="75">
        <v>116</v>
      </c>
      <c r="F16931" s="30" t="s">
        <v>70</v>
      </c>
      <c r="G16931" s="30" t="s">
        <v>71</v>
      </c>
      <c r="H16931" s="75">
        <v>2</v>
      </c>
    </row>
    <row r="16932" spans="1:8">
      <c r="A16932" s="30" t="s">
        <v>5030</v>
      </c>
      <c r="B16932" s="74">
        <v>46242</v>
      </c>
      <c r="C16932" s="30" t="s">
        <v>828</v>
      </c>
      <c r="D16932" s="30" t="s">
        <v>829</v>
      </c>
      <c r="E16932" s="75">
        <v>172</v>
      </c>
      <c r="F16932" s="30" t="s">
        <v>70</v>
      </c>
      <c r="G16932" s="30" t="s">
        <v>71</v>
      </c>
      <c r="H16932" s="75">
        <v>2</v>
      </c>
    </row>
    <row r="16933" spans="1:8">
      <c r="A16933" s="30" t="s">
        <v>5030</v>
      </c>
      <c r="B16933" s="74">
        <v>46242</v>
      </c>
      <c r="C16933" s="30" t="s">
        <v>830</v>
      </c>
      <c r="D16933" s="30" t="s">
        <v>831</v>
      </c>
      <c r="E16933" s="75">
        <v>84</v>
      </c>
      <c r="F16933" s="30" t="s">
        <v>70</v>
      </c>
      <c r="G16933" s="30" t="s">
        <v>71</v>
      </c>
      <c r="H16933" s="75">
        <v>2</v>
      </c>
    </row>
    <row r="16934" spans="1:8">
      <c r="A16934" s="30" t="s">
        <v>5030</v>
      </c>
      <c r="B16934" s="74">
        <v>46242</v>
      </c>
      <c r="C16934" s="30" t="s">
        <v>838</v>
      </c>
      <c r="D16934" s="30" t="s">
        <v>839</v>
      </c>
      <c r="E16934" s="75">
        <v>94</v>
      </c>
      <c r="F16934" s="30" t="s">
        <v>70</v>
      </c>
      <c r="G16934" s="30" t="s">
        <v>71</v>
      </c>
      <c r="H16934" s="75">
        <v>2</v>
      </c>
    </row>
    <row r="16935" spans="1:8">
      <c r="A16935" s="30" t="s">
        <v>5030</v>
      </c>
      <c r="B16935" s="74">
        <v>46242</v>
      </c>
      <c r="C16935" s="30" t="s">
        <v>842</v>
      </c>
      <c r="D16935" s="30" t="s">
        <v>843</v>
      </c>
      <c r="E16935" s="75">
        <v>123</v>
      </c>
      <c r="F16935" s="30" t="s">
        <v>70</v>
      </c>
      <c r="G16935" s="30" t="s">
        <v>71</v>
      </c>
      <c r="H16935" s="75">
        <v>2</v>
      </c>
    </row>
    <row r="16936" spans="1:8">
      <c r="A16936" s="30" t="s">
        <v>5030</v>
      </c>
      <c r="B16936" s="74">
        <v>46242</v>
      </c>
      <c r="C16936" s="30" t="s">
        <v>844</v>
      </c>
      <c r="D16936" s="30" t="s">
        <v>845</v>
      </c>
      <c r="E16936" s="75">
        <v>23</v>
      </c>
      <c r="F16936" s="30" t="s">
        <v>80</v>
      </c>
      <c r="G16936" s="30" t="s">
        <v>81</v>
      </c>
      <c r="H16936" s="75">
        <v>1</v>
      </c>
    </row>
    <row r="16937" spans="1:8">
      <c r="A16937" s="30" t="s">
        <v>5030</v>
      </c>
      <c r="B16937" s="74">
        <v>46242</v>
      </c>
      <c r="C16937" s="30" t="s">
        <v>846</v>
      </c>
      <c r="D16937" s="30" t="s">
        <v>847</v>
      </c>
      <c r="E16937" s="75">
        <v>235</v>
      </c>
      <c r="F16937" s="30" t="s">
        <v>80</v>
      </c>
      <c r="G16937" s="30" t="s">
        <v>81</v>
      </c>
      <c r="H16937" s="75">
        <v>1</v>
      </c>
    </row>
    <row r="16938" spans="1:8">
      <c r="A16938" s="30" t="s">
        <v>5030</v>
      </c>
      <c r="B16938" s="74">
        <v>46242</v>
      </c>
      <c r="C16938" s="30" t="s">
        <v>848</v>
      </c>
      <c r="D16938" s="30" t="s">
        <v>849</v>
      </c>
      <c r="E16938" s="75">
        <v>190</v>
      </c>
      <c r="F16938" s="30" t="s">
        <v>68</v>
      </c>
      <c r="G16938" s="30" t="s">
        <v>69</v>
      </c>
      <c r="H16938" s="75">
        <v>1</v>
      </c>
    </row>
    <row r="16939" spans="1:8">
      <c r="A16939" s="30" t="s">
        <v>5030</v>
      </c>
      <c r="B16939" s="74">
        <v>46242</v>
      </c>
      <c r="C16939" s="30" t="s">
        <v>850</v>
      </c>
      <c r="D16939" s="30" t="s">
        <v>851</v>
      </c>
      <c r="E16939" s="75">
        <v>30</v>
      </c>
      <c r="F16939" s="30" t="s">
        <v>70</v>
      </c>
      <c r="G16939" s="30" t="s">
        <v>71</v>
      </c>
      <c r="H16939" s="75">
        <v>2</v>
      </c>
    </row>
    <row r="16940" spans="1:8">
      <c r="A16940" s="30" t="s">
        <v>5030</v>
      </c>
      <c r="B16940" s="74">
        <v>46242</v>
      </c>
      <c r="C16940" s="30" t="s">
        <v>856</v>
      </c>
      <c r="D16940" s="30" t="s">
        <v>857</v>
      </c>
      <c r="E16940" s="75">
        <v>176</v>
      </c>
      <c r="F16940" s="30" t="s">
        <v>72</v>
      </c>
      <c r="G16940" s="30" t="s">
        <v>73</v>
      </c>
      <c r="H16940" s="75">
        <v>3</v>
      </c>
    </row>
    <row r="16941" spans="1:8">
      <c r="A16941" s="30" t="s">
        <v>5030</v>
      </c>
      <c r="B16941" s="74">
        <v>46242</v>
      </c>
      <c r="C16941" s="30" t="s">
        <v>858</v>
      </c>
      <c r="D16941" s="30" t="s">
        <v>859</v>
      </c>
      <c r="E16941" s="75">
        <v>17</v>
      </c>
      <c r="F16941" s="30" t="s">
        <v>53</v>
      </c>
      <c r="G16941" s="30" t="s">
        <v>54</v>
      </c>
      <c r="H16941" s="75">
        <v>1</v>
      </c>
    </row>
    <row r="16942" spans="1:8">
      <c r="A16942" s="30" t="s">
        <v>5030</v>
      </c>
      <c r="B16942" s="74">
        <v>46242</v>
      </c>
      <c r="C16942" s="30" t="s">
        <v>862</v>
      </c>
      <c r="D16942" s="30" t="s">
        <v>863</v>
      </c>
      <c r="E16942" s="75">
        <v>141</v>
      </c>
      <c r="F16942" s="30" t="s">
        <v>70</v>
      </c>
      <c r="G16942" s="30" t="s">
        <v>71</v>
      </c>
      <c r="H16942" s="75">
        <v>2</v>
      </c>
    </row>
    <row r="16943" spans="1:8">
      <c r="A16943" s="30" t="s">
        <v>5030</v>
      </c>
      <c r="B16943" s="74">
        <v>46242</v>
      </c>
      <c r="C16943" s="30" t="s">
        <v>866</v>
      </c>
      <c r="D16943" s="30" t="s">
        <v>867</v>
      </c>
      <c r="E16943" s="75">
        <v>104</v>
      </c>
      <c r="F16943" s="30" t="s">
        <v>70</v>
      </c>
      <c r="G16943" s="30" t="s">
        <v>71</v>
      </c>
      <c r="H16943" s="75">
        <v>2</v>
      </c>
    </row>
    <row r="16944" spans="1:8">
      <c r="A16944" s="30" t="s">
        <v>5030</v>
      </c>
      <c r="B16944" s="74">
        <v>46242</v>
      </c>
      <c r="C16944" s="30" t="s">
        <v>876</v>
      </c>
      <c r="D16944" s="30" t="s">
        <v>877</v>
      </c>
      <c r="E16944" s="75">
        <v>123</v>
      </c>
      <c r="F16944" s="30" t="s">
        <v>70</v>
      </c>
      <c r="G16944" s="30" t="s">
        <v>71</v>
      </c>
      <c r="H16944" s="75">
        <v>2</v>
      </c>
    </row>
    <row r="16945" spans="1:8">
      <c r="A16945" s="30" t="s">
        <v>5030</v>
      </c>
      <c r="B16945" s="74">
        <v>46242</v>
      </c>
      <c r="C16945" s="30" t="s">
        <v>878</v>
      </c>
      <c r="D16945" s="30" t="s">
        <v>879</v>
      </c>
      <c r="E16945" s="75">
        <v>115</v>
      </c>
      <c r="F16945" s="30" t="s">
        <v>70</v>
      </c>
      <c r="G16945" s="30" t="s">
        <v>71</v>
      </c>
      <c r="H16945" s="75">
        <v>2</v>
      </c>
    </row>
    <row r="16946" spans="1:8">
      <c r="A16946" s="30" t="s">
        <v>5030</v>
      </c>
      <c r="B16946" s="74">
        <v>46242</v>
      </c>
      <c r="C16946" s="30" t="s">
        <v>880</v>
      </c>
      <c r="D16946" s="30" t="s">
        <v>881</v>
      </c>
      <c r="E16946" s="75">
        <v>61</v>
      </c>
      <c r="F16946" s="30" t="s">
        <v>70</v>
      </c>
      <c r="G16946" s="30" t="s">
        <v>71</v>
      </c>
      <c r="H16946" s="75">
        <v>2</v>
      </c>
    </row>
    <row r="16947" spans="1:8">
      <c r="A16947" s="30" t="s">
        <v>5030</v>
      </c>
      <c r="B16947" s="74">
        <v>46242</v>
      </c>
      <c r="C16947" s="30" t="s">
        <v>882</v>
      </c>
      <c r="D16947" s="30" t="s">
        <v>883</v>
      </c>
      <c r="E16947" s="75">
        <v>10</v>
      </c>
      <c r="F16947" s="30" t="s">
        <v>68</v>
      </c>
      <c r="G16947" s="30" t="s">
        <v>69</v>
      </c>
      <c r="H16947" s="75">
        <v>1</v>
      </c>
    </row>
    <row r="16948" spans="1:8">
      <c r="A16948" s="30" t="s">
        <v>5030</v>
      </c>
      <c r="B16948" s="74">
        <v>46242</v>
      </c>
      <c r="C16948" s="30" t="s">
        <v>884</v>
      </c>
      <c r="D16948" s="30" t="s">
        <v>885</v>
      </c>
      <c r="E16948" s="75">
        <v>66</v>
      </c>
      <c r="F16948" s="30" t="s">
        <v>53</v>
      </c>
      <c r="G16948" s="30" t="s">
        <v>54</v>
      </c>
      <c r="H16948" s="75">
        <v>1</v>
      </c>
    </row>
    <row r="16949" spans="1:8">
      <c r="A16949" s="30" t="s">
        <v>5030</v>
      </c>
      <c r="B16949" s="74">
        <v>46242</v>
      </c>
      <c r="C16949" s="30" t="s">
        <v>886</v>
      </c>
      <c r="D16949" s="30" t="s">
        <v>887</v>
      </c>
      <c r="E16949" s="75">
        <v>91</v>
      </c>
      <c r="F16949" s="30" t="s">
        <v>70</v>
      </c>
      <c r="G16949" s="30" t="s">
        <v>71</v>
      </c>
      <c r="H16949" s="75">
        <v>2</v>
      </c>
    </row>
    <row r="16950" spans="1:8">
      <c r="A16950" s="30" t="s">
        <v>5030</v>
      </c>
      <c r="B16950" s="74">
        <v>46242</v>
      </c>
      <c r="C16950" s="30" t="s">
        <v>894</v>
      </c>
      <c r="D16950" s="30" t="s">
        <v>895</v>
      </c>
      <c r="E16950" s="75">
        <v>152</v>
      </c>
      <c r="F16950" s="30" t="s">
        <v>70</v>
      </c>
      <c r="G16950" s="30" t="s">
        <v>71</v>
      </c>
      <c r="H16950" s="75">
        <v>2</v>
      </c>
    </row>
    <row r="16951" spans="1:8">
      <c r="A16951" s="30" t="s">
        <v>5030</v>
      </c>
      <c r="B16951" s="74">
        <v>46242</v>
      </c>
      <c r="C16951" s="30" t="s">
        <v>896</v>
      </c>
      <c r="D16951" s="30" t="s">
        <v>897</v>
      </c>
      <c r="E16951" s="75">
        <v>49</v>
      </c>
      <c r="F16951" s="30" t="s">
        <v>70</v>
      </c>
      <c r="G16951" s="30" t="s">
        <v>71</v>
      </c>
      <c r="H16951" s="75">
        <v>2</v>
      </c>
    </row>
    <row r="16952" spans="1:8">
      <c r="A16952" s="30" t="s">
        <v>5030</v>
      </c>
      <c r="B16952" s="74">
        <v>46242</v>
      </c>
      <c r="C16952" s="30" t="s">
        <v>898</v>
      </c>
      <c r="D16952" s="30" t="s">
        <v>899</v>
      </c>
      <c r="E16952" s="75">
        <v>105</v>
      </c>
      <c r="F16952" s="30" t="s">
        <v>70</v>
      </c>
      <c r="G16952" s="30" t="s">
        <v>71</v>
      </c>
      <c r="H16952" s="75">
        <v>2</v>
      </c>
    </row>
    <row r="16953" spans="1:8">
      <c r="A16953" s="30" t="s">
        <v>5030</v>
      </c>
      <c r="B16953" s="74">
        <v>46242</v>
      </c>
      <c r="C16953" s="30" t="s">
        <v>900</v>
      </c>
      <c r="D16953" s="30" t="s">
        <v>901</v>
      </c>
      <c r="E16953" s="75">
        <v>40</v>
      </c>
      <c r="F16953" s="30" t="s">
        <v>70</v>
      </c>
      <c r="G16953" s="30" t="s">
        <v>71</v>
      </c>
      <c r="H16953" s="75">
        <v>2</v>
      </c>
    </row>
    <row r="16954" spans="1:8">
      <c r="A16954" s="30" t="s">
        <v>5030</v>
      </c>
      <c r="B16954" s="74">
        <v>46242</v>
      </c>
      <c r="C16954" s="30" t="s">
        <v>904</v>
      </c>
      <c r="D16954" s="30" t="s">
        <v>905</v>
      </c>
      <c r="E16954" s="75">
        <v>74</v>
      </c>
      <c r="F16954" s="30" t="s">
        <v>70</v>
      </c>
      <c r="G16954" s="30" t="s">
        <v>71</v>
      </c>
      <c r="H16954" s="75">
        <v>2</v>
      </c>
    </row>
    <row r="16955" spans="1:8">
      <c r="A16955" s="30" t="s">
        <v>5030</v>
      </c>
      <c r="B16955" s="74">
        <v>46242</v>
      </c>
      <c r="C16955" s="30" t="s">
        <v>906</v>
      </c>
      <c r="D16955" s="30" t="s">
        <v>907</v>
      </c>
      <c r="E16955" s="75">
        <v>65</v>
      </c>
      <c r="F16955" s="30" t="s">
        <v>70</v>
      </c>
      <c r="G16955" s="30" t="s">
        <v>71</v>
      </c>
      <c r="H16955" s="75">
        <v>2</v>
      </c>
    </row>
    <row r="16956" spans="1:8">
      <c r="A16956" s="30" t="s">
        <v>5030</v>
      </c>
      <c r="B16956" s="74">
        <v>46242</v>
      </c>
      <c r="C16956" s="30" t="s">
        <v>908</v>
      </c>
      <c r="D16956" s="30" t="s">
        <v>909</v>
      </c>
      <c r="E16956" s="75">
        <v>275</v>
      </c>
      <c r="F16956" s="30" t="s">
        <v>80</v>
      </c>
      <c r="G16956" s="30" t="s">
        <v>81</v>
      </c>
      <c r="H16956" s="75">
        <v>1</v>
      </c>
    </row>
    <row r="16957" spans="1:8">
      <c r="A16957" s="30" t="s">
        <v>5030</v>
      </c>
      <c r="B16957" s="74">
        <v>46242</v>
      </c>
      <c r="C16957" s="30" t="s">
        <v>910</v>
      </c>
      <c r="D16957" s="30" t="s">
        <v>911</v>
      </c>
      <c r="E16957" s="75">
        <v>100</v>
      </c>
      <c r="F16957" s="30" t="s">
        <v>70</v>
      </c>
      <c r="G16957" s="30" t="s">
        <v>71</v>
      </c>
      <c r="H16957" s="75">
        <v>2</v>
      </c>
    </row>
    <row r="16958" spans="1:8">
      <c r="A16958" s="30" t="s">
        <v>5030</v>
      </c>
      <c r="B16958" s="74">
        <v>46242</v>
      </c>
      <c r="C16958" s="30" t="s">
        <v>918</v>
      </c>
      <c r="D16958" s="30" t="s">
        <v>919</v>
      </c>
      <c r="E16958" s="75">
        <v>28</v>
      </c>
      <c r="F16958" s="30" t="s">
        <v>53</v>
      </c>
      <c r="G16958" s="30" t="s">
        <v>54</v>
      </c>
      <c r="H16958" s="75">
        <v>1</v>
      </c>
    </row>
    <row r="16959" spans="1:8">
      <c r="A16959" s="30" t="s">
        <v>5030</v>
      </c>
      <c r="B16959" s="74">
        <v>46242</v>
      </c>
      <c r="C16959" s="30" t="s">
        <v>920</v>
      </c>
      <c r="D16959" s="30" t="s">
        <v>921</v>
      </c>
      <c r="E16959" s="75">
        <v>175</v>
      </c>
      <c r="F16959" s="30" t="s">
        <v>80</v>
      </c>
      <c r="G16959" s="30" t="s">
        <v>81</v>
      </c>
      <c r="H16959" s="75">
        <v>1</v>
      </c>
    </row>
    <row r="16960" spans="1:8">
      <c r="A16960" s="30" t="s">
        <v>5030</v>
      </c>
      <c r="B16960" s="74">
        <v>46242</v>
      </c>
      <c r="C16960" s="30" t="s">
        <v>922</v>
      </c>
      <c r="D16960" s="30" t="s">
        <v>923</v>
      </c>
      <c r="E16960" s="75">
        <v>50</v>
      </c>
      <c r="F16960" s="30" t="s">
        <v>70</v>
      </c>
      <c r="G16960" s="30" t="s">
        <v>71</v>
      </c>
      <c r="H16960" s="75">
        <v>2</v>
      </c>
    </row>
    <row r="16961" spans="1:8">
      <c r="A16961" s="30" t="s">
        <v>5030</v>
      </c>
      <c r="B16961" s="74">
        <v>46242</v>
      </c>
      <c r="C16961" s="30" t="s">
        <v>928</v>
      </c>
      <c r="D16961" s="30" t="s">
        <v>929</v>
      </c>
      <c r="E16961" s="75">
        <v>97</v>
      </c>
      <c r="F16961" s="30" t="s">
        <v>68</v>
      </c>
      <c r="G16961" s="30" t="s">
        <v>69</v>
      </c>
      <c r="H16961" s="75">
        <v>1</v>
      </c>
    </row>
    <row r="16962" spans="1:8">
      <c r="A16962" s="30" t="s">
        <v>5030</v>
      </c>
      <c r="B16962" s="74">
        <v>46242</v>
      </c>
      <c r="C16962" s="30" t="s">
        <v>930</v>
      </c>
      <c r="D16962" s="30" t="s">
        <v>931</v>
      </c>
      <c r="E16962" s="75">
        <v>90</v>
      </c>
      <c r="F16962" s="30" t="s">
        <v>70</v>
      </c>
      <c r="G16962" s="30" t="s">
        <v>71</v>
      </c>
      <c r="H16962" s="75">
        <v>2</v>
      </c>
    </row>
    <row r="16963" spans="1:8">
      <c r="A16963" s="30" t="s">
        <v>5030</v>
      </c>
      <c r="B16963" s="74">
        <v>46242</v>
      </c>
      <c r="C16963" s="30" t="s">
        <v>934</v>
      </c>
      <c r="D16963" s="30" t="s">
        <v>935</v>
      </c>
      <c r="E16963" s="75">
        <v>143</v>
      </c>
      <c r="F16963" s="30" t="s">
        <v>70</v>
      </c>
      <c r="G16963" s="30" t="s">
        <v>71</v>
      </c>
      <c r="H16963" s="75">
        <v>2</v>
      </c>
    </row>
    <row r="16964" spans="1:8">
      <c r="A16964" s="30" t="s">
        <v>5030</v>
      </c>
      <c r="B16964" s="74">
        <v>46242</v>
      </c>
      <c r="C16964" s="30" t="s">
        <v>948</v>
      </c>
      <c r="D16964" s="30" t="s">
        <v>949</v>
      </c>
      <c r="E16964" s="75">
        <v>102</v>
      </c>
      <c r="F16964" s="30" t="s">
        <v>72</v>
      </c>
      <c r="G16964" s="30" t="s">
        <v>73</v>
      </c>
      <c r="H16964" s="75">
        <v>3</v>
      </c>
    </row>
    <row r="16965" spans="1:8">
      <c r="A16965" s="30" t="s">
        <v>5030</v>
      </c>
      <c r="B16965" s="74">
        <v>46242</v>
      </c>
      <c r="C16965" s="30" t="s">
        <v>950</v>
      </c>
      <c r="D16965" s="30" t="s">
        <v>951</v>
      </c>
      <c r="E16965" s="75">
        <v>103</v>
      </c>
      <c r="F16965" s="30" t="s">
        <v>53</v>
      </c>
      <c r="G16965" s="30" t="s">
        <v>54</v>
      </c>
      <c r="H16965" s="75">
        <v>1</v>
      </c>
    </row>
    <row r="16966" spans="1:8">
      <c r="A16966" s="30" t="s">
        <v>5030</v>
      </c>
      <c r="B16966" s="74">
        <v>46242</v>
      </c>
      <c r="C16966" s="30" t="s">
        <v>954</v>
      </c>
      <c r="D16966" s="30" t="s">
        <v>955</v>
      </c>
      <c r="E16966" s="75">
        <v>130</v>
      </c>
      <c r="F16966" s="30" t="s">
        <v>70</v>
      </c>
      <c r="G16966" s="30" t="s">
        <v>71</v>
      </c>
      <c r="H16966" s="75">
        <v>2</v>
      </c>
    </row>
    <row r="16967" spans="1:8">
      <c r="A16967" s="30" t="s">
        <v>5030</v>
      </c>
      <c r="B16967" s="74">
        <v>46242</v>
      </c>
      <c r="C16967" s="30" t="s">
        <v>956</v>
      </c>
      <c r="D16967" s="30" t="s">
        <v>957</v>
      </c>
      <c r="E16967" s="75">
        <v>3</v>
      </c>
      <c r="F16967" s="30" t="s">
        <v>53</v>
      </c>
      <c r="G16967" s="30" t="s">
        <v>54</v>
      </c>
      <c r="H16967" s="75">
        <v>1</v>
      </c>
    </row>
    <row r="16968" spans="1:8">
      <c r="A16968" s="30" t="s">
        <v>5030</v>
      </c>
      <c r="B16968" s="74">
        <v>46242</v>
      </c>
      <c r="C16968" s="30" t="s">
        <v>1830</v>
      </c>
      <c r="D16968" s="30" t="s">
        <v>1831</v>
      </c>
      <c r="E16968" s="75">
        <v>59</v>
      </c>
      <c r="F16968" s="30" t="s">
        <v>70</v>
      </c>
      <c r="G16968" s="30" t="s">
        <v>71</v>
      </c>
      <c r="H16968" s="75">
        <v>2</v>
      </c>
    </row>
    <row r="16969" spans="1:8">
      <c r="A16969" s="30" t="s">
        <v>5030</v>
      </c>
      <c r="B16969" s="74">
        <v>46242</v>
      </c>
      <c r="C16969" s="30" t="s">
        <v>972</v>
      </c>
      <c r="D16969" s="30" t="s">
        <v>973</v>
      </c>
      <c r="E16969" s="75">
        <v>193</v>
      </c>
      <c r="F16969" s="30" t="s">
        <v>70</v>
      </c>
      <c r="G16969" s="30" t="s">
        <v>71</v>
      </c>
      <c r="H16969" s="75">
        <v>2</v>
      </c>
    </row>
    <row r="16970" spans="1:8">
      <c r="A16970" s="30" t="s">
        <v>5030</v>
      </c>
      <c r="B16970" s="74">
        <v>46242</v>
      </c>
      <c r="C16970" s="30" t="s">
        <v>974</v>
      </c>
      <c r="D16970" s="30" t="s">
        <v>975</v>
      </c>
      <c r="E16970" s="75">
        <v>111</v>
      </c>
      <c r="F16970" s="30" t="s">
        <v>53</v>
      </c>
      <c r="G16970" s="30" t="s">
        <v>54</v>
      </c>
      <c r="H16970" s="75">
        <v>1</v>
      </c>
    </row>
    <row r="16971" spans="1:8">
      <c r="A16971" s="30" t="s">
        <v>5030</v>
      </c>
      <c r="B16971" s="74">
        <v>46242</v>
      </c>
      <c r="C16971" s="30" t="s">
        <v>976</v>
      </c>
      <c r="D16971" s="30" t="s">
        <v>977</v>
      </c>
      <c r="E16971" s="75">
        <v>72</v>
      </c>
      <c r="F16971" s="30" t="s">
        <v>68</v>
      </c>
      <c r="G16971" s="30" t="s">
        <v>69</v>
      </c>
      <c r="H16971" s="75">
        <v>1</v>
      </c>
    </row>
    <row r="16972" spans="1:8">
      <c r="A16972" s="30" t="s">
        <v>5030</v>
      </c>
      <c r="B16972" s="74">
        <v>46242</v>
      </c>
      <c r="C16972" s="30" t="s">
        <v>978</v>
      </c>
      <c r="D16972" s="30" t="s">
        <v>979</v>
      </c>
      <c r="E16972" s="75">
        <v>33</v>
      </c>
      <c r="F16972" s="30" t="s">
        <v>53</v>
      </c>
      <c r="G16972" s="30" t="s">
        <v>54</v>
      </c>
      <c r="H16972" s="75">
        <v>1</v>
      </c>
    </row>
    <row r="16973" spans="1:8">
      <c r="A16973" s="30" t="s">
        <v>5030</v>
      </c>
      <c r="B16973" s="74">
        <v>46242</v>
      </c>
      <c r="C16973" s="30" t="s">
        <v>980</v>
      </c>
      <c r="D16973" s="30" t="s">
        <v>981</v>
      </c>
      <c r="E16973" s="75">
        <v>123</v>
      </c>
      <c r="F16973" s="30" t="s">
        <v>70</v>
      </c>
      <c r="G16973" s="30" t="s">
        <v>71</v>
      </c>
      <c r="H16973" s="75">
        <v>2</v>
      </c>
    </row>
    <row r="16974" spans="1:8">
      <c r="A16974" s="30" t="s">
        <v>5030</v>
      </c>
      <c r="B16974" s="74">
        <v>46242</v>
      </c>
      <c r="C16974" s="30" t="s">
        <v>984</v>
      </c>
      <c r="D16974" s="30" t="s">
        <v>985</v>
      </c>
      <c r="E16974" s="75">
        <v>161</v>
      </c>
      <c r="F16974" s="30" t="s">
        <v>53</v>
      </c>
      <c r="G16974" s="30" t="s">
        <v>54</v>
      </c>
      <c r="H16974" s="75">
        <v>1</v>
      </c>
    </row>
    <row r="16975" spans="1:8">
      <c r="A16975" s="30" t="s">
        <v>5030</v>
      </c>
      <c r="B16975" s="74">
        <v>46242</v>
      </c>
      <c r="C16975" s="30" t="s">
        <v>992</v>
      </c>
      <c r="D16975" s="30" t="s">
        <v>993</v>
      </c>
      <c r="E16975" s="75">
        <v>57</v>
      </c>
      <c r="F16975" s="30" t="s">
        <v>70</v>
      </c>
      <c r="G16975" s="30" t="s">
        <v>71</v>
      </c>
      <c r="H16975" s="75">
        <v>2</v>
      </c>
    </row>
    <row r="16976" spans="1:8">
      <c r="A16976" s="30" t="s">
        <v>5030</v>
      </c>
      <c r="B16976" s="74">
        <v>46242</v>
      </c>
      <c r="C16976" s="30" t="s">
        <v>1834</v>
      </c>
      <c r="D16976" s="30" t="s">
        <v>1835</v>
      </c>
      <c r="E16976" s="75">
        <v>118</v>
      </c>
      <c r="F16976" s="30" t="s">
        <v>70</v>
      </c>
      <c r="G16976" s="30" t="s">
        <v>71</v>
      </c>
      <c r="H16976" s="75">
        <v>2</v>
      </c>
    </row>
    <row r="16977" spans="1:8">
      <c r="A16977" s="30" t="s">
        <v>5030</v>
      </c>
      <c r="B16977" s="74">
        <v>46242</v>
      </c>
      <c r="C16977" s="30" t="s">
        <v>998</v>
      </c>
      <c r="D16977" s="30" t="s">
        <v>999</v>
      </c>
      <c r="E16977" s="75">
        <v>142</v>
      </c>
      <c r="F16977" s="30" t="s">
        <v>70</v>
      </c>
      <c r="G16977" s="30" t="s">
        <v>71</v>
      </c>
      <c r="H16977" s="75">
        <v>2</v>
      </c>
    </row>
    <row r="16978" spans="1:8">
      <c r="A16978" s="30" t="s">
        <v>5030</v>
      </c>
      <c r="B16978" s="74">
        <v>46242</v>
      </c>
      <c r="C16978" s="30" t="s">
        <v>1840</v>
      </c>
      <c r="D16978" s="30" t="s">
        <v>1841</v>
      </c>
      <c r="E16978" s="75">
        <v>93</v>
      </c>
      <c r="F16978" s="30" t="s">
        <v>70</v>
      </c>
      <c r="G16978" s="30" t="s">
        <v>71</v>
      </c>
      <c r="H16978" s="75">
        <v>2</v>
      </c>
    </row>
    <row r="16979" spans="1:8">
      <c r="A16979" s="30" t="s">
        <v>5030</v>
      </c>
      <c r="B16979" s="74">
        <v>46242</v>
      </c>
      <c r="C16979" s="30" t="s">
        <v>1006</v>
      </c>
      <c r="D16979" s="30" t="s">
        <v>1007</v>
      </c>
      <c r="E16979" s="75">
        <v>98</v>
      </c>
      <c r="F16979" s="30" t="s">
        <v>68</v>
      </c>
      <c r="G16979" s="30" t="s">
        <v>69</v>
      </c>
      <c r="H16979" s="75">
        <v>1</v>
      </c>
    </row>
    <row r="16980" spans="1:8">
      <c r="A16980" s="30" t="s">
        <v>5030</v>
      </c>
      <c r="B16980" s="74">
        <v>46242</v>
      </c>
      <c r="C16980" s="30" t="s">
        <v>1008</v>
      </c>
      <c r="D16980" s="30" t="s">
        <v>1009</v>
      </c>
      <c r="E16980" s="75">
        <v>15</v>
      </c>
      <c r="F16980" s="30" t="s">
        <v>53</v>
      </c>
      <c r="G16980" s="30" t="s">
        <v>54</v>
      </c>
      <c r="H16980" s="75">
        <v>1</v>
      </c>
    </row>
    <row r="16981" spans="1:8">
      <c r="A16981" s="30" t="s">
        <v>5030</v>
      </c>
      <c r="B16981" s="74">
        <v>46242</v>
      </c>
      <c r="C16981" s="30" t="s">
        <v>1010</v>
      </c>
      <c r="D16981" s="30" t="s">
        <v>1011</v>
      </c>
      <c r="E16981" s="75">
        <v>82</v>
      </c>
      <c r="F16981" s="30" t="s">
        <v>70</v>
      </c>
      <c r="G16981" s="30" t="s">
        <v>71</v>
      </c>
      <c r="H16981" s="75">
        <v>2</v>
      </c>
    </row>
    <row r="16982" spans="1:8">
      <c r="A16982" s="30" t="s">
        <v>5030</v>
      </c>
      <c r="B16982" s="74">
        <v>46242</v>
      </c>
      <c r="C16982" s="30" t="s">
        <v>1012</v>
      </c>
      <c r="D16982" s="30" t="s">
        <v>1013</v>
      </c>
      <c r="E16982" s="75">
        <v>17</v>
      </c>
      <c r="F16982" s="30" t="s">
        <v>53</v>
      </c>
      <c r="G16982" s="30" t="s">
        <v>54</v>
      </c>
      <c r="H16982" s="75">
        <v>1</v>
      </c>
    </row>
    <row r="16983" spans="1:8">
      <c r="A16983" s="30" t="s">
        <v>5030</v>
      </c>
      <c r="B16983" s="74">
        <v>46242</v>
      </c>
      <c r="C16983" s="30" t="s">
        <v>1014</v>
      </c>
      <c r="D16983" s="30" t="s">
        <v>1015</v>
      </c>
      <c r="E16983" s="75">
        <v>38</v>
      </c>
      <c r="F16983" s="30" t="s">
        <v>53</v>
      </c>
      <c r="G16983" s="30" t="s">
        <v>54</v>
      </c>
      <c r="H16983" s="75">
        <v>1</v>
      </c>
    </row>
    <row r="16984" spans="1:8">
      <c r="A16984" s="30" t="s">
        <v>5030</v>
      </c>
      <c r="B16984" s="74">
        <v>46242</v>
      </c>
      <c r="C16984" s="30" t="s">
        <v>1018</v>
      </c>
      <c r="D16984" s="30" t="s">
        <v>1019</v>
      </c>
      <c r="E16984" s="75">
        <v>194</v>
      </c>
      <c r="F16984" s="30" t="s">
        <v>70</v>
      </c>
      <c r="G16984" s="30" t="s">
        <v>71</v>
      </c>
      <c r="H16984" s="75">
        <v>2</v>
      </c>
    </row>
    <row r="16985" spans="1:8">
      <c r="A16985" s="30" t="s">
        <v>5030</v>
      </c>
      <c r="B16985" s="74">
        <v>46242</v>
      </c>
      <c r="C16985" s="30" t="s">
        <v>1022</v>
      </c>
      <c r="D16985" s="30" t="s">
        <v>1023</v>
      </c>
      <c r="E16985" s="75">
        <v>57</v>
      </c>
      <c r="F16985" s="30" t="s">
        <v>76</v>
      </c>
      <c r="G16985" s="30" t="s">
        <v>77</v>
      </c>
      <c r="H16985" s="75">
        <v>1</v>
      </c>
    </row>
    <row r="16986" spans="1:8">
      <c r="A16986" s="30" t="s">
        <v>5030</v>
      </c>
      <c r="B16986" s="74">
        <v>46242</v>
      </c>
      <c r="C16986" s="30" t="s">
        <v>1030</v>
      </c>
      <c r="D16986" s="30" t="s">
        <v>1031</v>
      </c>
      <c r="E16986" s="75">
        <v>5</v>
      </c>
      <c r="F16986" s="30" t="s">
        <v>76</v>
      </c>
      <c r="G16986" s="30" t="s">
        <v>77</v>
      </c>
      <c r="H16986" s="75">
        <v>1</v>
      </c>
    </row>
    <row r="16987" spans="1:8">
      <c r="A16987" s="30" t="s">
        <v>5030</v>
      </c>
      <c r="B16987" s="74">
        <v>46242</v>
      </c>
      <c r="C16987" s="30" t="s">
        <v>1032</v>
      </c>
      <c r="D16987" s="30" t="s">
        <v>1033</v>
      </c>
      <c r="E16987" s="75">
        <v>97</v>
      </c>
      <c r="F16987" s="30" t="s">
        <v>70</v>
      </c>
      <c r="G16987" s="30" t="s">
        <v>71</v>
      </c>
      <c r="H16987" s="75">
        <v>2</v>
      </c>
    </row>
    <row r="16988" spans="1:8">
      <c r="A16988" s="30" t="s">
        <v>5030</v>
      </c>
      <c r="B16988" s="74">
        <v>46242</v>
      </c>
      <c r="C16988" s="30" t="s">
        <v>1034</v>
      </c>
      <c r="D16988" s="30" t="s">
        <v>1035</v>
      </c>
      <c r="E16988" s="75">
        <v>78</v>
      </c>
      <c r="F16988" s="30" t="s">
        <v>53</v>
      </c>
      <c r="G16988" s="30" t="s">
        <v>54</v>
      </c>
      <c r="H16988" s="75">
        <v>1</v>
      </c>
    </row>
    <row r="16989" spans="1:8">
      <c r="A16989" s="30" t="s">
        <v>5030</v>
      </c>
      <c r="B16989" s="74">
        <v>46242</v>
      </c>
      <c r="C16989" s="30" t="s">
        <v>1038</v>
      </c>
      <c r="D16989" s="30" t="s">
        <v>1039</v>
      </c>
      <c r="E16989" s="75">
        <v>106</v>
      </c>
      <c r="F16989" s="30" t="s">
        <v>70</v>
      </c>
      <c r="G16989" s="30" t="s">
        <v>71</v>
      </c>
      <c r="H16989" s="75">
        <v>2</v>
      </c>
    </row>
    <row r="16990" spans="1:8">
      <c r="A16990" s="30" t="s">
        <v>5030</v>
      </c>
      <c r="B16990" s="74">
        <v>46242</v>
      </c>
      <c r="C16990" s="30" t="s">
        <v>1044</v>
      </c>
      <c r="D16990" s="30" t="s">
        <v>1045</v>
      </c>
      <c r="E16990" s="75">
        <v>97</v>
      </c>
      <c r="F16990" s="30" t="s">
        <v>53</v>
      </c>
      <c r="G16990" s="30" t="s">
        <v>54</v>
      </c>
      <c r="H16990" s="75">
        <v>1</v>
      </c>
    </row>
    <row r="16991" spans="1:8">
      <c r="A16991" s="30" t="s">
        <v>5030</v>
      </c>
      <c r="B16991" s="74">
        <v>46242</v>
      </c>
      <c r="C16991" s="30" t="s">
        <v>1046</v>
      </c>
      <c r="D16991" s="30" t="s">
        <v>1047</v>
      </c>
      <c r="E16991" s="75">
        <v>156</v>
      </c>
      <c r="F16991" s="30" t="s">
        <v>80</v>
      </c>
      <c r="G16991" s="30" t="s">
        <v>81</v>
      </c>
      <c r="H16991" s="75">
        <v>1</v>
      </c>
    </row>
    <row r="16992" spans="1:8">
      <c r="A16992" s="30" t="s">
        <v>5030</v>
      </c>
      <c r="B16992" s="74">
        <v>46242</v>
      </c>
      <c r="C16992" s="30" t="s">
        <v>1048</v>
      </c>
      <c r="D16992" s="30" t="s">
        <v>1049</v>
      </c>
      <c r="E16992" s="75">
        <v>55</v>
      </c>
      <c r="F16992" s="30" t="s">
        <v>70</v>
      </c>
      <c r="G16992" s="30" t="s">
        <v>71</v>
      </c>
      <c r="H16992" s="75">
        <v>2</v>
      </c>
    </row>
    <row r="16993" spans="1:8">
      <c r="A16993" s="30" t="s">
        <v>5030</v>
      </c>
      <c r="B16993" s="74">
        <v>46242</v>
      </c>
      <c r="C16993" s="30" t="s">
        <v>1050</v>
      </c>
      <c r="D16993" s="30" t="s">
        <v>1051</v>
      </c>
      <c r="E16993" s="75">
        <v>181</v>
      </c>
      <c r="F16993" s="30" t="s">
        <v>70</v>
      </c>
      <c r="G16993" s="30" t="s">
        <v>71</v>
      </c>
      <c r="H16993" s="75">
        <v>2</v>
      </c>
    </row>
    <row r="16994" spans="1:8">
      <c r="A16994" s="30" t="s">
        <v>5030</v>
      </c>
      <c r="B16994" s="74">
        <v>46242</v>
      </c>
      <c r="C16994" s="30" t="s">
        <v>1052</v>
      </c>
      <c r="D16994" s="30" t="s">
        <v>1053</v>
      </c>
      <c r="E16994" s="75">
        <v>65</v>
      </c>
      <c r="F16994" s="30" t="s">
        <v>53</v>
      </c>
      <c r="G16994" s="30" t="s">
        <v>54</v>
      </c>
      <c r="H16994" s="75">
        <v>1</v>
      </c>
    </row>
    <row r="16995" spans="1:8">
      <c r="A16995" s="30" t="s">
        <v>5030</v>
      </c>
      <c r="B16995" s="74">
        <v>46242</v>
      </c>
      <c r="C16995" s="30" t="s">
        <v>1054</v>
      </c>
      <c r="D16995" s="30" t="s">
        <v>1055</v>
      </c>
      <c r="E16995" s="75">
        <v>158</v>
      </c>
      <c r="F16995" s="30" t="s">
        <v>70</v>
      </c>
      <c r="G16995" s="30" t="s">
        <v>71</v>
      </c>
      <c r="H16995" s="75">
        <v>2</v>
      </c>
    </row>
    <row r="16996" spans="1:8">
      <c r="A16996" s="30" t="s">
        <v>5030</v>
      </c>
      <c r="B16996" s="74">
        <v>46242</v>
      </c>
      <c r="C16996" s="30" t="s">
        <v>1058</v>
      </c>
      <c r="D16996" s="30" t="s">
        <v>1059</v>
      </c>
      <c r="E16996" s="75">
        <v>1</v>
      </c>
      <c r="F16996" s="30" t="s">
        <v>80</v>
      </c>
      <c r="G16996" s="30" t="s">
        <v>81</v>
      </c>
      <c r="H16996" s="75">
        <v>1</v>
      </c>
    </row>
    <row r="16997" spans="1:8">
      <c r="A16997" s="30" t="s">
        <v>5030</v>
      </c>
      <c r="B16997" s="74">
        <v>46242</v>
      </c>
      <c r="C16997" s="30" t="s">
        <v>1066</v>
      </c>
      <c r="D16997" s="30" t="s">
        <v>1067</v>
      </c>
      <c r="E16997" s="75">
        <v>233</v>
      </c>
      <c r="F16997" s="30" t="s">
        <v>80</v>
      </c>
      <c r="G16997" s="30" t="s">
        <v>81</v>
      </c>
      <c r="H16997" s="75">
        <v>1</v>
      </c>
    </row>
    <row r="16998" spans="1:8">
      <c r="A16998" s="30" t="s">
        <v>5030</v>
      </c>
      <c r="B16998" s="74">
        <v>46242</v>
      </c>
      <c r="C16998" s="30" t="s">
        <v>1074</v>
      </c>
      <c r="D16998" s="30" t="s">
        <v>1075</v>
      </c>
      <c r="E16998" s="75">
        <v>86</v>
      </c>
      <c r="F16998" s="30" t="s">
        <v>70</v>
      </c>
      <c r="G16998" s="30" t="s">
        <v>71</v>
      </c>
      <c r="H16998" s="75">
        <v>2</v>
      </c>
    </row>
    <row r="16999" spans="1:8">
      <c r="A16999" s="30" t="s">
        <v>5030</v>
      </c>
      <c r="B16999" s="74">
        <v>46242</v>
      </c>
      <c r="C16999" s="30" t="s">
        <v>1086</v>
      </c>
      <c r="D16999" s="30" t="s">
        <v>1087</v>
      </c>
      <c r="E16999" s="75">
        <v>160</v>
      </c>
      <c r="F16999" s="30" t="s">
        <v>53</v>
      </c>
      <c r="G16999" s="30" t="s">
        <v>54</v>
      </c>
      <c r="H16999" s="75">
        <v>1</v>
      </c>
    </row>
    <row r="17000" spans="1:8">
      <c r="A17000" s="30" t="s">
        <v>5030</v>
      </c>
      <c r="B17000" s="74">
        <v>46242</v>
      </c>
      <c r="C17000" s="30" t="s">
        <v>1088</v>
      </c>
      <c r="D17000" s="30" t="s">
        <v>1089</v>
      </c>
      <c r="E17000" s="75">
        <v>33</v>
      </c>
      <c r="F17000" s="30" t="s">
        <v>53</v>
      </c>
      <c r="G17000" s="30" t="s">
        <v>54</v>
      </c>
      <c r="H17000" s="75">
        <v>1</v>
      </c>
    </row>
    <row r="17001" spans="1:8">
      <c r="A17001" s="30" t="s">
        <v>5030</v>
      </c>
      <c r="B17001" s="74">
        <v>46242</v>
      </c>
      <c r="C17001" s="30" t="s">
        <v>1092</v>
      </c>
      <c r="D17001" s="30" t="s">
        <v>1093</v>
      </c>
      <c r="E17001" s="75">
        <v>389</v>
      </c>
      <c r="F17001" s="30" t="s">
        <v>72</v>
      </c>
      <c r="G17001" s="30" t="s">
        <v>73</v>
      </c>
      <c r="H17001" s="75">
        <v>3</v>
      </c>
    </row>
    <row r="17002" spans="1:8">
      <c r="A17002" s="30" t="s">
        <v>5030</v>
      </c>
      <c r="B17002" s="74">
        <v>46242</v>
      </c>
      <c r="C17002" s="30" t="s">
        <v>1096</v>
      </c>
      <c r="D17002" s="30" t="s">
        <v>1097</v>
      </c>
      <c r="E17002" s="75">
        <v>105</v>
      </c>
      <c r="F17002" s="30" t="s">
        <v>70</v>
      </c>
      <c r="G17002" s="30" t="s">
        <v>71</v>
      </c>
      <c r="H17002" s="75">
        <v>2</v>
      </c>
    </row>
    <row r="17003" spans="1:8">
      <c r="A17003" s="30" t="s">
        <v>5030</v>
      </c>
      <c r="B17003" s="74">
        <v>46242</v>
      </c>
      <c r="C17003" s="30" t="s">
        <v>1098</v>
      </c>
      <c r="D17003" s="30" t="s">
        <v>1099</v>
      </c>
      <c r="E17003" s="75">
        <v>149</v>
      </c>
      <c r="F17003" s="30" t="s">
        <v>53</v>
      </c>
      <c r="G17003" s="30" t="s">
        <v>54</v>
      </c>
      <c r="H17003" s="75">
        <v>1</v>
      </c>
    </row>
    <row r="17004" spans="1:8">
      <c r="A17004" s="30" t="s">
        <v>5030</v>
      </c>
      <c r="B17004" s="74">
        <v>46242</v>
      </c>
      <c r="C17004" s="30" t="s">
        <v>1104</v>
      </c>
      <c r="D17004" s="30" t="s">
        <v>1105</v>
      </c>
      <c r="E17004" s="75">
        <v>101</v>
      </c>
      <c r="F17004" s="30" t="s">
        <v>53</v>
      </c>
      <c r="G17004" s="30" t="s">
        <v>54</v>
      </c>
      <c r="H17004" s="75">
        <v>1</v>
      </c>
    </row>
    <row r="17005" spans="1:8">
      <c r="A17005" s="30" t="s">
        <v>5030</v>
      </c>
      <c r="B17005" s="74">
        <v>46242</v>
      </c>
      <c r="C17005" s="30" t="s">
        <v>1106</v>
      </c>
      <c r="D17005" s="30" t="s">
        <v>1107</v>
      </c>
      <c r="E17005" s="75">
        <v>203</v>
      </c>
      <c r="F17005" s="30" t="s">
        <v>80</v>
      </c>
      <c r="G17005" s="30" t="s">
        <v>81</v>
      </c>
      <c r="H17005" s="75">
        <v>1</v>
      </c>
    </row>
    <row r="17006" spans="1:8">
      <c r="A17006" s="30" t="s">
        <v>5030</v>
      </c>
      <c r="B17006" s="74">
        <v>46242</v>
      </c>
      <c r="C17006" s="30" t="s">
        <v>1108</v>
      </c>
      <c r="D17006" s="30" t="s">
        <v>1109</v>
      </c>
      <c r="E17006" s="75">
        <v>152</v>
      </c>
      <c r="F17006" s="30" t="s">
        <v>53</v>
      </c>
      <c r="G17006" s="30" t="s">
        <v>54</v>
      </c>
      <c r="H17006" s="75">
        <v>1</v>
      </c>
    </row>
    <row r="17007" spans="1:8">
      <c r="A17007" s="30" t="s">
        <v>5030</v>
      </c>
      <c r="B17007" s="74">
        <v>46242</v>
      </c>
      <c r="C17007" s="30" t="s">
        <v>1118</v>
      </c>
      <c r="D17007" s="30" t="s">
        <v>1119</v>
      </c>
      <c r="E17007" s="75">
        <v>61</v>
      </c>
      <c r="F17007" s="30" t="s">
        <v>70</v>
      </c>
      <c r="G17007" s="30" t="s">
        <v>71</v>
      </c>
      <c r="H17007" s="75">
        <v>2</v>
      </c>
    </row>
    <row r="17008" spans="1:8">
      <c r="A17008" s="30" t="s">
        <v>5030</v>
      </c>
      <c r="B17008" s="74">
        <v>46242</v>
      </c>
      <c r="C17008" s="30" t="s">
        <v>1126</v>
      </c>
      <c r="D17008" s="30" t="s">
        <v>1127</v>
      </c>
      <c r="E17008" s="75">
        <v>103</v>
      </c>
      <c r="F17008" s="30" t="s">
        <v>70</v>
      </c>
      <c r="G17008" s="30" t="s">
        <v>71</v>
      </c>
      <c r="H17008" s="75">
        <v>2</v>
      </c>
    </row>
    <row r="17009" spans="1:8">
      <c r="A17009" s="30" t="s">
        <v>5030</v>
      </c>
      <c r="B17009" s="74">
        <v>46242</v>
      </c>
      <c r="C17009" s="30" t="s">
        <v>1128</v>
      </c>
      <c r="D17009" s="30" t="s">
        <v>1129</v>
      </c>
      <c r="E17009" s="75">
        <v>135</v>
      </c>
      <c r="F17009" s="30" t="s">
        <v>70</v>
      </c>
      <c r="G17009" s="30" t="s">
        <v>71</v>
      </c>
      <c r="H17009" s="75">
        <v>2</v>
      </c>
    </row>
    <row r="17010" spans="1:8">
      <c r="A17010" s="30" t="s">
        <v>5030</v>
      </c>
      <c r="B17010" s="74">
        <v>46242</v>
      </c>
      <c r="C17010" s="30" t="s">
        <v>1130</v>
      </c>
      <c r="D17010" s="30" t="s">
        <v>1131</v>
      </c>
      <c r="E17010" s="75">
        <v>113</v>
      </c>
      <c r="F17010" s="30" t="s">
        <v>70</v>
      </c>
      <c r="G17010" s="30" t="s">
        <v>71</v>
      </c>
      <c r="H17010" s="75">
        <v>2</v>
      </c>
    </row>
    <row r="17011" spans="1:8">
      <c r="A17011" s="30" t="s">
        <v>5030</v>
      </c>
      <c r="B17011" s="74">
        <v>46242</v>
      </c>
      <c r="C17011" s="30" t="s">
        <v>1134</v>
      </c>
      <c r="D17011" s="30" t="s">
        <v>1135</v>
      </c>
      <c r="E17011" s="75">
        <v>37</v>
      </c>
      <c r="F17011" s="30" t="s">
        <v>70</v>
      </c>
      <c r="G17011" s="30" t="s">
        <v>71</v>
      </c>
      <c r="H17011" s="75">
        <v>2</v>
      </c>
    </row>
    <row r="17012" spans="1:8">
      <c r="A17012" s="30" t="s">
        <v>5030</v>
      </c>
      <c r="B17012" s="74">
        <v>46242</v>
      </c>
      <c r="C17012" s="30" t="s">
        <v>1136</v>
      </c>
      <c r="D17012" s="30" t="s">
        <v>1137</v>
      </c>
      <c r="E17012" s="75">
        <v>111</v>
      </c>
      <c r="F17012" s="30" t="s">
        <v>70</v>
      </c>
      <c r="G17012" s="30" t="s">
        <v>71</v>
      </c>
      <c r="H17012" s="75">
        <v>2</v>
      </c>
    </row>
    <row r="17013" spans="1:8">
      <c r="A17013" s="30" t="s">
        <v>5030</v>
      </c>
      <c r="B17013" s="74">
        <v>46242</v>
      </c>
      <c r="C17013" s="30" t="s">
        <v>1138</v>
      </c>
      <c r="D17013" s="30" t="s">
        <v>1139</v>
      </c>
      <c r="E17013" s="75">
        <v>108</v>
      </c>
      <c r="F17013" s="30" t="s">
        <v>70</v>
      </c>
      <c r="G17013" s="30" t="s">
        <v>71</v>
      </c>
      <c r="H17013" s="75">
        <v>2</v>
      </c>
    </row>
    <row r="17014" spans="1:8">
      <c r="A17014" s="30" t="s">
        <v>5030</v>
      </c>
      <c r="B17014" s="74">
        <v>46242</v>
      </c>
      <c r="C17014" s="30" t="s">
        <v>1140</v>
      </c>
      <c r="D17014" s="30" t="s">
        <v>1141</v>
      </c>
      <c r="E17014" s="75">
        <v>8</v>
      </c>
      <c r="F17014" s="30" t="s">
        <v>53</v>
      </c>
      <c r="G17014" s="30" t="s">
        <v>54</v>
      </c>
      <c r="H17014" s="75">
        <v>1</v>
      </c>
    </row>
    <row r="17015" spans="1:8">
      <c r="A17015" s="30" t="s">
        <v>5030</v>
      </c>
      <c r="B17015" s="74">
        <v>46242</v>
      </c>
      <c r="C17015" s="30" t="s">
        <v>1148</v>
      </c>
      <c r="D17015" s="30" t="s">
        <v>1149</v>
      </c>
      <c r="E17015" s="75">
        <v>31</v>
      </c>
      <c r="F17015" s="30" t="s">
        <v>76</v>
      </c>
      <c r="G17015" s="30" t="s">
        <v>77</v>
      </c>
      <c r="H17015" s="75">
        <v>1</v>
      </c>
    </row>
    <row r="17016" spans="1:8">
      <c r="A17016" s="30" t="s">
        <v>5030</v>
      </c>
      <c r="B17016" s="74">
        <v>46242</v>
      </c>
      <c r="C17016" s="30" t="s">
        <v>1150</v>
      </c>
      <c r="D17016" s="30" t="s">
        <v>1151</v>
      </c>
      <c r="E17016" s="75">
        <v>42</v>
      </c>
      <c r="F17016" s="30" t="s">
        <v>68</v>
      </c>
      <c r="G17016" s="30" t="s">
        <v>69</v>
      </c>
      <c r="H17016" s="75">
        <v>1</v>
      </c>
    </row>
    <row r="17017" spans="1:8">
      <c r="A17017" s="30" t="s">
        <v>5030</v>
      </c>
      <c r="B17017" s="74">
        <v>46242</v>
      </c>
      <c r="C17017" s="30" t="s">
        <v>1152</v>
      </c>
      <c r="D17017" s="30" t="s">
        <v>1153</v>
      </c>
      <c r="E17017" s="75">
        <v>131</v>
      </c>
      <c r="F17017" s="30" t="s">
        <v>70</v>
      </c>
      <c r="G17017" s="30" t="s">
        <v>71</v>
      </c>
      <c r="H17017" s="75">
        <v>2</v>
      </c>
    </row>
    <row r="17018" spans="1:8">
      <c r="A17018" s="30" t="s">
        <v>5030</v>
      </c>
      <c r="B17018" s="74">
        <v>46242</v>
      </c>
      <c r="C17018" s="30" t="s">
        <v>1860</v>
      </c>
      <c r="D17018" s="30" t="s">
        <v>1861</v>
      </c>
      <c r="E17018" s="75">
        <v>93</v>
      </c>
      <c r="F17018" s="30" t="s">
        <v>53</v>
      </c>
      <c r="G17018" s="30" t="s">
        <v>54</v>
      </c>
      <c r="H17018" s="75">
        <v>1</v>
      </c>
    </row>
    <row r="17019" spans="1:8">
      <c r="A17019" s="30" t="s">
        <v>5030</v>
      </c>
      <c r="B17019" s="74">
        <v>46242</v>
      </c>
      <c r="C17019" s="30" t="s">
        <v>1174</v>
      </c>
      <c r="D17019" s="30" t="s">
        <v>1175</v>
      </c>
      <c r="E17019" s="75">
        <v>24</v>
      </c>
      <c r="F17019" s="30" t="s">
        <v>53</v>
      </c>
      <c r="G17019" s="30" t="s">
        <v>54</v>
      </c>
      <c r="H17019" s="75">
        <v>1</v>
      </c>
    </row>
    <row r="17020" spans="1:8">
      <c r="A17020" s="30" t="s">
        <v>5030</v>
      </c>
      <c r="B17020" s="74">
        <v>46242</v>
      </c>
      <c r="C17020" s="30" t="s">
        <v>1190</v>
      </c>
      <c r="D17020" s="30" t="s">
        <v>1191</v>
      </c>
      <c r="E17020" s="75">
        <v>10</v>
      </c>
      <c r="F17020" s="30" t="s">
        <v>53</v>
      </c>
      <c r="G17020" s="30" t="s">
        <v>54</v>
      </c>
      <c r="H17020" s="75">
        <v>1</v>
      </c>
    </row>
    <row r="17021" spans="1:8">
      <c r="A17021" s="30" t="s">
        <v>5030</v>
      </c>
      <c r="B17021" s="74">
        <v>46242</v>
      </c>
      <c r="C17021" s="30" t="s">
        <v>1202</v>
      </c>
      <c r="D17021" s="30" t="s">
        <v>1203</v>
      </c>
      <c r="E17021" s="75">
        <v>106</v>
      </c>
      <c r="F17021" s="30" t="s">
        <v>70</v>
      </c>
      <c r="G17021" s="30" t="s">
        <v>71</v>
      </c>
      <c r="H17021" s="75">
        <v>2</v>
      </c>
    </row>
    <row r="17022" spans="1:8">
      <c r="A17022" s="30" t="s">
        <v>5030</v>
      </c>
      <c r="B17022" s="74">
        <v>46242</v>
      </c>
      <c r="C17022" s="30" t="s">
        <v>1204</v>
      </c>
      <c r="D17022" s="30" t="s">
        <v>1205</v>
      </c>
      <c r="E17022" s="75">
        <v>39</v>
      </c>
      <c r="F17022" s="30" t="s">
        <v>53</v>
      </c>
      <c r="G17022" s="30" t="s">
        <v>54</v>
      </c>
      <c r="H17022" s="75">
        <v>1</v>
      </c>
    </row>
    <row r="17023" spans="1:8">
      <c r="A17023" s="30" t="s">
        <v>5030</v>
      </c>
      <c r="B17023" s="74">
        <v>46242</v>
      </c>
      <c r="C17023" s="30" t="s">
        <v>1206</v>
      </c>
      <c r="D17023" s="30" t="s">
        <v>1207</v>
      </c>
      <c r="E17023" s="75">
        <v>11</v>
      </c>
      <c r="F17023" s="30" t="s">
        <v>53</v>
      </c>
      <c r="G17023" s="30" t="s">
        <v>54</v>
      </c>
      <c r="H17023" s="75">
        <v>1</v>
      </c>
    </row>
    <row r="17024" spans="1:8">
      <c r="A17024" s="30" t="s">
        <v>5030</v>
      </c>
      <c r="B17024" s="74">
        <v>46242</v>
      </c>
      <c r="C17024" s="30" t="s">
        <v>1208</v>
      </c>
      <c r="D17024" s="30" t="s">
        <v>1209</v>
      </c>
      <c r="E17024" s="75">
        <v>65</v>
      </c>
      <c r="F17024" s="30" t="s">
        <v>53</v>
      </c>
      <c r="G17024" s="30" t="s">
        <v>54</v>
      </c>
      <c r="H17024" s="75">
        <v>1</v>
      </c>
    </row>
    <row r="17025" spans="1:8">
      <c r="A17025" s="30" t="s">
        <v>5030</v>
      </c>
      <c r="B17025" s="74">
        <v>46242</v>
      </c>
      <c r="C17025" s="30" t="s">
        <v>1210</v>
      </c>
      <c r="D17025" s="30" t="s">
        <v>1211</v>
      </c>
      <c r="E17025" s="75">
        <v>51</v>
      </c>
      <c r="F17025" s="30" t="s">
        <v>53</v>
      </c>
      <c r="G17025" s="30" t="s">
        <v>54</v>
      </c>
      <c r="H17025" s="75">
        <v>1</v>
      </c>
    </row>
    <row r="17026" spans="1:8">
      <c r="A17026" s="30" t="s">
        <v>5030</v>
      </c>
      <c r="B17026" s="74">
        <v>46242</v>
      </c>
      <c r="C17026" s="30" t="s">
        <v>1212</v>
      </c>
      <c r="D17026" s="30" t="s">
        <v>1213</v>
      </c>
      <c r="E17026" s="75">
        <v>82</v>
      </c>
      <c r="F17026" s="30" t="s">
        <v>80</v>
      </c>
      <c r="G17026" s="30" t="s">
        <v>81</v>
      </c>
      <c r="H17026" s="75">
        <v>1</v>
      </c>
    </row>
    <row r="17027" spans="1:8">
      <c r="A17027" s="30" t="s">
        <v>5030</v>
      </c>
      <c r="B17027" s="74">
        <v>46242</v>
      </c>
      <c r="C17027" s="30" t="s">
        <v>1216</v>
      </c>
      <c r="D17027" s="30" t="s">
        <v>1217</v>
      </c>
      <c r="E17027" s="75">
        <v>122</v>
      </c>
      <c r="F17027" s="30" t="s">
        <v>70</v>
      </c>
      <c r="G17027" s="30" t="s">
        <v>71</v>
      </c>
      <c r="H17027" s="75">
        <v>2</v>
      </c>
    </row>
    <row r="17028" spans="1:8">
      <c r="A17028" s="30" t="s">
        <v>5030</v>
      </c>
      <c r="B17028" s="74">
        <v>46242</v>
      </c>
      <c r="C17028" s="30" t="s">
        <v>1218</v>
      </c>
      <c r="D17028" s="30" t="s">
        <v>1219</v>
      </c>
      <c r="E17028" s="75">
        <v>104</v>
      </c>
      <c r="F17028" s="30" t="s">
        <v>53</v>
      </c>
      <c r="G17028" s="30" t="s">
        <v>54</v>
      </c>
      <c r="H17028" s="75">
        <v>1</v>
      </c>
    </row>
    <row r="17029" spans="1:8">
      <c r="A17029" s="30" t="s">
        <v>5030</v>
      </c>
      <c r="B17029" s="74">
        <v>46242</v>
      </c>
      <c r="C17029" s="30" t="s">
        <v>1220</v>
      </c>
      <c r="D17029" s="30" t="s">
        <v>1221</v>
      </c>
      <c r="E17029" s="75">
        <v>166</v>
      </c>
      <c r="F17029" s="30" t="s">
        <v>70</v>
      </c>
      <c r="G17029" s="30" t="s">
        <v>71</v>
      </c>
      <c r="H17029" s="75">
        <v>2</v>
      </c>
    </row>
    <row r="17030" spans="1:8">
      <c r="A17030" s="30" t="s">
        <v>5030</v>
      </c>
      <c r="B17030" s="74">
        <v>46242</v>
      </c>
      <c r="C17030" s="30" t="s">
        <v>1864</v>
      </c>
      <c r="D17030" s="30" t="s">
        <v>1865</v>
      </c>
      <c r="E17030" s="75">
        <v>72</v>
      </c>
      <c r="F17030" s="30" t="s">
        <v>53</v>
      </c>
      <c r="G17030" s="30" t="s">
        <v>54</v>
      </c>
      <c r="H17030" s="75">
        <v>1</v>
      </c>
    </row>
    <row r="17031" spans="1:8">
      <c r="A17031" s="30" t="s">
        <v>5030</v>
      </c>
      <c r="B17031" s="74">
        <v>46242</v>
      </c>
      <c r="C17031" s="30" t="s">
        <v>1226</v>
      </c>
      <c r="D17031" s="30" t="s">
        <v>1227</v>
      </c>
      <c r="E17031" s="75">
        <v>93</v>
      </c>
      <c r="F17031" s="30" t="s">
        <v>70</v>
      </c>
      <c r="G17031" s="30" t="s">
        <v>71</v>
      </c>
      <c r="H17031" s="75">
        <v>2</v>
      </c>
    </row>
    <row r="17032" spans="1:8">
      <c r="A17032" s="30" t="s">
        <v>5030</v>
      </c>
      <c r="B17032" s="74">
        <v>46242</v>
      </c>
      <c r="C17032" s="30" t="s">
        <v>1228</v>
      </c>
      <c r="D17032" s="30" t="s">
        <v>1229</v>
      </c>
      <c r="E17032" s="75">
        <v>81</v>
      </c>
      <c r="F17032" s="30" t="s">
        <v>53</v>
      </c>
      <c r="G17032" s="30" t="s">
        <v>54</v>
      </c>
      <c r="H17032" s="75">
        <v>1</v>
      </c>
    </row>
    <row r="17033" spans="1:8">
      <c r="A17033" s="30" t="s">
        <v>5030</v>
      </c>
      <c r="B17033" s="74">
        <v>46242</v>
      </c>
      <c r="C17033" s="30" t="s">
        <v>1232</v>
      </c>
      <c r="D17033" s="30" t="s">
        <v>1233</v>
      </c>
      <c r="E17033" s="75">
        <v>72</v>
      </c>
      <c r="F17033" s="30" t="s">
        <v>70</v>
      </c>
      <c r="G17033" s="30" t="s">
        <v>71</v>
      </c>
      <c r="H17033" s="75">
        <v>2</v>
      </c>
    </row>
    <row r="17034" spans="1:8">
      <c r="A17034" s="30" t="s">
        <v>5030</v>
      </c>
      <c r="B17034" s="74">
        <v>46242</v>
      </c>
      <c r="C17034" s="30" t="s">
        <v>1240</v>
      </c>
      <c r="D17034" s="30" t="s">
        <v>1241</v>
      </c>
      <c r="E17034" s="75">
        <v>125</v>
      </c>
      <c r="F17034" s="30" t="s">
        <v>53</v>
      </c>
      <c r="G17034" s="30" t="s">
        <v>54</v>
      </c>
      <c r="H17034" s="75">
        <v>1</v>
      </c>
    </row>
    <row r="17035" spans="1:8">
      <c r="A17035" s="30" t="s">
        <v>5030</v>
      </c>
      <c r="B17035" s="74">
        <v>46242</v>
      </c>
      <c r="C17035" s="30" t="s">
        <v>1244</v>
      </c>
      <c r="D17035" s="30" t="s">
        <v>1245</v>
      </c>
      <c r="E17035" s="75">
        <v>1</v>
      </c>
      <c r="F17035" s="30" t="s">
        <v>53</v>
      </c>
      <c r="G17035" s="30" t="s">
        <v>54</v>
      </c>
      <c r="H17035" s="75">
        <v>1</v>
      </c>
    </row>
    <row r="17036" spans="1:8">
      <c r="A17036" s="30" t="s">
        <v>5030</v>
      </c>
      <c r="B17036" s="74">
        <v>46242</v>
      </c>
      <c r="C17036" s="30" t="s">
        <v>1246</v>
      </c>
      <c r="D17036" s="30" t="s">
        <v>1247</v>
      </c>
      <c r="E17036" s="75">
        <v>80</v>
      </c>
      <c r="F17036" s="30" t="s">
        <v>70</v>
      </c>
      <c r="G17036" s="30" t="s">
        <v>71</v>
      </c>
      <c r="H17036" s="75">
        <v>2</v>
      </c>
    </row>
    <row r="17037" spans="1:8">
      <c r="A17037" s="30" t="s">
        <v>5030</v>
      </c>
      <c r="B17037" s="74">
        <v>46242</v>
      </c>
      <c r="C17037" s="30" t="s">
        <v>1250</v>
      </c>
      <c r="D17037" s="30" t="s">
        <v>1251</v>
      </c>
      <c r="E17037" s="75">
        <v>79</v>
      </c>
      <c r="F17037" s="30" t="s">
        <v>70</v>
      </c>
      <c r="G17037" s="30" t="s">
        <v>71</v>
      </c>
      <c r="H17037" s="75">
        <v>2</v>
      </c>
    </row>
    <row r="17038" spans="1:8">
      <c r="A17038" s="30" t="s">
        <v>5030</v>
      </c>
      <c r="B17038" s="74">
        <v>46242</v>
      </c>
      <c r="C17038" s="30" t="s">
        <v>1872</v>
      </c>
      <c r="D17038" s="30" t="s">
        <v>1873</v>
      </c>
      <c r="E17038" s="75">
        <v>1</v>
      </c>
      <c r="F17038" s="30" t="s">
        <v>53</v>
      </c>
      <c r="G17038" s="30" t="s">
        <v>54</v>
      </c>
      <c r="H17038" s="75">
        <v>1</v>
      </c>
    </row>
    <row r="17039" spans="1:8">
      <c r="A17039" s="30" t="s">
        <v>5030</v>
      </c>
      <c r="B17039" s="74">
        <v>46242</v>
      </c>
      <c r="C17039" s="30" t="s">
        <v>1874</v>
      </c>
      <c r="D17039" s="30" t="s">
        <v>1875</v>
      </c>
      <c r="E17039" s="75">
        <v>129</v>
      </c>
      <c r="F17039" s="30" t="s">
        <v>70</v>
      </c>
      <c r="G17039" s="30" t="s">
        <v>71</v>
      </c>
      <c r="H17039" s="75">
        <v>2</v>
      </c>
    </row>
    <row r="17040" spans="1:8">
      <c r="A17040" s="30" t="s">
        <v>5030</v>
      </c>
      <c r="B17040" s="74">
        <v>46242</v>
      </c>
      <c r="C17040" s="30" t="s">
        <v>1876</v>
      </c>
      <c r="D17040" s="30" t="s">
        <v>1877</v>
      </c>
      <c r="E17040" s="75">
        <v>108</v>
      </c>
      <c r="F17040" s="30" t="s">
        <v>70</v>
      </c>
      <c r="G17040" s="30" t="s">
        <v>71</v>
      </c>
      <c r="H17040" s="75">
        <v>2</v>
      </c>
    </row>
    <row r="17041" spans="1:8">
      <c r="A17041" s="30" t="s">
        <v>5030</v>
      </c>
      <c r="B17041" s="74">
        <v>46242</v>
      </c>
      <c r="C17041" s="30" t="s">
        <v>1260</v>
      </c>
      <c r="D17041" s="30" t="s">
        <v>1261</v>
      </c>
      <c r="E17041" s="75">
        <v>65</v>
      </c>
      <c r="F17041" s="30" t="s">
        <v>70</v>
      </c>
      <c r="G17041" s="30" t="s">
        <v>71</v>
      </c>
      <c r="H17041" s="75">
        <v>2</v>
      </c>
    </row>
    <row r="17042" spans="1:8">
      <c r="A17042" s="30" t="s">
        <v>5030</v>
      </c>
      <c r="B17042" s="74">
        <v>46242</v>
      </c>
      <c r="C17042" s="30" t="s">
        <v>1264</v>
      </c>
      <c r="D17042" s="30" t="s">
        <v>1265</v>
      </c>
      <c r="E17042" s="75">
        <v>128</v>
      </c>
      <c r="F17042" s="30" t="s">
        <v>70</v>
      </c>
      <c r="G17042" s="30" t="s">
        <v>71</v>
      </c>
      <c r="H17042" s="75">
        <v>2</v>
      </c>
    </row>
    <row r="17043" spans="1:8">
      <c r="A17043" s="30" t="s">
        <v>5030</v>
      </c>
      <c r="B17043" s="74">
        <v>46242</v>
      </c>
      <c r="C17043" s="30" t="s">
        <v>1266</v>
      </c>
      <c r="D17043" s="30" t="s">
        <v>1267</v>
      </c>
      <c r="E17043" s="75">
        <v>145</v>
      </c>
      <c r="F17043" s="30" t="s">
        <v>53</v>
      </c>
      <c r="G17043" s="30" t="s">
        <v>54</v>
      </c>
      <c r="H17043" s="75">
        <v>1</v>
      </c>
    </row>
    <row r="17044" spans="1:8">
      <c r="A17044" s="30" t="s">
        <v>5030</v>
      </c>
      <c r="B17044" s="74">
        <v>46242</v>
      </c>
      <c r="C17044" s="30" t="s">
        <v>1270</v>
      </c>
      <c r="D17044" s="30" t="s">
        <v>1271</v>
      </c>
      <c r="E17044" s="75">
        <v>105</v>
      </c>
      <c r="F17044" s="30" t="s">
        <v>53</v>
      </c>
      <c r="G17044" s="30" t="s">
        <v>54</v>
      </c>
      <c r="H17044" s="75">
        <v>1</v>
      </c>
    </row>
    <row r="17045" spans="1:8">
      <c r="A17045" s="30" t="s">
        <v>5030</v>
      </c>
      <c r="B17045" s="74">
        <v>46242</v>
      </c>
      <c r="C17045" s="30" t="s">
        <v>1276</v>
      </c>
      <c r="D17045" s="30" t="s">
        <v>1277</v>
      </c>
      <c r="E17045" s="75">
        <v>177</v>
      </c>
      <c r="F17045" s="30" t="s">
        <v>70</v>
      </c>
      <c r="G17045" s="30" t="s">
        <v>71</v>
      </c>
      <c r="H17045" s="75">
        <v>2</v>
      </c>
    </row>
    <row r="17046" spans="1:8">
      <c r="A17046" s="30" t="s">
        <v>5030</v>
      </c>
      <c r="B17046" s="74">
        <v>46242</v>
      </c>
      <c r="C17046" s="30" t="s">
        <v>1278</v>
      </c>
      <c r="D17046" s="30" t="s">
        <v>1279</v>
      </c>
      <c r="E17046" s="75">
        <v>84</v>
      </c>
      <c r="F17046" s="30" t="s">
        <v>53</v>
      </c>
      <c r="G17046" s="30" t="s">
        <v>54</v>
      </c>
      <c r="H17046" s="75">
        <v>1</v>
      </c>
    </row>
    <row r="17047" spans="1:8">
      <c r="A17047" s="30" t="s">
        <v>5030</v>
      </c>
      <c r="B17047" s="74">
        <v>46242</v>
      </c>
      <c r="C17047" s="30" t="s">
        <v>1280</v>
      </c>
      <c r="D17047" s="30" t="s">
        <v>1281</v>
      </c>
      <c r="E17047" s="75">
        <v>61</v>
      </c>
      <c r="F17047" s="30" t="s">
        <v>53</v>
      </c>
      <c r="G17047" s="30" t="s">
        <v>54</v>
      </c>
      <c r="H17047" s="75">
        <v>1</v>
      </c>
    </row>
    <row r="17048" spans="1:8">
      <c r="A17048" s="30" t="s">
        <v>5030</v>
      </c>
      <c r="B17048" s="74">
        <v>46242</v>
      </c>
      <c r="C17048" s="30" t="s">
        <v>1884</v>
      </c>
      <c r="D17048" s="30" t="s">
        <v>1885</v>
      </c>
      <c r="E17048" s="75">
        <v>53</v>
      </c>
      <c r="F17048" s="30" t="s">
        <v>53</v>
      </c>
      <c r="G17048" s="30" t="s">
        <v>54</v>
      </c>
      <c r="H17048" s="75">
        <v>1</v>
      </c>
    </row>
    <row r="17049" spans="1:8">
      <c r="A17049" s="30" t="s">
        <v>5030</v>
      </c>
      <c r="B17049" s="74">
        <v>46242</v>
      </c>
      <c r="C17049" s="30" t="s">
        <v>1288</v>
      </c>
      <c r="D17049" s="30" t="s">
        <v>1289</v>
      </c>
      <c r="E17049" s="75">
        <v>68</v>
      </c>
      <c r="F17049" s="30" t="s">
        <v>53</v>
      </c>
      <c r="G17049" s="30" t="s">
        <v>54</v>
      </c>
      <c r="H17049" s="75">
        <v>1</v>
      </c>
    </row>
    <row r="17050" spans="1:8">
      <c r="A17050" s="30" t="s">
        <v>5030</v>
      </c>
      <c r="B17050" s="74">
        <v>46242</v>
      </c>
      <c r="C17050" s="30" t="s">
        <v>1298</v>
      </c>
      <c r="D17050" s="30" t="s">
        <v>1299</v>
      </c>
      <c r="E17050" s="75">
        <v>95</v>
      </c>
      <c r="F17050" s="30" t="s">
        <v>53</v>
      </c>
      <c r="G17050" s="30" t="s">
        <v>54</v>
      </c>
      <c r="H17050" s="75">
        <v>1</v>
      </c>
    </row>
    <row r="17051" spans="1:8">
      <c r="A17051" s="30" t="s">
        <v>5030</v>
      </c>
      <c r="B17051" s="74">
        <v>46242</v>
      </c>
      <c r="C17051" s="30" t="s">
        <v>1302</v>
      </c>
      <c r="D17051" s="30" t="s">
        <v>1303</v>
      </c>
      <c r="E17051" s="75">
        <v>74</v>
      </c>
      <c r="F17051" s="30" t="s">
        <v>53</v>
      </c>
      <c r="G17051" s="30" t="s">
        <v>54</v>
      </c>
      <c r="H17051" s="75">
        <v>1</v>
      </c>
    </row>
    <row r="17052" spans="1:8">
      <c r="A17052" s="30" t="s">
        <v>5030</v>
      </c>
      <c r="B17052" s="74">
        <v>46242</v>
      </c>
      <c r="C17052" s="30" t="s">
        <v>1306</v>
      </c>
      <c r="D17052" s="30" t="s">
        <v>1307</v>
      </c>
      <c r="E17052" s="75">
        <v>78</v>
      </c>
      <c r="F17052" s="30" t="s">
        <v>53</v>
      </c>
      <c r="G17052" s="30" t="s">
        <v>54</v>
      </c>
      <c r="H17052" s="75">
        <v>1</v>
      </c>
    </row>
    <row r="17053" spans="1:8">
      <c r="A17053" s="30" t="s">
        <v>5030</v>
      </c>
      <c r="B17053" s="74">
        <v>46242</v>
      </c>
      <c r="C17053" s="30" t="s">
        <v>1308</v>
      </c>
      <c r="D17053" s="30" t="s">
        <v>1309</v>
      </c>
      <c r="E17053" s="75">
        <v>144</v>
      </c>
      <c r="F17053" s="30" t="s">
        <v>80</v>
      </c>
      <c r="G17053" s="30" t="s">
        <v>81</v>
      </c>
      <c r="H17053" s="75">
        <v>1</v>
      </c>
    </row>
    <row r="17054" spans="1:8">
      <c r="A17054" s="30" t="s">
        <v>5030</v>
      </c>
      <c r="B17054" s="74">
        <v>46242</v>
      </c>
      <c r="C17054" s="30" t="s">
        <v>1320</v>
      </c>
      <c r="D17054" s="30" t="s">
        <v>1321</v>
      </c>
      <c r="E17054" s="75">
        <v>70</v>
      </c>
      <c r="F17054" s="30" t="s">
        <v>70</v>
      </c>
      <c r="G17054" s="30" t="s">
        <v>71</v>
      </c>
      <c r="H17054" s="75">
        <v>2</v>
      </c>
    </row>
    <row r="17055" spans="1:8">
      <c r="A17055" s="30" t="s">
        <v>5030</v>
      </c>
      <c r="B17055" s="74">
        <v>46242</v>
      </c>
      <c r="C17055" s="30" t="s">
        <v>1322</v>
      </c>
      <c r="D17055" s="30" t="s">
        <v>1323</v>
      </c>
      <c r="E17055" s="75">
        <v>27</v>
      </c>
      <c r="F17055" s="30" t="s">
        <v>70</v>
      </c>
      <c r="G17055" s="30" t="s">
        <v>71</v>
      </c>
      <c r="H17055" s="75">
        <v>2</v>
      </c>
    </row>
    <row r="17056" spans="1:8">
      <c r="A17056" s="30" t="s">
        <v>5030</v>
      </c>
      <c r="B17056" s="74">
        <v>46242</v>
      </c>
      <c r="C17056" s="30" t="s">
        <v>1328</v>
      </c>
      <c r="D17056" s="30" t="s">
        <v>1329</v>
      </c>
      <c r="E17056" s="75">
        <v>104</v>
      </c>
      <c r="F17056" s="30" t="s">
        <v>80</v>
      </c>
      <c r="G17056" s="30" t="s">
        <v>81</v>
      </c>
      <c r="H17056" s="75">
        <v>1</v>
      </c>
    </row>
    <row r="17057" spans="1:8">
      <c r="A17057" s="30" t="s">
        <v>5030</v>
      </c>
      <c r="B17057" s="74">
        <v>46242</v>
      </c>
      <c r="C17057" s="30" t="s">
        <v>1330</v>
      </c>
      <c r="D17057" s="30" t="s">
        <v>1331</v>
      </c>
      <c r="E17057" s="75">
        <v>26</v>
      </c>
      <c r="F17057" s="30" t="s">
        <v>53</v>
      </c>
      <c r="G17057" s="30" t="s">
        <v>54</v>
      </c>
      <c r="H17057" s="75">
        <v>1</v>
      </c>
    </row>
    <row r="17058" spans="1:8">
      <c r="A17058" s="30" t="s">
        <v>5030</v>
      </c>
      <c r="B17058" s="74">
        <v>46242</v>
      </c>
      <c r="C17058" s="30" t="s">
        <v>1332</v>
      </c>
      <c r="D17058" s="30" t="s">
        <v>1333</v>
      </c>
      <c r="E17058" s="75">
        <v>215</v>
      </c>
      <c r="F17058" s="30" t="s">
        <v>80</v>
      </c>
      <c r="G17058" s="30" t="s">
        <v>81</v>
      </c>
      <c r="H17058" s="75">
        <v>1</v>
      </c>
    </row>
    <row r="17059" spans="1:8">
      <c r="A17059" s="30" t="s">
        <v>5030</v>
      </c>
      <c r="B17059" s="74">
        <v>46242</v>
      </c>
      <c r="C17059" s="30" t="s">
        <v>1336</v>
      </c>
      <c r="D17059" s="30" t="s">
        <v>1337</v>
      </c>
      <c r="E17059" s="75">
        <v>87</v>
      </c>
      <c r="F17059" s="30" t="s">
        <v>70</v>
      </c>
      <c r="G17059" s="30" t="s">
        <v>71</v>
      </c>
      <c r="H17059" s="75">
        <v>2</v>
      </c>
    </row>
    <row r="17060" spans="1:8">
      <c r="A17060" s="30" t="s">
        <v>5030</v>
      </c>
      <c r="B17060" s="74">
        <v>46241</v>
      </c>
      <c r="C17060" s="30" t="s">
        <v>768</v>
      </c>
      <c r="D17060" s="30" t="s">
        <v>769</v>
      </c>
      <c r="E17060" s="75">
        <v>104</v>
      </c>
      <c r="F17060" s="30" t="s">
        <v>68</v>
      </c>
      <c r="G17060" s="30" t="s">
        <v>69</v>
      </c>
      <c r="H17060" s="75">
        <v>1</v>
      </c>
    </row>
    <row r="17061" spans="1:8">
      <c r="A17061" s="30" t="s">
        <v>5030</v>
      </c>
      <c r="B17061" s="74">
        <v>46241</v>
      </c>
      <c r="C17061" s="30" t="s">
        <v>770</v>
      </c>
      <c r="D17061" s="30" t="s">
        <v>771</v>
      </c>
      <c r="E17061" s="75">
        <v>88</v>
      </c>
      <c r="F17061" s="30" t="s">
        <v>68</v>
      </c>
      <c r="G17061" s="30" t="s">
        <v>69</v>
      </c>
      <c r="H17061" s="75">
        <v>1</v>
      </c>
    </row>
    <row r="17062" spans="1:8">
      <c r="A17062" s="30" t="s">
        <v>5030</v>
      </c>
      <c r="B17062" s="74">
        <v>46241</v>
      </c>
      <c r="C17062" s="30" t="s">
        <v>772</v>
      </c>
      <c r="D17062" s="30" t="s">
        <v>773</v>
      </c>
      <c r="E17062" s="75">
        <v>154</v>
      </c>
      <c r="F17062" s="30" t="s">
        <v>80</v>
      </c>
      <c r="G17062" s="30" t="s">
        <v>81</v>
      </c>
      <c r="H17062" s="75">
        <v>1</v>
      </c>
    </row>
    <row r="17063" spans="1:8">
      <c r="A17063" s="30" t="s">
        <v>5030</v>
      </c>
      <c r="B17063" s="74">
        <v>46241</v>
      </c>
      <c r="C17063" s="30" t="s">
        <v>776</v>
      </c>
      <c r="D17063" s="30" t="s">
        <v>777</v>
      </c>
      <c r="E17063" s="75">
        <v>70</v>
      </c>
      <c r="F17063" s="30" t="s">
        <v>68</v>
      </c>
      <c r="G17063" s="30" t="s">
        <v>69</v>
      </c>
      <c r="H17063" s="75">
        <v>1</v>
      </c>
    </row>
    <row r="17064" spans="1:8">
      <c r="A17064" s="30" t="s">
        <v>5030</v>
      </c>
      <c r="B17064" s="74">
        <v>46241</v>
      </c>
      <c r="C17064" s="30" t="s">
        <v>782</v>
      </c>
      <c r="D17064" s="30" t="s">
        <v>783</v>
      </c>
      <c r="E17064" s="75">
        <v>279</v>
      </c>
      <c r="F17064" s="30" t="s">
        <v>80</v>
      </c>
      <c r="G17064" s="30" t="s">
        <v>81</v>
      </c>
      <c r="H17064" s="75">
        <v>1</v>
      </c>
    </row>
    <row r="17065" spans="1:8">
      <c r="A17065" s="30" t="s">
        <v>5030</v>
      </c>
      <c r="B17065" s="74">
        <v>46241</v>
      </c>
      <c r="C17065" s="30" t="s">
        <v>786</v>
      </c>
      <c r="D17065" s="30" t="s">
        <v>787</v>
      </c>
      <c r="E17065" s="75">
        <v>126</v>
      </c>
      <c r="F17065" s="30" t="s">
        <v>70</v>
      </c>
      <c r="G17065" s="30" t="s">
        <v>71</v>
      </c>
      <c r="H17065" s="75">
        <v>2</v>
      </c>
    </row>
    <row r="17066" spans="1:8">
      <c r="A17066" s="30" t="s">
        <v>5030</v>
      </c>
      <c r="B17066" s="74">
        <v>46241</v>
      </c>
      <c r="C17066" s="30" t="s">
        <v>1814</v>
      </c>
      <c r="D17066" s="30" t="s">
        <v>1815</v>
      </c>
      <c r="E17066" s="75">
        <v>16</v>
      </c>
      <c r="F17066" s="30" t="s">
        <v>68</v>
      </c>
      <c r="G17066" s="30" t="s">
        <v>69</v>
      </c>
      <c r="H17066" s="75">
        <v>1</v>
      </c>
    </row>
    <row r="17067" spans="1:8">
      <c r="A17067" s="30" t="s">
        <v>5030</v>
      </c>
      <c r="B17067" s="74">
        <v>46241</v>
      </c>
      <c r="C17067" s="30" t="s">
        <v>788</v>
      </c>
      <c r="D17067" s="30" t="s">
        <v>789</v>
      </c>
      <c r="E17067" s="75">
        <v>57</v>
      </c>
      <c r="F17067" s="30" t="s">
        <v>68</v>
      </c>
      <c r="G17067" s="30" t="s">
        <v>69</v>
      </c>
      <c r="H17067" s="75">
        <v>1</v>
      </c>
    </row>
    <row r="17068" spans="1:8">
      <c r="A17068" s="30" t="s">
        <v>5030</v>
      </c>
      <c r="B17068" s="74">
        <v>46241</v>
      </c>
      <c r="C17068" s="30" t="s">
        <v>790</v>
      </c>
      <c r="D17068" s="30" t="s">
        <v>791</v>
      </c>
      <c r="E17068" s="75">
        <v>136</v>
      </c>
      <c r="F17068" s="30" t="s">
        <v>70</v>
      </c>
      <c r="G17068" s="30" t="s">
        <v>71</v>
      </c>
      <c r="H17068" s="75">
        <v>2</v>
      </c>
    </row>
    <row r="17069" spans="1:8">
      <c r="A17069" s="30" t="s">
        <v>5030</v>
      </c>
      <c r="B17069" s="74">
        <v>46241</v>
      </c>
      <c r="C17069" s="30" t="s">
        <v>794</v>
      </c>
      <c r="D17069" s="30" t="s">
        <v>795</v>
      </c>
      <c r="E17069" s="75">
        <v>144</v>
      </c>
      <c r="F17069" s="30" t="s">
        <v>70</v>
      </c>
      <c r="G17069" s="30" t="s">
        <v>71</v>
      </c>
      <c r="H17069" s="75">
        <v>2</v>
      </c>
    </row>
    <row r="17070" spans="1:8">
      <c r="A17070" s="30" t="s">
        <v>5030</v>
      </c>
      <c r="B17070" s="74">
        <v>46241</v>
      </c>
      <c r="C17070" s="30" t="s">
        <v>798</v>
      </c>
      <c r="D17070" s="30" t="s">
        <v>799</v>
      </c>
      <c r="E17070" s="75">
        <v>150</v>
      </c>
      <c r="F17070" s="30" t="s">
        <v>70</v>
      </c>
      <c r="G17070" s="30" t="s">
        <v>71</v>
      </c>
      <c r="H17070" s="75">
        <v>2</v>
      </c>
    </row>
    <row r="17071" spans="1:8">
      <c r="A17071" s="30" t="s">
        <v>5030</v>
      </c>
      <c r="B17071" s="74">
        <v>46241</v>
      </c>
      <c r="C17071" s="30" t="s">
        <v>800</v>
      </c>
      <c r="D17071" s="30" t="s">
        <v>801</v>
      </c>
      <c r="E17071" s="75">
        <v>53</v>
      </c>
      <c r="F17071" s="30" t="s">
        <v>70</v>
      </c>
      <c r="G17071" s="30" t="s">
        <v>71</v>
      </c>
      <c r="H17071" s="75">
        <v>2</v>
      </c>
    </row>
    <row r="17072" spans="1:8">
      <c r="A17072" s="30" t="s">
        <v>5030</v>
      </c>
      <c r="B17072" s="74">
        <v>46241</v>
      </c>
      <c r="C17072" s="30" t="s">
        <v>802</v>
      </c>
      <c r="D17072" s="30" t="s">
        <v>803</v>
      </c>
      <c r="E17072" s="75">
        <v>180</v>
      </c>
      <c r="F17072" s="30" t="s">
        <v>68</v>
      </c>
      <c r="G17072" s="30" t="s">
        <v>69</v>
      </c>
      <c r="H17072" s="75">
        <v>1</v>
      </c>
    </row>
    <row r="17073" spans="1:8">
      <c r="A17073" s="30" t="s">
        <v>5030</v>
      </c>
      <c r="B17073" s="74">
        <v>46241</v>
      </c>
      <c r="C17073" s="30" t="s">
        <v>804</v>
      </c>
      <c r="D17073" s="30" t="s">
        <v>805</v>
      </c>
      <c r="E17073" s="75">
        <v>94</v>
      </c>
      <c r="F17073" s="30" t="s">
        <v>80</v>
      </c>
      <c r="G17073" s="30" t="s">
        <v>81</v>
      </c>
      <c r="H17073" s="75">
        <v>1</v>
      </c>
    </row>
    <row r="17074" spans="1:8">
      <c r="A17074" s="30" t="s">
        <v>5030</v>
      </c>
      <c r="B17074" s="74">
        <v>46241</v>
      </c>
      <c r="C17074" s="30" t="s">
        <v>806</v>
      </c>
      <c r="D17074" s="30" t="s">
        <v>807</v>
      </c>
      <c r="E17074" s="75">
        <v>100</v>
      </c>
      <c r="F17074" s="30" t="s">
        <v>68</v>
      </c>
      <c r="G17074" s="30" t="s">
        <v>69</v>
      </c>
      <c r="H17074" s="75">
        <v>1</v>
      </c>
    </row>
    <row r="17075" spans="1:8">
      <c r="A17075" s="30" t="s">
        <v>5030</v>
      </c>
      <c r="B17075" s="74">
        <v>46241</v>
      </c>
      <c r="C17075" s="30" t="s">
        <v>810</v>
      </c>
      <c r="D17075" s="30" t="s">
        <v>811</v>
      </c>
      <c r="E17075" s="75">
        <v>105</v>
      </c>
      <c r="F17075" s="30" t="s">
        <v>70</v>
      </c>
      <c r="G17075" s="30" t="s">
        <v>71</v>
      </c>
      <c r="H17075" s="75">
        <v>2</v>
      </c>
    </row>
    <row r="17076" spans="1:8">
      <c r="A17076" s="30" t="s">
        <v>5030</v>
      </c>
      <c r="B17076" s="74">
        <v>46241</v>
      </c>
      <c r="C17076" s="30" t="s">
        <v>1816</v>
      </c>
      <c r="D17076" s="30" t="s">
        <v>1817</v>
      </c>
      <c r="E17076" s="75">
        <v>86</v>
      </c>
      <c r="F17076" s="30" t="s">
        <v>70</v>
      </c>
      <c r="G17076" s="30" t="s">
        <v>71</v>
      </c>
      <c r="H17076" s="75">
        <v>2</v>
      </c>
    </row>
    <row r="17077" spans="1:8">
      <c r="A17077" s="30" t="s">
        <v>5030</v>
      </c>
      <c r="B17077" s="74">
        <v>46241</v>
      </c>
      <c r="C17077" s="30" t="s">
        <v>812</v>
      </c>
      <c r="D17077" s="30" t="s">
        <v>813</v>
      </c>
      <c r="E17077" s="75">
        <v>48</v>
      </c>
      <c r="F17077" s="30" t="s">
        <v>80</v>
      </c>
      <c r="G17077" s="30" t="s">
        <v>81</v>
      </c>
      <c r="H17077" s="75">
        <v>1</v>
      </c>
    </row>
    <row r="17078" spans="1:8">
      <c r="A17078" s="30" t="s">
        <v>5030</v>
      </c>
      <c r="B17078" s="74">
        <v>46241</v>
      </c>
      <c r="C17078" s="30" t="s">
        <v>1820</v>
      </c>
      <c r="D17078" s="30" t="s">
        <v>1821</v>
      </c>
      <c r="E17078" s="75">
        <v>7</v>
      </c>
      <c r="F17078" s="30" t="s">
        <v>53</v>
      </c>
      <c r="G17078" s="30" t="s">
        <v>54</v>
      </c>
      <c r="H17078" s="75">
        <v>1</v>
      </c>
    </row>
    <row r="17079" spans="1:8">
      <c r="A17079" s="30" t="s">
        <v>5030</v>
      </c>
      <c r="B17079" s="74">
        <v>46241</v>
      </c>
      <c r="C17079" s="30" t="s">
        <v>818</v>
      </c>
      <c r="D17079" s="30" t="s">
        <v>819</v>
      </c>
      <c r="E17079" s="75">
        <v>40</v>
      </c>
      <c r="F17079" s="30" t="s">
        <v>53</v>
      </c>
      <c r="G17079" s="30" t="s">
        <v>54</v>
      </c>
      <c r="H17079" s="75">
        <v>1</v>
      </c>
    </row>
    <row r="17080" spans="1:8">
      <c r="A17080" s="30" t="s">
        <v>5030</v>
      </c>
      <c r="B17080" s="74">
        <v>46241</v>
      </c>
      <c r="C17080" s="30" t="s">
        <v>820</v>
      </c>
      <c r="D17080" s="30" t="s">
        <v>821</v>
      </c>
      <c r="E17080" s="75">
        <v>77</v>
      </c>
      <c r="F17080" s="30" t="s">
        <v>70</v>
      </c>
      <c r="G17080" s="30" t="s">
        <v>71</v>
      </c>
      <c r="H17080" s="75">
        <v>2</v>
      </c>
    </row>
    <row r="17081" spans="1:8">
      <c r="A17081" s="30" t="s">
        <v>5030</v>
      </c>
      <c r="B17081" s="74">
        <v>46241</v>
      </c>
      <c r="C17081" s="30" t="s">
        <v>822</v>
      </c>
      <c r="D17081" s="30" t="s">
        <v>823</v>
      </c>
      <c r="E17081" s="75">
        <v>87</v>
      </c>
      <c r="F17081" s="30" t="s">
        <v>70</v>
      </c>
      <c r="G17081" s="30" t="s">
        <v>71</v>
      </c>
      <c r="H17081" s="75">
        <v>2</v>
      </c>
    </row>
    <row r="17082" spans="1:8">
      <c r="A17082" s="30" t="s">
        <v>5030</v>
      </c>
      <c r="B17082" s="74">
        <v>46241</v>
      </c>
      <c r="C17082" s="30" t="s">
        <v>824</v>
      </c>
      <c r="D17082" s="30" t="s">
        <v>825</v>
      </c>
      <c r="E17082" s="75">
        <v>80</v>
      </c>
      <c r="F17082" s="30" t="s">
        <v>80</v>
      </c>
      <c r="G17082" s="30" t="s">
        <v>81</v>
      </c>
      <c r="H17082" s="75">
        <v>1</v>
      </c>
    </row>
    <row r="17083" spans="1:8">
      <c r="A17083" s="30" t="s">
        <v>5030</v>
      </c>
      <c r="B17083" s="74">
        <v>46241</v>
      </c>
      <c r="C17083" s="30" t="s">
        <v>826</v>
      </c>
      <c r="D17083" s="30" t="s">
        <v>827</v>
      </c>
      <c r="E17083" s="75">
        <v>75</v>
      </c>
      <c r="F17083" s="30" t="s">
        <v>68</v>
      </c>
      <c r="G17083" s="30" t="s">
        <v>69</v>
      </c>
      <c r="H17083" s="75">
        <v>1</v>
      </c>
    </row>
    <row r="17084" spans="1:8">
      <c r="A17084" s="30" t="s">
        <v>5030</v>
      </c>
      <c r="B17084" s="74">
        <v>46241</v>
      </c>
      <c r="C17084" s="30" t="s">
        <v>828</v>
      </c>
      <c r="D17084" s="30" t="s">
        <v>829</v>
      </c>
      <c r="E17084" s="75">
        <v>196</v>
      </c>
      <c r="F17084" s="30" t="s">
        <v>70</v>
      </c>
      <c r="G17084" s="30" t="s">
        <v>71</v>
      </c>
      <c r="H17084" s="75">
        <v>2</v>
      </c>
    </row>
    <row r="17085" spans="1:8">
      <c r="A17085" s="30" t="s">
        <v>5030</v>
      </c>
      <c r="B17085" s="74">
        <v>46241</v>
      </c>
      <c r="C17085" s="30" t="s">
        <v>830</v>
      </c>
      <c r="D17085" s="30" t="s">
        <v>831</v>
      </c>
      <c r="E17085" s="75">
        <v>71</v>
      </c>
      <c r="F17085" s="30" t="s">
        <v>70</v>
      </c>
      <c r="G17085" s="30" t="s">
        <v>71</v>
      </c>
      <c r="H17085" s="75">
        <v>2</v>
      </c>
    </row>
    <row r="17086" spans="1:8">
      <c r="A17086" s="30" t="s">
        <v>5030</v>
      </c>
      <c r="B17086" s="74">
        <v>46241</v>
      </c>
      <c r="C17086" s="30" t="s">
        <v>832</v>
      </c>
      <c r="D17086" s="30" t="s">
        <v>833</v>
      </c>
      <c r="E17086" s="75">
        <v>41</v>
      </c>
      <c r="F17086" s="30" t="s">
        <v>68</v>
      </c>
      <c r="G17086" s="30" t="s">
        <v>69</v>
      </c>
      <c r="H17086" s="75">
        <v>1</v>
      </c>
    </row>
    <row r="17087" spans="1:8">
      <c r="A17087" s="30" t="s">
        <v>5030</v>
      </c>
      <c r="B17087" s="74">
        <v>46241</v>
      </c>
      <c r="C17087" s="30" t="s">
        <v>834</v>
      </c>
      <c r="D17087" s="30" t="s">
        <v>835</v>
      </c>
      <c r="E17087" s="75">
        <v>113</v>
      </c>
      <c r="F17087" s="30" t="s">
        <v>80</v>
      </c>
      <c r="G17087" s="30" t="s">
        <v>81</v>
      </c>
      <c r="H17087" s="75">
        <v>1</v>
      </c>
    </row>
    <row r="17088" spans="1:8">
      <c r="A17088" s="30" t="s">
        <v>5030</v>
      </c>
      <c r="B17088" s="74">
        <v>46241</v>
      </c>
      <c r="C17088" s="30" t="s">
        <v>838</v>
      </c>
      <c r="D17088" s="30" t="s">
        <v>839</v>
      </c>
      <c r="E17088" s="75">
        <v>98</v>
      </c>
      <c r="F17088" s="30" t="s">
        <v>70</v>
      </c>
      <c r="G17088" s="30" t="s">
        <v>71</v>
      </c>
      <c r="H17088" s="75">
        <v>2</v>
      </c>
    </row>
    <row r="17089" spans="1:8">
      <c r="A17089" s="30" t="s">
        <v>5030</v>
      </c>
      <c r="B17089" s="74">
        <v>46241</v>
      </c>
      <c r="C17089" s="30" t="s">
        <v>840</v>
      </c>
      <c r="D17089" s="30" t="s">
        <v>841</v>
      </c>
      <c r="E17089" s="75">
        <v>68</v>
      </c>
      <c r="F17089" s="30" t="s">
        <v>68</v>
      </c>
      <c r="G17089" s="30" t="s">
        <v>69</v>
      </c>
      <c r="H17089" s="75">
        <v>1</v>
      </c>
    </row>
    <row r="17090" spans="1:8">
      <c r="A17090" s="30" t="s">
        <v>5030</v>
      </c>
      <c r="B17090" s="74">
        <v>46241</v>
      </c>
      <c r="C17090" s="30" t="s">
        <v>844</v>
      </c>
      <c r="D17090" s="30" t="s">
        <v>845</v>
      </c>
      <c r="E17090" s="75">
        <v>31</v>
      </c>
      <c r="F17090" s="30" t="s">
        <v>80</v>
      </c>
      <c r="G17090" s="30" t="s">
        <v>81</v>
      </c>
      <c r="H17090" s="75">
        <v>1</v>
      </c>
    </row>
    <row r="17091" spans="1:8">
      <c r="A17091" s="30" t="s">
        <v>5030</v>
      </c>
      <c r="B17091" s="74">
        <v>46241</v>
      </c>
      <c r="C17091" s="30" t="s">
        <v>846</v>
      </c>
      <c r="D17091" s="30" t="s">
        <v>847</v>
      </c>
      <c r="E17091" s="75">
        <v>233</v>
      </c>
      <c r="F17091" s="30" t="s">
        <v>80</v>
      </c>
      <c r="G17091" s="30" t="s">
        <v>81</v>
      </c>
      <c r="H17091" s="75">
        <v>1</v>
      </c>
    </row>
    <row r="17092" spans="1:8">
      <c r="A17092" s="30" t="s">
        <v>5030</v>
      </c>
      <c r="B17092" s="74">
        <v>46241</v>
      </c>
      <c r="C17092" s="30" t="s">
        <v>848</v>
      </c>
      <c r="D17092" s="30" t="s">
        <v>849</v>
      </c>
      <c r="E17092" s="75">
        <v>201</v>
      </c>
      <c r="F17092" s="30" t="s">
        <v>70</v>
      </c>
      <c r="G17092" s="30" t="s">
        <v>71</v>
      </c>
      <c r="H17092" s="75">
        <v>2</v>
      </c>
    </row>
    <row r="17093" spans="1:8">
      <c r="A17093" s="30" t="s">
        <v>5030</v>
      </c>
      <c r="B17093" s="74">
        <v>46241</v>
      </c>
      <c r="C17093" s="30" t="s">
        <v>854</v>
      </c>
      <c r="D17093" s="30" t="s">
        <v>855</v>
      </c>
      <c r="E17093" s="75">
        <v>110</v>
      </c>
      <c r="F17093" s="30" t="s">
        <v>70</v>
      </c>
      <c r="G17093" s="30" t="s">
        <v>71</v>
      </c>
      <c r="H17093" s="75">
        <v>2</v>
      </c>
    </row>
    <row r="17094" spans="1:8">
      <c r="A17094" s="30" t="s">
        <v>5030</v>
      </c>
      <c r="B17094" s="74">
        <v>46241</v>
      </c>
      <c r="C17094" s="30" t="s">
        <v>858</v>
      </c>
      <c r="D17094" s="30" t="s">
        <v>859</v>
      </c>
      <c r="E17094" s="75">
        <v>14</v>
      </c>
      <c r="F17094" s="30" t="s">
        <v>53</v>
      </c>
      <c r="G17094" s="30" t="s">
        <v>54</v>
      </c>
      <c r="H17094" s="75">
        <v>1</v>
      </c>
    </row>
    <row r="17095" spans="1:8">
      <c r="A17095" s="30" t="s">
        <v>5030</v>
      </c>
      <c r="B17095" s="74">
        <v>46241</v>
      </c>
      <c r="C17095" s="30" t="s">
        <v>862</v>
      </c>
      <c r="D17095" s="30" t="s">
        <v>863</v>
      </c>
      <c r="E17095" s="75">
        <v>17</v>
      </c>
      <c r="F17095" s="30" t="s">
        <v>68</v>
      </c>
      <c r="G17095" s="30" t="s">
        <v>69</v>
      </c>
      <c r="H17095" s="75">
        <v>1</v>
      </c>
    </row>
    <row r="17096" spans="1:8">
      <c r="A17096" s="30" t="s">
        <v>5030</v>
      </c>
      <c r="B17096" s="74">
        <v>46241</v>
      </c>
      <c r="C17096" s="30" t="s">
        <v>864</v>
      </c>
      <c r="D17096" s="30" t="s">
        <v>865</v>
      </c>
      <c r="E17096" s="75">
        <v>3</v>
      </c>
      <c r="F17096" s="30" t="s">
        <v>68</v>
      </c>
      <c r="G17096" s="30" t="s">
        <v>69</v>
      </c>
      <c r="H17096" s="75">
        <v>1</v>
      </c>
    </row>
    <row r="17097" spans="1:8">
      <c r="A17097" s="30" t="s">
        <v>5030</v>
      </c>
      <c r="B17097" s="74">
        <v>46241</v>
      </c>
      <c r="C17097" s="30" t="s">
        <v>866</v>
      </c>
      <c r="D17097" s="30" t="s">
        <v>867</v>
      </c>
      <c r="E17097" s="75">
        <v>117</v>
      </c>
      <c r="F17097" s="30" t="s">
        <v>70</v>
      </c>
      <c r="G17097" s="30" t="s">
        <v>71</v>
      </c>
      <c r="H17097" s="75">
        <v>2</v>
      </c>
    </row>
    <row r="17098" spans="1:8">
      <c r="A17098" s="30" t="s">
        <v>5030</v>
      </c>
      <c r="B17098" s="74">
        <v>46241</v>
      </c>
      <c r="C17098" s="30" t="s">
        <v>870</v>
      </c>
      <c r="D17098" s="30" t="s">
        <v>871</v>
      </c>
      <c r="E17098" s="75">
        <v>168</v>
      </c>
      <c r="F17098" s="30" t="s">
        <v>70</v>
      </c>
      <c r="G17098" s="30" t="s">
        <v>71</v>
      </c>
      <c r="H17098" s="75">
        <v>2</v>
      </c>
    </row>
    <row r="17099" spans="1:8">
      <c r="A17099" s="30" t="s">
        <v>5030</v>
      </c>
      <c r="B17099" s="74">
        <v>46241</v>
      </c>
      <c r="C17099" s="30" t="s">
        <v>872</v>
      </c>
      <c r="D17099" s="30" t="s">
        <v>873</v>
      </c>
      <c r="E17099" s="75">
        <v>54</v>
      </c>
      <c r="F17099" s="30" t="s">
        <v>70</v>
      </c>
      <c r="G17099" s="30" t="s">
        <v>71</v>
      </c>
      <c r="H17099" s="75">
        <v>2</v>
      </c>
    </row>
    <row r="17100" spans="1:8">
      <c r="A17100" s="30" t="s">
        <v>5030</v>
      </c>
      <c r="B17100" s="74">
        <v>46241</v>
      </c>
      <c r="C17100" s="30" t="s">
        <v>876</v>
      </c>
      <c r="D17100" s="30" t="s">
        <v>877</v>
      </c>
      <c r="E17100" s="75">
        <v>93</v>
      </c>
      <c r="F17100" s="30" t="s">
        <v>68</v>
      </c>
      <c r="G17100" s="30" t="s">
        <v>69</v>
      </c>
      <c r="H17100" s="75">
        <v>1</v>
      </c>
    </row>
    <row r="17101" spans="1:8">
      <c r="A17101" s="30" t="s">
        <v>5030</v>
      </c>
      <c r="B17101" s="74">
        <v>46241</v>
      </c>
      <c r="C17101" s="30" t="s">
        <v>5048</v>
      </c>
      <c r="D17101" s="30" t="s">
        <v>5049</v>
      </c>
      <c r="E17101" s="75">
        <v>2</v>
      </c>
      <c r="F17101" s="30" t="s">
        <v>76</v>
      </c>
      <c r="G17101" s="30" t="s">
        <v>77</v>
      </c>
      <c r="H17101" s="75">
        <v>1</v>
      </c>
    </row>
    <row r="17102" spans="1:8">
      <c r="A17102" s="30" t="s">
        <v>5030</v>
      </c>
      <c r="B17102" s="74">
        <v>46241</v>
      </c>
      <c r="C17102" s="30" t="s">
        <v>878</v>
      </c>
      <c r="D17102" s="30" t="s">
        <v>879</v>
      </c>
      <c r="E17102" s="75">
        <v>85</v>
      </c>
      <c r="F17102" s="30" t="s">
        <v>68</v>
      </c>
      <c r="G17102" s="30" t="s">
        <v>69</v>
      </c>
      <c r="H17102" s="75">
        <v>1</v>
      </c>
    </row>
    <row r="17103" spans="1:8">
      <c r="A17103" s="30" t="s">
        <v>5030</v>
      </c>
      <c r="B17103" s="74">
        <v>46241</v>
      </c>
      <c r="C17103" s="30" t="s">
        <v>880</v>
      </c>
      <c r="D17103" s="30" t="s">
        <v>881</v>
      </c>
      <c r="E17103" s="75">
        <v>97</v>
      </c>
      <c r="F17103" s="30" t="s">
        <v>70</v>
      </c>
      <c r="G17103" s="30" t="s">
        <v>71</v>
      </c>
      <c r="H17103" s="75">
        <v>2</v>
      </c>
    </row>
    <row r="17104" spans="1:8">
      <c r="A17104" s="30" t="s">
        <v>5030</v>
      </c>
      <c r="B17104" s="74">
        <v>46241</v>
      </c>
      <c r="C17104" s="30" t="s">
        <v>882</v>
      </c>
      <c r="D17104" s="30" t="s">
        <v>883</v>
      </c>
      <c r="E17104" s="75">
        <v>19</v>
      </c>
      <c r="F17104" s="30" t="s">
        <v>68</v>
      </c>
      <c r="G17104" s="30" t="s">
        <v>69</v>
      </c>
      <c r="H17104" s="75">
        <v>1</v>
      </c>
    </row>
    <row r="17105" spans="1:8">
      <c r="A17105" s="30" t="s">
        <v>5030</v>
      </c>
      <c r="B17105" s="74">
        <v>46241</v>
      </c>
      <c r="C17105" s="30" t="s">
        <v>884</v>
      </c>
      <c r="D17105" s="30" t="s">
        <v>885</v>
      </c>
      <c r="E17105" s="75">
        <v>32</v>
      </c>
      <c r="F17105" s="30" t="s">
        <v>53</v>
      </c>
      <c r="G17105" s="30" t="s">
        <v>54</v>
      </c>
      <c r="H17105" s="75">
        <v>1</v>
      </c>
    </row>
    <row r="17106" spans="1:8">
      <c r="A17106" s="30" t="s">
        <v>5030</v>
      </c>
      <c r="B17106" s="74">
        <v>46241</v>
      </c>
      <c r="C17106" s="30" t="s">
        <v>886</v>
      </c>
      <c r="D17106" s="30" t="s">
        <v>887</v>
      </c>
      <c r="E17106" s="75">
        <v>112</v>
      </c>
      <c r="F17106" s="30" t="s">
        <v>70</v>
      </c>
      <c r="G17106" s="30" t="s">
        <v>71</v>
      </c>
      <c r="H17106" s="75">
        <v>2</v>
      </c>
    </row>
    <row r="17107" spans="1:8">
      <c r="A17107" s="30" t="s">
        <v>5030</v>
      </c>
      <c r="B17107" s="74">
        <v>46241</v>
      </c>
      <c r="C17107" s="30" t="s">
        <v>888</v>
      </c>
      <c r="D17107" s="30" t="s">
        <v>889</v>
      </c>
      <c r="E17107" s="75">
        <v>21</v>
      </c>
      <c r="F17107" s="30" t="s">
        <v>68</v>
      </c>
      <c r="G17107" s="30" t="s">
        <v>69</v>
      </c>
      <c r="H17107" s="75">
        <v>1</v>
      </c>
    </row>
    <row r="17108" spans="1:8">
      <c r="A17108" s="30" t="s">
        <v>5030</v>
      </c>
      <c r="B17108" s="74">
        <v>46241</v>
      </c>
      <c r="C17108" s="30" t="s">
        <v>890</v>
      </c>
      <c r="D17108" s="30" t="s">
        <v>891</v>
      </c>
      <c r="E17108" s="75">
        <v>114</v>
      </c>
      <c r="F17108" s="30" t="s">
        <v>53</v>
      </c>
      <c r="G17108" s="30" t="s">
        <v>54</v>
      </c>
      <c r="H17108" s="75">
        <v>1</v>
      </c>
    </row>
    <row r="17109" spans="1:8">
      <c r="A17109" s="30" t="s">
        <v>5030</v>
      </c>
      <c r="B17109" s="74">
        <v>46241</v>
      </c>
      <c r="C17109" s="30" t="s">
        <v>894</v>
      </c>
      <c r="D17109" s="30" t="s">
        <v>895</v>
      </c>
      <c r="E17109" s="75">
        <v>190</v>
      </c>
      <c r="F17109" s="30" t="s">
        <v>70</v>
      </c>
      <c r="G17109" s="30" t="s">
        <v>71</v>
      </c>
      <c r="H17109" s="75">
        <v>2</v>
      </c>
    </row>
    <row r="17110" spans="1:8">
      <c r="A17110" s="30" t="s">
        <v>5030</v>
      </c>
      <c r="B17110" s="74">
        <v>46241</v>
      </c>
      <c r="C17110" s="30" t="s">
        <v>896</v>
      </c>
      <c r="D17110" s="30" t="s">
        <v>897</v>
      </c>
      <c r="E17110" s="75">
        <v>42</v>
      </c>
      <c r="F17110" s="30" t="s">
        <v>68</v>
      </c>
      <c r="G17110" s="30" t="s">
        <v>69</v>
      </c>
      <c r="H17110" s="75">
        <v>1</v>
      </c>
    </row>
    <row r="17111" spans="1:8">
      <c r="A17111" s="30" t="s">
        <v>5030</v>
      </c>
      <c r="B17111" s="74">
        <v>46241</v>
      </c>
      <c r="C17111" s="30" t="s">
        <v>898</v>
      </c>
      <c r="D17111" s="30" t="s">
        <v>899</v>
      </c>
      <c r="E17111" s="75">
        <v>110</v>
      </c>
      <c r="F17111" s="30" t="s">
        <v>70</v>
      </c>
      <c r="G17111" s="30" t="s">
        <v>71</v>
      </c>
      <c r="H17111" s="75">
        <v>2</v>
      </c>
    </row>
    <row r="17112" spans="1:8">
      <c r="A17112" s="30" t="s">
        <v>5030</v>
      </c>
      <c r="B17112" s="74">
        <v>46241</v>
      </c>
      <c r="C17112" s="30" t="s">
        <v>900</v>
      </c>
      <c r="D17112" s="30" t="s">
        <v>901</v>
      </c>
      <c r="E17112" s="75">
        <v>50</v>
      </c>
      <c r="F17112" s="30" t="s">
        <v>68</v>
      </c>
      <c r="G17112" s="30" t="s">
        <v>69</v>
      </c>
      <c r="H17112" s="75">
        <v>1</v>
      </c>
    </row>
    <row r="17113" spans="1:8">
      <c r="A17113" s="30" t="s">
        <v>5030</v>
      </c>
      <c r="B17113" s="74">
        <v>46241</v>
      </c>
      <c r="C17113" s="30" t="s">
        <v>904</v>
      </c>
      <c r="D17113" s="30" t="s">
        <v>905</v>
      </c>
      <c r="E17113" s="75">
        <v>113</v>
      </c>
      <c r="F17113" s="30" t="s">
        <v>70</v>
      </c>
      <c r="G17113" s="30" t="s">
        <v>71</v>
      </c>
      <c r="H17113" s="75">
        <v>2</v>
      </c>
    </row>
    <row r="17114" spans="1:8">
      <c r="A17114" s="30" t="s">
        <v>5030</v>
      </c>
      <c r="B17114" s="74">
        <v>46241</v>
      </c>
      <c r="C17114" s="30" t="s">
        <v>906</v>
      </c>
      <c r="D17114" s="30" t="s">
        <v>907</v>
      </c>
      <c r="E17114" s="75">
        <v>131</v>
      </c>
      <c r="F17114" s="30" t="s">
        <v>70</v>
      </c>
      <c r="G17114" s="30" t="s">
        <v>71</v>
      </c>
      <c r="H17114" s="75">
        <v>2</v>
      </c>
    </row>
    <row r="17115" spans="1:8">
      <c r="A17115" s="30" t="s">
        <v>5030</v>
      </c>
      <c r="B17115" s="74">
        <v>46241</v>
      </c>
      <c r="C17115" s="30" t="s">
        <v>908</v>
      </c>
      <c r="D17115" s="30" t="s">
        <v>909</v>
      </c>
      <c r="E17115" s="75">
        <v>333</v>
      </c>
      <c r="F17115" s="30" t="s">
        <v>80</v>
      </c>
      <c r="G17115" s="30" t="s">
        <v>81</v>
      </c>
      <c r="H17115" s="75">
        <v>1</v>
      </c>
    </row>
    <row r="17116" spans="1:8">
      <c r="A17116" s="30" t="s">
        <v>5030</v>
      </c>
      <c r="B17116" s="74">
        <v>46241</v>
      </c>
      <c r="C17116" s="30" t="s">
        <v>910</v>
      </c>
      <c r="D17116" s="30" t="s">
        <v>911</v>
      </c>
      <c r="E17116" s="75">
        <v>100</v>
      </c>
      <c r="F17116" s="30" t="s">
        <v>68</v>
      </c>
      <c r="G17116" s="30" t="s">
        <v>69</v>
      </c>
      <c r="H17116" s="75">
        <v>1</v>
      </c>
    </row>
    <row r="17117" spans="1:8">
      <c r="A17117" s="30" t="s">
        <v>5030</v>
      </c>
      <c r="B17117" s="74">
        <v>46241</v>
      </c>
      <c r="C17117" s="30" t="s">
        <v>912</v>
      </c>
      <c r="D17117" s="30" t="s">
        <v>913</v>
      </c>
      <c r="E17117" s="75">
        <v>48</v>
      </c>
      <c r="F17117" s="30" t="s">
        <v>68</v>
      </c>
      <c r="G17117" s="30" t="s">
        <v>69</v>
      </c>
      <c r="H17117" s="75">
        <v>1</v>
      </c>
    </row>
    <row r="17118" spans="1:8">
      <c r="A17118" s="30" t="s">
        <v>5030</v>
      </c>
      <c r="B17118" s="74">
        <v>46241</v>
      </c>
      <c r="C17118" s="30" t="s">
        <v>918</v>
      </c>
      <c r="D17118" s="30" t="s">
        <v>919</v>
      </c>
      <c r="E17118" s="75">
        <v>60</v>
      </c>
      <c r="F17118" s="30" t="s">
        <v>53</v>
      </c>
      <c r="G17118" s="30" t="s">
        <v>54</v>
      </c>
      <c r="H17118" s="75">
        <v>1</v>
      </c>
    </row>
    <row r="17119" spans="1:8">
      <c r="A17119" s="30" t="s">
        <v>5030</v>
      </c>
      <c r="B17119" s="74">
        <v>46241</v>
      </c>
      <c r="C17119" s="30" t="s">
        <v>920</v>
      </c>
      <c r="D17119" s="30" t="s">
        <v>921</v>
      </c>
      <c r="E17119" s="75">
        <v>137</v>
      </c>
      <c r="F17119" s="30" t="s">
        <v>80</v>
      </c>
      <c r="G17119" s="30" t="s">
        <v>81</v>
      </c>
      <c r="H17119" s="75">
        <v>1</v>
      </c>
    </row>
    <row r="17120" spans="1:8">
      <c r="A17120" s="30" t="s">
        <v>5030</v>
      </c>
      <c r="B17120" s="74">
        <v>46241</v>
      </c>
      <c r="C17120" s="30" t="s">
        <v>922</v>
      </c>
      <c r="D17120" s="30" t="s">
        <v>923</v>
      </c>
      <c r="E17120" s="75">
        <v>38</v>
      </c>
      <c r="F17120" s="30" t="s">
        <v>68</v>
      </c>
      <c r="G17120" s="30" t="s">
        <v>69</v>
      </c>
      <c r="H17120" s="75">
        <v>1</v>
      </c>
    </row>
    <row r="17121" spans="1:8">
      <c r="A17121" s="30" t="s">
        <v>5030</v>
      </c>
      <c r="B17121" s="74">
        <v>46241</v>
      </c>
      <c r="C17121" s="30" t="s">
        <v>928</v>
      </c>
      <c r="D17121" s="30" t="s">
        <v>929</v>
      </c>
      <c r="E17121" s="75">
        <v>84</v>
      </c>
      <c r="F17121" s="30" t="s">
        <v>70</v>
      </c>
      <c r="G17121" s="30" t="s">
        <v>71</v>
      </c>
      <c r="H17121" s="75">
        <v>2</v>
      </c>
    </row>
    <row r="17122" spans="1:8">
      <c r="A17122" s="30" t="s">
        <v>5030</v>
      </c>
      <c r="B17122" s="74">
        <v>46241</v>
      </c>
      <c r="C17122" s="30" t="s">
        <v>930</v>
      </c>
      <c r="D17122" s="30" t="s">
        <v>931</v>
      </c>
      <c r="E17122" s="75">
        <v>196</v>
      </c>
      <c r="F17122" s="30" t="s">
        <v>72</v>
      </c>
      <c r="G17122" s="30" t="s">
        <v>73</v>
      </c>
      <c r="H17122" s="75">
        <v>3</v>
      </c>
    </row>
    <row r="17123" spans="1:8">
      <c r="A17123" s="30" t="s">
        <v>5030</v>
      </c>
      <c r="B17123" s="74">
        <v>46241</v>
      </c>
      <c r="C17123" s="30" t="s">
        <v>932</v>
      </c>
      <c r="D17123" s="30" t="s">
        <v>933</v>
      </c>
      <c r="E17123" s="75">
        <v>53</v>
      </c>
      <c r="F17123" s="30" t="s">
        <v>80</v>
      </c>
      <c r="G17123" s="30" t="s">
        <v>81</v>
      </c>
      <c r="H17123" s="75">
        <v>1</v>
      </c>
    </row>
    <row r="17124" spans="1:8">
      <c r="A17124" s="30" t="s">
        <v>5030</v>
      </c>
      <c r="B17124" s="74">
        <v>46241</v>
      </c>
      <c r="C17124" s="30" t="s">
        <v>934</v>
      </c>
      <c r="D17124" s="30" t="s">
        <v>935</v>
      </c>
      <c r="E17124" s="75">
        <v>50</v>
      </c>
      <c r="F17124" s="30" t="s">
        <v>68</v>
      </c>
      <c r="G17124" s="30" t="s">
        <v>69</v>
      </c>
      <c r="H17124" s="75">
        <v>1</v>
      </c>
    </row>
    <row r="17125" spans="1:8">
      <c r="A17125" s="30" t="s">
        <v>5030</v>
      </c>
      <c r="B17125" s="74">
        <v>46241</v>
      </c>
      <c r="C17125" s="30" t="s">
        <v>936</v>
      </c>
      <c r="D17125" s="30" t="s">
        <v>937</v>
      </c>
      <c r="E17125" s="75">
        <v>102</v>
      </c>
      <c r="F17125" s="30" t="s">
        <v>70</v>
      </c>
      <c r="G17125" s="30" t="s">
        <v>71</v>
      </c>
      <c r="H17125" s="75">
        <v>2</v>
      </c>
    </row>
    <row r="17126" spans="1:8">
      <c r="A17126" s="30" t="s">
        <v>5030</v>
      </c>
      <c r="B17126" s="74">
        <v>46241</v>
      </c>
      <c r="C17126" s="30" t="s">
        <v>938</v>
      </c>
      <c r="D17126" s="30" t="s">
        <v>939</v>
      </c>
      <c r="E17126" s="75">
        <v>192</v>
      </c>
      <c r="F17126" s="30" t="s">
        <v>80</v>
      </c>
      <c r="G17126" s="30" t="s">
        <v>81</v>
      </c>
      <c r="H17126" s="75">
        <v>1</v>
      </c>
    </row>
    <row r="17127" spans="1:8">
      <c r="A17127" s="30" t="s">
        <v>5030</v>
      </c>
      <c r="B17127" s="74">
        <v>46241</v>
      </c>
      <c r="C17127" s="30" t="s">
        <v>1922</v>
      </c>
      <c r="D17127" s="30" t="s">
        <v>1923</v>
      </c>
      <c r="E17127" s="75">
        <v>63</v>
      </c>
      <c r="F17127" s="30" t="s">
        <v>68</v>
      </c>
      <c r="G17127" s="30" t="s">
        <v>69</v>
      </c>
      <c r="H17127" s="75">
        <v>1</v>
      </c>
    </row>
    <row r="17128" spans="1:8">
      <c r="A17128" s="30" t="s">
        <v>5030</v>
      </c>
      <c r="B17128" s="74">
        <v>46241</v>
      </c>
      <c r="C17128" s="30" t="s">
        <v>948</v>
      </c>
      <c r="D17128" s="30" t="s">
        <v>949</v>
      </c>
      <c r="E17128" s="75">
        <v>285</v>
      </c>
      <c r="F17128" s="30" t="s">
        <v>72</v>
      </c>
      <c r="G17128" s="30" t="s">
        <v>73</v>
      </c>
      <c r="H17128" s="75">
        <v>3</v>
      </c>
    </row>
    <row r="17129" spans="1:8">
      <c r="A17129" s="30" t="s">
        <v>5030</v>
      </c>
      <c r="B17129" s="74">
        <v>46241</v>
      </c>
      <c r="C17129" s="30" t="s">
        <v>1828</v>
      </c>
      <c r="D17129" s="30" t="s">
        <v>1829</v>
      </c>
      <c r="E17129" s="75">
        <v>38</v>
      </c>
      <c r="F17129" s="30" t="s">
        <v>53</v>
      </c>
      <c r="G17129" s="30" t="s">
        <v>54</v>
      </c>
      <c r="H17129" s="75">
        <v>1</v>
      </c>
    </row>
    <row r="17130" spans="1:8">
      <c r="A17130" s="30" t="s">
        <v>5030</v>
      </c>
      <c r="B17130" s="74">
        <v>46241</v>
      </c>
      <c r="C17130" s="30" t="s">
        <v>950</v>
      </c>
      <c r="D17130" s="30" t="s">
        <v>951</v>
      </c>
      <c r="E17130" s="75">
        <v>49</v>
      </c>
      <c r="F17130" s="30" t="s">
        <v>53</v>
      </c>
      <c r="G17130" s="30" t="s">
        <v>54</v>
      </c>
      <c r="H17130" s="75">
        <v>1</v>
      </c>
    </row>
    <row r="17131" spans="1:8">
      <c r="A17131" s="30" t="s">
        <v>5030</v>
      </c>
      <c r="B17131" s="74">
        <v>46241</v>
      </c>
      <c r="C17131" s="30" t="s">
        <v>952</v>
      </c>
      <c r="D17131" s="30" t="s">
        <v>953</v>
      </c>
      <c r="E17131" s="75">
        <v>100</v>
      </c>
      <c r="F17131" s="30" t="s">
        <v>70</v>
      </c>
      <c r="G17131" s="30" t="s">
        <v>71</v>
      </c>
      <c r="H17131" s="75">
        <v>2</v>
      </c>
    </row>
    <row r="17132" spans="1:8">
      <c r="A17132" s="30" t="s">
        <v>5030</v>
      </c>
      <c r="B17132" s="74">
        <v>46241</v>
      </c>
      <c r="C17132" s="30" t="s">
        <v>954</v>
      </c>
      <c r="D17132" s="30" t="s">
        <v>955</v>
      </c>
      <c r="E17132" s="75">
        <v>47</v>
      </c>
      <c r="F17132" s="30" t="s">
        <v>70</v>
      </c>
      <c r="G17132" s="30" t="s">
        <v>71</v>
      </c>
      <c r="H17132" s="75">
        <v>2</v>
      </c>
    </row>
    <row r="17133" spans="1:8">
      <c r="A17133" s="30" t="s">
        <v>5030</v>
      </c>
      <c r="B17133" s="74">
        <v>46241</v>
      </c>
      <c r="C17133" s="30" t="s">
        <v>956</v>
      </c>
      <c r="D17133" s="30" t="s">
        <v>957</v>
      </c>
      <c r="E17133" s="75">
        <v>79</v>
      </c>
      <c r="F17133" s="30" t="s">
        <v>53</v>
      </c>
      <c r="G17133" s="30" t="s">
        <v>54</v>
      </c>
      <c r="H17133" s="75">
        <v>1</v>
      </c>
    </row>
    <row r="17134" spans="1:8">
      <c r="A17134" s="30" t="s">
        <v>5030</v>
      </c>
      <c r="B17134" s="74">
        <v>46241</v>
      </c>
      <c r="C17134" s="30" t="s">
        <v>958</v>
      </c>
      <c r="D17134" s="30" t="s">
        <v>959</v>
      </c>
      <c r="E17134" s="75">
        <v>33</v>
      </c>
      <c r="F17134" s="30" t="s">
        <v>53</v>
      </c>
      <c r="G17134" s="30" t="s">
        <v>54</v>
      </c>
      <c r="H17134" s="75">
        <v>1</v>
      </c>
    </row>
    <row r="17135" spans="1:8">
      <c r="A17135" s="30" t="s">
        <v>5030</v>
      </c>
      <c r="B17135" s="74">
        <v>46241</v>
      </c>
      <c r="C17135" s="30" t="s">
        <v>1830</v>
      </c>
      <c r="D17135" s="30" t="s">
        <v>1831</v>
      </c>
      <c r="E17135" s="75">
        <v>49</v>
      </c>
      <c r="F17135" s="30" t="s">
        <v>70</v>
      </c>
      <c r="G17135" s="30" t="s">
        <v>71</v>
      </c>
      <c r="H17135" s="75">
        <v>2</v>
      </c>
    </row>
    <row r="17136" spans="1:8">
      <c r="A17136" s="30" t="s">
        <v>5030</v>
      </c>
      <c r="B17136" s="74">
        <v>46241</v>
      </c>
      <c r="C17136" s="30" t="s">
        <v>960</v>
      </c>
      <c r="D17136" s="30" t="s">
        <v>961</v>
      </c>
      <c r="E17136" s="75">
        <v>17</v>
      </c>
      <c r="F17136" s="30" t="s">
        <v>53</v>
      </c>
      <c r="G17136" s="30" t="s">
        <v>54</v>
      </c>
      <c r="H17136" s="75">
        <v>1</v>
      </c>
    </row>
    <row r="17137" spans="1:8">
      <c r="A17137" s="30" t="s">
        <v>5030</v>
      </c>
      <c r="B17137" s="74">
        <v>46241</v>
      </c>
      <c r="C17137" s="30" t="s">
        <v>964</v>
      </c>
      <c r="D17137" s="30" t="s">
        <v>965</v>
      </c>
      <c r="E17137" s="75">
        <v>55</v>
      </c>
      <c r="F17137" s="30" t="s">
        <v>53</v>
      </c>
      <c r="G17137" s="30" t="s">
        <v>54</v>
      </c>
      <c r="H17137" s="75">
        <v>1</v>
      </c>
    </row>
    <row r="17138" spans="1:8">
      <c r="A17138" s="30" t="s">
        <v>5030</v>
      </c>
      <c r="B17138" s="74">
        <v>46241</v>
      </c>
      <c r="C17138" s="30" t="s">
        <v>966</v>
      </c>
      <c r="D17138" s="30" t="s">
        <v>967</v>
      </c>
      <c r="E17138" s="75">
        <v>4</v>
      </c>
      <c r="F17138" s="30" t="s">
        <v>68</v>
      </c>
      <c r="G17138" s="30" t="s">
        <v>69</v>
      </c>
      <c r="H17138" s="75">
        <v>1</v>
      </c>
    </row>
    <row r="17139" spans="1:8">
      <c r="A17139" s="30" t="s">
        <v>5030</v>
      </c>
      <c r="B17139" s="74">
        <v>46241</v>
      </c>
      <c r="C17139" s="30" t="s">
        <v>972</v>
      </c>
      <c r="D17139" s="30" t="s">
        <v>973</v>
      </c>
      <c r="E17139" s="75">
        <v>219</v>
      </c>
      <c r="F17139" s="30" t="s">
        <v>70</v>
      </c>
      <c r="G17139" s="30" t="s">
        <v>71</v>
      </c>
      <c r="H17139" s="75">
        <v>2</v>
      </c>
    </row>
    <row r="17140" spans="1:8">
      <c r="A17140" s="30" t="s">
        <v>5030</v>
      </c>
      <c r="B17140" s="74">
        <v>46241</v>
      </c>
      <c r="C17140" s="30" t="s">
        <v>974</v>
      </c>
      <c r="D17140" s="30" t="s">
        <v>975</v>
      </c>
      <c r="E17140" s="75">
        <v>67</v>
      </c>
      <c r="F17140" s="30" t="s">
        <v>53</v>
      </c>
      <c r="G17140" s="30" t="s">
        <v>54</v>
      </c>
      <c r="H17140" s="75">
        <v>1</v>
      </c>
    </row>
    <row r="17141" spans="1:8">
      <c r="A17141" s="30" t="s">
        <v>5030</v>
      </c>
      <c r="B17141" s="74">
        <v>46241</v>
      </c>
      <c r="C17141" s="30" t="s">
        <v>976</v>
      </c>
      <c r="D17141" s="30" t="s">
        <v>977</v>
      </c>
      <c r="E17141" s="75">
        <v>62</v>
      </c>
      <c r="F17141" s="30" t="s">
        <v>68</v>
      </c>
      <c r="G17141" s="30" t="s">
        <v>69</v>
      </c>
      <c r="H17141" s="75">
        <v>1</v>
      </c>
    </row>
    <row r="17142" spans="1:8">
      <c r="A17142" s="30" t="s">
        <v>5030</v>
      </c>
      <c r="B17142" s="74">
        <v>46241</v>
      </c>
      <c r="C17142" s="30" t="s">
        <v>980</v>
      </c>
      <c r="D17142" s="30" t="s">
        <v>981</v>
      </c>
      <c r="E17142" s="75">
        <v>178</v>
      </c>
      <c r="F17142" s="30" t="s">
        <v>70</v>
      </c>
      <c r="G17142" s="30" t="s">
        <v>71</v>
      </c>
      <c r="H17142" s="75">
        <v>2</v>
      </c>
    </row>
    <row r="17143" spans="1:8">
      <c r="A17143" s="30" t="s">
        <v>5030</v>
      </c>
      <c r="B17143" s="74">
        <v>46241</v>
      </c>
      <c r="C17143" s="30" t="s">
        <v>984</v>
      </c>
      <c r="D17143" s="30" t="s">
        <v>985</v>
      </c>
      <c r="E17143" s="75">
        <v>146</v>
      </c>
      <c r="F17143" s="30" t="s">
        <v>53</v>
      </c>
      <c r="G17143" s="30" t="s">
        <v>54</v>
      </c>
      <c r="H17143" s="75">
        <v>1</v>
      </c>
    </row>
    <row r="17144" spans="1:8">
      <c r="A17144" s="30" t="s">
        <v>5030</v>
      </c>
      <c r="B17144" s="74">
        <v>46241</v>
      </c>
      <c r="C17144" s="30" t="s">
        <v>986</v>
      </c>
      <c r="D17144" s="30" t="s">
        <v>987</v>
      </c>
      <c r="E17144" s="75">
        <v>95</v>
      </c>
      <c r="F17144" s="30" t="s">
        <v>53</v>
      </c>
      <c r="G17144" s="30" t="s">
        <v>54</v>
      </c>
      <c r="H17144" s="75">
        <v>1</v>
      </c>
    </row>
    <row r="17145" spans="1:8">
      <c r="A17145" s="30" t="s">
        <v>5030</v>
      </c>
      <c r="B17145" s="74">
        <v>46241</v>
      </c>
      <c r="C17145" s="30" t="s">
        <v>992</v>
      </c>
      <c r="D17145" s="30" t="s">
        <v>993</v>
      </c>
      <c r="E17145" s="75">
        <v>27</v>
      </c>
      <c r="F17145" s="30" t="s">
        <v>68</v>
      </c>
      <c r="G17145" s="30" t="s">
        <v>69</v>
      </c>
      <c r="H17145" s="75">
        <v>1</v>
      </c>
    </row>
    <row r="17146" spans="1:8">
      <c r="A17146" s="30" t="s">
        <v>5030</v>
      </c>
      <c r="B17146" s="74">
        <v>46241</v>
      </c>
      <c r="C17146" s="30" t="s">
        <v>1840</v>
      </c>
      <c r="D17146" s="30" t="s">
        <v>1841</v>
      </c>
      <c r="E17146" s="75">
        <v>92</v>
      </c>
      <c r="F17146" s="30" t="s">
        <v>70</v>
      </c>
      <c r="G17146" s="30" t="s">
        <v>71</v>
      </c>
      <c r="H17146" s="75">
        <v>2</v>
      </c>
    </row>
    <row r="17147" spans="1:8">
      <c r="A17147" s="30" t="s">
        <v>5030</v>
      </c>
      <c r="B17147" s="74">
        <v>46241</v>
      </c>
      <c r="C17147" s="30" t="s">
        <v>1006</v>
      </c>
      <c r="D17147" s="30" t="s">
        <v>1007</v>
      </c>
      <c r="E17147" s="75">
        <v>114</v>
      </c>
      <c r="F17147" s="30" t="s">
        <v>70</v>
      </c>
      <c r="G17147" s="30" t="s">
        <v>71</v>
      </c>
      <c r="H17147" s="75">
        <v>2</v>
      </c>
    </row>
    <row r="17148" spans="1:8">
      <c r="A17148" s="30" t="s">
        <v>5030</v>
      </c>
      <c r="B17148" s="74">
        <v>46241</v>
      </c>
      <c r="C17148" s="30" t="s">
        <v>1008</v>
      </c>
      <c r="D17148" s="30" t="s">
        <v>1009</v>
      </c>
      <c r="E17148" s="75">
        <v>36</v>
      </c>
      <c r="F17148" s="30" t="s">
        <v>53</v>
      </c>
      <c r="G17148" s="30" t="s">
        <v>54</v>
      </c>
      <c r="H17148" s="75">
        <v>1</v>
      </c>
    </row>
    <row r="17149" spans="1:8">
      <c r="A17149" s="30" t="s">
        <v>5030</v>
      </c>
      <c r="B17149" s="74">
        <v>46241</v>
      </c>
      <c r="C17149" s="30" t="s">
        <v>1010</v>
      </c>
      <c r="D17149" s="30" t="s">
        <v>1011</v>
      </c>
      <c r="E17149" s="75">
        <v>81</v>
      </c>
      <c r="F17149" s="30" t="s">
        <v>70</v>
      </c>
      <c r="G17149" s="30" t="s">
        <v>71</v>
      </c>
      <c r="H17149" s="75">
        <v>2</v>
      </c>
    </row>
    <row r="17150" spans="1:8">
      <c r="A17150" s="30" t="s">
        <v>5030</v>
      </c>
      <c r="B17150" s="74">
        <v>46241</v>
      </c>
      <c r="C17150" s="30" t="s">
        <v>1012</v>
      </c>
      <c r="D17150" s="30" t="s">
        <v>1013</v>
      </c>
      <c r="E17150" s="75">
        <v>49</v>
      </c>
      <c r="F17150" s="30" t="s">
        <v>53</v>
      </c>
      <c r="G17150" s="30" t="s">
        <v>54</v>
      </c>
      <c r="H17150" s="75">
        <v>1</v>
      </c>
    </row>
    <row r="17151" spans="1:8">
      <c r="A17151" s="30" t="s">
        <v>5030</v>
      </c>
      <c r="B17151" s="74">
        <v>46241</v>
      </c>
      <c r="C17151" s="30" t="s">
        <v>1014</v>
      </c>
      <c r="D17151" s="30" t="s">
        <v>1015</v>
      </c>
      <c r="E17151" s="75">
        <v>28</v>
      </c>
      <c r="F17151" s="30" t="s">
        <v>53</v>
      </c>
      <c r="G17151" s="30" t="s">
        <v>54</v>
      </c>
      <c r="H17151" s="75">
        <v>1</v>
      </c>
    </row>
    <row r="17152" spans="1:8">
      <c r="A17152" s="30" t="s">
        <v>5030</v>
      </c>
      <c r="B17152" s="74">
        <v>46241</v>
      </c>
      <c r="C17152" s="30" t="s">
        <v>1018</v>
      </c>
      <c r="D17152" s="30" t="s">
        <v>1019</v>
      </c>
      <c r="E17152" s="75">
        <v>156</v>
      </c>
      <c r="F17152" s="30" t="s">
        <v>70</v>
      </c>
      <c r="G17152" s="30" t="s">
        <v>71</v>
      </c>
      <c r="H17152" s="75">
        <v>2</v>
      </c>
    </row>
    <row r="17153" spans="1:8">
      <c r="A17153" s="30" t="s">
        <v>5030</v>
      </c>
      <c r="B17153" s="74">
        <v>46241</v>
      </c>
      <c r="C17153" s="30" t="s">
        <v>1020</v>
      </c>
      <c r="D17153" s="30" t="s">
        <v>1021</v>
      </c>
      <c r="E17153" s="75">
        <v>114</v>
      </c>
      <c r="F17153" s="30" t="s">
        <v>53</v>
      </c>
      <c r="G17153" s="30" t="s">
        <v>54</v>
      </c>
      <c r="H17153" s="75">
        <v>1</v>
      </c>
    </row>
    <row r="17154" spans="1:8">
      <c r="A17154" s="30" t="s">
        <v>5030</v>
      </c>
      <c r="B17154" s="74">
        <v>46241</v>
      </c>
      <c r="C17154" s="30" t="s">
        <v>1032</v>
      </c>
      <c r="D17154" s="30" t="s">
        <v>1033</v>
      </c>
      <c r="E17154" s="75">
        <v>116</v>
      </c>
      <c r="F17154" s="30" t="s">
        <v>70</v>
      </c>
      <c r="G17154" s="30" t="s">
        <v>71</v>
      </c>
      <c r="H17154" s="75">
        <v>2</v>
      </c>
    </row>
    <row r="17155" spans="1:8">
      <c r="A17155" s="30" t="s">
        <v>5030</v>
      </c>
      <c r="B17155" s="74">
        <v>46241</v>
      </c>
      <c r="C17155" s="30" t="s">
        <v>1034</v>
      </c>
      <c r="D17155" s="30" t="s">
        <v>1035</v>
      </c>
      <c r="E17155" s="75">
        <v>92</v>
      </c>
      <c r="F17155" s="30" t="s">
        <v>53</v>
      </c>
      <c r="G17155" s="30" t="s">
        <v>54</v>
      </c>
      <c r="H17155" s="75">
        <v>1</v>
      </c>
    </row>
    <row r="17156" spans="1:8">
      <c r="A17156" s="30" t="s">
        <v>5030</v>
      </c>
      <c r="B17156" s="74">
        <v>46241</v>
      </c>
      <c r="C17156" s="30" t="s">
        <v>1036</v>
      </c>
      <c r="D17156" s="30" t="s">
        <v>1037</v>
      </c>
      <c r="E17156" s="75">
        <v>85</v>
      </c>
      <c r="F17156" s="30" t="s">
        <v>53</v>
      </c>
      <c r="G17156" s="30" t="s">
        <v>54</v>
      </c>
      <c r="H17156" s="75">
        <v>1</v>
      </c>
    </row>
    <row r="17157" spans="1:8">
      <c r="A17157" s="30" t="s">
        <v>5030</v>
      </c>
      <c r="B17157" s="74">
        <v>46241</v>
      </c>
      <c r="C17157" s="30" t="s">
        <v>1038</v>
      </c>
      <c r="D17157" s="30" t="s">
        <v>1039</v>
      </c>
      <c r="E17157" s="75">
        <v>136</v>
      </c>
      <c r="F17157" s="30" t="s">
        <v>70</v>
      </c>
      <c r="G17157" s="30" t="s">
        <v>71</v>
      </c>
      <c r="H17157" s="75">
        <v>2</v>
      </c>
    </row>
    <row r="17158" spans="1:8">
      <c r="A17158" s="30" t="s">
        <v>5030</v>
      </c>
      <c r="B17158" s="74">
        <v>46241</v>
      </c>
      <c r="C17158" s="30" t="s">
        <v>1040</v>
      </c>
      <c r="D17158" s="30" t="s">
        <v>1041</v>
      </c>
      <c r="E17158" s="75">
        <v>33</v>
      </c>
      <c r="F17158" s="30" t="s">
        <v>53</v>
      </c>
      <c r="G17158" s="30" t="s">
        <v>54</v>
      </c>
      <c r="H17158" s="75">
        <v>1</v>
      </c>
    </row>
    <row r="17159" spans="1:8">
      <c r="A17159" s="30" t="s">
        <v>5030</v>
      </c>
      <c r="B17159" s="74">
        <v>46241</v>
      </c>
      <c r="C17159" s="30" t="s">
        <v>1042</v>
      </c>
      <c r="D17159" s="30" t="s">
        <v>1043</v>
      </c>
      <c r="E17159" s="75">
        <v>73</v>
      </c>
      <c r="F17159" s="30" t="s">
        <v>80</v>
      </c>
      <c r="G17159" s="30" t="s">
        <v>81</v>
      </c>
      <c r="H17159" s="75">
        <v>1</v>
      </c>
    </row>
    <row r="17160" spans="1:8">
      <c r="A17160" s="30" t="s">
        <v>5030</v>
      </c>
      <c r="B17160" s="74">
        <v>46241</v>
      </c>
      <c r="C17160" s="30" t="s">
        <v>1044</v>
      </c>
      <c r="D17160" s="30" t="s">
        <v>1045</v>
      </c>
      <c r="E17160" s="75">
        <v>148</v>
      </c>
      <c r="F17160" s="30" t="s">
        <v>53</v>
      </c>
      <c r="G17160" s="30" t="s">
        <v>54</v>
      </c>
      <c r="H17160" s="75">
        <v>1</v>
      </c>
    </row>
    <row r="17161" spans="1:8">
      <c r="A17161" s="30" t="s">
        <v>5030</v>
      </c>
      <c r="B17161" s="74">
        <v>46241</v>
      </c>
      <c r="C17161" s="30" t="s">
        <v>1046</v>
      </c>
      <c r="D17161" s="30" t="s">
        <v>1047</v>
      </c>
      <c r="E17161" s="75">
        <v>61</v>
      </c>
      <c r="F17161" s="30" t="s">
        <v>70</v>
      </c>
      <c r="G17161" s="30" t="s">
        <v>71</v>
      </c>
      <c r="H17161" s="75">
        <v>2</v>
      </c>
    </row>
    <row r="17162" spans="1:8">
      <c r="A17162" s="30" t="s">
        <v>5030</v>
      </c>
      <c r="B17162" s="74">
        <v>46241</v>
      </c>
      <c r="C17162" s="30" t="s">
        <v>1048</v>
      </c>
      <c r="D17162" s="30" t="s">
        <v>1049</v>
      </c>
      <c r="E17162" s="75">
        <v>60</v>
      </c>
      <c r="F17162" s="30" t="s">
        <v>70</v>
      </c>
      <c r="G17162" s="30" t="s">
        <v>71</v>
      </c>
      <c r="H17162" s="75">
        <v>2</v>
      </c>
    </row>
    <row r="17163" spans="1:8">
      <c r="A17163" s="30" t="s">
        <v>5030</v>
      </c>
      <c r="B17163" s="74">
        <v>46241</v>
      </c>
      <c r="C17163" s="30" t="s">
        <v>1050</v>
      </c>
      <c r="D17163" s="30" t="s">
        <v>1051</v>
      </c>
      <c r="E17163" s="75">
        <v>118</v>
      </c>
      <c r="F17163" s="30" t="s">
        <v>70</v>
      </c>
      <c r="G17163" s="30" t="s">
        <v>71</v>
      </c>
      <c r="H17163" s="75">
        <v>2</v>
      </c>
    </row>
    <row r="17164" spans="1:8">
      <c r="A17164" s="30" t="s">
        <v>5030</v>
      </c>
      <c r="B17164" s="74">
        <v>46241</v>
      </c>
      <c r="C17164" s="30" t="s">
        <v>1052</v>
      </c>
      <c r="D17164" s="30" t="s">
        <v>1053</v>
      </c>
      <c r="E17164" s="75">
        <v>157</v>
      </c>
      <c r="F17164" s="30" t="s">
        <v>53</v>
      </c>
      <c r="G17164" s="30" t="s">
        <v>54</v>
      </c>
      <c r="H17164" s="75">
        <v>1</v>
      </c>
    </row>
    <row r="17165" spans="1:8">
      <c r="A17165" s="30" t="s">
        <v>5030</v>
      </c>
      <c r="B17165" s="74">
        <v>46241</v>
      </c>
      <c r="C17165" s="30" t="s">
        <v>1054</v>
      </c>
      <c r="D17165" s="30" t="s">
        <v>1055</v>
      </c>
      <c r="E17165" s="75">
        <v>166</v>
      </c>
      <c r="F17165" s="30" t="s">
        <v>70</v>
      </c>
      <c r="G17165" s="30" t="s">
        <v>71</v>
      </c>
      <c r="H17165" s="75">
        <v>2</v>
      </c>
    </row>
    <row r="17166" spans="1:8">
      <c r="A17166" s="30" t="s">
        <v>5030</v>
      </c>
      <c r="B17166" s="74">
        <v>46241</v>
      </c>
      <c r="C17166" s="30" t="s">
        <v>1066</v>
      </c>
      <c r="D17166" s="30" t="s">
        <v>1067</v>
      </c>
      <c r="E17166" s="75">
        <v>117</v>
      </c>
      <c r="F17166" s="30" t="s">
        <v>72</v>
      </c>
      <c r="G17166" s="30" t="s">
        <v>73</v>
      </c>
      <c r="H17166" s="75">
        <v>3</v>
      </c>
    </row>
    <row r="17167" spans="1:8">
      <c r="A17167" s="30" t="s">
        <v>5030</v>
      </c>
      <c r="B17167" s="74">
        <v>46241</v>
      </c>
      <c r="C17167" s="30" t="s">
        <v>1068</v>
      </c>
      <c r="D17167" s="30" t="s">
        <v>1069</v>
      </c>
      <c r="E17167" s="75">
        <v>165</v>
      </c>
      <c r="F17167" s="30" t="s">
        <v>70</v>
      </c>
      <c r="G17167" s="30" t="s">
        <v>71</v>
      </c>
      <c r="H17167" s="75">
        <v>2</v>
      </c>
    </row>
    <row r="17168" spans="1:8">
      <c r="A17168" s="30" t="s">
        <v>5030</v>
      </c>
      <c r="B17168" s="74">
        <v>46241</v>
      </c>
      <c r="C17168" s="30" t="s">
        <v>1074</v>
      </c>
      <c r="D17168" s="30" t="s">
        <v>1075</v>
      </c>
      <c r="E17168" s="75">
        <v>115</v>
      </c>
      <c r="F17168" s="30" t="s">
        <v>70</v>
      </c>
      <c r="G17168" s="30" t="s">
        <v>71</v>
      </c>
      <c r="H17168" s="75">
        <v>2</v>
      </c>
    </row>
    <row r="17169" spans="1:8">
      <c r="A17169" s="30" t="s">
        <v>5030</v>
      </c>
      <c r="B17169" s="74">
        <v>46241</v>
      </c>
      <c r="C17169" s="30" t="s">
        <v>1078</v>
      </c>
      <c r="D17169" s="30" t="s">
        <v>1079</v>
      </c>
      <c r="E17169" s="75">
        <v>16</v>
      </c>
      <c r="F17169" s="30" t="s">
        <v>76</v>
      </c>
      <c r="G17169" s="30" t="s">
        <v>77</v>
      </c>
      <c r="H17169" s="75">
        <v>1</v>
      </c>
    </row>
    <row r="17170" spans="1:8">
      <c r="A17170" s="30" t="s">
        <v>5030</v>
      </c>
      <c r="B17170" s="74">
        <v>46241</v>
      </c>
      <c r="C17170" s="30" t="s">
        <v>1080</v>
      </c>
      <c r="D17170" s="30" t="s">
        <v>1081</v>
      </c>
      <c r="E17170" s="75">
        <v>70</v>
      </c>
      <c r="F17170" s="30" t="s">
        <v>70</v>
      </c>
      <c r="G17170" s="30" t="s">
        <v>71</v>
      </c>
      <c r="H17170" s="75">
        <v>2</v>
      </c>
    </row>
    <row r="17171" spans="1:8">
      <c r="A17171" s="30" t="s">
        <v>5030</v>
      </c>
      <c r="B17171" s="74">
        <v>46241</v>
      </c>
      <c r="C17171" s="30" t="s">
        <v>1086</v>
      </c>
      <c r="D17171" s="30" t="s">
        <v>1087</v>
      </c>
      <c r="E17171" s="75">
        <v>28</v>
      </c>
      <c r="F17171" s="30" t="s">
        <v>53</v>
      </c>
      <c r="G17171" s="30" t="s">
        <v>54</v>
      </c>
      <c r="H17171" s="75">
        <v>1</v>
      </c>
    </row>
    <row r="17172" spans="1:8">
      <c r="A17172" s="30" t="s">
        <v>5030</v>
      </c>
      <c r="B17172" s="74">
        <v>46241</v>
      </c>
      <c r="C17172" s="30" t="s">
        <v>1088</v>
      </c>
      <c r="D17172" s="30" t="s">
        <v>1089</v>
      </c>
      <c r="E17172" s="75">
        <v>2</v>
      </c>
      <c r="F17172" s="30" t="s">
        <v>53</v>
      </c>
      <c r="G17172" s="30" t="s">
        <v>54</v>
      </c>
      <c r="H17172" s="75">
        <v>1</v>
      </c>
    </row>
    <row r="17173" spans="1:8">
      <c r="A17173" s="30" t="s">
        <v>5030</v>
      </c>
      <c r="B17173" s="74">
        <v>46241</v>
      </c>
      <c r="C17173" s="30" t="s">
        <v>1092</v>
      </c>
      <c r="D17173" s="30" t="s">
        <v>1093</v>
      </c>
      <c r="E17173" s="75">
        <v>316</v>
      </c>
      <c r="F17173" s="30" t="s">
        <v>80</v>
      </c>
      <c r="G17173" s="30" t="s">
        <v>81</v>
      </c>
      <c r="H17173" s="75">
        <v>1</v>
      </c>
    </row>
    <row r="17174" spans="1:8">
      <c r="A17174" s="30" t="s">
        <v>5030</v>
      </c>
      <c r="B17174" s="74">
        <v>46241</v>
      </c>
      <c r="C17174" s="30" t="s">
        <v>1094</v>
      </c>
      <c r="D17174" s="30" t="s">
        <v>1095</v>
      </c>
      <c r="E17174" s="75">
        <v>40</v>
      </c>
      <c r="F17174" s="30" t="s">
        <v>70</v>
      </c>
      <c r="G17174" s="30" t="s">
        <v>71</v>
      </c>
      <c r="H17174" s="75">
        <v>2</v>
      </c>
    </row>
    <row r="17175" spans="1:8">
      <c r="A17175" s="30" t="s">
        <v>5030</v>
      </c>
      <c r="B17175" s="74">
        <v>46241</v>
      </c>
      <c r="C17175" s="30" t="s">
        <v>1096</v>
      </c>
      <c r="D17175" s="30" t="s">
        <v>1097</v>
      </c>
      <c r="E17175" s="75">
        <v>100</v>
      </c>
      <c r="F17175" s="30" t="s">
        <v>70</v>
      </c>
      <c r="G17175" s="30" t="s">
        <v>71</v>
      </c>
      <c r="H17175" s="75">
        <v>2</v>
      </c>
    </row>
    <row r="17176" spans="1:8">
      <c r="A17176" s="30" t="s">
        <v>5030</v>
      </c>
      <c r="B17176" s="74">
        <v>46241</v>
      </c>
      <c r="C17176" s="30" t="s">
        <v>1098</v>
      </c>
      <c r="D17176" s="30" t="s">
        <v>1099</v>
      </c>
      <c r="E17176" s="75">
        <v>47</v>
      </c>
      <c r="F17176" s="30" t="s">
        <v>53</v>
      </c>
      <c r="G17176" s="30" t="s">
        <v>54</v>
      </c>
      <c r="H17176" s="75">
        <v>1</v>
      </c>
    </row>
    <row r="17177" spans="1:8">
      <c r="A17177" s="30" t="s">
        <v>5030</v>
      </c>
      <c r="B17177" s="74">
        <v>46241</v>
      </c>
      <c r="C17177" s="30" t="s">
        <v>1100</v>
      </c>
      <c r="D17177" s="30" t="s">
        <v>1101</v>
      </c>
      <c r="E17177" s="75">
        <v>11</v>
      </c>
      <c r="F17177" s="30" t="s">
        <v>53</v>
      </c>
      <c r="G17177" s="30" t="s">
        <v>54</v>
      </c>
      <c r="H17177" s="75">
        <v>1</v>
      </c>
    </row>
    <row r="17178" spans="1:8">
      <c r="A17178" s="30" t="s">
        <v>5030</v>
      </c>
      <c r="B17178" s="74">
        <v>46241</v>
      </c>
      <c r="C17178" s="30" t="s">
        <v>1102</v>
      </c>
      <c r="D17178" s="30" t="s">
        <v>1103</v>
      </c>
      <c r="E17178" s="75">
        <v>44</v>
      </c>
      <c r="F17178" s="30" t="s">
        <v>53</v>
      </c>
      <c r="G17178" s="30" t="s">
        <v>54</v>
      </c>
      <c r="H17178" s="75">
        <v>1</v>
      </c>
    </row>
    <row r="17179" spans="1:8">
      <c r="A17179" s="30" t="s">
        <v>5030</v>
      </c>
      <c r="B17179" s="74">
        <v>46241</v>
      </c>
      <c r="C17179" s="30" t="s">
        <v>1104</v>
      </c>
      <c r="D17179" s="30" t="s">
        <v>1105</v>
      </c>
      <c r="E17179" s="75">
        <v>100</v>
      </c>
      <c r="F17179" s="30" t="s">
        <v>53</v>
      </c>
      <c r="G17179" s="30" t="s">
        <v>54</v>
      </c>
      <c r="H17179" s="75">
        <v>1</v>
      </c>
    </row>
    <row r="17180" spans="1:8">
      <c r="A17180" s="30" t="s">
        <v>5030</v>
      </c>
      <c r="B17180" s="74">
        <v>46241</v>
      </c>
      <c r="C17180" s="30" t="s">
        <v>1106</v>
      </c>
      <c r="D17180" s="30" t="s">
        <v>1107</v>
      </c>
      <c r="E17180" s="75">
        <v>207</v>
      </c>
      <c r="F17180" s="30" t="s">
        <v>80</v>
      </c>
      <c r="G17180" s="30" t="s">
        <v>81</v>
      </c>
      <c r="H17180" s="75">
        <v>1</v>
      </c>
    </row>
    <row r="17181" spans="1:8">
      <c r="A17181" s="30" t="s">
        <v>5030</v>
      </c>
      <c r="B17181" s="74">
        <v>46241</v>
      </c>
      <c r="C17181" s="30" t="s">
        <v>1108</v>
      </c>
      <c r="D17181" s="30" t="s">
        <v>1109</v>
      </c>
      <c r="E17181" s="75">
        <v>128</v>
      </c>
      <c r="F17181" s="30" t="s">
        <v>53</v>
      </c>
      <c r="G17181" s="30" t="s">
        <v>54</v>
      </c>
      <c r="H17181" s="75">
        <v>1</v>
      </c>
    </row>
    <row r="17182" spans="1:8">
      <c r="A17182" s="30" t="s">
        <v>5030</v>
      </c>
      <c r="B17182" s="74">
        <v>46241</v>
      </c>
      <c r="C17182" s="30" t="s">
        <v>1852</v>
      </c>
      <c r="D17182" s="30" t="s">
        <v>1853</v>
      </c>
      <c r="E17182" s="75">
        <v>75</v>
      </c>
      <c r="F17182" s="30" t="s">
        <v>53</v>
      </c>
      <c r="G17182" s="30" t="s">
        <v>54</v>
      </c>
      <c r="H17182" s="75">
        <v>1</v>
      </c>
    </row>
    <row r="17183" spans="1:8">
      <c r="A17183" s="30" t="s">
        <v>5030</v>
      </c>
      <c r="B17183" s="74">
        <v>46241</v>
      </c>
      <c r="C17183" s="30" t="s">
        <v>1120</v>
      </c>
      <c r="D17183" s="30" t="s">
        <v>1121</v>
      </c>
      <c r="E17183" s="75">
        <v>84</v>
      </c>
      <c r="F17183" s="30" t="s">
        <v>70</v>
      </c>
      <c r="G17183" s="30" t="s">
        <v>71</v>
      </c>
      <c r="H17183" s="75">
        <v>2</v>
      </c>
    </row>
    <row r="17184" spans="1:8">
      <c r="A17184" s="30" t="s">
        <v>5030</v>
      </c>
      <c r="B17184" s="74">
        <v>46241</v>
      </c>
      <c r="C17184" s="30" t="s">
        <v>1126</v>
      </c>
      <c r="D17184" s="30" t="s">
        <v>1127</v>
      </c>
      <c r="E17184" s="75">
        <v>61</v>
      </c>
      <c r="F17184" s="30" t="s">
        <v>70</v>
      </c>
      <c r="G17184" s="30" t="s">
        <v>71</v>
      </c>
      <c r="H17184" s="75">
        <v>2</v>
      </c>
    </row>
    <row r="17185" spans="1:8">
      <c r="A17185" s="30" t="s">
        <v>5030</v>
      </c>
      <c r="B17185" s="74">
        <v>46241</v>
      </c>
      <c r="C17185" s="30" t="s">
        <v>1128</v>
      </c>
      <c r="D17185" s="30" t="s">
        <v>1129</v>
      </c>
      <c r="E17185" s="75">
        <v>95</v>
      </c>
      <c r="F17185" s="30" t="s">
        <v>70</v>
      </c>
      <c r="G17185" s="30" t="s">
        <v>71</v>
      </c>
      <c r="H17185" s="75">
        <v>2</v>
      </c>
    </row>
    <row r="17186" spans="1:8">
      <c r="A17186" s="30" t="s">
        <v>5030</v>
      </c>
      <c r="B17186" s="74">
        <v>46241</v>
      </c>
      <c r="C17186" s="30" t="s">
        <v>1130</v>
      </c>
      <c r="D17186" s="30" t="s">
        <v>1131</v>
      </c>
      <c r="E17186" s="75">
        <v>194</v>
      </c>
      <c r="F17186" s="30" t="s">
        <v>70</v>
      </c>
      <c r="G17186" s="30" t="s">
        <v>71</v>
      </c>
      <c r="H17186" s="75">
        <v>2</v>
      </c>
    </row>
    <row r="17187" spans="1:8">
      <c r="A17187" s="30" t="s">
        <v>5030</v>
      </c>
      <c r="B17187" s="74">
        <v>46241</v>
      </c>
      <c r="C17187" s="30" t="s">
        <v>1132</v>
      </c>
      <c r="D17187" s="30" t="s">
        <v>1133</v>
      </c>
      <c r="E17187" s="75">
        <v>42</v>
      </c>
      <c r="F17187" s="30" t="s">
        <v>70</v>
      </c>
      <c r="G17187" s="30" t="s">
        <v>71</v>
      </c>
      <c r="H17187" s="75">
        <v>2</v>
      </c>
    </row>
    <row r="17188" spans="1:8">
      <c r="A17188" s="30" t="s">
        <v>5030</v>
      </c>
      <c r="B17188" s="74">
        <v>46241</v>
      </c>
      <c r="C17188" s="30" t="s">
        <v>1136</v>
      </c>
      <c r="D17188" s="30" t="s">
        <v>1137</v>
      </c>
      <c r="E17188" s="75">
        <v>102</v>
      </c>
      <c r="F17188" s="30" t="s">
        <v>70</v>
      </c>
      <c r="G17188" s="30" t="s">
        <v>71</v>
      </c>
      <c r="H17188" s="75">
        <v>2</v>
      </c>
    </row>
    <row r="17189" spans="1:8">
      <c r="A17189" s="30" t="s">
        <v>5030</v>
      </c>
      <c r="B17189" s="74">
        <v>46241</v>
      </c>
      <c r="C17189" s="30" t="s">
        <v>1856</v>
      </c>
      <c r="D17189" s="30" t="s">
        <v>1857</v>
      </c>
      <c r="E17189" s="75">
        <v>104</v>
      </c>
      <c r="F17189" s="30" t="s">
        <v>53</v>
      </c>
      <c r="G17189" s="30" t="s">
        <v>54</v>
      </c>
      <c r="H17189" s="75">
        <v>1</v>
      </c>
    </row>
    <row r="17190" spans="1:8">
      <c r="A17190" s="30" t="s">
        <v>5030</v>
      </c>
      <c r="B17190" s="74">
        <v>46241</v>
      </c>
      <c r="C17190" s="30" t="s">
        <v>1138</v>
      </c>
      <c r="D17190" s="30" t="s">
        <v>1139</v>
      </c>
      <c r="E17190" s="75">
        <v>109</v>
      </c>
      <c r="F17190" s="30" t="s">
        <v>70</v>
      </c>
      <c r="G17190" s="30" t="s">
        <v>71</v>
      </c>
      <c r="H17190" s="75">
        <v>2</v>
      </c>
    </row>
    <row r="17191" spans="1:8">
      <c r="A17191" s="30" t="s">
        <v>5030</v>
      </c>
      <c r="B17191" s="74">
        <v>46241</v>
      </c>
      <c r="C17191" s="30" t="s">
        <v>1148</v>
      </c>
      <c r="D17191" s="30" t="s">
        <v>1149</v>
      </c>
      <c r="E17191" s="75">
        <v>89</v>
      </c>
      <c r="F17191" s="30" t="s">
        <v>70</v>
      </c>
      <c r="G17191" s="30" t="s">
        <v>71</v>
      </c>
      <c r="H17191" s="75">
        <v>2</v>
      </c>
    </row>
    <row r="17192" spans="1:8">
      <c r="A17192" s="30" t="s">
        <v>5030</v>
      </c>
      <c r="B17192" s="74">
        <v>46241</v>
      </c>
      <c r="C17192" s="30" t="s">
        <v>1150</v>
      </c>
      <c r="D17192" s="30" t="s">
        <v>1151</v>
      </c>
      <c r="E17192" s="75">
        <v>51</v>
      </c>
      <c r="F17192" s="30" t="s">
        <v>70</v>
      </c>
      <c r="G17192" s="30" t="s">
        <v>71</v>
      </c>
      <c r="H17192" s="75">
        <v>2</v>
      </c>
    </row>
    <row r="17193" spans="1:8">
      <c r="A17193" s="30" t="s">
        <v>5030</v>
      </c>
      <c r="B17193" s="74">
        <v>46241</v>
      </c>
      <c r="C17193" s="30" t="s">
        <v>1152</v>
      </c>
      <c r="D17193" s="30" t="s">
        <v>1153</v>
      </c>
      <c r="E17193" s="75">
        <v>100</v>
      </c>
      <c r="F17193" s="30" t="s">
        <v>70</v>
      </c>
      <c r="G17193" s="30" t="s">
        <v>71</v>
      </c>
      <c r="H17193" s="75">
        <v>2</v>
      </c>
    </row>
    <row r="17194" spans="1:8">
      <c r="A17194" s="30" t="s">
        <v>5030</v>
      </c>
      <c r="B17194" s="74">
        <v>46241</v>
      </c>
      <c r="C17194" s="30" t="s">
        <v>1154</v>
      </c>
      <c r="D17194" s="30" t="s">
        <v>1155</v>
      </c>
      <c r="E17194" s="75">
        <v>260</v>
      </c>
      <c r="F17194" s="30" t="s">
        <v>53</v>
      </c>
      <c r="G17194" s="30" t="s">
        <v>54</v>
      </c>
      <c r="H17194" s="75">
        <v>1</v>
      </c>
    </row>
    <row r="17195" spans="1:8">
      <c r="A17195" s="30" t="s">
        <v>5030</v>
      </c>
      <c r="B17195" s="74">
        <v>46241</v>
      </c>
      <c r="C17195" s="30" t="s">
        <v>1156</v>
      </c>
      <c r="D17195" s="30" t="s">
        <v>1157</v>
      </c>
      <c r="E17195" s="75">
        <v>148</v>
      </c>
      <c r="F17195" s="30" t="s">
        <v>70</v>
      </c>
      <c r="G17195" s="30" t="s">
        <v>71</v>
      </c>
      <c r="H17195" s="75">
        <v>2</v>
      </c>
    </row>
    <row r="17196" spans="1:8">
      <c r="A17196" s="30" t="s">
        <v>5030</v>
      </c>
      <c r="B17196" s="74">
        <v>46241</v>
      </c>
      <c r="C17196" s="30" t="s">
        <v>1860</v>
      </c>
      <c r="D17196" s="30" t="s">
        <v>1861</v>
      </c>
      <c r="E17196" s="75">
        <v>190</v>
      </c>
      <c r="F17196" s="30" t="s">
        <v>53</v>
      </c>
      <c r="G17196" s="30" t="s">
        <v>54</v>
      </c>
      <c r="H17196" s="75">
        <v>1</v>
      </c>
    </row>
    <row r="17197" spans="1:8">
      <c r="A17197" s="30" t="s">
        <v>5030</v>
      </c>
      <c r="B17197" s="74">
        <v>46241</v>
      </c>
      <c r="C17197" s="30" t="s">
        <v>1160</v>
      </c>
      <c r="D17197" s="30" t="s">
        <v>1161</v>
      </c>
      <c r="E17197" s="75">
        <v>15</v>
      </c>
      <c r="F17197" s="30" t="s">
        <v>70</v>
      </c>
      <c r="G17197" s="30" t="s">
        <v>71</v>
      </c>
      <c r="H17197" s="75">
        <v>2</v>
      </c>
    </row>
    <row r="17198" spans="1:8">
      <c r="A17198" s="30" t="s">
        <v>5030</v>
      </c>
      <c r="B17198" s="74">
        <v>46241</v>
      </c>
      <c r="C17198" s="30" t="s">
        <v>1164</v>
      </c>
      <c r="D17198" s="30" t="s">
        <v>1165</v>
      </c>
      <c r="E17198" s="75">
        <v>142</v>
      </c>
      <c r="F17198" s="30" t="s">
        <v>70</v>
      </c>
      <c r="G17198" s="30" t="s">
        <v>71</v>
      </c>
      <c r="H17198" s="75">
        <v>2</v>
      </c>
    </row>
    <row r="17199" spans="1:8">
      <c r="A17199" s="30" t="s">
        <v>5030</v>
      </c>
      <c r="B17199" s="74">
        <v>46241</v>
      </c>
      <c r="C17199" s="30" t="s">
        <v>1166</v>
      </c>
      <c r="D17199" s="30" t="s">
        <v>1167</v>
      </c>
      <c r="E17199" s="75">
        <v>81</v>
      </c>
      <c r="F17199" s="30" t="s">
        <v>53</v>
      </c>
      <c r="G17199" s="30" t="s">
        <v>54</v>
      </c>
      <c r="H17199" s="75">
        <v>1</v>
      </c>
    </row>
    <row r="17200" spans="1:8">
      <c r="A17200" s="30" t="s">
        <v>5030</v>
      </c>
      <c r="B17200" s="74">
        <v>46241</v>
      </c>
      <c r="C17200" s="30" t="s">
        <v>1174</v>
      </c>
      <c r="D17200" s="30" t="s">
        <v>1175</v>
      </c>
      <c r="E17200" s="75">
        <v>70</v>
      </c>
      <c r="F17200" s="30" t="s">
        <v>53</v>
      </c>
      <c r="G17200" s="30" t="s">
        <v>54</v>
      </c>
      <c r="H17200" s="75">
        <v>1</v>
      </c>
    </row>
    <row r="17201" spans="1:8">
      <c r="A17201" s="30" t="s">
        <v>5030</v>
      </c>
      <c r="B17201" s="74">
        <v>46241</v>
      </c>
      <c r="C17201" s="30" t="s">
        <v>1176</v>
      </c>
      <c r="D17201" s="30" t="s">
        <v>1177</v>
      </c>
      <c r="E17201" s="75">
        <v>116</v>
      </c>
      <c r="F17201" s="30" t="s">
        <v>53</v>
      </c>
      <c r="G17201" s="30" t="s">
        <v>54</v>
      </c>
      <c r="H17201" s="75">
        <v>1</v>
      </c>
    </row>
    <row r="17202" spans="1:8">
      <c r="A17202" s="30" t="s">
        <v>5030</v>
      </c>
      <c r="B17202" s="74">
        <v>46241</v>
      </c>
      <c r="C17202" s="30" t="s">
        <v>1180</v>
      </c>
      <c r="D17202" s="30" t="s">
        <v>1181</v>
      </c>
      <c r="E17202" s="75">
        <v>71</v>
      </c>
      <c r="F17202" s="30" t="s">
        <v>53</v>
      </c>
      <c r="G17202" s="30" t="s">
        <v>54</v>
      </c>
      <c r="H17202" s="75">
        <v>1</v>
      </c>
    </row>
    <row r="17203" spans="1:8">
      <c r="A17203" s="30" t="s">
        <v>5030</v>
      </c>
      <c r="B17203" s="74">
        <v>46241</v>
      </c>
      <c r="C17203" s="30" t="s">
        <v>1182</v>
      </c>
      <c r="D17203" s="30" t="s">
        <v>1183</v>
      </c>
      <c r="E17203" s="75">
        <v>184</v>
      </c>
      <c r="F17203" s="30" t="s">
        <v>70</v>
      </c>
      <c r="G17203" s="30" t="s">
        <v>71</v>
      </c>
      <c r="H17203" s="75">
        <v>2</v>
      </c>
    </row>
    <row r="17204" spans="1:8">
      <c r="A17204" s="30" t="s">
        <v>5030</v>
      </c>
      <c r="B17204" s="74">
        <v>46241</v>
      </c>
      <c r="C17204" s="30" t="s">
        <v>1190</v>
      </c>
      <c r="D17204" s="30" t="s">
        <v>1191</v>
      </c>
      <c r="E17204" s="75">
        <v>161</v>
      </c>
      <c r="F17204" s="30" t="s">
        <v>53</v>
      </c>
      <c r="G17204" s="30" t="s">
        <v>54</v>
      </c>
      <c r="H17204" s="75">
        <v>1</v>
      </c>
    </row>
    <row r="17205" spans="1:8">
      <c r="A17205" s="30" t="s">
        <v>5030</v>
      </c>
      <c r="B17205" s="74">
        <v>46241</v>
      </c>
      <c r="C17205" s="30" t="s">
        <v>1192</v>
      </c>
      <c r="D17205" s="30" t="s">
        <v>1193</v>
      </c>
      <c r="E17205" s="75">
        <v>62</v>
      </c>
      <c r="F17205" s="30" t="s">
        <v>53</v>
      </c>
      <c r="G17205" s="30" t="s">
        <v>54</v>
      </c>
      <c r="H17205" s="75">
        <v>1</v>
      </c>
    </row>
    <row r="17206" spans="1:8">
      <c r="A17206" s="30" t="s">
        <v>5030</v>
      </c>
      <c r="B17206" s="74">
        <v>46241</v>
      </c>
      <c r="C17206" s="30" t="s">
        <v>1194</v>
      </c>
      <c r="D17206" s="30" t="s">
        <v>1195</v>
      </c>
      <c r="E17206" s="75">
        <v>172</v>
      </c>
      <c r="F17206" s="30" t="s">
        <v>70</v>
      </c>
      <c r="G17206" s="30" t="s">
        <v>71</v>
      </c>
      <c r="H17206" s="75">
        <v>2</v>
      </c>
    </row>
    <row r="17207" spans="1:8">
      <c r="A17207" s="30" t="s">
        <v>5030</v>
      </c>
      <c r="B17207" s="74">
        <v>46241</v>
      </c>
      <c r="C17207" s="30" t="s">
        <v>1198</v>
      </c>
      <c r="D17207" s="30" t="s">
        <v>1199</v>
      </c>
      <c r="E17207" s="75">
        <v>4</v>
      </c>
      <c r="F17207" s="30" t="s">
        <v>76</v>
      </c>
      <c r="G17207" s="30" t="s">
        <v>77</v>
      </c>
      <c r="H17207" s="75">
        <v>1</v>
      </c>
    </row>
    <row r="17208" spans="1:8">
      <c r="A17208" s="30" t="s">
        <v>5030</v>
      </c>
      <c r="B17208" s="74">
        <v>46241</v>
      </c>
      <c r="C17208" s="30" t="s">
        <v>1202</v>
      </c>
      <c r="D17208" s="30" t="s">
        <v>1203</v>
      </c>
      <c r="E17208" s="75">
        <v>110</v>
      </c>
      <c r="F17208" s="30" t="s">
        <v>70</v>
      </c>
      <c r="G17208" s="30" t="s">
        <v>71</v>
      </c>
      <c r="H17208" s="75">
        <v>2</v>
      </c>
    </row>
    <row r="17209" spans="1:8">
      <c r="A17209" s="30" t="s">
        <v>5030</v>
      </c>
      <c r="B17209" s="74">
        <v>46241</v>
      </c>
      <c r="C17209" s="30" t="s">
        <v>1204</v>
      </c>
      <c r="D17209" s="30" t="s">
        <v>1205</v>
      </c>
      <c r="E17209" s="75">
        <v>61</v>
      </c>
      <c r="F17209" s="30" t="s">
        <v>53</v>
      </c>
      <c r="G17209" s="30" t="s">
        <v>54</v>
      </c>
      <c r="H17209" s="75">
        <v>1</v>
      </c>
    </row>
    <row r="17210" spans="1:8">
      <c r="A17210" s="30" t="s">
        <v>5030</v>
      </c>
      <c r="B17210" s="74">
        <v>46241</v>
      </c>
      <c r="C17210" s="30" t="s">
        <v>1206</v>
      </c>
      <c r="D17210" s="30" t="s">
        <v>1207</v>
      </c>
      <c r="E17210" s="75">
        <v>41</v>
      </c>
      <c r="F17210" s="30" t="s">
        <v>53</v>
      </c>
      <c r="G17210" s="30" t="s">
        <v>54</v>
      </c>
      <c r="H17210" s="75">
        <v>1</v>
      </c>
    </row>
    <row r="17211" spans="1:8">
      <c r="A17211" s="30" t="s">
        <v>5030</v>
      </c>
      <c r="B17211" s="74">
        <v>46241</v>
      </c>
      <c r="C17211" s="30" t="s">
        <v>1210</v>
      </c>
      <c r="D17211" s="30" t="s">
        <v>1211</v>
      </c>
      <c r="E17211" s="75">
        <v>62</v>
      </c>
      <c r="F17211" s="30" t="s">
        <v>53</v>
      </c>
      <c r="G17211" s="30" t="s">
        <v>54</v>
      </c>
      <c r="H17211" s="75">
        <v>1</v>
      </c>
    </row>
    <row r="17212" spans="1:8">
      <c r="A17212" s="30" t="s">
        <v>5030</v>
      </c>
      <c r="B17212" s="74">
        <v>46241</v>
      </c>
      <c r="C17212" s="30" t="s">
        <v>1212</v>
      </c>
      <c r="D17212" s="30" t="s">
        <v>1213</v>
      </c>
      <c r="E17212" s="75">
        <v>29</v>
      </c>
      <c r="F17212" s="30" t="s">
        <v>78</v>
      </c>
      <c r="G17212" s="30" t="s">
        <v>79</v>
      </c>
      <c r="H17212" s="75">
        <v>2</v>
      </c>
    </row>
    <row r="17213" spans="1:8">
      <c r="A17213" s="30" t="s">
        <v>5030</v>
      </c>
      <c r="B17213" s="74">
        <v>46241</v>
      </c>
      <c r="C17213" s="30" t="s">
        <v>1216</v>
      </c>
      <c r="D17213" s="30" t="s">
        <v>1217</v>
      </c>
      <c r="E17213" s="75">
        <v>111</v>
      </c>
      <c r="F17213" s="30" t="s">
        <v>70</v>
      </c>
      <c r="G17213" s="30" t="s">
        <v>71</v>
      </c>
      <c r="H17213" s="75">
        <v>2</v>
      </c>
    </row>
    <row r="17214" spans="1:8">
      <c r="A17214" s="30" t="s">
        <v>5030</v>
      </c>
      <c r="B17214" s="74">
        <v>46241</v>
      </c>
      <c r="C17214" s="30" t="s">
        <v>1218</v>
      </c>
      <c r="D17214" s="30" t="s">
        <v>1219</v>
      </c>
      <c r="E17214" s="75">
        <v>38</v>
      </c>
      <c r="F17214" s="30" t="s">
        <v>53</v>
      </c>
      <c r="G17214" s="30" t="s">
        <v>54</v>
      </c>
      <c r="H17214" s="75">
        <v>1</v>
      </c>
    </row>
    <row r="17215" spans="1:8">
      <c r="A17215" s="30" t="s">
        <v>5030</v>
      </c>
      <c r="B17215" s="74">
        <v>46241</v>
      </c>
      <c r="C17215" s="30" t="s">
        <v>1220</v>
      </c>
      <c r="D17215" s="30" t="s">
        <v>1221</v>
      </c>
      <c r="E17215" s="75">
        <v>140</v>
      </c>
      <c r="F17215" s="30" t="s">
        <v>70</v>
      </c>
      <c r="G17215" s="30" t="s">
        <v>71</v>
      </c>
      <c r="H17215" s="75">
        <v>2</v>
      </c>
    </row>
    <row r="17216" spans="1:8">
      <c r="A17216" s="30" t="s">
        <v>5030</v>
      </c>
      <c r="B17216" s="74">
        <v>46241</v>
      </c>
      <c r="C17216" s="30" t="s">
        <v>1864</v>
      </c>
      <c r="D17216" s="30" t="s">
        <v>1865</v>
      </c>
      <c r="E17216" s="75">
        <v>26</v>
      </c>
      <c r="F17216" s="30" t="s">
        <v>53</v>
      </c>
      <c r="G17216" s="30" t="s">
        <v>54</v>
      </c>
      <c r="H17216" s="75">
        <v>1</v>
      </c>
    </row>
    <row r="17217" spans="1:8">
      <c r="A17217" s="30" t="s">
        <v>5030</v>
      </c>
      <c r="B17217" s="74">
        <v>46241</v>
      </c>
      <c r="C17217" s="30" t="s">
        <v>1224</v>
      </c>
      <c r="D17217" s="30" t="s">
        <v>1225</v>
      </c>
      <c r="E17217" s="75">
        <v>135</v>
      </c>
      <c r="F17217" s="30" t="s">
        <v>70</v>
      </c>
      <c r="G17217" s="30" t="s">
        <v>71</v>
      </c>
      <c r="H17217" s="75">
        <v>2</v>
      </c>
    </row>
    <row r="17218" spans="1:8">
      <c r="A17218" s="30" t="s">
        <v>5030</v>
      </c>
      <c r="B17218" s="74">
        <v>46241</v>
      </c>
      <c r="C17218" s="30" t="s">
        <v>1226</v>
      </c>
      <c r="D17218" s="30" t="s">
        <v>1227</v>
      </c>
      <c r="E17218" s="75">
        <v>96</v>
      </c>
      <c r="F17218" s="30" t="s">
        <v>70</v>
      </c>
      <c r="G17218" s="30" t="s">
        <v>71</v>
      </c>
      <c r="H17218" s="75">
        <v>2</v>
      </c>
    </row>
    <row r="17219" spans="1:8">
      <c r="A17219" s="30" t="s">
        <v>5030</v>
      </c>
      <c r="B17219" s="74">
        <v>46241</v>
      </c>
      <c r="C17219" s="30" t="s">
        <v>1228</v>
      </c>
      <c r="D17219" s="30" t="s">
        <v>1229</v>
      </c>
      <c r="E17219" s="75">
        <v>118</v>
      </c>
      <c r="F17219" s="30" t="s">
        <v>53</v>
      </c>
      <c r="G17219" s="30" t="s">
        <v>54</v>
      </c>
      <c r="H17219" s="75">
        <v>1</v>
      </c>
    </row>
    <row r="17220" spans="1:8">
      <c r="A17220" s="30" t="s">
        <v>5030</v>
      </c>
      <c r="B17220" s="74">
        <v>46241</v>
      </c>
      <c r="C17220" s="30" t="s">
        <v>1232</v>
      </c>
      <c r="D17220" s="30" t="s">
        <v>1233</v>
      </c>
      <c r="E17220" s="75">
        <v>75</v>
      </c>
      <c r="F17220" s="30" t="s">
        <v>70</v>
      </c>
      <c r="G17220" s="30" t="s">
        <v>71</v>
      </c>
      <c r="H17220" s="75">
        <v>2</v>
      </c>
    </row>
    <row r="17221" spans="1:8">
      <c r="A17221" s="30" t="s">
        <v>5030</v>
      </c>
      <c r="B17221" s="74">
        <v>46241</v>
      </c>
      <c r="C17221" s="30" t="s">
        <v>1234</v>
      </c>
      <c r="D17221" s="30" t="s">
        <v>1235</v>
      </c>
      <c r="E17221" s="75">
        <v>138</v>
      </c>
      <c r="F17221" s="30" t="s">
        <v>70</v>
      </c>
      <c r="G17221" s="30" t="s">
        <v>71</v>
      </c>
      <c r="H17221" s="75">
        <v>2</v>
      </c>
    </row>
    <row r="17222" spans="1:8">
      <c r="A17222" s="30" t="s">
        <v>5030</v>
      </c>
      <c r="B17222" s="74">
        <v>46241</v>
      </c>
      <c r="C17222" s="30" t="s">
        <v>1240</v>
      </c>
      <c r="D17222" s="30" t="s">
        <v>1241</v>
      </c>
      <c r="E17222" s="75">
        <v>73</v>
      </c>
      <c r="F17222" s="30" t="s">
        <v>53</v>
      </c>
      <c r="G17222" s="30" t="s">
        <v>54</v>
      </c>
      <c r="H17222" s="75">
        <v>1</v>
      </c>
    </row>
    <row r="17223" spans="1:8">
      <c r="A17223" s="30" t="s">
        <v>5030</v>
      </c>
      <c r="B17223" s="74">
        <v>46241</v>
      </c>
      <c r="C17223" s="30" t="s">
        <v>1242</v>
      </c>
      <c r="D17223" s="30" t="s">
        <v>1243</v>
      </c>
      <c r="E17223" s="75">
        <v>40</v>
      </c>
      <c r="F17223" s="30" t="s">
        <v>70</v>
      </c>
      <c r="G17223" s="30" t="s">
        <v>71</v>
      </c>
      <c r="H17223" s="75">
        <v>2</v>
      </c>
    </row>
    <row r="17224" spans="1:8">
      <c r="A17224" s="30" t="s">
        <v>5030</v>
      </c>
      <c r="B17224" s="74">
        <v>46241</v>
      </c>
      <c r="C17224" s="30" t="s">
        <v>1244</v>
      </c>
      <c r="D17224" s="30" t="s">
        <v>1245</v>
      </c>
      <c r="E17224" s="75">
        <v>37</v>
      </c>
      <c r="F17224" s="30" t="s">
        <v>53</v>
      </c>
      <c r="G17224" s="30" t="s">
        <v>54</v>
      </c>
      <c r="H17224" s="75">
        <v>1</v>
      </c>
    </row>
    <row r="17225" spans="1:8">
      <c r="A17225" s="30" t="s">
        <v>5030</v>
      </c>
      <c r="B17225" s="74">
        <v>46241</v>
      </c>
      <c r="C17225" s="30" t="s">
        <v>1250</v>
      </c>
      <c r="D17225" s="30" t="s">
        <v>1251</v>
      </c>
      <c r="E17225" s="75">
        <v>167</v>
      </c>
      <c r="F17225" s="30" t="s">
        <v>70</v>
      </c>
      <c r="G17225" s="30" t="s">
        <v>71</v>
      </c>
      <c r="H17225" s="75">
        <v>2</v>
      </c>
    </row>
    <row r="17226" spans="1:8">
      <c r="A17226" s="30" t="s">
        <v>5030</v>
      </c>
      <c r="B17226" s="74">
        <v>46241</v>
      </c>
      <c r="C17226" s="30" t="s">
        <v>1874</v>
      </c>
      <c r="D17226" s="30" t="s">
        <v>1875</v>
      </c>
      <c r="E17226" s="75">
        <v>81</v>
      </c>
      <c r="F17226" s="30" t="s">
        <v>76</v>
      </c>
      <c r="G17226" s="30" t="s">
        <v>77</v>
      </c>
      <c r="H17226" s="75">
        <v>1</v>
      </c>
    </row>
    <row r="17227" spans="1:8">
      <c r="A17227" s="30" t="s">
        <v>5030</v>
      </c>
      <c r="B17227" s="74">
        <v>46241</v>
      </c>
      <c r="C17227" s="30" t="s">
        <v>1876</v>
      </c>
      <c r="D17227" s="30" t="s">
        <v>1877</v>
      </c>
      <c r="E17227" s="75">
        <v>71</v>
      </c>
      <c r="F17227" s="30" t="s">
        <v>76</v>
      </c>
      <c r="G17227" s="30" t="s">
        <v>77</v>
      </c>
      <c r="H17227" s="75">
        <v>1</v>
      </c>
    </row>
    <row r="17228" spans="1:8">
      <c r="A17228" s="30" t="s">
        <v>5030</v>
      </c>
      <c r="B17228" s="74">
        <v>46241</v>
      </c>
      <c r="C17228" s="30" t="s">
        <v>1258</v>
      </c>
      <c r="D17228" s="30" t="s">
        <v>1259</v>
      </c>
      <c r="E17228" s="75">
        <v>13</v>
      </c>
      <c r="F17228" s="30" t="s">
        <v>53</v>
      </c>
      <c r="G17228" s="30" t="s">
        <v>54</v>
      </c>
      <c r="H17228" s="75">
        <v>1</v>
      </c>
    </row>
    <row r="17229" spans="1:8">
      <c r="A17229" s="30" t="s">
        <v>5030</v>
      </c>
      <c r="B17229" s="74">
        <v>46241</v>
      </c>
      <c r="C17229" s="30" t="s">
        <v>1260</v>
      </c>
      <c r="D17229" s="30" t="s">
        <v>1261</v>
      </c>
      <c r="E17229" s="75">
        <v>85</v>
      </c>
      <c r="F17229" s="30" t="s">
        <v>70</v>
      </c>
      <c r="G17229" s="30" t="s">
        <v>71</v>
      </c>
      <c r="H17229" s="75">
        <v>2</v>
      </c>
    </row>
    <row r="17230" spans="1:8">
      <c r="A17230" s="30" t="s">
        <v>5030</v>
      </c>
      <c r="B17230" s="74">
        <v>46241</v>
      </c>
      <c r="C17230" s="30" t="s">
        <v>1264</v>
      </c>
      <c r="D17230" s="30" t="s">
        <v>1265</v>
      </c>
      <c r="E17230" s="75">
        <v>78</v>
      </c>
      <c r="F17230" s="30" t="s">
        <v>70</v>
      </c>
      <c r="G17230" s="30" t="s">
        <v>71</v>
      </c>
      <c r="H17230" s="75">
        <v>2</v>
      </c>
    </row>
    <row r="17231" spans="1:8">
      <c r="A17231" s="30" t="s">
        <v>5030</v>
      </c>
      <c r="B17231" s="74">
        <v>46241</v>
      </c>
      <c r="C17231" s="30" t="s">
        <v>1266</v>
      </c>
      <c r="D17231" s="30" t="s">
        <v>1267</v>
      </c>
      <c r="E17231" s="75">
        <v>79</v>
      </c>
      <c r="F17231" s="30" t="s">
        <v>53</v>
      </c>
      <c r="G17231" s="30" t="s">
        <v>54</v>
      </c>
      <c r="H17231" s="75">
        <v>1</v>
      </c>
    </row>
    <row r="17232" spans="1:8">
      <c r="A17232" s="30" t="s">
        <v>5030</v>
      </c>
      <c r="B17232" s="74">
        <v>46241</v>
      </c>
      <c r="C17232" s="30" t="s">
        <v>1270</v>
      </c>
      <c r="D17232" s="30" t="s">
        <v>1271</v>
      </c>
      <c r="E17232" s="75">
        <v>100</v>
      </c>
      <c r="F17232" s="30" t="s">
        <v>53</v>
      </c>
      <c r="G17232" s="30" t="s">
        <v>54</v>
      </c>
      <c r="H17232" s="75">
        <v>1</v>
      </c>
    </row>
    <row r="17233" spans="1:8">
      <c r="A17233" s="30" t="s">
        <v>5030</v>
      </c>
      <c r="B17233" s="74">
        <v>46241</v>
      </c>
      <c r="C17233" s="30" t="s">
        <v>1274</v>
      </c>
      <c r="D17233" s="30" t="s">
        <v>1275</v>
      </c>
      <c r="E17233" s="75">
        <v>16</v>
      </c>
      <c r="F17233" s="30" t="s">
        <v>76</v>
      </c>
      <c r="G17233" s="30" t="s">
        <v>77</v>
      </c>
      <c r="H17233" s="75">
        <v>1</v>
      </c>
    </row>
    <row r="17234" spans="1:8">
      <c r="A17234" s="30" t="s">
        <v>5030</v>
      </c>
      <c r="B17234" s="74">
        <v>46241</v>
      </c>
      <c r="C17234" s="30" t="s">
        <v>1276</v>
      </c>
      <c r="D17234" s="30" t="s">
        <v>1277</v>
      </c>
      <c r="E17234" s="75">
        <v>167</v>
      </c>
      <c r="F17234" s="30" t="s">
        <v>70</v>
      </c>
      <c r="G17234" s="30" t="s">
        <v>71</v>
      </c>
      <c r="H17234" s="75">
        <v>2</v>
      </c>
    </row>
    <row r="17235" spans="1:8">
      <c r="A17235" s="30" t="s">
        <v>5030</v>
      </c>
      <c r="B17235" s="74">
        <v>46241</v>
      </c>
      <c r="C17235" s="30" t="s">
        <v>1278</v>
      </c>
      <c r="D17235" s="30" t="s">
        <v>1279</v>
      </c>
      <c r="E17235" s="75">
        <v>119</v>
      </c>
      <c r="F17235" s="30" t="s">
        <v>53</v>
      </c>
      <c r="G17235" s="30" t="s">
        <v>54</v>
      </c>
      <c r="H17235" s="75">
        <v>1</v>
      </c>
    </row>
    <row r="17236" spans="1:8">
      <c r="A17236" s="30" t="s">
        <v>5030</v>
      </c>
      <c r="B17236" s="74">
        <v>46241</v>
      </c>
      <c r="C17236" s="30" t="s">
        <v>1884</v>
      </c>
      <c r="D17236" s="30" t="s">
        <v>1885</v>
      </c>
      <c r="E17236" s="75">
        <v>83</v>
      </c>
      <c r="F17236" s="30" t="s">
        <v>53</v>
      </c>
      <c r="G17236" s="30" t="s">
        <v>54</v>
      </c>
      <c r="H17236" s="75">
        <v>1</v>
      </c>
    </row>
    <row r="17237" spans="1:8">
      <c r="A17237" s="30" t="s">
        <v>5030</v>
      </c>
      <c r="B17237" s="74">
        <v>46241</v>
      </c>
      <c r="C17237" s="30" t="s">
        <v>1282</v>
      </c>
      <c r="D17237" s="30" t="s">
        <v>1283</v>
      </c>
      <c r="E17237" s="75">
        <v>132</v>
      </c>
      <c r="F17237" s="30" t="s">
        <v>70</v>
      </c>
      <c r="G17237" s="30" t="s">
        <v>71</v>
      </c>
      <c r="H17237" s="75">
        <v>2</v>
      </c>
    </row>
    <row r="17238" spans="1:8">
      <c r="A17238" s="30" t="s">
        <v>5030</v>
      </c>
      <c r="B17238" s="74">
        <v>46241</v>
      </c>
      <c r="C17238" s="30" t="s">
        <v>1286</v>
      </c>
      <c r="D17238" s="30" t="s">
        <v>1287</v>
      </c>
      <c r="E17238" s="75">
        <v>4</v>
      </c>
      <c r="F17238" s="30" t="s">
        <v>76</v>
      </c>
      <c r="G17238" s="30" t="s">
        <v>77</v>
      </c>
      <c r="H17238" s="75">
        <v>1</v>
      </c>
    </row>
    <row r="17239" spans="1:8">
      <c r="A17239" s="30" t="s">
        <v>5030</v>
      </c>
      <c r="B17239" s="74">
        <v>46241</v>
      </c>
      <c r="C17239" s="30" t="s">
        <v>1288</v>
      </c>
      <c r="D17239" s="30" t="s">
        <v>1289</v>
      </c>
      <c r="E17239" s="75">
        <v>69</v>
      </c>
      <c r="F17239" s="30" t="s">
        <v>53</v>
      </c>
      <c r="G17239" s="30" t="s">
        <v>54</v>
      </c>
      <c r="H17239" s="75">
        <v>1</v>
      </c>
    </row>
    <row r="17240" spans="1:8">
      <c r="A17240" s="30" t="s">
        <v>5030</v>
      </c>
      <c r="B17240" s="74">
        <v>46241</v>
      </c>
      <c r="C17240" s="30" t="s">
        <v>1886</v>
      </c>
      <c r="D17240" s="30" t="s">
        <v>1887</v>
      </c>
      <c r="E17240" s="75">
        <v>174</v>
      </c>
      <c r="F17240" s="30" t="s">
        <v>70</v>
      </c>
      <c r="G17240" s="30" t="s">
        <v>71</v>
      </c>
      <c r="H17240" s="75">
        <v>2</v>
      </c>
    </row>
    <row r="17241" spans="1:8">
      <c r="A17241" s="30" t="s">
        <v>5030</v>
      </c>
      <c r="B17241" s="74">
        <v>46241</v>
      </c>
      <c r="C17241" s="30" t="s">
        <v>1290</v>
      </c>
      <c r="D17241" s="30" t="s">
        <v>1291</v>
      </c>
      <c r="E17241" s="75">
        <v>159</v>
      </c>
      <c r="F17241" s="30" t="s">
        <v>80</v>
      </c>
      <c r="G17241" s="30" t="s">
        <v>81</v>
      </c>
      <c r="H17241" s="75">
        <v>1</v>
      </c>
    </row>
    <row r="17242" spans="1:8">
      <c r="A17242" s="30" t="s">
        <v>5030</v>
      </c>
      <c r="B17242" s="74">
        <v>46241</v>
      </c>
      <c r="C17242" s="30" t="s">
        <v>1294</v>
      </c>
      <c r="D17242" s="30" t="s">
        <v>1295</v>
      </c>
      <c r="E17242" s="75">
        <v>47</v>
      </c>
      <c r="F17242" s="30" t="s">
        <v>53</v>
      </c>
      <c r="G17242" s="30" t="s">
        <v>54</v>
      </c>
      <c r="H17242" s="75">
        <v>1</v>
      </c>
    </row>
    <row r="17243" spans="1:8">
      <c r="A17243" s="30" t="s">
        <v>5030</v>
      </c>
      <c r="B17243" s="74">
        <v>46241</v>
      </c>
      <c r="C17243" s="30" t="s">
        <v>1298</v>
      </c>
      <c r="D17243" s="30" t="s">
        <v>1299</v>
      </c>
      <c r="E17243" s="75">
        <v>63</v>
      </c>
      <c r="F17243" s="30" t="s">
        <v>63</v>
      </c>
      <c r="G17243" s="30" t="s">
        <v>64</v>
      </c>
      <c r="H17243" s="75">
        <v>2</v>
      </c>
    </row>
    <row r="17244" spans="1:8">
      <c r="A17244" s="30" t="s">
        <v>5030</v>
      </c>
      <c r="B17244" s="74">
        <v>46241</v>
      </c>
      <c r="C17244" s="30" t="s">
        <v>1300</v>
      </c>
      <c r="D17244" s="30" t="s">
        <v>1301</v>
      </c>
      <c r="E17244" s="75">
        <v>24</v>
      </c>
      <c r="F17244" s="30" t="s">
        <v>76</v>
      </c>
      <c r="G17244" s="30" t="s">
        <v>77</v>
      </c>
      <c r="H17244" s="75">
        <v>1</v>
      </c>
    </row>
    <row r="17245" spans="1:8">
      <c r="A17245" s="30" t="s">
        <v>5030</v>
      </c>
      <c r="B17245" s="74">
        <v>46241</v>
      </c>
      <c r="C17245" s="30" t="s">
        <v>1302</v>
      </c>
      <c r="D17245" s="30" t="s">
        <v>1303</v>
      </c>
      <c r="E17245" s="75">
        <v>50</v>
      </c>
      <c r="F17245" s="30" t="s">
        <v>53</v>
      </c>
      <c r="G17245" s="30" t="s">
        <v>54</v>
      </c>
      <c r="H17245" s="75">
        <v>1</v>
      </c>
    </row>
    <row r="17246" spans="1:8">
      <c r="A17246" s="30" t="s">
        <v>5030</v>
      </c>
      <c r="B17246" s="74">
        <v>46241</v>
      </c>
      <c r="C17246" s="30" t="s">
        <v>1304</v>
      </c>
      <c r="D17246" s="30" t="s">
        <v>1305</v>
      </c>
      <c r="E17246" s="75">
        <v>29</v>
      </c>
      <c r="F17246" s="30" t="s">
        <v>70</v>
      </c>
      <c r="G17246" s="30" t="s">
        <v>71</v>
      </c>
      <c r="H17246" s="75">
        <v>2</v>
      </c>
    </row>
    <row r="17247" spans="1:8">
      <c r="A17247" s="30" t="s">
        <v>5030</v>
      </c>
      <c r="B17247" s="74">
        <v>46241</v>
      </c>
      <c r="C17247" s="30" t="s">
        <v>1306</v>
      </c>
      <c r="D17247" s="30" t="s">
        <v>1307</v>
      </c>
      <c r="E17247" s="75">
        <v>24</v>
      </c>
      <c r="F17247" s="30" t="s">
        <v>53</v>
      </c>
      <c r="G17247" s="30" t="s">
        <v>54</v>
      </c>
      <c r="H17247" s="75">
        <v>1</v>
      </c>
    </row>
    <row r="17248" spans="1:8">
      <c r="A17248" s="30" t="s">
        <v>5030</v>
      </c>
      <c r="B17248" s="74">
        <v>46241</v>
      </c>
      <c r="C17248" s="30" t="s">
        <v>1308</v>
      </c>
      <c r="D17248" s="30" t="s">
        <v>1309</v>
      </c>
      <c r="E17248" s="75">
        <v>280</v>
      </c>
      <c r="F17248" s="30" t="s">
        <v>80</v>
      </c>
      <c r="G17248" s="30" t="s">
        <v>81</v>
      </c>
      <c r="H17248" s="75">
        <v>1</v>
      </c>
    </row>
    <row r="17249" spans="1:8">
      <c r="A17249" s="30" t="s">
        <v>5030</v>
      </c>
      <c r="B17249" s="74">
        <v>46241</v>
      </c>
      <c r="C17249" s="30" t="s">
        <v>1316</v>
      </c>
      <c r="D17249" s="30" t="s">
        <v>1317</v>
      </c>
      <c r="E17249" s="75">
        <v>119</v>
      </c>
      <c r="F17249" s="30" t="s">
        <v>72</v>
      </c>
      <c r="G17249" s="30" t="s">
        <v>73</v>
      </c>
      <c r="H17249" s="75">
        <v>3</v>
      </c>
    </row>
    <row r="17250" spans="1:8">
      <c r="A17250" s="30" t="s">
        <v>5030</v>
      </c>
      <c r="B17250" s="74">
        <v>46241</v>
      </c>
      <c r="C17250" s="30" t="s">
        <v>1320</v>
      </c>
      <c r="D17250" s="30" t="s">
        <v>1321</v>
      </c>
      <c r="E17250" s="75">
        <v>78</v>
      </c>
      <c r="F17250" s="30" t="s">
        <v>70</v>
      </c>
      <c r="G17250" s="30" t="s">
        <v>71</v>
      </c>
      <c r="H17250" s="75">
        <v>2</v>
      </c>
    </row>
    <row r="17251" spans="1:8">
      <c r="A17251" s="30" t="s">
        <v>5030</v>
      </c>
      <c r="B17251" s="74">
        <v>46241</v>
      </c>
      <c r="C17251" s="30" t="s">
        <v>1324</v>
      </c>
      <c r="D17251" s="30" t="s">
        <v>1325</v>
      </c>
      <c r="E17251" s="75">
        <v>216</v>
      </c>
      <c r="F17251" s="30" t="s">
        <v>80</v>
      </c>
      <c r="G17251" s="30" t="s">
        <v>81</v>
      </c>
      <c r="H17251" s="75">
        <v>1</v>
      </c>
    </row>
    <row r="17252" spans="1:8">
      <c r="A17252" s="30" t="s">
        <v>5030</v>
      </c>
      <c r="B17252" s="74">
        <v>46241</v>
      </c>
      <c r="C17252" s="30" t="s">
        <v>1910</v>
      </c>
      <c r="D17252" s="30" t="s">
        <v>1911</v>
      </c>
      <c r="E17252" s="75">
        <v>70</v>
      </c>
      <c r="F17252" s="30" t="s">
        <v>72</v>
      </c>
      <c r="G17252" s="30" t="s">
        <v>73</v>
      </c>
      <c r="H17252" s="75">
        <v>3</v>
      </c>
    </row>
    <row r="17253" spans="1:8">
      <c r="A17253" s="30" t="s">
        <v>5030</v>
      </c>
      <c r="B17253" s="74">
        <v>46241</v>
      </c>
      <c r="C17253" s="30" t="s">
        <v>1328</v>
      </c>
      <c r="D17253" s="30" t="s">
        <v>1329</v>
      </c>
      <c r="E17253" s="75">
        <v>130</v>
      </c>
      <c r="F17253" s="30" t="s">
        <v>80</v>
      </c>
      <c r="G17253" s="30" t="s">
        <v>81</v>
      </c>
      <c r="H17253" s="75">
        <v>1</v>
      </c>
    </row>
    <row r="17254" spans="1:8">
      <c r="A17254" s="30" t="s">
        <v>5030</v>
      </c>
      <c r="B17254" s="74">
        <v>46241</v>
      </c>
      <c r="C17254" s="30" t="s">
        <v>1332</v>
      </c>
      <c r="D17254" s="30" t="s">
        <v>1333</v>
      </c>
      <c r="E17254" s="75">
        <v>94</v>
      </c>
      <c r="F17254" s="30" t="s">
        <v>80</v>
      </c>
      <c r="G17254" s="30" t="s">
        <v>81</v>
      </c>
      <c r="H17254" s="75">
        <v>1</v>
      </c>
    </row>
    <row r="17255" spans="1:8">
      <c r="A17255" s="30" t="s">
        <v>5030</v>
      </c>
      <c r="B17255" s="74">
        <v>46241</v>
      </c>
      <c r="C17255" s="30" t="s">
        <v>1336</v>
      </c>
      <c r="D17255" s="30" t="s">
        <v>1337</v>
      </c>
      <c r="E17255" s="75">
        <v>124</v>
      </c>
      <c r="F17255" s="30" t="s">
        <v>70</v>
      </c>
      <c r="G17255" s="30" t="s">
        <v>71</v>
      </c>
      <c r="H17255" s="75">
        <v>2</v>
      </c>
    </row>
    <row r="17256" spans="1:8">
      <c r="A17256" s="30" t="s">
        <v>5030</v>
      </c>
      <c r="B17256" s="74">
        <v>46241</v>
      </c>
      <c r="C17256" s="30" t="s">
        <v>1338</v>
      </c>
      <c r="D17256" s="30" t="s">
        <v>1339</v>
      </c>
      <c r="E17256" s="75">
        <v>20</v>
      </c>
      <c r="F17256" s="30" t="s">
        <v>53</v>
      </c>
      <c r="G17256" s="30" t="s">
        <v>54</v>
      </c>
      <c r="H17256" s="75">
        <v>1</v>
      </c>
    </row>
    <row r="17257" spans="1:8">
      <c r="A17257" s="30" t="s">
        <v>5030</v>
      </c>
      <c r="B17257" s="74">
        <v>46241</v>
      </c>
      <c r="C17257" s="30" t="s">
        <v>1340</v>
      </c>
      <c r="D17257" s="30" t="s">
        <v>1341</v>
      </c>
      <c r="E17257" s="75">
        <v>72</v>
      </c>
      <c r="F17257" s="30" t="s">
        <v>68</v>
      </c>
      <c r="G17257" s="30" t="s">
        <v>69</v>
      </c>
      <c r="H17257" s="75">
        <v>1</v>
      </c>
    </row>
    <row r="17258" spans="1:8">
      <c r="A17258" s="30" t="s">
        <v>5030</v>
      </c>
      <c r="B17258" s="74">
        <v>46240</v>
      </c>
      <c r="C17258" s="30" t="s">
        <v>768</v>
      </c>
      <c r="D17258" s="30" t="s">
        <v>769</v>
      </c>
      <c r="E17258" s="75">
        <v>99</v>
      </c>
      <c r="F17258" s="30" t="s">
        <v>70</v>
      </c>
      <c r="G17258" s="30" t="s">
        <v>71</v>
      </c>
      <c r="H17258" s="75">
        <v>2</v>
      </c>
    </row>
    <row r="17259" spans="1:8">
      <c r="A17259" s="30" t="s">
        <v>5030</v>
      </c>
      <c r="B17259" s="74">
        <v>46240</v>
      </c>
      <c r="C17259" s="30" t="s">
        <v>770</v>
      </c>
      <c r="D17259" s="30" t="s">
        <v>771</v>
      </c>
      <c r="E17259" s="75">
        <v>98</v>
      </c>
      <c r="F17259" s="30" t="s">
        <v>70</v>
      </c>
      <c r="G17259" s="30" t="s">
        <v>71</v>
      </c>
      <c r="H17259" s="75">
        <v>2</v>
      </c>
    </row>
    <row r="17260" spans="1:8">
      <c r="A17260" s="30" t="s">
        <v>5030</v>
      </c>
      <c r="B17260" s="74">
        <v>46240</v>
      </c>
      <c r="C17260" s="30" t="s">
        <v>772</v>
      </c>
      <c r="D17260" s="30" t="s">
        <v>773</v>
      </c>
      <c r="E17260" s="75">
        <v>205</v>
      </c>
      <c r="F17260" s="30" t="s">
        <v>80</v>
      </c>
      <c r="G17260" s="30" t="s">
        <v>81</v>
      </c>
      <c r="H17260" s="75">
        <v>1</v>
      </c>
    </row>
    <row r="17261" spans="1:8">
      <c r="A17261" s="30" t="s">
        <v>5030</v>
      </c>
      <c r="B17261" s="74">
        <v>46240</v>
      </c>
      <c r="C17261" s="30" t="s">
        <v>776</v>
      </c>
      <c r="D17261" s="30" t="s">
        <v>777</v>
      </c>
      <c r="E17261" s="75">
        <v>68</v>
      </c>
      <c r="F17261" s="30" t="s">
        <v>68</v>
      </c>
      <c r="G17261" s="30" t="s">
        <v>69</v>
      </c>
      <c r="H17261" s="75">
        <v>1</v>
      </c>
    </row>
    <row r="17262" spans="1:8">
      <c r="A17262" s="30" t="s">
        <v>5030</v>
      </c>
      <c r="B17262" s="74">
        <v>46240</v>
      </c>
      <c r="C17262" s="30" t="s">
        <v>780</v>
      </c>
      <c r="D17262" s="30" t="s">
        <v>781</v>
      </c>
      <c r="E17262" s="75">
        <v>90</v>
      </c>
      <c r="F17262" s="30" t="s">
        <v>70</v>
      </c>
      <c r="G17262" s="30" t="s">
        <v>71</v>
      </c>
      <c r="H17262" s="75">
        <v>2</v>
      </c>
    </row>
    <row r="17263" spans="1:8">
      <c r="A17263" s="30" t="s">
        <v>5030</v>
      </c>
      <c r="B17263" s="74">
        <v>46240</v>
      </c>
      <c r="C17263" s="30" t="s">
        <v>782</v>
      </c>
      <c r="D17263" s="30" t="s">
        <v>783</v>
      </c>
      <c r="E17263" s="75">
        <v>538</v>
      </c>
      <c r="F17263" s="30" t="s">
        <v>80</v>
      </c>
      <c r="G17263" s="30" t="s">
        <v>81</v>
      </c>
      <c r="H17263" s="75">
        <v>1</v>
      </c>
    </row>
    <row r="17264" spans="1:8">
      <c r="A17264" s="30" t="s">
        <v>5030</v>
      </c>
      <c r="B17264" s="74">
        <v>46240</v>
      </c>
      <c r="C17264" s="30" t="s">
        <v>786</v>
      </c>
      <c r="D17264" s="30" t="s">
        <v>787</v>
      </c>
      <c r="E17264" s="75">
        <v>138</v>
      </c>
      <c r="F17264" s="30" t="s">
        <v>70</v>
      </c>
      <c r="G17264" s="30" t="s">
        <v>71</v>
      </c>
      <c r="H17264" s="75">
        <v>2</v>
      </c>
    </row>
    <row r="17265" spans="1:8">
      <c r="A17265" s="30" t="s">
        <v>5030</v>
      </c>
      <c r="B17265" s="74">
        <v>46240</v>
      </c>
      <c r="C17265" s="30" t="s">
        <v>1814</v>
      </c>
      <c r="D17265" s="30" t="s">
        <v>1815</v>
      </c>
      <c r="E17265" s="75">
        <v>20</v>
      </c>
      <c r="F17265" s="30" t="s">
        <v>68</v>
      </c>
      <c r="G17265" s="30" t="s">
        <v>69</v>
      </c>
      <c r="H17265" s="75">
        <v>1</v>
      </c>
    </row>
    <row r="17266" spans="1:8">
      <c r="A17266" s="30" t="s">
        <v>5030</v>
      </c>
      <c r="B17266" s="74">
        <v>46240</v>
      </c>
      <c r="C17266" s="30" t="s">
        <v>788</v>
      </c>
      <c r="D17266" s="30" t="s">
        <v>789</v>
      </c>
      <c r="E17266" s="75">
        <v>52</v>
      </c>
      <c r="F17266" s="30" t="s">
        <v>68</v>
      </c>
      <c r="G17266" s="30" t="s">
        <v>69</v>
      </c>
      <c r="H17266" s="75">
        <v>1</v>
      </c>
    </row>
    <row r="17267" spans="1:8">
      <c r="A17267" s="30" t="s">
        <v>5030</v>
      </c>
      <c r="B17267" s="74">
        <v>46240</v>
      </c>
      <c r="C17267" s="30" t="s">
        <v>790</v>
      </c>
      <c r="D17267" s="30" t="s">
        <v>791</v>
      </c>
      <c r="E17267" s="75">
        <v>151</v>
      </c>
      <c r="F17267" s="30" t="s">
        <v>70</v>
      </c>
      <c r="G17267" s="30" t="s">
        <v>71</v>
      </c>
      <c r="H17267" s="75">
        <v>2</v>
      </c>
    </row>
    <row r="17268" spans="1:8">
      <c r="A17268" s="30" t="s">
        <v>5030</v>
      </c>
      <c r="B17268" s="74">
        <v>46240</v>
      </c>
      <c r="C17268" s="30" t="s">
        <v>798</v>
      </c>
      <c r="D17268" s="30" t="s">
        <v>799</v>
      </c>
      <c r="E17268" s="75">
        <v>157</v>
      </c>
      <c r="F17268" s="30" t="s">
        <v>70</v>
      </c>
      <c r="G17268" s="30" t="s">
        <v>71</v>
      </c>
      <c r="H17268" s="75">
        <v>2</v>
      </c>
    </row>
    <row r="17269" spans="1:8">
      <c r="A17269" s="30" t="s">
        <v>5030</v>
      </c>
      <c r="B17269" s="74">
        <v>46240</v>
      </c>
      <c r="C17269" s="30" t="s">
        <v>800</v>
      </c>
      <c r="D17269" s="30" t="s">
        <v>801</v>
      </c>
      <c r="E17269" s="75">
        <v>52</v>
      </c>
      <c r="F17269" s="30" t="s">
        <v>68</v>
      </c>
      <c r="G17269" s="30" t="s">
        <v>69</v>
      </c>
      <c r="H17269" s="75">
        <v>1</v>
      </c>
    </row>
    <row r="17270" spans="1:8">
      <c r="A17270" s="30" t="s">
        <v>5030</v>
      </c>
      <c r="B17270" s="74">
        <v>46240</v>
      </c>
      <c r="C17270" s="30" t="s">
        <v>802</v>
      </c>
      <c r="D17270" s="30" t="s">
        <v>803</v>
      </c>
      <c r="E17270" s="75">
        <v>166</v>
      </c>
      <c r="F17270" s="30" t="s">
        <v>68</v>
      </c>
      <c r="G17270" s="30" t="s">
        <v>69</v>
      </c>
      <c r="H17270" s="75">
        <v>1</v>
      </c>
    </row>
    <row r="17271" spans="1:8">
      <c r="A17271" s="30" t="s">
        <v>5030</v>
      </c>
      <c r="B17271" s="74">
        <v>46240</v>
      </c>
      <c r="C17271" s="30" t="s">
        <v>804</v>
      </c>
      <c r="D17271" s="30" t="s">
        <v>805</v>
      </c>
      <c r="E17271" s="75">
        <v>138</v>
      </c>
      <c r="F17271" s="30" t="s">
        <v>80</v>
      </c>
      <c r="G17271" s="30" t="s">
        <v>81</v>
      </c>
      <c r="H17271" s="75">
        <v>1</v>
      </c>
    </row>
    <row r="17272" spans="1:8">
      <c r="A17272" s="30" t="s">
        <v>5030</v>
      </c>
      <c r="B17272" s="74">
        <v>46240</v>
      </c>
      <c r="C17272" s="30" t="s">
        <v>806</v>
      </c>
      <c r="D17272" s="30" t="s">
        <v>807</v>
      </c>
      <c r="E17272" s="75">
        <v>90</v>
      </c>
      <c r="F17272" s="30" t="s">
        <v>70</v>
      </c>
      <c r="G17272" s="30" t="s">
        <v>71</v>
      </c>
      <c r="H17272" s="75">
        <v>2</v>
      </c>
    </row>
    <row r="17273" spans="1:8">
      <c r="A17273" s="30" t="s">
        <v>5030</v>
      </c>
      <c r="B17273" s="74">
        <v>46240</v>
      </c>
      <c r="C17273" s="30" t="s">
        <v>808</v>
      </c>
      <c r="D17273" s="30" t="s">
        <v>809</v>
      </c>
      <c r="E17273" s="75">
        <v>63</v>
      </c>
      <c r="F17273" s="30" t="s">
        <v>70</v>
      </c>
      <c r="G17273" s="30" t="s">
        <v>71</v>
      </c>
      <c r="H17273" s="75">
        <v>2</v>
      </c>
    </row>
    <row r="17274" spans="1:8">
      <c r="A17274" s="30" t="s">
        <v>5030</v>
      </c>
      <c r="B17274" s="74">
        <v>46240</v>
      </c>
      <c r="C17274" s="30" t="s">
        <v>810</v>
      </c>
      <c r="D17274" s="30" t="s">
        <v>811</v>
      </c>
      <c r="E17274" s="75">
        <v>98</v>
      </c>
      <c r="F17274" s="30" t="s">
        <v>68</v>
      </c>
      <c r="G17274" s="30" t="s">
        <v>69</v>
      </c>
      <c r="H17274" s="75">
        <v>1</v>
      </c>
    </row>
    <row r="17275" spans="1:8">
      <c r="A17275" s="30" t="s">
        <v>5030</v>
      </c>
      <c r="B17275" s="74">
        <v>46240</v>
      </c>
      <c r="C17275" s="30" t="s">
        <v>818</v>
      </c>
      <c r="D17275" s="30" t="s">
        <v>819</v>
      </c>
      <c r="E17275" s="75">
        <v>34</v>
      </c>
      <c r="F17275" s="30" t="s">
        <v>53</v>
      </c>
      <c r="G17275" s="30" t="s">
        <v>54</v>
      </c>
      <c r="H17275" s="75">
        <v>1</v>
      </c>
    </row>
    <row r="17276" spans="1:8">
      <c r="A17276" s="30" t="s">
        <v>5030</v>
      </c>
      <c r="B17276" s="74">
        <v>46240</v>
      </c>
      <c r="C17276" s="30" t="s">
        <v>820</v>
      </c>
      <c r="D17276" s="30" t="s">
        <v>821</v>
      </c>
      <c r="E17276" s="75">
        <v>35</v>
      </c>
      <c r="F17276" s="30" t="s">
        <v>68</v>
      </c>
      <c r="G17276" s="30" t="s">
        <v>69</v>
      </c>
      <c r="H17276" s="75">
        <v>1</v>
      </c>
    </row>
    <row r="17277" spans="1:8">
      <c r="A17277" s="30" t="s">
        <v>5030</v>
      </c>
      <c r="B17277" s="74">
        <v>46240</v>
      </c>
      <c r="C17277" s="30" t="s">
        <v>822</v>
      </c>
      <c r="D17277" s="30" t="s">
        <v>823</v>
      </c>
      <c r="E17277" s="75">
        <v>147</v>
      </c>
      <c r="F17277" s="30" t="s">
        <v>70</v>
      </c>
      <c r="G17277" s="30" t="s">
        <v>71</v>
      </c>
      <c r="H17277" s="75">
        <v>2</v>
      </c>
    </row>
    <row r="17278" spans="1:8">
      <c r="A17278" s="30" t="s">
        <v>5030</v>
      </c>
      <c r="B17278" s="74">
        <v>46240</v>
      </c>
      <c r="C17278" s="30" t="s">
        <v>824</v>
      </c>
      <c r="D17278" s="30" t="s">
        <v>825</v>
      </c>
      <c r="E17278" s="75">
        <v>33</v>
      </c>
      <c r="F17278" s="30" t="s">
        <v>80</v>
      </c>
      <c r="G17278" s="30" t="s">
        <v>81</v>
      </c>
      <c r="H17278" s="75">
        <v>1</v>
      </c>
    </row>
    <row r="17279" spans="1:8">
      <c r="A17279" s="30" t="s">
        <v>5030</v>
      </c>
      <c r="B17279" s="74">
        <v>46240</v>
      </c>
      <c r="C17279" s="30" t="s">
        <v>826</v>
      </c>
      <c r="D17279" s="30" t="s">
        <v>827</v>
      </c>
      <c r="E17279" s="75">
        <v>73</v>
      </c>
      <c r="F17279" s="30" t="s">
        <v>68</v>
      </c>
      <c r="G17279" s="30" t="s">
        <v>69</v>
      </c>
      <c r="H17279" s="75">
        <v>1</v>
      </c>
    </row>
    <row r="17280" spans="1:8">
      <c r="A17280" s="30" t="s">
        <v>5030</v>
      </c>
      <c r="B17280" s="74">
        <v>46240</v>
      </c>
      <c r="C17280" s="30" t="s">
        <v>828</v>
      </c>
      <c r="D17280" s="30" t="s">
        <v>829</v>
      </c>
      <c r="E17280" s="75">
        <v>125</v>
      </c>
      <c r="F17280" s="30" t="s">
        <v>70</v>
      </c>
      <c r="G17280" s="30" t="s">
        <v>71</v>
      </c>
      <c r="H17280" s="75">
        <v>2</v>
      </c>
    </row>
    <row r="17281" spans="1:8">
      <c r="A17281" s="30" t="s">
        <v>5030</v>
      </c>
      <c r="B17281" s="74">
        <v>46240</v>
      </c>
      <c r="C17281" s="30" t="s">
        <v>830</v>
      </c>
      <c r="D17281" s="30" t="s">
        <v>831</v>
      </c>
      <c r="E17281" s="75">
        <v>70</v>
      </c>
      <c r="F17281" s="30" t="s">
        <v>70</v>
      </c>
      <c r="G17281" s="30" t="s">
        <v>71</v>
      </c>
      <c r="H17281" s="75">
        <v>2</v>
      </c>
    </row>
    <row r="17282" spans="1:8">
      <c r="A17282" s="30" t="s">
        <v>5030</v>
      </c>
      <c r="B17282" s="74">
        <v>46240</v>
      </c>
      <c r="C17282" s="30" t="s">
        <v>832</v>
      </c>
      <c r="D17282" s="30" t="s">
        <v>833</v>
      </c>
      <c r="E17282" s="75">
        <v>73</v>
      </c>
      <c r="F17282" s="30" t="s">
        <v>68</v>
      </c>
      <c r="G17282" s="30" t="s">
        <v>69</v>
      </c>
      <c r="H17282" s="75">
        <v>1</v>
      </c>
    </row>
    <row r="17283" spans="1:8">
      <c r="A17283" s="30" t="s">
        <v>5030</v>
      </c>
      <c r="B17283" s="74">
        <v>46240</v>
      </c>
      <c r="C17283" s="30" t="s">
        <v>834</v>
      </c>
      <c r="D17283" s="30" t="s">
        <v>835</v>
      </c>
      <c r="E17283" s="75">
        <v>43</v>
      </c>
      <c r="F17283" s="30" t="s">
        <v>80</v>
      </c>
      <c r="G17283" s="30" t="s">
        <v>81</v>
      </c>
      <c r="H17283" s="75">
        <v>1</v>
      </c>
    </row>
    <row r="17284" spans="1:8">
      <c r="A17284" s="30" t="s">
        <v>5030</v>
      </c>
      <c r="B17284" s="74">
        <v>46240</v>
      </c>
      <c r="C17284" s="30" t="s">
        <v>838</v>
      </c>
      <c r="D17284" s="30" t="s">
        <v>839</v>
      </c>
      <c r="E17284" s="75">
        <v>116</v>
      </c>
      <c r="F17284" s="30" t="s">
        <v>70</v>
      </c>
      <c r="G17284" s="30" t="s">
        <v>71</v>
      </c>
      <c r="H17284" s="75">
        <v>2</v>
      </c>
    </row>
    <row r="17285" spans="1:8">
      <c r="A17285" s="30" t="s">
        <v>5030</v>
      </c>
      <c r="B17285" s="74">
        <v>46240</v>
      </c>
      <c r="C17285" s="30" t="s">
        <v>840</v>
      </c>
      <c r="D17285" s="30" t="s">
        <v>841</v>
      </c>
      <c r="E17285" s="75">
        <v>44</v>
      </c>
      <c r="F17285" s="30" t="s">
        <v>68</v>
      </c>
      <c r="G17285" s="30" t="s">
        <v>69</v>
      </c>
      <c r="H17285" s="75">
        <v>1</v>
      </c>
    </row>
    <row r="17286" spans="1:8">
      <c r="A17286" s="30" t="s">
        <v>5030</v>
      </c>
      <c r="B17286" s="74">
        <v>46240</v>
      </c>
      <c r="C17286" s="30" t="s">
        <v>842</v>
      </c>
      <c r="D17286" s="30" t="s">
        <v>843</v>
      </c>
      <c r="E17286" s="75">
        <v>159</v>
      </c>
      <c r="F17286" s="30" t="s">
        <v>70</v>
      </c>
      <c r="G17286" s="30" t="s">
        <v>71</v>
      </c>
      <c r="H17286" s="75">
        <v>2</v>
      </c>
    </row>
    <row r="17287" spans="1:8">
      <c r="A17287" s="30" t="s">
        <v>5030</v>
      </c>
      <c r="B17287" s="74">
        <v>46240</v>
      </c>
      <c r="C17287" s="30" t="s">
        <v>844</v>
      </c>
      <c r="D17287" s="30" t="s">
        <v>845</v>
      </c>
      <c r="E17287" s="75">
        <v>34</v>
      </c>
      <c r="F17287" s="30" t="s">
        <v>80</v>
      </c>
      <c r="G17287" s="30" t="s">
        <v>81</v>
      </c>
      <c r="H17287" s="75">
        <v>1</v>
      </c>
    </row>
    <row r="17288" spans="1:8">
      <c r="A17288" s="30" t="s">
        <v>5030</v>
      </c>
      <c r="B17288" s="74">
        <v>46240</v>
      </c>
      <c r="C17288" s="30" t="s">
        <v>846</v>
      </c>
      <c r="D17288" s="30" t="s">
        <v>847</v>
      </c>
      <c r="E17288" s="75">
        <v>269</v>
      </c>
      <c r="F17288" s="30" t="s">
        <v>80</v>
      </c>
      <c r="G17288" s="30" t="s">
        <v>81</v>
      </c>
      <c r="H17288" s="75">
        <v>1</v>
      </c>
    </row>
    <row r="17289" spans="1:8">
      <c r="A17289" s="30" t="s">
        <v>5030</v>
      </c>
      <c r="B17289" s="74">
        <v>46240</v>
      </c>
      <c r="C17289" s="30" t="s">
        <v>848</v>
      </c>
      <c r="D17289" s="30" t="s">
        <v>849</v>
      </c>
      <c r="E17289" s="75">
        <v>238</v>
      </c>
      <c r="F17289" s="30" t="s">
        <v>70</v>
      </c>
      <c r="G17289" s="30" t="s">
        <v>71</v>
      </c>
      <c r="H17289" s="75">
        <v>2</v>
      </c>
    </row>
    <row r="17290" spans="1:8">
      <c r="A17290" s="30" t="s">
        <v>5030</v>
      </c>
      <c r="B17290" s="74">
        <v>46240</v>
      </c>
      <c r="C17290" s="30" t="s">
        <v>850</v>
      </c>
      <c r="D17290" s="30" t="s">
        <v>851</v>
      </c>
      <c r="E17290" s="75">
        <v>48</v>
      </c>
      <c r="F17290" s="30" t="s">
        <v>70</v>
      </c>
      <c r="G17290" s="30" t="s">
        <v>71</v>
      </c>
      <c r="H17290" s="75">
        <v>2</v>
      </c>
    </row>
    <row r="17291" spans="1:8">
      <c r="A17291" s="30" t="s">
        <v>5030</v>
      </c>
      <c r="B17291" s="74">
        <v>46240</v>
      </c>
      <c r="C17291" s="30" t="s">
        <v>854</v>
      </c>
      <c r="D17291" s="30" t="s">
        <v>855</v>
      </c>
      <c r="E17291" s="75">
        <v>178</v>
      </c>
      <c r="F17291" s="30" t="s">
        <v>70</v>
      </c>
      <c r="G17291" s="30" t="s">
        <v>71</v>
      </c>
      <c r="H17291" s="75">
        <v>2</v>
      </c>
    </row>
    <row r="17292" spans="1:8">
      <c r="A17292" s="30" t="s">
        <v>5030</v>
      </c>
      <c r="B17292" s="74">
        <v>46240</v>
      </c>
      <c r="C17292" s="30" t="s">
        <v>862</v>
      </c>
      <c r="D17292" s="30" t="s">
        <v>863</v>
      </c>
      <c r="E17292" s="75">
        <v>23</v>
      </c>
      <c r="F17292" s="30" t="s">
        <v>70</v>
      </c>
      <c r="G17292" s="30" t="s">
        <v>71</v>
      </c>
      <c r="H17292" s="75">
        <v>2</v>
      </c>
    </row>
    <row r="17293" spans="1:8">
      <c r="A17293" s="30" t="s">
        <v>5030</v>
      </c>
      <c r="B17293" s="74">
        <v>46240</v>
      </c>
      <c r="C17293" s="30" t="s">
        <v>866</v>
      </c>
      <c r="D17293" s="30" t="s">
        <v>867</v>
      </c>
      <c r="E17293" s="75">
        <v>123</v>
      </c>
      <c r="F17293" s="30" t="s">
        <v>68</v>
      </c>
      <c r="G17293" s="30" t="s">
        <v>69</v>
      </c>
      <c r="H17293" s="75">
        <v>1</v>
      </c>
    </row>
    <row r="17294" spans="1:8">
      <c r="A17294" s="30" t="s">
        <v>5030</v>
      </c>
      <c r="B17294" s="74">
        <v>46240</v>
      </c>
      <c r="C17294" s="30" t="s">
        <v>870</v>
      </c>
      <c r="D17294" s="30" t="s">
        <v>871</v>
      </c>
      <c r="E17294" s="75">
        <v>117</v>
      </c>
      <c r="F17294" s="30" t="s">
        <v>70</v>
      </c>
      <c r="G17294" s="30" t="s">
        <v>71</v>
      </c>
      <c r="H17294" s="75">
        <v>2</v>
      </c>
    </row>
    <row r="17295" spans="1:8">
      <c r="A17295" s="30" t="s">
        <v>5030</v>
      </c>
      <c r="B17295" s="74">
        <v>46240</v>
      </c>
      <c r="C17295" s="30" t="s">
        <v>872</v>
      </c>
      <c r="D17295" s="30" t="s">
        <v>873</v>
      </c>
      <c r="E17295" s="75">
        <v>61</v>
      </c>
      <c r="F17295" s="30" t="s">
        <v>68</v>
      </c>
      <c r="G17295" s="30" t="s">
        <v>69</v>
      </c>
      <c r="H17295" s="75">
        <v>1</v>
      </c>
    </row>
    <row r="17296" spans="1:8">
      <c r="A17296" s="30" t="s">
        <v>5030</v>
      </c>
      <c r="B17296" s="74">
        <v>46240</v>
      </c>
      <c r="C17296" s="30" t="s">
        <v>874</v>
      </c>
      <c r="D17296" s="30" t="s">
        <v>875</v>
      </c>
      <c r="E17296" s="75">
        <v>22</v>
      </c>
      <c r="F17296" s="30" t="s">
        <v>68</v>
      </c>
      <c r="G17296" s="30" t="s">
        <v>69</v>
      </c>
      <c r="H17296" s="75">
        <v>1</v>
      </c>
    </row>
    <row r="17297" spans="1:8">
      <c r="A17297" s="30" t="s">
        <v>5030</v>
      </c>
      <c r="B17297" s="74">
        <v>46240</v>
      </c>
      <c r="C17297" s="30" t="s">
        <v>876</v>
      </c>
      <c r="D17297" s="30" t="s">
        <v>877</v>
      </c>
      <c r="E17297" s="75">
        <v>84</v>
      </c>
      <c r="F17297" s="30" t="s">
        <v>70</v>
      </c>
      <c r="G17297" s="30" t="s">
        <v>71</v>
      </c>
      <c r="H17297" s="75">
        <v>2</v>
      </c>
    </row>
    <row r="17298" spans="1:8">
      <c r="A17298" s="30" t="s">
        <v>5030</v>
      </c>
      <c r="B17298" s="74">
        <v>46240</v>
      </c>
      <c r="C17298" s="30" t="s">
        <v>5048</v>
      </c>
      <c r="D17298" s="30" t="s">
        <v>5049</v>
      </c>
      <c r="E17298" s="75">
        <v>6</v>
      </c>
      <c r="F17298" s="30" t="s">
        <v>76</v>
      </c>
      <c r="G17298" s="30" t="s">
        <v>77</v>
      </c>
      <c r="H17298" s="75">
        <v>1</v>
      </c>
    </row>
    <row r="17299" spans="1:8">
      <c r="A17299" s="30" t="s">
        <v>5030</v>
      </c>
      <c r="B17299" s="74">
        <v>46240</v>
      </c>
      <c r="C17299" s="30" t="s">
        <v>878</v>
      </c>
      <c r="D17299" s="30" t="s">
        <v>879</v>
      </c>
      <c r="E17299" s="75">
        <v>75</v>
      </c>
      <c r="F17299" s="30" t="s">
        <v>68</v>
      </c>
      <c r="G17299" s="30" t="s">
        <v>69</v>
      </c>
      <c r="H17299" s="75">
        <v>1</v>
      </c>
    </row>
    <row r="17300" spans="1:8">
      <c r="A17300" s="30" t="s">
        <v>5030</v>
      </c>
      <c r="B17300" s="74">
        <v>46240</v>
      </c>
      <c r="C17300" s="30" t="s">
        <v>880</v>
      </c>
      <c r="D17300" s="30" t="s">
        <v>881</v>
      </c>
      <c r="E17300" s="75">
        <v>104</v>
      </c>
      <c r="F17300" s="30" t="s">
        <v>70</v>
      </c>
      <c r="G17300" s="30" t="s">
        <v>71</v>
      </c>
      <c r="H17300" s="75">
        <v>2</v>
      </c>
    </row>
    <row r="17301" spans="1:8">
      <c r="A17301" s="30" t="s">
        <v>5030</v>
      </c>
      <c r="B17301" s="74">
        <v>46240</v>
      </c>
      <c r="C17301" s="30" t="s">
        <v>882</v>
      </c>
      <c r="D17301" s="30" t="s">
        <v>883</v>
      </c>
      <c r="E17301" s="75">
        <v>21</v>
      </c>
      <c r="F17301" s="30" t="s">
        <v>68</v>
      </c>
      <c r="G17301" s="30" t="s">
        <v>69</v>
      </c>
      <c r="H17301" s="75">
        <v>1</v>
      </c>
    </row>
    <row r="17302" spans="1:8">
      <c r="A17302" s="30" t="s">
        <v>5030</v>
      </c>
      <c r="B17302" s="74">
        <v>46240</v>
      </c>
      <c r="C17302" s="30" t="s">
        <v>886</v>
      </c>
      <c r="D17302" s="30" t="s">
        <v>887</v>
      </c>
      <c r="E17302" s="75">
        <v>127</v>
      </c>
      <c r="F17302" s="30" t="s">
        <v>70</v>
      </c>
      <c r="G17302" s="30" t="s">
        <v>71</v>
      </c>
      <c r="H17302" s="75">
        <v>2</v>
      </c>
    </row>
    <row r="17303" spans="1:8">
      <c r="A17303" s="30" t="s">
        <v>5030</v>
      </c>
      <c r="B17303" s="74">
        <v>46240</v>
      </c>
      <c r="C17303" s="30" t="s">
        <v>888</v>
      </c>
      <c r="D17303" s="30" t="s">
        <v>889</v>
      </c>
      <c r="E17303" s="75">
        <v>23</v>
      </c>
      <c r="F17303" s="30" t="s">
        <v>68</v>
      </c>
      <c r="G17303" s="30" t="s">
        <v>69</v>
      </c>
      <c r="H17303" s="75">
        <v>1</v>
      </c>
    </row>
    <row r="17304" spans="1:8">
      <c r="A17304" s="30" t="s">
        <v>5030</v>
      </c>
      <c r="B17304" s="74">
        <v>46240</v>
      </c>
      <c r="C17304" s="30" t="s">
        <v>890</v>
      </c>
      <c r="D17304" s="30" t="s">
        <v>891</v>
      </c>
      <c r="E17304" s="75">
        <v>104</v>
      </c>
      <c r="F17304" s="30" t="s">
        <v>53</v>
      </c>
      <c r="G17304" s="30" t="s">
        <v>54</v>
      </c>
      <c r="H17304" s="75">
        <v>1</v>
      </c>
    </row>
    <row r="17305" spans="1:8">
      <c r="A17305" s="30" t="s">
        <v>5030</v>
      </c>
      <c r="B17305" s="74">
        <v>46240</v>
      </c>
      <c r="C17305" s="30" t="s">
        <v>892</v>
      </c>
      <c r="D17305" s="30" t="s">
        <v>893</v>
      </c>
      <c r="E17305" s="75">
        <v>52</v>
      </c>
      <c r="F17305" s="30" t="s">
        <v>70</v>
      </c>
      <c r="G17305" s="30" t="s">
        <v>71</v>
      </c>
      <c r="H17305" s="75">
        <v>2</v>
      </c>
    </row>
    <row r="17306" spans="1:8">
      <c r="A17306" s="30" t="s">
        <v>5030</v>
      </c>
      <c r="B17306" s="74">
        <v>46240</v>
      </c>
      <c r="C17306" s="30" t="s">
        <v>894</v>
      </c>
      <c r="D17306" s="30" t="s">
        <v>895</v>
      </c>
      <c r="E17306" s="75">
        <v>92</v>
      </c>
      <c r="F17306" s="30" t="s">
        <v>68</v>
      </c>
      <c r="G17306" s="30" t="s">
        <v>69</v>
      </c>
      <c r="H17306" s="75">
        <v>1</v>
      </c>
    </row>
    <row r="17307" spans="1:8">
      <c r="A17307" s="30" t="s">
        <v>5030</v>
      </c>
      <c r="B17307" s="74">
        <v>46240</v>
      </c>
      <c r="C17307" s="30" t="s">
        <v>896</v>
      </c>
      <c r="D17307" s="30" t="s">
        <v>897</v>
      </c>
      <c r="E17307" s="75">
        <v>39</v>
      </c>
      <c r="F17307" s="30" t="s">
        <v>70</v>
      </c>
      <c r="G17307" s="30" t="s">
        <v>71</v>
      </c>
      <c r="H17307" s="75">
        <v>2</v>
      </c>
    </row>
    <row r="17308" spans="1:8">
      <c r="A17308" s="30" t="s">
        <v>5030</v>
      </c>
      <c r="B17308" s="74">
        <v>46240</v>
      </c>
      <c r="C17308" s="30" t="s">
        <v>898</v>
      </c>
      <c r="D17308" s="30" t="s">
        <v>899</v>
      </c>
      <c r="E17308" s="75">
        <v>52</v>
      </c>
      <c r="F17308" s="30" t="s">
        <v>70</v>
      </c>
      <c r="G17308" s="30" t="s">
        <v>71</v>
      </c>
      <c r="H17308" s="75">
        <v>2</v>
      </c>
    </row>
    <row r="17309" spans="1:8">
      <c r="A17309" s="30" t="s">
        <v>5030</v>
      </c>
      <c r="B17309" s="74">
        <v>46240</v>
      </c>
      <c r="C17309" s="30" t="s">
        <v>900</v>
      </c>
      <c r="D17309" s="30" t="s">
        <v>901</v>
      </c>
      <c r="E17309" s="75">
        <v>52</v>
      </c>
      <c r="F17309" s="30" t="s">
        <v>68</v>
      </c>
      <c r="G17309" s="30" t="s">
        <v>69</v>
      </c>
      <c r="H17309" s="75">
        <v>1</v>
      </c>
    </row>
    <row r="17310" spans="1:8">
      <c r="A17310" s="30" t="s">
        <v>5030</v>
      </c>
      <c r="B17310" s="74">
        <v>46240</v>
      </c>
      <c r="C17310" s="30" t="s">
        <v>904</v>
      </c>
      <c r="D17310" s="30" t="s">
        <v>905</v>
      </c>
      <c r="E17310" s="75">
        <v>62</v>
      </c>
      <c r="F17310" s="30" t="s">
        <v>70</v>
      </c>
      <c r="G17310" s="30" t="s">
        <v>71</v>
      </c>
      <c r="H17310" s="75">
        <v>2</v>
      </c>
    </row>
    <row r="17311" spans="1:8">
      <c r="A17311" s="30" t="s">
        <v>5030</v>
      </c>
      <c r="B17311" s="74">
        <v>46240</v>
      </c>
      <c r="C17311" s="30" t="s">
        <v>906</v>
      </c>
      <c r="D17311" s="30" t="s">
        <v>907</v>
      </c>
      <c r="E17311" s="75">
        <v>80</v>
      </c>
      <c r="F17311" s="30" t="s">
        <v>70</v>
      </c>
      <c r="G17311" s="30" t="s">
        <v>71</v>
      </c>
      <c r="H17311" s="75">
        <v>2</v>
      </c>
    </row>
    <row r="17312" spans="1:8">
      <c r="A17312" s="30" t="s">
        <v>5030</v>
      </c>
      <c r="B17312" s="74">
        <v>46240</v>
      </c>
      <c r="C17312" s="30" t="s">
        <v>908</v>
      </c>
      <c r="D17312" s="30" t="s">
        <v>909</v>
      </c>
      <c r="E17312" s="75">
        <v>162</v>
      </c>
      <c r="F17312" s="30" t="s">
        <v>80</v>
      </c>
      <c r="G17312" s="30" t="s">
        <v>81</v>
      </c>
      <c r="H17312" s="75">
        <v>1</v>
      </c>
    </row>
    <row r="17313" spans="1:8">
      <c r="A17313" s="30" t="s">
        <v>5030</v>
      </c>
      <c r="B17313" s="74">
        <v>46240</v>
      </c>
      <c r="C17313" s="30" t="s">
        <v>910</v>
      </c>
      <c r="D17313" s="30" t="s">
        <v>911</v>
      </c>
      <c r="E17313" s="75">
        <v>111</v>
      </c>
      <c r="F17313" s="30" t="s">
        <v>70</v>
      </c>
      <c r="G17313" s="30" t="s">
        <v>71</v>
      </c>
      <c r="H17313" s="75">
        <v>2</v>
      </c>
    </row>
    <row r="17314" spans="1:8">
      <c r="A17314" s="30" t="s">
        <v>5030</v>
      </c>
      <c r="B17314" s="74">
        <v>46240</v>
      </c>
      <c r="C17314" s="30" t="s">
        <v>912</v>
      </c>
      <c r="D17314" s="30" t="s">
        <v>913</v>
      </c>
      <c r="E17314" s="75">
        <v>61</v>
      </c>
      <c r="F17314" s="30" t="s">
        <v>68</v>
      </c>
      <c r="G17314" s="30" t="s">
        <v>69</v>
      </c>
      <c r="H17314" s="75">
        <v>1</v>
      </c>
    </row>
    <row r="17315" spans="1:8">
      <c r="A17315" s="30" t="s">
        <v>5030</v>
      </c>
      <c r="B17315" s="74">
        <v>46240</v>
      </c>
      <c r="C17315" s="30" t="s">
        <v>918</v>
      </c>
      <c r="D17315" s="30" t="s">
        <v>919</v>
      </c>
      <c r="E17315" s="75">
        <v>61</v>
      </c>
      <c r="F17315" s="30" t="s">
        <v>53</v>
      </c>
      <c r="G17315" s="30" t="s">
        <v>54</v>
      </c>
      <c r="H17315" s="75">
        <v>1</v>
      </c>
    </row>
    <row r="17316" spans="1:8">
      <c r="A17316" s="30" t="s">
        <v>5030</v>
      </c>
      <c r="B17316" s="74">
        <v>46240</v>
      </c>
      <c r="C17316" s="30" t="s">
        <v>920</v>
      </c>
      <c r="D17316" s="30" t="s">
        <v>921</v>
      </c>
      <c r="E17316" s="75">
        <v>38</v>
      </c>
      <c r="F17316" s="30" t="s">
        <v>80</v>
      </c>
      <c r="G17316" s="30" t="s">
        <v>81</v>
      </c>
      <c r="H17316" s="75">
        <v>1</v>
      </c>
    </row>
    <row r="17317" spans="1:8">
      <c r="A17317" s="30" t="s">
        <v>5030</v>
      </c>
      <c r="B17317" s="74">
        <v>46240</v>
      </c>
      <c r="C17317" s="30" t="s">
        <v>922</v>
      </c>
      <c r="D17317" s="30" t="s">
        <v>923</v>
      </c>
      <c r="E17317" s="75">
        <v>43</v>
      </c>
      <c r="F17317" s="30" t="s">
        <v>70</v>
      </c>
      <c r="G17317" s="30" t="s">
        <v>71</v>
      </c>
      <c r="H17317" s="75">
        <v>2</v>
      </c>
    </row>
    <row r="17318" spans="1:8">
      <c r="A17318" s="30" t="s">
        <v>5030</v>
      </c>
      <c r="B17318" s="74">
        <v>46240</v>
      </c>
      <c r="C17318" s="30" t="s">
        <v>926</v>
      </c>
      <c r="D17318" s="30" t="s">
        <v>927</v>
      </c>
      <c r="E17318" s="75">
        <v>98</v>
      </c>
      <c r="F17318" s="30" t="s">
        <v>70</v>
      </c>
      <c r="G17318" s="30" t="s">
        <v>71</v>
      </c>
      <c r="H17318" s="75">
        <v>2</v>
      </c>
    </row>
    <row r="17319" spans="1:8">
      <c r="A17319" s="30" t="s">
        <v>5030</v>
      </c>
      <c r="B17319" s="74">
        <v>46240</v>
      </c>
      <c r="C17319" s="30" t="s">
        <v>928</v>
      </c>
      <c r="D17319" s="30" t="s">
        <v>929</v>
      </c>
      <c r="E17319" s="75">
        <v>93</v>
      </c>
      <c r="F17319" s="30" t="s">
        <v>70</v>
      </c>
      <c r="G17319" s="30" t="s">
        <v>71</v>
      </c>
      <c r="H17319" s="75">
        <v>2</v>
      </c>
    </row>
    <row r="17320" spans="1:8">
      <c r="A17320" s="30" t="s">
        <v>5030</v>
      </c>
      <c r="B17320" s="74">
        <v>46240</v>
      </c>
      <c r="C17320" s="30" t="s">
        <v>930</v>
      </c>
      <c r="D17320" s="30" t="s">
        <v>931</v>
      </c>
      <c r="E17320" s="75">
        <v>120</v>
      </c>
      <c r="F17320" s="30" t="s">
        <v>72</v>
      </c>
      <c r="G17320" s="30" t="s">
        <v>73</v>
      </c>
      <c r="H17320" s="75">
        <v>3</v>
      </c>
    </row>
    <row r="17321" spans="1:8">
      <c r="A17321" s="30" t="s">
        <v>5030</v>
      </c>
      <c r="B17321" s="74">
        <v>46240</v>
      </c>
      <c r="C17321" s="30" t="s">
        <v>932</v>
      </c>
      <c r="D17321" s="30" t="s">
        <v>933</v>
      </c>
      <c r="E17321" s="75">
        <v>4</v>
      </c>
      <c r="F17321" s="30" t="s">
        <v>68</v>
      </c>
      <c r="G17321" s="30" t="s">
        <v>69</v>
      </c>
      <c r="H17321" s="75">
        <v>1</v>
      </c>
    </row>
    <row r="17322" spans="1:8">
      <c r="A17322" s="30" t="s">
        <v>5030</v>
      </c>
      <c r="B17322" s="74">
        <v>46240</v>
      </c>
      <c r="C17322" s="30" t="s">
        <v>934</v>
      </c>
      <c r="D17322" s="30" t="s">
        <v>935</v>
      </c>
      <c r="E17322" s="75">
        <v>80</v>
      </c>
      <c r="F17322" s="30" t="s">
        <v>68</v>
      </c>
      <c r="G17322" s="30" t="s">
        <v>69</v>
      </c>
      <c r="H17322" s="75">
        <v>1</v>
      </c>
    </row>
    <row r="17323" spans="1:8">
      <c r="A17323" s="30" t="s">
        <v>5030</v>
      </c>
      <c r="B17323" s="74">
        <v>46240</v>
      </c>
      <c r="C17323" s="30" t="s">
        <v>936</v>
      </c>
      <c r="D17323" s="30" t="s">
        <v>937</v>
      </c>
      <c r="E17323" s="75">
        <v>108</v>
      </c>
      <c r="F17323" s="30" t="s">
        <v>70</v>
      </c>
      <c r="G17323" s="30" t="s">
        <v>71</v>
      </c>
      <c r="H17323" s="75">
        <v>2</v>
      </c>
    </row>
    <row r="17324" spans="1:8">
      <c r="A17324" s="30" t="s">
        <v>5030</v>
      </c>
      <c r="B17324" s="74">
        <v>46240</v>
      </c>
      <c r="C17324" s="30" t="s">
        <v>938</v>
      </c>
      <c r="D17324" s="30" t="s">
        <v>939</v>
      </c>
      <c r="E17324" s="75">
        <v>120</v>
      </c>
      <c r="F17324" s="30" t="s">
        <v>80</v>
      </c>
      <c r="G17324" s="30" t="s">
        <v>81</v>
      </c>
      <c r="H17324" s="75">
        <v>1</v>
      </c>
    </row>
    <row r="17325" spans="1:8">
      <c r="A17325" s="30" t="s">
        <v>5030</v>
      </c>
      <c r="B17325" s="74">
        <v>46240</v>
      </c>
      <c r="C17325" s="30" t="s">
        <v>1922</v>
      </c>
      <c r="D17325" s="30" t="s">
        <v>1923</v>
      </c>
      <c r="E17325" s="75">
        <v>55</v>
      </c>
      <c r="F17325" s="30" t="s">
        <v>70</v>
      </c>
      <c r="G17325" s="30" t="s">
        <v>71</v>
      </c>
      <c r="H17325" s="75">
        <v>2</v>
      </c>
    </row>
    <row r="17326" spans="1:8">
      <c r="A17326" s="30" t="s">
        <v>5030</v>
      </c>
      <c r="B17326" s="74">
        <v>46240</v>
      </c>
      <c r="C17326" s="30" t="s">
        <v>942</v>
      </c>
      <c r="D17326" s="30" t="s">
        <v>943</v>
      </c>
      <c r="E17326" s="75">
        <v>127</v>
      </c>
      <c r="F17326" s="30" t="s">
        <v>70</v>
      </c>
      <c r="G17326" s="30" t="s">
        <v>71</v>
      </c>
      <c r="H17326" s="75">
        <v>2</v>
      </c>
    </row>
    <row r="17327" spans="1:8">
      <c r="A17327" s="30" t="s">
        <v>5030</v>
      </c>
      <c r="B17327" s="74">
        <v>46240</v>
      </c>
      <c r="C17327" s="30" t="s">
        <v>948</v>
      </c>
      <c r="D17327" s="30" t="s">
        <v>949</v>
      </c>
      <c r="E17327" s="75">
        <v>183</v>
      </c>
      <c r="F17327" s="30" t="s">
        <v>72</v>
      </c>
      <c r="G17327" s="30" t="s">
        <v>73</v>
      </c>
      <c r="H17327" s="75">
        <v>3</v>
      </c>
    </row>
    <row r="17328" spans="1:8">
      <c r="A17328" s="30" t="s">
        <v>5030</v>
      </c>
      <c r="B17328" s="74">
        <v>46240</v>
      </c>
      <c r="C17328" s="30" t="s">
        <v>1828</v>
      </c>
      <c r="D17328" s="30" t="s">
        <v>1829</v>
      </c>
      <c r="E17328" s="75">
        <v>50</v>
      </c>
      <c r="F17328" s="30" t="s">
        <v>53</v>
      </c>
      <c r="G17328" s="30" t="s">
        <v>54</v>
      </c>
      <c r="H17328" s="75">
        <v>1</v>
      </c>
    </row>
    <row r="17329" spans="1:8">
      <c r="A17329" s="30" t="s">
        <v>5030</v>
      </c>
      <c r="B17329" s="74">
        <v>46240</v>
      </c>
      <c r="C17329" s="30" t="s">
        <v>950</v>
      </c>
      <c r="D17329" s="30" t="s">
        <v>951</v>
      </c>
      <c r="E17329" s="75">
        <v>93</v>
      </c>
      <c r="F17329" s="30" t="s">
        <v>53</v>
      </c>
      <c r="G17329" s="30" t="s">
        <v>54</v>
      </c>
      <c r="H17329" s="75">
        <v>1</v>
      </c>
    </row>
    <row r="17330" spans="1:8">
      <c r="A17330" s="30" t="s">
        <v>5030</v>
      </c>
      <c r="B17330" s="74">
        <v>46240</v>
      </c>
      <c r="C17330" s="30" t="s">
        <v>952</v>
      </c>
      <c r="D17330" s="30" t="s">
        <v>953</v>
      </c>
      <c r="E17330" s="75">
        <v>91</v>
      </c>
      <c r="F17330" s="30" t="s">
        <v>68</v>
      </c>
      <c r="G17330" s="30" t="s">
        <v>69</v>
      </c>
      <c r="H17330" s="75">
        <v>1</v>
      </c>
    </row>
    <row r="17331" spans="1:8">
      <c r="A17331" s="30" t="s">
        <v>5030</v>
      </c>
      <c r="B17331" s="74">
        <v>46240</v>
      </c>
      <c r="C17331" s="30" t="s">
        <v>954</v>
      </c>
      <c r="D17331" s="30" t="s">
        <v>955</v>
      </c>
      <c r="E17331" s="75">
        <v>41</v>
      </c>
      <c r="F17331" s="30" t="s">
        <v>70</v>
      </c>
      <c r="G17331" s="30" t="s">
        <v>71</v>
      </c>
      <c r="H17331" s="75">
        <v>2</v>
      </c>
    </row>
    <row r="17332" spans="1:8">
      <c r="A17332" s="30" t="s">
        <v>5030</v>
      </c>
      <c r="B17332" s="74">
        <v>46240</v>
      </c>
      <c r="C17332" s="30" t="s">
        <v>958</v>
      </c>
      <c r="D17332" s="30" t="s">
        <v>959</v>
      </c>
      <c r="E17332" s="75">
        <v>46</v>
      </c>
      <c r="F17332" s="30" t="s">
        <v>53</v>
      </c>
      <c r="G17332" s="30" t="s">
        <v>54</v>
      </c>
      <c r="H17332" s="75">
        <v>1</v>
      </c>
    </row>
    <row r="17333" spans="1:8">
      <c r="A17333" s="30" t="s">
        <v>5030</v>
      </c>
      <c r="B17333" s="74">
        <v>46240</v>
      </c>
      <c r="C17333" s="30" t="s">
        <v>1830</v>
      </c>
      <c r="D17333" s="30" t="s">
        <v>1831</v>
      </c>
      <c r="E17333" s="75">
        <v>52</v>
      </c>
      <c r="F17333" s="30" t="s">
        <v>70</v>
      </c>
      <c r="G17333" s="30" t="s">
        <v>71</v>
      </c>
      <c r="H17333" s="75">
        <v>2</v>
      </c>
    </row>
    <row r="17334" spans="1:8">
      <c r="A17334" s="30" t="s">
        <v>5030</v>
      </c>
      <c r="B17334" s="74">
        <v>46240</v>
      </c>
      <c r="C17334" s="30" t="s">
        <v>960</v>
      </c>
      <c r="D17334" s="30" t="s">
        <v>961</v>
      </c>
      <c r="E17334" s="75">
        <v>37</v>
      </c>
      <c r="F17334" s="30" t="s">
        <v>53</v>
      </c>
      <c r="G17334" s="30" t="s">
        <v>54</v>
      </c>
      <c r="H17334" s="75">
        <v>1</v>
      </c>
    </row>
    <row r="17335" spans="1:8">
      <c r="A17335" s="30" t="s">
        <v>5030</v>
      </c>
      <c r="B17335" s="74">
        <v>46240</v>
      </c>
      <c r="C17335" s="30" t="s">
        <v>962</v>
      </c>
      <c r="D17335" s="30" t="s">
        <v>963</v>
      </c>
      <c r="E17335" s="75">
        <v>19</v>
      </c>
      <c r="F17335" s="30" t="s">
        <v>70</v>
      </c>
      <c r="G17335" s="30" t="s">
        <v>71</v>
      </c>
      <c r="H17335" s="75">
        <v>2</v>
      </c>
    </row>
    <row r="17336" spans="1:8">
      <c r="A17336" s="30" t="s">
        <v>5030</v>
      </c>
      <c r="B17336" s="74">
        <v>46240</v>
      </c>
      <c r="C17336" s="30" t="s">
        <v>964</v>
      </c>
      <c r="D17336" s="30" t="s">
        <v>965</v>
      </c>
      <c r="E17336" s="75">
        <v>16</v>
      </c>
      <c r="F17336" s="30" t="s">
        <v>53</v>
      </c>
      <c r="G17336" s="30" t="s">
        <v>54</v>
      </c>
      <c r="H17336" s="75">
        <v>1</v>
      </c>
    </row>
    <row r="17337" spans="1:8">
      <c r="A17337" s="30" t="s">
        <v>5030</v>
      </c>
      <c r="B17337" s="74">
        <v>46240</v>
      </c>
      <c r="C17337" s="30" t="s">
        <v>972</v>
      </c>
      <c r="D17337" s="30" t="s">
        <v>973</v>
      </c>
      <c r="E17337" s="75">
        <v>122</v>
      </c>
      <c r="F17337" s="30" t="s">
        <v>70</v>
      </c>
      <c r="G17337" s="30" t="s">
        <v>71</v>
      </c>
      <c r="H17337" s="75">
        <v>2</v>
      </c>
    </row>
    <row r="17338" spans="1:8">
      <c r="A17338" s="30" t="s">
        <v>5030</v>
      </c>
      <c r="B17338" s="74">
        <v>46240</v>
      </c>
      <c r="C17338" s="30" t="s">
        <v>974</v>
      </c>
      <c r="D17338" s="30" t="s">
        <v>975</v>
      </c>
      <c r="E17338" s="75">
        <v>43</v>
      </c>
      <c r="F17338" s="30" t="s">
        <v>53</v>
      </c>
      <c r="G17338" s="30" t="s">
        <v>54</v>
      </c>
      <c r="H17338" s="75">
        <v>1</v>
      </c>
    </row>
    <row r="17339" spans="1:8">
      <c r="A17339" s="30" t="s">
        <v>5030</v>
      </c>
      <c r="B17339" s="74">
        <v>46240</v>
      </c>
      <c r="C17339" s="30" t="s">
        <v>976</v>
      </c>
      <c r="D17339" s="30" t="s">
        <v>977</v>
      </c>
      <c r="E17339" s="75">
        <v>60</v>
      </c>
      <c r="F17339" s="30" t="s">
        <v>68</v>
      </c>
      <c r="G17339" s="30" t="s">
        <v>69</v>
      </c>
      <c r="H17339" s="75">
        <v>1</v>
      </c>
    </row>
    <row r="17340" spans="1:8">
      <c r="A17340" s="30" t="s">
        <v>5030</v>
      </c>
      <c r="B17340" s="74">
        <v>46240</v>
      </c>
      <c r="C17340" s="30" t="s">
        <v>978</v>
      </c>
      <c r="D17340" s="30" t="s">
        <v>979</v>
      </c>
      <c r="E17340" s="75">
        <v>5</v>
      </c>
      <c r="F17340" s="30" t="s">
        <v>53</v>
      </c>
      <c r="G17340" s="30" t="s">
        <v>54</v>
      </c>
      <c r="H17340" s="75">
        <v>1</v>
      </c>
    </row>
    <row r="17341" spans="1:8">
      <c r="A17341" s="30" t="s">
        <v>5030</v>
      </c>
      <c r="B17341" s="74">
        <v>46240</v>
      </c>
      <c r="C17341" s="30" t="s">
        <v>980</v>
      </c>
      <c r="D17341" s="30" t="s">
        <v>981</v>
      </c>
      <c r="E17341" s="75">
        <v>165</v>
      </c>
      <c r="F17341" s="30" t="s">
        <v>70</v>
      </c>
      <c r="G17341" s="30" t="s">
        <v>71</v>
      </c>
      <c r="H17341" s="75">
        <v>2</v>
      </c>
    </row>
    <row r="17342" spans="1:8">
      <c r="A17342" s="30" t="s">
        <v>5030</v>
      </c>
      <c r="B17342" s="74">
        <v>46240</v>
      </c>
      <c r="C17342" s="30" t="s">
        <v>984</v>
      </c>
      <c r="D17342" s="30" t="s">
        <v>985</v>
      </c>
      <c r="E17342" s="75">
        <v>102</v>
      </c>
      <c r="F17342" s="30" t="s">
        <v>53</v>
      </c>
      <c r="G17342" s="30" t="s">
        <v>54</v>
      </c>
      <c r="H17342" s="75">
        <v>1</v>
      </c>
    </row>
    <row r="17343" spans="1:8">
      <c r="A17343" s="30" t="s">
        <v>5030</v>
      </c>
      <c r="B17343" s="74">
        <v>46240</v>
      </c>
      <c r="C17343" s="30" t="s">
        <v>986</v>
      </c>
      <c r="D17343" s="30" t="s">
        <v>987</v>
      </c>
      <c r="E17343" s="75">
        <v>63</v>
      </c>
      <c r="F17343" s="30" t="s">
        <v>53</v>
      </c>
      <c r="G17343" s="30" t="s">
        <v>54</v>
      </c>
      <c r="H17343" s="75">
        <v>1</v>
      </c>
    </row>
    <row r="17344" spans="1:8">
      <c r="A17344" s="30" t="s">
        <v>5030</v>
      </c>
      <c r="B17344" s="74">
        <v>46240</v>
      </c>
      <c r="C17344" s="30" t="s">
        <v>988</v>
      </c>
      <c r="D17344" s="30" t="s">
        <v>989</v>
      </c>
      <c r="E17344" s="75">
        <v>2</v>
      </c>
      <c r="F17344" s="30" t="s">
        <v>76</v>
      </c>
      <c r="G17344" s="30" t="s">
        <v>77</v>
      </c>
      <c r="H17344" s="75">
        <v>1</v>
      </c>
    </row>
    <row r="17345" spans="1:8">
      <c r="A17345" s="30" t="s">
        <v>5030</v>
      </c>
      <c r="B17345" s="74">
        <v>46240</v>
      </c>
      <c r="C17345" s="30" t="s">
        <v>992</v>
      </c>
      <c r="D17345" s="30" t="s">
        <v>993</v>
      </c>
      <c r="E17345" s="75">
        <v>33</v>
      </c>
      <c r="F17345" s="30" t="s">
        <v>70</v>
      </c>
      <c r="G17345" s="30" t="s">
        <v>71</v>
      </c>
      <c r="H17345" s="75">
        <v>2</v>
      </c>
    </row>
    <row r="17346" spans="1:8">
      <c r="A17346" s="30" t="s">
        <v>5030</v>
      </c>
      <c r="B17346" s="74">
        <v>46240</v>
      </c>
      <c r="C17346" s="30" t="s">
        <v>1840</v>
      </c>
      <c r="D17346" s="30" t="s">
        <v>1841</v>
      </c>
      <c r="E17346" s="75">
        <v>75</v>
      </c>
      <c r="F17346" s="30" t="s">
        <v>70</v>
      </c>
      <c r="G17346" s="30" t="s">
        <v>71</v>
      </c>
      <c r="H17346" s="75">
        <v>2</v>
      </c>
    </row>
    <row r="17347" spans="1:8">
      <c r="A17347" s="30" t="s">
        <v>5030</v>
      </c>
      <c r="B17347" s="74">
        <v>46240</v>
      </c>
      <c r="C17347" s="30" t="s">
        <v>1006</v>
      </c>
      <c r="D17347" s="30" t="s">
        <v>1007</v>
      </c>
      <c r="E17347" s="75">
        <v>108</v>
      </c>
      <c r="F17347" s="30" t="s">
        <v>70</v>
      </c>
      <c r="G17347" s="30" t="s">
        <v>71</v>
      </c>
      <c r="H17347" s="75">
        <v>2</v>
      </c>
    </row>
    <row r="17348" spans="1:8">
      <c r="A17348" s="30" t="s">
        <v>5030</v>
      </c>
      <c r="B17348" s="74">
        <v>46240</v>
      </c>
      <c r="C17348" s="30" t="s">
        <v>1010</v>
      </c>
      <c r="D17348" s="30" t="s">
        <v>1011</v>
      </c>
      <c r="E17348" s="75">
        <v>121</v>
      </c>
      <c r="F17348" s="30" t="s">
        <v>70</v>
      </c>
      <c r="G17348" s="30" t="s">
        <v>71</v>
      </c>
      <c r="H17348" s="75">
        <v>2</v>
      </c>
    </row>
    <row r="17349" spans="1:8">
      <c r="A17349" s="30" t="s">
        <v>5030</v>
      </c>
      <c r="B17349" s="74">
        <v>46240</v>
      </c>
      <c r="C17349" s="30" t="s">
        <v>1012</v>
      </c>
      <c r="D17349" s="30" t="s">
        <v>1013</v>
      </c>
      <c r="E17349" s="75">
        <v>38</v>
      </c>
      <c r="F17349" s="30" t="s">
        <v>53</v>
      </c>
      <c r="G17349" s="30" t="s">
        <v>54</v>
      </c>
      <c r="H17349" s="75">
        <v>1</v>
      </c>
    </row>
    <row r="17350" spans="1:8">
      <c r="A17350" s="30" t="s">
        <v>5030</v>
      </c>
      <c r="B17350" s="74">
        <v>46240</v>
      </c>
      <c r="C17350" s="30" t="s">
        <v>1014</v>
      </c>
      <c r="D17350" s="30" t="s">
        <v>1015</v>
      </c>
      <c r="E17350" s="75">
        <v>75</v>
      </c>
      <c r="F17350" s="30" t="s">
        <v>53</v>
      </c>
      <c r="G17350" s="30" t="s">
        <v>54</v>
      </c>
      <c r="H17350" s="75">
        <v>1</v>
      </c>
    </row>
    <row r="17351" spans="1:8">
      <c r="A17351" s="30" t="s">
        <v>5030</v>
      </c>
      <c r="B17351" s="74">
        <v>46240</v>
      </c>
      <c r="C17351" s="30" t="s">
        <v>1018</v>
      </c>
      <c r="D17351" s="30" t="s">
        <v>1019</v>
      </c>
      <c r="E17351" s="75">
        <v>189</v>
      </c>
      <c r="F17351" s="30" t="s">
        <v>70</v>
      </c>
      <c r="G17351" s="30" t="s">
        <v>71</v>
      </c>
      <c r="H17351" s="75">
        <v>2</v>
      </c>
    </row>
    <row r="17352" spans="1:8">
      <c r="A17352" s="30" t="s">
        <v>5030</v>
      </c>
      <c r="B17352" s="74">
        <v>46240</v>
      </c>
      <c r="C17352" s="30" t="s">
        <v>1020</v>
      </c>
      <c r="D17352" s="30" t="s">
        <v>1021</v>
      </c>
      <c r="E17352" s="75">
        <v>49</v>
      </c>
      <c r="F17352" s="30" t="s">
        <v>53</v>
      </c>
      <c r="G17352" s="30" t="s">
        <v>54</v>
      </c>
      <c r="H17352" s="75">
        <v>1</v>
      </c>
    </row>
    <row r="17353" spans="1:8">
      <c r="A17353" s="30" t="s">
        <v>5030</v>
      </c>
      <c r="B17353" s="74">
        <v>46240</v>
      </c>
      <c r="C17353" s="30" t="s">
        <v>1032</v>
      </c>
      <c r="D17353" s="30" t="s">
        <v>1033</v>
      </c>
      <c r="E17353" s="75">
        <v>115</v>
      </c>
      <c r="F17353" s="30" t="s">
        <v>70</v>
      </c>
      <c r="G17353" s="30" t="s">
        <v>71</v>
      </c>
      <c r="H17353" s="75">
        <v>2</v>
      </c>
    </row>
    <row r="17354" spans="1:8">
      <c r="A17354" s="30" t="s">
        <v>5030</v>
      </c>
      <c r="B17354" s="74">
        <v>46240</v>
      </c>
      <c r="C17354" s="30" t="s">
        <v>1034</v>
      </c>
      <c r="D17354" s="30" t="s">
        <v>1035</v>
      </c>
      <c r="E17354" s="75">
        <v>79</v>
      </c>
      <c r="F17354" s="30" t="s">
        <v>66</v>
      </c>
      <c r="G17354" s="30" t="s">
        <v>67</v>
      </c>
      <c r="H17354" s="75">
        <v>2</v>
      </c>
    </row>
    <row r="17355" spans="1:8">
      <c r="A17355" s="30" t="s">
        <v>5030</v>
      </c>
      <c r="B17355" s="74">
        <v>46240</v>
      </c>
      <c r="C17355" s="30" t="s">
        <v>1040</v>
      </c>
      <c r="D17355" s="30" t="s">
        <v>1041</v>
      </c>
      <c r="E17355" s="75">
        <v>17</v>
      </c>
      <c r="F17355" s="30" t="s">
        <v>53</v>
      </c>
      <c r="G17355" s="30" t="s">
        <v>54</v>
      </c>
      <c r="H17355" s="75">
        <v>1</v>
      </c>
    </row>
    <row r="17356" spans="1:8">
      <c r="A17356" s="30" t="s">
        <v>5030</v>
      </c>
      <c r="B17356" s="74">
        <v>46240</v>
      </c>
      <c r="C17356" s="30" t="s">
        <v>1042</v>
      </c>
      <c r="D17356" s="30" t="s">
        <v>1043</v>
      </c>
      <c r="E17356" s="75">
        <v>28</v>
      </c>
      <c r="F17356" s="30" t="s">
        <v>80</v>
      </c>
      <c r="G17356" s="30" t="s">
        <v>81</v>
      </c>
      <c r="H17356" s="75">
        <v>1</v>
      </c>
    </row>
    <row r="17357" spans="1:8">
      <c r="A17357" s="30" t="s">
        <v>5030</v>
      </c>
      <c r="B17357" s="74">
        <v>46240</v>
      </c>
      <c r="C17357" s="30" t="s">
        <v>1044</v>
      </c>
      <c r="D17357" s="30" t="s">
        <v>1045</v>
      </c>
      <c r="E17357" s="75">
        <v>140</v>
      </c>
      <c r="F17357" s="30" t="s">
        <v>53</v>
      </c>
      <c r="G17357" s="30" t="s">
        <v>54</v>
      </c>
      <c r="H17357" s="75">
        <v>1</v>
      </c>
    </row>
    <row r="17358" spans="1:8">
      <c r="A17358" s="30" t="s">
        <v>5030</v>
      </c>
      <c r="B17358" s="74">
        <v>46240</v>
      </c>
      <c r="C17358" s="30" t="s">
        <v>1046</v>
      </c>
      <c r="D17358" s="30" t="s">
        <v>1047</v>
      </c>
      <c r="E17358" s="75">
        <v>92</v>
      </c>
      <c r="F17358" s="30" t="s">
        <v>72</v>
      </c>
      <c r="G17358" s="30" t="s">
        <v>73</v>
      </c>
      <c r="H17358" s="75">
        <v>3</v>
      </c>
    </row>
    <row r="17359" spans="1:8">
      <c r="A17359" s="30" t="s">
        <v>5030</v>
      </c>
      <c r="B17359" s="74">
        <v>46240</v>
      </c>
      <c r="C17359" s="30" t="s">
        <v>1048</v>
      </c>
      <c r="D17359" s="30" t="s">
        <v>1049</v>
      </c>
      <c r="E17359" s="75">
        <v>49</v>
      </c>
      <c r="F17359" s="30" t="s">
        <v>70</v>
      </c>
      <c r="G17359" s="30" t="s">
        <v>71</v>
      </c>
      <c r="H17359" s="75">
        <v>2</v>
      </c>
    </row>
    <row r="17360" spans="1:8">
      <c r="A17360" s="30" t="s">
        <v>5030</v>
      </c>
      <c r="B17360" s="74">
        <v>46240</v>
      </c>
      <c r="C17360" s="30" t="s">
        <v>1050</v>
      </c>
      <c r="D17360" s="30" t="s">
        <v>1051</v>
      </c>
      <c r="E17360" s="75">
        <v>102</v>
      </c>
      <c r="F17360" s="30" t="s">
        <v>70</v>
      </c>
      <c r="G17360" s="30" t="s">
        <v>71</v>
      </c>
      <c r="H17360" s="75">
        <v>2</v>
      </c>
    </row>
    <row r="17361" spans="1:8">
      <c r="A17361" s="30" t="s">
        <v>5030</v>
      </c>
      <c r="B17361" s="74">
        <v>46240</v>
      </c>
      <c r="C17361" s="30" t="s">
        <v>1052</v>
      </c>
      <c r="D17361" s="30" t="s">
        <v>1053</v>
      </c>
      <c r="E17361" s="75">
        <v>123</v>
      </c>
      <c r="F17361" s="30" t="s">
        <v>53</v>
      </c>
      <c r="G17361" s="30" t="s">
        <v>54</v>
      </c>
      <c r="H17361" s="75">
        <v>1</v>
      </c>
    </row>
    <row r="17362" spans="1:8">
      <c r="A17362" s="30" t="s">
        <v>5030</v>
      </c>
      <c r="B17362" s="74">
        <v>46240</v>
      </c>
      <c r="C17362" s="30" t="s">
        <v>1054</v>
      </c>
      <c r="D17362" s="30" t="s">
        <v>1055</v>
      </c>
      <c r="E17362" s="75">
        <v>170</v>
      </c>
      <c r="F17362" s="30" t="s">
        <v>70</v>
      </c>
      <c r="G17362" s="30" t="s">
        <v>71</v>
      </c>
      <c r="H17362" s="75">
        <v>2</v>
      </c>
    </row>
    <row r="17363" spans="1:8">
      <c r="A17363" s="30" t="s">
        <v>5030</v>
      </c>
      <c r="B17363" s="74">
        <v>46240</v>
      </c>
      <c r="C17363" s="30" t="s">
        <v>1066</v>
      </c>
      <c r="D17363" s="30" t="s">
        <v>1067</v>
      </c>
      <c r="E17363" s="75">
        <v>60</v>
      </c>
      <c r="F17363" s="30" t="s">
        <v>80</v>
      </c>
      <c r="G17363" s="30" t="s">
        <v>81</v>
      </c>
      <c r="H17363" s="75">
        <v>1</v>
      </c>
    </row>
    <row r="17364" spans="1:8">
      <c r="A17364" s="30" t="s">
        <v>5030</v>
      </c>
      <c r="B17364" s="74">
        <v>46240</v>
      </c>
      <c r="C17364" s="30" t="s">
        <v>1068</v>
      </c>
      <c r="D17364" s="30" t="s">
        <v>1069</v>
      </c>
      <c r="E17364" s="75">
        <v>100</v>
      </c>
      <c r="F17364" s="30" t="s">
        <v>70</v>
      </c>
      <c r="G17364" s="30" t="s">
        <v>71</v>
      </c>
      <c r="H17364" s="75">
        <v>2</v>
      </c>
    </row>
    <row r="17365" spans="1:8">
      <c r="A17365" s="30" t="s">
        <v>5030</v>
      </c>
      <c r="B17365" s="74">
        <v>46240</v>
      </c>
      <c r="C17365" s="30" t="s">
        <v>1072</v>
      </c>
      <c r="D17365" s="30" t="s">
        <v>1073</v>
      </c>
      <c r="E17365" s="75">
        <v>67</v>
      </c>
      <c r="F17365" s="30" t="s">
        <v>53</v>
      </c>
      <c r="G17365" s="30" t="s">
        <v>54</v>
      </c>
      <c r="H17365" s="75">
        <v>1</v>
      </c>
    </row>
    <row r="17366" spans="1:8">
      <c r="A17366" s="30" t="s">
        <v>5030</v>
      </c>
      <c r="B17366" s="74">
        <v>46240</v>
      </c>
      <c r="C17366" s="30" t="s">
        <v>1074</v>
      </c>
      <c r="D17366" s="30" t="s">
        <v>1075</v>
      </c>
      <c r="E17366" s="75">
        <v>90</v>
      </c>
      <c r="F17366" s="30" t="s">
        <v>70</v>
      </c>
      <c r="G17366" s="30" t="s">
        <v>71</v>
      </c>
      <c r="H17366" s="75">
        <v>2</v>
      </c>
    </row>
    <row r="17367" spans="1:8">
      <c r="A17367" s="30" t="s">
        <v>5030</v>
      </c>
      <c r="B17367" s="74">
        <v>46240</v>
      </c>
      <c r="C17367" s="30" t="s">
        <v>1080</v>
      </c>
      <c r="D17367" s="30" t="s">
        <v>1081</v>
      </c>
      <c r="E17367" s="75">
        <v>87</v>
      </c>
      <c r="F17367" s="30" t="s">
        <v>70</v>
      </c>
      <c r="G17367" s="30" t="s">
        <v>71</v>
      </c>
      <c r="H17367" s="75">
        <v>2</v>
      </c>
    </row>
    <row r="17368" spans="1:8">
      <c r="A17368" s="30" t="s">
        <v>5030</v>
      </c>
      <c r="B17368" s="74">
        <v>46240</v>
      </c>
      <c r="C17368" s="30" t="s">
        <v>1084</v>
      </c>
      <c r="D17368" s="30" t="s">
        <v>1085</v>
      </c>
      <c r="E17368" s="75">
        <v>20</v>
      </c>
      <c r="F17368" s="30" t="s">
        <v>66</v>
      </c>
      <c r="G17368" s="30" t="s">
        <v>67</v>
      </c>
      <c r="H17368" s="75">
        <v>2</v>
      </c>
    </row>
    <row r="17369" spans="1:8">
      <c r="A17369" s="30" t="s">
        <v>5030</v>
      </c>
      <c r="B17369" s="74">
        <v>46240</v>
      </c>
      <c r="C17369" s="30" t="s">
        <v>1088</v>
      </c>
      <c r="D17369" s="30" t="s">
        <v>1089</v>
      </c>
      <c r="E17369" s="75">
        <v>9</v>
      </c>
      <c r="F17369" s="30" t="s">
        <v>53</v>
      </c>
      <c r="G17369" s="30" t="s">
        <v>54</v>
      </c>
      <c r="H17369" s="75">
        <v>1</v>
      </c>
    </row>
    <row r="17370" spans="1:8">
      <c r="A17370" s="30" t="s">
        <v>5030</v>
      </c>
      <c r="B17370" s="74">
        <v>46240</v>
      </c>
      <c r="C17370" s="30" t="s">
        <v>1092</v>
      </c>
      <c r="D17370" s="30" t="s">
        <v>1093</v>
      </c>
      <c r="E17370" s="75">
        <v>338</v>
      </c>
      <c r="F17370" s="30" t="s">
        <v>80</v>
      </c>
      <c r="G17370" s="30" t="s">
        <v>81</v>
      </c>
      <c r="H17370" s="75">
        <v>1</v>
      </c>
    </row>
    <row r="17371" spans="1:8">
      <c r="A17371" s="30" t="s">
        <v>5030</v>
      </c>
      <c r="B17371" s="74">
        <v>46240</v>
      </c>
      <c r="C17371" s="30" t="s">
        <v>1094</v>
      </c>
      <c r="D17371" s="30" t="s">
        <v>1095</v>
      </c>
      <c r="E17371" s="75">
        <v>62</v>
      </c>
      <c r="F17371" s="30" t="s">
        <v>70</v>
      </c>
      <c r="G17371" s="30" t="s">
        <v>71</v>
      </c>
      <c r="H17371" s="75">
        <v>2</v>
      </c>
    </row>
    <row r="17372" spans="1:8">
      <c r="A17372" s="30" t="s">
        <v>5030</v>
      </c>
      <c r="B17372" s="74">
        <v>46240</v>
      </c>
      <c r="C17372" s="30" t="s">
        <v>1096</v>
      </c>
      <c r="D17372" s="30" t="s">
        <v>1097</v>
      </c>
      <c r="E17372" s="75">
        <v>110</v>
      </c>
      <c r="F17372" s="30" t="s">
        <v>70</v>
      </c>
      <c r="G17372" s="30" t="s">
        <v>71</v>
      </c>
      <c r="H17372" s="75">
        <v>2</v>
      </c>
    </row>
    <row r="17373" spans="1:8">
      <c r="A17373" s="30" t="s">
        <v>5030</v>
      </c>
      <c r="B17373" s="74">
        <v>46240</v>
      </c>
      <c r="C17373" s="30" t="s">
        <v>1098</v>
      </c>
      <c r="D17373" s="30" t="s">
        <v>1099</v>
      </c>
      <c r="E17373" s="75">
        <v>116</v>
      </c>
      <c r="F17373" s="30" t="s">
        <v>53</v>
      </c>
      <c r="G17373" s="30" t="s">
        <v>54</v>
      </c>
      <c r="H17373" s="75">
        <v>1</v>
      </c>
    </row>
    <row r="17374" spans="1:8">
      <c r="A17374" s="30" t="s">
        <v>5030</v>
      </c>
      <c r="B17374" s="74">
        <v>46240</v>
      </c>
      <c r="C17374" s="30" t="s">
        <v>1100</v>
      </c>
      <c r="D17374" s="30" t="s">
        <v>1101</v>
      </c>
      <c r="E17374" s="75">
        <v>35</v>
      </c>
      <c r="F17374" s="30" t="s">
        <v>53</v>
      </c>
      <c r="G17374" s="30" t="s">
        <v>54</v>
      </c>
      <c r="H17374" s="75">
        <v>1</v>
      </c>
    </row>
    <row r="17375" spans="1:8">
      <c r="A17375" s="30" t="s">
        <v>5030</v>
      </c>
      <c r="B17375" s="74">
        <v>46240</v>
      </c>
      <c r="C17375" s="30" t="s">
        <v>1102</v>
      </c>
      <c r="D17375" s="30" t="s">
        <v>1103</v>
      </c>
      <c r="E17375" s="75">
        <v>51</v>
      </c>
      <c r="F17375" s="30" t="s">
        <v>53</v>
      </c>
      <c r="G17375" s="30" t="s">
        <v>54</v>
      </c>
      <c r="H17375" s="75">
        <v>1</v>
      </c>
    </row>
    <row r="17376" spans="1:8">
      <c r="A17376" s="30" t="s">
        <v>5030</v>
      </c>
      <c r="B17376" s="74">
        <v>46240</v>
      </c>
      <c r="C17376" s="30" t="s">
        <v>1104</v>
      </c>
      <c r="D17376" s="30" t="s">
        <v>1105</v>
      </c>
      <c r="E17376" s="75">
        <v>141</v>
      </c>
      <c r="F17376" s="30" t="s">
        <v>53</v>
      </c>
      <c r="G17376" s="30" t="s">
        <v>54</v>
      </c>
      <c r="H17376" s="75">
        <v>1</v>
      </c>
    </row>
    <row r="17377" spans="1:8">
      <c r="A17377" s="30" t="s">
        <v>5030</v>
      </c>
      <c r="B17377" s="74">
        <v>46240</v>
      </c>
      <c r="C17377" s="30" t="s">
        <v>1106</v>
      </c>
      <c r="D17377" s="30" t="s">
        <v>1107</v>
      </c>
      <c r="E17377" s="75">
        <v>51</v>
      </c>
      <c r="F17377" s="30" t="s">
        <v>80</v>
      </c>
      <c r="G17377" s="30" t="s">
        <v>81</v>
      </c>
      <c r="H17377" s="75">
        <v>1</v>
      </c>
    </row>
    <row r="17378" spans="1:8">
      <c r="A17378" s="30" t="s">
        <v>5030</v>
      </c>
      <c r="B17378" s="74">
        <v>46240</v>
      </c>
      <c r="C17378" s="30" t="s">
        <v>1108</v>
      </c>
      <c r="D17378" s="30" t="s">
        <v>1109</v>
      </c>
      <c r="E17378" s="75">
        <v>103</v>
      </c>
      <c r="F17378" s="30" t="s">
        <v>53</v>
      </c>
      <c r="G17378" s="30" t="s">
        <v>54</v>
      </c>
      <c r="H17378" s="75">
        <v>1</v>
      </c>
    </row>
    <row r="17379" spans="1:8">
      <c r="A17379" s="30" t="s">
        <v>5030</v>
      </c>
      <c r="B17379" s="74">
        <v>46240</v>
      </c>
      <c r="C17379" s="30" t="s">
        <v>1852</v>
      </c>
      <c r="D17379" s="30" t="s">
        <v>1853</v>
      </c>
      <c r="E17379" s="75">
        <v>76</v>
      </c>
      <c r="F17379" s="30" t="s">
        <v>53</v>
      </c>
      <c r="G17379" s="30" t="s">
        <v>54</v>
      </c>
      <c r="H17379" s="75">
        <v>1</v>
      </c>
    </row>
    <row r="17380" spans="1:8">
      <c r="A17380" s="30" t="s">
        <v>5030</v>
      </c>
      <c r="B17380" s="74">
        <v>46240</v>
      </c>
      <c r="C17380" s="30" t="s">
        <v>1120</v>
      </c>
      <c r="D17380" s="30" t="s">
        <v>1121</v>
      </c>
      <c r="E17380" s="75">
        <v>143</v>
      </c>
      <c r="F17380" s="30" t="s">
        <v>72</v>
      </c>
      <c r="G17380" s="30" t="s">
        <v>73</v>
      </c>
      <c r="H17380" s="75">
        <v>3</v>
      </c>
    </row>
    <row r="17381" spans="1:8">
      <c r="A17381" s="30" t="s">
        <v>5030</v>
      </c>
      <c r="B17381" s="74">
        <v>46240</v>
      </c>
      <c r="C17381" s="30" t="s">
        <v>1126</v>
      </c>
      <c r="D17381" s="30" t="s">
        <v>1127</v>
      </c>
      <c r="E17381" s="75">
        <v>84</v>
      </c>
      <c r="F17381" s="30" t="s">
        <v>70</v>
      </c>
      <c r="G17381" s="30" t="s">
        <v>71</v>
      </c>
      <c r="H17381" s="75">
        <v>2</v>
      </c>
    </row>
    <row r="17382" spans="1:8">
      <c r="A17382" s="30" t="s">
        <v>5030</v>
      </c>
      <c r="B17382" s="74">
        <v>46240</v>
      </c>
      <c r="C17382" s="30" t="s">
        <v>1128</v>
      </c>
      <c r="D17382" s="30" t="s">
        <v>1129</v>
      </c>
      <c r="E17382" s="75">
        <v>77</v>
      </c>
      <c r="F17382" s="30" t="s">
        <v>68</v>
      </c>
      <c r="G17382" s="30" t="s">
        <v>69</v>
      </c>
      <c r="H17382" s="75">
        <v>1</v>
      </c>
    </row>
    <row r="17383" spans="1:8">
      <c r="A17383" s="30" t="s">
        <v>5030</v>
      </c>
      <c r="B17383" s="74">
        <v>46240</v>
      </c>
      <c r="C17383" s="30" t="s">
        <v>1130</v>
      </c>
      <c r="D17383" s="30" t="s">
        <v>1131</v>
      </c>
      <c r="E17383" s="75">
        <v>100</v>
      </c>
      <c r="F17383" s="30" t="s">
        <v>70</v>
      </c>
      <c r="G17383" s="30" t="s">
        <v>71</v>
      </c>
      <c r="H17383" s="75">
        <v>2</v>
      </c>
    </row>
    <row r="17384" spans="1:8">
      <c r="A17384" s="30" t="s">
        <v>5030</v>
      </c>
      <c r="B17384" s="74">
        <v>46240</v>
      </c>
      <c r="C17384" s="30" t="s">
        <v>1136</v>
      </c>
      <c r="D17384" s="30" t="s">
        <v>1137</v>
      </c>
      <c r="E17384" s="75">
        <v>147</v>
      </c>
      <c r="F17384" s="30" t="s">
        <v>70</v>
      </c>
      <c r="G17384" s="30" t="s">
        <v>71</v>
      </c>
      <c r="H17384" s="75">
        <v>2</v>
      </c>
    </row>
    <row r="17385" spans="1:8">
      <c r="A17385" s="30" t="s">
        <v>5030</v>
      </c>
      <c r="B17385" s="74">
        <v>46240</v>
      </c>
      <c r="C17385" s="30" t="s">
        <v>1138</v>
      </c>
      <c r="D17385" s="30" t="s">
        <v>1139</v>
      </c>
      <c r="E17385" s="75">
        <v>53</v>
      </c>
      <c r="F17385" s="30" t="s">
        <v>70</v>
      </c>
      <c r="G17385" s="30" t="s">
        <v>71</v>
      </c>
      <c r="H17385" s="75">
        <v>2</v>
      </c>
    </row>
    <row r="17386" spans="1:8">
      <c r="A17386" s="30" t="s">
        <v>5030</v>
      </c>
      <c r="B17386" s="74">
        <v>46240</v>
      </c>
      <c r="C17386" s="30" t="s">
        <v>1140</v>
      </c>
      <c r="D17386" s="30" t="s">
        <v>1141</v>
      </c>
      <c r="E17386" s="75">
        <v>141</v>
      </c>
      <c r="F17386" s="30" t="s">
        <v>53</v>
      </c>
      <c r="G17386" s="30" t="s">
        <v>54</v>
      </c>
      <c r="H17386" s="75">
        <v>1</v>
      </c>
    </row>
    <row r="17387" spans="1:8">
      <c r="A17387" s="30" t="s">
        <v>5030</v>
      </c>
      <c r="B17387" s="74">
        <v>46240</v>
      </c>
      <c r="C17387" s="30" t="s">
        <v>1142</v>
      </c>
      <c r="D17387" s="30" t="s">
        <v>1143</v>
      </c>
      <c r="E17387" s="75">
        <v>106</v>
      </c>
      <c r="F17387" s="30" t="s">
        <v>70</v>
      </c>
      <c r="G17387" s="30" t="s">
        <v>71</v>
      </c>
      <c r="H17387" s="75">
        <v>2</v>
      </c>
    </row>
    <row r="17388" spans="1:8">
      <c r="A17388" s="30" t="s">
        <v>5030</v>
      </c>
      <c r="B17388" s="74">
        <v>46240</v>
      </c>
      <c r="C17388" s="30" t="s">
        <v>1148</v>
      </c>
      <c r="D17388" s="30" t="s">
        <v>1149</v>
      </c>
      <c r="E17388" s="75">
        <v>50</v>
      </c>
      <c r="F17388" s="30" t="s">
        <v>70</v>
      </c>
      <c r="G17388" s="30" t="s">
        <v>71</v>
      </c>
      <c r="H17388" s="75">
        <v>2</v>
      </c>
    </row>
    <row r="17389" spans="1:8">
      <c r="A17389" s="30" t="s">
        <v>5030</v>
      </c>
      <c r="B17389" s="74">
        <v>46240</v>
      </c>
      <c r="C17389" s="30" t="s">
        <v>1150</v>
      </c>
      <c r="D17389" s="30" t="s">
        <v>1151</v>
      </c>
      <c r="E17389" s="75">
        <v>57</v>
      </c>
      <c r="F17389" s="30" t="s">
        <v>68</v>
      </c>
      <c r="G17389" s="30" t="s">
        <v>69</v>
      </c>
      <c r="H17389" s="75">
        <v>1</v>
      </c>
    </row>
    <row r="17390" spans="1:8">
      <c r="A17390" s="30" t="s">
        <v>5030</v>
      </c>
      <c r="B17390" s="74">
        <v>46240</v>
      </c>
      <c r="C17390" s="30" t="s">
        <v>1152</v>
      </c>
      <c r="D17390" s="30" t="s">
        <v>1153</v>
      </c>
      <c r="E17390" s="75">
        <v>38</v>
      </c>
      <c r="F17390" s="30" t="s">
        <v>70</v>
      </c>
      <c r="G17390" s="30" t="s">
        <v>71</v>
      </c>
      <c r="H17390" s="75">
        <v>2</v>
      </c>
    </row>
    <row r="17391" spans="1:8">
      <c r="A17391" s="30" t="s">
        <v>5030</v>
      </c>
      <c r="B17391" s="74">
        <v>46240</v>
      </c>
      <c r="C17391" s="30" t="s">
        <v>1154</v>
      </c>
      <c r="D17391" s="30" t="s">
        <v>1155</v>
      </c>
      <c r="E17391" s="75">
        <v>169</v>
      </c>
      <c r="F17391" s="30" t="s">
        <v>53</v>
      </c>
      <c r="G17391" s="30" t="s">
        <v>54</v>
      </c>
      <c r="H17391" s="75">
        <v>1</v>
      </c>
    </row>
    <row r="17392" spans="1:8">
      <c r="A17392" s="30" t="s">
        <v>5030</v>
      </c>
      <c r="B17392" s="74">
        <v>46240</v>
      </c>
      <c r="C17392" s="30" t="s">
        <v>1156</v>
      </c>
      <c r="D17392" s="30" t="s">
        <v>1157</v>
      </c>
      <c r="E17392" s="75">
        <v>147</v>
      </c>
      <c r="F17392" s="30" t="s">
        <v>70</v>
      </c>
      <c r="G17392" s="30" t="s">
        <v>71</v>
      </c>
      <c r="H17392" s="75">
        <v>2</v>
      </c>
    </row>
    <row r="17393" spans="1:8">
      <c r="A17393" s="30" t="s">
        <v>5030</v>
      </c>
      <c r="B17393" s="74">
        <v>46240</v>
      </c>
      <c r="C17393" s="30" t="s">
        <v>1158</v>
      </c>
      <c r="D17393" s="30" t="s">
        <v>1159</v>
      </c>
      <c r="E17393" s="75">
        <v>6</v>
      </c>
      <c r="F17393" s="30" t="s">
        <v>76</v>
      </c>
      <c r="G17393" s="30" t="s">
        <v>77</v>
      </c>
      <c r="H17393" s="75">
        <v>1</v>
      </c>
    </row>
    <row r="17394" spans="1:8">
      <c r="A17394" s="30" t="s">
        <v>5030</v>
      </c>
      <c r="B17394" s="74">
        <v>46240</v>
      </c>
      <c r="C17394" s="30" t="s">
        <v>1860</v>
      </c>
      <c r="D17394" s="30" t="s">
        <v>1861</v>
      </c>
      <c r="E17394" s="75">
        <v>86</v>
      </c>
      <c r="F17394" s="30" t="s">
        <v>53</v>
      </c>
      <c r="G17394" s="30" t="s">
        <v>54</v>
      </c>
      <c r="H17394" s="75">
        <v>1</v>
      </c>
    </row>
    <row r="17395" spans="1:8">
      <c r="A17395" s="30" t="s">
        <v>5030</v>
      </c>
      <c r="B17395" s="74">
        <v>46240</v>
      </c>
      <c r="C17395" s="30" t="s">
        <v>1164</v>
      </c>
      <c r="D17395" s="30" t="s">
        <v>1165</v>
      </c>
      <c r="E17395" s="75">
        <v>165</v>
      </c>
      <c r="F17395" s="30" t="s">
        <v>70</v>
      </c>
      <c r="G17395" s="30" t="s">
        <v>71</v>
      </c>
      <c r="H17395" s="75">
        <v>2</v>
      </c>
    </row>
    <row r="17396" spans="1:8">
      <c r="A17396" s="30" t="s">
        <v>5030</v>
      </c>
      <c r="B17396" s="74">
        <v>46240</v>
      </c>
      <c r="C17396" s="30" t="s">
        <v>1166</v>
      </c>
      <c r="D17396" s="30" t="s">
        <v>1167</v>
      </c>
      <c r="E17396" s="75">
        <v>54</v>
      </c>
      <c r="F17396" s="30" t="s">
        <v>53</v>
      </c>
      <c r="G17396" s="30" t="s">
        <v>54</v>
      </c>
      <c r="H17396" s="75">
        <v>1</v>
      </c>
    </row>
    <row r="17397" spans="1:8">
      <c r="A17397" s="30" t="s">
        <v>5030</v>
      </c>
      <c r="B17397" s="74">
        <v>46240</v>
      </c>
      <c r="C17397" s="30" t="s">
        <v>1174</v>
      </c>
      <c r="D17397" s="30" t="s">
        <v>1175</v>
      </c>
      <c r="E17397" s="75">
        <v>113</v>
      </c>
      <c r="F17397" s="30" t="s">
        <v>53</v>
      </c>
      <c r="G17397" s="30" t="s">
        <v>54</v>
      </c>
      <c r="H17397" s="75">
        <v>1</v>
      </c>
    </row>
    <row r="17398" spans="1:8">
      <c r="A17398" s="30" t="s">
        <v>5030</v>
      </c>
      <c r="B17398" s="74">
        <v>46240</v>
      </c>
      <c r="C17398" s="30" t="s">
        <v>1176</v>
      </c>
      <c r="D17398" s="30" t="s">
        <v>1177</v>
      </c>
      <c r="E17398" s="75">
        <v>6</v>
      </c>
      <c r="F17398" s="30" t="s">
        <v>53</v>
      </c>
      <c r="G17398" s="30" t="s">
        <v>54</v>
      </c>
      <c r="H17398" s="75">
        <v>1</v>
      </c>
    </row>
    <row r="17399" spans="1:8">
      <c r="A17399" s="30" t="s">
        <v>5030</v>
      </c>
      <c r="B17399" s="74">
        <v>46240</v>
      </c>
      <c r="C17399" s="30" t="s">
        <v>1180</v>
      </c>
      <c r="D17399" s="30" t="s">
        <v>1181</v>
      </c>
      <c r="E17399" s="75">
        <v>111</v>
      </c>
      <c r="F17399" s="30" t="s">
        <v>53</v>
      </c>
      <c r="G17399" s="30" t="s">
        <v>54</v>
      </c>
      <c r="H17399" s="75">
        <v>1</v>
      </c>
    </row>
    <row r="17400" spans="1:8">
      <c r="A17400" s="30" t="s">
        <v>5030</v>
      </c>
      <c r="B17400" s="74">
        <v>46240</v>
      </c>
      <c r="C17400" s="30" t="s">
        <v>1182</v>
      </c>
      <c r="D17400" s="30" t="s">
        <v>1183</v>
      </c>
      <c r="E17400" s="75">
        <v>33</v>
      </c>
      <c r="F17400" s="30" t="s">
        <v>76</v>
      </c>
      <c r="G17400" s="30" t="s">
        <v>77</v>
      </c>
      <c r="H17400" s="75">
        <v>1</v>
      </c>
    </row>
    <row r="17401" spans="1:8">
      <c r="A17401" s="30" t="s">
        <v>5030</v>
      </c>
      <c r="B17401" s="74">
        <v>46240</v>
      </c>
      <c r="C17401" s="30" t="s">
        <v>1188</v>
      </c>
      <c r="D17401" s="30" t="s">
        <v>1189</v>
      </c>
      <c r="E17401" s="75">
        <v>156</v>
      </c>
      <c r="F17401" s="30" t="s">
        <v>58</v>
      </c>
      <c r="G17401" s="30" t="s">
        <v>59</v>
      </c>
      <c r="H17401" s="75">
        <v>3</v>
      </c>
    </row>
    <row r="17402" spans="1:8">
      <c r="A17402" s="30" t="s">
        <v>5030</v>
      </c>
      <c r="B17402" s="74">
        <v>46240</v>
      </c>
      <c r="C17402" s="30" t="s">
        <v>1190</v>
      </c>
      <c r="D17402" s="30" t="s">
        <v>1191</v>
      </c>
      <c r="E17402" s="75">
        <v>52</v>
      </c>
      <c r="F17402" s="30" t="s">
        <v>53</v>
      </c>
      <c r="G17402" s="30" t="s">
        <v>54</v>
      </c>
      <c r="H17402" s="75">
        <v>1</v>
      </c>
    </row>
    <row r="17403" spans="1:8">
      <c r="A17403" s="30" t="s">
        <v>5030</v>
      </c>
      <c r="B17403" s="74">
        <v>46240</v>
      </c>
      <c r="C17403" s="30" t="s">
        <v>1192</v>
      </c>
      <c r="D17403" s="30" t="s">
        <v>1193</v>
      </c>
      <c r="E17403" s="75">
        <v>81</v>
      </c>
      <c r="F17403" s="30" t="s">
        <v>53</v>
      </c>
      <c r="G17403" s="30" t="s">
        <v>54</v>
      </c>
      <c r="H17403" s="75">
        <v>1</v>
      </c>
    </row>
    <row r="17404" spans="1:8">
      <c r="A17404" s="30" t="s">
        <v>5030</v>
      </c>
      <c r="B17404" s="74">
        <v>46240</v>
      </c>
      <c r="C17404" s="30" t="s">
        <v>1194</v>
      </c>
      <c r="D17404" s="30" t="s">
        <v>1195</v>
      </c>
      <c r="E17404" s="75">
        <v>117</v>
      </c>
      <c r="F17404" s="30" t="s">
        <v>70</v>
      </c>
      <c r="G17404" s="30" t="s">
        <v>71</v>
      </c>
      <c r="H17404" s="75">
        <v>2</v>
      </c>
    </row>
    <row r="17405" spans="1:8">
      <c r="A17405" s="30" t="s">
        <v>5030</v>
      </c>
      <c r="B17405" s="74">
        <v>46240</v>
      </c>
      <c r="C17405" s="30" t="s">
        <v>1202</v>
      </c>
      <c r="D17405" s="30" t="s">
        <v>1203</v>
      </c>
      <c r="E17405" s="75">
        <v>113</v>
      </c>
      <c r="F17405" s="30" t="s">
        <v>70</v>
      </c>
      <c r="G17405" s="30" t="s">
        <v>71</v>
      </c>
      <c r="H17405" s="75">
        <v>2</v>
      </c>
    </row>
    <row r="17406" spans="1:8">
      <c r="A17406" s="30" t="s">
        <v>5030</v>
      </c>
      <c r="B17406" s="74">
        <v>46240</v>
      </c>
      <c r="C17406" s="30" t="s">
        <v>1204</v>
      </c>
      <c r="D17406" s="30" t="s">
        <v>1205</v>
      </c>
      <c r="E17406" s="75">
        <v>62</v>
      </c>
      <c r="F17406" s="30" t="s">
        <v>53</v>
      </c>
      <c r="G17406" s="30" t="s">
        <v>54</v>
      </c>
      <c r="H17406" s="75">
        <v>1</v>
      </c>
    </row>
    <row r="17407" spans="1:8">
      <c r="A17407" s="30" t="s">
        <v>5030</v>
      </c>
      <c r="B17407" s="74">
        <v>46240</v>
      </c>
      <c r="C17407" s="30" t="s">
        <v>1210</v>
      </c>
      <c r="D17407" s="30" t="s">
        <v>1211</v>
      </c>
      <c r="E17407" s="75">
        <v>29</v>
      </c>
      <c r="F17407" s="30" t="s">
        <v>53</v>
      </c>
      <c r="G17407" s="30" t="s">
        <v>54</v>
      </c>
      <c r="H17407" s="75">
        <v>1</v>
      </c>
    </row>
    <row r="17408" spans="1:8">
      <c r="A17408" s="30" t="s">
        <v>5030</v>
      </c>
      <c r="B17408" s="74">
        <v>46240</v>
      </c>
      <c r="C17408" s="30" t="s">
        <v>1212</v>
      </c>
      <c r="D17408" s="30" t="s">
        <v>1213</v>
      </c>
      <c r="E17408" s="75">
        <v>175</v>
      </c>
      <c r="F17408" s="30" t="s">
        <v>80</v>
      </c>
      <c r="G17408" s="30" t="s">
        <v>81</v>
      </c>
      <c r="H17408" s="75">
        <v>1</v>
      </c>
    </row>
    <row r="17409" spans="1:8">
      <c r="A17409" s="30" t="s">
        <v>5030</v>
      </c>
      <c r="B17409" s="74">
        <v>46240</v>
      </c>
      <c r="C17409" s="30" t="s">
        <v>1216</v>
      </c>
      <c r="D17409" s="30" t="s">
        <v>1217</v>
      </c>
      <c r="E17409" s="75">
        <v>123</v>
      </c>
      <c r="F17409" s="30" t="s">
        <v>70</v>
      </c>
      <c r="G17409" s="30" t="s">
        <v>71</v>
      </c>
      <c r="H17409" s="75">
        <v>2</v>
      </c>
    </row>
    <row r="17410" spans="1:8">
      <c r="A17410" s="30" t="s">
        <v>5030</v>
      </c>
      <c r="B17410" s="74">
        <v>46240</v>
      </c>
      <c r="C17410" s="30" t="s">
        <v>1218</v>
      </c>
      <c r="D17410" s="30" t="s">
        <v>1219</v>
      </c>
      <c r="E17410" s="75">
        <v>62</v>
      </c>
      <c r="F17410" s="30" t="s">
        <v>53</v>
      </c>
      <c r="G17410" s="30" t="s">
        <v>54</v>
      </c>
      <c r="H17410" s="75">
        <v>1</v>
      </c>
    </row>
    <row r="17411" spans="1:8">
      <c r="A17411" s="30" t="s">
        <v>5030</v>
      </c>
      <c r="B17411" s="74">
        <v>46240</v>
      </c>
      <c r="C17411" s="30" t="s">
        <v>1220</v>
      </c>
      <c r="D17411" s="30" t="s">
        <v>1221</v>
      </c>
      <c r="E17411" s="75">
        <v>129</v>
      </c>
      <c r="F17411" s="30" t="s">
        <v>70</v>
      </c>
      <c r="G17411" s="30" t="s">
        <v>71</v>
      </c>
      <c r="H17411" s="75">
        <v>2</v>
      </c>
    </row>
    <row r="17412" spans="1:8">
      <c r="A17412" s="30" t="s">
        <v>5030</v>
      </c>
      <c r="B17412" s="74">
        <v>46240</v>
      </c>
      <c r="C17412" s="30" t="s">
        <v>1864</v>
      </c>
      <c r="D17412" s="30" t="s">
        <v>1865</v>
      </c>
      <c r="E17412" s="75">
        <v>64</v>
      </c>
      <c r="F17412" s="30" t="s">
        <v>53</v>
      </c>
      <c r="G17412" s="30" t="s">
        <v>54</v>
      </c>
      <c r="H17412" s="75">
        <v>1</v>
      </c>
    </row>
    <row r="17413" spans="1:8">
      <c r="A17413" s="30" t="s">
        <v>5030</v>
      </c>
      <c r="B17413" s="74">
        <v>46240</v>
      </c>
      <c r="C17413" s="30" t="s">
        <v>1224</v>
      </c>
      <c r="D17413" s="30" t="s">
        <v>1225</v>
      </c>
      <c r="E17413" s="75">
        <v>162</v>
      </c>
      <c r="F17413" s="30" t="s">
        <v>70</v>
      </c>
      <c r="G17413" s="30" t="s">
        <v>71</v>
      </c>
      <c r="H17413" s="75">
        <v>2</v>
      </c>
    </row>
    <row r="17414" spans="1:8">
      <c r="A17414" s="30" t="s">
        <v>5030</v>
      </c>
      <c r="B17414" s="74">
        <v>46240</v>
      </c>
      <c r="C17414" s="30" t="s">
        <v>1226</v>
      </c>
      <c r="D17414" s="30" t="s">
        <v>1227</v>
      </c>
      <c r="E17414" s="75">
        <v>117</v>
      </c>
      <c r="F17414" s="30" t="s">
        <v>70</v>
      </c>
      <c r="G17414" s="30" t="s">
        <v>71</v>
      </c>
      <c r="H17414" s="75">
        <v>2</v>
      </c>
    </row>
    <row r="17415" spans="1:8">
      <c r="A17415" s="30" t="s">
        <v>5030</v>
      </c>
      <c r="B17415" s="74">
        <v>46240</v>
      </c>
      <c r="C17415" s="30" t="s">
        <v>1228</v>
      </c>
      <c r="D17415" s="30" t="s">
        <v>1229</v>
      </c>
      <c r="E17415" s="75">
        <v>39</v>
      </c>
      <c r="F17415" s="30" t="s">
        <v>53</v>
      </c>
      <c r="G17415" s="30" t="s">
        <v>54</v>
      </c>
      <c r="H17415" s="75">
        <v>1</v>
      </c>
    </row>
    <row r="17416" spans="1:8">
      <c r="A17416" s="30" t="s">
        <v>5030</v>
      </c>
      <c r="B17416" s="74">
        <v>46240</v>
      </c>
      <c r="C17416" s="30" t="s">
        <v>1232</v>
      </c>
      <c r="D17416" s="30" t="s">
        <v>1233</v>
      </c>
      <c r="E17416" s="75">
        <v>102</v>
      </c>
      <c r="F17416" s="30" t="s">
        <v>70</v>
      </c>
      <c r="G17416" s="30" t="s">
        <v>71</v>
      </c>
      <c r="H17416" s="75">
        <v>2</v>
      </c>
    </row>
    <row r="17417" spans="1:8">
      <c r="A17417" s="30" t="s">
        <v>5030</v>
      </c>
      <c r="B17417" s="74">
        <v>46240</v>
      </c>
      <c r="C17417" s="30" t="s">
        <v>1234</v>
      </c>
      <c r="D17417" s="30" t="s">
        <v>1235</v>
      </c>
      <c r="E17417" s="75">
        <v>145</v>
      </c>
      <c r="F17417" s="30" t="s">
        <v>70</v>
      </c>
      <c r="G17417" s="30" t="s">
        <v>71</v>
      </c>
      <c r="H17417" s="75">
        <v>2</v>
      </c>
    </row>
    <row r="17418" spans="1:8">
      <c r="A17418" s="30" t="s">
        <v>5030</v>
      </c>
      <c r="B17418" s="74">
        <v>46240</v>
      </c>
      <c r="C17418" s="30" t="s">
        <v>1240</v>
      </c>
      <c r="D17418" s="30" t="s">
        <v>1241</v>
      </c>
      <c r="E17418" s="75">
        <v>55</v>
      </c>
      <c r="F17418" s="30" t="s">
        <v>53</v>
      </c>
      <c r="G17418" s="30" t="s">
        <v>54</v>
      </c>
      <c r="H17418" s="75">
        <v>1</v>
      </c>
    </row>
    <row r="17419" spans="1:8">
      <c r="A17419" s="30" t="s">
        <v>5030</v>
      </c>
      <c r="B17419" s="74">
        <v>46240</v>
      </c>
      <c r="C17419" s="30" t="s">
        <v>1242</v>
      </c>
      <c r="D17419" s="30" t="s">
        <v>1243</v>
      </c>
      <c r="E17419" s="75">
        <v>10</v>
      </c>
      <c r="F17419" s="30" t="s">
        <v>70</v>
      </c>
      <c r="G17419" s="30" t="s">
        <v>71</v>
      </c>
      <c r="H17419" s="75">
        <v>2</v>
      </c>
    </row>
    <row r="17420" spans="1:8">
      <c r="A17420" s="30" t="s">
        <v>5030</v>
      </c>
      <c r="B17420" s="74">
        <v>46240</v>
      </c>
      <c r="C17420" s="30" t="s">
        <v>1244</v>
      </c>
      <c r="D17420" s="30" t="s">
        <v>1245</v>
      </c>
      <c r="E17420" s="75">
        <v>16</v>
      </c>
      <c r="F17420" s="30" t="s">
        <v>53</v>
      </c>
      <c r="G17420" s="30" t="s">
        <v>54</v>
      </c>
      <c r="H17420" s="75">
        <v>1</v>
      </c>
    </row>
    <row r="17421" spans="1:8">
      <c r="A17421" s="30" t="s">
        <v>5030</v>
      </c>
      <c r="B17421" s="74">
        <v>46240</v>
      </c>
      <c r="C17421" s="30" t="s">
        <v>1250</v>
      </c>
      <c r="D17421" s="30" t="s">
        <v>1251</v>
      </c>
      <c r="E17421" s="75">
        <v>101</v>
      </c>
      <c r="F17421" s="30" t="s">
        <v>70</v>
      </c>
      <c r="G17421" s="30" t="s">
        <v>71</v>
      </c>
      <c r="H17421" s="75">
        <v>2</v>
      </c>
    </row>
    <row r="17422" spans="1:8">
      <c r="A17422" s="30" t="s">
        <v>5030</v>
      </c>
      <c r="B17422" s="74">
        <v>46240</v>
      </c>
      <c r="C17422" s="30" t="s">
        <v>1874</v>
      </c>
      <c r="D17422" s="30" t="s">
        <v>1875</v>
      </c>
      <c r="E17422" s="75">
        <v>132</v>
      </c>
      <c r="F17422" s="30" t="s">
        <v>70</v>
      </c>
      <c r="G17422" s="30" t="s">
        <v>71</v>
      </c>
      <c r="H17422" s="75">
        <v>2</v>
      </c>
    </row>
    <row r="17423" spans="1:8">
      <c r="A17423" s="30" t="s">
        <v>5030</v>
      </c>
      <c r="B17423" s="74">
        <v>46240</v>
      </c>
      <c r="C17423" s="30" t="s">
        <v>1260</v>
      </c>
      <c r="D17423" s="30" t="s">
        <v>1261</v>
      </c>
      <c r="E17423" s="75">
        <v>43</v>
      </c>
      <c r="F17423" s="30" t="s">
        <v>68</v>
      </c>
      <c r="G17423" s="30" t="s">
        <v>69</v>
      </c>
      <c r="H17423" s="75">
        <v>1</v>
      </c>
    </row>
    <row r="17424" spans="1:8">
      <c r="A17424" s="30" t="s">
        <v>5030</v>
      </c>
      <c r="B17424" s="74">
        <v>46240</v>
      </c>
      <c r="C17424" s="30" t="s">
        <v>1878</v>
      </c>
      <c r="D17424" s="30" t="s">
        <v>1879</v>
      </c>
      <c r="E17424" s="75">
        <v>2</v>
      </c>
      <c r="F17424" s="30" t="s">
        <v>76</v>
      </c>
      <c r="G17424" s="30" t="s">
        <v>77</v>
      </c>
      <c r="H17424" s="75">
        <v>1</v>
      </c>
    </row>
    <row r="17425" spans="1:8">
      <c r="A17425" s="30" t="s">
        <v>5030</v>
      </c>
      <c r="B17425" s="74">
        <v>46240</v>
      </c>
      <c r="C17425" s="30" t="s">
        <v>1264</v>
      </c>
      <c r="D17425" s="30" t="s">
        <v>1265</v>
      </c>
      <c r="E17425" s="75">
        <v>36</v>
      </c>
      <c r="F17425" s="30" t="s">
        <v>70</v>
      </c>
      <c r="G17425" s="30" t="s">
        <v>71</v>
      </c>
      <c r="H17425" s="75">
        <v>2</v>
      </c>
    </row>
    <row r="17426" spans="1:8">
      <c r="A17426" s="30" t="s">
        <v>5030</v>
      </c>
      <c r="B17426" s="74">
        <v>46240</v>
      </c>
      <c r="C17426" s="30" t="s">
        <v>1266</v>
      </c>
      <c r="D17426" s="30" t="s">
        <v>1267</v>
      </c>
      <c r="E17426" s="75">
        <v>107</v>
      </c>
      <c r="F17426" s="30" t="s">
        <v>53</v>
      </c>
      <c r="G17426" s="30" t="s">
        <v>54</v>
      </c>
      <c r="H17426" s="75">
        <v>1</v>
      </c>
    </row>
    <row r="17427" spans="1:8">
      <c r="A17427" s="30" t="s">
        <v>5030</v>
      </c>
      <c r="B17427" s="74">
        <v>46240</v>
      </c>
      <c r="C17427" s="30" t="s">
        <v>1270</v>
      </c>
      <c r="D17427" s="30" t="s">
        <v>1271</v>
      </c>
      <c r="E17427" s="75">
        <v>110</v>
      </c>
      <c r="F17427" s="30" t="s">
        <v>53</v>
      </c>
      <c r="G17427" s="30" t="s">
        <v>54</v>
      </c>
      <c r="H17427" s="75">
        <v>1</v>
      </c>
    </row>
    <row r="17428" spans="1:8">
      <c r="A17428" s="30" t="s">
        <v>5030</v>
      </c>
      <c r="B17428" s="74">
        <v>46240</v>
      </c>
      <c r="C17428" s="30" t="s">
        <v>1274</v>
      </c>
      <c r="D17428" s="30" t="s">
        <v>1275</v>
      </c>
      <c r="E17428" s="75">
        <v>40</v>
      </c>
      <c r="F17428" s="30" t="s">
        <v>70</v>
      </c>
      <c r="G17428" s="30" t="s">
        <v>71</v>
      </c>
      <c r="H17428" s="75">
        <v>2</v>
      </c>
    </row>
    <row r="17429" spans="1:8">
      <c r="A17429" s="30" t="s">
        <v>5030</v>
      </c>
      <c r="B17429" s="74">
        <v>46240</v>
      </c>
      <c r="C17429" s="30" t="s">
        <v>1276</v>
      </c>
      <c r="D17429" s="30" t="s">
        <v>1277</v>
      </c>
      <c r="E17429" s="75">
        <v>124</v>
      </c>
      <c r="F17429" s="30" t="s">
        <v>70</v>
      </c>
      <c r="G17429" s="30" t="s">
        <v>71</v>
      </c>
      <c r="H17429" s="75">
        <v>2</v>
      </c>
    </row>
    <row r="17430" spans="1:8">
      <c r="A17430" s="30" t="s">
        <v>5030</v>
      </c>
      <c r="B17430" s="74">
        <v>46240</v>
      </c>
      <c r="C17430" s="30" t="s">
        <v>1278</v>
      </c>
      <c r="D17430" s="30" t="s">
        <v>1279</v>
      </c>
      <c r="E17430" s="75">
        <v>130</v>
      </c>
      <c r="F17430" s="30" t="s">
        <v>53</v>
      </c>
      <c r="G17430" s="30" t="s">
        <v>54</v>
      </c>
      <c r="H17430" s="75">
        <v>1</v>
      </c>
    </row>
    <row r="17431" spans="1:8">
      <c r="A17431" s="30" t="s">
        <v>5030</v>
      </c>
      <c r="B17431" s="74">
        <v>46240</v>
      </c>
      <c r="C17431" s="30" t="s">
        <v>1282</v>
      </c>
      <c r="D17431" s="30" t="s">
        <v>1283</v>
      </c>
      <c r="E17431" s="75">
        <v>114</v>
      </c>
      <c r="F17431" s="30" t="s">
        <v>70</v>
      </c>
      <c r="G17431" s="30" t="s">
        <v>71</v>
      </c>
      <c r="H17431" s="75">
        <v>2</v>
      </c>
    </row>
    <row r="17432" spans="1:8">
      <c r="A17432" s="30" t="s">
        <v>5030</v>
      </c>
      <c r="B17432" s="74">
        <v>46240</v>
      </c>
      <c r="C17432" s="30" t="s">
        <v>1288</v>
      </c>
      <c r="D17432" s="30" t="s">
        <v>1289</v>
      </c>
      <c r="E17432" s="75">
        <v>101</v>
      </c>
      <c r="F17432" s="30" t="s">
        <v>53</v>
      </c>
      <c r="G17432" s="30" t="s">
        <v>54</v>
      </c>
      <c r="H17432" s="75">
        <v>1</v>
      </c>
    </row>
    <row r="17433" spans="1:8">
      <c r="A17433" s="30" t="s">
        <v>5030</v>
      </c>
      <c r="B17433" s="74">
        <v>46240</v>
      </c>
      <c r="C17433" s="30" t="s">
        <v>1886</v>
      </c>
      <c r="D17433" s="30" t="s">
        <v>1887</v>
      </c>
      <c r="E17433" s="75">
        <v>115</v>
      </c>
      <c r="F17433" s="30" t="s">
        <v>70</v>
      </c>
      <c r="G17433" s="30" t="s">
        <v>71</v>
      </c>
      <c r="H17433" s="75">
        <v>2</v>
      </c>
    </row>
    <row r="17434" spans="1:8">
      <c r="A17434" s="30" t="s">
        <v>5030</v>
      </c>
      <c r="B17434" s="74">
        <v>46240</v>
      </c>
      <c r="C17434" s="30" t="s">
        <v>1290</v>
      </c>
      <c r="D17434" s="30" t="s">
        <v>1291</v>
      </c>
      <c r="E17434" s="75">
        <v>57</v>
      </c>
      <c r="F17434" s="30" t="s">
        <v>80</v>
      </c>
      <c r="G17434" s="30" t="s">
        <v>81</v>
      </c>
      <c r="H17434" s="75">
        <v>1</v>
      </c>
    </row>
    <row r="17435" spans="1:8">
      <c r="A17435" s="30" t="s">
        <v>5030</v>
      </c>
      <c r="B17435" s="74">
        <v>46240</v>
      </c>
      <c r="C17435" s="30" t="s">
        <v>1294</v>
      </c>
      <c r="D17435" s="30" t="s">
        <v>1295</v>
      </c>
      <c r="E17435" s="75">
        <v>79</v>
      </c>
      <c r="F17435" s="30" t="s">
        <v>53</v>
      </c>
      <c r="G17435" s="30" t="s">
        <v>54</v>
      </c>
      <c r="H17435" s="75">
        <v>1</v>
      </c>
    </row>
    <row r="17436" spans="1:8">
      <c r="A17436" s="30" t="s">
        <v>5030</v>
      </c>
      <c r="B17436" s="74">
        <v>46240</v>
      </c>
      <c r="C17436" s="30" t="s">
        <v>1298</v>
      </c>
      <c r="D17436" s="30" t="s">
        <v>1299</v>
      </c>
      <c r="E17436" s="75">
        <v>58</v>
      </c>
      <c r="F17436" s="30" t="s">
        <v>53</v>
      </c>
      <c r="G17436" s="30" t="s">
        <v>54</v>
      </c>
      <c r="H17436" s="75">
        <v>1</v>
      </c>
    </row>
    <row r="17437" spans="1:8">
      <c r="A17437" s="30" t="s">
        <v>5030</v>
      </c>
      <c r="B17437" s="74">
        <v>46240</v>
      </c>
      <c r="C17437" s="30" t="s">
        <v>1306</v>
      </c>
      <c r="D17437" s="30" t="s">
        <v>1307</v>
      </c>
      <c r="E17437" s="75">
        <v>216</v>
      </c>
      <c r="F17437" s="30" t="s">
        <v>80</v>
      </c>
      <c r="G17437" s="30" t="s">
        <v>81</v>
      </c>
      <c r="H17437" s="75">
        <v>1</v>
      </c>
    </row>
    <row r="17438" spans="1:8">
      <c r="A17438" s="30" t="s">
        <v>5030</v>
      </c>
      <c r="B17438" s="74">
        <v>46240</v>
      </c>
      <c r="C17438" s="30" t="s">
        <v>1308</v>
      </c>
      <c r="D17438" s="30" t="s">
        <v>1309</v>
      </c>
      <c r="E17438" s="75">
        <v>231</v>
      </c>
      <c r="F17438" s="30" t="s">
        <v>80</v>
      </c>
      <c r="G17438" s="30" t="s">
        <v>81</v>
      </c>
      <c r="H17438" s="75">
        <v>1</v>
      </c>
    </row>
    <row r="17439" spans="1:8">
      <c r="A17439" s="30" t="s">
        <v>5030</v>
      </c>
      <c r="B17439" s="74">
        <v>46240</v>
      </c>
      <c r="C17439" s="30" t="s">
        <v>1316</v>
      </c>
      <c r="D17439" s="30" t="s">
        <v>1317</v>
      </c>
      <c r="E17439" s="75">
        <v>76</v>
      </c>
      <c r="F17439" s="30" t="s">
        <v>72</v>
      </c>
      <c r="G17439" s="30" t="s">
        <v>73</v>
      </c>
      <c r="H17439" s="75">
        <v>3</v>
      </c>
    </row>
    <row r="17440" spans="1:8">
      <c r="A17440" s="30" t="s">
        <v>5030</v>
      </c>
      <c r="B17440" s="74">
        <v>46240</v>
      </c>
      <c r="C17440" s="30" t="s">
        <v>1320</v>
      </c>
      <c r="D17440" s="30" t="s">
        <v>1321</v>
      </c>
      <c r="E17440" s="75">
        <v>95</v>
      </c>
      <c r="F17440" s="30" t="s">
        <v>68</v>
      </c>
      <c r="G17440" s="30" t="s">
        <v>69</v>
      </c>
      <c r="H17440" s="75">
        <v>1</v>
      </c>
    </row>
    <row r="17441" spans="1:8">
      <c r="A17441" s="30" t="s">
        <v>5030</v>
      </c>
      <c r="B17441" s="74">
        <v>46240</v>
      </c>
      <c r="C17441" s="30" t="s">
        <v>1322</v>
      </c>
      <c r="D17441" s="30" t="s">
        <v>1323</v>
      </c>
      <c r="E17441" s="75">
        <v>100</v>
      </c>
      <c r="F17441" s="30" t="s">
        <v>70</v>
      </c>
      <c r="G17441" s="30" t="s">
        <v>71</v>
      </c>
      <c r="H17441" s="75">
        <v>2</v>
      </c>
    </row>
    <row r="17442" spans="1:8">
      <c r="A17442" s="30" t="s">
        <v>5030</v>
      </c>
      <c r="B17442" s="74">
        <v>46240</v>
      </c>
      <c r="C17442" s="30" t="s">
        <v>1324</v>
      </c>
      <c r="D17442" s="30" t="s">
        <v>1325</v>
      </c>
      <c r="E17442" s="75">
        <v>250</v>
      </c>
      <c r="F17442" s="30" t="s">
        <v>80</v>
      </c>
      <c r="G17442" s="30" t="s">
        <v>81</v>
      </c>
      <c r="H17442" s="75">
        <v>1</v>
      </c>
    </row>
    <row r="17443" spans="1:8">
      <c r="A17443" s="30" t="s">
        <v>5030</v>
      </c>
      <c r="B17443" s="74">
        <v>46240</v>
      </c>
      <c r="C17443" s="30" t="s">
        <v>1326</v>
      </c>
      <c r="D17443" s="30" t="s">
        <v>1327</v>
      </c>
      <c r="E17443" s="75">
        <v>64</v>
      </c>
      <c r="F17443" s="30" t="s">
        <v>70</v>
      </c>
      <c r="G17443" s="30" t="s">
        <v>71</v>
      </c>
      <c r="H17443" s="75">
        <v>2</v>
      </c>
    </row>
    <row r="17444" spans="1:8">
      <c r="A17444" s="30" t="s">
        <v>5030</v>
      </c>
      <c r="B17444" s="74">
        <v>46240</v>
      </c>
      <c r="C17444" s="30" t="s">
        <v>1328</v>
      </c>
      <c r="D17444" s="30" t="s">
        <v>1329</v>
      </c>
      <c r="E17444" s="75">
        <v>111</v>
      </c>
      <c r="F17444" s="30" t="s">
        <v>80</v>
      </c>
      <c r="G17444" s="30" t="s">
        <v>81</v>
      </c>
      <c r="H17444" s="75">
        <v>1</v>
      </c>
    </row>
    <row r="17445" spans="1:8">
      <c r="A17445" s="30" t="s">
        <v>5030</v>
      </c>
      <c r="B17445" s="74">
        <v>46240</v>
      </c>
      <c r="C17445" s="30" t="s">
        <v>1332</v>
      </c>
      <c r="D17445" s="30" t="s">
        <v>1333</v>
      </c>
      <c r="E17445" s="75">
        <v>136</v>
      </c>
      <c r="F17445" s="30" t="s">
        <v>80</v>
      </c>
      <c r="G17445" s="30" t="s">
        <v>81</v>
      </c>
      <c r="H17445" s="75">
        <v>1</v>
      </c>
    </row>
    <row r="17446" spans="1:8">
      <c r="A17446" s="30" t="s">
        <v>5030</v>
      </c>
      <c r="B17446" s="74">
        <v>46240</v>
      </c>
      <c r="C17446" s="30" t="s">
        <v>1338</v>
      </c>
      <c r="D17446" s="30" t="s">
        <v>1339</v>
      </c>
      <c r="E17446" s="75">
        <v>17</v>
      </c>
      <c r="F17446" s="30" t="s">
        <v>53</v>
      </c>
      <c r="G17446" s="30" t="s">
        <v>54</v>
      </c>
      <c r="H17446" s="75">
        <v>1</v>
      </c>
    </row>
    <row r="17447" spans="1:8">
      <c r="A17447" s="30" t="s">
        <v>5030</v>
      </c>
      <c r="B17447" s="74">
        <v>46240</v>
      </c>
      <c r="C17447" s="30" t="s">
        <v>1340</v>
      </c>
      <c r="D17447" s="30" t="s">
        <v>1341</v>
      </c>
      <c r="E17447" s="75">
        <v>39</v>
      </c>
      <c r="F17447" s="30" t="s">
        <v>68</v>
      </c>
      <c r="G17447" s="30" t="s">
        <v>69</v>
      </c>
      <c r="H17447" s="75">
        <v>1</v>
      </c>
    </row>
    <row r="17448" spans="1:8">
      <c r="A17448" s="30" t="s">
        <v>5030</v>
      </c>
      <c r="B17448" s="74">
        <v>46239</v>
      </c>
      <c r="C17448" s="30" t="s">
        <v>768</v>
      </c>
      <c r="D17448" s="30" t="s">
        <v>769</v>
      </c>
      <c r="E17448" s="75">
        <v>111</v>
      </c>
      <c r="F17448" s="30" t="s">
        <v>68</v>
      </c>
      <c r="G17448" s="30" t="s">
        <v>69</v>
      </c>
      <c r="H17448" s="75">
        <v>1</v>
      </c>
    </row>
    <row r="17449" spans="1:8">
      <c r="A17449" s="30" t="s">
        <v>5030</v>
      </c>
      <c r="B17449" s="74">
        <v>46239</v>
      </c>
      <c r="C17449" s="30" t="s">
        <v>770</v>
      </c>
      <c r="D17449" s="30" t="s">
        <v>771</v>
      </c>
      <c r="E17449" s="75">
        <v>133</v>
      </c>
      <c r="F17449" s="30" t="s">
        <v>70</v>
      </c>
      <c r="G17449" s="30" t="s">
        <v>71</v>
      </c>
      <c r="H17449" s="75">
        <v>2</v>
      </c>
    </row>
    <row r="17450" spans="1:8">
      <c r="A17450" s="30" t="s">
        <v>5030</v>
      </c>
      <c r="B17450" s="74">
        <v>46239</v>
      </c>
      <c r="C17450" s="30" t="s">
        <v>772</v>
      </c>
      <c r="D17450" s="30" t="s">
        <v>773</v>
      </c>
      <c r="E17450" s="75">
        <v>318</v>
      </c>
      <c r="F17450" s="30" t="s">
        <v>80</v>
      </c>
      <c r="G17450" s="30" t="s">
        <v>81</v>
      </c>
      <c r="H17450" s="75">
        <v>1</v>
      </c>
    </row>
    <row r="17451" spans="1:8">
      <c r="A17451" s="30" t="s">
        <v>5030</v>
      </c>
      <c r="B17451" s="74">
        <v>46239</v>
      </c>
      <c r="C17451" s="30" t="s">
        <v>776</v>
      </c>
      <c r="D17451" s="30" t="s">
        <v>777</v>
      </c>
      <c r="E17451" s="75">
        <v>69</v>
      </c>
      <c r="F17451" s="30" t="s">
        <v>68</v>
      </c>
      <c r="G17451" s="30" t="s">
        <v>69</v>
      </c>
      <c r="H17451" s="75">
        <v>1</v>
      </c>
    </row>
    <row r="17452" spans="1:8">
      <c r="A17452" s="30" t="s">
        <v>5030</v>
      </c>
      <c r="B17452" s="74">
        <v>46239</v>
      </c>
      <c r="C17452" s="30" t="s">
        <v>780</v>
      </c>
      <c r="D17452" s="30" t="s">
        <v>781</v>
      </c>
      <c r="E17452" s="75">
        <v>125</v>
      </c>
      <c r="F17452" s="30" t="s">
        <v>70</v>
      </c>
      <c r="G17452" s="30" t="s">
        <v>71</v>
      </c>
      <c r="H17452" s="75">
        <v>2</v>
      </c>
    </row>
    <row r="17453" spans="1:8">
      <c r="A17453" s="30" t="s">
        <v>5030</v>
      </c>
      <c r="B17453" s="74">
        <v>46239</v>
      </c>
      <c r="C17453" s="30" t="s">
        <v>782</v>
      </c>
      <c r="D17453" s="30" t="s">
        <v>783</v>
      </c>
      <c r="E17453" s="75">
        <v>404</v>
      </c>
      <c r="F17453" s="30" t="s">
        <v>80</v>
      </c>
      <c r="G17453" s="30" t="s">
        <v>81</v>
      </c>
      <c r="H17453" s="75">
        <v>1</v>
      </c>
    </row>
    <row r="17454" spans="1:8">
      <c r="A17454" s="30" t="s">
        <v>5030</v>
      </c>
      <c r="B17454" s="74">
        <v>46239</v>
      </c>
      <c r="C17454" s="30" t="s">
        <v>786</v>
      </c>
      <c r="D17454" s="30" t="s">
        <v>787</v>
      </c>
      <c r="E17454" s="75">
        <v>129</v>
      </c>
      <c r="F17454" s="30" t="s">
        <v>70</v>
      </c>
      <c r="G17454" s="30" t="s">
        <v>71</v>
      </c>
      <c r="H17454" s="75">
        <v>2</v>
      </c>
    </row>
    <row r="17455" spans="1:8">
      <c r="A17455" s="30" t="s">
        <v>5030</v>
      </c>
      <c r="B17455" s="74">
        <v>46239</v>
      </c>
      <c r="C17455" s="30" t="s">
        <v>1814</v>
      </c>
      <c r="D17455" s="30" t="s">
        <v>1815</v>
      </c>
      <c r="E17455" s="75">
        <v>10</v>
      </c>
      <c r="F17455" s="30" t="s">
        <v>68</v>
      </c>
      <c r="G17455" s="30" t="s">
        <v>69</v>
      </c>
      <c r="H17455" s="75">
        <v>1</v>
      </c>
    </row>
    <row r="17456" spans="1:8">
      <c r="A17456" s="30" t="s">
        <v>5030</v>
      </c>
      <c r="B17456" s="74">
        <v>46239</v>
      </c>
      <c r="C17456" s="30" t="s">
        <v>788</v>
      </c>
      <c r="D17456" s="30" t="s">
        <v>789</v>
      </c>
      <c r="E17456" s="75">
        <v>58</v>
      </c>
      <c r="F17456" s="30" t="s">
        <v>68</v>
      </c>
      <c r="G17456" s="30" t="s">
        <v>69</v>
      </c>
      <c r="H17456" s="75">
        <v>1</v>
      </c>
    </row>
    <row r="17457" spans="1:8">
      <c r="A17457" s="30" t="s">
        <v>5030</v>
      </c>
      <c r="B17457" s="74">
        <v>46239</v>
      </c>
      <c r="C17457" s="30" t="s">
        <v>790</v>
      </c>
      <c r="D17457" s="30" t="s">
        <v>791</v>
      </c>
      <c r="E17457" s="75">
        <v>151</v>
      </c>
      <c r="F17457" s="30" t="s">
        <v>70</v>
      </c>
      <c r="G17457" s="30" t="s">
        <v>71</v>
      </c>
      <c r="H17457" s="75">
        <v>2</v>
      </c>
    </row>
    <row r="17458" spans="1:8">
      <c r="A17458" s="30" t="s">
        <v>5030</v>
      </c>
      <c r="B17458" s="74">
        <v>46239</v>
      </c>
      <c r="C17458" s="30" t="s">
        <v>794</v>
      </c>
      <c r="D17458" s="30" t="s">
        <v>795</v>
      </c>
      <c r="E17458" s="75">
        <v>120</v>
      </c>
      <c r="F17458" s="30" t="s">
        <v>70</v>
      </c>
      <c r="G17458" s="30" t="s">
        <v>71</v>
      </c>
      <c r="H17458" s="75">
        <v>2</v>
      </c>
    </row>
    <row r="17459" spans="1:8">
      <c r="A17459" s="30" t="s">
        <v>5030</v>
      </c>
      <c r="B17459" s="74">
        <v>46239</v>
      </c>
      <c r="C17459" s="30" t="s">
        <v>798</v>
      </c>
      <c r="D17459" s="30" t="s">
        <v>799</v>
      </c>
      <c r="E17459" s="75">
        <v>213</v>
      </c>
      <c r="F17459" s="30" t="s">
        <v>70</v>
      </c>
      <c r="G17459" s="30" t="s">
        <v>71</v>
      </c>
      <c r="H17459" s="75">
        <v>2</v>
      </c>
    </row>
    <row r="17460" spans="1:8">
      <c r="A17460" s="30" t="s">
        <v>5030</v>
      </c>
      <c r="B17460" s="74">
        <v>46239</v>
      </c>
      <c r="C17460" s="30" t="s">
        <v>800</v>
      </c>
      <c r="D17460" s="30" t="s">
        <v>801</v>
      </c>
      <c r="E17460" s="75">
        <v>46</v>
      </c>
      <c r="F17460" s="30" t="s">
        <v>68</v>
      </c>
      <c r="G17460" s="30" t="s">
        <v>69</v>
      </c>
      <c r="H17460" s="75">
        <v>1</v>
      </c>
    </row>
    <row r="17461" spans="1:8">
      <c r="A17461" s="30" t="s">
        <v>5030</v>
      </c>
      <c r="B17461" s="74">
        <v>46239</v>
      </c>
      <c r="C17461" s="30" t="s">
        <v>802</v>
      </c>
      <c r="D17461" s="30" t="s">
        <v>803</v>
      </c>
      <c r="E17461" s="75">
        <v>177</v>
      </c>
      <c r="F17461" s="30" t="s">
        <v>70</v>
      </c>
      <c r="G17461" s="30" t="s">
        <v>71</v>
      </c>
      <c r="H17461" s="75">
        <v>2</v>
      </c>
    </row>
    <row r="17462" spans="1:8">
      <c r="A17462" s="30" t="s">
        <v>5030</v>
      </c>
      <c r="B17462" s="74">
        <v>46239</v>
      </c>
      <c r="C17462" s="30" t="s">
        <v>804</v>
      </c>
      <c r="D17462" s="30" t="s">
        <v>805</v>
      </c>
      <c r="E17462" s="75">
        <v>140</v>
      </c>
      <c r="F17462" s="30" t="s">
        <v>80</v>
      </c>
      <c r="G17462" s="30" t="s">
        <v>81</v>
      </c>
      <c r="H17462" s="75">
        <v>1</v>
      </c>
    </row>
    <row r="17463" spans="1:8">
      <c r="A17463" s="30" t="s">
        <v>5030</v>
      </c>
      <c r="B17463" s="74">
        <v>46239</v>
      </c>
      <c r="C17463" s="30" t="s">
        <v>808</v>
      </c>
      <c r="D17463" s="30" t="s">
        <v>809</v>
      </c>
      <c r="E17463" s="75">
        <v>58</v>
      </c>
      <c r="F17463" s="30" t="s">
        <v>68</v>
      </c>
      <c r="G17463" s="30" t="s">
        <v>69</v>
      </c>
      <c r="H17463" s="75">
        <v>1</v>
      </c>
    </row>
    <row r="17464" spans="1:8">
      <c r="A17464" s="30" t="s">
        <v>5030</v>
      </c>
      <c r="B17464" s="74">
        <v>46239</v>
      </c>
      <c r="C17464" s="30" t="s">
        <v>810</v>
      </c>
      <c r="D17464" s="30" t="s">
        <v>811</v>
      </c>
      <c r="E17464" s="75">
        <v>111</v>
      </c>
      <c r="F17464" s="30" t="s">
        <v>70</v>
      </c>
      <c r="G17464" s="30" t="s">
        <v>71</v>
      </c>
      <c r="H17464" s="75">
        <v>2</v>
      </c>
    </row>
    <row r="17465" spans="1:8">
      <c r="A17465" s="30" t="s">
        <v>5030</v>
      </c>
      <c r="B17465" s="74">
        <v>46239</v>
      </c>
      <c r="C17465" s="30" t="s">
        <v>818</v>
      </c>
      <c r="D17465" s="30" t="s">
        <v>819</v>
      </c>
      <c r="E17465" s="75">
        <v>111</v>
      </c>
      <c r="F17465" s="30" t="s">
        <v>53</v>
      </c>
      <c r="G17465" s="30" t="s">
        <v>54</v>
      </c>
      <c r="H17465" s="75">
        <v>1</v>
      </c>
    </row>
    <row r="17466" spans="1:8">
      <c r="A17466" s="30" t="s">
        <v>5030</v>
      </c>
      <c r="B17466" s="74">
        <v>46239</v>
      </c>
      <c r="C17466" s="30" t="s">
        <v>820</v>
      </c>
      <c r="D17466" s="30" t="s">
        <v>821</v>
      </c>
      <c r="E17466" s="75">
        <v>64</v>
      </c>
      <c r="F17466" s="30" t="s">
        <v>70</v>
      </c>
      <c r="G17466" s="30" t="s">
        <v>71</v>
      </c>
      <c r="H17466" s="75">
        <v>2</v>
      </c>
    </row>
    <row r="17467" spans="1:8">
      <c r="A17467" s="30" t="s">
        <v>5030</v>
      </c>
      <c r="B17467" s="74">
        <v>46239</v>
      </c>
      <c r="C17467" s="30" t="s">
        <v>822</v>
      </c>
      <c r="D17467" s="30" t="s">
        <v>823</v>
      </c>
      <c r="E17467" s="75">
        <v>129</v>
      </c>
      <c r="F17467" s="30" t="s">
        <v>70</v>
      </c>
      <c r="G17467" s="30" t="s">
        <v>71</v>
      </c>
      <c r="H17467" s="75">
        <v>2</v>
      </c>
    </row>
    <row r="17468" spans="1:8">
      <c r="A17468" s="30" t="s">
        <v>5030</v>
      </c>
      <c r="B17468" s="74">
        <v>46239</v>
      </c>
      <c r="C17468" s="30" t="s">
        <v>824</v>
      </c>
      <c r="D17468" s="30" t="s">
        <v>825</v>
      </c>
      <c r="E17468" s="75">
        <v>136</v>
      </c>
      <c r="F17468" s="30" t="s">
        <v>80</v>
      </c>
      <c r="G17468" s="30" t="s">
        <v>81</v>
      </c>
      <c r="H17468" s="75">
        <v>1</v>
      </c>
    </row>
    <row r="17469" spans="1:8">
      <c r="A17469" s="30" t="s">
        <v>5030</v>
      </c>
      <c r="B17469" s="74">
        <v>46239</v>
      </c>
      <c r="C17469" s="30" t="s">
        <v>826</v>
      </c>
      <c r="D17469" s="30" t="s">
        <v>827</v>
      </c>
      <c r="E17469" s="75">
        <v>93</v>
      </c>
      <c r="F17469" s="30" t="s">
        <v>70</v>
      </c>
      <c r="G17469" s="30" t="s">
        <v>71</v>
      </c>
      <c r="H17469" s="75">
        <v>2</v>
      </c>
    </row>
    <row r="17470" spans="1:8">
      <c r="A17470" s="30" t="s">
        <v>5030</v>
      </c>
      <c r="B17470" s="74">
        <v>46239</v>
      </c>
      <c r="C17470" s="30" t="s">
        <v>828</v>
      </c>
      <c r="D17470" s="30" t="s">
        <v>829</v>
      </c>
      <c r="E17470" s="75">
        <v>161</v>
      </c>
      <c r="F17470" s="30" t="s">
        <v>70</v>
      </c>
      <c r="G17470" s="30" t="s">
        <v>71</v>
      </c>
      <c r="H17470" s="75">
        <v>2</v>
      </c>
    </row>
    <row r="17471" spans="1:8">
      <c r="A17471" s="30" t="s">
        <v>5030</v>
      </c>
      <c r="B17471" s="74">
        <v>46239</v>
      </c>
      <c r="C17471" s="30" t="s">
        <v>830</v>
      </c>
      <c r="D17471" s="30" t="s">
        <v>831</v>
      </c>
      <c r="E17471" s="75">
        <v>30</v>
      </c>
      <c r="F17471" s="30" t="s">
        <v>68</v>
      </c>
      <c r="G17471" s="30" t="s">
        <v>69</v>
      </c>
      <c r="H17471" s="75">
        <v>1</v>
      </c>
    </row>
    <row r="17472" spans="1:8">
      <c r="A17472" s="30" t="s">
        <v>5030</v>
      </c>
      <c r="B17472" s="74">
        <v>46239</v>
      </c>
      <c r="C17472" s="30" t="s">
        <v>832</v>
      </c>
      <c r="D17472" s="30" t="s">
        <v>833</v>
      </c>
      <c r="E17472" s="75">
        <v>60</v>
      </c>
      <c r="F17472" s="30" t="s">
        <v>70</v>
      </c>
      <c r="G17472" s="30" t="s">
        <v>71</v>
      </c>
      <c r="H17472" s="75">
        <v>2</v>
      </c>
    </row>
    <row r="17473" spans="1:8">
      <c r="A17473" s="30" t="s">
        <v>5030</v>
      </c>
      <c r="B17473" s="74">
        <v>46239</v>
      </c>
      <c r="C17473" s="30" t="s">
        <v>834</v>
      </c>
      <c r="D17473" s="30" t="s">
        <v>835</v>
      </c>
      <c r="E17473" s="75">
        <v>94</v>
      </c>
      <c r="F17473" s="30" t="s">
        <v>80</v>
      </c>
      <c r="G17473" s="30" t="s">
        <v>81</v>
      </c>
      <c r="H17473" s="75">
        <v>1</v>
      </c>
    </row>
    <row r="17474" spans="1:8">
      <c r="A17474" s="30" t="s">
        <v>5030</v>
      </c>
      <c r="B17474" s="74">
        <v>46239</v>
      </c>
      <c r="C17474" s="30" t="s">
        <v>838</v>
      </c>
      <c r="D17474" s="30" t="s">
        <v>839</v>
      </c>
      <c r="E17474" s="75">
        <v>81</v>
      </c>
      <c r="F17474" s="30" t="s">
        <v>70</v>
      </c>
      <c r="G17474" s="30" t="s">
        <v>71</v>
      </c>
      <c r="H17474" s="75">
        <v>2</v>
      </c>
    </row>
    <row r="17475" spans="1:8">
      <c r="A17475" s="30" t="s">
        <v>5030</v>
      </c>
      <c r="B17475" s="74">
        <v>46239</v>
      </c>
      <c r="C17475" s="30" t="s">
        <v>840</v>
      </c>
      <c r="D17475" s="30" t="s">
        <v>841</v>
      </c>
      <c r="E17475" s="75">
        <v>76</v>
      </c>
      <c r="F17475" s="30" t="s">
        <v>70</v>
      </c>
      <c r="G17475" s="30" t="s">
        <v>71</v>
      </c>
      <c r="H17475" s="75">
        <v>2</v>
      </c>
    </row>
    <row r="17476" spans="1:8">
      <c r="A17476" s="30" t="s">
        <v>5030</v>
      </c>
      <c r="B17476" s="74">
        <v>46239</v>
      </c>
      <c r="C17476" s="30" t="s">
        <v>842</v>
      </c>
      <c r="D17476" s="30" t="s">
        <v>843</v>
      </c>
      <c r="E17476" s="75">
        <v>107</v>
      </c>
      <c r="F17476" s="30" t="s">
        <v>70</v>
      </c>
      <c r="G17476" s="30" t="s">
        <v>71</v>
      </c>
      <c r="H17476" s="75">
        <v>2</v>
      </c>
    </row>
    <row r="17477" spans="1:8">
      <c r="A17477" s="30" t="s">
        <v>5030</v>
      </c>
      <c r="B17477" s="74">
        <v>46239</v>
      </c>
      <c r="C17477" s="30" t="s">
        <v>846</v>
      </c>
      <c r="D17477" s="30" t="s">
        <v>847</v>
      </c>
      <c r="E17477" s="75">
        <v>105</v>
      </c>
      <c r="F17477" s="30" t="s">
        <v>80</v>
      </c>
      <c r="G17477" s="30" t="s">
        <v>81</v>
      </c>
      <c r="H17477" s="75">
        <v>1</v>
      </c>
    </row>
    <row r="17478" spans="1:8">
      <c r="A17478" s="30" t="s">
        <v>5030</v>
      </c>
      <c r="B17478" s="74">
        <v>46239</v>
      </c>
      <c r="C17478" s="30" t="s">
        <v>848</v>
      </c>
      <c r="D17478" s="30" t="s">
        <v>849</v>
      </c>
      <c r="E17478" s="75">
        <v>255</v>
      </c>
      <c r="F17478" s="30" t="s">
        <v>70</v>
      </c>
      <c r="G17478" s="30" t="s">
        <v>71</v>
      </c>
      <c r="H17478" s="75">
        <v>2</v>
      </c>
    </row>
    <row r="17479" spans="1:8">
      <c r="A17479" s="30" t="s">
        <v>5030</v>
      </c>
      <c r="B17479" s="74">
        <v>46239</v>
      </c>
      <c r="C17479" s="30" t="s">
        <v>850</v>
      </c>
      <c r="D17479" s="30" t="s">
        <v>851</v>
      </c>
      <c r="E17479" s="75">
        <v>59</v>
      </c>
      <c r="F17479" s="30" t="s">
        <v>70</v>
      </c>
      <c r="G17479" s="30" t="s">
        <v>71</v>
      </c>
      <c r="H17479" s="75">
        <v>2</v>
      </c>
    </row>
    <row r="17480" spans="1:8">
      <c r="A17480" s="30" t="s">
        <v>5030</v>
      </c>
      <c r="B17480" s="74">
        <v>46239</v>
      </c>
      <c r="C17480" s="30" t="s">
        <v>854</v>
      </c>
      <c r="D17480" s="30" t="s">
        <v>855</v>
      </c>
      <c r="E17480" s="75">
        <v>109</v>
      </c>
      <c r="F17480" s="30" t="s">
        <v>70</v>
      </c>
      <c r="G17480" s="30" t="s">
        <v>71</v>
      </c>
      <c r="H17480" s="75">
        <v>2</v>
      </c>
    </row>
    <row r="17481" spans="1:8">
      <c r="A17481" s="30" t="s">
        <v>5030</v>
      </c>
      <c r="B17481" s="74">
        <v>46239</v>
      </c>
      <c r="C17481" s="30" t="s">
        <v>858</v>
      </c>
      <c r="D17481" s="30" t="s">
        <v>859</v>
      </c>
      <c r="E17481" s="75">
        <v>18</v>
      </c>
      <c r="F17481" s="30" t="s">
        <v>53</v>
      </c>
      <c r="G17481" s="30" t="s">
        <v>54</v>
      </c>
      <c r="H17481" s="75">
        <v>1</v>
      </c>
    </row>
    <row r="17482" spans="1:8">
      <c r="A17482" s="30" t="s">
        <v>5030</v>
      </c>
      <c r="B17482" s="74">
        <v>46239</v>
      </c>
      <c r="C17482" s="30" t="s">
        <v>862</v>
      </c>
      <c r="D17482" s="30" t="s">
        <v>863</v>
      </c>
      <c r="E17482" s="75">
        <v>76</v>
      </c>
      <c r="F17482" s="30" t="s">
        <v>70</v>
      </c>
      <c r="G17482" s="30" t="s">
        <v>71</v>
      </c>
      <c r="H17482" s="75">
        <v>2</v>
      </c>
    </row>
    <row r="17483" spans="1:8">
      <c r="A17483" s="30" t="s">
        <v>5030</v>
      </c>
      <c r="B17483" s="74">
        <v>46239</v>
      </c>
      <c r="C17483" s="30" t="s">
        <v>864</v>
      </c>
      <c r="D17483" s="30" t="s">
        <v>865</v>
      </c>
      <c r="E17483" s="75">
        <v>14</v>
      </c>
      <c r="F17483" s="30" t="s">
        <v>68</v>
      </c>
      <c r="G17483" s="30" t="s">
        <v>69</v>
      </c>
      <c r="H17483" s="75">
        <v>1</v>
      </c>
    </row>
    <row r="17484" spans="1:8">
      <c r="A17484" s="30" t="s">
        <v>5030</v>
      </c>
      <c r="B17484" s="74">
        <v>46239</v>
      </c>
      <c r="C17484" s="30" t="s">
        <v>866</v>
      </c>
      <c r="D17484" s="30" t="s">
        <v>867</v>
      </c>
      <c r="E17484" s="75">
        <v>122</v>
      </c>
      <c r="F17484" s="30" t="s">
        <v>70</v>
      </c>
      <c r="G17484" s="30" t="s">
        <v>71</v>
      </c>
      <c r="H17484" s="75">
        <v>2</v>
      </c>
    </row>
    <row r="17485" spans="1:8">
      <c r="A17485" s="30" t="s">
        <v>5030</v>
      </c>
      <c r="B17485" s="74">
        <v>46239</v>
      </c>
      <c r="C17485" s="30" t="s">
        <v>870</v>
      </c>
      <c r="D17485" s="30" t="s">
        <v>871</v>
      </c>
      <c r="E17485" s="75">
        <v>122</v>
      </c>
      <c r="F17485" s="30" t="s">
        <v>70</v>
      </c>
      <c r="G17485" s="30" t="s">
        <v>71</v>
      </c>
      <c r="H17485" s="75">
        <v>2</v>
      </c>
    </row>
    <row r="17486" spans="1:8">
      <c r="A17486" s="30" t="s">
        <v>5030</v>
      </c>
      <c r="B17486" s="74">
        <v>46239</v>
      </c>
      <c r="C17486" s="30" t="s">
        <v>872</v>
      </c>
      <c r="D17486" s="30" t="s">
        <v>873</v>
      </c>
      <c r="E17486" s="75">
        <v>54</v>
      </c>
      <c r="F17486" s="30" t="s">
        <v>70</v>
      </c>
      <c r="G17486" s="30" t="s">
        <v>71</v>
      </c>
      <c r="H17486" s="75">
        <v>2</v>
      </c>
    </row>
    <row r="17487" spans="1:8">
      <c r="A17487" s="30" t="s">
        <v>5030</v>
      </c>
      <c r="B17487" s="74">
        <v>46239</v>
      </c>
      <c r="C17487" s="30" t="s">
        <v>874</v>
      </c>
      <c r="D17487" s="30" t="s">
        <v>875</v>
      </c>
      <c r="E17487" s="75">
        <v>29</v>
      </c>
      <c r="F17487" s="30" t="s">
        <v>68</v>
      </c>
      <c r="G17487" s="30" t="s">
        <v>69</v>
      </c>
      <c r="H17487" s="75">
        <v>1</v>
      </c>
    </row>
    <row r="17488" spans="1:8">
      <c r="A17488" s="30" t="s">
        <v>5030</v>
      </c>
      <c r="B17488" s="74">
        <v>46239</v>
      </c>
      <c r="C17488" s="30" t="s">
        <v>876</v>
      </c>
      <c r="D17488" s="30" t="s">
        <v>877</v>
      </c>
      <c r="E17488" s="75">
        <v>110</v>
      </c>
      <c r="F17488" s="30" t="s">
        <v>70</v>
      </c>
      <c r="G17488" s="30" t="s">
        <v>71</v>
      </c>
      <c r="H17488" s="75">
        <v>2</v>
      </c>
    </row>
    <row r="17489" spans="1:8">
      <c r="A17489" s="30" t="s">
        <v>5030</v>
      </c>
      <c r="B17489" s="74">
        <v>46239</v>
      </c>
      <c r="C17489" s="30" t="s">
        <v>5048</v>
      </c>
      <c r="D17489" s="30" t="s">
        <v>5049</v>
      </c>
      <c r="E17489" s="75">
        <v>6</v>
      </c>
      <c r="F17489" s="30" t="s">
        <v>76</v>
      </c>
      <c r="G17489" s="30" t="s">
        <v>77</v>
      </c>
      <c r="H17489" s="75">
        <v>1</v>
      </c>
    </row>
    <row r="17490" spans="1:8">
      <c r="A17490" s="30" t="s">
        <v>5030</v>
      </c>
      <c r="B17490" s="74">
        <v>46239</v>
      </c>
      <c r="C17490" s="30" t="s">
        <v>878</v>
      </c>
      <c r="D17490" s="30" t="s">
        <v>879</v>
      </c>
      <c r="E17490" s="75">
        <v>72</v>
      </c>
      <c r="F17490" s="30" t="s">
        <v>68</v>
      </c>
      <c r="G17490" s="30" t="s">
        <v>69</v>
      </c>
      <c r="H17490" s="75">
        <v>1</v>
      </c>
    </row>
    <row r="17491" spans="1:8">
      <c r="A17491" s="30" t="s">
        <v>5030</v>
      </c>
      <c r="B17491" s="74">
        <v>46239</v>
      </c>
      <c r="C17491" s="30" t="s">
        <v>880</v>
      </c>
      <c r="D17491" s="30" t="s">
        <v>881</v>
      </c>
      <c r="E17491" s="75">
        <v>101</v>
      </c>
      <c r="F17491" s="30" t="s">
        <v>70</v>
      </c>
      <c r="G17491" s="30" t="s">
        <v>71</v>
      </c>
      <c r="H17491" s="75">
        <v>2</v>
      </c>
    </row>
    <row r="17492" spans="1:8">
      <c r="A17492" s="30" t="s">
        <v>5030</v>
      </c>
      <c r="B17492" s="74">
        <v>46239</v>
      </c>
      <c r="C17492" s="30" t="s">
        <v>882</v>
      </c>
      <c r="D17492" s="30" t="s">
        <v>883</v>
      </c>
      <c r="E17492" s="75">
        <v>74</v>
      </c>
      <c r="F17492" s="30" t="s">
        <v>70</v>
      </c>
      <c r="G17492" s="30" t="s">
        <v>71</v>
      </c>
      <c r="H17492" s="75">
        <v>2</v>
      </c>
    </row>
    <row r="17493" spans="1:8">
      <c r="A17493" s="30" t="s">
        <v>5030</v>
      </c>
      <c r="B17493" s="74">
        <v>46239</v>
      </c>
      <c r="C17493" s="30" t="s">
        <v>886</v>
      </c>
      <c r="D17493" s="30" t="s">
        <v>887</v>
      </c>
      <c r="E17493" s="75">
        <v>97</v>
      </c>
      <c r="F17493" s="30" t="s">
        <v>70</v>
      </c>
      <c r="G17493" s="30" t="s">
        <v>71</v>
      </c>
      <c r="H17493" s="75">
        <v>2</v>
      </c>
    </row>
    <row r="17494" spans="1:8">
      <c r="A17494" s="30" t="s">
        <v>5030</v>
      </c>
      <c r="B17494" s="74">
        <v>46239</v>
      </c>
      <c r="C17494" s="30" t="s">
        <v>888</v>
      </c>
      <c r="D17494" s="30" t="s">
        <v>889</v>
      </c>
      <c r="E17494" s="75">
        <v>22</v>
      </c>
      <c r="F17494" s="30" t="s">
        <v>68</v>
      </c>
      <c r="G17494" s="30" t="s">
        <v>69</v>
      </c>
      <c r="H17494" s="75">
        <v>1</v>
      </c>
    </row>
    <row r="17495" spans="1:8">
      <c r="A17495" s="30" t="s">
        <v>5030</v>
      </c>
      <c r="B17495" s="74">
        <v>46239</v>
      </c>
      <c r="C17495" s="30" t="s">
        <v>890</v>
      </c>
      <c r="D17495" s="30" t="s">
        <v>891</v>
      </c>
      <c r="E17495" s="75">
        <v>94</v>
      </c>
      <c r="F17495" s="30" t="s">
        <v>53</v>
      </c>
      <c r="G17495" s="30" t="s">
        <v>54</v>
      </c>
      <c r="H17495" s="75">
        <v>1</v>
      </c>
    </row>
    <row r="17496" spans="1:8">
      <c r="A17496" s="30" t="s">
        <v>5030</v>
      </c>
      <c r="B17496" s="74">
        <v>46239</v>
      </c>
      <c r="C17496" s="30" t="s">
        <v>892</v>
      </c>
      <c r="D17496" s="30" t="s">
        <v>893</v>
      </c>
      <c r="E17496" s="75">
        <v>84</v>
      </c>
      <c r="F17496" s="30" t="s">
        <v>70</v>
      </c>
      <c r="G17496" s="30" t="s">
        <v>71</v>
      </c>
      <c r="H17496" s="75">
        <v>2</v>
      </c>
    </row>
    <row r="17497" spans="1:8">
      <c r="A17497" s="30" t="s">
        <v>5030</v>
      </c>
      <c r="B17497" s="74">
        <v>46239</v>
      </c>
      <c r="C17497" s="30" t="s">
        <v>894</v>
      </c>
      <c r="D17497" s="30" t="s">
        <v>895</v>
      </c>
      <c r="E17497" s="75">
        <v>64</v>
      </c>
      <c r="F17497" s="30" t="s">
        <v>68</v>
      </c>
      <c r="G17497" s="30" t="s">
        <v>69</v>
      </c>
      <c r="H17497" s="75">
        <v>1</v>
      </c>
    </row>
    <row r="17498" spans="1:8">
      <c r="A17498" s="30" t="s">
        <v>5030</v>
      </c>
      <c r="B17498" s="74">
        <v>46239</v>
      </c>
      <c r="C17498" s="30" t="s">
        <v>896</v>
      </c>
      <c r="D17498" s="30" t="s">
        <v>897</v>
      </c>
      <c r="E17498" s="75">
        <v>22</v>
      </c>
      <c r="F17498" s="30" t="s">
        <v>68</v>
      </c>
      <c r="G17498" s="30" t="s">
        <v>69</v>
      </c>
      <c r="H17498" s="75">
        <v>1</v>
      </c>
    </row>
    <row r="17499" spans="1:8">
      <c r="A17499" s="30" t="s">
        <v>5030</v>
      </c>
      <c r="B17499" s="74">
        <v>46239</v>
      </c>
      <c r="C17499" s="30" t="s">
        <v>898</v>
      </c>
      <c r="D17499" s="30" t="s">
        <v>899</v>
      </c>
      <c r="E17499" s="75">
        <v>95</v>
      </c>
      <c r="F17499" s="30" t="s">
        <v>70</v>
      </c>
      <c r="G17499" s="30" t="s">
        <v>71</v>
      </c>
      <c r="H17499" s="75">
        <v>2</v>
      </c>
    </row>
    <row r="17500" spans="1:8">
      <c r="A17500" s="30" t="s">
        <v>5030</v>
      </c>
      <c r="B17500" s="74">
        <v>46239</v>
      </c>
      <c r="C17500" s="30" t="s">
        <v>900</v>
      </c>
      <c r="D17500" s="30" t="s">
        <v>901</v>
      </c>
      <c r="E17500" s="75">
        <v>41</v>
      </c>
      <c r="F17500" s="30" t="s">
        <v>68</v>
      </c>
      <c r="G17500" s="30" t="s">
        <v>69</v>
      </c>
      <c r="H17500" s="75">
        <v>1</v>
      </c>
    </row>
    <row r="17501" spans="1:8">
      <c r="A17501" s="30" t="s">
        <v>5030</v>
      </c>
      <c r="B17501" s="74">
        <v>46239</v>
      </c>
      <c r="C17501" s="30" t="s">
        <v>904</v>
      </c>
      <c r="D17501" s="30" t="s">
        <v>905</v>
      </c>
      <c r="E17501" s="75">
        <v>109</v>
      </c>
      <c r="F17501" s="30" t="s">
        <v>70</v>
      </c>
      <c r="G17501" s="30" t="s">
        <v>71</v>
      </c>
      <c r="H17501" s="75">
        <v>2</v>
      </c>
    </row>
    <row r="17502" spans="1:8">
      <c r="A17502" s="30" t="s">
        <v>5030</v>
      </c>
      <c r="B17502" s="74">
        <v>46239</v>
      </c>
      <c r="C17502" s="30" t="s">
        <v>906</v>
      </c>
      <c r="D17502" s="30" t="s">
        <v>907</v>
      </c>
      <c r="E17502" s="75">
        <v>113</v>
      </c>
      <c r="F17502" s="30" t="s">
        <v>70</v>
      </c>
      <c r="G17502" s="30" t="s">
        <v>71</v>
      </c>
      <c r="H17502" s="75">
        <v>2</v>
      </c>
    </row>
    <row r="17503" spans="1:8">
      <c r="A17503" s="30" t="s">
        <v>5030</v>
      </c>
      <c r="B17503" s="74">
        <v>46239</v>
      </c>
      <c r="C17503" s="30" t="s">
        <v>908</v>
      </c>
      <c r="D17503" s="30" t="s">
        <v>909</v>
      </c>
      <c r="E17503" s="75">
        <v>205</v>
      </c>
      <c r="F17503" s="30" t="s">
        <v>80</v>
      </c>
      <c r="G17503" s="30" t="s">
        <v>81</v>
      </c>
      <c r="H17503" s="75">
        <v>1</v>
      </c>
    </row>
    <row r="17504" spans="1:8">
      <c r="A17504" s="30" t="s">
        <v>5030</v>
      </c>
      <c r="B17504" s="74">
        <v>46239</v>
      </c>
      <c r="C17504" s="30" t="s">
        <v>910</v>
      </c>
      <c r="D17504" s="30" t="s">
        <v>911</v>
      </c>
      <c r="E17504" s="75">
        <v>102</v>
      </c>
      <c r="F17504" s="30" t="s">
        <v>70</v>
      </c>
      <c r="G17504" s="30" t="s">
        <v>71</v>
      </c>
      <c r="H17504" s="75">
        <v>2</v>
      </c>
    </row>
    <row r="17505" spans="1:8">
      <c r="A17505" s="30" t="s">
        <v>5030</v>
      </c>
      <c r="B17505" s="74">
        <v>46239</v>
      </c>
      <c r="C17505" s="30" t="s">
        <v>912</v>
      </c>
      <c r="D17505" s="30" t="s">
        <v>913</v>
      </c>
      <c r="E17505" s="75">
        <v>46</v>
      </c>
      <c r="F17505" s="30" t="s">
        <v>68</v>
      </c>
      <c r="G17505" s="30" t="s">
        <v>69</v>
      </c>
      <c r="H17505" s="75">
        <v>1</v>
      </c>
    </row>
    <row r="17506" spans="1:8">
      <c r="A17506" s="30" t="s">
        <v>5030</v>
      </c>
      <c r="B17506" s="74">
        <v>46239</v>
      </c>
      <c r="C17506" s="30" t="s">
        <v>920</v>
      </c>
      <c r="D17506" s="30" t="s">
        <v>921</v>
      </c>
      <c r="E17506" s="75">
        <v>230</v>
      </c>
      <c r="F17506" s="30" t="s">
        <v>80</v>
      </c>
      <c r="G17506" s="30" t="s">
        <v>81</v>
      </c>
      <c r="H17506" s="75">
        <v>1</v>
      </c>
    </row>
    <row r="17507" spans="1:8">
      <c r="A17507" s="30" t="s">
        <v>5030</v>
      </c>
      <c r="B17507" s="74">
        <v>46239</v>
      </c>
      <c r="C17507" s="30" t="s">
        <v>922</v>
      </c>
      <c r="D17507" s="30" t="s">
        <v>923</v>
      </c>
      <c r="E17507" s="75">
        <v>59</v>
      </c>
      <c r="F17507" s="30" t="s">
        <v>70</v>
      </c>
      <c r="G17507" s="30" t="s">
        <v>71</v>
      </c>
      <c r="H17507" s="75">
        <v>2</v>
      </c>
    </row>
    <row r="17508" spans="1:8">
      <c r="A17508" s="30" t="s">
        <v>5030</v>
      </c>
      <c r="B17508" s="74">
        <v>46239</v>
      </c>
      <c r="C17508" s="30" t="s">
        <v>926</v>
      </c>
      <c r="D17508" s="30" t="s">
        <v>927</v>
      </c>
      <c r="E17508" s="75">
        <v>136</v>
      </c>
      <c r="F17508" s="30" t="s">
        <v>70</v>
      </c>
      <c r="G17508" s="30" t="s">
        <v>71</v>
      </c>
      <c r="H17508" s="75">
        <v>2</v>
      </c>
    </row>
    <row r="17509" spans="1:8">
      <c r="A17509" s="30" t="s">
        <v>5030</v>
      </c>
      <c r="B17509" s="74">
        <v>46239</v>
      </c>
      <c r="C17509" s="30" t="s">
        <v>928</v>
      </c>
      <c r="D17509" s="30" t="s">
        <v>929</v>
      </c>
      <c r="E17509" s="75">
        <v>85</v>
      </c>
      <c r="F17509" s="30" t="s">
        <v>70</v>
      </c>
      <c r="G17509" s="30" t="s">
        <v>71</v>
      </c>
      <c r="H17509" s="75">
        <v>2</v>
      </c>
    </row>
    <row r="17510" spans="1:8">
      <c r="A17510" s="30" t="s">
        <v>5030</v>
      </c>
      <c r="B17510" s="74">
        <v>46239</v>
      </c>
      <c r="C17510" s="30" t="s">
        <v>932</v>
      </c>
      <c r="D17510" s="30" t="s">
        <v>933</v>
      </c>
      <c r="E17510" s="75">
        <v>4</v>
      </c>
      <c r="F17510" s="30" t="s">
        <v>78</v>
      </c>
      <c r="G17510" s="30" t="s">
        <v>79</v>
      </c>
      <c r="H17510" s="75">
        <v>2</v>
      </c>
    </row>
    <row r="17511" spans="1:8">
      <c r="A17511" s="30" t="s">
        <v>5030</v>
      </c>
      <c r="B17511" s="74">
        <v>46239</v>
      </c>
      <c r="C17511" s="30" t="s">
        <v>936</v>
      </c>
      <c r="D17511" s="30" t="s">
        <v>937</v>
      </c>
      <c r="E17511" s="75">
        <v>92</v>
      </c>
      <c r="F17511" s="30" t="s">
        <v>70</v>
      </c>
      <c r="G17511" s="30" t="s">
        <v>71</v>
      </c>
      <c r="H17511" s="75">
        <v>2</v>
      </c>
    </row>
    <row r="17512" spans="1:8">
      <c r="A17512" s="30" t="s">
        <v>5030</v>
      </c>
      <c r="B17512" s="74">
        <v>46239</v>
      </c>
      <c r="C17512" s="30" t="s">
        <v>938</v>
      </c>
      <c r="D17512" s="30" t="s">
        <v>939</v>
      </c>
      <c r="E17512" s="75">
        <v>201</v>
      </c>
      <c r="F17512" s="30" t="s">
        <v>80</v>
      </c>
      <c r="G17512" s="30" t="s">
        <v>81</v>
      </c>
      <c r="H17512" s="75">
        <v>1</v>
      </c>
    </row>
    <row r="17513" spans="1:8">
      <c r="A17513" s="30" t="s">
        <v>5030</v>
      </c>
      <c r="B17513" s="74">
        <v>46239</v>
      </c>
      <c r="C17513" s="30" t="s">
        <v>1922</v>
      </c>
      <c r="D17513" s="30" t="s">
        <v>1923</v>
      </c>
      <c r="E17513" s="75">
        <v>75</v>
      </c>
      <c r="F17513" s="30" t="s">
        <v>70</v>
      </c>
      <c r="G17513" s="30" t="s">
        <v>71</v>
      </c>
      <c r="H17513" s="75">
        <v>2</v>
      </c>
    </row>
    <row r="17514" spans="1:8">
      <c r="A17514" s="30" t="s">
        <v>5030</v>
      </c>
      <c r="B17514" s="74">
        <v>46239</v>
      </c>
      <c r="C17514" s="30" t="s">
        <v>942</v>
      </c>
      <c r="D17514" s="30" t="s">
        <v>943</v>
      </c>
      <c r="E17514" s="75">
        <v>158</v>
      </c>
      <c r="F17514" s="30" t="s">
        <v>70</v>
      </c>
      <c r="G17514" s="30" t="s">
        <v>71</v>
      </c>
      <c r="H17514" s="75">
        <v>2</v>
      </c>
    </row>
    <row r="17515" spans="1:8">
      <c r="A17515" s="30" t="s">
        <v>5030</v>
      </c>
      <c r="B17515" s="74">
        <v>46239</v>
      </c>
      <c r="C17515" s="30" t="s">
        <v>948</v>
      </c>
      <c r="D17515" s="30" t="s">
        <v>949</v>
      </c>
      <c r="E17515" s="75">
        <v>202</v>
      </c>
      <c r="F17515" s="30" t="s">
        <v>80</v>
      </c>
      <c r="G17515" s="30" t="s">
        <v>81</v>
      </c>
      <c r="H17515" s="75">
        <v>1</v>
      </c>
    </row>
    <row r="17516" spans="1:8">
      <c r="A17516" s="30" t="s">
        <v>5030</v>
      </c>
      <c r="B17516" s="74">
        <v>46239</v>
      </c>
      <c r="C17516" s="30" t="s">
        <v>950</v>
      </c>
      <c r="D17516" s="30" t="s">
        <v>951</v>
      </c>
      <c r="E17516" s="75">
        <v>49</v>
      </c>
      <c r="F17516" s="30" t="s">
        <v>53</v>
      </c>
      <c r="G17516" s="30" t="s">
        <v>54</v>
      </c>
      <c r="H17516" s="75">
        <v>1</v>
      </c>
    </row>
    <row r="17517" spans="1:8">
      <c r="A17517" s="30" t="s">
        <v>5030</v>
      </c>
      <c r="B17517" s="74">
        <v>46239</v>
      </c>
      <c r="C17517" s="30" t="s">
        <v>952</v>
      </c>
      <c r="D17517" s="30" t="s">
        <v>953</v>
      </c>
      <c r="E17517" s="75">
        <v>99</v>
      </c>
      <c r="F17517" s="30" t="s">
        <v>68</v>
      </c>
      <c r="G17517" s="30" t="s">
        <v>69</v>
      </c>
      <c r="H17517" s="75">
        <v>1</v>
      </c>
    </row>
    <row r="17518" spans="1:8">
      <c r="A17518" s="30" t="s">
        <v>5030</v>
      </c>
      <c r="B17518" s="74">
        <v>46239</v>
      </c>
      <c r="C17518" s="30" t="s">
        <v>954</v>
      </c>
      <c r="D17518" s="30" t="s">
        <v>955</v>
      </c>
      <c r="E17518" s="75">
        <v>64</v>
      </c>
      <c r="F17518" s="30" t="s">
        <v>70</v>
      </c>
      <c r="G17518" s="30" t="s">
        <v>71</v>
      </c>
      <c r="H17518" s="75">
        <v>2</v>
      </c>
    </row>
    <row r="17519" spans="1:8">
      <c r="A17519" s="30" t="s">
        <v>5030</v>
      </c>
      <c r="B17519" s="74">
        <v>46239</v>
      </c>
      <c r="C17519" s="30" t="s">
        <v>956</v>
      </c>
      <c r="D17519" s="30" t="s">
        <v>957</v>
      </c>
      <c r="E17519" s="75">
        <v>13</v>
      </c>
      <c r="F17519" s="30" t="s">
        <v>53</v>
      </c>
      <c r="G17519" s="30" t="s">
        <v>54</v>
      </c>
      <c r="H17519" s="75">
        <v>1</v>
      </c>
    </row>
    <row r="17520" spans="1:8">
      <c r="A17520" s="30" t="s">
        <v>5030</v>
      </c>
      <c r="B17520" s="74">
        <v>46239</v>
      </c>
      <c r="C17520" s="30" t="s">
        <v>958</v>
      </c>
      <c r="D17520" s="30" t="s">
        <v>959</v>
      </c>
      <c r="E17520" s="75">
        <v>34</v>
      </c>
      <c r="F17520" s="30" t="s">
        <v>53</v>
      </c>
      <c r="G17520" s="30" t="s">
        <v>54</v>
      </c>
      <c r="H17520" s="75">
        <v>1</v>
      </c>
    </row>
    <row r="17521" spans="1:8">
      <c r="A17521" s="30" t="s">
        <v>5030</v>
      </c>
      <c r="B17521" s="74">
        <v>46239</v>
      </c>
      <c r="C17521" s="30" t="s">
        <v>1830</v>
      </c>
      <c r="D17521" s="30" t="s">
        <v>1831</v>
      </c>
      <c r="E17521" s="75">
        <v>77</v>
      </c>
      <c r="F17521" s="30" t="s">
        <v>70</v>
      </c>
      <c r="G17521" s="30" t="s">
        <v>71</v>
      </c>
      <c r="H17521" s="75">
        <v>2</v>
      </c>
    </row>
    <row r="17522" spans="1:8">
      <c r="A17522" s="30" t="s">
        <v>5030</v>
      </c>
      <c r="B17522" s="74">
        <v>46239</v>
      </c>
      <c r="C17522" s="30" t="s">
        <v>960</v>
      </c>
      <c r="D17522" s="30" t="s">
        <v>961</v>
      </c>
      <c r="E17522" s="75">
        <v>24</v>
      </c>
      <c r="F17522" s="30" t="s">
        <v>53</v>
      </c>
      <c r="G17522" s="30" t="s">
        <v>54</v>
      </c>
      <c r="H17522" s="75">
        <v>1</v>
      </c>
    </row>
    <row r="17523" spans="1:8">
      <c r="A17523" s="30" t="s">
        <v>5030</v>
      </c>
      <c r="B17523" s="74">
        <v>46239</v>
      </c>
      <c r="C17523" s="30" t="s">
        <v>962</v>
      </c>
      <c r="D17523" s="30" t="s">
        <v>963</v>
      </c>
      <c r="E17523" s="75">
        <v>17</v>
      </c>
      <c r="F17523" s="30" t="s">
        <v>70</v>
      </c>
      <c r="G17523" s="30" t="s">
        <v>71</v>
      </c>
      <c r="H17523" s="75">
        <v>2</v>
      </c>
    </row>
    <row r="17524" spans="1:8">
      <c r="A17524" s="30" t="s">
        <v>5030</v>
      </c>
      <c r="B17524" s="74">
        <v>46239</v>
      </c>
      <c r="C17524" s="30" t="s">
        <v>964</v>
      </c>
      <c r="D17524" s="30" t="s">
        <v>965</v>
      </c>
      <c r="E17524" s="75">
        <v>35</v>
      </c>
      <c r="F17524" s="30" t="s">
        <v>53</v>
      </c>
      <c r="G17524" s="30" t="s">
        <v>54</v>
      </c>
      <c r="H17524" s="75">
        <v>1</v>
      </c>
    </row>
    <row r="17525" spans="1:8">
      <c r="A17525" s="30" t="s">
        <v>5030</v>
      </c>
      <c r="B17525" s="74">
        <v>46239</v>
      </c>
      <c r="C17525" s="30" t="s">
        <v>972</v>
      </c>
      <c r="D17525" s="30" t="s">
        <v>973</v>
      </c>
      <c r="E17525" s="75">
        <v>240</v>
      </c>
      <c r="F17525" s="30" t="s">
        <v>70</v>
      </c>
      <c r="G17525" s="30" t="s">
        <v>71</v>
      </c>
      <c r="H17525" s="75">
        <v>2</v>
      </c>
    </row>
    <row r="17526" spans="1:8">
      <c r="A17526" s="30" t="s">
        <v>5030</v>
      </c>
      <c r="B17526" s="74">
        <v>46239</v>
      </c>
      <c r="C17526" s="30" t="s">
        <v>974</v>
      </c>
      <c r="D17526" s="30" t="s">
        <v>975</v>
      </c>
      <c r="E17526" s="75">
        <v>123</v>
      </c>
      <c r="F17526" s="30" t="s">
        <v>53</v>
      </c>
      <c r="G17526" s="30" t="s">
        <v>54</v>
      </c>
      <c r="H17526" s="75">
        <v>1</v>
      </c>
    </row>
    <row r="17527" spans="1:8">
      <c r="A17527" s="30" t="s">
        <v>5030</v>
      </c>
      <c r="B17527" s="74">
        <v>46239</v>
      </c>
      <c r="C17527" s="30" t="s">
        <v>976</v>
      </c>
      <c r="D17527" s="30" t="s">
        <v>977</v>
      </c>
      <c r="E17527" s="75">
        <v>64</v>
      </c>
      <c r="F17527" s="30" t="s">
        <v>68</v>
      </c>
      <c r="G17527" s="30" t="s">
        <v>69</v>
      </c>
      <c r="H17527" s="75">
        <v>1</v>
      </c>
    </row>
    <row r="17528" spans="1:8">
      <c r="A17528" s="30" t="s">
        <v>5030</v>
      </c>
      <c r="B17528" s="74">
        <v>46239</v>
      </c>
      <c r="C17528" s="30" t="s">
        <v>978</v>
      </c>
      <c r="D17528" s="30" t="s">
        <v>979</v>
      </c>
      <c r="E17528" s="75">
        <v>81</v>
      </c>
      <c r="F17528" s="30" t="s">
        <v>78</v>
      </c>
      <c r="G17528" s="30" t="s">
        <v>79</v>
      </c>
      <c r="H17528" s="75">
        <v>2</v>
      </c>
    </row>
    <row r="17529" spans="1:8">
      <c r="A17529" s="30" t="s">
        <v>5030</v>
      </c>
      <c r="B17529" s="74">
        <v>46239</v>
      </c>
      <c r="C17529" s="30" t="s">
        <v>980</v>
      </c>
      <c r="D17529" s="30" t="s">
        <v>981</v>
      </c>
      <c r="E17529" s="75">
        <v>171</v>
      </c>
      <c r="F17529" s="30" t="s">
        <v>70</v>
      </c>
      <c r="G17529" s="30" t="s">
        <v>71</v>
      </c>
      <c r="H17529" s="75">
        <v>2</v>
      </c>
    </row>
    <row r="17530" spans="1:8">
      <c r="A17530" s="30" t="s">
        <v>5030</v>
      </c>
      <c r="B17530" s="74">
        <v>46239</v>
      </c>
      <c r="C17530" s="30" t="s">
        <v>984</v>
      </c>
      <c r="D17530" s="30" t="s">
        <v>985</v>
      </c>
      <c r="E17530" s="75">
        <v>77</v>
      </c>
      <c r="F17530" s="30" t="s">
        <v>53</v>
      </c>
      <c r="G17530" s="30" t="s">
        <v>54</v>
      </c>
      <c r="H17530" s="75">
        <v>1</v>
      </c>
    </row>
    <row r="17531" spans="1:8">
      <c r="A17531" s="30" t="s">
        <v>5030</v>
      </c>
      <c r="B17531" s="74">
        <v>46239</v>
      </c>
      <c r="C17531" s="30" t="s">
        <v>986</v>
      </c>
      <c r="D17531" s="30" t="s">
        <v>987</v>
      </c>
      <c r="E17531" s="75">
        <v>108</v>
      </c>
      <c r="F17531" s="30" t="s">
        <v>53</v>
      </c>
      <c r="G17531" s="30" t="s">
        <v>54</v>
      </c>
      <c r="H17531" s="75">
        <v>1</v>
      </c>
    </row>
    <row r="17532" spans="1:8">
      <c r="A17532" s="30" t="s">
        <v>5030</v>
      </c>
      <c r="B17532" s="74">
        <v>46239</v>
      </c>
      <c r="C17532" s="30" t="s">
        <v>994</v>
      </c>
      <c r="D17532" s="30" t="s">
        <v>995</v>
      </c>
      <c r="E17532" s="75">
        <v>53</v>
      </c>
      <c r="F17532" s="30" t="s">
        <v>53</v>
      </c>
      <c r="G17532" s="30" t="s">
        <v>54</v>
      </c>
      <c r="H17532" s="75">
        <v>1</v>
      </c>
    </row>
    <row r="17533" spans="1:8">
      <c r="A17533" s="30" t="s">
        <v>5030</v>
      </c>
      <c r="B17533" s="74">
        <v>46239</v>
      </c>
      <c r="C17533" s="30" t="s">
        <v>1002</v>
      </c>
      <c r="D17533" s="30" t="s">
        <v>1003</v>
      </c>
      <c r="E17533" s="75">
        <v>64</v>
      </c>
      <c r="F17533" s="30" t="s">
        <v>53</v>
      </c>
      <c r="G17533" s="30" t="s">
        <v>54</v>
      </c>
      <c r="H17533" s="75">
        <v>1</v>
      </c>
    </row>
    <row r="17534" spans="1:8">
      <c r="A17534" s="30" t="s">
        <v>5030</v>
      </c>
      <c r="B17534" s="74">
        <v>46239</v>
      </c>
      <c r="C17534" s="30" t="s">
        <v>1840</v>
      </c>
      <c r="D17534" s="30" t="s">
        <v>1841</v>
      </c>
      <c r="E17534" s="75">
        <v>70</v>
      </c>
      <c r="F17534" s="30" t="s">
        <v>70</v>
      </c>
      <c r="G17534" s="30" t="s">
        <v>71</v>
      </c>
      <c r="H17534" s="75">
        <v>2</v>
      </c>
    </row>
    <row r="17535" spans="1:8">
      <c r="A17535" s="30" t="s">
        <v>5030</v>
      </c>
      <c r="B17535" s="74">
        <v>46239</v>
      </c>
      <c r="C17535" s="30" t="s">
        <v>1006</v>
      </c>
      <c r="D17535" s="30" t="s">
        <v>1007</v>
      </c>
      <c r="E17535" s="75">
        <v>116</v>
      </c>
      <c r="F17535" s="30" t="s">
        <v>70</v>
      </c>
      <c r="G17535" s="30" t="s">
        <v>71</v>
      </c>
      <c r="H17535" s="75">
        <v>2</v>
      </c>
    </row>
    <row r="17536" spans="1:8">
      <c r="A17536" s="30" t="s">
        <v>5030</v>
      </c>
      <c r="B17536" s="74">
        <v>46239</v>
      </c>
      <c r="C17536" s="30" t="s">
        <v>1008</v>
      </c>
      <c r="D17536" s="30" t="s">
        <v>1009</v>
      </c>
      <c r="E17536" s="75">
        <v>15</v>
      </c>
      <c r="F17536" s="30" t="s">
        <v>53</v>
      </c>
      <c r="G17536" s="30" t="s">
        <v>54</v>
      </c>
      <c r="H17536" s="75">
        <v>1</v>
      </c>
    </row>
    <row r="17537" spans="1:8">
      <c r="A17537" s="30" t="s">
        <v>5030</v>
      </c>
      <c r="B17537" s="74">
        <v>46239</v>
      </c>
      <c r="C17537" s="30" t="s">
        <v>1010</v>
      </c>
      <c r="D17537" s="30" t="s">
        <v>1011</v>
      </c>
      <c r="E17537" s="75">
        <v>102</v>
      </c>
      <c r="F17537" s="30" t="s">
        <v>70</v>
      </c>
      <c r="G17537" s="30" t="s">
        <v>71</v>
      </c>
      <c r="H17537" s="75">
        <v>2</v>
      </c>
    </row>
    <row r="17538" spans="1:8">
      <c r="A17538" s="30" t="s">
        <v>5030</v>
      </c>
      <c r="B17538" s="74">
        <v>46239</v>
      </c>
      <c r="C17538" s="30" t="s">
        <v>1012</v>
      </c>
      <c r="D17538" s="30" t="s">
        <v>1013</v>
      </c>
      <c r="E17538" s="75">
        <v>26</v>
      </c>
      <c r="F17538" s="30" t="s">
        <v>53</v>
      </c>
      <c r="G17538" s="30" t="s">
        <v>54</v>
      </c>
      <c r="H17538" s="75">
        <v>1</v>
      </c>
    </row>
    <row r="17539" spans="1:8">
      <c r="A17539" s="30" t="s">
        <v>5030</v>
      </c>
      <c r="B17539" s="74">
        <v>46239</v>
      </c>
      <c r="C17539" s="30" t="s">
        <v>1014</v>
      </c>
      <c r="D17539" s="30" t="s">
        <v>1015</v>
      </c>
      <c r="E17539" s="75">
        <v>93</v>
      </c>
      <c r="F17539" s="30" t="s">
        <v>53</v>
      </c>
      <c r="G17539" s="30" t="s">
        <v>54</v>
      </c>
      <c r="H17539" s="75">
        <v>1</v>
      </c>
    </row>
    <row r="17540" spans="1:8">
      <c r="A17540" s="30" t="s">
        <v>5030</v>
      </c>
      <c r="B17540" s="74">
        <v>46239</v>
      </c>
      <c r="C17540" s="30" t="s">
        <v>1844</v>
      </c>
      <c r="D17540" s="30" t="s">
        <v>1845</v>
      </c>
      <c r="E17540" s="75">
        <v>79</v>
      </c>
      <c r="F17540" s="30" t="s">
        <v>53</v>
      </c>
      <c r="G17540" s="30" t="s">
        <v>54</v>
      </c>
      <c r="H17540" s="75">
        <v>1</v>
      </c>
    </row>
    <row r="17541" spans="1:8">
      <c r="A17541" s="30" t="s">
        <v>5030</v>
      </c>
      <c r="B17541" s="74">
        <v>46239</v>
      </c>
      <c r="C17541" s="30" t="s">
        <v>1030</v>
      </c>
      <c r="D17541" s="30" t="s">
        <v>1031</v>
      </c>
      <c r="E17541" s="75">
        <v>1</v>
      </c>
      <c r="F17541" s="30" t="s">
        <v>80</v>
      </c>
      <c r="G17541" s="30" t="s">
        <v>81</v>
      </c>
      <c r="H17541" s="75">
        <v>1</v>
      </c>
    </row>
    <row r="17542" spans="1:8">
      <c r="A17542" s="30" t="s">
        <v>5030</v>
      </c>
      <c r="B17542" s="74">
        <v>46239</v>
      </c>
      <c r="C17542" s="30" t="s">
        <v>1040</v>
      </c>
      <c r="D17542" s="30" t="s">
        <v>1041</v>
      </c>
      <c r="E17542" s="75">
        <v>34</v>
      </c>
      <c r="F17542" s="30" t="s">
        <v>53</v>
      </c>
      <c r="G17542" s="30" t="s">
        <v>54</v>
      </c>
      <c r="H17542" s="75">
        <v>1</v>
      </c>
    </row>
    <row r="17543" spans="1:8">
      <c r="A17543" s="30" t="s">
        <v>5030</v>
      </c>
      <c r="B17543" s="74">
        <v>46239</v>
      </c>
      <c r="C17543" s="30" t="s">
        <v>1042</v>
      </c>
      <c r="D17543" s="30" t="s">
        <v>1043</v>
      </c>
      <c r="E17543" s="75">
        <v>159</v>
      </c>
      <c r="F17543" s="30" t="s">
        <v>80</v>
      </c>
      <c r="G17543" s="30" t="s">
        <v>81</v>
      </c>
      <c r="H17543" s="75">
        <v>1</v>
      </c>
    </row>
    <row r="17544" spans="1:8">
      <c r="A17544" s="30" t="s">
        <v>5030</v>
      </c>
      <c r="B17544" s="74">
        <v>46239</v>
      </c>
      <c r="C17544" s="30" t="s">
        <v>1044</v>
      </c>
      <c r="D17544" s="30" t="s">
        <v>1045</v>
      </c>
      <c r="E17544" s="75">
        <v>102</v>
      </c>
      <c r="F17544" s="30" t="s">
        <v>53</v>
      </c>
      <c r="G17544" s="30" t="s">
        <v>54</v>
      </c>
      <c r="H17544" s="75">
        <v>1</v>
      </c>
    </row>
    <row r="17545" spans="1:8">
      <c r="A17545" s="30" t="s">
        <v>5030</v>
      </c>
      <c r="B17545" s="74">
        <v>46239</v>
      </c>
      <c r="C17545" s="30" t="s">
        <v>1046</v>
      </c>
      <c r="D17545" s="30" t="s">
        <v>1047</v>
      </c>
      <c r="E17545" s="75">
        <v>230</v>
      </c>
      <c r="F17545" s="30" t="s">
        <v>72</v>
      </c>
      <c r="G17545" s="30" t="s">
        <v>73</v>
      </c>
      <c r="H17545" s="75">
        <v>3</v>
      </c>
    </row>
    <row r="17546" spans="1:8">
      <c r="A17546" s="30" t="s">
        <v>5030</v>
      </c>
      <c r="B17546" s="74">
        <v>46239</v>
      </c>
      <c r="C17546" s="30" t="s">
        <v>1048</v>
      </c>
      <c r="D17546" s="30" t="s">
        <v>1049</v>
      </c>
      <c r="E17546" s="75">
        <v>64</v>
      </c>
      <c r="F17546" s="30" t="s">
        <v>70</v>
      </c>
      <c r="G17546" s="30" t="s">
        <v>71</v>
      </c>
      <c r="H17546" s="75">
        <v>2</v>
      </c>
    </row>
    <row r="17547" spans="1:8">
      <c r="A17547" s="30" t="s">
        <v>5030</v>
      </c>
      <c r="B17547" s="74">
        <v>46239</v>
      </c>
      <c r="C17547" s="30" t="s">
        <v>1050</v>
      </c>
      <c r="D17547" s="30" t="s">
        <v>1051</v>
      </c>
      <c r="E17547" s="75">
        <v>234</v>
      </c>
      <c r="F17547" s="30" t="s">
        <v>70</v>
      </c>
      <c r="G17547" s="30" t="s">
        <v>71</v>
      </c>
      <c r="H17547" s="75">
        <v>2</v>
      </c>
    </row>
    <row r="17548" spans="1:8">
      <c r="A17548" s="30" t="s">
        <v>5030</v>
      </c>
      <c r="B17548" s="74">
        <v>46239</v>
      </c>
      <c r="C17548" s="30" t="s">
        <v>1052</v>
      </c>
      <c r="D17548" s="30" t="s">
        <v>1053</v>
      </c>
      <c r="E17548" s="75">
        <v>89</v>
      </c>
      <c r="F17548" s="30" t="s">
        <v>53</v>
      </c>
      <c r="G17548" s="30" t="s">
        <v>54</v>
      </c>
      <c r="H17548" s="75">
        <v>1</v>
      </c>
    </row>
    <row r="17549" spans="1:8">
      <c r="A17549" s="30" t="s">
        <v>5030</v>
      </c>
      <c r="B17549" s="74">
        <v>46239</v>
      </c>
      <c r="C17549" s="30" t="s">
        <v>1054</v>
      </c>
      <c r="D17549" s="30" t="s">
        <v>1055</v>
      </c>
      <c r="E17549" s="75">
        <v>176</v>
      </c>
      <c r="F17549" s="30" t="s">
        <v>70</v>
      </c>
      <c r="G17549" s="30" t="s">
        <v>71</v>
      </c>
      <c r="H17549" s="75">
        <v>2</v>
      </c>
    </row>
    <row r="17550" spans="1:8">
      <c r="A17550" s="30" t="s">
        <v>5030</v>
      </c>
      <c r="B17550" s="74">
        <v>46239</v>
      </c>
      <c r="C17550" s="30" t="s">
        <v>1058</v>
      </c>
      <c r="D17550" s="30" t="s">
        <v>1059</v>
      </c>
      <c r="E17550" s="75">
        <v>1</v>
      </c>
      <c r="F17550" s="30" t="s">
        <v>80</v>
      </c>
      <c r="G17550" s="30" t="s">
        <v>81</v>
      </c>
      <c r="H17550" s="75">
        <v>1</v>
      </c>
    </row>
    <row r="17551" spans="1:8">
      <c r="A17551" s="30" t="s">
        <v>5030</v>
      </c>
      <c r="B17551" s="74">
        <v>46239</v>
      </c>
      <c r="C17551" s="30" t="s">
        <v>1060</v>
      </c>
      <c r="D17551" s="30" t="s">
        <v>1061</v>
      </c>
      <c r="E17551" s="75">
        <v>57</v>
      </c>
      <c r="F17551" s="30" t="s">
        <v>53</v>
      </c>
      <c r="G17551" s="30" t="s">
        <v>54</v>
      </c>
      <c r="H17551" s="75">
        <v>1</v>
      </c>
    </row>
    <row r="17552" spans="1:8">
      <c r="A17552" s="30" t="s">
        <v>5030</v>
      </c>
      <c r="B17552" s="74">
        <v>46239</v>
      </c>
      <c r="C17552" s="30" t="s">
        <v>1066</v>
      </c>
      <c r="D17552" s="30" t="s">
        <v>1067</v>
      </c>
      <c r="E17552" s="75">
        <v>112</v>
      </c>
      <c r="F17552" s="30" t="s">
        <v>70</v>
      </c>
      <c r="G17552" s="30" t="s">
        <v>71</v>
      </c>
      <c r="H17552" s="75">
        <v>2</v>
      </c>
    </row>
    <row r="17553" spans="1:8">
      <c r="A17553" s="30" t="s">
        <v>5030</v>
      </c>
      <c r="B17553" s="74">
        <v>46239</v>
      </c>
      <c r="C17553" s="30" t="s">
        <v>1068</v>
      </c>
      <c r="D17553" s="30" t="s">
        <v>1069</v>
      </c>
      <c r="E17553" s="75">
        <v>119</v>
      </c>
      <c r="F17553" s="30" t="s">
        <v>70</v>
      </c>
      <c r="G17553" s="30" t="s">
        <v>71</v>
      </c>
      <c r="H17553" s="75">
        <v>2</v>
      </c>
    </row>
    <row r="17554" spans="1:8">
      <c r="A17554" s="30" t="s">
        <v>5030</v>
      </c>
      <c r="B17554" s="74">
        <v>46239</v>
      </c>
      <c r="C17554" s="30" t="s">
        <v>1072</v>
      </c>
      <c r="D17554" s="30" t="s">
        <v>1073</v>
      </c>
      <c r="E17554" s="75">
        <v>85</v>
      </c>
      <c r="F17554" s="30" t="s">
        <v>53</v>
      </c>
      <c r="G17554" s="30" t="s">
        <v>54</v>
      </c>
      <c r="H17554" s="75">
        <v>1</v>
      </c>
    </row>
    <row r="17555" spans="1:8">
      <c r="A17555" s="30" t="s">
        <v>5030</v>
      </c>
      <c r="B17555" s="74">
        <v>46239</v>
      </c>
      <c r="C17555" s="30" t="s">
        <v>1074</v>
      </c>
      <c r="D17555" s="30" t="s">
        <v>1075</v>
      </c>
      <c r="E17555" s="75">
        <v>117</v>
      </c>
      <c r="F17555" s="30" t="s">
        <v>70</v>
      </c>
      <c r="G17555" s="30" t="s">
        <v>71</v>
      </c>
      <c r="H17555" s="75">
        <v>2</v>
      </c>
    </row>
    <row r="17556" spans="1:8">
      <c r="A17556" s="30" t="s">
        <v>5030</v>
      </c>
      <c r="B17556" s="74">
        <v>46239</v>
      </c>
      <c r="C17556" s="30" t="s">
        <v>1076</v>
      </c>
      <c r="D17556" s="30" t="s">
        <v>1077</v>
      </c>
      <c r="E17556" s="75">
        <v>11</v>
      </c>
      <c r="F17556" s="30" t="s">
        <v>53</v>
      </c>
      <c r="G17556" s="30" t="s">
        <v>54</v>
      </c>
      <c r="H17556" s="75">
        <v>1</v>
      </c>
    </row>
    <row r="17557" spans="1:8">
      <c r="A17557" s="30" t="s">
        <v>5030</v>
      </c>
      <c r="B17557" s="74">
        <v>46239</v>
      </c>
      <c r="C17557" s="30" t="s">
        <v>1078</v>
      </c>
      <c r="D17557" s="30" t="s">
        <v>1079</v>
      </c>
      <c r="E17557" s="75">
        <v>14</v>
      </c>
      <c r="F17557" s="30" t="s">
        <v>76</v>
      </c>
      <c r="G17557" s="30" t="s">
        <v>77</v>
      </c>
      <c r="H17557" s="75">
        <v>1</v>
      </c>
    </row>
    <row r="17558" spans="1:8">
      <c r="A17558" s="30" t="s">
        <v>5030</v>
      </c>
      <c r="B17558" s="74">
        <v>46239</v>
      </c>
      <c r="C17558" s="30" t="s">
        <v>1080</v>
      </c>
      <c r="D17558" s="30" t="s">
        <v>1081</v>
      </c>
      <c r="E17558" s="75">
        <v>45</v>
      </c>
      <c r="F17558" s="30" t="s">
        <v>70</v>
      </c>
      <c r="G17558" s="30" t="s">
        <v>71</v>
      </c>
      <c r="H17558" s="75">
        <v>2</v>
      </c>
    </row>
    <row r="17559" spans="1:8">
      <c r="A17559" s="30" t="s">
        <v>5030</v>
      </c>
      <c r="B17559" s="74">
        <v>46239</v>
      </c>
      <c r="C17559" s="30" t="s">
        <v>1084</v>
      </c>
      <c r="D17559" s="30" t="s">
        <v>1085</v>
      </c>
      <c r="E17559" s="75">
        <v>40</v>
      </c>
      <c r="F17559" s="30" t="s">
        <v>72</v>
      </c>
      <c r="G17559" s="30" t="s">
        <v>73</v>
      </c>
      <c r="H17559" s="75">
        <v>3</v>
      </c>
    </row>
    <row r="17560" spans="1:8">
      <c r="A17560" s="30" t="s">
        <v>5030</v>
      </c>
      <c r="B17560" s="74">
        <v>46239</v>
      </c>
      <c r="C17560" s="30" t="s">
        <v>1086</v>
      </c>
      <c r="D17560" s="30" t="s">
        <v>1087</v>
      </c>
      <c r="E17560" s="75">
        <v>132</v>
      </c>
      <c r="F17560" s="30" t="s">
        <v>53</v>
      </c>
      <c r="G17560" s="30" t="s">
        <v>54</v>
      </c>
      <c r="H17560" s="75">
        <v>1</v>
      </c>
    </row>
    <row r="17561" spans="1:8">
      <c r="A17561" s="30" t="s">
        <v>5030</v>
      </c>
      <c r="B17561" s="74">
        <v>46239</v>
      </c>
      <c r="C17561" s="30" t="s">
        <v>1088</v>
      </c>
      <c r="D17561" s="30" t="s">
        <v>1089</v>
      </c>
      <c r="E17561" s="75">
        <v>84</v>
      </c>
      <c r="F17561" s="30" t="s">
        <v>53</v>
      </c>
      <c r="G17561" s="30" t="s">
        <v>54</v>
      </c>
      <c r="H17561" s="75">
        <v>1</v>
      </c>
    </row>
    <row r="17562" spans="1:8">
      <c r="A17562" s="30" t="s">
        <v>5030</v>
      </c>
      <c r="B17562" s="74">
        <v>46239</v>
      </c>
      <c r="C17562" s="30" t="s">
        <v>1092</v>
      </c>
      <c r="D17562" s="30" t="s">
        <v>1093</v>
      </c>
      <c r="E17562" s="75">
        <v>338</v>
      </c>
      <c r="F17562" s="30" t="s">
        <v>80</v>
      </c>
      <c r="G17562" s="30" t="s">
        <v>81</v>
      </c>
      <c r="H17562" s="75">
        <v>1</v>
      </c>
    </row>
    <row r="17563" spans="1:8">
      <c r="A17563" s="30" t="s">
        <v>5030</v>
      </c>
      <c r="B17563" s="74">
        <v>46239</v>
      </c>
      <c r="C17563" s="30" t="s">
        <v>1094</v>
      </c>
      <c r="D17563" s="30" t="s">
        <v>1095</v>
      </c>
      <c r="E17563" s="75">
        <v>49</v>
      </c>
      <c r="F17563" s="30" t="s">
        <v>70</v>
      </c>
      <c r="G17563" s="30" t="s">
        <v>71</v>
      </c>
      <c r="H17563" s="75">
        <v>2</v>
      </c>
    </row>
    <row r="17564" spans="1:8">
      <c r="A17564" s="30" t="s">
        <v>5030</v>
      </c>
      <c r="B17564" s="74">
        <v>46239</v>
      </c>
      <c r="C17564" s="30" t="s">
        <v>1096</v>
      </c>
      <c r="D17564" s="30" t="s">
        <v>1097</v>
      </c>
      <c r="E17564" s="75">
        <v>116</v>
      </c>
      <c r="F17564" s="30" t="s">
        <v>70</v>
      </c>
      <c r="G17564" s="30" t="s">
        <v>71</v>
      </c>
      <c r="H17564" s="75">
        <v>2</v>
      </c>
    </row>
    <row r="17565" spans="1:8">
      <c r="A17565" s="30" t="s">
        <v>5030</v>
      </c>
      <c r="B17565" s="74">
        <v>46239</v>
      </c>
      <c r="C17565" s="30" t="s">
        <v>1098</v>
      </c>
      <c r="D17565" s="30" t="s">
        <v>1099</v>
      </c>
      <c r="E17565" s="75">
        <v>20</v>
      </c>
      <c r="F17565" s="30" t="s">
        <v>53</v>
      </c>
      <c r="G17565" s="30" t="s">
        <v>54</v>
      </c>
      <c r="H17565" s="75">
        <v>1</v>
      </c>
    </row>
    <row r="17566" spans="1:8">
      <c r="A17566" s="30" t="s">
        <v>5030</v>
      </c>
      <c r="B17566" s="74">
        <v>46239</v>
      </c>
      <c r="C17566" s="30" t="s">
        <v>1100</v>
      </c>
      <c r="D17566" s="30" t="s">
        <v>1101</v>
      </c>
      <c r="E17566" s="75">
        <v>17</v>
      </c>
      <c r="F17566" s="30" t="s">
        <v>53</v>
      </c>
      <c r="G17566" s="30" t="s">
        <v>54</v>
      </c>
      <c r="H17566" s="75">
        <v>1</v>
      </c>
    </row>
    <row r="17567" spans="1:8">
      <c r="A17567" s="30" t="s">
        <v>5030</v>
      </c>
      <c r="B17567" s="74">
        <v>46239</v>
      </c>
      <c r="C17567" s="30" t="s">
        <v>1102</v>
      </c>
      <c r="D17567" s="30" t="s">
        <v>1103</v>
      </c>
      <c r="E17567" s="75">
        <v>100</v>
      </c>
      <c r="F17567" s="30" t="s">
        <v>58</v>
      </c>
      <c r="G17567" s="30" t="s">
        <v>59</v>
      </c>
      <c r="H17567" s="75">
        <v>3</v>
      </c>
    </row>
    <row r="17568" spans="1:8">
      <c r="A17568" s="30" t="s">
        <v>5030</v>
      </c>
      <c r="B17568" s="74">
        <v>46239</v>
      </c>
      <c r="C17568" s="30" t="s">
        <v>1104</v>
      </c>
      <c r="D17568" s="30" t="s">
        <v>1105</v>
      </c>
      <c r="E17568" s="75">
        <v>90</v>
      </c>
      <c r="F17568" s="30" t="s">
        <v>53</v>
      </c>
      <c r="G17568" s="30" t="s">
        <v>54</v>
      </c>
      <c r="H17568" s="75">
        <v>1</v>
      </c>
    </row>
    <row r="17569" spans="1:8">
      <c r="A17569" s="30" t="s">
        <v>5030</v>
      </c>
      <c r="B17569" s="74">
        <v>46239</v>
      </c>
      <c r="C17569" s="30" t="s">
        <v>1106</v>
      </c>
      <c r="D17569" s="30" t="s">
        <v>1107</v>
      </c>
      <c r="E17569" s="75">
        <v>107</v>
      </c>
      <c r="F17569" s="30" t="s">
        <v>80</v>
      </c>
      <c r="G17569" s="30" t="s">
        <v>81</v>
      </c>
      <c r="H17569" s="75">
        <v>1</v>
      </c>
    </row>
    <row r="17570" spans="1:8">
      <c r="A17570" s="30" t="s">
        <v>5030</v>
      </c>
      <c r="B17570" s="74">
        <v>46239</v>
      </c>
      <c r="C17570" s="30" t="s">
        <v>1108</v>
      </c>
      <c r="D17570" s="30" t="s">
        <v>1109</v>
      </c>
      <c r="E17570" s="75">
        <v>91</v>
      </c>
      <c r="F17570" s="30" t="s">
        <v>53</v>
      </c>
      <c r="G17570" s="30" t="s">
        <v>54</v>
      </c>
      <c r="H17570" s="75">
        <v>1</v>
      </c>
    </row>
    <row r="17571" spans="1:8">
      <c r="A17571" s="30" t="s">
        <v>5030</v>
      </c>
      <c r="B17571" s="74">
        <v>46239</v>
      </c>
      <c r="C17571" s="30" t="s">
        <v>1110</v>
      </c>
      <c r="D17571" s="30" t="s">
        <v>1111</v>
      </c>
      <c r="E17571" s="75">
        <v>74</v>
      </c>
      <c r="F17571" s="30" t="s">
        <v>80</v>
      </c>
      <c r="G17571" s="30" t="s">
        <v>81</v>
      </c>
      <c r="H17571" s="75">
        <v>1</v>
      </c>
    </row>
    <row r="17572" spans="1:8">
      <c r="A17572" s="30" t="s">
        <v>5030</v>
      </c>
      <c r="B17572" s="74">
        <v>46239</v>
      </c>
      <c r="C17572" s="30" t="s">
        <v>1852</v>
      </c>
      <c r="D17572" s="30" t="s">
        <v>1853</v>
      </c>
      <c r="E17572" s="75">
        <v>124</v>
      </c>
      <c r="F17572" s="30" t="s">
        <v>53</v>
      </c>
      <c r="G17572" s="30" t="s">
        <v>54</v>
      </c>
      <c r="H17572" s="75">
        <v>1</v>
      </c>
    </row>
    <row r="17573" spans="1:8">
      <c r="A17573" s="30" t="s">
        <v>5030</v>
      </c>
      <c r="B17573" s="74">
        <v>46239</v>
      </c>
      <c r="C17573" s="30" t="s">
        <v>1120</v>
      </c>
      <c r="D17573" s="30" t="s">
        <v>1121</v>
      </c>
      <c r="E17573" s="75">
        <v>183</v>
      </c>
      <c r="F17573" s="30" t="s">
        <v>72</v>
      </c>
      <c r="G17573" s="30" t="s">
        <v>73</v>
      </c>
      <c r="H17573" s="75">
        <v>3</v>
      </c>
    </row>
    <row r="17574" spans="1:8">
      <c r="A17574" s="30" t="s">
        <v>5030</v>
      </c>
      <c r="B17574" s="74">
        <v>46239</v>
      </c>
      <c r="C17574" s="30" t="s">
        <v>1126</v>
      </c>
      <c r="D17574" s="30" t="s">
        <v>1127</v>
      </c>
      <c r="E17574" s="75">
        <v>77</v>
      </c>
      <c r="F17574" s="30" t="s">
        <v>70</v>
      </c>
      <c r="G17574" s="30" t="s">
        <v>71</v>
      </c>
      <c r="H17574" s="75">
        <v>2</v>
      </c>
    </row>
    <row r="17575" spans="1:8">
      <c r="A17575" s="30" t="s">
        <v>5030</v>
      </c>
      <c r="B17575" s="74">
        <v>46239</v>
      </c>
      <c r="C17575" s="30" t="s">
        <v>1128</v>
      </c>
      <c r="D17575" s="30" t="s">
        <v>1129</v>
      </c>
      <c r="E17575" s="75">
        <v>94</v>
      </c>
      <c r="F17575" s="30" t="s">
        <v>70</v>
      </c>
      <c r="G17575" s="30" t="s">
        <v>71</v>
      </c>
      <c r="H17575" s="75">
        <v>2</v>
      </c>
    </row>
    <row r="17576" spans="1:8">
      <c r="A17576" s="30" t="s">
        <v>5030</v>
      </c>
      <c r="B17576" s="74">
        <v>46239</v>
      </c>
      <c r="C17576" s="30" t="s">
        <v>1130</v>
      </c>
      <c r="D17576" s="30" t="s">
        <v>1131</v>
      </c>
      <c r="E17576" s="75">
        <v>107</v>
      </c>
      <c r="F17576" s="30" t="s">
        <v>70</v>
      </c>
      <c r="G17576" s="30" t="s">
        <v>71</v>
      </c>
      <c r="H17576" s="75">
        <v>2</v>
      </c>
    </row>
    <row r="17577" spans="1:8">
      <c r="A17577" s="30" t="s">
        <v>5030</v>
      </c>
      <c r="B17577" s="74">
        <v>46239</v>
      </c>
      <c r="C17577" s="30" t="s">
        <v>1132</v>
      </c>
      <c r="D17577" s="30" t="s">
        <v>1133</v>
      </c>
      <c r="E17577" s="75">
        <v>10</v>
      </c>
      <c r="F17577" s="30" t="s">
        <v>76</v>
      </c>
      <c r="G17577" s="30" t="s">
        <v>77</v>
      </c>
      <c r="H17577" s="75">
        <v>1</v>
      </c>
    </row>
    <row r="17578" spans="1:8">
      <c r="A17578" s="30" t="s">
        <v>5030</v>
      </c>
      <c r="B17578" s="74">
        <v>46239</v>
      </c>
      <c r="C17578" s="30" t="s">
        <v>1136</v>
      </c>
      <c r="D17578" s="30" t="s">
        <v>1137</v>
      </c>
      <c r="E17578" s="75">
        <v>114</v>
      </c>
      <c r="F17578" s="30" t="s">
        <v>70</v>
      </c>
      <c r="G17578" s="30" t="s">
        <v>71</v>
      </c>
      <c r="H17578" s="75">
        <v>2</v>
      </c>
    </row>
    <row r="17579" spans="1:8">
      <c r="A17579" s="30" t="s">
        <v>5030</v>
      </c>
      <c r="B17579" s="74">
        <v>46239</v>
      </c>
      <c r="C17579" s="30" t="s">
        <v>1856</v>
      </c>
      <c r="D17579" s="30" t="s">
        <v>1857</v>
      </c>
      <c r="E17579" s="75">
        <v>60</v>
      </c>
      <c r="F17579" s="30" t="s">
        <v>53</v>
      </c>
      <c r="G17579" s="30" t="s">
        <v>54</v>
      </c>
      <c r="H17579" s="75">
        <v>1</v>
      </c>
    </row>
    <row r="17580" spans="1:8">
      <c r="A17580" s="30" t="s">
        <v>5030</v>
      </c>
      <c r="B17580" s="74">
        <v>46239</v>
      </c>
      <c r="C17580" s="30" t="s">
        <v>1138</v>
      </c>
      <c r="D17580" s="30" t="s">
        <v>1139</v>
      </c>
      <c r="E17580" s="75">
        <v>137</v>
      </c>
      <c r="F17580" s="30" t="s">
        <v>70</v>
      </c>
      <c r="G17580" s="30" t="s">
        <v>71</v>
      </c>
      <c r="H17580" s="75">
        <v>2</v>
      </c>
    </row>
    <row r="17581" spans="1:8">
      <c r="A17581" s="30" t="s">
        <v>5030</v>
      </c>
      <c r="B17581" s="74">
        <v>46239</v>
      </c>
      <c r="C17581" s="30" t="s">
        <v>1140</v>
      </c>
      <c r="D17581" s="30" t="s">
        <v>1141</v>
      </c>
      <c r="E17581" s="75">
        <v>87</v>
      </c>
      <c r="F17581" s="30" t="s">
        <v>53</v>
      </c>
      <c r="G17581" s="30" t="s">
        <v>54</v>
      </c>
      <c r="H17581" s="75">
        <v>1</v>
      </c>
    </row>
    <row r="17582" spans="1:8">
      <c r="A17582" s="30" t="s">
        <v>5030</v>
      </c>
      <c r="B17582" s="74">
        <v>46239</v>
      </c>
      <c r="C17582" s="30" t="s">
        <v>1142</v>
      </c>
      <c r="D17582" s="30" t="s">
        <v>1143</v>
      </c>
      <c r="E17582" s="75">
        <v>121</v>
      </c>
      <c r="F17582" s="30" t="s">
        <v>70</v>
      </c>
      <c r="G17582" s="30" t="s">
        <v>71</v>
      </c>
      <c r="H17582" s="75">
        <v>2</v>
      </c>
    </row>
    <row r="17583" spans="1:8">
      <c r="A17583" s="30" t="s">
        <v>5030</v>
      </c>
      <c r="B17583" s="74">
        <v>46239</v>
      </c>
      <c r="C17583" s="30" t="s">
        <v>1150</v>
      </c>
      <c r="D17583" s="30" t="s">
        <v>1151</v>
      </c>
      <c r="E17583" s="75">
        <v>61</v>
      </c>
      <c r="F17583" s="30" t="s">
        <v>68</v>
      </c>
      <c r="G17583" s="30" t="s">
        <v>69</v>
      </c>
      <c r="H17583" s="75">
        <v>1</v>
      </c>
    </row>
    <row r="17584" spans="1:8">
      <c r="A17584" s="30" t="s">
        <v>5030</v>
      </c>
      <c r="B17584" s="74">
        <v>46239</v>
      </c>
      <c r="C17584" s="30" t="s">
        <v>1152</v>
      </c>
      <c r="D17584" s="30" t="s">
        <v>1153</v>
      </c>
      <c r="E17584" s="75">
        <v>146</v>
      </c>
      <c r="F17584" s="30" t="s">
        <v>70</v>
      </c>
      <c r="G17584" s="30" t="s">
        <v>71</v>
      </c>
      <c r="H17584" s="75">
        <v>2</v>
      </c>
    </row>
    <row r="17585" spans="1:8">
      <c r="A17585" s="30" t="s">
        <v>5030</v>
      </c>
      <c r="B17585" s="74">
        <v>46239</v>
      </c>
      <c r="C17585" s="30" t="s">
        <v>1154</v>
      </c>
      <c r="D17585" s="30" t="s">
        <v>1155</v>
      </c>
      <c r="E17585" s="75">
        <v>115</v>
      </c>
      <c r="F17585" s="30" t="s">
        <v>53</v>
      </c>
      <c r="G17585" s="30" t="s">
        <v>54</v>
      </c>
      <c r="H17585" s="75">
        <v>1</v>
      </c>
    </row>
    <row r="17586" spans="1:8">
      <c r="A17586" s="30" t="s">
        <v>5030</v>
      </c>
      <c r="B17586" s="74">
        <v>46239</v>
      </c>
      <c r="C17586" s="30" t="s">
        <v>1156</v>
      </c>
      <c r="D17586" s="30" t="s">
        <v>1157</v>
      </c>
      <c r="E17586" s="75">
        <v>193</v>
      </c>
      <c r="F17586" s="30" t="s">
        <v>70</v>
      </c>
      <c r="G17586" s="30" t="s">
        <v>71</v>
      </c>
      <c r="H17586" s="75">
        <v>2</v>
      </c>
    </row>
    <row r="17587" spans="1:8">
      <c r="A17587" s="30" t="s">
        <v>5030</v>
      </c>
      <c r="B17587" s="74">
        <v>46239</v>
      </c>
      <c r="C17587" s="30" t="s">
        <v>1860</v>
      </c>
      <c r="D17587" s="30" t="s">
        <v>1861</v>
      </c>
      <c r="E17587" s="75">
        <v>152</v>
      </c>
      <c r="F17587" s="30" t="s">
        <v>53</v>
      </c>
      <c r="G17587" s="30" t="s">
        <v>54</v>
      </c>
      <c r="H17587" s="75">
        <v>1</v>
      </c>
    </row>
    <row r="17588" spans="1:8">
      <c r="A17588" s="30" t="s">
        <v>5030</v>
      </c>
      <c r="B17588" s="74">
        <v>46239</v>
      </c>
      <c r="C17588" s="30" t="s">
        <v>1160</v>
      </c>
      <c r="D17588" s="30" t="s">
        <v>1161</v>
      </c>
      <c r="E17588" s="75">
        <v>4</v>
      </c>
      <c r="F17588" s="30" t="s">
        <v>76</v>
      </c>
      <c r="G17588" s="30" t="s">
        <v>77</v>
      </c>
      <c r="H17588" s="75">
        <v>1</v>
      </c>
    </row>
    <row r="17589" spans="1:8">
      <c r="A17589" s="30" t="s">
        <v>5030</v>
      </c>
      <c r="B17589" s="74">
        <v>46239</v>
      </c>
      <c r="C17589" s="30" t="s">
        <v>1164</v>
      </c>
      <c r="D17589" s="30" t="s">
        <v>1165</v>
      </c>
      <c r="E17589" s="75">
        <v>142</v>
      </c>
      <c r="F17589" s="30" t="s">
        <v>70</v>
      </c>
      <c r="G17589" s="30" t="s">
        <v>71</v>
      </c>
      <c r="H17589" s="75">
        <v>2</v>
      </c>
    </row>
    <row r="17590" spans="1:8">
      <c r="A17590" s="30" t="s">
        <v>5030</v>
      </c>
      <c r="B17590" s="74">
        <v>46239</v>
      </c>
      <c r="C17590" s="30" t="s">
        <v>1174</v>
      </c>
      <c r="D17590" s="30" t="s">
        <v>1175</v>
      </c>
      <c r="E17590" s="75">
        <v>138</v>
      </c>
      <c r="F17590" s="30" t="s">
        <v>53</v>
      </c>
      <c r="G17590" s="30" t="s">
        <v>54</v>
      </c>
      <c r="H17590" s="75">
        <v>1</v>
      </c>
    </row>
    <row r="17591" spans="1:8">
      <c r="A17591" s="30" t="s">
        <v>5030</v>
      </c>
      <c r="B17591" s="74">
        <v>46239</v>
      </c>
      <c r="C17591" s="30" t="s">
        <v>1176</v>
      </c>
      <c r="D17591" s="30" t="s">
        <v>1177</v>
      </c>
      <c r="E17591" s="75">
        <v>2</v>
      </c>
      <c r="F17591" s="30" t="s">
        <v>53</v>
      </c>
      <c r="G17591" s="30" t="s">
        <v>54</v>
      </c>
      <c r="H17591" s="75">
        <v>1</v>
      </c>
    </row>
    <row r="17592" spans="1:8">
      <c r="A17592" s="30" t="s">
        <v>5030</v>
      </c>
      <c r="B17592" s="74">
        <v>46239</v>
      </c>
      <c r="C17592" s="30" t="s">
        <v>1180</v>
      </c>
      <c r="D17592" s="30" t="s">
        <v>1181</v>
      </c>
      <c r="E17592" s="75">
        <v>166</v>
      </c>
      <c r="F17592" s="30" t="s">
        <v>53</v>
      </c>
      <c r="G17592" s="30" t="s">
        <v>54</v>
      </c>
      <c r="H17592" s="75">
        <v>1</v>
      </c>
    </row>
    <row r="17593" spans="1:8">
      <c r="A17593" s="30" t="s">
        <v>5030</v>
      </c>
      <c r="B17593" s="74">
        <v>46239</v>
      </c>
      <c r="C17593" s="30" t="s">
        <v>1182</v>
      </c>
      <c r="D17593" s="30" t="s">
        <v>1183</v>
      </c>
      <c r="E17593" s="75">
        <v>48</v>
      </c>
      <c r="F17593" s="30" t="s">
        <v>76</v>
      </c>
      <c r="G17593" s="30" t="s">
        <v>77</v>
      </c>
      <c r="H17593" s="75">
        <v>1</v>
      </c>
    </row>
    <row r="17594" spans="1:8">
      <c r="A17594" s="30" t="s">
        <v>5030</v>
      </c>
      <c r="B17594" s="74">
        <v>46239</v>
      </c>
      <c r="C17594" s="30" t="s">
        <v>1186</v>
      </c>
      <c r="D17594" s="30" t="s">
        <v>1187</v>
      </c>
      <c r="E17594" s="75">
        <v>116</v>
      </c>
      <c r="F17594" s="30" t="s">
        <v>53</v>
      </c>
      <c r="G17594" s="30" t="s">
        <v>54</v>
      </c>
      <c r="H17594" s="75">
        <v>1</v>
      </c>
    </row>
    <row r="17595" spans="1:8">
      <c r="A17595" s="30" t="s">
        <v>5030</v>
      </c>
      <c r="B17595" s="74">
        <v>46239</v>
      </c>
      <c r="C17595" s="30" t="s">
        <v>1188</v>
      </c>
      <c r="D17595" s="30" t="s">
        <v>1189</v>
      </c>
      <c r="E17595" s="75">
        <v>25</v>
      </c>
      <c r="F17595" s="30" t="s">
        <v>78</v>
      </c>
      <c r="G17595" s="30" t="s">
        <v>79</v>
      </c>
      <c r="H17595" s="75">
        <v>2</v>
      </c>
    </row>
    <row r="17596" spans="1:8">
      <c r="A17596" s="30" t="s">
        <v>5030</v>
      </c>
      <c r="B17596" s="74">
        <v>46239</v>
      </c>
      <c r="C17596" s="30" t="s">
        <v>1190</v>
      </c>
      <c r="D17596" s="30" t="s">
        <v>1191</v>
      </c>
      <c r="E17596" s="75">
        <v>54</v>
      </c>
      <c r="F17596" s="30" t="s">
        <v>53</v>
      </c>
      <c r="G17596" s="30" t="s">
        <v>54</v>
      </c>
      <c r="H17596" s="75">
        <v>1</v>
      </c>
    </row>
    <row r="17597" spans="1:8">
      <c r="A17597" s="30" t="s">
        <v>5030</v>
      </c>
      <c r="B17597" s="74">
        <v>46239</v>
      </c>
      <c r="C17597" s="30" t="s">
        <v>1192</v>
      </c>
      <c r="D17597" s="30" t="s">
        <v>1193</v>
      </c>
      <c r="E17597" s="75">
        <v>91</v>
      </c>
      <c r="F17597" s="30" t="s">
        <v>53</v>
      </c>
      <c r="G17597" s="30" t="s">
        <v>54</v>
      </c>
      <c r="H17597" s="75">
        <v>1</v>
      </c>
    </row>
    <row r="17598" spans="1:8">
      <c r="A17598" s="30" t="s">
        <v>5030</v>
      </c>
      <c r="B17598" s="74">
        <v>46239</v>
      </c>
      <c r="C17598" s="30" t="s">
        <v>1194</v>
      </c>
      <c r="D17598" s="30" t="s">
        <v>1195</v>
      </c>
      <c r="E17598" s="75">
        <v>143</v>
      </c>
      <c r="F17598" s="30" t="s">
        <v>70</v>
      </c>
      <c r="G17598" s="30" t="s">
        <v>71</v>
      </c>
      <c r="H17598" s="75">
        <v>2</v>
      </c>
    </row>
    <row r="17599" spans="1:8">
      <c r="A17599" s="30" t="s">
        <v>5030</v>
      </c>
      <c r="B17599" s="74">
        <v>46239</v>
      </c>
      <c r="C17599" s="30" t="s">
        <v>1202</v>
      </c>
      <c r="D17599" s="30" t="s">
        <v>1203</v>
      </c>
      <c r="E17599" s="75">
        <v>110</v>
      </c>
      <c r="F17599" s="30" t="s">
        <v>70</v>
      </c>
      <c r="G17599" s="30" t="s">
        <v>71</v>
      </c>
      <c r="H17599" s="75">
        <v>2</v>
      </c>
    </row>
    <row r="17600" spans="1:8">
      <c r="A17600" s="30" t="s">
        <v>5030</v>
      </c>
      <c r="B17600" s="74">
        <v>46239</v>
      </c>
      <c r="C17600" s="30" t="s">
        <v>1206</v>
      </c>
      <c r="D17600" s="30" t="s">
        <v>1207</v>
      </c>
      <c r="E17600" s="75">
        <v>29</v>
      </c>
      <c r="F17600" s="30" t="s">
        <v>53</v>
      </c>
      <c r="G17600" s="30" t="s">
        <v>54</v>
      </c>
      <c r="H17600" s="75">
        <v>1</v>
      </c>
    </row>
    <row r="17601" spans="1:8">
      <c r="A17601" s="30" t="s">
        <v>5030</v>
      </c>
      <c r="B17601" s="74">
        <v>46239</v>
      </c>
      <c r="C17601" s="30" t="s">
        <v>1210</v>
      </c>
      <c r="D17601" s="30" t="s">
        <v>1211</v>
      </c>
      <c r="E17601" s="75">
        <v>10</v>
      </c>
      <c r="F17601" s="30" t="s">
        <v>76</v>
      </c>
      <c r="G17601" s="30" t="s">
        <v>77</v>
      </c>
      <c r="H17601" s="75">
        <v>1</v>
      </c>
    </row>
    <row r="17602" spans="1:8">
      <c r="A17602" s="30" t="s">
        <v>5030</v>
      </c>
      <c r="B17602" s="74">
        <v>46239</v>
      </c>
      <c r="C17602" s="30" t="s">
        <v>1212</v>
      </c>
      <c r="D17602" s="30" t="s">
        <v>1213</v>
      </c>
      <c r="E17602" s="75">
        <v>173</v>
      </c>
      <c r="F17602" s="30" t="s">
        <v>80</v>
      </c>
      <c r="G17602" s="30" t="s">
        <v>81</v>
      </c>
      <c r="H17602" s="75">
        <v>1</v>
      </c>
    </row>
    <row r="17603" spans="1:8">
      <c r="A17603" s="30" t="s">
        <v>5030</v>
      </c>
      <c r="B17603" s="74">
        <v>46239</v>
      </c>
      <c r="C17603" s="30" t="s">
        <v>1216</v>
      </c>
      <c r="D17603" s="30" t="s">
        <v>1217</v>
      </c>
      <c r="E17603" s="75">
        <v>116</v>
      </c>
      <c r="F17603" s="30" t="s">
        <v>70</v>
      </c>
      <c r="G17603" s="30" t="s">
        <v>71</v>
      </c>
      <c r="H17603" s="75">
        <v>2</v>
      </c>
    </row>
    <row r="17604" spans="1:8">
      <c r="A17604" s="30" t="s">
        <v>5030</v>
      </c>
      <c r="B17604" s="74">
        <v>46239</v>
      </c>
      <c r="C17604" s="30" t="s">
        <v>1218</v>
      </c>
      <c r="D17604" s="30" t="s">
        <v>1219</v>
      </c>
      <c r="E17604" s="75">
        <v>43</v>
      </c>
      <c r="F17604" s="30" t="s">
        <v>53</v>
      </c>
      <c r="G17604" s="30" t="s">
        <v>54</v>
      </c>
      <c r="H17604" s="75">
        <v>1</v>
      </c>
    </row>
    <row r="17605" spans="1:8">
      <c r="A17605" s="30" t="s">
        <v>5030</v>
      </c>
      <c r="B17605" s="74">
        <v>46239</v>
      </c>
      <c r="C17605" s="30" t="s">
        <v>1220</v>
      </c>
      <c r="D17605" s="30" t="s">
        <v>1221</v>
      </c>
      <c r="E17605" s="75">
        <v>160</v>
      </c>
      <c r="F17605" s="30" t="s">
        <v>70</v>
      </c>
      <c r="G17605" s="30" t="s">
        <v>71</v>
      </c>
      <c r="H17605" s="75">
        <v>2</v>
      </c>
    </row>
    <row r="17606" spans="1:8">
      <c r="A17606" s="30" t="s">
        <v>5030</v>
      </c>
      <c r="B17606" s="74">
        <v>46239</v>
      </c>
      <c r="C17606" s="30" t="s">
        <v>1864</v>
      </c>
      <c r="D17606" s="30" t="s">
        <v>1865</v>
      </c>
      <c r="E17606" s="75">
        <v>50</v>
      </c>
      <c r="F17606" s="30" t="s">
        <v>53</v>
      </c>
      <c r="G17606" s="30" t="s">
        <v>54</v>
      </c>
      <c r="H17606" s="75">
        <v>1</v>
      </c>
    </row>
    <row r="17607" spans="1:8">
      <c r="A17607" s="30" t="s">
        <v>5030</v>
      </c>
      <c r="B17607" s="74">
        <v>46239</v>
      </c>
      <c r="C17607" s="30" t="s">
        <v>1224</v>
      </c>
      <c r="D17607" s="30" t="s">
        <v>1225</v>
      </c>
      <c r="E17607" s="75">
        <v>104</v>
      </c>
      <c r="F17607" s="30" t="s">
        <v>70</v>
      </c>
      <c r="G17607" s="30" t="s">
        <v>71</v>
      </c>
      <c r="H17607" s="75">
        <v>2</v>
      </c>
    </row>
    <row r="17608" spans="1:8">
      <c r="A17608" s="30" t="s">
        <v>5030</v>
      </c>
      <c r="B17608" s="74">
        <v>46239</v>
      </c>
      <c r="C17608" s="30" t="s">
        <v>1226</v>
      </c>
      <c r="D17608" s="30" t="s">
        <v>1227</v>
      </c>
      <c r="E17608" s="75">
        <v>89</v>
      </c>
      <c r="F17608" s="30" t="s">
        <v>70</v>
      </c>
      <c r="G17608" s="30" t="s">
        <v>71</v>
      </c>
      <c r="H17608" s="75">
        <v>2</v>
      </c>
    </row>
    <row r="17609" spans="1:8">
      <c r="A17609" s="30" t="s">
        <v>5030</v>
      </c>
      <c r="B17609" s="74">
        <v>46239</v>
      </c>
      <c r="C17609" s="30" t="s">
        <v>1228</v>
      </c>
      <c r="D17609" s="30" t="s">
        <v>1229</v>
      </c>
      <c r="E17609" s="75">
        <v>47</v>
      </c>
      <c r="F17609" s="30" t="s">
        <v>53</v>
      </c>
      <c r="G17609" s="30" t="s">
        <v>54</v>
      </c>
      <c r="H17609" s="75">
        <v>1</v>
      </c>
    </row>
    <row r="17610" spans="1:8">
      <c r="A17610" s="30" t="s">
        <v>5030</v>
      </c>
      <c r="B17610" s="74">
        <v>46239</v>
      </c>
      <c r="C17610" s="30" t="s">
        <v>1232</v>
      </c>
      <c r="D17610" s="30" t="s">
        <v>1233</v>
      </c>
      <c r="E17610" s="75">
        <v>83</v>
      </c>
      <c r="F17610" s="30" t="s">
        <v>70</v>
      </c>
      <c r="G17610" s="30" t="s">
        <v>71</v>
      </c>
      <c r="H17610" s="75">
        <v>2</v>
      </c>
    </row>
    <row r="17611" spans="1:8">
      <c r="A17611" s="30" t="s">
        <v>5030</v>
      </c>
      <c r="B17611" s="74">
        <v>46239</v>
      </c>
      <c r="C17611" s="30" t="s">
        <v>1234</v>
      </c>
      <c r="D17611" s="30" t="s">
        <v>1235</v>
      </c>
      <c r="E17611" s="75">
        <v>138</v>
      </c>
      <c r="F17611" s="30" t="s">
        <v>70</v>
      </c>
      <c r="G17611" s="30" t="s">
        <v>71</v>
      </c>
      <c r="H17611" s="75">
        <v>2</v>
      </c>
    </row>
    <row r="17612" spans="1:8">
      <c r="A17612" s="30" t="s">
        <v>5030</v>
      </c>
      <c r="B17612" s="74">
        <v>46239</v>
      </c>
      <c r="C17612" s="30" t="s">
        <v>1240</v>
      </c>
      <c r="D17612" s="30" t="s">
        <v>1241</v>
      </c>
      <c r="E17612" s="75">
        <v>132</v>
      </c>
      <c r="F17612" s="30" t="s">
        <v>53</v>
      </c>
      <c r="G17612" s="30" t="s">
        <v>54</v>
      </c>
      <c r="H17612" s="75">
        <v>1</v>
      </c>
    </row>
    <row r="17613" spans="1:8">
      <c r="A17613" s="30" t="s">
        <v>5030</v>
      </c>
      <c r="B17613" s="74">
        <v>46239</v>
      </c>
      <c r="C17613" s="30" t="s">
        <v>1250</v>
      </c>
      <c r="D17613" s="30" t="s">
        <v>1251</v>
      </c>
      <c r="E17613" s="75">
        <v>122</v>
      </c>
      <c r="F17613" s="30" t="s">
        <v>70</v>
      </c>
      <c r="G17613" s="30" t="s">
        <v>71</v>
      </c>
      <c r="H17613" s="75">
        <v>2</v>
      </c>
    </row>
    <row r="17614" spans="1:8">
      <c r="A17614" s="30" t="s">
        <v>5030</v>
      </c>
      <c r="B17614" s="74">
        <v>46239</v>
      </c>
      <c r="C17614" s="30" t="s">
        <v>1264</v>
      </c>
      <c r="D17614" s="30" t="s">
        <v>1265</v>
      </c>
      <c r="E17614" s="75">
        <v>143</v>
      </c>
      <c r="F17614" s="30" t="s">
        <v>70</v>
      </c>
      <c r="G17614" s="30" t="s">
        <v>71</v>
      </c>
      <c r="H17614" s="75">
        <v>2</v>
      </c>
    </row>
    <row r="17615" spans="1:8">
      <c r="A17615" s="30" t="s">
        <v>5030</v>
      </c>
      <c r="B17615" s="74">
        <v>46239</v>
      </c>
      <c r="C17615" s="30" t="s">
        <v>1266</v>
      </c>
      <c r="D17615" s="30" t="s">
        <v>1267</v>
      </c>
      <c r="E17615" s="75">
        <v>13</v>
      </c>
      <c r="F17615" s="30" t="s">
        <v>53</v>
      </c>
      <c r="G17615" s="30" t="s">
        <v>54</v>
      </c>
      <c r="H17615" s="75">
        <v>1</v>
      </c>
    </row>
    <row r="17616" spans="1:8">
      <c r="A17616" s="30" t="s">
        <v>5030</v>
      </c>
      <c r="B17616" s="74">
        <v>46239</v>
      </c>
      <c r="C17616" s="30" t="s">
        <v>1274</v>
      </c>
      <c r="D17616" s="30" t="s">
        <v>1275</v>
      </c>
      <c r="E17616" s="75">
        <v>39</v>
      </c>
      <c r="F17616" s="30" t="s">
        <v>70</v>
      </c>
      <c r="G17616" s="30" t="s">
        <v>71</v>
      </c>
      <c r="H17616" s="75">
        <v>2</v>
      </c>
    </row>
    <row r="17617" spans="1:8">
      <c r="A17617" s="30" t="s">
        <v>5030</v>
      </c>
      <c r="B17617" s="74">
        <v>46239</v>
      </c>
      <c r="C17617" s="30" t="s">
        <v>1276</v>
      </c>
      <c r="D17617" s="30" t="s">
        <v>1277</v>
      </c>
      <c r="E17617" s="75">
        <v>128</v>
      </c>
      <c r="F17617" s="30" t="s">
        <v>70</v>
      </c>
      <c r="G17617" s="30" t="s">
        <v>71</v>
      </c>
      <c r="H17617" s="75">
        <v>2</v>
      </c>
    </row>
    <row r="17618" spans="1:8">
      <c r="A17618" s="30" t="s">
        <v>5030</v>
      </c>
      <c r="B17618" s="74">
        <v>46239</v>
      </c>
      <c r="C17618" s="30" t="s">
        <v>1278</v>
      </c>
      <c r="D17618" s="30" t="s">
        <v>1279</v>
      </c>
      <c r="E17618" s="75">
        <v>168</v>
      </c>
      <c r="F17618" s="30" t="s">
        <v>53</v>
      </c>
      <c r="G17618" s="30" t="s">
        <v>54</v>
      </c>
      <c r="H17618" s="75">
        <v>1</v>
      </c>
    </row>
    <row r="17619" spans="1:8">
      <c r="A17619" s="30" t="s">
        <v>5030</v>
      </c>
      <c r="B17619" s="74">
        <v>46239</v>
      </c>
      <c r="C17619" s="30" t="s">
        <v>1884</v>
      </c>
      <c r="D17619" s="30" t="s">
        <v>1885</v>
      </c>
      <c r="E17619" s="75">
        <v>64</v>
      </c>
      <c r="F17619" s="30" t="s">
        <v>53</v>
      </c>
      <c r="G17619" s="30" t="s">
        <v>54</v>
      </c>
      <c r="H17619" s="75">
        <v>1</v>
      </c>
    </row>
    <row r="17620" spans="1:8">
      <c r="A17620" s="30" t="s">
        <v>5030</v>
      </c>
      <c r="B17620" s="74">
        <v>46239</v>
      </c>
      <c r="C17620" s="30" t="s">
        <v>1286</v>
      </c>
      <c r="D17620" s="30" t="s">
        <v>1287</v>
      </c>
      <c r="E17620" s="75">
        <v>2</v>
      </c>
      <c r="F17620" s="30" t="s">
        <v>76</v>
      </c>
      <c r="G17620" s="30" t="s">
        <v>77</v>
      </c>
      <c r="H17620" s="75">
        <v>1</v>
      </c>
    </row>
    <row r="17621" spans="1:8">
      <c r="A17621" s="30" t="s">
        <v>5030</v>
      </c>
      <c r="B17621" s="74">
        <v>46239</v>
      </c>
      <c r="C17621" s="30" t="s">
        <v>1288</v>
      </c>
      <c r="D17621" s="30" t="s">
        <v>1289</v>
      </c>
      <c r="E17621" s="75">
        <v>81</v>
      </c>
      <c r="F17621" s="30" t="s">
        <v>53</v>
      </c>
      <c r="G17621" s="30" t="s">
        <v>54</v>
      </c>
      <c r="H17621" s="75">
        <v>1</v>
      </c>
    </row>
    <row r="17622" spans="1:8">
      <c r="A17622" s="30" t="s">
        <v>5030</v>
      </c>
      <c r="B17622" s="74">
        <v>46239</v>
      </c>
      <c r="C17622" s="30" t="s">
        <v>1886</v>
      </c>
      <c r="D17622" s="30" t="s">
        <v>1887</v>
      </c>
      <c r="E17622" s="75">
        <v>154</v>
      </c>
      <c r="F17622" s="30" t="s">
        <v>70</v>
      </c>
      <c r="G17622" s="30" t="s">
        <v>71</v>
      </c>
      <c r="H17622" s="75">
        <v>2</v>
      </c>
    </row>
    <row r="17623" spans="1:8">
      <c r="A17623" s="30" t="s">
        <v>5030</v>
      </c>
      <c r="B17623" s="74">
        <v>46239</v>
      </c>
      <c r="C17623" s="30" t="s">
        <v>1290</v>
      </c>
      <c r="D17623" s="30" t="s">
        <v>1291</v>
      </c>
      <c r="E17623" s="75">
        <v>173</v>
      </c>
      <c r="F17623" s="30" t="s">
        <v>80</v>
      </c>
      <c r="G17623" s="30" t="s">
        <v>81</v>
      </c>
      <c r="H17623" s="75">
        <v>1</v>
      </c>
    </row>
    <row r="17624" spans="1:8">
      <c r="A17624" s="30" t="s">
        <v>5030</v>
      </c>
      <c r="B17624" s="74">
        <v>46239</v>
      </c>
      <c r="C17624" s="30" t="s">
        <v>1294</v>
      </c>
      <c r="D17624" s="30" t="s">
        <v>1295</v>
      </c>
      <c r="E17624" s="75">
        <v>32</v>
      </c>
      <c r="F17624" s="30" t="s">
        <v>53</v>
      </c>
      <c r="G17624" s="30" t="s">
        <v>54</v>
      </c>
      <c r="H17624" s="75">
        <v>1</v>
      </c>
    </row>
    <row r="17625" spans="1:8">
      <c r="A17625" s="30" t="s">
        <v>5030</v>
      </c>
      <c r="B17625" s="74">
        <v>46239</v>
      </c>
      <c r="C17625" s="30" t="s">
        <v>1298</v>
      </c>
      <c r="D17625" s="30" t="s">
        <v>1299</v>
      </c>
      <c r="E17625" s="75">
        <v>58</v>
      </c>
      <c r="F17625" s="30" t="s">
        <v>53</v>
      </c>
      <c r="G17625" s="30" t="s">
        <v>54</v>
      </c>
      <c r="H17625" s="75">
        <v>1</v>
      </c>
    </row>
    <row r="17626" spans="1:8">
      <c r="A17626" s="30" t="s">
        <v>5030</v>
      </c>
      <c r="B17626" s="74">
        <v>46239</v>
      </c>
      <c r="C17626" s="30" t="s">
        <v>1302</v>
      </c>
      <c r="D17626" s="30" t="s">
        <v>1303</v>
      </c>
      <c r="E17626" s="75">
        <v>62</v>
      </c>
      <c r="F17626" s="30" t="s">
        <v>53</v>
      </c>
      <c r="G17626" s="30" t="s">
        <v>54</v>
      </c>
      <c r="H17626" s="75">
        <v>1</v>
      </c>
    </row>
    <row r="17627" spans="1:8">
      <c r="A17627" s="30" t="s">
        <v>5030</v>
      </c>
      <c r="B17627" s="74">
        <v>46239</v>
      </c>
      <c r="C17627" s="30" t="s">
        <v>1306</v>
      </c>
      <c r="D17627" s="30" t="s">
        <v>1307</v>
      </c>
      <c r="E17627" s="75">
        <v>58</v>
      </c>
      <c r="F17627" s="30" t="s">
        <v>80</v>
      </c>
      <c r="G17627" s="30" t="s">
        <v>81</v>
      </c>
      <c r="H17627" s="75">
        <v>1</v>
      </c>
    </row>
    <row r="17628" spans="1:8">
      <c r="A17628" s="30" t="s">
        <v>5030</v>
      </c>
      <c r="B17628" s="74">
        <v>46239</v>
      </c>
      <c r="C17628" s="30" t="s">
        <v>1308</v>
      </c>
      <c r="D17628" s="30" t="s">
        <v>1309</v>
      </c>
      <c r="E17628" s="75">
        <v>228</v>
      </c>
      <c r="F17628" s="30" t="s">
        <v>80</v>
      </c>
      <c r="G17628" s="30" t="s">
        <v>81</v>
      </c>
      <c r="H17628" s="75">
        <v>1</v>
      </c>
    </row>
    <row r="17629" spans="1:8">
      <c r="A17629" s="30" t="s">
        <v>5030</v>
      </c>
      <c r="B17629" s="74">
        <v>46239</v>
      </c>
      <c r="C17629" s="30" t="s">
        <v>1316</v>
      </c>
      <c r="D17629" s="30" t="s">
        <v>1317</v>
      </c>
      <c r="E17629" s="75">
        <v>90</v>
      </c>
      <c r="F17629" s="30" t="s">
        <v>72</v>
      </c>
      <c r="G17629" s="30" t="s">
        <v>73</v>
      </c>
      <c r="H17629" s="75">
        <v>3</v>
      </c>
    </row>
    <row r="17630" spans="1:8">
      <c r="A17630" s="30" t="s">
        <v>5030</v>
      </c>
      <c r="B17630" s="74">
        <v>46239</v>
      </c>
      <c r="C17630" s="30" t="s">
        <v>1320</v>
      </c>
      <c r="D17630" s="30" t="s">
        <v>1321</v>
      </c>
      <c r="E17630" s="75">
        <v>104</v>
      </c>
      <c r="F17630" s="30" t="s">
        <v>70</v>
      </c>
      <c r="G17630" s="30" t="s">
        <v>71</v>
      </c>
      <c r="H17630" s="75">
        <v>2</v>
      </c>
    </row>
    <row r="17631" spans="1:8">
      <c r="A17631" s="30" t="s">
        <v>5030</v>
      </c>
      <c r="B17631" s="74">
        <v>46239</v>
      </c>
      <c r="C17631" s="30" t="s">
        <v>1322</v>
      </c>
      <c r="D17631" s="30" t="s">
        <v>1323</v>
      </c>
      <c r="E17631" s="75">
        <v>133</v>
      </c>
      <c r="F17631" s="30" t="s">
        <v>70</v>
      </c>
      <c r="G17631" s="30" t="s">
        <v>71</v>
      </c>
      <c r="H17631" s="75">
        <v>2</v>
      </c>
    </row>
    <row r="17632" spans="1:8">
      <c r="A17632" s="30" t="s">
        <v>5030</v>
      </c>
      <c r="B17632" s="74">
        <v>46239</v>
      </c>
      <c r="C17632" s="30" t="s">
        <v>1324</v>
      </c>
      <c r="D17632" s="30" t="s">
        <v>1325</v>
      </c>
      <c r="E17632" s="75">
        <v>240</v>
      </c>
      <c r="F17632" s="30" t="s">
        <v>80</v>
      </c>
      <c r="G17632" s="30" t="s">
        <v>81</v>
      </c>
      <c r="H17632" s="75">
        <v>1</v>
      </c>
    </row>
    <row r="17633" spans="1:8">
      <c r="A17633" s="30" t="s">
        <v>5030</v>
      </c>
      <c r="B17633" s="74">
        <v>46239</v>
      </c>
      <c r="C17633" s="30" t="s">
        <v>1326</v>
      </c>
      <c r="D17633" s="30" t="s">
        <v>1327</v>
      </c>
      <c r="E17633" s="75">
        <v>83</v>
      </c>
      <c r="F17633" s="30" t="s">
        <v>70</v>
      </c>
      <c r="G17633" s="30" t="s">
        <v>71</v>
      </c>
      <c r="H17633" s="75">
        <v>2</v>
      </c>
    </row>
    <row r="17634" spans="1:8">
      <c r="A17634" s="30" t="s">
        <v>5030</v>
      </c>
      <c r="B17634" s="74">
        <v>46239</v>
      </c>
      <c r="C17634" s="30" t="s">
        <v>1330</v>
      </c>
      <c r="D17634" s="30" t="s">
        <v>1331</v>
      </c>
      <c r="E17634" s="75">
        <v>18</v>
      </c>
      <c r="F17634" s="30" t="s">
        <v>53</v>
      </c>
      <c r="G17634" s="30" t="s">
        <v>54</v>
      </c>
      <c r="H17634" s="75">
        <v>1</v>
      </c>
    </row>
    <row r="17635" spans="1:8">
      <c r="A17635" s="30" t="s">
        <v>5030</v>
      </c>
      <c r="B17635" s="74">
        <v>46239</v>
      </c>
      <c r="C17635" s="30" t="s">
        <v>1332</v>
      </c>
      <c r="D17635" s="30" t="s">
        <v>1333</v>
      </c>
      <c r="E17635" s="75">
        <v>158</v>
      </c>
      <c r="F17635" s="30" t="s">
        <v>80</v>
      </c>
      <c r="G17635" s="30" t="s">
        <v>81</v>
      </c>
      <c r="H17635" s="75">
        <v>1</v>
      </c>
    </row>
    <row r="17636" spans="1:8">
      <c r="A17636" s="30" t="s">
        <v>5030</v>
      </c>
      <c r="B17636" s="74">
        <v>46239</v>
      </c>
      <c r="C17636" s="30" t="s">
        <v>1336</v>
      </c>
      <c r="D17636" s="30" t="s">
        <v>1337</v>
      </c>
      <c r="E17636" s="75">
        <v>81</v>
      </c>
      <c r="F17636" s="30" t="s">
        <v>70</v>
      </c>
      <c r="G17636" s="30" t="s">
        <v>71</v>
      </c>
      <c r="H17636" s="75">
        <v>2</v>
      </c>
    </row>
    <row r="17637" spans="1:8">
      <c r="A17637" s="30" t="s">
        <v>5030</v>
      </c>
      <c r="B17637" s="74">
        <v>46239</v>
      </c>
      <c r="C17637" s="30" t="s">
        <v>1338</v>
      </c>
      <c r="D17637" s="30" t="s">
        <v>1339</v>
      </c>
      <c r="E17637" s="75">
        <v>38</v>
      </c>
      <c r="F17637" s="30" t="s">
        <v>53</v>
      </c>
      <c r="G17637" s="30" t="s">
        <v>54</v>
      </c>
      <c r="H17637" s="75">
        <v>1</v>
      </c>
    </row>
    <row r="17638" spans="1:8">
      <c r="A17638" s="30" t="s">
        <v>5030</v>
      </c>
      <c r="B17638" s="74">
        <v>46239</v>
      </c>
      <c r="C17638" s="30" t="s">
        <v>1340</v>
      </c>
      <c r="D17638" s="30" t="s">
        <v>1341</v>
      </c>
      <c r="E17638" s="75">
        <v>76</v>
      </c>
      <c r="F17638" s="30" t="s">
        <v>68</v>
      </c>
      <c r="G17638" s="30" t="s">
        <v>69</v>
      </c>
      <c r="H17638" s="75">
        <v>1</v>
      </c>
    </row>
    <row r="17639" spans="1:8">
      <c r="A17639" s="30" t="s">
        <v>5030</v>
      </c>
      <c r="B17639" s="74">
        <v>46238</v>
      </c>
      <c r="C17639" s="30" t="s">
        <v>768</v>
      </c>
      <c r="D17639" s="30" t="s">
        <v>769</v>
      </c>
      <c r="E17639" s="75">
        <v>103</v>
      </c>
      <c r="F17639" s="30" t="s">
        <v>68</v>
      </c>
      <c r="G17639" s="30" t="s">
        <v>69</v>
      </c>
      <c r="H17639" s="75">
        <v>1</v>
      </c>
    </row>
    <row r="17640" spans="1:8">
      <c r="A17640" s="30" t="s">
        <v>5030</v>
      </c>
      <c r="B17640" s="74">
        <v>46238</v>
      </c>
      <c r="C17640" s="30" t="s">
        <v>770</v>
      </c>
      <c r="D17640" s="30" t="s">
        <v>771</v>
      </c>
      <c r="E17640" s="75">
        <v>128</v>
      </c>
      <c r="F17640" s="30" t="s">
        <v>70</v>
      </c>
      <c r="G17640" s="30" t="s">
        <v>71</v>
      </c>
      <c r="H17640" s="75">
        <v>2</v>
      </c>
    </row>
    <row r="17641" spans="1:8">
      <c r="A17641" s="30" t="s">
        <v>5030</v>
      </c>
      <c r="B17641" s="74">
        <v>46238</v>
      </c>
      <c r="C17641" s="30" t="s">
        <v>772</v>
      </c>
      <c r="D17641" s="30" t="s">
        <v>773</v>
      </c>
      <c r="E17641" s="75">
        <v>212</v>
      </c>
      <c r="F17641" s="30" t="s">
        <v>80</v>
      </c>
      <c r="G17641" s="30" t="s">
        <v>81</v>
      </c>
      <c r="H17641" s="75">
        <v>1</v>
      </c>
    </row>
    <row r="17642" spans="1:8">
      <c r="A17642" s="30" t="s">
        <v>5030</v>
      </c>
      <c r="B17642" s="74">
        <v>46238</v>
      </c>
      <c r="C17642" s="30" t="s">
        <v>776</v>
      </c>
      <c r="D17642" s="30" t="s">
        <v>777</v>
      </c>
      <c r="E17642" s="75">
        <v>66</v>
      </c>
      <c r="F17642" s="30" t="s">
        <v>68</v>
      </c>
      <c r="G17642" s="30" t="s">
        <v>69</v>
      </c>
      <c r="H17642" s="75">
        <v>1</v>
      </c>
    </row>
    <row r="17643" spans="1:8">
      <c r="A17643" s="30" t="s">
        <v>5030</v>
      </c>
      <c r="B17643" s="74">
        <v>46238</v>
      </c>
      <c r="C17643" s="30" t="s">
        <v>780</v>
      </c>
      <c r="D17643" s="30" t="s">
        <v>781</v>
      </c>
      <c r="E17643" s="75">
        <v>111</v>
      </c>
      <c r="F17643" s="30" t="s">
        <v>70</v>
      </c>
      <c r="G17643" s="30" t="s">
        <v>71</v>
      </c>
      <c r="H17643" s="75">
        <v>2</v>
      </c>
    </row>
    <row r="17644" spans="1:8">
      <c r="A17644" s="30" t="s">
        <v>5030</v>
      </c>
      <c r="B17644" s="74">
        <v>46238</v>
      </c>
      <c r="C17644" s="30" t="s">
        <v>786</v>
      </c>
      <c r="D17644" s="30" t="s">
        <v>787</v>
      </c>
      <c r="E17644" s="75">
        <v>95</v>
      </c>
      <c r="F17644" s="30" t="s">
        <v>70</v>
      </c>
      <c r="G17644" s="30" t="s">
        <v>71</v>
      </c>
      <c r="H17644" s="75">
        <v>2</v>
      </c>
    </row>
    <row r="17645" spans="1:8">
      <c r="A17645" s="30" t="s">
        <v>5030</v>
      </c>
      <c r="B17645" s="74">
        <v>46238</v>
      </c>
      <c r="C17645" s="30" t="s">
        <v>1814</v>
      </c>
      <c r="D17645" s="30" t="s">
        <v>1815</v>
      </c>
      <c r="E17645" s="75">
        <v>5</v>
      </c>
      <c r="F17645" s="30" t="s">
        <v>76</v>
      </c>
      <c r="G17645" s="30" t="s">
        <v>77</v>
      </c>
      <c r="H17645" s="75">
        <v>1</v>
      </c>
    </row>
    <row r="17646" spans="1:8">
      <c r="A17646" s="30" t="s">
        <v>5030</v>
      </c>
      <c r="B17646" s="74">
        <v>46238</v>
      </c>
      <c r="C17646" s="30" t="s">
        <v>788</v>
      </c>
      <c r="D17646" s="30" t="s">
        <v>789</v>
      </c>
      <c r="E17646" s="75">
        <v>87</v>
      </c>
      <c r="F17646" s="30" t="s">
        <v>68</v>
      </c>
      <c r="G17646" s="30" t="s">
        <v>69</v>
      </c>
      <c r="H17646" s="75">
        <v>1</v>
      </c>
    </row>
    <row r="17647" spans="1:8">
      <c r="A17647" s="30" t="s">
        <v>5030</v>
      </c>
      <c r="B17647" s="74">
        <v>46238</v>
      </c>
      <c r="C17647" s="30" t="s">
        <v>790</v>
      </c>
      <c r="D17647" s="30" t="s">
        <v>791</v>
      </c>
      <c r="E17647" s="75">
        <v>172</v>
      </c>
      <c r="F17647" s="30" t="s">
        <v>70</v>
      </c>
      <c r="G17647" s="30" t="s">
        <v>71</v>
      </c>
      <c r="H17647" s="75">
        <v>2</v>
      </c>
    </row>
    <row r="17648" spans="1:8">
      <c r="A17648" s="30" t="s">
        <v>5030</v>
      </c>
      <c r="B17648" s="74">
        <v>46238</v>
      </c>
      <c r="C17648" s="30" t="s">
        <v>798</v>
      </c>
      <c r="D17648" s="30" t="s">
        <v>799</v>
      </c>
      <c r="E17648" s="75">
        <v>122</v>
      </c>
      <c r="F17648" s="30" t="s">
        <v>68</v>
      </c>
      <c r="G17648" s="30" t="s">
        <v>69</v>
      </c>
      <c r="H17648" s="75">
        <v>1</v>
      </c>
    </row>
    <row r="17649" spans="1:8">
      <c r="A17649" s="30" t="s">
        <v>5030</v>
      </c>
      <c r="B17649" s="74">
        <v>46238</v>
      </c>
      <c r="C17649" s="30" t="s">
        <v>800</v>
      </c>
      <c r="D17649" s="30" t="s">
        <v>801</v>
      </c>
      <c r="E17649" s="75">
        <v>57</v>
      </c>
      <c r="F17649" s="30" t="s">
        <v>70</v>
      </c>
      <c r="G17649" s="30" t="s">
        <v>71</v>
      </c>
      <c r="H17649" s="75">
        <v>2</v>
      </c>
    </row>
    <row r="17650" spans="1:8">
      <c r="A17650" s="30" t="s">
        <v>5030</v>
      </c>
      <c r="B17650" s="74">
        <v>46238</v>
      </c>
      <c r="C17650" s="30" t="s">
        <v>802</v>
      </c>
      <c r="D17650" s="30" t="s">
        <v>803</v>
      </c>
      <c r="E17650" s="75">
        <v>186</v>
      </c>
      <c r="F17650" s="30" t="s">
        <v>70</v>
      </c>
      <c r="G17650" s="30" t="s">
        <v>71</v>
      </c>
      <c r="H17650" s="75">
        <v>2</v>
      </c>
    </row>
    <row r="17651" spans="1:8">
      <c r="A17651" s="30" t="s">
        <v>5030</v>
      </c>
      <c r="B17651" s="74">
        <v>46238</v>
      </c>
      <c r="C17651" s="30" t="s">
        <v>804</v>
      </c>
      <c r="D17651" s="30" t="s">
        <v>805</v>
      </c>
      <c r="E17651" s="75">
        <v>240</v>
      </c>
      <c r="F17651" s="30" t="s">
        <v>80</v>
      </c>
      <c r="G17651" s="30" t="s">
        <v>81</v>
      </c>
      <c r="H17651" s="75">
        <v>1</v>
      </c>
    </row>
    <row r="17652" spans="1:8">
      <c r="A17652" s="30" t="s">
        <v>5030</v>
      </c>
      <c r="B17652" s="74">
        <v>46238</v>
      </c>
      <c r="C17652" s="30" t="s">
        <v>806</v>
      </c>
      <c r="D17652" s="30" t="s">
        <v>807</v>
      </c>
      <c r="E17652" s="75">
        <v>140</v>
      </c>
      <c r="F17652" s="30" t="s">
        <v>68</v>
      </c>
      <c r="G17652" s="30" t="s">
        <v>69</v>
      </c>
      <c r="H17652" s="75">
        <v>1</v>
      </c>
    </row>
    <row r="17653" spans="1:8">
      <c r="A17653" s="30" t="s">
        <v>5030</v>
      </c>
      <c r="B17653" s="74">
        <v>46238</v>
      </c>
      <c r="C17653" s="30" t="s">
        <v>808</v>
      </c>
      <c r="D17653" s="30" t="s">
        <v>809</v>
      </c>
      <c r="E17653" s="75">
        <v>58</v>
      </c>
      <c r="F17653" s="30" t="s">
        <v>70</v>
      </c>
      <c r="G17653" s="30" t="s">
        <v>71</v>
      </c>
      <c r="H17653" s="75">
        <v>2</v>
      </c>
    </row>
    <row r="17654" spans="1:8">
      <c r="A17654" s="30" t="s">
        <v>5030</v>
      </c>
      <c r="B17654" s="74">
        <v>46238</v>
      </c>
      <c r="C17654" s="30" t="s">
        <v>810</v>
      </c>
      <c r="D17654" s="30" t="s">
        <v>811</v>
      </c>
      <c r="E17654" s="75">
        <v>65</v>
      </c>
      <c r="F17654" s="30" t="s">
        <v>70</v>
      </c>
      <c r="G17654" s="30" t="s">
        <v>71</v>
      </c>
      <c r="H17654" s="75">
        <v>2</v>
      </c>
    </row>
    <row r="17655" spans="1:8">
      <c r="A17655" s="30" t="s">
        <v>5030</v>
      </c>
      <c r="B17655" s="74">
        <v>46238</v>
      </c>
      <c r="C17655" s="30" t="s">
        <v>1820</v>
      </c>
      <c r="D17655" s="30" t="s">
        <v>1821</v>
      </c>
      <c r="E17655" s="75">
        <v>20</v>
      </c>
      <c r="F17655" s="30" t="s">
        <v>53</v>
      </c>
      <c r="G17655" s="30" t="s">
        <v>54</v>
      </c>
      <c r="H17655" s="75">
        <v>1</v>
      </c>
    </row>
    <row r="17656" spans="1:8">
      <c r="A17656" s="30" t="s">
        <v>5030</v>
      </c>
      <c r="B17656" s="74">
        <v>46238</v>
      </c>
      <c r="C17656" s="30" t="s">
        <v>818</v>
      </c>
      <c r="D17656" s="30" t="s">
        <v>819</v>
      </c>
      <c r="E17656" s="75">
        <v>73</v>
      </c>
      <c r="F17656" s="30" t="s">
        <v>53</v>
      </c>
      <c r="G17656" s="30" t="s">
        <v>54</v>
      </c>
      <c r="H17656" s="75">
        <v>1</v>
      </c>
    </row>
    <row r="17657" spans="1:8">
      <c r="A17657" s="30" t="s">
        <v>5030</v>
      </c>
      <c r="B17657" s="74">
        <v>46238</v>
      </c>
      <c r="C17657" s="30" t="s">
        <v>820</v>
      </c>
      <c r="D17657" s="30" t="s">
        <v>821</v>
      </c>
      <c r="E17657" s="75">
        <v>66</v>
      </c>
      <c r="F17657" s="30" t="s">
        <v>68</v>
      </c>
      <c r="G17657" s="30" t="s">
        <v>69</v>
      </c>
      <c r="H17657" s="75">
        <v>1</v>
      </c>
    </row>
    <row r="17658" spans="1:8">
      <c r="A17658" s="30" t="s">
        <v>5030</v>
      </c>
      <c r="B17658" s="74">
        <v>46238</v>
      </c>
      <c r="C17658" s="30" t="s">
        <v>822</v>
      </c>
      <c r="D17658" s="30" t="s">
        <v>823</v>
      </c>
      <c r="E17658" s="75">
        <v>71</v>
      </c>
      <c r="F17658" s="30" t="s">
        <v>68</v>
      </c>
      <c r="G17658" s="30" t="s">
        <v>69</v>
      </c>
      <c r="H17658" s="75">
        <v>1</v>
      </c>
    </row>
    <row r="17659" spans="1:8">
      <c r="A17659" s="30" t="s">
        <v>5030</v>
      </c>
      <c r="B17659" s="74">
        <v>46238</v>
      </c>
      <c r="C17659" s="30" t="s">
        <v>824</v>
      </c>
      <c r="D17659" s="30" t="s">
        <v>825</v>
      </c>
      <c r="E17659" s="75">
        <v>103</v>
      </c>
      <c r="F17659" s="30" t="s">
        <v>80</v>
      </c>
      <c r="G17659" s="30" t="s">
        <v>81</v>
      </c>
      <c r="H17659" s="75">
        <v>1</v>
      </c>
    </row>
    <row r="17660" spans="1:8">
      <c r="A17660" s="30" t="s">
        <v>5030</v>
      </c>
      <c r="B17660" s="74">
        <v>46238</v>
      </c>
      <c r="C17660" s="30" t="s">
        <v>826</v>
      </c>
      <c r="D17660" s="30" t="s">
        <v>827</v>
      </c>
      <c r="E17660" s="75">
        <v>95</v>
      </c>
      <c r="F17660" s="30" t="s">
        <v>70</v>
      </c>
      <c r="G17660" s="30" t="s">
        <v>71</v>
      </c>
      <c r="H17660" s="75">
        <v>2</v>
      </c>
    </row>
    <row r="17661" spans="1:8">
      <c r="A17661" s="30" t="s">
        <v>5030</v>
      </c>
      <c r="B17661" s="74">
        <v>46238</v>
      </c>
      <c r="C17661" s="30" t="s">
        <v>830</v>
      </c>
      <c r="D17661" s="30" t="s">
        <v>831</v>
      </c>
      <c r="E17661" s="75">
        <v>72</v>
      </c>
      <c r="F17661" s="30" t="s">
        <v>68</v>
      </c>
      <c r="G17661" s="30" t="s">
        <v>69</v>
      </c>
      <c r="H17661" s="75">
        <v>1</v>
      </c>
    </row>
    <row r="17662" spans="1:8">
      <c r="A17662" s="30" t="s">
        <v>5030</v>
      </c>
      <c r="B17662" s="74">
        <v>46238</v>
      </c>
      <c r="C17662" s="30" t="s">
        <v>832</v>
      </c>
      <c r="D17662" s="30" t="s">
        <v>833</v>
      </c>
      <c r="E17662" s="75">
        <v>38</v>
      </c>
      <c r="F17662" s="30" t="s">
        <v>68</v>
      </c>
      <c r="G17662" s="30" t="s">
        <v>69</v>
      </c>
      <c r="H17662" s="75">
        <v>1</v>
      </c>
    </row>
    <row r="17663" spans="1:8">
      <c r="A17663" s="30" t="s">
        <v>5030</v>
      </c>
      <c r="B17663" s="74">
        <v>46238</v>
      </c>
      <c r="C17663" s="30" t="s">
        <v>838</v>
      </c>
      <c r="D17663" s="30" t="s">
        <v>839</v>
      </c>
      <c r="E17663" s="75">
        <v>104</v>
      </c>
      <c r="F17663" s="30" t="s">
        <v>70</v>
      </c>
      <c r="G17663" s="30" t="s">
        <v>71</v>
      </c>
      <c r="H17663" s="75">
        <v>2</v>
      </c>
    </row>
    <row r="17664" spans="1:8">
      <c r="A17664" s="30" t="s">
        <v>5030</v>
      </c>
      <c r="B17664" s="74">
        <v>46238</v>
      </c>
      <c r="C17664" s="30" t="s">
        <v>840</v>
      </c>
      <c r="D17664" s="30" t="s">
        <v>841</v>
      </c>
      <c r="E17664" s="75">
        <v>69</v>
      </c>
      <c r="F17664" s="30" t="s">
        <v>68</v>
      </c>
      <c r="G17664" s="30" t="s">
        <v>69</v>
      </c>
      <c r="H17664" s="75">
        <v>1</v>
      </c>
    </row>
    <row r="17665" spans="1:8">
      <c r="A17665" s="30" t="s">
        <v>5030</v>
      </c>
      <c r="B17665" s="74">
        <v>46238</v>
      </c>
      <c r="C17665" s="30" t="s">
        <v>842</v>
      </c>
      <c r="D17665" s="30" t="s">
        <v>843</v>
      </c>
      <c r="E17665" s="75">
        <v>181</v>
      </c>
      <c r="F17665" s="30" t="s">
        <v>70</v>
      </c>
      <c r="G17665" s="30" t="s">
        <v>71</v>
      </c>
      <c r="H17665" s="75">
        <v>2</v>
      </c>
    </row>
    <row r="17666" spans="1:8">
      <c r="A17666" s="30" t="s">
        <v>5030</v>
      </c>
      <c r="B17666" s="74">
        <v>46238</v>
      </c>
      <c r="C17666" s="30" t="s">
        <v>844</v>
      </c>
      <c r="D17666" s="30" t="s">
        <v>845</v>
      </c>
      <c r="E17666" s="75">
        <v>86</v>
      </c>
      <c r="F17666" s="30" t="s">
        <v>80</v>
      </c>
      <c r="G17666" s="30" t="s">
        <v>81</v>
      </c>
      <c r="H17666" s="75">
        <v>1</v>
      </c>
    </row>
    <row r="17667" spans="1:8">
      <c r="A17667" s="30" t="s">
        <v>5030</v>
      </c>
      <c r="B17667" s="74">
        <v>46238</v>
      </c>
      <c r="C17667" s="30" t="s">
        <v>846</v>
      </c>
      <c r="D17667" s="30" t="s">
        <v>847</v>
      </c>
      <c r="E17667" s="75">
        <v>331</v>
      </c>
      <c r="F17667" s="30" t="s">
        <v>80</v>
      </c>
      <c r="G17667" s="30" t="s">
        <v>81</v>
      </c>
      <c r="H17667" s="75">
        <v>1</v>
      </c>
    </row>
    <row r="17668" spans="1:8">
      <c r="A17668" s="30" t="s">
        <v>5030</v>
      </c>
      <c r="B17668" s="74">
        <v>46238</v>
      </c>
      <c r="C17668" s="30" t="s">
        <v>848</v>
      </c>
      <c r="D17668" s="30" t="s">
        <v>849</v>
      </c>
      <c r="E17668" s="75">
        <v>141</v>
      </c>
      <c r="F17668" s="30" t="s">
        <v>70</v>
      </c>
      <c r="G17668" s="30" t="s">
        <v>71</v>
      </c>
      <c r="H17668" s="75">
        <v>2</v>
      </c>
    </row>
    <row r="17669" spans="1:8">
      <c r="A17669" s="30" t="s">
        <v>5030</v>
      </c>
      <c r="B17669" s="74">
        <v>46238</v>
      </c>
      <c r="C17669" s="30" t="s">
        <v>850</v>
      </c>
      <c r="D17669" s="30" t="s">
        <v>851</v>
      </c>
      <c r="E17669" s="75">
        <v>58</v>
      </c>
      <c r="F17669" s="30" t="s">
        <v>70</v>
      </c>
      <c r="G17669" s="30" t="s">
        <v>71</v>
      </c>
      <c r="H17669" s="75">
        <v>2</v>
      </c>
    </row>
    <row r="17670" spans="1:8">
      <c r="A17670" s="30" t="s">
        <v>5030</v>
      </c>
      <c r="B17670" s="74">
        <v>46238</v>
      </c>
      <c r="C17670" s="30" t="s">
        <v>854</v>
      </c>
      <c r="D17670" s="30" t="s">
        <v>855</v>
      </c>
      <c r="E17670" s="75">
        <v>221</v>
      </c>
      <c r="F17670" s="30" t="s">
        <v>70</v>
      </c>
      <c r="G17670" s="30" t="s">
        <v>71</v>
      </c>
      <c r="H17670" s="75">
        <v>2</v>
      </c>
    </row>
    <row r="17671" spans="1:8">
      <c r="A17671" s="30" t="s">
        <v>5030</v>
      </c>
      <c r="B17671" s="74">
        <v>46238</v>
      </c>
      <c r="C17671" s="30" t="s">
        <v>856</v>
      </c>
      <c r="D17671" s="30" t="s">
        <v>857</v>
      </c>
      <c r="E17671" s="75">
        <v>42</v>
      </c>
      <c r="F17671" s="30" t="s">
        <v>72</v>
      </c>
      <c r="G17671" s="30" t="s">
        <v>73</v>
      </c>
      <c r="H17671" s="75">
        <v>3</v>
      </c>
    </row>
    <row r="17672" spans="1:8">
      <c r="A17672" s="30" t="s">
        <v>5030</v>
      </c>
      <c r="B17672" s="74">
        <v>46238</v>
      </c>
      <c r="C17672" s="30" t="s">
        <v>858</v>
      </c>
      <c r="D17672" s="30" t="s">
        <v>859</v>
      </c>
      <c r="E17672" s="75">
        <v>5</v>
      </c>
      <c r="F17672" s="30" t="s">
        <v>53</v>
      </c>
      <c r="G17672" s="30" t="s">
        <v>54</v>
      </c>
      <c r="H17672" s="75">
        <v>1</v>
      </c>
    </row>
    <row r="17673" spans="1:8">
      <c r="A17673" s="30" t="s">
        <v>5030</v>
      </c>
      <c r="B17673" s="74">
        <v>46238</v>
      </c>
      <c r="C17673" s="30" t="s">
        <v>862</v>
      </c>
      <c r="D17673" s="30" t="s">
        <v>863</v>
      </c>
      <c r="E17673" s="75">
        <v>209</v>
      </c>
      <c r="F17673" s="30" t="s">
        <v>70</v>
      </c>
      <c r="G17673" s="30" t="s">
        <v>71</v>
      </c>
      <c r="H17673" s="75">
        <v>2</v>
      </c>
    </row>
    <row r="17674" spans="1:8">
      <c r="A17674" s="30" t="s">
        <v>5030</v>
      </c>
      <c r="B17674" s="74">
        <v>46238</v>
      </c>
      <c r="C17674" s="30" t="s">
        <v>864</v>
      </c>
      <c r="D17674" s="30" t="s">
        <v>865</v>
      </c>
      <c r="E17674" s="75">
        <v>20</v>
      </c>
      <c r="F17674" s="30" t="s">
        <v>68</v>
      </c>
      <c r="G17674" s="30" t="s">
        <v>69</v>
      </c>
      <c r="H17674" s="75">
        <v>1</v>
      </c>
    </row>
    <row r="17675" spans="1:8">
      <c r="A17675" s="30" t="s">
        <v>5030</v>
      </c>
      <c r="B17675" s="74">
        <v>46238</v>
      </c>
      <c r="C17675" s="30" t="s">
        <v>866</v>
      </c>
      <c r="D17675" s="30" t="s">
        <v>867</v>
      </c>
      <c r="E17675" s="75">
        <v>104</v>
      </c>
      <c r="F17675" s="30" t="s">
        <v>70</v>
      </c>
      <c r="G17675" s="30" t="s">
        <v>71</v>
      </c>
      <c r="H17675" s="75">
        <v>2</v>
      </c>
    </row>
    <row r="17676" spans="1:8">
      <c r="A17676" s="30" t="s">
        <v>5030</v>
      </c>
      <c r="B17676" s="74">
        <v>46238</v>
      </c>
      <c r="C17676" s="30" t="s">
        <v>870</v>
      </c>
      <c r="D17676" s="30" t="s">
        <v>871</v>
      </c>
      <c r="E17676" s="75">
        <v>159</v>
      </c>
      <c r="F17676" s="30" t="s">
        <v>70</v>
      </c>
      <c r="G17676" s="30" t="s">
        <v>71</v>
      </c>
      <c r="H17676" s="75">
        <v>2</v>
      </c>
    </row>
    <row r="17677" spans="1:8">
      <c r="A17677" s="30" t="s">
        <v>5030</v>
      </c>
      <c r="B17677" s="74">
        <v>46238</v>
      </c>
      <c r="C17677" s="30" t="s">
        <v>872</v>
      </c>
      <c r="D17677" s="30" t="s">
        <v>873</v>
      </c>
      <c r="E17677" s="75">
        <v>70</v>
      </c>
      <c r="F17677" s="30" t="s">
        <v>70</v>
      </c>
      <c r="G17677" s="30" t="s">
        <v>71</v>
      </c>
      <c r="H17677" s="75">
        <v>2</v>
      </c>
    </row>
    <row r="17678" spans="1:8">
      <c r="A17678" s="30" t="s">
        <v>5030</v>
      </c>
      <c r="B17678" s="74">
        <v>46238</v>
      </c>
      <c r="C17678" s="30" t="s">
        <v>874</v>
      </c>
      <c r="D17678" s="30" t="s">
        <v>875</v>
      </c>
      <c r="E17678" s="75">
        <v>30</v>
      </c>
      <c r="F17678" s="30" t="s">
        <v>68</v>
      </c>
      <c r="G17678" s="30" t="s">
        <v>69</v>
      </c>
      <c r="H17678" s="75">
        <v>1</v>
      </c>
    </row>
    <row r="17679" spans="1:8">
      <c r="A17679" s="30" t="s">
        <v>5030</v>
      </c>
      <c r="B17679" s="74">
        <v>46238</v>
      </c>
      <c r="C17679" s="30" t="s">
        <v>876</v>
      </c>
      <c r="D17679" s="30" t="s">
        <v>877</v>
      </c>
      <c r="E17679" s="75">
        <v>89</v>
      </c>
      <c r="F17679" s="30" t="s">
        <v>70</v>
      </c>
      <c r="G17679" s="30" t="s">
        <v>71</v>
      </c>
      <c r="H17679" s="75">
        <v>2</v>
      </c>
    </row>
    <row r="17680" spans="1:8">
      <c r="A17680" s="30" t="s">
        <v>5030</v>
      </c>
      <c r="B17680" s="74">
        <v>46238</v>
      </c>
      <c r="C17680" s="30" t="s">
        <v>5048</v>
      </c>
      <c r="D17680" s="30" t="s">
        <v>5049</v>
      </c>
      <c r="E17680" s="75">
        <v>7</v>
      </c>
      <c r="F17680" s="30" t="s">
        <v>68</v>
      </c>
      <c r="G17680" s="30" t="s">
        <v>69</v>
      </c>
      <c r="H17680" s="75">
        <v>1</v>
      </c>
    </row>
    <row r="17681" spans="1:8">
      <c r="A17681" s="30" t="s">
        <v>5030</v>
      </c>
      <c r="B17681" s="74">
        <v>46238</v>
      </c>
      <c r="C17681" s="30" t="s">
        <v>878</v>
      </c>
      <c r="D17681" s="30" t="s">
        <v>879</v>
      </c>
      <c r="E17681" s="75">
        <v>104</v>
      </c>
      <c r="F17681" s="30" t="s">
        <v>70</v>
      </c>
      <c r="G17681" s="30" t="s">
        <v>71</v>
      </c>
      <c r="H17681" s="75">
        <v>2</v>
      </c>
    </row>
    <row r="17682" spans="1:8">
      <c r="A17682" s="30" t="s">
        <v>5030</v>
      </c>
      <c r="B17682" s="74">
        <v>46238</v>
      </c>
      <c r="C17682" s="30" t="s">
        <v>880</v>
      </c>
      <c r="D17682" s="30" t="s">
        <v>881</v>
      </c>
      <c r="E17682" s="75">
        <v>203</v>
      </c>
      <c r="F17682" s="30" t="s">
        <v>70</v>
      </c>
      <c r="G17682" s="30" t="s">
        <v>71</v>
      </c>
      <c r="H17682" s="75">
        <v>2</v>
      </c>
    </row>
    <row r="17683" spans="1:8">
      <c r="A17683" s="30" t="s">
        <v>5030</v>
      </c>
      <c r="B17683" s="74">
        <v>46238</v>
      </c>
      <c r="C17683" s="30" t="s">
        <v>882</v>
      </c>
      <c r="D17683" s="30" t="s">
        <v>883</v>
      </c>
      <c r="E17683" s="75">
        <v>70</v>
      </c>
      <c r="F17683" s="30" t="s">
        <v>70</v>
      </c>
      <c r="G17683" s="30" t="s">
        <v>71</v>
      </c>
      <c r="H17683" s="75">
        <v>2</v>
      </c>
    </row>
    <row r="17684" spans="1:8">
      <c r="A17684" s="30" t="s">
        <v>5030</v>
      </c>
      <c r="B17684" s="74">
        <v>46238</v>
      </c>
      <c r="C17684" s="30" t="s">
        <v>886</v>
      </c>
      <c r="D17684" s="30" t="s">
        <v>887</v>
      </c>
      <c r="E17684" s="75">
        <v>104</v>
      </c>
      <c r="F17684" s="30" t="s">
        <v>70</v>
      </c>
      <c r="G17684" s="30" t="s">
        <v>71</v>
      </c>
      <c r="H17684" s="75">
        <v>2</v>
      </c>
    </row>
    <row r="17685" spans="1:8">
      <c r="A17685" s="30" t="s">
        <v>5030</v>
      </c>
      <c r="B17685" s="74">
        <v>46238</v>
      </c>
      <c r="C17685" s="30" t="s">
        <v>890</v>
      </c>
      <c r="D17685" s="30" t="s">
        <v>891</v>
      </c>
      <c r="E17685" s="75">
        <v>142</v>
      </c>
      <c r="F17685" s="30" t="s">
        <v>53</v>
      </c>
      <c r="G17685" s="30" t="s">
        <v>54</v>
      </c>
      <c r="H17685" s="75">
        <v>1</v>
      </c>
    </row>
    <row r="17686" spans="1:8">
      <c r="A17686" s="30" t="s">
        <v>5030</v>
      </c>
      <c r="B17686" s="74">
        <v>46238</v>
      </c>
      <c r="C17686" s="30" t="s">
        <v>892</v>
      </c>
      <c r="D17686" s="30" t="s">
        <v>893</v>
      </c>
      <c r="E17686" s="75">
        <v>80</v>
      </c>
      <c r="F17686" s="30" t="s">
        <v>68</v>
      </c>
      <c r="G17686" s="30" t="s">
        <v>69</v>
      </c>
      <c r="H17686" s="75">
        <v>1</v>
      </c>
    </row>
    <row r="17687" spans="1:8">
      <c r="A17687" s="30" t="s">
        <v>5030</v>
      </c>
      <c r="B17687" s="74">
        <v>46238</v>
      </c>
      <c r="C17687" s="30" t="s">
        <v>894</v>
      </c>
      <c r="D17687" s="30" t="s">
        <v>895</v>
      </c>
      <c r="E17687" s="75">
        <v>65</v>
      </c>
      <c r="F17687" s="30" t="s">
        <v>68</v>
      </c>
      <c r="G17687" s="30" t="s">
        <v>69</v>
      </c>
      <c r="H17687" s="75">
        <v>1</v>
      </c>
    </row>
    <row r="17688" spans="1:8">
      <c r="A17688" s="30" t="s">
        <v>5030</v>
      </c>
      <c r="B17688" s="74">
        <v>46238</v>
      </c>
      <c r="C17688" s="30" t="s">
        <v>896</v>
      </c>
      <c r="D17688" s="30" t="s">
        <v>897</v>
      </c>
      <c r="E17688" s="75">
        <v>47</v>
      </c>
      <c r="F17688" s="30" t="s">
        <v>70</v>
      </c>
      <c r="G17688" s="30" t="s">
        <v>71</v>
      </c>
      <c r="H17688" s="75">
        <v>2</v>
      </c>
    </row>
    <row r="17689" spans="1:8">
      <c r="A17689" s="30" t="s">
        <v>5030</v>
      </c>
      <c r="B17689" s="74">
        <v>46238</v>
      </c>
      <c r="C17689" s="30" t="s">
        <v>900</v>
      </c>
      <c r="D17689" s="30" t="s">
        <v>901</v>
      </c>
      <c r="E17689" s="75">
        <v>51</v>
      </c>
      <c r="F17689" s="30" t="s">
        <v>68</v>
      </c>
      <c r="G17689" s="30" t="s">
        <v>69</v>
      </c>
      <c r="H17689" s="75">
        <v>1</v>
      </c>
    </row>
    <row r="17690" spans="1:8">
      <c r="A17690" s="30" t="s">
        <v>5030</v>
      </c>
      <c r="B17690" s="74">
        <v>46238</v>
      </c>
      <c r="C17690" s="30" t="s">
        <v>904</v>
      </c>
      <c r="D17690" s="30" t="s">
        <v>905</v>
      </c>
      <c r="E17690" s="75">
        <v>95</v>
      </c>
      <c r="F17690" s="30" t="s">
        <v>70</v>
      </c>
      <c r="G17690" s="30" t="s">
        <v>71</v>
      </c>
      <c r="H17690" s="75">
        <v>2</v>
      </c>
    </row>
    <row r="17691" spans="1:8">
      <c r="A17691" s="30" t="s">
        <v>5030</v>
      </c>
      <c r="B17691" s="74">
        <v>46238</v>
      </c>
      <c r="C17691" s="30" t="s">
        <v>906</v>
      </c>
      <c r="D17691" s="30" t="s">
        <v>907</v>
      </c>
      <c r="E17691" s="75">
        <v>93</v>
      </c>
      <c r="F17691" s="30" t="s">
        <v>70</v>
      </c>
      <c r="G17691" s="30" t="s">
        <v>71</v>
      </c>
      <c r="H17691" s="75">
        <v>2</v>
      </c>
    </row>
    <row r="17692" spans="1:8">
      <c r="A17692" s="30" t="s">
        <v>5030</v>
      </c>
      <c r="B17692" s="74">
        <v>46238</v>
      </c>
      <c r="C17692" s="30" t="s">
        <v>908</v>
      </c>
      <c r="D17692" s="30" t="s">
        <v>909</v>
      </c>
      <c r="E17692" s="75">
        <v>362</v>
      </c>
      <c r="F17692" s="30" t="s">
        <v>80</v>
      </c>
      <c r="G17692" s="30" t="s">
        <v>81</v>
      </c>
      <c r="H17692" s="75">
        <v>1</v>
      </c>
    </row>
    <row r="17693" spans="1:8">
      <c r="A17693" s="30" t="s">
        <v>5030</v>
      </c>
      <c r="B17693" s="74">
        <v>46238</v>
      </c>
      <c r="C17693" s="30" t="s">
        <v>910</v>
      </c>
      <c r="D17693" s="30" t="s">
        <v>911</v>
      </c>
      <c r="E17693" s="75">
        <v>105</v>
      </c>
      <c r="F17693" s="30" t="s">
        <v>70</v>
      </c>
      <c r="G17693" s="30" t="s">
        <v>71</v>
      </c>
      <c r="H17693" s="75">
        <v>2</v>
      </c>
    </row>
    <row r="17694" spans="1:8">
      <c r="A17694" s="30" t="s">
        <v>5030</v>
      </c>
      <c r="B17694" s="74">
        <v>46238</v>
      </c>
      <c r="C17694" s="30" t="s">
        <v>912</v>
      </c>
      <c r="D17694" s="30" t="s">
        <v>913</v>
      </c>
      <c r="E17694" s="75">
        <v>48</v>
      </c>
      <c r="F17694" s="30" t="s">
        <v>68</v>
      </c>
      <c r="G17694" s="30" t="s">
        <v>69</v>
      </c>
      <c r="H17694" s="75">
        <v>1</v>
      </c>
    </row>
    <row r="17695" spans="1:8">
      <c r="A17695" s="30" t="s">
        <v>5030</v>
      </c>
      <c r="B17695" s="74">
        <v>46238</v>
      </c>
      <c r="C17695" s="30" t="s">
        <v>918</v>
      </c>
      <c r="D17695" s="30" t="s">
        <v>919</v>
      </c>
      <c r="E17695" s="75">
        <v>27</v>
      </c>
      <c r="F17695" s="30" t="s">
        <v>53</v>
      </c>
      <c r="G17695" s="30" t="s">
        <v>54</v>
      </c>
      <c r="H17695" s="75">
        <v>1</v>
      </c>
    </row>
    <row r="17696" spans="1:8">
      <c r="A17696" s="30" t="s">
        <v>5030</v>
      </c>
      <c r="B17696" s="74">
        <v>46238</v>
      </c>
      <c r="C17696" s="30" t="s">
        <v>920</v>
      </c>
      <c r="D17696" s="30" t="s">
        <v>921</v>
      </c>
      <c r="E17696" s="75">
        <v>303</v>
      </c>
      <c r="F17696" s="30" t="s">
        <v>80</v>
      </c>
      <c r="G17696" s="30" t="s">
        <v>81</v>
      </c>
      <c r="H17696" s="75">
        <v>1</v>
      </c>
    </row>
    <row r="17697" spans="1:8">
      <c r="A17697" s="30" t="s">
        <v>5030</v>
      </c>
      <c r="B17697" s="74">
        <v>46238</v>
      </c>
      <c r="C17697" s="30" t="s">
        <v>922</v>
      </c>
      <c r="D17697" s="30" t="s">
        <v>923</v>
      </c>
      <c r="E17697" s="75">
        <v>43</v>
      </c>
      <c r="F17697" s="30" t="s">
        <v>70</v>
      </c>
      <c r="G17697" s="30" t="s">
        <v>71</v>
      </c>
      <c r="H17697" s="75">
        <v>2</v>
      </c>
    </row>
    <row r="17698" spans="1:8">
      <c r="A17698" s="30" t="s">
        <v>5030</v>
      </c>
      <c r="B17698" s="74">
        <v>46238</v>
      </c>
      <c r="C17698" s="30" t="s">
        <v>926</v>
      </c>
      <c r="D17698" s="30" t="s">
        <v>927</v>
      </c>
      <c r="E17698" s="75">
        <v>115</v>
      </c>
      <c r="F17698" s="30" t="s">
        <v>70</v>
      </c>
      <c r="G17698" s="30" t="s">
        <v>71</v>
      </c>
      <c r="H17698" s="75">
        <v>2</v>
      </c>
    </row>
    <row r="17699" spans="1:8">
      <c r="A17699" s="30" t="s">
        <v>5030</v>
      </c>
      <c r="B17699" s="74">
        <v>46238</v>
      </c>
      <c r="C17699" s="30" t="s">
        <v>932</v>
      </c>
      <c r="D17699" s="30" t="s">
        <v>933</v>
      </c>
      <c r="E17699" s="75">
        <v>63</v>
      </c>
      <c r="F17699" s="30" t="s">
        <v>80</v>
      </c>
      <c r="G17699" s="30" t="s">
        <v>81</v>
      </c>
      <c r="H17699" s="75">
        <v>1</v>
      </c>
    </row>
    <row r="17700" spans="1:8">
      <c r="A17700" s="30" t="s">
        <v>5030</v>
      </c>
      <c r="B17700" s="74">
        <v>46238</v>
      </c>
      <c r="C17700" s="30" t="s">
        <v>934</v>
      </c>
      <c r="D17700" s="30" t="s">
        <v>935</v>
      </c>
      <c r="E17700" s="75">
        <v>59</v>
      </c>
      <c r="F17700" s="30" t="s">
        <v>68</v>
      </c>
      <c r="G17700" s="30" t="s">
        <v>69</v>
      </c>
      <c r="H17700" s="75">
        <v>1</v>
      </c>
    </row>
    <row r="17701" spans="1:8">
      <c r="A17701" s="30" t="s">
        <v>5030</v>
      </c>
      <c r="B17701" s="74">
        <v>46238</v>
      </c>
      <c r="C17701" s="30" t="s">
        <v>936</v>
      </c>
      <c r="D17701" s="30" t="s">
        <v>937</v>
      </c>
      <c r="E17701" s="75">
        <v>73</v>
      </c>
      <c r="F17701" s="30" t="s">
        <v>70</v>
      </c>
      <c r="G17701" s="30" t="s">
        <v>71</v>
      </c>
      <c r="H17701" s="75">
        <v>2</v>
      </c>
    </row>
    <row r="17702" spans="1:8">
      <c r="A17702" s="30" t="s">
        <v>5030</v>
      </c>
      <c r="B17702" s="74">
        <v>46238</v>
      </c>
      <c r="C17702" s="30" t="s">
        <v>938</v>
      </c>
      <c r="D17702" s="30" t="s">
        <v>939</v>
      </c>
      <c r="E17702" s="75">
        <v>227</v>
      </c>
      <c r="F17702" s="30" t="s">
        <v>80</v>
      </c>
      <c r="G17702" s="30" t="s">
        <v>81</v>
      </c>
      <c r="H17702" s="75">
        <v>1</v>
      </c>
    </row>
    <row r="17703" spans="1:8">
      <c r="A17703" s="30" t="s">
        <v>5030</v>
      </c>
      <c r="B17703" s="74">
        <v>46238</v>
      </c>
      <c r="C17703" s="30" t="s">
        <v>1922</v>
      </c>
      <c r="D17703" s="30" t="s">
        <v>1923</v>
      </c>
      <c r="E17703" s="75">
        <v>61</v>
      </c>
      <c r="F17703" s="30" t="s">
        <v>70</v>
      </c>
      <c r="G17703" s="30" t="s">
        <v>71</v>
      </c>
      <c r="H17703" s="75">
        <v>2</v>
      </c>
    </row>
    <row r="17704" spans="1:8">
      <c r="A17704" s="30" t="s">
        <v>5030</v>
      </c>
      <c r="B17704" s="74">
        <v>46238</v>
      </c>
      <c r="C17704" s="30" t="s">
        <v>946</v>
      </c>
      <c r="D17704" s="30" t="s">
        <v>947</v>
      </c>
      <c r="E17704" s="75">
        <v>1</v>
      </c>
      <c r="F17704" s="30" t="s">
        <v>68</v>
      </c>
      <c r="G17704" s="30" t="s">
        <v>69</v>
      </c>
      <c r="H17704" s="75">
        <v>1</v>
      </c>
    </row>
    <row r="17705" spans="1:8">
      <c r="A17705" s="30" t="s">
        <v>5030</v>
      </c>
      <c r="B17705" s="74">
        <v>46238</v>
      </c>
      <c r="C17705" s="30" t="s">
        <v>948</v>
      </c>
      <c r="D17705" s="30" t="s">
        <v>949</v>
      </c>
      <c r="E17705" s="75">
        <v>329</v>
      </c>
      <c r="F17705" s="30" t="s">
        <v>80</v>
      </c>
      <c r="G17705" s="30" t="s">
        <v>81</v>
      </c>
      <c r="H17705" s="75">
        <v>1</v>
      </c>
    </row>
    <row r="17706" spans="1:8">
      <c r="A17706" s="30" t="s">
        <v>5030</v>
      </c>
      <c r="B17706" s="74">
        <v>46238</v>
      </c>
      <c r="C17706" s="30" t="s">
        <v>1828</v>
      </c>
      <c r="D17706" s="30" t="s">
        <v>1829</v>
      </c>
      <c r="E17706" s="75">
        <v>18</v>
      </c>
      <c r="F17706" s="30" t="s">
        <v>53</v>
      </c>
      <c r="G17706" s="30" t="s">
        <v>54</v>
      </c>
      <c r="H17706" s="75">
        <v>1</v>
      </c>
    </row>
    <row r="17707" spans="1:8">
      <c r="A17707" s="30" t="s">
        <v>5030</v>
      </c>
      <c r="B17707" s="74">
        <v>46238</v>
      </c>
      <c r="C17707" s="30" t="s">
        <v>950</v>
      </c>
      <c r="D17707" s="30" t="s">
        <v>951</v>
      </c>
      <c r="E17707" s="75">
        <v>39</v>
      </c>
      <c r="F17707" s="30" t="s">
        <v>53</v>
      </c>
      <c r="G17707" s="30" t="s">
        <v>54</v>
      </c>
      <c r="H17707" s="75">
        <v>1</v>
      </c>
    </row>
    <row r="17708" spans="1:8">
      <c r="A17708" s="30" t="s">
        <v>5030</v>
      </c>
      <c r="B17708" s="74">
        <v>46238</v>
      </c>
      <c r="C17708" s="30" t="s">
        <v>952</v>
      </c>
      <c r="D17708" s="30" t="s">
        <v>953</v>
      </c>
      <c r="E17708" s="75">
        <v>108</v>
      </c>
      <c r="F17708" s="30" t="s">
        <v>68</v>
      </c>
      <c r="G17708" s="30" t="s">
        <v>69</v>
      </c>
      <c r="H17708" s="75">
        <v>1</v>
      </c>
    </row>
    <row r="17709" spans="1:8">
      <c r="A17709" s="30" t="s">
        <v>5030</v>
      </c>
      <c r="B17709" s="74">
        <v>46238</v>
      </c>
      <c r="C17709" s="30" t="s">
        <v>954</v>
      </c>
      <c r="D17709" s="30" t="s">
        <v>955</v>
      </c>
      <c r="E17709" s="75">
        <v>80</v>
      </c>
      <c r="F17709" s="30" t="s">
        <v>70</v>
      </c>
      <c r="G17709" s="30" t="s">
        <v>71</v>
      </c>
      <c r="H17709" s="75">
        <v>2</v>
      </c>
    </row>
    <row r="17710" spans="1:8">
      <c r="A17710" s="30" t="s">
        <v>5030</v>
      </c>
      <c r="B17710" s="74">
        <v>46238</v>
      </c>
      <c r="C17710" s="30" t="s">
        <v>956</v>
      </c>
      <c r="D17710" s="30" t="s">
        <v>957</v>
      </c>
      <c r="E17710" s="75">
        <v>61</v>
      </c>
      <c r="F17710" s="30" t="s">
        <v>53</v>
      </c>
      <c r="G17710" s="30" t="s">
        <v>54</v>
      </c>
      <c r="H17710" s="75">
        <v>1</v>
      </c>
    </row>
    <row r="17711" spans="1:8">
      <c r="A17711" s="30" t="s">
        <v>5030</v>
      </c>
      <c r="B17711" s="74">
        <v>46238</v>
      </c>
      <c r="C17711" s="30" t="s">
        <v>958</v>
      </c>
      <c r="D17711" s="30" t="s">
        <v>959</v>
      </c>
      <c r="E17711" s="75">
        <v>60</v>
      </c>
      <c r="F17711" s="30" t="s">
        <v>53</v>
      </c>
      <c r="G17711" s="30" t="s">
        <v>54</v>
      </c>
      <c r="H17711" s="75">
        <v>1</v>
      </c>
    </row>
    <row r="17712" spans="1:8">
      <c r="A17712" s="30" t="s">
        <v>5030</v>
      </c>
      <c r="B17712" s="74">
        <v>46238</v>
      </c>
      <c r="C17712" s="30" t="s">
        <v>1830</v>
      </c>
      <c r="D17712" s="30" t="s">
        <v>1831</v>
      </c>
      <c r="E17712" s="75">
        <v>57</v>
      </c>
      <c r="F17712" s="30" t="s">
        <v>70</v>
      </c>
      <c r="G17712" s="30" t="s">
        <v>71</v>
      </c>
      <c r="H17712" s="75">
        <v>2</v>
      </c>
    </row>
    <row r="17713" spans="1:8">
      <c r="A17713" s="30" t="s">
        <v>5030</v>
      </c>
      <c r="B17713" s="74">
        <v>46238</v>
      </c>
      <c r="C17713" s="30" t="s">
        <v>964</v>
      </c>
      <c r="D17713" s="30" t="s">
        <v>965</v>
      </c>
      <c r="E17713" s="75">
        <v>17</v>
      </c>
      <c r="F17713" s="30" t="s">
        <v>53</v>
      </c>
      <c r="G17713" s="30" t="s">
        <v>54</v>
      </c>
      <c r="H17713" s="75">
        <v>1</v>
      </c>
    </row>
    <row r="17714" spans="1:8">
      <c r="A17714" s="30" t="s">
        <v>5030</v>
      </c>
      <c r="B17714" s="74">
        <v>46238</v>
      </c>
      <c r="C17714" s="30" t="s">
        <v>972</v>
      </c>
      <c r="D17714" s="30" t="s">
        <v>973</v>
      </c>
      <c r="E17714" s="75">
        <v>176</v>
      </c>
      <c r="F17714" s="30" t="s">
        <v>70</v>
      </c>
      <c r="G17714" s="30" t="s">
        <v>71</v>
      </c>
      <c r="H17714" s="75">
        <v>2</v>
      </c>
    </row>
    <row r="17715" spans="1:8">
      <c r="A17715" s="30" t="s">
        <v>5030</v>
      </c>
      <c r="B17715" s="74">
        <v>46238</v>
      </c>
      <c r="C17715" s="30" t="s">
        <v>974</v>
      </c>
      <c r="D17715" s="30" t="s">
        <v>975</v>
      </c>
      <c r="E17715" s="75">
        <v>120</v>
      </c>
      <c r="F17715" s="30" t="s">
        <v>53</v>
      </c>
      <c r="G17715" s="30" t="s">
        <v>54</v>
      </c>
      <c r="H17715" s="75">
        <v>1</v>
      </c>
    </row>
    <row r="17716" spans="1:8">
      <c r="A17716" s="30" t="s">
        <v>5030</v>
      </c>
      <c r="B17716" s="74">
        <v>46238</v>
      </c>
      <c r="C17716" s="30" t="s">
        <v>976</v>
      </c>
      <c r="D17716" s="30" t="s">
        <v>977</v>
      </c>
      <c r="E17716" s="75">
        <v>61</v>
      </c>
      <c r="F17716" s="30" t="s">
        <v>68</v>
      </c>
      <c r="G17716" s="30" t="s">
        <v>69</v>
      </c>
      <c r="H17716" s="75">
        <v>1</v>
      </c>
    </row>
    <row r="17717" spans="1:8">
      <c r="A17717" s="30" t="s">
        <v>5030</v>
      </c>
      <c r="B17717" s="74">
        <v>46238</v>
      </c>
      <c r="C17717" s="30" t="s">
        <v>978</v>
      </c>
      <c r="D17717" s="30" t="s">
        <v>979</v>
      </c>
      <c r="E17717" s="75">
        <v>47</v>
      </c>
      <c r="F17717" s="30" t="s">
        <v>80</v>
      </c>
      <c r="G17717" s="30" t="s">
        <v>81</v>
      </c>
      <c r="H17717" s="75">
        <v>1</v>
      </c>
    </row>
    <row r="17718" spans="1:8">
      <c r="A17718" s="30" t="s">
        <v>5030</v>
      </c>
      <c r="B17718" s="74">
        <v>46238</v>
      </c>
      <c r="C17718" s="30" t="s">
        <v>980</v>
      </c>
      <c r="D17718" s="30" t="s">
        <v>981</v>
      </c>
      <c r="E17718" s="75">
        <v>340</v>
      </c>
      <c r="F17718" s="30" t="s">
        <v>70</v>
      </c>
      <c r="G17718" s="30" t="s">
        <v>71</v>
      </c>
      <c r="H17718" s="75">
        <v>2</v>
      </c>
    </row>
    <row r="17719" spans="1:8">
      <c r="A17719" s="30" t="s">
        <v>5030</v>
      </c>
      <c r="B17719" s="74">
        <v>46238</v>
      </c>
      <c r="C17719" s="30" t="s">
        <v>986</v>
      </c>
      <c r="D17719" s="30" t="s">
        <v>987</v>
      </c>
      <c r="E17719" s="75">
        <v>119</v>
      </c>
      <c r="F17719" s="30" t="s">
        <v>53</v>
      </c>
      <c r="G17719" s="30" t="s">
        <v>54</v>
      </c>
      <c r="H17719" s="75">
        <v>1</v>
      </c>
    </row>
    <row r="17720" spans="1:8">
      <c r="A17720" s="30" t="s">
        <v>5030</v>
      </c>
      <c r="B17720" s="74">
        <v>46238</v>
      </c>
      <c r="C17720" s="30" t="s">
        <v>992</v>
      </c>
      <c r="D17720" s="30" t="s">
        <v>993</v>
      </c>
      <c r="E17720" s="75">
        <v>51</v>
      </c>
      <c r="F17720" s="30" t="s">
        <v>68</v>
      </c>
      <c r="G17720" s="30" t="s">
        <v>69</v>
      </c>
      <c r="H17720" s="75">
        <v>1</v>
      </c>
    </row>
    <row r="17721" spans="1:8">
      <c r="A17721" s="30" t="s">
        <v>5030</v>
      </c>
      <c r="B17721" s="74">
        <v>46238</v>
      </c>
      <c r="C17721" s="30" t="s">
        <v>1006</v>
      </c>
      <c r="D17721" s="30" t="s">
        <v>1007</v>
      </c>
      <c r="E17721" s="75">
        <v>66</v>
      </c>
      <c r="F17721" s="30" t="s">
        <v>70</v>
      </c>
      <c r="G17721" s="30" t="s">
        <v>71</v>
      </c>
      <c r="H17721" s="75">
        <v>2</v>
      </c>
    </row>
    <row r="17722" spans="1:8">
      <c r="A17722" s="30" t="s">
        <v>5030</v>
      </c>
      <c r="B17722" s="74">
        <v>46238</v>
      </c>
      <c r="C17722" s="30" t="s">
        <v>1008</v>
      </c>
      <c r="D17722" s="30" t="s">
        <v>1009</v>
      </c>
      <c r="E17722" s="75">
        <v>18</v>
      </c>
      <c r="F17722" s="30" t="s">
        <v>53</v>
      </c>
      <c r="G17722" s="30" t="s">
        <v>54</v>
      </c>
      <c r="H17722" s="75">
        <v>1</v>
      </c>
    </row>
    <row r="17723" spans="1:8">
      <c r="A17723" s="30" t="s">
        <v>5030</v>
      </c>
      <c r="B17723" s="74">
        <v>46238</v>
      </c>
      <c r="C17723" s="30" t="s">
        <v>1010</v>
      </c>
      <c r="D17723" s="30" t="s">
        <v>1011</v>
      </c>
      <c r="E17723" s="75">
        <v>86</v>
      </c>
      <c r="F17723" s="30" t="s">
        <v>70</v>
      </c>
      <c r="G17723" s="30" t="s">
        <v>71</v>
      </c>
      <c r="H17723" s="75">
        <v>2</v>
      </c>
    </row>
    <row r="17724" spans="1:8">
      <c r="A17724" s="30" t="s">
        <v>5030</v>
      </c>
      <c r="B17724" s="74">
        <v>46238</v>
      </c>
      <c r="C17724" s="30" t="s">
        <v>1012</v>
      </c>
      <c r="D17724" s="30" t="s">
        <v>1013</v>
      </c>
      <c r="E17724" s="75">
        <v>34</v>
      </c>
      <c r="F17724" s="30" t="s">
        <v>53</v>
      </c>
      <c r="G17724" s="30" t="s">
        <v>54</v>
      </c>
      <c r="H17724" s="75">
        <v>1</v>
      </c>
    </row>
    <row r="17725" spans="1:8">
      <c r="A17725" s="30" t="s">
        <v>5030</v>
      </c>
      <c r="B17725" s="74">
        <v>46238</v>
      </c>
      <c r="C17725" s="30" t="s">
        <v>1014</v>
      </c>
      <c r="D17725" s="30" t="s">
        <v>1015</v>
      </c>
      <c r="E17725" s="75">
        <v>111</v>
      </c>
      <c r="F17725" s="30" t="s">
        <v>53</v>
      </c>
      <c r="G17725" s="30" t="s">
        <v>54</v>
      </c>
      <c r="H17725" s="75">
        <v>1</v>
      </c>
    </row>
    <row r="17726" spans="1:8">
      <c r="A17726" s="30" t="s">
        <v>5030</v>
      </c>
      <c r="B17726" s="74">
        <v>46238</v>
      </c>
      <c r="C17726" s="30" t="s">
        <v>1018</v>
      </c>
      <c r="D17726" s="30" t="s">
        <v>1019</v>
      </c>
      <c r="E17726" s="75">
        <v>117</v>
      </c>
      <c r="F17726" s="30" t="s">
        <v>70</v>
      </c>
      <c r="G17726" s="30" t="s">
        <v>71</v>
      </c>
      <c r="H17726" s="75">
        <v>2</v>
      </c>
    </row>
    <row r="17727" spans="1:8">
      <c r="A17727" s="30" t="s">
        <v>5030</v>
      </c>
      <c r="B17727" s="74">
        <v>46238</v>
      </c>
      <c r="C17727" s="30" t="s">
        <v>1844</v>
      </c>
      <c r="D17727" s="30" t="s">
        <v>1845</v>
      </c>
      <c r="E17727" s="75">
        <v>46</v>
      </c>
      <c r="F17727" s="30" t="s">
        <v>53</v>
      </c>
      <c r="G17727" s="30" t="s">
        <v>54</v>
      </c>
      <c r="H17727" s="75">
        <v>1</v>
      </c>
    </row>
    <row r="17728" spans="1:8">
      <c r="A17728" s="30" t="s">
        <v>5030</v>
      </c>
      <c r="B17728" s="74">
        <v>46238</v>
      </c>
      <c r="C17728" s="30" t="s">
        <v>1032</v>
      </c>
      <c r="D17728" s="30" t="s">
        <v>1033</v>
      </c>
      <c r="E17728" s="75">
        <v>128</v>
      </c>
      <c r="F17728" s="30" t="s">
        <v>70</v>
      </c>
      <c r="G17728" s="30" t="s">
        <v>71</v>
      </c>
      <c r="H17728" s="75">
        <v>2</v>
      </c>
    </row>
    <row r="17729" spans="1:8">
      <c r="A17729" s="30" t="s">
        <v>5030</v>
      </c>
      <c r="B17729" s="74">
        <v>46238</v>
      </c>
      <c r="C17729" s="30" t="s">
        <v>1036</v>
      </c>
      <c r="D17729" s="30" t="s">
        <v>1037</v>
      </c>
      <c r="E17729" s="75">
        <v>115</v>
      </c>
      <c r="F17729" s="30" t="s">
        <v>53</v>
      </c>
      <c r="G17729" s="30" t="s">
        <v>54</v>
      </c>
      <c r="H17729" s="75">
        <v>1</v>
      </c>
    </row>
    <row r="17730" spans="1:8">
      <c r="A17730" s="30" t="s">
        <v>5030</v>
      </c>
      <c r="B17730" s="74">
        <v>46238</v>
      </c>
      <c r="C17730" s="30" t="s">
        <v>1040</v>
      </c>
      <c r="D17730" s="30" t="s">
        <v>1041</v>
      </c>
      <c r="E17730" s="75">
        <v>22</v>
      </c>
      <c r="F17730" s="30" t="s">
        <v>53</v>
      </c>
      <c r="G17730" s="30" t="s">
        <v>54</v>
      </c>
      <c r="H17730" s="75">
        <v>1</v>
      </c>
    </row>
    <row r="17731" spans="1:8">
      <c r="A17731" s="30" t="s">
        <v>5030</v>
      </c>
      <c r="B17731" s="74">
        <v>46238</v>
      </c>
      <c r="C17731" s="30" t="s">
        <v>1042</v>
      </c>
      <c r="D17731" s="30" t="s">
        <v>1043</v>
      </c>
      <c r="E17731" s="75">
        <v>119</v>
      </c>
      <c r="F17731" s="30" t="s">
        <v>80</v>
      </c>
      <c r="G17731" s="30" t="s">
        <v>81</v>
      </c>
      <c r="H17731" s="75">
        <v>1</v>
      </c>
    </row>
    <row r="17732" spans="1:8">
      <c r="A17732" s="30" t="s">
        <v>5030</v>
      </c>
      <c r="B17732" s="74">
        <v>46238</v>
      </c>
      <c r="C17732" s="30" t="s">
        <v>1046</v>
      </c>
      <c r="D17732" s="30" t="s">
        <v>1047</v>
      </c>
      <c r="E17732" s="75">
        <v>81</v>
      </c>
      <c r="F17732" s="30" t="s">
        <v>70</v>
      </c>
      <c r="G17732" s="30" t="s">
        <v>71</v>
      </c>
      <c r="H17732" s="75">
        <v>2</v>
      </c>
    </row>
    <row r="17733" spans="1:8">
      <c r="A17733" s="30" t="s">
        <v>5030</v>
      </c>
      <c r="B17733" s="74">
        <v>46238</v>
      </c>
      <c r="C17733" s="30" t="s">
        <v>1048</v>
      </c>
      <c r="D17733" s="30" t="s">
        <v>1049</v>
      </c>
      <c r="E17733" s="75">
        <v>92</v>
      </c>
      <c r="F17733" s="30" t="s">
        <v>70</v>
      </c>
      <c r="G17733" s="30" t="s">
        <v>71</v>
      </c>
      <c r="H17733" s="75">
        <v>2</v>
      </c>
    </row>
    <row r="17734" spans="1:8">
      <c r="A17734" s="30" t="s">
        <v>5030</v>
      </c>
      <c r="B17734" s="74">
        <v>46238</v>
      </c>
      <c r="C17734" s="30" t="s">
        <v>1050</v>
      </c>
      <c r="D17734" s="30" t="s">
        <v>1051</v>
      </c>
      <c r="E17734" s="75">
        <v>202</v>
      </c>
      <c r="F17734" s="30" t="s">
        <v>70</v>
      </c>
      <c r="G17734" s="30" t="s">
        <v>71</v>
      </c>
      <c r="H17734" s="75">
        <v>2</v>
      </c>
    </row>
    <row r="17735" spans="1:8">
      <c r="A17735" s="30" t="s">
        <v>5030</v>
      </c>
      <c r="B17735" s="74">
        <v>46238</v>
      </c>
      <c r="C17735" s="30" t="s">
        <v>1052</v>
      </c>
      <c r="D17735" s="30" t="s">
        <v>1053</v>
      </c>
      <c r="E17735" s="75">
        <v>108</v>
      </c>
      <c r="F17735" s="30" t="s">
        <v>53</v>
      </c>
      <c r="G17735" s="30" t="s">
        <v>54</v>
      </c>
      <c r="H17735" s="75">
        <v>1</v>
      </c>
    </row>
    <row r="17736" spans="1:8">
      <c r="A17736" s="30" t="s">
        <v>5030</v>
      </c>
      <c r="B17736" s="74">
        <v>46238</v>
      </c>
      <c r="C17736" s="30" t="s">
        <v>1054</v>
      </c>
      <c r="D17736" s="30" t="s">
        <v>1055</v>
      </c>
      <c r="E17736" s="75">
        <v>142</v>
      </c>
      <c r="F17736" s="30" t="s">
        <v>70</v>
      </c>
      <c r="G17736" s="30" t="s">
        <v>71</v>
      </c>
      <c r="H17736" s="75">
        <v>2</v>
      </c>
    </row>
    <row r="17737" spans="1:8">
      <c r="A17737" s="30" t="s">
        <v>5030</v>
      </c>
      <c r="B17737" s="74">
        <v>46238</v>
      </c>
      <c r="C17737" s="30" t="s">
        <v>1058</v>
      </c>
      <c r="D17737" s="30" t="s">
        <v>1059</v>
      </c>
      <c r="E17737" s="75">
        <v>1</v>
      </c>
      <c r="F17737" s="30" t="s">
        <v>68</v>
      </c>
      <c r="G17737" s="30" t="s">
        <v>69</v>
      </c>
      <c r="H17737" s="75">
        <v>1</v>
      </c>
    </row>
    <row r="17738" spans="1:8">
      <c r="A17738" s="30" t="s">
        <v>5030</v>
      </c>
      <c r="B17738" s="74">
        <v>46238</v>
      </c>
      <c r="C17738" s="30" t="s">
        <v>1060</v>
      </c>
      <c r="D17738" s="30" t="s">
        <v>1061</v>
      </c>
      <c r="E17738" s="75">
        <v>14</v>
      </c>
      <c r="F17738" s="30" t="s">
        <v>53</v>
      </c>
      <c r="G17738" s="30" t="s">
        <v>54</v>
      </c>
      <c r="H17738" s="75">
        <v>1</v>
      </c>
    </row>
    <row r="17739" spans="1:8">
      <c r="A17739" s="30" t="s">
        <v>5030</v>
      </c>
      <c r="B17739" s="74">
        <v>46238</v>
      </c>
      <c r="C17739" s="30" t="s">
        <v>1062</v>
      </c>
      <c r="D17739" s="30" t="s">
        <v>1063</v>
      </c>
      <c r="E17739" s="75">
        <v>116</v>
      </c>
      <c r="F17739" s="30" t="s">
        <v>70</v>
      </c>
      <c r="G17739" s="30" t="s">
        <v>71</v>
      </c>
      <c r="H17739" s="75">
        <v>2</v>
      </c>
    </row>
    <row r="17740" spans="1:8">
      <c r="A17740" s="30" t="s">
        <v>5030</v>
      </c>
      <c r="B17740" s="74">
        <v>46238</v>
      </c>
      <c r="C17740" s="30" t="s">
        <v>1066</v>
      </c>
      <c r="D17740" s="30" t="s">
        <v>1067</v>
      </c>
      <c r="E17740" s="75">
        <v>249</v>
      </c>
      <c r="F17740" s="30" t="s">
        <v>72</v>
      </c>
      <c r="G17740" s="30" t="s">
        <v>73</v>
      </c>
      <c r="H17740" s="75">
        <v>3</v>
      </c>
    </row>
    <row r="17741" spans="1:8">
      <c r="A17741" s="30" t="s">
        <v>5030</v>
      </c>
      <c r="B17741" s="74">
        <v>46238</v>
      </c>
      <c r="C17741" s="30" t="s">
        <v>1068</v>
      </c>
      <c r="D17741" s="30" t="s">
        <v>1069</v>
      </c>
      <c r="E17741" s="75">
        <v>117</v>
      </c>
      <c r="F17741" s="30" t="s">
        <v>70</v>
      </c>
      <c r="G17741" s="30" t="s">
        <v>71</v>
      </c>
      <c r="H17741" s="75">
        <v>2</v>
      </c>
    </row>
    <row r="17742" spans="1:8">
      <c r="A17742" s="30" t="s">
        <v>5030</v>
      </c>
      <c r="B17742" s="74">
        <v>46238</v>
      </c>
      <c r="C17742" s="30" t="s">
        <v>1072</v>
      </c>
      <c r="D17742" s="30" t="s">
        <v>1073</v>
      </c>
      <c r="E17742" s="75">
        <v>126</v>
      </c>
      <c r="F17742" s="30" t="s">
        <v>53</v>
      </c>
      <c r="G17742" s="30" t="s">
        <v>54</v>
      </c>
      <c r="H17742" s="75">
        <v>1</v>
      </c>
    </row>
    <row r="17743" spans="1:8">
      <c r="A17743" s="30" t="s">
        <v>5030</v>
      </c>
      <c r="B17743" s="74">
        <v>46238</v>
      </c>
      <c r="C17743" s="30" t="s">
        <v>1074</v>
      </c>
      <c r="D17743" s="30" t="s">
        <v>1075</v>
      </c>
      <c r="E17743" s="75">
        <v>112</v>
      </c>
      <c r="F17743" s="30" t="s">
        <v>70</v>
      </c>
      <c r="G17743" s="30" t="s">
        <v>71</v>
      </c>
      <c r="H17743" s="75">
        <v>2</v>
      </c>
    </row>
    <row r="17744" spans="1:8">
      <c r="A17744" s="30" t="s">
        <v>5030</v>
      </c>
      <c r="B17744" s="74">
        <v>46238</v>
      </c>
      <c r="C17744" s="30" t="s">
        <v>1078</v>
      </c>
      <c r="D17744" s="30" t="s">
        <v>1079</v>
      </c>
      <c r="E17744" s="75">
        <v>8</v>
      </c>
      <c r="F17744" s="30" t="s">
        <v>76</v>
      </c>
      <c r="G17744" s="30" t="s">
        <v>77</v>
      </c>
      <c r="H17744" s="75">
        <v>1</v>
      </c>
    </row>
    <row r="17745" spans="1:8">
      <c r="A17745" s="30" t="s">
        <v>5030</v>
      </c>
      <c r="B17745" s="74">
        <v>46238</v>
      </c>
      <c r="C17745" s="30" t="s">
        <v>1080</v>
      </c>
      <c r="D17745" s="30" t="s">
        <v>1081</v>
      </c>
      <c r="E17745" s="75">
        <v>18</v>
      </c>
      <c r="F17745" s="30" t="s">
        <v>70</v>
      </c>
      <c r="G17745" s="30" t="s">
        <v>71</v>
      </c>
      <c r="H17745" s="75">
        <v>2</v>
      </c>
    </row>
    <row r="17746" spans="1:8">
      <c r="A17746" s="30" t="s">
        <v>5030</v>
      </c>
      <c r="B17746" s="74">
        <v>46238</v>
      </c>
      <c r="C17746" s="30" t="s">
        <v>1086</v>
      </c>
      <c r="D17746" s="30" t="s">
        <v>1087</v>
      </c>
      <c r="E17746" s="75">
        <v>71</v>
      </c>
      <c r="F17746" s="30" t="s">
        <v>53</v>
      </c>
      <c r="G17746" s="30" t="s">
        <v>54</v>
      </c>
      <c r="H17746" s="75">
        <v>1</v>
      </c>
    </row>
    <row r="17747" spans="1:8">
      <c r="A17747" s="30" t="s">
        <v>5030</v>
      </c>
      <c r="B17747" s="74">
        <v>46238</v>
      </c>
      <c r="C17747" s="30" t="s">
        <v>1088</v>
      </c>
      <c r="D17747" s="30" t="s">
        <v>1089</v>
      </c>
      <c r="E17747" s="75">
        <v>50</v>
      </c>
      <c r="F17747" s="30" t="s">
        <v>66</v>
      </c>
      <c r="G17747" s="30" t="s">
        <v>67</v>
      </c>
      <c r="H17747" s="75">
        <v>2</v>
      </c>
    </row>
    <row r="17748" spans="1:8">
      <c r="A17748" s="30" t="s">
        <v>5030</v>
      </c>
      <c r="B17748" s="74">
        <v>46238</v>
      </c>
      <c r="C17748" s="30" t="s">
        <v>1092</v>
      </c>
      <c r="D17748" s="30" t="s">
        <v>1093</v>
      </c>
      <c r="E17748" s="75">
        <v>540</v>
      </c>
      <c r="F17748" s="30" t="s">
        <v>80</v>
      </c>
      <c r="G17748" s="30" t="s">
        <v>81</v>
      </c>
      <c r="H17748" s="75">
        <v>1</v>
      </c>
    </row>
    <row r="17749" spans="1:8">
      <c r="A17749" s="30" t="s">
        <v>5030</v>
      </c>
      <c r="B17749" s="74">
        <v>46238</v>
      </c>
      <c r="C17749" s="30" t="s">
        <v>1094</v>
      </c>
      <c r="D17749" s="30" t="s">
        <v>1095</v>
      </c>
      <c r="E17749" s="75">
        <v>41</v>
      </c>
      <c r="F17749" s="30" t="s">
        <v>70</v>
      </c>
      <c r="G17749" s="30" t="s">
        <v>71</v>
      </c>
      <c r="H17749" s="75">
        <v>2</v>
      </c>
    </row>
    <row r="17750" spans="1:8">
      <c r="A17750" s="30" t="s">
        <v>5030</v>
      </c>
      <c r="B17750" s="74">
        <v>46238</v>
      </c>
      <c r="C17750" s="30" t="s">
        <v>1096</v>
      </c>
      <c r="D17750" s="30" t="s">
        <v>1097</v>
      </c>
      <c r="E17750" s="75">
        <v>99</v>
      </c>
      <c r="F17750" s="30" t="s">
        <v>70</v>
      </c>
      <c r="G17750" s="30" t="s">
        <v>71</v>
      </c>
      <c r="H17750" s="75">
        <v>2</v>
      </c>
    </row>
    <row r="17751" spans="1:8">
      <c r="A17751" s="30" t="s">
        <v>5030</v>
      </c>
      <c r="B17751" s="74">
        <v>46238</v>
      </c>
      <c r="C17751" s="30" t="s">
        <v>1098</v>
      </c>
      <c r="D17751" s="30" t="s">
        <v>1099</v>
      </c>
      <c r="E17751" s="75">
        <v>74</v>
      </c>
      <c r="F17751" s="30" t="s">
        <v>53</v>
      </c>
      <c r="G17751" s="30" t="s">
        <v>54</v>
      </c>
      <c r="H17751" s="75">
        <v>1</v>
      </c>
    </row>
    <row r="17752" spans="1:8">
      <c r="A17752" s="30" t="s">
        <v>5030</v>
      </c>
      <c r="B17752" s="74">
        <v>46238</v>
      </c>
      <c r="C17752" s="30" t="s">
        <v>1102</v>
      </c>
      <c r="D17752" s="30" t="s">
        <v>1103</v>
      </c>
      <c r="E17752" s="75">
        <v>79</v>
      </c>
      <c r="F17752" s="30" t="s">
        <v>53</v>
      </c>
      <c r="G17752" s="30" t="s">
        <v>54</v>
      </c>
      <c r="H17752" s="75">
        <v>1</v>
      </c>
    </row>
    <row r="17753" spans="1:8">
      <c r="A17753" s="30" t="s">
        <v>5030</v>
      </c>
      <c r="B17753" s="74">
        <v>46238</v>
      </c>
      <c r="C17753" s="30" t="s">
        <v>1104</v>
      </c>
      <c r="D17753" s="30" t="s">
        <v>1105</v>
      </c>
      <c r="E17753" s="75">
        <v>94</v>
      </c>
      <c r="F17753" s="30" t="s">
        <v>53</v>
      </c>
      <c r="G17753" s="30" t="s">
        <v>54</v>
      </c>
      <c r="H17753" s="75">
        <v>1</v>
      </c>
    </row>
    <row r="17754" spans="1:8">
      <c r="A17754" s="30" t="s">
        <v>5030</v>
      </c>
      <c r="B17754" s="74">
        <v>46238</v>
      </c>
      <c r="C17754" s="30" t="s">
        <v>1106</v>
      </c>
      <c r="D17754" s="30" t="s">
        <v>1107</v>
      </c>
      <c r="E17754" s="75">
        <v>262</v>
      </c>
      <c r="F17754" s="30" t="s">
        <v>80</v>
      </c>
      <c r="G17754" s="30" t="s">
        <v>81</v>
      </c>
      <c r="H17754" s="75">
        <v>1</v>
      </c>
    </row>
    <row r="17755" spans="1:8">
      <c r="A17755" s="30" t="s">
        <v>5030</v>
      </c>
      <c r="B17755" s="74">
        <v>46238</v>
      </c>
      <c r="C17755" s="30" t="s">
        <v>1108</v>
      </c>
      <c r="D17755" s="30" t="s">
        <v>1109</v>
      </c>
      <c r="E17755" s="75">
        <v>93</v>
      </c>
      <c r="F17755" s="30" t="s">
        <v>53</v>
      </c>
      <c r="G17755" s="30" t="s">
        <v>54</v>
      </c>
      <c r="H17755" s="75">
        <v>1</v>
      </c>
    </row>
    <row r="17756" spans="1:8">
      <c r="A17756" s="30" t="s">
        <v>5030</v>
      </c>
      <c r="B17756" s="74">
        <v>46238</v>
      </c>
      <c r="C17756" s="30" t="s">
        <v>1110</v>
      </c>
      <c r="D17756" s="30" t="s">
        <v>1111</v>
      </c>
      <c r="E17756" s="75">
        <v>19</v>
      </c>
      <c r="F17756" s="30" t="s">
        <v>80</v>
      </c>
      <c r="G17756" s="30" t="s">
        <v>81</v>
      </c>
      <c r="H17756" s="75">
        <v>1</v>
      </c>
    </row>
    <row r="17757" spans="1:8">
      <c r="A17757" s="30" t="s">
        <v>5030</v>
      </c>
      <c r="B17757" s="74">
        <v>46238</v>
      </c>
      <c r="C17757" s="30" t="s">
        <v>1120</v>
      </c>
      <c r="D17757" s="30" t="s">
        <v>1121</v>
      </c>
      <c r="E17757" s="75">
        <v>143</v>
      </c>
      <c r="F17757" s="30" t="s">
        <v>70</v>
      </c>
      <c r="G17757" s="30" t="s">
        <v>71</v>
      </c>
      <c r="H17757" s="75">
        <v>2</v>
      </c>
    </row>
    <row r="17758" spans="1:8">
      <c r="A17758" s="30" t="s">
        <v>5030</v>
      </c>
      <c r="B17758" s="74">
        <v>46238</v>
      </c>
      <c r="C17758" s="30" t="s">
        <v>1126</v>
      </c>
      <c r="D17758" s="30" t="s">
        <v>1127</v>
      </c>
      <c r="E17758" s="75">
        <v>90</v>
      </c>
      <c r="F17758" s="30" t="s">
        <v>70</v>
      </c>
      <c r="G17758" s="30" t="s">
        <v>71</v>
      </c>
      <c r="H17758" s="75">
        <v>2</v>
      </c>
    </row>
    <row r="17759" spans="1:8">
      <c r="A17759" s="30" t="s">
        <v>5030</v>
      </c>
      <c r="B17759" s="74">
        <v>46238</v>
      </c>
      <c r="C17759" s="30" t="s">
        <v>1128</v>
      </c>
      <c r="D17759" s="30" t="s">
        <v>1129</v>
      </c>
      <c r="E17759" s="75">
        <v>85</v>
      </c>
      <c r="F17759" s="30" t="s">
        <v>70</v>
      </c>
      <c r="G17759" s="30" t="s">
        <v>71</v>
      </c>
      <c r="H17759" s="75">
        <v>2</v>
      </c>
    </row>
    <row r="17760" spans="1:8">
      <c r="A17760" s="30" t="s">
        <v>5030</v>
      </c>
      <c r="B17760" s="74">
        <v>46238</v>
      </c>
      <c r="C17760" s="30" t="s">
        <v>1130</v>
      </c>
      <c r="D17760" s="30" t="s">
        <v>1131</v>
      </c>
      <c r="E17760" s="75">
        <v>112</v>
      </c>
      <c r="F17760" s="30" t="s">
        <v>70</v>
      </c>
      <c r="G17760" s="30" t="s">
        <v>71</v>
      </c>
      <c r="H17760" s="75">
        <v>2</v>
      </c>
    </row>
    <row r="17761" spans="1:8">
      <c r="A17761" s="30" t="s">
        <v>5030</v>
      </c>
      <c r="B17761" s="74">
        <v>46238</v>
      </c>
      <c r="C17761" s="30" t="s">
        <v>1136</v>
      </c>
      <c r="D17761" s="30" t="s">
        <v>1137</v>
      </c>
      <c r="E17761" s="75">
        <v>67</v>
      </c>
      <c r="F17761" s="30" t="s">
        <v>70</v>
      </c>
      <c r="G17761" s="30" t="s">
        <v>71</v>
      </c>
      <c r="H17761" s="75">
        <v>2</v>
      </c>
    </row>
    <row r="17762" spans="1:8">
      <c r="A17762" s="30" t="s">
        <v>5030</v>
      </c>
      <c r="B17762" s="74">
        <v>46238</v>
      </c>
      <c r="C17762" s="30" t="s">
        <v>1856</v>
      </c>
      <c r="D17762" s="30" t="s">
        <v>1857</v>
      </c>
      <c r="E17762" s="75">
        <v>46</v>
      </c>
      <c r="F17762" s="30" t="s">
        <v>53</v>
      </c>
      <c r="G17762" s="30" t="s">
        <v>54</v>
      </c>
      <c r="H17762" s="75">
        <v>1</v>
      </c>
    </row>
    <row r="17763" spans="1:8">
      <c r="A17763" s="30" t="s">
        <v>5030</v>
      </c>
      <c r="B17763" s="74">
        <v>46238</v>
      </c>
      <c r="C17763" s="30" t="s">
        <v>1138</v>
      </c>
      <c r="D17763" s="30" t="s">
        <v>1139</v>
      </c>
      <c r="E17763" s="75">
        <v>172</v>
      </c>
      <c r="F17763" s="30" t="s">
        <v>70</v>
      </c>
      <c r="G17763" s="30" t="s">
        <v>71</v>
      </c>
      <c r="H17763" s="75">
        <v>2</v>
      </c>
    </row>
    <row r="17764" spans="1:8">
      <c r="A17764" s="30" t="s">
        <v>5030</v>
      </c>
      <c r="B17764" s="74">
        <v>46238</v>
      </c>
      <c r="C17764" s="30" t="s">
        <v>1140</v>
      </c>
      <c r="D17764" s="30" t="s">
        <v>1141</v>
      </c>
      <c r="E17764" s="75">
        <v>55</v>
      </c>
      <c r="F17764" s="30" t="s">
        <v>53</v>
      </c>
      <c r="G17764" s="30" t="s">
        <v>54</v>
      </c>
      <c r="H17764" s="75">
        <v>1</v>
      </c>
    </row>
    <row r="17765" spans="1:8">
      <c r="A17765" s="30" t="s">
        <v>5030</v>
      </c>
      <c r="B17765" s="74">
        <v>46238</v>
      </c>
      <c r="C17765" s="30" t="s">
        <v>1142</v>
      </c>
      <c r="D17765" s="30" t="s">
        <v>1143</v>
      </c>
      <c r="E17765" s="75">
        <v>135</v>
      </c>
      <c r="F17765" s="30" t="s">
        <v>70</v>
      </c>
      <c r="G17765" s="30" t="s">
        <v>71</v>
      </c>
      <c r="H17765" s="75">
        <v>2</v>
      </c>
    </row>
    <row r="17766" spans="1:8">
      <c r="A17766" s="30" t="s">
        <v>5030</v>
      </c>
      <c r="B17766" s="74">
        <v>46238</v>
      </c>
      <c r="C17766" s="30" t="s">
        <v>1148</v>
      </c>
      <c r="D17766" s="30" t="s">
        <v>1149</v>
      </c>
      <c r="E17766" s="75">
        <v>6</v>
      </c>
      <c r="F17766" s="30" t="s">
        <v>76</v>
      </c>
      <c r="G17766" s="30" t="s">
        <v>77</v>
      </c>
      <c r="H17766" s="75">
        <v>1</v>
      </c>
    </row>
    <row r="17767" spans="1:8">
      <c r="A17767" s="30" t="s">
        <v>5030</v>
      </c>
      <c r="B17767" s="74">
        <v>46238</v>
      </c>
      <c r="C17767" s="30" t="s">
        <v>1150</v>
      </c>
      <c r="D17767" s="30" t="s">
        <v>1151</v>
      </c>
      <c r="E17767" s="75">
        <v>57</v>
      </c>
      <c r="F17767" s="30" t="s">
        <v>68</v>
      </c>
      <c r="G17767" s="30" t="s">
        <v>69</v>
      </c>
      <c r="H17767" s="75">
        <v>1</v>
      </c>
    </row>
    <row r="17768" spans="1:8">
      <c r="A17768" s="30" t="s">
        <v>5030</v>
      </c>
      <c r="B17768" s="74">
        <v>46238</v>
      </c>
      <c r="C17768" s="30" t="s">
        <v>1152</v>
      </c>
      <c r="D17768" s="30" t="s">
        <v>1153</v>
      </c>
      <c r="E17768" s="75">
        <v>140</v>
      </c>
      <c r="F17768" s="30" t="s">
        <v>70</v>
      </c>
      <c r="G17768" s="30" t="s">
        <v>71</v>
      </c>
      <c r="H17768" s="75">
        <v>2</v>
      </c>
    </row>
    <row r="17769" spans="1:8">
      <c r="A17769" s="30" t="s">
        <v>5030</v>
      </c>
      <c r="B17769" s="74">
        <v>46238</v>
      </c>
      <c r="C17769" s="30" t="s">
        <v>1154</v>
      </c>
      <c r="D17769" s="30" t="s">
        <v>1155</v>
      </c>
      <c r="E17769" s="75">
        <v>131</v>
      </c>
      <c r="F17769" s="30" t="s">
        <v>53</v>
      </c>
      <c r="G17769" s="30" t="s">
        <v>54</v>
      </c>
      <c r="H17769" s="75">
        <v>1</v>
      </c>
    </row>
    <row r="17770" spans="1:8">
      <c r="A17770" s="30" t="s">
        <v>5030</v>
      </c>
      <c r="B17770" s="74">
        <v>46238</v>
      </c>
      <c r="C17770" s="30" t="s">
        <v>1156</v>
      </c>
      <c r="D17770" s="30" t="s">
        <v>1157</v>
      </c>
      <c r="E17770" s="75">
        <v>167</v>
      </c>
      <c r="F17770" s="30" t="s">
        <v>70</v>
      </c>
      <c r="G17770" s="30" t="s">
        <v>71</v>
      </c>
      <c r="H17770" s="75">
        <v>2</v>
      </c>
    </row>
    <row r="17771" spans="1:8">
      <c r="A17771" s="30" t="s">
        <v>5030</v>
      </c>
      <c r="B17771" s="74">
        <v>46238</v>
      </c>
      <c r="C17771" s="30" t="s">
        <v>1164</v>
      </c>
      <c r="D17771" s="30" t="s">
        <v>1165</v>
      </c>
      <c r="E17771" s="75">
        <v>109</v>
      </c>
      <c r="F17771" s="30" t="s">
        <v>70</v>
      </c>
      <c r="G17771" s="30" t="s">
        <v>71</v>
      </c>
      <c r="H17771" s="75">
        <v>2</v>
      </c>
    </row>
    <row r="17772" spans="1:8">
      <c r="A17772" s="30" t="s">
        <v>5030</v>
      </c>
      <c r="B17772" s="74">
        <v>46238</v>
      </c>
      <c r="C17772" s="30" t="s">
        <v>1174</v>
      </c>
      <c r="D17772" s="30" t="s">
        <v>1175</v>
      </c>
      <c r="E17772" s="75">
        <v>118</v>
      </c>
      <c r="F17772" s="30" t="s">
        <v>53</v>
      </c>
      <c r="G17772" s="30" t="s">
        <v>54</v>
      </c>
      <c r="H17772" s="75">
        <v>1</v>
      </c>
    </row>
    <row r="17773" spans="1:8">
      <c r="A17773" s="30" t="s">
        <v>5030</v>
      </c>
      <c r="B17773" s="74">
        <v>46238</v>
      </c>
      <c r="C17773" s="30" t="s">
        <v>1176</v>
      </c>
      <c r="D17773" s="30" t="s">
        <v>1177</v>
      </c>
      <c r="E17773" s="75">
        <v>3</v>
      </c>
      <c r="F17773" s="30" t="s">
        <v>53</v>
      </c>
      <c r="G17773" s="30" t="s">
        <v>54</v>
      </c>
      <c r="H17773" s="75">
        <v>1</v>
      </c>
    </row>
    <row r="17774" spans="1:8">
      <c r="A17774" s="30" t="s">
        <v>5030</v>
      </c>
      <c r="B17774" s="74">
        <v>46238</v>
      </c>
      <c r="C17774" s="30" t="s">
        <v>1178</v>
      </c>
      <c r="D17774" s="30" t="s">
        <v>1179</v>
      </c>
      <c r="E17774" s="75">
        <v>2</v>
      </c>
      <c r="F17774" s="30" t="s">
        <v>68</v>
      </c>
      <c r="G17774" s="30" t="s">
        <v>69</v>
      </c>
      <c r="H17774" s="75">
        <v>1</v>
      </c>
    </row>
    <row r="17775" spans="1:8">
      <c r="A17775" s="30" t="s">
        <v>5030</v>
      </c>
      <c r="B17775" s="74">
        <v>46238</v>
      </c>
      <c r="C17775" s="30" t="s">
        <v>1180</v>
      </c>
      <c r="D17775" s="30" t="s">
        <v>1181</v>
      </c>
      <c r="E17775" s="75">
        <v>118</v>
      </c>
      <c r="F17775" s="30" t="s">
        <v>53</v>
      </c>
      <c r="G17775" s="30" t="s">
        <v>54</v>
      </c>
      <c r="H17775" s="75">
        <v>1</v>
      </c>
    </row>
    <row r="17776" spans="1:8">
      <c r="A17776" s="30" t="s">
        <v>5030</v>
      </c>
      <c r="B17776" s="74">
        <v>46238</v>
      </c>
      <c r="C17776" s="30" t="s">
        <v>1190</v>
      </c>
      <c r="D17776" s="30" t="s">
        <v>1191</v>
      </c>
      <c r="E17776" s="75">
        <v>29</v>
      </c>
      <c r="F17776" s="30" t="s">
        <v>53</v>
      </c>
      <c r="G17776" s="30" t="s">
        <v>54</v>
      </c>
      <c r="H17776" s="75">
        <v>1</v>
      </c>
    </row>
    <row r="17777" spans="1:8">
      <c r="A17777" s="30" t="s">
        <v>5030</v>
      </c>
      <c r="B17777" s="74">
        <v>46238</v>
      </c>
      <c r="C17777" s="30" t="s">
        <v>1194</v>
      </c>
      <c r="D17777" s="30" t="s">
        <v>1195</v>
      </c>
      <c r="E17777" s="75">
        <v>184</v>
      </c>
      <c r="F17777" s="30" t="s">
        <v>70</v>
      </c>
      <c r="G17777" s="30" t="s">
        <v>71</v>
      </c>
      <c r="H17777" s="75">
        <v>2</v>
      </c>
    </row>
    <row r="17778" spans="1:8">
      <c r="A17778" s="30" t="s">
        <v>5030</v>
      </c>
      <c r="B17778" s="74">
        <v>46238</v>
      </c>
      <c r="C17778" s="30" t="s">
        <v>1202</v>
      </c>
      <c r="D17778" s="30" t="s">
        <v>1203</v>
      </c>
      <c r="E17778" s="75">
        <v>123</v>
      </c>
      <c r="F17778" s="30" t="s">
        <v>70</v>
      </c>
      <c r="G17778" s="30" t="s">
        <v>71</v>
      </c>
      <c r="H17778" s="75">
        <v>2</v>
      </c>
    </row>
    <row r="17779" spans="1:8">
      <c r="A17779" s="30" t="s">
        <v>5030</v>
      </c>
      <c r="B17779" s="74">
        <v>46238</v>
      </c>
      <c r="C17779" s="30" t="s">
        <v>1204</v>
      </c>
      <c r="D17779" s="30" t="s">
        <v>1205</v>
      </c>
      <c r="E17779" s="75">
        <v>30</v>
      </c>
      <c r="F17779" s="30" t="s">
        <v>53</v>
      </c>
      <c r="G17779" s="30" t="s">
        <v>54</v>
      </c>
      <c r="H17779" s="75">
        <v>1</v>
      </c>
    </row>
    <row r="17780" spans="1:8">
      <c r="A17780" s="30" t="s">
        <v>5030</v>
      </c>
      <c r="B17780" s="74">
        <v>46238</v>
      </c>
      <c r="C17780" s="30" t="s">
        <v>1206</v>
      </c>
      <c r="D17780" s="30" t="s">
        <v>1207</v>
      </c>
      <c r="E17780" s="75">
        <v>29</v>
      </c>
      <c r="F17780" s="30" t="s">
        <v>53</v>
      </c>
      <c r="G17780" s="30" t="s">
        <v>54</v>
      </c>
      <c r="H17780" s="75">
        <v>1</v>
      </c>
    </row>
    <row r="17781" spans="1:8">
      <c r="A17781" s="30" t="s">
        <v>5030</v>
      </c>
      <c r="B17781" s="74">
        <v>46238</v>
      </c>
      <c r="C17781" s="30" t="s">
        <v>1208</v>
      </c>
      <c r="D17781" s="30" t="s">
        <v>1209</v>
      </c>
      <c r="E17781" s="75">
        <v>80</v>
      </c>
      <c r="F17781" s="30" t="s">
        <v>53</v>
      </c>
      <c r="G17781" s="30" t="s">
        <v>54</v>
      </c>
      <c r="H17781" s="75">
        <v>1</v>
      </c>
    </row>
    <row r="17782" spans="1:8">
      <c r="A17782" s="30" t="s">
        <v>5030</v>
      </c>
      <c r="B17782" s="74">
        <v>46238</v>
      </c>
      <c r="C17782" s="30" t="s">
        <v>1210</v>
      </c>
      <c r="D17782" s="30" t="s">
        <v>1211</v>
      </c>
      <c r="E17782" s="75">
        <v>28</v>
      </c>
      <c r="F17782" s="30" t="s">
        <v>53</v>
      </c>
      <c r="G17782" s="30" t="s">
        <v>54</v>
      </c>
      <c r="H17782" s="75">
        <v>1</v>
      </c>
    </row>
    <row r="17783" spans="1:8">
      <c r="A17783" s="30" t="s">
        <v>5030</v>
      </c>
      <c r="B17783" s="74">
        <v>46238</v>
      </c>
      <c r="C17783" s="30" t="s">
        <v>1212</v>
      </c>
      <c r="D17783" s="30" t="s">
        <v>1213</v>
      </c>
      <c r="E17783" s="75">
        <v>137</v>
      </c>
      <c r="F17783" s="30" t="s">
        <v>78</v>
      </c>
      <c r="G17783" s="30" t="s">
        <v>79</v>
      </c>
      <c r="H17783" s="75">
        <v>2</v>
      </c>
    </row>
    <row r="17784" spans="1:8">
      <c r="A17784" s="30" t="s">
        <v>5030</v>
      </c>
      <c r="B17784" s="74">
        <v>46238</v>
      </c>
      <c r="C17784" s="30" t="s">
        <v>1216</v>
      </c>
      <c r="D17784" s="30" t="s">
        <v>1217</v>
      </c>
      <c r="E17784" s="75">
        <v>136</v>
      </c>
      <c r="F17784" s="30" t="s">
        <v>70</v>
      </c>
      <c r="G17784" s="30" t="s">
        <v>71</v>
      </c>
      <c r="H17784" s="75">
        <v>2</v>
      </c>
    </row>
    <row r="17785" spans="1:8">
      <c r="A17785" s="30" t="s">
        <v>5030</v>
      </c>
      <c r="B17785" s="74">
        <v>46238</v>
      </c>
      <c r="C17785" s="30" t="s">
        <v>1218</v>
      </c>
      <c r="D17785" s="30" t="s">
        <v>1219</v>
      </c>
      <c r="E17785" s="75">
        <v>84</v>
      </c>
      <c r="F17785" s="30" t="s">
        <v>53</v>
      </c>
      <c r="G17785" s="30" t="s">
        <v>54</v>
      </c>
      <c r="H17785" s="75">
        <v>1</v>
      </c>
    </row>
    <row r="17786" spans="1:8">
      <c r="A17786" s="30" t="s">
        <v>5030</v>
      </c>
      <c r="B17786" s="74">
        <v>46238</v>
      </c>
      <c r="C17786" s="30" t="s">
        <v>1220</v>
      </c>
      <c r="D17786" s="30" t="s">
        <v>1221</v>
      </c>
      <c r="E17786" s="75">
        <v>184</v>
      </c>
      <c r="F17786" s="30" t="s">
        <v>70</v>
      </c>
      <c r="G17786" s="30" t="s">
        <v>71</v>
      </c>
      <c r="H17786" s="75">
        <v>2</v>
      </c>
    </row>
    <row r="17787" spans="1:8">
      <c r="A17787" s="30" t="s">
        <v>5030</v>
      </c>
      <c r="B17787" s="74">
        <v>46238</v>
      </c>
      <c r="C17787" s="30" t="s">
        <v>1864</v>
      </c>
      <c r="D17787" s="30" t="s">
        <v>1865</v>
      </c>
      <c r="E17787" s="75">
        <v>49</v>
      </c>
      <c r="F17787" s="30" t="s">
        <v>53</v>
      </c>
      <c r="G17787" s="30" t="s">
        <v>54</v>
      </c>
      <c r="H17787" s="75">
        <v>1</v>
      </c>
    </row>
    <row r="17788" spans="1:8">
      <c r="A17788" s="30" t="s">
        <v>5030</v>
      </c>
      <c r="B17788" s="74">
        <v>46238</v>
      </c>
      <c r="C17788" s="30" t="s">
        <v>1224</v>
      </c>
      <c r="D17788" s="30" t="s">
        <v>1225</v>
      </c>
      <c r="E17788" s="75">
        <v>181</v>
      </c>
      <c r="F17788" s="30" t="s">
        <v>70</v>
      </c>
      <c r="G17788" s="30" t="s">
        <v>71</v>
      </c>
      <c r="H17788" s="75">
        <v>2</v>
      </c>
    </row>
    <row r="17789" spans="1:8">
      <c r="A17789" s="30" t="s">
        <v>5030</v>
      </c>
      <c r="B17789" s="74">
        <v>46238</v>
      </c>
      <c r="C17789" s="30" t="s">
        <v>1226</v>
      </c>
      <c r="D17789" s="30" t="s">
        <v>1227</v>
      </c>
      <c r="E17789" s="75">
        <v>97</v>
      </c>
      <c r="F17789" s="30" t="s">
        <v>70</v>
      </c>
      <c r="G17789" s="30" t="s">
        <v>71</v>
      </c>
      <c r="H17789" s="75">
        <v>2</v>
      </c>
    </row>
    <row r="17790" spans="1:8">
      <c r="A17790" s="30" t="s">
        <v>5030</v>
      </c>
      <c r="B17790" s="74">
        <v>46238</v>
      </c>
      <c r="C17790" s="30" t="s">
        <v>1228</v>
      </c>
      <c r="D17790" s="30" t="s">
        <v>1229</v>
      </c>
      <c r="E17790" s="75">
        <v>45</v>
      </c>
      <c r="F17790" s="30" t="s">
        <v>53</v>
      </c>
      <c r="G17790" s="30" t="s">
        <v>54</v>
      </c>
      <c r="H17790" s="75">
        <v>1</v>
      </c>
    </row>
    <row r="17791" spans="1:8">
      <c r="A17791" s="30" t="s">
        <v>5030</v>
      </c>
      <c r="B17791" s="74">
        <v>46238</v>
      </c>
      <c r="C17791" s="30" t="s">
        <v>1232</v>
      </c>
      <c r="D17791" s="30" t="s">
        <v>1233</v>
      </c>
      <c r="E17791" s="75">
        <v>109</v>
      </c>
      <c r="F17791" s="30" t="s">
        <v>72</v>
      </c>
      <c r="G17791" s="30" t="s">
        <v>73</v>
      </c>
      <c r="H17791" s="75">
        <v>3</v>
      </c>
    </row>
    <row r="17792" spans="1:8">
      <c r="A17792" s="30" t="s">
        <v>5030</v>
      </c>
      <c r="B17792" s="74">
        <v>46238</v>
      </c>
      <c r="C17792" s="30" t="s">
        <v>1234</v>
      </c>
      <c r="D17792" s="30" t="s">
        <v>1235</v>
      </c>
      <c r="E17792" s="75">
        <v>90</v>
      </c>
      <c r="F17792" s="30" t="s">
        <v>70</v>
      </c>
      <c r="G17792" s="30" t="s">
        <v>71</v>
      </c>
      <c r="H17792" s="75">
        <v>2</v>
      </c>
    </row>
    <row r="17793" spans="1:8">
      <c r="A17793" s="30" t="s">
        <v>5030</v>
      </c>
      <c r="B17793" s="74">
        <v>46238</v>
      </c>
      <c r="C17793" s="30" t="s">
        <v>1244</v>
      </c>
      <c r="D17793" s="30" t="s">
        <v>1245</v>
      </c>
      <c r="E17793" s="75">
        <v>37</v>
      </c>
      <c r="F17793" s="30" t="s">
        <v>53</v>
      </c>
      <c r="G17793" s="30" t="s">
        <v>54</v>
      </c>
      <c r="H17793" s="75">
        <v>1</v>
      </c>
    </row>
    <row r="17794" spans="1:8">
      <c r="A17794" s="30" t="s">
        <v>5030</v>
      </c>
      <c r="B17794" s="74">
        <v>46238</v>
      </c>
      <c r="C17794" s="30" t="s">
        <v>1246</v>
      </c>
      <c r="D17794" s="30" t="s">
        <v>1247</v>
      </c>
      <c r="E17794" s="75">
        <v>8</v>
      </c>
      <c r="F17794" s="30" t="s">
        <v>76</v>
      </c>
      <c r="G17794" s="30" t="s">
        <v>77</v>
      </c>
      <c r="H17794" s="75">
        <v>1</v>
      </c>
    </row>
    <row r="17795" spans="1:8">
      <c r="A17795" s="30" t="s">
        <v>5030</v>
      </c>
      <c r="B17795" s="74">
        <v>46238</v>
      </c>
      <c r="C17795" s="30" t="s">
        <v>1250</v>
      </c>
      <c r="D17795" s="30" t="s">
        <v>1251</v>
      </c>
      <c r="E17795" s="75">
        <v>29</v>
      </c>
      <c r="F17795" s="30" t="s">
        <v>70</v>
      </c>
      <c r="G17795" s="30" t="s">
        <v>71</v>
      </c>
      <c r="H17795" s="75">
        <v>2</v>
      </c>
    </row>
    <row r="17796" spans="1:8">
      <c r="A17796" s="30" t="s">
        <v>5030</v>
      </c>
      <c r="B17796" s="74">
        <v>46238</v>
      </c>
      <c r="C17796" s="30" t="s">
        <v>1874</v>
      </c>
      <c r="D17796" s="30" t="s">
        <v>1875</v>
      </c>
      <c r="E17796" s="75">
        <v>101</v>
      </c>
      <c r="F17796" s="30" t="s">
        <v>70</v>
      </c>
      <c r="G17796" s="30" t="s">
        <v>71</v>
      </c>
      <c r="H17796" s="75">
        <v>2</v>
      </c>
    </row>
    <row r="17797" spans="1:8">
      <c r="A17797" s="30" t="s">
        <v>5030</v>
      </c>
      <c r="B17797" s="74">
        <v>46238</v>
      </c>
      <c r="C17797" s="30" t="s">
        <v>1260</v>
      </c>
      <c r="D17797" s="30" t="s">
        <v>1261</v>
      </c>
      <c r="E17797" s="75">
        <v>58</v>
      </c>
      <c r="F17797" s="30" t="s">
        <v>68</v>
      </c>
      <c r="G17797" s="30" t="s">
        <v>69</v>
      </c>
      <c r="H17797" s="75">
        <v>1</v>
      </c>
    </row>
    <row r="17798" spans="1:8">
      <c r="A17798" s="30" t="s">
        <v>5030</v>
      </c>
      <c r="B17798" s="74">
        <v>46238</v>
      </c>
      <c r="C17798" s="30" t="s">
        <v>1264</v>
      </c>
      <c r="D17798" s="30" t="s">
        <v>1265</v>
      </c>
      <c r="E17798" s="75">
        <v>139</v>
      </c>
      <c r="F17798" s="30" t="s">
        <v>70</v>
      </c>
      <c r="G17798" s="30" t="s">
        <v>71</v>
      </c>
      <c r="H17798" s="75">
        <v>2</v>
      </c>
    </row>
    <row r="17799" spans="1:8">
      <c r="A17799" s="30" t="s">
        <v>5030</v>
      </c>
      <c r="B17799" s="74">
        <v>46238</v>
      </c>
      <c r="C17799" s="30" t="s">
        <v>1266</v>
      </c>
      <c r="D17799" s="30" t="s">
        <v>1267</v>
      </c>
      <c r="E17799" s="75">
        <v>125</v>
      </c>
      <c r="F17799" s="30" t="s">
        <v>53</v>
      </c>
      <c r="G17799" s="30" t="s">
        <v>54</v>
      </c>
      <c r="H17799" s="75">
        <v>1</v>
      </c>
    </row>
    <row r="17800" spans="1:8">
      <c r="A17800" s="30" t="s">
        <v>5030</v>
      </c>
      <c r="B17800" s="74">
        <v>46238</v>
      </c>
      <c r="C17800" s="30" t="s">
        <v>1270</v>
      </c>
      <c r="D17800" s="30" t="s">
        <v>1271</v>
      </c>
      <c r="E17800" s="75">
        <v>100</v>
      </c>
      <c r="F17800" s="30" t="s">
        <v>53</v>
      </c>
      <c r="G17800" s="30" t="s">
        <v>54</v>
      </c>
      <c r="H17800" s="75">
        <v>1</v>
      </c>
    </row>
    <row r="17801" spans="1:8">
      <c r="A17801" s="30" t="s">
        <v>5030</v>
      </c>
      <c r="B17801" s="74">
        <v>46238</v>
      </c>
      <c r="C17801" s="30" t="s">
        <v>1274</v>
      </c>
      <c r="D17801" s="30" t="s">
        <v>1275</v>
      </c>
      <c r="E17801" s="75">
        <v>39</v>
      </c>
      <c r="F17801" s="30" t="s">
        <v>70</v>
      </c>
      <c r="G17801" s="30" t="s">
        <v>71</v>
      </c>
      <c r="H17801" s="75">
        <v>2</v>
      </c>
    </row>
    <row r="17802" spans="1:8">
      <c r="A17802" s="30" t="s">
        <v>5030</v>
      </c>
      <c r="B17802" s="74">
        <v>46238</v>
      </c>
      <c r="C17802" s="30" t="s">
        <v>1276</v>
      </c>
      <c r="D17802" s="30" t="s">
        <v>1277</v>
      </c>
      <c r="E17802" s="75">
        <v>138</v>
      </c>
      <c r="F17802" s="30" t="s">
        <v>70</v>
      </c>
      <c r="G17802" s="30" t="s">
        <v>71</v>
      </c>
      <c r="H17802" s="75">
        <v>2</v>
      </c>
    </row>
    <row r="17803" spans="1:8">
      <c r="A17803" s="30" t="s">
        <v>5030</v>
      </c>
      <c r="B17803" s="74">
        <v>46238</v>
      </c>
      <c r="C17803" s="30" t="s">
        <v>1278</v>
      </c>
      <c r="D17803" s="30" t="s">
        <v>1279</v>
      </c>
      <c r="E17803" s="75">
        <v>110</v>
      </c>
      <c r="F17803" s="30" t="s">
        <v>53</v>
      </c>
      <c r="G17803" s="30" t="s">
        <v>54</v>
      </c>
      <c r="H17803" s="75">
        <v>1</v>
      </c>
    </row>
    <row r="17804" spans="1:8">
      <c r="A17804" s="30" t="s">
        <v>5030</v>
      </c>
      <c r="B17804" s="74">
        <v>46238</v>
      </c>
      <c r="C17804" s="30" t="s">
        <v>1884</v>
      </c>
      <c r="D17804" s="30" t="s">
        <v>1885</v>
      </c>
      <c r="E17804" s="75">
        <v>61</v>
      </c>
      <c r="F17804" s="30" t="s">
        <v>53</v>
      </c>
      <c r="G17804" s="30" t="s">
        <v>54</v>
      </c>
      <c r="H17804" s="75">
        <v>1</v>
      </c>
    </row>
    <row r="17805" spans="1:8">
      <c r="A17805" s="30" t="s">
        <v>5030</v>
      </c>
      <c r="B17805" s="74">
        <v>46238</v>
      </c>
      <c r="C17805" s="30" t="s">
        <v>1282</v>
      </c>
      <c r="D17805" s="30" t="s">
        <v>1283</v>
      </c>
      <c r="E17805" s="75">
        <v>105</v>
      </c>
      <c r="F17805" s="30" t="s">
        <v>70</v>
      </c>
      <c r="G17805" s="30" t="s">
        <v>71</v>
      </c>
      <c r="H17805" s="75">
        <v>2</v>
      </c>
    </row>
    <row r="17806" spans="1:8">
      <c r="A17806" s="30" t="s">
        <v>5030</v>
      </c>
      <c r="B17806" s="74">
        <v>46238</v>
      </c>
      <c r="C17806" s="30" t="s">
        <v>1286</v>
      </c>
      <c r="D17806" s="30" t="s">
        <v>1287</v>
      </c>
      <c r="E17806" s="75">
        <v>2</v>
      </c>
      <c r="F17806" s="30" t="s">
        <v>76</v>
      </c>
      <c r="G17806" s="30" t="s">
        <v>77</v>
      </c>
      <c r="H17806" s="75">
        <v>1</v>
      </c>
    </row>
    <row r="17807" spans="1:8">
      <c r="A17807" s="30" t="s">
        <v>5030</v>
      </c>
      <c r="B17807" s="74">
        <v>46238</v>
      </c>
      <c r="C17807" s="30" t="s">
        <v>1288</v>
      </c>
      <c r="D17807" s="30" t="s">
        <v>1289</v>
      </c>
      <c r="E17807" s="75">
        <v>109</v>
      </c>
      <c r="F17807" s="30" t="s">
        <v>53</v>
      </c>
      <c r="G17807" s="30" t="s">
        <v>54</v>
      </c>
      <c r="H17807" s="75">
        <v>1</v>
      </c>
    </row>
    <row r="17808" spans="1:8">
      <c r="A17808" s="30" t="s">
        <v>5030</v>
      </c>
      <c r="B17808" s="74">
        <v>46238</v>
      </c>
      <c r="C17808" s="30" t="s">
        <v>1886</v>
      </c>
      <c r="D17808" s="30" t="s">
        <v>1887</v>
      </c>
      <c r="E17808" s="75">
        <v>146</v>
      </c>
      <c r="F17808" s="30" t="s">
        <v>70</v>
      </c>
      <c r="G17808" s="30" t="s">
        <v>71</v>
      </c>
      <c r="H17808" s="75">
        <v>2</v>
      </c>
    </row>
    <row r="17809" spans="1:8">
      <c r="A17809" s="30" t="s">
        <v>5030</v>
      </c>
      <c r="B17809" s="74">
        <v>46238</v>
      </c>
      <c r="C17809" s="30" t="s">
        <v>1290</v>
      </c>
      <c r="D17809" s="30" t="s">
        <v>1291</v>
      </c>
      <c r="E17809" s="75">
        <v>190</v>
      </c>
      <c r="F17809" s="30" t="s">
        <v>80</v>
      </c>
      <c r="G17809" s="30" t="s">
        <v>81</v>
      </c>
      <c r="H17809" s="75">
        <v>1</v>
      </c>
    </row>
    <row r="17810" spans="1:8">
      <c r="A17810" s="30" t="s">
        <v>5030</v>
      </c>
      <c r="B17810" s="74">
        <v>46238</v>
      </c>
      <c r="C17810" s="30" t="s">
        <v>1294</v>
      </c>
      <c r="D17810" s="30" t="s">
        <v>1295</v>
      </c>
      <c r="E17810" s="75">
        <v>80</v>
      </c>
      <c r="F17810" s="30" t="s">
        <v>53</v>
      </c>
      <c r="G17810" s="30" t="s">
        <v>54</v>
      </c>
      <c r="H17810" s="75">
        <v>1</v>
      </c>
    </row>
    <row r="17811" spans="1:8">
      <c r="A17811" s="30" t="s">
        <v>5030</v>
      </c>
      <c r="B17811" s="74">
        <v>46238</v>
      </c>
      <c r="C17811" s="30" t="s">
        <v>1298</v>
      </c>
      <c r="D17811" s="30" t="s">
        <v>1299</v>
      </c>
      <c r="E17811" s="75">
        <v>99</v>
      </c>
      <c r="F17811" s="30" t="s">
        <v>53</v>
      </c>
      <c r="G17811" s="30" t="s">
        <v>54</v>
      </c>
      <c r="H17811" s="75">
        <v>1</v>
      </c>
    </row>
    <row r="17812" spans="1:8">
      <c r="A17812" s="30" t="s">
        <v>5030</v>
      </c>
      <c r="B17812" s="74">
        <v>46238</v>
      </c>
      <c r="C17812" s="30" t="s">
        <v>1300</v>
      </c>
      <c r="D17812" s="30" t="s">
        <v>1301</v>
      </c>
      <c r="E17812" s="75">
        <v>2</v>
      </c>
      <c r="F17812" s="30" t="s">
        <v>76</v>
      </c>
      <c r="G17812" s="30" t="s">
        <v>77</v>
      </c>
      <c r="H17812" s="75">
        <v>1</v>
      </c>
    </row>
    <row r="17813" spans="1:8">
      <c r="A17813" s="30" t="s">
        <v>5030</v>
      </c>
      <c r="B17813" s="74">
        <v>46238</v>
      </c>
      <c r="C17813" s="30" t="s">
        <v>1302</v>
      </c>
      <c r="D17813" s="30" t="s">
        <v>1303</v>
      </c>
      <c r="E17813" s="75">
        <v>46</v>
      </c>
      <c r="F17813" s="30" t="s">
        <v>53</v>
      </c>
      <c r="G17813" s="30" t="s">
        <v>54</v>
      </c>
      <c r="H17813" s="75">
        <v>1</v>
      </c>
    </row>
    <row r="17814" spans="1:8">
      <c r="A17814" s="30" t="s">
        <v>5030</v>
      </c>
      <c r="B17814" s="74">
        <v>46238</v>
      </c>
      <c r="C17814" s="30" t="s">
        <v>1306</v>
      </c>
      <c r="D17814" s="30" t="s">
        <v>1307</v>
      </c>
      <c r="E17814" s="75">
        <v>62</v>
      </c>
      <c r="F17814" s="30" t="s">
        <v>80</v>
      </c>
      <c r="G17814" s="30" t="s">
        <v>81</v>
      </c>
      <c r="H17814" s="75">
        <v>1</v>
      </c>
    </row>
    <row r="17815" spans="1:8">
      <c r="A17815" s="30" t="s">
        <v>5030</v>
      </c>
      <c r="B17815" s="74">
        <v>46238</v>
      </c>
      <c r="C17815" s="30" t="s">
        <v>1308</v>
      </c>
      <c r="D17815" s="30" t="s">
        <v>1309</v>
      </c>
      <c r="E17815" s="75">
        <v>231</v>
      </c>
      <c r="F17815" s="30" t="s">
        <v>80</v>
      </c>
      <c r="G17815" s="30" t="s">
        <v>81</v>
      </c>
      <c r="H17815" s="75">
        <v>1</v>
      </c>
    </row>
    <row r="17816" spans="1:8">
      <c r="A17816" s="30" t="s">
        <v>5030</v>
      </c>
      <c r="B17816" s="74">
        <v>46238</v>
      </c>
      <c r="C17816" s="30" t="s">
        <v>1316</v>
      </c>
      <c r="D17816" s="30" t="s">
        <v>1317</v>
      </c>
      <c r="E17816" s="75">
        <v>124</v>
      </c>
      <c r="F17816" s="30" t="s">
        <v>80</v>
      </c>
      <c r="G17816" s="30" t="s">
        <v>81</v>
      </c>
      <c r="H17816" s="75">
        <v>1</v>
      </c>
    </row>
    <row r="17817" spans="1:8">
      <c r="A17817" s="30" t="s">
        <v>5030</v>
      </c>
      <c r="B17817" s="74">
        <v>46238</v>
      </c>
      <c r="C17817" s="30" t="s">
        <v>1320</v>
      </c>
      <c r="D17817" s="30" t="s">
        <v>1321</v>
      </c>
      <c r="E17817" s="75">
        <v>90</v>
      </c>
      <c r="F17817" s="30" t="s">
        <v>68</v>
      </c>
      <c r="G17817" s="30" t="s">
        <v>69</v>
      </c>
      <c r="H17817" s="75">
        <v>1</v>
      </c>
    </row>
    <row r="17818" spans="1:8">
      <c r="A17818" s="30" t="s">
        <v>5030</v>
      </c>
      <c r="B17818" s="74">
        <v>46238</v>
      </c>
      <c r="C17818" s="30" t="s">
        <v>1322</v>
      </c>
      <c r="D17818" s="30" t="s">
        <v>1323</v>
      </c>
      <c r="E17818" s="75">
        <v>130</v>
      </c>
      <c r="F17818" s="30" t="s">
        <v>70</v>
      </c>
      <c r="G17818" s="30" t="s">
        <v>71</v>
      </c>
      <c r="H17818" s="75">
        <v>2</v>
      </c>
    </row>
    <row r="17819" spans="1:8">
      <c r="A17819" s="30" t="s">
        <v>5030</v>
      </c>
      <c r="B17819" s="74">
        <v>46238</v>
      </c>
      <c r="C17819" s="30" t="s">
        <v>1324</v>
      </c>
      <c r="D17819" s="30" t="s">
        <v>1325</v>
      </c>
      <c r="E17819" s="75">
        <v>147</v>
      </c>
      <c r="F17819" s="30" t="s">
        <v>80</v>
      </c>
      <c r="G17819" s="30" t="s">
        <v>81</v>
      </c>
      <c r="H17819" s="75">
        <v>1</v>
      </c>
    </row>
    <row r="17820" spans="1:8">
      <c r="A17820" s="30" t="s">
        <v>5030</v>
      </c>
      <c r="B17820" s="74">
        <v>46238</v>
      </c>
      <c r="C17820" s="30" t="s">
        <v>1326</v>
      </c>
      <c r="D17820" s="30" t="s">
        <v>1327</v>
      </c>
      <c r="E17820" s="75">
        <v>75</v>
      </c>
      <c r="F17820" s="30" t="s">
        <v>70</v>
      </c>
      <c r="G17820" s="30" t="s">
        <v>71</v>
      </c>
      <c r="H17820" s="75">
        <v>2</v>
      </c>
    </row>
    <row r="17821" spans="1:8">
      <c r="A17821" s="30" t="s">
        <v>5030</v>
      </c>
      <c r="B17821" s="74">
        <v>46238</v>
      </c>
      <c r="C17821" s="30" t="s">
        <v>1332</v>
      </c>
      <c r="D17821" s="30" t="s">
        <v>1333</v>
      </c>
      <c r="E17821" s="75">
        <v>260</v>
      </c>
      <c r="F17821" s="30" t="s">
        <v>80</v>
      </c>
      <c r="G17821" s="30" t="s">
        <v>81</v>
      </c>
      <c r="H17821" s="75">
        <v>1</v>
      </c>
    </row>
    <row r="17822" spans="1:8">
      <c r="A17822" s="30" t="s">
        <v>5030</v>
      </c>
      <c r="B17822" s="74">
        <v>46238</v>
      </c>
      <c r="C17822" s="30" t="s">
        <v>1336</v>
      </c>
      <c r="D17822" s="30" t="s">
        <v>1337</v>
      </c>
      <c r="E17822" s="75">
        <v>130</v>
      </c>
      <c r="F17822" s="30" t="s">
        <v>70</v>
      </c>
      <c r="G17822" s="30" t="s">
        <v>71</v>
      </c>
      <c r="H17822" s="75">
        <v>2</v>
      </c>
    </row>
    <row r="17823" spans="1:8">
      <c r="A17823" s="30" t="s">
        <v>5030</v>
      </c>
      <c r="B17823" s="74">
        <v>46238</v>
      </c>
      <c r="C17823" s="30" t="s">
        <v>1340</v>
      </c>
      <c r="D17823" s="30" t="s">
        <v>1341</v>
      </c>
      <c r="E17823" s="75">
        <v>63</v>
      </c>
      <c r="F17823" s="30" t="s">
        <v>68</v>
      </c>
      <c r="G17823" s="30" t="s">
        <v>69</v>
      </c>
      <c r="H17823" s="75">
        <v>1</v>
      </c>
    </row>
    <row r="17824" spans="1:8">
      <c r="A17824" s="30" t="s">
        <v>5030</v>
      </c>
      <c r="B17824" s="74">
        <v>46237</v>
      </c>
      <c r="C17824" s="30" t="s">
        <v>768</v>
      </c>
      <c r="D17824" s="30" t="s">
        <v>769</v>
      </c>
      <c r="E17824" s="75">
        <v>107</v>
      </c>
      <c r="F17824" s="30" t="s">
        <v>68</v>
      </c>
      <c r="G17824" s="30" t="s">
        <v>69</v>
      </c>
      <c r="H17824" s="75">
        <v>1</v>
      </c>
    </row>
    <row r="17825" spans="1:8">
      <c r="A17825" s="30" t="s">
        <v>5030</v>
      </c>
      <c r="B17825" s="74">
        <v>46237</v>
      </c>
      <c r="C17825" s="30" t="s">
        <v>770</v>
      </c>
      <c r="D17825" s="30" t="s">
        <v>771</v>
      </c>
      <c r="E17825" s="75">
        <v>98</v>
      </c>
      <c r="F17825" s="30" t="s">
        <v>70</v>
      </c>
      <c r="G17825" s="30" t="s">
        <v>71</v>
      </c>
      <c r="H17825" s="75">
        <v>2</v>
      </c>
    </row>
    <row r="17826" spans="1:8">
      <c r="A17826" s="30" t="s">
        <v>5030</v>
      </c>
      <c r="B17826" s="74">
        <v>46237</v>
      </c>
      <c r="C17826" s="30" t="s">
        <v>772</v>
      </c>
      <c r="D17826" s="30" t="s">
        <v>773</v>
      </c>
      <c r="E17826" s="75">
        <v>258</v>
      </c>
      <c r="F17826" s="30" t="s">
        <v>80</v>
      </c>
      <c r="G17826" s="30" t="s">
        <v>81</v>
      </c>
      <c r="H17826" s="75">
        <v>1</v>
      </c>
    </row>
    <row r="17827" spans="1:8">
      <c r="A17827" s="30" t="s">
        <v>5030</v>
      </c>
      <c r="B17827" s="74">
        <v>46237</v>
      </c>
      <c r="C17827" s="30" t="s">
        <v>776</v>
      </c>
      <c r="D17827" s="30" t="s">
        <v>777</v>
      </c>
      <c r="E17827" s="75">
        <v>63</v>
      </c>
      <c r="F17827" s="30" t="s">
        <v>68</v>
      </c>
      <c r="G17827" s="30" t="s">
        <v>69</v>
      </c>
      <c r="H17827" s="75">
        <v>1</v>
      </c>
    </row>
    <row r="17828" spans="1:8">
      <c r="A17828" s="30" t="s">
        <v>5030</v>
      </c>
      <c r="B17828" s="74">
        <v>46237</v>
      </c>
      <c r="C17828" s="30" t="s">
        <v>780</v>
      </c>
      <c r="D17828" s="30" t="s">
        <v>781</v>
      </c>
      <c r="E17828" s="75">
        <v>94</v>
      </c>
      <c r="F17828" s="30" t="s">
        <v>68</v>
      </c>
      <c r="G17828" s="30" t="s">
        <v>69</v>
      </c>
      <c r="H17828" s="75">
        <v>1</v>
      </c>
    </row>
    <row r="17829" spans="1:8">
      <c r="A17829" s="30" t="s">
        <v>5030</v>
      </c>
      <c r="B17829" s="74">
        <v>46237</v>
      </c>
      <c r="C17829" s="30" t="s">
        <v>782</v>
      </c>
      <c r="D17829" s="30" t="s">
        <v>783</v>
      </c>
      <c r="E17829" s="75">
        <v>33</v>
      </c>
      <c r="F17829" s="30" t="s">
        <v>80</v>
      </c>
      <c r="G17829" s="30" t="s">
        <v>81</v>
      </c>
      <c r="H17829" s="75">
        <v>1</v>
      </c>
    </row>
    <row r="17830" spans="1:8">
      <c r="A17830" s="30" t="s">
        <v>5030</v>
      </c>
      <c r="B17830" s="74">
        <v>46237</v>
      </c>
      <c r="C17830" s="30" t="s">
        <v>786</v>
      </c>
      <c r="D17830" s="30" t="s">
        <v>787</v>
      </c>
      <c r="E17830" s="75">
        <v>132</v>
      </c>
      <c r="F17830" s="30" t="s">
        <v>70</v>
      </c>
      <c r="G17830" s="30" t="s">
        <v>71</v>
      </c>
      <c r="H17830" s="75">
        <v>2</v>
      </c>
    </row>
    <row r="17831" spans="1:8">
      <c r="A17831" s="30" t="s">
        <v>5030</v>
      </c>
      <c r="B17831" s="74">
        <v>46237</v>
      </c>
      <c r="C17831" s="30" t="s">
        <v>788</v>
      </c>
      <c r="D17831" s="30" t="s">
        <v>789</v>
      </c>
      <c r="E17831" s="75">
        <v>61</v>
      </c>
      <c r="F17831" s="30" t="s">
        <v>68</v>
      </c>
      <c r="G17831" s="30" t="s">
        <v>69</v>
      </c>
      <c r="H17831" s="75">
        <v>1</v>
      </c>
    </row>
    <row r="17832" spans="1:8">
      <c r="A17832" s="30" t="s">
        <v>5030</v>
      </c>
      <c r="B17832" s="74">
        <v>46237</v>
      </c>
      <c r="C17832" s="30" t="s">
        <v>790</v>
      </c>
      <c r="D17832" s="30" t="s">
        <v>791</v>
      </c>
      <c r="E17832" s="75">
        <v>138</v>
      </c>
      <c r="F17832" s="30" t="s">
        <v>70</v>
      </c>
      <c r="G17832" s="30" t="s">
        <v>71</v>
      </c>
      <c r="H17832" s="75">
        <v>2</v>
      </c>
    </row>
    <row r="17833" spans="1:8">
      <c r="A17833" s="30" t="s">
        <v>5030</v>
      </c>
      <c r="B17833" s="74">
        <v>46237</v>
      </c>
      <c r="C17833" s="30" t="s">
        <v>798</v>
      </c>
      <c r="D17833" s="30" t="s">
        <v>799</v>
      </c>
      <c r="E17833" s="75">
        <v>138</v>
      </c>
      <c r="F17833" s="30" t="s">
        <v>70</v>
      </c>
      <c r="G17833" s="30" t="s">
        <v>71</v>
      </c>
      <c r="H17833" s="75">
        <v>2</v>
      </c>
    </row>
    <row r="17834" spans="1:8">
      <c r="A17834" s="30" t="s">
        <v>5030</v>
      </c>
      <c r="B17834" s="74">
        <v>46237</v>
      </c>
      <c r="C17834" s="30" t="s">
        <v>800</v>
      </c>
      <c r="D17834" s="30" t="s">
        <v>801</v>
      </c>
      <c r="E17834" s="75">
        <v>46</v>
      </c>
      <c r="F17834" s="30" t="s">
        <v>70</v>
      </c>
      <c r="G17834" s="30" t="s">
        <v>71</v>
      </c>
      <c r="H17834" s="75">
        <v>2</v>
      </c>
    </row>
    <row r="17835" spans="1:8">
      <c r="A17835" s="30" t="s">
        <v>5030</v>
      </c>
      <c r="B17835" s="74">
        <v>46237</v>
      </c>
      <c r="C17835" s="30" t="s">
        <v>802</v>
      </c>
      <c r="D17835" s="30" t="s">
        <v>803</v>
      </c>
      <c r="E17835" s="75">
        <v>157</v>
      </c>
      <c r="F17835" s="30" t="s">
        <v>68</v>
      </c>
      <c r="G17835" s="30" t="s">
        <v>69</v>
      </c>
      <c r="H17835" s="75">
        <v>1</v>
      </c>
    </row>
    <row r="17836" spans="1:8">
      <c r="A17836" s="30" t="s">
        <v>5030</v>
      </c>
      <c r="B17836" s="74">
        <v>46237</v>
      </c>
      <c r="C17836" s="30" t="s">
        <v>804</v>
      </c>
      <c r="D17836" s="30" t="s">
        <v>805</v>
      </c>
      <c r="E17836" s="75">
        <v>161</v>
      </c>
      <c r="F17836" s="30" t="s">
        <v>80</v>
      </c>
      <c r="G17836" s="30" t="s">
        <v>81</v>
      </c>
      <c r="H17836" s="75">
        <v>1</v>
      </c>
    </row>
    <row r="17837" spans="1:8">
      <c r="A17837" s="30" t="s">
        <v>5030</v>
      </c>
      <c r="B17837" s="74">
        <v>46237</v>
      </c>
      <c r="C17837" s="30" t="s">
        <v>806</v>
      </c>
      <c r="D17837" s="30" t="s">
        <v>807</v>
      </c>
      <c r="E17837" s="75">
        <v>171</v>
      </c>
      <c r="F17837" s="30" t="s">
        <v>70</v>
      </c>
      <c r="G17837" s="30" t="s">
        <v>71</v>
      </c>
      <c r="H17837" s="75">
        <v>2</v>
      </c>
    </row>
    <row r="17838" spans="1:8">
      <c r="A17838" s="30" t="s">
        <v>5030</v>
      </c>
      <c r="B17838" s="74">
        <v>46237</v>
      </c>
      <c r="C17838" s="30" t="s">
        <v>808</v>
      </c>
      <c r="D17838" s="30" t="s">
        <v>809</v>
      </c>
      <c r="E17838" s="75">
        <v>48</v>
      </c>
      <c r="F17838" s="30" t="s">
        <v>68</v>
      </c>
      <c r="G17838" s="30" t="s">
        <v>69</v>
      </c>
      <c r="H17838" s="75">
        <v>1</v>
      </c>
    </row>
    <row r="17839" spans="1:8">
      <c r="A17839" s="30" t="s">
        <v>5030</v>
      </c>
      <c r="B17839" s="74">
        <v>46237</v>
      </c>
      <c r="C17839" s="30" t="s">
        <v>810</v>
      </c>
      <c r="D17839" s="30" t="s">
        <v>811</v>
      </c>
      <c r="E17839" s="75">
        <v>88</v>
      </c>
      <c r="F17839" s="30" t="s">
        <v>70</v>
      </c>
      <c r="G17839" s="30" t="s">
        <v>71</v>
      </c>
      <c r="H17839" s="75">
        <v>2</v>
      </c>
    </row>
    <row r="17840" spans="1:8">
      <c r="A17840" s="30" t="s">
        <v>5030</v>
      </c>
      <c r="B17840" s="74">
        <v>46237</v>
      </c>
      <c r="C17840" s="30" t="s">
        <v>818</v>
      </c>
      <c r="D17840" s="30" t="s">
        <v>819</v>
      </c>
      <c r="E17840" s="75">
        <v>84</v>
      </c>
      <c r="F17840" s="30" t="s">
        <v>53</v>
      </c>
      <c r="G17840" s="30" t="s">
        <v>54</v>
      </c>
      <c r="H17840" s="75">
        <v>1</v>
      </c>
    </row>
    <row r="17841" spans="1:8">
      <c r="A17841" s="30" t="s">
        <v>5030</v>
      </c>
      <c r="B17841" s="74">
        <v>46237</v>
      </c>
      <c r="C17841" s="30" t="s">
        <v>820</v>
      </c>
      <c r="D17841" s="30" t="s">
        <v>821</v>
      </c>
      <c r="E17841" s="75">
        <v>82</v>
      </c>
      <c r="F17841" s="30" t="s">
        <v>70</v>
      </c>
      <c r="G17841" s="30" t="s">
        <v>71</v>
      </c>
      <c r="H17841" s="75">
        <v>2</v>
      </c>
    </row>
    <row r="17842" spans="1:8">
      <c r="A17842" s="30" t="s">
        <v>5030</v>
      </c>
      <c r="B17842" s="74">
        <v>46237</v>
      </c>
      <c r="C17842" s="30" t="s">
        <v>822</v>
      </c>
      <c r="D17842" s="30" t="s">
        <v>823</v>
      </c>
      <c r="E17842" s="75">
        <v>152</v>
      </c>
      <c r="F17842" s="30" t="s">
        <v>70</v>
      </c>
      <c r="G17842" s="30" t="s">
        <v>71</v>
      </c>
      <c r="H17842" s="75">
        <v>2</v>
      </c>
    </row>
    <row r="17843" spans="1:8">
      <c r="A17843" s="30" t="s">
        <v>5030</v>
      </c>
      <c r="B17843" s="74">
        <v>46237</v>
      </c>
      <c r="C17843" s="30" t="s">
        <v>824</v>
      </c>
      <c r="D17843" s="30" t="s">
        <v>825</v>
      </c>
      <c r="E17843" s="75">
        <v>37</v>
      </c>
      <c r="F17843" s="30" t="s">
        <v>80</v>
      </c>
      <c r="G17843" s="30" t="s">
        <v>81</v>
      </c>
      <c r="H17843" s="75">
        <v>1</v>
      </c>
    </row>
    <row r="17844" spans="1:8">
      <c r="A17844" s="30" t="s">
        <v>5030</v>
      </c>
      <c r="B17844" s="74">
        <v>46237</v>
      </c>
      <c r="C17844" s="30" t="s">
        <v>826</v>
      </c>
      <c r="D17844" s="30" t="s">
        <v>827</v>
      </c>
      <c r="E17844" s="75">
        <v>83</v>
      </c>
      <c r="F17844" s="30" t="s">
        <v>68</v>
      </c>
      <c r="G17844" s="30" t="s">
        <v>69</v>
      </c>
      <c r="H17844" s="75">
        <v>1</v>
      </c>
    </row>
    <row r="17845" spans="1:8">
      <c r="A17845" s="30" t="s">
        <v>5030</v>
      </c>
      <c r="B17845" s="74">
        <v>46237</v>
      </c>
      <c r="C17845" s="30" t="s">
        <v>828</v>
      </c>
      <c r="D17845" s="30" t="s">
        <v>829</v>
      </c>
      <c r="E17845" s="75">
        <v>58</v>
      </c>
      <c r="F17845" s="30" t="s">
        <v>70</v>
      </c>
      <c r="G17845" s="30" t="s">
        <v>71</v>
      </c>
      <c r="H17845" s="75">
        <v>2</v>
      </c>
    </row>
    <row r="17846" spans="1:8">
      <c r="A17846" s="30" t="s">
        <v>5030</v>
      </c>
      <c r="B17846" s="74">
        <v>46237</v>
      </c>
      <c r="C17846" s="30" t="s">
        <v>830</v>
      </c>
      <c r="D17846" s="30" t="s">
        <v>831</v>
      </c>
      <c r="E17846" s="75">
        <v>82</v>
      </c>
      <c r="F17846" s="30" t="s">
        <v>70</v>
      </c>
      <c r="G17846" s="30" t="s">
        <v>71</v>
      </c>
      <c r="H17846" s="75">
        <v>2</v>
      </c>
    </row>
    <row r="17847" spans="1:8">
      <c r="A17847" s="30" t="s">
        <v>5030</v>
      </c>
      <c r="B17847" s="74">
        <v>46237</v>
      </c>
      <c r="C17847" s="30" t="s">
        <v>832</v>
      </c>
      <c r="D17847" s="30" t="s">
        <v>833</v>
      </c>
      <c r="E17847" s="75">
        <v>59</v>
      </c>
      <c r="F17847" s="30" t="s">
        <v>70</v>
      </c>
      <c r="G17847" s="30" t="s">
        <v>71</v>
      </c>
      <c r="H17847" s="75">
        <v>2</v>
      </c>
    </row>
    <row r="17848" spans="1:8">
      <c r="A17848" s="30" t="s">
        <v>5030</v>
      </c>
      <c r="B17848" s="74">
        <v>46237</v>
      </c>
      <c r="C17848" s="30" t="s">
        <v>838</v>
      </c>
      <c r="D17848" s="30" t="s">
        <v>839</v>
      </c>
      <c r="E17848" s="75">
        <v>119</v>
      </c>
      <c r="F17848" s="30" t="s">
        <v>70</v>
      </c>
      <c r="G17848" s="30" t="s">
        <v>71</v>
      </c>
      <c r="H17848" s="75">
        <v>2</v>
      </c>
    </row>
    <row r="17849" spans="1:8">
      <c r="A17849" s="30" t="s">
        <v>5030</v>
      </c>
      <c r="B17849" s="74">
        <v>46237</v>
      </c>
      <c r="C17849" s="30" t="s">
        <v>840</v>
      </c>
      <c r="D17849" s="30" t="s">
        <v>841</v>
      </c>
      <c r="E17849" s="75">
        <v>65</v>
      </c>
      <c r="F17849" s="30" t="s">
        <v>68</v>
      </c>
      <c r="G17849" s="30" t="s">
        <v>69</v>
      </c>
      <c r="H17849" s="75">
        <v>1</v>
      </c>
    </row>
    <row r="17850" spans="1:8">
      <c r="A17850" s="30" t="s">
        <v>5030</v>
      </c>
      <c r="B17850" s="74">
        <v>46237</v>
      </c>
      <c r="C17850" s="30" t="s">
        <v>842</v>
      </c>
      <c r="D17850" s="30" t="s">
        <v>843</v>
      </c>
      <c r="E17850" s="75">
        <v>111</v>
      </c>
      <c r="F17850" s="30" t="s">
        <v>70</v>
      </c>
      <c r="G17850" s="30" t="s">
        <v>71</v>
      </c>
      <c r="H17850" s="75">
        <v>2</v>
      </c>
    </row>
    <row r="17851" spans="1:8">
      <c r="A17851" s="30" t="s">
        <v>5030</v>
      </c>
      <c r="B17851" s="74">
        <v>46237</v>
      </c>
      <c r="C17851" s="30" t="s">
        <v>844</v>
      </c>
      <c r="D17851" s="30" t="s">
        <v>845</v>
      </c>
      <c r="E17851" s="75">
        <v>40</v>
      </c>
      <c r="F17851" s="30" t="s">
        <v>80</v>
      </c>
      <c r="G17851" s="30" t="s">
        <v>81</v>
      </c>
      <c r="H17851" s="75">
        <v>1</v>
      </c>
    </row>
    <row r="17852" spans="1:8">
      <c r="A17852" s="30" t="s">
        <v>5030</v>
      </c>
      <c r="B17852" s="74">
        <v>46237</v>
      </c>
      <c r="C17852" s="30" t="s">
        <v>846</v>
      </c>
      <c r="D17852" s="30" t="s">
        <v>847</v>
      </c>
      <c r="E17852" s="75">
        <v>115</v>
      </c>
      <c r="F17852" s="30" t="s">
        <v>80</v>
      </c>
      <c r="G17852" s="30" t="s">
        <v>81</v>
      </c>
      <c r="H17852" s="75">
        <v>1</v>
      </c>
    </row>
    <row r="17853" spans="1:8">
      <c r="A17853" s="30" t="s">
        <v>5030</v>
      </c>
      <c r="B17853" s="74">
        <v>46237</v>
      </c>
      <c r="C17853" s="30" t="s">
        <v>850</v>
      </c>
      <c r="D17853" s="30" t="s">
        <v>851</v>
      </c>
      <c r="E17853" s="75">
        <v>70</v>
      </c>
      <c r="F17853" s="30" t="s">
        <v>68</v>
      </c>
      <c r="G17853" s="30" t="s">
        <v>69</v>
      </c>
      <c r="H17853" s="75">
        <v>1</v>
      </c>
    </row>
    <row r="17854" spans="1:8">
      <c r="A17854" s="30" t="s">
        <v>5030</v>
      </c>
      <c r="B17854" s="74">
        <v>46237</v>
      </c>
      <c r="C17854" s="30" t="s">
        <v>854</v>
      </c>
      <c r="D17854" s="30" t="s">
        <v>855</v>
      </c>
      <c r="E17854" s="75">
        <v>406</v>
      </c>
      <c r="F17854" s="30" t="s">
        <v>70</v>
      </c>
      <c r="G17854" s="30" t="s">
        <v>71</v>
      </c>
      <c r="H17854" s="75">
        <v>2</v>
      </c>
    </row>
    <row r="17855" spans="1:8">
      <c r="A17855" s="30" t="s">
        <v>5030</v>
      </c>
      <c r="B17855" s="74">
        <v>46237</v>
      </c>
      <c r="C17855" s="30" t="s">
        <v>858</v>
      </c>
      <c r="D17855" s="30" t="s">
        <v>859</v>
      </c>
      <c r="E17855" s="75">
        <v>18</v>
      </c>
      <c r="F17855" s="30" t="s">
        <v>53</v>
      </c>
      <c r="G17855" s="30" t="s">
        <v>54</v>
      </c>
      <c r="H17855" s="75">
        <v>1</v>
      </c>
    </row>
    <row r="17856" spans="1:8">
      <c r="A17856" s="30" t="s">
        <v>5030</v>
      </c>
      <c r="B17856" s="74">
        <v>46237</v>
      </c>
      <c r="C17856" s="30" t="s">
        <v>862</v>
      </c>
      <c r="D17856" s="30" t="s">
        <v>863</v>
      </c>
      <c r="E17856" s="75">
        <v>2</v>
      </c>
      <c r="F17856" s="30" t="s">
        <v>70</v>
      </c>
      <c r="G17856" s="30" t="s">
        <v>71</v>
      </c>
      <c r="H17856" s="75">
        <v>2</v>
      </c>
    </row>
    <row r="17857" spans="1:8">
      <c r="A17857" s="30" t="s">
        <v>5030</v>
      </c>
      <c r="B17857" s="74">
        <v>46237</v>
      </c>
      <c r="C17857" s="30" t="s">
        <v>864</v>
      </c>
      <c r="D17857" s="30" t="s">
        <v>865</v>
      </c>
      <c r="E17857" s="75">
        <v>17</v>
      </c>
      <c r="F17857" s="30" t="s">
        <v>68</v>
      </c>
      <c r="G17857" s="30" t="s">
        <v>69</v>
      </c>
      <c r="H17857" s="75">
        <v>1</v>
      </c>
    </row>
    <row r="17858" spans="1:8">
      <c r="A17858" s="30" t="s">
        <v>5030</v>
      </c>
      <c r="B17858" s="74">
        <v>46237</v>
      </c>
      <c r="C17858" s="30" t="s">
        <v>866</v>
      </c>
      <c r="D17858" s="30" t="s">
        <v>867</v>
      </c>
      <c r="E17858" s="75">
        <v>101</v>
      </c>
      <c r="F17858" s="30" t="s">
        <v>68</v>
      </c>
      <c r="G17858" s="30" t="s">
        <v>69</v>
      </c>
      <c r="H17858" s="75">
        <v>1</v>
      </c>
    </row>
    <row r="17859" spans="1:8">
      <c r="A17859" s="30" t="s">
        <v>5030</v>
      </c>
      <c r="B17859" s="74">
        <v>46237</v>
      </c>
      <c r="C17859" s="30" t="s">
        <v>870</v>
      </c>
      <c r="D17859" s="30" t="s">
        <v>871</v>
      </c>
      <c r="E17859" s="75">
        <v>119</v>
      </c>
      <c r="F17859" s="30" t="s">
        <v>70</v>
      </c>
      <c r="G17859" s="30" t="s">
        <v>71</v>
      </c>
      <c r="H17859" s="75">
        <v>2</v>
      </c>
    </row>
    <row r="17860" spans="1:8">
      <c r="A17860" s="30" t="s">
        <v>5030</v>
      </c>
      <c r="B17860" s="74">
        <v>46237</v>
      </c>
      <c r="C17860" s="30" t="s">
        <v>872</v>
      </c>
      <c r="D17860" s="30" t="s">
        <v>873</v>
      </c>
      <c r="E17860" s="75">
        <v>45</v>
      </c>
      <c r="F17860" s="30" t="s">
        <v>70</v>
      </c>
      <c r="G17860" s="30" t="s">
        <v>71</v>
      </c>
      <c r="H17860" s="75">
        <v>2</v>
      </c>
    </row>
    <row r="17861" spans="1:8">
      <c r="A17861" s="30" t="s">
        <v>5030</v>
      </c>
      <c r="B17861" s="74">
        <v>46237</v>
      </c>
      <c r="C17861" s="30" t="s">
        <v>874</v>
      </c>
      <c r="D17861" s="30" t="s">
        <v>875</v>
      </c>
      <c r="E17861" s="75">
        <v>19</v>
      </c>
      <c r="F17861" s="30" t="s">
        <v>68</v>
      </c>
      <c r="G17861" s="30" t="s">
        <v>69</v>
      </c>
      <c r="H17861" s="75">
        <v>1</v>
      </c>
    </row>
    <row r="17862" spans="1:8">
      <c r="A17862" s="30" t="s">
        <v>5030</v>
      </c>
      <c r="B17862" s="74">
        <v>46237</v>
      </c>
      <c r="C17862" s="30" t="s">
        <v>876</v>
      </c>
      <c r="D17862" s="30" t="s">
        <v>877</v>
      </c>
      <c r="E17862" s="75">
        <v>79</v>
      </c>
      <c r="F17862" s="30" t="s">
        <v>70</v>
      </c>
      <c r="G17862" s="30" t="s">
        <v>71</v>
      </c>
      <c r="H17862" s="75">
        <v>2</v>
      </c>
    </row>
    <row r="17863" spans="1:8">
      <c r="A17863" s="30" t="s">
        <v>5030</v>
      </c>
      <c r="B17863" s="74">
        <v>46237</v>
      </c>
      <c r="C17863" s="30" t="s">
        <v>878</v>
      </c>
      <c r="D17863" s="30" t="s">
        <v>879</v>
      </c>
      <c r="E17863" s="75">
        <v>80</v>
      </c>
      <c r="F17863" s="30" t="s">
        <v>70</v>
      </c>
      <c r="G17863" s="30" t="s">
        <v>71</v>
      </c>
      <c r="H17863" s="75">
        <v>2</v>
      </c>
    </row>
    <row r="17864" spans="1:8">
      <c r="A17864" s="30" t="s">
        <v>5030</v>
      </c>
      <c r="B17864" s="74">
        <v>46237</v>
      </c>
      <c r="C17864" s="30" t="s">
        <v>882</v>
      </c>
      <c r="D17864" s="30" t="s">
        <v>883</v>
      </c>
      <c r="E17864" s="75">
        <v>96</v>
      </c>
      <c r="F17864" s="30" t="s">
        <v>70</v>
      </c>
      <c r="G17864" s="30" t="s">
        <v>71</v>
      </c>
      <c r="H17864" s="75">
        <v>2</v>
      </c>
    </row>
    <row r="17865" spans="1:8">
      <c r="A17865" s="30" t="s">
        <v>5030</v>
      </c>
      <c r="B17865" s="74">
        <v>46237</v>
      </c>
      <c r="C17865" s="30" t="s">
        <v>886</v>
      </c>
      <c r="D17865" s="30" t="s">
        <v>887</v>
      </c>
      <c r="E17865" s="75">
        <v>117</v>
      </c>
      <c r="F17865" s="30" t="s">
        <v>70</v>
      </c>
      <c r="G17865" s="30" t="s">
        <v>71</v>
      </c>
      <c r="H17865" s="75">
        <v>2</v>
      </c>
    </row>
    <row r="17866" spans="1:8">
      <c r="A17866" s="30" t="s">
        <v>5030</v>
      </c>
      <c r="B17866" s="74">
        <v>46237</v>
      </c>
      <c r="C17866" s="30" t="s">
        <v>890</v>
      </c>
      <c r="D17866" s="30" t="s">
        <v>891</v>
      </c>
      <c r="E17866" s="75">
        <v>74</v>
      </c>
      <c r="F17866" s="30" t="s">
        <v>53</v>
      </c>
      <c r="G17866" s="30" t="s">
        <v>54</v>
      </c>
      <c r="H17866" s="75">
        <v>1</v>
      </c>
    </row>
    <row r="17867" spans="1:8">
      <c r="A17867" s="30" t="s">
        <v>5030</v>
      </c>
      <c r="B17867" s="74">
        <v>46237</v>
      </c>
      <c r="C17867" s="30" t="s">
        <v>892</v>
      </c>
      <c r="D17867" s="30" t="s">
        <v>893</v>
      </c>
      <c r="E17867" s="75">
        <v>73</v>
      </c>
      <c r="F17867" s="30" t="s">
        <v>70</v>
      </c>
      <c r="G17867" s="30" t="s">
        <v>71</v>
      </c>
      <c r="H17867" s="75">
        <v>2</v>
      </c>
    </row>
    <row r="17868" spans="1:8">
      <c r="A17868" s="30" t="s">
        <v>5030</v>
      </c>
      <c r="B17868" s="74">
        <v>46237</v>
      </c>
      <c r="C17868" s="30" t="s">
        <v>894</v>
      </c>
      <c r="D17868" s="30" t="s">
        <v>895</v>
      </c>
      <c r="E17868" s="75">
        <v>70</v>
      </c>
      <c r="F17868" s="30" t="s">
        <v>70</v>
      </c>
      <c r="G17868" s="30" t="s">
        <v>71</v>
      </c>
      <c r="H17868" s="75">
        <v>2</v>
      </c>
    </row>
    <row r="17869" spans="1:8">
      <c r="A17869" s="30" t="s">
        <v>5030</v>
      </c>
      <c r="B17869" s="74">
        <v>46237</v>
      </c>
      <c r="C17869" s="30" t="s">
        <v>896</v>
      </c>
      <c r="D17869" s="30" t="s">
        <v>897</v>
      </c>
      <c r="E17869" s="75">
        <v>40</v>
      </c>
      <c r="F17869" s="30" t="s">
        <v>70</v>
      </c>
      <c r="G17869" s="30" t="s">
        <v>71</v>
      </c>
      <c r="H17869" s="75">
        <v>2</v>
      </c>
    </row>
    <row r="17870" spans="1:8">
      <c r="A17870" s="30" t="s">
        <v>5030</v>
      </c>
      <c r="B17870" s="74">
        <v>46237</v>
      </c>
      <c r="C17870" s="30" t="s">
        <v>898</v>
      </c>
      <c r="D17870" s="30" t="s">
        <v>899</v>
      </c>
      <c r="E17870" s="75">
        <v>82</v>
      </c>
      <c r="F17870" s="30" t="s">
        <v>70</v>
      </c>
      <c r="G17870" s="30" t="s">
        <v>71</v>
      </c>
      <c r="H17870" s="75">
        <v>2</v>
      </c>
    </row>
    <row r="17871" spans="1:8">
      <c r="A17871" s="30" t="s">
        <v>5030</v>
      </c>
      <c r="B17871" s="74">
        <v>46237</v>
      </c>
      <c r="C17871" s="30" t="s">
        <v>900</v>
      </c>
      <c r="D17871" s="30" t="s">
        <v>901</v>
      </c>
      <c r="E17871" s="75">
        <v>66</v>
      </c>
      <c r="F17871" s="30" t="s">
        <v>70</v>
      </c>
      <c r="G17871" s="30" t="s">
        <v>71</v>
      </c>
      <c r="H17871" s="75">
        <v>2</v>
      </c>
    </row>
    <row r="17872" spans="1:8">
      <c r="A17872" s="30" t="s">
        <v>5030</v>
      </c>
      <c r="B17872" s="74">
        <v>46237</v>
      </c>
      <c r="C17872" s="30" t="s">
        <v>904</v>
      </c>
      <c r="D17872" s="30" t="s">
        <v>905</v>
      </c>
      <c r="E17872" s="75">
        <v>83</v>
      </c>
      <c r="F17872" s="30" t="s">
        <v>70</v>
      </c>
      <c r="G17872" s="30" t="s">
        <v>71</v>
      </c>
      <c r="H17872" s="75">
        <v>2</v>
      </c>
    </row>
    <row r="17873" spans="1:8">
      <c r="A17873" s="30" t="s">
        <v>5030</v>
      </c>
      <c r="B17873" s="74">
        <v>46237</v>
      </c>
      <c r="C17873" s="30" t="s">
        <v>906</v>
      </c>
      <c r="D17873" s="30" t="s">
        <v>907</v>
      </c>
      <c r="E17873" s="75">
        <v>86</v>
      </c>
      <c r="F17873" s="30" t="s">
        <v>70</v>
      </c>
      <c r="G17873" s="30" t="s">
        <v>71</v>
      </c>
      <c r="H17873" s="75">
        <v>2</v>
      </c>
    </row>
    <row r="17874" spans="1:8">
      <c r="A17874" s="30" t="s">
        <v>5030</v>
      </c>
      <c r="B17874" s="74">
        <v>46237</v>
      </c>
      <c r="C17874" s="30" t="s">
        <v>908</v>
      </c>
      <c r="D17874" s="30" t="s">
        <v>909</v>
      </c>
      <c r="E17874" s="75">
        <v>307</v>
      </c>
      <c r="F17874" s="30" t="s">
        <v>80</v>
      </c>
      <c r="G17874" s="30" t="s">
        <v>81</v>
      </c>
      <c r="H17874" s="75">
        <v>1</v>
      </c>
    </row>
    <row r="17875" spans="1:8">
      <c r="A17875" s="30" t="s">
        <v>5030</v>
      </c>
      <c r="B17875" s="74">
        <v>46237</v>
      </c>
      <c r="C17875" s="30" t="s">
        <v>910</v>
      </c>
      <c r="D17875" s="30" t="s">
        <v>911</v>
      </c>
      <c r="E17875" s="75">
        <v>107</v>
      </c>
      <c r="F17875" s="30" t="s">
        <v>68</v>
      </c>
      <c r="G17875" s="30" t="s">
        <v>69</v>
      </c>
      <c r="H17875" s="75">
        <v>1</v>
      </c>
    </row>
    <row r="17876" spans="1:8">
      <c r="A17876" s="30" t="s">
        <v>5030</v>
      </c>
      <c r="B17876" s="74">
        <v>46237</v>
      </c>
      <c r="C17876" s="30" t="s">
        <v>912</v>
      </c>
      <c r="D17876" s="30" t="s">
        <v>913</v>
      </c>
      <c r="E17876" s="75">
        <v>46</v>
      </c>
      <c r="F17876" s="30" t="s">
        <v>68</v>
      </c>
      <c r="G17876" s="30" t="s">
        <v>69</v>
      </c>
      <c r="H17876" s="75">
        <v>1</v>
      </c>
    </row>
    <row r="17877" spans="1:8">
      <c r="A17877" s="30" t="s">
        <v>5030</v>
      </c>
      <c r="B17877" s="74">
        <v>46237</v>
      </c>
      <c r="C17877" s="30" t="s">
        <v>918</v>
      </c>
      <c r="D17877" s="30" t="s">
        <v>919</v>
      </c>
      <c r="E17877" s="75">
        <v>22</v>
      </c>
      <c r="F17877" s="30" t="s">
        <v>53</v>
      </c>
      <c r="G17877" s="30" t="s">
        <v>54</v>
      </c>
      <c r="H17877" s="75">
        <v>1</v>
      </c>
    </row>
    <row r="17878" spans="1:8">
      <c r="A17878" s="30" t="s">
        <v>5030</v>
      </c>
      <c r="B17878" s="74">
        <v>46237</v>
      </c>
      <c r="C17878" s="30" t="s">
        <v>920</v>
      </c>
      <c r="D17878" s="30" t="s">
        <v>921</v>
      </c>
      <c r="E17878" s="75">
        <v>288</v>
      </c>
      <c r="F17878" s="30" t="s">
        <v>80</v>
      </c>
      <c r="G17878" s="30" t="s">
        <v>81</v>
      </c>
      <c r="H17878" s="75">
        <v>1</v>
      </c>
    </row>
    <row r="17879" spans="1:8">
      <c r="A17879" s="30" t="s">
        <v>5030</v>
      </c>
      <c r="B17879" s="74">
        <v>46237</v>
      </c>
      <c r="C17879" s="30" t="s">
        <v>922</v>
      </c>
      <c r="D17879" s="30" t="s">
        <v>923</v>
      </c>
      <c r="E17879" s="75">
        <v>37</v>
      </c>
      <c r="F17879" s="30" t="s">
        <v>68</v>
      </c>
      <c r="G17879" s="30" t="s">
        <v>69</v>
      </c>
      <c r="H17879" s="75">
        <v>1</v>
      </c>
    </row>
    <row r="17880" spans="1:8">
      <c r="A17880" s="30" t="s">
        <v>5030</v>
      </c>
      <c r="B17880" s="74">
        <v>46237</v>
      </c>
      <c r="C17880" s="30" t="s">
        <v>926</v>
      </c>
      <c r="D17880" s="30" t="s">
        <v>927</v>
      </c>
      <c r="E17880" s="75">
        <v>144</v>
      </c>
      <c r="F17880" s="30" t="s">
        <v>70</v>
      </c>
      <c r="G17880" s="30" t="s">
        <v>71</v>
      </c>
      <c r="H17880" s="75">
        <v>2</v>
      </c>
    </row>
    <row r="17881" spans="1:8">
      <c r="A17881" s="30" t="s">
        <v>5030</v>
      </c>
      <c r="B17881" s="74">
        <v>46237</v>
      </c>
      <c r="C17881" s="30" t="s">
        <v>928</v>
      </c>
      <c r="D17881" s="30" t="s">
        <v>929</v>
      </c>
      <c r="E17881" s="75">
        <v>69</v>
      </c>
      <c r="F17881" s="30" t="s">
        <v>68</v>
      </c>
      <c r="G17881" s="30" t="s">
        <v>69</v>
      </c>
      <c r="H17881" s="75">
        <v>1</v>
      </c>
    </row>
    <row r="17882" spans="1:8">
      <c r="A17882" s="30" t="s">
        <v>5030</v>
      </c>
      <c r="B17882" s="74">
        <v>46237</v>
      </c>
      <c r="C17882" s="30" t="s">
        <v>934</v>
      </c>
      <c r="D17882" s="30" t="s">
        <v>935</v>
      </c>
      <c r="E17882" s="75">
        <v>48</v>
      </c>
      <c r="F17882" s="30" t="s">
        <v>70</v>
      </c>
      <c r="G17882" s="30" t="s">
        <v>71</v>
      </c>
      <c r="H17882" s="75">
        <v>2</v>
      </c>
    </row>
    <row r="17883" spans="1:8">
      <c r="A17883" s="30" t="s">
        <v>5030</v>
      </c>
      <c r="B17883" s="74">
        <v>46237</v>
      </c>
      <c r="C17883" s="30" t="s">
        <v>938</v>
      </c>
      <c r="D17883" s="30" t="s">
        <v>939</v>
      </c>
      <c r="E17883" s="75">
        <v>197</v>
      </c>
      <c r="F17883" s="30" t="s">
        <v>80</v>
      </c>
      <c r="G17883" s="30" t="s">
        <v>81</v>
      </c>
      <c r="H17883" s="75">
        <v>1</v>
      </c>
    </row>
    <row r="17884" spans="1:8">
      <c r="A17884" s="30" t="s">
        <v>5030</v>
      </c>
      <c r="B17884" s="74">
        <v>46237</v>
      </c>
      <c r="C17884" s="30" t="s">
        <v>1922</v>
      </c>
      <c r="D17884" s="30" t="s">
        <v>1923</v>
      </c>
      <c r="E17884" s="75">
        <v>67</v>
      </c>
      <c r="F17884" s="30" t="s">
        <v>70</v>
      </c>
      <c r="G17884" s="30" t="s">
        <v>71</v>
      </c>
      <c r="H17884" s="75">
        <v>2</v>
      </c>
    </row>
    <row r="17885" spans="1:8">
      <c r="A17885" s="30" t="s">
        <v>5030</v>
      </c>
      <c r="B17885" s="74">
        <v>46237</v>
      </c>
      <c r="C17885" s="30" t="s">
        <v>948</v>
      </c>
      <c r="D17885" s="30" t="s">
        <v>949</v>
      </c>
      <c r="E17885" s="75">
        <v>283</v>
      </c>
      <c r="F17885" s="30" t="s">
        <v>80</v>
      </c>
      <c r="G17885" s="30" t="s">
        <v>81</v>
      </c>
      <c r="H17885" s="75">
        <v>1</v>
      </c>
    </row>
    <row r="17886" spans="1:8">
      <c r="A17886" s="30" t="s">
        <v>5030</v>
      </c>
      <c r="B17886" s="74">
        <v>46237</v>
      </c>
      <c r="C17886" s="30" t="s">
        <v>950</v>
      </c>
      <c r="D17886" s="30" t="s">
        <v>951</v>
      </c>
      <c r="E17886" s="75">
        <v>78</v>
      </c>
      <c r="F17886" s="30" t="s">
        <v>53</v>
      </c>
      <c r="G17886" s="30" t="s">
        <v>54</v>
      </c>
      <c r="H17886" s="75">
        <v>1</v>
      </c>
    </row>
    <row r="17887" spans="1:8">
      <c r="A17887" s="30" t="s">
        <v>5030</v>
      </c>
      <c r="B17887" s="74">
        <v>46237</v>
      </c>
      <c r="C17887" s="30" t="s">
        <v>952</v>
      </c>
      <c r="D17887" s="30" t="s">
        <v>953</v>
      </c>
      <c r="E17887" s="75">
        <v>84</v>
      </c>
      <c r="F17887" s="30" t="s">
        <v>68</v>
      </c>
      <c r="G17887" s="30" t="s">
        <v>69</v>
      </c>
      <c r="H17887" s="75">
        <v>1</v>
      </c>
    </row>
    <row r="17888" spans="1:8">
      <c r="A17888" s="30" t="s">
        <v>5030</v>
      </c>
      <c r="B17888" s="74">
        <v>46237</v>
      </c>
      <c r="C17888" s="30" t="s">
        <v>954</v>
      </c>
      <c r="D17888" s="30" t="s">
        <v>955</v>
      </c>
      <c r="E17888" s="75">
        <v>98</v>
      </c>
      <c r="F17888" s="30" t="s">
        <v>70</v>
      </c>
      <c r="G17888" s="30" t="s">
        <v>71</v>
      </c>
      <c r="H17888" s="75">
        <v>2</v>
      </c>
    </row>
    <row r="17889" spans="1:8">
      <c r="A17889" s="30" t="s">
        <v>5030</v>
      </c>
      <c r="B17889" s="74">
        <v>46237</v>
      </c>
      <c r="C17889" s="30" t="s">
        <v>956</v>
      </c>
      <c r="D17889" s="30" t="s">
        <v>957</v>
      </c>
      <c r="E17889" s="75">
        <v>16</v>
      </c>
      <c r="F17889" s="30" t="s">
        <v>53</v>
      </c>
      <c r="G17889" s="30" t="s">
        <v>54</v>
      </c>
      <c r="H17889" s="75">
        <v>1</v>
      </c>
    </row>
    <row r="17890" spans="1:8">
      <c r="A17890" s="30" t="s">
        <v>5030</v>
      </c>
      <c r="B17890" s="74">
        <v>46237</v>
      </c>
      <c r="C17890" s="30" t="s">
        <v>958</v>
      </c>
      <c r="D17890" s="30" t="s">
        <v>959</v>
      </c>
      <c r="E17890" s="75">
        <v>93</v>
      </c>
      <c r="F17890" s="30" t="s">
        <v>53</v>
      </c>
      <c r="G17890" s="30" t="s">
        <v>54</v>
      </c>
      <c r="H17890" s="75">
        <v>1</v>
      </c>
    </row>
    <row r="17891" spans="1:8">
      <c r="A17891" s="30" t="s">
        <v>5030</v>
      </c>
      <c r="B17891" s="74">
        <v>46237</v>
      </c>
      <c r="C17891" s="30" t="s">
        <v>1830</v>
      </c>
      <c r="D17891" s="30" t="s">
        <v>1831</v>
      </c>
      <c r="E17891" s="75">
        <v>24</v>
      </c>
      <c r="F17891" s="30" t="s">
        <v>70</v>
      </c>
      <c r="G17891" s="30" t="s">
        <v>71</v>
      </c>
      <c r="H17891" s="75">
        <v>2</v>
      </c>
    </row>
    <row r="17892" spans="1:8">
      <c r="A17892" s="30" t="s">
        <v>5030</v>
      </c>
      <c r="B17892" s="74">
        <v>46237</v>
      </c>
      <c r="C17892" s="30" t="s">
        <v>962</v>
      </c>
      <c r="D17892" s="30" t="s">
        <v>963</v>
      </c>
      <c r="E17892" s="75">
        <v>12</v>
      </c>
      <c r="F17892" s="30" t="s">
        <v>70</v>
      </c>
      <c r="G17892" s="30" t="s">
        <v>71</v>
      </c>
      <c r="H17892" s="75">
        <v>2</v>
      </c>
    </row>
    <row r="17893" spans="1:8">
      <c r="A17893" s="30" t="s">
        <v>5030</v>
      </c>
      <c r="B17893" s="74">
        <v>46237</v>
      </c>
      <c r="C17893" s="30" t="s">
        <v>964</v>
      </c>
      <c r="D17893" s="30" t="s">
        <v>965</v>
      </c>
      <c r="E17893" s="75">
        <v>12</v>
      </c>
      <c r="F17893" s="30" t="s">
        <v>53</v>
      </c>
      <c r="G17893" s="30" t="s">
        <v>54</v>
      </c>
      <c r="H17893" s="75">
        <v>1</v>
      </c>
    </row>
    <row r="17894" spans="1:8">
      <c r="A17894" s="30" t="s">
        <v>5030</v>
      </c>
      <c r="B17894" s="74">
        <v>46237</v>
      </c>
      <c r="C17894" s="30" t="s">
        <v>972</v>
      </c>
      <c r="D17894" s="30" t="s">
        <v>973</v>
      </c>
      <c r="E17894" s="75">
        <v>250</v>
      </c>
      <c r="F17894" s="30" t="s">
        <v>70</v>
      </c>
      <c r="G17894" s="30" t="s">
        <v>71</v>
      </c>
      <c r="H17894" s="75">
        <v>2</v>
      </c>
    </row>
    <row r="17895" spans="1:8">
      <c r="A17895" s="30" t="s">
        <v>5030</v>
      </c>
      <c r="B17895" s="74">
        <v>46237</v>
      </c>
      <c r="C17895" s="30" t="s">
        <v>974</v>
      </c>
      <c r="D17895" s="30" t="s">
        <v>975</v>
      </c>
      <c r="E17895" s="75">
        <v>248</v>
      </c>
      <c r="F17895" s="30" t="s">
        <v>53</v>
      </c>
      <c r="G17895" s="30" t="s">
        <v>54</v>
      </c>
      <c r="H17895" s="75">
        <v>1</v>
      </c>
    </row>
    <row r="17896" spans="1:8">
      <c r="A17896" s="30" t="s">
        <v>5030</v>
      </c>
      <c r="B17896" s="74">
        <v>46237</v>
      </c>
      <c r="C17896" s="30" t="s">
        <v>976</v>
      </c>
      <c r="D17896" s="30" t="s">
        <v>977</v>
      </c>
      <c r="E17896" s="75">
        <v>58</v>
      </c>
      <c r="F17896" s="30" t="s">
        <v>68</v>
      </c>
      <c r="G17896" s="30" t="s">
        <v>69</v>
      </c>
      <c r="H17896" s="75">
        <v>1</v>
      </c>
    </row>
    <row r="17897" spans="1:8">
      <c r="A17897" s="30" t="s">
        <v>5030</v>
      </c>
      <c r="B17897" s="74">
        <v>46237</v>
      </c>
      <c r="C17897" s="30" t="s">
        <v>978</v>
      </c>
      <c r="D17897" s="30" t="s">
        <v>979</v>
      </c>
      <c r="E17897" s="75">
        <v>35</v>
      </c>
      <c r="F17897" s="30" t="s">
        <v>80</v>
      </c>
      <c r="G17897" s="30" t="s">
        <v>81</v>
      </c>
      <c r="H17897" s="75">
        <v>1</v>
      </c>
    </row>
    <row r="17898" spans="1:8">
      <c r="A17898" s="30" t="s">
        <v>5030</v>
      </c>
      <c r="B17898" s="74">
        <v>46237</v>
      </c>
      <c r="C17898" s="30" t="s">
        <v>980</v>
      </c>
      <c r="D17898" s="30" t="s">
        <v>981</v>
      </c>
      <c r="E17898" s="75">
        <v>173</v>
      </c>
      <c r="F17898" s="30" t="s">
        <v>70</v>
      </c>
      <c r="G17898" s="30" t="s">
        <v>71</v>
      </c>
      <c r="H17898" s="75">
        <v>2</v>
      </c>
    </row>
    <row r="17899" spans="1:8">
      <c r="A17899" s="30" t="s">
        <v>5030</v>
      </c>
      <c r="B17899" s="74">
        <v>46237</v>
      </c>
      <c r="C17899" s="30" t="s">
        <v>984</v>
      </c>
      <c r="D17899" s="30" t="s">
        <v>985</v>
      </c>
      <c r="E17899" s="75">
        <v>46</v>
      </c>
      <c r="F17899" s="30" t="s">
        <v>53</v>
      </c>
      <c r="G17899" s="30" t="s">
        <v>54</v>
      </c>
      <c r="H17899" s="75">
        <v>1</v>
      </c>
    </row>
    <row r="17900" spans="1:8">
      <c r="A17900" s="30" t="s">
        <v>5030</v>
      </c>
      <c r="B17900" s="74">
        <v>46237</v>
      </c>
      <c r="C17900" s="30" t="s">
        <v>986</v>
      </c>
      <c r="D17900" s="30" t="s">
        <v>987</v>
      </c>
      <c r="E17900" s="75">
        <v>59</v>
      </c>
      <c r="F17900" s="30" t="s">
        <v>53</v>
      </c>
      <c r="G17900" s="30" t="s">
        <v>54</v>
      </c>
      <c r="H17900" s="75">
        <v>1</v>
      </c>
    </row>
    <row r="17901" spans="1:8">
      <c r="A17901" s="30" t="s">
        <v>5030</v>
      </c>
      <c r="B17901" s="74">
        <v>46237</v>
      </c>
      <c r="C17901" s="30" t="s">
        <v>988</v>
      </c>
      <c r="D17901" s="30" t="s">
        <v>989</v>
      </c>
      <c r="E17901" s="75">
        <v>4</v>
      </c>
      <c r="F17901" s="30" t="s">
        <v>76</v>
      </c>
      <c r="G17901" s="30" t="s">
        <v>77</v>
      </c>
      <c r="H17901" s="75">
        <v>1</v>
      </c>
    </row>
    <row r="17902" spans="1:8">
      <c r="A17902" s="30" t="s">
        <v>5030</v>
      </c>
      <c r="B17902" s="74">
        <v>46237</v>
      </c>
      <c r="C17902" s="30" t="s">
        <v>992</v>
      </c>
      <c r="D17902" s="30" t="s">
        <v>993</v>
      </c>
      <c r="E17902" s="75">
        <v>54</v>
      </c>
      <c r="F17902" s="30" t="s">
        <v>68</v>
      </c>
      <c r="G17902" s="30" t="s">
        <v>69</v>
      </c>
      <c r="H17902" s="75">
        <v>1</v>
      </c>
    </row>
    <row r="17903" spans="1:8">
      <c r="A17903" s="30" t="s">
        <v>5030</v>
      </c>
      <c r="B17903" s="74">
        <v>46237</v>
      </c>
      <c r="C17903" s="30" t="s">
        <v>994</v>
      </c>
      <c r="D17903" s="30" t="s">
        <v>995</v>
      </c>
      <c r="E17903" s="75">
        <v>37</v>
      </c>
      <c r="F17903" s="30" t="s">
        <v>53</v>
      </c>
      <c r="G17903" s="30" t="s">
        <v>54</v>
      </c>
      <c r="H17903" s="75">
        <v>1</v>
      </c>
    </row>
    <row r="17904" spans="1:8">
      <c r="A17904" s="30" t="s">
        <v>5030</v>
      </c>
      <c r="B17904" s="74">
        <v>46237</v>
      </c>
      <c r="C17904" s="30" t="s">
        <v>998</v>
      </c>
      <c r="D17904" s="30" t="s">
        <v>999</v>
      </c>
      <c r="E17904" s="75">
        <v>1</v>
      </c>
      <c r="F17904" s="30" t="s">
        <v>68</v>
      </c>
      <c r="G17904" s="30" t="s">
        <v>69</v>
      </c>
      <c r="H17904" s="75">
        <v>1</v>
      </c>
    </row>
    <row r="17905" spans="1:8">
      <c r="A17905" s="30" t="s">
        <v>5030</v>
      </c>
      <c r="B17905" s="74">
        <v>46237</v>
      </c>
      <c r="C17905" s="30" t="s">
        <v>1002</v>
      </c>
      <c r="D17905" s="30" t="s">
        <v>1003</v>
      </c>
      <c r="E17905" s="75">
        <v>22</v>
      </c>
      <c r="F17905" s="30" t="s">
        <v>53</v>
      </c>
      <c r="G17905" s="30" t="s">
        <v>54</v>
      </c>
      <c r="H17905" s="75">
        <v>1</v>
      </c>
    </row>
    <row r="17906" spans="1:8">
      <c r="A17906" s="30" t="s">
        <v>5030</v>
      </c>
      <c r="B17906" s="74">
        <v>46237</v>
      </c>
      <c r="C17906" s="30" t="s">
        <v>1010</v>
      </c>
      <c r="D17906" s="30" t="s">
        <v>1011</v>
      </c>
      <c r="E17906" s="75">
        <v>94</v>
      </c>
      <c r="F17906" s="30" t="s">
        <v>70</v>
      </c>
      <c r="G17906" s="30" t="s">
        <v>71</v>
      </c>
      <c r="H17906" s="75">
        <v>2</v>
      </c>
    </row>
    <row r="17907" spans="1:8">
      <c r="A17907" s="30" t="s">
        <v>5030</v>
      </c>
      <c r="B17907" s="74">
        <v>46237</v>
      </c>
      <c r="C17907" s="30" t="s">
        <v>1012</v>
      </c>
      <c r="D17907" s="30" t="s">
        <v>1013</v>
      </c>
      <c r="E17907" s="75">
        <v>60</v>
      </c>
      <c r="F17907" s="30" t="s">
        <v>53</v>
      </c>
      <c r="G17907" s="30" t="s">
        <v>54</v>
      </c>
      <c r="H17907" s="75">
        <v>1</v>
      </c>
    </row>
    <row r="17908" spans="1:8">
      <c r="A17908" s="30" t="s">
        <v>5030</v>
      </c>
      <c r="B17908" s="74">
        <v>46237</v>
      </c>
      <c r="C17908" s="30" t="s">
        <v>1014</v>
      </c>
      <c r="D17908" s="30" t="s">
        <v>1015</v>
      </c>
      <c r="E17908" s="75">
        <v>4</v>
      </c>
      <c r="F17908" s="30" t="s">
        <v>53</v>
      </c>
      <c r="G17908" s="30" t="s">
        <v>54</v>
      </c>
      <c r="H17908" s="75">
        <v>1</v>
      </c>
    </row>
    <row r="17909" spans="1:8">
      <c r="A17909" s="30" t="s">
        <v>5030</v>
      </c>
      <c r="B17909" s="74">
        <v>46237</v>
      </c>
      <c r="C17909" s="30" t="s">
        <v>1018</v>
      </c>
      <c r="D17909" s="30" t="s">
        <v>1019</v>
      </c>
      <c r="E17909" s="75">
        <v>117</v>
      </c>
      <c r="F17909" s="30" t="s">
        <v>70</v>
      </c>
      <c r="G17909" s="30" t="s">
        <v>71</v>
      </c>
      <c r="H17909" s="75">
        <v>2</v>
      </c>
    </row>
    <row r="17910" spans="1:8">
      <c r="A17910" s="30" t="s">
        <v>5030</v>
      </c>
      <c r="B17910" s="74">
        <v>46237</v>
      </c>
      <c r="C17910" s="30" t="s">
        <v>1032</v>
      </c>
      <c r="D17910" s="30" t="s">
        <v>1033</v>
      </c>
      <c r="E17910" s="75">
        <v>160</v>
      </c>
      <c r="F17910" s="30" t="s">
        <v>70</v>
      </c>
      <c r="G17910" s="30" t="s">
        <v>71</v>
      </c>
      <c r="H17910" s="75">
        <v>2</v>
      </c>
    </row>
    <row r="17911" spans="1:8">
      <c r="A17911" s="30" t="s">
        <v>5030</v>
      </c>
      <c r="B17911" s="74">
        <v>46237</v>
      </c>
      <c r="C17911" s="30" t="s">
        <v>1036</v>
      </c>
      <c r="D17911" s="30" t="s">
        <v>1037</v>
      </c>
      <c r="E17911" s="75">
        <v>50</v>
      </c>
      <c r="F17911" s="30" t="s">
        <v>53</v>
      </c>
      <c r="G17911" s="30" t="s">
        <v>54</v>
      </c>
      <c r="H17911" s="75">
        <v>1</v>
      </c>
    </row>
    <row r="17912" spans="1:8">
      <c r="A17912" s="30" t="s">
        <v>5030</v>
      </c>
      <c r="B17912" s="74">
        <v>46237</v>
      </c>
      <c r="C17912" s="30" t="s">
        <v>1040</v>
      </c>
      <c r="D17912" s="30" t="s">
        <v>1041</v>
      </c>
      <c r="E17912" s="75">
        <v>31</v>
      </c>
      <c r="F17912" s="30" t="s">
        <v>53</v>
      </c>
      <c r="G17912" s="30" t="s">
        <v>54</v>
      </c>
      <c r="H17912" s="75">
        <v>1</v>
      </c>
    </row>
    <row r="17913" spans="1:8">
      <c r="A17913" s="30" t="s">
        <v>5030</v>
      </c>
      <c r="B17913" s="74">
        <v>46237</v>
      </c>
      <c r="C17913" s="30" t="s">
        <v>1042</v>
      </c>
      <c r="D17913" s="30" t="s">
        <v>1043</v>
      </c>
      <c r="E17913" s="75">
        <v>122</v>
      </c>
      <c r="F17913" s="30" t="s">
        <v>80</v>
      </c>
      <c r="G17913" s="30" t="s">
        <v>81</v>
      </c>
      <c r="H17913" s="75">
        <v>1</v>
      </c>
    </row>
    <row r="17914" spans="1:8">
      <c r="A17914" s="30" t="s">
        <v>5030</v>
      </c>
      <c r="B17914" s="74">
        <v>46237</v>
      </c>
      <c r="C17914" s="30" t="s">
        <v>1044</v>
      </c>
      <c r="D17914" s="30" t="s">
        <v>1045</v>
      </c>
      <c r="E17914" s="75">
        <v>72</v>
      </c>
      <c r="F17914" s="30" t="s">
        <v>53</v>
      </c>
      <c r="G17914" s="30" t="s">
        <v>54</v>
      </c>
      <c r="H17914" s="75">
        <v>1</v>
      </c>
    </row>
    <row r="17915" spans="1:8">
      <c r="A17915" s="30" t="s">
        <v>5030</v>
      </c>
      <c r="B17915" s="74">
        <v>46237</v>
      </c>
      <c r="C17915" s="30" t="s">
        <v>1046</v>
      </c>
      <c r="D17915" s="30" t="s">
        <v>1047</v>
      </c>
      <c r="E17915" s="75">
        <v>169</v>
      </c>
      <c r="F17915" s="30" t="s">
        <v>72</v>
      </c>
      <c r="G17915" s="30" t="s">
        <v>73</v>
      </c>
      <c r="H17915" s="75">
        <v>3</v>
      </c>
    </row>
    <row r="17916" spans="1:8">
      <c r="A17916" s="30" t="s">
        <v>5030</v>
      </c>
      <c r="B17916" s="74">
        <v>46237</v>
      </c>
      <c r="C17916" s="30" t="s">
        <v>1048</v>
      </c>
      <c r="D17916" s="30" t="s">
        <v>1049</v>
      </c>
      <c r="E17916" s="75">
        <v>141</v>
      </c>
      <c r="F17916" s="30" t="s">
        <v>70</v>
      </c>
      <c r="G17916" s="30" t="s">
        <v>71</v>
      </c>
      <c r="H17916" s="75">
        <v>2</v>
      </c>
    </row>
    <row r="17917" spans="1:8">
      <c r="A17917" s="30" t="s">
        <v>5030</v>
      </c>
      <c r="B17917" s="74">
        <v>46237</v>
      </c>
      <c r="C17917" s="30" t="s">
        <v>1050</v>
      </c>
      <c r="D17917" s="30" t="s">
        <v>1051</v>
      </c>
      <c r="E17917" s="75">
        <v>185</v>
      </c>
      <c r="F17917" s="30" t="s">
        <v>70</v>
      </c>
      <c r="G17917" s="30" t="s">
        <v>71</v>
      </c>
      <c r="H17917" s="75">
        <v>2</v>
      </c>
    </row>
    <row r="17918" spans="1:8">
      <c r="A17918" s="30" t="s">
        <v>5030</v>
      </c>
      <c r="B17918" s="74">
        <v>46237</v>
      </c>
      <c r="C17918" s="30" t="s">
        <v>1052</v>
      </c>
      <c r="D17918" s="30" t="s">
        <v>1053</v>
      </c>
      <c r="E17918" s="75">
        <v>94</v>
      </c>
      <c r="F17918" s="30" t="s">
        <v>53</v>
      </c>
      <c r="G17918" s="30" t="s">
        <v>54</v>
      </c>
      <c r="H17918" s="75">
        <v>1</v>
      </c>
    </row>
    <row r="17919" spans="1:8">
      <c r="A17919" s="30" t="s">
        <v>5030</v>
      </c>
      <c r="B17919" s="74">
        <v>46237</v>
      </c>
      <c r="C17919" s="30" t="s">
        <v>1054</v>
      </c>
      <c r="D17919" s="30" t="s">
        <v>1055</v>
      </c>
      <c r="E17919" s="75">
        <v>160</v>
      </c>
      <c r="F17919" s="30" t="s">
        <v>70</v>
      </c>
      <c r="G17919" s="30" t="s">
        <v>71</v>
      </c>
      <c r="H17919" s="75">
        <v>2</v>
      </c>
    </row>
    <row r="17920" spans="1:8">
      <c r="A17920" s="30" t="s">
        <v>5030</v>
      </c>
      <c r="B17920" s="74">
        <v>46237</v>
      </c>
      <c r="C17920" s="30" t="s">
        <v>1060</v>
      </c>
      <c r="D17920" s="30" t="s">
        <v>1061</v>
      </c>
      <c r="E17920" s="75">
        <v>45</v>
      </c>
      <c r="F17920" s="30" t="s">
        <v>53</v>
      </c>
      <c r="G17920" s="30" t="s">
        <v>54</v>
      </c>
      <c r="H17920" s="75">
        <v>1</v>
      </c>
    </row>
    <row r="17921" spans="1:8">
      <c r="A17921" s="30" t="s">
        <v>5030</v>
      </c>
      <c r="B17921" s="74">
        <v>46237</v>
      </c>
      <c r="C17921" s="30" t="s">
        <v>1062</v>
      </c>
      <c r="D17921" s="30" t="s">
        <v>1063</v>
      </c>
      <c r="E17921" s="75">
        <v>93</v>
      </c>
      <c r="F17921" s="30" t="s">
        <v>70</v>
      </c>
      <c r="G17921" s="30" t="s">
        <v>71</v>
      </c>
      <c r="H17921" s="75">
        <v>2</v>
      </c>
    </row>
    <row r="17922" spans="1:8">
      <c r="A17922" s="30" t="s">
        <v>5030</v>
      </c>
      <c r="B17922" s="74">
        <v>46237</v>
      </c>
      <c r="C17922" s="30" t="s">
        <v>1066</v>
      </c>
      <c r="D17922" s="30" t="s">
        <v>1067</v>
      </c>
      <c r="E17922" s="75">
        <v>137</v>
      </c>
      <c r="F17922" s="30" t="s">
        <v>72</v>
      </c>
      <c r="G17922" s="30" t="s">
        <v>73</v>
      </c>
      <c r="H17922" s="75">
        <v>3</v>
      </c>
    </row>
    <row r="17923" spans="1:8">
      <c r="A17923" s="30" t="s">
        <v>5030</v>
      </c>
      <c r="B17923" s="74">
        <v>46237</v>
      </c>
      <c r="C17923" s="30" t="s">
        <v>1068</v>
      </c>
      <c r="D17923" s="30" t="s">
        <v>1069</v>
      </c>
      <c r="E17923" s="75">
        <v>62</v>
      </c>
      <c r="F17923" s="30" t="s">
        <v>70</v>
      </c>
      <c r="G17923" s="30" t="s">
        <v>71</v>
      </c>
      <c r="H17923" s="75">
        <v>2</v>
      </c>
    </row>
    <row r="17924" spans="1:8">
      <c r="A17924" s="30" t="s">
        <v>5030</v>
      </c>
      <c r="B17924" s="74">
        <v>46237</v>
      </c>
      <c r="C17924" s="30" t="s">
        <v>1072</v>
      </c>
      <c r="D17924" s="30" t="s">
        <v>1073</v>
      </c>
      <c r="E17924" s="75">
        <v>60</v>
      </c>
      <c r="F17924" s="30" t="s">
        <v>53</v>
      </c>
      <c r="G17924" s="30" t="s">
        <v>54</v>
      </c>
      <c r="H17924" s="75">
        <v>1</v>
      </c>
    </row>
    <row r="17925" spans="1:8">
      <c r="A17925" s="30" t="s">
        <v>5030</v>
      </c>
      <c r="B17925" s="74">
        <v>46237</v>
      </c>
      <c r="C17925" s="30" t="s">
        <v>1074</v>
      </c>
      <c r="D17925" s="30" t="s">
        <v>1075</v>
      </c>
      <c r="E17925" s="75">
        <v>182</v>
      </c>
      <c r="F17925" s="30" t="s">
        <v>70</v>
      </c>
      <c r="G17925" s="30" t="s">
        <v>71</v>
      </c>
      <c r="H17925" s="75">
        <v>2</v>
      </c>
    </row>
    <row r="17926" spans="1:8">
      <c r="A17926" s="30" t="s">
        <v>5030</v>
      </c>
      <c r="B17926" s="74">
        <v>46237</v>
      </c>
      <c r="C17926" s="30" t="s">
        <v>1078</v>
      </c>
      <c r="D17926" s="30" t="s">
        <v>1079</v>
      </c>
      <c r="E17926" s="75">
        <v>14</v>
      </c>
      <c r="F17926" s="30" t="s">
        <v>78</v>
      </c>
      <c r="G17926" s="30" t="s">
        <v>79</v>
      </c>
      <c r="H17926" s="75">
        <v>2</v>
      </c>
    </row>
    <row r="17927" spans="1:8">
      <c r="A17927" s="30" t="s">
        <v>5030</v>
      </c>
      <c r="B17927" s="74">
        <v>46237</v>
      </c>
      <c r="C17927" s="30" t="s">
        <v>1080</v>
      </c>
      <c r="D17927" s="30" t="s">
        <v>1081</v>
      </c>
      <c r="E17927" s="75">
        <v>9</v>
      </c>
      <c r="F17927" s="30" t="s">
        <v>70</v>
      </c>
      <c r="G17927" s="30" t="s">
        <v>71</v>
      </c>
      <c r="H17927" s="75">
        <v>2</v>
      </c>
    </row>
    <row r="17928" spans="1:8">
      <c r="A17928" s="30" t="s">
        <v>5030</v>
      </c>
      <c r="B17928" s="74">
        <v>46237</v>
      </c>
      <c r="C17928" s="30" t="s">
        <v>1084</v>
      </c>
      <c r="D17928" s="30" t="s">
        <v>1085</v>
      </c>
      <c r="E17928" s="75">
        <v>26</v>
      </c>
      <c r="F17928" s="30" t="s">
        <v>53</v>
      </c>
      <c r="G17928" s="30" t="s">
        <v>54</v>
      </c>
      <c r="H17928" s="75">
        <v>1</v>
      </c>
    </row>
    <row r="17929" spans="1:8">
      <c r="A17929" s="30" t="s">
        <v>5030</v>
      </c>
      <c r="B17929" s="74">
        <v>46237</v>
      </c>
      <c r="C17929" s="30" t="s">
        <v>1086</v>
      </c>
      <c r="D17929" s="30" t="s">
        <v>1087</v>
      </c>
      <c r="E17929" s="75">
        <v>27</v>
      </c>
      <c r="F17929" s="30" t="s">
        <v>53</v>
      </c>
      <c r="G17929" s="30" t="s">
        <v>54</v>
      </c>
      <c r="H17929" s="75">
        <v>1</v>
      </c>
    </row>
    <row r="17930" spans="1:8">
      <c r="A17930" s="30" t="s">
        <v>5030</v>
      </c>
      <c r="B17930" s="74">
        <v>46237</v>
      </c>
      <c r="C17930" s="30" t="s">
        <v>1092</v>
      </c>
      <c r="D17930" s="30" t="s">
        <v>1093</v>
      </c>
      <c r="E17930" s="75">
        <v>422</v>
      </c>
      <c r="F17930" s="30" t="s">
        <v>80</v>
      </c>
      <c r="G17930" s="30" t="s">
        <v>81</v>
      </c>
      <c r="H17930" s="75">
        <v>1</v>
      </c>
    </row>
    <row r="17931" spans="1:8">
      <c r="A17931" s="30" t="s">
        <v>5030</v>
      </c>
      <c r="B17931" s="74">
        <v>46237</v>
      </c>
      <c r="C17931" s="30" t="s">
        <v>1094</v>
      </c>
      <c r="D17931" s="30" t="s">
        <v>1095</v>
      </c>
      <c r="E17931" s="75">
        <v>29</v>
      </c>
      <c r="F17931" s="30" t="s">
        <v>70</v>
      </c>
      <c r="G17931" s="30" t="s">
        <v>71</v>
      </c>
      <c r="H17931" s="75">
        <v>2</v>
      </c>
    </row>
    <row r="17932" spans="1:8">
      <c r="A17932" s="30" t="s">
        <v>5030</v>
      </c>
      <c r="B17932" s="74">
        <v>46237</v>
      </c>
      <c r="C17932" s="30" t="s">
        <v>1096</v>
      </c>
      <c r="D17932" s="30" t="s">
        <v>1097</v>
      </c>
      <c r="E17932" s="75">
        <v>69</v>
      </c>
      <c r="F17932" s="30" t="s">
        <v>68</v>
      </c>
      <c r="G17932" s="30" t="s">
        <v>69</v>
      </c>
      <c r="H17932" s="75">
        <v>1</v>
      </c>
    </row>
    <row r="17933" spans="1:8">
      <c r="A17933" s="30" t="s">
        <v>5030</v>
      </c>
      <c r="B17933" s="74">
        <v>46237</v>
      </c>
      <c r="C17933" s="30" t="s">
        <v>1098</v>
      </c>
      <c r="D17933" s="30" t="s">
        <v>1099</v>
      </c>
      <c r="E17933" s="75">
        <v>38</v>
      </c>
      <c r="F17933" s="30" t="s">
        <v>53</v>
      </c>
      <c r="G17933" s="30" t="s">
        <v>54</v>
      </c>
      <c r="H17933" s="75">
        <v>1</v>
      </c>
    </row>
    <row r="17934" spans="1:8">
      <c r="A17934" s="30" t="s">
        <v>5030</v>
      </c>
      <c r="B17934" s="74">
        <v>46237</v>
      </c>
      <c r="C17934" s="30" t="s">
        <v>1102</v>
      </c>
      <c r="D17934" s="30" t="s">
        <v>1103</v>
      </c>
      <c r="E17934" s="75">
        <v>98</v>
      </c>
      <c r="F17934" s="30" t="s">
        <v>53</v>
      </c>
      <c r="G17934" s="30" t="s">
        <v>54</v>
      </c>
      <c r="H17934" s="75">
        <v>1</v>
      </c>
    </row>
    <row r="17935" spans="1:8">
      <c r="A17935" s="30" t="s">
        <v>5030</v>
      </c>
      <c r="B17935" s="74">
        <v>46237</v>
      </c>
      <c r="C17935" s="30" t="s">
        <v>1104</v>
      </c>
      <c r="D17935" s="30" t="s">
        <v>1105</v>
      </c>
      <c r="E17935" s="75">
        <v>84</v>
      </c>
      <c r="F17935" s="30" t="s">
        <v>53</v>
      </c>
      <c r="G17935" s="30" t="s">
        <v>54</v>
      </c>
      <c r="H17935" s="75">
        <v>1</v>
      </c>
    </row>
    <row r="17936" spans="1:8">
      <c r="A17936" s="30" t="s">
        <v>5030</v>
      </c>
      <c r="B17936" s="74">
        <v>46237</v>
      </c>
      <c r="C17936" s="30" t="s">
        <v>1106</v>
      </c>
      <c r="D17936" s="30" t="s">
        <v>1107</v>
      </c>
      <c r="E17936" s="75">
        <v>228</v>
      </c>
      <c r="F17936" s="30" t="s">
        <v>80</v>
      </c>
      <c r="G17936" s="30" t="s">
        <v>81</v>
      </c>
      <c r="H17936" s="75">
        <v>1</v>
      </c>
    </row>
    <row r="17937" spans="1:8">
      <c r="A17937" s="30" t="s">
        <v>5030</v>
      </c>
      <c r="B17937" s="74">
        <v>46237</v>
      </c>
      <c r="C17937" s="30" t="s">
        <v>1108</v>
      </c>
      <c r="D17937" s="30" t="s">
        <v>1109</v>
      </c>
      <c r="E17937" s="75">
        <v>134</v>
      </c>
      <c r="F17937" s="30" t="s">
        <v>53</v>
      </c>
      <c r="G17937" s="30" t="s">
        <v>54</v>
      </c>
      <c r="H17937" s="75">
        <v>1</v>
      </c>
    </row>
    <row r="17938" spans="1:8">
      <c r="A17938" s="30" t="s">
        <v>5030</v>
      </c>
      <c r="B17938" s="74">
        <v>46237</v>
      </c>
      <c r="C17938" s="30" t="s">
        <v>1110</v>
      </c>
      <c r="D17938" s="30" t="s">
        <v>1111</v>
      </c>
      <c r="E17938" s="75">
        <v>168</v>
      </c>
      <c r="F17938" s="30" t="s">
        <v>80</v>
      </c>
      <c r="G17938" s="30" t="s">
        <v>81</v>
      </c>
      <c r="H17938" s="75">
        <v>1</v>
      </c>
    </row>
    <row r="17939" spans="1:8">
      <c r="A17939" s="30" t="s">
        <v>5030</v>
      </c>
      <c r="B17939" s="74">
        <v>46237</v>
      </c>
      <c r="C17939" s="30" t="s">
        <v>1118</v>
      </c>
      <c r="D17939" s="30" t="s">
        <v>1119</v>
      </c>
      <c r="E17939" s="75">
        <v>2</v>
      </c>
      <c r="F17939" s="30" t="s">
        <v>76</v>
      </c>
      <c r="G17939" s="30" t="s">
        <v>77</v>
      </c>
      <c r="H17939" s="75">
        <v>1</v>
      </c>
    </row>
    <row r="17940" spans="1:8">
      <c r="A17940" s="30" t="s">
        <v>5030</v>
      </c>
      <c r="B17940" s="74">
        <v>46237</v>
      </c>
      <c r="C17940" s="30" t="s">
        <v>1120</v>
      </c>
      <c r="D17940" s="30" t="s">
        <v>1121</v>
      </c>
      <c r="E17940" s="75">
        <v>100</v>
      </c>
      <c r="F17940" s="30" t="s">
        <v>70</v>
      </c>
      <c r="G17940" s="30" t="s">
        <v>71</v>
      </c>
      <c r="H17940" s="75">
        <v>2</v>
      </c>
    </row>
    <row r="17941" spans="1:8">
      <c r="A17941" s="30" t="s">
        <v>5030</v>
      </c>
      <c r="B17941" s="74">
        <v>46237</v>
      </c>
      <c r="C17941" s="30" t="s">
        <v>1126</v>
      </c>
      <c r="D17941" s="30" t="s">
        <v>1127</v>
      </c>
      <c r="E17941" s="75">
        <v>79</v>
      </c>
      <c r="F17941" s="30" t="s">
        <v>70</v>
      </c>
      <c r="G17941" s="30" t="s">
        <v>71</v>
      </c>
      <c r="H17941" s="75">
        <v>2</v>
      </c>
    </row>
    <row r="17942" spans="1:8">
      <c r="A17942" s="30" t="s">
        <v>5030</v>
      </c>
      <c r="B17942" s="74">
        <v>46237</v>
      </c>
      <c r="C17942" s="30" t="s">
        <v>1128</v>
      </c>
      <c r="D17942" s="30" t="s">
        <v>1129</v>
      </c>
      <c r="E17942" s="75">
        <v>58</v>
      </c>
      <c r="F17942" s="30" t="s">
        <v>70</v>
      </c>
      <c r="G17942" s="30" t="s">
        <v>71</v>
      </c>
      <c r="H17942" s="75">
        <v>2</v>
      </c>
    </row>
    <row r="17943" spans="1:8">
      <c r="A17943" s="30" t="s">
        <v>5030</v>
      </c>
      <c r="B17943" s="74">
        <v>46237</v>
      </c>
      <c r="C17943" s="30" t="s">
        <v>1130</v>
      </c>
      <c r="D17943" s="30" t="s">
        <v>1131</v>
      </c>
      <c r="E17943" s="75">
        <v>114</v>
      </c>
      <c r="F17943" s="30" t="s">
        <v>70</v>
      </c>
      <c r="G17943" s="30" t="s">
        <v>71</v>
      </c>
      <c r="H17943" s="75">
        <v>2</v>
      </c>
    </row>
    <row r="17944" spans="1:8">
      <c r="A17944" s="30" t="s">
        <v>5030</v>
      </c>
      <c r="B17944" s="74">
        <v>46237</v>
      </c>
      <c r="C17944" s="30" t="s">
        <v>1136</v>
      </c>
      <c r="D17944" s="30" t="s">
        <v>1137</v>
      </c>
      <c r="E17944" s="75">
        <v>97</v>
      </c>
      <c r="F17944" s="30" t="s">
        <v>70</v>
      </c>
      <c r="G17944" s="30" t="s">
        <v>71</v>
      </c>
      <c r="H17944" s="75">
        <v>2</v>
      </c>
    </row>
    <row r="17945" spans="1:8">
      <c r="A17945" s="30" t="s">
        <v>5030</v>
      </c>
      <c r="B17945" s="74">
        <v>46237</v>
      </c>
      <c r="C17945" s="30" t="s">
        <v>1856</v>
      </c>
      <c r="D17945" s="30" t="s">
        <v>1857</v>
      </c>
      <c r="E17945" s="75">
        <v>60</v>
      </c>
      <c r="F17945" s="30" t="s">
        <v>53</v>
      </c>
      <c r="G17945" s="30" t="s">
        <v>54</v>
      </c>
      <c r="H17945" s="75">
        <v>1</v>
      </c>
    </row>
    <row r="17946" spans="1:8">
      <c r="A17946" s="30" t="s">
        <v>5030</v>
      </c>
      <c r="B17946" s="74">
        <v>46237</v>
      </c>
      <c r="C17946" s="30" t="s">
        <v>1138</v>
      </c>
      <c r="D17946" s="30" t="s">
        <v>1139</v>
      </c>
      <c r="E17946" s="75">
        <v>150</v>
      </c>
      <c r="F17946" s="30" t="s">
        <v>70</v>
      </c>
      <c r="G17946" s="30" t="s">
        <v>71</v>
      </c>
      <c r="H17946" s="75">
        <v>2</v>
      </c>
    </row>
    <row r="17947" spans="1:8">
      <c r="A17947" s="30" t="s">
        <v>5030</v>
      </c>
      <c r="B17947" s="74">
        <v>46237</v>
      </c>
      <c r="C17947" s="30" t="s">
        <v>1140</v>
      </c>
      <c r="D17947" s="30" t="s">
        <v>1141</v>
      </c>
      <c r="E17947" s="75">
        <v>242</v>
      </c>
      <c r="F17947" s="30" t="s">
        <v>53</v>
      </c>
      <c r="G17947" s="30" t="s">
        <v>54</v>
      </c>
      <c r="H17947" s="75">
        <v>1</v>
      </c>
    </row>
    <row r="17948" spans="1:8">
      <c r="A17948" s="30" t="s">
        <v>5030</v>
      </c>
      <c r="B17948" s="74">
        <v>46237</v>
      </c>
      <c r="C17948" s="30" t="s">
        <v>1142</v>
      </c>
      <c r="D17948" s="30" t="s">
        <v>1143</v>
      </c>
      <c r="E17948" s="75">
        <v>126</v>
      </c>
      <c r="F17948" s="30" t="s">
        <v>70</v>
      </c>
      <c r="G17948" s="30" t="s">
        <v>71</v>
      </c>
      <c r="H17948" s="75">
        <v>2</v>
      </c>
    </row>
    <row r="17949" spans="1:8">
      <c r="A17949" s="30" t="s">
        <v>5030</v>
      </c>
      <c r="B17949" s="74">
        <v>46237</v>
      </c>
      <c r="C17949" s="30" t="s">
        <v>1148</v>
      </c>
      <c r="D17949" s="30" t="s">
        <v>1149</v>
      </c>
      <c r="E17949" s="75">
        <v>46</v>
      </c>
      <c r="F17949" s="30" t="s">
        <v>76</v>
      </c>
      <c r="G17949" s="30" t="s">
        <v>77</v>
      </c>
      <c r="H17949" s="75">
        <v>1</v>
      </c>
    </row>
    <row r="17950" spans="1:8">
      <c r="A17950" s="30" t="s">
        <v>5030</v>
      </c>
      <c r="B17950" s="74">
        <v>46237</v>
      </c>
      <c r="C17950" s="30" t="s">
        <v>1150</v>
      </c>
      <c r="D17950" s="30" t="s">
        <v>1151</v>
      </c>
      <c r="E17950" s="75">
        <v>59</v>
      </c>
      <c r="F17950" s="30" t="s">
        <v>68</v>
      </c>
      <c r="G17950" s="30" t="s">
        <v>69</v>
      </c>
      <c r="H17950" s="75">
        <v>1</v>
      </c>
    </row>
    <row r="17951" spans="1:8">
      <c r="A17951" s="30" t="s">
        <v>5030</v>
      </c>
      <c r="B17951" s="74">
        <v>46237</v>
      </c>
      <c r="C17951" s="30" t="s">
        <v>1152</v>
      </c>
      <c r="D17951" s="30" t="s">
        <v>1153</v>
      </c>
      <c r="E17951" s="75">
        <v>175</v>
      </c>
      <c r="F17951" s="30" t="s">
        <v>70</v>
      </c>
      <c r="G17951" s="30" t="s">
        <v>71</v>
      </c>
      <c r="H17951" s="75">
        <v>2</v>
      </c>
    </row>
    <row r="17952" spans="1:8">
      <c r="A17952" s="30" t="s">
        <v>5030</v>
      </c>
      <c r="B17952" s="74">
        <v>46237</v>
      </c>
      <c r="C17952" s="30" t="s">
        <v>1154</v>
      </c>
      <c r="D17952" s="30" t="s">
        <v>1155</v>
      </c>
      <c r="E17952" s="75">
        <v>142</v>
      </c>
      <c r="F17952" s="30" t="s">
        <v>53</v>
      </c>
      <c r="G17952" s="30" t="s">
        <v>54</v>
      </c>
      <c r="H17952" s="75">
        <v>1</v>
      </c>
    </row>
    <row r="17953" spans="1:8">
      <c r="A17953" s="30" t="s">
        <v>5030</v>
      </c>
      <c r="B17953" s="74">
        <v>46237</v>
      </c>
      <c r="C17953" s="30" t="s">
        <v>1860</v>
      </c>
      <c r="D17953" s="30" t="s">
        <v>1861</v>
      </c>
      <c r="E17953" s="75">
        <v>148</v>
      </c>
      <c r="F17953" s="30" t="s">
        <v>53</v>
      </c>
      <c r="G17953" s="30" t="s">
        <v>54</v>
      </c>
      <c r="H17953" s="75">
        <v>1</v>
      </c>
    </row>
    <row r="17954" spans="1:8">
      <c r="A17954" s="30" t="s">
        <v>5030</v>
      </c>
      <c r="B17954" s="74">
        <v>46237</v>
      </c>
      <c r="C17954" s="30" t="s">
        <v>1164</v>
      </c>
      <c r="D17954" s="30" t="s">
        <v>1165</v>
      </c>
      <c r="E17954" s="75">
        <v>148</v>
      </c>
      <c r="F17954" s="30" t="s">
        <v>70</v>
      </c>
      <c r="G17954" s="30" t="s">
        <v>71</v>
      </c>
      <c r="H17954" s="75">
        <v>2</v>
      </c>
    </row>
    <row r="17955" spans="1:8">
      <c r="A17955" s="30" t="s">
        <v>5030</v>
      </c>
      <c r="B17955" s="74">
        <v>46237</v>
      </c>
      <c r="C17955" s="30" t="s">
        <v>1166</v>
      </c>
      <c r="D17955" s="30" t="s">
        <v>1167</v>
      </c>
      <c r="E17955" s="75">
        <v>54</v>
      </c>
      <c r="F17955" s="30" t="s">
        <v>53</v>
      </c>
      <c r="G17955" s="30" t="s">
        <v>54</v>
      </c>
      <c r="H17955" s="75">
        <v>1</v>
      </c>
    </row>
    <row r="17956" spans="1:8">
      <c r="A17956" s="30" t="s">
        <v>5030</v>
      </c>
      <c r="B17956" s="74">
        <v>46237</v>
      </c>
      <c r="C17956" s="30" t="s">
        <v>1168</v>
      </c>
      <c r="D17956" s="30" t="s">
        <v>1169</v>
      </c>
      <c r="E17956" s="75">
        <v>24</v>
      </c>
      <c r="F17956" s="30" t="s">
        <v>53</v>
      </c>
      <c r="G17956" s="30" t="s">
        <v>54</v>
      </c>
      <c r="H17956" s="75">
        <v>1</v>
      </c>
    </row>
    <row r="17957" spans="1:8">
      <c r="A17957" s="30" t="s">
        <v>5030</v>
      </c>
      <c r="B17957" s="74">
        <v>46237</v>
      </c>
      <c r="C17957" s="30" t="s">
        <v>1174</v>
      </c>
      <c r="D17957" s="30" t="s">
        <v>1175</v>
      </c>
      <c r="E17957" s="75">
        <v>92</v>
      </c>
      <c r="F17957" s="30" t="s">
        <v>53</v>
      </c>
      <c r="G17957" s="30" t="s">
        <v>54</v>
      </c>
      <c r="H17957" s="75">
        <v>1</v>
      </c>
    </row>
    <row r="17958" spans="1:8">
      <c r="A17958" s="30" t="s">
        <v>5030</v>
      </c>
      <c r="B17958" s="74">
        <v>46237</v>
      </c>
      <c r="C17958" s="30" t="s">
        <v>1180</v>
      </c>
      <c r="D17958" s="30" t="s">
        <v>1181</v>
      </c>
      <c r="E17958" s="75">
        <v>134</v>
      </c>
      <c r="F17958" s="30" t="s">
        <v>53</v>
      </c>
      <c r="G17958" s="30" t="s">
        <v>54</v>
      </c>
      <c r="H17958" s="75">
        <v>1</v>
      </c>
    </row>
    <row r="17959" spans="1:8">
      <c r="A17959" s="30" t="s">
        <v>5030</v>
      </c>
      <c r="B17959" s="74">
        <v>46237</v>
      </c>
      <c r="C17959" s="30" t="s">
        <v>1188</v>
      </c>
      <c r="D17959" s="30" t="s">
        <v>1189</v>
      </c>
      <c r="E17959" s="75">
        <v>11</v>
      </c>
      <c r="F17959" s="30" t="s">
        <v>76</v>
      </c>
      <c r="G17959" s="30" t="s">
        <v>77</v>
      </c>
      <c r="H17959" s="75">
        <v>1</v>
      </c>
    </row>
    <row r="17960" spans="1:8">
      <c r="A17960" s="30" t="s">
        <v>5030</v>
      </c>
      <c r="B17960" s="74">
        <v>46237</v>
      </c>
      <c r="C17960" s="30" t="s">
        <v>1190</v>
      </c>
      <c r="D17960" s="30" t="s">
        <v>1191</v>
      </c>
      <c r="E17960" s="75">
        <v>79</v>
      </c>
      <c r="F17960" s="30" t="s">
        <v>53</v>
      </c>
      <c r="G17960" s="30" t="s">
        <v>54</v>
      </c>
      <c r="H17960" s="75">
        <v>1</v>
      </c>
    </row>
    <row r="17961" spans="1:8">
      <c r="A17961" s="30" t="s">
        <v>5030</v>
      </c>
      <c r="B17961" s="74">
        <v>46237</v>
      </c>
      <c r="C17961" s="30" t="s">
        <v>1194</v>
      </c>
      <c r="D17961" s="30" t="s">
        <v>1195</v>
      </c>
      <c r="E17961" s="75">
        <v>118</v>
      </c>
      <c r="F17961" s="30" t="s">
        <v>70</v>
      </c>
      <c r="G17961" s="30" t="s">
        <v>71</v>
      </c>
      <c r="H17961" s="75">
        <v>2</v>
      </c>
    </row>
    <row r="17962" spans="1:8">
      <c r="A17962" s="30" t="s">
        <v>5030</v>
      </c>
      <c r="B17962" s="74">
        <v>46237</v>
      </c>
      <c r="C17962" s="30" t="s">
        <v>1202</v>
      </c>
      <c r="D17962" s="30" t="s">
        <v>1203</v>
      </c>
      <c r="E17962" s="75">
        <v>129</v>
      </c>
      <c r="F17962" s="30" t="s">
        <v>70</v>
      </c>
      <c r="G17962" s="30" t="s">
        <v>71</v>
      </c>
      <c r="H17962" s="75">
        <v>2</v>
      </c>
    </row>
    <row r="17963" spans="1:8">
      <c r="A17963" s="30" t="s">
        <v>5030</v>
      </c>
      <c r="B17963" s="74">
        <v>46237</v>
      </c>
      <c r="C17963" s="30" t="s">
        <v>1204</v>
      </c>
      <c r="D17963" s="30" t="s">
        <v>1205</v>
      </c>
      <c r="E17963" s="75">
        <v>80</v>
      </c>
      <c r="F17963" s="30" t="s">
        <v>53</v>
      </c>
      <c r="G17963" s="30" t="s">
        <v>54</v>
      </c>
      <c r="H17963" s="75">
        <v>1</v>
      </c>
    </row>
    <row r="17964" spans="1:8">
      <c r="A17964" s="30" t="s">
        <v>5030</v>
      </c>
      <c r="B17964" s="74">
        <v>46237</v>
      </c>
      <c r="C17964" s="30" t="s">
        <v>1208</v>
      </c>
      <c r="D17964" s="30" t="s">
        <v>1209</v>
      </c>
      <c r="E17964" s="75">
        <v>76</v>
      </c>
      <c r="F17964" s="30" t="s">
        <v>53</v>
      </c>
      <c r="G17964" s="30" t="s">
        <v>54</v>
      </c>
      <c r="H17964" s="75">
        <v>1</v>
      </c>
    </row>
    <row r="17965" spans="1:8">
      <c r="A17965" s="30" t="s">
        <v>5030</v>
      </c>
      <c r="B17965" s="74">
        <v>46237</v>
      </c>
      <c r="C17965" s="30" t="s">
        <v>1210</v>
      </c>
      <c r="D17965" s="30" t="s">
        <v>1211</v>
      </c>
      <c r="E17965" s="75">
        <v>30</v>
      </c>
      <c r="F17965" s="30" t="s">
        <v>53</v>
      </c>
      <c r="G17965" s="30" t="s">
        <v>54</v>
      </c>
      <c r="H17965" s="75">
        <v>1</v>
      </c>
    </row>
    <row r="17966" spans="1:8">
      <c r="A17966" s="30" t="s">
        <v>5030</v>
      </c>
      <c r="B17966" s="74">
        <v>46237</v>
      </c>
      <c r="C17966" s="30" t="s">
        <v>1212</v>
      </c>
      <c r="D17966" s="30" t="s">
        <v>1213</v>
      </c>
      <c r="E17966" s="75">
        <v>100</v>
      </c>
      <c r="F17966" s="30" t="s">
        <v>80</v>
      </c>
      <c r="G17966" s="30" t="s">
        <v>81</v>
      </c>
      <c r="H17966" s="75">
        <v>1</v>
      </c>
    </row>
    <row r="17967" spans="1:8">
      <c r="A17967" s="30" t="s">
        <v>5030</v>
      </c>
      <c r="B17967" s="74">
        <v>46237</v>
      </c>
      <c r="C17967" s="30" t="s">
        <v>1216</v>
      </c>
      <c r="D17967" s="30" t="s">
        <v>1217</v>
      </c>
      <c r="E17967" s="75">
        <v>74</v>
      </c>
      <c r="F17967" s="30" t="s">
        <v>70</v>
      </c>
      <c r="G17967" s="30" t="s">
        <v>71</v>
      </c>
      <c r="H17967" s="75">
        <v>2</v>
      </c>
    </row>
    <row r="17968" spans="1:8">
      <c r="A17968" s="30" t="s">
        <v>5030</v>
      </c>
      <c r="B17968" s="74">
        <v>46237</v>
      </c>
      <c r="C17968" s="30" t="s">
        <v>1218</v>
      </c>
      <c r="D17968" s="30" t="s">
        <v>1219</v>
      </c>
      <c r="E17968" s="75">
        <v>35</v>
      </c>
      <c r="F17968" s="30" t="s">
        <v>53</v>
      </c>
      <c r="G17968" s="30" t="s">
        <v>54</v>
      </c>
      <c r="H17968" s="75">
        <v>1</v>
      </c>
    </row>
    <row r="17969" spans="1:8">
      <c r="A17969" s="30" t="s">
        <v>5030</v>
      </c>
      <c r="B17969" s="74">
        <v>46237</v>
      </c>
      <c r="C17969" s="30" t="s">
        <v>1220</v>
      </c>
      <c r="D17969" s="30" t="s">
        <v>1221</v>
      </c>
      <c r="E17969" s="75">
        <v>119</v>
      </c>
      <c r="F17969" s="30" t="s">
        <v>76</v>
      </c>
      <c r="G17969" s="30" t="s">
        <v>77</v>
      </c>
      <c r="H17969" s="75">
        <v>1</v>
      </c>
    </row>
    <row r="17970" spans="1:8">
      <c r="A17970" s="30" t="s">
        <v>5030</v>
      </c>
      <c r="B17970" s="74">
        <v>46237</v>
      </c>
      <c r="C17970" s="30" t="s">
        <v>1864</v>
      </c>
      <c r="D17970" s="30" t="s">
        <v>1865</v>
      </c>
      <c r="E17970" s="75">
        <v>49</v>
      </c>
      <c r="F17970" s="30" t="s">
        <v>53</v>
      </c>
      <c r="G17970" s="30" t="s">
        <v>54</v>
      </c>
      <c r="H17970" s="75">
        <v>1</v>
      </c>
    </row>
    <row r="17971" spans="1:8">
      <c r="A17971" s="30" t="s">
        <v>5030</v>
      </c>
      <c r="B17971" s="74">
        <v>46237</v>
      </c>
      <c r="C17971" s="30" t="s">
        <v>1224</v>
      </c>
      <c r="D17971" s="30" t="s">
        <v>1225</v>
      </c>
      <c r="E17971" s="75">
        <v>118</v>
      </c>
      <c r="F17971" s="30" t="s">
        <v>70</v>
      </c>
      <c r="G17971" s="30" t="s">
        <v>71</v>
      </c>
      <c r="H17971" s="75">
        <v>2</v>
      </c>
    </row>
    <row r="17972" spans="1:8">
      <c r="A17972" s="30" t="s">
        <v>5030</v>
      </c>
      <c r="B17972" s="74">
        <v>46237</v>
      </c>
      <c r="C17972" s="30" t="s">
        <v>1226</v>
      </c>
      <c r="D17972" s="30" t="s">
        <v>1227</v>
      </c>
      <c r="E17972" s="75">
        <v>125</v>
      </c>
      <c r="F17972" s="30" t="s">
        <v>76</v>
      </c>
      <c r="G17972" s="30" t="s">
        <v>77</v>
      </c>
      <c r="H17972" s="75">
        <v>1</v>
      </c>
    </row>
    <row r="17973" spans="1:8">
      <c r="A17973" s="30" t="s">
        <v>5030</v>
      </c>
      <c r="B17973" s="74">
        <v>46237</v>
      </c>
      <c r="C17973" s="30" t="s">
        <v>1232</v>
      </c>
      <c r="D17973" s="30" t="s">
        <v>1233</v>
      </c>
      <c r="E17973" s="75">
        <v>143</v>
      </c>
      <c r="F17973" s="30" t="s">
        <v>70</v>
      </c>
      <c r="G17973" s="30" t="s">
        <v>71</v>
      </c>
      <c r="H17973" s="75">
        <v>2</v>
      </c>
    </row>
    <row r="17974" spans="1:8">
      <c r="A17974" s="30" t="s">
        <v>5030</v>
      </c>
      <c r="B17974" s="74">
        <v>46237</v>
      </c>
      <c r="C17974" s="30" t="s">
        <v>1234</v>
      </c>
      <c r="D17974" s="30" t="s">
        <v>1235</v>
      </c>
      <c r="E17974" s="75">
        <v>145</v>
      </c>
      <c r="F17974" s="30" t="s">
        <v>70</v>
      </c>
      <c r="G17974" s="30" t="s">
        <v>71</v>
      </c>
      <c r="H17974" s="75">
        <v>2</v>
      </c>
    </row>
    <row r="17975" spans="1:8">
      <c r="A17975" s="30" t="s">
        <v>5030</v>
      </c>
      <c r="B17975" s="74">
        <v>46237</v>
      </c>
      <c r="C17975" s="30" t="s">
        <v>1244</v>
      </c>
      <c r="D17975" s="30" t="s">
        <v>1245</v>
      </c>
      <c r="E17975" s="75">
        <v>34</v>
      </c>
      <c r="F17975" s="30" t="s">
        <v>53</v>
      </c>
      <c r="G17975" s="30" t="s">
        <v>54</v>
      </c>
      <c r="H17975" s="75">
        <v>1</v>
      </c>
    </row>
    <row r="17976" spans="1:8">
      <c r="A17976" s="30" t="s">
        <v>5030</v>
      </c>
      <c r="B17976" s="74">
        <v>46237</v>
      </c>
      <c r="C17976" s="30" t="s">
        <v>1246</v>
      </c>
      <c r="D17976" s="30" t="s">
        <v>1247</v>
      </c>
      <c r="E17976" s="75">
        <v>39</v>
      </c>
      <c r="F17976" s="30" t="s">
        <v>76</v>
      </c>
      <c r="G17976" s="30" t="s">
        <v>77</v>
      </c>
      <c r="H17976" s="75">
        <v>1</v>
      </c>
    </row>
    <row r="17977" spans="1:8">
      <c r="A17977" s="30" t="s">
        <v>5030</v>
      </c>
      <c r="B17977" s="74">
        <v>46237</v>
      </c>
      <c r="C17977" s="30" t="s">
        <v>1250</v>
      </c>
      <c r="D17977" s="30" t="s">
        <v>1251</v>
      </c>
      <c r="E17977" s="75">
        <v>44</v>
      </c>
      <c r="F17977" s="30" t="s">
        <v>70</v>
      </c>
      <c r="G17977" s="30" t="s">
        <v>71</v>
      </c>
      <c r="H17977" s="75">
        <v>2</v>
      </c>
    </row>
    <row r="17978" spans="1:8">
      <c r="A17978" s="30" t="s">
        <v>5030</v>
      </c>
      <c r="B17978" s="74">
        <v>46237</v>
      </c>
      <c r="C17978" s="30" t="s">
        <v>1258</v>
      </c>
      <c r="D17978" s="30" t="s">
        <v>1259</v>
      </c>
      <c r="E17978" s="75">
        <v>13</v>
      </c>
      <c r="F17978" s="30" t="s">
        <v>53</v>
      </c>
      <c r="G17978" s="30" t="s">
        <v>54</v>
      </c>
      <c r="H17978" s="75">
        <v>1</v>
      </c>
    </row>
    <row r="17979" spans="1:8">
      <c r="A17979" s="30" t="s">
        <v>5030</v>
      </c>
      <c r="B17979" s="74">
        <v>46237</v>
      </c>
      <c r="C17979" s="30" t="s">
        <v>1260</v>
      </c>
      <c r="D17979" s="30" t="s">
        <v>1261</v>
      </c>
      <c r="E17979" s="75">
        <v>45</v>
      </c>
      <c r="F17979" s="30" t="s">
        <v>70</v>
      </c>
      <c r="G17979" s="30" t="s">
        <v>71</v>
      </c>
      <c r="H17979" s="75">
        <v>2</v>
      </c>
    </row>
    <row r="17980" spans="1:8">
      <c r="A17980" s="30" t="s">
        <v>5030</v>
      </c>
      <c r="B17980" s="74">
        <v>46237</v>
      </c>
      <c r="C17980" s="30" t="s">
        <v>1264</v>
      </c>
      <c r="D17980" s="30" t="s">
        <v>1265</v>
      </c>
      <c r="E17980" s="75">
        <v>103</v>
      </c>
      <c r="F17980" s="30" t="s">
        <v>70</v>
      </c>
      <c r="G17980" s="30" t="s">
        <v>71</v>
      </c>
      <c r="H17980" s="75">
        <v>2</v>
      </c>
    </row>
    <row r="17981" spans="1:8">
      <c r="A17981" s="30" t="s">
        <v>5030</v>
      </c>
      <c r="B17981" s="74">
        <v>46237</v>
      </c>
      <c r="C17981" s="30" t="s">
        <v>1266</v>
      </c>
      <c r="D17981" s="30" t="s">
        <v>1267</v>
      </c>
      <c r="E17981" s="75">
        <v>83</v>
      </c>
      <c r="F17981" s="30" t="s">
        <v>53</v>
      </c>
      <c r="G17981" s="30" t="s">
        <v>54</v>
      </c>
      <c r="H17981" s="75">
        <v>1</v>
      </c>
    </row>
    <row r="17982" spans="1:8">
      <c r="A17982" s="30" t="s">
        <v>5030</v>
      </c>
      <c r="B17982" s="74">
        <v>46237</v>
      </c>
      <c r="C17982" s="30" t="s">
        <v>1270</v>
      </c>
      <c r="D17982" s="30" t="s">
        <v>1271</v>
      </c>
      <c r="E17982" s="75">
        <v>126</v>
      </c>
      <c r="F17982" s="30" t="s">
        <v>53</v>
      </c>
      <c r="G17982" s="30" t="s">
        <v>54</v>
      </c>
      <c r="H17982" s="75">
        <v>1</v>
      </c>
    </row>
    <row r="17983" spans="1:8">
      <c r="A17983" s="30" t="s">
        <v>5030</v>
      </c>
      <c r="B17983" s="74">
        <v>46237</v>
      </c>
      <c r="C17983" s="30" t="s">
        <v>1274</v>
      </c>
      <c r="D17983" s="30" t="s">
        <v>1275</v>
      </c>
      <c r="E17983" s="75">
        <v>17</v>
      </c>
      <c r="F17983" s="30" t="s">
        <v>70</v>
      </c>
      <c r="G17983" s="30" t="s">
        <v>71</v>
      </c>
      <c r="H17983" s="75">
        <v>2</v>
      </c>
    </row>
    <row r="17984" spans="1:8">
      <c r="A17984" s="30" t="s">
        <v>5030</v>
      </c>
      <c r="B17984" s="74">
        <v>46237</v>
      </c>
      <c r="C17984" s="30" t="s">
        <v>1276</v>
      </c>
      <c r="D17984" s="30" t="s">
        <v>1277</v>
      </c>
      <c r="E17984" s="75">
        <v>140</v>
      </c>
      <c r="F17984" s="30" t="s">
        <v>70</v>
      </c>
      <c r="G17984" s="30" t="s">
        <v>71</v>
      </c>
      <c r="H17984" s="75">
        <v>2</v>
      </c>
    </row>
    <row r="17985" spans="1:8">
      <c r="A17985" s="30" t="s">
        <v>5030</v>
      </c>
      <c r="B17985" s="74">
        <v>46237</v>
      </c>
      <c r="C17985" s="30" t="s">
        <v>1278</v>
      </c>
      <c r="D17985" s="30" t="s">
        <v>1279</v>
      </c>
      <c r="E17985" s="75">
        <v>117</v>
      </c>
      <c r="F17985" s="30" t="s">
        <v>53</v>
      </c>
      <c r="G17985" s="30" t="s">
        <v>54</v>
      </c>
      <c r="H17985" s="75">
        <v>1</v>
      </c>
    </row>
    <row r="17986" spans="1:8">
      <c r="A17986" s="30" t="s">
        <v>5030</v>
      </c>
      <c r="B17986" s="74">
        <v>46237</v>
      </c>
      <c r="C17986" s="30" t="s">
        <v>1884</v>
      </c>
      <c r="D17986" s="30" t="s">
        <v>1885</v>
      </c>
      <c r="E17986" s="75">
        <v>85</v>
      </c>
      <c r="F17986" s="30" t="s">
        <v>53</v>
      </c>
      <c r="G17986" s="30" t="s">
        <v>54</v>
      </c>
      <c r="H17986" s="75">
        <v>1</v>
      </c>
    </row>
    <row r="17987" spans="1:8">
      <c r="A17987" s="30" t="s">
        <v>5030</v>
      </c>
      <c r="B17987" s="74">
        <v>46237</v>
      </c>
      <c r="C17987" s="30" t="s">
        <v>1282</v>
      </c>
      <c r="D17987" s="30" t="s">
        <v>1283</v>
      </c>
      <c r="E17987" s="75">
        <v>144</v>
      </c>
      <c r="F17987" s="30" t="s">
        <v>70</v>
      </c>
      <c r="G17987" s="30" t="s">
        <v>71</v>
      </c>
      <c r="H17987" s="75">
        <v>2</v>
      </c>
    </row>
    <row r="17988" spans="1:8">
      <c r="A17988" s="30" t="s">
        <v>5030</v>
      </c>
      <c r="B17988" s="74">
        <v>46237</v>
      </c>
      <c r="C17988" s="30" t="s">
        <v>1288</v>
      </c>
      <c r="D17988" s="30" t="s">
        <v>1289</v>
      </c>
      <c r="E17988" s="75">
        <v>128</v>
      </c>
      <c r="F17988" s="30" t="s">
        <v>53</v>
      </c>
      <c r="G17988" s="30" t="s">
        <v>54</v>
      </c>
      <c r="H17988" s="75">
        <v>1</v>
      </c>
    </row>
    <row r="17989" spans="1:8">
      <c r="A17989" s="30" t="s">
        <v>5030</v>
      </c>
      <c r="B17989" s="74">
        <v>46237</v>
      </c>
      <c r="C17989" s="30" t="s">
        <v>1886</v>
      </c>
      <c r="D17989" s="30" t="s">
        <v>1887</v>
      </c>
      <c r="E17989" s="75">
        <v>136</v>
      </c>
      <c r="F17989" s="30" t="s">
        <v>70</v>
      </c>
      <c r="G17989" s="30" t="s">
        <v>71</v>
      </c>
      <c r="H17989" s="75">
        <v>2</v>
      </c>
    </row>
    <row r="17990" spans="1:8">
      <c r="A17990" s="30" t="s">
        <v>5030</v>
      </c>
      <c r="B17990" s="74">
        <v>46237</v>
      </c>
      <c r="C17990" s="30" t="s">
        <v>1290</v>
      </c>
      <c r="D17990" s="30" t="s">
        <v>1291</v>
      </c>
      <c r="E17990" s="75">
        <v>98</v>
      </c>
      <c r="F17990" s="30" t="s">
        <v>80</v>
      </c>
      <c r="G17990" s="30" t="s">
        <v>81</v>
      </c>
      <c r="H17990" s="75">
        <v>1</v>
      </c>
    </row>
    <row r="17991" spans="1:8">
      <c r="A17991" s="30" t="s">
        <v>5030</v>
      </c>
      <c r="B17991" s="74">
        <v>46237</v>
      </c>
      <c r="C17991" s="30" t="s">
        <v>1294</v>
      </c>
      <c r="D17991" s="30" t="s">
        <v>1295</v>
      </c>
      <c r="E17991" s="75">
        <v>120</v>
      </c>
      <c r="F17991" s="30" t="s">
        <v>53</v>
      </c>
      <c r="G17991" s="30" t="s">
        <v>54</v>
      </c>
      <c r="H17991" s="75">
        <v>1</v>
      </c>
    </row>
    <row r="17992" spans="1:8">
      <c r="A17992" s="30" t="s">
        <v>5030</v>
      </c>
      <c r="B17992" s="74">
        <v>46237</v>
      </c>
      <c r="C17992" s="30" t="s">
        <v>1298</v>
      </c>
      <c r="D17992" s="30" t="s">
        <v>1299</v>
      </c>
      <c r="E17992" s="75">
        <v>13</v>
      </c>
      <c r="F17992" s="30" t="s">
        <v>53</v>
      </c>
      <c r="G17992" s="30" t="s">
        <v>54</v>
      </c>
      <c r="H17992" s="75">
        <v>1</v>
      </c>
    </row>
    <row r="17993" spans="1:8">
      <c r="A17993" s="30" t="s">
        <v>5030</v>
      </c>
      <c r="B17993" s="74">
        <v>46237</v>
      </c>
      <c r="C17993" s="30" t="s">
        <v>1300</v>
      </c>
      <c r="D17993" s="30" t="s">
        <v>1301</v>
      </c>
      <c r="E17993" s="75">
        <v>1</v>
      </c>
      <c r="F17993" s="30" t="s">
        <v>76</v>
      </c>
      <c r="G17993" s="30" t="s">
        <v>77</v>
      </c>
      <c r="H17993" s="75">
        <v>1</v>
      </c>
    </row>
    <row r="17994" spans="1:8">
      <c r="A17994" s="30" t="s">
        <v>5030</v>
      </c>
      <c r="B17994" s="74">
        <v>46237</v>
      </c>
      <c r="C17994" s="30" t="s">
        <v>1302</v>
      </c>
      <c r="D17994" s="30" t="s">
        <v>1303</v>
      </c>
      <c r="E17994" s="75">
        <v>89</v>
      </c>
      <c r="F17994" s="30" t="s">
        <v>53</v>
      </c>
      <c r="G17994" s="30" t="s">
        <v>54</v>
      </c>
      <c r="H17994" s="75">
        <v>1</v>
      </c>
    </row>
    <row r="17995" spans="1:8">
      <c r="A17995" s="30" t="s">
        <v>5030</v>
      </c>
      <c r="B17995" s="74">
        <v>46237</v>
      </c>
      <c r="C17995" s="30" t="s">
        <v>1308</v>
      </c>
      <c r="D17995" s="30" t="s">
        <v>1309</v>
      </c>
      <c r="E17995" s="75">
        <v>198</v>
      </c>
      <c r="F17995" s="30" t="s">
        <v>80</v>
      </c>
      <c r="G17995" s="30" t="s">
        <v>81</v>
      </c>
      <c r="H17995" s="75">
        <v>1</v>
      </c>
    </row>
    <row r="17996" spans="1:8">
      <c r="A17996" s="30" t="s">
        <v>5030</v>
      </c>
      <c r="B17996" s="74">
        <v>46237</v>
      </c>
      <c r="C17996" s="30" t="s">
        <v>1316</v>
      </c>
      <c r="D17996" s="30" t="s">
        <v>1317</v>
      </c>
      <c r="E17996" s="75">
        <v>91</v>
      </c>
      <c r="F17996" s="30" t="s">
        <v>72</v>
      </c>
      <c r="G17996" s="30" t="s">
        <v>73</v>
      </c>
      <c r="H17996" s="75">
        <v>3</v>
      </c>
    </row>
    <row r="17997" spans="1:8">
      <c r="A17997" s="30" t="s">
        <v>5030</v>
      </c>
      <c r="B17997" s="74">
        <v>46237</v>
      </c>
      <c r="C17997" s="30" t="s">
        <v>1320</v>
      </c>
      <c r="D17997" s="30" t="s">
        <v>1321</v>
      </c>
      <c r="E17997" s="75">
        <v>85</v>
      </c>
      <c r="F17997" s="30" t="s">
        <v>70</v>
      </c>
      <c r="G17997" s="30" t="s">
        <v>71</v>
      </c>
      <c r="H17997" s="75">
        <v>2</v>
      </c>
    </row>
    <row r="17998" spans="1:8">
      <c r="A17998" s="30" t="s">
        <v>5030</v>
      </c>
      <c r="B17998" s="74">
        <v>46237</v>
      </c>
      <c r="C17998" s="30" t="s">
        <v>1322</v>
      </c>
      <c r="D17998" s="30" t="s">
        <v>1323</v>
      </c>
      <c r="E17998" s="75">
        <v>152</v>
      </c>
      <c r="F17998" s="30" t="s">
        <v>70</v>
      </c>
      <c r="G17998" s="30" t="s">
        <v>71</v>
      </c>
      <c r="H17998" s="75">
        <v>2</v>
      </c>
    </row>
    <row r="17999" spans="1:8">
      <c r="A17999" s="30" t="s">
        <v>5030</v>
      </c>
      <c r="B17999" s="74">
        <v>46237</v>
      </c>
      <c r="C17999" s="30" t="s">
        <v>1324</v>
      </c>
      <c r="D17999" s="30" t="s">
        <v>1325</v>
      </c>
      <c r="E17999" s="75">
        <v>181</v>
      </c>
      <c r="F17999" s="30" t="s">
        <v>80</v>
      </c>
      <c r="G17999" s="30" t="s">
        <v>81</v>
      </c>
      <c r="H17999" s="75">
        <v>1</v>
      </c>
    </row>
    <row r="18000" spans="1:8">
      <c r="A18000" s="30" t="s">
        <v>5030</v>
      </c>
      <c r="B18000" s="74">
        <v>46237</v>
      </c>
      <c r="C18000" s="30" t="s">
        <v>1326</v>
      </c>
      <c r="D18000" s="30" t="s">
        <v>1327</v>
      </c>
      <c r="E18000" s="75">
        <v>30</v>
      </c>
      <c r="F18000" s="30" t="s">
        <v>70</v>
      </c>
      <c r="G18000" s="30" t="s">
        <v>71</v>
      </c>
      <c r="H18000" s="75">
        <v>2</v>
      </c>
    </row>
    <row r="18001" spans="1:8">
      <c r="A18001" s="30" t="s">
        <v>5030</v>
      </c>
      <c r="B18001" s="74">
        <v>46237</v>
      </c>
      <c r="C18001" s="30" t="s">
        <v>1332</v>
      </c>
      <c r="D18001" s="30" t="s">
        <v>1333</v>
      </c>
      <c r="E18001" s="75">
        <v>177</v>
      </c>
      <c r="F18001" s="30" t="s">
        <v>80</v>
      </c>
      <c r="G18001" s="30" t="s">
        <v>81</v>
      </c>
      <c r="H18001" s="75">
        <v>1</v>
      </c>
    </row>
    <row r="18002" spans="1:8">
      <c r="A18002" s="30" t="s">
        <v>5030</v>
      </c>
      <c r="B18002" s="74">
        <v>46237</v>
      </c>
      <c r="C18002" s="30" t="s">
        <v>1336</v>
      </c>
      <c r="D18002" s="30" t="s">
        <v>1337</v>
      </c>
      <c r="E18002" s="75">
        <v>106</v>
      </c>
      <c r="F18002" s="30" t="s">
        <v>70</v>
      </c>
      <c r="G18002" s="30" t="s">
        <v>71</v>
      </c>
      <c r="H18002" s="75">
        <v>2</v>
      </c>
    </row>
    <row r="18003" spans="1:8">
      <c r="A18003" s="30" t="s">
        <v>5030</v>
      </c>
      <c r="B18003" s="74">
        <v>46237</v>
      </c>
      <c r="C18003" s="30" t="s">
        <v>1340</v>
      </c>
      <c r="D18003" s="30" t="s">
        <v>1341</v>
      </c>
      <c r="E18003" s="75">
        <v>67</v>
      </c>
      <c r="F18003" s="30" t="s">
        <v>68</v>
      </c>
      <c r="G18003" s="30" t="s">
        <v>69</v>
      </c>
      <c r="H18003" s="75">
        <v>1</v>
      </c>
    </row>
    <row r="18004" spans="1:8">
      <c r="A18004" s="30" t="s">
        <v>5030</v>
      </c>
      <c r="B18004" s="74">
        <v>46236</v>
      </c>
      <c r="C18004" s="30" t="s">
        <v>766</v>
      </c>
      <c r="D18004" s="30" t="s">
        <v>767</v>
      </c>
      <c r="E18004" s="75">
        <v>92</v>
      </c>
      <c r="F18004" s="30" t="s">
        <v>70</v>
      </c>
      <c r="G18004" s="30" t="s">
        <v>71</v>
      </c>
      <c r="H18004" s="75">
        <v>2</v>
      </c>
    </row>
    <row r="18005" spans="1:8">
      <c r="A18005" s="30" t="s">
        <v>5030</v>
      </c>
      <c r="B18005" s="74">
        <v>46236</v>
      </c>
      <c r="C18005" s="30" t="s">
        <v>770</v>
      </c>
      <c r="D18005" s="30" t="s">
        <v>771</v>
      </c>
      <c r="E18005" s="75">
        <v>112</v>
      </c>
      <c r="F18005" s="30" t="s">
        <v>70</v>
      </c>
      <c r="G18005" s="30" t="s">
        <v>71</v>
      </c>
      <c r="H18005" s="75">
        <v>2</v>
      </c>
    </row>
    <row r="18006" spans="1:8">
      <c r="A18006" s="30" t="s">
        <v>5030</v>
      </c>
      <c r="B18006" s="74">
        <v>46236</v>
      </c>
      <c r="C18006" s="30" t="s">
        <v>772</v>
      </c>
      <c r="D18006" s="30" t="s">
        <v>773</v>
      </c>
      <c r="E18006" s="75">
        <v>188</v>
      </c>
      <c r="F18006" s="30" t="s">
        <v>80</v>
      </c>
      <c r="G18006" s="30" t="s">
        <v>81</v>
      </c>
      <c r="H18006" s="75">
        <v>1</v>
      </c>
    </row>
    <row r="18007" spans="1:8">
      <c r="A18007" s="30" t="s">
        <v>5030</v>
      </c>
      <c r="B18007" s="74">
        <v>46236</v>
      </c>
      <c r="C18007" s="30" t="s">
        <v>776</v>
      </c>
      <c r="D18007" s="30" t="s">
        <v>777</v>
      </c>
      <c r="E18007" s="75">
        <v>24</v>
      </c>
      <c r="F18007" s="30" t="s">
        <v>68</v>
      </c>
      <c r="G18007" s="30" t="s">
        <v>69</v>
      </c>
      <c r="H18007" s="75">
        <v>1</v>
      </c>
    </row>
    <row r="18008" spans="1:8">
      <c r="A18008" s="30" t="s">
        <v>5030</v>
      </c>
      <c r="B18008" s="74">
        <v>46236</v>
      </c>
      <c r="C18008" s="30" t="s">
        <v>778</v>
      </c>
      <c r="D18008" s="30" t="s">
        <v>779</v>
      </c>
      <c r="E18008" s="75">
        <v>146</v>
      </c>
      <c r="F18008" s="30" t="s">
        <v>68</v>
      </c>
      <c r="G18008" s="30" t="s">
        <v>69</v>
      </c>
      <c r="H18008" s="75">
        <v>1</v>
      </c>
    </row>
    <row r="18009" spans="1:8">
      <c r="A18009" s="30" t="s">
        <v>5030</v>
      </c>
      <c r="B18009" s="74">
        <v>46236</v>
      </c>
      <c r="C18009" s="30" t="s">
        <v>780</v>
      </c>
      <c r="D18009" s="30" t="s">
        <v>781</v>
      </c>
      <c r="E18009" s="75">
        <v>177</v>
      </c>
      <c r="F18009" s="30" t="s">
        <v>70</v>
      </c>
      <c r="G18009" s="30" t="s">
        <v>71</v>
      </c>
      <c r="H18009" s="75">
        <v>2</v>
      </c>
    </row>
    <row r="18010" spans="1:8">
      <c r="A18010" s="30" t="s">
        <v>5030</v>
      </c>
      <c r="B18010" s="74">
        <v>46236</v>
      </c>
      <c r="C18010" s="30" t="s">
        <v>788</v>
      </c>
      <c r="D18010" s="30" t="s">
        <v>789</v>
      </c>
      <c r="E18010" s="75">
        <v>78</v>
      </c>
      <c r="F18010" s="30" t="s">
        <v>70</v>
      </c>
      <c r="G18010" s="30" t="s">
        <v>71</v>
      </c>
      <c r="H18010" s="75">
        <v>2</v>
      </c>
    </row>
    <row r="18011" spans="1:8">
      <c r="A18011" s="30" t="s">
        <v>5030</v>
      </c>
      <c r="B18011" s="74">
        <v>46236</v>
      </c>
      <c r="C18011" s="30" t="s">
        <v>790</v>
      </c>
      <c r="D18011" s="30" t="s">
        <v>791</v>
      </c>
      <c r="E18011" s="75">
        <v>20</v>
      </c>
      <c r="F18011" s="30" t="s">
        <v>70</v>
      </c>
      <c r="G18011" s="30" t="s">
        <v>71</v>
      </c>
      <c r="H18011" s="75">
        <v>2</v>
      </c>
    </row>
    <row r="18012" spans="1:8">
      <c r="A18012" s="30" t="s">
        <v>5030</v>
      </c>
      <c r="B18012" s="74">
        <v>46236</v>
      </c>
      <c r="C18012" s="30" t="s">
        <v>798</v>
      </c>
      <c r="D18012" s="30" t="s">
        <v>799</v>
      </c>
      <c r="E18012" s="75">
        <v>71</v>
      </c>
      <c r="F18012" s="30" t="s">
        <v>70</v>
      </c>
      <c r="G18012" s="30" t="s">
        <v>71</v>
      </c>
      <c r="H18012" s="75">
        <v>2</v>
      </c>
    </row>
    <row r="18013" spans="1:8">
      <c r="A18013" s="30" t="s">
        <v>5030</v>
      </c>
      <c r="B18013" s="74">
        <v>46236</v>
      </c>
      <c r="C18013" s="30" t="s">
        <v>800</v>
      </c>
      <c r="D18013" s="30" t="s">
        <v>801</v>
      </c>
      <c r="E18013" s="75">
        <v>63</v>
      </c>
      <c r="F18013" s="30" t="s">
        <v>68</v>
      </c>
      <c r="G18013" s="30" t="s">
        <v>69</v>
      </c>
      <c r="H18013" s="75">
        <v>1</v>
      </c>
    </row>
    <row r="18014" spans="1:8">
      <c r="A18014" s="30" t="s">
        <v>5030</v>
      </c>
      <c r="B18014" s="74">
        <v>46236</v>
      </c>
      <c r="C18014" s="30" t="s">
        <v>802</v>
      </c>
      <c r="D18014" s="30" t="s">
        <v>803</v>
      </c>
      <c r="E18014" s="75">
        <v>126</v>
      </c>
      <c r="F18014" s="30" t="s">
        <v>68</v>
      </c>
      <c r="G18014" s="30" t="s">
        <v>69</v>
      </c>
      <c r="H18014" s="75">
        <v>1</v>
      </c>
    </row>
    <row r="18015" spans="1:8">
      <c r="A18015" s="30" t="s">
        <v>5030</v>
      </c>
      <c r="B18015" s="74">
        <v>46236</v>
      </c>
      <c r="C18015" s="30" t="s">
        <v>806</v>
      </c>
      <c r="D18015" s="30" t="s">
        <v>807</v>
      </c>
      <c r="E18015" s="75">
        <v>93</v>
      </c>
      <c r="F18015" s="30" t="s">
        <v>68</v>
      </c>
      <c r="G18015" s="30" t="s">
        <v>69</v>
      </c>
      <c r="H18015" s="75">
        <v>1</v>
      </c>
    </row>
    <row r="18016" spans="1:8">
      <c r="A18016" s="30" t="s">
        <v>5030</v>
      </c>
      <c r="B18016" s="74">
        <v>46236</v>
      </c>
      <c r="C18016" s="30" t="s">
        <v>810</v>
      </c>
      <c r="D18016" s="30" t="s">
        <v>811</v>
      </c>
      <c r="E18016" s="75">
        <v>62</v>
      </c>
      <c r="F18016" s="30" t="s">
        <v>70</v>
      </c>
      <c r="G18016" s="30" t="s">
        <v>71</v>
      </c>
      <c r="H18016" s="75">
        <v>2</v>
      </c>
    </row>
    <row r="18017" spans="1:8">
      <c r="A18017" s="30" t="s">
        <v>5030</v>
      </c>
      <c r="B18017" s="74">
        <v>46236</v>
      </c>
      <c r="C18017" s="30" t="s">
        <v>820</v>
      </c>
      <c r="D18017" s="30" t="s">
        <v>821</v>
      </c>
      <c r="E18017" s="75">
        <v>44</v>
      </c>
      <c r="F18017" s="30" t="s">
        <v>68</v>
      </c>
      <c r="G18017" s="30" t="s">
        <v>69</v>
      </c>
      <c r="H18017" s="75">
        <v>1</v>
      </c>
    </row>
    <row r="18018" spans="1:8">
      <c r="A18018" s="30" t="s">
        <v>5030</v>
      </c>
      <c r="B18018" s="74">
        <v>46236</v>
      </c>
      <c r="C18018" s="30" t="s">
        <v>838</v>
      </c>
      <c r="D18018" s="30" t="s">
        <v>839</v>
      </c>
      <c r="E18018" s="75">
        <v>75</v>
      </c>
      <c r="F18018" s="30" t="s">
        <v>70</v>
      </c>
      <c r="G18018" s="30" t="s">
        <v>71</v>
      </c>
      <c r="H18018" s="75">
        <v>2</v>
      </c>
    </row>
    <row r="18019" spans="1:8">
      <c r="A18019" s="30" t="s">
        <v>5030</v>
      </c>
      <c r="B18019" s="74">
        <v>46236</v>
      </c>
      <c r="C18019" s="30" t="s">
        <v>840</v>
      </c>
      <c r="D18019" s="30" t="s">
        <v>841</v>
      </c>
      <c r="E18019" s="75">
        <v>25</v>
      </c>
      <c r="F18019" s="30" t="s">
        <v>68</v>
      </c>
      <c r="G18019" s="30" t="s">
        <v>69</v>
      </c>
      <c r="H18019" s="75">
        <v>1</v>
      </c>
    </row>
    <row r="18020" spans="1:8">
      <c r="A18020" s="30" t="s">
        <v>5030</v>
      </c>
      <c r="B18020" s="74">
        <v>46236</v>
      </c>
      <c r="C18020" s="30" t="s">
        <v>844</v>
      </c>
      <c r="D18020" s="30" t="s">
        <v>845</v>
      </c>
      <c r="E18020" s="75">
        <v>41</v>
      </c>
      <c r="F18020" s="30" t="s">
        <v>80</v>
      </c>
      <c r="G18020" s="30" t="s">
        <v>81</v>
      </c>
      <c r="H18020" s="75">
        <v>1</v>
      </c>
    </row>
    <row r="18021" spans="1:8">
      <c r="A18021" s="30" t="s">
        <v>5030</v>
      </c>
      <c r="B18021" s="74">
        <v>46236</v>
      </c>
      <c r="C18021" s="30" t="s">
        <v>848</v>
      </c>
      <c r="D18021" s="30" t="s">
        <v>849</v>
      </c>
      <c r="E18021" s="75">
        <v>15</v>
      </c>
      <c r="F18021" s="30" t="s">
        <v>70</v>
      </c>
      <c r="G18021" s="30" t="s">
        <v>71</v>
      </c>
      <c r="H18021" s="75">
        <v>2</v>
      </c>
    </row>
    <row r="18022" spans="1:8">
      <c r="A18022" s="30" t="s">
        <v>5030</v>
      </c>
      <c r="B18022" s="74">
        <v>46236</v>
      </c>
      <c r="C18022" s="30" t="s">
        <v>850</v>
      </c>
      <c r="D18022" s="30" t="s">
        <v>851</v>
      </c>
      <c r="E18022" s="75">
        <v>53</v>
      </c>
      <c r="F18022" s="30" t="s">
        <v>70</v>
      </c>
      <c r="G18022" s="30" t="s">
        <v>71</v>
      </c>
      <c r="H18022" s="75">
        <v>2</v>
      </c>
    </row>
    <row r="18023" spans="1:8">
      <c r="A18023" s="30" t="s">
        <v>5030</v>
      </c>
      <c r="B18023" s="74">
        <v>46236</v>
      </c>
      <c r="C18023" s="30" t="s">
        <v>854</v>
      </c>
      <c r="D18023" s="30" t="s">
        <v>855</v>
      </c>
      <c r="E18023" s="75">
        <v>91</v>
      </c>
      <c r="F18023" s="30" t="s">
        <v>70</v>
      </c>
      <c r="G18023" s="30" t="s">
        <v>71</v>
      </c>
      <c r="H18023" s="75">
        <v>2</v>
      </c>
    </row>
    <row r="18024" spans="1:8">
      <c r="A18024" s="30" t="s">
        <v>5030</v>
      </c>
      <c r="B18024" s="74">
        <v>46236</v>
      </c>
      <c r="C18024" s="30" t="s">
        <v>856</v>
      </c>
      <c r="D18024" s="30" t="s">
        <v>857</v>
      </c>
      <c r="E18024" s="75">
        <v>10</v>
      </c>
      <c r="F18024" s="30" t="s">
        <v>76</v>
      </c>
      <c r="G18024" s="30" t="s">
        <v>77</v>
      </c>
      <c r="H18024" s="75">
        <v>1</v>
      </c>
    </row>
    <row r="18025" spans="1:8">
      <c r="A18025" s="30" t="s">
        <v>5030</v>
      </c>
      <c r="B18025" s="74">
        <v>46236</v>
      </c>
      <c r="C18025" s="30" t="s">
        <v>858</v>
      </c>
      <c r="D18025" s="30" t="s">
        <v>859</v>
      </c>
      <c r="E18025" s="75">
        <v>12</v>
      </c>
      <c r="F18025" s="30" t="s">
        <v>53</v>
      </c>
      <c r="G18025" s="30" t="s">
        <v>54</v>
      </c>
      <c r="H18025" s="75">
        <v>1</v>
      </c>
    </row>
    <row r="18026" spans="1:8">
      <c r="A18026" s="30" t="s">
        <v>5030</v>
      </c>
      <c r="B18026" s="74">
        <v>46236</v>
      </c>
      <c r="C18026" s="30" t="s">
        <v>864</v>
      </c>
      <c r="D18026" s="30" t="s">
        <v>865</v>
      </c>
      <c r="E18026" s="75">
        <v>82</v>
      </c>
      <c r="F18026" s="30" t="s">
        <v>70</v>
      </c>
      <c r="G18026" s="30" t="s">
        <v>71</v>
      </c>
      <c r="H18026" s="75">
        <v>2</v>
      </c>
    </row>
    <row r="18027" spans="1:8">
      <c r="A18027" s="30" t="s">
        <v>5030</v>
      </c>
      <c r="B18027" s="74">
        <v>46236</v>
      </c>
      <c r="C18027" s="30" t="s">
        <v>866</v>
      </c>
      <c r="D18027" s="30" t="s">
        <v>867</v>
      </c>
      <c r="E18027" s="75">
        <v>91</v>
      </c>
      <c r="F18027" s="30" t="s">
        <v>70</v>
      </c>
      <c r="G18027" s="30" t="s">
        <v>71</v>
      </c>
      <c r="H18027" s="75">
        <v>2</v>
      </c>
    </row>
    <row r="18028" spans="1:8">
      <c r="A18028" s="30" t="s">
        <v>5030</v>
      </c>
      <c r="B18028" s="74">
        <v>46236</v>
      </c>
      <c r="C18028" s="30" t="s">
        <v>870</v>
      </c>
      <c r="D18028" s="30" t="s">
        <v>871</v>
      </c>
      <c r="E18028" s="75">
        <v>44</v>
      </c>
      <c r="F18028" s="30" t="s">
        <v>68</v>
      </c>
      <c r="G18028" s="30" t="s">
        <v>69</v>
      </c>
      <c r="H18028" s="75">
        <v>1</v>
      </c>
    </row>
    <row r="18029" spans="1:8">
      <c r="A18029" s="30" t="s">
        <v>5030</v>
      </c>
      <c r="B18029" s="74">
        <v>46236</v>
      </c>
      <c r="C18029" s="30" t="s">
        <v>876</v>
      </c>
      <c r="D18029" s="30" t="s">
        <v>877</v>
      </c>
      <c r="E18029" s="75">
        <v>77</v>
      </c>
      <c r="F18029" s="30" t="s">
        <v>68</v>
      </c>
      <c r="G18029" s="30" t="s">
        <v>69</v>
      </c>
      <c r="H18029" s="75">
        <v>1</v>
      </c>
    </row>
    <row r="18030" spans="1:8">
      <c r="A18030" s="30" t="s">
        <v>5030</v>
      </c>
      <c r="B18030" s="74">
        <v>46236</v>
      </c>
      <c r="C18030" s="30" t="s">
        <v>880</v>
      </c>
      <c r="D18030" s="30" t="s">
        <v>881</v>
      </c>
      <c r="E18030" s="75">
        <v>245</v>
      </c>
      <c r="F18030" s="30" t="s">
        <v>70</v>
      </c>
      <c r="G18030" s="30" t="s">
        <v>71</v>
      </c>
      <c r="H18030" s="75">
        <v>2</v>
      </c>
    </row>
    <row r="18031" spans="1:8">
      <c r="A18031" s="30" t="s">
        <v>5030</v>
      </c>
      <c r="B18031" s="74">
        <v>46236</v>
      </c>
      <c r="C18031" s="30" t="s">
        <v>882</v>
      </c>
      <c r="D18031" s="30" t="s">
        <v>883</v>
      </c>
      <c r="E18031" s="75">
        <v>61</v>
      </c>
      <c r="F18031" s="30" t="s">
        <v>70</v>
      </c>
      <c r="G18031" s="30" t="s">
        <v>71</v>
      </c>
      <c r="H18031" s="75">
        <v>2</v>
      </c>
    </row>
    <row r="18032" spans="1:8">
      <c r="A18032" s="30" t="s">
        <v>5030</v>
      </c>
      <c r="B18032" s="74">
        <v>46236</v>
      </c>
      <c r="C18032" s="30" t="s">
        <v>888</v>
      </c>
      <c r="D18032" s="30" t="s">
        <v>889</v>
      </c>
      <c r="E18032" s="75">
        <v>35</v>
      </c>
      <c r="F18032" s="30" t="s">
        <v>70</v>
      </c>
      <c r="G18032" s="30" t="s">
        <v>71</v>
      </c>
      <c r="H18032" s="75">
        <v>2</v>
      </c>
    </row>
    <row r="18033" spans="1:8">
      <c r="A18033" s="30" t="s">
        <v>5030</v>
      </c>
      <c r="B18033" s="74">
        <v>46236</v>
      </c>
      <c r="C18033" s="30" t="s">
        <v>892</v>
      </c>
      <c r="D18033" s="30" t="s">
        <v>893</v>
      </c>
      <c r="E18033" s="75">
        <v>40</v>
      </c>
      <c r="F18033" s="30" t="s">
        <v>68</v>
      </c>
      <c r="G18033" s="30" t="s">
        <v>69</v>
      </c>
      <c r="H18033" s="75">
        <v>1</v>
      </c>
    </row>
    <row r="18034" spans="1:8">
      <c r="A18034" s="30" t="s">
        <v>5030</v>
      </c>
      <c r="B18034" s="74">
        <v>46236</v>
      </c>
      <c r="C18034" s="30" t="s">
        <v>898</v>
      </c>
      <c r="D18034" s="30" t="s">
        <v>899</v>
      </c>
      <c r="E18034" s="75">
        <v>115</v>
      </c>
      <c r="F18034" s="30" t="s">
        <v>70</v>
      </c>
      <c r="G18034" s="30" t="s">
        <v>71</v>
      </c>
      <c r="H18034" s="75">
        <v>2</v>
      </c>
    </row>
    <row r="18035" spans="1:8">
      <c r="A18035" s="30" t="s">
        <v>5030</v>
      </c>
      <c r="B18035" s="74">
        <v>46236</v>
      </c>
      <c r="C18035" s="30" t="s">
        <v>900</v>
      </c>
      <c r="D18035" s="30" t="s">
        <v>901</v>
      </c>
      <c r="E18035" s="75">
        <v>13</v>
      </c>
      <c r="F18035" s="30" t="s">
        <v>68</v>
      </c>
      <c r="G18035" s="30" t="s">
        <v>69</v>
      </c>
      <c r="H18035" s="75">
        <v>1</v>
      </c>
    </row>
    <row r="18036" spans="1:8">
      <c r="A18036" s="30" t="s">
        <v>5030</v>
      </c>
      <c r="B18036" s="74">
        <v>46236</v>
      </c>
      <c r="C18036" s="30" t="s">
        <v>904</v>
      </c>
      <c r="D18036" s="30" t="s">
        <v>905</v>
      </c>
      <c r="E18036" s="75">
        <v>36</v>
      </c>
      <c r="F18036" s="30" t="s">
        <v>68</v>
      </c>
      <c r="G18036" s="30" t="s">
        <v>69</v>
      </c>
      <c r="H18036" s="75">
        <v>1</v>
      </c>
    </row>
    <row r="18037" spans="1:8">
      <c r="A18037" s="30" t="s">
        <v>5030</v>
      </c>
      <c r="B18037" s="74">
        <v>46236</v>
      </c>
      <c r="C18037" s="30" t="s">
        <v>906</v>
      </c>
      <c r="D18037" s="30" t="s">
        <v>907</v>
      </c>
      <c r="E18037" s="75">
        <v>43</v>
      </c>
      <c r="F18037" s="30" t="s">
        <v>68</v>
      </c>
      <c r="G18037" s="30" t="s">
        <v>69</v>
      </c>
      <c r="H18037" s="75">
        <v>1</v>
      </c>
    </row>
    <row r="18038" spans="1:8">
      <c r="A18038" s="30" t="s">
        <v>5030</v>
      </c>
      <c r="B18038" s="74">
        <v>46236</v>
      </c>
      <c r="C18038" s="30" t="s">
        <v>908</v>
      </c>
      <c r="D18038" s="30" t="s">
        <v>909</v>
      </c>
      <c r="E18038" s="75">
        <v>399</v>
      </c>
      <c r="F18038" s="30" t="s">
        <v>80</v>
      </c>
      <c r="G18038" s="30" t="s">
        <v>81</v>
      </c>
      <c r="H18038" s="75">
        <v>1</v>
      </c>
    </row>
    <row r="18039" spans="1:8">
      <c r="A18039" s="30" t="s">
        <v>5030</v>
      </c>
      <c r="B18039" s="74">
        <v>46236</v>
      </c>
      <c r="C18039" s="30" t="s">
        <v>910</v>
      </c>
      <c r="D18039" s="30" t="s">
        <v>911</v>
      </c>
      <c r="E18039" s="75">
        <v>60</v>
      </c>
      <c r="F18039" s="30" t="s">
        <v>70</v>
      </c>
      <c r="G18039" s="30" t="s">
        <v>71</v>
      </c>
      <c r="H18039" s="75">
        <v>2</v>
      </c>
    </row>
    <row r="18040" spans="1:8">
      <c r="A18040" s="30" t="s">
        <v>5030</v>
      </c>
      <c r="B18040" s="74">
        <v>46236</v>
      </c>
      <c r="C18040" s="30" t="s">
        <v>912</v>
      </c>
      <c r="D18040" s="30" t="s">
        <v>913</v>
      </c>
      <c r="E18040" s="75">
        <v>27</v>
      </c>
      <c r="F18040" s="30" t="s">
        <v>68</v>
      </c>
      <c r="G18040" s="30" t="s">
        <v>69</v>
      </c>
      <c r="H18040" s="75">
        <v>1</v>
      </c>
    </row>
    <row r="18041" spans="1:8">
      <c r="A18041" s="30" t="s">
        <v>5030</v>
      </c>
      <c r="B18041" s="74">
        <v>46236</v>
      </c>
      <c r="C18041" s="30" t="s">
        <v>916</v>
      </c>
      <c r="D18041" s="30" t="s">
        <v>917</v>
      </c>
      <c r="E18041" s="75">
        <v>21</v>
      </c>
      <c r="F18041" s="30" t="s">
        <v>53</v>
      </c>
      <c r="G18041" s="30" t="s">
        <v>54</v>
      </c>
      <c r="H18041" s="75">
        <v>1</v>
      </c>
    </row>
    <row r="18042" spans="1:8">
      <c r="A18042" s="30" t="s">
        <v>5030</v>
      </c>
      <c r="B18042" s="74">
        <v>46236</v>
      </c>
      <c r="C18042" s="30" t="s">
        <v>922</v>
      </c>
      <c r="D18042" s="30" t="s">
        <v>923</v>
      </c>
      <c r="E18042" s="75">
        <v>28</v>
      </c>
      <c r="F18042" s="30" t="s">
        <v>70</v>
      </c>
      <c r="G18042" s="30" t="s">
        <v>71</v>
      </c>
      <c r="H18042" s="75">
        <v>2</v>
      </c>
    </row>
    <row r="18043" spans="1:8">
      <c r="A18043" s="30" t="s">
        <v>5030</v>
      </c>
      <c r="B18043" s="74">
        <v>46236</v>
      </c>
      <c r="C18043" s="30" t="s">
        <v>926</v>
      </c>
      <c r="D18043" s="30" t="s">
        <v>927</v>
      </c>
      <c r="E18043" s="75">
        <v>89</v>
      </c>
      <c r="F18043" s="30" t="s">
        <v>70</v>
      </c>
      <c r="G18043" s="30" t="s">
        <v>71</v>
      </c>
      <c r="H18043" s="75">
        <v>2</v>
      </c>
    </row>
    <row r="18044" spans="1:8">
      <c r="A18044" s="30" t="s">
        <v>5030</v>
      </c>
      <c r="B18044" s="74">
        <v>46236</v>
      </c>
      <c r="C18044" s="30" t="s">
        <v>928</v>
      </c>
      <c r="D18044" s="30" t="s">
        <v>929</v>
      </c>
      <c r="E18044" s="75">
        <v>77</v>
      </c>
      <c r="F18044" s="30" t="s">
        <v>70</v>
      </c>
      <c r="G18044" s="30" t="s">
        <v>71</v>
      </c>
      <c r="H18044" s="75">
        <v>2</v>
      </c>
    </row>
    <row r="18045" spans="1:8">
      <c r="A18045" s="30" t="s">
        <v>5030</v>
      </c>
      <c r="B18045" s="74">
        <v>46236</v>
      </c>
      <c r="C18045" s="30" t="s">
        <v>932</v>
      </c>
      <c r="D18045" s="30" t="s">
        <v>933</v>
      </c>
      <c r="E18045" s="75">
        <v>62</v>
      </c>
      <c r="F18045" s="30" t="s">
        <v>80</v>
      </c>
      <c r="G18045" s="30" t="s">
        <v>81</v>
      </c>
      <c r="H18045" s="75">
        <v>1</v>
      </c>
    </row>
    <row r="18046" spans="1:8">
      <c r="A18046" s="30" t="s">
        <v>5030</v>
      </c>
      <c r="B18046" s="74">
        <v>46236</v>
      </c>
      <c r="C18046" s="30" t="s">
        <v>934</v>
      </c>
      <c r="D18046" s="30" t="s">
        <v>935</v>
      </c>
      <c r="E18046" s="75">
        <v>41</v>
      </c>
      <c r="F18046" s="30" t="s">
        <v>70</v>
      </c>
      <c r="G18046" s="30" t="s">
        <v>71</v>
      </c>
      <c r="H18046" s="75">
        <v>2</v>
      </c>
    </row>
    <row r="18047" spans="1:8">
      <c r="A18047" s="30" t="s">
        <v>5030</v>
      </c>
      <c r="B18047" s="74">
        <v>46236</v>
      </c>
      <c r="C18047" s="30" t="s">
        <v>938</v>
      </c>
      <c r="D18047" s="30" t="s">
        <v>939</v>
      </c>
      <c r="E18047" s="75">
        <v>150</v>
      </c>
      <c r="F18047" s="30" t="s">
        <v>80</v>
      </c>
      <c r="G18047" s="30" t="s">
        <v>81</v>
      </c>
      <c r="H18047" s="75">
        <v>1</v>
      </c>
    </row>
    <row r="18048" spans="1:8">
      <c r="A18048" s="30" t="s">
        <v>5030</v>
      </c>
      <c r="B18048" s="74">
        <v>46236</v>
      </c>
      <c r="C18048" s="30" t="s">
        <v>940</v>
      </c>
      <c r="D18048" s="30" t="s">
        <v>941</v>
      </c>
      <c r="E18048" s="75">
        <v>21</v>
      </c>
      <c r="F18048" s="30" t="s">
        <v>68</v>
      </c>
      <c r="G18048" s="30" t="s">
        <v>69</v>
      </c>
      <c r="H18048" s="75">
        <v>1</v>
      </c>
    </row>
    <row r="18049" spans="1:8">
      <c r="A18049" s="30" t="s">
        <v>5030</v>
      </c>
      <c r="B18049" s="74">
        <v>46236</v>
      </c>
      <c r="C18049" s="30" t="s">
        <v>944</v>
      </c>
      <c r="D18049" s="30" t="s">
        <v>945</v>
      </c>
      <c r="E18049" s="75">
        <v>71</v>
      </c>
      <c r="F18049" s="30" t="s">
        <v>70</v>
      </c>
      <c r="G18049" s="30" t="s">
        <v>71</v>
      </c>
      <c r="H18049" s="75">
        <v>2</v>
      </c>
    </row>
    <row r="18050" spans="1:8">
      <c r="A18050" s="30" t="s">
        <v>5030</v>
      </c>
      <c r="B18050" s="74">
        <v>46236</v>
      </c>
      <c r="C18050" s="30" t="s">
        <v>946</v>
      </c>
      <c r="D18050" s="30" t="s">
        <v>947</v>
      </c>
      <c r="E18050" s="75">
        <v>1</v>
      </c>
      <c r="F18050" s="30" t="s">
        <v>68</v>
      </c>
      <c r="G18050" s="30" t="s">
        <v>69</v>
      </c>
      <c r="H18050" s="75">
        <v>1</v>
      </c>
    </row>
    <row r="18051" spans="1:8">
      <c r="A18051" s="30" t="s">
        <v>5030</v>
      </c>
      <c r="B18051" s="74">
        <v>46236</v>
      </c>
      <c r="C18051" s="30" t="s">
        <v>950</v>
      </c>
      <c r="D18051" s="30" t="s">
        <v>951</v>
      </c>
      <c r="E18051" s="75">
        <v>60</v>
      </c>
      <c r="F18051" s="30" t="s">
        <v>53</v>
      </c>
      <c r="G18051" s="30" t="s">
        <v>54</v>
      </c>
      <c r="H18051" s="75">
        <v>1</v>
      </c>
    </row>
    <row r="18052" spans="1:8">
      <c r="A18052" s="30" t="s">
        <v>5030</v>
      </c>
      <c r="B18052" s="74">
        <v>46236</v>
      </c>
      <c r="C18052" s="30" t="s">
        <v>954</v>
      </c>
      <c r="D18052" s="30" t="s">
        <v>955</v>
      </c>
      <c r="E18052" s="75">
        <v>31</v>
      </c>
      <c r="F18052" s="30" t="s">
        <v>70</v>
      </c>
      <c r="G18052" s="30" t="s">
        <v>71</v>
      </c>
      <c r="H18052" s="75">
        <v>2</v>
      </c>
    </row>
    <row r="18053" spans="1:8">
      <c r="A18053" s="30" t="s">
        <v>5030</v>
      </c>
      <c r="B18053" s="74">
        <v>46236</v>
      </c>
      <c r="C18053" s="30" t="s">
        <v>956</v>
      </c>
      <c r="D18053" s="30" t="s">
        <v>957</v>
      </c>
      <c r="E18053" s="75">
        <v>24</v>
      </c>
      <c r="F18053" s="30" t="s">
        <v>53</v>
      </c>
      <c r="G18053" s="30" t="s">
        <v>54</v>
      </c>
      <c r="H18053" s="75">
        <v>1</v>
      </c>
    </row>
    <row r="18054" spans="1:8">
      <c r="A18054" s="30" t="s">
        <v>5030</v>
      </c>
      <c r="B18054" s="74">
        <v>46236</v>
      </c>
      <c r="C18054" s="30" t="s">
        <v>958</v>
      </c>
      <c r="D18054" s="30" t="s">
        <v>959</v>
      </c>
      <c r="E18054" s="75">
        <v>25</v>
      </c>
      <c r="F18054" s="30" t="s">
        <v>53</v>
      </c>
      <c r="G18054" s="30" t="s">
        <v>54</v>
      </c>
      <c r="H18054" s="75">
        <v>1</v>
      </c>
    </row>
    <row r="18055" spans="1:8">
      <c r="A18055" s="30" t="s">
        <v>5030</v>
      </c>
      <c r="B18055" s="74">
        <v>46236</v>
      </c>
      <c r="C18055" s="30" t="s">
        <v>962</v>
      </c>
      <c r="D18055" s="30" t="s">
        <v>963</v>
      </c>
      <c r="E18055" s="75">
        <v>56</v>
      </c>
      <c r="F18055" s="30" t="s">
        <v>70</v>
      </c>
      <c r="G18055" s="30" t="s">
        <v>71</v>
      </c>
      <c r="H18055" s="75">
        <v>2</v>
      </c>
    </row>
    <row r="18056" spans="1:8">
      <c r="A18056" s="30" t="s">
        <v>5030</v>
      </c>
      <c r="B18056" s="74">
        <v>46236</v>
      </c>
      <c r="C18056" s="30" t="s">
        <v>974</v>
      </c>
      <c r="D18056" s="30" t="s">
        <v>975</v>
      </c>
      <c r="E18056" s="75">
        <v>155</v>
      </c>
      <c r="F18056" s="30" t="s">
        <v>53</v>
      </c>
      <c r="G18056" s="30" t="s">
        <v>54</v>
      </c>
      <c r="H18056" s="75">
        <v>1</v>
      </c>
    </row>
    <row r="18057" spans="1:8">
      <c r="A18057" s="30" t="s">
        <v>5030</v>
      </c>
      <c r="B18057" s="74">
        <v>46236</v>
      </c>
      <c r="C18057" s="30" t="s">
        <v>976</v>
      </c>
      <c r="D18057" s="30" t="s">
        <v>977</v>
      </c>
      <c r="E18057" s="75">
        <v>41</v>
      </c>
      <c r="F18057" s="30" t="s">
        <v>70</v>
      </c>
      <c r="G18057" s="30" t="s">
        <v>71</v>
      </c>
      <c r="H18057" s="75">
        <v>2</v>
      </c>
    </row>
    <row r="18058" spans="1:8">
      <c r="A18058" s="30" t="s">
        <v>5030</v>
      </c>
      <c r="B18058" s="74">
        <v>46236</v>
      </c>
      <c r="C18058" s="30" t="s">
        <v>978</v>
      </c>
      <c r="D18058" s="30" t="s">
        <v>979</v>
      </c>
      <c r="E18058" s="75">
        <v>29</v>
      </c>
      <c r="F18058" s="30" t="s">
        <v>53</v>
      </c>
      <c r="G18058" s="30" t="s">
        <v>54</v>
      </c>
      <c r="H18058" s="75">
        <v>1</v>
      </c>
    </row>
    <row r="18059" spans="1:8">
      <c r="A18059" s="30" t="s">
        <v>5030</v>
      </c>
      <c r="B18059" s="74">
        <v>46236</v>
      </c>
      <c r="C18059" s="30" t="s">
        <v>984</v>
      </c>
      <c r="D18059" s="30" t="s">
        <v>985</v>
      </c>
      <c r="E18059" s="75">
        <v>28</v>
      </c>
      <c r="F18059" s="30" t="s">
        <v>63</v>
      </c>
      <c r="G18059" s="30" t="s">
        <v>64</v>
      </c>
      <c r="H18059" s="75">
        <v>2</v>
      </c>
    </row>
    <row r="18060" spans="1:8">
      <c r="A18060" s="30" t="s">
        <v>5030</v>
      </c>
      <c r="B18060" s="74">
        <v>46236</v>
      </c>
      <c r="C18060" s="30" t="s">
        <v>992</v>
      </c>
      <c r="D18060" s="30" t="s">
        <v>993</v>
      </c>
      <c r="E18060" s="75">
        <v>22</v>
      </c>
      <c r="F18060" s="30" t="s">
        <v>70</v>
      </c>
      <c r="G18060" s="30" t="s">
        <v>71</v>
      </c>
      <c r="H18060" s="75">
        <v>2</v>
      </c>
    </row>
    <row r="18061" spans="1:8">
      <c r="A18061" s="30" t="s">
        <v>5030</v>
      </c>
      <c r="B18061" s="74">
        <v>46236</v>
      </c>
      <c r="C18061" s="30" t="s">
        <v>1004</v>
      </c>
      <c r="D18061" s="30" t="s">
        <v>1005</v>
      </c>
      <c r="E18061" s="75">
        <v>69</v>
      </c>
      <c r="F18061" s="30" t="s">
        <v>53</v>
      </c>
      <c r="G18061" s="30" t="s">
        <v>54</v>
      </c>
      <c r="H18061" s="75">
        <v>1</v>
      </c>
    </row>
    <row r="18062" spans="1:8">
      <c r="A18062" s="30" t="s">
        <v>5030</v>
      </c>
      <c r="B18062" s="74">
        <v>46236</v>
      </c>
      <c r="C18062" s="30" t="s">
        <v>1010</v>
      </c>
      <c r="D18062" s="30" t="s">
        <v>1011</v>
      </c>
      <c r="E18062" s="75">
        <v>298</v>
      </c>
      <c r="F18062" s="30" t="s">
        <v>70</v>
      </c>
      <c r="G18062" s="30" t="s">
        <v>71</v>
      </c>
      <c r="H18062" s="75">
        <v>2</v>
      </c>
    </row>
    <row r="18063" spans="1:8">
      <c r="A18063" s="30" t="s">
        <v>5030</v>
      </c>
      <c r="B18063" s="74">
        <v>46236</v>
      </c>
      <c r="C18063" s="30" t="s">
        <v>1016</v>
      </c>
      <c r="D18063" s="30" t="s">
        <v>1017</v>
      </c>
      <c r="E18063" s="75">
        <v>27</v>
      </c>
      <c r="F18063" s="30" t="s">
        <v>53</v>
      </c>
      <c r="G18063" s="30" t="s">
        <v>54</v>
      </c>
      <c r="H18063" s="75">
        <v>1</v>
      </c>
    </row>
    <row r="18064" spans="1:8">
      <c r="A18064" s="30" t="s">
        <v>5030</v>
      </c>
      <c r="B18064" s="74">
        <v>46236</v>
      </c>
      <c r="C18064" s="30" t="s">
        <v>1018</v>
      </c>
      <c r="D18064" s="30" t="s">
        <v>1019</v>
      </c>
      <c r="E18064" s="75">
        <v>124</v>
      </c>
      <c r="F18064" s="30" t="s">
        <v>70</v>
      </c>
      <c r="G18064" s="30" t="s">
        <v>71</v>
      </c>
      <c r="H18064" s="75">
        <v>2</v>
      </c>
    </row>
    <row r="18065" spans="1:8">
      <c r="A18065" s="30" t="s">
        <v>5030</v>
      </c>
      <c r="B18065" s="74">
        <v>46236</v>
      </c>
      <c r="C18065" s="30" t="s">
        <v>1030</v>
      </c>
      <c r="D18065" s="30" t="s">
        <v>1031</v>
      </c>
      <c r="E18065" s="75">
        <v>3</v>
      </c>
      <c r="F18065" s="30" t="s">
        <v>76</v>
      </c>
      <c r="G18065" s="30" t="s">
        <v>77</v>
      </c>
      <c r="H18065" s="75">
        <v>1</v>
      </c>
    </row>
    <row r="18066" spans="1:8">
      <c r="A18066" s="30" t="s">
        <v>5030</v>
      </c>
      <c r="B18066" s="74">
        <v>46236</v>
      </c>
      <c r="C18066" s="30" t="s">
        <v>1032</v>
      </c>
      <c r="D18066" s="30" t="s">
        <v>1033</v>
      </c>
      <c r="E18066" s="75">
        <v>254</v>
      </c>
      <c r="F18066" s="30" t="s">
        <v>70</v>
      </c>
      <c r="G18066" s="30" t="s">
        <v>71</v>
      </c>
      <c r="H18066" s="75">
        <v>2</v>
      </c>
    </row>
    <row r="18067" spans="1:8">
      <c r="A18067" s="30" t="s">
        <v>5030</v>
      </c>
      <c r="B18067" s="74">
        <v>46236</v>
      </c>
      <c r="C18067" s="30" t="s">
        <v>1036</v>
      </c>
      <c r="D18067" s="30" t="s">
        <v>1037</v>
      </c>
      <c r="E18067" s="75">
        <v>97</v>
      </c>
      <c r="F18067" s="30" t="s">
        <v>53</v>
      </c>
      <c r="G18067" s="30" t="s">
        <v>54</v>
      </c>
      <c r="H18067" s="75">
        <v>1</v>
      </c>
    </row>
    <row r="18068" spans="1:8">
      <c r="A18068" s="30" t="s">
        <v>5030</v>
      </c>
      <c r="B18068" s="74">
        <v>46236</v>
      </c>
      <c r="C18068" s="30" t="s">
        <v>1044</v>
      </c>
      <c r="D18068" s="30" t="s">
        <v>1045</v>
      </c>
      <c r="E18068" s="75">
        <v>48</v>
      </c>
      <c r="F18068" s="30" t="s">
        <v>53</v>
      </c>
      <c r="G18068" s="30" t="s">
        <v>54</v>
      </c>
      <c r="H18068" s="75">
        <v>1</v>
      </c>
    </row>
    <row r="18069" spans="1:8">
      <c r="A18069" s="30" t="s">
        <v>5030</v>
      </c>
      <c r="B18069" s="74">
        <v>46236</v>
      </c>
      <c r="C18069" s="30" t="s">
        <v>1046</v>
      </c>
      <c r="D18069" s="30" t="s">
        <v>1047</v>
      </c>
      <c r="E18069" s="75">
        <v>97</v>
      </c>
      <c r="F18069" s="30" t="s">
        <v>70</v>
      </c>
      <c r="G18069" s="30" t="s">
        <v>71</v>
      </c>
      <c r="H18069" s="75">
        <v>2</v>
      </c>
    </row>
    <row r="18070" spans="1:8">
      <c r="A18070" s="30" t="s">
        <v>5030</v>
      </c>
      <c r="B18070" s="74">
        <v>46236</v>
      </c>
      <c r="C18070" s="30" t="s">
        <v>1048</v>
      </c>
      <c r="D18070" s="30" t="s">
        <v>1049</v>
      </c>
      <c r="E18070" s="75">
        <v>79</v>
      </c>
      <c r="F18070" s="30" t="s">
        <v>70</v>
      </c>
      <c r="G18070" s="30" t="s">
        <v>71</v>
      </c>
      <c r="H18070" s="75">
        <v>2</v>
      </c>
    </row>
    <row r="18071" spans="1:8">
      <c r="A18071" s="30" t="s">
        <v>5030</v>
      </c>
      <c r="B18071" s="74">
        <v>46236</v>
      </c>
      <c r="C18071" s="30" t="s">
        <v>1050</v>
      </c>
      <c r="D18071" s="30" t="s">
        <v>1051</v>
      </c>
      <c r="E18071" s="75">
        <v>121</v>
      </c>
      <c r="F18071" s="30" t="s">
        <v>70</v>
      </c>
      <c r="G18071" s="30" t="s">
        <v>71</v>
      </c>
      <c r="H18071" s="75">
        <v>2</v>
      </c>
    </row>
    <row r="18072" spans="1:8">
      <c r="A18072" s="30" t="s">
        <v>5030</v>
      </c>
      <c r="B18072" s="74">
        <v>46236</v>
      </c>
      <c r="C18072" s="30" t="s">
        <v>1054</v>
      </c>
      <c r="D18072" s="30" t="s">
        <v>1055</v>
      </c>
      <c r="E18072" s="75">
        <v>213</v>
      </c>
      <c r="F18072" s="30" t="s">
        <v>70</v>
      </c>
      <c r="G18072" s="30" t="s">
        <v>71</v>
      </c>
      <c r="H18072" s="75">
        <v>2</v>
      </c>
    </row>
    <row r="18073" spans="1:8">
      <c r="A18073" s="30" t="s">
        <v>5030</v>
      </c>
      <c r="B18073" s="74">
        <v>46236</v>
      </c>
      <c r="C18073" s="30" t="s">
        <v>1062</v>
      </c>
      <c r="D18073" s="30" t="s">
        <v>1063</v>
      </c>
      <c r="E18073" s="75">
        <v>175</v>
      </c>
      <c r="F18073" s="30" t="s">
        <v>70</v>
      </c>
      <c r="G18073" s="30" t="s">
        <v>71</v>
      </c>
      <c r="H18073" s="75">
        <v>2</v>
      </c>
    </row>
    <row r="18074" spans="1:8">
      <c r="A18074" s="30" t="s">
        <v>5030</v>
      </c>
      <c r="B18074" s="74">
        <v>46236</v>
      </c>
      <c r="C18074" s="30" t="s">
        <v>1066</v>
      </c>
      <c r="D18074" s="30" t="s">
        <v>1067</v>
      </c>
      <c r="E18074" s="75">
        <v>99</v>
      </c>
      <c r="F18074" s="30" t="s">
        <v>70</v>
      </c>
      <c r="G18074" s="30" t="s">
        <v>71</v>
      </c>
      <c r="H18074" s="75">
        <v>2</v>
      </c>
    </row>
    <row r="18075" spans="1:8">
      <c r="A18075" s="30" t="s">
        <v>5030</v>
      </c>
      <c r="B18075" s="74">
        <v>46236</v>
      </c>
      <c r="C18075" s="30" t="s">
        <v>1072</v>
      </c>
      <c r="D18075" s="30" t="s">
        <v>1073</v>
      </c>
      <c r="E18075" s="75">
        <v>114</v>
      </c>
      <c r="F18075" s="30" t="s">
        <v>53</v>
      </c>
      <c r="G18075" s="30" t="s">
        <v>54</v>
      </c>
      <c r="H18075" s="75">
        <v>1</v>
      </c>
    </row>
    <row r="18076" spans="1:8">
      <c r="A18076" s="30" t="s">
        <v>5030</v>
      </c>
      <c r="B18076" s="74">
        <v>46236</v>
      </c>
      <c r="C18076" s="30" t="s">
        <v>1076</v>
      </c>
      <c r="D18076" s="30" t="s">
        <v>1077</v>
      </c>
      <c r="E18076" s="75">
        <v>30</v>
      </c>
      <c r="F18076" s="30" t="s">
        <v>53</v>
      </c>
      <c r="G18076" s="30" t="s">
        <v>54</v>
      </c>
      <c r="H18076" s="75">
        <v>1</v>
      </c>
    </row>
    <row r="18077" spans="1:8">
      <c r="A18077" s="30" t="s">
        <v>5030</v>
      </c>
      <c r="B18077" s="74">
        <v>46236</v>
      </c>
      <c r="C18077" s="30" t="s">
        <v>1084</v>
      </c>
      <c r="D18077" s="30" t="s">
        <v>1085</v>
      </c>
      <c r="E18077" s="75">
        <v>119</v>
      </c>
      <c r="F18077" s="30" t="s">
        <v>53</v>
      </c>
      <c r="G18077" s="30" t="s">
        <v>54</v>
      </c>
      <c r="H18077" s="75">
        <v>1</v>
      </c>
    </row>
    <row r="18078" spans="1:8">
      <c r="A18078" s="30" t="s">
        <v>5030</v>
      </c>
      <c r="B18078" s="74">
        <v>46236</v>
      </c>
      <c r="C18078" s="30" t="s">
        <v>1096</v>
      </c>
      <c r="D18078" s="30" t="s">
        <v>1097</v>
      </c>
      <c r="E18078" s="75">
        <v>78</v>
      </c>
      <c r="F18078" s="30" t="s">
        <v>70</v>
      </c>
      <c r="G18078" s="30" t="s">
        <v>71</v>
      </c>
      <c r="H18078" s="75">
        <v>2</v>
      </c>
    </row>
    <row r="18079" spans="1:8">
      <c r="A18079" s="30" t="s">
        <v>5030</v>
      </c>
      <c r="B18079" s="74">
        <v>46236</v>
      </c>
      <c r="C18079" s="30" t="s">
        <v>1098</v>
      </c>
      <c r="D18079" s="30" t="s">
        <v>1099</v>
      </c>
      <c r="E18079" s="75">
        <v>27</v>
      </c>
      <c r="F18079" s="30" t="s">
        <v>53</v>
      </c>
      <c r="G18079" s="30" t="s">
        <v>54</v>
      </c>
      <c r="H18079" s="75">
        <v>1</v>
      </c>
    </row>
    <row r="18080" spans="1:8">
      <c r="A18080" s="30" t="s">
        <v>5030</v>
      </c>
      <c r="B18080" s="74">
        <v>46236</v>
      </c>
      <c r="C18080" s="30" t="s">
        <v>1104</v>
      </c>
      <c r="D18080" s="30" t="s">
        <v>1105</v>
      </c>
      <c r="E18080" s="75">
        <v>76</v>
      </c>
      <c r="F18080" s="30" t="s">
        <v>53</v>
      </c>
      <c r="G18080" s="30" t="s">
        <v>54</v>
      </c>
      <c r="H18080" s="75">
        <v>1</v>
      </c>
    </row>
    <row r="18081" spans="1:8">
      <c r="A18081" s="30" t="s">
        <v>5030</v>
      </c>
      <c r="B18081" s="74">
        <v>46236</v>
      </c>
      <c r="C18081" s="30" t="s">
        <v>1110</v>
      </c>
      <c r="D18081" s="30" t="s">
        <v>1111</v>
      </c>
      <c r="E18081" s="75">
        <v>129</v>
      </c>
      <c r="F18081" s="30" t="s">
        <v>80</v>
      </c>
      <c r="G18081" s="30" t="s">
        <v>81</v>
      </c>
      <c r="H18081" s="75">
        <v>1</v>
      </c>
    </row>
    <row r="18082" spans="1:8">
      <c r="A18082" s="30" t="s">
        <v>5030</v>
      </c>
      <c r="B18082" s="74">
        <v>46236</v>
      </c>
      <c r="C18082" s="30" t="s">
        <v>1138</v>
      </c>
      <c r="D18082" s="30" t="s">
        <v>1139</v>
      </c>
      <c r="E18082" s="75">
        <v>125</v>
      </c>
      <c r="F18082" s="30" t="s">
        <v>70</v>
      </c>
      <c r="G18082" s="30" t="s">
        <v>71</v>
      </c>
      <c r="H18082" s="75">
        <v>2</v>
      </c>
    </row>
    <row r="18083" spans="1:8">
      <c r="A18083" s="30" t="s">
        <v>5030</v>
      </c>
      <c r="B18083" s="74">
        <v>46236</v>
      </c>
      <c r="C18083" s="30" t="s">
        <v>1142</v>
      </c>
      <c r="D18083" s="30" t="s">
        <v>1143</v>
      </c>
      <c r="E18083" s="75">
        <v>120</v>
      </c>
      <c r="F18083" s="30" t="s">
        <v>70</v>
      </c>
      <c r="G18083" s="30" t="s">
        <v>71</v>
      </c>
      <c r="H18083" s="75">
        <v>2</v>
      </c>
    </row>
    <row r="18084" spans="1:8">
      <c r="A18084" s="30" t="s">
        <v>5030</v>
      </c>
      <c r="B18084" s="74">
        <v>46236</v>
      </c>
      <c r="C18084" s="30" t="s">
        <v>1148</v>
      </c>
      <c r="D18084" s="30" t="s">
        <v>1149</v>
      </c>
      <c r="E18084" s="75">
        <v>65</v>
      </c>
      <c r="F18084" s="30" t="s">
        <v>70</v>
      </c>
      <c r="G18084" s="30" t="s">
        <v>71</v>
      </c>
      <c r="H18084" s="75">
        <v>2</v>
      </c>
    </row>
    <row r="18085" spans="1:8">
      <c r="A18085" s="30" t="s">
        <v>5030</v>
      </c>
      <c r="B18085" s="74">
        <v>46236</v>
      </c>
      <c r="C18085" s="30" t="s">
        <v>1156</v>
      </c>
      <c r="D18085" s="30" t="s">
        <v>1157</v>
      </c>
      <c r="E18085" s="75">
        <v>186</v>
      </c>
      <c r="F18085" s="30" t="s">
        <v>70</v>
      </c>
      <c r="G18085" s="30" t="s">
        <v>71</v>
      </c>
      <c r="H18085" s="75">
        <v>2</v>
      </c>
    </row>
    <row r="18086" spans="1:8">
      <c r="A18086" s="30" t="s">
        <v>5030</v>
      </c>
      <c r="B18086" s="74">
        <v>46236</v>
      </c>
      <c r="C18086" s="30" t="s">
        <v>1860</v>
      </c>
      <c r="D18086" s="30" t="s">
        <v>1861</v>
      </c>
      <c r="E18086" s="75">
        <v>53</v>
      </c>
      <c r="F18086" s="30" t="s">
        <v>53</v>
      </c>
      <c r="G18086" s="30" t="s">
        <v>54</v>
      </c>
      <c r="H18086" s="75">
        <v>1</v>
      </c>
    </row>
    <row r="18087" spans="1:8">
      <c r="A18087" s="30" t="s">
        <v>5030</v>
      </c>
      <c r="B18087" s="74">
        <v>46236</v>
      </c>
      <c r="C18087" s="30" t="s">
        <v>1162</v>
      </c>
      <c r="D18087" s="30" t="s">
        <v>1163</v>
      </c>
      <c r="E18087" s="75">
        <v>47</v>
      </c>
      <c r="F18087" s="30" t="s">
        <v>76</v>
      </c>
      <c r="G18087" s="30" t="s">
        <v>77</v>
      </c>
      <c r="H18087" s="75">
        <v>1</v>
      </c>
    </row>
    <row r="18088" spans="1:8">
      <c r="A18088" s="30" t="s">
        <v>5030</v>
      </c>
      <c r="B18088" s="74">
        <v>46236</v>
      </c>
      <c r="C18088" s="30" t="s">
        <v>1176</v>
      </c>
      <c r="D18088" s="30" t="s">
        <v>1177</v>
      </c>
      <c r="E18088" s="75">
        <v>15</v>
      </c>
      <c r="F18088" s="30" t="s">
        <v>53</v>
      </c>
      <c r="G18088" s="30" t="s">
        <v>54</v>
      </c>
      <c r="H18088" s="75">
        <v>1</v>
      </c>
    </row>
    <row r="18089" spans="1:8">
      <c r="A18089" s="30" t="s">
        <v>5030</v>
      </c>
      <c r="B18089" s="74">
        <v>46236</v>
      </c>
      <c r="C18089" s="30" t="s">
        <v>1186</v>
      </c>
      <c r="D18089" s="30" t="s">
        <v>1187</v>
      </c>
      <c r="E18089" s="75">
        <v>82</v>
      </c>
      <c r="F18089" s="30" t="s">
        <v>53</v>
      </c>
      <c r="G18089" s="30" t="s">
        <v>54</v>
      </c>
      <c r="H18089" s="75">
        <v>1</v>
      </c>
    </row>
    <row r="18090" spans="1:8">
      <c r="A18090" s="30" t="s">
        <v>5030</v>
      </c>
      <c r="B18090" s="74">
        <v>46236</v>
      </c>
      <c r="C18090" s="30" t="s">
        <v>1190</v>
      </c>
      <c r="D18090" s="30" t="s">
        <v>1191</v>
      </c>
      <c r="E18090" s="75">
        <v>66</v>
      </c>
      <c r="F18090" s="30" t="s">
        <v>53</v>
      </c>
      <c r="G18090" s="30" t="s">
        <v>54</v>
      </c>
      <c r="H18090" s="75">
        <v>1</v>
      </c>
    </row>
    <row r="18091" spans="1:8">
      <c r="A18091" s="30" t="s">
        <v>5030</v>
      </c>
      <c r="B18091" s="74">
        <v>46236</v>
      </c>
      <c r="C18091" s="30" t="s">
        <v>1194</v>
      </c>
      <c r="D18091" s="30" t="s">
        <v>1195</v>
      </c>
      <c r="E18091" s="75">
        <v>89</v>
      </c>
      <c r="F18091" s="30" t="s">
        <v>70</v>
      </c>
      <c r="G18091" s="30" t="s">
        <v>71</v>
      </c>
      <c r="H18091" s="75">
        <v>2</v>
      </c>
    </row>
    <row r="18092" spans="1:8">
      <c r="A18092" s="30" t="s">
        <v>5030</v>
      </c>
      <c r="B18092" s="74">
        <v>46236</v>
      </c>
      <c r="C18092" s="30" t="s">
        <v>1204</v>
      </c>
      <c r="D18092" s="30" t="s">
        <v>1205</v>
      </c>
      <c r="E18092" s="75">
        <v>63</v>
      </c>
      <c r="F18092" s="30" t="s">
        <v>53</v>
      </c>
      <c r="G18092" s="30" t="s">
        <v>54</v>
      </c>
      <c r="H18092" s="75">
        <v>1</v>
      </c>
    </row>
    <row r="18093" spans="1:8">
      <c r="A18093" s="30" t="s">
        <v>5030</v>
      </c>
      <c r="B18093" s="74">
        <v>46236</v>
      </c>
      <c r="C18093" s="30" t="s">
        <v>1208</v>
      </c>
      <c r="D18093" s="30" t="s">
        <v>1209</v>
      </c>
      <c r="E18093" s="75">
        <v>136</v>
      </c>
      <c r="F18093" s="30" t="s">
        <v>53</v>
      </c>
      <c r="G18093" s="30" t="s">
        <v>54</v>
      </c>
      <c r="H18093" s="75">
        <v>1</v>
      </c>
    </row>
    <row r="18094" spans="1:8">
      <c r="A18094" s="30" t="s">
        <v>5030</v>
      </c>
      <c r="B18094" s="74">
        <v>46236</v>
      </c>
      <c r="C18094" s="30" t="s">
        <v>1214</v>
      </c>
      <c r="D18094" s="30" t="s">
        <v>1215</v>
      </c>
      <c r="E18094" s="75">
        <v>1</v>
      </c>
      <c r="F18094" s="30" t="s">
        <v>76</v>
      </c>
      <c r="G18094" s="30" t="s">
        <v>77</v>
      </c>
      <c r="H18094" s="75">
        <v>1</v>
      </c>
    </row>
    <row r="18095" spans="1:8">
      <c r="A18095" s="30" t="s">
        <v>5030</v>
      </c>
      <c r="B18095" s="74">
        <v>46236</v>
      </c>
      <c r="C18095" s="30" t="s">
        <v>1228</v>
      </c>
      <c r="D18095" s="30" t="s">
        <v>1229</v>
      </c>
      <c r="E18095" s="75">
        <v>54</v>
      </c>
      <c r="F18095" s="30" t="s">
        <v>53</v>
      </c>
      <c r="G18095" s="30" t="s">
        <v>54</v>
      </c>
      <c r="H18095" s="75">
        <v>1</v>
      </c>
    </row>
    <row r="18096" spans="1:8">
      <c r="A18096" s="30" t="s">
        <v>5030</v>
      </c>
      <c r="B18096" s="74">
        <v>46236</v>
      </c>
      <c r="C18096" s="30" t="s">
        <v>1232</v>
      </c>
      <c r="D18096" s="30" t="s">
        <v>1233</v>
      </c>
      <c r="E18096" s="75">
        <v>142</v>
      </c>
      <c r="F18096" s="30" t="s">
        <v>70</v>
      </c>
      <c r="G18096" s="30" t="s">
        <v>71</v>
      </c>
      <c r="H18096" s="75">
        <v>2</v>
      </c>
    </row>
    <row r="18097" spans="1:8">
      <c r="A18097" s="30" t="s">
        <v>5030</v>
      </c>
      <c r="B18097" s="74">
        <v>46236</v>
      </c>
      <c r="C18097" s="30" t="s">
        <v>1234</v>
      </c>
      <c r="D18097" s="30" t="s">
        <v>1235</v>
      </c>
      <c r="E18097" s="75">
        <v>67</v>
      </c>
      <c r="F18097" s="30" t="s">
        <v>70</v>
      </c>
      <c r="G18097" s="30" t="s">
        <v>71</v>
      </c>
      <c r="H18097" s="75">
        <v>2</v>
      </c>
    </row>
    <row r="18098" spans="1:8">
      <c r="A18098" s="30" t="s">
        <v>5030</v>
      </c>
      <c r="B18098" s="74">
        <v>46236</v>
      </c>
      <c r="C18098" s="30" t="s">
        <v>1258</v>
      </c>
      <c r="D18098" s="30" t="s">
        <v>1259</v>
      </c>
      <c r="E18098" s="75">
        <v>18</v>
      </c>
      <c r="F18098" s="30" t="s">
        <v>53</v>
      </c>
      <c r="G18098" s="30" t="s">
        <v>54</v>
      </c>
      <c r="H18098" s="75">
        <v>1</v>
      </c>
    </row>
    <row r="18099" spans="1:8">
      <c r="A18099" s="30" t="s">
        <v>5030</v>
      </c>
      <c r="B18099" s="74">
        <v>46236</v>
      </c>
      <c r="C18099" s="30" t="s">
        <v>1260</v>
      </c>
      <c r="D18099" s="30" t="s">
        <v>1261</v>
      </c>
      <c r="E18099" s="75">
        <v>49</v>
      </c>
      <c r="F18099" s="30" t="s">
        <v>70</v>
      </c>
      <c r="G18099" s="30" t="s">
        <v>71</v>
      </c>
      <c r="H18099" s="75">
        <v>2</v>
      </c>
    </row>
    <row r="18100" spans="1:8">
      <c r="A18100" s="30" t="s">
        <v>5030</v>
      </c>
      <c r="B18100" s="74">
        <v>46236</v>
      </c>
      <c r="C18100" s="30" t="s">
        <v>1264</v>
      </c>
      <c r="D18100" s="30" t="s">
        <v>1265</v>
      </c>
      <c r="E18100" s="75">
        <v>125</v>
      </c>
      <c r="F18100" s="30" t="s">
        <v>70</v>
      </c>
      <c r="G18100" s="30" t="s">
        <v>71</v>
      </c>
      <c r="H18100" s="75">
        <v>2</v>
      </c>
    </row>
    <row r="18101" spans="1:8">
      <c r="A18101" s="30" t="s">
        <v>5030</v>
      </c>
      <c r="B18101" s="74">
        <v>46236</v>
      </c>
      <c r="C18101" s="30" t="s">
        <v>1270</v>
      </c>
      <c r="D18101" s="30" t="s">
        <v>1271</v>
      </c>
      <c r="E18101" s="75">
        <v>99</v>
      </c>
      <c r="F18101" s="30" t="s">
        <v>53</v>
      </c>
      <c r="G18101" s="30" t="s">
        <v>54</v>
      </c>
      <c r="H18101" s="75">
        <v>1</v>
      </c>
    </row>
    <row r="18102" spans="1:8">
      <c r="A18102" s="30" t="s">
        <v>5030</v>
      </c>
      <c r="B18102" s="74">
        <v>46236</v>
      </c>
      <c r="C18102" s="30" t="s">
        <v>1280</v>
      </c>
      <c r="D18102" s="30" t="s">
        <v>1281</v>
      </c>
      <c r="E18102" s="75">
        <v>29</v>
      </c>
      <c r="F18102" s="30" t="s">
        <v>53</v>
      </c>
      <c r="G18102" s="30" t="s">
        <v>54</v>
      </c>
      <c r="H18102" s="75">
        <v>1</v>
      </c>
    </row>
    <row r="18103" spans="1:8">
      <c r="A18103" s="30" t="s">
        <v>5030</v>
      </c>
      <c r="B18103" s="74">
        <v>46236</v>
      </c>
      <c r="C18103" s="30" t="s">
        <v>1884</v>
      </c>
      <c r="D18103" s="30" t="s">
        <v>1885</v>
      </c>
      <c r="E18103" s="75">
        <v>16</v>
      </c>
      <c r="F18103" s="30" t="s">
        <v>53</v>
      </c>
      <c r="G18103" s="30" t="s">
        <v>54</v>
      </c>
      <c r="H18103" s="75">
        <v>1</v>
      </c>
    </row>
    <row r="18104" spans="1:8">
      <c r="A18104" s="30" t="s">
        <v>5030</v>
      </c>
      <c r="B18104" s="74">
        <v>46236</v>
      </c>
      <c r="C18104" s="30" t="s">
        <v>1286</v>
      </c>
      <c r="D18104" s="30" t="s">
        <v>1287</v>
      </c>
      <c r="E18104" s="75">
        <v>65</v>
      </c>
      <c r="F18104" s="30" t="s">
        <v>63</v>
      </c>
      <c r="G18104" s="30" t="s">
        <v>64</v>
      </c>
      <c r="H18104" s="75">
        <v>2</v>
      </c>
    </row>
    <row r="18105" spans="1:8">
      <c r="A18105" s="30" t="s">
        <v>5030</v>
      </c>
      <c r="B18105" s="74">
        <v>46236</v>
      </c>
      <c r="C18105" s="30" t="s">
        <v>1294</v>
      </c>
      <c r="D18105" s="30" t="s">
        <v>1295</v>
      </c>
      <c r="E18105" s="75">
        <v>53</v>
      </c>
      <c r="F18105" s="30" t="s">
        <v>53</v>
      </c>
      <c r="G18105" s="30" t="s">
        <v>54</v>
      </c>
      <c r="H18105" s="75">
        <v>1</v>
      </c>
    </row>
    <row r="18106" spans="1:8">
      <c r="A18106" s="30" t="s">
        <v>5030</v>
      </c>
      <c r="B18106" s="74">
        <v>46236</v>
      </c>
      <c r="C18106" s="30" t="s">
        <v>1298</v>
      </c>
      <c r="D18106" s="30" t="s">
        <v>1299</v>
      </c>
      <c r="E18106" s="75">
        <v>238</v>
      </c>
      <c r="F18106" s="30" t="s">
        <v>53</v>
      </c>
      <c r="G18106" s="30" t="s">
        <v>54</v>
      </c>
      <c r="H18106" s="75">
        <v>1</v>
      </c>
    </row>
    <row r="18107" spans="1:8">
      <c r="A18107" s="30" t="s">
        <v>5030</v>
      </c>
      <c r="B18107" s="74">
        <v>46236</v>
      </c>
      <c r="C18107" s="30" t="s">
        <v>1302</v>
      </c>
      <c r="D18107" s="30" t="s">
        <v>1303</v>
      </c>
      <c r="E18107" s="75">
        <v>59</v>
      </c>
      <c r="F18107" s="30" t="s">
        <v>53</v>
      </c>
      <c r="G18107" s="30" t="s">
        <v>54</v>
      </c>
      <c r="H18107" s="75">
        <v>1</v>
      </c>
    </row>
    <row r="18108" spans="1:8">
      <c r="A18108" s="30" t="s">
        <v>5030</v>
      </c>
      <c r="B18108" s="74">
        <v>46236</v>
      </c>
      <c r="C18108" s="30" t="s">
        <v>1308</v>
      </c>
      <c r="D18108" s="30" t="s">
        <v>1309</v>
      </c>
      <c r="E18108" s="75">
        <v>326</v>
      </c>
      <c r="F18108" s="30" t="s">
        <v>72</v>
      </c>
      <c r="G18108" s="30" t="s">
        <v>73</v>
      </c>
      <c r="H18108" s="75">
        <v>3</v>
      </c>
    </row>
    <row r="18109" spans="1:8">
      <c r="A18109" s="30" t="s">
        <v>5030</v>
      </c>
      <c r="B18109" s="74">
        <v>46236</v>
      </c>
      <c r="C18109" s="30" t="s">
        <v>1320</v>
      </c>
      <c r="D18109" s="30" t="s">
        <v>1321</v>
      </c>
      <c r="E18109" s="75">
        <v>40</v>
      </c>
      <c r="F18109" s="30" t="s">
        <v>70</v>
      </c>
      <c r="G18109" s="30" t="s">
        <v>71</v>
      </c>
      <c r="H18109" s="75">
        <v>2</v>
      </c>
    </row>
    <row r="18110" spans="1:8">
      <c r="A18110" s="30" t="s">
        <v>5030</v>
      </c>
      <c r="B18110" s="74">
        <v>46236</v>
      </c>
      <c r="C18110" s="30" t="s">
        <v>1322</v>
      </c>
      <c r="D18110" s="30" t="s">
        <v>1323</v>
      </c>
      <c r="E18110" s="75">
        <v>69</v>
      </c>
      <c r="F18110" s="30" t="s">
        <v>70</v>
      </c>
      <c r="G18110" s="30" t="s">
        <v>71</v>
      </c>
      <c r="H18110" s="75">
        <v>2</v>
      </c>
    </row>
    <row r="18111" spans="1:8">
      <c r="A18111" s="30" t="s">
        <v>5030</v>
      </c>
      <c r="B18111" s="74">
        <v>46236</v>
      </c>
      <c r="C18111" s="30" t="s">
        <v>1324</v>
      </c>
      <c r="D18111" s="30" t="s">
        <v>1325</v>
      </c>
      <c r="E18111" s="75">
        <v>170</v>
      </c>
      <c r="F18111" s="30" t="s">
        <v>80</v>
      </c>
      <c r="G18111" s="30" t="s">
        <v>81</v>
      </c>
      <c r="H18111" s="75">
        <v>1</v>
      </c>
    </row>
    <row r="18112" spans="1:8">
      <c r="A18112" s="30" t="s">
        <v>5030</v>
      </c>
      <c r="B18112" s="74">
        <v>46236</v>
      </c>
      <c r="C18112" s="30" t="s">
        <v>1326</v>
      </c>
      <c r="D18112" s="30" t="s">
        <v>1327</v>
      </c>
      <c r="E18112" s="75">
        <v>20</v>
      </c>
      <c r="F18112" s="30" t="s">
        <v>68</v>
      </c>
      <c r="G18112" s="30" t="s">
        <v>69</v>
      </c>
      <c r="H18112" s="75">
        <v>1</v>
      </c>
    </row>
    <row r="18113" spans="1:8">
      <c r="A18113" s="30" t="s">
        <v>5030</v>
      </c>
      <c r="B18113" s="74">
        <v>46236</v>
      </c>
      <c r="C18113" s="30" t="s">
        <v>1332</v>
      </c>
      <c r="D18113" s="30" t="s">
        <v>1333</v>
      </c>
      <c r="E18113" s="75">
        <v>149</v>
      </c>
      <c r="F18113" s="30" t="s">
        <v>80</v>
      </c>
      <c r="G18113" s="30" t="s">
        <v>81</v>
      </c>
      <c r="H18113" s="75">
        <v>1</v>
      </c>
    </row>
    <row r="18114" spans="1:8">
      <c r="A18114" s="30" t="s">
        <v>5030</v>
      </c>
      <c r="B18114" s="74">
        <v>46236</v>
      </c>
      <c r="C18114" s="30" t="s">
        <v>1334</v>
      </c>
      <c r="D18114" s="30" t="s">
        <v>1335</v>
      </c>
      <c r="E18114" s="75">
        <v>332</v>
      </c>
      <c r="F18114" s="30" t="s">
        <v>80</v>
      </c>
      <c r="G18114" s="30" t="s">
        <v>81</v>
      </c>
      <c r="H18114" s="75">
        <v>1</v>
      </c>
    </row>
    <row r="18115" spans="1:8">
      <c r="A18115" s="30" t="s">
        <v>5030</v>
      </c>
      <c r="B18115" s="74">
        <v>46236</v>
      </c>
      <c r="C18115" s="30" t="s">
        <v>1336</v>
      </c>
      <c r="D18115" s="30" t="s">
        <v>1337</v>
      </c>
      <c r="E18115" s="75">
        <v>133</v>
      </c>
      <c r="F18115" s="30" t="s">
        <v>70</v>
      </c>
      <c r="G18115" s="30" t="s">
        <v>71</v>
      </c>
      <c r="H18115" s="75">
        <v>2</v>
      </c>
    </row>
    <row r="18116" spans="1:8">
      <c r="A18116" s="30" t="s">
        <v>5030</v>
      </c>
      <c r="B18116" s="74">
        <v>46236</v>
      </c>
      <c r="C18116" s="30" t="s">
        <v>1340</v>
      </c>
      <c r="D18116" s="30" t="s">
        <v>1341</v>
      </c>
      <c r="E18116" s="75">
        <v>39</v>
      </c>
      <c r="F18116" s="30" t="s">
        <v>68</v>
      </c>
      <c r="G18116" s="30" t="s">
        <v>69</v>
      </c>
      <c r="H18116" s="75">
        <v>1</v>
      </c>
    </row>
    <row r="18117" spans="1:8">
      <c r="A18117" s="30" t="s">
        <v>5030</v>
      </c>
      <c r="B18117" s="74">
        <v>46236</v>
      </c>
      <c r="C18117" s="30" t="s">
        <v>1346</v>
      </c>
      <c r="D18117" s="30" t="s">
        <v>1347</v>
      </c>
      <c r="E18117" s="75">
        <v>64</v>
      </c>
      <c r="F18117" s="30" t="s">
        <v>68</v>
      </c>
      <c r="G18117" s="30" t="s">
        <v>69</v>
      </c>
      <c r="H18117" s="75">
        <v>1</v>
      </c>
    </row>
    <row r="18118" spans="1:8">
      <c r="A18118" s="30" t="s">
        <v>5030</v>
      </c>
      <c r="B18118" s="74">
        <v>46235</v>
      </c>
      <c r="C18118" s="30" t="s">
        <v>766</v>
      </c>
      <c r="D18118" s="30" t="s">
        <v>767</v>
      </c>
      <c r="E18118" s="75">
        <v>113</v>
      </c>
      <c r="F18118" s="30" t="s">
        <v>70</v>
      </c>
      <c r="G18118" s="30" t="s">
        <v>71</v>
      </c>
      <c r="H18118" s="75">
        <v>2</v>
      </c>
    </row>
    <row r="18119" spans="1:8">
      <c r="A18119" s="30" t="s">
        <v>5030</v>
      </c>
      <c r="B18119" s="74">
        <v>46235</v>
      </c>
      <c r="C18119" s="30" t="s">
        <v>768</v>
      </c>
      <c r="D18119" s="30" t="s">
        <v>769</v>
      </c>
      <c r="E18119" s="75">
        <v>100</v>
      </c>
      <c r="F18119" s="30" t="s">
        <v>68</v>
      </c>
      <c r="G18119" s="30" t="s">
        <v>69</v>
      </c>
      <c r="H18119" s="75">
        <v>1</v>
      </c>
    </row>
    <row r="18120" spans="1:8">
      <c r="A18120" s="30" t="s">
        <v>5030</v>
      </c>
      <c r="B18120" s="74">
        <v>46235</v>
      </c>
      <c r="C18120" s="30" t="s">
        <v>770</v>
      </c>
      <c r="D18120" s="30" t="s">
        <v>771</v>
      </c>
      <c r="E18120" s="75">
        <v>52</v>
      </c>
      <c r="F18120" s="30" t="s">
        <v>68</v>
      </c>
      <c r="G18120" s="30" t="s">
        <v>69</v>
      </c>
      <c r="H18120" s="75">
        <v>1</v>
      </c>
    </row>
    <row r="18121" spans="1:8">
      <c r="A18121" s="30" t="s">
        <v>5030</v>
      </c>
      <c r="B18121" s="74">
        <v>46235</v>
      </c>
      <c r="C18121" s="30" t="s">
        <v>772</v>
      </c>
      <c r="D18121" s="30" t="s">
        <v>773</v>
      </c>
      <c r="E18121" s="75">
        <v>142</v>
      </c>
      <c r="F18121" s="30" t="s">
        <v>80</v>
      </c>
      <c r="G18121" s="30" t="s">
        <v>81</v>
      </c>
      <c r="H18121" s="75">
        <v>1</v>
      </c>
    </row>
    <row r="18122" spans="1:8">
      <c r="A18122" s="30" t="s">
        <v>5030</v>
      </c>
      <c r="B18122" s="74">
        <v>46235</v>
      </c>
      <c r="C18122" s="30" t="s">
        <v>776</v>
      </c>
      <c r="D18122" s="30" t="s">
        <v>777</v>
      </c>
      <c r="E18122" s="75">
        <v>56</v>
      </c>
      <c r="F18122" s="30" t="s">
        <v>68</v>
      </c>
      <c r="G18122" s="30" t="s">
        <v>69</v>
      </c>
      <c r="H18122" s="75">
        <v>1</v>
      </c>
    </row>
    <row r="18123" spans="1:8">
      <c r="A18123" s="30" t="s">
        <v>5030</v>
      </c>
      <c r="B18123" s="74">
        <v>46235</v>
      </c>
      <c r="C18123" s="30" t="s">
        <v>780</v>
      </c>
      <c r="D18123" s="30" t="s">
        <v>781</v>
      </c>
      <c r="E18123" s="75">
        <v>116</v>
      </c>
      <c r="F18123" s="30" t="s">
        <v>70</v>
      </c>
      <c r="G18123" s="30" t="s">
        <v>71</v>
      </c>
      <c r="H18123" s="75">
        <v>2</v>
      </c>
    </row>
    <row r="18124" spans="1:8">
      <c r="A18124" s="30" t="s">
        <v>5030</v>
      </c>
      <c r="B18124" s="74">
        <v>46235</v>
      </c>
      <c r="C18124" s="30" t="s">
        <v>786</v>
      </c>
      <c r="D18124" s="30" t="s">
        <v>787</v>
      </c>
      <c r="E18124" s="75">
        <v>76</v>
      </c>
      <c r="F18124" s="30" t="s">
        <v>70</v>
      </c>
      <c r="G18124" s="30" t="s">
        <v>71</v>
      </c>
      <c r="H18124" s="75">
        <v>2</v>
      </c>
    </row>
    <row r="18125" spans="1:8">
      <c r="A18125" s="30" t="s">
        <v>5030</v>
      </c>
      <c r="B18125" s="74">
        <v>46235</v>
      </c>
      <c r="C18125" s="30" t="s">
        <v>788</v>
      </c>
      <c r="D18125" s="30" t="s">
        <v>789</v>
      </c>
      <c r="E18125" s="75">
        <v>44</v>
      </c>
      <c r="F18125" s="30" t="s">
        <v>70</v>
      </c>
      <c r="G18125" s="30" t="s">
        <v>71</v>
      </c>
      <c r="H18125" s="75">
        <v>2</v>
      </c>
    </row>
    <row r="18126" spans="1:8">
      <c r="A18126" s="30" t="s">
        <v>5030</v>
      </c>
      <c r="B18126" s="74">
        <v>46235</v>
      </c>
      <c r="C18126" s="30" t="s">
        <v>790</v>
      </c>
      <c r="D18126" s="30" t="s">
        <v>791</v>
      </c>
      <c r="E18126" s="75">
        <v>51</v>
      </c>
      <c r="F18126" s="30" t="s">
        <v>68</v>
      </c>
      <c r="G18126" s="30" t="s">
        <v>69</v>
      </c>
      <c r="H18126" s="75">
        <v>1</v>
      </c>
    </row>
    <row r="18127" spans="1:8">
      <c r="A18127" s="30" t="s">
        <v>5030</v>
      </c>
      <c r="B18127" s="74">
        <v>46235</v>
      </c>
      <c r="C18127" s="30" t="s">
        <v>798</v>
      </c>
      <c r="D18127" s="30" t="s">
        <v>799</v>
      </c>
      <c r="E18127" s="75">
        <v>80</v>
      </c>
      <c r="F18127" s="30" t="s">
        <v>70</v>
      </c>
      <c r="G18127" s="30" t="s">
        <v>71</v>
      </c>
      <c r="H18127" s="75">
        <v>2</v>
      </c>
    </row>
    <row r="18128" spans="1:8">
      <c r="A18128" s="30" t="s">
        <v>5030</v>
      </c>
      <c r="B18128" s="74">
        <v>46235</v>
      </c>
      <c r="C18128" s="30" t="s">
        <v>802</v>
      </c>
      <c r="D18128" s="30" t="s">
        <v>803</v>
      </c>
      <c r="E18128" s="75">
        <v>269</v>
      </c>
      <c r="F18128" s="30" t="s">
        <v>70</v>
      </c>
      <c r="G18128" s="30" t="s">
        <v>71</v>
      </c>
      <c r="H18128" s="75">
        <v>2</v>
      </c>
    </row>
    <row r="18129" spans="1:8">
      <c r="A18129" s="30" t="s">
        <v>5030</v>
      </c>
      <c r="B18129" s="74">
        <v>46235</v>
      </c>
      <c r="C18129" s="30" t="s">
        <v>806</v>
      </c>
      <c r="D18129" s="30" t="s">
        <v>807</v>
      </c>
      <c r="E18129" s="75">
        <v>130</v>
      </c>
      <c r="F18129" s="30" t="s">
        <v>68</v>
      </c>
      <c r="G18129" s="30" t="s">
        <v>69</v>
      </c>
      <c r="H18129" s="75">
        <v>1</v>
      </c>
    </row>
    <row r="18130" spans="1:8">
      <c r="A18130" s="30" t="s">
        <v>5030</v>
      </c>
      <c r="B18130" s="74">
        <v>46235</v>
      </c>
      <c r="C18130" s="30" t="s">
        <v>808</v>
      </c>
      <c r="D18130" s="30" t="s">
        <v>809</v>
      </c>
      <c r="E18130" s="75">
        <v>27</v>
      </c>
      <c r="F18130" s="30" t="s">
        <v>70</v>
      </c>
      <c r="G18130" s="30" t="s">
        <v>71</v>
      </c>
      <c r="H18130" s="75">
        <v>2</v>
      </c>
    </row>
    <row r="18131" spans="1:8">
      <c r="A18131" s="30" t="s">
        <v>5030</v>
      </c>
      <c r="B18131" s="74">
        <v>46235</v>
      </c>
      <c r="C18131" s="30" t="s">
        <v>810</v>
      </c>
      <c r="D18131" s="30" t="s">
        <v>811</v>
      </c>
      <c r="E18131" s="75">
        <v>73</v>
      </c>
      <c r="F18131" s="30" t="s">
        <v>68</v>
      </c>
      <c r="G18131" s="30" t="s">
        <v>69</v>
      </c>
      <c r="H18131" s="75">
        <v>1</v>
      </c>
    </row>
    <row r="18132" spans="1:8">
      <c r="A18132" s="30" t="s">
        <v>5030</v>
      </c>
      <c r="B18132" s="74">
        <v>46235</v>
      </c>
      <c r="C18132" s="30" t="s">
        <v>814</v>
      </c>
      <c r="D18132" s="30" t="s">
        <v>815</v>
      </c>
      <c r="E18132" s="75">
        <v>75</v>
      </c>
      <c r="F18132" s="30" t="s">
        <v>80</v>
      </c>
      <c r="G18132" s="30" t="s">
        <v>81</v>
      </c>
      <c r="H18132" s="75">
        <v>1</v>
      </c>
    </row>
    <row r="18133" spans="1:8">
      <c r="A18133" s="30" t="s">
        <v>5030</v>
      </c>
      <c r="B18133" s="74">
        <v>46235</v>
      </c>
      <c r="C18133" s="30" t="s">
        <v>818</v>
      </c>
      <c r="D18133" s="30" t="s">
        <v>819</v>
      </c>
      <c r="E18133" s="75">
        <v>56</v>
      </c>
      <c r="F18133" s="30" t="s">
        <v>53</v>
      </c>
      <c r="G18133" s="30" t="s">
        <v>54</v>
      </c>
      <c r="H18133" s="75">
        <v>1</v>
      </c>
    </row>
    <row r="18134" spans="1:8">
      <c r="A18134" s="30" t="s">
        <v>5030</v>
      </c>
      <c r="B18134" s="74">
        <v>46235</v>
      </c>
      <c r="C18134" s="30" t="s">
        <v>820</v>
      </c>
      <c r="D18134" s="30" t="s">
        <v>821</v>
      </c>
      <c r="E18134" s="75">
        <v>111</v>
      </c>
      <c r="F18134" s="30" t="s">
        <v>70</v>
      </c>
      <c r="G18134" s="30" t="s">
        <v>71</v>
      </c>
      <c r="H18134" s="75">
        <v>2</v>
      </c>
    </row>
    <row r="18135" spans="1:8">
      <c r="A18135" s="30" t="s">
        <v>5030</v>
      </c>
      <c r="B18135" s="74">
        <v>46235</v>
      </c>
      <c r="C18135" s="30" t="s">
        <v>828</v>
      </c>
      <c r="D18135" s="30" t="s">
        <v>829</v>
      </c>
      <c r="E18135" s="75">
        <v>127</v>
      </c>
      <c r="F18135" s="30" t="s">
        <v>70</v>
      </c>
      <c r="G18135" s="30" t="s">
        <v>71</v>
      </c>
      <c r="H18135" s="75">
        <v>2</v>
      </c>
    </row>
    <row r="18136" spans="1:8">
      <c r="A18136" s="30" t="s">
        <v>5030</v>
      </c>
      <c r="B18136" s="74">
        <v>46235</v>
      </c>
      <c r="C18136" s="30" t="s">
        <v>830</v>
      </c>
      <c r="D18136" s="30" t="s">
        <v>831</v>
      </c>
      <c r="E18136" s="75">
        <v>53</v>
      </c>
      <c r="F18136" s="30" t="s">
        <v>70</v>
      </c>
      <c r="G18136" s="30" t="s">
        <v>71</v>
      </c>
      <c r="H18136" s="75">
        <v>2</v>
      </c>
    </row>
    <row r="18137" spans="1:8">
      <c r="A18137" s="30" t="s">
        <v>5030</v>
      </c>
      <c r="B18137" s="74">
        <v>46235</v>
      </c>
      <c r="C18137" s="30" t="s">
        <v>834</v>
      </c>
      <c r="D18137" s="30" t="s">
        <v>835</v>
      </c>
      <c r="E18137" s="75">
        <v>37</v>
      </c>
      <c r="F18137" s="30" t="s">
        <v>80</v>
      </c>
      <c r="G18137" s="30" t="s">
        <v>81</v>
      </c>
      <c r="H18137" s="75">
        <v>1</v>
      </c>
    </row>
    <row r="18138" spans="1:8">
      <c r="A18138" s="30" t="s">
        <v>5030</v>
      </c>
      <c r="B18138" s="74">
        <v>46235</v>
      </c>
      <c r="C18138" s="30" t="s">
        <v>836</v>
      </c>
      <c r="D18138" s="30" t="s">
        <v>837</v>
      </c>
      <c r="E18138" s="75">
        <v>18</v>
      </c>
      <c r="F18138" s="30" t="s">
        <v>53</v>
      </c>
      <c r="G18138" s="30" t="s">
        <v>54</v>
      </c>
      <c r="H18138" s="75">
        <v>1</v>
      </c>
    </row>
    <row r="18139" spans="1:8">
      <c r="A18139" s="30" t="s">
        <v>5030</v>
      </c>
      <c r="B18139" s="74">
        <v>46235</v>
      </c>
      <c r="C18139" s="30" t="s">
        <v>838</v>
      </c>
      <c r="D18139" s="30" t="s">
        <v>839</v>
      </c>
      <c r="E18139" s="75">
        <v>122</v>
      </c>
      <c r="F18139" s="30" t="s">
        <v>70</v>
      </c>
      <c r="G18139" s="30" t="s">
        <v>71</v>
      </c>
      <c r="H18139" s="75">
        <v>2</v>
      </c>
    </row>
    <row r="18140" spans="1:8">
      <c r="A18140" s="30" t="s">
        <v>5030</v>
      </c>
      <c r="B18140" s="74">
        <v>46235</v>
      </c>
      <c r="C18140" s="30" t="s">
        <v>840</v>
      </c>
      <c r="D18140" s="30" t="s">
        <v>841</v>
      </c>
      <c r="E18140" s="75">
        <v>39</v>
      </c>
      <c r="F18140" s="30" t="s">
        <v>68</v>
      </c>
      <c r="G18140" s="30" t="s">
        <v>69</v>
      </c>
      <c r="H18140" s="75">
        <v>1</v>
      </c>
    </row>
    <row r="18141" spans="1:8">
      <c r="A18141" s="30" t="s">
        <v>5030</v>
      </c>
      <c r="B18141" s="74">
        <v>46235</v>
      </c>
      <c r="C18141" s="30" t="s">
        <v>842</v>
      </c>
      <c r="D18141" s="30" t="s">
        <v>843</v>
      </c>
      <c r="E18141" s="75">
        <v>105</v>
      </c>
      <c r="F18141" s="30" t="s">
        <v>70</v>
      </c>
      <c r="G18141" s="30" t="s">
        <v>71</v>
      </c>
      <c r="H18141" s="75">
        <v>2</v>
      </c>
    </row>
    <row r="18142" spans="1:8">
      <c r="A18142" s="30" t="s">
        <v>5030</v>
      </c>
      <c r="B18142" s="74">
        <v>46235</v>
      </c>
      <c r="C18142" s="30" t="s">
        <v>846</v>
      </c>
      <c r="D18142" s="30" t="s">
        <v>847</v>
      </c>
      <c r="E18142" s="75">
        <v>170</v>
      </c>
      <c r="F18142" s="30" t="s">
        <v>72</v>
      </c>
      <c r="G18142" s="30" t="s">
        <v>73</v>
      </c>
      <c r="H18142" s="75">
        <v>3</v>
      </c>
    </row>
    <row r="18143" spans="1:8">
      <c r="A18143" s="30" t="s">
        <v>5030</v>
      </c>
      <c r="B18143" s="74">
        <v>46235</v>
      </c>
      <c r="C18143" s="30" t="s">
        <v>848</v>
      </c>
      <c r="D18143" s="30" t="s">
        <v>849</v>
      </c>
      <c r="E18143" s="75">
        <v>82</v>
      </c>
      <c r="F18143" s="30" t="s">
        <v>70</v>
      </c>
      <c r="G18143" s="30" t="s">
        <v>71</v>
      </c>
      <c r="H18143" s="75">
        <v>2</v>
      </c>
    </row>
    <row r="18144" spans="1:8">
      <c r="A18144" s="30" t="s">
        <v>5030</v>
      </c>
      <c r="B18144" s="74">
        <v>46235</v>
      </c>
      <c r="C18144" s="30" t="s">
        <v>850</v>
      </c>
      <c r="D18144" s="30" t="s">
        <v>851</v>
      </c>
      <c r="E18144" s="75">
        <v>70</v>
      </c>
      <c r="F18144" s="30" t="s">
        <v>68</v>
      </c>
      <c r="G18144" s="30" t="s">
        <v>69</v>
      </c>
      <c r="H18144" s="75">
        <v>1</v>
      </c>
    </row>
    <row r="18145" spans="1:8">
      <c r="A18145" s="30" t="s">
        <v>5030</v>
      </c>
      <c r="B18145" s="74">
        <v>46235</v>
      </c>
      <c r="C18145" s="30" t="s">
        <v>854</v>
      </c>
      <c r="D18145" s="30" t="s">
        <v>855</v>
      </c>
      <c r="E18145" s="75">
        <v>214</v>
      </c>
      <c r="F18145" s="30" t="s">
        <v>70</v>
      </c>
      <c r="G18145" s="30" t="s">
        <v>71</v>
      </c>
      <c r="H18145" s="75">
        <v>2</v>
      </c>
    </row>
    <row r="18146" spans="1:8">
      <c r="A18146" s="30" t="s">
        <v>5030</v>
      </c>
      <c r="B18146" s="74">
        <v>46235</v>
      </c>
      <c r="C18146" s="30" t="s">
        <v>856</v>
      </c>
      <c r="D18146" s="30" t="s">
        <v>857</v>
      </c>
      <c r="E18146" s="75">
        <v>89</v>
      </c>
      <c r="F18146" s="30" t="s">
        <v>70</v>
      </c>
      <c r="G18146" s="30" t="s">
        <v>71</v>
      </c>
      <c r="H18146" s="75">
        <v>2</v>
      </c>
    </row>
    <row r="18147" spans="1:8">
      <c r="A18147" s="30" t="s">
        <v>5030</v>
      </c>
      <c r="B18147" s="74">
        <v>46235</v>
      </c>
      <c r="C18147" s="30" t="s">
        <v>860</v>
      </c>
      <c r="D18147" s="30" t="s">
        <v>861</v>
      </c>
      <c r="E18147" s="75">
        <v>33</v>
      </c>
      <c r="F18147" s="30" t="s">
        <v>68</v>
      </c>
      <c r="G18147" s="30" t="s">
        <v>69</v>
      </c>
      <c r="H18147" s="75">
        <v>1</v>
      </c>
    </row>
    <row r="18148" spans="1:8">
      <c r="A18148" s="30" t="s">
        <v>5030</v>
      </c>
      <c r="B18148" s="74">
        <v>46235</v>
      </c>
      <c r="C18148" s="30" t="s">
        <v>862</v>
      </c>
      <c r="D18148" s="30" t="s">
        <v>863</v>
      </c>
      <c r="E18148" s="75">
        <v>478</v>
      </c>
      <c r="F18148" s="30" t="s">
        <v>70</v>
      </c>
      <c r="G18148" s="30" t="s">
        <v>71</v>
      </c>
      <c r="H18148" s="75">
        <v>2</v>
      </c>
    </row>
    <row r="18149" spans="1:8">
      <c r="A18149" s="30" t="s">
        <v>5030</v>
      </c>
      <c r="B18149" s="74">
        <v>46235</v>
      </c>
      <c r="C18149" s="30" t="s">
        <v>864</v>
      </c>
      <c r="D18149" s="30" t="s">
        <v>865</v>
      </c>
      <c r="E18149" s="75">
        <v>19</v>
      </c>
      <c r="F18149" s="30" t="s">
        <v>68</v>
      </c>
      <c r="G18149" s="30" t="s">
        <v>69</v>
      </c>
      <c r="H18149" s="75">
        <v>1</v>
      </c>
    </row>
    <row r="18150" spans="1:8">
      <c r="A18150" s="30" t="s">
        <v>5030</v>
      </c>
      <c r="B18150" s="74">
        <v>46235</v>
      </c>
      <c r="C18150" s="30" t="s">
        <v>866</v>
      </c>
      <c r="D18150" s="30" t="s">
        <v>867</v>
      </c>
      <c r="E18150" s="75">
        <v>75</v>
      </c>
      <c r="F18150" s="30" t="s">
        <v>70</v>
      </c>
      <c r="G18150" s="30" t="s">
        <v>71</v>
      </c>
      <c r="H18150" s="75">
        <v>2</v>
      </c>
    </row>
    <row r="18151" spans="1:8">
      <c r="A18151" s="30" t="s">
        <v>5030</v>
      </c>
      <c r="B18151" s="74">
        <v>46235</v>
      </c>
      <c r="C18151" s="30" t="s">
        <v>870</v>
      </c>
      <c r="D18151" s="30" t="s">
        <v>871</v>
      </c>
      <c r="E18151" s="75">
        <v>70</v>
      </c>
      <c r="F18151" s="30" t="s">
        <v>68</v>
      </c>
      <c r="G18151" s="30" t="s">
        <v>69</v>
      </c>
      <c r="H18151" s="75">
        <v>1</v>
      </c>
    </row>
    <row r="18152" spans="1:8">
      <c r="A18152" s="30" t="s">
        <v>5030</v>
      </c>
      <c r="B18152" s="74">
        <v>46235</v>
      </c>
      <c r="C18152" s="30" t="s">
        <v>872</v>
      </c>
      <c r="D18152" s="30" t="s">
        <v>873</v>
      </c>
      <c r="E18152" s="75">
        <v>29</v>
      </c>
      <c r="F18152" s="30" t="s">
        <v>70</v>
      </c>
      <c r="G18152" s="30" t="s">
        <v>71</v>
      </c>
      <c r="H18152" s="75">
        <v>2</v>
      </c>
    </row>
    <row r="18153" spans="1:8">
      <c r="A18153" s="30" t="s">
        <v>5030</v>
      </c>
      <c r="B18153" s="74">
        <v>46235</v>
      </c>
      <c r="C18153" s="30" t="s">
        <v>876</v>
      </c>
      <c r="D18153" s="30" t="s">
        <v>877</v>
      </c>
      <c r="E18153" s="75">
        <v>87</v>
      </c>
      <c r="F18153" s="30" t="s">
        <v>68</v>
      </c>
      <c r="G18153" s="30" t="s">
        <v>69</v>
      </c>
      <c r="H18153" s="75">
        <v>1</v>
      </c>
    </row>
    <row r="18154" spans="1:8">
      <c r="A18154" s="30" t="s">
        <v>5030</v>
      </c>
      <c r="B18154" s="74">
        <v>46235</v>
      </c>
      <c r="C18154" s="30" t="s">
        <v>880</v>
      </c>
      <c r="D18154" s="30" t="s">
        <v>881</v>
      </c>
      <c r="E18154" s="75">
        <v>70</v>
      </c>
      <c r="F18154" s="30" t="s">
        <v>70</v>
      </c>
      <c r="G18154" s="30" t="s">
        <v>71</v>
      </c>
      <c r="H18154" s="75">
        <v>2</v>
      </c>
    </row>
    <row r="18155" spans="1:8">
      <c r="A18155" s="30" t="s">
        <v>5030</v>
      </c>
      <c r="B18155" s="74">
        <v>46235</v>
      </c>
      <c r="C18155" s="30" t="s">
        <v>882</v>
      </c>
      <c r="D18155" s="30" t="s">
        <v>883</v>
      </c>
      <c r="E18155" s="75">
        <v>52</v>
      </c>
      <c r="F18155" s="30" t="s">
        <v>70</v>
      </c>
      <c r="G18155" s="30" t="s">
        <v>71</v>
      </c>
      <c r="H18155" s="75">
        <v>2</v>
      </c>
    </row>
    <row r="18156" spans="1:8">
      <c r="A18156" s="30" t="s">
        <v>5030</v>
      </c>
      <c r="B18156" s="74">
        <v>46235</v>
      </c>
      <c r="C18156" s="30" t="s">
        <v>890</v>
      </c>
      <c r="D18156" s="30" t="s">
        <v>891</v>
      </c>
      <c r="E18156" s="75">
        <v>118</v>
      </c>
      <c r="F18156" s="30" t="s">
        <v>53</v>
      </c>
      <c r="G18156" s="30" t="s">
        <v>54</v>
      </c>
      <c r="H18156" s="75">
        <v>1</v>
      </c>
    </row>
    <row r="18157" spans="1:8">
      <c r="A18157" s="30" t="s">
        <v>5030</v>
      </c>
      <c r="B18157" s="74">
        <v>46235</v>
      </c>
      <c r="C18157" s="30" t="s">
        <v>894</v>
      </c>
      <c r="D18157" s="30" t="s">
        <v>895</v>
      </c>
      <c r="E18157" s="75">
        <v>64</v>
      </c>
      <c r="F18157" s="30" t="s">
        <v>70</v>
      </c>
      <c r="G18157" s="30" t="s">
        <v>71</v>
      </c>
      <c r="H18157" s="75">
        <v>2</v>
      </c>
    </row>
    <row r="18158" spans="1:8">
      <c r="A18158" s="30" t="s">
        <v>5030</v>
      </c>
      <c r="B18158" s="74">
        <v>46235</v>
      </c>
      <c r="C18158" s="30" t="s">
        <v>896</v>
      </c>
      <c r="D18158" s="30" t="s">
        <v>897</v>
      </c>
      <c r="E18158" s="75">
        <v>28</v>
      </c>
      <c r="F18158" s="30" t="s">
        <v>68</v>
      </c>
      <c r="G18158" s="30" t="s">
        <v>69</v>
      </c>
      <c r="H18158" s="75">
        <v>1</v>
      </c>
    </row>
    <row r="18159" spans="1:8">
      <c r="A18159" s="30" t="s">
        <v>5030</v>
      </c>
      <c r="B18159" s="74">
        <v>46235</v>
      </c>
      <c r="C18159" s="30" t="s">
        <v>898</v>
      </c>
      <c r="D18159" s="30" t="s">
        <v>899</v>
      </c>
      <c r="E18159" s="75">
        <v>116</v>
      </c>
      <c r="F18159" s="30" t="s">
        <v>70</v>
      </c>
      <c r="G18159" s="30" t="s">
        <v>71</v>
      </c>
      <c r="H18159" s="75">
        <v>2</v>
      </c>
    </row>
    <row r="18160" spans="1:8">
      <c r="A18160" s="30" t="s">
        <v>5030</v>
      </c>
      <c r="B18160" s="74">
        <v>46235</v>
      </c>
      <c r="C18160" s="30" t="s">
        <v>900</v>
      </c>
      <c r="D18160" s="30" t="s">
        <v>901</v>
      </c>
      <c r="E18160" s="75">
        <v>94</v>
      </c>
      <c r="F18160" s="30" t="s">
        <v>68</v>
      </c>
      <c r="G18160" s="30" t="s">
        <v>69</v>
      </c>
      <c r="H18160" s="75">
        <v>1</v>
      </c>
    </row>
    <row r="18161" spans="1:8">
      <c r="A18161" s="30" t="s">
        <v>5030</v>
      </c>
      <c r="B18161" s="74">
        <v>46235</v>
      </c>
      <c r="C18161" s="30" t="s">
        <v>904</v>
      </c>
      <c r="D18161" s="30" t="s">
        <v>905</v>
      </c>
      <c r="E18161" s="75">
        <v>49</v>
      </c>
      <c r="F18161" s="30" t="s">
        <v>70</v>
      </c>
      <c r="G18161" s="30" t="s">
        <v>71</v>
      </c>
      <c r="H18161" s="75">
        <v>2</v>
      </c>
    </row>
    <row r="18162" spans="1:8">
      <c r="A18162" s="30" t="s">
        <v>5030</v>
      </c>
      <c r="B18162" s="74">
        <v>46235</v>
      </c>
      <c r="C18162" s="30" t="s">
        <v>906</v>
      </c>
      <c r="D18162" s="30" t="s">
        <v>907</v>
      </c>
      <c r="E18162" s="75">
        <v>63</v>
      </c>
      <c r="F18162" s="30" t="s">
        <v>70</v>
      </c>
      <c r="G18162" s="30" t="s">
        <v>71</v>
      </c>
      <c r="H18162" s="75">
        <v>2</v>
      </c>
    </row>
    <row r="18163" spans="1:8">
      <c r="A18163" s="30" t="s">
        <v>5030</v>
      </c>
      <c r="B18163" s="74">
        <v>46235</v>
      </c>
      <c r="C18163" s="30" t="s">
        <v>908</v>
      </c>
      <c r="D18163" s="30" t="s">
        <v>909</v>
      </c>
      <c r="E18163" s="75">
        <v>295</v>
      </c>
      <c r="F18163" s="30" t="s">
        <v>78</v>
      </c>
      <c r="G18163" s="30" t="s">
        <v>79</v>
      </c>
      <c r="H18163" s="75">
        <v>2</v>
      </c>
    </row>
    <row r="18164" spans="1:8">
      <c r="A18164" s="30" t="s">
        <v>5030</v>
      </c>
      <c r="B18164" s="74">
        <v>46235</v>
      </c>
      <c r="C18164" s="30" t="s">
        <v>910</v>
      </c>
      <c r="D18164" s="30" t="s">
        <v>911</v>
      </c>
      <c r="E18164" s="75">
        <v>150</v>
      </c>
      <c r="F18164" s="30" t="s">
        <v>70</v>
      </c>
      <c r="G18164" s="30" t="s">
        <v>71</v>
      </c>
      <c r="H18164" s="75">
        <v>2</v>
      </c>
    </row>
    <row r="18165" spans="1:8">
      <c r="A18165" s="30" t="s">
        <v>5030</v>
      </c>
      <c r="B18165" s="74">
        <v>46235</v>
      </c>
      <c r="C18165" s="30" t="s">
        <v>916</v>
      </c>
      <c r="D18165" s="30" t="s">
        <v>917</v>
      </c>
      <c r="E18165" s="75">
        <v>15</v>
      </c>
      <c r="F18165" s="30" t="s">
        <v>53</v>
      </c>
      <c r="G18165" s="30" t="s">
        <v>54</v>
      </c>
      <c r="H18165" s="75">
        <v>1</v>
      </c>
    </row>
    <row r="18166" spans="1:8">
      <c r="A18166" s="30" t="s">
        <v>5030</v>
      </c>
      <c r="B18166" s="74">
        <v>46235</v>
      </c>
      <c r="C18166" s="30" t="s">
        <v>918</v>
      </c>
      <c r="D18166" s="30" t="s">
        <v>919</v>
      </c>
      <c r="E18166" s="75">
        <v>25</v>
      </c>
      <c r="F18166" s="30" t="s">
        <v>53</v>
      </c>
      <c r="G18166" s="30" t="s">
        <v>54</v>
      </c>
      <c r="H18166" s="75">
        <v>1</v>
      </c>
    </row>
    <row r="18167" spans="1:8">
      <c r="A18167" s="30" t="s">
        <v>5030</v>
      </c>
      <c r="B18167" s="74">
        <v>46235</v>
      </c>
      <c r="C18167" s="30" t="s">
        <v>920</v>
      </c>
      <c r="D18167" s="30" t="s">
        <v>921</v>
      </c>
      <c r="E18167" s="75">
        <v>255</v>
      </c>
      <c r="F18167" s="30" t="s">
        <v>80</v>
      </c>
      <c r="G18167" s="30" t="s">
        <v>81</v>
      </c>
      <c r="H18167" s="75">
        <v>1</v>
      </c>
    </row>
    <row r="18168" spans="1:8">
      <c r="A18168" s="30" t="s">
        <v>5030</v>
      </c>
      <c r="B18168" s="74">
        <v>46235</v>
      </c>
      <c r="C18168" s="30" t="s">
        <v>922</v>
      </c>
      <c r="D18168" s="30" t="s">
        <v>923</v>
      </c>
      <c r="E18168" s="75">
        <v>55</v>
      </c>
      <c r="F18168" s="30" t="s">
        <v>70</v>
      </c>
      <c r="G18168" s="30" t="s">
        <v>71</v>
      </c>
      <c r="H18168" s="75">
        <v>2</v>
      </c>
    </row>
    <row r="18169" spans="1:8">
      <c r="A18169" s="30" t="s">
        <v>5030</v>
      </c>
      <c r="B18169" s="74">
        <v>46235</v>
      </c>
      <c r="C18169" s="30" t="s">
        <v>926</v>
      </c>
      <c r="D18169" s="30" t="s">
        <v>927</v>
      </c>
      <c r="E18169" s="75">
        <v>181</v>
      </c>
      <c r="F18169" s="30" t="s">
        <v>70</v>
      </c>
      <c r="G18169" s="30" t="s">
        <v>71</v>
      </c>
      <c r="H18169" s="75">
        <v>2</v>
      </c>
    </row>
    <row r="18170" spans="1:8">
      <c r="A18170" s="30" t="s">
        <v>5030</v>
      </c>
      <c r="B18170" s="74">
        <v>46235</v>
      </c>
      <c r="C18170" s="30" t="s">
        <v>928</v>
      </c>
      <c r="D18170" s="30" t="s">
        <v>929</v>
      </c>
      <c r="E18170" s="75">
        <v>71</v>
      </c>
      <c r="F18170" s="30" t="s">
        <v>70</v>
      </c>
      <c r="G18170" s="30" t="s">
        <v>71</v>
      </c>
      <c r="H18170" s="75">
        <v>2</v>
      </c>
    </row>
    <row r="18171" spans="1:8">
      <c r="A18171" s="30" t="s">
        <v>5030</v>
      </c>
      <c r="B18171" s="74">
        <v>46235</v>
      </c>
      <c r="C18171" s="30" t="s">
        <v>932</v>
      </c>
      <c r="D18171" s="30" t="s">
        <v>933</v>
      </c>
      <c r="E18171" s="75">
        <v>4</v>
      </c>
      <c r="F18171" s="30" t="s">
        <v>76</v>
      </c>
      <c r="G18171" s="30" t="s">
        <v>77</v>
      </c>
      <c r="H18171" s="75">
        <v>1</v>
      </c>
    </row>
    <row r="18172" spans="1:8">
      <c r="A18172" s="30" t="s">
        <v>5030</v>
      </c>
      <c r="B18172" s="74">
        <v>46235</v>
      </c>
      <c r="C18172" s="30" t="s">
        <v>934</v>
      </c>
      <c r="D18172" s="30" t="s">
        <v>935</v>
      </c>
      <c r="E18172" s="75">
        <v>38</v>
      </c>
      <c r="F18172" s="30" t="s">
        <v>68</v>
      </c>
      <c r="G18172" s="30" t="s">
        <v>69</v>
      </c>
      <c r="H18172" s="75">
        <v>1</v>
      </c>
    </row>
    <row r="18173" spans="1:8">
      <c r="A18173" s="30" t="s">
        <v>5030</v>
      </c>
      <c r="B18173" s="74">
        <v>46235</v>
      </c>
      <c r="C18173" s="30" t="s">
        <v>938</v>
      </c>
      <c r="D18173" s="30" t="s">
        <v>939</v>
      </c>
      <c r="E18173" s="75">
        <v>87</v>
      </c>
      <c r="F18173" s="30" t="s">
        <v>80</v>
      </c>
      <c r="G18173" s="30" t="s">
        <v>81</v>
      </c>
      <c r="H18173" s="75">
        <v>1</v>
      </c>
    </row>
    <row r="18174" spans="1:8">
      <c r="A18174" s="30" t="s">
        <v>5030</v>
      </c>
      <c r="B18174" s="74">
        <v>46235</v>
      </c>
      <c r="C18174" s="30" t="s">
        <v>940</v>
      </c>
      <c r="D18174" s="30" t="s">
        <v>941</v>
      </c>
      <c r="E18174" s="75">
        <v>50</v>
      </c>
      <c r="F18174" s="30" t="s">
        <v>68</v>
      </c>
      <c r="G18174" s="30" t="s">
        <v>69</v>
      </c>
      <c r="H18174" s="75">
        <v>1</v>
      </c>
    </row>
    <row r="18175" spans="1:8">
      <c r="A18175" s="30" t="s">
        <v>5030</v>
      </c>
      <c r="B18175" s="74">
        <v>46235</v>
      </c>
      <c r="C18175" s="30" t="s">
        <v>1922</v>
      </c>
      <c r="D18175" s="30" t="s">
        <v>1923</v>
      </c>
      <c r="E18175" s="75">
        <v>27</v>
      </c>
      <c r="F18175" s="30" t="s">
        <v>70</v>
      </c>
      <c r="G18175" s="30" t="s">
        <v>71</v>
      </c>
      <c r="H18175" s="75">
        <v>2</v>
      </c>
    </row>
    <row r="18176" spans="1:8">
      <c r="A18176" s="30" t="s">
        <v>5030</v>
      </c>
      <c r="B18176" s="74">
        <v>46235</v>
      </c>
      <c r="C18176" s="30" t="s">
        <v>950</v>
      </c>
      <c r="D18176" s="30" t="s">
        <v>951</v>
      </c>
      <c r="E18176" s="75">
        <v>31</v>
      </c>
      <c r="F18176" s="30" t="s">
        <v>53</v>
      </c>
      <c r="G18176" s="30" t="s">
        <v>54</v>
      </c>
      <c r="H18176" s="75">
        <v>1</v>
      </c>
    </row>
    <row r="18177" spans="1:8">
      <c r="A18177" s="30" t="s">
        <v>5030</v>
      </c>
      <c r="B18177" s="74">
        <v>46235</v>
      </c>
      <c r="C18177" s="30" t="s">
        <v>954</v>
      </c>
      <c r="D18177" s="30" t="s">
        <v>955</v>
      </c>
      <c r="E18177" s="75">
        <v>29</v>
      </c>
      <c r="F18177" s="30" t="s">
        <v>68</v>
      </c>
      <c r="G18177" s="30" t="s">
        <v>69</v>
      </c>
      <c r="H18177" s="75">
        <v>1</v>
      </c>
    </row>
    <row r="18178" spans="1:8">
      <c r="A18178" s="30" t="s">
        <v>5030</v>
      </c>
      <c r="B18178" s="74">
        <v>46235</v>
      </c>
      <c r="C18178" s="30" t="s">
        <v>956</v>
      </c>
      <c r="D18178" s="30" t="s">
        <v>957</v>
      </c>
      <c r="E18178" s="75">
        <v>81</v>
      </c>
      <c r="F18178" s="30" t="s">
        <v>53</v>
      </c>
      <c r="G18178" s="30" t="s">
        <v>54</v>
      </c>
      <c r="H18178" s="75">
        <v>1</v>
      </c>
    </row>
    <row r="18179" spans="1:8">
      <c r="A18179" s="30" t="s">
        <v>5030</v>
      </c>
      <c r="B18179" s="74">
        <v>46235</v>
      </c>
      <c r="C18179" s="30" t="s">
        <v>958</v>
      </c>
      <c r="D18179" s="30" t="s">
        <v>959</v>
      </c>
      <c r="E18179" s="75">
        <v>79</v>
      </c>
      <c r="F18179" s="30" t="s">
        <v>53</v>
      </c>
      <c r="G18179" s="30" t="s">
        <v>54</v>
      </c>
      <c r="H18179" s="75">
        <v>1</v>
      </c>
    </row>
    <row r="18180" spans="1:8">
      <c r="A18180" s="30" t="s">
        <v>5030</v>
      </c>
      <c r="B18180" s="74">
        <v>46235</v>
      </c>
      <c r="C18180" s="30" t="s">
        <v>972</v>
      </c>
      <c r="D18180" s="30" t="s">
        <v>973</v>
      </c>
      <c r="E18180" s="75">
        <v>168</v>
      </c>
      <c r="F18180" s="30" t="s">
        <v>70</v>
      </c>
      <c r="G18180" s="30" t="s">
        <v>71</v>
      </c>
      <c r="H18180" s="75">
        <v>2</v>
      </c>
    </row>
    <row r="18181" spans="1:8">
      <c r="A18181" s="30" t="s">
        <v>5030</v>
      </c>
      <c r="B18181" s="74">
        <v>46235</v>
      </c>
      <c r="C18181" s="30" t="s">
        <v>974</v>
      </c>
      <c r="D18181" s="30" t="s">
        <v>975</v>
      </c>
      <c r="E18181" s="75">
        <v>177</v>
      </c>
      <c r="F18181" s="30" t="s">
        <v>53</v>
      </c>
      <c r="G18181" s="30" t="s">
        <v>54</v>
      </c>
      <c r="H18181" s="75">
        <v>1</v>
      </c>
    </row>
    <row r="18182" spans="1:8">
      <c r="A18182" s="30" t="s">
        <v>5030</v>
      </c>
      <c r="B18182" s="74">
        <v>46235</v>
      </c>
      <c r="C18182" s="30" t="s">
        <v>976</v>
      </c>
      <c r="D18182" s="30" t="s">
        <v>977</v>
      </c>
      <c r="E18182" s="75">
        <v>51</v>
      </c>
      <c r="F18182" s="30" t="s">
        <v>68</v>
      </c>
      <c r="G18182" s="30" t="s">
        <v>69</v>
      </c>
      <c r="H18182" s="75">
        <v>1</v>
      </c>
    </row>
    <row r="18183" spans="1:8">
      <c r="A18183" s="30" t="s">
        <v>5030</v>
      </c>
      <c r="B18183" s="74">
        <v>46235</v>
      </c>
      <c r="C18183" s="30" t="s">
        <v>980</v>
      </c>
      <c r="D18183" s="30" t="s">
        <v>981</v>
      </c>
      <c r="E18183" s="75">
        <v>101</v>
      </c>
      <c r="F18183" s="30" t="s">
        <v>70</v>
      </c>
      <c r="G18183" s="30" t="s">
        <v>71</v>
      </c>
      <c r="H18183" s="75">
        <v>2</v>
      </c>
    </row>
    <row r="18184" spans="1:8">
      <c r="A18184" s="30" t="s">
        <v>5030</v>
      </c>
      <c r="B18184" s="74">
        <v>46235</v>
      </c>
      <c r="C18184" s="30" t="s">
        <v>984</v>
      </c>
      <c r="D18184" s="30" t="s">
        <v>985</v>
      </c>
      <c r="E18184" s="75">
        <v>123</v>
      </c>
      <c r="F18184" s="30" t="s">
        <v>53</v>
      </c>
      <c r="G18184" s="30" t="s">
        <v>54</v>
      </c>
      <c r="H18184" s="75">
        <v>1</v>
      </c>
    </row>
    <row r="18185" spans="1:8">
      <c r="A18185" s="30" t="s">
        <v>5030</v>
      </c>
      <c r="B18185" s="74">
        <v>46235</v>
      </c>
      <c r="C18185" s="30" t="s">
        <v>992</v>
      </c>
      <c r="D18185" s="30" t="s">
        <v>993</v>
      </c>
      <c r="E18185" s="75">
        <v>64</v>
      </c>
      <c r="F18185" s="30" t="s">
        <v>70</v>
      </c>
      <c r="G18185" s="30" t="s">
        <v>71</v>
      </c>
      <c r="H18185" s="75">
        <v>2</v>
      </c>
    </row>
    <row r="18186" spans="1:8">
      <c r="A18186" s="30" t="s">
        <v>5030</v>
      </c>
      <c r="B18186" s="74">
        <v>46235</v>
      </c>
      <c r="C18186" s="30" t="s">
        <v>1004</v>
      </c>
      <c r="D18186" s="30" t="s">
        <v>1005</v>
      </c>
      <c r="E18186" s="75">
        <v>33</v>
      </c>
      <c r="F18186" s="30" t="s">
        <v>53</v>
      </c>
      <c r="G18186" s="30" t="s">
        <v>54</v>
      </c>
      <c r="H18186" s="75">
        <v>1</v>
      </c>
    </row>
    <row r="18187" spans="1:8">
      <c r="A18187" s="30" t="s">
        <v>5030</v>
      </c>
      <c r="B18187" s="74">
        <v>46235</v>
      </c>
      <c r="C18187" s="30" t="s">
        <v>1006</v>
      </c>
      <c r="D18187" s="30" t="s">
        <v>1007</v>
      </c>
      <c r="E18187" s="75">
        <v>25</v>
      </c>
      <c r="F18187" s="30" t="s">
        <v>68</v>
      </c>
      <c r="G18187" s="30" t="s">
        <v>69</v>
      </c>
      <c r="H18187" s="75">
        <v>1</v>
      </c>
    </row>
    <row r="18188" spans="1:8">
      <c r="A18188" s="30" t="s">
        <v>5030</v>
      </c>
      <c r="B18188" s="74">
        <v>46235</v>
      </c>
      <c r="C18188" s="30" t="s">
        <v>1008</v>
      </c>
      <c r="D18188" s="30" t="s">
        <v>1009</v>
      </c>
      <c r="E18188" s="75">
        <v>14</v>
      </c>
      <c r="F18188" s="30" t="s">
        <v>53</v>
      </c>
      <c r="G18188" s="30" t="s">
        <v>54</v>
      </c>
      <c r="H18188" s="75">
        <v>1</v>
      </c>
    </row>
    <row r="18189" spans="1:8">
      <c r="A18189" s="30" t="s">
        <v>5030</v>
      </c>
      <c r="B18189" s="74">
        <v>46235</v>
      </c>
      <c r="C18189" s="30" t="s">
        <v>1010</v>
      </c>
      <c r="D18189" s="30" t="s">
        <v>1011</v>
      </c>
      <c r="E18189" s="75">
        <v>68</v>
      </c>
      <c r="F18189" s="30" t="s">
        <v>70</v>
      </c>
      <c r="G18189" s="30" t="s">
        <v>71</v>
      </c>
      <c r="H18189" s="75">
        <v>2</v>
      </c>
    </row>
    <row r="18190" spans="1:8">
      <c r="A18190" s="30" t="s">
        <v>5030</v>
      </c>
      <c r="B18190" s="74">
        <v>46235</v>
      </c>
      <c r="C18190" s="30" t="s">
        <v>1012</v>
      </c>
      <c r="D18190" s="30" t="s">
        <v>1013</v>
      </c>
      <c r="E18190" s="75">
        <v>34</v>
      </c>
      <c r="F18190" s="30" t="s">
        <v>53</v>
      </c>
      <c r="G18190" s="30" t="s">
        <v>54</v>
      </c>
      <c r="H18190" s="75">
        <v>1</v>
      </c>
    </row>
    <row r="18191" spans="1:8">
      <c r="A18191" s="30" t="s">
        <v>5030</v>
      </c>
      <c r="B18191" s="74">
        <v>46235</v>
      </c>
      <c r="C18191" s="30" t="s">
        <v>1030</v>
      </c>
      <c r="D18191" s="30" t="s">
        <v>1031</v>
      </c>
      <c r="E18191" s="75">
        <v>110</v>
      </c>
      <c r="F18191" s="30" t="s">
        <v>78</v>
      </c>
      <c r="G18191" s="30" t="s">
        <v>79</v>
      </c>
      <c r="H18191" s="75">
        <v>2</v>
      </c>
    </row>
    <row r="18192" spans="1:8">
      <c r="A18192" s="30" t="s">
        <v>5030</v>
      </c>
      <c r="B18192" s="74">
        <v>46235</v>
      </c>
      <c r="C18192" s="30" t="s">
        <v>1032</v>
      </c>
      <c r="D18192" s="30" t="s">
        <v>1033</v>
      </c>
      <c r="E18192" s="75">
        <v>136</v>
      </c>
      <c r="F18192" s="30" t="s">
        <v>76</v>
      </c>
      <c r="G18192" s="30" t="s">
        <v>77</v>
      </c>
      <c r="H18192" s="75">
        <v>1</v>
      </c>
    </row>
    <row r="18193" spans="1:8">
      <c r="A18193" s="30" t="s">
        <v>5030</v>
      </c>
      <c r="B18193" s="74">
        <v>46235</v>
      </c>
      <c r="C18193" s="30" t="s">
        <v>1036</v>
      </c>
      <c r="D18193" s="30" t="s">
        <v>1037</v>
      </c>
      <c r="E18193" s="75">
        <v>112</v>
      </c>
      <c r="F18193" s="30" t="s">
        <v>53</v>
      </c>
      <c r="G18193" s="30" t="s">
        <v>54</v>
      </c>
      <c r="H18193" s="75">
        <v>1</v>
      </c>
    </row>
    <row r="18194" spans="1:8">
      <c r="A18194" s="30" t="s">
        <v>5030</v>
      </c>
      <c r="B18194" s="74">
        <v>46235</v>
      </c>
      <c r="C18194" s="30" t="s">
        <v>1042</v>
      </c>
      <c r="D18194" s="30" t="s">
        <v>1043</v>
      </c>
      <c r="E18194" s="75">
        <v>149</v>
      </c>
      <c r="F18194" s="30" t="s">
        <v>80</v>
      </c>
      <c r="G18194" s="30" t="s">
        <v>81</v>
      </c>
      <c r="H18194" s="75">
        <v>1</v>
      </c>
    </row>
    <row r="18195" spans="1:8">
      <c r="A18195" s="30" t="s">
        <v>5030</v>
      </c>
      <c r="B18195" s="74">
        <v>46235</v>
      </c>
      <c r="C18195" s="30" t="s">
        <v>1044</v>
      </c>
      <c r="D18195" s="30" t="s">
        <v>1045</v>
      </c>
      <c r="E18195" s="75">
        <v>146</v>
      </c>
      <c r="F18195" s="30" t="s">
        <v>53</v>
      </c>
      <c r="G18195" s="30" t="s">
        <v>54</v>
      </c>
      <c r="H18195" s="75">
        <v>1</v>
      </c>
    </row>
    <row r="18196" spans="1:8">
      <c r="A18196" s="30" t="s">
        <v>5030</v>
      </c>
      <c r="B18196" s="74">
        <v>46235</v>
      </c>
      <c r="C18196" s="30" t="s">
        <v>1046</v>
      </c>
      <c r="D18196" s="30" t="s">
        <v>1047</v>
      </c>
      <c r="E18196" s="75">
        <v>92</v>
      </c>
      <c r="F18196" s="30" t="s">
        <v>78</v>
      </c>
      <c r="G18196" s="30" t="s">
        <v>79</v>
      </c>
      <c r="H18196" s="75">
        <v>2</v>
      </c>
    </row>
    <row r="18197" spans="1:8">
      <c r="A18197" s="30" t="s">
        <v>5030</v>
      </c>
      <c r="B18197" s="74">
        <v>46235</v>
      </c>
      <c r="C18197" s="30" t="s">
        <v>1048</v>
      </c>
      <c r="D18197" s="30" t="s">
        <v>1049</v>
      </c>
      <c r="E18197" s="75">
        <v>113</v>
      </c>
      <c r="F18197" s="30" t="s">
        <v>70</v>
      </c>
      <c r="G18197" s="30" t="s">
        <v>71</v>
      </c>
      <c r="H18197" s="75">
        <v>2</v>
      </c>
    </row>
    <row r="18198" spans="1:8">
      <c r="A18198" s="30" t="s">
        <v>5030</v>
      </c>
      <c r="B18198" s="74">
        <v>46235</v>
      </c>
      <c r="C18198" s="30" t="s">
        <v>1050</v>
      </c>
      <c r="D18198" s="30" t="s">
        <v>1051</v>
      </c>
      <c r="E18198" s="75">
        <v>131</v>
      </c>
      <c r="F18198" s="30" t="s">
        <v>70</v>
      </c>
      <c r="G18198" s="30" t="s">
        <v>71</v>
      </c>
      <c r="H18198" s="75">
        <v>2</v>
      </c>
    </row>
    <row r="18199" spans="1:8">
      <c r="A18199" s="30" t="s">
        <v>5030</v>
      </c>
      <c r="B18199" s="74">
        <v>46235</v>
      </c>
      <c r="C18199" s="30" t="s">
        <v>1052</v>
      </c>
      <c r="D18199" s="30" t="s">
        <v>1053</v>
      </c>
      <c r="E18199" s="75">
        <v>159</v>
      </c>
      <c r="F18199" s="30" t="s">
        <v>53</v>
      </c>
      <c r="G18199" s="30" t="s">
        <v>54</v>
      </c>
      <c r="H18199" s="75">
        <v>1</v>
      </c>
    </row>
    <row r="18200" spans="1:8">
      <c r="A18200" s="30" t="s">
        <v>5030</v>
      </c>
      <c r="B18200" s="74">
        <v>46235</v>
      </c>
      <c r="C18200" s="30" t="s">
        <v>1054</v>
      </c>
      <c r="D18200" s="30" t="s">
        <v>1055</v>
      </c>
      <c r="E18200" s="75">
        <v>94</v>
      </c>
      <c r="F18200" s="30" t="s">
        <v>70</v>
      </c>
      <c r="G18200" s="30" t="s">
        <v>71</v>
      </c>
      <c r="H18200" s="75">
        <v>2</v>
      </c>
    </row>
    <row r="18201" spans="1:8">
      <c r="A18201" s="30" t="s">
        <v>5030</v>
      </c>
      <c r="B18201" s="74">
        <v>46235</v>
      </c>
      <c r="C18201" s="30" t="s">
        <v>1060</v>
      </c>
      <c r="D18201" s="30" t="s">
        <v>1061</v>
      </c>
      <c r="E18201" s="75">
        <v>88</v>
      </c>
      <c r="F18201" s="30" t="s">
        <v>53</v>
      </c>
      <c r="G18201" s="30" t="s">
        <v>54</v>
      </c>
      <c r="H18201" s="75">
        <v>1</v>
      </c>
    </row>
    <row r="18202" spans="1:8">
      <c r="A18202" s="30" t="s">
        <v>5030</v>
      </c>
      <c r="B18202" s="74">
        <v>46235</v>
      </c>
      <c r="C18202" s="30" t="s">
        <v>1066</v>
      </c>
      <c r="D18202" s="30" t="s">
        <v>1067</v>
      </c>
      <c r="E18202" s="75">
        <v>171</v>
      </c>
      <c r="F18202" s="30" t="s">
        <v>78</v>
      </c>
      <c r="G18202" s="30" t="s">
        <v>79</v>
      </c>
      <c r="H18202" s="75">
        <v>2</v>
      </c>
    </row>
    <row r="18203" spans="1:8">
      <c r="A18203" s="30" t="s">
        <v>5030</v>
      </c>
      <c r="B18203" s="74">
        <v>46235</v>
      </c>
      <c r="C18203" s="30" t="s">
        <v>1070</v>
      </c>
      <c r="D18203" s="30" t="s">
        <v>1071</v>
      </c>
      <c r="E18203" s="75">
        <v>36</v>
      </c>
      <c r="F18203" s="30" t="s">
        <v>70</v>
      </c>
      <c r="G18203" s="30" t="s">
        <v>71</v>
      </c>
      <c r="H18203" s="75">
        <v>2</v>
      </c>
    </row>
    <row r="18204" spans="1:8">
      <c r="A18204" s="30" t="s">
        <v>5030</v>
      </c>
      <c r="B18204" s="74">
        <v>46235</v>
      </c>
      <c r="C18204" s="30" t="s">
        <v>1074</v>
      </c>
      <c r="D18204" s="30" t="s">
        <v>1075</v>
      </c>
      <c r="E18204" s="75">
        <v>111</v>
      </c>
      <c r="F18204" s="30" t="s">
        <v>70</v>
      </c>
      <c r="G18204" s="30" t="s">
        <v>71</v>
      </c>
      <c r="H18204" s="75">
        <v>2</v>
      </c>
    </row>
    <row r="18205" spans="1:8">
      <c r="A18205" s="30" t="s">
        <v>5030</v>
      </c>
      <c r="B18205" s="74">
        <v>46235</v>
      </c>
      <c r="C18205" s="30" t="s">
        <v>1076</v>
      </c>
      <c r="D18205" s="30" t="s">
        <v>1077</v>
      </c>
      <c r="E18205" s="75">
        <v>6</v>
      </c>
      <c r="F18205" s="30" t="s">
        <v>53</v>
      </c>
      <c r="G18205" s="30" t="s">
        <v>54</v>
      </c>
      <c r="H18205" s="75">
        <v>1</v>
      </c>
    </row>
    <row r="18206" spans="1:8">
      <c r="A18206" s="30" t="s">
        <v>5030</v>
      </c>
      <c r="B18206" s="74">
        <v>46235</v>
      </c>
      <c r="C18206" s="30" t="s">
        <v>1078</v>
      </c>
      <c r="D18206" s="30" t="s">
        <v>1079</v>
      </c>
      <c r="E18206" s="75">
        <v>22</v>
      </c>
      <c r="F18206" s="30" t="s">
        <v>76</v>
      </c>
      <c r="G18206" s="30" t="s">
        <v>77</v>
      </c>
      <c r="H18206" s="75">
        <v>1</v>
      </c>
    </row>
    <row r="18207" spans="1:8">
      <c r="A18207" s="30" t="s">
        <v>5030</v>
      </c>
      <c r="B18207" s="74">
        <v>46235</v>
      </c>
      <c r="C18207" s="30" t="s">
        <v>1092</v>
      </c>
      <c r="D18207" s="30" t="s">
        <v>1093</v>
      </c>
      <c r="E18207" s="75">
        <v>113</v>
      </c>
      <c r="F18207" s="30" t="s">
        <v>78</v>
      </c>
      <c r="G18207" s="30" t="s">
        <v>79</v>
      </c>
      <c r="H18207" s="75">
        <v>2</v>
      </c>
    </row>
    <row r="18208" spans="1:8">
      <c r="A18208" s="30" t="s">
        <v>5030</v>
      </c>
      <c r="B18208" s="74">
        <v>46235</v>
      </c>
      <c r="C18208" s="30" t="s">
        <v>1094</v>
      </c>
      <c r="D18208" s="30" t="s">
        <v>1095</v>
      </c>
      <c r="E18208" s="75">
        <v>45</v>
      </c>
      <c r="F18208" s="30" t="s">
        <v>70</v>
      </c>
      <c r="G18208" s="30" t="s">
        <v>71</v>
      </c>
      <c r="H18208" s="75">
        <v>2</v>
      </c>
    </row>
    <row r="18209" spans="1:8">
      <c r="A18209" s="30" t="s">
        <v>5030</v>
      </c>
      <c r="B18209" s="74">
        <v>46235</v>
      </c>
      <c r="C18209" s="30" t="s">
        <v>1096</v>
      </c>
      <c r="D18209" s="30" t="s">
        <v>1097</v>
      </c>
      <c r="E18209" s="75">
        <v>52</v>
      </c>
      <c r="F18209" s="30" t="s">
        <v>70</v>
      </c>
      <c r="G18209" s="30" t="s">
        <v>71</v>
      </c>
      <c r="H18209" s="75">
        <v>2</v>
      </c>
    </row>
    <row r="18210" spans="1:8">
      <c r="A18210" s="30" t="s">
        <v>5030</v>
      </c>
      <c r="B18210" s="74">
        <v>46235</v>
      </c>
      <c r="C18210" s="30" t="s">
        <v>1100</v>
      </c>
      <c r="D18210" s="30" t="s">
        <v>1101</v>
      </c>
      <c r="E18210" s="75">
        <v>23</v>
      </c>
      <c r="F18210" s="30" t="s">
        <v>53</v>
      </c>
      <c r="G18210" s="30" t="s">
        <v>54</v>
      </c>
      <c r="H18210" s="75">
        <v>1</v>
      </c>
    </row>
    <row r="18211" spans="1:8">
      <c r="A18211" s="30" t="s">
        <v>5030</v>
      </c>
      <c r="B18211" s="74">
        <v>46235</v>
      </c>
      <c r="C18211" s="30" t="s">
        <v>1104</v>
      </c>
      <c r="D18211" s="30" t="s">
        <v>1105</v>
      </c>
      <c r="E18211" s="75">
        <v>73</v>
      </c>
      <c r="F18211" s="30" t="s">
        <v>53</v>
      </c>
      <c r="G18211" s="30" t="s">
        <v>54</v>
      </c>
      <c r="H18211" s="75">
        <v>1</v>
      </c>
    </row>
    <row r="18212" spans="1:8">
      <c r="A18212" s="30" t="s">
        <v>5030</v>
      </c>
      <c r="B18212" s="74">
        <v>46235</v>
      </c>
      <c r="C18212" s="30" t="s">
        <v>1106</v>
      </c>
      <c r="D18212" s="30" t="s">
        <v>1107</v>
      </c>
      <c r="E18212" s="75">
        <v>92</v>
      </c>
      <c r="F18212" s="30" t="s">
        <v>80</v>
      </c>
      <c r="G18212" s="30" t="s">
        <v>81</v>
      </c>
      <c r="H18212" s="75">
        <v>1</v>
      </c>
    </row>
    <row r="18213" spans="1:8">
      <c r="A18213" s="30" t="s">
        <v>5030</v>
      </c>
      <c r="B18213" s="74">
        <v>46235</v>
      </c>
      <c r="C18213" s="30" t="s">
        <v>1108</v>
      </c>
      <c r="D18213" s="30" t="s">
        <v>1109</v>
      </c>
      <c r="E18213" s="75">
        <v>132</v>
      </c>
      <c r="F18213" s="30" t="s">
        <v>53</v>
      </c>
      <c r="G18213" s="30" t="s">
        <v>54</v>
      </c>
      <c r="H18213" s="75">
        <v>1</v>
      </c>
    </row>
    <row r="18214" spans="1:8">
      <c r="A18214" s="30" t="s">
        <v>5030</v>
      </c>
      <c r="B18214" s="74">
        <v>46235</v>
      </c>
      <c r="C18214" s="30" t="s">
        <v>1110</v>
      </c>
      <c r="D18214" s="30" t="s">
        <v>1111</v>
      </c>
      <c r="E18214" s="75">
        <v>48</v>
      </c>
      <c r="F18214" s="30" t="s">
        <v>80</v>
      </c>
      <c r="G18214" s="30" t="s">
        <v>81</v>
      </c>
      <c r="H18214" s="75">
        <v>1</v>
      </c>
    </row>
    <row r="18215" spans="1:8">
      <c r="A18215" s="30" t="s">
        <v>5030</v>
      </c>
      <c r="B18215" s="74">
        <v>46235</v>
      </c>
      <c r="C18215" s="30" t="s">
        <v>1126</v>
      </c>
      <c r="D18215" s="30" t="s">
        <v>1127</v>
      </c>
      <c r="E18215" s="75">
        <v>42</v>
      </c>
      <c r="F18215" s="30" t="s">
        <v>70</v>
      </c>
      <c r="G18215" s="30" t="s">
        <v>71</v>
      </c>
      <c r="H18215" s="75">
        <v>2</v>
      </c>
    </row>
    <row r="18216" spans="1:8">
      <c r="A18216" s="30" t="s">
        <v>5030</v>
      </c>
      <c r="B18216" s="74">
        <v>46235</v>
      </c>
      <c r="C18216" s="30" t="s">
        <v>1130</v>
      </c>
      <c r="D18216" s="30" t="s">
        <v>1131</v>
      </c>
      <c r="E18216" s="75">
        <v>153</v>
      </c>
      <c r="F18216" s="30" t="s">
        <v>76</v>
      </c>
      <c r="G18216" s="30" t="s">
        <v>77</v>
      </c>
      <c r="H18216" s="75">
        <v>1</v>
      </c>
    </row>
    <row r="18217" spans="1:8">
      <c r="A18217" s="30" t="s">
        <v>5030</v>
      </c>
      <c r="B18217" s="74">
        <v>46235</v>
      </c>
      <c r="C18217" s="30" t="s">
        <v>1138</v>
      </c>
      <c r="D18217" s="30" t="s">
        <v>1139</v>
      </c>
      <c r="E18217" s="75">
        <v>70</v>
      </c>
      <c r="F18217" s="30" t="s">
        <v>70</v>
      </c>
      <c r="G18217" s="30" t="s">
        <v>71</v>
      </c>
      <c r="H18217" s="75">
        <v>2</v>
      </c>
    </row>
    <row r="18218" spans="1:8">
      <c r="A18218" s="30" t="s">
        <v>5030</v>
      </c>
      <c r="B18218" s="74">
        <v>46235</v>
      </c>
      <c r="C18218" s="30" t="s">
        <v>1140</v>
      </c>
      <c r="D18218" s="30" t="s">
        <v>1141</v>
      </c>
      <c r="E18218" s="75">
        <v>40</v>
      </c>
      <c r="F18218" s="30" t="s">
        <v>53</v>
      </c>
      <c r="G18218" s="30" t="s">
        <v>54</v>
      </c>
      <c r="H18218" s="75">
        <v>1</v>
      </c>
    </row>
    <row r="18219" spans="1:8">
      <c r="A18219" s="30" t="s">
        <v>5030</v>
      </c>
      <c r="B18219" s="74">
        <v>46235</v>
      </c>
      <c r="C18219" s="30" t="s">
        <v>1148</v>
      </c>
      <c r="D18219" s="30" t="s">
        <v>1149</v>
      </c>
      <c r="E18219" s="75">
        <v>106</v>
      </c>
      <c r="F18219" s="30" t="s">
        <v>76</v>
      </c>
      <c r="G18219" s="30" t="s">
        <v>77</v>
      </c>
      <c r="H18219" s="75">
        <v>1</v>
      </c>
    </row>
    <row r="18220" spans="1:8">
      <c r="A18220" s="30" t="s">
        <v>5030</v>
      </c>
      <c r="B18220" s="74">
        <v>46235</v>
      </c>
      <c r="C18220" s="30" t="s">
        <v>1150</v>
      </c>
      <c r="D18220" s="30" t="s">
        <v>1151</v>
      </c>
      <c r="E18220" s="75">
        <v>46</v>
      </c>
      <c r="F18220" s="30" t="s">
        <v>70</v>
      </c>
      <c r="G18220" s="30" t="s">
        <v>71</v>
      </c>
      <c r="H18220" s="75">
        <v>2</v>
      </c>
    </row>
    <row r="18221" spans="1:8">
      <c r="A18221" s="30" t="s">
        <v>5030</v>
      </c>
      <c r="B18221" s="74">
        <v>46235</v>
      </c>
      <c r="C18221" s="30" t="s">
        <v>1154</v>
      </c>
      <c r="D18221" s="30" t="s">
        <v>1155</v>
      </c>
      <c r="E18221" s="75">
        <v>51</v>
      </c>
      <c r="F18221" s="30" t="s">
        <v>53</v>
      </c>
      <c r="G18221" s="30" t="s">
        <v>54</v>
      </c>
      <c r="H18221" s="75">
        <v>1</v>
      </c>
    </row>
    <row r="18222" spans="1:8">
      <c r="A18222" s="30" t="s">
        <v>5030</v>
      </c>
      <c r="B18222" s="74">
        <v>46235</v>
      </c>
      <c r="C18222" s="30" t="s">
        <v>1156</v>
      </c>
      <c r="D18222" s="30" t="s">
        <v>1157</v>
      </c>
      <c r="E18222" s="75">
        <v>191</v>
      </c>
      <c r="F18222" s="30" t="s">
        <v>76</v>
      </c>
      <c r="G18222" s="30" t="s">
        <v>77</v>
      </c>
      <c r="H18222" s="75">
        <v>1</v>
      </c>
    </row>
    <row r="18223" spans="1:8">
      <c r="A18223" s="30" t="s">
        <v>5030</v>
      </c>
      <c r="B18223" s="74">
        <v>46235</v>
      </c>
      <c r="C18223" s="30" t="s">
        <v>1860</v>
      </c>
      <c r="D18223" s="30" t="s">
        <v>1861</v>
      </c>
      <c r="E18223" s="75">
        <v>48</v>
      </c>
      <c r="F18223" s="30" t="s">
        <v>53</v>
      </c>
      <c r="G18223" s="30" t="s">
        <v>54</v>
      </c>
      <c r="H18223" s="75">
        <v>1</v>
      </c>
    </row>
    <row r="18224" spans="1:8">
      <c r="A18224" s="30" t="s">
        <v>5030</v>
      </c>
      <c r="B18224" s="74">
        <v>46235</v>
      </c>
      <c r="C18224" s="30" t="s">
        <v>1160</v>
      </c>
      <c r="D18224" s="30" t="s">
        <v>1161</v>
      </c>
      <c r="E18224" s="75">
        <v>28</v>
      </c>
      <c r="F18224" s="30" t="s">
        <v>70</v>
      </c>
      <c r="G18224" s="30" t="s">
        <v>71</v>
      </c>
      <c r="H18224" s="75">
        <v>2</v>
      </c>
    </row>
    <row r="18225" spans="1:8">
      <c r="A18225" s="30" t="s">
        <v>5030</v>
      </c>
      <c r="B18225" s="74">
        <v>46235</v>
      </c>
      <c r="C18225" s="30" t="s">
        <v>1164</v>
      </c>
      <c r="D18225" s="30" t="s">
        <v>1165</v>
      </c>
      <c r="E18225" s="75">
        <v>146</v>
      </c>
      <c r="F18225" s="30" t="s">
        <v>70</v>
      </c>
      <c r="G18225" s="30" t="s">
        <v>71</v>
      </c>
      <c r="H18225" s="75">
        <v>2</v>
      </c>
    </row>
    <row r="18226" spans="1:8">
      <c r="A18226" s="30" t="s">
        <v>5030</v>
      </c>
      <c r="B18226" s="74">
        <v>46235</v>
      </c>
      <c r="C18226" s="30" t="s">
        <v>1174</v>
      </c>
      <c r="D18226" s="30" t="s">
        <v>1175</v>
      </c>
      <c r="E18226" s="75">
        <v>82</v>
      </c>
      <c r="F18226" s="30" t="s">
        <v>53</v>
      </c>
      <c r="G18226" s="30" t="s">
        <v>54</v>
      </c>
      <c r="H18226" s="75">
        <v>1</v>
      </c>
    </row>
    <row r="18227" spans="1:8">
      <c r="A18227" s="30" t="s">
        <v>5030</v>
      </c>
      <c r="B18227" s="74">
        <v>46235</v>
      </c>
      <c r="C18227" s="30" t="s">
        <v>1176</v>
      </c>
      <c r="D18227" s="30" t="s">
        <v>1177</v>
      </c>
      <c r="E18227" s="75">
        <v>18</v>
      </c>
      <c r="F18227" s="30" t="s">
        <v>53</v>
      </c>
      <c r="G18227" s="30" t="s">
        <v>54</v>
      </c>
      <c r="H18227" s="75">
        <v>1</v>
      </c>
    </row>
    <row r="18228" spans="1:8">
      <c r="A18228" s="30" t="s">
        <v>5030</v>
      </c>
      <c r="B18228" s="74">
        <v>46235</v>
      </c>
      <c r="C18228" s="30" t="s">
        <v>1180</v>
      </c>
      <c r="D18228" s="30" t="s">
        <v>1181</v>
      </c>
      <c r="E18228" s="75">
        <v>31</v>
      </c>
      <c r="F18228" s="30" t="s">
        <v>53</v>
      </c>
      <c r="G18228" s="30" t="s">
        <v>54</v>
      </c>
      <c r="H18228" s="75">
        <v>1</v>
      </c>
    </row>
    <row r="18229" spans="1:8">
      <c r="A18229" s="30" t="s">
        <v>5030</v>
      </c>
      <c r="B18229" s="74">
        <v>46235</v>
      </c>
      <c r="C18229" s="30" t="s">
        <v>1188</v>
      </c>
      <c r="D18229" s="30" t="s">
        <v>1189</v>
      </c>
      <c r="E18229" s="75">
        <v>15</v>
      </c>
      <c r="F18229" s="30" t="s">
        <v>70</v>
      </c>
      <c r="G18229" s="30" t="s">
        <v>71</v>
      </c>
      <c r="H18229" s="75">
        <v>2</v>
      </c>
    </row>
    <row r="18230" spans="1:8">
      <c r="A18230" s="30" t="s">
        <v>5030</v>
      </c>
      <c r="B18230" s="74">
        <v>46235</v>
      </c>
      <c r="C18230" s="30" t="s">
        <v>1190</v>
      </c>
      <c r="D18230" s="30" t="s">
        <v>1191</v>
      </c>
      <c r="E18230" s="75">
        <v>16</v>
      </c>
      <c r="F18230" s="30" t="s">
        <v>53</v>
      </c>
      <c r="G18230" s="30" t="s">
        <v>54</v>
      </c>
      <c r="H18230" s="75">
        <v>1</v>
      </c>
    </row>
    <row r="18231" spans="1:8">
      <c r="A18231" s="30" t="s">
        <v>5030</v>
      </c>
      <c r="B18231" s="74">
        <v>46235</v>
      </c>
      <c r="C18231" s="30" t="s">
        <v>1202</v>
      </c>
      <c r="D18231" s="30" t="s">
        <v>1203</v>
      </c>
      <c r="E18231" s="75">
        <v>142</v>
      </c>
      <c r="F18231" s="30" t="s">
        <v>70</v>
      </c>
      <c r="G18231" s="30" t="s">
        <v>71</v>
      </c>
      <c r="H18231" s="75">
        <v>2</v>
      </c>
    </row>
    <row r="18232" spans="1:8">
      <c r="A18232" s="30" t="s">
        <v>5030</v>
      </c>
      <c r="B18232" s="74">
        <v>46235</v>
      </c>
      <c r="C18232" s="30" t="s">
        <v>1208</v>
      </c>
      <c r="D18232" s="30" t="s">
        <v>1209</v>
      </c>
      <c r="E18232" s="75">
        <v>37</v>
      </c>
      <c r="F18232" s="30" t="s">
        <v>53</v>
      </c>
      <c r="G18232" s="30" t="s">
        <v>54</v>
      </c>
      <c r="H18232" s="75">
        <v>1</v>
      </c>
    </row>
    <row r="18233" spans="1:8">
      <c r="A18233" s="30" t="s">
        <v>5030</v>
      </c>
      <c r="B18233" s="74">
        <v>46235</v>
      </c>
      <c r="C18233" s="30" t="s">
        <v>1212</v>
      </c>
      <c r="D18233" s="30" t="s">
        <v>1213</v>
      </c>
      <c r="E18233" s="75">
        <v>8</v>
      </c>
      <c r="F18233" s="30" t="s">
        <v>76</v>
      </c>
      <c r="G18233" s="30" t="s">
        <v>77</v>
      </c>
      <c r="H18233" s="75">
        <v>1</v>
      </c>
    </row>
    <row r="18234" spans="1:8">
      <c r="A18234" s="30" t="s">
        <v>5030</v>
      </c>
      <c r="B18234" s="74">
        <v>46235</v>
      </c>
      <c r="C18234" s="30" t="s">
        <v>1214</v>
      </c>
      <c r="D18234" s="30" t="s">
        <v>1215</v>
      </c>
      <c r="E18234" s="75">
        <v>45</v>
      </c>
      <c r="F18234" s="30" t="s">
        <v>76</v>
      </c>
      <c r="G18234" s="30" t="s">
        <v>77</v>
      </c>
      <c r="H18234" s="75">
        <v>1</v>
      </c>
    </row>
    <row r="18235" spans="1:8">
      <c r="A18235" s="30" t="s">
        <v>5030</v>
      </c>
      <c r="B18235" s="74">
        <v>46235</v>
      </c>
      <c r="C18235" s="30" t="s">
        <v>1220</v>
      </c>
      <c r="D18235" s="30" t="s">
        <v>1221</v>
      </c>
      <c r="E18235" s="75">
        <v>143</v>
      </c>
      <c r="F18235" s="30" t="s">
        <v>70</v>
      </c>
      <c r="G18235" s="30" t="s">
        <v>71</v>
      </c>
      <c r="H18235" s="75">
        <v>2</v>
      </c>
    </row>
    <row r="18236" spans="1:8">
      <c r="A18236" s="30" t="s">
        <v>5030</v>
      </c>
      <c r="B18236" s="74">
        <v>46235</v>
      </c>
      <c r="C18236" s="30" t="s">
        <v>1222</v>
      </c>
      <c r="D18236" s="30" t="s">
        <v>1223</v>
      </c>
      <c r="E18236" s="75">
        <v>123</v>
      </c>
      <c r="F18236" s="30" t="s">
        <v>70</v>
      </c>
      <c r="G18236" s="30" t="s">
        <v>71</v>
      </c>
      <c r="H18236" s="75">
        <v>2</v>
      </c>
    </row>
    <row r="18237" spans="1:8">
      <c r="A18237" s="30" t="s">
        <v>5030</v>
      </c>
      <c r="B18237" s="74">
        <v>46235</v>
      </c>
      <c r="C18237" s="30" t="s">
        <v>1224</v>
      </c>
      <c r="D18237" s="30" t="s">
        <v>1225</v>
      </c>
      <c r="E18237" s="75">
        <v>151</v>
      </c>
      <c r="F18237" s="30" t="s">
        <v>70</v>
      </c>
      <c r="G18237" s="30" t="s">
        <v>71</v>
      </c>
      <c r="H18237" s="75">
        <v>2</v>
      </c>
    </row>
    <row r="18238" spans="1:8">
      <c r="A18238" s="30" t="s">
        <v>5030</v>
      </c>
      <c r="B18238" s="74">
        <v>46235</v>
      </c>
      <c r="C18238" s="30" t="s">
        <v>1226</v>
      </c>
      <c r="D18238" s="30" t="s">
        <v>1227</v>
      </c>
      <c r="E18238" s="75">
        <v>110</v>
      </c>
      <c r="F18238" s="30" t="s">
        <v>76</v>
      </c>
      <c r="G18238" s="30" t="s">
        <v>77</v>
      </c>
      <c r="H18238" s="75">
        <v>1</v>
      </c>
    </row>
    <row r="18239" spans="1:8">
      <c r="A18239" s="30" t="s">
        <v>5030</v>
      </c>
      <c r="B18239" s="74">
        <v>46235</v>
      </c>
      <c r="C18239" s="30" t="s">
        <v>1232</v>
      </c>
      <c r="D18239" s="30" t="s">
        <v>1233</v>
      </c>
      <c r="E18239" s="75">
        <v>104</v>
      </c>
      <c r="F18239" s="30" t="s">
        <v>70</v>
      </c>
      <c r="G18239" s="30" t="s">
        <v>71</v>
      </c>
      <c r="H18239" s="75">
        <v>2</v>
      </c>
    </row>
    <row r="18240" spans="1:8">
      <c r="A18240" s="30" t="s">
        <v>5030</v>
      </c>
      <c r="B18240" s="74">
        <v>46235</v>
      </c>
      <c r="C18240" s="30" t="s">
        <v>1246</v>
      </c>
      <c r="D18240" s="30" t="s">
        <v>1247</v>
      </c>
      <c r="E18240" s="75">
        <v>18</v>
      </c>
      <c r="F18240" s="30" t="s">
        <v>76</v>
      </c>
      <c r="G18240" s="30" t="s">
        <v>77</v>
      </c>
      <c r="H18240" s="75">
        <v>1</v>
      </c>
    </row>
    <row r="18241" spans="1:8">
      <c r="A18241" s="30" t="s">
        <v>5030</v>
      </c>
      <c r="B18241" s="74">
        <v>46235</v>
      </c>
      <c r="C18241" s="30" t="s">
        <v>1250</v>
      </c>
      <c r="D18241" s="30" t="s">
        <v>1251</v>
      </c>
      <c r="E18241" s="75">
        <v>110</v>
      </c>
      <c r="F18241" s="30" t="s">
        <v>70</v>
      </c>
      <c r="G18241" s="30" t="s">
        <v>71</v>
      </c>
      <c r="H18241" s="75">
        <v>2</v>
      </c>
    </row>
    <row r="18242" spans="1:8">
      <c r="A18242" s="30" t="s">
        <v>5030</v>
      </c>
      <c r="B18242" s="74">
        <v>46235</v>
      </c>
      <c r="C18242" s="30" t="s">
        <v>1252</v>
      </c>
      <c r="D18242" s="30" t="s">
        <v>1253</v>
      </c>
      <c r="E18242" s="75">
        <v>2</v>
      </c>
      <c r="F18242" s="30" t="s">
        <v>76</v>
      </c>
      <c r="G18242" s="30" t="s">
        <v>77</v>
      </c>
      <c r="H18242" s="75">
        <v>1</v>
      </c>
    </row>
    <row r="18243" spans="1:8">
      <c r="A18243" s="30" t="s">
        <v>5030</v>
      </c>
      <c r="B18243" s="74">
        <v>46235</v>
      </c>
      <c r="C18243" s="30" t="s">
        <v>1256</v>
      </c>
      <c r="D18243" s="30" t="s">
        <v>1257</v>
      </c>
      <c r="E18243" s="75">
        <v>88</v>
      </c>
      <c r="F18243" s="30" t="s">
        <v>70</v>
      </c>
      <c r="G18243" s="30" t="s">
        <v>71</v>
      </c>
      <c r="H18243" s="75">
        <v>2</v>
      </c>
    </row>
    <row r="18244" spans="1:8">
      <c r="A18244" s="30" t="s">
        <v>5030</v>
      </c>
      <c r="B18244" s="74">
        <v>46235</v>
      </c>
      <c r="C18244" s="30" t="s">
        <v>1258</v>
      </c>
      <c r="D18244" s="30" t="s">
        <v>1259</v>
      </c>
      <c r="E18244" s="75">
        <v>8</v>
      </c>
      <c r="F18244" s="30" t="s">
        <v>53</v>
      </c>
      <c r="G18244" s="30" t="s">
        <v>54</v>
      </c>
      <c r="H18244" s="75">
        <v>1</v>
      </c>
    </row>
    <row r="18245" spans="1:8">
      <c r="A18245" s="30" t="s">
        <v>5030</v>
      </c>
      <c r="B18245" s="74">
        <v>46235</v>
      </c>
      <c r="C18245" s="30" t="s">
        <v>1260</v>
      </c>
      <c r="D18245" s="30" t="s">
        <v>1261</v>
      </c>
      <c r="E18245" s="75">
        <v>63</v>
      </c>
      <c r="F18245" s="30" t="s">
        <v>70</v>
      </c>
      <c r="G18245" s="30" t="s">
        <v>71</v>
      </c>
      <c r="H18245" s="75">
        <v>2</v>
      </c>
    </row>
    <row r="18246" spans="1:8">
      <c r="A18246" s="30" t="s">
        <v>5030</v>
      </c>
      <c r="B18246" s="74">
        <v>46235</v>
      </c>
      <c r="C18246" s="30" t="s">
        <v>1264</v>
      </c>
      <c r="D18246" s="30" t="s">
        <v>1265</v>
      </c>
      <c r="E18246" s="75">
        <v>98</v>
      </c>
      <c r="F18246" s="30" t="s">
        <v>70</v>
      </c>
      <c r="G18246" s="30" t="s">
        <v>71</v>
      </c>
      <c r="H18246" s="75">
        <v>2</v>
      </c>
    </row>
    <row r="18247" spans="1:8">
      <c r="A18247" s="30" t="s">
        <v>5030</v>
      </c>
      <c r="B18247" s="74">
        <v>46235</v>
      </c>
      <c r="C18247" s="30" t="s">
        <v>1266</v>
      </c>
      <c r="D18247" s="30" t="s">
        <v>1267</v>
      </c>
      <c r="E18247" s="75">
        <v>96</v>
      </c>
      <c r="F18247" s="30" t="s">
        <v>53</v>
      </c>
      <c r="G18247" s="30" t="s">
        <v>54</v>
      </c>
      <c r="H18247" s="75">
        <v>1</v>
      </c>
    </row>
    <row r="18248" spans="1:8">
      <c r="A18248" s="30" t="s">
        <v>5030</v>
      </c>
      <c r="B18248" s="74">
        <v>46235</v>
      </c>
      <c r="C18248" s="30" t="s">
        <v>1270</v>
      </c>
      <c r="D18248" s="30" t="s">
        <v>1271</v>
      </c>
      <c r="E18248" s="75">
        <v>66</v>
      </c>
      <c r="F18248" s="30" t="s">
        <v>53</v>
      </c>
      <c r="G18248" s="30" t="s">
        <v>54</v>
      </c>
      <c r="H18248" s="75">
        <v>1</v>
      </c>
    </row>
    <row r="18249" spans="1:8">
      <c r="A18249" s="30" t="s">
        <v>5030</v>
      </c>
      <c r="B18249" s="74">
        <v>46235</v>
      </c>
      <c r="C18249" s="30" t="s">
        <v>1278</v>
      </c>
      <c r="D18249" s="30" t="s">
        <v>1279</v>
      </c>
      <c r="E18249" s="75">
        <v>120</v>
      </c>
      <c r="F18249" s="30" t="s">
        <v>53</v>
      </c>
      <c r="G18249" s="30" t="s">
        <v>54</v>
      </c>
      <c r="H18249" s="75">
        <v>1</v>
      </c>
    </row>
    <row r="18250" spans="1:8">
      <c r="A18250" s="30" t="s">
        <v>5030</v>
      </c>
      <c r="B18250" s="74">
        <v>46235</v>
      </c>
      <c r="C18250" s="30" t="s">
        <v>1288</v>
      </c>
      <c r="D18250" s="30" t="s">
        <v>1289</v>
      </c>
      <c r="E18250" s="75">
        <v>63</v>
      </c>
      <c r="F18250" s="30" t="s">
        <v>53</v>
      </c>
      <c r="G18250" s="30" t="s">
        <v>54</v>
      </c>
      <c r="H18250" s="75">
        <v>1</v>
      </c>
    </row>
    <row r="18251" spans="1:8">
      <c r="A18251" s="30" t="s">
        <v>5030</v>
      </c>
      <c r="B18251" s="74">
        <v>46235</v>
      </c>
      <c r="C18251" s="30" t="s">
        <v>1294</v>
      </c>
      <c r="D18251" s="30" t="s">
        <v>1295</v>
      </c>
      <c r="E18251" s="75">
        <v>70</v>
      </c>
      <c r="F18251" s="30" t="s">
        <v>53</v>
      </c>
      <c r="G18251" s="30" t="s">
        <v>54</v>
      </c>
      <c r="H18251" s="75">
        <v>1</v>
      </c>
    </row>
    <row r="18252" spans="1:8">
      <c r="A18252" s="30" t="s">
        <v>5030</v>
      </c>
      <c r="B18252" s="74">
        <v>46235</v>
      </c>
      <c r="C18252" s="30" t="s">
        <v>1302</v>
      </c>
      <c r="D18252" s="30" t="s">
        <v>1303</v>
      </c>
      <c r="E18252" s="75">
        <v>54</v>
      </c>
      <c r="F18252" s="30" t="s">
        <v>53</v>
      </c>
      <c r="G18252" s="30" t="s">
        <v>54</v>
      </c>
      <c r="H18252" s="75">
        <v>1</v>
      </c>
    </row>
    <row r="18253" spans="1:8">
      <c r="A18253" s="30" t="s">
        <v>5030</v>
      </c>
      <c r="B18253" s="74">
        <v>46235</v>
      </c>
      <c r="C18253" s="30" t="s">
        <v>1306</v>
      </c>
      <c r="D18253" s="30" t="s">
        <v>1307</v>
      </c>
      <c r="E18253" s="75">
        <v>110</v>
      </c>
      <c r="F18253" s="30" t="s">
        <v>80</v>
      </c>
      <c r="G18253" s="30" t="s">
        <v>81</v>
      </c>
      <c r="H18253" s="75">
        <v>1</v>
      </c>
    </row>
    <row r="18254" spans="1:8">
      <c r="A18254" s="30" t="s">
        <v>5030</v>
      </c>
      <c r="B18254" s="74">
        <v>46235</v>
      </c>
      <c r="C18254" s="30" t="s">
        <v>1308</v>
      </c>
      <c r="D18254" s="30" t="s">
        <v>1309</v>
      </c>
      <c r="E18254" s="75">
        <v>224</v>
      </c>
      <c r="F18254" s="30" t="s">
        <v>80</v>
      </c>
      <c r="G18254" s="30" t="s">
        <v>81</v>
      </c>
      <c r="H18254" s="75">
        <v>1</v>
      </c>
    </row>
    <row r="18255" spans="1:8">
      <c r="A18255" s="30" t="s">
        <v>5030</v>
      </c>
      <c r="B18255" s="74">
        <v>46235</v>
      </c>
      <c r="C18255" s="30" t="s">
        <v>1312</v>
      </c>
      <c r="D18255" s="30" t="s">
        <v>1313</v>
      </c>
      <c r="E18255" s="75">
        <v>21</v>
      </c>
      <c r="F18255" s="30" t="s">
        <v>70</v>
      </c>
      <c r="G18255" s="30" t="s">
        <v>71</v>
      </c>
      <c r="H18255" s="75">
        <v>2</v>
      </c>
    </row>
    <row r="18256" spans="1:8">
      <c r="A18256" s="30" t="s">
        <v>5030</v>
      </c>
      <c r="B18256" s="74">
        <v>46235</v>
      </c>
      <c r="C18256" s="30" t="s">
        <v>1320</v>
      </c>
      <c r="D18256" s="30" t="s">
        <v>1321</v>
      </c>
      <c r="E18256" s="75">
        <v>41</v>
      </c>
      <c r="F18256" s="30" t="s">
        <v>70</v>
      </c>
      <c r="G18256" s="30" t="s">
        <v>71</v>
      </c>
      <c r="H18256" s="75">
        <v>2</v>
      </c>
    </row>
    <row r="18257" spans="1:8">
      <c r="A18257" s="30" t="s">
        <v>5030</v>
      </c>
      <c r="B18257" s="74">
        <v>46235</v>
      </c>
      <c r="C18257" s="30" t="s">
        <v>1322</v>
      </c>
      <c r="D18257" s="30" t="s">
        <v>1323</v>
      </c>
      <c r="E18257" s="75">
        <v>139</v>
      </c>
      <c r="F18257" s="30" t="s">
        <v>70</v>
      </c>
      <c r="G18257" s="30" t="s">
        <v>71</v>
      </c>
      <c r="H18257" s="75">
        <v>2</v>
      </c>
    </row>
    <row r="18258" spans="1:8">
      <c r="A18258" s="30" t="s">
        <v>5030</v>
      </c>
      <c r="B18258" s="74">
        <v>46235</v>
      </c>
      <c r="C18258" s="30" t="s">
        <v>1332</v>
      </c>
      <c r="D18258" s="30" t="s">
        <v>1333</v>
      </c>
      <c r="E18258" s="75">
        <v>187</v>
      </c>
      <c r="F18258" s="30" t="s">
        <v>80</v>
      </c>
      <c r="G18258" s="30" t="s">
        <v>81</v>
      </c>
      <c r="H18258" s="75">
        <v>1</v>
      </c>
    </row>
    <row r="18259" spans="1:8">
      <c r="A18259" s="30" t="s">
        <v>5030</v>
      </c>
      <c r="B18259" s="74">
        <v>46235</v>
      </c>
      <c r="C18259" s="30" t="s">
        <v>1334</v>
      </c>
      <c r="D18259" s="30" t="s">
        <v>1335</v>
      </c>
      <c r="E18259" s="75">
        <v>149</v>
      </c>
      <c r="F18259" s="30" t="s">
        <v>80</v>
      </c>
      <c r="G18259" s="30" t="s">
        <v>81</v>
      </c>
      <c r="H18259" s="75">
        <v>1</v>
      </c>
    </row>
    <row r="18260" spans="1:8">
      <c r="A18260" s="30" t="s">
        <v>5030</v>
      </c>
      <c r="B18260" s="74">
        <v>46235</v>
      </c>
      <c r="C18260" s="30" t="s">
        <v>1336</v>
      </c>
      <c r="D18260" s="30" t="s">
        <v>1337</v>
      </c>
      <c r="E18260" s="75">
        <v>94</v>
      </c>
      <c r="F18260" s="30" t="s">
        <v>70</v>
      </c>
      <c r="G18260" s="30" t="s">
        <v>71</v>
      </c>
      <c r="H18260" s="75">
        <v>2</v>
      </c>
    </row>
    <row r="18261" spans="1:8">
      <c r="A18261" s="30" t="s">
        <v>5030</v>
      </c>
      <c r="B18261" s="74">
        <v>46235</v>
      </c>
      <c r="C18261" s="30" t="s">
        <v>1340</v>
      </c>
      <c r="D18261" s="30" t="s">
        <v>1341</v>
      </c>
      <c r="E18261" s="75">
        <v>51</v>
      </c>
      <c r="F18261" s="30" t="s">
        <v>68</v>
      </c>
      <c r="G18261" s="30" t="s">
        <v>69</v>
      </c>
      <c r="H18261" s="75">
        <v>1</v>
      </c>
    </row>
    <row r="18262" spans="1:8">
      <c r="A18262" s="30" t="s">
        <v>5030</v>
      </c>
      <c r="B18262" s="74">
        <v>46235</v>
      </c>
      <c r="C18262" s="30" t="s">
        <v>1346</v>
      </c>
      <c r="D18262" s="30" t="s">
        <v>1347</v>
      </c>
      <c r="E18262" s="75">
        <v>32</v>
      </c>
      <c r="F18262" s="30" t="s">
        <v>68</v>
      </c>
      <c r="G18262" s="30" t="s">
        <v>69</v>
      </c>
      <c r="H18262" s="75">
        <v>1</v>
      </c>
    </row>
    <row r="18263" spans="1:8">
      <c r="A18263" s="30" t="s">
        <v>5030</v>
      </c>
      <c r="B18263" s="74">
        <v>46235</v>
      </c>
      <c r="C18263" s="30" t="s">
        <v>1348</v>
      </c>
      <c r="D18263" s="30" t="s">
        <v>1349</v>
      </c>
      <c r="E18263" s="75">
        <v>255</v>
      </c>
      <c r="F18263" s="30" t="s">
        <v>80</v>
      </c>
      <c r="G18263" s="30" t="s">
        <v>81</v>
      </c>
      <c r="H18263" s="75">
        <v>1</v>
      </c>
    </row>
    <row r="18264" spans="1:8">
      <c r="A18264" s="30" t="s">
        <v>5030</v>
      </c>
      <c r="B18264" s="74">
        <v>46234</v>
      </c>
      <c r="C18264" s="30" t="s">
        <v>766</v>
      </c>
      <c r="D18264" s="30" t="s">
        <v>767</v>
      </c>
      <c r="E18264" s="75">
        <v>52</v>
      </c>
      <c r="F18264" s="30" t="s">
        <v>70</v>
      </c>
      <c r="G18264" s="30" t="s">
        <v>71</v>
      </c>
      <c r="H18264" s="75">
        <v>2</v>
      </c>
    </row>
    <row r="18265" spans="1:8">
      <c r="A18265" s="30" t="s">
        <v>5030</v>
      </c>
      <c r="B18265" s="74">
        <v>46234</v>
      </c>
      <c r="C18265" s="30" t="s">
        <v>768</v>
      </c>
      <c r="D18265" s="30" t="s">
        <v>769</v>
      </c>
      <c r="E18265" s="75">
        <v>51</v>
      </c>
      <c r="F18265" s="30" t="s">
        <v>70</v>
      </c>
      <c r="G18265" s="30" t="s">
        <v>71</v>
      </c>
      <c r="H18265" s="75">
        <v>2</v>
      </c>
    </row>
    <row r="18266" spans="1:8">
      <c r="A18266" s="30" t="s">
        <v>5030</v>
      </c>
      <c r="B18266" s="74">
        <v>46234</v>
      </c>
      <c r="C18266" s="30" t="s">
        <v>770</v>
      </c>
      <c r="D18266" s="30" t="s">
        <v>771</v>
      </c>
      <c r="E18266" s="75">
        <v>84</v>
      </c>
      <c r="F18266" s="30" t="s">
        <v>70</v>
      </c>
      <c r="G18266" s="30" t="s">
        <v>71</v>
      </c>
      <c r="H18266" s="75">
        <v>2</v>
      </c>
    </row>
    <row r="18267" spans="1:8">
      <c r="A18267" s="30" t="s">
        <v>5030</v>
      </c>
      <c r="B18267" s="74">
        <v>46234</v>
      </c>
      <c r="C18267" s="30" t="s">
        <v>772</v>
      </c>
      <c r="D18267" s="30" t="s">
        <v>773</v>
      </c>
      <c r="E18267" s="75">
        <v>149</v>
      </c>
      <c r="F18267" s="30" t="s">
        <v>80</v>
      </c>
      <c r="G18267" s="30" t="s">
        <v>81</v>
      </c>
      <c r="H18267" s="75">
        <v>1</v>
      </c>
    </row>
    <row r="18268" spans="1:8">
      <c r="A18268" s="30" t="s">
        <v>5030</v>
      </c>
      <c r="B18268" s="74">
        <v>46234</v>
      </c>
      <c r="C18268" s="30" t="s">
        <v>774</v>
      </c>
      <c r="D18268" s="30" t="s">
        <v>775</v>
      </c>
      <c r="E18268" s="75">
        <v>142</v>
      </c>
      <c r="F18268" s="30" t="s">
        <v>70</v>
      </c>
      <c r="G18268" s="30" t="s">
        <v>71</v>
      </c>
      <c r="H18268" s="75">
        <v>2</v>
      </c>
    </row>
    <row r="18269" spans="1:8">
      <c r="A18269" s="30" t="s">
        <v>5030</v>
      </c>
      <c r="B18269" s="74">
        <v>46234</v>
      </c>
      <c r="C18269" s="30" t="s">
        <v>776</v>
      </c>
      <c r="D18269" s="30" t="s">
        <v>777</v>
      </c>
      <c r="E18269" s="75">
        <v>31</v>
      </c>
      <c r="F18269" s="30" t="s">
        <v>68</v>
      </c>
      <c r="G18269" s="30" t="s">
        <v>69</v>
      </c>
      <c r="H18269" s="75">
        <v>1</v>
      </c>
    </row>
    <row r="18270" spans="1:8">
      <c r="A18270" s="30" t="s">
        <v>5030</v>
      </c>
      <c r="B18270" s="74">
        <v>46234</v>
      </c>
      <c r="C18270" s="30" t="s">
        <v>780</v>
      </c>
      <c r="D18270" s="30" t="s">
        <v>781</v>
      </c>
      <c r="E18270" s="75">
        <v>131</v>
      </c>
      <c r="F18270" s="30" t="s">
        <v>70</v>
      </c>
      <c r="G18270" s="30" t="s">
        <v>71</v>
      </c>
      <c r="H18270" s="75">
        <v>2</v>
      </c>
    </row>
    <row r="18271" spans="1:8">
      <c r="A18271" s="30" t="s">
        <v>5030</v>
      </c>
      <c r="B18271" s="74">
        <v>46234</v>
      </c>
      <c r="C18271" s="30" t="s">
        <v>784</v>
      </c>
      <c r="D18271" s="30" t="s">
        <v>785</v>
      </c>
      <c r="E18271" s="75">
        <v>6</v>
      </c>
      <c r="F18271" s="30" t="s">
        <v>76</v>
      </c>
      <c r="G18271" s="30" t="s">
        <v>77</v>
      </c>
      <c r="H18271" s="75">
        <v>1</v>
      </c>
    </row>
    <row r="18272" spans="1:8">
      <c r="A18272" s="30" t="s">
        <v>5030</v>
      </c>
      <c r="B18272" s="74">
        <v>46234</v>
      </c>
      <c r="C18272" s="30" t="s">
        <v>786</v>
      </c>
      <c r="D18272" s="30" t="s">
        <v>787</v>
      </c>
      <c r="E18272" s="75">
        <v>116</v>
      </c>
      <c r="F18272" s="30" t="s">
        <v>70</v>
      </c>
      <c r="G18272" s="30" t="s">
        <v>71</v>
      </c>
      <c r="H18272" s="75">
        <v>2</v>
      </c>
    </row>
    <row r="18273" spans="1:8">
      <c r="A18273" s="30" t="s">
        <v>5030</v>
      </c>
      <c r="B18273" s="74">
        <v>46234</v>
      </c>
      <c r="C18273" s="30" t="s">
        <v>788</v>
      </c>
      <c r="D18273" s="30" t="s">
        <v>789</v>
      </c>
      <c r="E18273" s="75">
        <v>73</v>
      </c>
      <c r="F18273" s="30" t="s">
        <v>68</v>
      </c>
      <c r="G18273" s="30" t="s">
        <v>69</v>
      </c>
      <c r="H18273" s="75">
        <v>1</v>
      </c>
    </row>
    <row r="18274" spans="1:8">
      <c r="A18274" s="30" t="s">
        <v>5030</v>
      </c>
      <c r="B18274" s="74">
        <v>46234</v>
      </c>
      <c r="C18274" s="30" t="s">
        <v>790</v>
      </c>
      <c r="D18274" s="30" t="s">
        <v>791</v>
      </c>
      <c r="E18274" s="75">
        <v>73</v>
      </c>
      <c r="F18274" s="30" t="s">
        <v>70</v>
      </c>
      <c r="G18274" s="30" t="s">
        <v>71</v>
      </c>
      <c r="H18274" s="75">
        <v>2</v>
      </c>
    </row>
    <row r="18275" spans="1:8">
      <c r="A18275" s="30" t="s">
        <v>5030</v>
      </c>
      <c r="B18275" s="74">
        <v>46234</v>
      </c>
      <c r="C18275" s="30" t="s">
        <v>798</v>
      </c>
      <c r="D18275" s="30" t="s">
        <v>799</v>
      </c>
      <c r="E18275" s="75">
        <v>92</v>
      </c>
      <c r="F18275" s="30" t="s">
        <v>68</v>
      </c>
      <c r="G18275" s="30" t="s">
        <v>69</v>
      </c>
      <c r="H18275" s="75">
        <v>1</v>
      </c>
    </row>
    <row r="18276" spans="1:8">
      <c r="A18276" s="30" t="s">
        <v>5030</v>
      </c>
      <c r="B18276" s="74">
        <v>46234</v>
      </c>
      <c r="C18276" s="30" t="s">
        <v>800</v>
      </c>
      <c r="D18276" s="30" t="s">
        <v>801</v>
      </c>
      <c r="E18276" s="75">
        <v>58</v>
      </c>
      <c r="F18276" s="30" t="s">
        <v>68</v>
      </c>
      <c r="G18276" s="30" t="s">
        <v>69</v>
      </c>
      <c r="H18276" s="75">
        <v>1</v>
      </c>
    </row>
    <row r="18277" spans="1:8">
      <c r="A18277" s="30" t="s">
        <v>5030</v>
      </c>
      <c r="B18277" s="74">
        <v>46234</v>
      </c>
      <c r="C18277" s="30" t="s">
        <v>802</v>
      </c>
      <c r="D18277" s="30" t="s">
        <v>803</v>
      </c>
      <c r="E18277" s="75">
        <v>188</v>
      </c>
      <c r="F18277" s="30" t="s">
        <v>68</v>
      </c>
      <c r="G18277" s="30" t="s">
        <v>69</v>
      </c>
      <c r="H18277" s="75">
        <v>1</v>
      </c>
    </row>
    <row r="18278" spans="1:8">
      <c r="A18278" s="30" t="s">
        <v>5030</v>
      </c>
      <c r="B18278" s="74">
        <v>46234</v>
      </c>
      <c r="C18278" s="30" t="s">
        <v>804</v>
      </c>
      <c r="D18278" s="30" t="s">
        <v>805</v>
      </c>
      <c r="E18278" s="75">
        <v>142</v>
      </c>
      <c r="F18278" s="30" t="s">
        <v>80</v>
      </c>
      <c r="G18278" s="30" t="s">
        <v>81</v>
      </c>
      <c r="H18278" s="75">
        <v>1</v>
      </c>
    </row>
    <row r="18279" spans="1:8">
      <c r="A18279" s="30" t="s">
        <v>5030</v>
      </c>
      <c r="B18279" s="74">
        <v>46234</v>
      </c>
      <c r="C18279" s="30" t="s">
        <v>806</v>
      </c>
      <c r="D18279" s="30" t="s">
        <v>807</v>
      </c>
      <c r="E18279" s="75">
        <v>99</v>
      </c>
      <c r="F18279" s="30" t="s">
        <v>70</v>
      </c>
      <c r="G18279" s="30" t="s">
        <v>71</v>
      </c>
      <c r="H18279" s="75">
        <v>2</v>
      </c>
    </row>
    <row r="18280" spans="1:8">
      <c r="A18280" s="30" t="s">
        <v>5030</v>
      </c>
      <c r="B18280" s="74">
        <v>46234</v>
      </c>
      <c r="C18280" s="30" t="s">
        <v>808</v>
      </c>
      <c r="D18280" s="30" t="s">
        <v>809</v>
      </c>
      <c r="E18280" s="75">
        <v>65</v>
      </c>
      <c r="F18280" s="30" t="s">
        <v>68</v>
      </c>
      <c r="G18280" s="30" t="s">
        <v>69</v>
      </c>
      <c r="H18280" s="75">
        <v>1</v>
      </c>
    </row>
    <row r="18281" spans="1:8">
      <c r="A18281" s="30" t="s">
        <v>5030</v>
      </c>
      <c r="B18281" s="74">
        <v>46234</v>
      </c>
      <c r="C18281" s="30" t="s">
        <v>810</v>
      </c>
      <c r="D18281" s="30" t="s">
        <v>811</v>
      </c>
      <c r="E18281" s="75">
        <v>56</v>
      </c>
      <c r="F18281" s="30" t="s">
        <v>70</v>
      </c>
      <c r="G18281" s="30" t="s">
        <v>71</v>
      </c>
      <c r="H18281" s="75">
        <v>2</v>
      </c>
    </row>
    <row r="18282" spans="1:8">
      <c r="A18282" s="30" t="s">
        <v>5030</v>
      </c>
      <c r="B18282" s="74">
        <v>46234</v>
      </c>
      <c r="C18282" s="30" t="s">
        <v>818</v>
      </c>
      <c r="D18282" s="30" t="s">
        <v>819</v>
      </c>
      <c r="E18282" s="75">
        <v>42</v>
      </c>
      <c r="F18282" s="30" t="s">
        <v>53</v>
      </c>
      <c r="G18282" s="30" t="s">
        <v>54</v>
      </c>
      <c r="H18282" s="75">
        <v>1</v>
      </c>
    </row>
    <row r="18283" spans="1:8">
      <c r="A18283" s="30" t="s">
        <v>5030</v>
      </c>
      <c r="B18283" s="74">
        <v>46234</v>
      </c>
      <c r="C18283" s="30" t="s">
        <v>820</v>
      </c>
      <c r="D18283" s="30" t="s">
        <v>821</v>
      </c>
      <c r="E18283" s="75">
        <v>69</v>
      </c>
      <c r="F18283" s="30" t="s">
        <v>68</v>
      </c>
      <c r="G18283" s="30" t="s">
        <v>69</v>
      </c>
      <c r="H18283" s="75">
        <v>1</v>
      </c>
    </row>
    <row r="18284" spans="1:8">
      <c r="A18284" s="30" t="s">
        <v>5030</v>
      </c>
      <c r="B18284" s="74">
        <v>46234</v>
      </c>
      <c r="C18284" s="30" t="s">
        <v>826</v>
      </c>
      <c r="D18284" s="30" t="s">
        <v>827</v>
      </c>
      <c r="E18284" s="75">
        <v>62</v>
      </c>
      <c r="F18284" s="30" t="s">
        <v>70</v>
      </c>
      <c r="G18284" s="30" t="s">
        <v>71</v>
      </c>
      <c r="H18284" s="75">
        <v>2</v>
      </c>
    </row>
    <row r="18285" spans="1:8">
      <c r="A18285" s="30" t="s">
        <v>5030</v>
      </c>
      <c r="B18285" s="74">
        <v>46234</v>
      </c>
      <c r="C18285" s="30" t="s">
        <v>828</v>
      </c>
      <c r="D18285" s="30" t="s">
        <v>829</v>
      </c>
      <c r="E18285" s="75">
        <v>87</v>
      </c>
      <c r="F18285" s="30" t="s">
        <v>68</v>
      </c>
      <c r="G18285" s="30" t="s">
        <v>69</v>
      </c>
      <c r="H18285" s="75">
        <v>1</v>
      </c>
    </row>
    <row r="18286" spans="1:8">
      <c r="A18286" s="30" t="s">
        <v>5030</v>
      </c>
      <c r="B18286" s="74">
        <v>46234</v>
      </c>
      <c r="C18286" s="30" t="s">
        <v>830</v>
      </c>
      <c r="D18286" s="30" t="s">
        <v>831</v>
      </c>
      <c r="E18286" s="75">
        <v>60</v>
      </c>
      <c r="F18286" s="30" t="s">
        <v>70</v>
      </c>
      <c r="G18286" s="30" t="s">
        <v>71</v>
      </c>
      <c r="H18286" s="75">
        <v>2</v>
      </c>
    </row>
    <row r="18287" spans="1:8">
      <c r="A18287" s="30" t="s">
        <v>5030</v>
      </c>
      <c r="B18287" s="74">
        <v>46234</v>
      </c>
      <c r="C18287" s="30" t="s">
        <v>832</v>
      </c>
      <c r="D18287" s="30" t="s">
        <v>833</v>
      </c>
      <c r="E18287" s="75">
        <v>46</v>
      </c>
      <c r="F18287" s="30" t="s">
        <v>68</v>
      </c>
      <c r="G18287" s="30" t="s">
        <v>69</v>
      </c>
      <c r="H18287" s="75">
        <v>1</v>
      </c>
    </row>
    <row r="18288" spans="1:8">
      <c r="A18288" s="30" t="s">
        <v>5030</v>
      </c>
      <c r="B18288" s="74">
        <v>46234</v>
      </c>
      <c r="C18288" s="30" t="s">
        <v>834</v>
      </c>
      <c r="D18288" s="30" t="s">
        <v>835</v>
      </c>
      <c r="E18288" s="75">
        <v>47</v>
      </c>
      <c r="F18288" s="30" t="s">
        <v>80</v>
      </c>
      <c r="G18288" s="30" t="s">
        <v>81</v>
      </c>
      <c r="H18288" s="75">
        <v>1</v>
      </c>
    </row>
    <row r="18289" spans="1:8">
      <c r="A18289" s="30" t="s">
        <v>5030</v>
      </c>
      <c r="B18289" s="74">
        <v>46234</v>
      </c>
      <c r="C18289" s="30" t="s">
        <v>836</v>
      </c>
      <c r="D18289" s="30" t="s">
        <v>837</v>
      </c>
      <c r="E18289" s="75">
        <v>13</v>
      </c>
      <c r="F18289" s="30" t="s">
        <v>53</v>
      </c>
      <c r="G18289" s="30" t="s">
        <v>54</v>
      </c>
      <c r="H18289" s="75">
        <v>1</v>
      </c>
    </row>
    <row r="18290" spans="1:8">
      <c r="A18290" s="30" t="s">
        <v>5030</v>
      </c>
      <c r="B18290" s="74">
        <v>46234</v>
      </c>
      <c r="C18290" s="30" t="s">
        <v>838</v>
      </c>
      <c r="D18290" s="30" t="s">
        <v>839</v>
      </c>
      <c r="E18290" s="75">
        <v>84</v>
      </c>
      <c r="F18290" s="30" t="s">
        <v>70</v>
      </c>
      <c r="G18290" s="30" t="s">
        <v>71</v>
      </c>
      <c r="H18290" s="75">
        <v>2</v>
      </c>
    </row>
    <row r="18291" spans="1:8">
      <c r="A18291" s="30" t="s">
        <v>5030</v>
      </c>
      <c r="B18291" s="74">
        <v>46234</v>
      </c>
      <c r="C18291" s="30" t="s">
        <v>840</v>
      </c>
      <c r="D18291" s="30" t="s">
        <v>841</v>
      </c>
      <c r="E18291" s="75">
        <v>51</v>
      </c>
      <c r="F18291" s="30" t="s">
        <v>70</v>
      </c>
      <c r="G18291" s="30" t="s">
        <v>71</v>
      </c>
      <c r="H18291" s="75">
        <v>2</v>
      </c>
    </row>
    <row r="18292" spans="1:8">
      <c r="A18292" s="30" t="s">
        <v>5030</v>
      </c>
      <c r="B18292" s="74">
        <v>46234</v>
      </c>
      <c r="C18292" s="30" t="s">
        <v>842</v>
      </c>
      <c r="D18292" s="30" t="s">
        <v>843</v>
      </c>
      <c r="E18292" s="75">
        <v>132</v>
      </c>
      <c r="F18292" s="30" t="s">
        <v>70</v>
      </c>
      <c r="G18292" s="30" t="s">
        <v>71</v>
      </c>
      <c r="H18292" s="75">
        <v>2</v>
      </c>
    </row>
    <row r="18293" spans="1:8">
      <c r="A18293" s="30" t="s">
        <v>5030</v>
      </c>
      <c r="B18293" s="74">
        <v>46234</v>
      </c>
      <c r="C18293" s="30" t="s">
        <v>844</v>
      </c>
      <c r="D18293" s="30" t="s">
        <v>845</v>
      </c>
      <c r="E18293" s="75">
        <v>85</v>
      </c>
      <c r="F18293" s="30" t="s">
        <v>80</v>
      </c>
      <c r="G18293" s="30" t="s">
        <v>81</v>
      </c>
      <c r="H18293" s="75">
        <v>1</v>
      </c>
    </row>
    <row r="18294" spans="1:8">
      <c r="A18294" s="30" t="s">
        <v>5030</v>
      </c>
      <c r="B18294" s="74">
        <v>46234</v>
      </c>
      <c r="C18294" s="30" t="s">
        <v>846</v>
      </c>
      <c r="D18294" s="30" t="s">
        <v>847</v>
      </c>
      <c r="E18294" s="75">
        <v>319</v>
      </c>
      <c r="F18294" s="30" t="s">
        <v>80</v>
      </c>
      <c r="G18294" s="30" t="s">
        <v>81</v>
      </c>
      <c r="H18294" s="75">
        <v>1</v>
      </c>
    </row>
    <row r="18295" spans="1:8">
      <c r="A18295" s="30" t="s">
        <v>5030</v>
      </c>
      <c r="B18295" s="74">
        <v>46234</v>
      </c>
      <c r="C18295" s="30" t="s">
        <v>848</v>
      </c>
      <c r="D18295" s="30" t="s">
        <v>849</v>
      </c>
      <c r="E18295" s="75">
        <v>314</v>
      </c>
      <c r="F18295" s="30" t="s">
        <v>70</v>
      </c>
      <c r="G18295" s="30" t="s">
        <v>71</v>
      </c>
      <c r="H18295" s="75">
        <v>2</v>
      </c>
    </row>
    <row r="18296" spans="1:8">
      <c r="A18296" s="30" t="s">
        <v>5030</v>
      </c>
      <c r="B18296" s="74">
        <v>46234</v>
      </c>
      <c r="C18296" s="30" t="s">
        <v>850</v>
      </c>
      <c r="D18296" s="30" t="s">
        <v>851</v>
      </c>
      <c r="E18296" s="75">
        <v>54</v>
      </c>
      <c r="F18296" s="30" t="s">
        <v>70</v>
      </c>
      <c r="G18296" s="30" t="s">
        <v>71</v>
      </c>
      <c r="H18296" s="75">
        <v>2</v>
      </c>
    </row>
    <row r="18297" spans="1:8">
      <c r="A18297" s="30" t="s">
        <v>5030</v>
      </c>
      <c r="B18297" s="74">
        <v>46234</v>
      </c>
      <c r="C18297" s="30" t="s">
        <v>854</v>
      </c>
      <c r="D18297" s="30" t="s">
        <v>855</v>
      </c>
      <c r="E18297" s="75">
        <v>78</v>
      </c>
      <c r="F18297" s="30" t="s">
        <v>70</v>
      </c>
      <c r="G18297" s="30" t="s">
        <v>71</v>
      </c>
      <c r="H18297" s="75">
        <v>2</v>
      </c>
    </row>
    <row r="18298" spans="1:8">
      <c r="A18298" s="30" t="s">
        <v>5030</v>
      </c>
      <c r="B18298" s="74">
        <v>46234</v>
      </c>
      <c r="C18298" s="30" t="s">
        <v>856</v>
      </c>
      <c r="D18298" s="30" t="s">
        <v>857</v>
      </c>
      <c r="E18298" s="75">
        <v>1</v>
      </c>
      <c r="F18298" s="30" t="s">
        <v>68</v>
      </c>
      <c r="G18298" s="30" t="s">
        <v>69</v>
      </c>
      <c r="H18298" s="75">
        <v>1</v>
      </c>
    </row>
    <row r="18299" spans="1:8">
      <c r="A18299" s="30" t="s">
        <v>5030</v>
      </c>
      <c r="B18299" s="74">
        <v>46234</v>
      </c>
      <c r="C18299" s="30" t="s">
        <v>860</v>
      </c>
      <c r="D18299" s="30" t="s">
        <v>861</v>
      </c>
      <c r="E18299" s="75">
        <v>58</v>
      </c>
      <c r="F18299" s="30" t="s">
        <v>70</v>
      </c>
      <c r="G18299" s="30" t="s">
        <v>71</v>
      </c>
      <c r="H18299" s="75">
        <v>2</v>
      </c>
    </row>
    <row r="18300" spans="1:8">
      <c r="A18300" s="30" t="s">
        <v>5030</v>
      </c>
      <c r="B18300" s="74">
        <v>46234</v>
      </c>
      <c r="C18300" s="30" t="s">
        <v>864</v>
      </c>
      <c r="D18300" s="30" t="s">
        <v>865</v>
      </c>
      <c r="E18300" s="75">
        <v>11</v>
      </c>
      <c r="F18300" s="30" t="s">
        <v>68</v>
      </c>
      <c r="G18300" s="30" t="s">
        <v>69</v>
      </c>
      <c r="H18300" s="75">
        <v>1</v>
      </c>
    </row>
    <row r="18301" spans="1:8">
      <c r="A18301" s="30" t="s">
        <v>5030</v>
      </c>
      <c r="B18301" s="74">
        <v>46234</v>
      </c>
      <c r="C18301" s="30" t="s">
        <v>866</v>
      </c>
      <c r="D18301" s="30" t="s">
        <v>867</v>
      </c>
      <c r="E18301" s="75">
        <v>73</v>
      </c>
      <c r="F18301" s="30" t="s">
        <v>70</v>
      </c>
      <c r="G18301" s="30" t="s">
        <v>71</v>
      </c>
      <c r="H18301" s="75">
        <v>2</v>
      </c>
    </row>
    <row r="18302" spans="1:8">
      <c r="A18302" s="30" t="s">
        <v>5030</v>
      </c>
      <c r="B18302" s="74">
        <v>46234</v>
      </c>
      <c r="C18302" s="30" t="s">
        <v>868</v>
      </c>
      <c r="D18302" s="30" t="s">
        <v>869</v>
      </c>
      <c r="E18302" s="75">
        <v>89</v>
      </c>
      <c r="F18302" s="30" t="s">
        <v>70</v>
      </c>
      <c r="G18302" s="30" t="s">
        <v>71</v>
      </c>
      <c r="H18302" s="75">
        <v>2</v>
      </c>
    </row>
    <row r="18303" spans="1:8">
      <c r="A18303" s="30" t="s">
        <v>5030</v>
      </c>
      <c r="B18303" s="74">
        <v>46234</v>
      </c>
      <c r="C18303" s="30" t="s">
        <v>870</v>
      </c>
      <c r="D18303" s="30" t="s">
        <v>871</v>
      </c>
      <c r="E18303" s="75">
        <v>42</v>
      </c>
      <c r="F18303" s="30" t="s">
        <v>68</v>
      </c>
      <c r="G18303" s="30" t="s">
        <v>69</v>
      </c>
      <c r="H18303" s="75">
        <v>1</v>
      </c>
    </row>
    <row r="18304" spans="1:8">
      <c r="A18304" s="30" t="s">
        <v>5030</v>
      </c>
      <c r="B18304" s="74">
        <v>46234</v>
      </c>
      <c r="C18304" s="30" t="s">
        <v>872</v>
      </c>
      <c r="D18304" s="30" t="s">
        <v>873</v>
      </c>
      <c r="E18304" s="75">
        <v>104</v>
      </c>
      <c r="F18304" s="30" t="s">
        <v>70</v>
      </c>
      <c r="G18304" s="30" t="s">
        <v>71</v>
      </c>
      <c r="H18304" s="75">
        <v>2</v>
      </c>
    </row>
    <row r="18305" spans="1:8">
      <c r="A18305" s="30" t="s">
        <v>5030</v>
      </c>
      <c r="B18305" s="74">
        <v>46234</v>
      </c>
      <c r="C18305" s="30" t="s">
        <v>874</v>
      </c>
      <c r="D18305" s="30" t="s">
        <v>875</v>
      </c>
      <c r="E18305" s="75">
        <v>11</v>
      </c>
      <c r="F18305" s="30" t="s">
        <v>68</v>
      </c>
      <c r="G18305" s="30" t="s">
        <v>69</v>
      </c>
      <c r="H18305" s="75">
        <v>1</v>
      </c>
    </row>
    <row r="18306" spans="1:8">
      <c r="A18306" s="30" t="s">
        <v>5030</v>
      </c>
      <c r="B18306" s="74">
        <v>46234</v>
      </c>
      <c r="C18306" s="30" t="s">
        <v>876</v>
      </c>
      <c r="D18306" s="30" t="s">
        <v>877</v>
      </c>
      <c r="E18306" s="75">
        <v>67</v>
      </c>
      <c r="F18306" s="30" t="s">
        <v>70</v>
      </c>
      <c r="G18306" s="30" t="s">
        <v>71</v>
      </c>
      <c r="H18306" s="75">
        <v>2</v>
      </c>
    </row>
    <row r="18307" spans="1:8">
      <c r="A18307" s="30" t="s">
        <v>5030</v>
      </c>
      <c r="B18307" s="74">
        <v>46234</v>
      </c>
      <c r="C18307" s="30" t="s">
        <v>878</v>
      </c>
      <c r="D18307" s="30" t="s">
        <v>879</v>
      </c>
      <c r="E18307" s="75">
        <v>94</v>
      </c>
      <c r="F18307" s="30" t="s">
        <v>70</v>
      </c>
      <c r="G18307" s="30" t="s">
        <v>71</v>
      </c>
      <c r="H18307" s="75">
        <v>2</v>
      </c>
    </row>
    <row r="18308" spans="1:8">
      <c r="A18308" s="30" t="s">
        <v>5030</v>
      </c>
      <c r="B18308" s="74">
        <v>46234</v>
      </c>
      <c r="C18308" s="30" t="s">
        <v>880</v>
      </c>
      <c r="D18308" s="30" t="s">
        <v>881</v>
      </c>
      <c r="E18308" s="75">
        <v>64</v>
      </c>
      <c r="F18308" s="30" t="s">
        <v>70</v>
      </c>
      <c r="G18308" s="30" t="s">
        <v>71</v>
      </c>
      <c r="H18308" s="75">
        <v>2</v>
      </c>
    </row>
    <row r="18309" spans="1:8">
      <c r="A18309" s="30" t="s">
        <v>5030</v>
      </c>
      <c r="B18309" s="74">
        <v>46234</v>
      </c>
      <c r="C18309" s="30" t="s">
        <v>882</v>
      </c>
      <c r="D18309" s="30" t="s">
        <v>883</v>
      </c>
      <c r="E18309" s="75">
        <v>38</v>
      </c>
      <c r="F18309" s="30" t="s">
        <v>68</v>
      </c>
      <c r="G18309" s="30" t="s">
        <v>69</v>
      </c>
      <c r="H18309" s="75">
        <v>1</v>
      </c>
    </row>
    <row r="18310" spans="1:8">
      <c r="A18310" s="30" t="s">
        <v>5030</v>
      </c>
      <c r="B18310" s="74">
        <v>46234</v>
      </c>
      <c r="C18310" s="30" t="s">
        <v>886</v>
      </c>
      <c r="D18310" s="30" t="s">
        <v>887</v>
      </c>
      <c r="E18310" s="75">
        <v>520</v>
      </c>
      <c r="F18310" s="30" t="s">
        <v>70</v>
      </c>
      <c r="G18310" s="30" t="s">
        <v>71</v>
      </c>
      <c r="H18310" s="75">
        <v>2</v>
      </c>
    </row>
    <row r="18311" spans="1:8">
      <c r="A18311" s="30" t="s">
        <v>5030</v>
      </c>
      <c r="B18311" s="74">
        <v>46234</v>
      </c>
      <c r="C18311" s="30" t="s">
        <v>890</v>
      </c>
      <c r="D18311" s="30" t="s">
        <v>891</v>
      </c>
      <c r="E18311" s="75">
        <v>120</v>
      </c>
      <c r="F18311" s="30" t="s">
        <v>53</v>
      </c>
      <c r="G18311" s="30" t="s">
        <v>54</v>
      </c>
      <c r="H18311" s="75">
        <v>1</v>
      </c>
    </row>
    <row r="18312" spans="1:8">
      <c r="A18312" s="30" t="s">
        <v>5030</v>
      </c>
      <c r="B18312" s="74">
        <v>46234</v>
      </c>
      <c r="C18312" s="30" t="s">
        <v>892</v>
      </c>
      <c r="D18312" s="30" t="s">
        <v>893</v>
      </c>
      <c r="E18312" s="75">
        <v>57</v>
      </c>
      <c r="F18312" s="30" t="s">
        <v>70</v>
      </c>
      <c r="G18312" s="30" t="s">
        <v>71</v>
      </c>
      <c r="H18312" s="75">
        <v>2</v>
      </c>
    </row>
    <row r="18313" spans="1:8">
      <c r="A18313" s="30" t="s">
        <v>5030</v>
      </c>
      <c r="B18313" s="74">
        <v>46234</v>
      </c>
      <c r="C18313" s="30" t="s">
        <v>894</v>
      </c>
      <c r="D18313" s="30" t="s">
        <v>895</v>
      </c>
      <c r="E18313" s="75">
        <v>59</v>
      </c>
      <c r="F18313" s="30" t="s">
        <v>70</v>
      </c>
      <c r="G18313" s="30" t="s">
        <v>71</v>
      </c>
      <c r="H18313" s="75">
        <v>2</v>
      </c>
    </row>
    <row r="18314" spans="1:8">
      <c r="A18314" s="30" t="s">
        <v>5030</v>
      </c>
      <c r="B18314" s="74">
        <v>46234</v>
      </c>
      <c r="C18314" s="30" t="s">
        <v>896</v>
      </c>
      <c r="D18314" s="30" t="s">
        <v>897</v>
      </c>
      <c r="E18314" s="75">
        <v>33</v>
      </c>
      <c r="F18314" s="30" t="s">
        <v>68</v>
      </c>
      <c r="G18314" s="30" t="s">
        <v>69</v>
      </c>
      <c r="H18314" s="75">
        <v>1</v>
      </c>
    </row>
    <row r="18315" spans="1:8">
      <c r="A18315" s="30" t="s">
        <v>5030</v>
      </c>
      <c r="B18315" s="74">
        <v>46234</v>
      </c>
      <c r="C18315" s="30" t="s">
        <v>898</v>
      </c>
      <c r="D18315" s="30" t="s">
        <v>899</v>
      </c>
      <c r="E18315" s="75">
        <v>78</v>
      </c>
      <c r="F18315" s="30" t="s">
        <v>70</v>
      </c>
      <c r="G18315" s="30" t="s">
        <v>71</v>
      </c>
      <c r="H18315" s="75">
        <v>2</v>
      </c>
    </row>
    <row r="18316" spans="1:8">
      <c r="A18316" s="30" t="s">
        <v>5030</v>
      </c>
      <c r="B18316" s="74">
        <v>46234</v>
      </c>
      <c r="C18316" s="30" t="s">
        <v>900</v>
      </c>
      <c r="D18316" s="30" t="s">
        <v>901</v>
      </c>
      <c r="E18316" s="75">
        <v>39</v>
      </c>
      <c r="F18316" s="30" t="s">
        <v>68</v>
      </c>
      <c r="G18316" s="30" t="s">
        <v>69</v>
      </c>
      <c r="H18316" s="75">
        <v>1</v>
      </c>
    </row>
    <row r="18317" spans="1:8">
      <c r="A18317" s="30" t="s">
        <v>5030</v>
      </c>
      <c r="B18317" s="74">
        <v>46234</v>
      </c>
      <c r="C18317" s="30" t="s">
        <v>902</v>
      </c>
      <c r="D18317" s="30" t="s">
        <v>903</v>
      </c>
      <c r="E18317" s="75">
        <v>14</v>
      </c>
      <c r="F18317" s="30" t="s">
        <v>68</v>
      </c>
      <c r="G18317" s="30" t="s">
        <v>69</v>
      </c>
      <c r="H18317" s="75">
        <v>1</v>
      </c>
    </row>
    <row r="18318" spans="1:8">
      <c r="A18318" s="30" t="s">
        <v>5030</v>
      </c>
      <c r="B18318" s="74">
        <v>46234</v>
      </c>
      <c r="C18318" s="30" t="s">
        <v>904</v>
      </c>
      <c r="D18318" s="30" t="s">
        <v>905</v>
      </c>
      <c r="E18318" s="75">
        <v>116</v>
      </c>
      <c r="F18318" s="30" t="s">
        <v>70</v>
      </c>
      <c r="G18318" s="30" t="s">
        <v>71</v>
      </c>
      <c r="H18318" s="75">
        <v>2</v>
      </c>
    </row>
    <row r="18319" spans="1:8">
      <c r="A18319" s="30" t="s">
        <v>5030</v>
      </c>
      <c r="B18319" s="74">
        <v>46234</v>
      </c>
      <c r="C18319" s="30" t="s">
        <v>906</v>
      </c>
      <c r="D18319" s="30" t="s">
        <v>907</v>
      </c>
      <c r="E18319" s="75">
        <v>74</v>
      </c>
      <c r="F18319" s="30" t="s">
        <v>70</v>
      </c>
      <c r="G18319" s="30" t="s">
        <v>71</v>
      </c>
      <c r="H18319" s="75">
        <v>2</v>
      </c>
    </row>
    <row r="18320" spans="1:8">
      <c r="A18320" s="30" t="s">
        <v>5030</v>
      </c>
      <c r="B18320" s="74">
        <v>46234</v>
      </c>
      <c r="C18320" s="30" t="s">
        <v>908</v>
      </c>
      <c r="D18320" s="30" t="s">
        <v>909</v>
      </c>
      <c r="E18320" s="75">
        <v>180</v>
      </c>
      <c r="F18320" s="30" t="s">
        <v>80</v>
      </c>
      <c r="G18320" s="30" t="s">
        <v>81</v>
      </c>
      <c r="H18320" s="75">
        <v>1</v>
      </c>
    </row>
    <row r="18321" spans="1:8">
      <c r="A18321" s="30" t="s">
        <v>5030</v>
      </c>
      <c r="B18321" s="74">
        <v>46234</v>
      </c>
      <c r="C18321" s="30" t="s">
        <v>910</v>
      </c>
      <c r="D18321" s="30" t="s">
        <v>911</v>
      </c>
      <c r="E18321" s="75">
        <v>99</v>
      </c>
      <c r="F18321" s="30" t="s">
        <v>70</v>
      </c>
      <c r="G18321" s="30" t="s">
        <v>71</v>
      </c>
      <c r="H18321" s="75">
        <v>2</v>
      </c>
    </row>
    <row r="18322" spans="1:8">
      <c r="A18322" s="30" t="s">
        <v>5030</v>
      </c>
      <c r="B18322" s="74">
        <v>46234</v>
      </c>
      <c r="C18322" s="30" t="s">
        <v>912</v>
      </c>
      <c r="D18322" s="30" t="s">
        <v>913</v>
      </c>
      <c r="E18322" s="75">
        <v>48</v>
      </c>
      <c r="F18322" s="30" t="s">
        <v>68</v>
      </c>
      <c r="G18322" s="30" t="s">
        <v>69</v>
      </c>
      <c r="H18322" s="75">
        <v>1</v>
      </c>
    </row>
    <row r="18323" spans="1:8">
      <c r="A18323" s="30" t="s">
        <v>5030</v>
      </c>
      <c r="B18323" s="74">
        <v>46234</v>
      </c>
      <c r="C18323" s="30" t="s">
        <v>914</v>
      </c>
      <c r="D18323" s="30" t="s">
        <v>915</v>
      </c>
      <c r="E18323" s="75">
        <v>27</v>
      </c>
      <c r="F18323" s="30" t="s">
        <v>53</v>
      </c>
      <c r="G18323" s="30" t="s">
        <v>54</v>
      </c>
      <c r="H18323" s="75">
        <v>1</v>
      </c>
    </row>
    <row r="18324" spans="1:8">
      <c r="A18324" s="30" t="s">
        <v>5030</v>
      </c>
      <c r="B18324" s="74">
        <v>46234</v>
      </c>
      <c r="C18324" s="30" t="s">
        <v>920</v>
      </c>
      <c r="D18324" s="30" t="s">
        <v>921</v>
      </c>
      <c r="E18324" s="75">
        <v>253</v>
      </c>
      <c r="F18324" s="30" t="s">
        <v>80</v>
      </c>
      <c r="G18324" s="30" t="s">
        <v>81</v>
      </c>
      <c r="H18324" s="75">
        <v>1</v>
      </c>
    </row>
    <row r="18325" spans="1:8">
      <c r="A18325" s="30" t="s">
        <v>5030</v>
      </c>
      <c r="B18325" s="74">
        <v>46234</v>
      </c>
      <c r="C18325" s="30" t="s">
        <v>922</v>
      </c>
      <c r="D18325" s="30" t="s">
        <v>923</v>
      </c>
      <c r="E18325" s="75">
        <v>42</v>
      </c>
      <c r="F18325" s="30" t="s">
        <v>68</v>
      </c>
      <c r="G18325" s="30" t="s">
        <v>69</v>
      </c>
      <c r="H18325" s="75">
        <v>1</v>
      </c>
    </row>
    <row r="18326" spans="1:8">
      <c r="A18326" s="30" t="s">
        <v>5030</v>
      </c>
      <c r="B18326" s="74">
        <v>46234</v>
      </c>
      <c r="C18326" s="30" t="s">
        <v>926</v>
      </c>
      <c r="D18326" s="30" t="s">
        <v>927</v>
      </c>
      <c r="E18326" s="75">
        <v>104</v>
      </c>
      <c r="F18326" s="30" t="s">
        <v>70</v>
      </c>
      <c r="G18326" s="30" t="s">
        <v>71</v>
      </c>
      <c r="H18326" s="75">
        <v>2</v>
      </c>
    </row>
    <row r="18327" spans="1:8">
      <c r="A18327" s="30" t="s">
        <v>5030</v>
      </c>
      <c r="B18327" s="74">
        <v>46234</v>
      </c>
      <c r="C18327" s="30" t="s">
        <v>928</v>
      </c>
      <c r="D18327" s="30" t="s">
        <v>929</v>
      </c>
      <c r="E18327" s="75">
        <v>64</v>
      </c>
      <c r="F18327" s="30" t="s">
        <v>70</v>
      </c>
      <c r="G18327" s="30" t="s">
        <v>71</v>
      </c>
      <c r="H18327" s="75">
        <v>2</v>
      </c>
    </row>
    <row r="18328" spans="1:8">
      <c r="A18328" s="30" t="s">
        <v>5030</v>
      </c>
      <c r="B18328" s="74">
        <v>46234</v>
      </c>
      <c r="C18328" s="30" t="s">
        <v>932</v>
      </c>
      <c r="D18328" s="30" t="s">
        <v>933</v>
      </c>
      <c r="E18328" s="75">
        <v>28</v>
      </c>
      <c r="F18328" s="30" t="s">
        <v>53</v>
      </c>
      <c r="G18328" s="30" t="s">
        <v>54</v>
      </c>
      <c r="H18328" s="75">
        <v>1</v>
      </c>
    </row>
    <row r="18329" spans="1:8">
      <c r="A18329" s="30" t="s">
        <v>5030</v>
      </c>
      <c r="B18329" s="74">
        <v>46234</v>
      </c>
      <c r="C18329" s="30" t="s">
        <v>934</v>
      </c>
      <c r="D18329" s="30" t="s">
        <v>935</v>
      </c>
      <c r="E18329" s="75">
        <v>63</v>
      </c>
      <c r="F18329" s="30" t="s">
        <v>70</v>
      </c>
      <c r="G18329" s="30" t="s">
        <v>71</v>
      </c>
      <c r="H18329" s="75">
        <v>2</v>
      </c>
    </row>
    <row r="18330" spans="1:8">
      <c r="A18330" s="30" t="s">
        <v>5030</v>
      </c>
      <c r="B18330" s="74">
        <v>46234</v>
      </c>
      <c r="C18330" s="30" t="s">
        <v>938</v>
      </c>
      <c r="D18330" s="30" t="s">
        <v>939</v>
      </c>
      <c r="E18330" s="75">
        <v>139</v>
      </c>
      <c r="F18330" s="30" t="s">
        <v>80</v>
      </c>
      <c r="G18330" s="30" t="s">
        <v>81</v>
      </c>
      <c r="H18330" s="75">
        <v>1</v>
      </c>
    </row>
    <row r="18331" spans="1:8">
      <c r="A18331" s="30" t="s">
        <v>5030</v>
      </c>
      <c r="B18331" s="74">
        <v>46234</v>
      </c>
      <c r="C18331" s="30" t="s">
        <v>940</v>
      </c>
      <c r="D18331" s="30" t="s">
        <v>941</v>
      </c>
      <c r="E18331" s="75">
        <v>34</v>
      </c>
      <c r="F18331" s="30" t="s">
        <v>68</v>
      </c>
      <c r="G18331" s="30" t="s">
        <v>69</v>
      </c>
      <c r="H18331" s="75">
        <v>1</v>
      </c>
    </row>
    <row r="18332" spans="1:8">
      <c r="A18332" s="30" t="s">
        <v>5030</v>
      </c>
      <c r="B18332" s="74">
        <v>46234</v>
      </c>
      <c r="C18332" s="30" t="s">
        <v>946</v>
      </c>
      <c r="D18332" s="30" t="s">
        <v>947</v>
      </c>
      <c r="E18332" s="75">
        <v>1</v>
      </c>
      <c r="F18332" s="30" t="s">
        <v>68</v>
      </c>
      <c r="G18332" s="30" t="s">
        <v>69</v>
      </c>
      <c r="H18332" s="75">
        <v>1</v>
      </c>
    </row>
    <row r="18333" spans="1:8">
      <c r="A18333" s="30" t="s">
        <v>5030</v>
      </c>
      <c r="B18333" s="74">
        <v>46234</v>
      </c>
      <c r="C18333" s="30" t="s">
        <v>948</v>
      </c>
      <c r="D18333" s="30" t="s">
        <v>949</v>
      </c>
      <c r="E18333" s="75">
        <v>113</v>
      </c>
      <c r="F18333" s="30" t="s">
        <v>72</v>
      </c>
      <c r="G18333" s="30" t="s">
        <v>73</v>
      </c>
      <c r="H18333" s="75">
        <v>3</v>
      </c>
    </row>
    <row r="18334" spans="1:8">
      <c r="A18334" s="30" t="s">
        <v>5030</v>
      </c>
      <c r="B18334" s="74">
        <v>46234</v>
      </c>
      <c r="C18334" s="30" t="s">
        <v>950</v>
      </c>
      <c r="D18334" s="30" t="s">
        <v>951</v>
      </c>
      <c r="E18334" s="75">
        <v>67</v>
      </c>
      <c r="F18334" s="30" t="s">
        <v>53</v>
      </c>
      <c r="G18334" s="30" t="s">
        <v>54</v>
      </c>
      <c r="H18334" s="75">
        <v>1</v>
      </c>
    </row>
    <row r="18335" spans="1:8">
      <c r="A18335" s="30" t="s">
        <v>5030</v>
      </c>
      <c r="B18335" s="74">
        <v>46234</v>
      </c>
      <c r="C18335" s="30" t="s">
        <v>952</v>
      </c>
      <c r="D18335" s="30" t="s">
        <v>953</v>
      </c>
      <c r="E18335" s="75">
        <v>61</v>
      </c>
      <c r="F18335" s="30" t="s">
        <v>70</v>
      </c>
      <c r="G18335" s="30" t="s">
        <v>71</v>
      </c>
      <c r="H18335" s="75">
        <v>2</v>
      </c>
    </row>
    <row r="18336" spans="1:8">
      <c r="A18336" s="30" t="s">
        <v>5030</v>
      </c>
      <c r="B18336" s="74">
        <v>46234</v>
      </c>
      <c r="C18336" s="30" t="s">
        <v>954</v>
      </c>
      <c r="D18336" s="30" t="s">
        <v>955</v>
      </c>
      <c r="E18336" s="75">
        <v>32</v>
      </c>
      <c r="F18336" s="30" t="s">
        <v>70</v>
      </c>
      <c r="G18336" s="30" t="s">
        <v>71</v>
      </c>
      <c r="H18336" s="75">
        <v>2</v>
      </c>
    </row>
    <row r="18337" spans="1:8">
      <c r="A18337" s="30" t="s">
        <v>5030</v>
      </c>
      <c r="B18337" s="74">
        <v>46234</v>
      </c>
      <c r="C18337" s="30" t="s">
        <v>956</v>
      </c>
      <c r="D18337" s="30" t="s">
        <v>957</v>
      </c>
      <c r="E18337" s="75">
        <v>29</v>
      </c>
      <c r="F18337" s="30" t="s">
        <v>53</v>
      </c>
      <c r="G18337" s="30" t="s">
        <v>54</v>
      </c>
      <c r="H18337" s="75">
        <v>1</v>
      </c>
    </row>
    <row r="18338" spans="1:8">
      <c r="A18338" s="30" t="s">
        <v>5030</v>
      </c>
      <c r="B18338" s="74">
        <v>46234</v>
      </c>
      <c r="C18338" s="30" t="s">
        <v>958</v>
      </c>
      <c r="D18338" s="30" t="s">
        <v>959</v>
      </c>
      <c r="E18338" s="75">
        <v>58</v>
      </c>
      <c r="F18338" s="30" t="s">
        <v>53</v>
      </c>
      <c r="G18338" s="30" t="s">
        <v>54</v>
      </c>
      <c r="H18338" s="75">
        <v>1</v>
      </c>
    </row>
    <row r="18339" spans="1:8">
      <c r="A18339" s="30" t="s">
        <v>5030</v>
      </c>
      <c r="B18339" s="74">
        <v>46234</v>
      </c>
      <c r="C18339" s="30" t="s">
        <v>962</v>
      </c>
      <c r="D18339" s="30" t="s">
        <v>963</v>
      </c>
      <c r="E18339" s="75">
        <v>14</v>
      </c>
      <c r="F18339" s="30" t="s">
        <v>68</v>
      </c>
      <c r="G18339" s="30" t="s">
        <v>69</v>
      </c>
      <c r="H18339" s="75">
        <v>1</v>
      </c>
    </row>
    <row r="18340" spans="1:8">
      <c r="A18340" s="30" t="s">
        <v>5030</v>
      </c>
      <c r="B18340" s="74">
        <v>46234</v>
      </c>
      <c r="C18340" s="30" t="s">
        <v>968</v>
      </c>
      <c r="D18340" s="30" t="s">
        <v>969</v>
      </c>
      <c r="E18340" s="75">
        <v>57</v>
      </c>
      <c r="F18340" s="30" t="s">
        <v>53</v>
      </c>
      <c r="G18340" s="30" t="s">
        <v>54</v>
      </c>
      <c r="H18340" s="75">
        <v>1</v>
      </c>
    </row>
    <row r="18341" spans="1:8">
      <c r="A18341" s="30" t="s">
        <v>5030</v>
      </c>
      <c r="B18341" s="74">
        <v>46234</v>
      </c>
      <c r="C18341" s="30" t="s">
        <v>972</v>
      </c>
      <c r="D18341" s="30" t="s">
        <v>973</v>
      </c>
      <c r="E18341" s="75">
        <v>161</v>
      </c>
      <c r="F18341" s="30" t="s">
        <v>70</v>
      </c>
      <c r="G18341" s="30" t="s">
        <v>71</v>
      </c>
      <c r="H18341" s="75">
        <v>2</v>
      </c>
    </row>
    <row r="18342" spans="1:8">
      <c r="A18342" s="30" t="s">
        <v>5030</v>
      </c>
      <c r="B18342" s="74">
        <v>46234</v>
      </c>
      <c r="C18342" s="30" t="s">
        <v>974</v>
      </c>
      <c r="D18342" s="30" t="s">
        <v>975</v>
      </c>
      <c r="E18342" s="75">
        <v>278</v>
      </c>
      <c r="F18342" s="30" t="s">
        <v>53</v>
      </c>
      <c r="G18342" s="30" t="s">
        <v>54</v>
      </c>
      <c r="H18342" s="75">
        <v>1</v>
      </c>
    </row>
    <row r="18343" spans="1:8">
      <c r="A18343" s="30" t="s">
        <v>5030</v>
      </c>
      <c r="B18343" s="74">
        <v>46234</v>
      </c>
      <c r="C18343" s="30" t="s">
        <v>976</v>
      </c>
      <c r="D18343" s="30" t="s">
        <v>977</v>
      </c>
      <c r="E18343" s="75">
        <v>56</v>
      </c>
      <c r="F18343" s="30" t="s">
        <v>68</v>
      </c>
      <c r="G18343" s="30" t="s">
        <v>69</v>
      </c>
      <c r="H18343" s="75">
        <v>1</v>
      </c>
    </row>
    <row r="18344" spans="1:8">
      <c r="A18344" s="30" t="s">
        <v>5030</v>
      </c>
      <c r="B18344" s="74">
        <v>46234</v>
      </c>
      <c r="C18344" s="30" t="s">
        <v>978</v>
      </c>
      <c r="D18344" s="30" t="s">
        <v>979</v>
      </c>
      <c r="E18344" s="75">
        <v>28</v>
      </c>
      <c r="F18344" s="30" t="s">
        <v>53</v>
      </c>
      <c r="G18344" s="30" t="s">
        <v>54</v>
      </c>
      <c r="H18344" s="75">
        <v>1</v>
      </c>
    </row>
    <row r="18345" spans="1:8">
      <c r="A18345" s="30" t="s">
        <v>5030</v>
      </c>
      <c r="B18345" s="74">
        <v>46234</v>
      </c>
      <c r="C18345" s="30" t="s">
        <v>980</v>
      </c>
      <c r="D18345" s="30" t="s">
        <v>981</v>
      </c>
      <c r="E18345" s="75">
        <v>285</v>
      </c>
      <c r="F18345" s="30" t="s">
        <v>70</v>
      </c>
      <c r="G18345" s="30" t="s">
        <v>71</v>
      </c>
      <c r="H18345" s="75">
        <v>2</v>
      </c>
    </row>
    <row r="18346" spans="1:8">
      <c r="A18346" s="30" t="s">
        <v>5030</v>
      </c>
      <c r="B18346" s="74">
        <v>46234</v>
      </c>
      <c r="C18346" s="30" t="s">
        <v>984</v>
      </c>
      <c r="D18346" s="30" t="s">
        <v>985</v>
      </c>
      <c r="E18346" s="75">
        <v>94</v>
      </c>
      <c r="F18346" s="30" t="s">
        <v>53</v>
      </c>
      <c r="G18346" s="30" t="s">
        <v>54</v>
      </c>
      <c r="H18346" s="75">
        <v>1</v>
      </c>
    </row>
    <row r="18347" spans="1:8">
      <c r="A18347" s="30" t="s">
        <v>5030</v>
      </c>
      <c r="B18347" s="74">
        <v>46234</v>
      </c>
      <c r="C18347" s="30" t="s">
        <v>986</v>
      </c>
      <c r="D18347" s="30" t="s">
        <v>987</v>
      </c>
      <c r="E18347" s="75">
        <v>126</v>
      </c>
      <c r="F18347" s="30" t="s">
        <v>53</v>
      </c>
      <c r="G18347" s="30" t="s">
        <v>54</v>
      </c>
      <c r="H18347" s="75">
        <v>1</v>
      </c>
    </row>
    <row r="18348" spans="1:8">
      <c r="A18348" s="30" t="s">
        <v>5030</v>
      </c>
      <c r="B18348" s="74">
        <v>46234</v>
      </c>
      <c r="C18348" s="30" t="s">
        <v>992</v>
      </c>
      <c r="D18348" s="30" t="s">
        <v>993</v>
      </c>
      <c r="E18348" s="75">
        <v>29</v>
      </c>
      <c r="F18348" s="30" t="s">
        <v>70</v>
      </c>
      <c r="G18348" s="30" t="s">
        <v>71</v>
      </c>
      <c r="H18348" s="75">
        <v>2</v>
      </c>
    </row>
    <row r="18349" spans="1:8">
      <c r="A18349" s="30" t="s">
        <v>5030</v>
      </c>
      <c r="B18349" s="74">
        <v>46234</v>
      </c>
      <c r="C18349" s="30" t="s">
        <v>998</v>
      </c>
      <c r="D18349" s="30" t="s">
        <v>999</v>
      </c>
      <c r="E18349" s="75">
        <v>28</v>
      </c>
      <c r="F18349" s="30" t="s">
        <v>70</v>
      </c>
      <c r="G18349" s="30" t="s">
        <v>71</v>
      </c>
      <c r="H18349" s="75">
        <v>2</v>
      </c>
    </row>
    <row r="18350" spans="1:8">
      <c r="A18350" s="30" t="s">
        <v>5030</v>
      </c>
      <c r="B18350" s="74">
        <v>46234</v>
      </c>
      <c r="C18350" s="30" t="s">
        <v>1004</v>
      </c>
      <c r="D18350" s="30" t="s">
        <v>1005</v>
      </c>
      <c r="E18350" s="75">
        <v>48</v>
      </c>
      <c r="F18350" s="30" t="s">
        <v>53</v>
      </c>
      <c r="G18350" s="30" t="s">
        <v>54</v>
      </c>
      <c r="H18350" s="75">
        <v>1</v>
      </c>
    </row>
    <row r="18351" spans="1:8">
      <c r="A18351" s="30" t="s">
        <v>5030</v>
      </c>
      <c r="B18351" s="74">
        <v>46234</v>
      </c>
      <c r="C18351" s="30" t="s">
        <v>1006</v>
      </c>
      <c r="D18351" s="30" t="s">
        <v>1007</v>
      </c>
      <c r="E18351" s="75">
        <v>31</v>
      </c>
      <c r="F18351" s="30" t="s">
        <v>68</v>
      </c>
      <c r="G18351" s="30" t="s">
        <v>69</v>
      </c>
      <c r="H18351" s="75">
        <v>1</v>
      </c>
    </row>
    <row r="18352" spans="1:8">
      <c r="A18352" s="30" t="s">
        <v>5030</v>
      </c>
      <c r="B18352" s="74">
        <v>46234</v>
      </c>
      <c r="C18352" s="30" t="s">
        <v>1008</v>
      </c>
      <c r="D18352" s="30" t="s">
        <v>1009</v>
      </c>
      <c r="E18352" s="75">
        <v>29</v>
      </c>
      <c r="F18352" s="30" t="s">
        <v>53</v>
      </c>
      <c r="G18352" s="30" t="s">
        <v>54</v>
      </c>
      <c r="H18352" s="75">
        <v>1</v>
      </c>
    </row>
    <row r="18353" spans="1:8">
      <c r="A18353" s="30" t="s">
        <v>5030</v>
      </c>
      <c r="B18353" s="74">
        <v>46234</v>
      </c>
      <c r="C18353" s="30" t="s">
        <v>1010</v>
      </c>
      <c r="D18353" s="30" t="s">
        <v>1011</v>
      </c>
      <c r="E18353" s="75">
        <v>50</v>
      </c>
      <c r="F18353" s="30" t="s">
        <v>70</v>
      </c>
      <c r="G18353" s="30" t="s">
        <v>71</v>
      </c>
      <c r="H18353" s="75">
        <v>2</v>
      </c>
    </row>
    <row r="18354" spans="1:8">
      <c r="A18354" s="30" t="s">
        <v>5030</v>
      </c>
      <c r="B18354" s="74">
        <v>46234</v>
      </c>
      <c r="C18354" s="30" t="s">
        <v>1012</v>
      </c>
      <c r="D18354" s="30" t="s">
        <v>1013</v>
      </c>
      <c r="E18354" s="75">
        <v>49</v>
      </c>
      <c r="F18354" s="30" t="s">
        <v>53</v>
      </c>
      <c r="G18354" s="30" t="s">
        <v>54</v>
      </c>
      <c r="H18354" s="75">
        <v>1</v>
      </c>
    </row>
    <row r="18355" spans="1:8">
      <c r="A18355" s="30" t="s">
        <v>5030</v>
      </c>
      <c r="B18355" s="74">
        <v>46234</v>
      </c>
      <c r="C18355" s="30" t="s">
        <v>1018</v>
      </c>
      <c r="D18355" s="30" t="s">
        <v>1019</v>
      </c>
      <c r="E18355" s="75">
        <v>159</v>
      </c>
      <c r="F18355" s="30" t="s">
        <v>70</v>
      </c>
      <c r="G18355" s="30" t="s">
        <v>71</v>
      </c>
      <c r="H18355" s="75">
        <v>2</v>
      </c>
    </row>
    <row r="18356" spans="1:8">
      <c r="A18356" s="30" t="s">
        <v>5030</v>
      </c>
      <c r="B18356" s="74">
        <v>46234</v>
      </c>
      <c r="C18356" s="30" t="s">
        <v>1026</v>
      </c>
      <c r="D18356" s="30" t="s">
        <v>1027</v>
      </c>
      <c r="E18356" s="75">
        <v>133</v>
      </c>
      <c r="F18356" s="30" t="s">
        <v>53</v>
      </c>
      <c r="G18356" s="30" t="s">
        <v>54</v>
      </c>
      <c r="H18356" s="75">
        <v>1</v>
      </c>
    </row>
    <row r="18357" spans="1:8">
      <c r="A18357" s="30" t="s">
        <v>5030</v>
      </c>
      <c r="B18357" s="74">
        <v>46234</v>
      </c>
      <c r="C18357" s="30" t="s">
        <v>1032</v>
      </c>
      <c r="D18357" s="30" t="s">
        <v>1033</v>
      </c>
      <c r="E18357" s="75">
        <v>129</v>
      </c>
      <c r="F18357" s="30" t="s">
        <v>70</v>
      </c>
      <c r="G18357" s="30" t="s">
        <v>71</v>
      </c>
      <c r="H18357" s="75">
        <v>2</v>
      </c>
    </row>
    <row r="18358" spans="1:8">
      <c r="A18358" s="30" t="s">
        <v>5030</v>
      </c>
      <c r="B18358" s="74">
        <v>46234</v>
      </c>
      <c r="C18358" s="30" t="s">
        <v>1036</v>
      </c>
      <c r="D18358" s="30" t="s">
        <v>1037</v>
      </c>
      <c r="E18358" s="75">
        <v>139</v>
      </c>
      <c r="F18358" s="30" t="s">
        <v>53</v>
      </c>
      <c r="G18358" s="30" t="s">
        <v>54</v>
      </c>
      <c r="H18358" s="75">
        <v>1</v>
      </c>
    </row>
    <row r="18359" spans="1:8">
      <c r="A18359" s="30" t="s">
        <v>5030</v>
      </c>
      <c r="B18359" s="74">
        <v>46234</v>
      </c>
      <c r="C18359" s="30" t="s">
        <v>1042</v>
      </c>
      <c r="D18359" s="30" t="s">
        <v>1043</v>
      </c>
      <c r="E18359" s="75">
        <v>69</v>
      </c>
      <c r="F18359" s="30" t="s">
        <v>80</v>
      </c>
      <c r="G18359" s="30" t="s">
        <v>81</v>
      </c>
      <c r="H18359" s="75">
        <v>1</v>
      </c>
    </row>
    <row r="18360" spans="1:8">
      <c r="A18360" s="30" t="s">
        <v>5030</v>
      </c>
      <c r="B18360" s="74">
        <v>46234</v>
      </c>
      <c r="C18360" s="30" t="s">
        <v>1044</v>
      </c>
      <c r="D18360" s="30" t="s">
        <v>1045</v>
      </c>
      <c r="E18360" s="75">
        <v>77</v>
      </c>
      <c r="F18360" s="30" t="s">
        <v>53</v>
      </c>
      <c r="G18360" s="30" t="s">
        <v>54</v>
      </c>
      <c r="H18360" s="75">
        <v>1</v>
      </c>
    </row>
    <row r="18361" spans="1:8">
      <c r="A18361" s="30" t="s">
        <v>5030</v>
      </c>
      <c r="B18361" s="74">
        <v>46234</v>
      </c>
      <c r="C18361" s="30" t="s">
        <v>1046</v>
      </c>
      <c r="D18361" s="30" t="s">
        <v>1047</v>
      </c>
      <c r="E18361" s="75">
        <v>78</v>
      </c>
      <c r="F18361" s="30" t="s">
        <v>80</v>
      </c>
      <c r="G18361" s="30" t="s">
        <v>81</v>
      </c>
      <c r="H18361" s="75">
        <v>1</v>
      </c>
    </row>
    <row r="18362" spans="1:8">
      <c r="A18362" s="30" t="s">
        <v>5030</v>
      </c>
      <c r="B18362" s="74">
        <v>46234</v>
      </c>
      <c r="C18362" s="30" t="s">
        <v>1048</v>
      </c>
      <c r="D18362" s="30" t="s">
        <v>1049</v>
      </c>
      <c r="E18362" s="75">
        <v>96</v>
      </c>
      <c r="F18362" s="30" t="s">
        <v>70</v>
      </c>
      <c r="G18362" s="30" t="s">
        <v>71</v>
      </c>
      <c r="H18362" s="75">
        <v>2</v>
      </c>
    </row>
    <row r="18363" spans="1:8">
      <c r="A18363" s="30" t="s">
        <v>5030</v>
      </c>
      <c r="B18363" s="74">
        <v>46234</v>
      </c>
      <c r="C18363" s="30" t="s">
        <v>1050</v>
      </c>
      <c r="D18363" s="30" t="s">
        <v>1051</v>
      </c>
      <c r="E18363" s="75">
        <v>16</v>
      </c>
      <c r="F18363" s="30" t="s">
        <v>70</v>
      </c>
      <c r="G18363" s="30" t="s">
        <v>71</v>
      </c>
      <c r="H18363" s="75">
        <v>2</v>
      </c>
    </row>
    <row r="18364" spans="1:8">
      <c r="A18364" s="30" t="s">
        <v>5030</v>
      </c>
      <c r="B18364" s="74">
        <v>46234</v>
      </c>
      <c r="C18364" s="30" t="s">
        <v>1052</v>
      </c>
      <c r="D18364" s="30" t="s">
        <v>1053</v>
      </c>
      <c r="E18364" s="75">
        <v>103</v>
      </c>
      <c r="F18364" s="30" t="s">
        <v>53</v>
      </c>
      <c r="G18364" s="30" t="s">
        <v>54</v>
      </c>
      <c r="H18364" s="75">
        <v>1</v>
      </c>
    </row>
    <row r="18365" spans="1:8">
      <c r="A18365" s="30" t="s">
        <v>5030</v>
      </c>
      <c r="B18365" s="74">
        <v>46234</v>
      </c>
      <c r="C18365" s="30" t="s">
        <v>1054</v>
      </c>
      <c r="D18365" s="30" t="s">
        <v>1055</v>
      </c>
      <c r="E18365" s="75">
        <v>115</v>
      </c>
      <c r="F18365" s="30" t="s">
        <v>70</v>
      </c>
      <c r="G18365" s="30" t="s">
        <v>71</v>
      </c>
      <c r="H18365" s="75">
        <v>2</v>
      </c>
    </row>
    <row r="18366" spans="1:8">
      <c r="A18366" s="30" t="s">
        <v>5030</v>
      </c>
      <c r="B18366" s="74">
        <v>46234</v>
      </c>
      <c r="C18366" s="30" t="s">
        <v>1060</v>
      </c>
      <c r="D18366" s="30" t="s">
        <v>1061</v>
      </c>
      <c r="E18366" s="75">
        <v>53</v>
      </c>
      <c r="F18366" s="30" t="s">
        <v>53</v>
      </c>
      <c r="G18366" s="30" t="s">
        <v>54</v>
      </c>
      <c r="H18366" s="75">
        <v>1</v>
      </c>
    </row>
    <row r="18367" spans="1:8">
      <c r="A18367" s="30" t="s">
        <v>5030</v>
      </c>
      <c r="B18367" s="74">
        <v>46234</v>
      </c>
      <c r="C18367" s="30" t="s">
        <v>1062</v>
      </c>
      <c r="D18367" s="30" t="s">
        <v>1063</v>
      </c>
      <c r="E18367" s="75">
        <v>96</v>
      </c>
      <c r="F18367" s="30" t="s">
        <v>76</v>
      </c>
      <c r="G18367" s="30" t="s">
        <v>77</v>
      </c>
      <c r="H18367" s="75">
        <v>1</v>
      </c>
    </row>
    <row r="18368" spans="1:8">
      <c r="A18368" s="30" t="s">
        <v>5030</v>
      </c>
      <c r="B18368" s="74">
        <v>46234</v>
      </c>
      <c r="C18368" s="30" t="s">
        <v>1064</v>
      </c>
      <c r="D18368" s="30" t="s">
        <v>1065</v>
      </c>
      <c r="E18368" s="75">
        <v>8</v>
      </c>
      <c r="F18368" s="30" t="s">
        <v>76</v>
      </c>
      <c r="G18368" s="30" t="s">
        <v>77</v>
      </c>
      <c r="H18368" s="75">
        <v>1</v>
      </c>
    </row>
    <row r="18369" spans="1:8">
      <c r="A18369" s="30" t="s">
        <v>5030</v>
      </c>
      <c r="B18369" s="74">
        <v>46234</v>
      </c>
      <c r="C18369" s="30" t="s">
        <v>1066</v>
      </c>
      <c r="D18369" s="30" t="s">
        <v>1067</v>
      </c>
      <c r="E18369" s="75">
        <v>138</v>
      </c>
      <c r="F18369" s="30" t="s">
        <v>80</v>
      </c>
      <c r="G18369" s="30" t="s">
        <v>81</v>
      </c>
      <c r="H18369" s="75">
        <v>1</v>
      </c>
    </row>
    <row r="18370" spans="1:8">
      <c r="A18370" s="30" t="s">
        <v>5030</v>
      </c>
      <c r="B18370" s="74">
        <v>46234</v>
      </c>
      <c r="C18370" s="30" t="s">
        <v>1068</v>
      </c>
      <c r="D18370" s="30" t="s">
        <v>1069</v>
      </c>
      <c r="E18370" s="75">
        <v>42</v>
      </c>
      <c r="F18370" s="30" t="s">
        <v>76</v>
      </c>
      <c r="G18370" s="30" t="s">
        <v>77</v>
      </c>
      <c r="H18370" s="75">
        <v>1</v>
      </c>
    </row>
    <row r="18371" spans="1:8">
      <c r="A18371" s="30" t="s">
        <v>5030</v>
      </c>
      <c r="B18371" s="74">
        <v>46234</v>
      </c>
      <c r="C18371" s="30" t="s">
        <v>1070</v>
      </c>
      <c r="D18371" s="30" t="s">
        <v>1071</v>
      </c>
      <c r="E18371" s="75">
        <v>22</v>
      </c>
      <c r="F18371" s="30" t="s">
        <v>70</v>
      </c>
      <c r="G18371" s="30" t="s">
        <v>71</v>
      </c>
      <c r="H18371" s="75">
        <v>2</v>
      </c>
    </row>
    <row r="18372" spans="1:8">
      <c r="A18372" s="30" t="s">
        <v>5030</v>
      </c>
      <c r="B18372" s="74">
        <v>46234</v>
      </c>
      <c r="C18372" s="30" t="s">
        <v>1072</v>
      </c>
      <c r="D18372" s="30" t="s">
        <v>1073</v>
      </c>
      <c r="E18372" s="75">
        <v>40</v>
      </c>
      <c r="F18372" s="30" t="s">
        <v>53</v>
      </c>
      <c r="G18372" s="30" t="s">
        <v>54</v>
      </c>
      <c r="H18372" s="75">
        <v>1</v>
      </c>
    </row>
    <row r="18373" spans="1:8">
      <c r="A18373" s="30" t="s">
        <v>5030</v>
      </c>
      <c r="B18373" s="74">
        <v>46234</v>
      </c>
      <c r="C18373" s="30" t="s">
        <v>1074</v>
      </c>
      <c r="D18373" s="30" t="s">
        <v>1075</v>
      </c>
      <c r="E18373" s="75">
        <v>85</v>
      </c>
      <c r="F18373" s="30" t="s">
        <v>70</v>
      </c>
      <c r="G18373" s="30" t="s">
        <v>71</v>
      </c>
      <c r="H18373" s="75">
        <v>2</v>
      </c>
    </row>
    <row r="18374" spans="1:8">
      <c r="A18374" s="30" t="s">
        <v>5030</v>
      </c>
      <c r="B18374" s="74">
        <v>46234</v>
      </c>
      <c r="C18374" s="30" t="s">
        <v>1076</v>
      </c>
      <c r="D18374" s="30" t="s">
        <v>1077</v>
      </c>
      <c r="E18374" s="75">
        <v>21</v>
      </c>
      <c r="F18374" s="30" t="s">
        <v>53</v>
      </c>
      <c r="G18374" s="30" t="s">
        <v>54</v>
      </c>
      <c r="H18374" s="75">
        <v>1</v>
      </c>
    </row>
    <row r="18375" spans="1:8">
      <c r="A18375" s="30" t="s">
        <v>5030</v>
      </c>
      <c r="B18375" s="74">
        <v>46234</v>
      </c>
      <c r="C18375" s="30" t="s">
        <v>1078</v>
      </c>
      <c r="D18375" s="30" t="s">
        <v>1079</v>
      </c>
      <c r="E18375" s="75">
        <v>1</v>
      </c>
      <c r="F18375" s="30" t="s">
        <v>68</v>
      </c>
      <c r="G18375" s="30" t="s">
        <v>69</v>
      </c>
      <c r="H18375" s="75">
        <v>1</v>
      </c>
    </row>
    <row r="18376" spans="1:8">
      <c r="A18376" s="30" t="s">
        <v>5030</v>
      </c>
      <c r="B18376" s="74">
        <v>46234</v>
      </c>
      <c r="C18376" s="30" t="s">
        <v>1080</v>
      </c>
      <c r="D18376" s="30" t="s">
        <v>1081</v>
      </c>
      <c r="E18376" s="75">
        <v>16</v>
      </c>
      <c r="F18376" s="30" t="s">
        <v>70</v>
      </c>
      <c r="G18376" s="30" t="s">
        <v>71</v>
      </c>
      <c r="H18376" s="75">
        <v>2</v>
      </c>
    </row>
    <row r="18377" spans="1:8">
      <c r="A18377" s="30" t="s">
        <v>5030</v>
      </c>
      <c r="B18377" s="74">
        <v>46234</v>
      </c>
      <c r="C18377" s="30" t="s">
        <v>1086</v>
      </c>
      <c r="D18377" s="30" t="s">
        <v>1087</v>
      </c>
      <c r="E18377" s="75">
        <v>23</v>
      </c>
      <c r="F18377" s="30" t="s">
        <v>53</v>
      </c>
      <c r="G18377" s="30" t="s">
        <v>54</v>
      </c>
      <c r="H18377" s="75">
        <v>1</v>
      </c>
    </row>
    <row r="18378" spans="1:8">
      <c r="A18378" s="30" t="s">
        <v>5030</v>
      </c>
      <c r="B18378" s="74">
        <v>46234</v>
      </c>
      <c r="C18378" s="30" t="s">
        <v>1088</v>
      </c>
      <c r="D18378" s="30" t="s">
        <v>1089</v>
      </c>
      <c r="E18378" s="75">
        <v>97</v>
      </c>
      <c r="F18378" s="30" t="s">
        <v>53</v>
      </c>
      <c r="G18378" s="30" t="s">
        <v>54</v>
      </c>
      <c r="H18378" s="75">
        <v>1</v>
      </c>
    </row>
    <row r="18379" spans="1:8">
      <c r="A18379" s="30" t="s">
        <v>5030</v>
      </c>
      <c r="B18379" s="74">
        <v>46234</v>
      </c>
      <c r="C18379" s="30" t="s">
        <v>1092</v>
      </c>
      <c r="D18379" s="30" t="s">
        <v>1093</v>
      </c>
      <c r="E18379" s="75">
        <v>254</v>
      </c>
      <c r="F18379" s="30" t="s">
        <v>80</v>
      </c>
      <c r="G18379" s="30" t="s">
        <v>81</v>
      </c>
      <c r="H18379" s="75">
        <v>1</v>
      </c>
    </row>
    <row r="18380" spans="1:8">
      <c r="A18380" s="30" t="s">
        <v>5030</v>
      </c>
      <c r="B18380" s="74">
        <v>46234</v>
      </c>
      <c r="C18380" s="30" t="s">
        <v>1094</v>
      </c>
      <c r="D18380" s="30" t="s">
        <v>1095</v>
      </c>
      <c r="E18380" s="75">
        <v>24</v>
      </c>
      <c r="F18380" s="30" t="s">
        <v>68</v>
      </c>
      <c r="G18380" s="30" t="s">
        <v>69</v>
      </c>
      <c r="H18380" s="75">
        <v>1</v>
      </c>
    </row>
    <row r="18381" spans="1:8">
      <c r="A18381" s="30" t="s">
        <v>5030</v>
      </c>
      <c r="B18381" s="74">
        <v>46234</v>
      </c>
      <c r="C18381" s="30" t="s">
        <v>1096</v>
      </c>
      <c r="D18381" s="30" t="s">
        <v>1097</v>
      </c>
      <c r="E18381" s="75">
        <v>62</v>
      </c>
      <c r="F18381" s="30" t="s">
        <v>70</v>
      </c>
      <c r="G18381" s="30" t="s">
        <v>71</v>
      </c>
      <c r="H18381" s="75">
        <v>2</v>
      </c>
    </row>
    <row r="18382" spans="1:8">
      <c r="A18382" s="30" t="s">
        <v>5030</v>
      </c>
      <c r="B18382" s="74">
        <v>46234</v>
      </c>
      <c r="C18382" s="30" t="s">
        <v>1100</v>
      </c>
      <c r="D18382" s="30" t="s">
        <v>1101</v>
      </c>
      <c r="E18382" s="75">
        <v>111</v>
      </c>
      <c r="F18382" s="30" t="s">
        <v>53</v>
      </c>
      <c r="G18382" s="30" t="s">
        <v>54</v>
      </c>
      <c r="H18382" s="75">
        <v>1</v>
      </c>
    </row>
    <row r="18383" spans="1:8">
      <c r="A18383" s="30" t="s">
        <v>5030</v>
      </c>
      <c r="B18383" s="74">
        <v>46234</v>
      </c>
      <c r="C18383" s="30" t="s">
        <v>1102</v>
      </c>
      <c r="D18383" s="30" t="s">
        <v>1103</v>
      </c>
      <c r="E18383" s="75">
        <v>70</v>
      </c>
      <c r="F18383" s="30" t="s">
        <v>53</v>
      </c>
      <c r="G18383" s="30" t="s">
        <v>54</v>
      </c>
      <c r="H18383" s="75">
        <v>1</v>
      </c>
    </row>
    <row r="18384" spans="1:8">
      <c r="A18384" s="30" t="s">
        <v>5030</v>
      </c>
      <c r="B18384" s="74">
        <v>46234</v>
      </c>
      <c r="C18384" s="30" t="s">
        <v>1104</v>
      </c>
      <c r="D18384" s="30" t="s">
        <v>1105</v>
      </c>
      <c r="E18384" s="75">
        <v>80</v>
      </c>
      <c r="F18384" s="30" t="s">
        <v>53</v>
      </c>
      <c r="G18384" s="30" t="s">
        <v>54</v>
      </c>
      <c r="H18384" s="75">
        <v>1</v>
      </c>
    </row>
    <row r="18385" spans="1:8">
      <c r="A18385" s="30" t="s">
        <v>5030</v>
      </c>
      <c r="B18385" s="74">
        <v>46234</v>
      </c>
      <c r="C18385" s="30" t="s">
        <v>1106</v>
      </c>
      <c r="D18385" s="30" t="s">
        <v>1107</v>
      </c>
      <c r="E18385" s="75">
        <v>183</v>
      </c>
      <c r="F18385" s="30" t="s">
        <v>80</v>
      </c>
      <c r="G18385" s="30" t="s">
        <v>81</v>
      </c>
      <c r="H18385" s="75">
        <v>1</v>
      </c>
    </row>
    <row r="18386" spans="1:8">
      <c r="A18386" s="30" t="s">
        <v>5030</v>
      </c>
      <c r="B18386" s="74">
        <v>46234</v>
      </c>
      <c r="C18386" s="30" t="s">
        <v>1108</v>
      </c>
      <c r="D18386" s="30" t="s">
        <v>1109</v>
      </c>
      <c r="E18386" s="75">
        <v>118</v>
      </c>
      <c r="F18386" s="30" t="s">
        <v>53</v>
      </c>
      <c r="G18386" s="30" t="s">
        <v>54</v>
      </c>
      <c r="H18386" s="75">
        <v>1</v>
      </c>
    </row>
    <row r="18387" spans="1:8">
      <c r="A18387" s="30" t="s">
        <v>5030</v>
      </c>
      <c r="B18387" s="74">
        <v>46234</v>
      </c>
      <c r="C18387" s="30" t="s">
        <v>1110</v>
      </c>
      <c r="D18387" s="30" t="s">
        <v>1111</v>
      </c>
      <c r="E18387" s="75">
        <v>180</v>
      </c>
      <c r="F18387" s="30" t="s">
        <v>80</v>
      </c>
      <c r="G18387" s="30" t="s">
        <v>81</v>
      </c>
      <c r="H18387" s="75">
        <v>1</v>
      </c>
    </row>
    <row r="18388" spans="1:8">
      <c r="A18388" s="30" t="s">
        <v>5030</v>
      </c>
      <c r="B18388" s="74">
        <v>46234</v>
      </c>
      <c r="C18388" s="30" t="s">
        <v>1122</v>
      </c>
      <c r="D18388" s="30" t="s">
        <v>1123</v>
      </c>
      <c r="E18388" s="75">
        <v>79</v>
      </c>
      <c r="F18388" s="30" t="s">
        <v>70</v>
      </c>
      <c r="G18388" s="30" t="s">
        <v>71</v>
      </c>
      <c r="H18388" s="75">
        <v>2</v>
      </c>
    </row>
    <row r="18389" spans="1:8">
      <c r="A18389" s="30" t="s">
        <v>5030</v>
      </c>
      <c r="B18389" s="74">
        <v>46234</v>
      </c>
      <c r="C18389" s="30" t="s">
        <v>1124</v>
      </c>
      <c r="D18389" s="30" t="s">
        <v>1125</v>
      </c>
      <c r="E18389" s="75">
        <v>95</v>
      </c>
      <c r="F18389" s="30" t="s">
        <v>80</v>
      </c>
      <c r="G18389" s="30" t="s">
        <v>81</v>
      </c>
      <c r="H18389" s="75">
        <v>1</v>
      </c>
    </row>
    <row r="18390" spans="1:8">
      <c r="A18390" s="30" t="s">
        <v>5030</v>
      </c>
      <c r="B18390" s="74">
        <v>46234</v>
      </c>
      <c r="C18390" s="30" t="s">
        <v>1128</v>
      </c>
      <c r="D18390" s="30" t="s">
        <v>1129</v>
      </c>
      <c r="E18390" s="75">
        <v>86</v>
      </c>
      <c r="F18390" s="30" t="s">
        <v>70</v>
      </c>
      <c r="G18390" s="30" t="s">
        <v>71</v>
      </c>
      <c r="H18390" s="75">
        <v>2</v>
      </c>
    </row>
    <row r="18391" spans="1:8">
      <c r="A18391" s="30" t="s">
        <v>5030</v>
      </c>
      <c r="B18391" s="74">
        <v>46234</v>
      </c>
      <c r="C18391" s="30" t="s">
        <v>1130</v>
      </c>
      <c r="D18391" s="30" t="s">
        <v>1131</v>
      </c>
      <c r="E18391" s="75">
        <v>92</v>
      </c>
      <c r="F18391" s="30" t="s">
        <v>70</v>
      </c>
      <c r="G18391" s="30" t="s">
        <v>71</v>
      </c>
      <c r="H18391" s="75">
        <v>2</v>
      </c>
    </row>
    <row r="18392" spans="1:8">
      <c r="A18392" s="30" t="s">
        <v>5030</v>
      </c>
      <c r="B18392" s="74">
        <v>46234</v>
      </c>
      <c r="C18392" s="30" t="s">
        <v>1132</v>
      </c>
      <c r="D18392" s="30" t="s">
        <v>1133</v>
      </c>
      <c r="E18392" s="75">
        <v>48</v>
      </c>
      <c r="F18392" s="30" t="s">
        <v>76</v>
      </c>
      <c r="G18392" s="30" t="s">
        <v>77</v>
      </c>
      <c r="H18392" s="75">
        <v>1</v>
      </c>
    </row>
    <row r="18393" spans="1:8">
      <c r="A18393" s="30" t="s">
        <v>5030</v>
      </c>
      <c r="B18393" s="74">
        <v>46234</v>
      </c>
      <c r="C18393" s="30" t="s">
        <v>1134</v>
      </c>
      <c r="D18393" s="30" t="s">
        <v>1135</v>
      </c>
      <c r="E18393" s="75">
        <v>184</v>
      </c>
      <c r="F18393" s="30" t="s">
        <v>70</v>
      </c>
      <c r="G18393" s="30" t="s">
        <v>71</v>
      </c>
      <c r="H18393" s="75">
        <v>2</v>
      </c>
    </row>
    <row r="18394" spans="1:8">
      <c r="A18394" s="30" t="s">
        <v>5030</v>
      </c>
      <c r="B18394" s="74">
        <v>46234</v>
      </c>
      <c r="C18394" s="30" t="s">
        <v>1136</v>
      </c>
      <c r="D18394" s="30" t="s">
        <v>1137</v>
      </c>
      <c r="E18394" s="75">
        <v>54</v>
      </c>
      <c r="F18394" s="30" t="s">
        <v>70</v>
      </c>
      <c r="G18394" s="30" t="s">
        <v>71</v>
      </c>
      <c r="H18394" s="75">
        <v>2</v>
      </c>
    </row>
    <row r="18395" spans="1:8">
      <c r="A18395" s="30" t="s">
        <v>5030</v>
      </c>
      <c r="B18395" s="74">
        <v>46234</v>
      </c>
      <c r="C18395" s="30" t="s">
        <v>1138</v>
      </c>
      <c r="D18395" s="30" t="s">
        <v>1139</v>
      </c>
      <c r="E18395" s="75">
        <v>137</v>
      </c>
      <c r="F18395" s="30" t="s">
        <v>70</v>
      </c>
      <c r="G18395" s="30" t="s">
        <v>71</v>
      </c>
      <c r="H18395" s="75">
        <v>2</v>
      </c>
    </row>
    <row r="18396" spans="1:8">
      <c r="A18396" s="30" t="s">
        <v>5030</v>
      </c>
      <c r="B18396" s="74">
        <v>46234</v>
      </c>
      <c r="C18396" s="30" t="s">
        <v>1140</v>
      </c>
      <c r="D18396" s="30" t="s">
        <v>1141</v>
      </c>
      <c r="E18396" s="75">
        <v>114</v>
      </c>
      <c r="F18396" s="30" t="s">
        <v>53</v>
      </c>
      <c r="G18396" s="30" t="s">
        <v>54</v>
      </c>
      <c r="H18396" s="75">
        <v>1</v>
      </c>
    </row>
    <row r="18397" spans="1:8">
      <c r="A18397" s="30" t="s">
        <v>5030</v>
      </c>
      <c r="B18397" s="74">
        <v>46234</v>
      </c>
      <c r="C18397" s="30" t="s">
        <v>1142</v>
      </c>
      <c r="D18397" s="30" t="s">
        <v>1143</v>
      </c>
      <c r="E18397" s="75">
        <v>140</v>
      </c>
      <c r="F18397" s="30" t="s">
        <v>70</v>
      </c>
      <c r="G18397" s="30" t="s">
        <v>71</v>
      </c>
      <c r="H18397" s="75">
        <v>2</v>
      </c>
    </row>
    <row r="18398" spans="1:8">
      <c r="A18398" s="30" t="s">
        <v>5030</v>
      </c>
      <c r="B18398" s="74">
        <v>46234</v>
      </c>
      <c r="C18398" s="30" t="s">
        <v>1148</v>
      </c>
      <c r="D18398" s="30" t="s">
        <v>1149</v>
      </c>
      <c r="E18398" s="75">
        <v>59</v>
      </c>
      <c r="F18398" s="30" t="s">
        <v>70</v>
      </c>
      <c r="G18398" s="30" t="s">
        <v>71</v>
      </c>
      <c r="H18398" s="75">
        <v>2</v>
      </c>
    </row>
    <row r="18399" spans="1:8">
      <c r="A18399" s="30" t="s">
        <v>5030</v>
      </c>
      <c r="B18399" s="74">
        <v>46234</v>
      </c>
      <c r="C18399" s="30" t="s">
        <v>1150</v>
      </c>
      <c r="D18399" s="30" t="s">
        <v>1151</v>
      </c>
      <c r="E18399" s="75">
        <v>70</v>
      </c>
      <c r="F18399" s="30" t="s">
        <v>70</v>
      </c>
      <c r="G18399" s="30" t="s">
        <v>71</v>
      </c>
      <c r="H18399" s="75">
        <v>2</v>
      </c>
    </row>
    <row r="18400" spans="1:8">
      <c r="A18400" s="30" t="s">
        <v>5030</v>
      </c>
      <c r="B18400" s="74">
        <v>46234</v>
      </c>
      <c r="C18400" s="30" t="s">
        <v>1154</v>
      </c>
      <c r="D18400" s="30" t="s">
        <v>1155</v>
      </c>
      <c r="E18400" s="75">
        <v>109</v>
      </c>
      <c r="F18400" s="30" t="s">
        <v>53</v>
      </c>
      <c r="G18400" s="30" t="s">
        <v>54</v>
      </c>
      <c r="H18400" s="75">
        <v>1</v>
      </c>
    </row>
    <row r="18401" spans="1:8">
      <c r="A18401" s="30" t="s">
        <v>5030</v>
      </c>
      <c r="B18401" s="74">
        <v>46234</v>
      </c>
      <c r="C18401" s="30" t="s">
        <v>1156</v>
      </c>
      <c r="D18401" s="30" t="s">
        <v>1157</v>
      </c>
      <c r="E18401" s="75">
        <v>70</v>
      </c>
      <c r="F18401" s="30" t="s">
        <v>70</v>
      </c>
      <c r="G18401" s="30" t="s">
        <v>71</v>
      </c>
      <c r="H18401" s="75">
        <v>2</v>
      </c>
    </row>
    <row r="18402" spans="1:8">
      <c r="A18402" s="30" t="s">
        <v>5030</v>
      </c>
      <c r="B18402" s="74">
        <v>46234</v>
      </c>
      <c r="C18402" s="30" t="s">
        <v>1158</v>
      </c>
      <c r="D18402" s="30" t="s">
        <v>1159</v>
      </c>
      <c r="E18402" s="75">
        <v>40</v>
      </c>
      <c r="F18402" s="30" t="s">
        <v>76</v>
      </c>
      <c r="G18402" s="30" t="s">
        <v>77</v>
      </c>
      <c r="H18402" s="75">
        <v>1</v>
      </c>
    </row>
    <row r="18403" spans="1:8">
      <c r="A18403" s="30" t="s">
        <v>5030</v>
      </c>
      <c r="B18403" s="74">
        <v>46234</v>
      </c>
      <c r="C18403" s="30" t="s">
        <v>1164</v>
      </c>
      <c r="D18403" s="30" t="s">
        <v>1165</v>
      </c>
      <c r="E18403" s="75">
        <v>148</v>
      </c>
      <c r="F18403" s="30" t="s">
        <v>70</v>
      </c>
      <c r="G18403" s="30" t="s">
        <v>71</v>
      </c>
      <c r="H18403" s="75">
        <v>2</v>
      </c>
    </row>
    <row r="18404" spans="1:8">
      <c r="A18404" s="30" t="s">
        <v>5030</v>
      </c>
      <c r="B18404" s="74">
        <v>46234</v>
      </c>
      <c r="C18404" s="30" t="s">
        <v>1166</v>
      </c>
      <c r="D18404" s="30" t="s">
        <v>1167</v>
      </c>
      <c r="E18404" s="75">
        <v>46</v>
      </c>
      <c r="F18404" s="30" t="s">
        <v>53</v>
      </c>
      <c r="G18404" s="30" t="s">
        <v>54</v>
      </c>
      <c r="H18404" s="75">
        <v>1</v>
      </c>
    </row>
    <row r="18405" spans="1:8">
      <c r="A18405" s="30" t="s">
        <v>5030</v>
      </c>
      <c r="B18405" s="74">
        <v>46234</v>
      </c>
      <c r="C18405" s="30" t="s">
        <v>1174</v>
      </c>
      <c r="D18405" s="30" t="s">
        <v>1175</v>
      </c>
      <c r="E18405" s="75">
        <v>67</v>
      </c>
      <c r="F18405" s="30" t="s">
        <v>53</v>
      </c>
      <c r="G18405" s="30" t="s">
        <v>54</v>
      </c>
      <c r="H18405" s="75">
        <v>1</v>
      </c>
    </row>
    <row r="18406" spans="1:8">
      <c r="A18406" s="30" t="s">
        <v>5030</v>
      </c>
      <c r="B18406" s="74">
        <v>46234</v>
      </c>
      <c r="C18406" s="30" t="s">
        <v>1178</v>
      </c>
      <c r="D18406" s="30" t="s">
        <v>1179</v>
      </c>
      <c r="E18406" s="75">
        <v>2</v>
      </c>
      <c r="F18406" s="30" t="s">
        <v>68</v>
      </c>
      <c r="G18406" s="30" t="s">
        <v>69</v>
      </c>
      <c r="H18406" s="75">
        <v>1</v>
      </c>
    </row>
    <row r="18407" spans="1:8">
      <c r="A18407" s="30" t="s">
        <v>5030</v>
      </c>
      <c r="B18407" s="74">
        <v>46234</v>
      </c>
      <c r="C18407" s="30" t="s">
        <v>1180</v>
      </c>
      <c r="D18407" s="30" t="s">
        <v>1181</v>
      </c>
      <c r="E18407" s="75">
        <v>140</v>
      </c>
      <c r="F18407" s="30" t="s">
        <v>53</v>
      </c>
      <c r="G18407" s="30" t="s">
        <v>54</v>
      </c>
      <c r="H18407" s="75">
        <v>1</v>
      </c>
    </row>
    <row r="18408" spans="1:8">
      <c r="A18408" s="30" t="s">
        <v>5030</v>
      </c>
      <c r="B18408" s="74">
        <v>46234</v>
      </c>
      <c r="C18408" s="30" t="s">
        <v>1186</v>
      </c>
      <c r="D18408" s="30" t="s">
        <v>1187</v>
      </c>
      <c r="E18408" s="75">
        <v>87</v>
      </c>
      <c r="F18408" s="30" t="s">
        <v>53</v>
      </c>
      <c r="G18408" s="30" t="s">
        <v>54</v>
      </c>
      <c r="H18408" s="75">
        <v>1</v>
      </c>
    </row>
    <row r="18409" spans="1:8">
      <c r="A18409" s="30" t="s">
        <v>5030</v>
      </c>
      <c r="B18409" s="74">
        <v>46234</v>
      </c>
      <c r="C18409" s="30" t="s">
        <v>1188</v>
      </c>
      <c r="D18409" s="30" t="s">
        <v>1189</v>
      </c>
      <c r="E18409" s="75">
        <v>190</v>
      </c>
      <c r="F18409" s="30" t="s">
        <v>63</v>
      </c>
      <c r="G18409" s="30" t="s">
        <v>64</v>
      </c>
      <c r="H18409" s="75">
        <v>2</v>
      </c>
    </row>
    <row r="18410" spans="1:8">
      <c r="A18410" s="30" t="s">
        <v>5030</v>
      </c>
      <c r="B18410" s="74">
        <v>46234</v>
      </c>
      <c r="C18410" s="30" t="s">
        <v>1190</v>
      </c>
      <c r="D18410" s="30" t="s">
        <v>1191</v>
      </c>
      <c r="E18410" s="75">
        <v>27</v>
      </c>
      <c r="F18410" s="30" t="s">
        <v>53</v>
      </c>
      <c r="G18410" s="30" t="s">
        <v>54</v>
      </c>
      <c r="H18410" s="75">
        <v>1</v>
      </c>
    </row>
    <row r="18411" spans="1:8">
      <c r="A18411" s="30" t="s">
        <v>5030</v>
      </c>
      <c r="B18411" s="74">
        <v>46234</v>
      </c>
      <c r="C18411" s="30" t="s">
        <v>1192</v>
      </c>
      <c r="D18411" s="30" t="s">
        <v>1193</v>
      </c>
      <c r="E18411" s="75">
        <v>66</v>
      </c>
      <c r="F18411" s="30" t="s">
        <v>53</v>
      </c>
      <c r="G18411" s="30" t="s">
        <v>54</v>
      </c>
      <c r="H18411" s="75">
        <v>1</v>
      </c>
    </row>
    <row r="18412" spans="1:8">
      <c r="A18412" s="30" t="s">
        <v>5030</v>
      </c>
      <c r="B18412" s="74">
        <v>46234</v>
      </c>
      <c r="C18412" s="30" t="s">
        <v>1194</v>
      </c>
      <c r="D18412" s="30" t="s">
        <v>1195</v>
      </c>
      <c r="E18412" s="75">
        <v>79</v>
      </c>
      <c r="F18412" s="30" t="s">
        <v>70</v>
      </c>
      <c r="G18412" s="30" t="s">
        <v>71</v>
      </c>
      <c r="H18412" s="75">
        <v>2</v>
      </c>
    </row>
    <row r="18413" spans="1:8">
      <c r="A18413" s="30" t="s">
        <v>5030</v>
      </c>
      <c r="B18413" s="74">
        <v>46234</v>
      </c>
      <c r="C18413" s="30" t="s">
        <v>1202</v>
      </c>
      <c r="D18413" s="30" t="s">
        <v>1203</v>
      </c>
      <c r="E18413" s="75">
        <v>156</v>
      </c>
      <c r="F18413" s="30" t="s">
        <v>70</v>
      </c>
      <c r="G18413" s="30" t="s">
        <v>71</v>
      </c>
      <c r="H18413" s="75">
        <v>2</v>
      </c>
    </row>
    <row r="18414" spans="1:8">
      <c r="A18414" s="30" t="s">
        <v>5030</v>
      </c>
      <c r="B18414" s="74">
        <v>46234</v>
      </c>
      <c r="C18414" s="30" t="s">
        <v>1204</v>
      </c>
      <c r="D18414" s="30" t="s">
        <v>1205</v>
      </c>
      <c r="E18414" s="75">
        <v>28</v>
      </c>
      <c r="F18414" s="30" t="s">
        <v>53</v>
      </c>
      <c r="G18414" s="30" t="s">
        <v>54</v>
      </c>
      <c r="H18414" s="75">
        <v>1</v>
      </c>
    </row>
    <row r="18415" spans="1:8">
      <c r="A18415" s="30" t="s">
        <v>5030</v>
      </c>
      <c r="B18415" s="74">
        <v>46234</v>
      </c>
      <c r="C18415" s="30" t="s">
        <v>1208</v>
      </c>
      <c r="D18415" s="30" t="s">
        <v>1209</v>
      </c>
      <c r="E18415" s="75">
        <v>83</v>
      </c>
      <c r="F18415" s="30" t="s">
        <v>53</v>
      </c>
      <c r="G18415" s="30" t="s">
        <v>54</v>
      </c>
      <c r="H18415" s="75">
        <v>1</v>
      </c>
    </row>
    <row r="18416" spans="1:8">
      <c r="A18416" s="30" t="s">
        <v>5030</v>
      </c>
      <c r="B18416" s="74">
        <v>46234</v>
      </c>
      <c r="C18416" s="30" t="s">
        <v>1212</v>
      </c>
      <c r="D18416" s="30" t="s">
        <v>1213</v>
      </c>
      <c r="E18416" s="75">
        <v>91</v>
      </c>
      <c r="F18416" s="30" t="s">
        <v>72</v>
      </c>
      <c r="G18416" s="30" t="s">
        <v>73</v>
      </c>
      <c r="H18416" s="75">
        <v>3</v>
      </c>
    </row>
    <row r="18417" spans="1:8">
      <c r="A18417" s="30" t="s">
        <v>5030</v>
      </c>
      <c r="B18417" s="74">
        <v>46234</v>
      </c>
      <c r="C18417" s="30" t="s">
        <v>1214</v>
      </c>
      <c r="D18417" s="30" t="s">
        <v>1215</v>
      </c>
      <c r="E18417" s="75">
        <v>7</v>
      </c>
      <c r="F18417" s="30" t="s">
        <v>70</v>
      </c>
      <c r="G18417" s="30" t="s">
        <v>71</v>
      </c>
      <c r="H18417" s="75">
        <v>2</v>
      </c>
    </row>
    <row r="18418" spans="1:8">
      <c r="A18418" s="30" t="s">
        <v>5030</v>
      </c>
      <c r="B18418" s="74">
        <v>46234</v>
      </c>
      <c r="C18418" s="30" t="s">
        <v>1220</v>
      </c>
      <c r="D18418" s="30" t="s">
        <v>1221</v>
      </c>
      <c r="E18418" s="75">
        <v>90</v>
      </c>
      <c r="F18418" s="30" t="s">
        <v>70</v>
      </c>
      <c r="G18418" s="30" t="s">
        <v>71</v>
      </c>
      <c r="H18418" s="75">
        <v>2</v>
      </c>
    </row>
    <row r="18419" spans="1:8">
      <c r="A18419" s="30" t="s">
        <v>5030</v>
      </c>
      <c r="B18419" s="74">
        <v>46234</v>
      </c>
      <c r="C18419" s="30" t="s">
        <v>1222</v>
      </c>
      <c r="D18419" s="30" t="s">
        <v>1223</v>
      </c>
      <c r="E18419" s="75">
        <v>131</v>
      </c>
      <c r="F18419" s="30" t="s">
        <v>70</v>
      </c>
      <c r="G18419" s="30" t="s">
        <v>71</v>
      </c>
      <c r="H18419" s="75">
        <v>2</v>
      </c>
    </row>
    <row r="18420" spans="1:8">
      <c r="A18420" s="30" t="s">
        <v>5030</v>
      </c>
      <c r="B18420" s="74">
        <v>46234</v>
      </c>
      <c r="C18420" s="30" t="s">
        <v>1224</v>
      </c>
      <c r="D18420" s="30" t="s">
        <v>1225</v>
      </c>
      <c r="E18420" s="75">
        <v>80</v>
      </c>
      <c r="F18420" s="30" t="s">
        <v>70</v>
      </c>
      <c r="G18420" s="30" t="s">
        <v>71</v>
      </c>
      <c r="H18420" s="75">
        <v>2</v>
      </c>
    </row>
    <row r="18421" spans="1:8">
      <c r="A18421" s="30" t="s">
        <v>5030</v>
      </c>
      <c r="B18421" s="74">
        <v>46234</v>
      </c>
      <c r="C18421" s="30" t="s">
        <v>1228</v>
      </c>
      <c r="D18421" s="30" t="s">
        <v>1229</v>
      </c>
      <c r="E18421" s="75">
        <v>31</v>
      </c>
      <c r="F18421" s="30" t="s">
        <v>53</v>
      </c>
      <c r="G18421" s="30" t="s">
        <v>54</v>
      </c>
      <c r="H18421" s="75">
        <v>1</v>
      </c>
    </row>
    <row r="18422" spans="1:8">
      <c r="A18422" s="30" t="s">
        <v>5030</v>
      </c>
      <c r="B18422" s="74">
        <v>46234</v>
      </c>
      <c r="C18422" s="30" t="s">
        <v>1232</v>
      </c>
      <c r="D18422" s="30" t="s">
        <v>1233</v>
      </c>
      <c r="E18422" s="75">
        <v>120</v>
      </c>
      <c r="F18422" s="30" t="s">
        <v>70</v>
      </c>
      <c r="G18422" s="30" t="s">
        <v>71</v>
      </c>
      <c r="H18422" s="75">
        <v>2</v>
      </c>
    </row>
    <row r="18423" spans="1:8">
      <c r="A18423" s="30" t="s">
        <v>5030</v>
      </c>
      <c r="B18423" s="74">
        <v>46234</v>
      </c>
      <c r="C18423" s="30" t="s">
        <v>1234</v>
      </c>
      <c r="D18423" s="30" t="s">
        <v>1235</v>
      </c>
      <c r="E18423" s="75">
        <v>117</v>
      </c>
      <c r="F18423" s="30" t="s">
        <v>70</v>
      </c>
      <c r="G18423" s="30" t="s">
        <v>71</v>
      </c>
      <c r="H18423" s="75">
        <v>2</v>
      </c>
    </row>
    <row r="18424" spans="1:8">
      <c r="A18424" s="30" t="s">
        <v>5030</v>
      </c>
      <c r="B18424" s="74">
        <v>46234</v>
      </c>
      <c r="C18424" s="30" t="s">
        <v>1242</v>
      </c>
      <c r="D18424" s="30" t="s">
        <v>1243</v>
      </c>
      <c r="E18424" s="75">
        <v>39</v>
      </c>
      <c r="F18424" s="30" t="s">
        <v>76</v>
      </c>
      <c r="G18424" s="30" t="s">
        <v>77</v>
      </c>
      <c r="H18424" s="75">
        <v>1</v>
      </c>
    </row>
    <row r="18425" spans="1:8">
      <c r="A18425" s="30" t="s">
        <v>5030</v>
      </c>
      <c r="B18425" s="74">
        <v>46234</v>
      </c>
      <c r="C18425" s="30" t="s">
        <v>1250</v>
      </c>
      <c r="D18425" s="30" t="s">
        <v>1251</v>
      </c>
      <c r="E18425" s="75">
        <v>98</v>
      </c>
      <c r="F18425" s="30" t="s">
        <v>70</v>
      </c>
      <c r="G18425" s="30" t="s">
        <v>71</v>
      </c>
      <c r="H18425" s="75">
        <v>2</v>
      </c>
    </row>
    <row r="18426" spans="1:8">
      <c r="A18426" s="30" t="s">
        <v>5030</v>
      </c>
      <c r="B18426" s="74">
        <v>46234</v>
      </c>
      <c r="C18426" s="30" t="s">
        <v>1256</v>
      </c>
      <c r="D18426" s="30" t="s">
        <v>1257</v>
      </c>
      <c r="E18426" s="75">
        <v>4</v>
      </c>
      <c r="F18426" s="30" t="s">
        <v>76</v>
      </c>
      <c r="G18426" s="30" t="s">
        <v>77</v>
      </c>
      <c r="H18426" s="75">
        <v>1</v>
      </c>
    </row>
    <row r="18427" spans="1:8">
      <c r="A18427" s="30" t="s">
        <v>5030</v>
      </c>
      <c r="B18427" s="74">
        <v>46234</v>
      </c>
      <c r="C18427" s="30" t="s">
        <v>1260</v>
      </c>
      <c r="D18427" s="30" t="s">
        <v>1261</v>
      </c>
      <c r="E18427" s="75">
        <v>46</v>
      </c>
      <c r="F18427" s="30" t="s">
        <v>68</v>
      </c>
      <c r="G18427" s="30" t="s">
        <v>69</v>
      </c>
      <c r="H18427" s="75">
        <v>1</v>
      </c>
    </row>
    <row r="18428" spans="1:8">
      <c r="A18428" s="30" t="s">
        <v>5030</v>
      </c>
      <c r="B18428" s="74">
        <v>46234</v>
      </c>
      <c r="C18428" s="30" t="s">
        <v>1266</v>
      </c>
      <c r="D18428" s="30" t="s">
        <v>1267</v>
      </c>
      <c r="E18428" s="75">
        <v>77</v>
      </c>
      <c r="F18428" s="30" t="s">
        <v>53</v>
      </c>
      <c r="G18428" s="30" t="s">
        <v>54</v>
      </c>
      <c r="H18428" s="75">
        <v>1</v>
      </c>
    </row>
    <row r="18429" spans="1:8">
      <c r="A18429" s="30" t="s">
        <v>5030</v>
      </c>
      <c r="B18429" s="74">
        <v>46234</v>
      </c>
      <c r="C18429" s="30" t="s">
        <v>1270</v>
      </c>
      <c r="D18429" s="30" t="s">
        <v>1271</v>
      </c>
      <c r="E18429" s="75">
        <v>102</v>
      </c>
      <c r="F18429" s="30" t="s">
        <v>53</v>
      </c>
      <c r="G18429" s="30" t="s">
        <v>54</v>
      </c>
      <c r="H18429" s="75">
        <v>1</v>
      </c>
    </row>
    <row r="18430" spans="1:8">
      <c r="A18430" s="30" t="s">
        <v>5030</v>
      </c>
      <c r="B18430" s="74">
        <v>46234</v>
      </c>
      <c r="C18430" s="30" t="s">
        <v>1274</v>
      </c>
      <c r="D18430" s="30" t="s">
        <v>1275</v>
      </c>
      <c r="E18430" s="75">
        <v>10</v>
      </c>
      <c r="F18430" s="30" t="s">
        <v>76</v>
      </c>
      <c r="G18430" s="30" t="s">
        <v>77</v>
      </c>
      <c r="H18430" s="75">
        <v>1</v>
      </c>
    </row>
    <row r="18431" spans="1:8">
      <c r="A18431" s="30" t="s">
        <v>5030</v>
      </c>
      <c r="B18431" s="74">
        <v>46234</v>
      </c>
      <c r="C18431" s="30" t="s">
        <v>1276</v>
      </c>
      <c r="D18431" s="30" t="s">
        <v>1277</v>
      </c>
      <c r="E18431" s="75">
        <v>97</v>
      </c>
      <c r="F18431" s="30" t="s">
        <v>70</v>
      </c>
      <c r="G18431" s="30" t="s">
        <v>71</v>
      </c>
      <c r="H18431" s="75">
        <v>2</v>
      </c>
    </row>
    <row r="18432" spans="1:8">
      <c r="A18432" s="30" t="s">
        <v>5030</v>
      </c>
      <c r="B18432" s="74">
        <v>46234</v>
      </c>
      <c r="C18432" s="30" t="s">
        <v>1278</v>
      </c>
      <c r="D18432" s="30" t="s">
        <v>1279</v>
      </c>
      <c r="E18432" s="75">
        <v>127</v>
      </c>
      <c r="F18432" s="30" t="s">
        <v>53</v>
      </c>
      <c r="G18432" s="30" t="s">
        <v>54</v>
      </c>
      <c r="H18432" s="75">
        <v>1</v>
      </c>
    </row>
    <row r="18433" spans="1:8">
      <c r="A18433" s="30" t="s">
        <v>5030</v>
      </c>
      <c r="B18433" s="74">
        <v>46234</v>
      </c>
      <c r="C18433" s="30" t="s">
        <v>1280</v>
      </c>
      <c r="D18433" s="30" t="s">
        <v>1281</v>
      </c>
      <c r="E18433" s="75">
        <v>17</v>
      </c>
      <c r="F18433" s="30" t="s">
        <v>53</v>
      </c>
      <c r="G18433" s="30" t="s">
        <v>54</v>
      </c>
      <c r="H18433" s="75">
        <v>1</v>
      </c>
    </row>
    <row r="18434" spans="1:8">
      <c r="A18434" s="30" t="s">
        <v>5030</v>
      </c>
      <c r="B18434" s="74">
        <v>46234</v>
      </c>
      <c r="C18434" s="30" t="s">
        <v>1288</v>
      </c>
      <c r="D18434" s="30" t="s">
        <v>1289</v>
      </c>
      <c r="E18434" s="75">
        <v>91</v>
      </c>
      <c r="F18434" s="30" t="s">
        <v>53</v>
      </c>
      <c r="G18434" s="30" t="s">
        <v>54</v>
      </c>
      <c r="H18434" s="75">
        <v>1</v>
      </c>
    </row>
    <row r="18435" spans="1:8">
      <c r="A18435" s="30" t="s">
        <v>5030</v>
      </c>
      <c r="B18435" s="74">
        <v>46234</v>
      </c>
      <c r="C18435" s="30" t="s">
        <v>1290</v>
      </c>
      <c r="D18435" s="30" t="s">
        <v>1291</v>
      </c>
      <c r="E18435" s="75">
        <v>200</v>
      </c>
      <c r="F18435" s="30" t="s">
        <v>66</v>
      </c>
      <c r="G18435" s="30" t="s">
        <v>67</v>
      </c>
      <c r="H18435" s="75">
        <v>2</v>
      </c>
    </row>
    <row r="18436" spans="1:8">
      <c r="A18436" s="30" t="s">
        <v>5030</v>
      </c>
      <c r="B18436" s="74">
        <v>46234</v>
      </c>
      <c r="C18436" s="30" t="s">
        <v>1294</v>
      </c>
      <c r="D18436" s="30" t="s">
        <v>1295</v>
      </c>
      <c r="E18436" s="75">
        <v>24</v>
      </c>
      <c r="F18436" s="30" t="s">
        <v>53</v>
      </c>
      <c r="G18436" s="30" t="s">
        <v>54</v>
      </c>
      <c r="H18436" s="75">
        <v>1</v>
      </c>
    </row>
    <row r="18437" spans="1:8">
      <c r="A18437" s="30" t="s">
        <v>5030</v>
      </c>
      <c r="B18437" s="74">
        <v>46234</v>
      </c>
      <c r="C18437" s="30" t="s">
        <v>1302</v>
      </c>
      <c r="D18437" s="30" t="s">
        <v>1303</v>
      </c>
      <c r="E18437" s="75">
        <v>41</v>
      </c>
      <c r="F18437" s="30" t="s">
        <v>53</v>
      </c>
      <c r="G18437" s="30" t="s">
        <v>54</v>
      </c>
      <c r="H18437" s="75">
        <v>1</v>
      </c>
    </row>
    <row r="18438" spans="1:8">
      <c r="A18438" s="30" t="s">
        <v>5030</v>
      </c>
      <c r="B18438" s="74">
        <v>46234</v>
      </c>
      <c r="C18438" s="30" t="s">
        <v>1308</v>
      </c>
      <c r="D18438" s="30" t="s">
        <v>1309</v>
      </c>
      <c r="E18438" s="75">
        <v>103</v>
      </c>
      <c r="F18438" s="30" t="s">
        <v>80</v>
      </c>
      <c r="G18438" s="30" t="s">
        <v>81</v>
      </c>
      <c r="H18438" s="75">
        <v>1</v>
      </c>
    </row>
    <row r="18439" spans="1:8">
      <c r="A18439" s="30" t="s">
        <v>5030</v>
      </c>
      <c r="B18439" s="74">
        <v>46234</v>
      </c>
      <c r="C18439" s="30" t="s">
        <v>1310</v>
      </c>
      <c r="D18439" s="30" t="s">
        <v>1311</v>
      </c>
      <c r="E18439" s="75">
        <v>47</v>
      </c>
      <c r="F18439" s="30" t="s">
        <v>76</v>
      </c>
      <c r="G18439" s="30" t="s">
        <v>77</v>
      </c>
      <c r="H18439" s="75">
        <v>1</v>
      </c>
    </row>
    <row r="18440" spans="1:8">
      <c r="A18440" s="30" t="s">
        <v>5030</v>
      </c>
      <c r="B18440" s="74">
        <v>46234</v>
      </c>
      <c r="C18440" s="30" t="s">
        <v>1316</v>
      </c>
      <c r="D18440" s="30" t="s">
        <v>1317</v>
      </c>
      <c r="E18440" s="75">
        <v>10</v>
      </c>
      <c r="F18440" s="30" t="s">
        <v>80</v>
      </c>
      <c r="G18440" s="30" t="s">
        <v>81</v>
      </c>
      <c r="H18440" s="75">
        <v>1</v>
      </c>
    </row>
    <row r="18441" spans="1:8">
      <c r="A18441" s="30" t="s">
        <v>5030</v>
      </c>
      <c r="B18441" s="74">
        <v>46234</v>
      </c>
      <c r="C18441" s="30" t="s">
        <v>1320</v>
      </c>
      <c r="D18441" s="30" t="s">
        <v>1321</v>
      </c>
      <c r="E18441" s="75">
        <v>54</v>
      </c>
      <c r="F18441" s="30" t="s">
        <v>70</v>
      </c>
      <c r="G18441" s="30" t="s">
        <v>71</v>
      </c>
      <c r="H18441" s="75">
        <v>2</v>
      </c>
    </row>
    <row r="18442" spans="1:8">
      <c r="A18442" s="30" t="s">
        <v>5030</v>
      </c>
      <c r="B18442" s="74">
        <v>46234</v>
      </c>
      <c r="C18442" s="30" t="s">
        <v>1322</v>
      </c>
      <c r="D18442" s="30" t="s">
        <v>1323</v>
      </c>
      <c r="E18442" s="75">
        <v>126</v>
      </c>
      <c r="F18442" s="30" t="s">
        <v>70</v>
      </c>
      <c r="G18442" s="30" t="s">
        <v>71</v>
      </c>
      <c r="H18442" s="75">
        <v>2</v>
      </c>
    </row>
    <row r="18443" spans="1:8">
      <c r="A18443" s="30" t="s">
        <v>5030</v>
      </c>
      <c r="B18443" s="74">
        <v>46234</v>
      </c>
      <c r="C18443" s="30" t="s">
        <v>1324</v>
      </c>
      <c r="D18443" s="30" t="s">
        <v>1325</v>
      </c>
      <c r="E18443" s="75">
        <v>120</v>
      </c>
      <c r="F18443" s="30" t="s">
        <v>80</v>
      </c>
      <c r="G18443" s="30" t="s">
        <v>81</v>
      </c>
      <c r="H18443" s="75">
        <v>1</v>
      </c>
    </row>
    <row r="18444" spans="1:8">
      <c r="A18444" s="30" t="s">
        <v>5030</v>
      </c>
      <c r="B18444" s="74">
        <v>46234</v>
      </c>
      <c r="C18444" s="30" t="s">
        <v>1326</v>
      </c>
      <c r="D18444" s="30" t="s">
        <v>1327</v>
      </c>
      <c r="E18444" s="75">
        <v>38</v>
      </c>
      <c r="F18444" s="30" t="s">
        <v>76</v>
      </c>
      <c r="G18444" s="30" t="s">
        <v>77</v>
      </c>
      <c r="H18444" s="75">
        <v>1</v>
      </c>
    </row>
    <row r="18445" spans="1:8">
      <c r="A18445" s="30" t="s">
        <v>5030</v>
      </c>
      <c r="B18445" s="74">
        <v>46234</v>
      </c>
      <c r="C18445" s="30" t="s">
        <v>1332</v>
      </c>
      <c r="D18445" s="30" t="s">
        <v>1333</v>
      </c>
      <c r="E18445" s="75">
        <v>202</v>
      </c>
      <c r="F18445" s="30" t="s">
        <v>80</v>
      </c>
      <c r="G18445" s="30" t="s">
        <v>81</v>
      </c>
      <c r="H18445" s="75">
        <v>1</v>
      </c>
    </row>
    <row r="18446" spans="1:8">
      <c r="A18446" s="30" t="s">
        <v>5030</v>
      </c>
      <c r="B18446" s="74">
        <v>46234</v>
      </c>
      <c r="C18446" s="30" t="s">
        <v>1334</v>
      </c>
      <c r="D18446" s="30" t="s">
        <v>1335</v>
      </c>
      <c r="E18446" s="75">
        <v>140</v>
      </c>
      <c r="F18446" s="30" t="s">
        <v>80</v>
      </c>
      <c r="G18446" s="30" t="s">
        <v>81</v>
      </c>
      <c r="H18446" s="75">
        <v>1</v>
      </c>
    </row>
    <row r="18447" spans="1:8">
      <c r="A18447" s="30" t="s">
        <v>5030</v>
      </c>
      <c r="B18447" s="74">
        <v>46234</v>
      </c>
      <c r="C18447" s="30" t="s">
        <v>1336</v>
      </c>
      <c r="D18447" s="30" t="s">
        <v>1337</v>
      </c>
      <c r="E18447" s="75">
        <v>103</v>
      </c>
      <c r="F18447" s="30" t="s">
        <v>70</v>
      </c>
      <c r="G18447" s="30" t="s">
        <v>71</v>
      </c>
      <c r="H18447" s="75">
        <v>2</v>
      </c>
    </row>
    <row r="18448" spans="1:8">
      <c r="A18448" s="30" t="s">
        <v>5030</v>
      </c>
      <c r="B18448" s="74">
        <v>46234</v>
      </c>
      <c r="C18448" s="30" t="s">
        <v>1340</v>
      </c>
      <c r="D18448" s="30" t="s">
        <v>1341</v>
      </c>
      <c r="E18448" s="75">
        <v>20</v>
      </c>
      <c r="F18448" s="30" t="s">
        <v>68</v>
      </c>
      <c r="G18448" s="30" t="s">
        <v>69</v>
      </c>
      <c r="H18448" s="75">
        <v>1</v>
      </c>
    </row>
    <row r="18449" spans="1:8">
      <c r="A18449" s="30" t="s">
        <v>5030</v>
      </c>
      <c r="B18449" s="74">
        <v>46234</v>
      </c>
      <c r="C18449" s="30" t="s">
        <v>1344</v>
      </c>
      <c r="D18449" s="30" t="s">
        <v>1345</v>
      </c>
      <c r="E18449" s="75">
        <v>38</v>
      </c>
      <c r="F18449" s="30" t="s">
        <v>70</v>
      </c>
      <c r="G18449" s="30" t="s">
        <v>71</v>
      </c>
      <c r="H18449" s="75">
        <v>2</v>
      </c>
    </row>
    <row r="18450" spans="1:8">
      <c r="A18450" s="30" t="s">
        <v>5030</v>
      </c>
      <c r="B18450" s="74">
        <v>46234</v>
      </c>
      <c r="C18450" s="30" t="s">
        <v>1346</v>
      </c>
      <c r="D18450" s="30" t="s">
        <v>1347</v>
      </c>
      <c r="E18450" s="75">
        <v>40</v>
      </c>
      <c r="F18450" s="30" t="s">
        <v>68</v>
      </c>
      <c r="G18450" s="30" t="s">
        <v>69</v>
      </c>
      <c r="H18450" s="75">
        <v>1</v>
      </c>
    </row>
    <row r="18451" spans="1:8">
      <c r="A18451" s="30" t="s">
        <v>5030</v>
      </c>
      <c r="B18451" s="74">
        <v>46234</v>
      </c>
      <c r="C18451" s="30" t="s">
        <v>1348</v>
      </c>
      <c r="D18451" s="30" t="s">
        <v>1349</v>
      </c>
      <c r="E18451" s="75">
        <v>197</v>
      </c>
      <c r="F18451" s="30" t="s">
        <v>80</v>
      </c>
      <c r="G18451" s="30" t="s">
        <v>81</v>
      </c>
      <c r="H18451" s="75">
        <v>1</v>
      </c>
    </row>
    <row r="18452" spans="1:8">
      <c r="A18452" s="30" t="s">
        <v>5030</v>
      </c>
      <c r="B18452" s="74">
        <v>46233</v>
      </c>
      <c r="C18452" s="30" t="s">
        <v>766</v>
      </c>
      <c r="D18452" s="30" t="s">
        <v>767</v>
      </c>
      <c r="E18452" s="75">
        <v>50</v>
      </c>
      <c r="F18452" s="30" t="s">
        <v>70</v>
      </c>
      <c r="G18452" s="30" t="s">
        <v>71</v>
      </c>
      <c r="H18452" s="75">
        <v>2</v>
      </c>
    </row>
    <row r="18453" spans="1:8">
      <c r="A18453" s="30" t="s">
        <v>5030</v>
      </c>
      <c r="B18453" s="74">
        <v>46233</v>
      </c>
      <c r="C18453" s="30" t="s">
        <v>768</v>
      </c>
      <c r="D18453" s="30" t="s">
        <v>769</v>
      </c>
      <c r="E18453" s="75">
        <v>60</v>
      </c>
      <c r="F18453" s="30" t="s">
        <v>70</v>
      </c>
      <c r="G18453" s="30" t="s">
        <v>71</v>
      </c>
      <c r="H18453" s="75">
        <v>2</v>
      </c>
    </row>
    <row r="18454" spans="1:8">
      <c r="A18454" s="30" t="s">
        <v>5030</v>
      </c>
      <c r="B18454" s="74">
        <v>46233</v>
      </c>
      <c r="C18454" s="30" t="s">
        <v>770</v>
      </c>
      <c r="D18454" s="30" t="s">
        <v>771</v>
      </c>
      <c r="E18454" s="75">
        <v>72</v>
      </c>
      <c r="F18454" s="30" t="s">
        <v>68</v>
      </c>
      <c r="G18454" s="30" t="s">
        <v>69</v>
      </c>
      <c r="H18454" s="75">
        <v>1</v>
      </c>
    </row>
    <row r="18455" spans="1:8">
      <c r="A18455" s="30" t="s">
        <v>5030</v>
      </c>
      <c r="B18455" s="74">
        <v>46233</v>
      </c>
      <c r="C18455" s="30" t="s">
        <v>772</v>
      </c>
      <c r="D18455" s="30" t="s">
        <v>773</v>
      </c>
      <c r="E18455" s="75">
        <v>80</v>
      </c>
      <c r="F18455" s="30" t="s">
        <v>80</v>
      </c>
      <c r="G18455" s="30" t="s">
        <v>81</v>
      </c>
      <c r="H18455" s="75">
        <v>1</v>
      </c>
    </row>
    <row r="18456" spans="1:8">
      <c r="A18456" s="30" t="s">
        <v>5030</v>
      </c>
      <c r="B18456" s="74">
        <v>46233</v>
      </c>
      <c r="C18456" s="30" t="s">
        <v>774</v>
      </c>
      <c r="D18456" s="30" t="s">
        <v>775</v>
      </c>
      <c r="E18456" s="75">
        <v>131</v>
      </c>
      <c r="F18456" s="30" t="s">
        <v>70</v>
      </c>
      <c r="G18456" s="30" t="s">
        <v>71</v>
      </c>
      <c r="H18456" s="75">
        <v>2</v>
      </c>
    </row>
    <row r="18457" spans="1:8">
      <c r="A18457" s="30" t="s">
        <v>5030</v>
      </c>
      <c r="B18457" s="74">
        <v>46233</v>
      </c>
      <c r="C18457" s="30" t="s">
        <v>776</v>
      </c>
      <c r="D18457" s="30" t="s">
        <v>777</v>
      </c>
      <c r="E18457" s="75">
        <v>51</v>
      </c>
      <c r="F18457" s="30" t="s">
        <v>68</v>
      </c>
      <c r="G18457" s="30" t="s">
        <v>69</v>
      </c>
      <c r="H18457" s="75">
        <v>1</v>
      </c>
    </row>
    <row r="18458" spans="1:8">
      <c r="A18458" s="30" t="s">
        <v>5030</v>
      </c>
      <c r="B18458" s="74">
        <v>46233</v>
      </c>
      <c r="C18458" s="30" t="s">
        <v>780</v>
      </c>
      <c r="D18458" s="30" t="s">
        <v>781</v>
      </c>
      <c r="E18458" s="75">
        <v>57</v>
      </c>
      <c r="F18458" s="30" t="s">
        <v>68</v>
      </c>
      <c r="G18458" s="30" t="s">
        <v>69</v>
      </c>
      <c r="H18458" s="75">
        <v>1</v>
      </c>
    </row>
    <row r="18459" spans="1:8">
      <c r="A18459" s="30" t="s">
        <v>5030</v>
      </c>
      <c r="B18459" s="74">
        <v>46233</v>
      </c>
      <c r="C18459" s="30" t="s">
        <v>786</v>
      </c>
      <c r="D18459" s="30" t="s">
        <v>787</v>
      </c>
      <c r="E18459" s="75">
        <v>122</v>
      </c>
      <c r="F18459" s="30" t="s">
        <v>70</v>
      </c>
      <c r="G18459" s="30" t="s">
        <v>71</v>
      </c>
      <c r="H18459" s="75">
        <v>2</v>
      </c>
    </row>
    <row r="18460" spans="1:8">
      <c r="A18460" s="30" t="s">
        <v>5030</v>
      </c>
      <c r="B18460" s="74">
        <v>46233</v>
      </c>
      <c r="C18460" s="30" t="s">
        <v>788</v>
      </c>
      <c r="D18460" s="30" t="s">
        <v>789</v>
      </c>
      <c r="E18460" s="75">
        <v>41</v>
      </c>
      <c r="F18460" s="30" t="s">
        <v>70</v>
      </c>
      <c r="G18460" s="30" t="s">
        <v>71</v>
      </c>
      <c r="H18460" s="75">
        <v>2</v>
      </c>
    </row>
    <row r="18461" spans="1:8">
      <c r="A18461" s="30" t="s">
        <v>5030</v>
      </c>
      <c r="B18461" s="74">
        <v>46233</v>
      </c>
      <c r="C18461" s="30" t="s">
        <v>790</v>
      </c>
      <c r="D18461" s="30" t="s">
        <v>791</v>
      </c>
      <c r="E18461" s="75">
        <v>44</v>
      </c>
      <c r="F18461" s="30" t="s">
        <v>68</v>
      </c>
      <c r="G18461" s="30" t="s">
        <v>69</v>
      </c>
      <c r="H18461" s="75">
        <v>1</v>
      </c>
    </row>
    <row r="18462" spans="1:8">
      <c r="A18462" s="30" t="s">
        <v>5030</v>
      </c>
      <c r="B18462" s="74">
        <v>46233</v>
      </c>
      <c r="C18462" s="30" t="s">
        <v>798</v>
      </c>
      <c r="D18462" s="30" t="s">
        <v>799</v>
      </c>
      <c r="E18462" s="75">
        <v>80</v>
      </c>
      <c r="F18462" s="30" t="s">
        <v>70</v>
      </c>
      <c r="G18462" s="30" t="s">
        <v>71</v>
      </c>
      <c r="H18462" s="75">
        <v>2</v>
      </c>
    </row>
    <row r="18463" spans="1:8">
      <c r="A18463" s="30" t="s">
        <v>5030</v>
      </c>
      <c r="B18463" s="74">
        <v>46233</v>
      </c>
      <c r="C18463" s="30" t="s">
        <v>800</v>
      </c>
      <c r="D18463" s="30" t="s">
        <v>801</v>
      </c>
      <c r="E18463" s="75">
        <v>57</v>
      </c>
      <c r="F18463" s="30" t="s">
        <v>68</v>
      </c>
      <c r="G18463" s="30" t="s">
        <v>69</v>
      </c>
      <c r="H18463" s="75">
        <v>1</v>
      </c>
    </row>
    <row r="18464" spans="1:8">
      <c r="A18464" s="30" t="s">
        <v>5030</v>
      </c>
      <c r="B18464" s="74">
        <v>46233</v>
      </c>
      <c r="C18464" s="30" t="s">
        <v>802</v>
      </c>
      <c r="D18464" s="30" t="s">
        <v>803</v>
      </c>
      <c r="E18464" s="75">
        <v>151</v>
      </c>
      <c r="F18464" s="30" t="s">
        <v>70</v>
      </c>
      <c r="G18464" s="30" t="s">
        <v>71</v>
      </c>
      <c r="H18464" s="75">
        <v>2</v>
      </c>
    </row>
    <row r="18465" spans="1:8">
      <c r="A18465" s="30" t="s">
        <v>5030</v>
      </c>
      <c r="B18465" s="74">
        <v>46233</v>
      </c>
      <c r="C18465" s="30" t="s">
        <v>804</v>
      </c>
      <c r="D18465" s="30" t="s">
        <v>805</v>
      </c>
      <c r="E18465" s="75">
        <v>86</v>
      </c>
      <c r="F18465" s="30" t="s">
        <v>80</v>
      </c>
      <c r="G18465" s="30" t="s">
        <v>81</v>
      </c>
      <c r="H18465" s="75">
        <v>1</v>
      </c>
    </row>
    <row r="18466" spans="1:8">
      <c r="A18466" s="30" t="s">
        <v>5030</v>
      </c>
      <c r="B18466" s="74">
        <v>46233</v>
      </c>
      <c r="C18466" s="30" t="s">
        <v>808</v>
      </c>
      <c r="D18466" s="30" t="s">
        <v>809</v>
      </c>
      <c r="E18466" s="75">
        <v>77</v>
      </c>
      <c r="F18466" s="30" t="s">
        <v>70</v>
      </c>
      <c r="G18466" s="30" t="s">
        <v>71</v>
      </c>
      <c r="H18466" s="75">
        <v>2</v>
      </c>
    </row>
    <row r="18467" spans="1:8">
      <c r="A18467" s="30" t="s">
        <v>5030</v>
      </c>
      <c r="B18467" s="74">
        <v>46233</v>
      </c>
      <c r="C18467" s="30" t="s">
        <v>810</v>
      </c>
      <c r="D18467" s="30" t="s">
        <v>811</v>
      </c>
      <c r="E18467" s="75">
        <v>105</v>
      </c>
      <c r="F18467" s="30" t="s">
        <v>70</v>
      </c>
      <c r="G18467" s="30" t="s">
        <v>71</v>
      </c>
      <c r="H18467" s="75">
        <v>2</v>
      </c>
    </row>
    <row r="18468" spans="1:8">
      <c r="A18468" s="30" t="s">
        <v>5030</v>
      </c>
      <c r="B18468" s="74">
        <v>46233</v>
      </c>
      <c r="C18468" s="30" t="s">
        <v>814</v>
      </c>
      <c r="D18468" s="30" t="s">
        <v>815</v>
      </c>
      <c r="E18468" s="75">
        <v>34</v>
      </c>
      <c r="F18468" s="30" t="s">
        <v>80</v>
      </c>
      <c r="G18468" s="30" t="s">
        <v>81</v>
      </c>
      <c r="H18468" s="75">
        <v>1</v>
      </c>
    </row>
    <row r="18469" spans="1:8">
      <c r="A18469" s="30" t="s">
        <v>5030</v>
      </c>
      <c r="B18469" s="74">
        <v>46233</v>
      </c>
      <c r="C18469" s="30" t="s">
        <v>818</v>
      </c>
      <c r="D18469" s="30" t="s">
        <v>819</v>
      </c>
      <c r="E18469" s="75">
        <v>83</v>
      </c>
      <c r="F18469" s="30" t="s">
        <v>63</v>
      </c>
      <c r="G18469" s="30" t="s">
        <v>64</v>
      </c>
      <c r="H18469" s="75">
        <v>2</v>
      </c>
    </row>
    <row r="18470" spans="1:8">
      <c r="A18470" s="30" t="s">
        <v>5030</v>
      </c>
      <c r="B18470" s="74">
        <v>46233</v>
      </c>
      <c r="C18470" s="30" t="s">
        <v>820</v>
      </c>
      <c r="D18470" s="30" t="s">
        <v>821</v>
      </c>
      <c r="E18470" s="75">
        <v>63</v>
      </c>
      <c r="F18470" s="30" t="s">
        <v>70</v>
      </c>
      <c r="G18470" s="30" t="s">
        <v>71</v>
      </c>
      <c r="H18470" s="75">
        <v>2</v>
      </c>
    </row>
    <row r="18471" spans="1:8">
      <c r="A18471" s="30" t="s">
        <v>5030</v>
      </c>
      <c r="B18471" s="74">
        <v>46233</v>
      </c>
      <c r="C18471" s="30" t="s">
        <v>822</v>
      </c>
      <c r="D18471" s="30" t="s">
        <v>823</v>
      </c>
      <c r="E18471" s="75">
        <v>87</v>
      </c>
      <c r="F18471" s="30" t="s">
        <v>70</v>
      </c>
      <c r="G18471" s="30" t="s">
        <v>71</v>
      </c>
      <c r="H18471" s="75">
        <v>2</v>
      </c>
    </row>
    <row r="18472" spans="1:8">
      <c r="A18472" s="30" t="s">
        <v>5030</v>
      </c>
      <c r="B18472" s="74">
        <v>46233</v>
      </c>
      <c r="C18472" s="30" t="s">
        <v>824</v>
      </c>
      <c r="D18472" s="30" t="s">
        <v>825</v>
      </c>
      <c r="E18472" s="75">
        <v>25</v>
      </c>
      <c r="F18472" s="30" t="s">
        <v>80</v>
      </c>
      <c r="G18472" s="30" t="s">
        <v>81</v>
      </c>
      <c r="H18472" s="75">
        <v>1</v>
      </c>
    </row>
    <row r="18473" spans="1:8">
      <c r="A18473" s="30" t="s">
        <v>5030</v>
      </c>
      <c r="B18473" s="74">
        <v>46233</v>
      </c>
      <c r="C18473" s="30" t="s">
        <v>826</v>
      </c>
      <c r="D18473" s="30" t="s">
        <v>827</v>
      </c>
      <c r="E18473" s="75">
        <v>65</v>
      </c>
      <c r="F18473" s="30" t="s">
        <v>70</v>
      </c>
      <c r="G18473" s="30" t="s">
        <v>71</v>
      </c>
      <c r="H18473" s="75">
        <v>2</v>
      </c>
    </row>
    <row r="18474" spans="1:8">
      <c r="A18474" s="30" t="s">
        <v>5030</v>
      </c>
      <c r="B18474" s="74">
        <v>46233</v>
      </c>
      <c r="C18474" s="30" t="s">
        <v>828</v>
      </c>
      <c r="D18474" s="30" t="s">
        <v>829</v>
      </c>
      <c r="E18474" s="75">
        <v>70</v>
      </c>
      <c r="F18474" s="30" t="s">
        <v>70</v>
      </c>
      <c r="G18474" s="30" t="s">
        <v>71</v>
      </c>
      <c r="H18474" s="75">
        <v>2</v>
      </c>
    </row>
    <row r="18475" spans="1:8">
      <c r="A18475" s="30" t="s">
        <v>5030</v>
      </c>
      <c r="B18475" s="74">
        <v>46233</v>
      </c>
      <c r="C18475" s="30" t="s">
        <v>830</v>
      </c>
      <c r="D18475" s="30" t="s">
        <v>831</v>
      </c>
      <c r="E18475" s="75">
        <v>24</v>
      </c>
      <c r="F18475" s="30" t="s">
        <v>68</v>
      </c>
      <c r="G18475" s="30" t="s">
        <v>69</v>
      </c>
      <c r="H18475" s="75">
        <v>1</v>
      </c>
    </row>
    <row r="18476" spans="1:8">
      <c r="A18476" s="30" t="s">
        <v>5030</v>
      </c>
      <c r="B18476" s="74">
        <v>46233</v>
      </c>
      <c r="C18476" s="30" t="s">
        <v>832</v>
      </c>
      <c r="D18476" s="30" t="s">
        <v>833</v>
      </c>
      <c r="E18476" s="75">
        <v>51</v>
      </c>
      <c r="F18476" s="30" t="s">
        <v>70</v>
      </c>
      <c r="G18476" s="30" t="s">
        <v>71</v>
      </c>
      <c r="H18476" s="75">
        <v>2</v>
      </c>
    </row>
    <row r="18477" spans="1:8">
      <c r="A18477" s="30" t="s">
        <v>5030</v>
      </c>
      <c r="B18477" s="74">
        <v>46233</v>
      </c>
      <c r="C18477" s="30" t="s">
        <v>836</v>
      </c>
      <c r="D18477" s="30" t="s">
        <v>837</v>
      </c>
      <c r="E18477" s="75">
        <v>5</v>
      </c>
      <c r="F18477" s="30" t="s">
        <v>53</v>
      </c>
      <c r="G18477" s="30" t="s">
        <v>54</v>
      </c>
      <c r="H18477" s="75">
        <v>1</v>
      </c>
    </row>
    <row r="18478" spans="1:8">
      <c r="A18478" s="30" t="s">
        <v>5030</v>
      </c>
      <c r="B18478" s="74">
        <v>46233</v>
      </c>
      <c r="C18478" s="30" t="s">
        <v>838</v>
      </c>
      <c r="D18478" s="30" t="s">
        <v>839</v>
      </c>
      <c r="E18478" s="75">
        <v>99</v>
      </c>
      <c r="F18478" s="30" t="s">
        <v>70</v>
      </c>
      <c r="G18478" s="30" t="s">
        <v>71</v>
      </c>
      <c r="H18478" s="75">
        <v>2</v>
      </c>
    </row>
    <row r="18479" spans="1:8">
      <c r="A18479" s="30" t="s">
        <v>5030</v>
      </c>
      <c r="B18479" s="74">
        <v>46233</v>
      </c>
      <c r="C18479" s="30" t="s">
        <v>842</v>
      </c>
      <c r="D18479" s="30" t="s">
        <v>843</v>
      </c>
      <c r="E18479" s="75">
        <v>94</v>
      </c>
      <c r="F18479" s="30" t="s">
        <v>70</v>
      </c>
      <c r="G18479" s="30" t="s">
        <v>71</v>
      </c>
      <c r="H18479" s="75">
        <v>2</v>
      </c>
    </row>
    <row r="18480" spans="1:8">
      <c r="A18480" s="30" t="s">
        <v>5030</v>
      </c>
      <c r="B18480" s="74">
        <v>46233</v>
      </c>
      <c r="C18480" s="30" t="s">
        <v>844</v>
      </c>
      <c r="D18480" s="30" t="s">
        <v>845</v>
      </c>
      <c r="E18480" s="75">
        <v>93</v>
      </c>
      <c r="F18480" s="30" t="s">
        <v>80</v>
      </c>
      <c r="G18480" s="30" t="s">
        <v>81</v>
      </c>
      <c r="H18480" s="75">
        <v>1</v>
      </c>
    </row>
    <row r="18481" spans="1:8">
      <c r="A18481" s="30" t="s">
        <v>5030</v>
      </c>
      <c r="B18481" s="74">
        <v>46233</v>
      </c>
      <c r="C18481" s="30" t="s">
        <v>846</v>
      </c>
      <c r="D18481" s="30" t="s">
        <v>847</v>
      </c>
      <c r="E18481" s="75">
        <v>225</v>
      </c>
      <c r="F18481" s="30" t="s">
        <v>80</v>
      </c>
      <c r="G18481" s="30" t="s">
        <v>81</v>
      </c>
      <c r="H18481" s="75">
        <v>1</v>
      </c>
    </row>
    <row r="18482" spans="1:8">
      <c r="A18482" s="30" t="s">
        <v>5030</v>
      </c>
      <c r="B18482" s="74">
        <v>46233</v>
      </c>
      <c r="C18482" s="30" t="s">
        <v>848</v>
      </c>
      <c r="D18482" s="30" t="s">
        <v>849</v>
      </c>
      <c r="E18482" s="75">
        <v>256</v>
      </c>
      <c r="F18482" s="30" t="s">
        <v>70</v>
      </c>
      <c r="G18482" s="30" t="s">
        <v>71</v>
      </c>
      <c r="H18482" s="75">
        <v>2</v>
      </c>
    </row>
    <row r="18483" spans="1:8">
      <c r="A18483" s="30" t="s">
        <v>5030</v>
      </c>
      <c r="B18483" s="74">
        <v>46233</v>
      </c>
      <c r="C18483" s="30" t="s">
        <v>854</v>
      </c>
      <c r="D18483" s="30" t="s">
        <v>855</v>
      </c>
      <c r="E18483" s="75">
        <v>88</v>
      </c>
      <c r="F18483" s="30" t="s">
        <v>70</v>
      </c>
      <c r="G18483" s="30" t="s">
        <v>71</v>
      </c>
      <c r="H18483" s="75">
        <v>2</v>
      </c>
    </row>
    <row r="18484" spans="1:8">
      <c r="A18484" s="30" t="s">
        <v>5030</v>
      </c>
      <c r="B18484" s="74">
        <v>46233</v>
      </c>
      <c r="C18484" s="30" t="s">
        <v>856</v>
      </c>
      <c r="D18484" s="30" t="s">
        <v>857</v>
      </c>
      <c r="E18484" s="75">
        <v>8</v>
      </c>
      <c r="F18484" s="30" t="s">
        <v>70</v>
      </c>
      <c r="G18484" s="30" t="s">
        <v>71</v>
      </c>
      <c r="H18484" s="75">
        <v>2</v>
      </c>
    </row>
    <row r="18485" spans="1:8">
      <c r="A18485" s="30" t="s">
        <v>5030</v>
      </c>
      <c r="B18485" s="74">
        <v>46233</v>
      </c>
      <c r="C18485" s="30" t="s">
        <v>860</v>
      </c>
      <c r="D18485" s="30" t="s">
        <v>861</v>
      </c>
      <c r="E18485" s="75">
        <v>66</v>
      </c>
      <c r="F18485" s="30" t="s">
        <v>70</v>
      </c>
      <c r="G18485" s="30" t="s">
        <v>71</v>
      </c>
      <c r="H18485" s="75">
        <v>2</v>
      </c>
    </row>
    <row r="18486" spans="1:8">
      <c r="A18486" s="30" t="s">
        <v>5030</v>
      </c>
      <c r="B18486" s="74">
        <v>46233</v>
      </c>
      <c r="C18486" s="30" t="s">
        <v>866</v>
      </c>
      <c r="D18486" s="30" t="s">
        <v>867</v>
      </c>
      <c r="E18486" s="75">
        <v>83</v>
      </c>
      <c r="F18486" s="30" t="s">
        <v>70</v>
      </c>
      <c r="G18486" s="30" t="s">
        <v>71</v>
      </c>
      <c r="H18486" s="75">
        <v>2</v>
      </c>
    </row>
    <row r="18487" spans="1:8">
      <c r="A18487" s="30" t="s">
        <v>5030</v>
      </c>
      <c r="B18487" s="74">
        <v>46233</v>
      </c>
      <c r="C18487" s="30" t="s">
        <v>868</v>
      </c>
      <c r="D18487" s="30" t="s">
        <v>869</v>
      </c>
      <c r="E18487" s="75">
        <v>41</v>
      </c>
      <c r="F18487" s="30" t="s">
        <v>70</v>
      </c>
      <c r="G18487" s="30" t="s">
        <v>71</v>
      </c>
      <c r="H18487" s="75">
        <v>2</v>
      </c>
    </row>
    <row r="18488" spans="1:8">
      <c r="A18488" s="30" t="s">
        <v>5030</v>
      </c>
      <c r="B18488" s="74">
        <v>46233</v>
      </c>
      <c r="C18488" s="30" t="s">
        <v>870</v>
      </c>
      <c r="D18488" s="30" t="s">
        <v>871</v>
      </c>
      <c r="E18488" s="75">
        <v>64</v>
      </c>
      <c r="F18488" s="30" t="s">
        <v>70</v>
      </c>
      <c r="G18488" s="30" t="s">
        <v>71</v>
      </c>
      <c r="H18488" s="75">
        <v>2</v>
      </c>
    </row>
    <row r="18489" spans="1:8">
      <c r="A18489" s="30" t="s">
        <v>5030</v>
      </c>
      <c r="B18489" s="74">
        <v>46233</v>
      </c>
      <c r="C18489" s="30" t="s">
        <v>872</v>
      </c>
      <c r="D18489" s="30" t="s">
        <v>873</v>
      </c>
      <c r="E18489" s="75">
        <v>92</v>
      </c>
      <c r="F18489" s="30" t="s">
        <v>70</v>
      </c>
      <c r="G18489" s="30" t="s">
        <v>71</v>
      </c>
      <c r="H18489" s="75">
        <v>2</v>
      </c>
    </row>
    <row r="18490" spans="1:8">
      <c r="A18490" s="30" t="s">
        <v>5030</v>
      </c>
      <c r="B18490" s="74">
        <v>46233</v>
      </c>
      <c r="C18490" s="30" t="s">
        <v>874</v>
      </c>
      <c r="D18490" s="30" t="s">
        <v>875</v>
      </c>
      <c r="E18490" s="75">
        <v>13</v>
      </c>
      <c r="F18490" s="30" t="s">
        <v>70</v>
      </c>
      <c r="G18490" s="30" t="s">
        <v>71</v>
      </c>
      <c r="H18490" s="75">
        <v>2</v>
      </c>
    </row>
    <row r="18491" spans="1:8">
      <c r="A18491" s="30" t="s">
        <v>5030</v>
      </c>
      <c r="B18491" s="74">
        <v>46233</v>
      </c>
      <c r="C18491" s="30" t="s">
        <v>878</v>
      </c>
      <c r="D18491" s="30" t="s">
        <v>879</v>
      </c>
      <c r="E18491" s="75">
        <v>61</v>
      </c>
      <c r="F18491" s="30" t="s">
        <v>68</v>
      </c>
      <c r="G18491" s="30" t="s">
        <v>69</v>
      </c>
      <c r="H18491" s="75">
        <v>1</v>
      </c>
    </row>
    <row r="18492" spans="1:8">
      <c r="A18492" s="30" t="s">
        <v>5030</v>
      </c>
      <c r="B18492" s="74">
        <v>46233</v>
      </c>
      <c r="C18492" s="30" t="s">
        <v>880</v>
      </c>
      <c r="D18492" s="30" t="s">
        <v>881</v>
      </c>
      <c r="E18492" s="75">
        <v>42</v>
      </c>
      <c r="F18492" s="30" t="s">
        <v>70</v>
      </c>
      <c r="G18492" s="30" t="s">
        <v>71</v>
      </c>
      <c r="H18492" s="75">
        <v>2</v>
      </c>
    </row>
    <row r="18493" spans="1:8">
      <c r="A18493" s="30" t="s">
        <v>5030</v>
      </c>
      <c r="B18493" s="74">
        <v>46233</v>
      </c>
      <c r="C18493" s="30" t="s">
        <v>882</v>
      </c>
      <c r="D18493" s="30" t="s">
        <v>883</v>
      </c>
      <c r="E18493" s="75">
        <v>114</v>
      </c>
      <c r="F18493" s="30" t="s">
        <v>70</v>
      </c>
      <c r="G18493" s="30" t="s">
        <v>71</v>
      </c>
      <c r="H18493" s="75">
        <v>2</v>
      </c>
    </row>
    <row r="18494" spans="1:8">
      <c r="A18494" s="30" t="s">
        <v>5030</v>
      </c>
      <c r="B18494" s="74">
        <v>46233</v>
      </c>
      <c r="C18494" s="30" t="s">
        <v>884</v>
      </c>
      <c r="D18494" s="30" t="s">
        <v>885</v>
      </c>
      <c r="E18494" s="75">
        <v>8</v>
      </c>
      <c r="F18494" s="30" t="s">
        <v>53</v>
      </c>
      <c r="G18494" s="30" t="s">
        <v>54</v>
      </c>
      <c r="H18494" s="75">
        <v>1</v>
      </c>
    </row>
    <row r="18495" spans="1:8">
      <c r="A18495" s="30" t="s">
        <v>5030</v>
      </c>
      <c r="B18495" s="74">
        <v>46233</v>
      </c>
      <c r="C18495" s="30" t="s">
        <v>886</v>
      </c>
      <c r="D18495" s="30" t="s">
        <v>887</v>
      </c>
      <c r="E18495" s="75">
        <v>56</v>
      </c>
      <c r="F18495" s="30" t="s">
        <v>70</v>
      </c>
      <c r="G18495" s="30" t="s">
        <v>71</v>
      </c>
      <c r="H18495" s="75">
        <v>2</v>
      </c>
    </row>
    <row r="18496" spans="1:8">
      <c r="A18496" s="30" t="s">
        <v>5030</v>
      </c>
      <c r="B18496" s="74">
        <v>46233</v>
      </c>
      <c r="C18496" s="30" t="s">
        <v>890</v>
      </c>
      <c r="D18496" s="30" t="s">
        <v>891</v>
      </c>
      <c r="E18496" s="75">
        <v>110</v>
      </c>
      <c r="F18496" s="30" t="s">
        <v>53</v>
      </c>
      <c r="G18496" s="30" t="s">
        <v>54</v>
      </c>
      <c r="H18496" s="75">
        <v>1</v>
      </c>
    </row>
    <row r="18497" spans="1:8">
      <c r="A18497" s="30" t="s">
        <v>5030</v>
      </c>
      <c r="B18497" s="74">
        <v>46233</v>
      </c>
      <c r="C18497" s="30" t="s">
        <v>892</v>
      </c>
      <c r="D18497" s="30" t="s">
        <v>893</v>
      </c>
      <c r="E18497" s="75">
        <v>49</v>
      </c>
      <c r="F18497" s="30" t="s">
        <v>70</v>
      </c>
      <c r="G18497" s="30" t="s">
        <v>71</v>
      </c>
      <c r="H18497" s="75">
        <v>2</v>
      </c>
    </row>
    <row r="18498" spans="1:8">
      <c r="A18498" s="30" t="s">
        <v>5030</v>
      </c>
      <c r="B18498" s="74">
        <v>46233</v>
      </c>
      <c r="C18498" s="30" t="s">
        <v>894</v>
      </c>
      <c r="D18498" s="30" t="s">
        <v>895</v>
      </c>
      <c r="E18498" s="75">
        <v>69</v>
      </c>
      <c r="F18498" s="30" t="s">
        <v>70</v>
      </c>
      <c r="G18498" s="30" t="s">
        <v>71</v>
      </c>
      <c r="H18498" s="75">
        <v>2</v>
      </c>
    </row>
    <row r="18499" spans="1:8">
      <c r="A18499" s="30" t="s">
        <v>5030</v>
      </c>
      <c r="B18499" s="74">
        <v>46233</v>
      </c>
      <c r="C18499" s="30" t="s">
        <v>896</v>
      </c>
      <c r="D18499" s="30" t="s">
        <v>897</v>
      </c>
      <c r="E18499" s="75">
        <v>32</v>
      </c>
      <c r="F18499" s="30" t="s">
        <v>68</v>
      </c>
      <c r="G18499" s="30" t="s">
        <v>69</v>
      </c>
      <c r="H18499" s="75">
        <v>1</v>
      </c>
    </row>
    <row r="18500" spans="1:8">
      <c r="A18500" s="30" t="s">
        <v>5030</v>
      </c>
      <c r="B18500" s="74">
        <v>46233</v>
      </c>
      <c r="C18500" s="30" t="s">
        <v>898</v>
      </c>
      <c r="D18500" s="30" t="s">
        <v>899</v>
      </c>
      <c r="E18500" s="75">
        <v>77</v>
      </c>
      <c r="F18500" s="30" t="s">
        <v>70</v>
      </c>
      <c r="G18500" s="30" t="s">
        <v>71</v>
      </c>
      <c r="H18500" s="75">
        <v>2</v>
      </c>
    </row>
    <row r="18501" spans="1:8">
      <c r="A18501" s="30" t="s">
        <v>5030</v>
      </c>
      <c r="B18501" s="74">
        <v>46233</v>
      </c>
      <c r="C18501" s="30" t="s">
        <v>900</v>
      </c>
      <c r="D18501" s="30" t="s">
        <v>901</v>
      </c>
      <c r="E18501" s="75">
        <v>73</v>
      </c>
      <c r="F18501" s="30" t="s">
        <v>70</v>
      </c>
      <c r="G18501" s="30" t="s">
        <v>71</v>
      </c>
      <c r="H18501" s="75">
        <v>2</v>
      </c>
    </row>
    <row r="18502" spans="1:8">
      <c r="A18502" s="30" t="s">
        <v>5030</v>
      </c>
      <c r="B18502" s="74">
        <v>46233</v>
      </c>
      <c r="C18502" s="30" t="s">
        <v>902</v>
      </c>
      <c r="D18502" s="30" t="s">
        <v>903</v>
      </c>
      <c r="E18502" s="75">
        <v>24</v>
      </c>
      <c r="F18502" s="30" t="s">
        <v>68</v>
      </c>
      <c r="G18502" s="30" t="s">
        <v>69</v>
      </c>
      <c r="H18502" s="75">
        <v>1</v>
      </c>
    </row>
    <row r="18503" spans="1:8">
      <c r="A18503" s="30" t="s">
        <v>5030</v>
      </c>
      <c r="B18503" s="74">
        <v>46233</v>
      </c>
      <c r="C18503" s="30" t="s">
        <v>904</v>
      </c>
      <c r="D18503" s="30" t="s">
        <v>905</v>
      </c>
      <c r="E18503" s="75">
        <v>65</v>
      </c>
      <c r="F18503" s="30" t="s">
        <v>70</v>
      </c>
      <c r="G18503" s="30" t="s">
        <v>71</v>
      </c>
      <c r="H18503" s="75">
        <v>2</v>
      </c>
    </row>
    <row r="18504" spans="1:8">
      <c r="A18504" s="30" t="s">
        <v>5030</v>
      </c>
      <c r="B18504" s="74">
        <v>46233</v>
      </c>
      <c r="C18504" s="30" t="s">
        <v>906</v>
      </c>
      <c r="D18504" s="30" t="s">
        <v>907</v>
      </c>
      <c r="E18504" s="75">
        <v>73</v>
      </c>
      <c r="F18504" s="30" t="s">
        <v>70</v>
      </c>
      <c r="G18504" s="30" t="s">
        <v>71</v>
      </c>
      <c r="H18504" s="75">
        <v>2</v>
      </c>
    </row>
    <row r="18505" spans="1:8">
      <c r="A18505" s="30" t="s">
        <v>5030</v>
      </c>
      <c r="B18505" s="74">
        <v>46233</v>
      </c>
      <c r="C18505" s="30" t="s">
        <v>908</v>
      </c>
      <c r="D18505" s="30" t="s">
        <v>909</v>
      </c>
      <c r="E18505" s="75">
        <v>199</v>
      </c>
      <c r="F18505" s="30" t="s">
        <v>72</v>
      </c>
      <c r="G18505" s="30" t="s">
        <v>73</v>
      </c>
      <c r="H18505" s="75">
        <v>3</v>
      </c>
    </row>
    <row r="18506" spans="1:8">
      <c r="A18506" s="30" t="s">
        <v>5030</v>
      </c>
      <c r="B18506" s="74">
        <v>46233</v>
      </c>
      <c r="C18506" s="30" t="s">
        <v>910</v>
      </c>
      <c r="D18506" s="30" t="s">
        <v>911</v>
      </c>
      <c r="E18506" s="75">
        <v>119</v>
      </c>
      <c r="F18506" s="30" t="s">
        <v>70</v>
      </c>
      <c r="G18506" s="30" t="s">
        <v>71</v>
      </c>
      <c r="H18506" s="75">
        <v>2</v>
      </c>
    </row>
    <row r="18507" spans="1:8">
      <c r="A18507" s="30" t="s">
        <v>5030</v>
      </c>
      <c r="B18507" s="74">
        <v>46233</v>
      </c>
      <c r="C18507" s="30" t="s">
        <v>912</v>
      </c>
      <c r="D18507" s="30" t="s">
        <v>913</v>
      </c>
      <c r="E18507" s="75">
        <v>49</v>
      </c>
      <c r="F18507" s="30" t="s">
        <v>68</v>
      </c>
      <c r="G18507" s="30" t="s">
        <v>69</v>
      </c>
      <c r="H18507" s="75">
        <v>1</v>
      </c>
    </row>
    <row r="18508" spans="1:8">
      <c r="A18508" s="30" t="s">
        <v>5030</v>
      </c>
      <c r="B18508" s="74">
        <v>46233</v>
      </c>
      <c r="C18508" s="30" t="s">
        <v>918</v>
      </c>
      <c r="D18508" s="30" t="s">
        <v>919</v>
      </c>
      <c r="E18508" s="75">
        <v>21</v>
      </c>
      <c r="F18508" s="30" t="s">
        <v>53</v>
      </c>
      <c r="G18508" s="30" t="s">
        <v>54</v>
      </c>
      <c r="H18508" s="75">
        <v>1</v>
      </c>
    </row>
    <row r="18509" spans="1:8">
      <c r="A18509" s="30" t="s">
        <v>5030</v>
      </c>
      <c r="B18509" s="74">
        <v>46233</v>
      </c>
      <c r="C18509" s="30" t="s">
        <v>920</v>
      </c>
      <c r="D18509" s="30" t="s">
        <v>921</v>
      </c>
      <c r="E18509" s="75">
        <v>126</v>
      </c>
      <c r="F18509" s="30" t="s">
        <v>80</v>
      </c>
      <c r="G18509" s="30" t="s">
        <v>81</v>
      </c>
      <c r="H18509" s="75">
        <v>1</v>
      </c>
    </row>
    <row r="18510" spans="1:8">
      <c r="A18510" s="30" t="s">
        <v>5030</v>
      </c>
      <c r="B18510" s="74">
        <v>46233</v>
      </c>
      <c r="C18510" s="30" t="s">
        <v>922</v>
      </c>
      <c r="D18510" s="30" t="s">
        <v>923</v>
      </c>
      <c r="E18510" s="75">
        <v>40</v>
      </c>
      <c r="F18510" s="30" t="s">
        <v>70</v>
      </c>
      <c r="G18510" s="30" t="s">
        <v>71</v>
      </c>
      <c r="H18510" s="75">
        <v>2</v>
      </c>
    </row>
    <row r="18511" spans="1:8">
      <c r="A18511" s="30" t="s">
        <v>5030</v>
      </c>
      <c r="B18511" s="74">
        <v>46233</v>
      </c>
      <c r="C18511" s="30" t="s">
        <v>926</v>
      </c>
      <c r="D18511" s="30" t="s">
        <v>927</v>
      </c>
      <c r="E18511" s="75">
        <v>105</v>
      </c>
      <c r="F18511" s="30" t="s">
        <v>70</v>
      </c>
      <c r="G18511" s="30" t="s">
        <v>71</v>
      </c>
      <c r="H18511" s="75">
        <v>2</v>
      </c>
    </row>
    <row r="18512" spans="1:8">
      <c r="A18512" s="30" t="s">
        <v>5030</v>
      </c>
      <c r="B18512" s="74">
        <v>46233</v>
      </c>
      <c r="C18512" s="30" t="s">
        <v>928</v>
      </c>
      <c r="D18512" s="30" t="s">
        <v>929</v>
      </c>
      <c r="E18512" s="75">
        <v>71</v>
      </c>
      <c r="F18512" s="30" t="s">
        <v>70</v>
      </c>
      <c r="G18512" s="30" t="s">
        <v>71</v>
      </c>
      <c r="H18512" s="75">
        <v>2</v>
      </c>
    </row>
    <row r="18513" spans="1:8">
      <c r="A18513" s="30" t="s">
        <v>5030</v>
      </c>
      <c r="B18513" s="74">
        <v>46233</v>
      </c>
      <c r="C18513" s="30" t="s">
        <v>934</v>
      </c>
      <c r="D18513" s="30" t="s">
        <v>935</v>
      </c>
      <c r="E18513" s="75">
        <v>61</v>
      </c>
      <c r="F18513" s="30" t="s">
        <v>70</v>
      </c>
      <c r="G18513" s="30" t="s">
        <v>71</v>
      </c>
      <c r="H18513" s="75">
        <v>2</v>
      </c>
    </row>
    <row r="18514" spans="1:8">
      <c r="A18514" s="30" t="s">
        <v>5030</v>
      </c>
      <c r="B18514" s="74">
        <v>46233</v>
      </c>
      <c r="C18514" s="30" t="s">
        <v>936</v>
      </c>
      <c r="D18514" s="30" t="s">
        <v>937</v>
      </c>
      <c r="E18514" s="75">
        <v>104</v>
      </c>
      <c r="F18514" s="30" t="s">
        <v>70</v>
      </c>
      <c r="G18514" s="30" t="s">
        <v>71</v>
      </c>
      <c r="H18514" s="75">
        <v>2</v>
      </c>
    </row>
    <row r="18515" spans="1:8">
      <c r="A18515" s="30" t="s">
        <v>5030</v>
      </c>
      <c r="B18515" s="74">
        <v>46233</v>
      </c>
      <c r="C18515" s="30" t="s">
        <v>938</v>
      </c>
      <c r="D18515" s="30" t="s">
        <v>939</v>
      </c>
      <c r="E18515" s="75">
        <v>120</v>
      </c>
      <c r="F18515" s="30" t="s">
        <v>80</v>
      </c>
      <c r="G18515" s="30" t="s">
        <v>81</v>
      </c>
      <c r="H18515" s="75">
        <v>1</v>
      </c>
    </row>
    <row r="18516" spans="1:8">
      <c r="A18516" s="30" t="s">
        <v>5030</v>
      </c>
      <c r="B18516" s="74">
        <v>46233</v>
      </c>
      <c r="C18516" s="30" t="s">
        <v>940</v>
      </c>
      <c r="D18516" s="30" t="s">
        <v>941</v>
      </c>
      <c r="E18516" s="75">
        <v>34</v>
      </c>
      <c r="F18516" s="30" t="s">
        <v>68</v>
      </c>
      <c r="G18516" s="30" t="s">
        <v>69</v>
      </c>
      <c r="H18516" s="75">
        <v>1</v>
      </c>
    </row>
    <row r="18517" spans="1:8">
      <c r="A18517" s="30" t="s">
        <v>5030</v>
      </c>
      <c r="B18517" s="74">
        <v>46233</v>
      </c>
      <c r="C18517" s="30" t="s">
        <v>946</v>
      </c>
      <c r="D18517" s="30" t="s">
        <v>947</v>
      </c>
      <c r="E18517" s="75">
        <v>3</v>
      </c>
      <c r="F18517" s="30" t="s">
        <v>68</v>
      </c>
      <c r="G18517" s="30" t="s">
        <v>69</v>
      </c>
      <c r="H18517" s="75">
        <v>1</v>
      </c>
    </row>
    <row r="18518" spans="1:8">
      <c r="A18518" s="30" t="s">
        <v>5030</v>
      </c>
      <c r="B18518" s="74">
        <v>46233</v>
      </c>
      <c r="C18518" s="30" t="s">
        <v>948</v>
      </c>
      <c r="D18518" s="30" t="s">
        <v>949</v>
      </c>
      <c r="E18518" s="75">
        <v>112</v>
      </c>
      <c r="F18518" s="30" t="s">
        <v>80</v>
      </c>
      <c r="G18518" s="30" t="s">
        <v>81</v>
      </c>
      <c r="H18518" s="75">
        <v>1</v>
      </c>
    </row>
    <row r="18519" spans="1:8">
      <c r="A18519" s="30" t="s">
        <v>5030</v>
      </c>
      <c r="B18519" s="74">
        <v>46233</v>
      </c>
      <c r="C18519" s="30" t="s">
        <v>950</v>
      </c>
      <c r="D18519" s="30" t="s">
        <v>951</v>
      </c>
      <c r="E18519" s="75">
        <v>39</v>
      </c>
      <c r="F18519" s="30" t="s">
        <v>53</v>
      </c>
      <c r="G18519" s="30" t="s">
        <v>54</v>
      </c>
      <c r="H18519" s="75">
        <v>1</v>
      </c>
    </row>
    <row r="18520" spans="1:8">
      <c r="A18520" s="30" t="s">
        <v>5030</v>
      </c>
      <c r="B18520" s="74">
        <v>46233</v>
      </c>
      <c r="C18520" s="30" t="s">
        <v>952</v>
      </c>
      <c r="D18520" s="30" t="s">
        <v>953</v>
      </c>
      <c r="E18520" s="75">
        <v>92</v>
      </c>
      <c r="F18520" s="30" t="s">
        <v>70</v>
      </c>
      <c r="G18520" s="30" t="s">
        <v>71</v>
      </c>
      <c r="H18520" s="75">
        <v>2</v>
      </c>
    </row>
    <row r="18521" spans="1:8">
      <c r="A18521" s="30" t="s">
        <v>5030</v>
      </c>
      <c r="B18521" s="74">
        <v>46233</v>
      </c>
      <c r="C18521" s="30" t="s">
        <v>954</v>
      </c>
      <c r="D18521" s="30" t="s">
        <v>955</v>
      </c>
      <c r="E18521" s="75">
        <v>60</v>
      </c>
      <c r="F18521" s="30" t="s">
        <v>70</v>
      </c>
      <c r="G18521" s="30" t="s">
        <v>71</v>
      </c>
      <c r="H18521" s="75">
        <v>2</v>
      </c>
    </row>
    <row r="18522" spans="1:8">
      <c r="A18522" s="30" t="s">
        <v>5030</v>
      </c>
      <c r="B18522" s="74">
        <v>46233</v>
      </c>
      <c r="C18522" s="30" t="s">
        <v>958</v>
      </c>
      <c r="D18522" s="30" t="s">
        <v>959</v>
      </c>
      <c r="E18522" s="75">
        <v>64</v>
      </c>
      <c r="F18522" s="30" t="s">
        <v>53</v>
      </c>
      <c r="G18522" s="30" t="s">
        <v>54</v>
      </c>
      <c r="H18522" s="75">
        <v>1</v>
      </c>
    </row>
    <row r="18523" spans="1:8">
      <c r="A18523" s="30" t="s">
        <v>5030</v>
      </c>
      <c r="B18523" s="74">
        <v>46233</v>
      </c>
      <c r="C18523" s="30" t="s">
        <v>962</v>
      </c>
      <c r="D18523" s="30" t="s">
        <v>963</v>
      </c>
      <c r="E18523" s="75">
        <v>30</v>
      </c>
      <c r="F18523" s="30" t="s">
        <v>70</v>
      </c>
      <c r="G18523" s="30" t="s">
        <v>71</v>
      </c>
      <c r="H18523" s="75">
        <v>2</v>
      </c>
    </row>
    <row r="18524" spans="1:8">
      <c r="A18524" s="30" t="s">
        <v>5030</v>
      </c>
      <c r="B18524" s="74">
        <v>46233</v>
      </c>
      <c r="C18524" s="30" t="s">
        <v>968</v>
      </c>
      <c r="D18524" s="30" t="s">
        <v>969</v>
      </c>
      <c r="E18524" s="75">
        <v>14</v>
      </c>
      <c r="F18524" s="30" t="s">
        <v>53</v>
      </c>
      <c r="G18524" s="30" t="s">
        <v>54</v>
      </c>
      <c r="H18524" s="75">
        <v>1</v>
      </c>
    </row>
    <row r="18525" spans="1:8">
      <c r="A18525" s="30" t="s">
        <v>5030</v>
      </c>
      <c r="B18525" s="74">
        <v>46233</v>
      </c>
      <c r="C18525" s="30" t="s">
        <v>972</v>
      </c>
      <c r="D18525" s="30" t="s">
        <v>973</v>
      </c>
      <c r="E18525" s="75">
        <v>140</v>
      </c>
      <c r="F18525" s="30" t="s">
        <v>70</v>
      </c>
      <c r="G18525" s="30" t="s">
        <v>71</v>
      </c>
      <c r="H18525" s="75">
        <v>2</v>
      </c>
    </row>
    <row r="18526" spans="1:8">
      <c r="A18526" s="30" t="s">
        <v>5030</v>
      </c>
      <c r="B18526" s="74">
        <v>46233</v>
      </c>
      <c r="C18526" s="30" t="s">
        <v>974</v>
      </c>
      <c r="D18526" s="30" t="s">
        <v>975</v>
      </c>
      <c r="E18526" s="75">
        <v>311</v>
      </c>
      <c r="F18526" s="30" t="s">
        <v>53</v>
      </c>
      <c r="G18526" s="30" t="s">
        <v>54</v>
      </c>
      <c r="H18526" s="75">
        <v>1</v>
      </c>
    </row>
    <row r="18527" spans="1:8">
      <c r="A18527" s="30" t="s">
        <v>5030</v>
      </c>
      <c r="B18527" s="74">
        <v>46233</v>
      </c>
      <c r="C18527" s="30" t="s">
        <v>976</v>
      </c>
      <c r="D18527" s="30" t="s">
        <v>977</v>
      </c>
      <c r="E18527" s="75">
        <v>73</v>
      </c>
      <c r="F18527" s="30" t="s">
        <v>68</v>
      </c>
      <c r="G18527" s="30" t="s">
        <v>69</v>
      </c>
      <c r="H18527" s="75">
        <v>1</v>
      </c>
    </row>
    <row r="18528" spans="1:8">
      <c r="A18528" s="30" t="s">
        <v>5030</v>
      </c>
      <c r="B18528" s="74">
        <v>46233</v>
      </c>
      <c r="C18528" s="30" t="s">
        <v>978</v>
      </c>
      <c r="D18528" s="30" t="s">
        <v>979</v>
      </c>
      <c r="E18528" s="75">
        <v>94</v>
      </c>
      <c r="F18528" s="30" t="s">
        <v>66</v>
      </c>
      <c r="G18528" s="30" t="s">
        <v>67</v>
      </c>
      <c r="H18528" s="75">
        <v>2</v>
      </c>
    </row>
    <row r="18529" spans="1:8">
      <c r="A18529" s="30" t="s">
        <v>5030</v>
      </c>
      <c r="B18529" s="74">
        <v>46233</v>
      </c>
      <c r="C18529" s="30" t="s">
        <v>980</v>
      </c>
      <c r="D18529" s="30" t="s">
        <v>981</v>
      </c>
      <c r="E18529" s="75">
        <v>312</v>
      </c>
      <c r="F18529" s="30" t="s">
        <v>70</v>
      </c>
      <c r="G18529" s="30" t="s">
        <v>71</v>
      </c>
      <c r="H18529" s="75">
        <v>2</v>
      </c>
    </row>
    <row r="18530" spans="1:8">
      <c r="A18530" s="30" t="s">
        <v>5030</v>
      </c>
      <c r="B18530" s="74">
        <v>46233</v>
      </c>
      <c r="C18530" s="30" t="s">
        <v>984</v>
      </c>
      <c r="D18530" s="30" t="s">
        <v>985</v>
      </c>
      <c r="E18530" s="75">
        <v>66</v>
      </c>
      <c r="F18530" s="30" t="s">
        <v>53</v>
      </c>
      <c r="G18530" s="30" t="s">
        <v>54</v>
      </c>
      <c r="H18530" s="75">
        <v>1</v>
      </c>
    </row>
    <row r="18531" spans="1:8">
      <c r="A18531" s="30" t="s">
        <v>5030</v>
      </c>
      <c r="B18531" s="74">
        <v>46233</v>
      </c>
      <c r="C18531" s="30" t="s">
        <v>986</v>
      </c>
      <c r="D18531" s="30" t="s">
        <v>987</v>
      </c>
      <c r="E18531" s="75">
        <v>14</v>
      </c>
      <c r="F18531" s="30" t="s">
        <v>53</v>
      </c>
      <c r="G18531" s="30" t="s">
        <v>54</v>
      </c>
      <c r="H18531" s="75">
        <v>1</v>
      </c>
    </row>
    <row r="18532" spans="1:8">
      <c r="A18532" s="30" t="s">
        <v>5030</v>
      </c>
      <c r="B18532" s="74">
        <v>46233</v>
      </c>
      <c r="C18532" s="30" t="s">
        <v>992</v>
      </c>
      <c r="D18532" s="30" t="s">
        <v>993</v>
      </c>
      <c r="E18532" s="75">
        <v>29</v>
      </c>
      <c r="F18532" s="30" t="s">
        <v>68</v>
      </c>
      <c r="G18532" s="30" t="s">
        <v>69</v>
      </c>
      <c r="H18532" s="75">
        <v>1</v>
      </c>
    </row>
    <row r="18533" spans="1:8">
      <c r="A18533" s="30" t="s">
        <v>5030</v>
      </c>
      <c r="B18533" s="74">
        <v>46233</v>
      </c>
      <c r="C18533" s="30" t="s">
        <v>994</v>
      </c>
      <c r="D18533" s="30" t="s">
        <v>995</v>
      </c>
      <c r="E18533" s="75">
        <v>28</v>
      </c>
      <c r="F18533" s="30" t="s">
        <v>53</v>
      </c>
      <c r="G18533" s="30" t="s">
        <v>54</v>
      </c>
      <c r="H18533" s="75">
        <v>1</v>
      </c>
    </row>
    <row r="18534" spans="1:8">
      <c r="A18534" s="30" t="s">
        <v>5030</v>
      </c>
      <c r="B18534" s="74">
        <v>46233</v>
      </c>
      <c r="C18534" s="30" t="s">
        <v>1004</v>
      </c>
      <c r="D18534" s="30" t="s">
        <v>1005</v>
      </c>
      <c r="E18534" s="75">
        <v>42</v>
      </c>
      <c r="F18534" s="30" t="s">
        <v>53</v>
      </c>
      <c r="G18534" s="30" t="s">
        <v>54</v>
      </c>
      <c r="H18534" s="75">
        <v>1</v>
      </c>
    </row>
    <row r="18535" spans="1:8">
      <c r="A18535" s="30" t="s">
        <v>5030</v>
      </c>
      <c r="B18535" s="74">
        <v>46233</v>
      </c>
      <c r="C18535" s="30" t="s">
        <v>1006</v>
      </c>
      <c r="D18535" s="30" t="s">
        <v>1007</v>
      </c>
      <c r="E18535" s="75">
        <v>38</v>
      </c>
      <c r="F18535" s="30" t="s">
        <v>68</v>
      </c>
      <c r="G18535" s="30" t="s">
        <v>69</v>
      </c>
      <c r="H18535" s="75">
        <v>1</v>
      </c>
    </row>
    <row r="18536" spans="1:8">
      <c r="A18536" s="30" t="s">
        <v>5030</v>
      </c>
      <c r="B18536" s="74">
        <v>46233</v>
      </c>
      <c r="C18536" s="30" t="s">
        <v>1012</v>
      </c>
      <c r="D18536" s="30" t="s">
        <v>1013</v>
      </c>
      <c r="E18536" s="75">
        <v>46</v>
      </c>
      <c r="F18536" s="30" t="s">
        <v>53</v>
      </c>
      <c r="G18536" s="30" t="s">
        <v>54</v>
      </c>
      <c r="H18536" s="75">
        <v>1</v>
      </c>
    </row>
    <row r="18537" spans="1:8">
      <c r="A18537" s="30" t="s">
        <v>5030</v>
      </c>
      <c r="B18537" s="74">
        <v>46233</v>
      </c>
      <c r="C18537" s="30" t="s">
        <v>1016</v>
      </c>
      <c r="D18537" s="30" t="s">
        <v>1017</v>
      </c>
      <c r="E18537" s="75">
        <v>61</v>
      </c>
      <c r="F18537" s="30" t="s">
        <v>53</v>
      </c>
      <c r="G18537" s="30" t="s">
        <v>54</v>
      </c>
      <c r="H18537" s="75">
        <v>1</v>
      </c>
    </row>
    <row r="18538" spans="1:8">
      <c r="A18538" s="30" t="s">
        <v>5030</v>
      </c>
      <c r="B18538" s="74">
        <v>46233</v>
      </c>
      <c r="C18538" s="30" t="s">
        <v>1018</v>
      </c>
      <c r="D18538" s="30" t="s">
        <v>1019</v>
      </c>
      <c r="E18538" s="75">
        <v>137</v>
      </c>
      <c r="F18538" s="30" t="s">
        <v>70</v>
      </c>
      <c r="G18538" s="30" t="s">
        <v>71</v>
      </c>
      <c r="H18538" s="75">
        <v>2</v>
      </c>
    </row>
    <row r="18539" spans="1:8">
      <c r="A18539" s="30" t="s">
        <v>5030</v>
      </c>
      <c r="B18539" s="74">
        <v>46233</v>
      </c>
      <c r="C18539" s="30" t="s">
        <v>1026</v>
      </c>
      <c r="D18539" s="30" t="s">
        <v>1027</v>
      </c>
      <c r="E18539" s="75">
        <v>151</v>
      </c>
      <c r="F18539" s="30" t="s">
        <v>53</v>
      </c>
      <c r="G18539" s="30" t="s">
        <v>54</v>
      </c>
      <c r="H18539" s="75">
        <v>1</v>
      </c>
    </row>
    <row r="18540" spans="1:8">
      <c r="A18540" s="30" t="s">
        <v>5030</v>
      </c>
      <c r="B18540" s="74">
        <v>46233</v>
      </c>
      <c r="C18540" s="30" t="s">
        <v>1028</v>
      </c>
      <c r="D18540" s="30" t="s">
        <v>1029</v>
      </c>
      <c r="E18540" s="75">
        <v>215</v>
      </c>
      <c r="F18540" s="30" t="s">
        <v>53</v>
      </c>
      <c r="G18540" s="30" t="s">
        <v>54</v>
      </c>
      <c r="H18540" s="75">
        <v>1</v>
      </c>
    </row>
    <row r="18541" spans="1:8">
      <c r="A18541" s="30" t="s">
        <v>5030</v>
      </c>
      <c r="B18541" s="74">
        <v>46233</v>
      </c>
      <c r="C18541" s="30" t="s">
        <v>1030</v>
      </c>
      <c r="D18541" s="30" t="s">
        <v>1031</v>
      </c>
      <c r="E18541" s="75">
        <v>1</v>
      </c>
      <c r="F18541" s="30" t="s">
        <v>76</v>
      </c>
      <c r="G18541" s="30" t="s">
        <v>77</v>
      </c>
      <c r="H18541" s="75">
        <v>1</v>
      </c>
    </row>
    <row r="18542" spans="1:8">
      <c r="A18542" s="30" t="s">
        <v>5030</v>
      </c>
      <c r="B18542" s="74">
        <v>46233</v>
      </c>
      <c r="C18542" s="30" t="s">
        <v>1032</v>
      </c>
      <c r="D18542" s="30" t="s">
        <v>1033</v>
      </c>
      <c r="E18542" s="75">
        <v>154</v>
      </c>
      <c r="F18542" s="30" t="s">
        <v>70</v>
      </c>
      <c r="G18542" s="30" t="s">
        <v>71</v>
      </c>
      <c r="H18542" s="75">
        <v>2</v>
      </c>
    </row>
    <row r="18543" spans="1:8">
      <c r="A18543" s="30" t="s">
        <v>5030</v>
      </c>
      <c r="B18543" s="74">
        <v>46233</v>
      </c>
      <c r="C18543" s="30" t="s">
        <v>1036</v>
      </c>
      <c r="D18543" s="30" t="s">
        <v>1037</v>
      </c>
      <c r="E18543" s="75">
        <v>73</v>
      </c>
      <c r="F18543" s="30" t="s">
        <v>53</v>
      </c>
      <c r="G18543" s="30" t="s">
        <v>54</v>
      </c>
      <c r="H18543" s="75">
        <v>1</v>
      </c>
    </row>
    <row r="18544" spans="1:8">
      <c r="A18544" s="30" t="s">
        <v>5030</v>
      </c>
      <c r="B18544" s="74">
        <v>46233</v>
      </c>
      <c r="C18544" s="30" t="s">
        <v>1042</v>
      </c>
      <c r="D18544" s="30" t="s">
        <v>1043</v>
      </c>
      <c r="E18544" s="75">
        <v>97</v>
      </c>
      <c r="F18544" s="30" t="s">
        <v>78</v>
      </c>
      <c r="G18544" s="30" t="s">
        <v>79</v>
      </c>
      <c r="H18544" s="75">
        <v>2</v>
      </c>
    </row>
    <row r="18545" spans="1:8">
      <c r="A18545" s="30" t="s">
        <v>5030</v>
      </c>
      <c r="B18545" s="74">
        <v>46233</v>
      </c>
      <c r="C18545" s="30" t="s">
        <v>1044</v>
      </c>
      <c r="D18545" s="30" t="s">
        <v>1045</v>
      </c>
      <c r="E18545" s="75">
        <v>86</v>
      </c>
      <c r="F18545" s="30" t="s">
        <v>53</v>
      </c>
      <c r="G18545" s="30" t="s">
        <v>54</v>
      </c>
      <c r="H18545" s="75">
        <v>1</v>
      </c>
    </row>
    <row r="18546" spans="1:8">
      <c r="A18546" s="30" t="s">
        <v>5030</v>
      </c>
      <c r="B18546" s="74">
        <v>46233</v>
      </c>
      <c r="C18546" s="30" t="s">
        <v>1046</v>
      </c>
      <c r="D18546" s="30" t="s">
        <v>1047</v>
      </c>
      <c r="E18546" s="75">
        <v>64</v>
      </c>
      <c r="F18546" s="30" t="s">
        <v>80</v>
      </c>
      <c r="G18546" s="30" t="s">
        <v>81</v>
      </c>
      <c r="H18546" s="75">
        <v>1</v>
      </c>
    </row>
    <row r="18547" spans="1:8">
      <c r="A18547" s="30" t="s">
        <v>5030</v>
      </c>
      <c r="B18547" s="74">
        <v>46233</v>
      </c>
      <c r="C18547" s="30" t="s">
        <v>1050</v>
      </c>
      <c r="D18547" s="30" t="s">
        <v>1051</v>
      </c>
      <c r="E18547" s="75">
        <v>183</v>
      </c>
      <c r="F18547" s="30" t="s">
        <v>70</v>
      </c>
      <c r="G18547" s="30" t="s">
        <v>71</v>
      </c>
      <c r="H18547" s="75">
        <v>2</v>
      </c>
    </row>
    <row r="18548" spans="1:8">
      <c r="A18548" s="30" t="s">
        <v>5030</v>
      </c>
      <c r="B18548" s="74">
        <v>46233</v>
      </c>
      <c r="C18548" s="30" t="s">
        <v>1052</v>
      </c>
      <c r="D18548" s="30" t="s">
        <v>1053</v>
      </c>
      <c r="E18548" s="75">
        <v>143</v>
      </c>
      <c r="F18548" s="30" t="s">
        <v>53</v>
      </c>
      <c r="G18548" s="30" t="s">
        <v>54</v>
      </c>
      <c r="H18548" s="75">
        <v>1</v>
      </c>
    </row>
    <row r="18549" spans="1:8">
      <c r="A18549" s="30" t="s">
        <v>5030</v>
      </c>
      <c r="B18549" s="74">
        <v>46233</v>
      </c>
      <c r="C18549" s="30" t="s">
        <v>1054</v>
      </c>
      <c r="D18549" s="30" t="s">
        <v>1055</v>
      </c>
      <c r="E18549" s="75">
        <v>169</v>
      </c>
      <c r="F18549" s="30" t="s">
        <v>70</v>
      </c>
      <c r="G18549" s="30" t="s">
        <v>71</v>
      </c>
      <c r="H18549" s="75">
        <v>2</v>
      </c>
    </row>
    <row r="18550" spans="1:8">
      <c r="A18550" s="30" t="s">
        <v>5030</v>
      </c>
      <c r="B18550" s="74">
        <v>46233</v>
      </c>
      <c r="C18550" s="30" t="s">
        <v>1058</v>
      </c>
      <c r="D18550" s="30" t="s">
        <v>1059</v>
      </c>
      <c r="E18550" s="75">
        <v>2</v>
      </c>
      <c r="F18550" s="30" t="s">
        <v>80</v>
      </c>
      <c r="G18550" s="30" t="s">
        <v>81</v>
      </c>
      <c r="H18550" s="75">
        <v>1</v>
      </c>
    </row>
    <row r="18551" spans="1:8">
      <c r="A18551" s="30" t="s">
        <v>5030</v>
      </c>
      <c r="B18551" s="74">
        <v>46233</v>
      </c>
      <c r="C18551" s="30" t="s">
        <v>1060</v>
      </c>
      <c r="D18551" s="30" t="s">
        <v>1061</v>
      </c>
      <c r="E18551" s="75">
        <v>23</v>
      </c>
      <c r="F18551" s="30" t="s">
        <v>53</v>
      </c>
      <c r="G18551" s="30" t="s">
        <v>54</v>
      </c>
      <c r="H18551" s="75">
        <v>1</v>
      </c>
    </row>
    <row r="18552" spans="1:8">
      <c r="A18552" s="30" t="s">
        <v>5030</v>
      </c>
      <c r="B18552" s="74">
        <v>46233</v>
      </c>
      <c r="C18552" s="30" t="s">
        <v>1066</v>
      </c>
      <c r="D18552" s="30" t="s">
        <v>1067</v>
      </c>
      <c r="E18552" s="75">
        <v>95</v>
      </c>
      <c r="F18552" s="30" t="s">
        <v>80</v>
      </c>
      <c r="G18552" s="30" t="s">
        <v>81</v>
      </c>
      <c r="H18552" s="75">
        <v>1</v>
      </c>
    </row>
    <row r="18553" spans="1:8">
      <c r="A18553" s="30" t="s">
        <v>5030</v>
      </c>
      <c r="B18553" s="74">
        <v>46233</v>
      </c>
      <c r="C18553" s="30" t="s">
        <v>1068</v>
      </c>
      <c r="D18553" s="30" t="s">
        <v>1069</v>
      </c>
      <c r="E18553" s="75">
        <v>135</v>
      </c>
      <c r="F18553" s="30" t="s">
        <v>70</v>
      </c>
      <c r="G18553" s="30" t="s">
        <v>71</v>
      </c>
      <c r="H18553" s="75">
        <v>2</v>
      </c>
    </row>
    <row r="18554" spans="1:8">
      <c r="A18554" s="30" t="s">
        <v>5030</v>
      </c>
      <c r="B18554" s="74">
        <v>46233</v>
      </c>
      <c r="C18554" s="30" t="s">
        <v>1070</v>
      </c>
      <c r="D18554" s="30" t="s">
        <v>1071</v>
      </c>
      <c r="E18554" s="75">
        <v>95</v>
      </c>
      <c r="F18554" s="30" t="s">
        <v>70</v>
      </c>
      <c r="G18554" s="30" t="s">
        <v>71</v>
      </c>
      <c r="H18554" s="75">
        <v>2</v>
      </c>
    </row>
    <row r="18555" spans="1:8">
      <c r="A18555" s="30" t="s">
        <v>5030</v>
      </c>
      <c r="B18555" s="74">
        <v>46233</v>
      </c>
      <c r="C18555" s="30" t="s">
        <v>1072</v>
      </c>
      <c r="D18555" s="30" t="s">
        <v>1073</v>
      </c>
      <c r="E18555" s="75">
        <v>65</v>
      </c>
      <c r="F18555" s="30" t="s">
        <v>53</v>
      </c>
      <c r="G18555" s="30" t="s">
        <v>54</v>
      </c>
      <c r="H18555" s="75">
        <v>1</v>
      </c>
    </row>
    <row r="18556" spans="1:8">
      <c r="A18556" s="30" t="s">
        <v>5030</v>
      </c>
      <c r="B18556" s="74">
        <v>46233</v>
      </c>
      <c r="C18556" s="30" t="s">
        <v>1074</v>
      </c>
      <c r="D18556" s="30" t="s">
        <v>1075</v>
      </c>
      <c r="E18556" s="75">
        <v>87</v>
      </c>
      <c r="F18556" s="30" t="s">
        <v>70</v>
      </c>
      <c r="G18556" s="30" t="s">
        <v>71</v>
      </c>
      <c r="H18556" s="75">
        <v>2</v>
      </c>
    </row>
    <row r="18557" spans="1:8">
      <c r="A18557" s="30" t="s">
        <v>5030</v>
      </c>
      <c r="B18557" s="74">
        <v>46233</v>
      </c>
      <c r="C18557" s="30" t="s">
        <v>1078</v>
      </c>
      <c r="D18557" s="30" t="s">
        <v>1079</v>
      </c>
      <c r="E18557" s="75">
        <v>15</v>
      </c>
      <c r="F18557" s="30" t="s">
        <v>56</v>
      </c>
      <c r="G18557" s="30" t="s">
        <v>57</v>
      </c>
      <c r="H18557" s="75">
        <v>2</v>
      </c>
    </row>
    <row r="18558" spans="1:8">
      <c r="A18558" s="30" t="s">
        <v>5030</v>
      </c>
      <c r="B18558" s="74">
        <v>46233</v>
      </c>
      <c r="C18558" s="30" t="s">
        <v>1080</v>
      </c>
      <c r="D18558" s="30" t="s">
        <v>1081</v>
      </c>
      <c r="E18558" s="75">
        <v>31</v>
      </c>
      <c r="F18558" s="30" t="s">
        <v>70</v>
      </c>
      <c r="G18558" s="30" t="s">
        <v>71</v>
      </c>
      <c r="H18558" s="75">
        <v>2</v>
      </c>
    </row>
    <row r="18559" spans="1:8">
      <c r="A18559" s="30" t="s">
        <v>5030</v>
      </c>
      <c r="B18559" s="74">
        <v>46233</v>
      </c>
      <c r="C18559" s="30" t="s">
        <v>1084</v>
      </c>
      <c r="D18559" s="30" t="s">
        <v>1085</v>
      </c>
      <c r="E18559" s="75">
        <v>26</v>
      </c>
      <c r="F18559" s="30" t="s">
        <v>53</v>
      </c>
      <c r="G18559" s="30" t="s">
        <v>54</v>
      </c>
      <c r="H18559" s="75">
        <v>1</v>
      </c>
    </row>
    <row r="18560" spans="1:8">
      <c r="A18560" s="30" t="s">
        <v>5030</v>
      </c>
      <c r="B18560" s="74">
        <v>46233</v>
      </c>
      <c r="C18560" s="30" t="s">
        <v>1086</v>
      </c>
      <c r="D18560" s="30" t="s">
        <v>1087</v>
      </c>
      <c r="E18560" s="75">
        <v>33</v>
      </c>
      <c r="F18560" s="30" t="s">
        <v>53</v>
      </c>
      <c r="G18560" s="30" t="s">
        <v>54</v>
      </c>
      <c r="H18560" s="75">
        <v>1</v>
      </c>
    </row>
    <row r="18561" spans="1:8">
      <c r="A18561" s="30" t="s">
        <v>5030</v>
      </c>
      <c r="B18561" s="74">
        <v>46233</v>
      </c>
      <c r="C18561" s="30" t="s">
        <v>1088</v>
      </c>
      <c r="D18561" s="30" t="s">
        <v>1089</v>
      </c>
      <c r="E18561" s="75">
        <v>27</v>
      </c>
      <c r="F18561" s="30" t="s">
        <v>53</v>
      </c>
      <c r="G18561" s="30" t="s">
        <v>54</v>
      </c>
      <c r="H18561" s="75">
        <v>1</v>
      </c>
    </row>
    <row r="18562" spans="1:8">
      <c r="A18562" s="30" t="s">
        <v>5030</v>
      </c>
      <c r="B18562" s="74">
        <v>46233</v>
      </c>
      <c r="C18562" s="30" t="s">
        <v>1092</v>
      </c>
      <c r="D18562" s="30" t="s">
        <v>1093</v>
      </c>
      <c r="E18562" s="75">
        <v>99</v>
      </c>
      <c r="F18562" s="30" t="s">
        <v>72</v>
      </c>
      <c r="G18562" s="30" t="s">
        <v>73</v>
      </c>
      <c r="H18562" s="75">
        <v>3</v>
      </c>
    </row>
    <row r="18563" spans="1:8">
      <c r="A18563" s="30" t="s">
        <v>5030</v>
      </c>
      <c r="B18563" s="74">
        <v>46233</v>
      </c>
      <c r="C18563" s="30" t="s">
        <v>1094</v>
      </c>
      <c r="D18563" s="30" t="s">
        <v>1095</v>
      </c>
      <c r="E18563" s="75">
        <v>50</v>
      </c>
      <c r="F18563" s="30" t="s">
        <v>68</v>
      </c>
      <c r="G18563" s="30" t="s">
        <v>69</v>
      </c>
      <c r="H18563" s="75">
        <v>1</v>
      </c>
    </row>
    <row r="18564" spans="1:8">
      <c r="A18564" s="30" t="s">
        <v>5030</v>
      </c>
      <c r="B18564" s="74">
        <v>46233</v>
      </c>
      <c r="C18564" s="30" t="s">
        <v>1096</v>
      </c>
      <c r="D18564" s="30" t="s">
        <v>1097</v>
      </c>
      <c r="E18564" s="75">
        <v>143</v>
      </c>
      <c r="F18564" s="30" t="s">
        <v>70</v>
      </c>
      <c r="G18564" s="30" t="s">
        <v>71</v>
      </c>
      <c r="H18564" s="75">
        <v>2</v>
      </c>
    </row>
    <row r="18565" spans="1:8">
      <c r="A18565" s="30" t="s">
        <v>5030</v>
      </c>
      <c r="B18565" s="74">
        <v>46233</v>
      </c>
      <c r="C18565" s="30" t="s">
        <v>1098</v>
      </c>
      <c r="D18565" s="30" t="s">
        <v>1099</v>
      </c>
      <c r="E18565" s="75">
        <v>14</v>
      </c>
      <c r="F18565" s="30" t="s">
        <v>53</v>
      </c>
      <c r="G18565" s="30" t="s">
        <v>54</v>
      </c>
      <c r="H18565" s="75">
        <v>1</v>
      </c>
    </row>
    <row r="18566" spans="1:8">
      <c r="A18566" s="30" t="s">
        <v>5030</v>
      </c>
      <c r="B18566" s="74">
        <v>46233</v>
      </c>
      <c r="C18566" s="30" t="s">
        <v>1100</v>
      </c>
      <c r="D18566" s="30" t="s">
        <v>1101</v>
      </c>
      <c r="E18566" s="75">
        <v>80</v>
      </c>
      <c r="F18566" s="30" t="s">
        <v>53</v>
      </c>
      <c r="G18566" s="30" t="s">
        <v>54</v>
      </c>
      <c r="H18566" s="75">
        <v>1</v>
      </c>
    </row>
    <row r="18567" spans="1:8">
      <c r="A18567" s="30" t="s">
        <v>5030</v>
      </c>
      <c r="B18567" s="74">
        <v>46233</v>
      </c>
      <c r="C18567" s="30" t="s">
        <v>1102</v>
      </c>
      <c r="D18567" s="30" t="s">
        <v>1103</v>
      </c>
      <c r="E18567" s="75">
        <v>54</v>
      </c>
      <c r="F18567" s="30" t="s">
        <v>53</v>
      </c>
      <c r="G18567" s="30" t="s">
        <v>54</v>
      </c>
      <c r="H18567" s="75">
        <v>1</v>
      </c>
    </row>
    <row r="18568" spans="1:8">
      <c r="A18568" s="30" t="s">
        <v>5030</v>
      </c>
      <c r="B18568" s="74">
        <v>46233</v>
      </c>
      <c r="C18568" s="30" t="s">
        <v>1104</v>
      </c>
      <c r="D18568" s="30" t="s">
        <v>1105</v>
      </c>
      <c r="E18568" s="75">
        <v>108</v>
      </c>
      <c r="F18568" s="30" t="s">
        <v>53</v>
      </c>
      <c r="G18568" s="30" t="s">
        <v>54</v>
      </c>
      <c r="H18568" s="75">
        <v>1</v>
      </c>
    </row>
    <row r="18569" spans="1:8">
      <c r="A18569" s="30" t="s">
        <v>5030</v>
      </c>
      <c r="B18569" s="74">
        <v>46233</v>
      </c>
      <c r="C18569" s="30" t="s">
        <v>1106</v>
      </c>
      <c r="D18569" s="30" t="s">
        <v>1107</v>
      </c>
      <c r="E18569" s="75">
        <v>153</v>
      </c>
      <c r="F18569" s="30" t="s">
        <v>80</v>
      </c>
      <c r="G18569" s="30" t="s">
        <v>81</v>
      </c>
      <c r="H18569" s="75">
        <v>1</v>
      </c>
    </row>
    <row r="18570" spans="1:8">
      <c r="A18570" s="30" t="s">
        <v>5030</v>
      </c>
      <c r="B18570" s="74">
        <v>46233</v>
      </c>
      <c r="C18570" s="30" t="s">
        <v>1108</v>
      </c>
      <c r="D18570" s="30" t="s">
        <v>1109</v>
      </c>
      <c r="E18570" s="75">
        <v>85</v>
      </c>
      <c r="F18570" s="30" t="s">
        <v>53</v>
      </c>
      <c r="G18570" s="30" t="s">
        <v>54</v>
      </c>
      <c r="H18570" s="75">
        <v>1</v>
      </c>
    </row>
    <row r="18571" spans="1:8">
      <c r="A18571" s="30" t="s">
        <v>5030</v>
      </c>
      <c r="B18571" s="74">
        <v>46233</v>
      </c>
      <c r="C18571" s="30" t="s">
        <v>1110</v>
      </c>
      <c r="D18571" s="30" t="s">
        <v>1111</v>
      </c>
      <c r="E18571" s="75">
        <v>96</v>
      </c>
      <c r="F18571" s="30" t="s">
        <v>72</v>
      </c>
      <c r="G18571" s="30" t="s">
        <v>73</v>
      </c>
      <c r="H18571" s="75">
        <v>3</v>
      </c>
    </row>
    <row r="18572" spans="1:8">
      <c r="A18572" s="30" t="s">
        <v>5030</v>
      </c>
      <c r="B18572" s="74">
        <v>46233</v>
      </c>
      <c r="C18572" s="30" t="s">
        <v>1120</v>
      </c>
      <c r="D18572" s="30" t="s">
        <v>1121</v>
      </c>
      <c r="E18572" s="75">
        <v>238</v>
      </c>
      <c r="F18572" s="30" t="s">
        <v>72</v>
      </c>
      <c r="G18572" s="30" t="s">
        <v>73</v>
      </c>
      <c r="H18572" s="75">
        <v>3</v>
      </c>
    </row>
    <row r="18573" spans="1:8">
      <c r="A18573" s="30" t="s">
        <v>5030</v>
      </c>
      <c r="B18573" s="74">
        <v>46233</v>
      </c>
      <c r="C18573" s="30" t="s">
        <v>1122</v>
      </c>
      <c r="D18573" s="30" t="s">
        <v>1123</v>
      </c>
      <c r="E18573" s="75">
        <v>19</v>
      </c>
      <c r="F18573" s="30" t="s">
        <v>76</v>
      </c>
      <c r="G18573" s="30" t="s">
        <v>77</v>
      </c>
      <c r="H18573" s="75">
        <v>1</v>
      </c>
    </row>
    <row r="18574" spans="1:8">
      <c r="A18574" s="30" t="s">
        <v>5030</v>
      </c>
      <c r="B18574" s="74">
        <v>46233</v>
      </c>
      <c r="C18574" s="30" t="s">
        <v>1124</v>
      </c>
      <c r="D18574" s="30" t="s">
        <v>1125</v>
      </c>
      <c r="E18574" s="75">
        <v>148</v>
      </c>
      <c r="F18574" s="30" t="s">
        <v>80</v>
      </c>
      <c r="G18574" s="30" t="s">
        <v>81</v>
      </c>
      <c r="H18574" s="75">
        <v>1</v>
      </c>
    </row>
    <row r="18575" spans="1:8">
      <c r="A18575" s="30" t="s">
        <v>5030</v>
      </c>
      <c r="B18575" s="74">
        <v>46233</v>
      </c>
      <c r="C18575" s="30" t="s">
        <v>1128</v>
      </c>
      <c r="D18575" s="30" t="s">
        <v>1129</v>
      </c>
      <c r="E18575" s="75">
        <v>55</v>
      </c>
      <c r="F18575" s="30" t="s">
        <v>68</v>
      </c>
      <c r="G18575" s="30" t="s">
        <v>69</v>
      </c>
      <c r="H18575" s="75">
        <v>1</v>
      </c>
    </row>
    <row r="18576" spans="1:8">
      <c r="A18576" s="30" t="s">
        <v>5030</v>
      </c>
      <c r="B18576" s="74">
        <v>46233</v>
      </c>
      <c r="C18576" s="30" t="s">
        <v>1130</v>
      </c>
      <c r="D18576" s="30" t="s">
        <v>1131</v>
      </c>
      <c r="E18576" s="75">
        <v>112</v>
      </c>
      <c r="F18576" s="30" t="s">
        <v>70</v>
      </c>
      <c r="G18576" s="30" t="s">
        <v>71</v>
      </c>
      <c r="H18576" s="75">
        <v>2</v>
      </c>
    </row>
    <row r="18577" spans="1:8">
      <c r="A18577" s="30" t="s">
        <v>5030</v>
      </c>
      <c r="B18577" s="74">
        <v>46233</v>
      </c>
      <c r="C18577" s="30" t="s">
        <v>1132</v>
      </c>
      <c r="D18577" s="30" t="s">
        <v>1133</v>
      </c>
      <c r="E18577" s="75">
        <v>52</v>
      </c>
      <c r="F18577" s="30" t="s">
        <v>70</v>
      </c>
      <c r="G18577" s="30" t="s">
        <v>71</v>
      </c>
      <c r="H18577" s="75">
        <v>2</v>
      </c>
    </row>
    <row r="18578" spans="1:8">
      <c r="A18578" s="30" t="s">
        <v>5030</v>
      </c>
      <c r="B18578" s="74">
        <v>46233</v>
      </c>
      <c r="C18578" s="30" t="s">
        <v>1134</v>
      </c>
      <c r="D18578" s="30" t="s">
        <v>1135</v>
      </c>
      <c r="E18578" s="75">
        <v>251</v>
      </c>
      <c r="F18578" s="30" t="s">
        <v>70</v>
      </c>
      <c r="G18578" s="30" t="s">
        <v>71</v>
      </c>
      <c r="H18578" s="75">
        <v>2</v>
      </c>
    </row>
    <row r="18579" spans="1:8">
      <c r="A18579" s="30" t="s">
        <v>5030</v>
      </c>
      <c r="B18579" s="74">
        <v>46233</v>
      </c>
      <c r="C18579" s="30" t="s">
        <v>1136</v>
      </c>
      <c r="D18579" s="30" t="s">
        <v>1137</v>
      </c>
      <c r="E18579" s="75">
        <v>92</v>
      </c>
      <c r="F18579" s="30" t="s">
        <v>70</v>
      </c>
      <c r="G18579" s="30" t="s">
        <v>71</v>
      </c>
      <c r="H18579" s="75">
        <v>2</v>
      </c>
    </row>
    <row r="18580" spans="1:8">
      <c r="A18580" s="30" t="s">
        <v>5030</v>
      </c>
      <c r="B18580" s="74">
        <v>46233</v>
      </c>
      <c r="C18580" s="30" t="s">
        <v>1138</v>
      </c>
      <c r="D18580" s="30" t="s">
        <v>1139</v>
      </c>
      <c r="E18580" s="75">
        <v>19</v>
      </c>
      <c r="F18580" s="30" t="s">
        <v>76</v>
      </c>
      <c r="G18580" s="30" t="s">
        <v>77</v>
      </c>
      <c r="H18580" s="75">
        <v>1</v>
      </c>
    </row>
    <row r="18581" spans="1:8">
      <c r="A18581" s="30" t="s">
        <v>5030</v>
      </c>
      <c r="B18581" s="74">
        <v>46233</v>
      </c>
      <c r="C18581" s="30" t="s">
        <v>1140</v>
      </c>
      <c r="D18581" s="30" t="s">
        <v>1141</v>
      </c>
      <c r="E18581" s="75">
        <v>137</v>
      </c>
      <c r="F18581" s="30" t="s">
        <v>53</v>
      </c>
      <c r="G18581" s="30" t="s">
        <v>54</v>
      </c>
      <c r="H18581" s="75">
        <v>1</v>
      </c>
    </row>
    <row r="18582" spans="1:8">
      <c r="A18582" s="30" t="s">
        <v>5030</v>
      </c>
      <c r="B18582" s="74">
        <v>46233</v>
      </c>
      <c r="C18582" s="30" t="s">
        <v>1142</v>
      </c>
      <c r="D18582" s="30" t="s">
        <v>1143</v>
      </c>
      <c r="E18582" s="75">
        <v>166</v>
      </c>
      <c r="F18582" s="30" t="s">
        <v>70</v>
      </c>
      <c r="G18582" s="30" t="s">
        <v>71</v>
      </c>
      <c r="H18582" s="75">
        <v>2</v>
      </c>
    </row>
    <row r="18583" spans="1:8">
      <c r="A18583" s="30" t="s">
        <v>5030</v>
      </c>
      <c r="B18583" s="74">
        <v>46233</v>
      </c>
      <c r="C18583" s="30" t="s">
        <v>1148</v>
      </c>
      <c r="D18583" s="30" t="s">
        <v>1149</v>
      </c>
      <c r="E18583" s="75">
        <v>66</v>
      </c>
      <c r="F18583" s="30" t="s">
        <v>70</v>
      </c>
      <c r="G18583" s="30" t="s">
        <v>71</v>
      </c>
      <c r="H18583" s="75">
        <v>2</v>
      </c>
    </row>
    <row r="18584" spans="1:8">
      <c r="A18584" s="30" t="s">
        <v>5030</v>
      </c>
      <c r="B18584" s="74">
        <v>46233</v>
      </c>
      <c r="C18584" s="30" t="s">
        <v>1150</v>
      </c>
      <c r="D18584" s="30" t="s">
        <v>1151</v>
      </c>
      <c r="E18584" s="75">
        <v>63</v>
      </c>
      <c r="F18584" s="30" t="s">
        <v>70</v>
      </c>
      <c r="G18584" s="30" t="s">
        <v>71</v>
      </c>
      <c r="H18584" s="75">
        <v>2</v>
      </c>
    </row>
    <row r="18585" spans="1:8">
      <c r="A18585" s="30" t="s">
        <v>5030</v>
      </c>
      <c r="B18585" s="74">
        <v>46233</v>
      </c>
      <c r="C18585" s="30" t="s">
        <v>1152</v>
      </c>
      <c r="D18585" s="30" t="s">
        <v>1153</v>
      </c>
      <c r="E18585" s="75">
        <v>16</v>
      </c>
      <c r="F18585" s="30" t="s">
        <v>76</v>
      </c>
      <c r="G18585" s="30" t="s">
        <v>77</v>
      </c>
      <c r="H18585" s="75">
        <v>1</v>
      </c>
    </row>
    <row r="18586" spans="1:8">
      <c r="A18586" s="30" t="s">
        <v>5030</v>
      </c>
      <c r="B18586" s="74">
        <v>46233</v>
      </c>
      <c r="C18586" s="30" t="s">
        <v>1154</v>
      </c>
      <c r="D18586" s="30" t="s">
        <v>1155</v>
      </c>
      <c r="E18586" s="75">
        <v>91</v>
      </c>
      <c r="F18586" s="30" t="s">
        <v>53</v>
      </c>
      <c r="G18586" s="30" t="s">
        <v>54</v>
      </c>
      <c r="H18586" s="75">
        <v>1</v>
      </c>
    </row>
    <row r="18587" spans="1:8">
      <c r="A18587" s="30" t="s">
        <v>5030</v>
      </c>
      <c r="B18587" s="74">
        <v>46233</v>
      </c>
      <c r="C18587" s="30" t="s">
        <v>1156</v>
      </c>
      <c r="D18587" s="30" t="s">
        <v>1157</v>
      </c>
      <c r="E18587" s="75">
        <v>201</v>
      </c>
      <c r="F18587" s="30" t="s">
        <v>70</v>
      </c>
      <c r="G18587" s="30" t="s">
        <v>71</v>
      </c>
      <c r="H18587" s="75">
        <v>2</v>
      </c>
    </row>
    <row r="18588" spans="1:8">
      <c r="A18588" s="30" t="s">
        <v>5030</v>
      </c>
      <c r="B18588" s="74">
        <v>46233</v>
      </c>
      <c r="C18588" s="30" t="s">
        <v>1164</v>
      </c>
      <c r="D18588" s="30" t="s">
        <v>1165</v>
      </c>
      <c r="E18588" s="75">
        <v>123</v>
      </c>
      <c r="F18588" s="30" t="s">
        <v>70</v>
      </c>
      <c r="G18588" s="30" t="s">
        <v>71</v>
      </c>
      <c r="H18588" s="75">
        <v>2</v>
      </c>
    </row>
    <row r="18589" spans="1:8">
      <c r="A18589" s="30" t="s">
        <v>5030</v>
      </c>
      <c r="B18589" s="74">
        <v>46233</v>
      </c>
      <c r="C18589" s="30" t="s">
        <v>1166</v>
      </c>
      <c r="D18589" s="30" t="s">
        <v>1167</v>
      </c>
      <c r="E18589" s="75">
        <v>48</v>
      </c>
      <c r="F18589" s="30" t="s">
        <v>53</v>
      </c>
      <c r="G18589" s="30" t="s">
        <v>54</v>
      </c>
      <c r="H18589" s="75">
        <v>1</v>
      </c>
    </row>
    <row r="18590" spans="1:8">
      <c r="A18590" s="30" t="s">
        <v>5030</v>
      </c>
      <c r="B18590" s="74">
        <v>46233</v>
      </c>
      <c r="C18590" s="30" t="s">
        <v>1174</v>
      </c>
      <c r="D18590" s="30" t="s">
        <v>1175</v>
      </c>
      <c r="E18590" s="75">
        <v>144</v>
      </c>
      <c r="F18590" s="30" t="s">
        <v>53</v>
      </c>
      <c r="G18590" s="30" t="s">
        <v>54</v>
      </c>
      <c r="H18590" s="75">
        <v>1</v>
      </c>
    </row>
    <row r="18591" spans="1:8">
      <c r="A18591" s="30" t="s">
        <v>5030</v>
      </c>
      <c r="B18591" s="74">
        <v>46233</v>
      </c>
      <c r="C18591" s="30" t="s">
        <v>1176</v>
      </c>
      <c r="D18591" s="30" t="s">
        <v>1177</v>
      </c>
      <c r="E18591" s="75">
        <v>21</v>
      </c>
      <c r="F18591" s="30" t="s">
        <v>53</v>
      </c>
      <c r="G18591" s="30" t="s">
        <v>54</v>
      </c>
      <c r="H18591" s="75">
        <v>1</v>
      </c>
    </row>
    <row r="18592" spans="1:8">
      <c r="A18592" s="30" t="s">
        <v>5030</v>
      </c>
      <c r="B18592" s="74">
        <v>46233</v>
      </c>
      <c r="C18592" s="30" t="s">
        <v>1178</v>
      </c>
      <c r="D18592" s="30" t="s">
        <v>1179</v>
      </c>
      <c r="E18592" s="75">
        <v>3</v>
      </c>
      <c r="F18592" s="30" t="s">
        <v>74</v>
      </c>
      <c r="G18592" s="30" t="s">
        <v>75</v>
      </c>
      <c r="H18592" s="75">
        <v>2</v>
      </c>
    </row>
    <row r="18593" spans="1:8">
      <c r="A18593" s="30" t="s">
        <v>5030</v>
      </c>
      <c r="B18593" s="74">
        <v>46233</v>
      </c>
      <c r="C18593" s="30" t="s">
        <v>1180</v>
      </c>
      <c r="D18593" s="30" t="s">
        <v>1181</v>
      </c>
      <c r="E18593" s="75">
        <v>137</v>
      </c>
      <c r="F18593" s="30" t="s">
        <v>53</v>
      </c>
      <c r="G18593" s="30" t="s">
        <v>54</v>
      </c>
      <c r="H18593" s="75">
        <v>1</v>
      </c>
    </row>
    <row r="18594" spans="1:8">
      <c r="A18594" s="30" t="s">
        <v>5030</v>
      </c>
      <c r="B18594" s="74">
        <v>46233</v>
      </c>
      <c r="C18594" s="30" t="s">
        <v>1186</v>
      </c>
      <c r="D18594" s="30" t="s">
        <v>1187</v>
      </c>
      <c r="E18594" s="75">
        <v>91</v>
      </c>
      <c r="F18594" s="30" t="s">
        <v>53</v>
      </c>
      <c r="G18594" s="30" t="s">
        <v>54</v>
      </c>
      <c r="H18594" s="75">
        <v>1</v>
      </c>
    </row>
    <row r="18595" spans="1:8">
      <c r="A18595" s="30" t="s">
        <v>5030</v>
      </c>
      <c r="B18595" s="74">
        <v>46233</v>
      </c>
      <c r="C18595" s="30" t="s">
        <v>1188</v>
      </c>
      <c r="D18595" s="30" t="s">
        <v>1189</v>
      </c>
      <c r="E18595" s="75">
        <v>139</v>
      </c>
      <c r="F18595" s="30" t="s">
        <v>58</v>
      </c>
      <c r="G18595" s="30" t="s">
        <v>59</v>
      </c>
      <c r="H18595" s="75">
        <v>3</v>
      </c>
    </row>
    <row r="18596" spans="1:8">
      <c r="A18596" s="30" t="s">
        <v>5030</v>
      </c>
      <c r="B18596" s="74">
        <v>46233</v>
      </c>
      <c r="C18596" s="30" t="s">
        <v>1198</v>
      </c>
      <c r="D18596" s="30" t="s">
        <v>1199</v>
      </c>
      <c r="E18596" s="75">
        <v>2</v>
      </c>
      <c r="F18596" s="30" t="s">
        <v>76</v>
      </c>
      <c r="G18596" s="30" t="s">
        <v>77</v>
      </c>
      <c r="H18596" s="75">
        <v>1</v>
      </c>
    </row>
    <row r="18597" spans="1:8">
      <c r="A18597" s="30" t="s">
        <v>5030</v>
      </c>
      <c r="B18597" s="74">
        <v>46233</v>
      </c>
      <c r="C18597" s="30" t="s">
        <v>1202</v>
      </c>
      <c r="D18597" s="30" t="s">
        <v>1203</v>
      </c>
      <c r="E18597" s="75">
        <v>101</v>
      </c>
      <c r="F18597" s="30" t="s">
        <v>70</v>
      </c>
      <c r="G18597" s="30" t="s">
        <v>71</v>
      </c>
      <c r="H18597" s="75">
        <v>2</v>
      </c>
    </row>
    <row r="18598" spans="1:8">
      <c r="A18598" s="30" t="s">
        <v>5030</v>
      </c>
      <c r="B18598" s="74">
        <v>46233</v>
      </c>
      <c r="C18598" s="30" t="s">
        <v>1204</v>
      </c>
      <c r="D18598" s="30" t="s">
        <v>1205</v>
      </c>
      <c r="E18598" s="75">
        <v>41</v>
      </c>
      <c r="F18598" s="30" t="s">
        <v>53</v>
      </c>
      <c r="G18598" s="30" t="s">
        <v>54</v>
      </c>
      <c r="H18598" s="75">
        <v>1</v>
      </c>
    </row>
    <row r="18599" spans="1:8">
      <c r="A18599" s="30" t="s">
        <v>5030</v>
      </c>
      <c r="B18599" s="74">
        <v>46233</v>
      </c>
      <c r="C18599" s="30" t="s">
        <v>1206</v>
      </c>
      <c r="D18599" s="30" t="s">
        <v>1207</v>
      </c>
      <c r="E18599" s="75">
        <v>123</v>
      </c>
      <c r="F18599" s="30" t="s">
        <v>53</v>
      </c>
      <c r="G18599" s="30" t="s">
        <v>54</v>
      </c>
      <c r="H18599" s="75">
        <v>1</v>
      </c>
    </row>
    <row r="18600" spans="1:8">
      <c r="A18600" s="30" t="s">
        <v>5030</v>
      </c>
      <c r="B18600" s="74">
        <v>46233</v>
      </c>
      <c r="C18600" s="30" t="s">
        <v>1208</v>
      </c>
      <c r="D18600" s="30" t="s">
        <v>1209</v>
      </c>
      <c r="E18600" s="75">
        <v>153</v>
      </c>
      <c r="F18600" s="30" t="s">
        <v>53</v>
      </c>
      <c r="G18600" s="30" t="s">
        <v>54</v>
      </c>
      <c r="H18600" s="75">
        <v>1</v>
      </c>
    </row>
    <row r="18601" spans="1:8">
      <c r="A18601" s="30" t="s">
        <v>5030</v>
      </c>
      <c r="B18601" s="74">
        <v>46233</v>
      </c>
      <c r="C18601" s="30" t="s">
        <v>1210</v>
      </c>
      <c r="D18601" s="30" t="s">
        <v>1211</v>
      </c>
      <c r="E18601" s="75">
        <v>117</v>
      </c>
      <c r="F18601" s="30" t="s">
        <v>53</v>
      </c>
      <c r="G18601" s="30" t="s">
        <v>54</v>
      </c>
      <c r="H18601" s="75">
        <v>1</v>
      </c>
    </row>
    <row r="18602" spans="1:8">
      <c r="A18602" s="30" t="s">
        <v>5030</v>
      </c>
      <c r="B18602" s="74">
        <v>46233</v>
      </c>
      <c r="C18602" s="30" t="s">
        <v>1212</v>
      </c>
      <c r="D18602" s="30" t="s">
        <v>1213</v>
      </c>
      <c r="E18602" s="75">
        <v>4</v>
      </c>
      <c r="F18602" s="30" t="s">
        <v>76</v>
      </c>
      <c r="G18602" s="30" t="s">
        <v>77</v>
      </c>
      <c r="H18602" s="75">
        <v>1</v>
      </c>
    </row>
    <row r="18603" spans="1:8">
      <c r="A18603" s="30" t="s">
        <v>5030</v>
      </c>
      <c r="B18603" s="74">
        <v>46233</v>
      </c>
      <c r="C18603" s="30" t="s">
        <v>1218</v>
      </c>
      <c r="D18603" s="30" t="s">
        <v>1219</v>
      </c>
      <c r="E18603" s="75">
        <v>50</v>
      </c>
      <c r="F18603" s="30" t="s">
        <v>53</v>
      </c>
      <c r="G18603" s="30" t="s">
        <v>54</v>
      </c>
      <c r="H18603" s="75">
        <v>1</v>
      </c>
    </row>
    <row r="18604" spans="1:8">
      <c r="A18604" s="30" t="s">
        <v>5030</v>
      </c>
      <c r="B18604" s="74">
        <v>46233</v>
      </c>
      <c r="C18604" s="30" t="s">
        <v>1220</v>
      </c>
      <c r="D18604" s="30" t="s">
        <v>1221</v>
      </c>
      <c r="E18604" s="75">
        <v>104</v>
      </c>
      <c r="F18604" s="30" t="s">
        <v>70</v>
      </c>
      <c r="G18604" s="30" t="s">
        <v>71</v>
      </c>
      <c r="H18604" s="75">
        <v>2</v>
      </c>
    </row>
    <row r="18605" spans="1:8">
      <c r="A18605" s="30" t="s">
        <v>5030</v>
      </c>
      <c r="B18605" s="74">
        <v>46233</v>
      </c>
      <c r="C18605" s="30" t="s">
        <v>1222</v>
      </c>
      <c r="D18605" s="30" t="s">
        <v>1223</v>
      </c>
      <c r="E18605" s="75">
        <v>17</v>
      </c>
      <c r="F18605" s="30" t="s">
        <v>70</v>
      </c>
      <c r="G18605" s="30" t="s">
        <v>71</v>
      </c>
      <c r="H18605" s="75">
        <v>2</v>
      </c>
    </row>
    <row r="18606" spans="1:8">
      <c r="A18606" s="30" t="s">
        <v>5030</v>
      </c>
      <c r="B18606" s="74">
        <v>46233</v>
      </c>
      <c r="C18606" s="30" t="s">
        <v>1224</v>
      </c>
      <c r="D18606" s="30" t="s">
        <v>1225</v>
      </c>
      <c r="E18606" s="75">
        <v>112</v>
      </c>
      <c r="F18606" s="30" t="s">
        <v>70</v>
      </c>
      <c r="G18606" s="30" t="s">
        <v>71</v>
      </c>
      <c r="H18606" s="75">
        <v>2</v>
      </c>
    </row>
    <row r="18607" spans="1:8">
      <c r="A18607" s="30" t="s">
        <v>5030</v>
      </c>
      <c r="B18607" s="74">
        <v>46233</v>
      </c>
      <c r="C18607" s="30" t="s">
        <v>1226</v>
      </c>
      <c r="D18607" s="30" t="s">
        <v>1227</v>
      </c>
      <c r="E18607" s="75">
        <v>100</v>
      </c>
      <c r="F18607" s="30" t="s">
        <v>70</v>
      </c>
      <c r="G18607" s="30" t="s">
        <v>71</v>
      </c>
      <c r="H18607" s="75">
        <v>2</v>
      </c>
    </row>
    <row r="18608" spans="1:8">
      <c r="A18608" s="30" t="s">
        <v>5030</v>
      </c>
      <c r="B18608" s="74">
        <v>46233</v>
      </c>
      <c r="C18608" s="30" t="s">
        <v>1228</v>
      </c>
      <c r="D18608" s="30" t="s">
        <v>1229</v>
      </c>
      <c r="E18608" s="75">
        <v>55</v>
      </c>
      <c r="F18608" s="30" t="s">
        <v>53</v>
      </c>
      <c r="G18608" s="30" t="s">
        <v>54</v>
      </c>
      <c r="H18608" s="75">
        <v>1</v>
      </c>
    </row>
    <row r="18609" spans="1:8">
      <c r="A18609" s="30" t="s">
        <v>5030</v>
      </c>
      <c r="B18609" s="74">
        <v>46233</v>
      </c>
      <c r="C18609" s="30" t="s">
        <v>1232</v>
      </c>
      <c r="D18609" s="30" t="s">
        <v>1233</v>
      </c>
      <c r="E18609" s="75">
        <v>69</v>
      </c>
      <c r="F18609" s="30" t="s">
        <v>76</v>
      </c>
      <c r="G18609" s="30" t="s">
        <v>77</v>
      </c>
      <c r="H18609" s="75">
        <v>1</v>
      </c>
    </row>
    <row r="18610" spans="1:8">
      <c r="A18610" s="30" t="s">
        <v>5030</v>
      </c>
      <c r="B18610" s="74">
        <v>46233</v>
      </c>
      <c r="C18610" s="30" t="s">
        <v>1242</v>
      </c>
      <c r="D18610" s="30" t="s">
        <v>1243</v>
      </c>
      <c r="E18610" s="75">
        <v>14</v>
      </c>
      <c r="F18610" s="30" t="s">
        <v>76</v>
      </c>
      <c r="G18610" s="30" t="s">
        <v>77</v>
      </c>
      <c r="H18610" s="75">
        <v>1</v>
      </c>
    </row>
    <row r="18611" spans="1:8">
      <c r="A18611" s="30" t="s">
        <v>5030</v>
      </c>
      <c r="B18611" s="74">
        <v>46233</v>
      </c>
      <c r="C18611" s="30" t="s">
        <v>1246</v>
      </c>
      <c r="D18611" s="30" t="s">
        <v>1247</v>
      </c>
      <c r="E18611" s="75">
        <v>8</v>
      </c>
      <c r="F18611" s="30" t="s">
        <v>76</v>
      </c>
      <c r="G18611" s="30" t="s">
        <v>77</v>
      </c>
      <c r="H18611" s="75">
        <v>1</v>
      </c>
    </row>
    <row r="18612" spans="1:8">
      <c r="A18612" s="30" t="s">
        <v>5030</v>
      </c>
      <c r="B18612" s="74">
        <v>46233</v>
      </c>
      <c r="C18612" s="30" t="s">
        <v>1250</v>
      </c>
      <c r="D18612" s="30" t="s">
        <v>1251</v>
      </c>
      <c r="E18612" s="75">
        <v>132</v>
      </c>
      <c r="F18612" s="30" t="s">
        <v>70</v>
      </c>
      <c r="G18612" s="30" t="s">
        <v>71</v>
      </c>
      <c r="H18612" s="75">
        <v>2</v>
      </c>
    </row>
    <row r="18613" spans="1:8">
      <c r="A18613" s="30" t="s">
        <v>5030</v>
      </c>
      <c r="B18613" s="74">
        <v>46233</v>
      </c>
      <c r="C18613" s="30" t="s">
        <v>1260</v>
      </c>
      <c r="D18613" s="30" t="s">
        <v>1261</v>
      </c>
      <c r="E18613" s="75">
        <v>61</v>
      </c>
      <c r="F18613" s="30" t="s">
        <v>70</v>
      </c>
      <c r="G18613" s="30" t="s">
        <v>71</v>
      </c>
      <c r="H18613" s="75">
        <v>2</v>
      </c>
    </row>
    <row r="18614" spans="1:8">
      <c r="A18614" s="30" t="s">
        <v>5030</v>
      </c>
      <c r="B18614" s="74">
        <v>46233</v>
      </c>
      <c r="C18614" s="30" t="s">
        <v>5059</v>
      </c>
      <c r="D18614" s="30" t="s">
        <v>5060</v>
      </c>
      <c r="E18614" s="75">
        <v>1</v>
      </c>
      <c r="F18614" s="30" t="s">
        <v>53</v>
      </c>
      <c r="G18614" s="30" t="s">
        <v>54</v>
      </c>
      <c r="H18614" s="75">
        <v>1</v>
      </c>
    </row>
    <row r="18615" spans="1:8">
      <c r="A18615" s="30" t="s">
        <v>5030</v>
      </c>
      <c r="B18615" s="74">
        <v>46233</v>
      </c>
      <c r="C18615" s="30" t="s">
        <v>1264</v>
      </c>
      <c r="D18615" s="30" t="s">
        <v>1265</v>
      </c>
      <c r="E18615" s="75">
        <v>95</v>
      </c>
      <c r="F18615" s="30" t="s">
        <v>70</v>
      </c>
      <c r="G18615" s="30" t="s">
        <v>71</v>
      </c>
      <c r="H18615" s="75">
        <v>2</v>
      </c>
    </row>
    <row r="18616" spans="1:8">
      <c r="A18616" s="30" t="s">
        <v>5030</v>
      </c>
      <c r="B18616" s="74">
        <v>46233</v>
      </c>
      <c r="C18616" s="30" t="s">
        <v>1266</v>
      </c>
      <c r="D18616" s="30" t="s">
        <v>1267</v>
      </c>
      <c r="E18616" s="75">
        <v>40</v>
      </c>
      <c r="F18616" s="30" t="s">
        <v>53</v>
      </c>
      <c r="G18616" s="30" t="s">
        <v>54</v>
      </c>
      <c r="H18616" s="75">
        <v>1</v>
      </c>
    </row>
    <row r="18617" spans="1:8">
      <c r="A18617" s="30" t="s">
        <v>5030</v>
      </c>
      <c r="B18617" s="74">
        <v>46233</v>
      </c>
      <c r="C18617" s="30" t="s">
        <v>1270</v>
      </c>
      <c r="D18617" s="30" t="s">
        <v>1271</v>
      </c>
      <c r="E18617" s="75">
        <v>84</v>
      </c>
      <c r="F18617" s="30" t="s">
        <v>53</v>
      </c>
      <c r="G18617" s="30" t="s">
        <v>54</v>
      </c>
      <c r="H18617" s="75">
        <v>1</v>
      </c>
    </row>
    <row r="18618" spans="1:8">
      <c r="A18618" s="30" t="s">
        <v>5030</v>
      </c>
      <c r="B18618" s="74">
        <v>46233</v>
      </c>
      <c r="C18618" s="30" t="s">
        <v>1274</v>
      </c>
      <c r="D18618" s="30" t="s">
        <v>1275</v>
      </c>
      <c r="E18618" s="75">
        <v>18</v>
      </c>
      <c r="F18618" s="30" t="s">
        <v>76</v>
      </c>
      <c r="G18618" s="30" t="s">
        <v>77</v>
      </c>
      <c r="H18618" s="75">
        <v>1</v>
      </c>
    </row>
    <row r="18619" spans="1:8">
      <c r="A18619" s="30" t="s">
        <v>5030</v>
      </c>
      <c r="B18619" s="74">
        <v>46233</v>
      </c>
      <c r="C18619" s="30" t="s">
        <v>1276</v>
      </c>
      <c r="D18619" s="30" t="s">
        <v>1277</v>
      </c>
      <c r="E18619" s="75">
        <v>112</v>
      </c>
      <c r="F18619" s="30" t="s">
        <v>70</v>
      </c>
      <c r="G18619" s="30" t="s">
        <v>71</v>
      </c>
      <c r="H18619" s="75">
        <v>2</v>
      </c>
    </row>
    <row r="18620" spans="1:8">
      <c r="A18620" s="30" t="s">
        <v>5030</v>
      </c>
      <c r="B18620" s="74">
        <v>46233</v>
      </c>
      <c r="C18620" s="30" t="s">
        <v>1278</v>
      </c>
      <c r="D18620" s="30" t="s">
        <v>1279</v>
      </c>
      <c r="E18620" s="75">
        <v>178</v>
      </c>
      <c r="F18620" s="30" t="s">
        <v>53</v>
      </c>
      <c r="G18620" s="30" t="s">
        <v>54</v>
      </c>
      <c r="H18620" s="75">
        <v>1</v>
      </c>
    </row>
    <row r="18621" spans="1:8">
      <c r="A18621" s="30" t="s">
        <v>5030</v>
      </c>
      <c r="B18621" s="74">
        <v>46233</v>
      </c>
      <c r="C18621" s="30" t="s">
        <v>1288</v>
      </c>
      <c r="D18621" s="30" t="s">
        <v>1289</v>
      </c>
      <c r="E18621" s="75">
        <v>28</v>
      </c>
      <c r="F18621" s="30" t="s">
        <v>53</v>
      </c>
      <c r="G18621" s="30" t="s">
        <v>54</v>
      </c>
      <c r="H18621" s="75">
        <v>1</v>
      </c>
    </row>
    <row r="18622" spans="1:8">
      <c r="A18622" s="30" t="s">
        <v>5030</v>
      </c>
      <c r="B18622" s="74">
        <v>46233</v>
      </c>
      <c r="C18622" s="30" t="s">
        <v>1290</v>
      </c>
      <c r="D18622" s="30" t="s">
        <v>1291</v>
      </c>
      <c r="E18622" s="75">
        <v>120</v>
      </c>
      <c r="F18622" s="30" t="s">
        <v>80</v>
      </c>
      <c r="G18622" s="30" t="s">
        <v>81</v>
      </c>
      <c r="H18622" s="75">
        <v>1</v>
      </c>
    </row>
    <row r="18623" spans="1:8">
      <c r="A18623" s="30" t="s">
        <v>5030</v>
      </c>
      <c r="B18623" s="74">
        <v>46233</v>
      </c>
      <c r="C18623" s="30" t="s">
        <v>1294</v>
      </c>
      <c r="D18623" s="30" t="s">
        <v>1295</v>
      </c>
      <c r="E18623" s="75">
        <v>53</v>
      </c>
      <c r="F18623" s="30" t="s">
        <v>53</v>
      </c>
      <c r="G18623" s="30" t="s">
        <v>54</v>
      </c>
      <c r="H18623" s="75">
        <v>1</v>
      </c>
    </row>
    <row r="18624" spans="1:8">
      <c r="A18624" s="30" t="s">
        <v>5030</v>
      </c>
      <c r="B18624" s="74">
        <v>46233</v>
      </c>
      <c r="C18624" s="30" t="s">
        <v>1304</v>
      </c>
      <c r="D18624" s="30" t="s">
        <v>1305</v>
      </c>
      <c r="E18624" s="75">
        <v>98</v>
      </c>
      <c r="F18624" s="30" t="s">
        <v>70</v>
      </c>
      <c r="G18624" s="30" t="s">
        <v>71</v>
      </c>
      <c r="H18624" s="75">
        <v>2</v>
      </c>
    </row>
    <row r="18625" spans="1:8">
      <c r="A18625" s="30" t="s">
        <v>5030</v>
      </c>
      <c r="B18625" s="74">
        <v>46233</v>
      </c>
      <c r="C18625" s="30" t="s">
        <v>1306</v>
      </c>
      <c r="D18625" s="30" t="s">
        <v>1307</v>
      </c>
      <c r="E18625" s="75">
        <v>181</v>
      </c>
      <c r="F18625" s="30" t="s">
        <v>80</v>
      </c>
      <c r="G18625" s="30" t="s">
        <v>81</v>
      </c>
      <c r="H18625" s="75">
        <v>1</v>
      </c>
    </row>
    <row r="18626" spans="1:8">
      <c r="A18626" s="30" t="s">
        <v>5030</v>
      </c>
      <c r="B18626" s="74">
        <v>46233</v>
      </c>
      <c r="C18626" s="30" t="s">
        <v>1308</v>
      </c>
      <c r="D18626" s="30" t="s">
        <v>1309</v>
      </c>
      <c r="E18626" s="75">
        <v>82</v>
      </c>
      <c r="F18626" s="30" t="s">
        <v>80</v>
      </c>
      <c r="G18626" s="30" t="s">
        <v>81</v>
      </c>
      <c r="H18626" s="75">
        <v>1</v>
      </c>
    </row>
    <row r="18627" spans="1:8">
      <c r="A18627" s="30" t="s">
        <v>5030</v>
      </c>
      <c r="B18627" s="74">
        <v>46233</v>
      </c>
      <c r="C18627" s="30" t="s">
        <v>1316</v>
      </c>
      <c r="D18627" s="30" t="s">
        <v>1317</v>
      </c>
      <c r="E18627" s="75">
        <v>140</v>
      </c>
      <c r="F18627" s="30" t="s">
        <v>72</v>
      </c>
      <c r="G18627" s="30" t="s">
        <v>73</v>
      </c>
      <c r="H18627" s="75">
        <v>3</v>
      </c>
    </row>
    <row r="18628" spans="1:8">
      <c r="A18628" s="30" t="s">
        <v>5030</v>
      </c>
      <c r="B18628" s="74">
        <v>46233</v>
      </c>
      <c r="C18628" s="30" t="s">
        <v>1320</v>
      </c>
      <c r="D18628" s="30" t="s">
        <v>1321</v>
      </c>
      <c r="E18628" s="75">
        <v>80</v>
      </c>
      <c r="F18628" s="30" t="s">
        <v>70</v>
      </c>
      <c r="G18628" s="30" t="s">
        <v>71</v>
      </c>
      <c r="H18628" s="75">
        <v>2</v>
      </c>
    </row>
    <row r="18629" spans="1:8">
      <c r="A18629" s="30" t="s">
        <v>5030</v>
      </c>
      <c r="B18629" s="74">
        <v>46233</v>
      </c>
      <c r="C18629" s="30" t="s">
        <v>1322</v>
      </c>
      <c r="D18629" s="30" t="s">
        <v>1323</v>
      </c>
      <c r="E18629" s="75">
        <v>147</v>
      </c>
      <c r="F18629" s="30" t="s">
        <v>70</v>
      </c>
      <c r="G18629" s="30" t="s">
        <v>71</v>
      </c>
      <c r="H18629" s="75">
        <v>2</v>
      </c>
    </row>
    <row r="18630" spans="1:8">
      <c r="A18630" s="30" t="s">
        <v>5030</v>
      </c>
      <c r="B18630" s="74">
        <v>46233</v>
      </c>
      <c r="C18630" s="30" t="s">
        <v>1324</v>
      </c>
      <c r="D18630" s="30" t="s">
        <v>1325</v>
      </c>
      <c r="E18630" s="75">
        <v>230</v>
      </c>
      <c r="F18630" s="30" t="s">
        <v>80</v>
      </c>
      <c r="G18630" s="30" t="s">
        <v>81</v>
      </c>
      <c r="H18630" s="75">
        <v>1</v>
      </c>
    </row>
    <row r="18631" spans="1:8">
      <c r="A18631" s="30" t="s">
        <v>5030</v>
      </c>
      <c r="B18631" s="74">
        <v>46233</v>
      </c>
      <c r="C18631" s="30" t="s">
        <v>1326</v>
      </c>
      <c r="D18631" s="30" t="s">
        <v>1327</v>
      </c>
      <c r="E18631" s="75">
        <v>31</v>
      </c>
      <c r="F18631" s="30" t="s">
        <v>76</v>
      </c>
      <c r="G18631" s="30" t="s">
        <v>77</v>
      </c>
      <c r="H18631" s="75">
        <v>1</v>
      </c>
    </row>
    <row r="18632" spans="1:8">
      <c r="A18632" s="30" t="s">
        <v>5030</v>
      </c>
      <c r="B18632" s="74">
        <v>46233</v>
      </c>
      <c r="C18632" s="30" t="s">
        <v>1332</v>
      </c>
      <c r="D18632" s="30" t="s">
        <v>1333</v>
      </c>
      <c r="E18632" s="75">
        <v>55</v>
      </c>
      <c r="F18632" s="30" t="s">
        <v>80</v>
      </c>
      <c r="G18632" s="30" t="s">
        <v>81</v>
      </c>
      <c r="H18632" s="75">
        <v>1</v>
      </c>
    </row>
    <row r="18633" spans="1:8">
      <c r="A18633" s="30" t="s">
        <v>5030</v>
      </c>
      <c r="B18633" s="74">
        <v>46233</v>
      </c>
      <c r="C18633" s="30" t="s">
        <v>1334</v>
      </c>
      <c r="D18633" s="30" t="s">
        <v>1335</v>
      </c>
      <c r="E18633" s="75">
        <v>119</v>
      </c>
      <c r="F18633" s="30" t="s">
        <v>80</v>
      </c>
      <c r="G18633" s="30" t="s">
        <v>81</v>
      </c>
      <c r="H18633" s="75">
        <v>1</v>
      </c>
    </row>
    <row r="18634" spans="1:8">
      <c r="A18634" s="30" t="s">
        <v>5030</v>
      </c>
      <c r="B18634" s="74">
        <v>46233</v>
      </c>
      <c r="C18634" s="30" t="s">
        <v>1336</v>
      </c>
      <c r="D18634" s="30" t="s">
        <v>1337</v>
      </c>
      <c r="E18634" s="75">
        <v>128</v>
      </c>
      <c r="F18634" s="30" t="s">
        <v>70</v>
      </c>
      <c r="G18634" s="30" t="s">
        <v>71</v>
      </c>
      <c r="H18634" s="75">
        <v>2</v>
      </c>
    </row>
    <row r="18635" spans="1:8">
      <c r="A18635" s="30" t="s">
        <v>5030</v>
      </c>
      <c r="B18635" s="74">
        <v>46233</v>
      </c>
      <c r="C18635" s="30" t="s">
        <v>1340</v>
      </c>
      <c r="D18635" s="30" t="s">
        <v>1341</v>
      </c>
      <c r="E18635" s="75">
        <v>31</v>
      </c>
      <c r="F18635" s="30" t="s">
        <v>70</v>
      </c>
      <c r="G18635" s="30" t="s">
        <v>71</v>
      </c>
      <c r="H18635" s="75">
        <v>2</v>
      </c>
    </row>
    <row r="18636" spans="1:8">
      <c r="A18636" s="30" t="s">
        <v>5030</v>
      </c>
      <c r="B18636" s="74">
        <v>46233</v>
      </c>
      <c r="C18636" s="30" t="s">
        <v>1344</v>
      </c>
      <c r="D18636" s="30" t="s">
        <v>1345</v>
      </c>
      <c r="E18636" s="75">
        <v>37</v>
      </c>
      <c r="F18636" s="30" t="s">
        <v>68</v>
      </c>
      <c r="G18636" s="30" t="s">
        <v>69</v>
      </c>
      <c r="H18636" s="75">
        <v>1</v>
      </c>
    </row>
    <row r="18637" spans="1:8">
      <c r="A18637" s="30" t="s">
        <v>5030</v>
      </c>
      <c r="B18637" s="74">
        <v>46233</v>
      </c>
      <c r="C18637" s="30" t="s">
        <v>1346</v>
      </c>
      <c r="D18637" s="30" t="s">
        <v>1347</v>
      </c>
      <c r="E18637" s="75">
        <v>53</v>
      </c>
      <c r="F18637" s="30" t="s">
        <v>68</v>
      </c>
      <c r="G18637" s="30" t="s">
        <v>69</v>
      </c>
      <c r="H18637" s="75">
        <v>1</v>
      </c>
    </row>
    <row r="18638" spans="1:8">
      <c r="A18638" s="30" t="s">
        <v>5030</v>
      </c>
      <c r="B18638" s="74">
        <v>46233</v>
      </c>
      <c r="C18638" s="30" t="s">
        <v>1348</v>
      </c>
      <c r="D18638" s="30" t="s">
        <v>1349</v>
      </c>
      <c r="E18638" s="75">
        <v>136</v>
      </c>
      <c r="F18638" s="30" t="s">
        <v>80</v>
      </c>
      <c r="G18638" s="30" t="s">
        <v>81</v>
      </c>
      <c r="H18638" s="75">
        <v>1</v>
      </c>
    </row>
    <row r="18639" spans="1:8">
      <c r="A18639" s="30" t="s">
        <v>5030</v>
      </c>
      <c r="B18639" s="74">
        <v>46232</v>
      </c>
      <c r="C18639" s="30" t="s">
        <v>766</v>
      </c>
      <c r="D18639" s="30" t="s">
        <v>767</v>
      </c>
      <c r="E18639" s="75">
        <v>42</v>
      </c>
      <c r="F18639" s="30" t="s">
        <v>70</v>
      </c>
      <c r="G18639" s="30" t="s">
        <v>71</v>
      </c>
      <c r="H18639" s="75">
        <v>2</v>
      </c>
    </row>
    <row r="18640" spans="1:8">
      <c r="A18640" s="30" t="s">
        <v>5030</v>
      </c>
      <c r="B18640" s="74">
        <v>46232</v>
      </c>
      <c r="C18640" s="30" t="s">
        <v>768</v>
      </c>
      <c r="D18640" s="30" t="s">
        <v>769</v>
      </c>
      <c r="E18640" s="75">
        <v>60</v>
      </c>
      <c r="F18640" s="30" t="s">
        <v>70</v>
      </c>
      <c r="G18640" s="30" t="s">
        <v>71</v>
      </c>
      <c r="H18640" s="75">
        <v>2</v>
      </c>
    </row>
    <row r="18641" spans="1:8">
      <c r="A18641" s="30" t="s">
        <v>5030</v>
      </c>
      <c r="B18641" s="74">
        <v>46232</v>
      </c>
      <c r="C18641" s="30" t="s">
        <v>770</v>
      </c>
      <c r="D18641" s="30" t="s">
        <v>771</v>
      </c>
      <c r="E18641" s="75">
        <v>54</v>
      </c>
      <c r="F18641" s="30" t="s">
        <v>70</v>
      </c>
      <c r="G18641" s="30" t="s">
        <v>71</v>
      </c>
      <c r="H18641" s="75">
        <v>2</v>
      </c>
    </row>
    <row r="18642" spans="1:8">
      <c r="A18642" s="30" t="s">
        <v>5030</v>
      </c>
      <c r="B18642" s="74">
        <v>46232</v>
      </c>
      <c r="C18642" s="30" t="s">
        <v>772</v>
      </c>
      <c r="D18642" s="30" t="s">
        <v>773</v>
      </c>
      <c r="E18642" s="75">
        <v>51</v>
      </c>
      <c r="F18642" s="30" t="s">
        <v>80</v>
      </c>
      <c r="G18642" s="30" t="s">
        <v>81</v>
      </c>
      <c r="H18642" s="75">
        <v>1</v>
      </c>
    </row>
    <row r="18643" spans="1:8">
      <c r="A18643" s="30" t="s">
        <v>5030</v>
      </c>
      <c r="B18643" s="74">
        <v>46232</v>
      </c>
      <c r="C18643" s="30" t="s">
        <v>774</v>
      </c>
      <c r="D18643" s="30" t="s">
        <v>775</v>
      </c>
      <c r="E18643" s="75">
        <v>169</v>
      </c>
      <c r="F18643" s="30" t="s">
        <v>68</v>
      </c>
      <c r="G18643" s="30" t="s">
        <v>69</v>
      </c>
      <c r="H18643" s="75">
        <v>1</v>
      </c>
    </row>
    <row r="18644" spans="1:8">
      <c r="A18644" s="30" t="s">
        <v>5030</v>
      </c>
      <c r="B18644" s="74">
        <v>46232</v>
      </c>
      <c r="C18644" s="30" t="s">
        <v>776</v>
      </c>
      <c r="D18644" s="30" t="s">
        <v>777</v>
      </c>
      <c r="E18644" s="75">
        <v>46</v>
      </c>
      <c r="F18644" s="30" t="s">
        <v>68</v>
      </c>
      <c r="G18644" s="30" t="s">
        <v>69</v>
      </c>
      <c r="H18644" s="75">
        <v>1</v>
      </c>
    </row>
    <row r="18645" spans="1:8">
      <c r="A18645" s="30" t="s">
        <v>5030</v>
      </c>
      <c r="B18645" s="74">
        <v>46232</v>
      </c>
      <c r="C18645" s="30" t="s">
        <v>780</v>
      </c>
      <c r="D18645" s="30" t="s">
        <v>781</v>
      </c>
      <c r="E18645" s="75">
        <v>50</v>
      </c>
      <c r="F18645" s="30" t="s">
        <v>68</v>
      </c>
      <c r="G18645" s="30" t="s">
        <v>69</v>
      </c>
      <c r="H18645" s="75">
        <v>1</v>
      </c>
    </row>
    <row r="18646" spans="1:8">
      <c r="A18646" s="30" t="s">
        <v>5030</v>
      </c>
      <c r="B18646" s="74">
        <v>46232</v>
      </c>
      <c r="C18646" s="30" t="s">
        <v>782</v>
      </c>
      <c r="D18646" s="30" t="s">
        <v>783</v>
      </c>
      <c r="E18646" s="75">
        <v>84</v>
      </c>
      <c r="F18646" s="30" t="s">
        <v>80</v>
      </c>
      <c r="G18646" s="30" t="s">
        <v>81</v>
      </c>
      <c r="H18646" s="75">
        <v>1</v>
      </c>
    </row>
    <row r="18647" spans="1:8">
      <c r="A18647" s="30" t="s">
        <v>5030</v>
      </c>
      <c r="B18647" s="74">
        <v>46232</v>
      </c>
      <c r="C18647" s="30" t="s">
        <v>786</v>
      </c>
      <c r="D18647" s="30" t="s">
        <v>787</v>
      </c>
      <c r="E18647" s="75">
        <v>94</v>
      </c>
      <c r="F18647" s="30" t="s">
        <v>70</v>
      </c>
      <c r="G18647" s="30" t="s">
        <v>71</v>
      </c>
      <c r="H18647" s="75">
        <v>2</v>
      </c>
    </row>
    <row r="18648" spans="1:8">
      <c r="A18648" s="30" t="s">
        <v>5030</v>
      </c>
      <c r="B18648" s="74">
        <v>46232</v>
      </c>
      <c r="C18648" s="30" t="s">
        <v>788</v>
      </c>
      <c r="D18648" s="30" t="s">
        <v>789</v>
      </c>
      <c r="E18648" s="75">
        <v>40</v>
      </c>
      <c r="F18648" s="30" t="s">
        <v>68</v>
      </c>
      <c r="G18648" s="30" t="s">
        <v>69</v>
      </c>
      <c r="H18648" s="75">
        <v>1</v>
      </c>
    </row>
    <row r="18649" spans="1:8">
      <c r="A18649" s="30" t="s">
        <v>5030</v>
      </c>
      <c r="B18649" s="74">
        <v>46232</v>
      </c>
      <c r="C18649" s="30" t="s">
        <v>790</v>
      </c>
      <c r="D18649" s="30" t="s">
        <v>791</v>
      </c>
      <c r="E18649" s="75">
        <v>129</v>
      </c>
      <c r="F18649" s="30" t="s">
        <v>70</v>
      </c>
      <c r="G18649" s="30" t="s">
        <v>71</v>
      </c>
      <c r="H18649" s="75">
        <v>2</v>
      </c>
    </row>
    <row r="18650" spans="1:8">
      <c r="A18650" s="30" t="s">
        <v>5030</v>
      </c>
      <c r="B18650" s="74">
        <v>46232</v>
      </c>
      <c r="C18650" s="30" t="s">
        <v>798</v>
      </c>
      <c r="D18650" s="30" t="s">
        <v>799</v>
      </c>
      <c r="E18650" s="75">
        <v>98</v>
      </c>
      <c r="F18650" s="30" t="s">
        <v>70</v>
      </c>
      <c r="G18650" s="30" t="s">
        <v>71</v>
      </c>
      <c r="H18650" s="75">
        <v>2</v>
      </c>
    </row>
    <row r="18651" spans="1:8">
      <c r="A18651" s="30" t="s">
        <v>5030</v>
      </c>
      <c r="B18651" s="74">
        <v>46232</v>
      </c>
      <c r="C18651" s="30" t="s">
        <v>800</v>
      </c>
      <c r="D18651" s="30" t="s">
        <v>801</v>
      </c>
      <c r="E18651" s="75">
        <v>50</v>
      </c>
      <c r="F18651" s="30" t="s">
        <v>68</v>
      </c>
      <c r="G18651" s="30" t="s">
        <v>69</v>
      </c>
      <c r="H18651" s="75">
        <v>1</v>
      </c>
    </row>
    <row r="18652" spans="1:8">
      <c r="A18652" s="30" t="s">
        <v>5030</v>
      </c>
      <c r="B18652" s="74">
        <v>46232</v>
      </c>
      <c r="C18652" s="30" t="s">
        <v>802</v>
      </c>
      <c r="D18652" s="30" t="s">
        <v>803</v>
      </c>
      <c r="E18652" s="75">
        <v>122</v>
      </c>
      <c r="F18652" s="30" t="s">
        <v>68</v>
      </c>
      <c r="G18652" s="30" t="s">
        <v>69</v>
      </c>
      <c r="H18652" s="75">
        <v>1</v>
      </c>
    </row>
    <row r="18653" spans="1:8">
      <c r="A18653" s="30" t="s">
        <v>5030</v>
      </c>
      <c r="B18653" s="74">
        <v>46232</v>
      </c>
      <c r="C18653" s="30" t="s">
        <v>804</v>
      </c>
      <c r="D18653" s="30" t="s">
        <v>805</v>
      </c>
      <c r="E18653" s="75">
        <v>137</v>
      </c>
      <c r="F18653" s="30" t="s">
        <v>80</v>
      </c>
      <c r="G18653" s="30" t="s">
        <v>81</v>
      </c>
      <c r="H18653" s="75">
        <v>1</v>
      </c>
    </row>
    <row r="18654" spans="1:8">
      <c r="A18654" s="30" t="s">
        <v>5030</v>
      </c>
      <c r="B18654" s="74">
        <v>46232</v>
      </c>
      <c r="C18654" s="30" t="s">
        <v>806</v>
      </c>
      <c r="D18654" s="30" t="s">
        <v>807</v>
      </c>
      <c r="E18654" s="75">
        <v>36</v>
      </c>
      <c r="F18654" s="30" t="s">
        <v>70</v>
      </c>
      <c r="G18654" s="30" t="s">
        <v>71</v>
      </c>
      <c r="H18654" s="75">
        <v>2</v>
      </c>
    </row>
    <row r="18655" spans="1:8">
      <c r="A18655" s="30" t="s">
        <v>5030</v>
      </c>
      <c r="B18655" s="74">
        <v>46232</v>
      </c>
      <c r="C18655" s="30" t="s">
        <v>808</v>
      </c>
      <c r="D18655" s="30" t="s">
        <v>809</v>
      </c>
      <c r="E18655" s="75">
        <v>70</v>
      </c>
      <c r="F18655" s="30" t="s">
        <v>70</v>
      </c>
      <c r="G18655" s="30" t="s">
        <v>71</v>
      </c>
      <c r="H18655" s="75">
        <v>2</v>
      </c>
    </row>
    <row r="18656" spans="1:8">
      <c r="A18656" s="30" t="s">
        <v>5030</v>
      </c>
      <c r="B18656" s="74">
        <v>46232</v>
      </c>
      <c r="C18656" s="30" t="s">
        <v>810</v>
      </c>
      <c r="D18656" s="30" t="s">
        <v>811</v>
      </c>
      <c r="E18656" s="75">
        <v>76</v>
      </c>
      <c r="F18656" s="30" t="s">
        <v>68</v>
      </c>
      <c r="G18656" s="30" t="s">
        <v>69</v>
      </c>
      <c r="H18656" s="75">
        <v>1</v>
      </c>
    </row>
    <row r="18657" spans="1:8">
      <c r="A18657" s="30" t="s">
        <v>5030</v>
      </c>
      <c r="B18657" s="74">
        <v>46232</v>
      </c>
      <c r="C18657" s="30" t="s">
        <v>1818</v>
      </c>
      <c r="D18657" s="30" t="s">
        <v>1819</v>
      </c>
      <c r="E18657" s="75">
        <v>1</v>
      </c>
      <c r="F18657" s="30" t="s">
        <v>68</v>
      </c>
      <c r="G18657" s="30" t="s">
        <v>69</v>
      </c>
      <c r="H18657" s="75">
        <v>1</v>
      </c>
    </row>
    <row r="18658" spans="1:8">
      <c r="A18658" s="30" t="s">
        <v>5030</v>
      </c>
      <c r="B18658" s="74">
        <v>46232</v>
      </c>
      <c r="C18658" s="30" t="s">
        <v>814</v>
      </c>
      <c r="D18658" s="30" t="s">
        <v>815</v>
      </c>
      <c r="E18658" s="75">
        <v>34</v>
      </c>
      <c r="F18658" s="30" t="s">
        <v>80</v>
      </c>
      <c r="G18658" s="30" t="s">
        <v>81</v>
      </c>
      <c r="H18658" s="75">
        <v>1</v>
      </c>
    </row>
    <row r="18659" spans="1:8">
      <c r="A18659" s="30" t="s">
        <v>5030</v>
      </c>
      <c r="B18659" s="74">
        <v>46232</v>
      </c>
      <c r="C18659" s="30" t="s">
        <v>818</v>
      </c>
      <c r="D18659" s="30" t="s">
        <v>819</v>
      </c>
      <c r="E18659" s="75">
        <v>121</v>
      </c>
      <c r="F18659" s="30" t="s">
        <v>53</v>
      </c>
      <c r="G18659" s="30" t="s">
        <v>54</v>
      </c>
      <c r="H18659" s="75">
        <v>1</v>
      </c>
    </row>
    <row r="18660" spans="1:8">
      <c r="A18660" s="30" t="s">
        <v>5030</v>
      </c>
      <c r="B18660" s="74">
        <v>46232</v>
      </c>
      <c r="C18660" s="30" t="s">
        <v>820</v>
      </c>
      <c r="D18660" s="30" t="s">
        <v>821</v>
      </c>
      <c r="E18660" s="75">
        <v>96</v>
      </c>
      <c r="F18660" s="30" t="s">
        <v>70</v>
      </c>
      <c r="G18660" s="30" t="s">
        <v>71</v>
      </c>
      <c r="H18660" s="75">
        <v>2</v>
      </c>
    </row>
    <row r="18661" spans="1:8">
      <c r="A18661" s="30" t="s">
        <v>5030</v>
      </c>
      <c r="B18661" s="74">
        <v>46232</v>
      </c>
      <c r="C18661" s="30" t="s">
        <v>822</v>
      </c>
      <c r="D18661" s="30" t="s">
        <v>823</v>
      </c>
      <c r="E18661" s="75">
        <v>108</v>
      </c>
      <c r="F18661" s="30" t="s">
        <v>70</v>
      </c>
      <c r="G18661" s="30" t="s">
        <v>71</v>
      </c>
      <c r="H18661" s="75">
        <v>2</v>
      </c>
    </row>
    <row r="18662" spans="1:8">
      <c r="A18662" s="30" t="s">
        <v>5030</v>
      </c>
      <c r="B18662" s="74">
        <v>46232</v>
      </c>
      <c r="C18662" s="30" t="s">
        <v>826</v>
      </c>
      <c r="D18662" s="30" t="s">
        <v>827</v>
      </c>
      <c r="E18662" s="75">
        <v>49</v>
      </c>
      <c r="F18662" s="30" t="s">
        <v>68</v>
      </c>
      <c r="G18662" s="30" t="s">
        <v>69</v>
      </c>
      <c r="H18662" s="75">
        <v>1</v>
      </c>
    </row>
    <row r="18663" spans="1:8">
      <c r="A18663" s="30" t="s">
        <v>5030</v>
      </c>
      <c r="B18663" s="74">
        <v>46232</v>
      </c>
      <c r="C18663" s="30" t="s">
        <v>828</v>
      </c>
      <c r="D18663" s="30" t="s">
        <v>829</v>
      </c>
      <c r="E18663" s="75">
        <v>48</v>
      </c>
      <c r="F18663" s="30" t="s">
        <v>70</v>
      </c>
      <c r="G18663" s="30" t="s">
        <v>71</v>
      </c>
      <c r="H18663" s="75">
        <v>2</v>
      </c>
    </row>
    <row r="18664" spans="1:8">
      <c r="A18664" s="30" t="s">
        <v>5030</v>
      </c>
      <c r="B18664" s="74">
        <v>46232</v>
      </c>
      <c r="C18664" s="30" t="s">
        <v>830</v>
      </c>
      <c r="D18664" s="30" t="s">
        <v>831</v>
      </c>
      <c r="E18664" s="75">
        <v>35</v>
      </c>
      <c r="F18664" s="30" t="s">
        <v>68</v>
      </c>
      <c r="G18664" s="30" t="s">
        <v>69</v>
      </c>
      <c r="H18664" s="75">
        <v>1</v>
      </c>
    </row>
    <row r="18665" spans="1:8">
      <c r="A18665" s="30" t="s">
        <v>5030</v>
      </c>
      <c r="B18665" s="74">
        <v>46232</v>
      </c>
      <c r="C18665" s="30" t="s">
        <v>832</v>
      </c>
      <c r="D18665" s="30" t="s">
        <v>833</v>
      </c>
      <c r="E18665" s="75">
        <v>49</v>
      </c>
      <c r="F18665" s="30" t="s">
        <v>70</v>
      </c>
      <c r="G18665" s="30" t="s">
        <v>71</v>
      </c>
      <c r="H18665" s="75">
        <v>2</v>
      </c>
    </row>
    <row r="18666" spans="1:8">
      <c r="A18666" s="30" t="s">
        <v>5030</v>
      </c>
      <c r="B18666" s="74">
        <v>46232</v>
      </c>
      <c r="C18666" s="30" t="s">
        <v>838</v>
      </c>
      <c r="D18666" s="30" t="s">
        <v>839</v>
      </c>
      <c r="E18666" s="75">
        <v>84</v>
      </c>
      <c r="F18666" s="30" t="s">
        <v>70</v>
      </c>
      <c r="G18666" s="30" t="s">
        <v>71</v>
      </c>
      <c r="H18666" s="75">
        <v>2</v>
      </c>
    </row>
    <row r="18667" spans="1:8">
      <c r="A18667" s="30" t="s">
        <v>5030</v>
      </c>
      <c r="B18667" s="74">
        <v>46232</v>
      </c>
      <c r="C18667" s="30" t="s">
        <v>840</v>
      </c>
      <c r="D18667" s="30" t="s">
        <v>841</v>
      </c>
      <c r="E18667" s="75">
        <v>44</v>
      </c>
      <c r="F18667" s="30" t="s">
        <v>68</v>
      </c>
      <c r="G18667" s="30" t="s">
        <v>69</v>
      </c>
      <c r="H18667" s="75">
        <v>1</v>
      </c>
    </row>
    <row r="18668" spans="1:8">
      <c r="A18668" s="30" t="s">
        <v>5030</v>
      </c>
      <c r="B18668" s="74">
        <v>46232</v>
      </c>
      <c r="C18668" s="30" t="s">
        <v>842</v>
      </c>
      <c r="D18668" s="30" t="s">
        <v>843</v>
      </c>
      <c r="E18668" s="75">
        <v>93</v>
      </c>
      <c r="F18668" s="30" t="s">
        <v>70</v>
      </c>
      <c r="G18668" s="30" t="s">
        <v>71</v>
      </c>
      <c r="H18668" s="75">
        <v>2</v>
      </c>
    </row>
    <row r="18669" spans="1:8">
      <c r="A18669" s="30" t="s">
        <v>5030</v>
      </c>
      <c r="B18669" s="74">
        <v>46232</v>
      </c>
      <c r="C18669" s="30" t="s">
        <v>844</v>
      </c>
      <c r="D18669" s="30" t="s">
        <v>845</v>
      </c>
      <c r="E18669" s="75">
        <v>60</v>
      </c>
      <c r="F18669" s="30" t="s">
        <v>80</v>
      </c>
      <c r="G18669" s="30" t="s">
        <v>81</v>
      </c>
      <c r="H18669" s="75">
        <v>1</v>
      </c>
    </row>
    <row r="18670" spans="1:8">
      <c r="A18670" s="30" t="s">
        <v>5030</v>
      </c>
      <c r="B18670" s="74">
        <v>46232</v>
      </c>
      <c r="C18670" s="30" t="s">
        <v>846</v>
      </c>
      <c r="D18670" s="30" t="s">
        <v>847</v>
      </c>
      <c r="E18670" s="75">
        <v>145</v>
      </c>
      <c r="F18670" s="30" t="s">
        <v>80</v>
      </c>
      <c r="G18670" s="30" t="s">
        <v>81</v>
      </c>
      <c r="H18670" s="75">
        <v>1</v>
      </c>
    </row>
    <row r="18671" spans="1:8">
      <c r="A18671" s="30" t="s">
        <v>5030</v>
      </c>
      <c r="B18671" s="74">
        <v>46232</v>
      </c>
      <c r="C18671" s="30" t="s">
        <v>848</v>
      </c>
      <c r="D18671" s="30" t="s">
        <v>849</v>
      </c>
      <c r="E18671" s="75">
        <v>321</v>
      </c>
      <c r="F18671" s="30" t="s">
        <v>70</v>
      </c>
      <c r="G18671" s="30" t="s">
        <v>71</v>
      </c>
      <c r="H18671" s="75">
        <v>2</v>
      </c>
    </row>
    <row r="18672" spans="1:8">
      <c r="A18672" s="30" t="s">
        <v>5030</v>
      </c>
      <c r="B18672" s="74">
        <v>46232</v>
      </c>
      <c r="C18672" s="30" t="s">
        <v>854</v>
      </c>
      <c r="D18672" s="30" t="s">
        <v>855</v>
      </c>
      <c r="E18672" s="75">
        <v>78</v>
      </c>
      <c r="F18672" s="30" t="s">
        <v>70</v>
      </c>
      <c r="G18672" s="30" t="s">
        <v>71</v>
      </c>
      <c r="H18672" s="75">
        <v>2</v>
      </c>
    </row>
    <row r="18673" spans="1:8">
      <c r="A18673" s="30" t="s">
        <v>5030</v>
      </c>
      <c r="B18673" s="74">
        <v>46232</v>
      </c>
      <c r="C18673" s="30" t="s">
        <v>856</v>
      </c>
      <c r="D18673" s="30" t="s">
        <v>857</v>
      </c>
      <c r="E18673" s="75">
        <v>9</v>
      </c>
      <c r="F18673" s="30" t="s">
        <v>78</v>
      </c>
      <c r="G18673" s="30" t="s">
        <v>79</v>
      </c>
      <c r="H18673" s="75">
        <v>2</v>
      </c>
    </row>
    <row r="18674" spans="1:8">
      <c r="A18674" s="30" t="s">
        <v>5030</v>
      </c>
      <c r="B18674" s="74">
        <v>46232</v>
      </c>
      <c r="C18674" s="30" t="s">
        <v>860</v>
      </c>
      <c r="D18674" s="30" t="s">
        <v>861</v>
      </c>
      <c r="E18674" s="75">
        <v>76</v>
      </c>
      <c r="F18674" s="30" t="s">
        <v>70</v>
      </c>
      <c r="G18674" s="30" t="s">
        <v>71</v>
      </c>
      <c r="H18674" s="75">
        <v>2</v>
      </c>
    </row>
    <row r="18675" spans="1:8">
      <c r="A18675" s="30" t="s">
        <v>5030</v>
      </c>
      <c r="B18675" s="74">
        <v>46232</v>
      </c>
      <c r="C18675" s="30" t="s">
        <v>864</v>
      </c>
      <c r="D18675" s="30" t="s">
        <v>865</v>
      </c>
      <c r="E18675" s="75">
        <v>13</v>
      </c>
      <c r="F18675" s="30" t="s">
        <v>68</v>
      </c>
      <c r="G18675" s="30" t="s">
        <v>69</v>
      </c>
      <c r="H18675" s="75">
        <v>1</v>
      </c>
    </row>
    <row r="18676" spans="1:8">
      <c r="A18676" s="30" t="s">
        <v>5030</v>
      </c>
      <c r="B18676" s="74">
        <v>46232</v>
      </c>
      <c r="C18676" s="30" t="s">
        <v>866</v>
      </c>
      <c r="D18676" s="30" t="s">
        <v>867</v>
      </c>
      <c r="E18676" s="75">
        <v>93</v>
      </c>
      <c r="F18676" s="30" t="s">
        <v>70</v>
      </c>
      <c r="G18676" s="30" t="s">
        <v>71</v>
      </c>
      <c r="H18676" s="75">
        <v>2</v>
      </c>
    </row>
    <row r="18677" spans="1:8">
      <c r="A18677" s="30" t="s">
        <v>5030</v>
      </c>
      <c r="B18677" s="74">
        <v>46232</v>
      </c>
      <c r="C18677" s="30" t="s">
        <v>868</v>
      </c>
      <c r="D18677" s="30" t="s">
        <v>869</v>
      </c>
      <c r="E18677" s="75">
        <v>49</v>
      </c>
      <c r="F18677" s="30" t="s">
        <v>70</v>
      </c>
      <c r="G18677" s="30" t="s">
        <v>71</v>
      </c>
      <c r="H18677" s="75">
        <v>2</v>
      </c>
    </row>
    <row r="18678" spans="1:8">
      <c r="A18678" s="30" t="s">
        <v>5030</v>
      </c>
      <c r="B18678" s="74">
        <v>46232</v>
      </c>
      <c r="C18678" s="30" t="s">
        <v>870</v>
      </c>
      <c r="D18678" s="30" t="s">
        <v>871</v>
      </c>
      <c r="E18678" s="75">
        <v>64</v>
      </c>
      <c r="F18678" s="30" t="s">
        <v>70</v>
      </c>
      <c r="G18678" s="30" t="s">
        <v>71</v>
      </c>
      <c r="H18678" s="75">
        <v>2</v>
      </c>
    </row>
    <row r="18679" spans="1:8">
      <c r="A18679" s="30" t="s">
        <v>5030</v>
      </c>
      <c r="B18679" s="74">
        <v>46232</v>
      </c>
      <c r="C18679" s="30" t="s">
        <v>872</v>
      </c>
      <c r="D18679" s="30" t="s">
        <v>873</v>
      </c>
      <c r="E18679" s="75">
        <v>93</v>
      </c>
      <c r="F18679" s="30" t="s">
        <v>70</v>
      </c>
      <c r="G18679" s="30" t="s">
        <v>71</v>
      </c>
      <c r="H18679" s="75">
        <v>2</v>
      </c>
    </row>
    <row r="18680" spans="1:8">
      <c r="A18680" s="30" t="s">
        <v>5030</v>
      </c>
      <c r="B18680" s="74">
        <v>46232</v>
      </c>
      <c r="C18680" s="30" t="s">
        <v>874</v>
      </c>
      <c r="D18680" s="30" t="s">
        <v>875</v>
      </c>
      <c r="E18680" s="75">
        <v>14</v>
      </c>
      <c r="F18680" s="30" t="s">
        <v>68</v>
      </c>
      <c r="G18680" s="30" t="s">
        <v>69</v>
      </c>
      <c r="H18680" s="75">
        <v>1</v>
      </c>
    </row>
    <row r="18681" spans="1:8">
      <c r="A18681" s="30" t="s">
        <v>5030</v>
      </c>
      <c r="B18681" s="74">
        <v>46232</v>
      </c>
      <c r="C18681" s="30" t="s">
        <v>878</v>
      </c>
      <c r="D18681" s="30" t="s">
        <v>879</v>
      </c>
      <c r="E18681" s="75">
        <v>80</v>
      </c>
      <c r="F18681" s="30" t="s">
        <v>70</v>
      </c>
      <c r="G18681" s="30" t="s">
        <v>71</v>
      </c>
      <c r="H18681" s="75">
        <v>2</v>
      </c>
    </row>
    <row r="18682" spans="1:8">
      <c r="A18682" s="30" t="s">
        <v>5030</v>
      </c>
      <c r="B18682" s="74">
        <v>46232</v>
      </c>
      <c r="C18682" s="30" t="s">
        <v>880</v>
      </c>
      <c r="D18682" s="30" t="s">
        <v>881</v>
      </c>
      <c r="E18682" s="75">
        <v>28</v>
      </c>
      <c r="F18682" s="30" t="s">
        <v>70</v>
      </c>
      <c r="G18682" s="30" t="s">
        <v>71</v>
      </c>
      <c r="H18682" s="75">
        <v>2</v>
      </c>
    </row>
    <row r="18683" spans="1:8">
      <c r="A18683" s="30" t="s">
        <v>5030</v>
      </c>
      <c r="B18683" s="74">
        <v>46232</v>
      </c>
      <c r="C18683" s="30" t="s">
        <v>882</v>
      </c>
      <c r="D18683" s="30" t="s">
        <v>883</v>
      </c>
      <c r="E18683" s="75">
        <v>39</v>
      </c>
      <c r="F18683" s="30" t="s">
        <v>68</v>
      </c>
      <c r="G18683" s="30" t="s">
        <v>69</v>
      </c>
      <c r="H18683" s="75">
        <v>1</v>
      </c>
    </row>
    <row r="18684" spans="1:8">
      <c r="A18684" s="30" t="s">
        <v>5030</v>
      </c>
      <c r="B18684" s="74">
        <v>46232</v>
      </c>
      <c r="C18684" s="30" t="s">
        <v>886</v>
      </c>
      <c r="D18684" s="30" t="s">
        <v>887</v>
      </c>
      <c r="E18684" s="75">
        <v>109</v>
      </c>
      <c r="F18684" s="30" t="s">
        <v>70</v>
      </c>
      <c r="G18684" s="30" t="s">
        <v>71</v>
      </c>
      <c r="H18684" s="75">
        <v>2</v>
      </c>
    </row>
    <row r="18685" spans="1:8">
      <c r="A18685" s="30" t="s">
        <v>5030</v>
      </c>
      <c r="B18685" s="74">
        <v>46232</v>
      </c>
      <c r="C18685" s="30" t="s">
        <v>890</v>
      </c>
      <c r="D18685" s="30" t="s">
        <v>891</v>
      </c>
      <c r="E18685" s="75">
        <v>96</v>
      </c>
      <c r="F18685" s="30" t="s">
        <v>53</v>
      </c>
      <c r="G18685" s="30" t="s">
        <v>54</v>
      </c>
      <c r="H18685" s="75">
        <v>1</v>
      </c>
    </row>
    <row r="18686" spans="1:8">
      <c r="A18686" s="30" t="s">
        <v>5030</v>
      </c>
      <c r="B18686" s="74">
        <v>46232</v>
      </c>
      <c r="C18686" s="30" t="s">
        <v>892</v>
      </c>
      <c r="D18686" s="30" t="s">
        <v>893</v>
      </c>
      <c r="E18686" s="75">
        <v>61</v>
      </c>
      <c r="F18686" s="30" t="s">
        <v>70</v>
      </c>
      <c r="G18686" s="30" t="s">
        <v>71</v>
      </c>
      <c r="H18686" s="75">
        <v>2</v>
      </c>
    </row>
    <row r="18687" spans="1:8">
      <c r="A18687" s="30" t="s">
        <v>5030</v>
      </c>
      <c r="B18687" s="74">
        <v>46232</v>
      </c>
      <c r="C18687" s="30" t="s">
        <v>894</v>
      </c>
      <c r="D18687" s="30" t="s">
        <v>895</v>
      </c>
      <c r="E18687" s="75">
        <v>78</v>
      </c>
      <c r="F18687" s="30" t="s">
        <v>68</v>
      </c>
      <c r="G18687" s="30" t="s">
        <v>69</v>
      </c>
      <c r="H18687" s="75">
        <v>1</v>
      </c>
    </row>
    <row r="18688" spans="1:8">
      <c r="A18688" s="30" t="s">
        <v>5030</v>
      </c>
      <c r="B18688" s="74">
        <v>46232</v>
      </c>
      <c r="C18688" s="30" t="s">
        <v>896</v>
      </c>
      <c r="D18688" s="30" t="s">
        <v>897</v>
      </c>
      <c r="E18688" s="75">
        <v>34</v>
      </c>
      <c r="F18688" s="30" t="s">
        <v>68</v>
      </c>
      <c r="G18688" s="30" t="s">
        <v>69</v>
      </c>
      <c r="H18688" s="75">
        <v>1</v>
      </c>
    </row>
    <row r="18689" spans="1:8">
      <c r="A18689" s="30" t="s">
        <v>5030</v>
      </c>
      <c r="B18689" s="74">
        <v>46232</v>
      </c>
      <c r="C18689" s="30" t="s">
        <v>898</v>
      </c>
      <c r="D18689" s="30" t="s">
        <v>899</v>
      </c>
      <c r="E18689" s="75">
        <v>2</v>
      </c>
      <c r="F18689" s="30" t="s">
        <v>76</v>
      </c>
      <c r="G18689" s="30" t="s">
        <v>77</v>
      </c>
      <c r="H18689" s="75">
        <v>1</v>
      </c>
    </row>
    <row r="18690" spans="1:8">
      <c r="A18690" s="30" t="s">
        <v>5030</v>
      </c>
      <c r="B18690" s="74">
        <v>46232</v>
      </c>
      <c r="C18690" s="30" t="s">
        <v>900</v>
      </c>
      <c r="D18690" s="30" t="s">
        <v>901</v>
      </c>
      <c r="E18690" s="75">
        <v>39</v>
      </c>
      <c r="F18690" s="30" t="s">
        <v>68</v>
      </c>
      <c r="G18690" s="30" t="s">
        <v>69</v>
      </c>
      <c r="H18690" s="75">
        <v>1</v>
      </c>
    </row>
    <row r="18691" spans="1:8">
      <c r="A18691" s="30" t="s">
        <v>5030</v>
      </c>
      <c r="B18691" s="74">
        <v>46232</v>
      </c>
      <c r="C18691" s="30" t="s">
        <v>902</v>
      </c>
      <c r="D18691" s="30" t="s">
        <v>903</v>
      </c>
      <c r="E18691" s="75">
        <v>40</v>
      </c>
      <c r="F18691" s="30" t="s">
        <v>70</v>
      </c>
      <c r="G18691" s="30" t="s">
        <v>71</v>
      </c>
      <c r="H18691" s="75">
        <v>2</v>
      </c>
    </row>
    <row r="18692" spans="1:8">
      <c r="A18692" s="30" t="s">
        <v>5030</v>
      </c>
      <c r="B18692" s="74">
        <v>46232</v>
      </c>
      <c r="C18692" s="30" t="s">
        <v>904</v>
      </c>
      <c r="D18692" s="30" t="s">
        <v>905</v>
      </c>
      <c r="E18692" s="75">
        <v>67</v>
      </c>
      <c r="F18692" s="30" t="s">
        <v>70</v>
      </c>
      <c r="G18692" s="30" t="s">
        <v>71</v>
      </c>
      <c r="H18692" s="75">
        <v>2</v>
      </c>
    </row>
    <row r="18693" spans="1:8">
      <c r="A18693" s="30" t="s">
        <v>5030</v>
      </c>
      <c r="B18693" s="74">
        <v>46232</v>
      </c>
      <c r="C18693" s="30" t="s">
        <v>906</v>
      </c>
      <c r="D18693" s="30" t="s">
        <v>907</v>
      </c>
      <c r="E18693" s="75">
        <v>66</v>
      </c>
      <c r="F18693" s="30" t="s">
        <v>70</v>
      </c>
      <c r="G18693" s="30" t="s">
        <v>71</v>
      </c>
      <c r="H18693" s="75">
        <v>2</v>
      </c>
    </row>
    <row r="18694" spans="1:8">
      <c r="A18694" s="30" t="s">
        <v>5030</v>
      </c>
      <c r="B18694" s="74">
        <v>46232</v>
      </c>
      <c r="C18694" s="30" t="s">
        <v>908</v>
      </c>
      <c r="D18694" s="30" t="s">
        <v>909</v>
      </c>
      <c r="E18694" s="75">
        <v>155</v>
      </c>
      <c r="F18694" s="30" t="s">
        <v>80</v>
      </c>
      <c r="G18694" s="30" t="s">
        <v>81</v>
      </c>
      <c r="H18694" s="75">
        <v>1</v>
      </c>
    </row>
    <row r="18695" spans="1:8">
      <c r="A18695" s="30" t="s">
        <v>5030</v>
      </c>
      <c r="B18695" s="74">
        <v>46232</v>
      </c>
      <c r="C18695" s="30" t="s">
        <v>910</v>
      </c>
      <c r="D18695" s="30" t="s">
        <v>911</v>
      </c>
      <c r="E18695" s="75">
        <v>99</v>
      </c>
      <c r="F18695" s="30" t="s">
        <v>70</v>
      </c>
      <c r="G18695" s="30" t="s">
        <v>71</v>
      </c>
      <c r="H18695" s="75">
        <v>2</v>
      </c>
    </row>
    <row r="18696" spans="1:8">
      <c r="A18696" s="30" t="s">
        <v>5030</v>
      </c>
      <c r="B18696" s="74">
        <v>46232</v>
      </c>
      <c r="C18696" s="30" t="s">
        <v>912</v>
      </c>
      <c r="D18696" s="30" t="s">
        <v>913</v>
      </c>
      <c r="E18696" s="75">
        <v>55</v>
      </c>
      <c r="F18696" s="30" t="s">
        <v>68</v>
      </c>
      <c r="G18696" s="30" t="s">
        <v>69</v>
      </c>
      <c r="H18696" s="75">
        <v>1</v>
      </c>
    </row>
    <row r="18697" spans="1:8">
      <c r="A18697" s="30" t="s">
        <v>5030</v>
      </c>
      <c r="B18697" s="74">
        <v>46232</v>
      </c>
      <c r="C18697" s="30" t="s">
        <v>914</v>
      </c>
      <c r="D18697" s="30" t="s">
        <v>915</v>
      </c>
      <c r="E18697" s="75">
        <v>5</v>
      </c>
      <c r="F18697" s="30" t="s">
        <v>53</v>
      </c>
      <c r="G18697" s="30" t="s">
        <v>54</v>
      </c>
      <c r="H18697" s="75">
        <v>1</v>
      </c>
    </row>
    <row r="18698" spans="1:8">
      <c r="A18698" s="30" t="s">
        <v>5030</v>
      </c>
      <c r="B18698" s="74">
        <v>46232</v>
      </c>
      <c r="C18698" s="30" t="s">
        <v>920</v>
      </c>
      <c r="D18698" s="30" t="s">
        <v>921</v>
      </c>
      <c r="E18698" s="75">
        <v>157</v>
      </c>
      <c r="F18698" s="30" t="s">
        <v>80</v>
      </c>
      <c r="G18698" s="30" t="s">
        <v>81</v>
      </c>
      <c r="H18698" s="75">
        <v>1</v>
      </c>
    </row>
    <row r="18699" spans="1:8">
      <c r="A18699" s="30" t="s">
        <v>5030</v>
      </c>
      <c r="B18699" s="74">
        <v>46232</v>
      </c>
      <c r="C18699" s="30" t="s">
        <v>922</v>
      </c>
      <c r="D18699" s="30" t="s">
        <v>923</v>
      </c>
      <c r="E18699" s="75">
        <v>46</v>
      </c>
      <c r="F18699" s="30" t="s">
        <v>70</v>
      </c>
      <c r="G18699" s="30" t="s">
        <v>71</v>
      </c>
      <c r="H18699" s="75">
        <v>2</v>
      </c>
    </row>
    <row r="18700" spans="1:8">
      <c r="A18700" s="30" t="s">
        <v>5030</v>
      </c>
      <c r="B18700" s="74">
        <v>46232</v>
      </c>
      <c r="C18700" s="30" t="s">
        <v>926</v>
      </c>
      <c r="D18700" s="30" t="s">
        <v>927</v>
      </c>
      <c r="E18700" s="75">
        <v>121</v>
      </c>
      <c r="F18700" s="30" t="s">
        <v>70</v>
      </c>
      <c r="G18700" s="30" t="s">
        <v>71</v>
      </c>
      <c r="H18700" s="75">
        <v>2</v>
      </c>
    </row>
    <row r="18701" spans="1:8">
      <c r="A18701" s="30" t="s">
        <v>5030</v>
      </c>
      <c r="B18701" s="74">
        <v>46232</v>
      </c>
      <c r="C18701" s="30" t="s">
        <v>928</v>
      </c>
      <c r="D18701" s="30" t="s">
        <v>929</v>
      </c>
      <c r="E18701" s="75">
        <v>69</v>
      </c>
      <c r="F18701" s="30" t="s">
        <v>70</v>
      </c>
      <c r="G18701" s="30" t="s">
        <v>71</v>
      </c>
      <c r="H18701" s="75">
        <v>2</v>
      </c>
    </row>
    <row r="18702" spans="1:8">
      <c r="A18702" s="30" t="s">
        <v>5030</v>
      </c>
      <c r="B18702" s="74">
        <v>46232</v>
      </c>
      <c r="C18702" s="30" t="s">
        <v>932</v>
      </c>
      <c r="D18702" s="30" t="s">
        <v>933</v>
      </c>
      <c r="E18702" s="75">
        <v>2</v>
      </c>
      <c r="F18702" s="30" t="s">
        <v>80</v>
      </c>
      <c r="G18702" s="30" t="s">
        <v>81</v>
      </c>
      <c r="H18702" s="75">
        <v>1</v>
      </c>
    </row>
    <row r="18703" spans="1:8">
      <c r="A18703" s="30" t="s">
        <v>5030</v>
      </c>
      <c r="B18703" s="74">
        <v>46232</v>
      </c>
      <c r="C18703" s="30" t="s">
        <v>934</v>
      </c>
      <c r="D18703" s="30" t="s">
        <v>935</v>
      </c>
      <c r="E18703" s="75">
        <v>61</v>
      </c>
      <c r="F18703" s="30" t="s">
        <v>70</v>
      </c>
      <c r="G18703" s="30" t="s">
        <v>71</v>
      </c>
      <c r="H18703" s="75">
        <v>2</v>
      </c>
    </row>
    <row r="18704" spans="1:8">
      <c r="A18704" s="30" t="s">
        <v>5030</v>
      </c>
      <c r="B18704" s="74">
        <v>46232</v>
      </c>
      <c r="C18704" s="30" t="s">
        <v>936</v>
      </c>
      <c r="D18704" s="30" t="s">
        <v>937</v>
      </c>
      <c r="E18704" s="75">
        <v>74</v>
      </c>
      <c r="F18704" s="30" t="s">
        <v>70</v>
      </c>
      <c r="G18704" s="30" t="s">
        <v>71</v>
      </c>
      <c r="H18704" s="75">
        <v>2</v>
      </c>
    </row>
    <row r="18705" spans="1:8">
      <c r="A18705" s="30" t="s">
        <v>5030</v>
      </c>
      <c r="B18705" s="74">
        <v>46232</v>
      </c>
      <c r="C18705" s="30" t="s">
        <v>938</v>
      </c>
      <c r="D18705" s="30" t="s">
        <v>939</v>
      </c>
      <c r="E18705" s="75">
        <v>49</v>
      </c>
      <c r="F18705" s="30" t="s">
        <v>80</v>
      </c>
      <c r="G18705" s="30" t="s">
        <v>81</v>
      </c>
      <c r="H18705" s="75">
        <v>1</v>
      </c>
    </row>
    <row r="18706" spans="1:8">
      <c r="A18706" s="30" t="s">
        <v>5030</v>
      </c>
      <c r="B18706" s="74">
        <v>46232</v>
      </c>
      <c r="C18706" s="30" t="s">
        <v>940</v>
      </c>
      <c r="D18706" s="30" t="s">
        <v>941</v>
      </c>
      <c r="E18706" s="75">
        <v>77</v>
      </c>
      <c r="F18706" s="30" t="s">
        <v>70</v>
      </c>
      <c r="G18706" s="30" t="s">
        <v>71</v>
      </c>
      <c r="H18706" s="75">
        <v>2</v>
      </c>
    </row>
    <row r="18707" spans="1:8">
      <c r="A18707" s="30" t="s">
        <v>5030</v>
      </c>
      <c r="B18707" s="74">
        <v>46232</v>
      </c>
      <c r="C18707" s="30" t="s">
        <v>946</v>
      </c>
      <c r="D18707" s="30" t="s">
        <v>947</v>
      </c>
      <c r="E18707" s="75">
        <v>20</v>
      </c>
      <c r="F18707" s="30" t="s">
        <v>70</v>
      </c>
      <c r="G18707" s="30" t="s">
        <v>71</v>
      </c>
      <c r="H18707" s="75">
        <v>2</v>
      </c>
    </row>
    <row r="18708" spans="1:8">
      <c r="A18708" s="30" t="s">
        <v>5030</v>
      </c>
      <c r="B18708" s="74">
        <v>46232</v>
      </c>
      <c r="C18708" s="30" t="s">
        <v>948</v>
      </c>
      <c r="D18708" s="30" t="s">
        <v>949</v>
      </c>
      <c r="E18708" s="75">
        <v>160</v>
      </c>
      <c r="F18708" s="30" t="s">
        <v>72</v>
      </c>
      <c r="G18708" s="30" t="s">
        <v>73</v>
      </c>
      <c r="H18708" s="75">
        <v>3</v>
      </c>
    </row>
    <row r="18709" spans="1:8">
      <c r="A18709" s="30" t="s">
        <v>5030</v>
      </c>
      <c r="B18709" s="74">
        <v>46232</v>
      </c>
      <c r="C18709" s="30" t="s">
        <v>950</v>
      </c>
      <c r="D18709" s="30" t="s">
        <v>951</v>
      </c>
      <c r="E18709" s="75">
        <v>52</v>
      </c>
      <c r="F18709" s="30" t="s">
        <v>53</v>
      </c>
      <c r="G18709" s="30" t="s">
        <v>54</v>
      </c>
      <c r="H18709" s="75">
        <v>1</v>
      </c>
    </row>
    <row r="18710" spans="1:8">
      <c r="A18710" s="30" t="s">
        <v>5030</v>
      </c>
      <c r="B18710" s="74">
        <v>46232</v>
      </c>
      <c r="C18710" s="30" t="s">
        <v>952</v>
      </c>
      <c r="D18710" s="30" t="s">
        <v>953</v>
      </c>
      <c r="E18710" s="75">
        <v>62</v>
      </c>
      <c r="F18710" s="30" t="s">
        <v>68</v>
      </c>
      <c r="G18710" s="30" t="s">
        <v>69</v>
      </c>
      <c r="H18710" s="75">
        <v>1</v>
      </c>
    </row>
    <row r="18711" spans="1:8">
      <c r="A18711" s="30" t="s">
        <v>5030</v>
      </c>
      <c r="B18711" s="74">
        <v>46232</v>
      </c>
      <c r="C18711" s="30" t="s">
        <v>954</v>
      </c>
      <c r="D18711" s="30" t="s">
        <v>955</v>
      </c>
      <c r="E18711" s="75">
        <v>41</v>
      </c>
      <c r="F18711" s="30" t="s">
        <v>70</v>
      </c>
      <c r="G18711" s="30" t="s">
        <v>71</v>
      </c>
      <c r="H18711" s="75">
        <v>2</v>
      </c>
    </row>
    <row r="18712" spans="1:8">
      <c r="A18712" s="30" t="s">
        <v>5030</v>
      </c>
      <c r="B18712" s="74">
        <v>46232</v>
      </c>
      <c r="C18712" s="30" t="s">
        <v>956</v>
      </c>
      <c r="D18712" s="30" t="s">
        <v>957</v>
      </c>
      <c r="E18712" s="75">
        <v>3</v>
      </c>
      <c r="F18712" s="30" t="s">
        <v>80</v>
      </c>
      <c r="G18712" s="30" t="s">
        <v>81</v>
      </c>
      <c r="H18712" s="75">
        <v>1</v>
      </c>
    </row>
    <row r="18713" spans="1:8">
      <c r="A18713" s="30" t="s">
        <v>5030</v>
      </c>
      <c r="B18713" s="74">
        <v>46232</v>
      </c>
      <c r="C18713" s="30" t="s">
        <v>958</v>
      </c>
      <c r="D18713" s="30" t="s">
        <v>959</v>
      </c>
      <c r="E18713" s="75">
        <v>19</v>
      </c>
      <c r="F18713" s="30" t="s">
        <v>53</v>
      </c>
      <c r="G18713" s="30" t="s">
        <v>54</v>
      </c>
      <c r="H18713" s="75">
        <v>1</v>
      </c>
    </row>
    <row r="18714" spans="1:8">
      <c r="A18714" s="30" t="s">
        <v>5030</v>
      </c>
      <c r="B18714" s="74">
        <v>46232</v>
      </c>
      <c r="C18714" s="30" t="s">
        <v>962</v>
      </c>
      <c r="D18714" s="30" t="s">
        <v>963</v>
      </c>
      <c r="E18714" s="75">
        <v>16</v>
      </c>
      <c r="F18714" s="30" t="s">
        <v>70</v>
      </c>
      <c r="G18714" s="30" t="s">
        <v>71</v>
      </c>
      <c r="H18714" s="75">
        <v>2</v>
      </c>
    </row>
    <row r="18715" spans="1:8">
      <c r="A18715" s="30" t="s">
        <v>5030</v>
      </c>
      <c r="B18715" s="74">
        <v>46232</v>
      </c>
      <c r="C18715" s="30" t="s">
        <v>964</v>
      </c>
      <c r="D18715" s="30" t="s">
        <v>965</v>
      </c>
      <c r="E18715" s="75">
        <v>7</v>
      </c>
      <c r="F18715" s="30" t="s">
        <v>53</v>
      </c>
      <c r="G18715" s="30" t="s">
        <v>54</v>
      </c>
      <c r="H18715" s="75">
        <v>1</v>
      </c>
    </row>
    <row r="18716" spans="1:8">
      <c r="A18716" s="30" t="s">
        <v>5030</v>
      </c>
      <c r="B18716" s="74">
        <v>46232</v>
      </c>
      <c r="C18716" s="30" t="s">
        <v>968</v>
      </c>
      <c r="D18716" s="30" t="s">
        <v>969</v>
      </c>
      <c r="E18716" s="75">
        <v>89</v>
      </c>
      <c r="F18716" s="30" t="s">
        <v>53</v>
      </c>
      <c r="G18716" s="30" t="s">
        <v>54</v>
      </c>
      <c r="H18716" s="75">
        <v>1</v>
      </c>
    </row>
    <row r="18717" spans="1:8">
      <c r="A18717" s="30" t="s">
        <v>5030</v>
      </c>
      <c r="B18717" s="74">
        <v>46232</v>
      </c>
      <c r="C18717" s="30" t="s">
        <v>972</v>
      </c>
      <c r="D18717" s="30" t="s">
        <v>973</v>
      </c>
      <c r="E18717" s="75">
        <v>25</v>
      </c>
      <c r="F18717" s="30" t="s">
        <v>70</v>
      </c>
      <c r="G18717" s="30" t="s">
        <v>71</v>
      </c>
      <c r="H18717" s="75">
        <v>2</v>
      </c>
    </row>
    <row r="18718" spans="1:8">
      <c r="A18718" s="30" t="s">
        <v>5030</v>
      </c>
      <c r="B18718" s="74">
        <v>46232</v>
      </c>
      <c r="C18718" s="30" t="s">
        <v>974</v>
      </c>
      <c r="D18718" s="30" t="s">
        <v>975</v>
      </c>
      <c r="E18718" s="75">
        <v>232</v>
      </c>
      <c r="F18718" s="30" t="s">
        <v>53</v>
      </c>
      <c r="G18718" s="30" t="s">
        <v>54</v>
      </c>
      <c r="H18718" s="75">
        <v>1</v>
      </c>
    </row>
    <row r="18719" spans="1:8">
      <c r="A18719" s="30" t="s">
        <v>5030</v>
      </c>
      <c r="B18719" s="74">
        <v>46232</v>
      </c>
      <c r="C18719" s="30" t="s">
        <v>976</v>
      </c>
      <c r="D18719" s="30" t="s">
        <v>977</v>
      </c>
      <c r="E18719" s="75">
        <v>72</v>
      </c>
      <c r="F18719" s="30" t="s">
        <v>68</v>
      </c>
      <c r="G18719" s="30" t="s">
        <v>69</v>
      </c>
      <c r="H18719" s="75">
        <v>1</v>
      </c>
    </row>
    <row r="18720" spans="1:8">
      <c r="A18720" s="30" t="s">
        <v>5030</v>
      </c>
      <c r="B18720" s="74">
        <v>46232</v>
      </c>
      <c r="C18720" s="30" t="s">
        <v>978</v>
      </c>
      <c r="D18720" s="30" t="s">
        <v>979</v>
      </c>
      <c r="E18720" s="75">
        <v>36</v>
      </c>
      <c r="F18720" s="30" t="s">
        <v>80</v>
      </c>
      <c r="G18720" s="30" t="s">
        <v>81</v>
      </c>
      <c r="H18720" s="75">
        <v>1</v>
      </c>
    </row>
    <row r="18721" spans="1:8">
      <c r="A18721" s="30" t="s">
        <v>5030</v>
      </c>
      <c r="B18721" s="74">
        <v>46232</v>
      </c>
      <c r="C18721" s="30" t="s">
        <v>980</v>
      </c>
      <c r="D18721" s="30" t="s">
        <v>981</v>
      </c>
      <c r="E18721" s="75">
        <v>247</v>
      </c>
      <c r="F18721" s="30" t="s">
        <v>70</v>
      </c>
      <c r="G18721" s="30" t="s">
        <v>71</v>
      </c>
      <c r="H18721" s="75">
        <v>2</v>
      </c>
    </row>
    <row r="18722" spans="1:8">
      <c r="A18722" s="30" t="s">
        <v>5030</v>
      </c>
      <c r="B18722" s="74">
        <v>46232</v>
      </c>
      <c r="C18722" s="30" t="s">
        <v>984</v>
      </c>
      <c r="D18722" s="30" t="s">
        <v>985</v>
      </c>
      <c r="E18722" s="75">
        <v>98</v>
      </c>
      <c r="F18722" s="30" t="s">
        <v>53</v>
      </c>
      <c r="G18722" s="30" t="s">
        <v>54</v>
      </c>
      <c r="H18722" s="75">
        <v>1</v>
      </c>
    </row>
    <row r="18723" spans="1:8">
      <c r="A18723" s="30" t="s">
        <v>5030</v>
      </c>
      <c r="B18723" s="74">
        <v>46232</v>
      </c>
      <c r="C18723" s="30" t="s">
        <v>986</v>
      </c>
      <c r="D18723" s="30" t="s">
        <v>987</v>
      </c>
      <c r="E18723" s="75">
        <v>140</v>
      </c>
      <c r="F18723" s="30" t="s">
        <v>53</v>
      </c>
      <c r="G18723" s="30" t="s">
        <v>54</v>
      </c>
      <c r="H18723" s="75">
        <v>1</v>
      </c>
    </row>
    <row r="18724" spans="1:8">
      <c r="A18724" s="30" t="s">
        <v>5030</v>
      </c>
      <c r="B18724" s="74">
        <v>46232</v>
      </c>
      <c r="C18724" s="30" t="s">
        <v>990</v>
      </c>
      <c r="D18724" s="30" t="s">
        <v>991</v>
      </c>
      <c r="E18724" s="75">
        <v>60</v>
      </c>
      <c r="F18724" s="30" t="s">
        <v>53</v>
      </c>
      <c r="G18724" s="30" t="s">
        <v>54</v>
      </c>
      <c r="H18724" s="75">
        <v>1</v>
      </c>
    </row>
    <row r="18725" spans="1:8">
      <c r="A18725" s="30" t="s">
        <v>5030</v>
      </c>
      <c r="B18725" s="74">
        <v>46232</v>
      </c>
      <c r="C18725" s="30" t="s">
        <v>994</v>
      </c>
      <c r="D18725" s="30" t="s">
        <v>995</v>
      </c>
      <c r="E18725" s="75">
        <v>11</v>
      </c>
      <c r="F18725" s="30" t="s">
        <v>53</v>
      </c>
      <c r="G18725" s="30" t="s">
        <v>54</v>
      </c>
      <c r="H18725" s="75">
        <v>1</v>
      </c>
    </row>
    <row r="18726" spans="1:8">
      <c r="A18726" s="30" t="s">
        <v>5030</v>
      </c>
      <c r="B18726" s="74">
        <v>46232</v>
      </c>
      <c r="C18726" s="30" t="s">
        <v>998</v>
      </c>
      <c r="D18726" s="30" t="s">
        <v>999</v>
      </c>
      <c r="E18726" s="75">
        <v>6</v>
      </c>
      <c r="F18726" s="30" t="s">
        <v>68</v>
      </c>
      <c r="G18726" s="30" t="s">
        <v>69</v>
      </c>
      <c r="H18726" s="75">
        <v>1</v>
      </c>
    </row>
    <row r="18727" spans="1:8">
      <c r="A18727" s="30" t="s">
        <v>5030</v>
      </c>
      <c r="B18727" s="74">
        <v>46232</v>
      </c>
      <c r="C18727" s="30" t="s">
        <v>1002</v>
      </c>
      <c r="D18727" s="30" t="s">
        <v>1003</v>
      </c>
      <c r="E18727" s="75">
        <v>46</v>
      </c>
      <c r="F18727" s="30" t="s">
        <v>53</v>
      </c>
      <c r="G18727" s="30" t="s">
        <v>54</v>
      </c>
      <c r="H18727" s="75">
        <v>1</v>
      </c>
    </row>
    <row r="18728" spans="1:8">
      <c r="A18728" s="30" t="s">
        <v>5030</v>
      </c>
      <c r="B18728" s="74">
        <v>46232</v>
      </c>
      <c r="C18728" s="30" t="s">
        <v>1004</v>
      </c>
      <c r="D18728" s="30" t="s">
        <v>1005</v>
      </c>
      <c r="E18728" s="75">
        <v>14</v>
      </c>
      <c r="F18728" s="30" t="s">
        <v>53</v>
      </c>
      <c r="G18728" s="30" t="s">
        <v>54</v>
      </c>
      <c r="H18728" s="75">
        <v>1</v>
      </c>
    </row>
    <row r="18729" spans="1:8">
      <c r="A18729" s="30" t="s">
        <v>5030</v>
      </c>
      <c r="B18729" s="74">
        <v>46232</v>
      </c>
      <c r="C18729" s="30" t="s">
        <v>5062</v>
      </c>
      <c r="D18729" s="30" t="s">
        <v>5063</v>
      </c>
      <c r="E18729" s="75">
        <v>2</v>
      </c>
      <c r="F18729" s="30" t="s">
        <v>70</v>
      </c>
      <c r="G18729" s="30" t="s">
        <v>71</v>
      </c>
      <c r="H18729" s="75">
        <v>2</v>
      </c>
    </row>
    <row r="18730" spans="1:8">
      <c r="A18730" s="30" t="s">
        <v>5030</v>
      </c>
      <c r="B18730" s="74">
        <v>46232</v>
      </c>
      <c r="C18730" s="30" t="s">
        <v>1006</v>
      </c>
      <c r="D18730" s="30" t="s">
        <v>1007</v>
      </c>
      <c r="E18730" s="75">
        <v>46</v>
      </c>
      <c r="F18730" s="30" t="s">
        <v>68</v>
      </c>
      <c r="G18730" s="30" t="s">
        <v>69</v>
      </c>
      <c r="H18730" s="75">
        <v>1</v>
      </c>
    </row>
    <row r="18731" spans="1:8">
      <c r="A18731" s="30" t="s">
        <v>5030</v>
      </c>
      <c r="B18731" s="74">
        <v>46232</v>
      </c>
      <c r="C18731" s="30" t="s">
        <v>1012</v>
      </c>
      <c r="D18731" s="30" t="s">
        <v>1013</v>
      </c>
      <c r="E18731" s="75">
        <v>9</v>
      </c>
      <c r="F18731" s="30" t="s">
        <v>53</v>
      </c>
      <c r="G18731" s="30" t="s">
        <v>54</v>
      </c>
      <c r="H18731" s="75">
        <v>1</v>
      </c>
    </row>
    <row r="18732" spans="1:8">
      <c r="A18732" s="30" t="s">
        <v>5030</v>
      </c>
      <c r="B18732" s="74">
        <v>46232</v>
      </c>
      <c r="C18732" s="30" t="s">
        <v>1014</v>
      </c>
      <c r="D18732" s="30" t="s">
        <v>1015</v>
      </c>
      <c r="E18732" s="75">
        <v>55</v>
      </c>
      <c r="F18732" s="30" t="s">
        <v>53</v>
      </c>
      <c r="G18732" s="30" t="s">
        <v>54</v>
      </c>
      <c r="H18732" s="75">
        <v>1</v>
      </c>
    </row>
    <row r="18733" spans="1:8">
      <c r="A18733" s="30" t="s">
        <v>5030</v>
      </c>
      <c r="B18733" s="74">
        <v>46232</v>
      </c>
      <c r="C18733" s="30" t="s">
        <v>1016</v>
      </c>
      <c r="D18733" s="30" t="s">
        <v>1017</v>
      </c>
      <c r="E18733" s="75">
        <v>86</v>
      </c>
      <c r="F18733" s="30" t="s">
        <v>53</v>
      </c>
      <c r="G18733" s="30" t="s">
        <v>54</v>
      </c>
      <c r="H18733" s="75">
        <v>1</v>
      </c>
    </row>
    <row r="18734" spans="1:8">
      <c r="A18734" s="30" t="s">
        <v>5030</v>
      </c>
      <c r="B18734" s="74">
        <v>46232</v>
      </c>
      <c r="C18734" s="30" t="s">
        <v>1018</v>
      </c>
      <c r="D18734" s="30" t="s">
        <v>1019</v>
      </c>
      <c r="E18734" s="75">
        <v>141</v>
      </c>
      <c r="F18734" s="30" t="s">
        <v>70</v>
      </c>
      <c r="G18734" s="30" t="s">
        <v>71</v>
      </c>
      <c r="H18734" s="75">
        <v>2</v>
      </c>
    </row>
    <row r="18735" spans="1:8">
      <c r="A18735" s="30" t="s">
        <v>5030</v>
      </c>
      <c r="B18735" s="74">
        <v>46232</v>
      </c>
      <c r="C18735" s="30" t="s">
        <v>1022</v>
      </c>
      <c r="D18735" s="30" t="s">
        <v>1023</v>
      </c>
      <c r="E18735" s="75">
        <v>3</v>
      </c>
      <c r="F18735" s="30" t="s">
        <v>70</v>
      </c>
      <c r="G18735" s="30" t="s">
        <v>71</v>
      </c>
      <c r="H18735" s="75">
        <v>2</v>
      </c>
    </row>
    <row r="18736" spans="1:8">
      <c r="A18736" s="30" t="s">
        <v>5030</v>
      </c>
      <c r="B18736" s="74">
        <v>46232</v>
      </c>
      <c r="C18736" s="30" t="s">
        <v>1026</v>
      </c>
      <c r="D18736" s="30" t="s">
        <v>1027</v>
      </c>
      <c r="E18736" s="75">
        <v>72</v>
      </c>
      <c r="F18736" s="30" t="s">
        <v>53</v>
      </c>
      <c r="G18736" s="30" t="s">
        <v>54</v>
      </c>
      <c r="H18736" s="75">
        <v>1</v>
      </c>
    </row>
    <row r="18737" spans="1:8">
      <c r="A18737" s="30" t="s">
        <v>5030</v>
      </c>
      <c r="B18737" s="74">
        <v>46232</v>
      </c>
      <c r="C18737" s="30" t="s">
        <v>1028</v>
      </c>
      <c r="D18737" s="30" t="s">
        <v>1029</v>
      </c>
      <c r="E18737" s="75">
        <v>78</v>
      </c>
      <c r="F18737" s="30" t="s">
        <v>53</v>
      </c>
      <c r="G18737" s="30" t="s">
        <v>54</v>
      </c>
      <c r="H18737" s="75">
        <v>1</v>
      </c>
    </row>
    <row r="18738" spans="1:8">
      <c r="A18738" s="30" t="s">
        <v>5030</v>
      </c>
      <c r="B18738" s="74">
        <v>46232</v>
      </c>
      <c r="C18738" s="30" t="s">
        <v>1030</v>
      </c>
      <c r="D18738" s="30" t="s">
        <v>1031</v>
      </c>
      <c r="E18738" s="75">
        <v>4</v>
      </c>
      <c r="F18738" s="30" t="s">
        <v>78</v>
      </c>
      <c r="G18738" s="30" t="s">
        <v>79</v>
      </c>
      <c r="H18738" s="75">
        <v>2</v>
      </c>
    </row>
    <row r="18739" spans="1:8">
      <c r="A18739" s="30" t="s">
        <v>5030</v>
      </c>
      <c r="B18739" s="74">
        <v>46232</v>
      </c>
      <c r="C18739" s="30" t="s">
        <v>1032</v>
      </c>
      <c r="D18739" s="30" t="s">
        <v>1033</v>
      </c>
      <c r="E18739" s="75">
        <v>4</v>
      </c>
      <c r="F18739" s="30" t="s">
        <v>70</v>
      </c>
      <c r="G18739" s="30" t="s">
        <v>71</v>
      </c>
      <c r="H18739" s="75">
        <v>2</v>
      </c>
    </row>
    <row r="18740" spans="1:8">
      <c r="A18740" s="30" t="s">
        <v>5030</v>
      </c>
      <c r="B18740" s="74">
        <v>46232</v>
      </c>
      <c r="C18740" s="30" t="s">
        <v>1036</v>
      </c>
      <c r="D18740" s="30" t="s">
        <v>1037</v>
      </c>
      <c r="E18740" s="75">
        <v>112</v>
      </c>
      <c r="F18740" s="30" t="s">
        <v>53</v>
      </c>
      <c r="G18740" s="30" t="s">
        <v>54</v>
      </c>
      <c r="H18740" s="75">
        <v>1</v>
      </c>
    </row>
    <row r="18741" spans="1:8">
      <c r="A18741" s="30" t="s">
        <v>5030</v>
      </c>
      <c r="B18741" s="74">
        <v>46232</v>
      </c>
      <c r="C18741" s="30" t="s">
        <v>1044</v>
      </c>
      <c r="D18741" s="30" t="s">
        <v>1045</v>
      </c>
      <c r="E18741" s="75">
        <v>68</v>
      </c>
      <c r="F18741" s="30" t="s">
        <v>53</v>
      </c>
      <c r="G18741" s="30" t="s">
        <v>54</v>
      </c>
      <c r="H18741" s="75">
        <v>1</v>
      </c>
    </row>
    <row r="18742" spans="1:8">
      <c r="A18742" s="30" t="s">
        <v>5030</v>
      </c>
      <c r="B18742" s="74">
        <v>46232</v>
      </c>
      <c r="C18742" s="30" t="s">
        <v>1046</v>
      </c>
      <c r="D18742" s="30" t="s">
        <v>1047</v>
      </c>
      <c r="E18742" s="75">
        <v>94</v>
      </c>
      <c r="F18742" s="30" t="s">
        <v>80</v>
      </c>
      <c r="G18742" s="30" t="s">
        <v>81</v>
      </c>
      <c r="H18742" s="75">
        <v>1</v>
      </c>
    </row>
    <row r="18743" spans="1:8">
      <c r="A18743" s="30" t="s">
        <v>5030</v>
      </c>
      <c r="B18743" s="74">
        <v>46232</v>
      </c>
      <c r="C18743" s="30" t="s">
        <v>1048</v>
      </c>
      <c r="D18743" s="30" t="s">
        <v>1049</v>
      </c>
      <c r="E18743" s="75">
        <v>100</v>
      </c>
      <c r="F18743" s="30" t="s">
        <v>70</v>
      </c>
      <c r="G18743" s="30" t="s">
        <v>71</v>
      </c>
      <c r="H18743" s="75">
        <v>2</v>
      </c>
    </row>
    <row r="18744" spans="1:8">
      <c r="A18744" s="30" t="s">
        <v>5030</v>
      </c>
      <c r="B18744" s="74">
        <v>46232</v>
      </c>
      <c r="C18744" s="30" t="s">
        <v>1050</v>
      </c>
      <c r="D18744" s="30" t="s">
        <v>1051</v>
      </c>
      <c r="E18744" s="75">
        <v>160</v>
      </c>
      <c r="F18744" s="30" t="s">
        <v>70</v>
      </c>
      <c r="G18744" s="30" t="s">
        <v>71</v>
      </c>
      <c r="H18744" s="75">
        <v>2</v>
      </c>
    </row>
    <row r="18745" spans="1:8">
      <c r="A18745" s="30" t="s">
        <v>5030</v>
      </c>
      <c r="B18745" s="74">
        <v>46232</v>
      </c>
      <c r="C18745" s="30" t="s">
        <v>1052</v>
      </c>
      <c r="D18745" s="30" t="s">
        <v>1053</v>
      </c>
      <c r="E18745" s="75">
        <v>108</v>
      </c>
      <c r="F18745" s="30" t="s">
        <v>53</v>
      </c>
      <c r="G18745" s="30" t="s">
        <v>54</v>
      </c>
      <c r="H18745" s="75">
        <v>1</v>
      </c>
    </row>
    <row r="18746" spans="1:8">
      <c r="A18746" s="30" t="s">
        <v>5030</v>
      </c>
      <c r="B18746" s="74">
        <v>46232</v>
      </c>
      <c r="C18746" s="30" t="s">
        <v>1054</v>
      </c>
      <c r="D18746" s="30" t="s">
        <v>1055</v>
      </c>
      <c r="E18746" s="75">
        <v>173</v>
      </c>
      <c r="F18746" s="30" t="s">
        <v>70</v>
      </c>
      <c r="G18746" s="30" t="s">
        <v>71</v>
      </c>
      <c r="H18746" s="75">
        <v>2</v>
      </c>
    </row>
    <row r="18747" spans="1:8">
      <c r="A18747" s="30" t="s">
        <v>5030</v>
      </c>
      <c r="B18747" s="74">
        <v>46232</v>
      </c>
      <c r="C18747" s="30" t="s">
        <v>1060</v>
      </c>
      <c r="D18747" s="30" t="s">
        <v>1061</v>
      </c>
      <c r="E18747" s="75">
        <v>66</v>
      </c>
      <c r="F18747" s="30" t="s">
        <v>53</v>
      </c>
      <c r="G18747" s="30" t="s">
        <v>54</v>
      </c>
      <c r="H18747" s="75">
        <v>1</v>
      </c>
    </row>
    <row r="18748" spans="1:8">
      <c r="A18748" s="30" t="s">
        <v>5030</v>
      </c>
      <c r="B18748" s="74">
        <v>46232</v>
      </c>
      <c r="C18748" s="30" t="s">
        <v>1062</v>
      </c>
      <c r="D18748" s="30" t="s">
        <v>1063</v>
      </c>
      <c r="E18748" s="75">
        <v>110</v>
      </c>
      <c r="F18748" s="30" t="s">
        <v>70</v>
      </c>
      <c r="G18748" s="30" t="s">
        <v>71</v>
      </c>
      <c r="H18748" s="75">
        <v>2</v>
      </c>
    </row>
    <row r="18749" spans="1:8">
      <c r="A18749" s="30" t="s">
        <v>5030</v>
      </c>
      <c r="B18749" s="74">
        <v>46232</v>
      </c>
      <c r="C18749" s="30" t="s">
        <v>1066</v>
      </c>
      <c r="D18749" s="30" t="s">
        <v>1067</v>
      </c>
      <c r="E18749" s="75">
        <v>48</v>
      </c>
      <c r="F18749" s="30" t="s">
        <v>80</v>
      </c>
      <c r="G18749" s="30" t="s">
        <v>81</v>
      </c>
      <c r="H18749" s="75">
        <v>1</v>
      </c>
    </row>
    <row r="18750" spans="1:8">
      <c r="A18750" s="30" t="s">
        <v>5030</v>
      </c>
      <c r="B18750" s="74">
        <v>46232</v>
      </c>
      <c r="C18750" s="30" t="s">
        <v>1068</v>
      </c>
      <c r="D18750" s="30" t="s">
        <v>1069</v>
      </c>
      <c r="E18750" s="75">
        <v>52</v>
      </c>
      <c r="F18750" s="30" t="s">
        <v>70</v>
      </c>
      <c r="G18750" s="30" t="s">
        <v>71</v>
      </c>
      <c r="H18750" s="75">
        <v>2</v>
      </c>
    </row>
    <row r="18751" spans="1:8">
      <c r="A18751" s="30" t="s">
        <v>5030</v>
      </c>
      <c r="B18751" s="74">
        <v>46232</v>
      </c>
      <c r="C18751" s="30" t="s">
        <v>1070</v>
      </c>
      <c r="D18751" s="30" t="s">
        <v>1071</v>
      </c>
      <c r="E18751" s="75">
        <v>53</v>
      </c>
      <c r="F18751" s="30" t="s">
        <v>70</v>
      </c>
      <c r="G18751" s="30" t="s">
        <v>71</v>
      </c>
      <c r="H18751" s="75">
        <v>2</v>
      </c>
    </row>
    <row r="18752" spans="1:8">
      <c r="A18752" s="30" t="s">
        <v>5030</v>
      </c>
      <c r="B18752" s="74">
        <v>46232</v>
      </c>
      <c r="C18752" s="30" t="s">
        <v>1072</v>
      </c>
      <c r="D18752" s="30" t="s">
        <v>1073</v>
      </c>
      <c r="E18752" s="75">
        <v>49</v>
      </c>
      <c r="F18752" s="30" t="s">
        <v>53</v>
      </c>
      <c r="G18752" s="30" t="s">
        <v>54</v>
      </c>
      <c r="H18752" s="75">
        <v>1</v>
      </c>
    </row>
    <row r="18753" spans="1:8">
      <c r="A18753" s="30" t="s">
        <v>5030</v>
      </c>
      <c r="B18753" s="74">
        <v>46232</v>
      </c>
      <c r="C18753" s="30" t="s">
        <v>1074</v>
      </c>
      <c r="D18753" s="30" t="s">
        <v>1075</v>
      </c>
      <c r="E18753" s="75">
        <v>103</v>
      </c>
      <c r="F18753" s="30" t="s">
        <v>70</v>
      </c>
      <c r="G18753" s="30" t="s">
        <v>71</v>
      </c>
      <c r="H18753" s="75">
        <v>2</v>
      </c>
    </row>
    <row r="18754" spans="1:8">
      <c r="A18754" s="30" t="s">
        <v>5030</v>
      </c>
      <c r="B18754" s="74">
        <v>46232</v>
      </c>
      <c r="C18754" s="30" t="s">
        <v>1080</v>
      </c>
      <c r="D18754" s="30" t="s">
        <v>1081</v>
      </c>
      <c r="E18754" s="75">
        <v>20</v>
      </c>
      <c r="F18754" s="30" t="s">
        <v>70</v>
      </c>
      <c r="G18754" s="30" t="s">
        <v>71</v>
      </c>
      <c r="H18754" s="75">
        <v>2</v>
      </c>
    </row>
    <row r="18755" spans="1:8">
      <c r="A18755" s="30" t="s">
        <v>5030</v>
      </c>
      <c r="B18755" s="74">
        <v>46232</v>
      </c>
      <c r="C18755" s="30" t="s">
        <v>1084</v>
      </c>
      <c r="D18755" s="30" t="s">
        <v>1085</v>
      </c>
      <c r="E18755" s="75">
        <v>27</v>
      </c>
      <c r="F18755" s="30" t="s">
        <v>53</v>
      </c>
      <c r="G18755" s="30" t="s">
        <v>54</v>
      </c>
      <c r="H18755" s="75">
        <v>1</v>
      </c>
    </row>
    <row r="18756" spans="1:8">
      <c r="A18756" s="30" t="s">
        <v>5030</v>
      </c>
      <c r="B18756" s="74">
        <v>46232</v>
      </c>
      <c r="C18756" s="30" t="s">
        <v>1086</v>
      </c>
      <c r="D18756" s="30" t="s">
        <v>1087</v>
      </c>
      <c r="E18756" s="75">
        <v>106</v>
      </c>
      <c r="F18756" s="30" t="s">
        <v>53</v>
      </c>
      <c r="G18756" s="30" t="s">
        <v>54</v>
      </c>
      <c r="H18756" s="75">
        <v>1</v>
      </c>
    </row>
    <row r="18757" spans="1:8">
      <c r="A18757" s="30" t="s">
        <v>5030</v>
      </c>
      <c r="B18757" s="74">
        <v>46232</v>
      </c>
      <c r="C18757" s="30" t="s">
        <v>1088</v>
      </c>
      <c r="D18757" s="30" t="s">
        <v>1089</v>
      </c>
      <c r="E18757" s="75">
        <v>25</v>
      </c>
      <c r="F18757" s="30" t="s">
        <v>53</v>
      </c>
      <c r="G18757" s="30" t="s">
        <v>54</v>
      </c>
      <c r="H18757" s="75">
        <v>1</v>
      </c>
    </row>
    <row r="18758" spans="1:8">
      <c r="A18758" s="30" t="s">
        <v>5030</v>
      </c>
      <c r="B18758" s="74">
        <v>46232</v>
      </c>
      <c r="C18758" s="30" t="s">
        <v>1092</v>
      </c>
      <c r="D18758" s="30" t="s">
        <v>1093</v>
      </c>
      <c r="E18758" s="75">
        <v>29</v>
      </c>
      <c r="F18758" s="30" t="s">
        <v>78</v>
      </c>
      <c r="G18758" s="30" t="s">
        <v>79</v>
      </c>
      <c r="H18758" s="75">
        <v>2</v>
      </c>
    </row>
    <row r="18759" spans="1:8">
      <c r="A18759" s="30" t="s">
        <v>5030</v>
      </c>
      <c r="B18759" s="74">
        <v>46232</v>
      </c>
      <c r="C18759" s="30" t="s">
        <v>1094</v>
      </c>
      <c r="D18759" s="30" t="s">
        <v>1095</v>
      </c>
      <c r="E18759" s="75">
        <v>47</v>
      </c>
      <c r="F18759" s="30" t="s">
        <v>68</v>
      </c>
      <c r="G18759" s="30" t="s">
        <v>69</v>
      </c>
      <c r="H18759" s="75">
        <v>1</v>
      </c>
    </row>
    <row r="18760" spans="1:8">
      <c r="A18760" s="30" t="s">
        <v>5030</v>
      </c>
      <c r="B18760" s="74">
        <v>46232</v>
      </c>
      <c r="C18760" s="30" t="s">
        <v>1096</v>
      </c>
      <c r="D18760" s="30" t="s">
        <v>1097</v>
      </c>
      <c r="E18760" s="75">
        <v>62</v>
      </c>
      <c r="F18760" s="30" t="s">
        <v>68</v>
      </c>
      <c r="G18760" s="30" t="s">
        <v>69</v>
      </c>
      <c r="H18760" s="75">
        <v>1</v>
      </c>
    </row>
    <row r="18761" spans="1:8">
      <c r="A18761" s="30" t="s">
        <v>5030</v>
      </c>
      <c r="B18761" s="74">
        <v>46232</v>
      </c>
      <c r="C18761" s="30" t="s">
        <v>1100</v>
      </c>
      <c r="D18761" s="30" t="s">
        <v>1101</v>
      </c>
      <c r="E18761" s="75">
        <v>82</v>
      </c>
      <c r="F18761" s="30" t="s">
        <v>53</v>
      </c>
      <c r="G18761" s="30" t="s">
        <v>54</v>
      </c>
      <c r="H18761" s="75">
        <v>1</v>
      </c>
    </row>
    <row r="18762" spans="1:8">
      <c r="A18762" s="30" t="s">
        <v>5030</v>
      </c>
      <c r="B18762" s="74">
        <v>46232</v>
      </c>
      <c r="C18762" s="30" t="s">
        <v>1102</v>
      </c>
      <c r="D18762" s="30" t="s">
        <v>1103</v>
      </c>
      <c r="E18762" s="75">
        <v>81</v>
      </c>
      <c r="F18762" s="30" t="s">
        <v>53</v>
      </c>
      <c r="G18762" s="30" t="s">
        <v>54</v>
      </c>
      <c r="H18762" s="75">
        <v>1</v>
      </c>
    </row>
    <row r="18763" spans="1:8">
      <c r="A18763" s="30" t="s">
        <v>5030</v>
      </c>
      <c r="B18763" s="74">
        <v>46232</v>
      </c>
      <c r="C18763" s="30" t="s">
        <v>1104</v>
      </c>
      <c r="D18763" s="30" t="s">
        <v>1105</v>
      </c>
      <c r="E18763" s="75">
        <v>62</v>
      </c>
      <c r="F18763" s="30" t="s">
        <v>53</v>
      </c>
      <c r="G18763" s="30" t="s">
        <v>54</v>
      </c>
      <c r="H18763" s="75">
        <v>1</v>
      </c>
    </row>
    <row r="18764" spans="1:8">
      <c r="A18764" s="30" t="s">
        <v>5030</v>
      </c>
      <c r="B18764" s="74">
        <v>46232</v>
      </c>
      <c r="C18764" s="30" t="s">
        <v>1106</v>
      </c>
      <c r="D18764" s="30" t="s">
        <v>1107</v>
      </c>
      <c r="E18764" s="75">
        <v>218</v>
      </c>
      <c r="F18764" s="30" t="s">
        <v>80</v>
      </c>
      <c r="G18764" s="30" t="s">
        <v>81</v>
      </c>
      <c r="H18764" s="75">
        <v>1</v>
      </c>
    </row>
    <row r="18765" spans="1:8">
      <c r="A18765" s="30" t="s">
        <v>5030</v>
      </c>
      <c r="B18765" s="74">
        <v>46232</v>
      </c>
      <c r="C18765" s="30" t="s">
        <v>1108</v>
      </c>
      <c r="D18765" s="30" t="s">
        <v>1109</v>
      </c>
      <c r="E18765" s="75">
        <v>96</v>
      </c>
      <c r="F18765" s="30" t="s">
        <v>53</v>
      </c>
      <c r="G18765" s="30" t="s">
        <v>54</v>
      </c>
      <c r="H18765" s="75">
        <v>1</v>
      </c>
    </row>
    <row r="18766" spans="1:8">
      <c r="A18766" s="30" t="s">
        <v>5030</v>
      </c>
      <c r="B18766" s="74">
        <v>46232</v>
      </c>
      <c r="C18766" s="30" t="s">
        <v>1110</v>
      </c>
      <c r="D18766" s="30" t="s">
        <v>1111</v>
      </c>
      <c r="E18766" s="75">
        <v>82</v>
      </c>
      <c r="F18766" s="30" t="s">
        <v>80</v>
      </c>
      <c r="G18766" s="30" t="s">
        <v>81</v>
      </c>
      <c r="H18766" s="75">
        <v>1</v>
      </c>
    </row>
    <row r="18767" spans="1:8">
      <c r="A18767" s="30" t="s">
        <v>5030</v>
      </c>
      <c r="B18767" s="74">
        <v>46232</v>
      </c>
      <c r="C18767" s="30" t="s">
        <v>1112</v>
      </c>
      <c r="D18767" s="30" t="s">
        <v>1113</v>
      </c>
      <c r="E18767" s="75">
        <v>40</v>
      </c>
      <c r="F18767" s="30" t="s">
        <v>53</v>
      </c>
      <c r="G18767" s="30" t="s">
        <v>54</v>
      </c>
      <c r="H18767" s="75">
        <v>1</v>
      </c>
    </row>
    <row r="18768" spans="1:8">
      <c r="A18768" s="30" t="s">
        <v>5030</v>
      </c>
      <c r="B18768" s="74">
        <v>46232</v>
      </c>
      <c r="C18768" s="30" t="s">
        <v>1120</v>
      </c>
      <c r="D18768" s="30" t="s">
        <v>1121</v>
      </c>
      <c r="E18768" s="75">
        <v>139</v>
      </c>
      <c r="F18768" s="30" t="s">
        <v>72</v>
      </c>
      <c r="G18768" s="30" t="s">
        <v>73</v>
      </c>
      <c r="H18768" s="75">
        <v>3</v>
      </c>
    </row>
    <row r="18769" spans="1:8">
      <c r="A18769" s="30" t="s">
        <v>5030</v>
      </c>
      <c r="B18769" s="74">
        <v>46232</v>
      </c>
      <c r="C18769" s="30" t="s">
        <v>1122</v>
      </c>
      <c r="D18769" s="30" t="s">
        <v>1123</v>
      </c>
      <c r="E18769" s="75">
        <v>2</v>
      </c>
      <c r="F18769" s="30" t="s">
        <v>76</v>
      </c>
      <c r="G18769" s="30" t="s">
        <v>77</v>
      </c>
      <c r="H18769" s="75">
        <v>1</v>
      </c>
    </row>
    <row r="18770" spans="1:8">
      <c r="A18770" s="30" t="s">
        <v>5030</v>
      </c>
      <c r="B18770" s="74">
        <v>46232</v>
      </c>
      <c r="C18770" s="30" t="s">
        <v>1124</v>
      </c>
      <c r="D18770" s="30" t="s">
        <v>1125</v>
      </c>
      <c r="E18770" s="75">
        <v>186</v>
      </c>
      <c r="F18770" s="30" t="s">
        <v>80</v>
      </c>
      <c r="G18770" s="30" t="s">
        <v>81</v>
      </c>
      <c r="H18770" s="75">
        <v>1</v>
      </c>
    </row>
    <row r="18771" spans="1:8">
      <c r="A18771" s="30" t="s">
        <v>5030</v>
      </c>
      <c r="B18771" s="74">
        <v>46232</v>
      </c>
      <c r="C18771" s="30" t="s">
        <v>1128</v>
      </c>
      <c r="D18771" s="30" t="s">
        <v>1129</v>
      </c>
      <c r="E18771" s="75">
        <v>52</v>
      </c>
      <c r="F18771" s="30" t="s">
        <v>68</v>
      </c>
      <c r="G18771" s="30" t="s">
        <v>69</v>
      </c>
      <c r="H18771" s="75">
        <v>1</v>
      </c>
    </row>
    <row r="18772" spans="1:8">
      <c r="A18772" s="30" t="s">
        <v>5030</v>
      </c>
      <c r="B18772" s="74">
        <v>46232</v>
      </c>
      <c r="C18772" s="30" t="s">
        <v>1130</v>
      </c>
      <c r="D18772" s="30" t="s">
        <v>1131</v>
      </c>
      <c r="E18772" s="75">
        <v>89</v>
      </c>
      <c r="F18772" s="30" t="s">
        <v>70</v>
      </c>
      <c r="G18772" s="30" t="s">
        <v>71</v>
      </c>
      <c r="H18772" s="75">
        <v>2</v>
      </c>
    </row>
    <row r="18773" spans="1:8">
      <c r="A18773" s="30" t="s">
        <v>5030</v>
      </c>
      <c r="B18773" s="74">
        <v>46232</v>
      </c>
      <c r="C18773" s="30" t="s">
        <v>1132</v>
      </c>
      <c r="D18773" s="30" t="s">
        <v>1133</v>
      </c>
      <c r="E18773" s="75">
        <v>10</v>
      </c>
      <c r="F18773" s="30" t="s">
        <v>76</v>
      </c>
      <c r="G18773" s="30" t="s">
        <v>77</v>
      </c>
      <c r="H18773" s="75">
        <v>1</v>
      </c>
    </row>
    <row r="18774" spans="1:8">
      <c r="A18774" s="30" t="s">
        <v>5030</v>
      </c>
      <c r="B18774" s="74">
        <v>46232</v>
      </c>
      <c r="C18774" s="30" t="s">
        <v>1134</v>
      </c>
      <c r="D18774" s="30" t="s">
        <v>1135</v>
      </c>
      <c r="E18774" s="75">
        <v>226</v>
      </c>
      <c r="F18774" s="30" t="s">
        <v>70</v>
      </c>
      <c r="G18774" s="30" t="s">
        <v>71</v>
      </c>
      <c r="H18774" s="75">
        <v>2</v>
      </c>
    </row>
    <row r="18775" spans="1:8">
      <c r="A18775" s="30" t="s">
        <v>5030</v>
      </c>
      <c r="B18775" s="74">
        <v>46232</v>
      </c>
      <c r="C18775" s="30" t="s">
        <v>1136</v>
      </c>
      <c r="D18775" s="30" t="s">
        <v>1137</v>
      </c>
      <c r="E18775" s="75">
        <v>56</v>
      </c>
      <c r="F18775" s="30" t="s">
        <v>70</v>
      </c>
      <c r="G18775" s="30" t="s">
        <v>71</v>
      </c>
      <c r="H18775" s="75">
        <v>2</v>
      </c>
    </row>
    <row r="18776" spans="1:8">
      <c r="A18776" s="30" t="s">
        <v>5030</v>
      </c>
      <c r="B18776" s="74">
        <v>46232</v>
      </c>
      <c r="C18776" s="30" t="s">
        <v>1138</v>
      </c>
      <c r="D18776" s="30" t="s">
        <v>1139</v>
      </c>
      <c r="E18776" s="75">
        <v>109</v>
      </c>
      <c r="F18776" s="30" t="s">
        <v>70</v>
      </c>
      <c r="G18776" s="30" t="s">
        <v>71</v>
      </c>
      <c r="H18776" s="75">
        <v>2</v>
      </c>
    </row>
    <row r="18777" spans="1:8">
      <c r="A18777" s="30" t="s">
        <v>5030</v>
      </c>
      <c r="B18777" s="74">
        <v>46232</v>
      </c>
      <c r="C18777" s="30" t="s">
        <v>1140</v>
      </c>
      <c r="D18777" s="30" t="s">
        <v>1141</v>
      </c>
      <c r="E18777" s="75">
        <v>107</v>
      </c>
      <c r="F18777" s="30" t="s">
        <v>53</v>
      </c>
      <c r="G18777" s="30" t="s">
        <v>54</v>
      </c>
      <c r="H18777" s="75">
        <v>1</v>
      </c>
    </row>
    <row r="18778" spans="1:8">
      <c r="A18778" s="30" t="s">
        <v>5030</v>
      </c>
      <c r="B18778" s="74">
        <v>46232</v>
      </c>
      <c r="C18778" s="30" t="s">
        <v>1142</v>
      </c>
      <c r="D18778" s="30" t="s">
        <v>1143</v>
      </c>
      <c r="E18778" s="75">
        <v>141</v>
      </c>
      <c r="F18778" s="30" t="s">
        <v>70</v>
      </c>
      <c r="G18778" s="30" t="s">
        <v>71</v>
      </c>
      <c r="H18778" s="75">
        <v>2</v>
      </c>
    </row>
    <row r="18779" spans="1:8">
      <c r="A18779" s="30" t="s">
        <v>5030</v>
      </c>
      <c r="B18779" s="74">
        <v>46232</v>
      </c>
      <c r="C18779" s="30" t="s">
        <v>1148</v>
      </c>
      <c r="D18779" s="30" t="s">
        <v>1149</v>
      </c>
      <c r="E18779" s="75">
        <v>81</v>
      </c>
      <c r="F18779" s="30" t="s">
        <v>70</v>
      </c>
      <c r="G18779" s="30" t="s">
        <v>71</v>
      </c>
      <c r="H18779" s="75">
        <v>2</v>
      </c>
    </row>
    <row r="18780" spans="1:8">
      <c r="A18780" s="30" t="s">
        <v>5030</v>
      </c>
      <c r="B18780" s="74">
        <v>46232</v>
      </c>
      <c r="C18780" s="30" t="s">
        <v>1150</v>
      </c>
      <c r="D18780" s="30" t="s">
        <v>1151</v>
      </c>
      <c r="E18780" s="75">
        <v>35</v>
      </c>
      <c r="F18780" s="30" t="s">
        <v>68</v>
      </c>
      <c r="G18780" s="30" t="s">
        <v>69</v>
      </c>
      <c r="H18780" s="75">
        <v>1</v>
      </c>
    </row>
    <row r="18781" spans="1:8">
      <c r="A18781" s="30" t="s">
        <v>5030</v>
      </c>
      <c r="B18781" s="74">
        <v>46232</v>
      </c>
      <c r="C18781" s="30" t="s">
        <v>1152</v>
      </c>
      <c r="D18781" s="30" t="s">
        <v>1153</v>
      </c>
      <c r="E18781" s="75">
        <v>8</v>
      </c>
      <c r="F18781" s="30" t="s">
        <v>76</v>
      </c>
      <c r="G18781" s="30" t="s">
        <v>77</v>
      </c>
      <c r="H18781" s="75">
        <v>1</v>
      </c>
    </row>
    <row r="18782" spans="1:8">
      <c r="A18782" s="30" t="s">
        <v>5030</v>
      </c>
      <c r="B18782" s="74">
        <v>46232</v>
      </c>
      <c r="C18782" s="30" t="s">
        <v>1154</v>
      </c>
      <c r="D18782" s="30" t="s">
        <v>1155</v>
      </c>
      <c r="E18782" s="75">
        <v>106</v>
      </c>
      <c r="F18782" s="30" t="s">
        <v>53</v>
      </c>
      <c r="G18782" s="30" t="s">
        <v>54</v>
      </c>
      <c r="H18782" s="75">
        <v>1</v>
      </c>
    </row>
    <row r="18783" spans="1:8">
      <c r="A18783" s="30" t="s">
        <v>5030</v>
      </c>
      <c r="B18783" s="74">
        <v>46232</v>
      </c>
      <c r="C18783" s="30" t="s">
        <v>1156</v>
      </c>
      <c r="D18783" s="30" t="s">
        <v>1157</v>
      </c>
      <c r="E18783" s="75">
        <v>17</v>
      </c>
      <c r="F18783" s="30" t="s">
        <v>70</v>
      </c>
      <c r="G18783" s="30" t="s">
        <v>71</v>
      </c>
      <c r="H18783" s="75">
        <v>2</v>
      </c>
    </row>
    <row r="18784" spans="1:8">
      <c r="A18784" s="30" t="s">
        <v>5030</v>
      </c>
      <c r="B18784" s="74">
        <v>46232</v>
      </c>
      <c r="C18784" s="30" t="s">
        <v>1162</v>
      </c>
      <c r="D18784" s="30" t="s">
        <v>1163</v>
      </c>
      <c r="E18784" s="75">
        <v>7</v>
      </c>
      <c r="F18784" s="30" t="s">
        <v>76</v>
      </c>
      <c r="G18784" s="30" t="s">
        <v>77</v>
      </c>
      <c r="H18784" s="75">
        <v>1</v>
      </c>
    </row>
    <row r="18785" spans="1:8">
      <c r="A18785" s="30" t="s">
        <v>5030</v>
      </c>
      <c r="B18785" s="74">
        <v>46232</v>
      </c>
      <c r="C18785" s="30" t="s">
        <v>1164</v>
      </c>
      <c r="D18785" s="30" t="s">
        <v>1165</v>
      </c>
      <c r="E18785" s="75">
        <v>142</v>
      </c>
      <c r="F18785" s="30" t="s">
        <v>70</v>
      </c>
      <c r="G18785" s="30" t="s">
        <v>71</v>
      </c>
      <c r="H18785" s="75">
        <v>2</v>
      </c>
    </row>
    <row r="18786" spans="1:8">
      <c r="A18786" s="30" t="s">
        <v>5030</v>
      </c>
      <c r="B18786" s="74">
        <v>46232</v>
      </c>
      <c r="C18786" s="30" t="s">
        <v>1166</v>
      </c>
      <c r="D18786" s="30" t="s">
        <v>1167</v>
      </c>
      <c r="E18786" s="75">
        <v>20</v>
      </c>
      <c r="F18786" s="30" t="s">
        <v>53</v>
      </c>
      <c r="G18786" s="30" t="s">
        <v>54</v>
      </c>
      <c r="H18786" s="75">
        <v>1</v>
      </c>
    </row>
    <row r="18787" spans="1:8">
      <c r="A18787" s="30" t="s">
        <v>5030</v>
      </c>
      <c r="B18787" s="74">
        <v>46232</v>
      </c>
      <c r="C18787" s="30" t="s">
        <v>1174</v>
      </c>
      <c r="D18787" s="30" t="s">
        <v>1175</v>
      </c>
      <c r="E18787" s="75">
        <v>101</v>
      </c>
      <c r="F18787" s="30" t="s">
        <v>53</v>
      </c>
      <c r="G18787" s="30" t="s">
        <v>54</v>
      </c>
      <c r="H18787" s="75">
        <v>1</v>
      </c>
    </row>
    <row r="18788" spans="1:8">
      <c r="A18788" s="30" t="s">
        <v>5030</v>
      </c>
      <c r="B18788" s="74">
        <v>46232</v>
      </c>
      <c r="C18788" s="30" t="s">
        <v>1178</v>
      </c>
      <c r="D18788" s="30" t="s">
        <v>1179</v>
      </c>
      <c r="E18788" s="75">
        <v>3</v>
      </c>
      <c r="F18788" s="30" t="s">
        <v>72</v>
      </c>
      <c r="G18788" s="30" t="s">
        <v>73</v>
      </c>
      <c r="H18788" s="75">
        <v>3</v>
      </c>
    </row>
    <row r="18789" spans="1:8">
      <c r="A18789" s="30" t="s">
        <v>5030</v>
      </c>
      <c r="B18789" s="74">
        <v>46232</v>
      </c>
      <c r="C18789" s="30" t="s">
        <v>1180</v>
      </c>
      <c r="D18789" s="30" t="s">
        <v>1181</v>
      </c>
      <c r="E18789" s="75">
        <v>309</v>
      </c>
      <c r="F18789" s="30" t="s">
        <v>53</v>
      </c>
      <c r="G18789" s="30" t="s">
        <v>54</v>
      </c>
      <c r="H18789" s="75">
        <v>1</v>
      </c>
    </row>
    <row r="18790" spans="1:8">
      <c r="A18790" s="30" t="s">
        <v>5030</v>
      </c>
      <c r="B18790" s="74">
        <v>46232</v>
      </c>
      <c r="C18790" s="30" t="s">
        <v>1186</v>
      </c>
      <c r="D18790" s="30" t="s">
        <v>1187</v>
      </c>
      <c r="E18790" s="75">
        <v>94</v>
      </c>
      <c r="F18790" s="30" t="s">
        <v>53</v>
      </c>
      <c r="G18790" s="30" t="s">
        <v>54</v>
      </c>
      <c r="H18790" s="75">
        <v>1</v>
      </c>
    </row>
    <row r="18791" spans="1:8">
      <c r="A18791" s="30" t="s">
        <v>5030</v>
      </c>
      <c r="B18791" s="74">
        <v>46232</v>
      </c>
      <c r="C18791" s="30" t="s">
        <v>1188</v>
      </c>
      <c r="D18791" s="30" t="s">
        <v>1189</v>
      </c>
      <c r="E18791" s="75">
        <v>94</v>
      </c>
      <c r="F18791" s="30" t="s">
        <v>58</v>
      </c>
      <c r="G18791" s="30" t="s">
        <v>59</v>
      </c>
      <c r="H18791" s="75">
        <v>3</v>
      </c>
    </row>
    <row r="18792" spans="1:8">
      <c r="A18792" s="30" t="s">
        <v>5030</v>
      </c>
      <c r="B18792" s="74">
        <v>46232</v>
      </c>
      <c r="C18792" s="30" t="s">
        <v>2534</v>
      </c>
      <c r="D18792" s="30" t="s">
        <v>2535</v>
      </c>
      <c r="E18792" s="75">
        <v>1</v>
      </c>
      <c r="F18792" s="30" t="s">
        <v>76</v>
      </c>
      <c r="G18792" s="30" t="s">
        <v>77</v>
      </c>
      <c r="H18792" s="75">
        <v>1</v>
      </c>
    </row>
    <row r="18793" spans="1:8">
      <c r="A18793" s="30" t="s">
        <v>5030</v>
      </c>
      <c r="B18793" s="74">
        <v>46232</v>
      </c>
      <c r="C18793" s="30" t="s">
        <v>1202</v>
      </c>
      <c r="D18793" s="30" t="s">
        <v>1203</v>
      </c>
      <c r="E18793" s="75">
        <v>130</v>
      </c>
      <c r="F18793" s="30" t="s">
        <v>70</v>
      </c>
      <c r="G18793" s="30" t="s">
        <v>71</v>
      </c>
      <c r="H18793" s="75">
        <v>2</v>
      </c>
    </row>
    <row r="18794" spans="1:8">
      <c r="A18794" s="30" t="s">
        <v>5030</v>
      </c>
      <c r="B18794" s="74">
        <v>46232</v>
      </c>
      <c r="C18794" s="30" t="s">
        <v>1208</v>
      </c>
      <c r="D18794" s="30" t="s">
        <v>1209</v>
      </c>
      <c r="E18794" s="75">
        <v>75</v>
      </c>
      <c r="F18794" s="30" t="s">
        <v>53</v>
      </c>
      <c r="G18794" s="30" t="s">
        <v>54</v>
      </c>
      <c r="H18794" s="75">
        <v>1</v>
      </c>
    </row>
    <row r="18795" spans="1:8">
      <c r="A18795" s="30" t="s">
        <v>5030</v>
      </c>
      <c r="B18795" s="74">
        <v>46232</v>
      </c>
      <c r="C18795" s="30" t="s">
        <v>1210</v>
      </c>
      <c r="D18795" s="30" t="s">
        <v>1211</v>
      </c>
      <c r="E18795" s="75">
        <v>61</v>
      </c>
      <c r="F18795" s="30" t="s">
        <v>58</v>
      </c>
      <c r="G18795" s="30" t="s">
        <v>59</v>
      </c>
      <c r="H18795" s="75">
        <v>3</v>
      </c>
    </row>
    <row r="18796" spans="1:8">
      <c r="A18796" s="30" t="s">
        <v>5030</v>
      </c>
      <c r="B18796" s="74">
        <v>46232</v>
      </c>
      <c r="C18796" s="30" t="s">
        <v>1212</v>
      </c>
      <c r="D18796" s="30" t="s">
        <v>1213</v>
      </c>
      <c r="E18796" s="75">
        <v>217</v>
      </c>
      <c r="F18796" s="30" t="s">
        <v>72</v>
      </c>
      <c r="G18796" s="30" t="s">
        <v>73</v>
      </c>
      <c r="H18796" s="75">
        <v>3</v>
      </c>
    </row>
    <row r="18797" spans="1:8">
      <c r="A18797" s="30" t="s">
        <v>5030</v>
      </c>
      <c r="B18797" s="74">
        <v>46232</v>
      </c>
      <c r="C18797" s="30" t="s">
        <v>1214</v>
      </c>
      <c r="D18797" s="30" t="s">
        <v>1215</v>
      </c>
      <c r="E18797" s="75">
        <v>22</v>
      </c>
      <c r="F18797" s="30" t="s">
        <v>70</v>
      </c>
      <c r="G18797" s="30" t="s">
        <v>71</v>
      </c>
      <c r="H18797" s="75">
        <v>2</v>
      </c>
    </row>
    <row r="18798" spans="1:8">
      <c r="A18798" s="30" t="s">
        <v>5030</v>
      </c>
      <c r="B18798" s="74">
        <v>46232</v>
      </c>
      <c r="C18798" s="30" t="s">
        <v>1218</v>
      </c>
      <c r="D18798" s="30" t="s">
        <v>1219</v>
      </c>
      <c r="E18798" s="75">
        <v>53</v>
      </c>
      <c r="F18798" s="30" t="s">
        <v>53</v>
      </c>
      <c r="G18798" s="30" t="s">
        <v>54</v>
      </c>
      <c r="H18798" s="75">
        <v>1</v>
      </c>
    </row>
    <row r="18799" spans="1:8">
      <c r="A18799" s="30" t="s">
        <v>5030</v>
      </c>
      <c r="B18799" s="74">
        <v>46232</v>
      </c>
      <c r="C18799" s="30" t="s">
        <v>1220</v>
      </c>
      <c r="D18799" s="30" t="s">
        <v>1221</v>
      </c>
      <c r="E18799" s="75">
        <v>128</v>
      </c>
      <c r="F18799" s="30" t="s">
        <v>70</v>
      </c>
      <c r="G18799" s="30" t="s">
        <v>71</v>
      </c>
      <c r="H18799" s="75">
        <v>2</v>
      </c>
    </row>
    <row r="18800" spans="1:8">
      <c r="A18800" s="30" t="s">
        <v>5030</v>
      </c>
      <c r="B18800" s="74">
        <v>46232</v>
      </c>
      <c r="C18800" s="30" t="s">
        <v>1222</v>
      </c>
      <c r="D18800" s="30" t="s">
        <v>1223</v>
      </c>
      <c r="E18800" s="75">
        <v>114</v>
      </c>
      <c r="F18800" s="30" t="s">
        <v>70</v>
      </c>
      <c r="G18800" s="30" t="s">
        <v>71</v>
      </c>
      <c r="H18800" s="75">
        <v>2</v>
      </c>
    </row>
    <row r="18801" spans="1:8">
      <c r="A18801" s="30" t="s">
        <v>5030</v>
      </c>
      <c r="B18801" s="74">
        <v>46232</v>
      </c>
      <c r="C18801" s="30" t="s">
        <v>1224</v>
      </c>
      <c r="D18801" s="30" t="s">
        <v>1225</v>
      </c>
      <c r="E18801" s="75">
        <v>138</v>
      </c>
      <c r="F18801" s="30" t="s">
        <v>70</v>
      </c>
      <c r="G18801" s="30" t="s">
        <v>71</v>
      </c>
      <c r="H18801" s="75">
        <v>2</v>
      </c>
    </row>
    <row r="18802" spans="1:8">
      <c r="A18802" s="30" t="s">
        <v>5030</v>
      </c>
      <c r="B18802" s="74">
        <v>46232</v>
      </c>
      <c r="C18802" s="30" t="s">
        <v>1226</v>
      </c>
      <c r="D18802" s="30" t="s">
        <v>1227</v>
      </c>
      <c r="E18802" s="75">
        <v>89</v>
      </c>
      <c r="F18802" s="30" t="s">
        <v>70</v>
      </c>
      <c r="G18802" s="30" t="s">
        <v>71</v>
      </c>
      <c r="H18802" s="75">
        <v>2</v>
      </c>
    </row>
    <row r="18803" spans="1:8">
      <c r="A18803" s="30" t="s">
        <v>5030</v>
      </c>
      <c r="B18803" s="74">
        <v>46232</v>
      </c>
      <c r="C18803" s="30" t="s">
        <v>1228</v>
      </c>
      <c r="D18803" s="30" t="s">
        <v>1229</v>
      </c>
      <c r="E18803" s="75">
        <v>29</v>
      </c>
      <c r="F18803" s="30" t="s">
        <v>53</v>
      </c>
      <c r="G18803" s="30" t="s">
        <v>54</v>
      </c>
      <c r="H18803" s="75">
        <v>1</v>
      </c>
    </row>
    <row r="18804" spans="1:8">
      <c r="A18804" s="30" t="s">
        <v>5030</v>
      </c>
      <c r="B18804" s="74">
        <v>46232</v>
      </c>
      <c r="C18804" s="30" t="s">
        <v>1232</v>
      </c>
      <c r="D18804" s="30" t="s">
        <v>1233</v>
      </c>
      <c r="E18804" s="75">
        <v>28</v>
      </c>
      <c r="F18804" s="30" t="s">
        <v>76</v>
      </c>
      <c r="G18804" s="30" t="s">
        <v>77</v>
      </c>
      <c r="H18804" s="75">
        <v>1</v>
      </c>
    </row>
    <row r="18805" spans="1:8">
      <c r="A18805" s="30" t="s">
        <v>5030</v>
      </c>
      <c r="B18805" s="74">
        <v>46232</v>
      </c>
      <c r="C18805" s="30" t="s">
        <v>1242</v>
      </c>
      <c r="D18805" s="30" t="s">
        <v>1243</v>
      </c>
      <c r="E18805" s="75">
        <v>4</v>
      </c>
      <c r="F18805" s="30" t="s">
        <v>76</v>
      </c>
      <c r="G18805" s="30" t="s">
        <v>77</v>
      </c>
      <c r="H18805" s="75">
        <v>1</v>
      </c>
    </row>
    <row r="18806" spans="1:8">
      <c r="A18806" s="30" t="s">
        <v>5030</v>
      </c>
      <c r="B18806" s="74">
        <v>46232</v>
      </c>
      <c r="C18806" s="30" t="s">
        <v>1260</v>
      </c>
      <c r="D18806" s="30" t="s">
        <v>1261</v>
      </c>
      <c r="E18806" s="75">
        <v>54</v>
      </c>
      <c r="F18806" s="30" t="s">
        <v>68</v>
      </c>
      <c r="G18806" s="30" t="s">
        <v>69</v>
      </c>
      <c r="H18806" s="75">
        <v>1</v>
      </c>
    </row>
    <row r="18807" spans="1:8">
      <c r="A18807" s="30" t="s">
        <v>5030</v>
      </c>
      <c r="B18807" s="74">
        <v>46232</v>
      </c>
      <c r="C18807" s="30" t="s">
        <v>1264</v>
      </c>
      <c r="D18807" s="30" t="s">
        <v>1265</v>
      </c>
      <c r="E18807" s="75">
        <v>97</v>
      </c>
      <c r="F18807" s="30" t="s">
        <v>70</v>
      </c>
      <c r="G18807" s="30" t="s">
        <v>71</v>
      </c>
      <c r="H18807" s="75">
        <v>2</v>
      </c>
    </row>
    <row r="18808" spans="1:8">
      <c r="A18808" s="30" t="s">
        <v>5030</v>
      </c>
      <c r="B18808" s="74">
        <v>46232</v>
      </c>
      <c r="C18808" s="30" t="s">
        <v>1266</v>
      </c>
      <c r="D18808" s="30" t="s">
        <v>1267</v>
      </c>
      <c r="E18808" s="75">
        <v>87</v>
      </c>
      <c r="F18808" s="30" t="s">
        <v>53</v>
      </c>
      <c r="G18808" s="30" t="s">
        <v>54</v>
      </c>
      <c r="H18808" s="75">
        <v>1</v>
      </c>
    </row>
    <row r="18809" spans="1:8">
      <c r="A18809" s="30" t="s">
        <v>5030</v>
      </c>
      <c r="B18809" s="74">
        <v>46232</v>
      </c>
      <c r="C18809" s="30" t="s">
        <v>1270</v>
      </c>
      <c r="D18809" s="30" t="s">
        <v>1271</v>
      </c>
      <c r="E18809" s="75">
        <v>73</v>
      </c>
      <c r="F18809" s="30" t="s">
        <v>53</v>
      </c>
      <c r="G18809" s="30" t="s">
        <v>54</v>
      </c>
      <c r="H18809" s="75">
        <v>1</v>
      </c>
    </row>
    <row r="18810" spans="1:8">
      <c r="A18810" s="30" t="s">
        <v>5030</v>
      </c>
      <c r="B18810" s="74">
        <v>46232</v>
      </c>
      <c r="C18810" s="30" t="s">
        <v>1274</v>
      </c>
      <c r="D18810" s="30" t="s">
        <v>1275</v>
      </c>
      <c r="E18810" s="75">
        <v>22</v>
      </c>
      <c r="F18810" s="30" t="s">
        <v>70</v>
      </c>
      <c r="G18810" s="30" t="s">
        <v>71</v>
      </c>
      <c r="H18810" s="75">
        <v>2</v>
      </c>
    </row>
    <row r="18811" spans="1:8">
      <c r="A18811" s="30" t="s">
        <v>5030</v>
      </c>
      <c r="B18811" s="74">
        <v>46232</v>
      </c>
      <c r="C18811" s="30" t="s">
        <v>1276</v>
      </c>
      <c r="D18811" s="30" t="s">
        <v>1277</v>
      </c>
      <c r="E18811" s="75">
        <v>119</v>
      </c>
      <c r="F18811" s="30" t="s">
        <v>70</v>
      </c>
      <c r="G18811" s="30" t="s">
        <v>71</v>
      </c>
      <c r="H18811" s="75">
        <v>2</v>
      </c>
    </row>
    <row r="18812" spans="1:8">
      <c r="A18812" s="30" t="s">
        <v>5030</v>
      </c>
      <c r="B18812" s="74">
        <v>46232</v>
      </c>
      <c r="C18812" s="30" t="s">
        <v>1278</v>
      </c>
      <c r="D18812" s="30" t="s">
        <v>1279</v>
      </c>
      <c r="E18812" s="75">
        <v>106</v>
      </c>
      <c r="F18812" s="30" t="s">
        <v>53</v>
      </c>
      <c r="G18812" s="30" t="s">
        <v>54</v>
      </c>
      <c r="H18812" s="75">
        <v>1</v>
      </c>
    </row>
    <row r="18813" spans="1:8">
      <c r="A18813" s="30" t="s">
        <v>5030</v>
      </c>
      <c r="B18813" s="74">
        <v>46232</v>
      </c>
      <c r="C18813" s="30" t="s">
        <v>1286</v>
      </c>
      <c r="D18813" s="30" t="s">
        <v>1287</v>
      </c>
      <c r="E18813" s="75">
        <v>2</v>
      </c>
      <c r="F18813" s="30" t="s">
        <v>76</v>
      </c>
      <c r="G18813" s="30" t="s">
        <v>77</v>
      </c>
      <c r="H18813" s="75">
        <v>1</v>
      </c>
    </row>
    <row r="18814" spans="1:8">
      <c r="A18814" s="30" t="s">
        <v>5030</v>
      </c>
      <c r="B18814" s="74">
        <v>46232</v>
      </c>
      <c r="C18814" s="30" t="s">
        <v>1288</v>
      </c>
      <c r="D18814" s="30" t="s">
        <v>1289</v>
      </c>
      <c r="E18814" s="75">
        <v>85</v>
      </c>
      <c r="F18814" s="30" t="s">
        <v>53</v>
      </c>
      <c r="G18814" s="30" t="s">
        <v>54</v>
      </c>
      <c r="H18814" s="75">
        <v>1</v>
      </c>
    </row>
    <row r="18815" spans="1:8">
      <c r="A18815" s="30" t="s">
        <v>5030</v>
      </c>
      <c r="B18815" s="74">
        <v>46232</v>
      </c>
      <c r="C18815" s="30" t="s">
        <v>1290</v>
      </c>
      <c r="D18815" s="30" t="s">
        <v>1291</v>
      </c>
      <c r="E18815" s="75">
        <v>105</v>
      </c>
      <c r="F18815" s="30" t="s">
        <v>80</v>
      </c>
      <c r="G18815" s="30" t="s">
        <v>81</v>
      </c>
      <c r="H18815" s="75">
        <v>1</v>
      </c>
    </row>
    <row r="18816" spans="1:8">
      <c r="A18816" s="30" t="s">
        <v>5030</v>
      </c>
      <c r="B18816" s="74">
        <v>46232</v>
      </c>
      <c r="C18816" s="30" t="s">
        <v>1294</v>
      </c>
      <c r="D18816" s="30" t="s">
        <v>1295</v>
      </c>
      <c r="E18816" s="75">
        <v>45</v>
      </c>
      <c r="F18816" s="30" t="s">
        <v>53</v>
      </c>
      <c r="G18816" s="30" t="s">
        <v>54</v>
      </c>
      <c r="H18816" s="75">
        <v>1</v>
      </c>
    </row>
    <row r="18817" spans="1:8">
      <c r="A18817" s="30" t="s">
        <v>5030</v>
      </c>
      <c r="B18817" s="74">
        <v>46232</v>
      </c>
      <c r="C18817" s="30" t="s">
        <v>1302</v>
      </c>
      <c r="D18817" s="30" t="s">
        <v>1303</v>
      </c>
      <c r="E18817" s="75">
        <v>60</v>
      </c>
      <c r="F18817" s="30" t="s">
        <v>53</v>
      </c>
      <c r="G18817" s="30" t="s">
        <v>54</v>
      </c>
      <c r="H18817" s="75">
        <v>1</v>
      </c>
    </row>
    <row r="18818" spans="1:8">
      <c r="A18818" s="30" t="s">
        <v>5030</v>
      </c>
      <c r="B18818" s="74">
        <v>46232</v>
      </c>
      <c r="C18818" s="30" t="s">
        <v>1304</v>
      </c>
      <c r="D18818" s="30" t="s">
        <v>1305</v>
      </c>
      <c r="E18818" s="75">
        <v>28</v>
      </c>
      <c r="F18818" s="30" t="s">
        <v>76</v>
      </c>
      <c r="G18818" s="30" t="s">
        <v>77</v>
      </c>
      <c r="H18818" s="75">
        <v>1</v>
      </c>
    </row>
    <row r="18819" spans="1:8">
      <c r="A18819" s="30" t="s">
        <v>5030</v>
      </c>
      <c r="B18819" s="74">
        <v>46232</v>
      </c>
      <c r="C18819" s="30" t="s">
        <v>1306</v>
      </c>
      <c r="D18819" s="30" t="s">
        <v>1307</v>
      </c>
      <c r="E18819" s="75">
        <v>85</v>
      </c>
      <c r="F18819" s="30" t="s">
        <v>80</v>
      </c>
      <c r="G18819" s="30" t="s">
        <v>81</v>
      </c>
      <c r="H18819" s="75">
        <v>1</v>
      </c>
    </row>
    <row r="18820" spans="1:8">
      <c r="A18820" s="30" t="s">
        <v>5030</v>
      </c>
      <c r="B18820" s="74">
        <v>46232</v>
      </c>
      <c r="C18820" s="30" t="s">
        <v>1308</v>
      </c>
      <c r="D18820" s="30" t="s">
        <v>1309</v>
      </c>
      <c r="E18820" s="75">
        <v>178</v>
      </c>
      <c r="F18820" s="30" t="s">
        <v>80</v>
      </c>
      <c r="G18820" s="30" t="s">
        <v>81</v>
      </c>
      <c r="H18820" s="75">
        <v>1</v>
      </c>
    </row>
    <row r="18821" spans="1:8">
      <c r="A18821" s="30" t="s">
        <v>5030</v>
      </c>
      <c r="B18821" s="74">
        <v>46232</v>
      </c>
      <c r="C18821" s="30" t="s">
        <v>1316</v>
      </c>
      <c r="D18821" s="30" t="s">
        <v>1317</v>
      </c>
      <c r="E18821" s="75">
        <v>178</v>
      </c>
      <c r="F18821" s="30" t="s">
        <v>72</v>
      </c>
      <c r="G18821" s="30" t="s">
        <v>73</v>
      </c>
      <c r="H18821" s="75">
        <v>3</v>
      </c>
    </row>
    <row r="18822" spans="1:8">
      <c r="A18822" s="30" t="s">
        <v>5030</v>
      </c>
      <c r="B18822" s="74">
        <v>46232</v>
      </c>
      <c r="C18822" s="30" t="s">
        <v>1320</v>
      </c>
      <c r="D18822" s="30" t="s">
        <v>1321</v>
      </c>
      <c r="E18822" s="75">
        <v>79</v>
      </c>
      <c r="F18822" s="30" t="s">
        <v>70</v>
      </c>
      <c r="G18822" s="30" t="s">
        <v>71</v>
      </c>
      <c r="H18822" s="75">
        <v>2</v>
      </c>
    </row>
    <row r="18823" spans="1:8">
      <c r="A18823" s="30" t="s">
        <v>5030</v>
      </c>
      <c r="B18823" s="74">
        <v>46232</v>
      </c>
      <c r="C18823" s="30" t="s">
        <v>1322</v>
      </c>
      <c r="D18823" s="30" t="s">
        <v>1323</v>
      </c>
      <c r="E18823" s="75">
        <v>126</v>
      </c>
      <c r="F18823" s="30" t="s">
        <v>70</v>
      </c>
      <c r="G18823" s="30" t="s">
        <v>71</v>
      </c>
      <c r="H18823" s="75">
        <v>2</v>
      </c>
    </row>
    <row r="18824" spans="1:8">
      <c r="A18824" s="30" t="s">
        <v>5030</v>
      </c>
      <c r="B18824" s="74">
        <v>46232</v>
      </c>
      <c r="C18824" s="30" t="s">
        <v>1324</v>
      </c>
      <c r="D18824" s="30" t="s">
        <v>1325</v>
      </c>
      <c r="E18824" s="75">
        <v>333</v>
      </c>
      <c r="F18824" s="30" t="s">
        <v>80</v>
      </c>
      <c r="G18824" s="30" t="s">
        <v>81</v>
      </c>
      <c r="H18824" s="75">
        <v>1</v>
      </c>
    </row>
    <row r="18825" spans="1:8">
      <c r="A18825" s="30" t="s">
        <v>5030</v>
      </c>
      <c r="B18825" s="74">
        <v>46232</v>
      </c>
      <c r="C18825" s="30" t="s">
        <v>1332</v>
      </c>
      <c r="D18825" s="30" t="s">
        <v>1333</v>
      </c>
      <c r="E18825" s="75">
        <v>162</v>
      </c>
      <c r="F18825" s="30" t="s">
        <v>80</v>
      </c>
      <c r="G18825" s="30" t="s">
        <v>81</v>
      </c>
      <c r="H18825" s="75">
        <v>1</v>
      </c>
    </row>
    <row r="18826" spans="1:8">
      <c r="A18826" s="30" t="s">
        <v>5030</v>
      </c>
      <c r="B18826" s="74">
        <v>46232</v>
      </c>
      <c r="C18826" s="30" t="s">
        <v>1334</v>
      </c>
      <c r="D18826" s="30" t="s">
        <v>1335</v>
      </c>
      <c r="E18826" s="75">
        <v>166</v>
      </c>
      <c r="F18826" s="30" t="s">
        <v>80</v>
      </c>
      <c r="G18826" s="30" t="s">
        <v>81</v>
      </c>
      <c r="H18826" s="75">
        <v>1</v>
      </c>
    </row>
    <row r="18827" spans="1:8">
      <c r="A18827" s="30" t="s">
        <v>5030</v>
      </c>
      <c r="B18827" s="74">
        <v>46232</v>
      </c>
      <c r="C18827" s="30" t="s">
        <v>1336</v>
      </c>
      <c r="D18827" s="30" t="s">
        <v>1337</v>
      </c>
      <c r="E18827" s="75">
        <v>181</v>
      </c>
      <c r="F18827" s="30" t="s">
        <v>70</v>
      </c>
      <c r="G18827" s="30" t="s">
        <v>71</v>
      </c>
      <c r="H18827" s="75">
        <v>2</v>
      </c>
    </row>
    <row r="18828" spans="1:8">
      <c r="A18828" s="30" t="s">
        <v>5030</v>
      </c>
      <c r="B18828" s="74">
        <v>46232</v>
      </c>
      <c r="C18828" s="30" t="s">
        <v>1346</v>
      </c>
      <c r="D18828" s="30" t="s">
        <v>1347</v>
      </c>
      <c r="E18828" s="75">
        <v>61</v>
      </c>
      <c r="F18828" s="30" t="s">
        <v>70</v>
      </c>
      <c r="G18828" s="30" t="s">
        <v>71</v>
      </c>
      <c r="H18828" s="75">
        <v>2</v>
      </c>
    </row>
    <row r="18829" spans="1:8">
      <c r="A18829" s="30" t="s">
        <v>5030</v>
      </c>
      <c r="B18829" s="74">
        <v>46232</v>
      </c>
      <c r="C18829" s="30" t="s">
        <v>1348</v>
      </c>
      <c r="D18829" s="30" t="s">
        <v>1349</v>
      </c>
      <c r="E18829" s="75">
        <v>177</v>
      </c>
      <c r="F18829" s="30" t="s">
        <v>80</v>
      </c>
      <c r="G18829" s="30" t="s">
        <v>81</v>
      </c>
      <c r="H18829" s="75">
        <v>1</v>
      </c>
    </row>
    <row r="18830" spans="1:8">
      <c r="A18830" s="30" t="s">
        <v>5030</v>
      </c>
      <c r="B18830" s="74">
        <v>46231</v>
      </c>
      <c r="C18830" s="30" t="s">
        <v>766</v>
      </c>
      <c r="D18830" s="30" t="s">
        <v>767</v>
      </c>
      <c r="E18830" s="75">
        <v>19</v>
      </c>
      <c r="F18830" s="30" t="s">
        <v>70</v>
      </c>
      <c r="G18830" s="30" t="s">
        <v>71</v>
      </c>
      <c r="H18830" s="75">
        <v>2</v>
      </c>
    </row>
    <row r="18831" spans="1:8">
      <c r="A18831" s="30" t="s">
        <v>5030</v>
      </c>
      <c r="B18831" s="74">
        <v>46231</v>
      </c>
      <c r="C18831" s="30" t="s">
        <v>768</v>
      </c>
      <c r="D18831" s="30" t="s">
        <v>769</v>
      </c>
      <c r="E18831" s="75">
        <v>65</v>
      </c>
      <c r="F18831" s="30" t="s">
        <v>70</v>
      </c>
      <c r="G18831" s="30" t="s">
        <v>71</v>
      </c>
      <c r="H18831" s="75">
        <v>2</v>
      </c>
    </row>
    <row r="18832" spans="1:8">
      <c r="A18832" s="30" t="s">
        <v>5030</v>
      </c>
      <c r="B18832" s="74">
        <v>46231</v>
      </c>
      <c r="C18832" s="30" t="s">
        <v>770</v>
      </c>
      <c r="D18832" s="30" t="s">
        <v>771</v>
      </c>
      <c r="E18832" s="75">
        <v>63</v>
      </c>
      <c r="F18832" s="30" t="s">
        <v>70</v>
      </c>
      <c r="G18832" s="30" t="s">
        <v>71</v>
      </c>
      <c r="H18832" s="75">
        <v>2</v>
      </c>
    </row>
    <row r="18833" spans="1:8">
      <c r="A18833" s="30" t="s">
        <v>5030</v>
      </c>
      <c r="B18833" s="74">
        <v>46231</v>
      </c>
      <c r="C18833" s="30" t="s">
        <v>772</v>
      </c>
      <c r="D18833" s="30" t="s">
        <v>773</v>
      </c>
      <c r="E18833" s="75">
        <v>66</v>
      </c>
      <c r="F18833" s="30" t="s">
        <v>80</v>
      </c>
      <c r="G18833" s="30" t="s">
        <v>81</v>
      </c>
      <c r="H18833" s="75">
        <v>1</v>
      </c>
    </row>
    <row r="18834" spans="1:8">
      <c r="A18834" s="30" t="s">
        <v>5030</v>
      </c>
      <c r="B18834" s="74">
        <v>46231</v>
      </c>
      <c r="C18834" s="30" t="s">
        <v>774</v>
      </c>
      <c r="D18834" s="30" t="s">
        <v>775</v>
      </c>
      <c r="E18834" s="75">
        <v>120</v>
      </c>
      <c r="F18834" s="30" t="s">
        <v>68</v>
      </c>
      <c r="G18834" s="30" t="s">
        <v>69</v>
      </c>
      <c r="H18834" s="75">
        <v>1</v>
      </c>
    </row>
    <row r="18835" spans="1:8">
      <c r="A18835" s="30" t="s">
        <v>5030</v>
      </c>
      <c r="B18835" s="74">
        <v>46231</v>
      </c>
      <c r="C18835" s="30" t="s">
        <v>776</v>
      </c>
      <c r="D18835" s="30" t="s">
        <v>777</v>
      </c>
      <c r="E18835" s="75">
        <v>68</v>
      </c>
      <c r="F18835" s="30" t="s">
        <v>68</v>
      </c>
      <c r="G18835" s="30" t="s">
        <v>69</v>
      </c>
      <c r="H18835" s="75">
        <v>1</v>
      </c>
    </row>
    <row r="18836" spans="1:8">
      <c r="A18836" s="30" t="s">
        <v>5030</v>
      </c>
      <c r="B18836" s="74">
        <v>46231</v>
      </c>
      <c r="C18836" s="30" t="s">
        <v>778</v>
      </c>
      <c r="D18836" s="30" t="s">
        <v>779</v>
      </c>
      <c r="E18836" s="75">
        <v>18</v>
      </c>
      <c r="F18836" s="30" t="s">
        <v>70</v>
      </c>
      <c r="G18836" s="30" t="s">
        <v>71</v>
      </c>
      <c r="H18836" s="75">
        <v>2</v>
      </c>
    </row>
    <row r="18837" spans="1:8">
      <c r="A18837" s="30" t="s">
        <v>5030</v>
      </c>
      <c r="B18837" s="74">
        <v>46231</v>
      </c>
      <c r="C18837" s="30" t="s">
        <v>780</v>
      </c>
      <c r="D18837" s="30" t="s">
        <v>781</v>
      </c>
      <c r="E18837" s="75">
        <v>59</v>
      </c>
      <c r="F18837" s="30" t="s">
        <v>68</v>
      </c>
      <c r="G18837" s="30" t="s">
        <v>69</v>
      </c>
      <c r="H18837" s="75">
        <v>1</v>
      </c>
    </row>
    <row r="18838" spans="1:8">
      <c r="A18838" s="30" t="s">
        <v>5030</v>
      </c>
      <c r="B18838" s="74">
        <v>46231</v>
      </c>
      <c r="C18838" s="30" t="s">
        <v>782</v>
      </c>
      <c r="D18838" s="30" t="s">
        <v>783</v>
      </c>
      <c r="E18838" s="75">
        <v>28</v>
      </c>
      <c r="F18838" s="30" t="s">
        <v>80</v>
      </c>
      <c r="G18838" s="30" t="s">
        <v>81</v>
      </c>
      <c r="H18838" s="75">
        <v>1</v>
      </c>
    </row>
    <row r="18839" spans="1:8">
      <c r="A18839" s="30" t="s">
        <v>5030</v>
      </c>
      <c r="B18839" s="74">
        <v>46231</v>
      </c>
      <c r="C18839" s="30" t="s">
        <v>786</v>
      </c>
      <c r="D18839" s="30" t="s">
        <v>787</v>
      </c>
      <c r="E18839" s="75">
        <v>61</v>
      </c>
      <c r="F18839" s="30" t="s">
        <v>70</v>
      </c>
      <c r="G18839" s="30" t="s">
        <v>71</v>
      </c>
      <c r="H18839" s="75">
        <v>2</v>
      </c>
    </row>
    <row r="18840" spans="1:8">
      <c r="A18840" s="30" t="s">
        <v>5030</v>
      </c>
      <c r="B18840" s="74">
        <v>46231</v>
      </c>
      <c r="C18840" s="30" t="s">
        <v>788</v>
      </c>
      <c r="D18840" s="30" t="s">
        <v>789</v>
      </c>
      <c r="E18840" s="75">
        <v>64</v>
      </c>
      <c r="F18840" s="30" t="s">
        <v>70</v>
      </c>
      <c r="G18840" s="30" t="s">
        <v>71</v>
      </c>
      <c r="H18840" s="75">
        <v>2</v>
      </c>
    </row>
    <row r="18841" spans="1:8">
      <c r="A18841" s="30" t="s">
        <v>5030</v>
      </c>
      <c r="B18841" s="74">
        <v>46231</v>
      </c>
      <c r="C18841" s="30" t="s">
        <v>790</v>
      </c>
      <c r="D18841" s="30" t="s">
        <v>791</v>
      </c>
      <c r="E18841" s="75">
        <v>116</v>
      </c>
      <c r="F18841" s="30" t="s">
        <v>70</v>
      </c>
      <c r="G18841" s="30" t="s">
        <v>71</v>
      </c>
      <c r="H18841" s="75">
        <v>2</v>
      </c>
    </row>
    <row r="18842" spans="1:8">
      <c r="A18842" s="30" t="s">
        <v>5030</v>
      </c>
      <c r="B18842" s="74">
        <v>46231</v>
      </c>
      <c r="C18842" s="30" t="s">
        <v>798</v>
      </c>
      <c r="D18842" s="30" t="s">
        <v>799</v>
      </c>
      <c r="E18842" s="75">
        <v>105</v>
      </c>
      <c r="F18842" s="30" t="s">
        <v>70</v>
      </c>
      <c r="G18842" s="30" t="s">
        <v>71</v>
      </c>
      <c r="H18842" s="75">
        <v>2</v>
      </c>
    </row>
    <row r="18843" spans="1:8">
      <c r="A18843" s="30" t="s">
        <v>5030</v>
      </c>
      <c r="B18843" s="74">
        <v>46231</v>
      </c>
      <c r="C18843" s="30" t="s">
        <v>800</v>
      </c>
      <c r="D18843" s="30" t="s">
        <v>801</v>
      </c>
      <c r="E18843" s="75">
        <v>54</v>
      </c>
      <c r="F18843" s="30" t="s">
        <v>70</v>
      </c>
      <c r="G18843" s="30" t="s">
        <v>71</v>
      </c>
      <c r="H18843" s="75">
        <v>2</v>
      </c>
    </row>
    <row r="18844" spans="1:8">
      <c r="A18844" s="30" t="s">
        <v>5030</v>
      </c>
      <c r="B18844" s="74">
        <v>46231</v>
      </c>
      <c r="C18844" s="30" t="s">
        <v>802</v>
      </c>
      <c r="D18844" s="30" t="s">
        <v>803</v>
      </c>
      <c r="E18844" s="75">
        <v>211</v>
      </c>
      <c r="F18844" s="30" t="s">
        <v>68</v>
      </c>
      <c r="G18844" s="30" t="s">
        <v>69</v>
      </c>
      <c r="H18844" s="75">
        <v>1</v>
      </c>
    </row>
    <row r="18845" spans="1:8">
      <c r="A18845" s="30" t="s">
        <v>5030</v>
      </c>
      <c r="B18845" s="74">
        <v>46231</v>
      </c>
      <c r="C18845" s="30" t="s">
        <v>804</v>
      </c>
      <c r="D18845" s="30" t="s">
        <v>805</v>
      </c>
      <c r="E18845" s="75">
        <v>62</v>
      </c>
      <c r="F18845" s="30" t="s">
        <v>80</v>
      </c>
      <c r="G18845" s="30" t="s">
        <v>81</v>
      </c>
      <c r="H18845" s="75">
        <v>1</v>
      </c>
    </row>
    <row r="18846" spans="1:8">
      <c r="A18846" s="30" t="s">
        <v>5030</v>
      </c>
      <c r="B18846" s="74">
        <v>46231</v>
      </c>
      <c r="C18846" s="30" t="s">
        <v>806</v>
      </c>
      <c r="D18846" s="30" t="s">
        <v>807</v>
      </c>
      <c r="E18846" s="75">
        <v>98</v>
      </c>
      <c r="F18846" s="30" t="s">
        <v>68</v>
      </c>
      <c r="G18846" s="30" t="s">
        <v>69</v>
      </c>
      <c r="H18846" s="75">
        <v>1</v>
      </c>
    </row>
    <row r="18847" spans="1:8">
      <c r="A18847" s="30" t="s">
        <v>5030</v>
      </c>
      <c r="B18847" s="74">
        <v>46231</v>
      </c>
      <c r="C18847" s="30" t="s">
        <v>808</v>
      </c>
      <c r="D18847" s="30" t="s">
        <v>809</v>
      </c>
      <c r="E18847" s="75">
        <v>74</v>
      </c>
      <c r="F18847" s="30" t="s">
        <v>70</v>
      </c>
      <c r="G18847" s="30" t="s">
        <v>71</v>
      </c>
      <c r="H18847" s="75">
        <v>2</v>
      </c>
    </row>
    <row r="18848" spans="1:8">
      <c r="A18848" s="30" t="s">
        <v>5030</v>
      </c>
      <c r="B18848" s="74">
        <v>46231</v>
      </c>
      <c r="C18848" s="30" t="s">
        <v>810</v>
      </c>
      <c r="D18848" s="30" t="s">
        <v>811</v>
      </c>
      <c r="E18848" s="75">
        <v>62</v>
      </c>
      <c r="F18848" s="30" t="s">
        <v>70</v>
      </c>
      <c r="G18848" s="30" t="s">
        <v>71</v>
      </c>
      <c r="H18848" s="75">
        <v>2</v>
      </c>
    </row>
    <row r="18849" spans="1:8">
      <c r="A18849" s="30" t="s">
        <v>5030</v>
      </c>
      <c r="B18849" s="74">
        <v>46231</v>
      </c>
      <c r="C18849" s="30" t="s">
        <v>814</v>
      </c>
      <c r="D18849" s="30" t="s">
        <v>815</v>
      </c>
      <c r="E18849" s="75">
        <v>3</v>
      </c>
      <c r="F18849" s="30" t="s">
        <v>80</v>
      </c>
      <c r="G18849" s="30" t="s">
        <v>81</v>
      </c>
      <c r="H18849" s="75">
        <v>1</v>
      </c>
    </row>
    <row r="18850" spans="1:8">
      <c r="A18850" s="30" t="s">
        <v>5030</v>
      </c>
      <c r="B18850" s="74">
        <v>46231</v>
      </c>
      <c r="C18850" s="30" t="s">
        <v>818</v>
      </c>
      <c r="D18850" s="30" t="s">
        <v>819</v>
      </c>
      <c r="E18850" s="75">
        <v>98</v>
      </c>
      <c r="F18850" s="30" t="s">
        <v>53</v>
      </c>
      <c r="G18850" s="30" t="s">
        <v>54</v>
      </c>
      <c r="H18850" s="75">
        <v>1</v>
      </c>
    </row>
    <row r="18851" spans="1:8">
      <c r="A18851" s="30" t="s">
        <v>5030</v>
      </c>
      <c r="B18851" s="74">
        <v>46231</v>
      </c>
      <c r="C18851" s="30" t="s">
        <v>820</v>
      </c>
      <c r="D18851" s="30" t="s">
        <v>821</v>
      </c>
      <c r="E18851" s="75">
        <v>104</v>
      </c>
      <c r="F18851" s="30" t="s">
        <v>70</v>
      </c>
      <c r="G18851" s="30" t="s">
        <v>71</v>
      </c>
      <c r="H18851" s="75">
        <v>2</v>
      </c>
    </row>
    <row r="18852" spans="1:8">
      <c r="A18852" s="30" t="s">
        <v>5030</v>
      </c>
      <c r="B18852" s="74">
        <v>46231</v>
      </c>
      <c r="C18852" s="30" t="s">
        <v>822</v>
      </c>
      <c r="D18852" s="30" t="s">
        <v>823</v>
      </c>
      <c r="E18852" s="75">
        <v>77</v>
      </c>
      <c r="F18852" s="30" t="s">
        <v>68</v>
      </c>
      <c r="G18852" s="30" t="s">
        <v>69</v>
      </c>
      <c r="H18852" s="75">
        <v>1</v>
      </c>
    </row>
    <row r="18853" spans="1:8">
      <c r="A18853" s="30" t="s">
        <v>5030</v>
      </c>
      <c r="B18853" s="74">
        <v>46231</v>
      </c>
      <c r="C18853" s="30" t="s">
        <v>824</v>
      </c>
      <c r="D18853" s="30" t="s">
        <v>825</v>
      </c>
      <c r="E18853" s="75">
        <v>28</v>
      </c>
      <c r="F18853" s="30" t="s">
        <v>80</v>
      </c>
      <c r="G18853" s="30" t="s">
        <v>81</v>
      </c>
      <c r="H18853" s="75">
        <v>1</v>
      </c>
    </row>
    <row r="18854" spans="1:8">
      <c r="A18854" s="30" t="s">
        <v>5030</v>
      </c>
      <c r="B18854" s="74">
        <v>46231</v>
      </c>
      <c r="C18854" s="30" t="s">
        <v>826</v>
      </c>
      <c r="D18854" s="30" t="s">
        <v>827</v>
      </c>
      <c r="E18854" s="75">
        <v>56</v>
      </c>
      <c r="F18854" s="30" t="s">
        <v>68</v>
      </c>
      <c r="G18854" s="30" t="s">
        <v>69</v>
      </c>
      <c r="H18854" s="75">
        <v>1</v>
      </c>
    </row>
    <row r="18855" spans="1:8">
      <c r="A18855" s="30" t="s">
        <v>5030</v>
      </c>
      <c r="B18855" s="74">
        <v>46231</v>
      </c>
      <c r="C18855" s="30" t="s">
        <v>828</v>
      </c>
      <c r="D18855" s="30" t="s">
        <v>829</v>
      </c>
      <c r="E18855" s="75">
        <v>96</v>
      </c>
      <c r="F18855" s="30" t="s">
        <v>70</v>
      </c>
      <c r="G18855" s="30" t="s">
        <v>71</v>
      </c>
      <c r="H18855" s="75">
        <v>2</v>
      </c>
    </row>
    <row r="18856" spans="1:8">
      <c r="A18856" s="30" t="s">
        <v>5030</v>
      </c>
      <c r="B18856" s="74">
        <v>46231</v>
      </c>
      <c r="C18856" s="30" t="s">
        <v>830</v>
      </c>
      <c r="D18856" s="30" t="s">
        <v>831</v>
      </c>
      <c r="E18856" s="75">
        <v>46</v>
      </c>
      <c r="F18856" s="30" t="s">
        <v>68</v>
      </c>
      <c r="G18856" s="30" t="s">
        <v>69</v>
      </c>
      <c r="H18856" s="75">
        <v>1</v>
      </c>
    </row>
    <row r="18857" spans="1:8">
      <c r="A18857" s="30" t="s">
        <v>5030</v>
      </c>
      <c r="B18857" s="74">
        <v>46231</v>
      </c>
      <c r="C18857" s="30" t="s">
        <v>832</v>
      </c>
      <c r="D18857" s="30" t="s">
        <v>833</v>
      </c>
      <c r="E18857" s="75">
        <v>41</v>
      </c>
      <c r="F18857" s="30" t="s">
        <v>68</v>
      </c>
      <c r="G18857" s="30" t="s">
        <v>69</v>
      </c>
      <c r="H18857" s="75">
        <v>1</v>
      </c>
    </row>
    <row r="18858" spans="1:8">
      <c r="A18858" s="30" t="s">
        <v>5030</v>
      </c>
      <c r="B18858" s="74">
        <v>46231</v>
      </c>
      <c r="C18858" s="30" t="s">
        <v>834</v>
      </c>
      <c r="D18858" s="30" t="s">
        <v>835</v>
      </c>
      <c r="E18858" s="75">
        <v>31</v>
      </c>
      <c r="F18858" s="30" t="s">
        <v>80</v>
      </c>
      <c r="G18858" s="30" t="s">
        <v>81</v>
      </c>
      <c r="H18858" s="75">
        <v>1</v>
      </c>
    </row>
    <row r="18859" spans="1:8">
      <c r="A18859" s="30" t="s">
        <v>5030</v>
      </c>
      <c r="B18859" s="74">
        <v>46231</v>
      </c>
      <c r="C18859" s="30" t="s">
        <v>836</v>
      </c>
      <c r="D18859" s="30" t="s">
        <v>837</v>
      </c>
      <c r="E18859" s="75">
        <v>43</v>
      </c>
      <c r="F18859" s="30" t="s">
        <v>53</v>
      </c>
      <c r="G18859" s="30" t="s">
        <v>54</v>
      </c>
      <c r="H18859" s="75">
        <v>1</v>
      </c>
    </row>
    <row r="18860" spans="1:8">
      <c r="A18860" s="30" t="s">
        <v>5030</v>
      </c>
      <c r="B18860" s="74">
        <v>46231</v>
      </c>
      <c r="C18860" s="30" t="s">
        <v>838</v>
      </c>
      <c r="D18860" s="30" t="s">
        <v>839</v>
      </c>
      <c r="E18860" s="75">
        <v>98</v>
      </c>
      <c r="F18860" s="30" t="s">
        <v>70</v>
      </c>
      <c r="G18860" s="30" t="s">
        <v>71</v>
      </c>
      <c r="H18860" s="75">
        <v>2</v>
      </c>
    </row>
    <row r="18861" spans="1:8">
      <c r="A18861" s="30" t="s">
        <v>5030</v>
      </c>
      <c r="B18861" s="74">
        <v>46231</v>
      </c>
      <c r="C18861" s="30" t="s">
        <v>840</v>
      </c>
      <c r="D18861" s="30" t="s">
        <v>841</v>
      </c>
      <c r="E18861" s="75">
        <v>107</v>
      </c>
      <c r="F18861" s="30" t="s">
        <v>70</v>
      </c>
      <c r="G18861" s="30" t="s">
        <v>71</v>
      </c>
      <c r="H18861" s="75">
        <v>2</v>
      </c>
    </row>
    <row r="18862" spans="1:8">
      <c r="A18862" s="30" t="s">
        <v>5030</v>
      </c>
      <c r="B18862" s="74">
        <v>46231</v>
      </c>
      <c r="C18862" s="30" t="s">
        <v>844</v>
      </c>
      <c r="D18862" s="30" t="s">
        <v>845</v>
      </c>
      <c r="E18862" s="75">
        <v>40</v>
      </c>
      <c r="F18862" s="30" t="s">
        <v>80</v>
      </c>
      <c r="G18862" s="30" t="s">
        <v>81</v>
      </c>
      <c r="H18862" s="75">
        <v>1</v>
      </c>
    </row>
    <row r="18863" spans="1:8">
      <c r="A18863" s="30" t="s">
        <v>5030</v>
      </c>
      <c r="B18863" s="74">
        <v>46231</v>
      </c>
      <c r="C18863" s="30" t="s">
        <v>846</v>
      </c>
      <c r="D18863" s="30" t="s">
        <v>847</v>
      </c>
      <c r="E18863" s="75">
        <v>198</v>
      </c>
      <c r="F18863" s="30" t="s">
        <v>80</v>
      </c>
      <c r="G18863" s="30" t="s">
        <v>81</v>
      </c>
      <c r="H18863" s="75">
        <v>1</v>
      </c>
    </row>
    <row r="18864" spans="1:8">
      <c r="A18864" s="30" t="s">
        <v>5030</v>
      </c>
      <c r="B18864" s="74">
        <v>46231</v>
      </c>
      <c r="C18864" s="30" t="s">
        <v>848</v>
      </c>
      <c r="D18864" s="30" t="s">
        <v>849</v>
      </c>
      <c r="E18864" s="75">
        <v>281</v>
      </c>
      <c r="F18864" s="30" t="s">
        <v>70</v>
      </c>
      <c r="G18864" s="30" t="s">
        <v>71</v>
      </c>
      <c r="H18864" s="75">
        <v>2</v>
      </c>
    </row>
    <row r="18865" spans="1:8">
      <c r="A18865" s="30" t="s">
        <v>5030</v>
      </c>
      <c r="B18865" s="74">
        <v>46231</v>
      </c>
      <c r="C18865" s="30" t="s">
        <v>854</v>
      </c>
      <c r="D18865" s="30" t="s">
        <v>855</v>
      </c>
      <c r="E18865" s="75">
        <v>72</v>
      </c>
      <c r="F18865" s="30" t="s">
        <v>70</v>
      </c>
      <c r="G18865" s="30" t="s">
        <v>71</v>
      </c>
      <c r="H18865" s="75">
        <v>2</v>
      </c>
    </row>
    <row r="18866" spans="1:8">
      <c r="A18866" s="30" t="s">
        <v>5030</v>
      </c>
      <c r="B18866" s="74">
        <v>46231</v>
      </c>
      <c r="C18866" s="30" t="s">
        <v>858</v>
      </c>
      <c r="D18866" s="30" t="s">
        <v>859</v>
      </c>
      <c r="E18866" s="75">
        <v>40</v>
      </c>
      <c r="F18866" s="30" t="s">
        <v>53</v>
      </c>
      <c r="G18866" s="30" t="s">
        <v>54</v>
      </c>
      <c r="H18866" s="75">
        <v>1</v>
      </c>
    </row>
    <row r="18867" spans="1:8">
      <c r="A18867" s="30" t="s">
        <v>5030</v>
      </c>
      <c r="B18867" s="74">
        <v>46231</v>
      </c>
      <c r="C18867" s="30" t="s">
        <v>860</v>
      </c>
      <c r="D18867" s="30" t="s">
        <v>861</v>
      </c>
      <c r="E18867" s="75">
        <v>57</v>
      </c>
      <c r="F18867" s="30" t="s">
        <v>70</v>
      </c>
      <c r="G18867" s="30" t="s">
        <v>71</v>
      </c>
      <c r="H18867" s="75">
        <v>2</v>
      </c>
    </row>
    <row r="18868" spans="1:8">
      <c r="A18868" s="30" t="s">
        <v>5030</v>
      </c>
      <c r="B18868" s="74">
        <v>46231</v>
      </c>
      <c r="C18868" s="30" t="s">
        <v>864</v>
      </c>
      <c r="D18868" s="30" t="s">
        <v>865</v>
      </c>
      <c r="E18868" s="75">
        <v>10</v>
      </c>
      <c r="F18868" s="30" t="s">
        <v>68</v>
      </c>
      <c r="G18868" s="30" t="s">
        <v>69</v>
      </c>
      <c r="H18868" s="75">
        <v>1</v>
      </c>
    </row>
    <row r="18869" spans="1:8">
      <c r="A18869" s="30" t="s">
        <v>5030</v>
      </c>
      <c r="B18869" s="74">
        <v>46231</v>
      </c>
      <c r="C18869" s="30" t="s">
        <v>866</v>
      </c>
      <c r="D18869" s="30" t="s">
        <v>867</v>
      </c>
      <c r="E18869" s="75">
        <v>89</v>
      </c>
      <c r="F18869" s="30" t="s">
        <v>70</v>
      </c>
      <c r="G18869" s="30" t="s">
        <v>71</v>
      </c>
      <c r="H18869" s="75">
        <v>2</v>
      </c>
    </row>
    <row r="18870" spans="1:8">
      <c r="A18870" s="30" t="s">
        <v>5030</v>
      </c>
      <c r="B18870" s="74">
        <v>46231</v>
      </c>
      <c r="C18870" s="30" t="s">
        <v>868</v>
      </c>
      <c r="D18870" s="30" t="s">
        <v>869</v>
      </c>
      <c r="E18870" s="75">
        <v>41</v>
      </c>
      <c r="F18870" s="30" t="s">
        <v>70</v>
      </c>
      <c r="G18870" s="30" t="s">
        <v>71</v>
      </c>
      <c r="H18870" s="75">
        <v>2</v>
      </c>
    </row>
    <row r="18871" spans="1:8">
      <c r="A18871" s="30" t="s">
        <v>5030</v>
      </c>
      <c r="B18871" s="74">
        <v>46231</v>
      </c>
      <c r="C18871" s="30" t="s">
        <v>870</v>
      </c>
      <c r="D18871" s="30" t="s">
        <v>871</v>
      </c>
      <c r="E18871" s="75">
        <v>73</v>
      </c>
      <c r="F18871" s="30" t="s">
        <v>70</v>
      </c>
      <c r="G18871" s="30" t="s">
        <v>71</v>
      </c>
      <c r="H18871" s="75">
        <v>2</v>
      </c>
    </row>
    <row r="18872" spans="1:8">
      <c r="A18872" s="30" t="s">
        <v>5030</v>
      </c>
      <c r="B18872" s="74">
        <v>46231</v>
      </c>
      <c r="C18872" s="30" t="s">
        <v>872</v>
      </c>
      <c r="D18872" s="30" t="s">
        <v>873</v>
      </c>
      <c r="E18872" s="75">
        <v>35</v>
      </c>
      <c r="F18872" s="30" t="s">
        <v>70</v>
      </c>
      <c r="G18872" s="30" t="s">
        <v>71</v>
      </c>
      <c r="H18872" s="75">
        <v>2</v>
      </c>
    </row>
    <row r="18873" spans="1:8">
      <c r="A18873" s="30" t="s">
        <v>5030</v>
      </c>
      <c r="B18873" s="74">
        <v>46231</v>
      </c>
      <c r="C18873" s="30" t="s">
        <v>878</v>
      </c>
      <c r="D18873" s="30" t="s">
        <v>879</v>
      </c>
      <c r="E18873" s="75">
        <v>64</v>
      </c>
      <c r="F18873" s="30" t="s">
        <v>68</v>
      </c>
      <c r="G18873" s="30" t="s">
        <v>69</v>
      </c>
      <c r="H18873" s="75">
        <v>1</v>
      </c>
    </row>
    <row r="18874" spans="1:8">
      <c r="A18874" s="30" t="s">
        <v>5030</v>
      </c>
      <c r="B18874" s="74">
        <v>46231</v>
      </c>
      <c r="C18874" s="30" t="s">
        <v>880</v>
      </c>
      <c r="D18874" s="30" t="s">
        <v>881</v>
      </c>
      <c r="E18874" s="75">
        <v>36</v>
      </c>
      <c r="F18874" s="30" t="s">
        <v>70</v>
      </c>
      <c r="G18874" s="30" t="s">
        <v>71</v>
      </c>
      <c r="H18874" s="75">
        <v>2</v>
      </c>
    </row>
    <row r="18875" spans="1:8">
      <c r="A18875" s="30" t="s">
        <v>5030</v>
      </c>
      <c r="B18875" s="74">
        <v>46231</v>
      </c>
      <c r="C18875" s="30" t="s">
        <v>882</v>
      </c>
      <c r="D18875" s="30" t="s">
        <v>883</v>
      </c>
      <c r="E18875" s="75">
        <v>106</v>
      </c>
      <c r="F18875" s="30" t="s">
        <v>70</v>
      </c>
      <c r="G18875" s="30" t="s">
        <v>71</v>
      </c>
      <c r="H18875" s="75">
        <v>2</v>
      </c>
    </row>
    <row r="18876" spans="1:8">
      <c r="A18876" s="30" t="s">
        <v>5030</v>
      </c>
      <c r="B18876" s="74">
        <v>46231</v>
      </c>
      <c r="C18876" s="30" t="s">
        <v>884</v>
      </c>
      <c r="D18876" s="30" t="s">
        <v>885</v>
      </c>
      <c r="E18876" s="75">
        <v>28</v>
      </c>
      <c r="F18876" s="30" t="s">
        <v>53</v>
      </c>
      <c r="G18876" s="30" t="s">
        <v>54</v>
      </c>
      <c r="H18876" s="75">
        <v>1</v>
      </c>
    </row>
    <row r="18877" spans="1:8">
      <c r="A18877" s="30" t="s">
        <v>5030</v>
      </c>
      <c r="B18877" s="74">
        <v>46231</v>
      </c>
      <c r="C18877" s="30" t="s">
        <v>886</v>
      </c>
      <c r="D18877" s="30" t="s">
        <v>887</v>
      </c>
      <c r="E18877" s="75">
        <v>42</v>
      </c>
      <c r="F18877" s="30" t="s">
        <v>70</v>
      </c>
      <c r="G18877" s="30" t="s">
        <v>71</v>
      </c>
      <c r="H18877" s="75">
        <v>2</v>
      </c>
    </row>
    <row r="18878" spans="1:8">
      <c r="A18878" s="30" t="s">
        <v>5030</v>
      </c>
      <c r="B18878" s="74">
        <v>46231</v>
      </c>
      <c r="C18878" s="30" t="s">
        <v>890</v>
      </c>
      <c r="D18878" s="30" t="s">
        <v>891</v>
      </c>
      <c r="E18878" s="75">
        <v>108</v>
      </c>
      <c r="F18878" s="30" t="s">
        <v>53</v>
      </c>
      <c r="G18878" s="30" t="s">
        <v>54</v>
      </c>
      <c r="H18878" s="75">
        <v>1</v>
      </c>
    </row>
    <row r="18879" spans="1:8">
      <c r="A18879" s="30" t="s">
        <v>5030</v>
      </c>
      <c r="B18879" s="74">
        <v>46231</v>
      </c>
      <c r="C18879" s="30" t="s">
        <v>892</v>
      </c>
      <c r="D18879" s="30" t="s">
        <v>893</v>
      </c>
      <c r="E18879" s="75">
        <v>51</v>
      </c>
      <c r="F18879" s="30" t="s">
        <v>70</v>
      </c>
      <c r="G18879" s="30" t="s">
        <v>71</v>
      </c>
      <c r="H18879" s="75">
        <v>2</v>
      </c>
    </row>
    <row r="18880" spans="1:8">
      <c r="A18880" s="30" t="s">
        <v>5030</v>
      </c>
      <c r="B18880" s="74">
        <v>46231</v>
      </c>
      <c r="C18880" s="30" t="s">
        <v>894</v>
      </c>
      <c r="D18880" s="30" t="s">
        <v>895</v>
      </c>
      <c r="E18880" s="75">
        <v>96</v>
      </c>
      <c r="F18880" s="30" t="s">
        <v>70</v>
      </c>
      <c r="G18880" s="30" t="s">
        <v>71</v>
      </c>
      <c r="H18880" s="75">
        <v>2</v>
      </c>
    </row>
    <row r="18881" spans="1:8">
      <c r="A18881" s="30" t="s">
        <v>5030</v>
      </c>
      <c r="B18881" s="74">
        <v>46231</v>
      </c>
      <c r="C18881" s="30" t="s">
        <v>896</v>
      </c>
      <c r="D18881" s="30" t="s">
        <v>897</v>
      </c>
      <c r="E18881" s="75">
        <v>41</v>
      </c>
      <c r="F18881" s="30" t="s">
        <v>70</v>
      </c>
      <c r="G18881" s="30" t="s">
        <v>71</v>
      </c>
      <c r="H18881" s="75">
        <v>2</v>
      </c>
    </row>
    <row r="18882" spans="1:8">
      <c r="A18882" s="30" t="s">
        <v>5030</v>
      </c>
      <c r="B18882" s="74">
        <v>46231</v>
      </c>
      <c r="C18882" s="30" t="s">
        <v>898</v>
      </c>
      <c r="D18882" s="30" t="s">
        <v>899</v>
      </c>
      <c r="E18882" s="75">
        <v>105</v>
      </c>
      <c r="F18882" s="30" t="s">
        <v>70</v>
      </c>
      <c r="G18882" s="30" t="s">
        <v>71</v>
      </c>
      <c r="H18882" s="75">
        <v>2</v>
      </c>
    </row>
    <row r="18883" spans="1:8">
      <c r="A18883" s="30" t="s">
        <v>5030</v>
      </c>
      <c r="B18883" s="74">
        <v>46231</v>
      </c>
      <c r="C18883" s="30" t="s">
        <v>900</v>
      </c>
      <c r="D18883" s="30" t="s">
        <v>901</v>
      </c>
      <c r="E18883" s="75">
        <v>31</v>
      </c>
      <c r="F18883" s="30" t="s">
        <v>68</v>
      </c>
      <c r="G18883" s="30" t="s">
        <v>69</v>
      </c>
      <c r="H18883" s="75">
        <v>1</v>
      </c>
    </row>
    <row r="18884" spans="1:8">
      <c r="A18884" s="30" t="s">
        <v>5030</v>
      </c>
      <c r="B18884" s="74">
        <v>46231</v>
      </c>
      <c r="C18884" s="30" t="s">
        <v>902</v>
      </c>
      <c r="D18884" s="30" t="s">
        <v>903</v>
      </c>
      <c r="E18884" s="75">
        <v>36</v>
      </c>
      <c r="F18884" s="30" t="s">
        <v>68</v>
      </c>
      <c r="G18884" s="30" t="s">
        <v>69</v>
      </c>
      <c r="H18884" s="75">
        <v>1</v>
      </c>
    </row>
    <row r="18885" spans="1:8">
      <c r="A18885" s="30" t="s">
        <v>5030</v>
      </c>
      <c r="B18885" s="74">
        <v>46231</v>
      </c>
      <c r="C18885" s="30" t="s">
        <v>906</v>
      </c>
      <c r="D18885" s="30" t="s">
        <v>907</v>
      </c>
      <c r="E18885" s="75">
        <v>67</v>
      </c>
      <c r="F18885" s="30" t="s">
        <v>70</v>
      </c>
      <c r="G18885" s="30" t="s">
        <v>71</v>
      </c>
      <c r="H18885" s="75">
        <v>2</v>
      </c>
    </row>
    <row r="18886" spans="1:8">
      <c r="A18886" s="30" t="s">
        <v>5030</v>
      </c>
      <c r="B18886" s="74">
        <v>46231</v>
      </c>
      <c r="C18886" s="30" t="s">
        <v>908</v>
      </c>
      <c r="D18886" s="30" t="s">
        <v>909</v>
      </c>
      <c r="E18886" s="75">
        <v>146</v>
      </c>
      <c r="F18886" s="30" t="s">
        <v>80</v>
      </c>
      <c r="G18886" s="30" t="s">
        <v>81</v>
      </c>
      <c r="H18886" s="75">
        <v>1</v>
      </c>
    </row>
    <row r="18887" spans="1:8">
      <c r="A18887" s="30" t="s">
        <v>5030</v>
      </c>
      <c r="B18887" s="74">
        <v>46231</v>
      </c>
      <c r="C18887" s="30" t="s">
        <v>910</v>
      </c>
      <c r="D18887" s="30" t="s">
        <v>911</v>
      </c>
      <c r="E18887" s="75">
        <v>92</v>
      </c>
      <c r="F18887" s="30" t="s">
        <v>70</v>
      </c>
      <c r="G18887" s="30" t="s">
        <v>71</v>
      </c>
      <c r="H18887" s="75">
        <v>2</v>
      </c>
    </row>
    <row r="18888" spans="1:8">
      <c r="A18888" s="30" t="s">
        <v>5030</v>
      </c>
      <c r="B18888" s="74">
        <v>46231</v>
      </c>
      <c r="C18888" s="30" t="s">
        <v>912</v>
      </c>
      <c r="D18888" s="30" t="s">
        <v>913</v>
      </c>
      <c r="E18888" s="75">
        <v>46</v>
      </c>
      <c r="F18888" s="30" t="s">
        <v>68</v>
      </c>
      <c r="G18888" s="30" t="s">
        <v>69</v>
      </c>
      <c r="H18888" s="75">
        <v>1</v>
      </c>
    </row>
    <row r="18889" spans="1:8">
      <c r="A18889" s="30" t="s">
        <v>5030</v>
      </c>
      <c r="B18889" s="74">
        <v>46231</v>
      </c>
      <c r="C18889" s="30" t="s">
        <v>916</v>
      </c>
      <c r="D18889" s="30" t="s">
        <v>917</v>
      </c>
      <c r="E18889" s="75">
        <v>83</v>
      </c>
      <c r="F18889" s="30" t="s">
        <v>53</v>
      </c>
      <c r="G18889" s="30" t="s">
        <v>54</v>
      </c>
      <c r="H18889" s="75">
        <v>1</v>
      </c>
    </row>
    <row r="18890" spans="1:8">
      <c r="A18890" s="30" t="s">
        <v>5030</v>
      </c>
      <c r="B18890" s="74">
        <v>46231</v>
      </c>
      <c r="C18890" s="30" t="s">
        <v>918</v>
      </c>
      <c r="D18890" s="30" t="s">
        <v>919</v>
      </c>
      <c r="E18890" s="75">
        <v>1</v>
      </c>
      <c r="F18890" s="30" t="s">
        <v>53</v>
      </c>
      <c r="G18890" s="30" t="s">
        <v>54</v>
      </c>
      <c r="H18890" s="75">
        <v>1</v>
      </c>
    </row>
    <row r="18891" spans="1:8">
      <c r="A18891" s="30" t="s">
        <v>5030</v>
      </c>
      <c r="B18891" s="74">
        <v>46231</v>
      </c>
      <c r="C18891" s="30" t="s">
        <v>920</v>
      </c>
      <c r="D18891" s="30" t="s">
        <v>921</v>
      </c>
      <c r="E18891" s="75">
        <v>170</v>
      </c>
      <c r="F18891" s="30" t="s">
        <v>80</v>
      </c>
      <c r="G18891" s="30" t="s">
        <v>81</v>
      </c>
      <c r="H18891" s="75">
        <v>1</v>
      </c>
    </row>
    <row r="18892" spans="1:8">
      <c r="A18892" s="30" t="s">
        <v>5030</v>
      </c>
      <c r="B18892" s="74">
        <v>46231</v>
      </c>
      <c r="C18892" s="30" t="s">
        <v>922</v>
      </c>
      <c r="D18892" s="30" t="s">
        <v>923</v>
      </c>
      <c r="E18892" s="75">
        <v>38</v>
      </c>
      <c r="F18892" s="30" t="s">
        <v>70</v>
      </c>
      <c r="G18892" s="30" t="s">
        <v>71</v>
      </c>
      <c r="H18892" s="75">
        <v>2</v>
      </c>
    </row>
    <row r="18893" spans="1:8">
      <c r="A18893" s="30" t="s">
        <v>5030</v>
      </c>
      <c r="B18893" s="74">
        <v>46231</v>
      </c>
      <c r="C18893" s="30" t="s">
        <v>926</v>
      </c>
      <c r="D18893" s="30" t="s">
        <v>927</v>
      </c>
      <c r="E18893" s="75">
        <v>149</v>
      </c>
      <c r="F18893" s="30" t="s">
        <v>70</v>
      </c>
      <c r="G18893" s="30" t="s">
        <v>71</v>
      </c>
      <c r="H18893" s="75">
        <v>2</v>
      </c>
    </row>
    <row r="18894" spans="1:8">
      <c r="A18894" s="30" t="s">
        <v>5030</v>
      </c>
      <c r="B18894" s="74">
        <v>46231</v>
      </c>
      <c r="C18894" s="30" t="s">
        <v>928</v>
      </c>
      <c r="D18894" s="30" t="s">
        <v>929</v>
      </c>
      <c r="E18894" s="75">
        <v>56</v>
      </c>
      <c r="F18894" s="30" t="s">
        <v>70</v>
      </c>
      <c r="G18894" s="30" t="s">
        <v>71</v>
      </c>
      <c r="H18894" s="75">
        <v>2</v>
      </c>
    </row>
    <row r="18895" spans="1:8">
      <c r="A18895" s="30" t="s">
        <v>5030</v>
      </c>
      <c r="B18895" s="74">
        <v>46231</v>
      </c>
      <c r="C18895" s="30" t="s">
        <v>932</v>
      </c>
      <c r="D18895" s="30" t="s">
        <v>933</v>
      </c>
      <c r="E18895" s="75">
        <v>41</v>
      </c>
      <c r="F18895" s="30" t="s">
        <v>80</v>
      </c>
      <c r="G18895" s="30" t="s">
        <v>81</v>
      </c>
      <c r="H18895" s="75">
        <v>1</v>
      </c>
    </row>
    <row r="18896" spans="1:8">
      <c r="A18896" s="30" t="s">
        <v>5030</v>
      </c>
      <c r="B18896" s="74">
        <v>46231</v>
      </c>
      <c r="C18896" s="30" t="s">
        <v>934</v>
      </c>
      <c r="D18896" s="30" t="s">
        <v>935</v>
      </c>
      <c r="E18896" s="75">
        <v>63</v>
      </c>
      <c r="F18896" s="30" t="s">
        <v>68</v>
      </c>
      <c r="G18896" s="30" t="s">
        <v>69</v>
      </c>
      <c r="H18896" s="75">
        <v>1</v>
      </c>
    </row>
    <row r="18897" spans="1:8">
      <c r="A18897" s="30" t="s">
        <v>5030</v>
      </c>
      <c r="B18897" s="74">
        <v>46231</v>
      </c>
      <c r="C18897" s="30" t="s">
        <v>936</v>
      </c>
      <c r="D18897" s="30" t="s">
        <v>937</v>
      </c>
      <c r="E18897" s="75">
        <v>68</v>
      </c>
      <c r="F18897" s="30" t="s">
        <v>70</v>
      </c>
      <c r="G18897" s="30" t="s">
        <v>71</v>
      </c>
      <c r="H18897" s="75">
        <v>2</v>
      </c>
    </row>
    <row r="18898" spans="1:8">
      <c r="A18898" s="30" t="s">
        <v>5030</v>
      </c>
      <c r="B18898" s="74">
        <v>46231</v>
      </c>
      <c r="C18898" s="30" t="s">
        <v>938</v>
      </c>
      <c r="D18898" s="30" t="s">
        <v>939</v>
      </c>
      <c r="E18898" s="75">
        <v>61</v>
      </c>
      <c r="F18898" s="30" t="s">
        <v>80</v>
      </c>
      <c r="G18898" s="30" t="s">
        <v>81</v>
      </c>
      <c r="H18898" s="75">
        <v>1</v>
      </c>
    </row>
    <row r="18899" spans="1:8">
      <c r="A18899" s="30" t="s">
        <v>5030</v>
      </c>
      <c r="B18899" s="74">
        <v>46231</v>
      </c>
      <c r="C18899" s="30" t="s">
        <v>940</v>
      </c>
      <c r="D18899" s="30" t="s">
        <v>941</v>
      </c>
      <c r="E18899" s="75">
        <v>39</v>
      </c>
      <c r="F18899" s="30" t="s">
        <v>70</v>
      </c>
      <c r="G18899" s="30" t="s">
        <v>71</v>
      </c>
      <c r="H18899" s="75">
        <v>2</v>
      </c>
    </row>
    <row r="18900" spans="1:8">
      <c r="A18900" s="30" t="s">
        <v>5030</v>
      </c>
      <c r="B18900" s="74">
        <v>46231</v>
      </c>
      <c r="C18900" s="30" t="s">
        <v>946</v>
      </c>
      <c r="D18900" s="30" t="s">
        <v>947</v>
      </c>
      <c r="E18900" s="75">
        <v>21</v>
      </c>
      <c r="F18900" s="30" t="s">
        <v>68</v>
      </c>
      <c r="G18900" s="30" t="s">
        <v>69</v>
      </c>
      <c r="H18900" s="75">
        <v>1</v>
      </c>
    </row>
    <row r="18901" spans="1:8">
      <c r="A18901" s="30" t="s">
        <v>5030</v>
      </c>
      <c r="B18901" s="74">
        <v>46231</v>
      </c>
      <c r="C18901" s="30" t="s">
        <v>948</v>
      </c>
      <c r="D18901" s="30" t="s">
        <v>949</v>
      </c>
      <c r="E18901" s="75">
        <v>129</v>
      </c>
      <c r="F18901" s="30" t="s">
        <v>80</v>
      </c>
      <c r="G18901" s="30" t="s">
        <v>81</v>
      </c>
      <c r="H18901" s="75">
        <v>1</v>
      </c>
    </row>
    <row r="18902" spans="1:8">
      <c r="A18902" s="30" t="s">
        <v>5030</v>
      </c>
      <c r="B18902" s="74">
        <v>46231</v>
      </c>
      <c r="C18902" s="30" t="s">
        <v>950</v>
      </c>
      <c r="D18902" s="30" t="s">
        <v>951</v>
      </c>
      <c r="E18902" s="75">
        <v>89</v>
      </c>
      <c r="F18902" s="30" t="s">
        <v>53</v>
      </c>
      <c r="G18902" s="30" t="s">
        <v>54</v>
      </c>
      <c r="H18902" s="75">
        <v>1</v>
      </c>
    </row>
    <row r="18903" spans="1:8">
      <c r="A18903" s="30" t="s">
        <v>5030</v>
      </c>
      <c r="B18903" s="74">
        <v>46231</v>
      </c>
      <c r="C18903" s="30" t="s">
        <v>952</v>
      </c>
      <c r="D18903" s="30" t="s">
        <v>953</v>
      </c>
      <c r="E18903" s="75">
        <v>63</v>
      </c>
      <c r="F18903" s="30" t="s">
        <v>70</v>
      </c>
      <c r="G18903" s="30" t="s">
        <v>71</v>
      </c>
      <c r="H18903" s="75">
        <v>2</v>
      </c>
    </row>
    <row r="18904" spans="1:8">
      <c r="A18904" s="30" t="s">
        <v>5030</v>
      </c>
      <c r="B18904" s="74">
        <v>46231</v>
      </c>
      <c r="C18904" s="30" t="s">
        <v>954</v>
      </c>
      <c r="D18904" s="30" t="s">
        <v>955</v>
      </c>
      <c r="E18904" s="75">
        <v>29</v>
      </c>
      <c r="F18904" s="30" t="s">
        <v>70</v>
      </c>
      <c r="G18904" s="30" t="s">
        <v>71</v>
      </c>
      <c r="H18904" s="75">
        <v>2</v>
      </c>
    </row>
    <row r="18905" spans="1:8">
      <c r="A18905" s="30" t="s">
        <v>5030</v>
      </c>
      <c r="B18905" s="74">
        <v>46231</v>
      </c>
      <c r="C18905" s="30" t="s">
        <v>956</v>
      </c>
      <c r="D18905" s="30" t="s">
        <v>957</v>
      </c>
      <c r="E18905" s="75">
        <v>10</v>
      </c>
      <c r="F18905" s="30" t="s">
        <v>53</v>
      </c>
      <c r="G18905" s="30" t="s">
        <v>54</v>
      </c>
      <c r="H18905" s="75">
        <v>1</v>
      </c>
    </row>
    <row r="18906" spans="1:8">
      <c r="A18906" s="30" t="s">
        <v>5030</v>
      </c>
      <c r="B18906" s="74">
        <v>46231</v>
      </c>
      <c r="C18906" s="30" t="s">
        <v>958</v>
      </c>
      <c r="D18906" s="30" t="s">
        <v>959</v>
      </c>
      <c r="E18906" s="75">
        <v>16</v>
      </c>
      <c r="F18906" s="30" t="s">
        <v>53</v>
      </c>
      <c r="G18906" s="30" t="s">
        <v>54</v>
      </c>
      <c r="H18906" s="75">
        <v>1</v>
      </c>
    </row>
    <row r="18907" spans="1:8">
      <c r="A18907" s="30" t="s">
        <v>5030</v>
      </c>
      <c r="B18907" s="74">
        <v>46231</v>
      </c>
      <c r="C18907" s="30" t="s">
        <v>962</v>
      </c>
      <c r="D18907" s="30" t="s">
        <v>963</v>
      </c>
      <c r="E18907" s="75">
        <v>12</v>
      </c>
      <c r="F18907" s="30" t="s">
        <v>70</v>
      </c>
      <c r="G18907" s="30" t="s">
        <v>71</v>
      </c>
      <c r="H18907" s="75">
        <v>2</v>
      </c>
    </row>
    <row r="18908" spans="1:8">
      <c r="A18908" s="30" t="s">
        <v>5030</v>
      </c>
      <c r="B18908" s="74">
        <v>46231</v>
      </c>
      <c r="C18908" s="30" t="s">
        <v>968</v>
      </c>
      <c r="D18908" s="30" t="s">
        <v>969</v>
      </c>
      <c r="E18908" s="75">
        <v>95</v>
      </c>
      <c r="F18908" s="30" t="s">
        <v>53</v>
      </c>
      <c r="G18908" s="30" t="s">
        <v>54</v>
      </c>
      <c r="H18908" s="75">
        <v>1</v>
      </c>
    </row>
    <row r="18909" spans="1:8">
      <c r="A18909" s="30" t="s">
        <v>5030</v>
      </c>
      <c r="B18909" s="74">
        <v>46231</v>
      </c>
      <c r="C18909" s="30" t="s">
        <v>972</v>
      </c>
      <c r="D18909" s="30" t="s">
        <v>973</v>
      </c>
      <c r="E18909" s="75">
        <v>40</v>
      </c>
      <c r="F18909" s="30" t="s">
        <v>68</v>
      </c>
      <c r="G18909" s="30" t="s">
        <v>69</v>
      </c>
      <c r="H18909" s="75">
        <v>1</v>
      </c>
    </row>
    <row r="18910" spans="1:8">
      <c r="A18910" s="30" t="s">
        <v>5030</v>
      </c>
      <c r="B18910" s="74">
        <v>46231</v>
      </c>
      <c r="C18910" s="30" t="s">
        <v>974</v>
      </c>
      <c r="D18910" s="30" t="s">
        <v>975</v>
      </c>
      <c r="E18910" s="75">
        <v>147</v>
      </c>
      <c r="F18910" s="30" t="s">
        <v>53</v>
      </c>
      <c r="G18910" s="30" t="s">
        <v>54</v>
      </c>
      <c r="H18910" s="75">
        <v>1</v>
      </c>
    </row>
    <row r="18911" spans="1:8">
      <c r="A18911" s="30" t="s">
        <v>5030</v>
      </c>
      <c r="B18911" s="74">
        <v>46231</v>
      </c>
      <c r="C18911" s="30" t="s">
        <v>976</v>
      </c>
      <c r="D18911" s="30" t="s">
        <v>977</v>
      </c>
      <c r="E18911" s="75">
        <v>74</v>
      </c>
      <c r="F18911" s="30" t="s">
        <v>68</v>
      </c>
      <c r="G18911" s="30" t="s">
        <v>69</v>
      </c>
      <c r="H18911" s="75">
        <v>1</v>
      </c>
    </row>
    <row r="18912" spans="1:8">
      <c r="A18912" s="30" t="s">
        <v>5030</v>
      </c>
      <c r="B18912" s="74">
        <v>46231</v>
      </c>
      <c r="C18912" s="30" t="s">
        <v>980</v>
      </c>
      <c r="D18912" s="30" t="s">
        <v>981</v>
      </c>
      <c r="E18912" s="75">
        <v>285</v>
      </c>
      <c r="F18912" s="30" t="s">
        <v>70</v>
      </c>
      <c r="G18912" s="30" t="s">
        <v>71</v>
      </c>
      <c r="H18912" s="75">
        <v>2</v>
      </c>
    </row>
    <row r="18913" spans="1:8">
      <c r="A18913" s="30" t="s">
        <v>5030</v>
      </c>
      <c r="B18913" s="74">
        <v>46231</v>
      </c>
      <c r="C18913" s="30" t="s">
        <v>982</v>
      </c>
      <c r="D18913" s="30" t="s">
        <v>983</v>
      </c>
      <c r="E18913" s="75">
        <v>50</v>
      </c>
      <c r="F18913" s="30" t="s">
        <v>80</v>
      </c>
      <c r="G18913" s="30" t="s">
        <v>81</v>
      </c>
      <c r="H18913" s="75">
        <v>1</v>
      </c>
    </row>
    <row r="18914" spans="1:8">
      <c r="A18914" s="30" t="s">
        <v>5030</v>
      </c>
      <c r="B18914" s="74">
        <v>46231</v>
      </c>
      <c r="C18914" s="30" t="s">
        <v>984</v>
      </c>
      <c r="D18914" s="30" t="s">
        <v>985</v>
      </c>
      <c r="E18914" s="75">
        <v>115</v>
      </c>
      <c r="F18914" s="30" t="s">
        <v>53</v>
      </c>
      <c r="G18914" s="30" t="s">
        <v>54</v>
      </c>
      <c r="H18914" s="75">
        <v>1</v>
      </c>
    </row>
    <row r="18915" spans="1:8">
      <c r="A18915" s="30" t="s">
        <v>5030</v>
      </c>
      <c r="B18915" s="74">
        <v>46231</v>
      </c>
      <c r="C18915" s="30" t="s">
        <v>986</v>
      </c>
      <c r="D18915" s="30" t="s">
        <v>987</v>
      </c>
      <c r="E18915" s="75">
        <v>70</v>
      </c>
      <c r="F18915" s="30" t="s">
        <v>53</v>
      </c>
      <c r="G18915" s="30" t="s">
        <v>54</v>
      </c>
      <c r="H18915" s="75">
        <v>1</v>
      </c>
    </row>
    <row r="18916" spans="1:8">
      <c r="A18916" s="30" t="s">
        <v>5030</v>
      </c>
      <c r="B18916" s="74">
        <v>46231</v>
      </c>
      <c r="C18916" s="30" t="s">
        <v>990</v>
      </c>
      <c r="D18916" s="30" t="s">
        <v>991</v>
      </c>
      <c r="E18916" s="75">
        <v>14</v>
      </c>
      <c r="F18916" s="30" t="s">
        <v>53</v>
      </c>
      <c r="G18916" s="30" t="s">
        <v>54</v>
      </c>
      <c r="H18916" s="75">
        <v>1</v>
      </c>
    </row>
    <row r="18917" spans="1:8">
      <c r="A18917" s="30" t="s">
        <v>5030</v>
      </c>
      <c r="B18917" s="74">
        <v>46231</v>
      </c>
      <c r="C18917" s="30" t="s">
        <v>992</v>
      </c>
      <c r="D18917" s="30" t="s">
        <v>993</v>
      </c>
      <c r="E18917" s="75">
        <v>9</v>
      </c>
      <c r="F18917" s="30" t="s">
        <v>68</v>
      </c>
      <c r="G18917" s="30" t="s">
        <v>69</v>
      </c>
      <c r="H18917" s="75">
        <v>1</v>
      </c>
    </row>
    <row r="18918" spans="1:8">
      <c r="A18918" s="30" t="s">
        <v>5030</v>
      </c>
      <c r="B18918" s="74">
        <v>46231</v>
      </c>
      <c r="C18918" s="30" t="s">
        <v>994</v>
      </c>
      <c r="D18918" s="30" t="s">
        <v>995</v>
      </c>
      <c r="E18918" s="75">
        <v>66</v>
      </c>
      <c r="F18918" s="30" t="s">
        <v>53</v>
      </c>
      <c r="G18918" s="30" t="s">
        <v>54</v>
      </c>
      <c r="H18918" s="75">
        <v>1</v>
      </c>
    </row>
    <row r="18919" spans="1:8">
      <c r="A18919" s="30" t="s">
        <v>5030</v>
      </c>
      <c r="B18919" s="74">
        <v>46231</v>
      </c>
      <c r="C18919" s="30" t="s">
        <v>998</v>
      </c>
      <c r="D18919" s="30" t="s">
        <v>999</v>
      </c>
      <c r="E18919" s="75">
        <v>15</v>
      </c>
      <c r="F18919" s="30" t="s">
        <v>70</v>
      </c>
      <c r="G18919" s="30" t="s">
        <v>71</v>
      </c>
      <c r="H18919" s="75">
        <v>2</v>
      </c>
    </row>
    <row r="18920" spans="1:8">
      <c r="A18920" s="30" t="s">
        <v>5030</v>
      </c>
      <c r="B18920" s="74">
        <v>46231</v>
      </c>
      <c r="C18920" s="30" t="s">
        <v>1002</v>
      </c>
      <c r="D18920" s="30" t="s">
        <v>1003</v>
      </c>
      <c r="E18920" s="75">
        <v>24</v>
      </c>
      <c r="F18920" s="30" t="s">
        <v>53</v>
      </c>
      <c r="G18920" s="30" t="s">
        <v>54</v>
      </c>
      <c r="H18920" s="75">
        <v>1</v>
      </c>
    </row>
    <row r="18921" spans="1:8">
      <c r="A18921" s="30" t="s">
        <v>5030</v>
      </c>
      <c r="B18921" s="74">
        <v>46231</v>
      </c>
      <c r="C18921" s="30" t="s">
        <v>1004</v>
      </c>
      <c r="D18921" s="30" t="s">
        <v>1005</v>
      </c>
      <c r="E18921" s="75">
        <v>127</v>
      </c>
      <c r="F18921" s="30" t="s">
        <v>53</v>
      </c>
      <c r="G18921" s="30" t="s">
        <v>54</v>
      </c>
      <c r="H18921" s="75">
        <v>1</v>
      </c>
    </row>
    <row r="18922" spans="1:8">
      <c r="A18922" s="30" t="s">
        <v>5030</v>
      </c>
      <c r="B18922" s="74">
        <v>46231</v>
      </c>
      <c r="C18922" s="30" t="s">
        <v>1006</v>
      </c>
      <c r="D18922" s="30" t="s">
        <v>1007</v>
      </c>
      <c r="E18922" s="75">
        <v>50</v>
      </c>
      <c r="F18922" s="30" t="s">
        <v>70</v>
      </c>
      <c r="G18922" s="30" t="s">
        <v>71</v>
      </c>
      <c r="H18922" s="75">
        <v>2</v>
      </c>
    </row>
    <row r="18923" spans="1:8">
      <c r="A18923" s="30" t="s">
        <v>5030</v>
      </c>
      <c r="B18923" s="74">
        <v>46231</v>
      </c>
      <c r="C18923" s="30" t="s">
        <v>1012</v>
      </c>
      <c r="D18923" s="30" t="s">
        <v>1013</v>
      </c>
      <c r="E18923" s="75">
        <v>32</v>
      </c>
      <c r="F18923" s="30" t="s">
        <v>53</v>
      </c>
      <c r="G18923" s="30" t="s">
        <v>54</v>
      </c>
      <c r="H18923" s="75">
        <v>1</v>
      </c>
    </row>
    <row r="18924" spans="1:8">
      <c r="A18924" s="30" t="s">
        <v>5030</v>
      </c>
      <c r="B18924" s="74">
        <v>46231</v>
      </c>
      <c r="C18924" s="30" t="s">
        <v>1016</v>
      </c>
      <c r="D18924" s="30" t="s">
        <v>1017</v>
      </c>
      <c r="E18924" s="75">
        <v>70</v>
      </c>
      <c r="F18924" s="30" t="s">
        <v>53</v>
      </c>
      <c r="G18924" s="30" t="s">
        <v>54</v>
      </c>
      <c r="H18924" s="75">
        <v>1</v>
      </c>
    </row>
    <row r="18925" spans="1:8">
      <c r="A18925" s="30" t="s">
        <v>5030</v>
      </c>
      <c r="B18925" s="74">
        <v>46231</v>
      </c>
      <c r="C18925" s="30" t="s">
        <v>1018</v>
      </c>
      <c r="D18925" s="30" t="s">
        <v>1019</v>
      </c>
      <c r="E18925" s="75">
        <v>171</v>
      </c>
      <c r="F18925" s="30" t="s">
        <v>70</v>
      </c>
      <c r="G18925" s="30" t="s">
        <v>71</v>
      </c>
      <c r="H18925" s="75">
        <v>2</v>
      </c>
    </row>
    <row r="18926" spans="1:8">
      <c r="A18926" s="30" t="s">
        <v>5030</v>
      </c>
      <c r="B18926" s="74">
        <v>46231</v>
      </c>
      <c r="C18926" s="30" t="s">
        <v>1022</v>
      </c>
      <c r="D18926" s="30" t="s">
        <v>1023</v>
      </c>
      <c r="E18926" s="75">
        <v>35</v>
      </c>
      <c r="F18926" s="30" t="s">
        <v>70</v>
      </c>
      <c r="G18926" s="30" t="s">
        <v>71</v>
      </c>
      <c r="H18926" s="75">
        <v>2</v>
      </c>
    </row>
    <row r="18927" spans="1:8">
      <c r="A18927" s="30" t="s">
        <v>5030</v>
      </c>
      <c r="B18927" s="74">
        <v>46231</v>
      </c>
      <c r="C18927" s="30" t="s">
        <v>1026</v>
      </c>
      <c r="D18927" s="30" t="s">
        <v>1027</v>
      </c>
      <c r="E18927" s="75">
        <v>60</v>
      </c>
      <c r="F18927" s="30" t="s">
        <v>53</v>
      </c>
      <c r="G18927" s="30" t="s">
        <v>54</v>
      </c>
      <c r="H18927" s="75">
        <v>1</v>
      </c>
    </row>
    <row r="18928" spans="1:8">
      <c r="A18928" s="30" t="s">
        <v>5030</v>
      </c>
      <c r="B18928" s="74">
        <v>46231</v>
      </c>
      <c r="C18928" s="30" t="s">
        <v>1028</v>
      </c>
      <c r="D18928" s="30" t="s">
        <v>1029</v>
      </c>
      <c r="E18928" s="75">
        <v>24</v>
      </c>
      <c r="F18928" s="30" t="s">
        <v>53</v>
      </c>
      <c r="G18928" s="30" t="s">
        <v>54</v>
      </c>
      <c r="H18928" s="75">
        <v>1</v>
      </c>
    </row>
    <row r="18929" spans="1:8">
      <c r="A18929" s="30" t="s">
        <v>5030</v>
      </c>
      <c r="B18929" s="74">
        <v>46231</v>
      </c>
      <c r="C18929" s="30" t="s">
        <v>1030</v>
      </c>
      <c r="D18929" s="30" t="s">
        <v>1031</v>
      </c>
      <c r="E18929" s="75">
        <v>2</v>
      </c>
      <c r="F18929" s="30" t="s">
        <v>80</v>
      </c>
      <c r="G18929" s="30" t="s">
        <v>81</v>
      </c>
      <c r="H18929" s="75">
        <v>1</v>
      </c>
    </row>
    <row r="18930" spans="1:8">
      <c r="A18930" s="30" t="s">
        <v>5030</v>
      </c>
      <c r="B18930" s="74">
        <v>46231</v>
      </c>
      <c r="C18930" s="30" t="s">
        <v>1032</v>
      </c>
      <c r="D18930" s="30" t="s">
        <v>1033</v>
      </c>
      <c r="E18930" s="75">
        <v>116</v>
      </c>
      <c r="F18930" s="30" t="s">
        <v>76</v>
      </c>
      <c r="G18930" s="30" t="s">
        <v>77</v>
      </c>
      <c r="H18930" s="75">
        <v>1</v>
      </c>
    </row>
    <row r="18931" spans="1:8">
      <c r="A18931" s="30" t="s">
        <v>5030</v>
      </c>
      <c r="B18931" s="74">
        <v>46231</v>
      </c>
      <c r="C18931" s="30" t="s">
        <v>1036</v>
      </c>
      <c r="D18931" s="30" t="s">
        <v>1037</v>
      </c>
      <c r="E18931" s="75">
        <v>132</v>
      </c>
      <c r="F18931" s="30" t="s">
        <v>53</v>
      </c>
      <c r="G18931" s="30" t="s">
        <v>54</v>
      </c>
      <c r="H18931" s="75">
        <v>1</v>
      </c>
    </row>
    <row r="18932" spans="1:8">
      <c r="A18932" s="30" t="s">
        <v>5030</v>
      </c>
      <c r="B18932" s="74">
        <v>46231</v>
      </c>
      <c r="C18932" s="30" t="s">
        <v>1040</v>
      </c>
      <c r="D18932" s="30" t="s">
        <v>1041</v>
      </c>
      <c r="E18932" s="75">
        <v>29</v>
      </c>
      <c r="F18932" s="30" t="s">
        <v>53</v>
      </c>
      <c r="G18932" s="30" t="s">
        <v>54</v>
      </c>
      <c r="H18932" s="75">
        <v>1</v>
      </c>
    </row>
    <row r="18933" spans="1:8">
      <c r="A18933" s="30" t="s">
        <v>5030</v>
      </c>
      <c r="B18933" s="74">
        <v>46231</v>
      </c>
      <c r="C18933" s="30" t="s">
        <v>1044</v>
      </c>
      <c r="D18933" s="30" t="s">
        <v>1045</v>
      </c>
      <c r="E18933" s="75">
        <v>103</v>
      </c>
      <c r="F18933" s="30" t="s">
        <v>53</v>
      </c>
      <c r="G18933" s="30" t="s">
        <v>54</v>
      </c>
      <c r="H18933" s="75">
        <v>1</v>
      </c>
    </row>
    <row r="18934" spans="1:8">
      <c r="A18934" s="30" t="s">
        <v>5030</v>
      </c>
      <c r="B18934" s="74">
        <v>46231</v>
      </c>
      <c r="C18934" s="30" t="s">
        <v>1046</v>
      </c>
      <c r="D18934" s="30" t="s">
        <v>1047</v>
      </c>
      <c r="E18934" s="75">
        <v>6</v>
      </c>
      <c r="F18934" s="30" t="s">
        <v>80</v>
      </c>
      <c r="G18934" s="30" t="s">
        <v>81</v>
      </c>
      <c r="H18934" s="75">
        <v>1</v>
      </c>
    </row>
    <row r="18935" spans="1:8">
      <c r="A18935" s="30" t="s">
        <v>5030</v>
      </c>
      <c r="B18935" s="74">
        <v>46231</v>
      </c>
      <c r="C18935" s="30" t="s">
        <v>1048</v>
      </c>
      <c r="D18935" s="30" t="s">
        <v>1049</v>
      </c>
      <c r="E18935" s="75">
        <v>47</v>
      </c>
      <c r="F18935" s="30" t="s">
        <v>76</v>
      </c>
      <c r="G18935" s="30" t="s">
        <v>77</v>
      </c>
      <c r="H18935" s="75">
        <v>1</v>
      </c>
    </row>
    <row r="18936" spans="1:8">
      <c r="A18936" s="30" t="s">
        <v>5030</v>
      </c>
      <c r="B18936" s="74">
        <v>46231</v>
      </c>
      <c r="C18936" s="30" t="s">
        <v>1050</v>
      </c>
      <c r="D18936" s="30" t="s">
        <v>1051</v>
      </c>
      <c r="E18936" s="75">
        <v>18</v>
      </c>
      <c r="F18936" s="30" t="s">
        <v>76</v>
      </c>
      <c r="G18936" s="30" t="s">
        <v>77</v>
      </c>
      <c r="H18936" s="75">
        <v>1</v>
      </c>
    </row>
    <row r="18937" spans="1:8">
      <c r="A18937" s="30" t="s">
        <v>5030</v>
      </c>
      <c r="B18937" s="74">
        <v>46231</v>
      </c>
      <c r="C18937" s="30" t="s">
        <v>1052</v>
      </c>
      <c r="D18937" s="30" t="s">
        <v>1053</v>
      </c>
      <c r="E18937" s="75">
        <v>90</v>
      </c>
      <c r="F18937" s="30" t="s">
        <v>53</v>
      </c>
      <c r="G18937" s="30" t="s">
        <v>54</v>
      </c>
      <c r="H18937" s="75">
        <v>1</v>
      </c>
    </row>
    <row r="18938" spans="1:8">
      <c r="A18938" s="30" t="s">
        <v>5030</v>
      </c>
      <c r="B18938" s="74">
        <v>46231</v>
      </c>
      <c r="C18938" s="30" t="s">
        <v>1054</v>
      </c>
      <c r="D18938" s="30" t="s">
        <v>1055</v>
      </c>
      <c r="E18938" s="75">
        <v>150</v>
      </c>
      <c r="F18938" s="30" t="s">
        <v>70</v>
      </c>
      <c r="G18938" s="30" t="s">
        <v>71</v>
      </c>
      <c r="H18938" s="75">
        <v>2</v>
      </c>
    </row>
    <row r="18939" spans="1:8">
      <c r="A18939" s="30" t="s">
        <v>5030</v>
      </c>
      <c r="B18939" s="74">
        <v>46231</v>
      </c>
      <c r="C18939" s="30" t="s">
        <v>1058</v>
      </c>
      <c r="D18939" s="30" t="s">
        <v>1059</v>
      </c>
      <c r="E18939" s="75">
        <v>1</v>
      </c>
      <c r="F18939" s="30" t="s">
        <v>80</v>
      </c>
      <c r="G18939" s="30" t="s">
        <v>81</v>
      </c>
      <c r="H18939" s="75">
        <v>1</v>
      </c>
    </row>
    <row r="18940" spans="1:8">
      <c r="A18940" s="30" t="s">
        <v>5030</v>
      </c>
      <c r="B18940" s="74">
        <v>46231</v>
      </c>
      <c r="C18940" s="30" t="s">
        <v>1060</v>
      </c>
      <c r="D18940" s="30" t="s">
        <v>1061</v>
      </c>
      <c r="E18940" s="75">
        <v>48</v>
      </c>
      <c r="F18940" s="30" t="s">
        <v>53</v>
      </c>
      <c r="G18940" s="30" t="s">
        <v>54</v>
      </c>
      <c r="H18940" s="75">
        <v>1</v>
      </c>
    </row>
    <row r="18941" spans="1:8">
      <c r="A18941" s="30" t="s">
        <v>5030</v>
      </c>
      <c r="B18941" s="74">
        <v>46231</v>
      </c>
      <c r="C18941" s="30" t="s">
        <v>1062</v>
      </c>
      <c r="D18941" s="30" t="s">
        <v>1063</v>
      </c>
      <c r="E18941" s="75">
        <v>129</v>
      </c>
      <c r="F18941" s="30" t="s">
        <v>70</v>
      </c>
      <c r="G18941" s="30" t="s">
        <v>71</v>
      </c>
      <c r="H18941" s="75">
        <v>2</v>
      </c>
    </row>
    <row r="18942" spans="1:8">
      <c r="A18942" s="30" t="s">
        <v>5030</v>
      </c>
      <c r="B18942" s="74">
        <v>46231</v>
      </c>
      <c r="C18942" s="30" t="s">
        <v>1066</v>
      </c>
      <c r="D18942" s="30" t="s">
        <v>1067</v>
      </c>
      <c r="E18942" s="75">
        <v>60</v>
      </c>
      <c r="F18942" s="30" t="s">
        <v>80</v>
      </c>
      <c r="G18942" s="30" t="s">
        <v>81</v>
      </c>
      <c r="H18942" s="75">
        <v>1</v>
      </c>
    </row>
    <row r="18943" spans="1:8">
      <c r="A18943" s="30" t="s">
        <v>5030</v>
      </c>
      <c r="B18943" s="74">
        <v>46231</v>
      </c>
      <c r="C18943" s="30" t="s">
        <v>1068</v>
      </c>
      <c r="D18943" s="30" t="s">
        <v>1069</v>
      </c>
      <c r="E18943" s="75">
        <v>196</v>
      </c>
      <c r="F18943" s="30" t="s">
        <v>70</v>
      </c>
      <c r="G18943" s="30" t="s">
        <v>71</v>
      </c>
      <c r="H18943" s="75">
        <v>2</v>
      </c>
    </row>
    <row r="18944" spans="1:8">
      <c r="A18944" s="30" t="s">
        <v>5030</v>
      </c>
      <c r="B18944" s="74">
        <v>46231</v>
      </c>
      <c r="C18944" s="30" t="s">
        <v>1070</v>
      </c>
      <c r="D18944" s="30" t="s">
        <v>1071</v>
      </c>
      <c r="E18944" s="75">
        <v>5</v>
      </c>
      <c r="F18944" s="30" t="s">
        <v>70</v>
      </c>
      <c r="G18944" s="30" t="s">
        <v>71</v>
      </c>
      <c r="H18944" s="75">
        <v>2</v>
      </c>
    </row>
    <row r="18945" spans="1:8">
      <c r="A18945" s="30" t="s">
        <v>5030</v>
      </c>
      <c r="B18945" s="74">
        <v>46231</v>
      </c>
      <c r="C18945" s="30" t="s">
        <v>1072</v>
      </c>
      <c r="D18945" s="30" t="s">
        <v>1073</v>
      </c>
      <c r="E18945" s="75">
        <v>132</v>
      </c>
      <c r="F18945" s="30" t="s">
        <v>53</v>
      </c>
      <c r="G18945" s="30" t="s">
        <v>54</v>
      </c>
      <c r="H18945" s="75">
        <v>1</v>
      </c>
    </row>
    <row r="18946" spans="1:8">
      <c r="A18946" s="30" t="s">
        <v>5030</v>
      </c>
      <c r="B18946" s="74">
        <v>46231</v>
      </c>
      <c r="C18946" s="30" t="s">
        <v>1074</v>
      </c>
      <c r="D18946" s="30" t="s">
        <v>1075</v>
      </c>
      <c r="E18946" s="75">
        <v>66</v>
      </c>
      <c r="F18946" s="30" t="s">
        <v>70</v>
      </c>
      <c r="G18946" s="30" t="s">
        <v>71</v>
      </c>
      <c r="H18946" s="75">
        <v>2</v>
      </c>
    </row>
    <row r="18947" spans="1:8">
      <c r="A18947" s="30" t="s">
        <v>5030</v>
      </c>
      <c r="B18947" s="74">
        <v>46231</v>
      </c>
      <c r="C18947" s="30" t="s">
        <v>1076</v>
      </c>
      <c r="D18947" s="30" t="s">
        <v>1077</v>
      </c>
      <c r="E18947" s="75">
        <v>19</v>
      </c>
      <c r="F18947" s="30" t="s">
        <v>53</v>
      </c>
      <c r="G18947" s="30" t="s">
        <v>54</v>
      </c>
      <c r="H18947" s="75">
        <v>1</v>
      </c>
    </row>
    <row r="18948" spans="1:8">
      <c r="A18948" s="30" t="s">
        <v>5030</v>
      </c>
      <c r="B18948" s="74">
        <v>46231</v>
      </c>
      <c r="C18948" s="30" t="s">
        <v>1080</v>
      </c>
      <c r="D18948" s="30" t="s">
        <v>1081</v>
      </c>
      <c r="E18948" s="75">
        <v>19</v>
      </c>
      <c r="F18948" s="30" t="s">
        <v>70</v>
      </c>
      <c r="G18948" s="30" t="s">
        <v>71</v>
      </c>
      <c r="H18948" s="75">
        <v>2</v>
      </c>
    </row>
    <row r="18949" spans="1:8">
      <c r="A18949" s="30" t="s">
        <v>5030</v>
      </c>
      <c r="B18949" s="74">
        <v>46231</v>
      </c>
      <c r="C18949" s="30" t="s">
        <v>1084</v>
      </c>
      <c r="D18949" s="30" t="s">
        <v>1085</v>
      </c>
      <c r="E18949" s="75">
        <v>30</v>
      </c>
      <c r="F18949" s="30" t="s">
        <v>66</v>
      </c>
      <c r="G18949" s="30" t="s">
        <v>67</v>
      </c>
      <c r="H18949" s="75">
        <v>2</v>
      </c>
    </row>
    <row r="18950" spans="1:8">
      <c r="A18950" s="30" t="s">
        <v>5030</v>
      </c>
      <c r="B18950" s="74">
        <v>46231</v>
      </c>
      <c r="C18950" s="30" t="s">
        <v>1086</v>
      </c>
      <c r="D18950" s="30" t="s">
        <v>1087</v>
      </c>
      <c r="E18950" s="75">
        <v>54</v>
      </c>
      <c r="F18950" s="30" t="s">
        <v>53</v>
      </c>
      <c r="G18950" s="30" t="s">
        <v>54</v>
      </c>
      <c r="H18950" s="75">
        <v>1</v>
      </c>
    </row>
    <row r="18951" spans="1:8">
      <c r="A18951" s="30" t="s">
        <v>5030</v>
      </c>
      <c r="B18951" s="74">
        <v>46231</v>
      </c>
      <c r="C18951" s="30" t="s">
        <v>1088</v>
      </c>
      <c r="D18951" s="30" t="s">
        <v>1089</v>
      </c>
      <c r="E18951" s="75">
        <v>30</v>
      </c>
      <c r="F18951" s="30" t="s">
        <v>66</v>
      </c>
      <c r="G18951" s="30" t="s">
        <v>67</v>
      </c>
      <c r="H18951" s="75">
        <v>2</v>
      </c>
    </row>
    <row r="18952" spans="1:8">
      <c r="A18952" s="30" t="s">
        <v>5030</v>
      </c>
      <c r="B18952" s="74">
        <v>46231</v>
      </c>
      <c r="C18952" s="30" t="s">
        <v>1092</v>
      </c>
      <c r="D18952" s="30" t="s">
        <v>1093</v>
      </c>
      <c r="E18952" s="75">
        <v>270</v>
      </c>
      <c r="F18952" s="30" t="s">
        <v>78</v>
      </c>
      <c r="G18952" s="30" t="s">
        <v>79</v>
      </c>
      <c r="H18952" s="75">
        <v>2</v>
      </c>
    </row>
    <row r="18953" spans="1:8">
      <c r="A18953" s="30" t="s">
        <v>5030</v>
      </c>
      <c r="B18953" s="74">
        <v>46231</v>
      </c>
      <c r="C18953" s="30" t="s">
        <v>1094</v>
      </c>
      <c r="D18953" s="30" t="s">
        <v>1095</v>
      </c>
      <c r="E18953" s="75">
        <v>48</v>
      </c>
      <c r="F18953" s="30" t="s">
        <v>70</v>
      </c>
      <c r="G18953" s="30" t="s">
        <v>71</v>
      </c>
      <c r="H18953" s="75">
        <v>2</v>
      </c>
    </row>
    <row r="18954" spans="1:8">
      <c r="A18954" s="30" t="s">
        <v>5030</v>
      </c>
      <c r="B18954" s="74">
        <v>46231</v>
      </c>
      <c r="C18954" s="30" t="s">
        <v>1096</v>
      </c>
      <c r="D18954" s="30" t="s">
        <v>1097</v>
      </c>
      <c r="E18954" s="75">
        <v>73</v>
      </c>
      <c r="F18954" s="30" t="s">
        <v>70</v>
      </c>
      <c r="G18954" s="30" t="s">
        <v>71</v>
      </c>
      <c r="H18954" s="75">
        <v>2</v>
      </c>
    </row>
    <row r="18955" spans="1:8">
      <c r="A18955" s="30" t="s">
        <v>5030</v>
      </c>
      <c r="B18955" s="74">
        <v>46231</v>
      </c>
      <c r="C18955" s="30" t="s">
        <v>1098</v>
      </c>
      <c r="D18955" s="30" t="s">
        <v>1099</v>
      </c>
      <c r="E18955" s="75">
        <v>18</v>
      </c>
      <c r="F18955" s="30" t="s">
        <v>53</v>
      </c>
      <c r="G18955" s="30" t="s">
        <v>54</v>
      </c>
      <c r="H18955" s="75">
        <v>1</v>
      </c>
    </row>
    <row r="18956" spans="1:8">
      <c r="A18956" s="30" t="s">
        <v>5030</v>
      </c>
      <c r="B18956" s="74">
        <v>46231</v>
      </c>
      <c r="C18956" s="30" t="s">
        <v>1102</v>
      </c>
      <c r="D18956" s="30" t="s">
        <v>1103</v>
      </c>
      <c r="E18956" s="75">
        <v>50</v>
      </c>
      <c r="F18956" s="30" t="s">
        <v>53</v>
      </c>
      <c r="G18956" s="30" t="s">
        <v>54</v>
      </c>
      <c r="H18956" s="75">
        <v>1</v>
      </c>
    </row>
    <row r="18957" spans="1:8">
      <c r="A18957" s="30" t="s">
        <v>5030</v>
      </c>
      <c r="B18957" s="74">
        <v>46231</v>
      </c>
      <c r="C18957" s="30" t="s">
        <v>1104</v>
      </c>
      <c r="D18957" s="30" t="s">
        <v>1105</v>
      </c>
      <c r="E18957" s="75">
        <v>127</v>
      </c>
      <c r="F18957" s="30" t="s">
        <v>53</v>
      </c>
      <c r="G18957" s="30" t="s">
        <v>54</v>
      </c>
      <c r="H18957" s="75">
        <v>1</v>
      </c>
    </row>
    <row r="18958" spans="1:8">
      <c r="A18958" s="30" t="s">
        <v>5030</v>
      </c>
      <c r="B18958" s="74">
        <v>46231</v>
      </c>
      <c r="C18958" s="30" t="s">
        <v>1106</v>
      </c>
      <c r="D18958" s="30" t="s">
        <v>1107</v>
      </c>
      <c r="E18958" s="75">
        <v>190</v>
      </c>
      <c r="F18958" s="30" t="s">
        <v>80</v>
      </c>
      <c r="G18958" s="30" t="s">
        <v>81</v>
      </c>
      <c r="H18958" s="75">
        <v>1</v>
      </c>
    </row>
    <row r="18959" spans="1:8">
      <c r="A18959" s="30" t="s">
        <v>5030</v>
      </c>
      <c r="B18959" s="74">
        <v>46231</v>
      </c>
      <c r="C18959" s="30" t="s">
        <v>1108</v>
      </c>
      <c r="D18959" s="30" t="s">
        <v>1109</v>
      </c>
      <c r="E18959" s="75">
        <v>88</v>
      </c>
      <c r="F18959" s="30" t="s">
        <v>53</v>
      </c>
      <c r="G18959" s="30" t="s">
        <v>54</v>
      </c>
      <c r="H18959" s="75">
        <v>1</v>
      </c>
    </row>
    <row r="18960" spans="1:8">
      <c r="A18960" s="30" t="s">
        <v>5030</v>
      </c>
      <c r="B18960" s="74">
        <v>46231</v>
      </c>
      <c r="C18960" s="30" t="s">
        <v>1110</v>
      </c>
      <c r="D18960" s="30" t="s">
        <v>1111</v>
      </c>
      <c r="E18960" s="75">
        <v>119</v>
      </c>
      <c r="F18960" s="30" t="s">
        <v>80</v>
      </c>
      <c r="G18960" s="30" t="s">
        <v>81</v>
      </c>
      <c r="H18960" s="75">
        <v>1</v>
      </c>
    </row>
    <row r="18961" spans="1:8">
      <c r="A18961" s="30" t="s">
        <v>5030</v>
      </c>
      <c r="B18961" s="74">
        <v>46231</v>
      </c>
      <c r="C18961" s="30" t="s">
        <v>1112</v>
      </c>
      <c r="D18961" s="30" t="s">
        <v>1113</v>
      </c>
      <c r="E18961" s="75">
        <v>41</v>
      </c>
      <c r="F18961" s="30" t="s">
        <v>53</v>
      </c>
      <c r="G18961" s="30" t="s">
        <v>54</v>
      </c>
      <c r="H18961" s="75">
        <v>1</v>
      </c>
    </row>
    <row r="18962" spans="1:8">
      <c r="A18962" s="30" t="s">
        <v>5030</v>
      </c>
      <c r="B18962" s="74">
        <v>46231</v>
      </c>
      <c r="C18962" s="30" t="s">
        <v>1120</v>
      </c>
      <c r="D18962" s="30" t="s">
        <v>1121</v>
      </c>
      <c r="E18962" s="75">
        <v>181</v>
      </c>
      <c r="F18962" s="30" t="s">
        <v>72</v>
      </c>
      <c r="G18962" s="30" t="s">
        <v>73</v>
      </c>
      <c r="H18962" s="75">
        <v>3</v>
      </c>
    </row>
    <row r="18963" spans="1:8">
      <c r="A18963" s="30" t="s">
        <v>5030</v>
      </c>
      <c r="B18963" s="74">
        <v>46231</v>
      </c>
      <c r="C18963" s="30" t="s">
        <v>1122</v>
      </c>
      <c r="D18963" s="30" t="s">
        <v>1123</v>
      </c>
      <c r="E18963" s="75">
        <v>22</v>
      </c>
      <c r="F18963" s="30" t="s">
        <v>70</v>
      </c>
      <c r="G18963" s="30" t="s">
        <v>71</v>
      </c>
      <c r="H18963" s="75">
        <v>2</v>
      </c>
    </row>
    <row r="18964" spans="1:8">
      <c r="A18964" s="30" t="s">
        <v>5030</v>
      </c>
      <c r="B18964" s="74">
        <v>46231</v>
      </c>
      <c r="C18964" s="30" t="s">
        <v>1124</v>
      </c>
      <c r="D18964" s="30" t="s">
        <v>1125</v>
      </c>
      <c r="E18964" s="75">
        <v>96</v>
      </c>
      <c r="F18964" s="30" t="s">
        <v>80</v>
      </c>
      <c r="G18964" s="30" t="s">
        <v>81</v>
      </c>
      <c r="H18964" s="75">
        <v>1</v>
      </c>
    </row>
    <row r="18965" spans="1:8">
      <c r="A18965" s="30" t="s">
        <v>5030</v>
      </c>
      <c r="B18965" s="74">
        <v>46231</v>
      </c>
      <c r="C18965" s="30" t="s">
        <v>1128</v>
      </c>
      <c r="D18965" s="30" t="s">
        <v>1129</v>
      </c>
      <c r="E18965" s="75">
        <v>48</v>
      </c>
      <c r="F18965" s="30" t="s">
        <v>68</v>
      </c>
      <c r="G18965" s="30" t="s">
        <v>69</v>
      </c>
      <c r="H18965" s="75">
        <v>1</v>
      </c>
    </row>
    <row r="18966" spans="1:8">
      <c r="A18966" s="30" t="s">
        <v>5030</v>
      </c>
      <c r="B18966" s="74">
        <v>46231</v>
      </c>
      <c r="C18966" s="30" t="s">
        <v>1130</v>
      </c>
      <c r="D18966" s="30" t="s">
        <v>1131</v>
      </c>
      <c r="E18966" s="75">
        <v>11</v>
      </c>
      <c r="F18966" s="30" t="s">
        <v>76</v>
      </c>
      <c r="G18966" s="30" t="s">
        <v>77</v>
      </c>
      <c r="H18966" s="75">
        <v>1</v>
      </c>
    </row>
    <row r="18967" spans="1:8">
      <c r="A18967" s="30" t="s">
        <v>5030</v>
      </c>
      <c r="B18967" s="74">
        <v>46231</v>
      </c>
      <c r="C18967" s="30" t="s">
        <v>1132</v>
      </c>
      <c r="D18967" s="30" t="s">
        <v>1133</v>
      </c>
      <c r="E18967" s="75">
        <v>3</v>
      </c>
      <c r="F18967" s="30" t="s">
        <v>70</v>
      </c>
      <c r="G18967" s="30" t="s">
        <v>71</v>
      </c>
      <c r="H18967" s="75">
        <v>2</v>
      </c>
    </row>
    <row r="18968" spans="1:8">
      <c r="A18968" s="30" t="s">
        <v>5030</v>
      </c>
      <c r="B18968" s="74">
        <v>46231</v>
      </c>
      <c r="C18968" s="30" t="s">
        <v>1134</v>
      </c>
      <c r="D18968" s="30" t="s">
        <v>1135</v>
      </c>
      <c r="E18968" s="75">
        <v>141</v>
      </c>
      <c r="F18968" s="30" t="s">
        <v>70</v>
      </c>
      <c r="G18968" s="30" t="s">
        <v>71</v>
      </c>
      <c r="H18968" s="75">
        <v>2</v>
      </c>
    </row>
    <row r="18969" spans="1:8">
      <c r="A18969" s="30" t="s">
        <v>5030</v>
      </c>
      <c r="B18969" s="74">
        <v>46231</v>
      </c>
      <c r="C18969" s="30" t="s">
        <v>1136</v>
      </c>
      <c r="D18969" s="30" t="s">
        <v>1137</v>
      </c>
      <c r="E18969" s="75">
        <v>47</v>
      </c>
      <c r="F18969" s="30" t="s">
        <v>70</v>
      </c>
      <c r="G18969" s="30" t="s">
        <v>71</v>
      </c>
      <c r="H18969" s="75">
        <v>2</v>
      </c>
    </row>
    <row r="18970" spans="1:8">
      <c r="A18970" s="30" t="s">
        <v>5030</v>
      </c>
      <c r="B18970" s="74">
        <v>46231</v>
      </c>
      <c r="C18970" s="30" t="s">
        <v>1138</v>
      </c>
      <c r="D18970" s="30" t="s">
        <v>1139</v>
      </c>
      <c r="E18970" s="75">
        <v>97</v>
      </c>
      <c r="F18970" s="30" t="s">
        <v>76</v>
      </c>
      <c r="G18970" s="30" t="s">
        <v>77</v>
      </c>
      <c r="H18970" s="75">
        <v>1</v>
      </c>
    </row>
    <row r="18971" spans="1:8">
      <c r="A18971" s="30" t="s">
        <v>5030</v>
      </c>
      <c r="B18971" s="74">
        <v>46231</v>
      </c>
      <c r="C18971" s="30" t="s">
        <v>1140</v>
      </c>
      <c r="D18971" s="30" t="s">
        <v>1141</v>
      </c>
      <c r="E18971" s="75">
        <v>188</v>
      </c>
      <c r="F18971" s="30" t="s">
        <v>53</v>
      </c>
      <c r="G18971" s="30" t="s">
        <v>54</v>
      </c>
      <c r="H18971" s="75">
        <v>1</v>
      </c>
    </row>
    <row r="18972" spans="1:8">
      <c r="A18972" s="30" t="s">
        <v>5030</v>
      </c>
      <c r="B18972" s="74">
        <v>46231</v>
      </c>
      <c r="C18972" s="30" t="s">
        <v>1142</v>
      </c>
      <c r="D18972" s="30" t="s">
        <v>1143</v>
      </c>
      <c r="E18972" s="75">
        <v>158</v>
      </c>
      <c r="F18972" s="30" t="s">
        <v>70</v>
      </c>
      <c r="G18972" s="30" t="s">
        <v>71</v>
      </c>
      <c r="H18972" s="75">
        <v>2</v>
      </c>
    </row>
    <row r="18973" spans="1:8">
      <c r="A18973" s="30" t="s">
        <v>5030</v>
      </c>
      <c r="B18973" s="74">
        <v>46231</v>
      </c>
      <c r="C18973" s="30" t="s">
        <v>1148</v>
      </c>
      <c r="D18973" s="30" t="s">
        <v>1149</v>
      </c>
      <c r="E18973" s="75">
        <v>65</v>
      </c>
      <c r="F18973" s="30" t="s">
        <v>70</v>
      </c>
      <c r="G18973" s="30" t="s">
        <v>71</v>
      </c>
      <c r="H18973" s="75">
        <v>2</v>
      </c>
    </row>
    <row r="18974" spans="1:8">
      <c r="A18974" s="30" t="s">
        <v>5030</v>
      </c>
      <c r="B18974" s="74">
        <v>46231</v>
      </c>
      <c r="C18974" s="30" t="s">
        <v>1150</v>
      </c>
      <c r="D18974" s="30" t="s">
        <v>1151</v>
      </c>
      <c r="E18974" s="75">
        <v>56</v>
      </c>
      <c r="F18974" s="30" t="s">
        <v>70</v>
      </c>
      <c r="G18974" s="30" t="s">
        <v>71</v>
      </c>
      <c r="H18974" s="75">
        <v>2</v>
      </c>
    </row>
    <row r="18975" spans="1:8">
      <c r="A18975" s="30" t="s">
        <v>5030</v>
      </c>
      <c r="B18975" s="74">
        <v>46231</v>
      </c>
      <c r="C18975" s="30" t="s">
        <v>1152</v>
      </c>
      <c r="D18975" s="30" t="s">
        <v>1153</v>
      </c>
      <c r="E18975" s="75">
        <v>115</v>
      </c>
      <c r="F18975" s="30" t="s">
        <v>70</v>
      </c>
      <c r="G18975" s="30" t="s">
        <v>71</v>
      </c>
      <c r="H18975" s="75">
        <v>2</v>
      </c>
    </row>
    <row r="18976" spans="1:8">
      <c r="A18976" s="30" t="s">
        <v>5030</v>
      </c>
      <c r="B18976" s="74">
        <v>46231</v>
      </c>
      <c r="C18976" s="30" t="s">
        <v>1154</v>
      </c>
      <c r="D18976" s="30" t="s">
        <v>1155</v>
      </c>
      <c r="E18976" s="75">
        <v>120</v>
      </c>
      <c r="F18976" s="30" t="s">
        <v>53</v>
      </c>
      <c r="G18976" s="30" t="s">
        <v>54</v>
      </c>
      <c r="H18976" s="75">
        <v>1</v>
      </c>
    </row>
    <row r="18977" spans="1:8">
      <c r="A18977" s="30" t="s">
        <v>5030</v>
      </c>
      <c r="B18977" s="74">
        <v>46231</v>
      </c>
      <c r="C18977" s="30" t="s">
        <v>1162</v>
      </c>
      <c r="D18977" s="30" t="s">
        <v>1163</v>
      </c>
      <c r="E18977" s="75">
        <v>17</v>
      </c>
      <c r="F18977" s="30" t="s">
        <v>76</v>
      </c>
      <c r="G18977" s="30" t="s">
        <v>77</v>
      </c>
      <c r="H18977" s="75">
        <v>1</v>
      </c>
    </row>
    <row r="18978" spans="1:8">
      <c r="A18978" s="30" t="s">
        <v>5030</v>
      </c>
      <c r="B18978" s="74">
        <v>46231</v>
      </c>
      <c r="C18978" s="30" t="s">
        <v>1174</v>
      </c>
      <c r="D18978" s="30" t="s">
        <v>1175</v>
      </c>
      <c r="E18978" s="75">
        <v>37</v>
      </c>
      <c r="F18978" s="30" t="s">
        <v>53</v>
      </c>
      <c r="G18978" s="30" t="s">
        <v>54</v>
      </c>
      <c r="H18978" s="75">
        <v>1</v>
      </c>
    </row>
    <row r="18979" spans="1:8">
      <c r="A18979" s="30" t="s">
        <v>5030</v>
      </c>
      <c r="B18979" s="74">
        <v>46231</v>
      </c>
      <c r="C18979" s="30" t="s">
        <v>1180</v>
      </c>
      <c r="D18979" s="30" t="s">
        <v>1181</v>
      </c>
      <c r="E18979" s="75">
        <v>334</v>
      </c>
      <c r="F18979" s="30" t="s">
        <v>53</v>
      </c>
      <c r="G18979" s="30" t="s">
        <v>54</v>
      </c>
      <c r="H18979" s="75">
        <v>1</v>
      </c>
    </row>
    <row r="18980" spans="1:8">
      <c r="A18980" s="30" t="s">
        <v>5030</v>
      </c>
      <c r="B18980" s="74">
        <v>46231</v>
      </c>
      <c r="C18980" s="30" t="s">
        <v>1188</v>
      </c>
      <c r="D18980" s="30" t="s">
        <v>1189</v>
      </c>
      <c r="E18980" s="75">
        <v>13</v>
      </c>
      <c r="F18980" s="30" t="s">
        <v>53</v>
      </c>
      <c r="G18980" s="30" t="s">
        <v>54</v>
      </c>
      <c r="H18980" s="75">
        <v>1</v>
      </c>
    </row>
    <row r="18981" spans="1:8">
      <c r="A18981" s="30" t="s">
        <v>5030</v>
      </c>
      <c r="B18981" s="74">
        <v>46231</v>
      </c>
      <c r="C18981" s="30" t="s">
        <v>1202</v>
      </c>
      <c r="D18981" s="30" t="s">
        <v>1203</v>
      </c>
      <c r="E18981" s="75">
        <v>108</v>
      </c>
      <c r="F18981" s="30" t="s">
        <v>70</v>
      </c>
      <c r="G18981" s="30" t="s">
        <v>71</v>
      </c>
      <c r="H18981" s="75">
        <v>2</v>
      </c>
    </row>
    <row r="18982" spans="1:8">
      <c r="A18982" s="30" t="s">
        <v>5030</v>
      </c>
      <c r="B18982" s="74">
        <v>46231</v>
      </c>
      <c r="C18982" s="30" t="s">
        <v>1204</v>
      </c>
      <c r="D18982" s="30" t="s">
        <v>1205</v>
      </c>
      <c r="E18982" s="75">
        <v>35</v>
      </c>
      <c r="F18982" s="30" t="s">
        <v>53</v>
      </c>
      <c r="G18982" s="30" t="s">
        <v>54</v>
      </c>
      <c r="H18982" s="75">
        <v>1</v>
      </c>
    </row>
    <row r="18983" spans="1:8">
      <c r="A18983" s="30" t="s">
        <v>5030</v>
      </c>
      <c r="B18983" s="74">
        <v>46231</v>
      </c>
      <c r="C18983" s="30" t="s">
        <v>1206</v>
      </c>
      <c r="D18983" s="30" t="s">
        <v>1207</v>
      </c>
      <c r="E18983" s="75">
        <v>72</v>
      </c>
      <c r="F18983" s="30" t="s">
        <v>53</v>
      </c>
      <c r="G18983" s="30" t="s">
        <v>54</v>
      </c>
      <c r="H18983" s="75">
        <v>1</v>
      </c>
    </row>
    <row r="18984" spans="1:8">
      <c r="A18984" s="30" t="s">
        <v>5030</v>
      </c>
      <c r="B18984" s="74">
        <v>46231</v>
      </c>
      <c r="C18984" s="30" t="s">
        <v>1208</v>
      </c>
      <c r="D18984" s="30" t="s">
        <v>1209</v>
      </c>
      <c r="E18984" s="75">
        <v>136</v>
      </c>
      <c r="F18984" s="30" t="s">
        <v>53</v>
      </c>
      <c r="G18984" s="30" t="s">
        <v>54</v>
      </c>
      <c r="H18984" s="75">
        <v>1</v>
      </c>
    </row>
    <row r="18985" spans="1:8">
      <c r="A18985" s="30" t="s">
        <v>5030</v>
      </c>
      <c r="B18985" s="74">
        <v>46231</v>
      </c>
      <c r="C18985" s="30" t="s">
        <v>1210</v>
      </c>
      <c r="D18985" s="30" t="s">
        <v>1211</v>
      </c>
      <c r="E18985" s="75">
        <v>55</v>
      </c>
      <c r="F18985" s="30" t="s">
        <v>53</v>
      </c>
      <c r="G18985" s="30" t="s">
        <v>54</v>
      </c>
      <c r="H18985" s="75">
        <v>1</v>
      </c>
    </row>
    <row r="18986" spans="1:8">
      <c r="A18986" s="30" t="s">
        <v>5030</v>
      </c>
      <c r="B18986" s="74">
        <v>46231</v>
      </c>
      <c r="C18986" s="30" t="s">
        <v>1212</v>
      </c>
      <c r="D18986" s="30" t="s">
        <v>1213</v>
      </c>
      <c r="E18986" s="75">
        <v>58</v>
      </c>
      <c r="F18986" s="30" t="s">
        <v>78</v>
      </c>
      <c r="G18986" s="30" t="s">
        <v>79</v>
      </c>
      <c r="H18986" s="75">
        <v>2</v>
      </c>
    </row>
    <row r="18987" spans="1:8">
      <c r="A18987" s="30" t="s">
        <v>5030</v>
      </c>
      <c r="B18987" s="74">
        <v>46231</v>
      </c>
      <c r="C18987" s="30" t="s">
        <v>1214</v>
      </c>
      <c r="D18987" s="30" t="s">
        <v>1215</v>
      </c>
      <c r="E18987" s="75">
        <v>28</v>
      </c>
      <c r="F18987" s="30" t="s">
        <v>70</v>
      </c>
      <c r="G18987" s="30" t="s">
        <v>71</v>
      </c>
      <c r="H18987" s="75">
        <v>2</v>
      </c>
    </row>
    <row r="18988" spans="1:8">
      <c r="A18988" s="30" t="s">
        <v>5030</v>
      </c>
      <c r="B18988" s="74">
        <v>46231</v>
      </c>
      <c r="C18988" s="30" t="s">
        <v>1218</v>
      </c>
      <c r="D18988" s="30" t="s">
        <v>1219</v>
      </c>
      <c r="E18988" s="75">
        <v>43</v>
      </c>
      <c r="F18988" s="30" t="s">
        <v>53</v>
      </c>
      <c r="G18988" s="30" t="s">
        <v>54</v>
      </c>
      <c r="H18988" s="75">
        <v>1</v>
      </c>
    </row>
    <row r="18989" spans="1:8">
      <c r="A18989" s="30" t="s">
        <v>5030</v>
      </c>
      <c r="B18989" s="74">
        <v>46231</v>
      </c>
      <c r="C18989" s="30" t="s">
        <v>1220</v>
      </c>
      <c r="D18989" s="30" t="s">
        <v>1221</v>
      </c>
      <c r="E18989" s="75">
        <v>112</v>
      </c>
      <c r="F18989" s="30" t="s">
        <v>70</v>
      </c>
      <c r="G18989" s="30" t="s">
        <v>71</v>
      </c>
      <c r="H18989" s="75">
        <v>2</v>
      </c>
    </row>
    <row r="18990" spans="1:8">
      <c r="A18990" s="30" t="s">
        <v>5030</v>
      </c>
      <c r="B18990" s="74">
        <v>46231</v>
      </c>
      <c r="C18990" s="30" t="s">
        <v>1222</v>
      </c>
      <c r="D18990" s="30" t="s">
        <v>1223</v>
      </c>
      <c r="E18990" s="75">
        <v>18</v>
      </c>
      <c r="F18990" s="30" t="s">
        <v>76</v>
      </c>
      <c r="G18990" s="30" t="s">
        <v>77</v>
      </c>
      <c r="H18990" s="75">
        <v>1</v>
      </c>
    </row>
    <row r="18991" spans="1:8">
      <c r="A18991" s="30" t="s">
        <v>5030</v>
      </c>
      <c r="B18991" s="74">
        <v>46231</v>
      </c>
      <c r="C18991" s="30" t="s">
        <v>1226</v>
      </c>
      <c r="D18991" s="30" t="s">
        <v>1227</v>
      </c>
      <c r="E18991" s="75">
        <v>24</v>
      </c>
      <c r="F18991" s="30" t="s">
        <v>76</v>
      </c>
      <c r="G18991" s="30" t="s">
        <v>77</v>
      </c>
      <c r="H18991" s="75">
        <v>1</v>
      </c>
    </row>
    <row r="18992" spans="1:8">
      <c r="A18992" s="30" t="s">
        <v>5030</v>
      </c>
      <c r="B18992" s="74">
        <v>46231</v>
      </c>
      <c r="C18992" s="30" t="s">
        <v>1232</v>
      </c>
      <c r="D18992" s="30" t="s">
        <v>1233</v>
      </c>
      <c r="E18992" s="75">
        <v>8</v>
      </c>
      <c r="F18992" s="30" t="s">
        <v>76</v>
      </c>
      <c r="G18992" s="30" t="s">
        <v>77</v>
      </c>
      <c r="H18992" s="75">
        <v>1</v>
      </c>
    </row>
    <row r="18993" spans="1:8">
      <c r="A18993" s="30" t="s">
        <v>5030</v>
      </c>
      <c r="B18993" s="74">
        <v>46231</v>
      </c>
      <c r="C18993" s="30" t="s">
        <v>1244</v>
      </c>
      <c r="D18993" s="30" t="s">
        <v>1245</v>
      </c>
      <c r="E18993" s="75">
        <v>9</v>
      </c>
      <c r="F18993" s="30" t="s">
        <v>53</v>
      </c>
      <c r="G18993" s="30" t="s">
        <v>54</v>
      </c>
      <c r="H18993" s="75">
        <v>1</v>
      </c>
    </row>
    <row r="18994" spans="1:8">
      <c r="A18994" s="30" t="s">
        <v>5030</v>
      </c>
      <c r="B18994" s="74">
        <v>46231</v>
      </c>
      <c r="C18994" s="30" t="s">
        <v>1246</v>
      </c>
      <c r="D18994" s="30" t="s">
        <v>1247</v>
      </c>
      <c r="E18994" s="75">
        <v>4</v>
      </c>
      <c r="F18994" s="30" t="s">
        <v>76</v>
      </c>
      <c r="G18994" s="30" t="s">
        <v>77</v>
      </c>
      <c r="H18994" s="75">
        <v>1</v>
      </c>
    </row>
    <row r="18995" spans="1:8">
      <c r="A18995" s="30" t="s">
        <v>5030</v>
      </c>
      <c r="B18995" s="74">
        <v>46231</v>
      </c>
      <c r="C18995" s="30" t="s">
        <v>1250</v>
      </c>
      <c r="D18995" s="30" t="s">
        <v>1251</v>
      </c>
      <c r="E18995" s="75">
        <v>76</v>
      </c>
      <c r="F18995" s="30" t="s">
        <v>70</v>
      </c>
      <c r="G18995" s="30" t="s">
        <v>71</v>
      </c>
      <c r="H18995" s="75">
        <v>2</v>
      </c>
    </row>
    <row r="18996" spans="1:8">
      <c r="A18996" s="30" t="s">
        <v>5030</v>
      </c>
      <c r="B18996" s="74">
        <v>46231</v>
      </c>
      <c r="C18996" s="30" t="s">
        <v>1260</v>
      </c>
      <c r="D18996" s="30" t="s">
        <v>1261</v>
      </c>
      <c r="E18996" s="75">
        <v>56</v>
      </c>
      <c r="F18996" s="30" t="s">
        <v>68</v>
      </c>
      <c r="G18996" s="30" t="s">
        <v>69</v>
      </c>
      <c r="H18996" s="75">
        <v>1</v>
      </c>
    </row>
    <row r="18997" spans="1:8">
      <c r="A18997" s="30" t="s">
        <v>5030</v>
      </c>
      <c r="B18997" s="74">
        <v>46231</v>
      </c>
      <c r="C18997" s="30" t="s">
        <v>1264</v>
      </c>
      <c r="D18997" s="30" t="s">
        <v>1265</v>
      </c>
      <c r="E18997" s="75">
        <v>70</v>
      </c>
      <c r="F18997" s="30" t="s">
        <v>76</v>
      </c>
      <c r="G18997" s="30" t="s">
        <v>77</v>
      </c>
      <c r="H18997" s="75">
        <v>1</v>
      </c>
    </row>
    <row r="18998" spans="1:8">
      <c r="A18998" s="30" t="s">
        <v>5030</v>
      </c>
      <c r="B18998" s="74">
        <v>46231</v>
      </c>
      <c r="C18998" s="30" t="s">
        <v>1270</v>
      </c>
      <c r="D18998" s="30" t="s">
        <v>1271</v>
      </c>
      <c r="E18998" s="75">
        <v>114</v>
      </c>
      <c r="F18998" s="30" t="s">
        <v>53</v>
      </c>
      <c r="G18998" s="30" t="s">
        <v>54</v>
      </c>
      <c r="H18998" s="75">
        <v>1</v>
      </c>
    </row>
    <row r="18999" spans="1:8">
      <c r="A18999" s="30" t="s">
        <v>5030</v>
      </c>
      <c r="B18999" s="74">
        <v>46231</v>
      </c>
      <c r="C18999" s="30" t="s">
        <v>1274</v>
      </c>
      <c r="D18999" s="30" t="s">
        <v>1275</v>
      </c>
      <c r="E18999" s="75">
        <v>22</v>
      </c>
      <c r="F18999" s="30" t="s">
        <v>70</v>
      </c>
      <c r="G18999" s="30" t="s">
        <v>71</v>
      </c>
      <c r="H18999" s="75">
        <v>2</v>
      </c>
    </row>
    <row r="19000" spans="1:8">
      <c r="A19000" s="30" t="s">
        <v>5030</v>
      </c>
      <c r="B19000" s="74">
        <v>46231</v>
      </c>
      <c r="C19000" s="30" t="s">
        <v>1276</v>
      </c>
      <c r="D19000" s="30" t="s">
        <v>1277</v>
      </c>
      <c r="E19000" s="75">
        <v>160</v>
      </c>
      <c r="F19000" s="30" t="s">
        <v>70</v>
      </c>
      <c r="G19000" s="30" t="s">
        <v>71</v>
      </c>
      <c r="H19000" s="75">
        <v>2</v>
      </c>
    </row>
    <row r="19001" spans="1:8">
      <c r="A19001" s="30" t="s">
        <v>5030</v>
      </c>
      <c r="B19001" s="74">
        <v>46231</v>
      </c>
      <c r="C19001" s="30" t="s">
        <v>1278</v>
      </c>
      <c r="D19001" s="30" t="s">
        <v>1279</v>
      </c>
      <c r="E19001" s="75">
        <v>149</v>
      </c>
      <c r="F19001" s="30" t="s">
        <v>53</v>
      </c>
      <c r="G19001" s="30" t="s">
        <v>54</v>
      </c>
      <c r="H19001" s="75">
        <v>1</v>
      </c>
    </row>
    <row r="19002" spans="1:8">
      <c r="A19002" s="30" t="s">
        <v>5030</v>
      </c>
      <c r="B19002" s="74">
        <v>46231</v>
      </c>
      <c r="C19002" s="30" t="s">
        <v>1286</v>
      </c>
      <c r="D19002" s="30" t="s">
        <v>1287</v>
      </c>
      <c r="E19002" s="75">
        <v>9</v>
      </c>
      <c r="F19002" s="30" t="s">
        <v>76</v>
      </c>
      <c r="G19002" s="30" t="s">
        <v>77</v>
      </c>
      <c r="H19002" s="75">
        <v>1</v>
      </c>
    </row>
    <row r="19003" spans="1:8">
      <c r="A19003" s="30" t="s">
        <v>5030</v>
      </c>
      <c r="B19003" s="74">
        <v>46231</v>
      </c>
      <c r="C19003" s="30" t="s">
        <v>1288</v>
      </c>
      <c r="D19003" s="30" t="s">
        <v>1289</v>
      </c>
      <c r="E19003" s="75">
        <v>96</v>
      </c>
      <c r="F19003" s="30" t="s">
        <v>53</v>
      </c>
      <c r="G19003" s="30" t="s">
        <v>54</v>
      </c>
      <c r="H19003" s="75">
        <v>1</v>
      </c>
    </row>
    <row r="19004" spans="1:8">
      <c r="A19004" s="30" t="s">
        <v>5030</v>
      </c>
      <c r="B19004" s="74">
        <v>46231</v>
      </c>
      <c r="C19004" s="30" t="s">
        <v>1290</v>
      </c>
      <c r="D19004" s="30" t="s">
        <v>1291</v>
      </c>
      <c r="E19004" s="75">
        <v>184</v>
      </c>
      <c r="F19004" s="30" t="s">
        <v>80</v>
      </c>
      <c r="G19004" s="30" t="s">
        <v>81</v>
      </c>
      <c r="H19004" s="75">
        <v>1</v>
      </c>
    </row>
    <row r="19005" spans="1:8">
      <c r="A19005" s="30" t="s">
        <v>5030</v>
      </c>
      <c r="B19005" s="74">
        <v>46231</v>
      </c>
      <c r="C19005" s="30" t="s">
        <v>1294</v>
      </c>
      <c r="D19005" s="30" t="s">
        <v>1295</v>
      </c>
      <c r="E19005" s="75">
        <v>10</v>
      </c>
      <c r="F19005" s="30" t="s">
        <v>53</v>
      </c>
      <c r="G19005" s="30" t="s">
        <v>54</v>
      </c>
      <c r="H19005" s="75">
        <v>1</v>
      </c>
    </row>
    <row r="19006" spans="1:8">
      <c r="A19006" s="30" t="s">
        <v>5030</v>
      </c>
      <c r="B19006" s="74">
        <v>46231</v>
      </c>
      <c r="C19006" s="30" t="s">
        <v>1302</v>
      </c>
      <c r="D19006" s="30" t="s">
        <v>1303</v>
      </c>
      <c r="E19006" s="75">
        <v>56</v>
      </c>
      <c r="F19006" s="30" t="s">
        <v>53</v>
      </c>
      <c r="G19006" s="30" t="s">
        <v>54</v>
      </c>
      <c r="H19006" s="75">
        <v>1</v>
      </c>
    </row>
    <row r="19007" spans="1:8">
      <c r="A19007" s="30" t="s">
        <v>5030</v>
      </c>
      <c r="B19007" s="74">
        <v>46231</v>
      </c>
      <c r="C19007" s="30" t="s">
        <v>1304</v>
      </c>
      <c r="D19007" s="30" t="s">
        <v>1305</v>
      </c>
      <c r="E19007" s="75">
        <v>37</v>
      </c>
      <c r="F19007" s="30" t="s">
        <v>70</v>
      </c>
      <c r="G19007" s="30" t="s">
        <v>71</v>
      </c>
      <c r="H19007" s="75">
        <v>2</v>
      </c>
    </row>
    <row r="19008" spans="1:8">
      <c r="A19008" s="30" t="s">
        <v>5030</v>
      </c>
      <c r="B19008" s="74">
        <v>46231</v>
      </c>
      <c r="C19008" s="30" t="s">
        <v>1306</v>
      </c>
      <c r="D19008" s="30" t="s">
        <v>1307</v>
      </c>
      <c r="E19008" s="75">
        <v>204</v>
      </c>
      <c r="F19008" s="30" t="s">
        <v>80</v>
      </c>
      <c r="G19008" s="30" t="s">
        <v>81</v>
      </c>
      <c r="H19008" s="75">
        <v>1</v>
      </c>
    </row>
    <row r="19009" spans="1:8">
      <c r="A19009" s="30" t="s">
        <v>5030</v>
      </c>
      <c r="B19009" s="74">
        <v>46231</v>
      </c>
      <c r="C19009" s="30" t="s">
        <v>1308</v>
      </c>
      <c r="D19009" s="30" t="s">
        <v>1309</v>
      </c>
      <c r="E19009" s="75">
        <v>155</v>
      </c>
      <c r="F19009" s="30" t="s">
        <v>80</v>
      </c>
      <c r="G19009" s="30" t="s">
        <v>81</v>
      </c>
      <c r="H19009" s="75">
        <v>1</v>
      </c>
    </row>
    <row r="19010" spans="1:8">
      <c r="A19010" s="30" t="s">
        <v>5030</v>
      </c>
      <c r="B19010" s="74">
        <v>46231</v>
      </c>
      <c r="C19010" s="30" t="s">
        <v>1316</v>
      </c>
      <c r="D19010" s="30" t="s">
        <v>1317</v>
      </c>
      <c r="E19010" s="75">
        <v>171</v>
      </c>
      <c r="F19010" s="30" t="s">
        <v>80</v>
      </c>
      <c r="G19010" s="30" t="s">
        <v>81</v>
      </c>
      <c r="H19010" s="75">
        <v>1</v>
      </c>
    </row>
    <row r="19011" spans="1:8">
      <c r="A19011" s="30" t="s">
        <v>5030</v>
      </c>
      <c r="B19011" s="74">
        <v>46231</v>
      </c>
      <c r="C19011" s="30" t="s">
        <v>1320</v>
      </c>
      <c r="D19011" s="30" t="s">
        <v>1321</v>
      </c>
      <c r="E19011" s="75">
        <v>77</v>
      </c>
      <c r="F19011" s="30" t="s">
        <v>70</v>
      </c>
      <c r="G19011" s="30" t="s">
        <v>71</v>
      </c>
      <c r="H19011" s="75">
        <v>2</v>
      </c>
    </row>
    <row r="19012" spans="1:8">
      <c r="A19012" s="30" t="s">
        <v>5030</v>
      </c>
      <c r="B19012" s="74">
        <v>46231</v>
      </c>
      <c r="C19012" s="30" t="s">
        <v>1322</v>
      </c>
      <c r="D19012" s="30" t="s">
        <v>1323</v>
      </c>
      <c r="E19012" s="75">
        <v>98</v>
      </c>
      <c r="F19012" s="30" t="s">
        <v>70</v>
      </c>
      <c r="G19012" s="30" t="s">
        <v>71</v>
      </c>
      <c r="H19012" s="75">
        <v>2</v>
      </c>
    </row>
    <row r="19013" spans="1:8">
      <c r="A19013" s="30" t="s">
        <v>5030</v>
      </c>
      <c r="B19013" s="74">
        <v>46231</v>
      </c>
      <c r="C19013" s="30" t="s">
        <v>1324</v>
      </c>
      <c r="D19013" s="30" t="s">
        <v>1325</v>
      </c>
      <c r="E19013" s="75">
        <v>187</v>
      </c>
      <c r="F19013" s="30" t="s">
        <v>80</v>
      </c>
      <c r="G19013" s="30" t="s">
        <v>81</v>
      </c>
      <c r="H19013" s="75">
        <v>1</v>
      </c>
    </row>
    <row r="19014" spans="1:8">
      <c r="A19014" s="30" t="s">
        <v>5030</v>
      </c>
      <c r="B19014" s="74">
        <v>46231</v>
      </c>
      <c r="C19014" s="30" t="s">
        <v>1326</v>
      </c>
      <c r="D19014" s="30" t="s">
        <v>1327</v>
      </c>
      <c r="E19014" s="75">
        <v>28</v>
      </c>
      <c r="F19014" s="30" t="s">
        <v>70</v>
      </c>
      <c r="G19014" s="30" t="s">
        <v>71</v>
      </c>
      <c r="H19014" s="75">
        <v>2</v>
      </c>
    </row>
    <row r="19015" spans="1:8">
      <c r="A19015" s="30" t="s">
        <v>5030</v>
      </c>
      <c r="B19015" s="74">
        <v>46231</v>
      </c>
      <c r="C19015" s="30" t="s">
        <v>1330</v>
      </c>
      <c r="D19015" s="30" t="s">
        <v>1331</v>
      </c>
      <c r="E19015" s="75">
        <v>19</v>
      </c>
      <c r="F19015" s="30" t="s">
        <v>53</v>
      </c>
      <c r="G19015" s="30" t="s">
        <v>54</v>
      </c>
      <c r="H19015" s="75">
        <v>1</v>
      </c>
    </row>
    <row r="19016" spans="1:8">
      <c r="A19016" s="30" t="s">
        <v>5030</v>
      </c>
      <c r="B19016" s="74">
        <v>46231</v>
      </c>
      <c r="C19016" s="30" t="s">
        <v>1332</v>
      </c>
      <c r="D19016" s="30" t="s">
        <v>1333</v>
      </c>
      <c r="E19016" s="75">
        <v>169</v>
      </c>
      <c r="F19016" s="30" t="s">
        <v>80</v>
      </c>
      <c r="G19016" s="30" t="s">
        <v>81</v>
      </c>
      <c r="H19016" s="75">
        <v>1</v>
      </c>
    </row>
    <row r="19017" spans="1:8">
      <c r="A19017" s="30" t="s">
        <v>5030</v>
      </c>
      <c r="B19017" s="74">
        <v>46231</v>
      </c>
      <c r="C19017" s="30" t="s">
        <v>1334</v>
      </c>
      <c r="D19017" s="30" t="s">
        <v>1335</v>
      </c>
      <c r="E19017" s="75">
        <v>189</v>
      </c>
      <c r="F19017" s="30" t="s">
        <v>80</v>
      </c>
      <c r="G19017" s="30" t="s">
        <v>81</v>
      </c>
      <c r="H19017" s="75">
        <v>1</v>
      </c>
    </row>
    <row r="19018" spans="1:8">
      <c r="A19018" s="30" t="s">
        <v>5030</v>
      </c>
      <c r="B19018" s="74">
        <v>46231</v>
      </c>
      <c r="C19018" s="30" t="s">
        <v>1336</v>
      </c>
      <c r="D19018" s="30" t="s">
        <v>1337</v>
      </c>
      <c r="E19018" s="75">
        <v>106</v>
      </c>
      <c r="F19018" s="30" t="s">
        <v>70</v>
      </c>
      <c r="G19018" s="30" t="s">
        <v>71</v>
      </c>
      <c r="H19018" s="75">
        <v>2</v>
      </c>
    </row>
    <row r="19019" spans="1:8">
      <c r="A19019" s="30" t="s">
        <v>5030</v>
      </c>
      <c r="B19019" s="74">
        <v>46231</v>
      </c>
      <c r="C19019" s="30" t="s">
        <v>1338</v>
      </c>
      <c r="D19019" s="30" t="s">
        <v>1339</v>
      </c>
      <c r="E19019" s="75">
        <v>16</v>
      </c>
      <c r="F19019" s="30" t="s">
        <v>53</v>
      </c>
      <c r="G19019" s="30" t="s">
        <v>54</v>
      </c>
      <c r="H19019" s="75">
        <v>1</v>
      </c>
    </row>
    <row r="19020" spans="1:8">
      <c r="A19020" s="30" t="s">
        <v>5030</v>
      </c>
      <c r="B19020" s="74">
        <v>46231</v>
      </c>
      <c r="C19020" s="30" t="s">
        <v>1340</v>
      </c>
      <c r="D19020" s="30" t="s">
        <v>1341</v>
      </c>
      <c r="E19020" s="75">
        <v>31</v>
      </c>
      <c r="F19020" s="30" t="s">
        <v>70</v>
      </c>
      <c r="G19020" s="30" t="s">
        <v>71</v>
      </c>
      <c r="H19020" s="75">
        <v>2</v>
      </c>
    </row>
    <row r="19021" spans="1:8">
      <c r="A19021" s="30" t="s">
        <v>5030</v>
      </c>
      <c r="B19021" s="74">
        <v>46231</v>
      </c>
      <c r="C19021" s="30" t="s">
        <v>1342</v>
      </c>
      <c r="D19021" s="30" t="s">
        <v>1343</v>
      </c>
      <c r="E19021" s="75">
        <v>59</v>
      </c>
      <c r="F19021" s="30" t="s">
        <v>70</v>
      </c>
      <c r="G19021" s="30" t="s">
        <v>71</v>
      </c>
      <c r="H19021" s="75">
        <v>2</v>
      </c>
    </row>
    <row r="19022" spans="1:8">
      <c r="A19022" s="30" t="s">
        <v>5030</v>
      </c>
      <c r="B19022" s="74">
        <v>46231</v>
      </c>
      <c r="C19022" s="30" t="s">
        <v>1344</v>
      </c>
      <c r="D19022" s="30" t="s">
        <v>1345</v>
      </c>
      <c r="E19022" s="75">
        <v>59</v>
      </c>
      <c r="F19022" s="30" t="s">
        <v>70</v>
      </c>
      <c r="G19022" s="30" t="s">
        <v>71</v>
      </c>
      <c r="H19022" s="75">
        <v>2</v>
      </c>
    </row>
    <row r="19023" spans="1:8">
      <c r="A19023" s="30" t="s">
        <v>5030</v>
      </c>
      <c r="B19023" s="74">
        <v>46231</v>
      </c>
      <c r="C19023" s="30" t="s">
        <v>1346</v>
      </c>
      <c r="D19023" s="30" t="s">
        <v>1347</v>
      </c>
      <c r="E19023" s="75">
        <v>53</v>
      </c>
      <c r="F19023" s="30" t="s">
        <v>70</v>
      </c>
      <c r="G19023" s="30" t="s">
        <v>71</v>
      </c>
      <c r="H19023" s="75">
        <v>2</v>
      </c>
    </row>
    <row r="19024" spans="1:8">
      <c r="A19024" s="30" t="s">
        <v>5030</v>
      </c>
      <c r="B19024" s="74">
        <v>46231</v>
      </c>
      <c r="C19024" s="30" t="s">
        <v>1348</v>
      </c>
      <c r="D19024" s="30" t="s">
        <v>1349</v>
      </c>
      <c r="E19024" s="75">
        <v>138</v>
      </c>
      <c r="F19024" s="30" t="s">
        <v>80</v>
      </c>
      <c r="G19024" s="30" t="s">
        <v>81</v>
      </c>
      <c r="H19024" s="75">
        <v>1</v>
      </c>
    </row>
    <row r="19025" spans="1:8">
      <c r="A19025" s="30" t="s">
        <v>5030</v>
      </c>
      <c r="B19025" s="74">
        <v>46230</v>
      </c>
      <c r="C19025" s="30" t="s">
        <v>766</v>
      </c>
      <c r="D19025" s="30" t="s">
        <v>767</v>
      </c>
      <c r="E19025" s="75">
        <v>11</v>
      </c>
      <c r="F19025" s="30" t="s">
        <v>70</v>
      </c>
      <c r="G19025" s="30" t="s">
        <v>71</v>
      </c>
      <c r="H19025" s="75">
        <v>2</v>
      </c>
    </row>
    <row r="19026" spans="1:8">
      <c r="A19026" s="30" t="s">
        <v>5030</v>
      </c>
      <c r="B19026" s="74">
        <v>46230</v>
      </c>
      <c r="C19026" s="30" t="s">
        <v>768</v>
      </c>
      <c r="D19026" s="30" t="s">
        <v>769</v>
      </c>
      <c r="E19026" s="75">
        <v>79</v>
      </c>
      <c r="F19026" s="30" t="s">
        <v>70</v>
      </c>
      <c r="G19026" s="30" t="s">
        <v>71</v>
      </c>
      <c r="H19026" s="75">
        <v>2</v>
      </c>
    </row>
    <row r="19027" spans="1:8">
      <c r="A19027" s="30" t="s">
        <v>5030</v>
      </c>
      <c r="B19027" s="74">
        <v>46230</v>
      </c>
      <c r="C19027" s="30" t="s">
        <v>770</v>
      </c>
      <c r="D19027" s="30" t="s">
        <v>771</v>
      </c>
      <c r="E19027" s="75">
        <v>89</v>
      </c>
      <c r="F19027" s="30" t="s">
        <v>70</v>
      </c>
      <c r="G19027" s="30" t="s">
        <v>71</v>
      </c>
      <c r="H19027" s="75">
        <v>2</v>
      </c>
    </row>
    <row r="19028" spans="1:8">
      <c r="A19028" s="30" t="s">
        <v>5030</v>
      </c>
      <c r="B19028" s="74">
        <v>46230</v>
      </c>
      <c r="C19028" s="30" t="s">
        <v>772</v>
      </c>
      <c r="D19028" s="30" t="s">
        <v>773</v>
      </c>
      <c r="E19028" s="75">
        <v>117</v>
      </c>
      <c r="F19028" s="30" t="s">
        <v>80</v>
      </c>
      <c r="G19028" s="30" t="s">
        <v>81</v>
      </c>
      <c r="H19028" s="75">
        <v>1</v>
      </c>
    </row>
    <row r="19029" spans="1:8">
      <c r="A19029" s="30" t="s">
        <v>5030</v>
      </c>
      <c r="B19029" s="74">
        <v>46230</v>
      </c>
      <c r="C19029" s="30" t="s">
        <v>774</v>
      </c>
      <c r="D19029" s="30" t="s">
        <v>775</v>
      </c>
      <c r="E19029" s="75">
        <v>129</v>
      </c>
      <c r="F19029" s="30" t="s">
        <v>68</v>
      </c>
      <c r="G19029" s="30" t="s">
        <v>69</v>
      </c>
      <c r="H19029" s="75">
        <v>1</v>
      </c>
    </row>
    <row r="19030" spans="1:8">
      <c r="A19030" s="30" t="s">
        <v>5030</v>
      </c>
      <c r="B19030" s="74">
        <v>46230</v>
      </c>
      <c r="C19030" s="30" t="s">
        <v>776</v>
      </c>
      <c r="D19030" s="30" t="s">
        <v>777</v>
      </c>
      <c r="E19030" s="75">
        <v>66</v>
      </c>
      <c r="F19030" s="30" t="s">
        <v>68</v>
      </c>
      <c r="G19030" s="30" t="s">
        <v>69</v>
      </c>
      <c r="H19030" s="75">
        <v>1</v>
      </c>
    </row>
    <row r="19031" spans="1:8">
      <c r="A19031" s="30" t="s">
        <v>5030</v>
      </c>
      <c r="B19031" s="74">
        <v>46230</v>
      </c>
      <c r="C19031" s="30" t="s">
        <v>778</v>
      </c>
      <c r="D19031" s="30" t="s">
        <v>779</v>
      </c>
      <c r="E19031" s="75">
        <v>7</v>
      </c>
      <c r="F19031" s="30" t="s">
        <v>68</v>
      </c>
      <c r="G19031" s="30" t="s">
        <v>69</v>
      </c>
      <c r="H19031" s="75">
        <v>1</v>
      </c>
    </row>
    <row r="19032" spans="1:8">
      <c r="A19032" s="30" t="s">
        <v>5030</v>
      </c>
      <c r="B19032" s="74">
        <v>46230</v>
      </c>
      <c r="C19032" s="30" t="s">
        <v>780</v>
      </c>
      <c r="D19032" s="30" t="s">
        <v>781</v>
      </c>
      <c r="E19032" s="75">
        <v>116</v>
      </c>
      <c r="F19032" s="30" t="s">
        <v>68</v>
      </c>
      <c r="G19032" s="30" t="s">
        <v>69</v>
      </c>
      <c r="H19032" s="75">
        <v>1</v>
      </c>
    </row>
    <row r="19033" spans="1:8">
      <c r="A19033" s="30" t="s">
        <v>5030</v>
      </c>
      <c r="B19033" s="74">
        <v>46230</v>
      </c>
      <c r="C19033" s="30" t="s">
        <v>786</v>
      </c>
      <c r="D19033" s="30" t="s">
        <v>787</v>
      </c>
      <c r="E19033" s="75">
        <v>84</v>
      </c>
      <c r="F19033" s="30" t="s">
        <v>70</v>
      </c>
      <c r="G19033" s="30" t="s">
        <v>71</v>
      </c>
      <c r="H19033" s="75">
        <v>2</v>
      </c>
    </row>
    <row r="19034" spans="1:8">
      <c r="A19034" s="30" t="s">
        <v>5030</v>
      </c>
      <c r="B19034" s="74">
        <v>46230</v>
      </c>
      <c r="C19034" s="30" t="s">
        <v>788</v>
      </c>
      <c r="D19034" s="30" t="s">
        <v>789</v>
      </c>
      <c r="E19034" s="75">
        <v>39</v>
      </c>
      <c r="F19034" s="30" t="s">
        <v>70</v>
      </c>
      <c r="G19034" s="30" t="s">
        <v>71</v>
      </c>
      <c r="H19034" s="75">
        <v>2</v>
      </c>
    </row>
    <row r="19035" spans="1:8">
      <c r="A19035" s="30" t="s">
        <v>5030</v>
      </c>
      <c r="B19035" s="74">
        <v>46230</v>
      </c>
      <c r="C19035" s="30" t="s">
        <v>790</v>
      </c>
      <c r="D19035" s="30" t="s">
        <v>791</v>
      </c>
      <c r="E19035" s="75">
        <v>121</v>
      </c>
      <c r="F19035" s="30" t="s">
        <v>70</v>
      </c>
      <c r="G19035" s="30" t="s">
        <v>71</v>
      </c>
      <c r="H19035" s="75">
        <v>2</v>
      </c>
    </row>
    <row r="19036" spans="1:8">
      <c r="A19036" s="30" t="s">
        <v>5030</v>
      </c>
      <c r="B19036" s="74">
        <v>46230</v>
      </c>
      <c r="C19036" s="30" t="s">
        <v>798</v>
      </c>
      <c r="D19036" s="30" t="s">
        <v>799</v>
      </c>
      <c r="E19036" s="75">
        <v>49</v>
      </c>
      <c r="F19036" s="30" t="s">
        <v>68</v>
      </c>
      <c r="G19036" s="30" t="s">
        <v>69</v>
      </c>
      <c r="H19036" s="75">
        <v>1</v>
      </c>
    </row>
    <row r="19037" spans="1:8">
      <c r="A19037" s="30" t="s">
        <v>5030</v>
      </c>
      <c r="B19037" s="74">
        <v>46230</v>
      </c>
      <c r="C19037" s="30" t="s">
        <v>800</v>
      </c>
      <c r="D19037" s="30" t="s">
        <v>801</v>
      </c>
      <c r="E19037" s="75">
        <v>49</v>
      </c>
      <c r="F19037" s="30" t="s">
        <v>70</v>
      </c>
      <c r="G19037" s="30" t="s">
        <v>71</v>
      </c>
      <c r="H19037" s="75">
        <v>2</v>
      </c>
    </row>
    <row r="19038" spans="1:8">
      <c r="A19038" s="30" t="s">
        <v>5030</v>
      </c>
      <c r="B19038" s="74">
        <v>46230</v>
      </c>
      <c r="C19038" s="30" t="s">
        <v>802</v>
      </c>
      <c r="D19038" s="30" t="s">
        <v>803</v>
      </c>
      <c r="E19038" s="75">
        <v>211</v>
      </c>
      <c r="F19038" s="30" t="s">
        <v>68</v>
      </c>
      <c r="G19038" s="30" t="s">
        <v>69</v>
      </c>
      <c r="H19038" s="75">
        <v>1</v>
      </c>
    </row>
    <row r="19039" spans="1:8">
      <c r="A19039" s="30" t="s">
        <v>5030</v>
      </c>
      <c r="B19039" s="74">
        <v>46230</v>
      </c>
      <c r="C19039" s="30" t="s">
        <v>804</v>
      </c>
      <c r="D19039" s="30" t="s">
        <v>805</v>
      </c>
      <c r="E19039" s="75">
        <v>105</v>
      </c>
      <c r="F19039" s="30" t="s">
        <v>80</v>
      </c>
      <c r="G19039" s="30" t="s">
        <v>81</v>
      </c>
      <c r="H19039" s="75">
        <v>1</v>
      </c>
    </row>
    <row r="19040" spans="1:8">
      <c r="A19040" s="30" t="s">
        <v>5030</v>
      </c>
      <c r="B19040" s="74">
        <v>46230</v>
      </c>
      <c r="C19040" s="30" t="s">
        <v>806</v>
      </c>
      <c r="D19040" s="30" t="s">
        <v>807</v>
      </c>
      <c r="E19040" s="75">
        <v>47</v>
      </c>
      <c r="F19040" s="30" t="s">
        <v>70</v>
      </c>
      <c r="G19040" s="30" t="s">
        <v>71</v>
      </c>
      <c r="H19040" s="75">
        <v>2</v>
      </c>
    </row>
    <row r="19041" spans="1:8">
      <c r="A19041" s="30" t="s">
        <v>5030</v>
      </c>
      <c r="B19041" s="74">
        <v>46230</v>
      </c>
      <c r="C19041" s="30" t="s">
        <v>808</v>
      </c>
      <c r="D19041" s="30" t="s">
        <v>809</v>
      </c>
      <c r="E19041" s="75">
        <v>86</v>
      </c>
      <c r="F19041" s="30" t="s">
        <v>70</v>
      </c>
      <c r="G19041" s="30" t="s">
        <v>71</v>
      </c>
      <c r="H19041" s="75">
        <v>2</v>
      </c>
    </row>
    <row r="19042" spans="1:8">
      <c r="A19042" s="30" t="s">
        <v>5030</v>
      </c>
      <c r="B19042" s="74">
        <v>46230</v>
      </c>
      <c r="C19042" s="30" t="s">
        <v>810</v>
      </c>
      <c r="D19042" s="30" t="s">
        <v>811</v>
      </c>
      <c r="E19042" s="75">
        <v>52</v>
      </c>
      <c r="F19042" s="30" t="s">
        <v>68</v>
      </c>
      <c r="G19042" s="30" t="s">
        <v>69</v>
      </c>
      <c r="H19042" s="75">
        <v>1</v>
      </c>
    </row>
    <row r="19043" spans="1:8">
      <c r="A19043" s="30" t="s">
        <v>5030</v>
      </c>
      <c r="B19043" s="74">
        <v>46230</v>
      </c>
      <c r="C19043" s="30" t="s">
        <v>818</v>
      </c>
      <c r="D19043" s="30" t="s">
        <v>819</v>
      </c>
      <c r="E19043" s="75">
        <v>15</v>
      </c>
      <c r="F19043" s="30" t="s">
        <v>70</v>
      </c>
      <c r="G19043" s="30" t="s">
        <v>71</v>
      </c>
      <c r="H19043" s="75">
        <v>2</v>
      </c>
    </row>
    <row r="19044" spans="1:8">
      <c r="A19044" s="30" t="s">
        <v>5030</v>
      </c>
      <c r="B19044" s="74">
        <v>46230</v>
      </c>
      <c r="C19044" s="30" t="s">
        <v>820</v>
      </c>
      <c r="D19044" s="30" t="s">
        <v>821</v>
      </c>
      <c r="E19044" s="75">
        <v>48</v>
      </c>
      <c r="F19044" s="30" t="s">
        <v>70</v>
      </c>
      <c r="G19044" s="30" t="s">
        <v>71</v>
      </c>
      <c r="H19044" s="75">
        <v>2</v>
      </c>
    </row>
    <row r="19045" spans="1:8">
      <c r="A19045" s="30" t="s">
        <v>5030</v>
      </c>
      <c r="B19045" s="74">
        <v>46230</v>
      </c>
      <c r="C19045" s="30" t="s">
        <v>822</v>
      </c>
      <c r="D19045" s="30" t="s">
        <v>823</v>
      </c>
      <c r="E19045" s="75">
        <v>79</v>
      </c>
      <c r="F19045" s="30" t="s">
        <v>68</v>
      </c>
      <c r="G19045" s="30" t="s">
        <v>69</v>
      </c>
      <c r="H19045" s="75">
        <v>1</v>
      </c>
    </row>
    <row r="19046" spans="1:8">
      <c r="A19046" s="30" t="s">
        <v>5030</v>
      </c>
      <c r="B19046" s="74">
        <v>46230</v>
      </c>
      <c r="C19046" s="30" t="s">
        <v>826</v>
      </c>
      <c r="D19046" s="30" t="s">
        <v>827</v>
      </c>
      <c r="E19046" s="75">
        <v>53</v>
      </c>
      <c r="F19046" s="30" t="s">
        <v>68</v>
      </c>
      <c r="G19046" s="30" t="s">
        <v>69</v>
      </c>
      <c r="H19046" s="75">
        <v>1</v>
      </c>
    </row>
    <row r="19047" spans="1:8">
      <c r="A19047" s="30" t="s">
        <v>5030</v>
      </c>
      <c r="B19047" s="74">
        <v>46230</v>
      </c>
      <c r="C19047" s="30" t="s">
        <v>828</v>
      </c>
      <c r="D19047" s="30" t="s">
        <v>829</v>
      </c>
      <c r="E19047" s="75">
        <v>32</v>
      </c>
      <c r="F19047" s="30" t="s">
        <v>68</v>
      </c>
      <c r="G19047" s="30" t="s">
        <v>69</v>
      </c>
      <c r="H19047" s="75">
        <v>1</v>
      </c>
    </row>
    <row r="19048" spans="1:8">
      <c r="A19048" s="30" t="s">
        <v>5030</v>
      </c>
      <c r="B19048" s="74">
        <v>46230</v>
      </c>
      <c r="C19048" s="30" t="s">
        <v>830</v>
      </c>
      <c r="D19048" s="30" t="s">
        <v>831</v>
      </c>
      <c r="E19048" s="75">
        <v>38</v>
      </c>
      <c r="F19048" s="30" t="s">
        <v>70</v>
      </c>
      <c r="G19048" s="30" t="s">
        <v>71</v>
      </c>
      <c r="H19048" s="75">
        <v>2</v>
      </c>
    </row>
    <row r="19049" spans="1:8">
      <c r="A19049" s="30" t="s">
        <v>5030</v>
      </c>
      <c r="B19049" s="74">
        <v>46230</v>
      </c>
      <c r="C19049" s="30" t="s">
        <v>832</v>
      </c>
      <c r="D19049" s="30" t="s">
        <v>833</v>
      </c>
      <c r="E19049" s="75">
        <v>37</v>
      </c>
      <c r="F19049" s="30" t="s">
        <v>68</v>
      </c>
      <c r="G19049" s="30" t="s">
        <v>69</v>
      </c>
      <c r="H19049" s="75">
        <v>1</v>
      </c>
    </row>
    <row r="19050" spans="1:8">
      <c r="A19050" s="30" t="s">
        <v>5030</v>
      </c>
      <c r="B19050" s="74">
        <v>46230</v>
      </c>
      <c r="C19050" s="30" t="s">
        <v>836</v>
      </c>
      <c r="D19050" s="30" t="s">
        <v>837</v>
      </c>
      <c r="E19050" s="75">
        <v>19</v>
      </c>
      <c r="F19050" s="30" t="s">
        <v>53</v>
      </c>
      <c r="G19050" s="30" t="s">
        <v>54</v>
      </c>
      <c r="H19050" s="75">
        <v>1</v>
      </c>
    </row>
    <row r="19051" spans="1:8">
      <c r="A19051" s="30" t="s">
        <v>5030</v>
      </c>
      <c r="B19051" s="74">
        <v>46230</v>
      </c>
      <c r="C19051" s="30" t="s">
        <v>838</v>
      </c>
      <c r="D19051" s="30" t="s">
        <v>839</v>
      </c>
      <c r="E19051" s="75">
        <v>58</v>
      </c>
      <c r="F19051" s="30" t="s">
        <v>70</v>
      </c>
      <c r="G19051" s="30" t="s">
        <v>71</v>
      </c>
      <c r="H19051" s="75">
        <v>2</v>
      </c>
    </row>
    <row r="19052" spans="1:8">
      <c r="A19052" s="30" t="s">
        <v>5030</v>
      </c>
      <c r="B19052" s="74">
        <v>46230</v>
      </c>
      <c r="C19052" s="30" t="s">
        <v>840</v>
      </c>
      <c r="D19052" s="30" t="s">
        <v>841</v>
      </c>
      <c r="E19052" s="75">
        <v>29</v>
      </c>
      <c r="F19052" s="30" t="s">
        <v>70</v>
      </c>
      <c r="G19052" s="30" t="s">
        <v>71</v>
      </c>
      <c r="H19052" s="75">
        <v>2</v>
      </c>
    </row>
    <row r="19053" spans="1:8">
      <c r="A19053" s="30" t="s">
        <v>5030</v>
      </c>
      <c r="B19053" s="74">
        <v>46230</v>
      </c>
      <c r="C19053" s="30" t="s">
        <v>842</v>
      </c>
      <c r="D19053" s="30" t="s">
        <v>843</v>
      </c>
      <c r="E19053" s="75">
        <v>85</v>
      </c>
      <c r="F19053" s="30" t="s">
        <v>70</v>
      </c>
      <c r="G19053" s="30" t="s">
        <v>71</v>
      </c>
      <c r="H19053" s="75">
        <v>2</v>
      </c>
    </row>
    <row r="19054" spans="1:8">
      <c r="A19054" s="30" t="s">
        <v>5030</v>
      </c>
      <c r="B19054" s="74">
        <v>46230</v>
      </c>
      <c r="C19054" s="30" t="s">
        <v>844</v>
      </c>
      <c r="D19054" s="30" t="s">
        <v>845</v>
      </c>
      <c r="E19054" s="75">
        <v>26</v>
      </c>
      <c r="F19054" s="30" t="s">
        <v>80</v>
      </c>
      <c r="G19054" s="30" t="s">
        <v>81</v>
      </c>
      <c r="H19054" s="75">
        <v>1</v>
      </c>
    </row>
    <row r="19055" spans="1:8">
      <c r="A19055" s="30" t="s">
        <v>5030</v>
      </c>
      <c r="B19055" s="74">
        <v>46230</v>
      </c>
      <c r="C19055" s="30" t="s">
        <v>846</v>
      </c>
      <c r="D19055" s="30" t="s">
        <v>847</v>
      </c>
      <c r="E19055" s="75">
        <v>176</v>
      </c>
      <c r="F19055" s="30" t="s">
        <v>80</v>
      </c>
      <c r="G19055" s="30" t="s">
        <v>81</v>
      </c>
      <c r="H19055" s="75">
        <v>1</v>
      </c>
    </row>
    <row r="19056" spans="1:8">
      <c r="A19056" s="30" t="s">
        <v>5030</v>
      </c>
      <c r="B19056" s="74">
        <v>46230</v>
      </c>
      <c r="C19056" s="30" t="s">
        <v>850</v>
      </c>
      <c r="D19056" s="30" t="s">
        <v>851</v>
      </c>
      <c r="E19056" s="75">
        <v>65</v>
      </c>
      <c r="F19056" s="30" t="s">
        <v>70</v>
      </c>
      <c r="G19056" s="30" t="s">
        <v>71</v>
      </c>
      <c r="H19056" s="75">
        <v>2</v>
      </c>
    </row>
    <row r="19057" spans="1:8">
      <c r="A19057" s="30" t="s">
        <v>5030</v>
      </c>
      <c r="B19057" s="74">
        <v>46230</v>
      </c>
      <c r="C19057" s="30" t="s">
        <v>858</v>
      </c>
      <c r="D19057" s="30" t="s">
        <v>859</v>
      </c>
      <c r="E19057" s="75">
        <v>6</v>
      </c>
      <c r="F19057" s="30" t="s">
        <v>53</v>
      </c>
      <c r="G19057" s="30" t="s">
        <v>54</v>
      </c>
      <c r="H19057" s="75">
        <v>1</v>
      </c>
    </row>
    <row r="19058" spans="1:8">
      <c r="A19058" s="30" t="s">
        <v>5030</v>
      </c>
      <c r="B19058" s="74">
        <v>46230</v>
      </c>
      <c r="C19058" s="30" t="s">
        <v>860</v>
      </c>
      <c r="D19058" s="30" t="s">
        <v>861</v>
      </c>
      <c r="E19058" s="75">
        <v>63</v>
      </c>
      <c r="F19058" s="30" t="s">
        <v>68</v>
      </c>
      <c r="G19058" s="30" t="s">
        <v>69</v>
      </c>
      <c r="H19058" s="75">
        <v>1</v>
      </c>
    </row>
    <row r="19059" spans="1:8">
      <c r="A19059" s="30" t="s">
        <v>5030</v>
      </c>
      <c r="B19059" s="74">
        <v>46230</v>
      </c>
      <c r="C19059" s="30" t="s">
        <v>862</v>
      </c>
      <c r="D19059" s="30" t="s">
        <v>863</v>
      </c>
      <c r="E19059" s="75">
        <v>13</v>
      </c>
      <c r="F19059" s="30" t="s">
        <v>68</v>
      </c>
      <c r="G19059" s="30" t="s">
        <v>69</v>
      </c>
      <c r="H19059" s="75">
        <v>1</v>
      </c>
    </row>
    <row r="19060" spans="1:8">
      <c r="A19060" s="30" t="s">
        <v>5030</v>
      </c>
      <c r="B19060" s="74">
        <v>46230</v>
      </c>
      <c r="C19060" s="30" t="s">
        <v>866</v>
      </c>
      <c r="D19060" s="30" t="s">
        <v>867</v>
      </c>
      <c r="E19060" s="75">
        <v>93</v>
      </c>
      <c r="F19060" s="30" t="s">
        <v>70</v>
      </c>
      <c r="G19060" s="30" t="s">
        <v>71</v>
      </c>
      <c r="H19060" s="75">
        <v>2</v>
      </c>
    </row>
    <row r="19061" spans="1:8">
      <c r="A19061" s="30" t="s">
        <v>5030</v>
      </c>
      <c r="B19061" s="74">
        <v>46230</v>
      </c>
      <c r="C19061" s="30" t="s">
        <v>868</v>
      </c>
      <c r="D19061" s="30" t="s">
        <v>869</v>
      </c>
      <c r="E19061" s="75">
        <v>74</v>
      </c>
      <c r="F19061" s="30" t="s">
        <v>70</v>
      </c>
      <c r="G19061" s="30" t="s">
        <v>71</v>
      </c>
      <c r="H19061" s="75">
        <v>2</v>
      </c>
    </row>
    <row r="19062" spans="1:8">
      <c r="A19062" s="30" t="s">
        <v>5030</v>
      </c>
      <c r="B19062" s="74">
        <v>46230</v>
      </c>
      <c r="C19062" s="30" t="s">
        <v>870</v>
      </c>
      <c r="D19062" s="30" t="s">
        <v>871</v>
      </c>
      <c r="E19062" s="75">
        <v>50</v>
      </c>
      <c r="F19062" s="30" t="s">
        <v>70</v>
      </c>
      <c r="G19062" s="30" t="s">
        <v>71</v>
      </c>
      <c r="H19062" s="75">
        <v>2</v>
      </c>
    </row>
    <row r="19063" spans="1:8">
      <c r="A19063" s="30" t="s">
        <v>5030</v>
      </c>
      <c r="B19063" s="74">
        <v>46230</v>
      </c>
      <c r="C19063" s="30" t="s">
        <v>878</v>
      </c>
      <c r="D19063" s="30" t="s">
        <v>879</v>
      </c>
      <c r="E19063" s="75">
        <v>53</v>
      </c>
      <c r="F19063" s="30" t="s">
        <v>68</v>
      </c>
      <c r="G19063" s="30" t="s">
        <v>69</v>
      </c>
      <c r="H19063" s="75">
        <v>1</v>
      </c>
    </row>
    <row r="19064" spans="1:8">
      <c r="A19064" s="30" t="s">
        <v>5030</v>
      </c>
      <c r="B19064" s="74">
        <v>46230</v>
      </c>
      <c r="C19064" s="30" t="s">
        <v>880</v>
      </c>
      <c r="D19064" s="30" t="s">
        <v>881</v>
      </c>
      <c r="E19064" s="75">
        <v>23</v>
      </c>
      <c r="F19064" s="30" t="s">
        <v>70</v>
      </c>
      <c r="G19064" s="30" t="s">
        <v>71</v>
      </c>
      <c r="H19064" s="75">
        <v>2</v>
      </c>
    </row>
    <row r="19065" spans="1:8">
      <c r="A19065" s="30" t="s">
        <v>5030</v>
      </c>
      <c r="B19065" s="74">
        <v>46230</v>
      </c>
      <c r="C19065" s="30" t="s">
        <v>882</v>
      </c>
      <c r="D19065" s="30" t="s">
        <v>883</v>
      </c>
      <c r="E19065" s="75">
        <v>62</v>
      </c>
      <c r="F19065" s="30" t="s">
        <v>70</v>
      </c>
      <c r="G19065" s="30" t="s">
        <v>71</v>
      </c>
      <c r="H19065" s="75">
        <v>2</v>
      </c>
    </row>
    <row r="19066" spans="1:8">
      <c r="A19066" s="30" t="s">
        <v>5030</v>
      </c>
      <c r="B19066" s="74">
        <v>46230</v>
      </c>
      <c r="C19066" s="30" t="s">
        <v>886</v>
      </c>
      <c r="D19066" s="30" t="s">
        <v>887</v>
      </c>
      <c r="E19066" s="75">
        <v>120</v>
      </c>
      <c r="F19066" s="30" t="s">
        <v>70</v>
      </c>
      <c r="G19066" s="30" t="s">
        <v>71</v>
      </c>
      <c r="H19066" s="75">
        <v>2</v>
      </c>
    </row>
    <row r="19067" spans="1:8">
      <c r="A19067" s="30" t="s">
        <v>5030</v>
      </c>
      <c r="B19067" s="74">
        <v>46230</v>
      </c>
      <c r="C19067" s="30" t="s">
        <v>890</v>
      </c>
      <c r="D19067" s="30" t="s">
        <v>891</v>
      </c>
      <c r="E19067" s="75">
        <v>99</v>
      </c>
      <c r="F19067" s="30" t="s">
        <v>53</v>
      </c>
      <c r="G19067" s="30" t="s">
        <v>54</v>
      </c>
      <c r="H19067" s="75">
        <v>1</v>
      </c>
    </row>
    <row r="19068" spans="1:8">
      <c r="A19068" s="30" t="s">
        <v>5030</v>
      </c>
      <c r="B19068" s="74">
        <v>46230</v>
      </c>
      <c r="C19068" s="30" t="s">
        <v>5064</v>
      </c>
      <c r="D19068" s="30" t="s">
        <v>5065</v>
      </c>
      <c r="E19068" s="75">
        <v>1</v>
      </c>
      <c r="F19068" s="30" t="s">
        <v>80</v>
      </c>
      <c r="G19068" s="30" t="s">
        <v>81</v>
      </c>
      <c r="H19068" s="75">
        <v>1</v>
      </c>
    </row>
    <row r="19069" spans="1:8">
      <c r="A19069" s="30" t="s">
        <v>5030</v>
      </c>
      <c r="B19069" s="74">
        <v>46230</v>
      </c>
      <c r="C19069" s="30" t="s">
        <v>892</v>
      </c>
      <c r="D19069" s="30" t="s">
        <v>893</v>
      </c>
      <c r="E19069" s="75">
        <v>40</v>
      </c>
      <c r="F19069" s="30" t="s">
        <v>68</v>
      </c>
      <c r="G19069" s="30" t="s">
        <v>69</v>
      </c>
      <c r="H19069" s="75">
        <v>1</v>
      </c>
    </row>
    <row r="19070" spans="1:8">
      <c r="A19070" s="30" t="s">
        <v>5030</v>
      </c>
      <c r="B19070" s="74">
        <v>46230</v>
      </c>
      <c r="C19070" s="30" t="s">
        <v>894</v>
      </c>
      <c r="D19070" s="30" t="s">
        <v>895</v>
      </c>
      <c r="E19070" s="75">
        <v>74</v>
      </c>
      <c r="F19070" s="30" t="s">
        <v>70</v>
      </c>
      <c r="G19070" s="30" t="s">
        <v>71</v>
      </c>
      <c r="H19070" s="75">
        <v>2</v>
      </c>
    </row>
    <row r="19071" spans="1:8">
      <c r="A19071" s="30" t="s">
        <v>5030</v>
      </c>
      <c r="B19071" s="74">
        <v>46230</v>
      </c>
      <c r="C19071" s="30" t="s">
        <v>896</v>
      </c>
      <c r="D19071" s="30" t="s">
        <v>897</v>
      </c>
      <c r="E19071" s="75">
        <v>23</v>
      </c>
      <c r="F19071" s="30" t="s">
        <v>70</v>
      </c>
      <c r="G19071" s="30" t="s">
        <v>71</v>
      </c>
      <c r="H19071" s="75">
        <v>2</v>
      </c>
    </row>
    <row r="19072" spans="1:8">
      <c r="A19072" s="30" t="s">
        <v>5030</v>
      </c>
      <c r="B19072" s="74">
        <v>46230</v>
      </c>
      <c r="C19072" s="30" t="s">
        <v>898</v>
      </c>
      <c r="D19072" s="30" t="s">
        <v>899</v>
      </c>
      <c r="E19072" s="75">
        <v>4</v>
      </c>
      <c r="F19072" s="30" t="s">
        <v>76</v>
      </c>
      <c r="G19072" s="30" t="s">
        <v>77</v>
      </c>
      <c r="H19072" s="75">
        <v>1</v>
      </c>
    </row>
    <row r="19073" spans="1:8">
      <c r="A19073" s="30" t="s">
        <v>5030</v>
      </c>
      <c r="B19073" s="74">
        <v>46230</v>
      </c>
      <c r="C19073" s="30" t="s">
        <v>900</v>
      </c>
      <c r="D19073" s="30" t="s">
        <v>901</v>
      </c>
      <c r="E19073" s="75">
        <v>18</v>
      </c>
      <c r="F19073" s="30" t="s">
        <v>68</v>
      </c>
      <c r="G19073" s="30" t="s">
        <v>69</v>
      </c>
      <c r="H19073" s="75">
        <v>1</v>
      </c>
    </row>
    <row r="19074" spans="1:8">
      <c r="A19074" s="30" t="s">
        <v>5030</v>
      </c>
      <c r="B19074" s="74">
        <v>46230</v>
      </c>
      <c r="C19074" s="30" t="s">
        <v>902</v>
      </c>
      <c r="D19074" s="30" t="s">
        <v>903</v>
      </c>
      <c r="E19074" s="75">
        <v>27</v>
      </c>
      <c r="F19074" s="30" t="s">
        <v>70</v>
      </c>
      <c r="G19074" s="30" t="s">
        <v>71</v>
      </c>
      <c r="H19074" s="75">
        <v>2</v>
      </c>
    </row>
    <row r="19075" spans="1:8">
      <c r="A19075" s="30" t="s">
        <v>5030</v>
      </c>
      <c r="B19075" s="74">
        <v>46230</v>
      </c>
      <c r="C19075" s="30" t="s">
        <v>906</v>
      </c>
      <c r="D19075" s="30" t="s">
        <v>907</v>
      </c>
      <c r="E19075" s="75">
        <v>82</v>
      </c>
      <c r="F19075" s="30" t="s">
        <v>70</v>
      </c>
      <c r="G19075" s="30" t="s">
        <v>71</v>
      </c>
      <c r="H19075" s="75">
        <v>2</v>
      </c>
    </row>
    <row r="19076" spans="1:8">
      <c r="A19076" s="30" t="s">
        <v>5030</v>
      </c>
      <c r="B19076" s="74">
        <v>46230</v>
      </c>
      <c r="C19076" s="30" t="s">
        <v>908</v>
      </c>
      <c r="D19076" s="30" t="s">
        <v>909</v>
      </c>
      <c r="E19076" s="75">
        <v>162</v>
      </c>
      <c r="F19076" s="30" t="s">
        <v>80</v>
      </c>
      <c r="G19076" s="30" t="s">
        <v>81</v>
      </c>
      <c r="H19076" s="75">
        <v>1</v>
      </c>
    </row>
    <row r="19077" spans="1:8">
      <c r="A19077" s="30" t="s">
        <v>5030</v>
      </c>
      <c r="B19077" s="74">
        <v>46230</v>
      </c>
      <c r="C19077" s="30" t="s">
        <v>910</v>
      </c>
      <c r="D19077" s="30" t="s">
        <v>911</v>
      </c>
      <c r="E19077" s="75">
        <v>107</v>
      </c>
      <c r="F19077" s="30" t="s">
        <v>70</v>
      </c>
      <c r="G19077" s="30" t="s">
        <v>71</v>
      </c>
      <c r="H19077" s="75">
        <v>2</v>
      </c>
    </row>
    <row r="19078" spans="1:8">
      <c r="A19078" s="30" t="s">
        <v>5030</v>
      </c>
      <c r="B19078" s="74">
        <v>46230</v>
      </c>
      <c r="C19078" s="30" t="s">
        <v>914</v>
      </c>
      <c r="D19078" s="30" t="s">
        <v>915</v>
      </c>
      <c r="E19078" s="75">
        <v>28</v>
      </c>
      <c r="F19078" s="30" t="s">
        <v>53</v>
      </c>
      <c r="G19078" s="30" t="s">
        <v>54</v>
      </c>
      <c r="H19078" s="75">
        <v>1</v>
      </c>
    </row>
    <row r="19079" spans="1:8">
      <c r="A19079" s="30" t="s">
        <v>5030</v>
      </c>
      <c r="B19079" s="74">
        <v>46230</v>
      </c>
      <c r="C19079" s="30" t="s">
        <v>920</v>
      </c>
      <c r="D19079" s="30" t="s">
        <v>921</v>
      </c>
      <c r="E19079" s="75">
        <v>159</v>
      </c>
      <c r="F19079" s="30" t="s">
        <v>80</v>
      </c>
      <c r="G19079" s="30" t="s">
        <v>81</v>
      </c>
      <c r="H19079" s="75">
        <v>1</v>
      </c>
    </row>
    <row r="19080" spans="1:8">
      <c r="A19080" s="30" t="s">
        <v>5030</v>
      </c>
      <c r="B19080" s="74">
        <v>46230</v>
      </c>
      <c r="C19080" s="30" t="s">
        <v>922</v>
      </c>
      <c r="D19080" s="30" t="s">
        <v>923</v>
      </c>
      <c r="E19080" s="75">
        <v>25</v>
      </c>
      <c r="F19080" s="30" t="s">
        <v>70</v>
      </c>
      <c r="G19080" s="30" t="s">
        <v>71</v>
      </c>
      <c r="H19080" s="75">
        <v>2</v>
      </c>
    </row>
    <row r="19081" spans="1:8">
      <c r="A19081" s="30" t="s">
        <v>5030</v>
      </c>
      <c r="B19081" s="74">
        <v>46230</v>
      </c>
      <c r="C19081" s="30" t="s">
        <v>926</v>
      </c>
      <c r="D19081" s="30" t="s">
        <v>927</v>
      </c>
      <c r="E19081" s="75">
        <v>120</v>
      </c>
      <c r="F19081" s="30" t="s">
        <v>70</v>
      </c>
      <c r="G19081" s="30" t="s">
        <v>71</v>
      </c>
      <c r="H19081" s="75">
        <v>2</v>
      </c>
    </row>
    <row r="19082" spans="1:8">
      <c r="A19082" s="30" t="s">
        <v>5030</v>
      </c>
      <c r="B19082" s="74">
        <v>46230</v>
      </c>
      <c r="C19082" s="30" t="s">
        <v>928</v>
      </c>
      <c r="D19082" s="30" t="s">
        <v>929</v>
      </c>
      <c r="E19082" s="75">
        <v>49</v>
      </c>
      <c r="F19082" s="30" t="s">
        <v>68</v>
      </c>
      <c r="G19082" s="30" t="s">
        <v>69</v>
      </c>
      <c r="H19082" s="75">
        <v>1</v>
      </c>
    </row>
    <row r="19083" spans="1:8">
      <c r="A19083" s="30" t="s">
        <v>5030</v>
      </c>
      <c r="B19083" s="74">
        <v>46230</v>
      </c>
      <c r="C19083" s="30" t="s">
        <v>932</v>
      </c>
      <c r="D19083" s="30" t="s">
        <v>933</v>
      </c>
      <c r="E19083" s="75">
        <v>1</v>
      </c>
      <c r="F19083" s="30" t="s">
        <v>80</v>
      </c>
      <c r="G19083" s="30" t="s">
        <v>81</v>
      </c>
      <c r="H19083" s="75">
        <v>1</v>
      </c>
    </row>
    <row r="19084" spans="1:8">
      <c r="A19084" s="30" t="s">
        <v>5030</v>
      </c>
      <c r="B19084" s="74">
        <v>46230</v>
      </c>
      <c r="C19084" s="30" t="s">
        <v>934</v>
      </c>
      <c r="D19084" s="30" t="s">
        <v>935</v>
      </c>
      <c r="E19084" s="75">
        <v>84</v>
      </c>
      <c r="F19084" s="30" t="s">
        <v>68</v>
      </c>
      <c r="G19084" s="30" t="s">
        <v>69</v>
      </c>
      <c r="H19084" s="75">
        <v>1</v>
      </c>
    </row>
    <row r="19085" spans="1:8">
      <c r="A19085" s="30" t="s">
        <v>5030</v>
      </c>
      <c r="B19085" s="74">
        <v>46230</v>
      </c>
      <c r="C19085" s="30" t="s">
        <v>936</v>
      </c>
      <c r="D19085" s="30" t="s">
        <v>937</v>
      </c>
      <c r="E19085" s="75">
        <v>57</v>
      </c>
      <c r="F19085" s="30" t="s">
        <v>70</v>
      </c>
      <c r="G19085" s="30" t="s">
        <v>71</v>
      </c>
      <c r="H19085" s="75">
        <v>2</v>
      </c>
    </row>
    <row r="19086" spans="1:8">
      <c r="A19086" s="30" t="s">
        <v>5030</v>
      </c>
      <c r="B19086" s="74">
        <v>46230</v>
      </c>
      <c r="C19086" s="30" t="s">
        <v>938</v>
      </c>
      <c r="D19086" s="30" t="s">
        <v>939</v>
      </c>
      <c r="E19086" s="75">
        <v>61</v>
      </c>
      <c r="F19086" s="30" t="s">
        <v>80</v>
      </c>
      <c r="G19086" s="30" t="s">
        <v>81</v>
      </c>
      <c r="H19086" s="75">
        <v>1</v>
      </c>
    </row>
    <row r="19087" spans="1:8">
      <c r="A19087" s="30" t="s">
        <v>5030</v>
      </c>
      <c r="B19087" s="74">
        <v>46230</v>
      </c>
      <c r="C19087" s="30" t="s">
        <v>946</v>
      </c>
      <c r="D19087" s="30" t="s">
        <v>947</v>
      </c>
      <c r="E19087" s="75">
        <v>7</v>
      </c>
      <c r="F19087" s="30" t="s">
        <v>68</v>
      </c>
      <c r="G19087" s="30" t="s">
        <v>69</v>
      </c>
      <c r="H19087" s="75">
        <v>1</v>
      </c>
    </row>
    <row r="19088" spans="1:8">
      <c r="A19088" s="30" t="s">
        <v>5030</v>
      </c>
      <c r="B19088" s="74">
        <v>46230</v>
      </c>
      <c r="C19088" s="30" t="s">
        <v>948</v>
      </c>
      <c r="D19088" s="30" t="s">
        <v>949</v>
      </c>
      <c r="E19088" s="75">
        <v>100</v>
      </c>
      <c r="F19088" s="30" t="s">
        <v>80</v>
      </c>
      <c r="G19088" s="30" t="s">
        <v>81</v>
      </c>
      <c r="H19088" s="75">
        <v>1</v>
      </c>
    </row>
    <row r="19089" spans="1:8">
      <c r="A19089" s="30" t="s">
        <v>5030</v>
      </c>
      <c r="B19089" s="74">
        <v>46230</v>
      </c>
      <c r="C19089" s="30" t="s">
        <v>952</v>
      </c>
      <c r="D19089" s="30" t="s">
        <v>953</v>
      </c>
      <c r="E19089" s="75">
        <v>74</v>
      </c>
      <c r="F19089" s="30" t="s">
        <v>68</v>
      </c>
      <c r="G19089" s="30" t="s">
        <v>69</v>
      </c>
      <c r="H19089" s="75">
        <v>1</v>
      </c>
    </row>
    <row r="19090" spans="1:8">
      <c r="A19090" s="30" t="s">
        <v>5030</v>
      </c>
      <c r="B19090" s="74">
        <v>46230</v>
      </c>
      <c r="C19090" s="30" t="s">
        <v>954</v>
      </c>
      <c r="D19090" s="30" t="s">
        <v>955</v>
      </c>
      <c r="E19090" s="75">
        <v>12</v>
      </c>
      <c r="F19090" s="30" t="s">
        <v>70</v>
      </c>
      <c r="G19090" s="30" t="s">
        <v>71</v>
      </c>
      <c r="H19090" s="75">
        <v>2</v>
      </c>
    </row>
    <row r="19091" spans="1:8">
      <c r="A19091" s="30" t="s">
        <v>5030</v>
      </c>
      <c r="B19091" s="74">
        <v>46230</v>
      </c>
      <c r="C19091" s="30" t="s">
        <v>956</v>
      </c>
      <c r="D19091" s="30" t="s">
        <v>957</v>
      </c>
      <c r="E19091" s="75">
        <v>31</v>
      </c>
      <c r="F19091" s="30" t="s">
        <v>53</v>
      </c>
      <c r="G19091" s="30" t="s">
        <v>54</v>
      </c>
      <c r="H19091" s="75">
        <v>1</v>
      </c>
    </row>
    <row r="19092" spans="1:8">
      <c r="A19092" s="30" t="s">
        <v>5030</v>
      </c>
      <c r="B19092" s="74">
        <v>46230</v>
      </c>
      <c r="C19092" s="30" t="s">
        <v>958</v>
      </c>
      <c r="D19092" s="30" t="s">
        <v>959</v>
      </c>
      <c r="E19092" s="75">
        <v>9</v>
      </c>
      <c r="F19092" s="30" t="s">
        <v>53</v>
      </c>
      <c r="G19092" s="30" t="s">
        <v>54</v>
      </c>
      <c r="H19092" s="75">
        <v>1</v>
      </c>
    </row>
    <row r="19093" spans="1:8">
      <c r="A19093" s="30" t="s">
        <v>5030</v>
      </c>
      <c r="B19093" s="74">
        <v>46230</v>
      </c>
      <c r="C19093" s="30" t="s">
        <v>962</v>
      </c>
      <c r="D19093" s="30" t="s">
        <v>963</v>
      </c>
      <c r="E19093" s="75">
        <v>18</v>
      </c>
      <c r="F19093" s="30" t="s">
        <v>70</v>
      </c>
      <c r="G19093" s="30" t="s">
        <v>71</v>
      </c>
      <c r="H19093" s="75">
        <v>2</v>
      </c>
    </row>
    <row r="19094" spans="1:8">
      <c r="A19094" s="30" t="s">
        <v>5030</v>
      </c>
      <c r="B19094" s="74">
        <v>46230</v>
      </c>
      <c r="C19094" s="30" t="s">
        <v>2484</v>
      </c>
      <c r="D19094" s="30" t="s">
        <v>2485</v>
      </c>
      <c r="E19094" s="75">
        <v>2</v>
      </c>
      <c r="F19094" s="30" t="s">
        <v>76</v>
      </c>
      <c r="G19094" s="30" t="s">
        <v>77</v>
      </c>
      <c r="H19094" s="75">
        <v>1</v>
      </c>
    </row>
    <row r="19095" spans="1:8">
      <c r="A19095" s="30" t="s">
        <v>5030</v>
      </c>
      <c r="B19095" s="74">
        <v>46230</v>
      </c>
      <c r="C19095" s="30" t="s">
        <v>964</v>
      </c>
      <c r="D19095" s="30" t="s">
        <v>965</v>
      </c>
      <c r="E19095" s="75">
        <v>33</v>
      </c>
      <c r="F19095" s="30" t="s">
        <v>53</v>
      </c>
      <c r="G19095" s="30" t="s">
        <v>54</v>
      </c>
      <c r="H19095" s="75">
        <v>1</v>
      </c>
    </row>
    <row r="19096" spans="1:8">
      <c r="A19096" s="30" t="s">
        <v>5030</v>
      </c>
      <c r="B19096" s="74">
        <v>46230</v>
      </c>
      <c r="C19096" s="30" t="s">
        <v>966</v>
      </c>
      <c r="D19096" s="30" t="s">
        <v>967</v>
      </c>
      <c r="E19096" s="75">
        <v>2</v>
      </c>
      <c r="F19096" s="30" t="s">
        <v>68</v>
      </c>
      <c r="G19096" s="30" t="s">
        <v>69</v>
      </c>
      <c r="H19096" s="75">
        <v>1</v>
      </c>
    </row>
    <row r="19097" spans="1:8">
      <c r="A19097" s="30" t="s">
        <v>5030</v>
      </c>
      <c r="B19097" s="74">
        <v>46230</v>
      </c>
      <c r="C19097" s="30" t="s">
        <v>968</v>
      </c>
      <c r="D19097" s="30" t="s">
        <v>969</v>
      </c>
      <c r="E19097" s="75">
        <v>107</v>
      </c>
      <c r="F19097" s="30" t="s">
        <v>53</v>
      </c>
      <c r="G19097" s="30" t="s">
        <v>54</v>
      </c>
      <c r="H19097" s="75">
        <v>1</v>
      </c>
    </row>
    <row r="19098" spans="1:8">
      <c r="A19098" s="30" t="s">
        <v>5030</v>
      </c>
      <c r="B19098" s="74">
        <v>46230</v>
      </c>
      <c r="C19098" s="30" t="s">
        <v>972</v>
      </c>
      <c r="D19098" s="30" t="s">
        <v>973</v>
      </c>
      <c r="E19098" s="75">
        <v>43</v>
      </c>
      <c r="F19098" s="30" t="s">
        <v>70</v>
      </c>
      <c r="G19098" s="30" t="s">
        <v>71</v>
      </c>
      <c r="H19098" s="75">
        <v>2</v>
      </c>
    </row>
    <row r="19099" spans="1:8">
      <c r="A19099" s="30" t="s">
        <v>5030</v>
      </c>
      <c r="B19099" s="74">
        <v>46230</v>
      </c>
      <c r="C19099" s="30" t="s">
        <v>974</v>
      </c>
      <c r="D19099" s="30" t="s">
        <v>975</v>
      </c>
      <c r="E19099" s="75">
        <v>130</v>
      </c>
      <c r="F19099" s="30" t="s">
        <v>53</v>
      </c>
      <c r="G19099" s="30" t="s">
        <v>54</v>
      </c>
      <c r="H19099" s="75">
        <v>1</v>
      </c>
    </row>
    <row r="19100" spans="1:8">
      <c r="A19100" s="30" t="s">
        <v>5030</v>
      </c>
      <c r="B19100" s="74">
        <v>46230</v>
      </c>
      <c r="C19100" s="30" t="s">
        <v>976</v>
      </c>
      <c r="D19100" s="30" t="s">
        <v>977</v>
      </c>
      <c r="E19100" s="75">
        <v>64</v>
      </c>
      <c r="F19100" s="30" t="s">
        <v>68</v>
      </c>
      <c r="G19100" s="30" t="s">
        <v>69</v>
      </c>
      <c r="H19100" s="75">
        <v>1</v>
      </c>
    </row>
    <row r="19101" spans="1:8">
      <c r="A19101" s="30" t="s">
        <v>5030</v>
      </c>
      <c r="B19101" s="74">
        <v>46230</v>
      </c>
      <c r="C19101" s="30" t="s">
        <v>1832</v>
      </c>
      <c r="D19101" s="30" t="s">
        <v>1833</v>
      </c>
      <c r="E19101" s="75">
        <v>2</v>
      </c>
      <c r="F19101" s="30" t="s">
        <v>68</v>
      </c>
      <c r="G19101" s="30" t="s">
        <v>69</v>
      </c>
      <c r="H19101" s="75">
        <v>1</v>
      </c>
    </row>
    <row r="19102" spans="1:8">
      <c r="A19102" s="30" t="s">
        <v>5030</v>
      </c>
      <c r="B19102" s="74">
        <v>46230</v>
      </c>
      <c r="C19102" s="30" t="s">
        <v>980</v>
      </c>
      <c r="D19102" s="30" t="s">
        <v>981</v>
      </c>
      <c r="E19102" s="75">
        <v>237</v>
      </c>
      <c r="F19102" s="30" t="s">
        <v>70</v>
      </c>
      <c r="G19102" s="30" t="s">
        <v>71</v>
      </c>
      <c r="H19102" s="75">
        <v>2</v>
      </c>
    </row>
    <row r="19103" spans="1:8">
      <c r="A19103" s="30" t="s">
        <v>5030</v>
      </c>
      <c r="B19103" s="74">
        <v>46230</v>
      </c>
      <c r="C19103" s="30" t="s">
        <v>984</v>
      </c>
      <c r="D19103" s="30" t="s">
        <v>985</v>
      </c>
      <c r="E19103" s="75">
        <v>64</v>
      </c>
      <c r="F19103" s="30" t="s">
        <v>53</v>
      </c>
      <c r="G19103" s="30" t="s">
        <v>54</v>
      </c>
      <c r="H19103" s="75">
        <v>1</v>
      </c>
    </row>
    <row r="19104" spans="1:8">
      <c r="A19104" s="30" t="s">
        <v>5030</v>
      </c>
      <c r="B19104" s="74">
        <v>46230</v>
      </c>
      <c r="C19104" s="30" t="s">
        <v>986</v>
      </c>
      <c r="D19104" s="30" t="s">
        <v>987</v>
      </c>
      <c r="E19104" s="75">
        <v>68</v>
      </c>
      <c r="F19104" s="30" t="s">
        <v>63</v>
      </c>
      <c r="G19104" s="30" t="s">
        <v>64</v>
      </c>
      <c r="H19104" s="75">
        <v>2</v>
      </c>
    </row>
    <row r="19105" spans="1:8">
      <c r="A19105" s="30" t="s">
        <v>5030</v>
      </c>
      <c r="B19105" s="74">
        <v>46230</v>
      </c>
      <c r="C19105" s="30" t="s">
        <v>990</v>
      </c>
      <c r="D19105" s="30" t="s">
        <v>991</v>
      </c>
      <c r="E19105" s="75">
        <v>38</v>
      </c>
      <c r="F19105" s="30" t="s">
        <v>53</v>
      </c>
      <c r="G19105" s="30" t="s">
        <v>54</v>
      </c>
      <c r="H19105" s="75">
        <v>1</v>
      </c>
    </row>
    <row r="19106" spans="1:8">
      <c r="A19106" s="30" t="s">
        <v>5030</v>
      </c>
      <c r="B19106" s="74">
        <v>46230</v>
      </c>
      <c r="C19106" s="30" t="s">
        <v>994</v>
      </c>
      <c r="D19106" s="30" t="s">
        <v>995</v>
      </c>
      <c r="E19106" s="75">
        <v>32</v>
      </c>
      <c r="F19106" s="30" t="s">
        <v>53</v>
      </c>
      <c r="G19106" s="30" t="s">
        <v>54</v>
      </c>
      <c r="H19106" s="75">
        <v>1</v>
      </c>
    </row>
    <row r="19107" spans="1:8">
      <c r="A19107" s="30" t="s">
        <v>5030</v>
      </c>
      <c r="B19107" s="74">
        <v>46230</v>
      </c>
      <c r="C19107" s="30" t="s">
        <v>998</v>
      </c>
      <c r="D19107" s="30" t="s">
        <v>999</v>
      </c>
      <c r="E19107" s="75">
        <v>1</v>
      </c>
      <c r="F19107" s="30" t="s">
        <v>68</v>
      </c>
      <c r="G19107" s="30" t="s">
        <v>69</v>
      </c>
      <c r="H19107" s="75">
        <v>1</v>
      </c>
    </row>
    <row r="19108" spans="1:8">
      <c r="A19108" s="30" t="s">
        <v>5030</v>
      </c>
      <c r="B19108" s="74">
        <v>46230</v>
      </c>
      <c r="C19108" s="30" t="s">
        <v>1004</v>
      </c>
      <c r="D19108" s="30" t="s">
        <v>1005</v>
      </c>
      <c r="E19108" s="75">
        <v>27</v>
      </c>
      <c r="F19108" s="30" t="s">
        <v>53</v>
      </c>
      <c r="G19108" s="30" t="s">
        <v>54</v>
      </c>
      <c r="H19108" s="75">
        <v>1</v>
      </c>
    </row>
    <row r="19109" spans="1:8">
      <c r="A19109" s="30" t="s">
        <v>5030</v>
      </c>
      <c r="B19109" s="74">
        <v>46230</v>
      </c>
      <c r="C19109" s="30" t="s">
        <v>1006</v>
      </c>
      <c r="D19109" s="30" t="s">
        <v>1007</v>
      </c>
      <c r="E19109" s="75">
        <v>31</v>
      </c>
      <c r="F19109" s="30" t="s">
        <v>68</v>
      </c>
      <c r="G19109" s="30" t="s">
        <v>69</v>
      </c>
      <c r="H19109" s="75">
        <v>1</v>
      </c>
    </row>
    <row r="19110" spans="1:8">
      <c r="A19110" s="30" t="s">
        <v>5030</v>
      </c>
      <c r="B19110" s="74">
        <v>46230</v>
      </c>
      <c r="C19110" s="30" t="s">
        <v>1008</v>
      </c>
      <c r="D19110" s="30" t="s">
        <v>1009</v>
      </c>
      <c r="E19110" s="75">
        <v>13</v>
      </c>
      <c r="F19110" s="30" t="s">
        <v>53</v>
      </c>
      <c r="G19110" s="30" t="s">
        <v>54</v>
      </c>
      <c r="H19110" s="75">
        <v>1</v>
      </c>
    </row>
    <row r="19111" spans="1:8">
      <c r="A19111" s="30" t="s">
        <v>5030</v>
      </c>
      <c r="B19111" s="74">
        <v>46230</v>
      </c>
      <c r="C19111" s="30" t="s">
        <v>1012</v>
      </c>
      <c r="D19111" s="30" t="s">
        <v>1013</v>
      </c>
      <c r="E19111" s="75">
        <v>10</v>
      </c>
      <c r="F19111" s="30" t="s">
        <v>53</v>
      </c>
      <c r="G19111" s="30" t="s">
        <v>54</v>
      </c>
      <c r="H19111" s="75">
        <v>1</v>
      </c>
    </row>
    <row r="19112" spans="1:8">
      <c r="A19112" s="30" t="s">
        <v>5030</v>
      </c>
      <c r="B19112" s="74">
        <v>46230</v>
      </c>
      <c r="C19112" s="30" t="s">
        <v>1014</v>
      </c>
      <c r="D19112" s="30" t="s">
        <v>1015</v>
      </c>
      <c r="E19112" s="75">
        <v>50</v>
      </c>
      <c r="F19112" s="30" t="s">
        <v>53</v>
      </c>
      <c r="G19112" s="30" t="s">
        <v>54</v>
      </c>
      <c r="H19112" s="75">
        <v>1</v>
      </c>
    </row>
    <row r="19113" spans="1:8">
      <c r="A19113" s="30" t="s">
        <v>5030</v>
      </c>
      <c r="B19113" s="74">
        <v>46230</v>
      </c>
      <c r="C19113" s="30" t="s">
        <v>1016</v>
      </c>
      <c r="D19113" s="30" t="s">
        <v>1017</v>
      </c>
      <c r="E19113" s="75">
        <v>8</v>
      </c>
      <c r="F19113" s="30" t="s">
        <v>53</v>
      </c>
      <c r="G19113" s="30" t="s">
        <v>54</v>
      </c>
      <c r="H19113" s="75">
        <v>1</v>
      </c>
    </row>
    <row r="19114" spans="1:8">
      <c r="A19114" s="30" t="s">
        <v>5030</v>
      </c>
      <c r="B19114" s="74">
        <v>46230</v>
      </c>
      <c r="C19114" s="30" t="s">
        <v>1022</v>
      </c>
      <c r="D19114" s="30" t="s">
        <v>1023</v>
      </c>
      <c r="E19114" s="75">
        <v>29</v>
      </c>
      <c r="F19114" s="30" t="s">
        <v>70</v>
      </c>
      <c r="G19114" s="30" t="s">
        <v>71</v>
      </c>
      <c r="H19114" s="75">
        <v>2</v>
      </c>
    </row>
    <row r="19115" spans="1:8">
      <c r="A19115" s="30" t="s">
        <v>5030</v>
      </c>
      <c r="B19115" s="74">
        <v>46230</v>
      </c>
      <c r="C19115" s="30" t="s">
        <v>1026</v>
      </c>
      <c r="D19115" s="30" t="s">
        <v>1027</v>
      </c>
      <c r="E19115" s="75">
        <v>138</v>
      </c>
      <c r="F19115" s="30" t="s">
        <v>53</v>
      </c>
      <c r="G19115" s="30" t="s">
        <v>54</v>
      </c>
      <c r="H19115" s="75">
        <v>1</v>
      </c>
    </row>
    <row r="19116" spans="1:8">
      <c r="A19116" s="30" t="s">
        <v>5030</v>
      </c>
      <c r="B19116" s="74">
        <v>46230</v>
      </c>
      <c r="C19116" s="30" t="s">
        <v>1028</v>
      </c>
      <c r="D19116" s="30" t="s">
        <v>1029</v>
      </c>
      <c r="E19116" s="75">
        <v>48</v>
      </c>
      <c r="F19116" s="30" t="s">
        <v>53</v>
      </c>
      <c r="G19116" s="30" t="s">
        <v>54</v>
      </c>
      <c r="H19116" s="75">
        <v>1</v>
      </c>
    </row>
    <row r="19117" spans="1:8">
      <c r="A19117" s="30" t="s">
        <v>5030</v>
      </c>
      <c r="B19117" s="74">
        <v>46230</v>
      </c>
      <c r="C19117" s="30" t="s">
        <v>1030</v>
      </c>
      <c r="D19117" s="30" t="s">
        <v>1031</v>
      </c>
      <c r="E19117" s="75">
        <v>12</v>
      </c>
      <c r="F19117" s="30" t="s">
        <v>78</v>
      </c>
      <c r="G19117" s="30" t="s">
        <v>79</v>
      </c>
      <c r="H19117" s="75">
        <v>2</v>
      </c>
    </row>
    <row r="19118" spans="1:8">
      <c r="A19118" s="30" t="s">
        <v>5030</v>
      </c>
      <c r="B19118" s="74">
        <v>46230</v>
      </c>
      <c r="C19118" s="30" t="s">
        <v>1032</v>
      </c>
      <c r="D19118" s="30" t="s">
        <v>1033</v>
      </c>
      <c r="E19118" s="75">
        <v>11</v>
      </c>
      <c r="F19118" s="30" t="s">
        <v>76</v>
      </c>
      <c r="G19118" s="30" t="s">
        <v>77</v>
      </c>
      <c r="H19118" s="75">
        <v>1</v>
      </c>
    </row>
    <row r="19119" spans="1:8">
      <c r="A19119" s="30" t="s">
        <v>5030</v>
      </c>
      <c r="B19119" s="74">
        <v>46230</v>
      </c>
      <c r="C19119" s="30" t="s">
        <v>1036</v>
      </c>
      <c r="D19119" s="30" t="s">
        <v>1037</v>
      </c>
      <c r="E19119" s="75">
        <v>129</v>
      </c>
      <c r="F19119" s="30" t="s">
        <v>53</v>
      </c>
      <c r="G19119" s="30" t="s">
        <v>54</v>
      </c>
      <c r="H19119" s="75">
        <v>1</v>
      </c>
    </row>
    <row r="19120" spans="1:8">
      <c r="A19120" s="30" t="s">
        <v>5030</v>
      </c>
      <c r="B19120" s="74">
        <v>46230</v>
      </c>
      <c r="C19120" s="30" t="s">
        <v>1044</v>
      </c>
      <c r="D19120" s="30" t="s">
        <v>1045</v>
      </c>
      <c r="E19120" s="75">
        <v>156</v>
      </c>
      <c r="F19120" s="30" t="s">
        <v>53</v>
      </c>
      <c r="G19120" s="30" t="s">
        <v>54</v>
      </c>
      <c r="H19120" s="75">
        <v>1</v>
      </c>
    </row>
    <row r="19121" spans="1:8">
      <c r="A19121" s="30" t="s">
        <v>5030</v>
      </c>
      <c r="B19121" s="74">
        <v>46230</v>
      </c>
      <c r="C19121" s="30" t="s">
        <v>1046</v>
      </c>
      <c r="D19121" s="30" t="s">
        <v>1047</v>
      </c>
      <c r="E19121" s="75">
        <v>27</v>
      </c>
      <c r="F19121" s="30" t="s">
        <v>80</v>
      </c>
      <c r="G19121" s="30" t="s">
        <v>81</v>
      </c>
      <c r="H19121" s="75">
        <v>1</v>
      </c>
    </row>
    <row r="19122" spans="1:8">
      <c r="A19122" s="30" t="s">
        <v>5030</v>
      </c>
      <c r="B19122" s="74">
        <v>46230</v>
      </c>
      <c r="C19122" s="30" t="s">
        <v>1048</v>
      </c>
      <c r="D19122" s="30" t="s">
        <v>1049</v>
      </c>
      <c r="E19122" s="75">
        <v>52</v>
      </c>
      <c r="F19122" s="30" t="s">
        <v>70</v>
      </c>
      <c r="G19122" s="30" t="s">
        <v>71</v>
      </c>
      <c r="H19122" s="75">
        <v>2</v>
      </c>
    </row>
    <row r="19123" spans="1:8">
      <c r="A19123" s="30" t="s">
        <v>5030</v>
      </c>
      <c r="B19123" s="74">
        <v>46230</v>
      </c>
      <c r="C19123" s="30" t="s">
        <v>1050</v>
      </c>
      <c r="D19123" s="30" t="s">
        <v>1051</v>
      </c>
      <c r="E19123" s="75">
        <v>10</v>
      </c>
      <c r="F19123" s="30" t="s">
        <v>76</v>
      </c>
      <c r="G19123" s="30" t="s">
        <v>77</v>
      </c>
      <c r="H19123" s="75">
        <v>1</v>
      </c>
    </row>
    <row r="19124" spans="1:8">
      <c r="A19124" s="30" t="s">
        <v>5030</v>
      </c>
      <c r="B19124" s="74">
        <v>46230</v>
      </c>
      <c r="C19124" s="30" t="s">
        <v>1052</v>
      </c>
      <c r="D19124" s="30" t="s">
        <v>1053</v>
      </c>
      <c r="E19124" s="75">
        <v>108</v>
      </c>
      <c r="F19124" s="30" t="s">
        <v>53</v>
      </c>
      <c r="G19124" s="30" t="s">
        <v>54</v>
      </c>
      <c r="H19124" s="75">
        <v>1</v>
      </c>
    </row>
    <row r="19125" spans="1:8">
      <c r="A19125" s="30" t="s">
        <v>5030</v>
      </c>
      <c r="B19125" s="74">
        <v>46230</v>
      </c>
      <c r="C19125" s="30" t="s">
        <v>1054</v>
      </c>
      <c r="D19125" s="30" t="s">
        <v>1055</v>
      </c>
      <c r="E19125" s="75">
        <v>162</v>
      </c>
      <c r="F19125" s="30" t="s">
        <v>70</v>
      </c>
      <c r="G19125" s="30" t="s">
        <v>71</v>
      </c>
      <c r="H19125" s="75">
        <v>2</v>
      </c>
    </row>
    <row r="19126" spans="1:8">
      <c r="A19126" s="30" t="s">
        <v>5030</v>
      </c>
      <c r="B19126" s="74">
        <v>46230</v>
      </c>
      <c r="C19126" s="30" t="s">
        <v>1066</v>
      </c>
      <c r="D19126" s="30" t="s">
        <v>1067</v>
      </c>
      <c r="E19126" s="75">
        <v>36</v>
      </c>
      <c r="F19126" s="30" t="s">
        <v>80</v>
      </c>
      <c r="G19126" s="30" t="s">
        <v>81</v>
      </c>
      <c r="H19126" s="75">
        <v>1</v>
      </c>
    </row>
    <row r="19127" spans="1:8">
      <c r="A19127" s="30" t="s">
        <v>5030</v>
      </c>
      <c r="B19127" s="74">
        <v>46230</v>
      </c>
      <c r="C19127" s="30" t="s">
        <v>1068</v>
      </c>
      <c r="D19127" s="30" t="s">
        <v>1069</v>
      </c>
      <c r="E19127" s="75">
        <v>43</v>
      </c>
      <c r="F19127" s="30" t="s">
        <v>70</v>
      </c>
      <c r="G19127" s="30" t="s">
        <v>71</v>
      </c>
      <c r="H19127" s="75">
        <v>2</v>
      </c>
    </row>
    <row r="19128" spans="1:8">
      <c r="A19128" s="30" t="s">
        <v>5030</v>
      </c>
      <c r="B19128" s="74">
        <v>46230</v>
      </c>
      <c r="C19128" s="30" t="s">
        <v>1072</v>
      </c>
      <c r="D19128" s="30" t="s">
        <v>1073</v>
      </c>
      <c r="E19128" s="75">
        <v>147</v>
      </c>
      <c r="F19128" s="30" t="s">
        <v>53</v>
      </c>
      <c r="G19128" s="30" t="s">
        <v>54</v>
      </c>
      <c r="H19128" s="75">
        <v>1</v>
      </c>
    </row>
    <row r="19129" spans="1:8">
      <c r="A19129" s="30" t="s">
        <v>5030</v>
      </c>
      <c r="B19129" s="74">
        <v>46230</v>
      </c>
      <c r="C19129" s="30" t="s">
        <v>1074</v>
      </c>
      <c r="D19129" s="30" t="s">
        <v>1075</v>
      </c>
      <c r="E19129" s="75">
        <v>79</v>
      </c>
      <c r="F19129" s="30" t="s">
        <v>70</v>
      </c>
      <c r="G19129" s="30" t="s">
        <v>71</v>
      </c>
      <c r="H19129" s="75">
        <v>2</v>
      </c>
    </row>
    <row r="19130" spans="1:8">
      <c r="A19130" s="30" t="s">
        <v>5030</v>
      </c>
      <c r="B19130" s="74">
        <v>46230</v>
      </c>
      <c r="C19130" s="30" t="s">
        <v>1080</v>
      </c>
      <c r="D19130" s="30" t="s">
        <v>1081</v>
      </c>
      <c r="E19130" s="75">
        <v>13</v>
      </c>
      <c r="F19130" s="30" t="s">
        <v>70</v>
      </c>
      <c r="G19130" s="30" t="s">
        <v>71</v>
      </c>
      <c r="H19130" s="75">
        <v>2</v>
      </c>
    </row>
    <row r="19131" spans="1:8">
      <c r="A19131" s="30" t="s">
        <v>5030</v>
      </c>
      <c r="B19131" s="74">
        <v>46230</v>
      </c>
      <c r="C19131" s="30" t="s">
        <v>1086</v>
      </c>
      <c r="D19131" s="30" t="s">
        <v>1087</v>
      </c>
      <c r="E19131" s="75">
        <v>140</v>
      </c>
      <c r="F19131" s="30" t="s">
        <v>53</v>
      </c>
      <c r="G19131" s="30" t="s">
        <v>54</v>
      </c>
      <c r="H19131" s="75">
        <v>1</v>
      </c>
    </row>
    <row r="19132" spans="1:8">
      <c r="A19132" s="30" t="s">
        <v>5030</v>
      </c>
      <c r="B19132" s="74">
        <v>46230</v>
      </c>
      <c r="C19132" s="30" t="s">
        <v>1088</v>
      </c>
      <c r="D19132" s="30" t="s">
        <v>1089</v>
      </c>
      <c r="E19132" s="75">
        <v>59</v>
      </c>
      <c r="F19132" s="30" t="s">
        <v>66</v>
      </c>
      <c r="G19132" s="30" t="s">
        <v>67</v>
      </c>
      <c r="H19132" s="75">
        <v>2</v>
      </c>
    </row>
    <row r="19133" spans="1:8">
      <c r="A19133" s="30" t="s">
        <v>5030</v>
      </c>
      <c r="B19133" s="74">
        <v>46230</v>
      </c>
      <c r="C19133" s="30" t="s">
        <v>1092</v>
      </c>
      <c r="D19133" s="30" t="s">
        <v>1093</v>
      </c>
      <c r="E19133" s="75">
        <v>251</v>
      </c>
      <c r="F19133" s="30" t="s">
        <v>80</v>
      </c>
      <c r="G19133" s="30" t="s">
        <v>81</v>
      </c>
      <c r="H19133" s="75">
        <v>1</v>
      </c>
    </row>
    <row r="19134" spans="1:8">
      <c r="A19134" s="30" t="s">
        <v>5030</v>
      </c>
      <c r="B19134" s="74">
        <v>46230</v>
      </c>
      <c r="C19134" s="30" t="s">
        <v>1094</v>
      </c>
      <c r="D19134" s="30" t="s">
        <v>1095</v>
      </c>
      <c r="E19134" s="75">
        <v>28</v>
      </c>
      <c r="F19134" s="30" t="s">
        <v>68</v>
      </c>
      <c r="G19134" s="30" t="s">
        <v>69</v>
      </c>
      <c r="H19134" s="75">
        <v>1</v>
      </c>
    </row>
    <row r="19135" spans="1:8">
      <c r="A19135" s="30" t="s">
        <v>5030</v>
      </c>
      <c r="B19135" s="74">
        <v>46230</v>
      </c>
      <c r="C19135" s="30" t="s">
        <v>1096</v>
      </c>
      <c r="D19135" s="30" t="s">
        <v>1097</v>
      </c>
      <c r="E19135" s="75">
        <v>83</v>
      </c>
      <c r="F19135" s="30" t="s">
        <v>70</v>
      </c>
      <c r="G19135" s="30" t="s">
        <v>71</v>
      </c>
      <c r="H19135" s="75">
        <v>2</v>
      </c>
    </row>
    <row r="19136" spans="1:8">
      <c r="A19136" s="30" t="s">
        <v>5030</v>
      </c>
      <c r="B19136" s="74">
        <v>46230</v>
      </c>
      <c r="C19136" s="30" t="s">
        <v>1102</v>
      </c>
      <c r="D19136" s="30" t="s">
        <v>1103</v>
      </c>
      <c r="E19136" s="75">
        <v>99</v>
      </c>
      <c r="F19136" s="30" t="s">
        <v>53</v>
      </c>
      <c r="G19136" s="30" t="s">
        <v>54</v>
      </c>
      <c r="H19136" s="75">
        <v>1</v>
      </c>
    </row>
    <row r="19137" spans="1:8">
      <c r="A19137" s="30" t="s">
        <v>5030</v>
      </c>
      <c r="B19137" s="74">
        <v>46230</v>
      </c>
      <c r="C19137" s="30" t="s">
        <v>1104</v>
      </c>
      <c r="D19137" s="30" t="s">
        <v>1105</v>
      </c>
      <c r="E19137" s="75">
        <v>118</v>
      </c>
      <c r="F19137" s="30" t="s">
        <v>53</v>
      </c>
      <c r="G19137" s="30" t="s">
        <v>54</v>
      </c>
      <c r="H19137" s="75">
        <v>1</v>
      </c>
    </row>
    <row r="19138" spans="1:8">
      <c r="A19138" s="30" t="s">
        <v>5030</v>
      </c>
      <c r="B19138" s="74">
        <v>46230</v>
      </c>
      <c r="C19138" s="30" t="s">
        <v>1108</v>
      </c>
      <c r="D19138" s="30" t="s">
        <v>1109</v>
      </c>
      <c r="E19138" s="75">
        <v>101</v>
      </c>
      <c r="F19138" s="30" t="s">
        <v>53</v>
      </c>
      <c r="G19138" s="30" t="s">
        <v>54</v>
      </c>
      <c r="H19138" s="75">
        <v>1</v>
      </c>
    </row>
    <row r="19139" spans="1:8">
      <c r="A19139" s="30" t="s">
        <v>5030</v>
      </c>
      <c r="B19139" s="74">
        <v>46230</v>
      </c>
      <c r="C19139" s="30" t="s">
        <v>1110</v>
      </c>
      <c r="D19139" s="30" t="s">
        <v>1111</v>
      </c>
      <c r="E19139" s="75">
        <v>155</v>
      </c>
      <c r="F19139" s="30" t="s">
        <v>80</v>
      </c>
      <c r="G19139" s="30" t="s">
        <v>81</v>
      </c>
      <c r="H19139" s="75">
        <v>1</v>
      </c>
    </row>
    <row r="19140" spans="1:8">
      <c r="A19140" s="30" t="s">
        <v>5030</v>
      </c>
      <c r="B19140" s="74">
        <v>46230</v>
      </c>
      <c r="C19140" s="30" t="s">
        <v>1112</v>
      </c>
      <c r="D19140" s="30" t="s">
        <v>1113</v>
      </c>
      <c r="E19140" s="75">
        <v>41</v>
      </c>
      <c r="F19140" s="30" t="s">
        <v>53</v>
      </c>
      <c r="G19140" s="30" t="s">
        <v>54</v>
      </c>
      <c r="H19140" s="75">
        <v>1</v>
      </c>
    </row>
    <row r="19141" spans="1:8">
      <c r="A19141" s="30" t="s">
        <v>5030</v>
      </c>
      <c r="B19141" s="74">
        <v>46230</v>
      </c>
      <c r="C19141" s="30" t="s">
        <v>1120</v>
      </c>
      <c r="D19141" s="30" t="s">
        <v>1121</v>
      </c>
      <c r="E19141" s="75">
        <v>56</v>
      </c>
      <c r="F19141" s="30" t="s">
        <v>70</v>
      </c>
      <c r="G19141" s="30" t="s">
        <v>71</v>
      </c>
      <c r="H19141" s="75">
        <v>2</v>
      </c>
    </row>
    <row r="19142" spans="1:8">
      <c r="A19142" s="30" t="s">
        <v>5030</v>
      </c>
      <c r="B19142" s="74">
        <v>46230</v>
      </c>
      <c r="C19142" s="30" t="s">
        <v>1122</v>
      </c>
      <c r="D19142" s="30" t="s">
        <v>1123</v>
      </c>
      <c r="E19142" s="75">
        <v>4</v>
      </c>
      <c r="F19142" s="30" t="s">
        <v>76</v>
      </c>
      <c r="G19142" s="30" t="s">
        <v>77</v>
      </c>
      <c r="H19142" s="75">
        <v>1</v>
      </c>
    </row>
    <row r="19143" spans="1:8">
      <c r="A19143" s="30" t="s">
        <v>5030</v>
      </c>
      <c r="B19143" s="74">
        <v>46230</v>
      </c>
      <c r="C19143" s="30" t="s">
        <v>1124</v>
      </c>
      <c r="D19143" s="30" t="s">
        <v>1125</v>
      </c>
      <c r="E19143" s="75">
        <v>39</v>
      </c>
      <c r="F19143" s="30" t="s">
        <v>80</v>
      </c>
      <c r="G19143" s="30" t="s">
        <v>81</v>
      </c>
      <c r="H19143" s="75">
        <v>1</v>
      </c>
    </row>
    <row r="19144" spans="1:8">
      <c r="A19144" s="30" t="s">
        <v>5030</v>
      </c>
      <c r="B19144" s="74">
        <v>46230</v>
      </c>
      <c r="C19144" s="30" t="s">
        <v>1126</v>
      </c>
      <c r="D19144" s="30" t="s">
        <v>1127</v>
      </c>
      <c r="E19144" s="75">
        <v>2</v>
      </c>
      <c r="F19144" s="30" t="s">
        <v>76</v>
      </c>
      <c r="G19144" s="30" t="s">
        <v>77</v>
      </c>
      <c r="H19144" s="75">
        <v>1</v>
      </c>
    </row>
    <row r="19145" spans="1:8">
      <c r="A19145" s="30" t="s">
        <v>5030</v>
      </c>
      <c r="B19145" s="74">
        <v>46230</v>
      </c>
      <c r="C19145" s="30" t="s">
        <v>1128</v>
      </c>
      <c r="D19145" s="30" t="s">
        <v>1129</v>
      </c>
      <c r="E19145" s="75">
        <v>39</v>
      </c>
      <c r="F19145" s="30" t="s">
        <v>70</v>
      </c>
      <c r="G19145" s="30" t="s">
        <v>71</v>
      </c>
      <c r="H19145" s="75">
        <v>2</v>
      </c>
    </row>
    <row r="19146" spans="1:8">
      <c r="A19146" s="30" t="s">
        <v>5030</v>
      </c>
      <c r="B19146" s="74">
        <v>46230</v>
      </c>
      <c r="C19146" s="30" t="s">
        <v>1130</v>
      </c>
      <c r="D19146" s="30" t="s">
        <v>1131</v>
      </c>
      <c r="E19146" s="75">
        <v>2</v>
      </c>
      <c r="F19146" s="30" t="s">
        <v>76</v>
      </c>
      <c r="G19146" s="30" t="s">
        <v>77</v>
      </c>
      <c r="H19146" s="75">
        <v>1</v>
      </c>
    </row>
    <row r="19147" spans="1:8">
      <c r="A19147" s="30" t="s">
        <v>5030</v>
      </c>
      <c r="B19147" s="74">
        <v>46230</v>
      </c>
      <c r="C19147" s="30" t="s">
        <v>1134</v>
      </c>
      <c r="D19147" s="30" t="s">
        <v>1135</v>
      </c>
      <c r="E19147" s="75">
        <v>151</v>
      </c>
      <c r="F19147" s="30" t="s">
        <v>70</v>
      </c>
      <c r="G19147" s="30" t="s">
        <v>71</v>
      </c>
      <c r="H19147" s="75">
        <v>2</v>
      </c>
    </row>
    <row r="19148" spans="1:8">
      <c r="A19148" s="30" t="s">
        <v>5030</v>
      </c>
      <c r="B19148" s="74">
        <v>46230</v>
      </c>
      <c r="C19148" s="30" t="s">
        <v>1136</v>
      </c>
      <c r="D19148" s="30" t="s">
        <v>1137</v>
      </c>
      <c r="E19148" s="75">
        <v>40</v>
      </c>
      <c r="F19148" s="30" t="s">
        <v>70</v>
      </c>
      <c r="G19148" s="30" t="s">
        <v>71</v>
      </c>
      <c r="H19148" s="75">
        <v>2</v>
      </c>
    </row>
    <row r="19149" spans="1:8">
      <c r="A19149" s="30" t="s">
        <v>5030</v>
      </c>
      <c r="B19149" s="74">
        <v>46230</v>
      </c>
      <c r="C19149" s="30" t="s">
        <v>1138</v>
      </c>
      <c r="D19149" s="30" t="s">
        <v>1139</v>
      </c>
      <c r="E19149" s="75">
        <v>2</v>
      </c>
      <c r="F19149" s="30" t="s">
        <v>76</v>
      </c>
      <c r="G19149" s="30" t="s">
        <v>77</v>
      </c>
      <c r="H19149" s="75">
        <v>1</v>
      </c>
    </row>
    <row r="19150" spans="1:8">
      <c r="A19150" s="30" t="s">
        <v>5030</v>
      </c>
      <c r="B19150" s="74">
        <v>46230</v>
      </c>
      <c r="C19150" s="30" t="s">
        <v>1140</v>
      </c>
      <c r="D19150" s="30" t="s">
        <v>1141</v>
      </c>
      <c r="E19150" s="75">
        <v>108</v>
      </c>
      <c r="F19150" s="30" t="s">
        <v>53</v>
      </c>
      <c r="G19150" s="30" t="s">
        <v>54</v>
      </c>
      <c r="H19150" s="75">
        <v>1</v>
      </c>
    </row>
    <row r="19151" spans="1:8">
      <c r="A19151" s="30" t="s">
        <v>5030</v>
      </c>
      <c r="B19151" s="74">
        <v>46230</v>
      </c>
      <c r="C19151" s="30" t="s">
        <v>1142</v>
      </c>
      <c r="D19151" s="30" t="s">
        <v>1143</v>
      </c>
      <c r="E19151" s="75">
        <v>142</v>
      </c>
      <c r="F19151" s="30" t="s">
        <v>70</v>
      </c>
      <c r="G19151" s="30" t="s">
        <v>71</v>
      </c>
      <c r="H19151" s="75">
        <v>2</v>
      </c>
    </row>
    <row r="19152" spans="1:8">
      <c r="A19152" s="30" t="s">
        <v>5030</v>
      </c>
      <c r="B19152" s="74">
        <v>46230</v>
      </c>
      <c r="C19152" s="30" t="s">
        <v>1148</v>
      </c>
      <c r="D19152" s="30" t="s">
        <v>1149</v>
      </c>
      <c r="E19152" s="75">
        <v>48</v>
      </c>
      <c r="F19152" s="30" t="s">
        <v>76</v>
      </c>
      <c r="G19152" s="30" t="s">
        <v>77</v>
      </c>
      <c r="H19152" s="75">
        <v>1</v>
      </c>
    </row>
    <row r="19153" spans="1:8">
      <c r="A19153" s="30" t="s">
        <v>5030</v>
      </c>
      <c r="B19153" s="74">
        <v>46230</v>
      </c>
      <c r="C19153" s="30" t="s">
        <v>1150</v>
      </c>
      <c r="D19153" s="30" t="s">
        <v>1151</v>
      </c>
      <c r="E19153" s="75">
        <v>88</v>
      </c>
      <c r="F19153" s="30" t="s">
        <v>68</v>
      </c>
      <c r="G19153" s="30" t="s">
        <v>69</v>
      </c>
      <c r="H19153" s="75">
        <v>1</v>
      </c>
    </row>
    <row r="19154" spans="1:8">
      <c r="A19154" s="30" t="s">
        <v>5030</v>
      </c>
      <c r="B19154" s="74">
        <v>46230</v>
      </c>
      <c r="C19154" s="30" t="s">
        <v>1154</v>
      </c>
      <c r="D19154" s="30" t="s">
        <v>1155</v>
      </c>
      <c r="E19154" s="75">
        <v>72</v>
      </c>
      <c r="F19154" s="30" t="s">
        <v>53</v>
      </c>
      <c r="G19154" s="30" t="s">
        <v>54</v>
      </c>
      <c r="H19154" s="75">
        <v>1</v>
      </c>
    </row>
    <row r="19155" spans="1:8">
      <c r="A19155" s="30" t="s">
        <v>5030</v>
      </c>
      <c r="B19155" s="74">
        <v>46230</v>
      </c>
      <c r="C19155" s="30" t="s">
        <v>1158</v>
      </c>
      <c r="D19155" s="30" t="s">
        <v>1159</v>
      </c>
      <c r="E19155" s="75">
        <v>17</v>
      </c>
      <c r="F19155" s="30" t="s">
        <v>70</v>
      </c>
      <c r="G19155" s="30" t="s">
        <v>71</v>
      </c>
      <c r="H19155" s="75">
        <v>2</v>
      </c>
    </row>
    <row r="19156" spans="1:8">
      <c r="A19156" s="30" t="s">
        <v>5030</v>
      </c>
      <c r="B19156" s="74">
        <v>46230</v>
      </c>
      <c r="C19156" s="30" t="s">
        <v>1162</v>
      </c>
      <c r="D19156" s="30" t="s">
        <v>1163</v>
      </c>
      <c r="E19156" s="75">
        <v>2</v>
      </c>
      <c r="F19156" s="30" t="s">
        <v>76</v>
      </c>
      <c r="G19156" s="30" t="s">
        <v>77</v>
      </c>
      <c r="H19156" s="75">
        <v>1</v>
      </c>
    </row>
    <row r="19157" spans="1:8">
      <c r="A19157" s="30" t="s">
        <v>5030</v>
      </c>
      <c r="B19157" s="74">
        <v>46230</v>
      </c>
      <c r="C19157" s="30" t="s">
        <v>1166</v>
      </c>
      <c r="D19157" s="30" t="s">
        <v>1167</v>
      </c>
      <c r="E19157" s="75">
        <v>108</v>
      </c>
      <c r="F19157" s="30" t="s">
        <v>53</v>
      </c>
      <c r="G19157" s="30" t="s">
        <v>54</v>
      </c>
      <c r="H19157" s="75">
        <v>1</v>
      </c>
    </row>
    <row r="19158" spans="1:8">
      <c r="A19158" s="30" t="s">
        <v>5030</v>
      </c>
      <c r="B19158" s="74">
        <v>46230</v>
      </c>
      <c r="C19158" s="30" t="s">
        <v>1168</v>
      </c>
      <c r="D19158" s="30" t="s">
        <v>1169</v>
      </c>
      <c r="E19158" s="75">
        <v>12</v>
      </c>
      <c r="F19158" s="30" t="s">
        <v>53</v>
      </c>
      <c r="G19158" s="30" t="s">
        <v>54</v>
      </c>
      <c r="H19158" s="75">
        <v>1</v>
      </c>
    </row>
    <row r="19159" spans="1:8">
      <c r="A19159" s="30" t="s">
        <v>5030</v>
      </c>
      <c r="B19159" s="74">
        <v>46230</v>
      </c>
      <c r="C19159" s="30" t="s">
        <v>1178</v>
      </c>
      <c r="D19159" s="30" t="s">
        <v>1179</v>
      </c>
      <c r="E19159" s="75">
        <v>1</v>
      </c>
      <c r="F19159" s="30" t="s">
        <v>68</v>
      </c>
      <c r="G19159" s="30" t="s">
        <v>69</v>
      </c>
      <c r="H19159" s="75">
        <v>1</v>
      </c>
    </row>
    <row r="19160" spans="1:8">
      <c r="A19160" s="30" t="s">
        <v>5030</v>
      </c>
      <c r="B19160" s="74">
        <v>46230</v>
      </c>
      <c r="C19160" s="30" t="s">
        <v>1180</v>
      </c>
      <c r="D19160" s="30" t="s">
        <v>1181</v>
      </c>
      <c r="E19160" s="75">
        <v>90</v>
      </c>
      <c r="F19160" s="30" t="s">
        <v>53</v>
      </c>
      <c r="G19160" s="30" t="s">
        <v>54</v>
      </c>
      <c r="H19160" s="75">
        <v>1</v>
      </c>
    </row>
    <row r="19161" spans="1:8">
      <c r="A19161" s="30" t="s">
        <v>5030</v>
      </c>
      <c r="B19161" s="74">
        <v>46230</v>
      </c>
      <c r="C19161" s="30" t="s">
        <v>1188</v>
      </c>
      <c r="D19161" s="30" t="s">
        <v>1189</v>
      </c>
      <c r="E19161" s="75">
        <v>71</v>
      </c>
      <c r="F19161" s="30" t="s">
        <v>53</v>
      </c>
      <c r="G19161" s="30" t="s">
        <v>54</v>
      </c>
      <c r="H19161" s="75">
        <v>1</v>
      </c>
    </row>
    <row r="19162" spans="1:8">
      <c r="A19162" s="30" t="s">
        <v>5030</v>
      </c>
      <c r="B19162" s="74">
        <v>46230</v>
      </c>
      <c r="C19162" s="30" t="s">
        <v>1192</v>
      </c>
      <c r="D19162" s="30" t="s">
        <v>1193</v>
      </c>
      <c r="E19162" s="75">
        <v>82</v>
      </c>
      <c r="F19162" s="30" t="s">
        <v>53</v>
      </c>
      <c r="G19162" s="30" t="s">
        <v>54</v>
      </c>
      <c r="H19162" s="75">
        <v>1</v>
      </c>
    </row>
    <row r="19163" spans="1:8">
      <c r="A19163" s="30" t="s">
        <v>5030</v>
      </c>
      <c r="B19163" s="74">
        <v>46230</v>
      </c>
      <c r="C19163" s="30" t="s">
        <v>1200</v>
      </c>
      <c r="D19163" s="30" t="s">
        <v>1201</v>
      </c>
      <c r="E19163" s="75">
        <v>2</v>
      </c>
      <c r="F19163" s="30" t="s">
        <v>76</v>
      </c>
      <c r="G19163" s="30" t="s">
        <v>77</v>
      </c>
      <c r="H19163" s="75">
        <v>1</v>
      </c>
    </row>
    <row r="19164" spans="1:8">
      <c r="A19164" s="30" t="s">
        <v>5030</v>
      </c>
      <c r="B19164" s="74">
        <v>46230</v>
      </c>
      <c r="C19164" s="30" t="s">
        <v>1202</v>
      </c>
      <c r="D19164" s="30" t="s">
        <v>1203</v>
      </c>
      <c r="E19164" s="75">
        <v>90</v>
      </c>
      <c r="F19164" s="30" t="s">
        <v>70</v>
      </c>
      <c r="G19164" s="30" t="s">
        <v>71</v>
      </c>
      <c r="H19164" s="75">
        <v>2</v>
      </c>
    </row>
    <row r="19165" spans="1:8">
      <c r="A19165" s="30" t="s">
        <v>5030</v>
      </c>
      <c r="B19165" s="74">
        <v>46230</v>
      </c>
      <c r="C19165" s="30" t="s">
        <v>1204</v>
      </c>
      <c r="D19165" s="30" t="s">
        <v>1205</v>
      </c>
      <c r="E19165" s="75">
        <v>29</v>
      </c>
      <c r="F19165" s="30" t="s">
        <v>53</v>
      </c>
      <c r="G19165" s="30" t="s">
        <v>54</v>
      </c>
      <c r="H19165" s="75">
        <v>1</v>
      </c>
    </row>
    <row r="19166" spans="1:8">
      <c r="A19166" s="30" t="s">
        <v>5030</v>
      </c>
      <c r="B19166" s="74">
        <v>46230</v>
      </c>
      <c r="C19166" s="30" t="s">
        <v>1206</v>
      </c>
      <c r="D19166" s="30" t="s">
        <v>1207</v>
      </c>
      <c r="E19166" s="75">
        <v>43</v>
      </c>
      <c r="F19166" s="30" t="s">
        <v>53</v>
      </c>
      <c r="G19166" s="30" t="s">
        <v>54</v>
      </c>
      <c r="H19166" s="75">
        <v>1</v>
      </c>
    </row>
    <row r="19167" spans="1:8">
      <c r="A19167" s="30" t="s">
        <v>5030</v>
      </c>
      <c r="B19167" s="74">
        <v>46230</v>
      </c>
      <c r="C19167" s="30" t="s">
        <v>1208</v>
      </c>
      <c r="D19167" s="30" t="s">
        <v>1209</v>
      </c>
      <c r="E19167" s="75">
        <v>137</v>
      </c>
      <c r="F19167" s="30" t="s">
        <v>53</v>
      </c>
      <c r="G19167" s="30" t="s">
        <v>54</v>
      </c>
      <c r="H19167" s="75">
        <v>1</v>
      </c>
    </row>
    <row r="19168" spans="1:8">
      <c r="A19168" s="30" t="s">
        <v>5030</v>
      </c>
      <c r="B19168" s="74">
        <v>46230</v>
      </c>
      <c r="C19168" s="30" t="s">
        <v>1210</v>
      </c>
      <c r="D19168" s="30" t="s">
        <v>1211</v>
      </c>
      <c r="E19168" s="75">
        <v>38</v>
      </c>
      <c r="F19168" s="30" t="s">
        <v>53</v>
      </c>
      <c r="G19168" s="30" t="s">
        <v>54</v>
      </c>
      <c r="H19168" s="75">
        <v>1</v>
      </c>
    </row>
    <row r="19169" spans="1:8">
      <c r="A19169" s="30" t="s">
        <v>5030</v>
      </c>
      <c r="B19169" s="74">
        <v>46230</v>
      </c>
      <c r="C19169" s="30" t="s">
        <v>1214</v>
      </c>
      <c r="D19169" s="30" t="s">
        <v>1215</v>
      </c>
      <c r="E19169" s="75">
        <v>5</v>
      </c>
      <c r="F19169" s="30" t="s">
        <v>76</v>
      </c>
      <c r="G19169" s="30" t="s">
        <v>77</v>
      </c>
      <c r="H19169" s="75">
        <v>1</v>
      </c>
    </row>
    <row r="19170" spans="1:8">
      <c r="A19170" s="30" t="s">
        <v>5030</v>
      </c>
      <c r="B19170" s="74">
        <v>46230</v>
      </c>
      <c r="C19170" s="30" t="s">
        <v>1218</v>
      </c>
      <c r="D19170" s="30" t="s">
        <v>1219</v>
      </c>
      <c r="E19170" s="75">
        <v>47</v>
      </c>
      <c r="F19170" s="30" t="s">
        <v>53</v>
      </c>
      <c r="G19170" s="30" t="s">
        <v>54</v>
      </c>
      <c r="H19170" s="75">
        <v>1</v>
      </c>
    </row>
    <row r="19171" spans="1:8">
      <c r="A19171" s="30" t="s">
        <v>5030</v>
      </c>
      <c r="B19171" s="74">
        <v>46230</v>
      </c>
      <c r="C19171" s="30" t="s">
        <v>1222</v>
      </c>
      <c r="D19171" s="30" t="s">
        <v>1223</v>
      </c>
      <c r="E19171" s="75">
        <v>60</v>
      </c>
      <c r="F19171" s="30" t="s">
        <v>70</v>
      </c>
      <c r="G19171" s="30" t="s">
        <v>71</v>
      </c>
      <c r="H19171" s="75">
        <v>2</v>
      </c>
    </row>
    <row r="19172" spans="1:8">
      <c r="A19172" s="30" t="s">
        <v>5030</v>
      </c>
      <c r="B19172" s="74">
        <v>46230</v>
      </c>
      <c r="C19172" s="30" t="s">
        <v>1224</v>
      </c>
      <c r="D19172" s="30" t="s">
        <v>1225</v>
      </c>
      <c r="E19172" s="75">
        <v>115</v>
      </c>
      <c r="F19172" s="30" t="s">
        <v>70</v>
      </c>
      <c r="G19172" s="30" t="s">
        <v>71</v>
      </c>
      <c r="H19172" s="75">
        <v>2</v>
      </c>
    </row>
    <row r="19173" spans="1:8">
      <c r="A19173" s="30" t="s">
        <v>5030</v>
      </c>
      <c r="B19173" s="74">
        <v>46230</v>
      </c>
      <c r="C19173" s="30" t="s">
        <v>1226</v>
      </c>
      <c r="D19173" s="30" t="s">
        <v>1227</v>
      </c>
      <c r="E19173" s="75">
        <v>50</v>
      </c>
      <c r="F19173" s="30" t="s">
        <v>70</v>
      </c>
      <c r="G19173" s="30" t="s">
        <v>71</v>
      </c>
      <c r="H19173" s="75">
        <v>2</v>
      </c>
    </row>
    <row r="19174" spans="1:8">
      <c r="A19174" s="30" t="s">
        <v>5030</v>
      </c>
      <c r="B19174" s="74">
        <v>46230</v>
      </c>
      <c r="C19174" s="30" t="s">
        <v>1228</v>
      </c>
      <c r="D19174" s="30" t="s">
        <v>1229</v>
      </c>
      <c r="E19174" s="75">
        <v>50</v>
      </c>
      <c r="F19174" s="30" t="s">
        <v>53</v>
      </c>
      <c r="G19174" s="30" t="s">
        <v>54</v>
      </c>
      <c r="H19174" s="75">
        <v>1</v>
      </c>
    </row>
    <row r="19175" spans="1:8">
      <c r="A19175" s="30" t="s">
        <v>5030</v>
      </c>
      <c r="B19175" s="74">
        <v>46230</v>
      </c>
      <c r="C19175" s="30" t="s">
        <v>1232</v>
      </c>
      <c r="D19175" s="30" t="s">
        <v>1233</v>
      </c>
      <c r="E19175" s="75">
        <v>42</v>
      </c>
      <c r="F19175" s="30" t="s">
        <v>70</v>
      </c>
      <c r="G19175" s="30" t="s">
        <v>71</v>
      </c>
      <c r="H19175" s="75">
        <v>2</v>
      </c>
    </row>
    <row r="19176" spans="1:8">
      <c r="A19176" s="30" t="s">
        <v>5030</v>
      </c>
      <c r="B19176" s="74">
        <v>46230</v>
      </c>
      <c r="C19176" s="30" t="s">
        <v>1234</v>
      </c>
      <c r="D19176" s="30" t="s">
        <v>1235</v>
      </c>
      <c r="E19176" s="75">
        <v>158</v>
      </c>
      <c r="F19176" s="30" t="s">
        <v>70</v>
      </c>
      <c r="G19176" s="30" t="s">
        <v>71</v>
      </c>
      <c r="H19176" s="75">
        <v>2</v>
      </c>
    </row>
    <row r="19177" spans="1:8">
      <c r="A19177" s="30" t="s">
        <v>5030</v>
      </c>
      <c r="B19177" s="74">
        <v>46230</v>
      </c>
      <c r="C19177" s="30" t="s">
        <v>1260</v>
      </c>
      <c r="D19177" s="30" t="s">
        <v>1261</v>
      </c>
      <c r="E19177" s="75">
        <v>50</v>
      </c>
      <c r="F19177" s="30" t="s">
        <v>70</v>
      </c>
      <c r="G19177" s="30" t="s">
        <v>71</v>
      </c>
      <c r="H19177" s="75">
        <v>2</v>
      </c>
    </row>
    <row r="19178" spans="1:8">
      <c r="A19178" s="30" t="s">
        <v>5030</v>
      </c>
      <c r="B19178" s="74">
        <v>46230</v>
      </c>
      <c r="C19178" s="30" t="s">
        <v>1264</v>
      </c>
      <c r="D19178" s="30" t="s">
        <v>1265</v>
      </c>
      <c r="E19178" s="75">
        <v>3</v>
      </c>
      <c r="F19178" s="30" t="s">
        <v>76</v>
      </c>
      <c r="G19178" s="30" t="s">
        <v>77</v>
      </c>
      <c r="H19178" s="75">
        <v>1</v>
      </c>
    </row>
    <row r="19179" spans="1:8">
      <c r="A19179" s="30" t="s">
        <v>5030</v>
      </c>
      <c r="B19179" s="74">
        <v>46230</v>
      </c>
      <c r="C19179" s="30" t="s">
        <v>1266</v>
      </c>
      <c r="D19179" s="30" t="s">
        <v>1267</v>
      </c>
      <c r="E19179" s="75">
        <v>135</v>
      </c>
      <c r="F19179" s="30" t="s">
        <v>53</v>
      </c>
      <c r="G19179" s="30" t="s">
        <v>54</v>
      </c>
      <c r="H19179" s="75">
        <v>1</v>
      </c>
    </row>
    <row r="19180" spans="1:8">
      <c r="A19180" s="30" t="s">
        <v>5030</v>
      </c>
      <c r="B19180" s="74">
        <v>46230</v>
      </c>
      <c r="C19180" s="30" t="s">
        <v>1270</v>
      </c>
      <c r="D19180" s="30" t="s">
        <v>1271</v>
      </c>
      <c r="E19180" s="75">
        <v>96</v>
      </c>
      <c r="F19180" s="30" t="s">
        <v>53</v>
      </c>
      <c r="G19180" s="30" t="s">
        <v>54</v>
      </c>
      <c r="H19180" s="75">
        <v>1</v>
      </c>
    </row>
    <row r="19181" spans="1:8">
      <c r="A19181" s="30" t="s">
        <v>5030</v>
      </c>
      <c r="B19181" s="74">
        <v>46230</v>
      </c>
      <c r="C19181" s="30" t="s">
        <v>1274</v>
      </c>
      <c r="D19181" s="30" t="s">
        <v>1275</v>
      </c>
      <c r="E19181" s="75">
        <v>14</v>
      </c>
      <c r="F19181" s="30" t="s">
        <v>70</v>
      </c>
      <c r="G19181" s="30" t="s">
        <v>71</v>
      </c>
      <c r="H19181" s="75">
        <v>2</v>
      </c>
    </row>
    <row r="19182" spans="1:8">
      <c r="A19182" s="30" t="s">
        <v>5030</v>
      </c>
      <c r="B19182" s="74">
        <v>46230</v>
      </c>
      <c r="C19182" s="30" t="s">
        <v>1276</v>
      </c>
      <c r="D19182" s="30" t="s">
        <v>1277</v>
      </c>
      <c r="E19182" s="75">
        <v>151</v>
      </c>
      <c r="F19182" s="30" t="s">
        <v>70</v>
      </c>
      <c r="G19182" s="30" t="s">
        <v>71</v>
      </c>
      <c r="H19182" s="75">
        <v>2</v>
      </c>
    </row>
    <row r="19183" spans="1:8">
      <c r="A19183" s="30" t="s">
        <v>5030</v>
      </c>
      <c r="B19183" s="74">
        <v>46230</v>
      </c>
      <c r="C19183" s="30" t="s">
        <v>1278</v>
      </c>
      <c r="D19183" s="30" t="s">
        <v>1279</v>
      </c>
      <c r="E19183" s="75">
        <v>139</v>
      </c>
      <c r="F19183" s="30" t="s">
        <v>53</v>
      </c>
      <c r="G19183" s="30" t="s">
        <v>54</v>
      </c>
      <c r="H19183" s="75">
        <v>1</v>
      </c>
    </row>
    <row r="19184" spans="1:8">
      <c r="A19184" s="30" t="s">
        <v>5030</v>
      </c>
      <c r="B19184" s="74">
        <v>46230</v>
      </c>
      <c r="C19184" s="30" t="s">
        <v>1286</v>
      </c>
      <c r="D19184" s="30" t="s">
        <v>1287</v>
      </c>
      <c r="E19184" s="75">
        <v>2</v>
      </c>
      <c r="F19184" s="30" t="s">
        <v>76</v>
      </c>
      <c r="G19184" s="30" t="s">
        <v>77</v>
      </c>
      <c r="H19184" s="75">
        <v>1</v>
      </c>
    </row>
    <row r="19185" spans="1:8">
      <c r="A19185" s="30" t="s">
        <v>5030</v>
      </c>
      <c r="B19185" s="74">
        <v>46230</v>
      </c>
      <c r="C19185" s="30" t="s">
        <v>1288</v>
      </c>
      <c r="D19185" s="30" t="s">
        <v>1289</v>
      </c>
      <c r="E19185" s="75">
        <v>124</v>
      </c>
      <c r="F19185" s="30" t="s">
        <v>53</v>
      </c>
      <c r="G19185" s="30" t="s">
        <v>54</v>
      </c>
      <c r="H19185" s="75">
        <v>1</v>
      </c>
    </row>
    <row r="19186" spans="1:8">
      <c r="A19186" s="30" t="s">
        <v>5030</v>
      </c>
      <c r="B19186" s="74">
        <v>46230</v>
      </c>
      <c r="C19186" s="30" t="s">
        <v>1294</v>
      </c>
      <c r="D19186" s="30" t="s">
        <v>1295</v>
      </c>
      <c r="E19186" s="75">
        <v>44</v>
      </c>
      <c r="F19186" s="30" t="s">
        <v>53</v>
      </c>
      <c r="G19186" s="30" t="s">
        <v>54</v>
      </c>
      <c r="H19186" s="75">
        <v>1</v>
      </c>
    </row>
    <row r="19187" spans="1:8">
      <c r="A19187" s="30" t="s">
        <v>5030</v>
      </c>
      <c r="B19187" s="74">
        <v>46230</v>
      </c>
      <c r="C19187" s="30" t="s">
        <v>1302</v>
      </c>
      <c r="D19187" s="30" t="s">
        <v>1303</v>
      </c>
      <c r="E19187" s="75">
        <v>111</v>
      </c>
      <c r="F19187" s="30" t="s">
        <v>53</v>
      </c>
      <c r="G19187" s="30" t="s">
        <v>54</v>
      </c>
      <c r="H19187" s="75">
        <v>1</v>
      </c>
    </row>
    <row r="19188" spans="1:8">
      <c r="A19188" s="30" t="s">
        <v>5030</v>
      </c>
      <c r="B19188" s="74">
        <v>46230</v>
      </c>
      <c r="C19188" s="30" t="s">
        <v>1306</v>
      </c>
      <c r="D19188" s="30" t="s">
        <v>1307</v>
      </c>
      <c r="E19188" s="75">
        <v>167</v>
      </c>
      <c r="F19188" s="30" t="s">
        <v>80</v>
      </c>
      <c r="G19188" s="30" t="s">
        <v>81</v>
      </c>
      <c r="H19188" s="75">
        <v>1</v>
      </c>
    </row>
    <row r="19189" spans="1:8">
      <c r="A19189" s="30" t="s">
        <v>5030</v>
      </c>
      <c r="B19189" s="74">
        <v>46230</v>
      </c>
      <c r="C19189" s="30" t="s">
        <v>1308</v>
      </c>
      <c r="D19189" s="30" t="s">
        <v>1309</v>
      </c>
      <c r="E19189" s="75">
        <v>79</v>
      </c>
      <c r="F19189" s="30" t="s">
        <v>80</v>
      </c>
      <c r="G19189" s="30" t="s">
        <v>81</v>
      </c>
      <c r="H19189" s="75">
        <v>1</v>
      </c>
    </row>
    <row r="19190" spans="1:8">
      <c r="A19190" s="30" t="s">
        <v>5030</v>
      </c>
      <c r="B19190" s="74">
        <v>46230</v>
      </c>
      <c r="C19190" s="30" t="s">
        <v>1314</v>
      </c>
      <c r="D19190" s="30" t="s">
        <v>1315</v>
      </c>
      <c r="E19190" s="75">
        <v>43</v>
      </c>
      <c r="F19190" s="30" t="s">
        <v>70</v>
      </c>
      <c r="G19190" s="30" t="s">
        <v>71</v>
      </c>
      <c r="H19190" s="75">
        <v>2</v>
      </c>
    </row>
    <row r="19191" spans="1:8">
      <c r="A19191" s="30" t="s">
        <v>5030</v>
      </c>
      <c r="B19191" s="74">
        <v>46230</v>
      </c>
      <c r="C19191" s="30" t="s">
        <v>1316</v>
      </c>
      <c r="D19191" s="30" t="s">
        <v>1317</v>
      </c>
      <c r="E19191" s="75">
        <v>103</v>
      </c>
      <c r="F19191" s="30" t="s">
        <v>72</v>
      </c>
      <c r="G19191" s="30" t="s">
        <v>73</v>
      </c>
      <c r="H19191" s="75">
        <v>3</v>
      </c>
    </row>
    <row r="19192" spans="1:8">
      <c r="A19192" s="30" t="s">
        <v>5030</v>
      </c>
      <c r="B19192" s="74">
        <v>46230</v>
      </c>
      <c r="C19192" s="30" t="s">
        <v>1320</v>
      </c>
      <c r="D19192" s="30" t="s">
        <v>1321</v>
      </c>
      <c r="E19192" s="75">
        <v>66</v>
      </c>
      <c r="F19192" s="30" t="s">
        <v>70</v>
      </c>
      <c r="G19192" s="30" t="s">
        <v>71</v>
      </c>
      <c r="H19192" s="75">
        <v>2</v>
      </c>
    </row>
    <row r="19193" spans="1:8">
      <c r="A19193" s="30" t="s">
        <v>5030</v>
      </c>
      <c r="B19193" s="74">
        <v>46230</v>
      </c>
      <c r="C19193" s="30" t="s">
        <v>1324</v>
      </c>
      <c r="D19193" s="30" t="s">
        <v>1325</v>
      </c>
      <c r="E19193" s="75">
        <v>242</v>
      </c>
      <c r="F19193" s="30" t="s">
        <v>80</v>
      </c>
      <c r="G19193" s="30" t="s">
        <v>81</v>
      </c>
      <c r="H19193" s="75">
        <v>1</v>
      </c>
    </row>
    <row r="19194" spans="1:8">
      <c r="A19194" s="30" t="s">
        <v>5030</v>
      </c>
      <c r="B19194" s="74">
        <v>46230</v>
      </c>
      <c r="C19194" s="30" t="s">
        <v>1326</v>
      </c>
      <c r="D19194" s="30" t="s">
        <v>1327</v>
      </c>
      <c r="E19194" s="75">
        <v>26</v>
      </c>
      <c r="F19194" s="30" t="s">
        <v>70</v>
      </c>
      <c r="G19194" s="30" t="s">
        <v>71</v>
      </c>
      <c r="H19194" s="75">
        <v>2</v>
      </c>
    </row>
    <row r="19195" spans="1:8">
      <c r="A19195" s="30" t="s">
        <v>5030</v>
      </c>
      <c r="B19195" s="74">
        <v>46230</v>
      </c>
      <c r="C19195" s="30" t="s">
        <v>1330</v>
      </c>
      <c r="D19195" s="30" t="s">
        <v>1331</v>
      </c>
      <c r="E19195" s="75">
        <v>12</v>
      </c>
      <c r="F19195" s="30" t="s">
        <v>53</v>
      </c>
      <c r="G19195" s="30" t="s">
        <v>54</v>
      </c>
      <c r="H19195" s="75">
        <v>1</v>
      </c>
    </row>
    <row r="19196" spans="1:8">
      <c r="A19196" s="30" t="s">
        <v>5030</v>
      </c>
      <c r="B19196" s="74">
        <v>46230</v>
      </c>
      <c r="C19196" s="30" t="s">
        <v>1332</v>
      </c>
      <c r="D19196" s="30" t="s">
        <v>1333</v>
      </c>
      <c r="E19196" s="75">
        <v>143</v>
      </c>
      <c r="F19196" s="30" t="s">
        <v>80</v>
      </c>
      <c r="G19196" s="30" t="s">
        <v>81</v>
      </c>
      <c r="H19196" s="75">
        <v>1</v>
      </c>
    </row>
    <row r="19197" spans="1:8">
      <c r="A19197" s="30" t="s">
        <v>5030</v>
      </c>
      <c r="B19197" s="74">
        <v>46230</v>
      </c>
      <c r="C19197" s="30" t="s">
        <v>1334</v>
      </c>
      <c r="D19197" s="30" t="s">
        <v>1335</v>
      </c>
      <c r="E19197" s="75">
        <v>171</v>
      </c>
      <c r="F19197" s="30" t="s">
        <v>80</v>
      </c>
      <c r="G19197" s="30" t="s">
        <v>81</v>
      </c>
      <c r="H19197" s="75">
        <v>1</v>
      </c>
    </row>
    <row r="19198" spans="1:8">
      <c r="A19198" s="30" t="s">
        <v>5030</v>
      </c>
      <c r="B19198" s="74">
        <v>46230</v>
      </c>
      <c r="C19198" s="30" t="s">
        <v>1336</v>
      </c>
      <c r="D19198" s="30" t="s">
        <v>1337</v>
      </c>
      <c r="E19198" s="75">
        <v>74</v>
      </c>
      <c r="F19198" s="30" t="s">
        <v>70</v>
      </c>
      <c r="G19198" s="30" t="s">
        <v>71</v>
      </c>
      <c r="H19198" s="75">
        <v>2</v>
      </c>
    </row>
    <row r="19199" spans="1:8">
      <c r="A19199" s="30" t="s">
        <v>5030</v>
      </c>
      <c r="B19199" s="74">
        <v>46230</v>
      </c>
      <c r="C19199" s="30" t="s">
        <v>1340</v>
      </c>
      <c r="D19199" s="30" t="s">
        <v>1341</v>
      </c>
      <c r="E19199" s="75">
        <v>38</v>
      </c>
      <c r="F19199" s="30" t="s">
        <v>70</v>
      </c>
      <c r="G19199" s="30" t="s">
        <v>71</v>
      </c>
      <c r="H19199" s="75">
        <v>2</v>
      </c>
    </row>
    <row r="19200" spans="1:8">
      <c r="A19200" s="30" t="s">
        <v>5030</v>
      </c>
      <c r="B19200" s="74">
        <v>46230</v>
      </c>
      <c r="C19200" s="30" t="s">
        <v>1342</v>
      </c>
      <c r="D19200" s="30" t="s">
        <v>1343</v>
      </c>
      <c r="E19200" s="75">
        <v>84</v>
      </c>
      <c r="F19200" s="30" t="s">
        <v>70</v>
      </c>
      <c r="G19200" s="30" t="s">
        <v>71</v>
      </c>
      <c r="H19200" s="75">
        <v>2</v>
      </c>
    </row>
    <row r="19201" spans="1:8">
      <c r="A19201" s="30" t="s">
        <v>5030</v>
      </c>
      <c r="B19201" s="74">
        <v>46230</v>
      </c>
      <c r="C19201" s="30" t="s">
        <v>1344</v>
      </c>
      <c r="D19201" s="30" t="s">
        <v>1345</v>
      </c>
      <c r="E19201" s="75">
        <v>49</v>
      </c>
      <c r="F19201" s="30" t="s">
        <v>70</v>
      </c>
      <c r="G19201" s="30" t="s">
        <v>71</v>
      </c>
      <c r="H19201" s="75">
        <v>2</v>
      </c>
    </row>
    <row r="19202" spans="1:8">
      <c r="A19202" s="30" t="s">
        <v>5030</v>
      </c>
      <c r="B19202" s="74">
        <v>46230</v>
      </c>
      <c r="C19202" s="30" t="s">
        <v>1346</v>
      </c>
      <c r="D19202" s="30" t="s">
        <v>1347</v>
      </c>
      <c r="E19202" s="75">
        <v>48</v>
      </c>
      <c r="F19202" s="30" t="s">
        <v>68</v>
      </c>
      <c r="G19202" s="30" t="s">
        <v>69</v>
      </c>
      <c r="H19202" s="75">
        <v>1</v>
      </c>
    </row>
    <row r="19203" spans="1:8">
      <c r="A19203" s="30" t="s">
        <v>5030</v>
      </c>
      <c r="B19203" s="74">
        <v>46230</v>
      </c>
      <c r="C19203" s="30" t="s">
        <v>1348</v>
      </c>
      <c r="D19203" s="30" t="s">
        <v>1349</v>
      </c>
      <c r="E19203" s="75">
        <v>173</v>
      </c>
      <c r="F19203" s="30" t="s">
        <v>80</v>
      </c>
      <c r="G19203" s="30" t="s">
        <v>81</v>
      </c>
      <c r="H19203" s="75">
        <v>1</v>
      </c>
    </row>
    <row r="19204" spans="1:8">
      <c r="A19204" s="30" t="s">
        <v>5030</v>
      </c>
      <c r="B19204" s="74">
        <v>46229</v>
      </c>
      <c r="C19204" s="30" t="s">
        <v>766</v>
      </c>
      <c r="D19204" s="30" t="s">
        <v>767</v>
      </c>
      <c r="E19204" s="75">
        <v>55</v>
      </c>
      <c r="F19204" s="30" t="s">
        <v>70</v>
      </c>
      <c r="G19204" s="30" t="s">
        <v>71</v>
      </c>
      <c r="H19204" s="75">
        <v>2</v>
      </c>
    </row>
    <row r="19205" spans="1:8">
      <c r="A19205" s="30" t="s">
        <v>5030</v>
      </c>
      <c r="B19205" s="74">
        <v>46229</v>
      </c>
      <c r="C19205" s="30" t="s">
        <v>768</v>
      </c>
      <c r="D19205" s="30" t="s">
        <v>769</v>
      </c>
      <c r="E19205" s="75">
        <v>38</v>
      </c>
      <c r="F19205" s="30" t="s">
        <v>70</v>
      </c>
      <c r="G19205" s="30" t="s">
        <v>71</v>
      </c>
      <c r="H19205" s="75">
        <v>2</v>
      </c>
    </row>
    <row r="19206" spans="1:8">
      <c r="A19206" s="30" t="s">
        <v>5030</v>
      </c>
      <c r="B19206" s="74">
        <v>46229</v>
      </c>
      <c r="C19206" s="30" t="s">
        <v>770</v>
      </c>
      <c r="D19206" s="30" t="s">
        <v>771</v>
      </c>
      <c r="E19206" s="75">
        <v>57</v>
      </c>
      <c r="F19206" s="30" t="s">
        <v>70</v>
      </c>
      <c r="G19206" s="30" t="s">
        <v>71</v>
      </c>
      <c r="H19206" s="75">
        <v>2</v>
      </c>
    </row>
    <row r="19207" spans="1:8">
      <c r="A19207" s="30" t="s">
        <v>5030</v>
      </c>
      <c r="B19207" s="74">
        <v>46229</v>
      </c>
      <c r="C19207" s="30" t="s">
        <v>776</v>
      </c>
      <c r="D19207" s="30" t="s">
        <v>777</v>
      </c>
      <c r="E19207" s="75">
        <v>26</v>
      </c>
      <c r="F19207" s="30" t="s">
        <v>68</v>
      </c>
      <c r="G19207" s="30" t="s">
        <v>69</v>
      </c>
      <c r="H19207" s="75">
        <v>1</v>
      </c>
    </row>
    <row r="19208" spans="1:8">
      <c r="A19208" s="30" t="s">
        <v>5030</v>
      </c>
      <c r="B19208" s="74">
        <v>46229</v>
      </c>
      <c r="C19208" s="30" t="s">
        <v>778</v>
      </c>
      <c r="D19208" s="30" t="s">
        <v>779</v>
      </c>
      <c r="E19208" s="75">
        <v>40</v>
      </c>
      <c r="F19208" s="30" t="s">
        <v>68</v>
      </c>
      <c r="G19208" s="30" t="s">
        <v>69</v>
      </c>
      <c r="H19208" s="75">
        <v>1</v>
      </c>
    </row>
    <row r="19209" spans="1:8">
      <c r="A19209" s="30" t="s">
        <v>5030</v>
      </c>
      <c r="B19209" s="74">
        <v>46229</v>
      </c>
      <c r="C19209" s="30" t="s">
        <v>786</v>
      </c>
      <c r="D19209" s="30" t="s">
        <v>787</v>
      </c>
      <c r="E19209" s="75">
        <v>63</v>
      </c>
      <c r="F19209" s="30" t="s">
        <v>70</v>
      </c>
      <c r="G19209" s="30" t="s">
        <v>71</v>
      </c>
      <c r="H19209" s="75">
        <v>2</v>
      </c>
    </row>
    <row r="19210" spans="1:8">
      <c r="A19210" s="30" t="s">
        <v>5030</v>
      </c>
      <c r="B19210" s="74">
        <v>46229</v>
      </c>
      <c r="C19210" s="30" t="s">
        <v>790</v>
      </c>
      <c r="D19210" s="30" t="s">
        <v>791</v>
      </c>
      <c r="E19210" s="75">
        <v>24</v>
      </c>
      <c r="F19210" s="30" t="s">
        <v>68</v>
      </c>
      <c r="G19210" s="30" t="s">
        <v>69</v>
      </c>
      <c r="H19210" s="75">
        <v>1</v>
      </c>
    </row>
    <row r="19211" spans="1:8">
      <c r="A19211" s="30" t="s">
        <v>5030</v>
      </c>
      <c r="B19211" s="74">
        <v>46229</v>
      </c>
      <c r="C19211" s="30" t="s">
        <v>798</v>
      </c>
      <c r="D19211" s="30" t="s">
        <v>799</v>
      </c>
      <c r="E19211" s="75">
        <v>19</v>
      </c>
      <c r="F19211" s="30" t="s">
        <v>68</v>
      </c>
      <c r="G19211" s="30" t="s">
        <v>69</v>
      </c>
      <c r="H19211" s="75">
        <v>1</v>
      </c>
    </row>
    <row r="19212" spans="1:8">
      <c r="A19212" s="30" t="s">
        <v>5030</v>
      </c>
      <c r="B19212" s="74">
        <v>46229</v>
      </c>
      <c r="C19212" s="30" t="s">
        <v>802</v>
      </c>
      <c r="D19212" s="30" t="s">
        <v>803</v>
      </c>
      <c r="E19212" s="75">
        <v>65</v>
      </c>
      <c r="F19212" s="30" t="s">
        <v>68</v>
      </c>
      <c r="G19212" s="30" t="s">
        <v>69</v>
      </c>
      <c r="H19212" s="75">
        <v>1</v>
      </c>
    </row>
    <row r="19213" spans="1:8">
      <c r="A19213" s="30" t="s">
        <v>5030</v>
      </c>
      <c r="B19213" s="74">
        <v>46229</v>
      </c>
      <c r="C19213" s="30" t="s">
        <v>806</v>
      </c>
      <c r="D19213" s="30" t="s">
        <v>807</v>
      </c>
      <c r="E19213" s="75">
        <v>50</v>
      </c>
      <c r="F19213" s="30" t="s">
        <v>70</v>
      </c>
      <c r="G19213" s="30" t="s">
        <v>71</v>
      </c>
      <c r="H19213" s="75">
        <v>2</v>
      </c>
    </row>
    <row r="19214" spans="1:8">
      <c r="A19214" s="30" t="s">
        <v>5030</v>
      </c>
      <c r="B19214" s="74">
        <v>46229</v>
      </c>
      <c r="C19214" s="30" t="s">
        <v>808</v>
      </c>
      <c r="D19214" s="30" t="s">
        <v>809</v>
      </c>
      <c r="E19214" s="75">
        <v>16</v>
      </c>
      <c r="F19214" s="30" t="s">
        <v>68</v>
      </c>
      <c r="G19214" s="30" t="s">
        <v>69</v>
      </c>
      <c r="H19214" s="75">
        <v>1</v>
      </c>
    </row>
    <row r="19215" spans="1:8">
      <c r="A19215" s="30" t="s">
        <v>5030</v>
      </c>
      <c r="B19215" s="74">
        <v>46229</v>
      </c>
      <c r="C19215" s="30" t="s">
        <v>818</v>
      </c>
      <c r="D19215" s="30" t="s">
        <v>819</v>
      </c>
      <c r="E19215" s="75">
        <v>27</v>
      </c>
      <c r="F19215" s="30" t="s">
        <v>53</v>
      </c>
      <c r="G19215" s="30" t="s">
        <v>54</v>
      </c>
      <c r="H19215" s="75">
        <v>1</v>
      </c>
    </row>
    <row r="19216" spans="1:8">
      <c r="A19216" s="30" t="s">
        <v>5030</v>
      </c>
      <c r="B19216" s="74">
        <v>46229</v>
      </c>
      <c r="C19216" s="30" t="s">
        <v>826</v>
      </c>
      <c r="D19216" s="30" t="s">
        <v>827</v>
      </c>
      <c r="E19216" s="75">
        <v>23</v>
      </c>
      <c r="F19216" s="30" t="s">
        <v>68</v>
      </c>
      <c r="G19216" s="30" t="s">
        <v>69</v>
      </c>
      <c r="H19216" s="75">
        <v>1</v>
      </c>
    </row>
    <row r="19217" spans="1:8">
      <c r="A19217" s="30" t="s">
        <v>5030</v>
      </c>
      <c r="B19217" s="74">
        <v>46229</v>
      </c>
      <c r="C19217" s="30" t="s">
        <v>828</v>
      </c>
      <c r="D19217" s="30" t="s">
        <v>829</v>
      </c>
      <c r="E19217" s="75">
        <v>53</v>
      </c>
      <c r="F19217" s="30" t="s">
        <v>70</v>
      </c>
      <c r="G19217" s="30" t="s">
        <v>71</v>
      </c>
      <c r="H19217" s="75">
        <v>2</v>
      </c>
    </row>
    <row r="19218" spans="1:8">
      <c r="A19218" s="30" t="s">
        <v>5030</v>
      </c>
      <c r="B19218" s="74">
        <v>46229</v>
      </c>
      <c r="C19218" s="30" t="s">
        <v>836</v>
      </c>
      <c r="D19218" s="30" t="s">
        <v>837</v>
      </c>
      <c r="E19218" s="75">
        <v>8</v>
      </c>
      <c r="F19218" s="30" t="s">
        <v>53</v>
      </c>
      <c r="G19218" s="30" t="s">
        <v>54</v>
      </c>
      <c r="H19218" s="75">
        <v>1</v>
      </c>
    </row>
    <row r="19219" spans="1:8">
      <c r="A19219" s="30" t="s">
        <v>5030</v>
      </c>
      <c r="B19219" s="74">
        <v>46229</v>
      </c>
      <c r="C19219" s="30" t="s">
        <v>838</v>
      </c>
      <c r="D19219" s="30" t="s">
        <v>839</v>
      </c>
      <c r="E19219" s="75">
        <v>46</v>
      </c>
      <c r="F19219" s="30" t="s">
        <v>70</v>
      </c>
      <c r="G19219" s="30" t="s">
        <v>71</v>
      </c>
      <c r="H19219" s="75">
        <v>2</v>
      </c>
    </row>
    <row r="19220" spans="1:8">
      <c r="A19220" s="30" t="s">
        <v>5030</v>
      </c>
      <c r="B19220" s="74">
        <v>46229</v>
      </c>
      <c r="C19220" s="30" t="s">
        <v>842</v>
      </c>
      <c r="D19220" s="30" t="s">
        <v>843</v>
      </c>
      <c r="E19220" s="75">
        <v>14</v>
      </c>
      <c r="F19220" s="30" t="s">
        <v>70</v>
      </c>
      <c r="G19220" s="30" t="s">
        <v>71</v>
      </c>
      <c r="H19220" s="75">
        <v>2</v>
      </c>
    </row>
    <row r="19221" spans="1:8">
      <c r="A19221" s="30" t="s">
        <v>5030</v>
      </c>
      <c r="B19221" s="74">
        <v>46229</v>
      </c>
      <c r="C19221" s="30" t="s">
        <v>844</v>
      </c>
      <c r="D19221" s="30" t="s">
        <v>845</v>
      </c>
      <c r="E19221" s="75">
        <v>64</v>
      </c>
      <c r="F19221" s="30" t="s">
        <v>80</v>
      </c>
      <c r="G19221" s="30" t="s">
        <v>81</v>
      </c>
      <c r="H19221" s="75">
        <v>1</v>
      </c>
    </row>
    <row r="19222" spans="1:8">
      <c r="A19222" s="30" t="s">
        <v>5030</v>
      </c>
      <c r="B19222" s="74">
        <v>46229</v>
      </c>
      <c r="C19222" s="30" t="s">
        <v>846</v>
      </c>
      <c r="D19222" s="30" t="s">
        <v>847</v>
      </c>
      <c r="E19222" s="75">
        <v>24</v>
      </c>
      <c r="F19222" s="30" t="s">
        <v>80</v>
      </c>
      <c r="G19222" s="30" t="s">
        <v>81</v>
      </c>
      <c r="H19222" s="75">
        <v>1</v>
      </c>
    </row>
    <row r="19223" spans="1:8">
      <c r="A19223" s="30" t="s">
        <v>5030</v>
      </c>
      <c r="B19223" s="74">
        <v>46229</v>
      </c>
      <c r="C19223" s="30" t="s">
        <v>848</v>
      </c>
      <c r="D19223" s="30" t="s">
        <v>849</v>
      </c>
      <c r="E19223" s="75">
        <v>91</v>
      </c>
      <c r="F19223" s="30" t="s">
        <v>70</v>
      </c>
      <c r="G19223" s="30" t="s">
        <v>71</v>
      </c>
      <c r="H19223" s="75">
        <v>2</v>
      </c>
    </row>
    <row r="19224" spans="1:8">
      <c r="A19224" s="30" t="s">
        <v>5030</v>
      </c>
      <c r="B19224" s="74">
        <v>46229</v>
      </c>
      <c r="C19224" s="30" t="s">
        <v>850</v>
      </c>
      <c r="D19224" s="30" t="s">
        <v>851</v>
      </c>
      <c r="E19224" s="75">
        <v>41</v>
      </c>
      <c r="F19224" s="30" t="s">
        <v>70</v>
      </c>
      <c r="G19224" s="30" t="s">
        <v>71</v>
      </c>
      <c r="H19224" s="75">
        <v>2</v>
      </c>
    </row>
    <row r="19225" spans="1:8">
      <c r="A19225" s="30" t="s">
        <v>5030</v>
      </c>
      <c r="B19225" s="74">
        <v>46229</v>
      </c>
      <c r="C19225" s="30" t="s">
        <v>864</v>
      </c>
      <c r="D19225" s="30" t="s">
        <v>865</v>
      </c>
      <c r="E19225" s="75">
        <v>46</v>
      </c>
      <c r="F19225" s="30" t="s">
        <v>68</v>
      </c>
      <c r="G19225" s="30" t="s">
        <v>69</v>
      </c>
      <c r="H19225" s="75">
        <v>1</v>
      </c>
    </row>
    <row r="19226" spans="1:8">
      <c r="A19226" s="30" t="s">
        <v>5030</v>
      </c>
      <c r="B19226" s="74">
        <v>46229</v>
      </c>
      <c r="C19226" s="30" t="s">
        <v>866</v>
      </c>
      <c r="D19226" s="30" t="s">
        <v>867</v>
      </c>
      <c r="E19226" s="75">
        <v>69</v>
      </c>
      <c r="F19226" s="30" t="s">
        <v>68</v>
      </c>
      <c r="G19226" s="30" t="s">
        <v>69</v>
      </c>
      <c r="H19226" s="75">
        <v>1</v>
      </c>
    </row>
    <row r="19227" spans="1:8">
      <c r="A19227" s="30" t="s">
        <v>5030</v>
      </c>
      <c r="B19227" s="74">
        <v>46229</v>
      </c>
      <c r="C19227" s="30" t="s">
        <v>870</v>
      </c>
      <c r="D19227" s="30" t="s">
        <v>871</v>
      </c>
      <c r="E19227" s="75">
        <v>10</v>
      </c>
      <c r="F19227" s="30" t="s">
        <v>68</v>
      </c>
      <c r="G19227" s="30" t="s">
        <v>69</v>
      </c>
      <c r="H19227" s="75">
        <v>1</v>
      </c>
    </row>
    <row r="19228" spans="1:8">
      <c r="A19228" s="30" t="s">
        <v>5030</v>
      </c>
      <c r="B19228" s="74">
        <v>46229</v>
      </c>
      <c r="C19228" s="30" t="s">
        <v>872</v>
      </c>
      <c r="D19228" s="30" t="s">
        <v>873</v>
      </c>
      <c r="E19228" s="75">
        <v>31</v>
      </c>
      <c r="F19228" s="30" t="s">
        <v>68</v>
      </c>
      <c r="G19228" s="30" t="s">
        <v>69</v>
      </c>
      <c r="H19228" s="75">
        <v>1</v>
      </c>
    </row>
    <row r="19229" spans="1:8">
      <c r="A19229" s="30" t="s">
        <v>5030</v>
      </c>
      <c r="B19229" s="74">
        <v>46229</v>
      </c>
      <c r="C19229" s="30" t="s">
        <v>878</v>
      </c>
      <c r="D19229" s="30" t="s">
        <v>879</v>
      </c>
      <c r="E19229" s="75">
        <v>58</v>
      </c>
      <c r="F19229" s="30" t="s">
        <v>68</v>
      </c>
      <c r="G19229" s="30" t="s">
        <v>69</v>
      </c>
      <c r="H19229" s="75">
        <v>1</v>
      </c>
    </row>
    <row r="19230" spans="1:8">
      <c r="A19230" s="30" t="s">
        <v>5030</v>
      </c>
      <c r="B19230" s="74">
        <v>46229</v>
      </c>
      <c r="C19230" s="30" t="s">
        <v>880</v>
      </c>
      <c r="D19230" s="30" t="s">
        <v>881</v>
      </c>
      <c r="E19230" s="75">
        <v>151</v>
      </c>
      <c r="F19230" s="30" t="s">
        <v>70</v>
      </c>
      <c r="G19230" s="30" t="s">
        <v>71</v>
      </c>
      <c r="H19230" s="75">
        <v>2</v>
      </c>
    </row>
    <row r="19231" spans="1:8">
      <c r="A19231" s="30" t="s">
        <v>5030</v>
      </c>
      <c r="B19231" s="74">
        <v>46229</v>
      </c>
      <c r="C19231" s="30" t="s">
        <v>886</v>
      </c>
      <c r="D19231" s="30" t="s">
        <v>887</v>
      </c>
      <c r="E19231" s="75">
        <v>95</v>
      </c>
      <c r="F19231" s="30" t="s">
        <v>70</v>
      </c>
      <c r="G19231" s="30" t="s">
        <v>71</v>
      </c>
      <c r="H19231" s="75">
        <v>2</v>
      </c>
    </row>
    <row r="19232" spans="1:8">
      <c r="A19232" s="30" t="s">
        <v>5030</v>
      </c>
      <c r="B19232" s="74">
        <v>46229</v>
      </c>
      <c r="C19232" s="30" t="s">
        <v>906</v>
      </c>
      <c r="D19232" s="30" t="s">
        <v>907</v>
      </c>
      <c r="E19232" s="75">
        <v>25</v>
      </c>
      <c r="F19232" s="30" t="s">
        <v>68</v>
      </c>
      <c r="G19232" s="30" t="s">
        <v>69</v>
      </c>
      <c r="H19232" s="75">
        <v>1</v>
      </c>
    </row>
    <row r="19233" spans="1:8">
      <c r="A19233" s="30" t="s">
        <v>5030</v>
      </c>
      <c r="B19233" s="74">
        <v>46229</v>
      </c>
      <c r="C19233" s="30" t="s">
        <v>910</v>
      </c>
      <c r="D19233" s="30" t="s">
        <v>911</v>
      </c>
      <c r="E19233" s="75">
        <v>57</v>
      </c>
      <c r="F19233" s="30" t="s">
        <v>70</v>
      </c>
      <c r="G19233" s="30" t="s">
        <v>71</v>
      </c>
      <c r="H19233" s="75">
        <v>2</v>
      </c>
    </row>
    <row r="19234" spans="1:8">
      <c r="A19234" s="30" t="s">
        <v>5030</v>
      </c>
      <c r="B19234" s="74">
        <v>46229</v>
      </c>
      <c r="C19234" s="30" t="s">
        <v>918</v>
      </c>
      <c r="D19234" s="30" t="s">
        <v>919</v>
      </c>
      <c r="E19234" s="75">
        <v>14</v>
      </c>
      <c r="F19234" s="30" t="s">
        <v>53</v>
      </c>
      <c r="G19234" s="30" t="s">
        <v>54</v>
      </c>
      <c r="H19234" s="75">
        <v>1</v>
      </c>
    </row>
    <row r="19235" spans="1:8">
      <c r="A19235" s="30" t="s">
        <v>5030</v>
      </c>
      <c r="B19235" s="74">
        <v>46229</v>
      </c>
      <c r="C19235" s="30" t="s">
        <v>922</v>
      </c>
      <c r="D19235" s="30" t="s">
        <v>923</v>
      </c>
      <c r="E19235" s="75">
        <v>25</v>
      </c>
      <c r="F19235" s="30" t="s">
        <v>68</v>
      </c>
      <c r="G19235" s="30" t="s">
        <v>69</v>
      </c>
      <c r="H19235" s="75">
        <v>1</v>
      </c>
    </row>
    <row r="19236" spans="1:8">
      <c r="A19236" s="30" t="s">
        <v>5030</v>
      </c>
      <c r="B19236" s="74">
        <v>46229</v>
      </c>
      <c r="C19236" s="30" t="s">
        <v>928</v>
      </c>
      <c r="D19236" s="30" t="s">
        <v>929</v>
      </c>
      <c r="E19236" s="75">
        <v>71</v>
      </c>
      <c r="F19236" s="30" t="s">
        <v>68</v>
      </c>
      <c r="G19236" s="30" t="s">
        <v>69</v>
      </c>
      <c r="H19236" s="75">
        <v>1</v>
      </c>
    </row>
    <row r="19237" spans="1:8">
      <c r="A19237" s="30" t="s">
        <v>5030</v>
      </c>
      <c r="B19237" s="74">
        <v>46229</v>
      </c>
      <c r="C19237" s="30" t="s">
        <v>936</v>
      </c>
      <c r="D19237" s="30" t="s">
        <v>937</v>
      </c>
      <c r="E19237" s="75">
        <v>50</v>
      </c>
      <c r="F19237" s="30" t="s">
        <v>68</v>
      </c>
      <c r="G19237" s="30" t="s">
        <v>69</v>
      </c>
      <c r="H19237" s="75">
        <v>1</v>
      </c>
    </row>
    <row r="19238" spans="1:8">
      <c r="A19238" s="30" t="s">
        <v>5030</v>
      </c>
      <c r="B19238" s="74">
        <v>46229</v>
      </c>
      <c r="C19238" s="30" t="s">
        <v>940</v>
      </c>
      <c r="D19238" s="30" t="s">
        <v>941</v>
      </c>
      <c r="E19238" s="75">
        <v>22</v>
      </c>
      <c r="F19238" s="30" t="s">
        <v>68</v>
      </c>
      <c r="G19238" s="30" t="s">
        <v>69</v>
      </c>
      <c r="H19238" s="75">
        <v>1</v>
      </c>
    </row>
    <row r="19239" spans="1:8">
      <c r="A19239" s="30" t="s">
        <v>5030</v>
      </c>
      <c r="B19239" s="74">
        <v>46229</v>
      </c>
      <c r="C19239" s="30" t="s">
        <v>944</v>
      </c>
      <c r="D19239" s="30" t="s">
        <v>945</v>
      </c>
      <c r="E19239" s="75">
        <v>15</v>
      </c>
      <c r="F19239" s="30" t="s">
        <v>68</v>
      </c>
      <c r="G19239" s="30" t="s">
        <v>69</v>
      </c>
      <c r="H19239" s="75">
        <v>1</v>
      </c>
    </row>
    <row r="19240" spans="1:8">
      <c r="A19240" s="30" t="s">
        <v>5030</v>
      </c>
      <c r="B19240" s="74">
        <v>46229</v>
      </c>
      <c r="C19240" s="30" t="s">
        <v>946</v>
      </c>
      <c r="D19240" s="30" t="s">
        <v>947</v>
      </c>
      <c r="E19240" s="75">
        <v>6</v>
      </c>
      <c r="F19240" s="30" t="s">
        <v>68</v>
      </c>
      <c r="G19240" s="30" t="s">
        <v>69</v>
      </c>
      <c r="H19240" s="75">
        <v>1</v>
      </c>
    </row>
    <row r="19241" spans="1:8">
      <c r="A19241" s="30" t="s">
        <v>5030</v>
      </c>
      <c r="B19241" s="74">
        <v>46229</v>
      </c>
      <c r="C19241" s="30" t="s">
        <v>952</v>
      </c>
      <c r="D19241" s="30" t="s">
        <v>953</v>
      </c>
      <c r="E19241" s="75">
        <v>38</v>
      </c>
      <c r="F19241" s="30" t="s">
        <v>70</v>
      </c>
      <c r="G19241" s="30" t="s">
        <v>71</v>
      </c>
      <c r="H19241" s="75">
        <v>2</v>
      </c>
    </row>
    <row r="19242" spans="1:8">
      <c r="A19242" s="30" t="s">
        <v>5030</v>
      </c>
      <c r="B19242" s="74">
        <v>46229</v>
      </c>
      <c r="C19242" s="30" t="s">
        <v>954</v>
      </c>
      <c r="D19242" s="30" t="s">
        <v>955</v>
      </c>
      <c r="E19242" s="75">
        <v>2</v>
      </c>
      <c r="F19242" s="30" t="s">
        <v>68</v>
      </c>
      <c r="G19242" s="30" t="s">
        <v>69</v>
      </c>
      <c r="H19242" s="75">
        <v>1</v>
      </c>
    </row>
    <row r="19243" spans="1:8">
      <c r="A19243" s="30" t="s">
        <v>5030</v>
      </c>
      <c r="B19243" s="74">
        <v>46229</v>
      </c>
      <c r="C19243" s="30" t="s">
        <v>958</v>
      </c>
      <c r="D19243" s="30" t="s">
        <v>959</v>
      </c>
      <c r="E19243" s="75">
        <v>98</v>
      </c>
      <c r="F19243" s="30" t="s">
        <v>53</v>
      </c>
      <c r="G19243" s="30" t="s">
        <v>54</v>
      </c>
      <c r="H19243" s="75">
        <v>1</v>
      </c>
    </row>
    <row r="19244" spans="1:8">
      <c r="A19244" s="30" t="s">
        <v>5030</v>
      </c>
      <c r="B19244" s="74">
        <v>46229</v>
      </c>
      <c r="C19244" s="30" t="s">
        <v>960</v>
      </c>
      <c r="D19244" s="30" t="s">
        <v>961</v>
      </c>
      <c r="E19244" s="75">
        <v>19</v>
      </c>
      <c r="F19244" s="30" t="s">
        <v>53</v>
      </c>
      <c r="G19244" s="30" t="s">
        <v>54</v>
      </c>
      <c r="H19244" s="75">
        <v>1</v>
      </c>
    </row>
    <row r="19245" spans="1:8">
      <c r="A19245" s="30" t="s">
        <v>5030</v>
      </c>
      <c r="B19245" s="74">
        <v>46229</v>
      </c>
      <c r="C19245" s="30" t="s">
        <v>962</v>
      </c>
      <c r="D19245" s="30" t="s">
        <v>963</v>
      </c>
      <c r="E19245" s="75">
        <v>42</v>
      </c>
      <c r="F19245" s="30" t="s">
        <v>56</v>
      </c>
      <c r="G19245" s="30" t="s">
        <v>57</v>
      </c>
      <c r="H19245" s="75">
        <v>2</v>
      </c>
    </row>
    <row r="19246" spans="1:8">
      <c r="A19246" s="30" t="s">
        <v>5030</v>
      </c>
      <c r="B19246" s="74">
        <v>46229</v>
      </c>
      <c r="C19246" s="30" t="s">
        <v>964</v>
      </c>
      <c r="D19246" s="30" t="s">
        <v>965</v>
      </c>
      <c r="E19246" s="75">
        <v>17</v>
      </c>
      <c r="F19246" s="30" t="s">
        <v>53</v>
      </c>
      <c r="G19246" s="30" t="s">
        <v>54</v>
      </c>
      <c r="H19246" s="75">
        <v>1</v>
      </c>
    </row>
    <row r="19247" spans="1:8">
      <c r="A19247" s="30" t="s">
        <v>5030</v>
      </c>
      <c r="B19247" s="74">
        <v>46229</v>
      </c>
      <c r="C19247" s="30" t="s">
        <v>974</v>
      </c>
      <c r="D19247" s="30" t="s">
        <v>975</v>
      </c>
      <c r="E19247" s="75">
        <v>202</v>
      </c>
      <c r="F19247" s="30" t="s">
        <v>53</v>
      </c>
      <c r="G19247" s="30" t="s">
        <v>54</v>
      </c>
      <c r="H19247" s="75">
        <v>1</v>
      </c>
    </row>
    <row r="19248" spans="1:8">
      <c r="A19248" s="30" t="s">
        <v>5030</v>
      </c>
      <c r="B19248" s="74">
        <v>46229</v>
      </c>
      <c r="C19248" s="30" t="s">
        <v>976</v>
      </c>
      <c r="D19248" s="30" t="s">
        <v>977</v>
      </c>
      <c r="E19248" s="75">
        <v>29</v>
      </c>
      <c r="F19248" s="30" t="s">
        <v>68</v>
      </c>
      <c r="G19248" s="30" t="s">
        <v>69</v>
      </c>
      <c r="H19248" s="75">
        <v>1</v>
      </c>
    </row>
    <row r="19249" spans="1:8">
      <c r="A19249" s="30" t="s">
        <v>5030</v>
      </c>
      <c r="B19249" s="74">
        <v>46229</v>
      </c>
      <c r="C19249" s="30" t="s">
        <v>1924</v>
      </c>
      <c r="D19249" s="30" t="s">
        <v>1925</v>
      </c>
      <c r="E19249" s="75">
        <v>1</v>
      </c>
      <c r="F19249" s="30" t="s">
        <v>80</v>
      </c>
      <c r="G19249" s="30" t="s">
        <v>81</v>
      </c>
      <c r="H19249" s="75">
        <v>1</v>
      </c>
    </row>
    <row r="19250" spans="1:8">
      <c r="A19250" s="30" t="s">
        <v>5030</v>
      </c>
      <c r="B19250" s="74">
        <v>46229</v>
      </c>
      <c r="C19250" s="30" t="s">
        <v>980</v>
      </c>
      <c r="D19250" s="30" t="s">
        <v>981</v>
      </c>
      <c r="E19250" s="75">
        <v>107</v>
      </c>
      <c r="F19250" s="30" t="s">
        <v>70</v>
      </c>
      <c r="G19250" s="30" t="s">
        <v>71</v>
      </c>
      <c r="H19250" s="75">
        <v>2</v>
      </c>
    </row>
    <row r="19251" spans="1:8">
      <c r="A19251" s="30" t="s">
        <v>5030</v>
      </c>
      <c r="B19251" s="74">
        <v>46229</v>
      </c>
      <c r="C19251" s="30" t="s">
        <v>984</v>
      </c>
      <c r="D19251" s="30" t="s">
        <v>985</v>
      </c>
      <c r="E19251" s="75">
        <v>65</v>
      </c>
      <c r="F19251" s="30" t="s">
        <v>53</v>
      </c>
      <c r="G19251" s="30" t="s">
        <v>54</v>
      </c>
      <c r="H19251" s="75">
        <v>1</v>
      </c>
    </row>
    <row r="19252" spans="1:8">
      <c r="A19252" s="30" t="s">
        <v>5030</v>
      </c>
      <c r="B19252" s="74">
        <v>46229</v>
      </c>
      <c r="C19252" s="30" t="s">
        <v>988</v>
      </c>
      <c r="D19252" s="30" t="s">
        <v>989</v>
      </c>
      <c r="E19252" s="75">
        <v>19</v>
      </c>
      <c r="F19252" s="30" t="s">
        <v>78</v>
      </c>
      <c r="G19252" s="30" t="s">
        <v>79</v>
      </c>
      <c r="H19252" s="75">
        <v>2</v>
      </c>
    </row>
    <row r="19253" spans="1:8">
      <c r="A19253" s="30" t="s">
        <v>5030</v>
      </c>
      <c r="B19253" s="74">
        <v>46229</v>
      </c>
      <c r="C19253" s="30" t="s">
        <v>998</v>
      </c>
      <c r="D19253" s="30" t="s">
        <v>999</v>
      </c>
      <c r="E19253" s="75">
        <v>2</v>
      </c>
      <c r="F19253" s="30" t="s">
        <v>76</v>
      </c>
      <c r="G19253" s="30" t="s">
        <v>77</v>
      </c>
      <c r="H19253" s="75">
        <v>1</v>
      </c>
    </row>
    <row r="19254" spans="1:8">
      <c r="A19254" s="30" t="s">
        <v>5030</v>
      </c>
      <c r="B19254" s="74">
        <v>46229</v>
      </c>
      <c r="C19254" s="30" t="s">
        <v>1002</v>
      </c>
      <c r="D19254" s="30" t="s">
        <v>1003</v>
      </c>
      <c r="E19254" s="75">
        <v>11</v>
      </c>
      <c r="F19254" s="30" t="s">
        <v>53</v>
      </c>
      <c r="G19254" s="30" t="s">
        <v>54</v>
      </c>
      <c r="H19254" s="75">
        <v>1</v>
      </c>
    </row>
    <row r="19255" spans="1:8">
      <c r="A19255" s="30" t="s">
        <v>5030</v>
      </c>
      <c r="B19255" s="74">
        <v>46229</v>
      </c>
      <c r="C19255" s="30" t="s">
        <v>1014</v>
      </c>
      <c r="D19255" s="30" t="s">
        <v>1015</v>
      </c>
      <c r="E19255" s="75">
        <v>19</v>
      </c>
      <c r="F19255" s="30" t="s">
        <v>53</v>
      </c>
      <c r="G19255" s="30" t="s">
        <v>54</v>
      </c>
      <c r="H19255" s="75">
        <v>1</v>
      </c>
    </row>
    <row r="19256" spans="1:8">
      <c r="A19256" s="30" t="s">
        <v>5030</v>
      </c>
      <c r="B19256" s="74">
        <v>46229</v>
      </c>
      <c r="C19256" s="30" t="s">
        <v>1022</v>
      </c>
      <c r="D19256" s="30" t="s">
        <v>1023</v>
      </c>
      <c r="E19256" s="75">
        <v>191</v>
      </c>
      <c r="F19256" s="30" t="s">
        <v>70</v>
      </c>
      <c r="G19256" s="30" t="s">
        <v>71</v>
      </c>
      <c r="H19256" s="75">
        <v>2</v>
      </c>
    </row>
    <row r="19257" spans="1:8">
      <c r="A19257" s="30" t="s">
        <v>5030</v>
      </c>
      <c r="B19257" s="74">
        <v>46229</v>
      </c>
      <c r="C19257" s="30" t="s">
        <v>1026</v>
      </c>
      <c r="D19257" s="30" t="s">
        <v>1027</v>
      </c>
      <c r="E19257" s="75">
        <v>79</v>
      </c>
      <c r="F19257" s="30" t="s">
        <v>53</v>
      </c>
      <c r="G19257" s="30" t="s">
        <v>54</v>
      </c>
      <c r="H19257" s="75">
        <v>1</v>
      </c>
    </row>
    <row r="19258" spans="1:8">
      <c r="A19258" s="30" t="s">
        <v>5030</v>
      </c>
      <c r="B19258" s="74">
        <v>46229</v>
      </c>
      <c r="C19258" s="30" t="s">
        <v>1048</v>
      </c>
      <c r="D19258" s="30" t="s">
        <v>1049</v>
      </c>
      <c r="E19258" s="75">
        <v>39</v>
      </c>
      <c r="F19258" s="30" t="s">
        <v>76</v>
      </c>
      <c r="G19258" s="30" t="s">
        <v>77</v>
      </c>
      <c r="H19258" s="75">
        <v>1</v>
      </c>
    </row>
    <row r="19259" spans="1:8">
      <c r="A19259" s="30" t="s">
        <v>5030</v>
      </c>
      <c r="B19259" s="74">
        <v>46229</v>
      </c>
      <c r="C19259" s="30" t="s">
        <v>1056</v>
      </c>
      <c r="D19259" s="30" t="s">
        <v>1057</v>
      </c>
      <c r="E19259" s="75">
        <v>135</v>
      </c>
      <c r="F19259" s="30" t="s">
        <v>80</v>
      </c>
      <c r="G19259" s="30" t="s">
        <v>81</v>
      </c>
      <c r="H19259" s="75">
        <v>1</v>
      </c>
    </row>
    <row r="19260" spans="1:8">
      <c r="A19260" s="30" t="s">
        <v>5030</v>
      </c>
      <c r="B19260" s="74">
        <v>46229</v>
      </c>
      <c r="C19260" s="30" t="s">
        <v>1076</v>
      </c>
      <c r="D19260" s="30" t="s">
        <v>1077</v>
      </c>
      <c r="E19260" s="75">
        <v>9</v>
      </c>
      <c r="F19260" s="30" t="s">
        <v>53</v>
      </c>
      <c r="G19260" s="30" t="s">
        <v>54</v>
      </c>
      <c r="H19260" s="75">
        <v>1</v>
      </c>
    </row>
    <row r="19261" spans="1:8">
      <c r="A19261" s="30" t="s">
        <v>5030</v>
      </c>
      <c r="B19261" s="74">
        <v>46229</v>
      </c>
      <c r="C19261" s="30" t="s">
        <v>1088</v>
      </c>
      <c r="D19261" s="30" t="s">
        <v>1089</v>
      </c>
      <c r="E19261" s="75">
        <v>55</v>
      </c>
      <c r="F19261" s="30" t="s">
        <v>53</v>
      </c>
      <c r="G19261" s="30" t="s">
        <v>54</v>
      </c>
      <c r="H19261" s="75">
        <v>1</v>
      </c>
    </row>
    <row r="19262" spans="1:8">
      <c r="A19262" s="30" t="s">
        <v>5030</v>
      </c>
      <c r="B19262" s="74">
        <v>46229</v>
      </c>
      <c r="C19262" s="30" t="s">
        <v>1092</v>
      </c>
      <c r="D19262" s="30" t="s">
        <v>1093</v>
      </c>
      <c r="E19262" s="75">
        <v>44</v>
      </c>
      <c r="F19262" s="30" t="s">
        <v>78</v>
      </c>
      <c r="G19262" s="30" t="s">
        <v>79</v>
      </c>
      <c r="H19262" s="75">
        <v>2</v>
      </c>
    </row>
    <row r="19263" spans="1:8">
      <c r="A19263" s="30" t="s">
        <v>5030</v>
      </c>
      <c r="B19263" s="74">
        <v>46229</v>
      </c>
      <c r="C19263" s="30" t="s">
        <v>1102</v>
      </c>
      <c r="D19263" s="30" t="s">
        <v>1103</v>
      </c>
      <c r="E19263" s="75">
        <v>42</v>
      </c>
      <c r="F19263" s="30" t="s">
        <v>53</v>
      </c>
      <c r="G19263" s="30" t="s">
        <v>54</v>
      </c>
      <c r="H19263" s="75">
        <v>1</v>
      </c>
    </row>
    <row r="19264" spans="1:8">
      <c r="A19264" s="30" t="s">
        <v>5030</v>
      </c>
      <c r="B19264" s="74">
        <v>46229</v>
      </c>
      <c r="C19264" s="30" t="s">
        <v>1108</v>
      </c>
      <c r="D19264" s="30" t="s">
        <v>1109</v>
      </c>
      <c r="E19264" s="75">
        <v>99</v>
      </c>
      <c r="F19264" s="30" t="s">
        <v>53</v>
      </c>
      <c r="G19264" s="30" t="s">
        <v>54</v>
      </c>
      <c r="H19264" s="75">
        <v>1</v>
      </c>
    </row>
    <row r="19265" spans="1:8">
      <c r="A19265" s="30" t="s">
        <v>5030</v>
      </c>
      <c r="B19265" s="74">
        <v>46229</v>
      </c>
      <c r="C19265" s="30" t="s">
        <v>1112</v>
      </c>
      <c r="D19265" s="30" t="s">
        <v>1113</v>
      </c>
      <c r="E19265" s="75">
        <v>18</v>
      </c>
      <c r="F19265" s="30" t="s">
        <v>53</v>
      </c>
      <c r="G19265" s="30" t="s">
        <v>54</v>
      </c>
      <c r="H19265" s="75">
        <v>1</v>
      </c>
    </row>
    <row r="19266" spans="1:8">
      <c r="A19266" s="30" t="s">
        <v>5030</v>
      </c>
      <c r="B19266" s="74">
        <v>46229</v>
      </c>
      <c r="C19266" s="30" t="s">
        <v>1128</v>
      </c>
      <c r="D19266" s="30" t="s">
        <v>1129</v>
      </c>
      <c r="E19266" s="75">
        <v>25</v>
      </c>
      <c r="F19266" s="30" t="s">
        <v>68</v>
      </c>
      <c r="G19266" s="30" t="s">
        <v>69</v>
      </c>
      <c r="H19266" s="75">
        <v>1</v>
      </c>
    </row>
    <row r="19267" spans="1:8">
      <c r="A19267" s="30" t="s">
        <v>5030</v>
      </c>
      <c r="B19267" s="74">
        <v>46229</v>
      </c>
      <c r="C19267" s="30" t="s">
        <v>1140</v>
      </c>
      <c r="D19267" s="30" t="s">
        <v>1141</v>
      </c>
      <c r="E19267" s="75">
        <v>14</v>
      </c>
      <c r="F19267" s="30" t="s">
        <v>53</v>
      </c>
      <c r="G19267" s="30" t="s">
        <v>54</v>
      </c>
      <c r="H19267" s="75">
        <v>1</v>
      </c>
    </row>
    <row r="19268" spans="1:8">
      <c r="A19268" s="30" t="s">
        <v>5030</v>
      </c>
      <c r="B19268" s="74">
        <v>46229</v>
      </c>
      <c r="C19268" s="30" t="s">
        <v>1150</v>
      </c>
      <c r="D19268" s="30" t="s">
        <v>1151</v>
      </c>
      <c r="E19268" s="75">
        <v>58</v>
      </c>
      <c r="F19268" s="30" t="s">
        <v>70</v>
      </c>
      <c r="G19268" s="30" t="s">
        <v>71</v>
      </c>
      <c r="H19268" s="75">
        <v>2</v>
      </c>
    </row>
    <row r="19269" spans="1:8">
      <c r="A19269" s="30" t="s">
        <v>5030</v>
      </c>
      <c r="B19269" s="74">
        <v>46229</v>
      </c>
      <c r="C19269" s="30" t="s">
        <v>1152</v>
      </c>
      <c r="D19269" s="30" t="s">
        <v>1153</v>
      </c>
      <c r="E19269" s="75">
        <v>22</v>
      </c>
      <c r="F19269" s="30" t="s">
        <v>76</v>
      </c>
      <c r="G19269" s="30" t="s">
        <v>77</v>
      </c>
      <c r="H19269" s="75">
        <v>1</v>
      </c>
    </row>
    <row r="19270" spans="1:8">
      <c r="A19270" s="30" t="s">
        <v>5030</v>
      </c>
      <c r="B19270" s="74">
        <v>46229</v>
      </c>
      <c r="C19270" s="30" t="s">
        <v>1166</v>
      </c>
      <c r="D19270" s="30" t="s">
        <v>1167</v>
      </c>
      <c r="E19270" s="75">
        <v>66</v>
      </c>
      <c r="F19270" s="30" t="s">
        <v>53</v>
      </c>
      <c r="G19270" s="30" t="s">
        <v>54</v>
      </c>
      <c r="H19270" s="75">
        <v>1</v>
      </c>
    </row>
    <row r="19271" spans="1:8">
      <c r="A19271" s="30" t="s">
        <v>5030</v>
      </c>
      <c r="B19271" s="74">
        <v>46229</v>
      </c>
      <c r="C19271" s="30" t="s">
        <v>1174</v>
      </c>
      <c r="D19271" s="30" t="s">
        <v>1175</v>
      </c>
      <c r="E19271" s="75">
        <v>123</v>
      </c>
      <c r="F19271" s="30" t="s">
        <v>53</v>
      </c>
      <c r="G19271" s="30" t="s">
        <v>54</v>
      </c>
      <c r="H19271" s="75">
        <v>1</v>
      </c>
    </row>
    <row r="19272" spans="1:8">
      <c r="A19272" s="30" t="s">
        <v>5030</v>
      </c>
      <c r="B19272" s="74">
        <v>46229</v>
      </c>
      <c r="C19272" s="30" t="s">
        <v>1176</v>
      </c>
      <c r="D19272" s="30" t="s">
        <v>1177</v>
      </c>
      <c r="E19272" s="75">
        <v>23</v>
      </c>
      <c r="F19272" s="30" t="s">
        <v>53</v>
      </c>
      <c r="G19272" s="30" t="s">
        <v>54</v>
      </c>
      <c r="H19272" s="75">
        <v>1</v>
      </c>
    </row>
    <row r="19273" spans="1:8">
      <c r="A19273" s="30" t="s">
        <v>5030</v>
      </c>
      <c r="B19273" s="74">
        <v>46229</v>
      </c>
      <c r="C19273" s="30" t="s">
        <v>1180</v>
      </c>
      <c r="D19273" s="30" t="s">
        <v>1181</v>
      </c>
      <c r="E19273" s="75">
        <v>113</v>
      </c>
      <c r="F19273" s="30" t="s">
        <v>53</v>
      </c>
      <c r="G19273" s="30" t="s">
        <v>54</v>
      </c>
      <c r="H19273" s="75">
        <v>1</v>
      </c>
    </row>
    <row r="19274" spans="1:8">
      <c r="A19274" s="30" t="s">
        <v>5030</v>
      </c>
      <c r="B19274" s="74">
        <v>46229</v>
      </c>
      <c r="C19274" s="30" t="s">
        <v>1226</v>
      </c>
      <c r="D19274" s="30" t="s">
        <v>1227</v>
      </c>
      <c r="E19274" s="75">
        <v>2</v>
      </c>
      <c r="F19274" s="30" t="s">
        <v>76</v>
      </c>
      <c r="G19274" s="30" t="s">
        <v>77</v>
      </c>
      <c r="H19274" s="75">
        <v>1</v>
      </c>
    </row>
    <row r="19275" spans="1:8">
      <c r="A19275" s="30" t="s">
        <v>5030</v>
      </c>
      <c r="B19275" s="74">
        <v>46229</v>
      </c>
      <c r="C19275" s="30" t="s">
        <v>1232</v>
      </c>
      <c r="D19275" s="30" t="s">
        <v>1233</v>
      </c>
      <c r="E19275" s="75">
        <v>2</v>
      </c>
      <c r="F19275" s="30" t="s">
        <v>76</v>
      </c>
      <c r="G19275" s="30" t="s">
        <v>77</v>
      </c>
      <c r="H19275" s="75">
        <v>1</v>
      </c>
    </row>
    <row r="19276" spans="1:8">
      <c r="A19276" s="30" t="s">
        <v>5030</v>
      </c>
      <c r="B19276" s="74">
        <v>46229</v>
      </c>
      <c r="C19276" s="30" t="s">
        <v>1236</v>
      </c>
      <c r="D19276" s="30" t="s">
        <v>1237</v>
      </c>
      <c r="E19276" s="75">
        <v>37</v>
      </c>
      <c r="F19276" s="30" t="s">
        <v>53</v>
      </c>
      <c r="G19276" s="30" t="s">
        <v>54</v>
      </c>
      <c r="H19276" s="75">
        <v>1</v>
      </c>
    </row>
    <row r="19277" spans="1:8">
      <c r="A19277" s="30" t="s">
        <v>5030</v>
      </c>
      <c r="B19277" s="74">
        <v>46229</v>
      </c>
      <c r="C19277" s="30" t="s">
        <v>1252</v>
      </c>
      <c r="D19277" s="30" t="s">
        <v>1253</v>
      </c>
      <c r="E19277" s="75">
        <v>69</v>
      </c>
      <c r="F19277" s="30" t="s">
        <v>53</v>
      </c>
      <c r="G19277" s="30" t="s">
        <v>54</v>
      </c>
      <c r="H19277" s="75">
        <v>1</v>
      </c>
    </row>
    <row r="19278" spans="1:8">
      <c r="A19278" s="30" t="s">
        <v>5030</v>
      </c>
      <c r="B19278" s="74">
        <v>46229</v>
      </c>
      <c r="C19278" s="30" t="s">
        <v>1258</v>
      </c>
      <c r="D19278" s="30" t="s">
        <v>1259</v>
      </c>
      <c r="E19278" s="75">
        <v>31</v>
      </c>
      <c r="F19278" s="30" t="s">
        <v>53</v>
      </c>
      <c r="G19278" s="30" t="s">
        <v>54</v>
      </c>
      <c r="H19278" s="75">
        <v>1</v>
      </c>
    </row>
    <row r="19279" spans="1:8">
      <c r="A19279" s="30" t="s">
        <v>5030</v>
      </c>
      <c r="B19279" s="74">
        <v>46229</v>
      </c>
      <c r="C19279" s="30" t="s">
        <v>1260</v>
      </c>
      <c r="D19279" s="30" t="s">
        <v>1261</v>
      </c>
      <c r="E19279" s="75">
        <v>44</v>
      </c>
      <c r="F19279" s="30" t="s">
        <v>70</v>
      </c>
      <c r="G19279" s="30" t="s">
        <v>71</v>
      </c>
      <c r="H19279" s="75">
        <v>2</v>
      </c>
    </row>
    <row r="19280" spans="1:8">
      <c r="A19280" s="30" t="s">
        <v>5030</v>
      </c>
      <c r="B19280" s="74">
        <v>46229</v>
      </c>
      <c r="C19280" s="30" t="s">
        <v>1264</v>
      </c>
      <c r="D19280" s="30" t="s">
        <v>1265</v>
      </c>
      <c r="E19280" s="75">
        <v>92</v>
      </c>
      <c r="F19280" s="30" t="s">
        <v>76</v>
      </c>
      <c r="G19280" s="30" t="s">
        <v>77</v>
      </c>
      <c r="H19280" s="75">
        <v>1</v>
      </c>
    </row>
    <row r="19281" spans="1:8">
      <c r="A19281" s="30" t="s">
        <v>5030</v>
      </c>
      <c r="B19281" s="74">
        <v>46229</v>
      </c>
      <c r="C19281" s="30" t="s">
        <v>1280</v>
      </c>
      <c r="D19281" s="30" t="s">
        <v>1281</v>
      </c>
      <c r="E19281" s="75">
        <v>50</v>
      </c>
      <c r="F19281" s="30" t="s">
        <v>53</v>
      </c>
      <c r="G19281" s="30" t="s">
        <v>54</v>
      </c>
      <c r="H19281" s="75">
        <v>1</v>
      </c>
    </row>
    <row r="19282" spans="1:8">
      <c r="A19282" s="30" t="s">
        <v>5030</v>
      </c>
      <c r="B19282" s="74">
        <v>46229</v>
      </c>
      <c r="C19282" s="30" t="s">
        <v>1286</v>
      </c>
      <c r="D19282" s="30" t="s">
        <v>1287</v>
      </c>
      <c r="E19282" s="75">
        <v>62</v>
      </c>
      <c r="F19282" s="30" t="s">
        <v>63</v>
      </c>
      <c r="G19282" s="30" t="s">
        <v>64</v>
      </c>
      <c r="H19282" s="75">
        <v>2</v>
      </c>
    </row>
    <row r="19283" spans="1:8">
      <c r="A19283" s="30" t="s">
        <v>5030</v>
      </c>
      <c r="B19283" s="74">
        <v>46229</v>
      </c>
      <c r="C19283" s="30" t="s">
        <v>1290</v>
      </c>
      <c r="D19283" s="30" t="s">
        <v>1291</v>
      </c>
      <c r="E19283" s="75">
        <v>167</v>
      </c>
      <c r="F19283" s="30" t="s">
        <v>80</v>
      </c>
      <c r="G19283" s="30" t="s">
        <v>81</v>
      </c>
      <c r="H19283" s="75">
        <v>1</v>
      </c>
    </row>
    <row r="19284" spans="1:8">
      <c r="A19284" s="30" t="s">
        <v>5030</v>
      </c>
      <c r="B19284" s="74">
        <v>46229</v>
      </c>
      <c r="C19284" s="30" t="s">
        <v>1294</v>
      </c>
      <c r="D19284" s="30" t="s">
        <v>1295</v>
      </c>
      <c r="E19284" s="75">
        <v>19</v>
      </c>
      <c r="F19284" s="30" t="s">
        <v>53</v>
      </c>
      <c r="G19284" s="30" t="s">
        <v>54</v>
      </c>
      <c r="H19284" s="75">
        <v>1</v>
      </c>
    </row>
    <row r="19285" spans="1:8">
      <c r="A19285" s="30" t="s">
        <v>5030</v>
      </c>
      <c r="B19285" s="74">
        <v>46229</v>
      </c>
      <c r="C19285" s="30" t="s">
        <v>1298</v>
      </c>
      <c r="D19285" s="30" t="s">
        <v>1299</v>
      </c>
      <c r="E19285" s="75">
        <v>121</v>
      </c>
      <c r="F19285" s="30" t="s">
        <v>53</v>
      </c>
      <c r="G19285" s="30" t="s">
        <v>54</v>
      </c>
      <c r="H19285" s="75">
        <v>1</v>
      </c>
    </row>
    <row r="19286" spans="1:8">
      <c r="A19286" s="30" t="s">
        <v>5030</v>
      </c>
      <c r="B19286" s="74">
        <v>46229</v>
      </c>
      <c r="C19286" s="30" t="s">
        <v>1302</v>
      </c>
      <c r="D19286" s="30" t="s">
        <v>1303</v>
      </c>
      <c r="E19286" s="75">
        <v>50</v>
      </c>
      <c r="F19286" s="30" t="s">
        <v>53</v>
      </c>
      <c r="G19286" s="30" t="s">
        <v>54</v>
      </c>
      <c r="H19286" s="75">
        <v>1</v>
      </c>
    </row>
    <row r="19287" spans="1:8">
      <c r="A19287" s="30" t="s">
        <v>5030</v>
      </c>
      <c r="B19287" s="74">
        <v>46229</v>
      </c>
      <c r="C19287" s="30" t="s">
        <v>1318</v>
      </c>
      <c r="D19287" s="30" t="s">
        <v>1319</v>
      </c>
      <c r="E19287" s="75">
        <v>53</v>
      </c>
      <c r="F19287" s="30" t="s">
        <v>53</v>
      </c>
      <c r="G19287" s="30" t="s">
        <v>54</v>
      </c>
      <c r="H19287" s="75">
        <v>1</v>
      </c>
    </row>
    <row r="19288" spans="1:8">
      <c r="A19288" s="30" t="s">
        <v>5030</v>
      </c>
      <c r="B19288" s="74">
        <v>46229</v>
      </c>
      <c r="C19288" s="30" t="s">
        <v>1322</v>
      </c>
      <c r="D19288" s="30" t="s">
        <v>1323</v>
      </c>
      <c r="E19288" s="75">
        <v>69</v>
      </c>
      <c r="F19288" s="30" t="s">
        <v>70</v>
      </c>
      <c r="G19288" s="30" t="s">
        <v>71</v>
      </c>
      <c r="H19288" s="75">
        <v>2</v>
      </c>
    </row>
    <row r="19289" spans="1:8">
      <c r="A19289" s="30" t="s">
        <v>5030</v>
      </c>
      <c r="B19289" s="74">
        <v>46229</v>
      </c>
      <c r="C19289" s="30" t="s">
        <v>1326</v>
      </c>
      <c r="D19289" s="30" t="s">
        <v>1327</v>
      </c>
      <c r="E19289" s="75">
        <v>13</v>
      </c>
      <c r="F19289" s="30" t="s">
        <v>68</v>
      </c>
      <c r="G19289" s="30" t="s">
        <v>69</v>
      </c>
      <c r="H19289" s="75">
        <v>1</v>
      </c>
    </row>
    <row r="19290" spans="1:8">
      <c r="A19290" s="30" t="s">
        <v>5030</v>
      </c>
      <c r="B19290" s="74">
        <v>46229</v>
      </c>
      <c r="C19290" s="30" t="s">
        <v>1334</v>
      </c>
      <c r="D19290" s="30" t="s">
        <v>1335</v>
      </c>
      <c r="E19290" s="75">
        <v>43</v>
      </c>
      <c r="F19290" s="30" t="s">
        <v>70</v>
      </c>
      <c r="G19290" s="30" t="s">
        <v>71</v>
      </c>
      <c r="H19290" s="75">
        <v>2</v>
      </c>
    </row>
    <row r="19291" spans="1:8">
      <c r="A19291" s="30" t="s">
        <v>5030</v>
      </c>
      <c r="B19291" s="74">
        <v>46229</v>
      </c>
      <c r="C19291" s="30" t="s">
        <v>1336</v>
      </c>
      <c r="D19291" s="30" t="s">
        <v>1337</v>
      </c>
      <c r="E19291" s="75">
        <v>99</v>
      </c>
      <c r="F19291" s="30" t="s">
        <v>70</v>
      </c>
      <c r="G19291" s="30" t="s">
        <v>71</v>
      </c>
      <c r="H19291" s="75">
        <v>2</v>
      </c>
    </row>
    <row r="19292" spans="1:8">
      <c r="A19292" s="30" t="s">
        <v>5030</v>
      </c>
      <c r="B19292" s="74">
        <v>46229</v>
      </c>
      <c r="C19292" s="30" t="s">
        <v>1340</v>
      </c>
      <c r="D19292" s="30" t="s">
        <v>1341</v>
      </c>
      <c r="E19292" s="75">
        <v>33</v>
      </c>
      <c r="F19292" s="30" t="s">
        <v>70</v>
      </c>
      <c r="G19292" s="30" t="s">
        <v>71</v>
      </c>
      <c r="H19292" s="75">
        <v>2</v>
      </c>
    </row>
    <row r="19293" spans="1:8">
      <c r="A19293" s="30" t="s">
        <v>5030</v>
      </c>
      <c r="B19293" s="74">
        <v>46229</v>
      </c>
      <c r="C19293" s="30" t="s">
        <v>1342</v>
      </c>
      <c r="D19293" s="30" t="s">
        <v>1343</v>
      </c>
      <c r="E19293" s="75">
        <v>54</v>
      </c>
      <c r="F19293" s="30" t="s">
        <v>70</v>
      </c>
      <c r="G19293" s="30" t="s">
        <v>71</v>
      </c>
      <c r="H19293" s="75">
        <v>2</v>
      </c>
    </row>
    <row r="19294" spans="1:8">
      <c r="A19294" s="30" t="s">
        <v>5030</v>
      </c>
      <c r="B19294" s="74">
        <v>46229</v>
      </c>
      <c r="C19294" s="30" t="s">
        <v>1344</v>
      </c>
      <c r="D19294" s="30" t="s">
        <v>1345</v>
      </c>
      <c r="E19294" s="75">
        <v>12</v>
      </c>
      <c r="F19294" s="30" t="s">
        <v>68</v>
      </c>
      <c r="G19294" s="30" t="s">
        <v>69</v>
      </c>
      <c r="H19294" s="75">
        <v>1</v>
      </c>
    </row>
    <row r="19295" spans="1:8">
      <c r="A19295" s="30" t="s">
        <v>5030</v>
      </c>
      <c r="B19295" s="74">
        <v>46228</v>
      </c>
      <c r="C19295" s="30" t="s">
        <v>3340</v>
      </c>
      <c r="D19295" s="30" t="s">
        <v>3341</v>
      </c>
      <c r="E19295" s="75">
        <v>50</v>
      </c>
      <c r="F19295" s="30" t="s">
        <v>70</v>
      </c>
      <c r="G19295" s="30" t="s">
        <v>71</v>
      </c>
      <c r="H19295" s="75">
        <v>2</v>
      </c>
    </row>
    <row r="19296" spans="1:8">
      <c r="A19296" s="30" t="s">
        <v>5030</v>
      </c>
      <c r="B19296" s="74">
        <v>46228</v>
      </c>
      <c r="C19296" s="30" t="s">
        <v>766</v>
      </c>
      <c r="D19296" s="30" t="s">
        <v>767</v>
      </c>
      <c r="E19296" s="75">
        <v>77</v>
      </c>
      <c r="F19296" s="30" t="s">
        <v>70</v>
      </c>
      <c r="G19296" s="30" t="s">
        <v>71</v>
      </c>
      <c r="H19296" s="75">
        <v>2</v>
      </c>
    </row>
    <row r="19297" spans="1:8">
      <c r="A19297" s="30" t="s">
        <v>5030</v>
      </c>
      <c r="B19297" s="74">
        <v>46228</v>
      </c>
      <c r="C19297" s="30" t="s">
        <v>768</v>
      </c>
      <c r="D19297" s="30" t="s">
        <v>769</v>
      </c>
      <c r="E19297" s="75">
        <v>58</v>
      </c>
      <c r="F19297" s="30" t="s">
        <v>70</v>
      </c>
      <c r="G19297" s="30" t="s">
        <v>71</v>
      </c>
      <c r="H19297" s="75">
        <v>2</v>
      </c>
    </row>
    <row r="19298" spans="1:8">
      <c r="A19298" s="30" t="s">
        <v>5030</v>
      </c>
      <c r="B19298" s="74">
        <v>46228</v>
      </c>
      <c r="C19298" s="30" t="s">
        <v>772</v>
      </c>
      <c r="D19298" s="30" t="s">
        <v>773</v>
      </c>
      <c r="E19298" s="75">
        <v>60</v>
      </c>
      <c r="F19298" s="30" t="s">
        <v>80</v>
      </c>
      <c r="G19298" s="30" t="s">
        <v>81</v>
      </c>
      <c r="H19298" s="75">
        <v>1</v>
      </c>
    </row>
    <row r="19299" spans="1:8">
      <c r="A19299" s="30" t="s">
        <v>5030</v>
      </c>
      <c r="B19299" s="74">
        <v>46228</v>
      </c>
      <c r="C19299" s="30" t="s">
        <v>774</v>
      </c>
      <c r="D19299" s="30" t="s">
        <v>775</v>
      </c>
      <c r="E19299" s="75">
        <v>105</v>
      </c>
      <c r="F19299" s="30" t="s">
        <v>70</v>
      </c>
      <c r="G19299" s="30" t="s">
        <v>71</v>
      </c>
      <c r="H19299" s="75">
        <v>2</v>
      </c>
    </row>
    <row r="19300" spans="1:8">
      <c r="A19300" s="30" t="s">
        <v>5030</v>
      </c>
      <c r="B19300" s="74">
        <v>46228</v>
      </c>
      <c r="C19300" s="30" t="s">
        <v>778</v>
      </c>
      <c r="D19300" s="30" t="s">
        <v>779</v>
      </c>
      <c r="E19300" s="75">
        <v>10</v>
      </c>
      <c r="F19300" s="30" t="s">
        <v>68</v>
      </c>
      <c r="G19300" s="30" t="s">
        <v>69</v>
      </c>
      <c r="H19300" s="75">
        <v>1</v>
      </c>
    </row>
    <row r="19301" spans="1:8">
      <c r="A19301" s="30" t="s">
        <v>5030</v>
      </c>
      <c r="B19301" s="74">
        <v>46228</v>
      </c>
      <c r="C19301" s="30" t="s">
        <v>786</v>
      </c>
      <c r="D19301" s="30" t="s">
        <v>787</v>
      </c>
      <c r="E19301" s="75">
        <v>47</v>
      </c>
      <c r="F19301" s="30" t="s">
        <v>70</v>
      </c>
      <c r="G19301" s="30" t="s">
        <v>71</v>
      </c>
      <c r="H19301" s="75">
        <v>2</v>
      </c>
    </row>
    <row r="19302" spans="1:8">
      <c r="A19302" s="30" t="s">
        <v>5030</v>
      </c>
      <c r="B19302" s="74">
        <v>46228</v>
      </c>
      <c r="C19302" s="30" t="s">
        <v>790</v>
      </c>
      <c r="D19302" s="30" t="s">
        <v>791</v>
      </c>
      <c r="E19302" s="75">
        <v>65</v>
      </c>
      <c r="F19302" s="30" t="s">
        <v>70</v>
      </c>
      <c r="G19302" s="30" t="s">
        <v>71</v>
      </c>
      <c r="H19302" s="75">
        <v>2</v>
      </c>
    </row>
    <row r="19303" spans="1:8">
      <c r="A19303" s="30" t="s">
        <v>5030</v>
      </c>
      <c r="B19303" s="74">
        <v>46228</v>
      </c>
      <c r="C19303" s="30" t="s">
        <v>798</v>
      </c>
      <c r="D19303" s="30" t="s">
        <v>799</v>
      </c>
      <c r="E19303" s="75">
        <v>75</v>
      </c>
      <c r="F19303" s="30" t="s">
        <v>68</v>
      </c>
      <c r="G19303" s="30" t="s">
        <v>69</v>
      </c>
      <c r="H19303" s="75">
        <v>1</v>
      </c>
    </row>
    <row r="19304" spans="1:8">
      <c r="A19304" s="30" t="s">
        <v>5030</v>
      </c>
      <c r="B19304" s="74">
        <v>46228</v>
      </c>
      <c r="C19304" s="30" t="s">
        <v>800</v>
      </c>
      <c r="D19304" s="30" t="s">
        <v>801</v>
      </c>
      <c r="E19304" s="75">
        <v>48</v>
      </c>
      <c r="F19304" s="30" t="s">
        <v>70</v>
      </c>
      <c r="G19304" s="30" t="s">
        <v>71</v>
      </c>
      <c r="H19304" s="75">
        <v>2</v>
      </c>
    </row>
    <row r="19305" spans="1:8">
      <c r="A19305" s="30" t="s">
        <v>5030</v>
      </c>
      <c r="B19305" s="74">
        <v>46228</v>
      </c>
      <c r="C19305" s="30" t="s">
        <v>802</v>
      </c>
      <c r="D19305" s="30" t="s">
        <v>803</v>
      </c>
      <c r="E19305" s="75">
        <v>167</v>
      </c>
      <c r="F19305" s="30" t="s">
        <v>70</v>
      </c>
      <c r="G19305" s="30" t="s">
        <v>71</v>
      </c>
      <c r="H19305" s="75">
        <v>2</v>
      </c>
    </row>
    <row r="19306" spans="1:8">
      <c r="A19306" s="30" t="s">
        <v>5030</v>
      </c>
      <c r="B19306" s="74">
        <v>46228</v>
      </c>
      <c r="C19306" s="30" t="s">
        <v>804</v>
      </c>
      <c r="D19306" s="30" t="s">
        <v>805</v>
      </c>
      <c r="E19306" s="75">
        <v>142</v>
      </c>
      <c r="F19306" s="30" t="s">
        <v>80</v>
      </c>
      <c r="G19306" s="30" t="s">
        <v>81</v>
      </c>
      <c r="H19306" s="75">
        <v>1</v>
      </c>
    </row>
    <row r="19307" spans="1:8">
      <c r="A19307" s="30" t="s">
        <v>5030</v>
      </c>
      <c r="B19307" s="74">
        <v>46228</v>
      </c>
      <c r="C19307" s="30" t="s">
        <v>806</v>
      </c>
      <c r="D19307" s="30" t="s">
        <v>807</v>
      </c>
      <c r="E19307" s="75">
        <v>135</v>
      </c>
      <c r="F19307" s="30" t="s">
        <v>70</v>
      </c>
      <c r="G19307" s="30" t="s">
        <v>71</v>
      </c>
      <c r="H19307" s="75">
        <v>2</v>
      </c>
    </row>
    <row r="19308" spans="1:8">
      <c r="A19308" s="30" t="s">
        <v>5030</v>
      </c>
      <c r="B19308" s="74">
        <v>46228</v>
      </c>
      <c r="C19308" s="30" t="s">
        <v>810</v>
      </c>
      <c r="D19308" s="30" t="s">
        <v>811</v>
      </c>
      <c r="E19308" s="75">
        <v>62</v>
      </c>
      <c r="F19308" s="30" t="s">
        <v>70</v>
      </c>
      <c r="G19308" s="30" t="s">
        <v>71</v>
      </c>
      <c r="H19308" s="75">
        <v>2</v>
      </c>
    </row>
    <row r="19309" spans="1:8">
      <c r="A19309" s="30" t="s">
        <v>5030</v>
      </c>
      <c r="B19309" s="74">
        <v>46228</v>
      </c>
      <c r="C19309" s="30" t="s">
        <v>814</v>
      </c>
      <c r="D19309" s="30" t="s">
        <v>815</v>
      </c>
      <c r="E19309" s="75">
        <v>51</v>
      </c>
      <c r="F19309" s="30" t="s">
        <v>80</v>
      </c>
      <c r="G19309" s="30" t="s">
        <v>81</v>
      </c>
      <c r="H19309" s="75">
        <v>1</v>
      </c>
    </row>
    <row r="19310" spans="1:8">
      <c r="A19310" s="30" t="s">
        <v>5030</v>
      </c>
      <c r="B19310" s="74">
        <v>46228</v>
      </c>
      <c r="C19310" s="30" t="s">
        <v>818</v>
      </c>
      <c r="D19310" s="30" t="s">
        <v>819</v>
      </c>
      <c r="E19310" s="75">
        <v>113</v>
      </c>
      <c r="F19310" s="30" t="s">
        <v>53</v>
      </c>
      <c r="G19310" s="30" t="s">
        <v>54</v>
      </c>
      <c r="H19310" s="75">
        <v>1</v>
      </c>
    </row>
    <row r="19311" spans="1:8">
      <c r="A19311" s="30" t="s">
        <v>5030</v>
      </c>
      <c r="B19311" s="74">
        <v>46228</v>
      </c>
      <c r="C19311" s="30" t="s">
        <v>826</v>
      </c>
      <c r="D19311" s="30" t="s">
        <v>827</v>
      </c>
      <c r="E19311" s="75">
        <v>60</v>
      </c>
      <c r="F19311" s="30" t="s">
        <v>68</v>
      </c>
      <c r="G19311" s="30" t="s">
        <v>69</v>
      </c>
      <c r="H19311" s="75">
        <v>1</v>
      </c>
    </row>
    <row r="19312" spans="1:8">
      <c r="A19312" s="30" t="s">
        <v>5030</v>
      </c>
      <c r="B19312" s="74">
        <v>46228</v>
      </c>
      <c r="C19312" s="30" t="s">
        <v>828</v>
      </c>
      <c r="D19312" s="30" t="s">
        <v>829</v>
      </c>
      <c r="E19312" s="75">
        <v>68</v>
      </c>
      <c r="F19312" s="30" t="s">
        <v>68</v>
      </c>
      <c r="G19312" s="30" t="s">
        <v>69</v>
      </c>
      <c r="H19312" s="75">
        <v>1</v>
      </c>
    </row>
    <row r="19313" spans="1:8">
      <c r="A19313" s="30" t="s">
        <v>5030</v>
      </c>
      <c r="B19313" s="74">
        <v>46228</v>
      </c>
      <c r="C19313" s="30" t="s">
        <v>832</v>
      </c>
      <c r="D19313" s="30" t="s">
        <v>833</v>
      </c>
      <c r="E19313" s="75">
        <v>79</v>
      </c>
      <c r="F19313" s="30" t="s">
        <v>70</v>
      </c>
      <c r="G19313" s="30" t="s">
        <v>71</v>
      </c>
      <c r="H19313" s="75">
        <v>2</v>
      </c>
    </row>
    <row r="19314" spans="1:8">
      <c r="A19314" s="30" t="s">
        <v>5030</v>
      </c>
      <c r="B19314" s="74">
        <v>46228</v>
      </c>
      <c r="C19314" s="30" t="s">
        <v>834</v>
      </c>
      <c r="D19314" s="30" t="s">
        <v>835</v>
      </c>
      <c r="E19314" s="75">
        <v>28</v>
      </c>
      <c r="F19314" s="30" t="s">
        <v>80</v>
      </c>
      <c r="G19314" s="30" t="s">
        <v>81</v>
      </c>
      <c r="H19314" s="75">
        <v>1</v>
      </c>
    </row>
    <row r="19315" spans="1:8">
      <c r="A19315" s="30" t="s">
        <v>5030</v>
      </c>
      <c r="B19315" s="74">
        <v>46228</v>
      </c>
      <c r="C19315" s="30" t="s">
        <v>836</v>
      </c>
      <c r="D19315" s="30" t="s">
        <v>837</v>
      </c>
      <c r="E19315" s="75">
        <v>34</v>
      </c>
      <c r="F19315" s="30" t="s">
        <v>53</v>
      </c>
      <c r="G19315" s="30" t="s">
        <v>54</v>
      </c>
      <c r="H19315" s="75">
        <v>1</v>
      </c>
    </row>
    <row r="19316" spans="1:8">
      <c r="A19316" s="30" t="s">
        <v>5030</v>
      </c>
      <c r="B19316" s="74">
        <v>46228</v>
      </c>
      <c r="C19316" s="30" t="s">
        <v>838</v>
      </c>
      <c r="D19316" s="30" t="s">
        <v>839</v>
      </c>
      <c r="E19316" s="75">
        <v>92</v>
      </c>
      <c r="F19316" s="30" t="s">
        <v>70</v>
      </c>
      <c r="G19316" s="30" t="s">
        <v>71</v>
      </c>
      <c r="H19316" s="75">
        <v>2</v>
      </c>
    </row>
    <row r="19317" spans="1:8">
      <c r="A19317" s="30" t="s">
        <v>5030</v>
      </c>
      <c r="B19317" s="74">
        <v>46228</v>
      </c>
      <c r="C19317" s="30" t="s">
        <v>840</v>
      </c>
      <c r="D19317" s="30" t="s">
        <v>841</v>
      </c>
      <c r="E19317" s="75">
        <v>76</v>
      </c>
      <c r="F19317" s="30" t="s">
        <v>70</v>
      </c>
      <c r="G19317" s="30" t="s">
        <v>71</v>
      </c>
      <c r="H19317" s="75">
        <v>2</v>
      </c>
    </row>
    <row r="19318" spans="1:8">
      <c r="A19318" s="30" t="s">
        <v>5030</v>
      </c>
      <c r="B19318" s="74">
        <v>46228</v>
      </c>
      <c r="C19318" s="30" t="s">
        <v>842</v>
      </c>
      <c r="D19318" s="30" t="s">
        <v>843</v>
      </c>
      <c r="E19318" s="75">
        <v>116</v>
      </c>
      <c r="F19318" s="30" t="s">
        <v>70</v>
      </c>
      <c r="G19318" s="30" t="s">
        <v>71</v>
      </c>
      <c r="H19318" s="75">
        <v>2</v>
      </c>
    </row>
    <row r="19319" spans="1:8">
      <c r="A19319" s="30" t="s">
        <v>5030</v>
      </c>
      <c r="B19319" s="74">
        <v>46228</v>
      </c>
      <c r="C19319" s="30" t="s">
        <v>848</v>
      </c>
      <c r="D19319" s="30" t="s">
        <v>849</v>
      </c>
      <c r="E19319" s="75">
        <v>217</v>
      </c>
      <c r="F19319" s="30" t="s">
        <v>70</v>
      </c>
      <c r="G19319" s="30" t="s">
        <v>71</v>
      </c>
      <c r="H19319" s="75">
        <v>2</v>
      </c>
    </row>
    <row r="19320" spans="1:8">
      <c r="A19320" s="30" t="s">
        <v>5030</v>
      </c>
      <c r="B19320" s="74">
        <v>46228</v>
      </c>
      <c r="C19320" s="30" t="s">
        <v>850</v>
      </c>
      <c r="D19320" s="30" t="s">
        <v>851</v>
      </c>
      <c r="E19320" s="75">
        <v>61</v>
      </c>
      <c r="F19320" s="30" t="s">
        <v>70</v>
      </c>
      <c r="G19320" s="30" t="s">
        <v>71</v>
      </c>
      <c r="H19320" s="75">
        <v>2</v>
      </c>
    </row>
    <row r="19321" spans="1:8">
      <c r="A19321" s="30" t="s">
        <v>5030</v>
      </c>
      <c r="B19321" s="74">
        <v>46228</v>
      </c>
      <c r="C19321" s="30" t="s">
        <v>856</v>
      </c>
      <c r="D19321" s="30" t="s">
        <v>857</v>
      </c>
      <c r="E19321" s="75">
        <v>13</v>
      </c>
      <c r="F19321" s="30" t="s">
        <v>70</v>
      </c>
      <c r="G19321" s="30" t="s">
        <v>71</v>
      </c>
      <c r="H19321" s="75">
        <v>2</v>
      </c>
    </row>
    <row r="19322" spans="1:8">
      <c r="A19322" s="30" t="s">
        <v>5030</v>
      </c>
      <c r="B19322" s="74">
        <v>46228</v>
      </c>
      <c r="C19322" s="30" t="s">
        <v>858</v>
      </c>
      <c r="D19322" s="30" t="s">
        <v>859</v>
      </c>
      <c r="E19322" s="75">
        <v>34</v>
      </c>
      <c r="F19322" s="30" t="s">
        <v>53</v>
      </c>
      <c r="G19322" s="30" t="s">
        <v>54</v>
      </c>
      <c r="H19322" s="75">
        <v>1</v>
      </c>
    </row>
    <row r="19323" spans="1:8">
      <c r="A19323" s="30" t="s">
        <v>5030</v>
      </c>
      <c r="B19323" s="74">
        <v>46228</v>
      </c>
      <c r="C19323" s="30" t="s">
        <v>860</v>
      </c>
      <c r="D19323" s="30" t="s">
        <v>861</v>
      </c>
      <c r="E19323" s="75">
        <v>39</v>
      </c>
      <c r="F19323" s="30" t="s">
        <v>70</v>
      </c>
      <c r="G19323" s="30" t="s">
        <v>71</v>
      </c>
      <c r="H19323" s="75">
        <v>2</v>
      </c>
    </row>
    <row r="19324" spans="1:8">
      <c r="A19324" s="30" t="s">
        <v>5030</v>
      </c>
      <c r="B19324" s="74">
        <v>46228</v>
      </c>
      <c r="C19324" s="30" t="s">
        <v>862</v>
      </c>
      <c r="D19324" s="30" t="s">
        <v>863</v>
      </c>
      <c r="E19324" s="75">
        <v>101</v>
      </c>
      <c r="F19324" s="30" t="s">
        <v>70</v>
      </c>
      <c r="G19324" s="30" t="s">
        <v>71</v>
      </c>
      <c r="H19324" s="75">
        <v>2</v>
      </c>
    </row>
    <row r="19325" spans="1:8">
      <c r="A19325" s="30" t="s">
        <v>5030</v>
      </c>
      <c r="B19325" s="74">
        <v>46228</v>
      </c>
      <c r="C19325" s="30" t="s">
        <v>864</v>
      </c>
      <c r="D19325" s="30" t="s">
        <v>865</v>
      </c>
      <c r="E19325" s="75">
        <v>11</v>
      </c>
      <c r="F19325" s="30" t="s">
        <v>68</v>
      </c>
      <c r="G19325" s="30" t="s">
        <v>69</v>
      </c>
      <c r="H19325" s="75">
        <v>1</v>
      </c>
    </row>
    <row r="19326" spans="1:8">
      <c r="A19326" s="30" t="s">
        <v>5030</v>
      </c>
      <c r="B19326" s="74">
        <v>46228</v>
      </c>
      <c r="C19326" s="30" t="s">
        <v>866</v>
      </c>
      <c r="D19326" s="30" t="s">
        <v>867</v>
      </c>
      <c r="E19326" s="75">
        <v>77</v>
      </c>
      <c r="F19326" s="30" t="s">
        <v>70</v>
      </c>
      <c r="G19326" s="30" t="s">
        <v>71</v>
      </c>
      <c r="H19326" s="75">
        <v>2</v>
      </c>
    </row>
    <row r="19327" spans="1:8">
      <c r="A19327" s="30" t="s">
        <v>5030</v>
      </c>
      <c r="B19327" s="74">
        <v>46228</v>
      </c>
      <c r="C19327" s="30" t="s">
        <v>870</v>
      </c>
      <c r="D19327" s="30" t="s">
        <v>871</v>
      </c>
      <c r="E19327" s="75">
        <v>31</v>
      </c>
      <c r="F19327" s="30" t="s">
        <v>70</v>
      </c>
      <c r="G19327" s="30" t="s">
        <v>71</v>
      </c>
      <c r="H19327" s="75">
        <v>2</v>
      </c>
    </row>
    <row r="19328" spans="1:8">
      <c r="A19328" s="30" t="s">
        <v>5030</v>
      </c>
      <c r="B19328" s="74">
        <v>46228</v>
      </c>
      <c r="C19328" s="30" t="s">
        <v>872</v>
      </c>
      <c r="D19328" s="30" t="s">
        <v>873</v>
      </c>
      <c r="E19328" s="75">
        <v>167</v>
      </c>
      <c r="F19328" s="30" t="s">
        <v>70</v>
      </c>
      <c r="G19328" s="30" t="s">
        <v>71</v>
      </c>
      <c r="H19328" s="75">
        <v>2</v>
      </c>
    </row>
    <row r="19329" spans="1:8">
      <c r="A19329" s="30" t="s">
        <v>5030</v>
      </c>
      <c r="B19329" s="74">
        <v>46228</v>
      </c>
      <c r="C19329" s="30" t="s">
        <v>874</v>
      </c>
      <c r="D19329" s="30" t="s">
        <v>875</v>
      </c>
      <c r="E19329" s="75">
        <v>122</v>
      </c>
      <c r="F19329" s="30" t="s">
        <v>70</v>
      </c>
      <c r="G19329" s="30" t="s">
        <v>71</v>
      </c>
      <c r="H19329" s="75">
        <v>2</v>
      </c>
    </row>
    <row r="19330" spans="1:8">
      <c r="A19330" s="30" t="s">
        <v>5030</v>
      </c>
      <c r="B19330" s="74">
        <v>46228</v>
      </c>
      <c r="C19330" s="30" t="s">
        <v>878</v>
      </c>
      <c r="D19330" s="30" t="s">
        <v>879</v>
      </c>
      <c r="E19330" s="75">
        <v>82</v>
      </c>
      <c r="F19330" s="30" t="s">
        <v>68</v>
      </c>
      <c r="G19330" s="30" t="s">
        <v>69</v>
      </c>
      <c r="H19330" s="75">
        <v>1</v>
      </c>
    </row>
    <row r="19331" spans="1:8">
      <c r="A19331" s="30" t="s">
        <v>5030</v>
      </c>
      <c r="B19331" s="74">
        <v>46228</v>
      </c>
      <c r="C19331" s="30" t="s">
        <v>880</v>
      </c>
      <c r="D19331" s="30" t="s">
        <v>881</v>
      </c>
      <c r="E19331" s="75">
        <v>74</v>
      </c>
      <c r="F19331" s="30" t="s">
        <v>70</v>
      </c>
      <c r="G19331" s="30" t="s">
        <v>71</v>
      </c>
      <c r="H19331" s="75">
        <v>2</v>
      </c>
    </row>
    <row r="19332" spans="1:8">
      <c r="A19332" s="30" t="s">
        <v>5030</v>
      </c>
      <c r="B19332" s="74">
        <v>46228</v>
      </c>
      <c r="C19332" s="30" t="s">
        <v>882</v>
      </c>
      <c r="D19332" s="30" t="s">
        <v>883</v>
      </c>
      <c r="E19332" s="75">
        <v>81</v>
      </c>
      <c r="F19332" s="30" t="s">
        <v>70</v>
      </c>
      <c r="G19332" s="30" t="s">
        <v>71</v>
      </c>
      <c r="H19332" s="75">
        <v>2</v>
      </c>
    </row>
    <row r="19333" spans="1:8">
      <c r="A19333" s="30" t="s">
        <v>5030</v>
      </c>
      <c r="B19333" s="74">
        <v>46228</v>
      </c>
      <c r="C19333" s="30" t="s">
        <v>884</v>
      </c>
      <c r="D19333" s="30" t="s">
        <v>885</v>
      </c>
      <c r="E19333" s="75">
        <v>67</v>
      </c>
      <c r="F19333" s="30" t="s">
        <v>53</v>
      </c>
      <c r="G19333" s="30" t="s">
        <v>54</v>
      </c>
      <c r="H19333" s="75">
        <v>1</v>
      </c>
    </row>
    <row r="19334" spans="1:8">
      <c r="A19334" s="30" t="s">
        <v>5030</v>
      </c>
      <c r="B19334" s="74">
        <v>46228</v>
      </c>
      <c r="C19334" s="30" t="s">
        <v>886</v>
      </c>
      <c r="D19334" s="30" t="s">
        <v>887</v>
      </c>
      <c r="E19334" s="75">
        <v>96</v>
      </c>
      <c r="F19334" s="30" t="s">
        <v>70</v>
      </c>
      <c r="G19334" s="30" t="s">
        <v>71</v>
      </c>
      <c r="H19334" s="75">
        <v>2</v>
      </c>
    </row>
    <row r="19335" spans="1:8">
      <c r="A19335" s="30" t="s">
        <v>5030</v>
      </c>
      <c r="B19335" s="74">
        <v>46228</v>
      </c>
      <c r="C19335" s="30" t="s">
        <v>888</v>
      </c>
      <c r="D19335" s="30" t="s">
        <v>889</v>
      </c>
      <c r="E19335" s="75">
        <v>10</v>
      </c>
      <c r="F19335" s="30" t="s">
        <v>68</v>
      </c>
      <c r="G19335" s="30" t="s">
        <v>69</v>
      </c>
      <c r="H19335" s="75">
        <v>1</v>
      </c>
    </row>
    <row r="19336" spans="1:8">
      <c r="A19336" s="30" t="s">
        <v>5030</v>
      </c>
      <c r="B19336" s="74">
        <v>46228</v>
      </c>
      <c r="C19336" s="30" t="s">
        <v>890</v>
      </c>
      <c r="D19336" s="30" t="s">
        <v>891</v>
      </c>
      <c r="E19336" s="75">
        <v>144</v>
      </c>
      <c r="F19336" s="30" t="s">
        <v>53</v>
      </c>
      <c r="G19336" s="30" t="s">
        <v>54</v>
      </c>
      <c r="H19336" s="75">
        <v>1</v>
      </c>
    </row>
    <row r="19337" spans="1:8">
      <c r="A19337" s="30" t="s">
        <v>5030</v>
      </c>
      <c r="B19337" s="74">
        <v>46228</v>
      </c>
      <c r="C19337" s="30" t="s">
        <v>894</v>
      </c>
      <c r="D19337" s="30" t="s">
        <v>895</v>
      </c>
      <c r="E19337" s="75">
        <v>56</v>
      </c>
      <c r="F19337" s="30" t="s">
        <v>68</v>
      </c>
      <c r="G19337" s="30" t="s">
        <v>69</v>
      </c>
      <c r="H19337" s="75">
        <v>1</v>
      </c>
    </row>
    <row r="19338" spans="1:8">
      <c r="A19338" s="30" t="s">
        <v>5030</v>
      </c>
      <c r="B19338" s="74">
        <v>46228</v>
      </c>
      <c r="C19338" s="30" t="s">
        <v>896</v>
      </c>
      <c r="D19338" s="30" t="s">
        <v>897</v>
      </c>
      <c r="E19338" s="75">
        <v>26</v>
      </c>
      <c r="F19338" s="30" t="s">
        <v>70</v>
      </c>
      <c r="G19338" s="30" t="s">
        <v>71</v>
      </c>
      <c r="H19338" s="75">
        <v>2</v>
      </c>
    </row>
    <row r="19339" spans="1:8">
      <c r="A19339" s="30" t="s">
        <v>5030</v>
      </c>
      <c r="B19339" s="74">
        <v>46228</v>
      </c>
      <c r="C19339" s="30" t="s">
        <v>898</v>
      </c>
      <c r="D19339" s="30" t="s">
        <v>899</v>
      </c>
      <c r="E19339" s="75">
        <v>75</v>
      </c>
      <c r="F19339" s="30" t="s">
        <v>70</v>
      </c>
      <c r="G19339" s="30" t="s">
        <v>71</v>
      </c>
      <c r="H19339" s="75">
        <v>2</v>
      </c>
    </row>
    <row r="19340" spans="1:8">
      <c r="A19340" s="30" t="s">
        <v>5030</v>
      </c>
      <c r="B19340" s="74">
        <v>46228</v>
      </c>
      <c r="C19340" s="30" t="s">
        <v>900</v>
      </c>
      <c r="D19340" s="30" t="s">
        <v>901</v>
      </c>
      <c r="E19340" s="75">
        <v>36</v>
      </c>
      <c r="F19340" s="30" t="s">
        <v>68</v>
      </c>
      <c r="G19340" s="30" t="s">
        <v>69</v>
      </c>
      <c r="H19340" s="75">
        <v>1</v>
      </c>
    </row>
    <row r="19341" spans="1:8">
      <c r="A19341" s="30" t="s">
        <v>5030</v>
      </c>
      <c r="B19341" s="74">
        <v>46228</v>
      </c>
      <c r="C19341" s="30" t="s">
        <v>906</v>
      </c>
      <c r="D19341" s="30" t="s">
        <v>907</v>
      </c>
      <c r="E19341" s="75">
        <v>61</v>
      </c>
      <c r="F19341" s="30" t="s">
        <v>68</v>
      </c>
      <c r="G19341" s="30" t="s">
        <v>69</v>
      </c>
      <c r="H19341" s="75">
        <v>1</v>
      </c>
    </row>
    <row r="19342" spans="1:8">
      <c r="A19342" s="30" t="s">
        <v>5030</v>
      </c>
      <c r="B19342" s="74">
        <v>46228</v>
      </c>
      <c r="C19342" s="30" t="s">
        <v>910</v>
      </c>
      <c r="D19342" s="30" t="s">
        <v>911</v>
      </c>
      <c r="E19342" s="75">
        <v>71</v>
      </c>
      <c r="F19342" s="30" t="s">
        <v>70</v>
      </c>
      <c r="G19342" s="30" t="s">
        <v>71</v>
      </c>
      <c r="H19342" s="75">
        <v>2</v>
      </c>
    </row>
    <row r="19343" spans="1:8">
      <c r="A19343" s="30" t="s">
        <v>5030</v>
      </c>
      <c r="B19343" s="74">
        <v>46228</v>
      </c>
      <c r="C19343" s="30" t="s">
        <v>918</v>
      </c>
      <c r="D19343" s="30" t="s">
        <v>919</v>
      </c>
      <c r="E19343" s="75">
        <v>91</v>
      </c>
      <c r="F19343" s="30" t="s">
        <v>53</v>
      </c>
      <c r="G19343" s="30" t="s">
        <v>54</v>
      </c>
      <c r="H19343" s="75">
        <v>1</v>
      </c>
    </row>
    <row r="19344" spans="1:8">
      <c r="A19344" s="30" t="s">
        <v>5030</v>
      </c>
      <c r="B19344" s="74">
        <v>46228</v>
      </c>
      <c r="C19344" s="30" t="s">
        <v>920</v>
      </c>
      <c r="D19344" s="30" t="s">
        <v>921</v>
      </c>
      <c r="E19344" s="75">
        <v>152</v>
      </c>
      <c r="F19344" s="30" t="s">
        <v>80</v>
      </c>
      <c r="G19344" s="30" t="s">
        <v>81</v>
      </c>
      <c r="H19344" s="75">
        <v>1</v>
      </c>
    </row>
    <row r="19345" spans="1:8">
      <c r="A19345" s="30" t="s">
        <v>5030</v>
      </c>
      <c r="B19345" s="74">
        <v>46228</v>
      </c>
      <c r="C19345" s="30" t="s">
        <v>922</v>
      </c>
      <c r="D19345" s="30" t="s">
        <v>923</v>
      </c>
      <c r="E19345" s="75">
        <v>34</v>
      </c>
      <c r="F19345" s="30" t="s">
        <v>68</v>
      </c>
      <c r="G19345" s="30" t="s">
        <v>69</v>
      </c>
      <c r="H19345" s="75">
        <v>1</v>
      </c>
    </row>
    <row r="19346" spans="1:8">
      <c r="A19346" s="30" t="s">
        <v>5030</v>
      </c>
      <c r="B19346" s="74">
        <v>46228</v>
      </c>
      <c r="C19346" s="30" t="s">
        <v>924</v>
      </c>
      <c r="D19346" s="30" t="s">
        <v>925</v>
      </c>
      <c r="E19346" s="75">
        <v>143</v>
      </c>
      <c r="F19346" s="30" t="s">
        <v>70</v>
      </c>
      <c r="G19346" s="30" t="s">
        <v>71</v>
      </c>
      <c r="H19346" s="75">
        <v>2</v>
      </c>
    </row>
    <row r="19347" spans="1:8">
      <c r="A19347" s="30" t="s">
        <v>5030</v>
      </c>
      <c r="B19347" s="74">
        <v>46228</v>
      </c>
      <c r="C19347" s="30" t="s">
        <v>928</v>
      </c>
      <c r="D19347" s="30" t="s">
        <v>929</v>
      </c>
      <c r="E19347" s="75">
        <v>87</v>
      </c>
      <c r="F19347" s="30" t="s">
        <v>70</v>
      </c>
      <c r="G19347" s="30" t="s">
        <v>71</v>
      </c>
      <c r="H19347" s="75">
        <v>2</v>
      </c>
    </row>
    <row r="19348" spans="1:8">
      <c r="A19348" s="30" t="s">
        <v>5030</v>
      </c>
      <c r="B19348" s="74">
        <v>46228</v>
      </c>
      <c r="C19348" s="30" t="s">
        <v>934</v>
      </c>
      <c r="D19348" s="30" t="s">
        <v>935</v>
      </c>
      <c r="E19348" s="75">
        <v>62</v>
      </c>
      <c r="F19348" s="30" t="s">
        <v>70</v>
      </c>
      <c r="G19348" s="30" t="s">
        <v>71</v>
      </c>
      <c r="H19348" s="75">
        <v>2</v>
      </c>
    </row>
    <row r="19349" spans="1:8">
      <c r="A19349" s="30" t="s">
        <v>5030</v>
      </c>
      <c r="B19349" s="74">
        <v>46228</v>
      </c>
      <c r="C19349" s="30" t="s">
        <v>938</v>
      </c>
      <c r="D19349" s="30" t="s">
        <v>939</v>
      </c>
      <c r="E19349" s="75">
        <v>84</v>
      </c>
      <c r="F19349" s="30" t="s">
        <v>80</v>
      </c>
      <c r="G19349" s="30" t="s">
        <v>81</v>
      </c>
      <c r="H19349" s="75">
        <v>1</v>
      </c>
    </row>
    <row r="19350" spans="1:8">
      <c r="A19350" s="30" t="s">
        <v>5030</v>
      </c>
      <c r="B19350" s="74">
        <v>46228</v>
      </c>
      <c r="C19350" s="30" t="s">
        <v>940</v>
      </c>
      <c r="D19350" s="30" t="s">
        <v>941</v>
      </c>
      <c r="E19350" s="75">
        <v>49</v>
      </c>
      <c r="F19350" s="30" t="s">
        <v>68</v>
      </c>
      <c r="G19350" s="30" t="s">
        <v>69</v>
      </c>
      <c r="H19350" s="75">
        <v>1</v>
      </c>
    </row>
    <row r="19351" spans="1:8">
      <c r="A19351" s="30" t="s">
        <v>5030</v>
      </c>
      <c r="B19351" s="74">
        <v>46228</v>
      </c>
      <c r="C19351" s="30" t="s">
        <v>944</v>
      </c>
      <c r="D19351" s="30" t="s">
        <v>945</v>
      </c>
      <c r="E19351" s="75">
        <v>34</v>
      </c>
      <c r="F19351" s="30" t="s">
        <v>70</v>
      </c>
      <c r="G19351" s="30" t="s">
        <v>71</v>
      </c>
      <c r="H19351" s="75">
        <v>2</v>
      </c>
    </row>
    <row r="19352" spans="1:8">
      <c r="A19352" s="30" t="s">
        <v>5030</v>
      </c>
      <c r="B19352" s="74">
        <v>46228</v>
      </c>
      <c r="C19352" s="30" t="s">
        <v>946</v>
      </c>
      <c r="D19352" s="30" t="s">
        <v>947</v>
      </c>
      <c r="E19352" s="75">
        <v>4</v>
      </c>
      <c r="F19352" s="30" t="s">
        <v>68</v>
      </c>
      <c r="G19352" s="30" t="s">
        <v>69</v>
      </c>
      <c r="H19352" s="75">
        <v>1</v>
      </c>
    </row>
    <row r="19353" spans="1:8">
      <c r="A19353" s="30" t="s">
        <v>5030</v>
      </c>
      <c r="B19353" s="74">
        <v>46228</v>
      </c>
      <c r="C19353" s="30" t="s">
        <v>948</v>
      </c>
      <c r="D19353" s="30" t="s">
        <v>949</v>
      </c>
      <c r="E19353" s="75">
        <v>62</v>
      </c>
      <c r="F19353" s="30" t="s">
        <v>78</v>
      </c>
      <c r="G19353" s="30" t="s">
        <v>79</v>
      </c>
      <c r="H19353" s="75">
        <v>2</v>
      </c>
    </row>
    <row r="19354" spans="1:8">
      <c r="A19354" s="30" t="s">
        <v>5030</v>
      </c>
      <c r="B19354" s="74">
        <v>46228</v>
      </c>
      <c r="C19354" s="30" t="s">
        <v>954</v>
      </c>
      <c r="D19354" s="30" t="s">
        <v>955</v>
      </c>
      <c r="E19354" s="75">
        <v>82</v>
      </c>
      <c r="F19354" s="30" t="s">
        <v>70</v>
      </c>
      <c r="G19354" s="30" t="s">
        <v>71</v>
      </c>
      <c r="H19354" s="75">
        <v>2</v>
      </c>
    </row>
    <row r="19355" spans="1:8">
      <c r="A19355" s="30" t="s">
        <v>5030</v>
      </c>
      <c r="B19355" s="74">
        <v>46228</v>
      </c>
      <c r="C19355" s="30" t="s">
        <v>962</v>
      </c>
      <c r="D19355" s="30" t="s">
        <v>963</v>
      </c>
      <c r="E19355" s="75">
        <v>2</v>
      </c>
      <c r="F19355" s="30" t="s">
        <v>76</v>
      </c>
      <c r="G19355" s="30" t="s">
        <v>77</v>
      </c>
      <c r="H19355" s="75">
        <v>1</v>
      </c>
    </row>
    <row r="19356" spans="1:8">
      <c r="A19356" s="30" t="s">
        <v>5030</v>
      </c>
      <c r="B19356" s="74">
        <v>46228</v>
      </c>
      <c r="C19356" s="30" t="s">
        <v>972</v>
      </c>
      <c r="D19356" s="30" t="s">
        <v>973</v>
      </c>
      <c r="E19356" s="75">
        <v>47</v>
      </c>
      <c r="F19356" s="30" t="s">
        <v>68</v>
      </c>
      <c r="G19356" s="30" t="s">
        <v>69</v>
      </c>
      <c r="H19356" s="75">
        <v>1</v>
      </c>
    </row>
    <row r="19357" spans="1:8">
      <c r="A19357" s="30" t="s">
        <v>5030</v>
      </c>
      <c r="B19357" s="74">
        <v>46228</v>
      </c>
      <c r="C19357" s="30" t="s">
        <v>974</v>
      </c>
      <c r="D19357" s="30" t="s">
        <v>975</v>
      </c>
      <c r="E19357" s="75">
        <v>29</v>
      </c>
      <c r="F19357" s="30" t="s">
        <v>53</v>
      </c>
      <c r="G19357" s="30" t="s">
        <v>54</v>
      </c>
      <c r="H19357" s="75">
        <v>1</v>
      </c>
    </row>
    <row r="19358" spans="1:8">
      <c r="A19358" s="30" t="s">
        <v>5030</v>
      </c>
      <c r="B19358" s="74">
        <v>46228</v>
      </c>
      <c r="C19358" s="30" t="s">
        <v>976</v>
      </c>
      <c r="D19358" s="30" t="s">
        <v>977</v>
      </c>
      <c r="E19358" s="75">
        <v>56</v>
      </c>
      <c r="F19358" s="30" t="s">
        <v>68</v>
      </c>
      <c r="G19358" s="30" t="s">
        <v>69</v>
      </c>
      <c r="H19358" s="75">
        <v>1</v>
      </c>
    </row>
    <row r="19359" spans="1:8">
      <c r="A19359" s="30" t="s">
        <v>5030</v>
      </c>
      <c r="B19359" s="74">
        <v>46228</v>
      </c>
      <c r="C19359" s="30" t="s">
        <v>980</v>
      </c>
      <c r="D19359" s="30" t="s">
        <v>981</v>
      </c>
      <c r="E19359" s="75">
        <v>271</v>
      </c>
      <c r="F19359" s="30" t="s">
        <v>70</v>
      </c>
      <c r="G19359" s="30" t="s">
        <v>71</v>
      </c>
      <c r="H19359" s="75">
        <v>2</v>
      </c>
    </row>
    <row r="19360" spans="1:8">
      <c r="A19360" s="30" t="s">
        <v>5030</v>
      </c>
      <c r="B19360" s="74">
        <v>46228</v>
      </c>
      <c r="C19360" s="30" t="s">
        <v>984</v>
      </c>
      <c r="D19360" s="30" t="s">
        <v>985</v>
      </c>
      <c r="E19360" s="75">
        <v>178</v>
      </c>
      <c r="F19360" s="30" t="s">
        <v>53</v>
      </c>
      <c r="G19360" s="30" t="s">
        <v>54</v>
      </c>
      <c r="H19360" s="75">
        <v>1</v>
      </c>
    </row>
    <row r="19361" spans="1:8">
      <c r="A19361" s="30" t="s">
        <v>5030</v>
      </c>
      <c r="B19361" s="74">
        <v>46228</v>
      </c>
      <c r="C19361" s="30" t="s">
        <v>986</v>
      </c>
      <c r="D19361" s="30" t="s">
        <v>987</v>
      </c>
      <c r="E19361" s="75">
        <v>14</v>
      </c>
      <c r="F19361" s="30" t="s">
        <v>53</v>
      </c>
      <c r="G19361" s="30" t="s">
        <v>54</v>
      </c>
      <c r="H19361" s="75">
        <v>1</v>
      </c>
    </row>
    <row r="19362" spans="1:8">
      <c r="A19362" s="30" t="s">
        <v>5030</v>
      </c>
      <c r="B19362" s="74">
        <v>46228</v>
      </c>
      <c r="C19362" s="30" t="s">
        <v>988</v>
      </c>
      <c r="D19362" s="30" t="s">
        <v>989</v>
      </c>
      <c r="E19362" s="75">
        <v>7</v>
      </c>
      <c r="F19362" s="30" t="s">
        <v>78</v>
      </c>
      <c r="G19362" s="30" t="s">
        <v>79</v>
      </c>
      <c r="H19362" s="75">
        <v>2</v>
      </c>
    </row>
    <row r="19363" spans="1:8">
      <c r="A19363" s="30" t="s">
        <v>5030</v>
      </c>
      <c r="B19363" s="74">
        <v>46228</v>
      </c>
      <c r="C19363" s="30" t="s">
        <v>998</v>
      </c>
      <c r="D19363" s="30" t="s">
        <v>999</v>
      </c>
      <c r="E19363" s="75">
        <v>37</v>
      </c>
      <c r="F19363" s="30" t="s">
        <v>70</v>
      </c>
      <c r="G19363" s="30" t="s">
        <v>71</v>
      </c>
      <c r="H19363" s="75">
        <v>2</v>
      </c>
    </row>
    <row r="19364" spans="1:8">
      <c r="A19364" s="30" t="s">
        <v>5030</v>
      </c>
      <c r="B19364" s="74">
        <v>46228</v>
      </c>
      <c r="C19364" s="30" t="s">
        <v>1014</v>
      </c>
      <c r="D19364" s="30" t="s">
        <v>1015</v>
      </c>
      <c r="E19364" s="75">
        <v>69</v>
      </c>
      <c r="F19364" s="30" t="s">
        <v>53</v>
      </c>
      <c r="G19364" s="30" t="s">
        <v>54</v>
      </c>
      <c r="H19364" s="75">
        <v>1</v>
      </c>
    </row>
    <row r="19365" spans="1:8">
      <c r="A19365" s="30" t="s">
        <v>5030</v>
      </c>
      <c r="B19365" s="74">
        <v>46228</v>
      </c>
      <c r="C19365" s="30" t="s">
        <v>1018</v>
      </c>
      <c r="D19365" s="30" t="s">
        <v>1019</v>
      </c>
      <c r="E19365" s="75">
        <v>167</v>
      </c>
      <c r="F19365" s="30" t="s">
        <v>70</v>
      </c>
      <c r="G19365" s="30" t="s">
        <v>71</v>
      </c>
      <c r="H19365" s="75">
        <v>2</v>
      </c>
    </row>
    <row r="19366" spans="1:8">
      <c r="A19366" s="30" t="s">
        <v>5030</v>
      </c>
      <c r="B19366" s="74">
        <v>46228</v>
      </c>
      <c r="C19366" s="30" t="s">
        <v>1026</v>
      </c>
      <c r="D19366" s="30" t="s">
        <v>1027</v>
      </c>
      <c r="E19366" s="75">
        <v>96</v>
      </c>
      <c r="F19366" s="30" t="s">
        <v>53</v>
      </c>
      <c r="G19366" s="30" t="s">
        <v>54</v>
      </c>
      <c r="H19366" s="75">
        <v>1</v>
      </c>
    </row>
    <row r="19367" spans="1:8">
      <c r="A19367" s="30" t="s">
        <v>5030</v>
      </c>
      <c r="B19367" s="74">
        <v>46228</v>
      </c>
      <c r="C19367" s="30" t="s">
        <v>1036</v>
      </c>
      <c r="D19367" s="30" t="s">
        <v>1037</v>
      </c>
      <c r="E19367" s="75">
        <v>194</v>
      </c>
      <c r="F19367" s="30" t="s">
        <v>53</v>
      </c>
      <c r="G19367" s="30" t="s">
        <v>54</v>
      </c>
      <c r="H19367" s="75">
        <v>1</v>
      </c>
    </row>
    <row r="19368" spans="1:8">
      <c r="A19368" s="30" t="s">
        <v>5030</v>
      </c>
      <c r="B19368" s="74">
        <v>46228</v>
      </c>
      <c r="C19368" s="30" t="s">
        <v>1044</v>
      </c>
      <c r="D19368" s="30" t="s">
        <v>1045</v>
      </c>
      <c r="E19368" s="75">
        <v>103</v>
      </c>
      <c r="F19368" s="30" t="s">
        <v>53</v>
      </c>
      <c r="G19368" s="30" t="s">
        <v>54</v>
      </c>
      <c r="H19368" s="75">
        <v>1</v>
      </c>
    </row>
    <row r="19369" spans="1:8">
      <c r="A19369" s="30" t="s">
        <v>5030</v>
      </c>
      <c r="B19369" s="74">
        <v>46228</v>
      </c>
      <c r="C19369" s="30" t="s">
        <v>1046</v>
      </c>
      <c r="D19369" s="30" t="s">
        <v>1047</v>
      </c>
      <c r="E19369" s="75">
        <v>84</v>
      </c>
      <c r="F19369" s="30" t="s">
        <v>70</v>
      </c>
      <c r="G19369" s="30" t="s">
        <v>71</v>
      </c>
      <c r="H19369" s="75">
        <v>2</v>
      </c>
    </row>
    <row r="19370" spans="1:8">
      <c r="A19370" s="30" t="s">
        <v>5030</v>
      </c>
      <c r="B19370" s="74">
        <v>46228</v>
      </c>
      <c r="C19370" s="30" t="s">
        <v>1048</v>
      </c>
      <c r="D19370" s="30" t="s">
        <v>1049</v>
      </c>
      <c r="E19370" s="75">
        <v>73</v>
      </c>
      <c r="F19370" s="30" t="s">
        <v>70</v>
      </c>
      <c r="G19370" s="30" t="s">
        <v>71</v>
      </c>
      <c r="H19370" s="75">
        <v>2</v>
      </c>
    </row>
    <row r="19371" spans="1:8">
      <c r="A19371" s="30" t="s">
        <v>5030</v>
      </c>
      <c r="B19371" s="74">
        <v>46228</v>
      </c>
      <c r="C19371" s="30" t="s">
        <v>1050</v>
      </c>
      <c r="D19371" s="30" t="s">
        <v>1051</v>
      </c>
      <c r="E19371" s="75">
        <v>173</v>
      </c>
      <c r="F19371" s="30" t="s">
        <v>70</v>
      </c>
      <c r="G19371" s="30" t="s">
        <v>71</v>
      </c>
      <c r="H19371" s="75">
        <v>2</v>
      </c>
    </row>
    <row r="19372" spans="1:8">
      <c r="A19372" s="30" t="s">
        <v>5030</v>
      </c>
      <c r="B19372" s="74">
        <v>46228</v>
      </c>
      <c r="C19372" s="30" t="s">
        <v>1066</v>
      </c>
      <c r="D19372" s="30" t="s">
        <v>1067</v>
      </c>
      <c r="E19372" s="75">
        <v>96</v>
      </c>
      <c r="F19372" s="30" t="s">
        <v>72</v>
      </c>
      <c r="G19372" s="30" t="s">
        <v>73</v>
      </c>
      <c r="H19372" s="75">
        <v>3</v>
      </c>
    </row>
    <row r="19373" spans="1:8">
      <c r="A19373" s="30" t="s">
        <v>5030</v>
      </c>
      <c r="B19373" s="74">
        <v>46228</v>
      </c>
      <c r="C19373" s="30" t="s">
        <v>1072</v>
      </c>
      <c r="D19373" s="30" t="s">
        <v>1073</v>
      </c>
      <c r="E19373" s="75">
        <v>7</v>
      </c>
      <c r="F19373" s="30" t="s">
        <v>53</v>
      </c>
      <c r="G19373" s="30" t="s">
        <v>54</v>
      </c>
      <c r="H19373" s="75">
        <v>1</v>
      </c>
    </row>
    <row r="19374" spans="1:8">
      <c r="A19374" s="30" t="s">
        <v>5030</v>
      </c>
      <c r="B19374" s="74">
        <v>46228</v>
      </c>
      <c r="C19374" s="30" t="s">
        <v>1074</v>
      </c>
      <c r="D19374" s="30" t="s">
        <v>1075</v>
      </c>
      <c r="E19374" s="75">
        <v>68</v>
      </c>
      <c r="F19374" s="30" t="s">
        <v>70</v>
      </c>
      <c r="G19374" s="30" t="s">
        <v>71</v>
      </c>
      <c r="H19374" s="75">
        <v>2</v>
      </c>
    </row>
    <row r="19375" spans="1:8">
      <c r="A19375" s="30" t="s">
        <v>5030</v>
      </c>
      <c r="B19375" s="74">
        <v>46228</v>
      </c>
      <c r="C19375" s="30" t="s">
        <v>1076</v>
      </c>
      <c r="D19375" s="30" t="s">
        <v>1077</v>
      </c>
      <c r="E19375" s="75">
        <v>21</v>
      </c>
      <c r="F19375" s="30" t="s">
        <v>53</v>
      </c>
      <c r="G19375" s="30" t="s">
        <v>54</v>
      </c>
      <c r="H19375" s="75">
        <v>1</v>
      </c>
    </row>
    <row r="19376" spans="1:8">
      <c r="A19376" s="30" t="s">
        <v>5030</v>
      </c>
      <c r="B19376" s="74">
        <v>46228</v>
      </c>
      <c r="C19376" s="30" t="s">
        <v>1078</v>
      </c>
      <c r="D19376" s="30" t="s">
        <v>1079</v>
      </c>
      <c r="E19376" s="75">
        <v>1</v>
      </c>
      <c r="F19376" s="30" t="s">
        <v>76</v>
      </c>
      <c r="G19376" s="30" t="s">
        <v>77</v>
      </c>
      <c r="H19376" s="75">
        <v>1</v>
      </c>
    </row>
    <row r="19377" spans="1:8">
      <c r="A19377" s="30" t="s">
        <v>5030</v>
      </c>
      <c r="B19377" s="74">
        <v>46228</v>
      </c>
      <c r="C19377" s="30" t="s">
        <v>1084</v>
      </c>
      <c r="D19377" s="30" t="s">
        <v>1085</v>
      </c>
      <c r="E19377" s="75">
        <v>34</v>
      </c>
      <c r="F19377" s="30" t="s">
        <v>53</v>
      </c>
      <c r="G19377" s="30" t="s">
        <v>54</v>
      </c>
      <c r="H19377" s="75">
        <v>1</v>
      </c>
    </row>
    <row r="19378" spans="1:8">
      <c r="A19378" s="30" t="s">
        <v>5030</v>
      </c>
      <c r="B19378" s="74">
        <v>46228</v>
      </c>
      <c r="C19378" s="30" t="s">
        <v>1088</v>
      </c>
      <c r="D19378" s="30" t="s">
        <v>1089</v>
      </c>
      <c r="E19378" s="75">
        <v>60</v>
      </c>
      <c r="F19378" s="30" t="s">
        <v>53</v>
      </c>
      <c r="G19378" s="30" t="s">
        <v>54</v>
      </c>
      <c r="H19378" s="75">
        <v>1</v>
      </c>
    </row>
    <row r="19379" spans="1:8">
      <c r="A19379" s="30" t="s">
        <v>5030</v>
      </c>
      <c r="B19379" s="74">
        <v>46228</v>
      </c>
      <c r="C19379" s="30" t="s">
        <v>1096</v>
      </c>
      <c r="D19379" s="30" t="s">
        <v>1097</v>
      </c>
      <c r="E19379" s="75">
        <v>66</v>
      </c>
      <c r="F19379" s="30" t="s">
        <v>70</v>
      </c>
      <c r="G19379" s="30" t="s">
        <v>71</v>
      </c>
      <c r="H19379" s="75">
        <v>2</v>
      </c>
    </row>
    <row r="19380" spans="1:8">
      <c r="A19380" s="30" t="s">
        <v>5030</v>
      </c>
      <c r="B19380" s="74">
        <v>46228</v>
      </c>
      <c r="C19380" s="30" t="s">
        <v>1104</v>
      </c>
      <c r="D19380" s="30" t="s">
        <v>1105</v>
      </c>
      <c r="E19380" s="75">
        <v>102</v>
      </c>
      <c r="F19380" s="30" t="s">
        <v>53</v>
      </c>
      <c r="G19380" s="30" t="s">
        <v>54</v>
      </c>
      <c r="H19380" s="75">
        <v>1</v>
      </c>
    </row>
    <row r="19381" spans="1:8">
      <c r="A19381" s="30" t="s">
        <v>5030</v>
      </c>
      <c r="B19381" s="74">
        <v>46228</v>
      </c>
      <c r="C19381" s="30" t="s">
        <v>1106</v>
      </c>
      <c r="D19381" s="30" t="s">
        <v>1107</v>
      </c>
      <c r="E19381" s="75">
        <v>88</v>
      </c>
      <c r="F19381" s="30" t="s">
        <v>80</v>
      </c>
      <c r="G19381" s="30" t="s">
        <v>81</v>
      </c>
      <c r="H19381" s="75">
        <v>1</v>
      </c>
    </row>
    <row r="19382" spans="1:8">
      <c r="A19382" s="30" t="s">
        <v>5030</v>
      </c>
      <c r="B19382" s="74">
        <v>46228</v>
      </c>
      <c r="C19382" s="30" t="s">
        <v>1108</v>
      </c>
      <c r="D19382" s="30" t="s">
        <v>1109</v>
      </c>
      <c r="E19382" s="75">
        <v>110</v>
      </c>
      <c r="F19382" s="30" t="s">
        <v>53</v>
      </c>
      <c r="G19382" s="30" t="s">
        <v>54</v>
      </c>
      <c r="H19382" s="75">
        <v>1</v>
      </c>
    </row>
    <row r="19383" spans="1:8">
      <c r="A19383" s="30" t="s">
        <v>5030</v>
      </c>
      <c r="B19383" s="74">
        <v>46228</v>
      </c>
      <c r="C19383" s="30" t="s">
        <v>1112</v>
      </c>
      <c r="D19383" s="30" t="s">
        <v>1113</v>
      </c>
      <c r="E19383" s="75">
        <v>67</v>
      </c>
      <c r="F19383" s="30" t="s">
        <v>53</v>
      </c>
      <c r="G19383" s="30" t="s">
        <v>54</v>
      </c>
      <c r="H19383" s="75">
        <v>1</v>
      </c>
    </row>
    <row r="19384" spans="1:8">
      <c r="A19384" s="30" t="s">
        <v>5030</v>
      </c>
      <c r="B19384" s="74">
        <v>46228</v>
      </c>
      <c r="C19384" s="30" t="s">
        <v>1120</v>
      </c>
      <c r="D19384" s="30" t="s">
        <v>1121</v>
      </c>
      <c r="E19384" s="75">
        <v>177</v>
      </c>
      <c r="F19384" s="30" t="s">
        <v>70</v>
      </c>
      <c r="G19384" s="30" t="s">
        <v>71</v>
      </c>
      <c r="H19384" s="75">
        <v>2</v>
      </c>
    </row>
    <row r="19385" spans="1:8">
      <c r="A19385" s="30" t="s">
        <v>5030</v>
      </c>
      <c r="B19385" s="74">
        <v>46228</v>
      </c>
      <c r="C19385" s="30" t="s">
        <v>1122</v>
      </c>
      <c r="D19385" s="30" t="s">
        <v>1123</v>
      </c>
      <c r="E19385" s="75">
        <v>39</v>
      </c>
      <c r="F19385" s="30" t="s">
        <v>76</v>
      </c>
      <c r="G19385" s="30" t="s">
        <v>77</v>
      </c>
      <c r="H19385" s="75">
        <v>1</v>
      </c>
    </row>
    <row r="19386" spans="1:8">
      <c r="A19386" s="30" t="s">
        <v>5030</v>
      </c>
      <c r="B19386" s="74">
        <v>46228</v>
      </c>
      <c r="C19386" s="30" t="s">
        <v>1128</v>
      </c>
      <c r="D19386" s="30" t="s">
        <v>1129</v>
      </c>
      <c r="E19386" s="75">
        <v>41</v>
      </c>
      <c r="F19386" s="30" t="s">
        <v>68</v>
      </c>
      <c r="G19386" s="30" t="s">
        <v>69</v>
      </c>
      <c r="H19386" s="75">
        <v>1</v>
      </c>
    </row>
    <row r="19387" spans="1:8">
      <c r="A19387" s="30" t="s">
        <v>5030</v>
      </c>
      <c r="B19387" s="74">
        <v>46228</v>
      </c>
      <c r="C19387" s="30" t="s">
        <v>1130</v>
      </c>
      <c r="D19387" s="30" t="s">
        <v>1131</v>
      </c>
      <c r="E19387" s="75">
        <v>61</v>
      </c>
      <c r="F19387" s="30" t="s">
        <v>76</v>
      </c>
      <c r="G19387" s="30" t="s">
        <v>77</v>
      </c>
      <c r="H19387" s="75">
        <v>1</v>
      </c>
    </row>
    <row r="19388" spans="1:8">
      <c r="A19388" s="30" t="s">
        <v>5030</v>
      </c>
      <c r="B19388" s="74">
        <v>46228</v>
      </c>
      <c r="C19388" s="30" t="s">
        <v>1132</v>
      </c>
      <c r="D19388" s="30" t="s">
        <v>1133</v>
      </c>
      <c r="E19388" s="75">
        <v>78</v>
      </c>
      <c r="F19388" s="30" t="s">
        <v>70</v>
      </c>
      <c r="G19388" s="30" t="s">
        <v>71</v>
      </c>
      <c r="H19388" s="75">
        <v>2</v>
      </c>
    </row>
    <row r="19389" spans="1:8">
      <c r="A19389" s="30" t="s">
        <v>5030</v>
      </c>
      <c r="B19389" s="74">
        <v>46228</v>
      </c>
      <c r="C19389" s="30" t="s">
        <v>1134</v>
      </c>
      <c r="D19389" s="30" t="s">
        <v>1135</v>
      </c>
      <c r="E19389" s="75">
        <v>104</v>
      </c>
      <c r="F19389" s="30" t="s">
        <v>70</v>
      </c>
      <c r="G19389" s="30" t="s">
        <v>71</v>
      </c>
      <c r="H19389" s="75">
        <v>2</v>
      </c>
    </row>
    <row r="19390" spans="1:8">
      <c r="A19390" s="30" t="s">
        <v>5030</v>
      </c>
      <c r="B19390" s="74">
        <v>46228</v>
      </c>
      <c r="C19390" s="30" t="s">
        <v>1148</v>
      </c>
      <c r="D19390" s="30" t="s">
        <v>1149</v>
      </c>
      <c r="E19390" s="75">
        <v>14</v>
      </c>
      <c r="F19390" s="30" t="s">
        <v>76</v>
      </c>
      <c r="G19390" s="30" t="s">
        <v>77</v>
      </c>
      <c r="H19390" s="75">
        <v>1</v>
      </c>
    </row>
    <row r="19391" spans="1:8">
      <c r="A19391" s="30" t="s">
        <v>5030</v>
      </c>
      <c r="B19391" s="74">
        <v>46228</v>
      </c>
      <c r="C19391" s="30" t="s">
        <v>1150</v>
      </c>
      <c r="D19391" s="30" t="s">
        <v>1151</v>
      </c>
      <c r="E19391" s="75">
        <v>50</v>
      </c>
      <c r="F19391" s="30" t="s">
        <v>70</v>
      </c>
      <c r="G19391" s="30" t="s">
        <v>71</v>
      </c>
      <c r="H19391" s="75">
        <v>2</v>
      </c>
    </row>
    <row r="19392" spans="1:8">
      <c r="A19392" s="30" t="s">
        <v>5030</v>
      </c>
      <c r="B19392" s="74">
        <v>46228</v>
      </c>
      <c r="C19392" s="30" t="s">
        <v>1156</v>
      </c>
      <c r="D19392" s="30" t="s">
        <v>1157</v>
      </c>
      <c r="E19392" s="75">
        <v>168</v>
      </c>
      <c r="F19392" s="30" t="s">
        <v>70</v>
      </c>
      <c r="G19392" s="30" t="s">
        <v>71</v>
      </c>
      <c r="H19392" s="75">
        <v>2</v>
      </c>
    </row>
    <row r="19393" spans="1:8">
      <c r="A19393" s="30" t="s">
        <v>5030</v>
      </c>
      <c r="B19393" s="74">
        <v>46228</v>
      </c>
      <c r="C19393" s="30" t="s">
        <v>1158</v>
      </c>
      <c r="D19393" s="30" t="s">
        <v>1159</v>
      </c>
      <c r="E19393" s="75">
        <v>38</v>
      </c>
      <c r="F19393" s="30" t="s">
        <v>76</v>
      </c>
      <c r="G19393" s="30" t="s">
        <v>77</v>
      </c>
      <c r="H19393" s="75">
        <v>1</v>
      </c>
    </row>
    <row r="19394" spans="1:8">
      <c r="A19394" s="30" t="s">
        <v>5030</v>
      </c>
      <c r="B19394" s="74">
        <v>46228</v>
      </c>
      <c r="C19394" s="30" t="s">
        <v>1160</v>
      </c>
      <c r="D19394" s="30" t="s">
        <v>1161</v>
      </c>
      <c r="E19394" s="75">
        <v>110</v>
      </c>
      <c r="F19394" s="30" t="s">
        <v>70</v>
      </c>
      <c r="G19394" s="30" t="s">
        <v>71</v>
      </c>
      <c r="H19394" s="75">
        <v>2</v>
      </c>
    </row>
    <row r="19395" spans="1:8">
      <c r="A19395" s="30" t="s">
        <v>5030</v>
      </c>
      <c r="B19395" s="74">
        <v>46228</v>
      </c>
      <c r="C19395" s="30" t="s">
        <v>1166</v>
      </c>
      <c r="D19395" s="30" t="s">
        <v>1167</v>
      </c>
      <c r="E19395" s="75">
        <v>60</v>
      </c>
      <c r="F19395" s="30" t="s">
        <v>53</v>
      </c>
      <c r="G19395" s="30" t="s">
        <v>54</v>
      </c>
      <c r="H19395" s="75">
        <v>1</v>
      </c>
    </row>
    <row r="19396" spans="1:8">
      <c r="A19396" s="30" t="s">
        <v>5030</v>
      </c>
      <c r="B19396" s="74">
        <v>46228</v>
      </c>
      <c r="C19396" s="30" t="s">
        <v>1168</v>
      </c>
      <c r="D19396" s="30" t="s">
        <v>1169</v>
      </c>
      <c r="E19396" s="75">
        <v>8</v>
      </c>
      <c r="F19396" s="30" t="s">
        <v>53</v>
      </c>
      <c r="G19396" s="30" t="s">
        <v>54</v>
      </c>
      <c r="H19396" s="75">
        <v>1</v>
      </c>
    </row>
    <row r="19397" spans="1:8">
      <c r="A19397" s="30" t="s">
        <v>5030</v>
      </c>
      <c r="B19397" s="74">
        <v>46228</v>
      </c>
      <c r="C19397" s="30" t="s">
        <v>1174</v>
      </c>
      <c r="D19397" s="30" t="s">
        <v>1175</v>
      </c>
      <c r="E19397" s="75">
        <v>67</v>
      </c>
      <c r="F19397" s="30" t="s">
        <v>53</v>
      </c>
      <c r="G19397" s="30" t="s">
        <v>54</v>
      </c>
      <c r="H19397" s="75">
        <v>1</v>
      </c>
    </row>
    <row r="19398" spans="1:8">
      <c r="A19398" s="30" t="s">
        <v>5030</v>
      </c>
      <c r="B19398" s="74">
        <v>46228</v>
      </c>
      <c r="C19398" s="30" t="s">
        <v>1180</v>
      </c>
      <c r="D19398" s="30" t="s">
        <v>1181</v>
      </c>
      <c r="E19398" s="75">
        <v>231</v>
      </c>
      <c r="F19398" s="30" t="s">
        <v>53</v>
      </c>
      <c r="G19398" s="30" t="s">
        <v>54</v>
      </c>
      <c r="H19398" s="75">
        <v>1</v>
      </c>
    </row>
    <row r="19399" spans="1:8">
      <c r="A19399" s="30" t="s">
        <v>5030</v>
      </c>
      <c r="B19399" s="74">
        <v>46228</v>
      </c>
      <c r="C19399" s="30" t="s">
        <v>1188</v>
      </c>
      <c r="D19399" s="30" t="s">
        <v>1189</v>
      </c>
      <c r="E19399" s="75">
        <v>74</v>
      </c>
      <c r="F19399" s="30" t="s">
        <v>63</v>
      </c>
      <c r="G19399" s="30" t="s">
        <v>64</v>
      </c>
      <c r="H19399" s="75">
        <v>2</v>
      </c>
    </row>
    <row r="19400" spans="1:8">
      <c r="A19400" s="30" t="s">
        <v>5030</v>
      </c>
      <c r="B19400" s="74">
        <v>46228</v>
      </c>
      <c r="C19400" s="30" t="s">
        <v>1198</v>
      </c>
      <c r="D19400" s="30" t="s">
        <v>1199</v>
      </c>
      <c r="E19400" s="75">
        <v>20</v>
      </c>
      <c r="F19400" s="30" t="s">
        <v>76</v>
      </c>
      <c r="G19400" s="30" t="s">
        <v>77</v>
      </c>
      <c r="H19400" s="75">
        <v>1</v>
      </c>
    </row>
    <row r="19401" spans="1:8">
      <c r="A19401" s="30" t="s">
        <v>5030</v>
      </c>
      <c r="B19401" s="74">
        <v>46228</v>
      </c>
      <c r="C19401" s="30" t="s">
        <v>1202</v>
      </c>
      <c r="D19401" s="30" t="s">
        <v>1203</v>
      </c>
      <c r="E19401" s="75">
        <v>132</v>
      </c>
      <c r="F19401" s="30" t="s">
        <v>76</v>
      </c>
      <c r="G19401" s="30" t="s">
        <v>77</v>
      </c>
      <c r="H19401" s="75">
        <v>1</v>
      </c>
    </row>
    <row r="19402" spans="1:8">
      <c r="A19402" s="30" t="s">
        <v>5030</v>
      </c>
      <c r="B19402" s="74">
        <v>46228</v>
      </c>
      <c r="C19402" s="30" t="s">
        <v>1204</v>
      </c>
      <c r="D19402" s="30" t="s">
        <v>1205</v>
      </c>
      <c r="E19402" s="75">
        <v>33</v>
      </c>
      <c r="F19402" s="30" t="s">
        <v>53</v>
      </c>
      <c r="G19402" s="30" t="s">
        <v>54</v>
      </c>
      <c r="H19402" s="75">
        <v>1</v>
      </c>
    </row>
    <row r="19403" spans="1:8">
      <c r="A19403" s="30" t="s">
        <v>5030</v>
      </c>
      <c r="B19403" s="74">
        <v>46228</v>
      </c>
      <c r="C19403" s="30" t="s">
        <v>1210</v>
      </c>
      <c r="D19403" s="30" t="s">
        <v>1211</v>
      </c>
      <c r="E19403" s="75">
        <v>59</v>
      </c>
      <c r="F19403" s="30" t="s">
        <v>53</v>
      </c>
      <c r="G19403" s="30" t="s">
        <v>54</v>
      </c>
      <c r="H19403" s="75">
        <v>1</v>
      </c>
    </row>
    <row r="19404" spans="1:8">
      <c r="A19404" s="30" t="s">
        <v>5030</v>
      </c>
      <c r="B19404" s="74">
        <v>46228</v>
      </c>
      <c r="C19404" s="30" t="s">
        <v>1212</v>
      </c>
      <c r="D19404" s="30" t="s">
        <v>1213</v>
      </c>
      <c r="E19404" s="75">
        <v>176</v>
      </c>
      <c r="F19404" s="30" t="s">
        <v>72</v>
      </c>
      <c r="G19404" s="30" t="s">
        <v>73</v>
      </c>
      <c r="H19404" s="75">
        <v>3</v>
      </c>
    </row>
    <row r="19405" spans="1:8">
      <c r="A19405" s="30" t="s">
        <v>5030</v>
      </c>
      <c r="B19405" s="74">
        <v>46228</v>
      </c>
      <c r="C19405" s="30" t="s">
        <v>1214</v>
      </c>
      <c r="D19405" s="30" t="s">
        <v>1215</v>
      </c>
      <c r="E19405" s="75">
        <v>19</v>
      </c>
      <c r="F19405" s="30" t="s">
        <v>76</v>
      </c>
      <c r="G19405" s="30" t="s">
        <v>77</v>
      </c>
      <c r="H19405" s="75">
        <v>1</v>
      </c>
    </row>
    <row r="19406" spans="1:8">
      <c r="A19406" s="30" t="s">
        <v>5030</v>
      </c>
      <c r="B19406" s="74">
        <v>46228</v>
      </c>
      <c r="C19406" s="30" t="s">
        <v>1222</v>
      </c>
      <c r="D19406" s="30" t="s">
        <v>1223</v>
      </c>
      <c r="E19406" s="75">
        <v>122</v>
      </c>
      <c r="F19406" s="30" t="s">
        <v>70</v>
      </c>
      <c r="G19406" s="30" t="s">
        <v>71</v>
      </c>
      <c r="H19406" s="75">
        <v>2</v>
      </c>
    </row>
    <row r="19407" spans="1:8">
      <c r="A19407" s="30" t="s">
        <v>5030</v>
      </c>
      <c r="B19407" s="74">
        <v>46228</v>
      </c>
      <c r="C19407" s="30" t="s">
        <v>1224</v>
      </c>
      <c r="D19407" s="30" t="s">
        <v>1225</v>
      </c>
      <c r="E19407" s="75">
        <v>23</v>
      </c>
      <c r="F19407" s="30" t="s">
        <v>76</v>
      </c>
      <c r="G19407" s="30" t="s">
        <v>77</v>
      </c>
      <c r="H19407" s="75">
        <v>1</v>
      </c>
    </row>
    <row r="19408" spans="1:8">
      <c r="A19408" s="30" t="s">
        <v>5030</v>
      </c>
      <c r="B19408" s="74">
        <v>46228</v>
      </c>
      <c r="C19408" s="30" t="s">
        <v>1230</v>
      </c>
      <c r="D19408" s="30" t="s">
        <v>1231</v>
      </c>
      <c r="E19408" s="75">
        <v>28</v>
      </c>
      <c r="F19408" s="30" t="s">
        <v>68</v>
      </c>
      <c r="G19408" s="30" t="s">
        <v>69</v>
      </c>
      <c r="H19408" s="75">
        <v>1</v>
      </c>
    </row>
    <row r="19409" spans="1:8">
      <c r="A19409" s="30" t="s">
        <v>5030</v>
      </c>
      <c r="B19409" s="74">
        <v>46228</v>
      </c>
      <c r="C19409" s="30" t="s">
        <v>1232</v>
      </c>
      <c r="D19409" s="30" t="s">
        <v>1233</v>
      </c>
      <c r="E19409" s="75">
        <v>116</v>
      </c>
      <c r="F19409" s="30" t="s">
        <v>70</v>
      </c>
      <c r="G19409" s="30" t="s">
        <v>71</v>
      </c>
      <c r="H19409" s="75">
        <v>2</v>
      </c>
    </row>
    <row r="19410" spans="1:8">
      <c r="A19410" s="30" t="s">
        <v>5030</v>
      </c>
      <c r="B19410" s="74">
        <v>46228</v>
      </c>
      <c r="C19410" s="30" t="s">
        <v>1246</v>
      </c>
      <c r="D19410" s="30" t="s">
        <v>1247</v>
      </c>
      <c r="E19410" s="75">
        <v>60</v>
      </c>
      <c r="F19410" s="30" t="s">
        <v>76</v>
      </c>
      <c r="G19410" s="30" t="s">
        <v>77</v>
      </c>
      <c r="H19410" s="75">
        <v>1</v>
      </c>
    </row>
    <row r="19411" spans="1:8">
      <c r="A19411" s="30" t="s">
        <v>5030</v>
      </c>
      <c r="B19411" s="74">
        <v>46228</v>
      </c>
      <c r="C19411" s="30" t="s">
        <v>1250</v>
      </c>
      <c r="D19411" s="30" t="s">
        <v>1251</v>
      </c>
      <c r="E19411" s="75">
        <v>85</v>
      </c>
      <c r="F19411" s="30" t="s">
        <v>70</v>
      </c>
      <c r="G19411" s="30" t="s">
        <v>71</v>
      </c>
      <c r="H19411" s="75">
        <v>2</v>
      </c>
    </row>
    <row r="19412" spans="1:8">
      <c r="A19412" s="30" t="s">
        <v>5030</v>
      </c>
      <c r="B19412" s="74">
        <v>46228</v>
      </c>
      <c r="C19412" s="30" t="s">
        <v>1254</v>
      </c>
      <c r="D19412" s="30" t="s">
        <v>1255</v>
      </c>
      <c r="E19412" s="75">
        <v>50</v>
      </c>
      <c r="F19412" s="30" t="s">
        <v>63</v>
      </c>
      <c r="G19412" s="30" t="s">
        <v>64</v>
      </c>
      <c r="H19412" s="75">
        <v>2</v>
      </c>
    </row>
    <row r="19413" spans="1:8">
      <c r="A19413" s="30" t="s">
        <v>5030</v>
      </c>
      <c r="B19413" s="74">
        <v>46228</v>
      </c>
      <c r="C19413" s="30" t="s">
        <v>1260</v>
      </c>
      <c r="D19413" s="30" t="s">
        <v>1261</v>
      </c>
      <c r="E19413" s="75">
        <v>47</v>
      </c>
      <c r="F19413" s="30" t="s">
        <v>70</v>
      </c>
      <c r="G19413" s="30" t="s">
        <v>71</v>
      </c>
      <c r="H19413" s="75">
        <v>2</v>
      </c>
    </row>
    <row r="19414" spans="1:8">
      <c r="A19414" s="30" t="s">
        <v>5030</v>
      </c>
      <c r="B19414" s="74">
        <v>46228</v>
      </c>
      <c r="C19414" s="30" t="s">
        <v>1266</v>
      </c>
      <c r="D19414" s="30" t="s">
        <v>1267</v>
      </c>
      <c r="E19414" s="75">
        <v>100</v>
      </c>
      <c r="F19414" s="30" t="s">
        <v>53</v>
      </c>
      <c r="G19414" s="30" t="s">
        <v>54</v>
      </c>
      <c r="H19414" s="75">
        <v>1</v>
      </c>
    </row>
    <row r="19415" spans="1:8">
      <c r="A19415" s="30" t="s">
        <v>5030</v>
      </c>
      <c r="B19415" s="74">
        <v>46228</v>
      </c>
      <c r="C19415" s="30" t="s">
        <v>1270</v>
      </c>
      <c r="D19415" s="30" t="s">
        <v>1271</v>
      </c>
      <c r="E19415" s="75">
        <v>29</v>
      </c>
      <c r="F19415" s="30" t="s">
        <v>53</v>
      </c>
      <c r="G19415" s="30" t="s">
        <v>54</v>
      </c>
      <c r="H19415" s="75">
        <v>1</v>
      </c>
    </row>
    <row r="19416" spans="1:8">
      <c r="A19416" s="30" t="s">
        <v>5030</v>
      </c>
      <c r="B19416" s="74">
        <v>46228</v>
      </c>
      <c r="C19416" s="30" t="s">
        <v>1274</v>
      </c>
      <c r="D19416" s="30" t="s">
        <v>1275</v>
      </c>
      <c r="E19416" s="75">
        <v>6</v>
      </c>
      <c r="F19416" s="30" t="s">
        <v>76</v>
      </c>
      <c r="G19416" s="30" t="s">
        <v>77</v>
      </c>
      <c r="H19416" s="75">
        <v>1</v>
      </c>
    </row>
    <row r="19417" spans="1:8">
      <c r="A19417" s="30" t="s">
        <v>5030</v>
      </c>
      <c r="B19417" s="74">
        <v>46228</v>
      </c>
      <c r="C19417" s="30" t="s">
        <v>1278</v>
      </c>
      <c r="D19417" s="30" t="s">
        <v>1279</v>
      </c>
      <c r="E19417" s="75">
        <v>148</v>
      </c>
      <c r="F19417" s="30" t="s">
        <v>53</v>
      </c>
      <c r="G19417" s="30" t="s">
        <v>54</v>
      </c>
      <c r="H19417" s="75">
        <v>1</v>
      </c>
    </row>
    <row r="19418" spans="1:8">
      <c r="A19418" s="30" t="s">
        <v>5030</v>
      </c>
      <c r="B19418" s="74">
        <v>46228</v>
      </c>
      <c r="C19418" s="30" t="s">
        <v>1286</v>
      </c>
      <c r="D19418" s="30" t="s">
        <v>1287</v>
      </c>
      <c r="E19418" s="75">
        <v>2</v>
      </c>
      <c r="F19418" s="30" t="s">
        <v>76</v>
      </c>
      <c r="G19418" s="30" t="s">
        <v>77</v>
      </c>
      <c r="H19418" s="75">
        <v>1</v>
      </c>
    </row>
    <row r="19419" spans="1:8">
      <c r="A19419" s="30" t="s">
        <v>5030</v>
      </c>
      <c r="B19419" s="74">
        <v>46228</v>
      </c>
      <c r="C19419" s="30" t="s">
        <v>1288</v>
      </c>
      <c r="D19419" s="30" t="s">
        <v>1289</v>
      </c>
      <c r="E19419" s="75">
        <v>127</v>
      </c>
      <c r="F19419" s="30" t="s">
        <v>53</v>
      </c>
      <c r="G19419" s="30" t="s">
        <v>54</v>
      </c>
      <c r="H19419" s="75">
        <v>1</v>
      </c>
    </row>
    <row r="19420" spans="1:8">
      <c r="A19420" s="30" t="s">
        <v>5030</v>
      </c>
      <c r="B19420" s="74">
        <v>46228</v>
      </c>
      <c r="C19420" s="30" t="s">
        <v>1294</v>
      </c>
      <c r="D19420" s="30" t="s">
        <v>1295</v>
      </c>
      <c r="E19420" s="75">
        <v>187</v>
      </c>
      <c r="F19420" s="30" t="s">
        <v>53</v>
      </c>
      <c r="G19420" s="30" t="s">
        <v>54</v>
      </c>
      <c r="H19420" s="75">
        <v>1</v>
      </c>
    </row>
    <row r="19421" spans="1:8">
      <c r="A19421" s="30" t="s">
        <v>5030</v>
      </c>
      <c r="B19421" s="74">
        <v>46228</v>
      </c>
      <c r="C19421" s="30" t="s">
        <v>1300</v>
      </c>
      <c r="D19421" s="30" t="s">
        <v>1301</v>
      </c>
      <c r="E19421" s="75">
        <v>9</v>
      </c>
      <c r="F19421" s="30" t="s">
        <v>76</v>
      </c>
      <c r="G19421" s="30" t="s">
        <v>77</v>
      </c>
      <c r="H19421" s="75">
        <v>1</v>
      </c>
    </row>
    <row r="19422" spans="1:8">
      <c r="A19422" s="30" t="s">
        <v>5030</v>
      </c>
      <c r="B19422" s="74">
        <v>46228</v>
      </c>
      <c r="C19422" s="30" t="s">
        <v>1302</v>
      </c>
      <c r="D19422" s="30" t="s">
        <v>1303</v>
      </c>
      <c r="E19422" s="75">
        <v>69</v>
      </c>
      <c r="F19422" s="30" t="s">
        <v>53</v>
      </c>
      <c r="G19422" s="30" t="s">
        <v>54</v>
      </c>
      <c r="H19422" s="75">
        <v>1</v>
      </c>
    </row>
    <row r="19423" spans="1:8">
      <c r="A19423" s="30" t="s">
        <v>5030</v>
      </c>
      <c r="B19423" s="74">
        <v>46228</v>
      </c>
      <c r="C19423" s="30" t="s">
        <v>1306</v>
      </c>
      <c r="D19423" s="30" t="s">
        <v>1307</v>
      </c>
      <c r="E19423" s="75">
        <v>185</v>
      </c>
      <c r="F19423" s="30" t="s">
        <v>80</v>
      </c>
      <c r="G19423" s="30" t="s">
        <v>81</v>
      </c>
      <c r="H19423" s="75">
        <v>1</v>
      </c>
    </row>
    <row r="19424" spans="1:8">
      <c r="A19424" s="30" t="s">
        <v>5030</v>
      </c>
      <c r="B19424" s="74">
        <v>46228</v>
      </c>
      <c r="C19424" s="30" t="s">
        <v>1308</v>
      </c>
      <c r="D19424" s="30" t="s">
        <v>1309</v>
      </c>
      <c r="E19424" s="75">
        <v>120</v>
      </c>
      <c r="F19424" s="30" t="s">
        <v>78</v>
      </c>
      <c r="G19424" s="30" t="s">
        <v>79</v>
      </c>
      <c r="H19424" s="75">
        <v>2</v>
      </c>
    </row>
    <row r="19425" spans="1:8">
      <c r="A19425" s="30" t="s">
        <v>5030</v>
      </c>
      <c r="B19425" s="74">
        <v>46228</v>
      </c>
      <c r="C19425" s="30" t="s">
        <v>1310</v>
      </c>
      <c r="D19425" s="30" t="s">
        <v>1311</v>
      </c>
      <c r="E19425" s="75">
        <v>19</v>
      </c>
      <c r="F19425" s="30" t="s">
        <v>70</v>
      </c>
      <c r="G19425" s="30" t="s">
        <v>71</v>
      </c>
      <c r="H19425" s="75">
        <v>2</v>
      </c>
    </row>
    <row r="19426" spans="1:8">
      <c r="A19426" s="30" t="s">
        <v>5030</v>
      </c>
      <c r="B19426" s="74">
        <v>46228</v>
      </c>
      <c r="C19426" s="30" t="s">
        <v>1312</v>
      </c>
      <c r="D19426" s="30" t="s">
        <v>1313</v>
      </c>
      <c r="E19426" s="75">
        <v>21</v>
      </c>
      <c r="F19426" s="30" t="s">
        <v>70</v>
      </c>
      <c r="G19426" s="30" t="s">
        <v>71</v>
      </c>
      <c r="H19426" s="75">
        <v>2</v>
      </c>
    </row>
    <row r="19427" spans="1:8">
      <c r="A19427" s="30" t="s">
        <v>5030</v>
      </c>
      <c r="B19427" s="74">
        <v>46228</v>
      </c>
      <c r="C19427" s="30" t="s">
        <v>1314</v>
      </c>
      <c r="D19427" s="30" t="s">
        <v>1315</v>
      </c>
      <c r="E19427" s="75">
        <v>24</v>
      </c>
      <c r="F19427" s="30" t="s">
        <v>70</v>
      </c>
      <c r="G19427" s="30" t="s">
        <v>71</v>
      </c>
      <c r="H19427" s="75">
        <v>2</v>
      </c>
    </row>
    <row r="19428" spans="1:8">
      <c r="A19428" s="30" t="s">
        <v>5030</v>
      </c>
      <c r="B19428" s="74">
        <v>46228</v>
      </c>
      <c r="C19428" s="30" t="s">
        <v>1334</v>
      </c>
      <c r="D19428" s="30" t="s">
        <v>1335</v>
      </c>
      <c r="E19428" s="75">
        <v>121</v>
      </c>
      <c r="F19428" s="30" t="s">
        <v>80</v>
      </c>
      <c r="G19428" s="30" t="s">
        <v>81</v>
      </c>
      <c r="H19428" s="75">
        <v>1</v>
      </c>
    </row>
    <row r="19429" spans="1:8">
      <c r="A19429" s="30" t="s">
        <v>5030</v>
      </c>
      <c r="B19429" s="74">
        <v>46228</v>
      </c>
      <c r="C19429" s="30" t="s">
        <v>1336</v>
      </c>
      <c r="D19429" s="30" t="s">
        <v>1337</v>
      </c>
      <c r="E19429" s="75">
        <v>84</v>
      </c>
      <c r="F19429" s="30" t="s">
        <v>68</v>
      </c>
      <c r="G19429" s="30" t="s">
        <v>69</v>
      </c>
      <c r="H19429" s="75">
        <v>1</v>
      </c>
    </row>
    <row r="19430" spans="1:8">
      <c r="A19430" s="30" t="s">
        <v>5030</v>
      </c>
      <c r="B19430" s="74">
        <v>46228</v>
      </c>
      <c r="C19430" s="30" t="s">
        <v>1340</v>
      </c>
      <c r="D19430" s="30" t="s">
        <v>1341</v>
      </c>
      <c r="E19430" s="75">
        <v>36</v>
      </c>
      <c r="F19430" s="30" t="s">
        <v>70</v>
      </c>
      <c r="G19430" s="30" t="s">
        <v>71</v>
      </c>
      <c r="H19430" s="75">
        <v>2</v>
      </c>
    </row>
    <row r="19431" spans="1:8">
      <c r="A19431" s="30" t="s">
        <v>5030</v>
      </c>
      <c r="B19431" s="74">
        <v>46228</v>
      </c>
      <c r="C19431" s="30" t="s">
        <v>1342</v>
      </c>
      <c r="D19431" s="30" t="s">
        <v>1343</v>
      </c>
      <c r="E19431" s="75">
        <v>70</v>
      </c>
      <c r="F19431" s="30" t="s">
        <v>70</v>
      </c>
      <c r="G19431" s="30" t="s">
        <v>71</v>
      </c>
      <c r="H19431" s="75">
        <v>2</v>
      </c>
    </row>
    <row r="19432" spans="1:8">
      <c r="A19432" s="30" t="s">
        <v>5030</v>
      </c>
      <c r="B19432" s="74">
        <v>46228</v>
      </c>
      <c r="C19432" s="30" t="s">
        <v>1344</v>
      </c>
      <c r="D19432" s="30" t="s">
        <v>1345</v>
      </c>
      <c r="E19432" s="75">
        <v>56</v>
      </c>
      <c r="F19432" s="30" t="s">
        <v>70</v>
      </c>
      <c r="G19432" s="30" t="s">
        <v>71</v>
      </c>
      <c r="H19432" s="75">
        <v>2</v>
      </c>
    </row>
    <row r="19433" spans="1:8">
      <c r="A19433" s="30" t="s">
        <v>5030</v>
      </c>
      <c r="B19433" s="74">
        <v>46228</v>
      </c>
      <c r="C19433" s="30" t="s">
        <v>1346</v>
      </c>
      <c r="D19433" s="30" t="s">
        <v>1347</v>
      </c>
      <c r="E19433" s="75">
        <v>40</v>
      </c>
      <c r="F19433" s="30" t="s">
        <v>68</v>
      </c>
      <c r="G19433" s="30" t="s">
        <v>69</v>
      </c>
      <c r="H19433" s="75">
        <v>1</v>
      </c>
    </row>
    <row r="19434" spans="1:8">
      <c r="A19434" s="30" t="s">
        <v>5030</v>
      </c>
      <c r="B19434" s="74">
        <v>46227</v>
      </c>
      <c r="C19434" s="30" t="s">
        <v>3340</v>
      </c>
      <c r="D19434" s="30" t="s">
        <v>3341</v>
      </c>
      <c r="E19434" s="75">
        <v>22</v>
      </c>
      <c r="F19434" s="30" t="s">
        <v>76</v>
      </c>
      <c r="G19434" s="30" t="s">
        <v>77</v>
      </c>
      <c r="H19434" s="75">
        <v>1</v>
      </c>
    </row>
    <row r="19435" spans="1:8">
      <c r="A19435" s="30" t="s">
        <v>5030</v>
      </c>
      <c r="B19435" s="74">
        <v>46227</v>
      </c>
      <c r="C19435" s="30" t="s">
        <v>766</v>
      </c>
      <c r="D19435" s="30" t="s">
        <v>767</v>
      </c>
      <c r="E19435" s="75">
        <v>65</v>
      </c>
      <c r="F19435" s="30" t="s">
        <v>70</v>
      </c>
      <c r="G19435" s="30" t="s">
        <v>71</v>
      </c>
      <c r="H19435" s="75">
        <v>2</v>
      </c>
    </row>
    <row r="19436" spans="1:8">
      <c r="A19436" s="30" t="s">
        <v>5030</v>
      </c>
      <c r="B19436" s="74">
        <v>46227</v>
      </c>
      <c r="C19436" s="30" t="s">
        <v>768</v>
      </c>
      <c r="D19436" s="30" t="s">
        <v>769</v>
      </c>
      <c r="E19436" s="75">
        <v>51</v>
      </c>
      <c r="F19436" s="30" t="s">
        <v>70</v>
      </c>
      <c r="G19436" s="30" t="s">
        <v>71</v>
      </c>
      <c r="H19436" s="75">
        <v>2</v>
      </c>
    </row>
    <row r="19437" spans="1:8">
      <c r="A19437" s="30" t="s">
        <v>5030</v>
      </c>
      <c r="B19437" s="74">
        <v>46227</v>
      </c>
      <c r="C19437" s="30" t="s">
        <v>770</v>
      </c>
      <c r="D19437" s="30" t="s">
        <v>771</v>
      </c>
      <c r="E19437" s="75">
        <v>50</v>
      </c>
      <c r="F19437" s="30" t="s">
        <v>70</v>
      </c>
      <c r="G19437" s="30" t="s">
        <v>71</v>
      </c>
      <c r="H19437" s="75">
        <v>2</v>
      </c>
    </row>
    <row r="19438" spans="1:8">
      <c r="A19438" s="30" t="s">
        <v>5030</v>
      </c>
      <c r="B19438" s="74">
        <v>46227</v>
      </c>
      <c r="C19438" s="30" t="s">
        <v>772</v>
      </c>
      <c r="D19438" s="30" t="s">
        <v>773</v>
      </c>
      <c r="E19438" s="75">
        <v>191</v>
      </c>
      <c r="F19438" s="30" t="s">
        <v>80</v>
      </c>
      <c r="G19438" s="30" t="s">
        <v>81</v>
      </c>
      <c r="H19438" s="75">
        <v>1</v>
      </c>
    </row>
    <row r="19439" spans="1:8">
      <c r="A19439" s="30" t="s">
        <v>5030</v>
      </c>
      <c r="B19439" s="74">
        <v>46227</v>
      </c>
      <c r="C19439" s="30" t="s">
        <v>774</v>
      </c>
      <c r="D19439" s="30" t="s">
        <v>775</v>
      </c>
      <c r="E19439" s="75">
        <v>152</v>
      </c>
      <c r="F19439" s="30" t="s">
        <v>70</v>
      </c>
      <c r="G19439" s="30" t="s">
        <v>71</v>
      </c>
      <c r="H19439" s="75">
        <v>2</v>
      </c>
    </row>
    <row r="19440" spans="1:8">
      <c r="A19440" s="30" t="s">
        <v>5030</v>
      </c>
      <c r="B19440" s="74">
        <v>46227</v>
      </c>
      <c r="C19440" s="30" t="s">
        <v>776</v>
      </c>
      <c r="D19440" s="30" t="s">
        <v>777</v>
      </c>
      <c r="E19440" s="75">
        <v>50</v>
      </c>
      <c r="F19440" s="30" t="s">
        <v>68</v>
      </c>
      <c r="G19440" s="30" t="s">
        <v>69</v>
      </c>
      <c r="H19440" s="75">
        <v>1</v>
      </c>
    </row>
    <row r="19441" spans="1:8">
      <c r="A19441" s="30" t="s">
        <v>5030</v>
      </c>
      <c r="B19441" s="74">
        <v>46227</v>
      </c>
      <c r="C19441" s="30" t="s">
        <v>778</v>
      </c>
      <c r="D19441" s="30" t="s">
        <v>779</v>
      </c>
      <c r="E19441" s="75">
        <v>20</v>
      </c>
      <c r="F19441" s="30" t="s">
        <v>70</v>
      </c>
      <c r="G19441" s="30" t="s">
        <v>71</v>
      </c>
      <c r="H19441" s="75">
        <v>2</v>
      </c>
    </row>
    <row r="19442" spans="1:8">
      <c r="A19442" s="30" t="s">
        <v>5030</v>
      </c>
      <c r="B19442" s="74">
        <v>46227</v>
      </c>
      <c r="C19442" s="30" t="s">
        <v>786</v>
      </c>
      <c r="D19442" s="30" t="s">
        <v>787</v>
      </c>
      <c r="E19442" s="75">
        <v>64</v>
      </c>
      <c r="F19442" s="30" t="s">
        <v>70</v>
      </c>
      <c r="G19442" s="30" t="s">
        <v>71</v>
      </c>
      <c r="H19442" s="75">
        <v>2</v>
      </c>
    </row>
    <row r="19443" spans="1:8">
      <c r="A19443" s="30" t="s">
        <v>5030</v>
      </c>
      <c r="B19443" s="74">
        <v>46227</v>
      </c>
      <c r="C19443" s="30" t="s">
        <v>790</v>
      </c>
      <c r="D19443" s="30" t="s">
        <v>791</v>
      </c>
      <c r="E19443" s="75">
        <v>118</v>
      </c>
      <c r="F19443" s="30" t="s">
        <v>70</v>
      </c>
      <c r="G19443" s="30" t="s">
        <v>71</v>
      </c>
      <c r="H19443" s="75">
        <v>2</v>
      </c>
    </row>
    <row r="19444" spans="1:8">
      <c r="A19444" s="30" t="s">
        <v>5030</v>
      </c>
      <c r="B19444" s="74">
        <v>46227</v>
      </c>
      <c r="C19444" s="30" t="s">
        <v>798</v>
      </c>
      <c r="D19444" s="30" t="s">
        <v>799</v>
      </c>
      <c r="E19444" s="75">
        <v>99</v>
      </c>
      <c r="F19444" s="30" t="s">
        <v>68</v>
      </c>
      <c r="G19444" s="30" t="s">
        <v>69</v>
      </c>
      <c r="H19444" s="75">
        <v>1</v>
      </c>
    </row>
    <row r="19445" spans="1:8">
      <c r="A19445" s="30" t="s">
        <v>5030</v>
      </c>
      <c r="B19445" s="74">
        <v>46227</v>
      </c>
      <c r="C19445" s="30" t="s">
        <v>800</v>
      </c>
      <c r="D19445" s="30" t="s">
        <v>801</v>
      </c>
      <c r="E19445" s="75">
        <v>59</v>
      </c>
      <c r="F19445" s="30" t="s">
        <v>70</v>
      </c>
      <c r="G19445" s="30" t="s">
        <v>71</v>
      </c>
      <c r="H19445" s="75">
        <v>2</v>
      </c>
    </row>
    <row r="19446" spans="1:8">
      <c r="A19446" s="30" t="s">
        <v>5030</v>
      </c>
      <c r="B19446" s="74">
        <v>46227</v>
      </c>
      <c r="C19446" s="30" t="s">
        <v>802</v>
      </c>
      <c r="D19446" s="30" t="s">
        <v>803</v>
      </c>
      <c r="E19446" s="75">
        <v>115</v>
      </c>
      <c r="F19446" s="30" t="s">
        <v>68</v>
      </c>
      <c r="G19446" s="30" t="s">
        <v>69</v>
      </c>
      <c r="H19446" s="75">
        <v>1</v>
      </c>
    </row>
    <row r="19447" spans="1:8">
      <c r="A19447" s="30" t="s">
        <v>5030</v>
      </c>
      <c r="B19447" s="74">
        <v>46227</v>
      </c>
      <c r="C19447" s="30" t="s">
        <v>804</v>
      </c>
      <c r="D19447" s="30" t="s">
        <v>805</v>
      </c>
      <c r="E19447" s="75">
        <v>72</v>
      </c>
      <c r="F19447" s="30" t="s">
        <v>80</v>
      </c>
      <c r="G19447" s="30" t="s">
        <v>81</v>
      </c>
      <c r="H19447" s="75">
        <v>1</v>
      </c>
    </row>
    <row r="19448" spans="1:8">
      <c r="A19448" s="30" t="s">
        <v>5030</v>
      </c>
      <c r="B19448" s="74">
        <v>46227</v>
      </c>
      <c r="C19448" s="30" t="s">
        <v>806</v>
      </c>
      <c r="D19448" s="30" t="s">
        <v>807</v>
      </c>
      <c r="E19448" s="75">
        <v>94</v>
      </c>
      <c r="F19448" s="30" t="s">
        <v>70</v>
      </c>
      <c r="G19448" s="30" t="s">
        <v>71</v>
      </c>
      <c r="H19448" s="75">
        <v>2</v>
      </c>
    </row>
    <row r="19449" spans="1:8">
      <c r="A19449" s="30" t="s">
        <v>5030</v>
      </c>
      <c r="B19449" s="74">
        <v>46227</v>
      </c>
      <c r="C19449" s="30" t="s">
        <v>808</v>
      </c>
      <c r="D19449" s="30" t="s">
        <v>809</v>
      </c>
      <c r="E19449" s="75">
        <v>69</v>
      </c>
      <c r="F19449" s="30" t="s">
        <v>70</v>
      </c>
      <c r="G19449" s="30" t="s">
        <v>71</v>
      </c>
      <c r="H19449" s="75">
        <v>2</v>
      </c>
    </row>
    <row r="19450" spans="1:8">
      <c r="A19450" s="30" t="s">
        <v>5030</v>
      </c>
      <c r="B19450" s="74">
        <v>46227</v>
      </c>
      <c r="C19450" s="30" t="s">
        <v>810</v>
      </c>
      <c r="D19450" s="30" t="s">
        <v>811</v>
      </c>
      <c r="E19450" s="75">
        <v>84</v>
      </c>
      <c r="F19450" s="30" t="s">
        <v>70</v>
      </c>
      <c r="G19450" s="30" t="s">
        <v>71</v>
      </c>
      <c r="H19450" s="75">
        <v>2</v>
      </c>
    </row>
    <row r="19451" spans="1:8">
      <c r="A19451" s="30" t="s">
        <v>5030</v>
      </c>
      <c r="B19451" s="74">
        <v>46227</v>
      </c>
      <c r="C19451" s="30" t="s">
        <v>814</v>
      </c>
      <c r="D19451" s="30" t="s">
        <v>815</v>
      </c>
      <c r="E19451" s="75">
        <v>34</v>
      </c>
      <c r="F19451" s="30" t="s">
        <v>80</v>
      </c>
      <c r="G19451" s="30" t="s">
        <v>81</v>
      </c>
      <c r="H19451" s="75">
        <v>1</v>
      </c>
    </row>
    <row r="19452" spans="1:8">
      <c r="A19452" s="30" t="s">
        <v>5030</v>
      </c>
      <c r="B19452" s="74">
        <v>46227</v>
      </c>
      <c r="C19452" s="30" t="s">
        <v>818</v>
      </c>
      <c r="D19452" s="30" t="s">
        <v>819</v>
      </c>
      <c r="E19452" s="75">
        <v>84</v>
      </c>
      <c r="F19452" s="30" t="s">
        <v>63</v>
      </c>
      <c r="G19452" s="30" t="s">
        <v>64</v>
      </c>
      <c r="H19452" s="75">
        <v>2</v>
      </c>
    </row>
    <row r="19453" spans="1:8">
      <c r="A19453" s="30" t="s">
        <v>5030</v>
      </c>
      <c r="B19453" s="74">
        <v>46227</v>
      </c>
      <c r="C19453" s="30" t="s">
        <v>820</v>
      </c>
      <c r="D19453" s="30" t="s">
        <v>821</v>
      </c>
      <c r="E19453" s="75">
        <v>71</v>
      </c>
      <c r="F19453" s="30" t="s">
        <v>70</v>
      </c>
      <c r="G19453" s="30" t="s">
        <v>71</v>
      </c>
      <c r="H19453" s="75">
        <v>2</v>
      </c>
    </row>
    <row r="19454" spans="1:8">
      <c r="A19454" s="30" t="s">
        <v>5030</v>
      </c>
      <c r="B19454" s="74">
        <v>46227</v>
      </c>
      <c r="C19454" s="30" t="s">
        <v>822</v>
      </c>
      <c r="D19454" s="30" t="s">
        <v>823</v>
      </c>
      <c r="E19454" s="75">
        <v>221</v>
      </c>
      <c r="F19454" s="30" t="s">
        <v>70</v>
      </c>
      <c r="G19454" s="30" t="s">
        <v>71</v>
      </c>
      <c r="H19454" s="75">
        <v>2</v>
      </c>
    </row>
    <row r="19455" spans="1:8">
      <c r="A19455" s="30" t="s">
        <v>5030</v>
      </c>
      <c r="B19455" s="74">
        <v>46227</v>
      </c>
      <c r="C19455" s="30" t="s">
        <v>826</v>
      </c>
      <c r="D19455" s="30" t="s">
        <v>827</v>
      </c>
      <c r="E19455" s="75">
        <v>76</v>
      </c>
      <c r="F19455" s="30" t="s">
        <v>68</v>
      </c>
      <c r="G19455" s="30" t="s">
        <v>69</v>
      </c>
      <c r="H19455" s="75">
        <v>1</v>
      </c>
    </row>
    <row r="19456" spans="1:8">
      <c r="A19456" s="30" t="s">
        <v>5030</v>
      </c>
      <c r="B19456" s="74">
        <v>46227</v>
      </c>
      <c r="C19456" s="30" t="s">
        <v>828</v>
      </c>
      <c r="D19456" s="30" t="s">
        <v>829</v>
      </c>
      <c r="E19456" s="75">
        <v>93</v>
      </c>
      <c r="F19456" s="30" t="s">
        <v>70</v>
      </c>
      <c r="G19456" s="30" t="s">
        <v>71</v>
      </c>
      <c r="H19456" s="75">
        <v>2</v>
      </c>
    </row>
    <row r="19457" spans="1:8">
      <c r="A19457" s="30" t="s">
        <v>5030</v>
      </c>
      <c r="B19457" s="74">
        <v>46227</v>
      </c>
      <c r="C19457" s="30" t="s">
        <v>832</v>
      </c>
      <c r="D19457" s="30" t="s">
        <v>833</v>
      </c>
      <c r="E19457" s="75">
        <v>123</v>
      </c>
      <c r="F19457" s="30" t="s">
        <v>70</v>
      </c>
      <c r="G19457" s="30" t="s">
        <v>71</v>
      </c>
      <c r="H19457" s="75">
        <v>2</v>
      </c>
    </row>
    <row r="19458" spans="1:8">
      <c r="A19458" s="30" t="s">
        <v>5030</v>
      </c>
      <c r="B19458" s="74">
        <v>46227</v>
      </c>
      <c r="C19458" s="30" t="s">
        <v>834</v>
      </c>
      <c r="D19458" s="30" t="s">
        <v>835</v>
      </c>
      <c r="E19458" s="75">
        <v>66</v>
      </c>
      <c r="F19458" s="30" t="s">
        <v>80</v>
      </c>
      <c r="G19458" s="30" t="s">
        <v>81</v>
      </c>
      <c r="H19458" s="75">
        <v>1</v>
      </c>
    </row>
    <row r="19459" spans="1:8">
      <c r="A19459" s="30" t="s">
        <v>5030</v>
      </c>
      <c r="B19459" s="74">
        <v>46227</v>
      </c>
      <c r="C19459" s="30" t="s">
        <v>838</v>
      </c>
      <c r="D19459" s="30" t="s">
        <v>839</v>
      </c>
      <c r="E19459" s="75">
        <v>68</v>
      </c>
      <c r="F19459" s="30" t="s">
        <v>70</v>
      </c>
      <c r="G19459" s="30" t="s">
        <v>71</v>
      </c>
      <c r="H19459" s="75">
        <v>2</v>
      </c>
    </row>
    <row r="19460" spans="1:8">
      <c r="A19460" s="30" t="s">
        <v>5030</v>
      </c>
      <c r="B19460" s="74">
        <v>46227</v>
      </c>
      <c r="C19460" s="30" t="s">
        <v>840</v>
      </c>
      <c r="D19460" s="30" t="s">
        <v>841</v>
      </c>
      <c r="E19460" s="75">
        <v>79</v>
      </c>
      <c r="F19460" s="30" t="s">
        <v>70</v>
      </c>
      <c r="G19460" s="30" t="s">
        <v>71</v>
      </c>
      <c r="H19460" s="75">
        <v>2</v>
      </c>
    </row>
    <row r="19461" spans="1:8">
      <c r="A19461" s="30" t="s">
        <v>5030</v>
      </c>
      <c r="B19461" s="74">
        <v>46227</v>
      </c>
      <c r="C19461" s="30" t="s">
        <v>842</v>
      </c>
      <c r="D19461" s="30" t="s">
        <v>843</v>
      </c>
      <c r="E19461" s="75">
        <v>132</v>
      </c>
      <c r="F19461" s="30" t="s">
        <v>70</v>
      </c>
      <c r="G19461" s="30" t="s">
        <v>71</v>
      </c>
      <c r="H19461" s="75">
        <v>2</v>
      </c>
    </row>
    <row r="19462" spans="1:8">
      <c r="A19462" s="30" t="s">
        <v>5030</v>
      </c>
      <c r="B19462" s="74">
        <v>46227</v>
      </c>
      <c r="C19462" s="30" t="s">
        <v>846</v>
      </c>
      <c r="D19462" s="30" t="s">
        <v>847</v>
      </c>
      <c r="E19462" s="75">
        <v>286</v>
      </c>
      <c r="F19462" s="30" t="s">
        <v>80</v>
      </c>
      <c r="G19462" s="30" t="s">
        <v>81</v>
      </c>
      <c r="H19462" s="75">
        <v>1</v>
      </c>
    </row>
    <row r="19463" spans="1:8">
      <c r="A19463" s="30" t="s">
        <v>5030</v>
      </c>
      <c r="B19463" s="74">
        <v>46227</v>
      </c>
      <c r="C19463" s="30" t="s">
        <v>854</v>
      </c>
      <c r="D19463" s="30" t="s">
        <v>855</v>
      </c>
      <c r="E19463" s="75">
        <v>132</v>
      </c>
      <c r="F19463" s="30" t="s">
        <v>70</v>
      </c>
      <c r="G19463" s="30" t="s">
        <v>71</v>
      </c>
      <c r="H19463" s="75">
        <v>2</v>
      </c>
    </row>
    <row r="19464" spans="1:8">
      <c r="A19464" s="30" t="s">
        <v>5030</v>
      </c>
      <c r="B19464" s="74">
        <v>46227</v>
      </c>
      <c r="C19464" s="30" t="s">
        <v>858</v>
      </c>
      <c r="D19464" s="30" t="s">
        <v>859</v>
      </c>
      <c r="E19464" s="75">
        <v>17</v>
      </c>
      <c r="F19464" s="30" t="s">
        <v>53</v>
      </c>
      <c r="G19464" s="30" t="s">
        <v>54</v>
      </c>
      <c r="H19464" s="75">
        <v>1</v>
      </c>
    </row>
    <row r="19465" spans="1:8">
      <c r="A19465" s="30" t="s">
        <v>5030</v>
      </c>
      <c r="B19465" s="74">
        <v>46227</v>
      </c>
      <c r="C19465" s="30" t="s">
        <v>860</v>
      </c>
      <c r="D19465" s="30" t="s">
        <v>861</v>
      </c>
      <c r="E19465" s="75">
        <v>58</v>
      </c>
      <c r="F19465" s="30" t="s">
        <v>70</v>
      </c>
      <c r="G19465" s="30" t="s">
        <v>71</v>
      </c>
      <c r="H19465" s="75">
        <v>2</v>
      </c>
    </row>
    <row r="19466" spans="1:8">
      <c r="A19466" s="30" t="s">
        <v>5030</v>
      </c>
      <c r="B19466" s="74">
        <v>46227</v>
      </c>
      <c r="C19466" s="30" t="s">
        <v>866</v>
      </c>
      <c r="D19466" s="30" t="s">
        <v>867</v>
      </c>
      <c r="E19466" s="75">
        <v>105</v>
      </c>
      <c r="F19466" s="30" t="s">
        <v>70</v>
      </c>
      <c r="G19466" s="30" t="s">
        <v>71</v>
      </c>
      <c r="H19466" s="75">
        <v>2</v>
      </c>
    </row>
    <row r="19467" spans="1:8">
      <c r="A19467" s="30" t="s">
        <v>5030</v>
      </c>
      <c r="B19467" s="74">
        <v>46227</v>
      </c>
      <c r="C19467" s="30" t="s">
        <v>868</v>
      </c>
      <c r="D19467" s="30" t="s">
        <v>869</v>
      </c>
      <c r="E19467" s="75">
        <v>33</v>
      </c>
      <c r="F19467" s="30" t="s">
        <v>68</v>
      </c>
      <c r="G19467" s="30" t="s">
        <v>69</v>
      </c>
      <c r="H19467" s="75">
        <v>1</v>
      </c>
    </row>
    <row r="19468" spans="1:8">
      <c r="A19468" s="30" t="s">
        <v>5030</v>
      </c>
      <c r="B19468" s="74">
        <v>46227</v>
      </c>
      <c r="C19468" s="30" t="s">
        <v>870</v>
      </c>
      <c r="D19468" s="30" t="s">
        <v>871</v>
      </c>
      <c r="E19468" s="75">
        <v>60</v>
      </c>
      <c r="F19468" s="30" t="s">
        <v>70</v>
      </c>
      <c r="G19468" s="30" t="s">
        <v>71</v>
      </c>
      <c r="H19468" s="75">
        <v>2</v>
      </c>
    </row>
    <row r="19469" spans="1:8">
      <c r="A19469" s="30" t="s">
        <v>5030</v>
      </c>
      <c r="B19469" s="74">
        <v>46227</v>
      </c>
      <c r="C19469" s="30" t="s">
        <v>872</v>
      </c>
      <c r="D19469" s="30" t="s">
        <v>873</v>
      </c>
      <c r="E19469" s="75">
        <v>272</v>
      </c>
      <c r="F19469" s="30" t="s">
        <v>70</v>
      </c>
      <c r="G19469" s="30" t="s">
        <v>71</v>
      </c>
      <c r="H19469" s="75">
        <v>2</v>
      </c>
    </row>
    <row r="19470" spans="1:8">
      <c r="A19470" s="30" t="s">
        <v>5030</v>
      </c>
      <c r="B19470" s="74">
        <v>46227</v>
      </c>
      <c r="C19470" s="30" t="s">
        <v>874</v>
      </c>
      <c r="D19470" s="30" t="s">
        <v>875</v>
      </c>
      <c r="E19470" s="75">
        <v>76</v>
      </c>
      <c r="F19470" s="30" t="s">
        <v>70</v>
      </c>
      <c r="G19470" s="30" t="s">
        <v>71</v>
      </c>
      <c r="H19470" s="75">
        <v>2</v>
      </c>
    </row>
    <row r="19471" spans="1:8">
      <c r="A19471" s="30" t="s">
        <v>5030</v>
      </c>
      <c r="B19471" s="74">
        <v>46227</v>
      </c>
      <c r="C19471" s="30" t="s">
        <v>878</v>
      </c>
      <c r="D19471" s="30" t="s">
        <v>879</v>
      </c>
      <c r="E19471" s="75">
        <v>71</v>
      </c>
      <c r="F19471" s="30" t="s">
        <v>68</v>
      </c>
      <c r="G19471" s="30" t="s">
        <v>69</v>
      </c>
      <c r="H19471" s="75">
        <v>1</v>
      </c>
    </row>
    <row r="19472" spans="1:8">
      <c r="A19472" s="30" t="s">
        <v>5030</v>
      </c>
      <c r="B19472" s="74">
        <v>46227</v>
      </c>
      <c r="C19472" s="30" t="s">
        <v>880</v>
      </c>
      <c r="D19472" s="30" t="s">
        <v>881</v>
      </c>
      <c r="E19472" s="75">
        <v>40</v>
      </c>
      <c r="F19472" s="30" t="s">
        <v>70</v>
      </c>
      <c r="G19472" s="30" t="s">
        <v>71</v>
      </c>
      <c r="H19472" s="75">
        <v>2</v>
      </c>
    </row>
    <row r="19473" spans="1:8">
      <c r="A19473" s="30" t="s">
        <v>5030</v>
      </c>
      <c r="B19473" s="74">
        <v>46227</v>
      </c>
      <c r="C19473" s="30" t="s">
        <v>882</v>
      </c>
      <c r="D19473" s="30" t="s">
        <v>883</v>
      </c>
      <c r="E19473" s="75">
        <v>82</v>
      </c>
      <c r="F19473" s="30" t="s">
        <v>70</v>
      </c>
      <c r="G19473" s="30" t="s">
        <v>71</v>
      </c>
      <c r="H19473" s="75">
        <v>2</v>
      </c>
    </row>
    <row r="19474" spans="1:8">
      <c r="A19474" s="30" t="s">
        <v>5030</v>
      </c>
      <c r="B19474" s="74">
        <v>46227</v>
      </c>
      <c r="C19474" s="30" t="s">
        <v>884</v>
      </c>
      <c r="D19474" s="30" t="s">
        <v>885</v>
      </c>
      <c r="E19474" s="75">
        <v>17</v>
      </c>
      <c r="F19474" s="30" t="s">
        <v>53</v>
      </c>
      <c r="G19474" s="30" t="s">
        <v>54</v>
      </c>
      <c r="H19474" s="75">
        <v>1</v>
      </c>
    </row>
    <row r="19475" spans="1:8">
      <c r="A19475" s="30" t="s">
        <v>5030</v>
      </c>
      <c r="B19475" s="74">
        <v>46227</v>
      </c>
      <c r="C19475" s="30" t="s">
        <v>886</v>
      </c>
      <c r="D19475" s="30" t="s">
        <v>887</v>
      </c>
      <c r="E19475" s="75">
        <v>59</v>
      </c>
      <c r="F19475" s="30" t="s">
        <v>70</v>
      </c>
      <c r="G19475" s="30" t="s">
        <v>71</v>
      </c>
      <c r="H19475" s="75">
        <v>2</v>
      </c>
    </row>
    <row r="19476" spans="1:8">
      <c r="A19476" s="30" t="s">
        <v>5030</v>
      </c>
      <c r="B19476" s="74">
        <v>46227</v>
      </c>
      <c r="C19476" s="30" t="s">
        <v>890</v>
      </c>
      <c r="D19476" s="30" t="s">
        <v>891</v>
      </c>
      <c r="E19476" s="75">
        <v>90</v>
      </c>
      <c r="F19476" s="30" t="s">
        <v>53</v>
      </c>
      <c r="G19476" s="30" t="s">
        <v>54</v>
      </c>
      <c r="H19476" s="75">
        <v>1</v>
      </c>
    </row>
    <row r="19477" spans="1:8">
      <c r="A19477" s="30" t="s">
        <v>5030</v>
      </c>
      <c r="B19477" s="74">
        <v>46227</v>
      </c>
      <c r="C19477" s="30" t="s">
        <v>894</v>
      </c>
      <c r="D19477" s="30" t="s">
        <v>895</v>
      </c>
      <c r="E19477" s="75">
        <v>52</v>
      </c>
      <c r="F19477" s="30" t="s">
        <v>68</v>
      </c>
      <c r="G19477" s="30" t="s">
        <v>69</v>
      </c>
      <c r="H19477" s="75">
        <v>1</v>
      </c>
    </row>
    <row r="19478" spans="1:8">
      <c r="A19478" s="30" t="s">
        <v>5030</v>
      </c>
      <c r="B19478" s="74">
        <v>46227</v>
      </c>
      <c r="C19478" s="30" t="s">
        <v>896</v>
      </c>
      <c r="D19478" s="30" t="s">
        <v>897</v>
      </c>
      <c r="E19478" s="75">
        <v>18</v>
      </c>
      <c r="F19478" s="30" t="s">
        <v>70</v>
      </c>
      <c r="G19478" s="30" t="s">
        <v>71</v>
      </c>
      <c r="H19478" s="75">
        <v>2</v>
      </c>
    </row>
    <row r="19479" spans="1:8">
      <c r="A19479" s="30" t="s">
        <v>5030</v>
      </c>
      <c r="B19479" s="74">
        <v>46227</v>
      </c>
      <c r="C19479" s="30" t="s">
        <v>900</v>
      </c>
      <c r="D19479" s="30" t="s">
        <v>901</v>
      </c>
      <c r="E19479" s="75">
        <v>26</v>
      </c>
      <c r="F19479" s="30" t="s">
        <v>68</v>
      </c>
      <c r="G19479" s="30" t="s">
        <v>69</v>
      </c>
      <c r="H19479" s="75">
        <v>1</v>
      </c>
    </row>
    <row r="19480" spans="1:8">
      <c r="A19480" s="30" t="s">
        <v>5030</v>
      </c>
      <c r="B19480" s="74">
        <v>46227</v>
      </c>
      <c r="C19480" s="30" t="s">
        <v>902</v>
      </c>
      <c r="D19480" s="30" t="s">
        <v>903</v>
      </c>
      <c r="E19480" s="75">
        <v>84</v>
      </c>
      <c r="F19480" s="30" t="s">
        <v>70</v>
      </c>
      <c r="G19480" s="30" t="s">
        <v>71</v>
      </c>
      <c r="H19480" s="75">
        <v>2</v>
      </c>
    </row>
    <row r="19481" spans="1:8">
      <c r="A19481" s="30" t="s">
        <v>5030</v>
      </c>
      <c r="B19481" s="74">
        <v>46227</v>
      </c>
      <c r="C19481" s="30" t="s">
        <v>906</v>
      </c>
      <c r="D19481" s="30" t="s">
        <v>907</v>
      </c>
      <c r="E19481" s="75">
        <v>73</v>
      </c>
      <c r="F19481" s="30" t="s">
        <v>70</v>
      </c>
      <c r="G19481" s="30" t="s">
        <v>71</v>
      </c>
      <c r="H19481" s="75">
        <v>2</v>
      </c>
    </row>
    <row r="19482" spans="1:8">
      <c r="A19482" s="30" t="s">
        <v>5030</v>
      </c>
      <c r="B19482" s="74">
        <v>46227</v>
      </c>
      <c r="C19482" s="30" t="s">
        <v>908</v>
      </c>
      <c r="D19482" s="30" t="s">
        <v>909</v>
      </c>
      <c r="E19482" s="75">
        <v>102</v>
      </c>
      <c r="F19482" s="30" t="s">
        <v>78</v>
      </c>
      <c r="G19482" s="30" t="s">
        <v>79</v>
      </c>
      <c r="H19482" s="75">
        <v>2</v>
      </c>
    </row>
    <row r="19483" spans="1:8">
      <c r="A19483" s="30" t="s">
        <v>5030</v>
      </c>
      <c r="B19483" s="74">
        <v>46227</v>
      </c>
      <c r="C19483" s="30" t="s">
        <v>912</v>
      </c>
      <c r="D19483" s="30" t="s">
        <v>913</v>
      </c>
      <c r="E19483" s="75">
        <v>42</v>
      </c>
      <c r="F19483" s="30" t="s">
        <v>68</v>
      </c>
      <c r="G19483" s="30" t="s">
        <v>69</v>
      </c>
      <c r="H19483" s="75">
        <v>1</v>
      </c>
    </row>
    <row r="19484" spans="1:8">
      <c r="A19484" s="30" t="s">
        <v>5030</v>
      </c>
      <c r="B19484" s="74">
        <v>46227</v>
      </c>
      <c r="C19484" s="30" t="s">
        <v>914</v>
      </c>
      <c r="D19484" s="30" t="s">
        <v>915</v>
      </c>
      <c r="E19484" s="75">
        <v>44</v>
      </c>
      <c r="F19484" s="30" t="s">
        <v>53</v>
      </c>
      <c r="G19484" s="30" t="s">
        <v>54</v>
      </c>
      <c r="H19484" s="75">
        <v>1</v>
      </c>
    </row>
    <row r="19485" spans="1:8">
      <c r="A19485" s="30" t="s">
        <v>5030</v>
      </c>
      <c r="B19485" s="74">
        <v>46227</v>
      </c>
      <c r="C19485" s="30" t="s">
        <v>918</v>
      </c>
      <c r="D19485" s="30" t="s">
        <v>919</v>
      </c>
      <c r="E19485" s="75">
        <v>8</v>
      </c>
      <c r="F19485" s="30" t="s">
        <v>53</v>
      </c>
      <c r="G19485" s="30" t="s">
        <v>54</v>
      </c>
      <c r="H19485" s="75">
        <v>1</v>
      </c>
    </row>
    <row r="19486" spans="1:8">
      <c r="A19486" s="30" t="s">
        <v>5030</v>
      </c>
      <c r="B19486" s="74">
        <v>46227</v>
      </c>
      <c r="C19486" s="30" t="s">
        <v>920</v>
      </c>
      <c r="D19486" s="30" t="s">
        <v>921</v>
      </c>
      <c r="E19486" s="75">
        <v>137</v>
      </c>
      <c r="F19486" s="30" t="s">
        <v>80</v>
      </c>
      <c r="G19486" s="30" t="s">
        <v>81</v>
      </c>
      <c r="H19486" s="75">
        <v>1</v>
      </c>
    </row>
    <row r="19487" spans="1:8">
      <c r="A19487" s="30" t="s">
        <v>5030</v>
      </c>
      <c r="B19487" s="74">
        <v>46227</v>
      </c>
      <c r="C19487" s="30" t="s">
        <v>922</v>
      </c>
      <c r="D19487" s="30" t="s">
        <v>923</v>
      </c>
      <c r="E19487" s="75">
        <v>35</v>
      </c>
      <c r="F19487" s="30" t="s">
        <v>68</v>
      </c>
      <c r="G19487" s="30" t="s">
        <v>69</v>
      </c>
      <c r="H19487" s="75">
        <v>1</v>
      </c>
    </row>
    <row r="19488" spans="1:8">
      <c r="A19488" s="30" t="s">
        <v>5030</v>
      </c>
      <c r="B19488" s="74">
        <v>46227</v>
      </c>
      <c r="C19488" s="30" t="s">
        <v>924</v>
      </c>
      <c r="D19488" s="30" t="s">
        <v>925</v>
      </c>
      <c r="E19488" s="75">
        <v>62</v>
      </c>
      <c r="F19488" s="30" t="s">
        <v>70</v>
      </c>
      <c r="G19488" s="30" t="s">
        <v>71</v>
      </c>
      <c r="H19488" s="75">
        <v>2</v>
      </c>
    </row>
    <row r="19489" spans="1:8">
      <c r="A19489" s="30" t="s">
        <v>5030</v>
      </c>
      <c r="B19489" s="74">
        <v>46227</v>
      </c>
      <c r="C19489" s="30" t="s">
        <v>926</v>
      </c>
      <c r="D19489" s="30" t="s">
        <v>927</v>
      </c>
      <c r="E19489" s="75">
        <v>107</v>
      </c>
      <c r="F19489" s="30" t="s">
        <v>70</v>
      </c>
      <c r="G19489" s="30" t="s">
        <v>71</v>
      </c>
      <c r="H19489" s="75">
        <v>2</v>
      </c>
    </row>
    <row r="19490" spans="1:8">
      <c r="A19490" s="30" t="s">
        <v>5030</v>
      </c>
      <c r="B19490" s="74">
        <v>46227</v>
      </c>
      <c r="C19490" s="30" t="s">
        <v>928</v>
      </c>
      <c r="D19490" s="30" t="s">
        <v>929</v>
      </c>
      <c r="E19490" s="75">
        <v>49</v>
      </c>
      <c r="F19490" s="30" t="s">
        <v>70</v>
      </c>
      <c r="G19490" s="30" t="s">
        <v>71</v>
      </c>
      <c r="H19490" s="75">
        <v>2</v>
      </c>
    </row>
    <row r="19491" spans="1:8">
      <c r="A19491" s="30" t="s">
        <v>5030</v>
      </c>
      <c r="B19491" s="74">
        <v>46227</v>
      </c>
      <c r="C19491" s="30" t="s">
        <v>932</v>
      </c>
      <c r="D19491" s="30" t="s">
        <v>933</v>
      </c>
      <c r="E19491" s="75">
        <v>88</v>
      </c>
      <c r="F19491" s="30" t="s">
        <v>60</v>
      </c>
      <c r="G19491" s="30" t="s">
        <v>61</v>
      </c>
      <c r="H19491" s="75">
        <v>4</v>
      </c>
    </row>
    <row r="19492" spans="1:8">
      <c r="A19492" s="30" t="s">
        <v>5030</v>
      </c>
      <c r="B19492" s="74">
        <v>46227</v>
      </c>
      <c r="C19492" s="30" t="s">
        <v>934</v>
      </c>
      <c r="D19492" s="30" t="s">
        <v>935</v>
      </c>
      <c r="E19492" s="75">
        <v>48</v>
      </c>
      <c r="F19492" s="30" t="s">
        <v>68</v>
      </c>
      <c r="G19492" s="30" t="s">
        <v>69</v>
      </c>
      <c r="H19492" s="75">
        <v>1</v>
      </c>
    </row>
    <row r="19493" spans="1:8">
      <c r="A19493" s="30" t="s">
        <v>5030</v>
      </c>
      <c r="B19493" s="74">
        <v>46227</v>
      </c>
      <c r="C19493" s="30" t="s">
        <v>936</v>
      </c>
      <c r="D19493" s="30" t="s">
        <v>937</v>
      </c>
      <c r="E19493" s="75">
        <v>35</v>
      </c>
      <c r="F19493" s="30" t="s">
        <v>68</v>
      </c>
      <c r="G19493" s="30" t="s">
        <v>69</v>
      </c>
      <c r="H19493" s="75">
        <v>1</v>
      </c>
    </row>
    <row r="19494" spans="1:8">
      <c r="A19494" s="30" t="s">
        <v>5030</v>
      </c>
      <c r="B19494" s="74">
        <v>46227</v>
      </c>
      <c r="C19494" s="30" t="s">
        <v>938</v>
      </c>
      <c r="D19494" s="30" t="s">
        <v>939</v>
      </c>
      <c r="E19494" s="75">
        <v>182</v>
      </c>
      <c r="F19494" s="30" t="s">
        <v>80</v>
      </c>
      <c r="G19494" s="30" t="s">
        <v>81</v>
      </c>
      <c r="H19494" s="75">
        <v>1</v>
      </c>
    </row>
    <row r="19495" spans="1:8">
      <c r="A19495" s="30" t="s">
        <v>5030</v>
      </c>
      <c r="B19495" s="74">
        <v>46227</v>
      </c>
      <c r="C19495" s="30" t="s">
        <v>940</v>
      </c>
      <c r="D19495" s="30" t="s">
        <v>941</v>
      </c>
      <c r="E19495" s="75">
        <v>45</v>
      </c>
      <c r="F19495" s="30" t="s">
        <v>68</v>
      </c>
      <c r="G19495" s="30" t="s">
        <v>69</v>
      </c>
      <c r="H19495" s="75">
        <v>1</v>
      </c>
    </row>
    <row r="19496" spans="1:8">
      <c r="A19496" s="30" t="s">
        <v>5030</v>
      </c>
      <c r="B19496" s="74">
        <v>46227</v>
      </c>
      <c r="C19496" s="30" t="s">
        <v>946</v>
      </c>
      <c r="D19496" s="30" t="s">
        <v>947</v>
      </c>
      <c r="E19496" s="75">
        <v>1</v>
      </c>
      <c r="F19496" s="30" t="s">
        <v>68</v>
      </c>
      <c r="G19496" s="30" t="s">
        <v>69</v>
      </c>
      <c r="H19496" s="75">
        <v>1</v>
      </c>
    </row>
    <row r="19497" spans="1:8">
      <c r="A19497" s="30" t="s">
        <v>5030</v>
      </c>
      <c r="B19497" s="74">
        <v>46227</v>
      </c>
      <c r="C19497" s="30" t="s">
        <v>948</v>
      </c>
      <c r="D19497" s="30" t="s">
        <v>949</v>
      </c>
      <c r="E19497" s="75">
        <v>287</v>
      </c>
      <c r="F19497" s="30" t="s">
        <v>80</v>
      </c>
      <c r="G19497" s="30" t="s">
        <v>81</v>
      </c>
      <c r="H19497" s="75">
        <v>1</v>
      </c>
    </row>
    <row r="19498" spans="1:8">
      <c r="A19498" s="30" t="s">
        <v>5030</v>
      </c>
      <c r="B19498" s="74">
        <v>46227</v>
      </c>
      <c r="C19498" s="30" t="s">
        <v>950</v>
      </c>
      <c r="D19498" s="30" t="s">
        <v>951</v>
      </c>
      <c r="E19498" s="75">
        <v>63</v>
      </c>
      <c r="F19498" s="30" t="s">
        <v>53</v>
      </c>
      <c r="G19498" s="30" t="s">
        <v>54</v>
      </c>
      <c r="H19498" s="75">
        <v>1</v>
      </c>
    </row>
    <row r="19499" spans="1:8">
      <c r="A19499" s="30" t="s">
        <v>5030</v>
      </c>
      <c r="B19499" s="74">
        <v>46227</v>
      </c>
      <c r="C19499" s="30" t="s">
        <v>952</v>
      </c>
      <c r="D19499" s="30" t="s">
        <v>953</v>
      </c>
      <c r="E19499" s="75">
        <v>49</v>
      </c>
      <c r="F19499" s="30" t="s">
        <v>70</v>
      </c>
      <c r="G19499" s="30" t="s">
        <v>71</v>
      </c>
      <c r="H19499" s="75">
        <v>2</v>
      </c>
    </row>
    <row r="19500" spans="1:8">
      <c r="A19500" s="30" t="s">
        <v>5030</v>
      </c>
      <c r="B19500" s="74">
        <v>46227</v>
      </c>
      <c r="C19500" s="30" t="s">
        <v>954</v>
      </c>
      <c r="D19500" s="30" t="s">
        <v>955</v>
      </c>
      <c r="E19500" s="75">
        <v>16</v>
      </c>
      <c r="F19500" s="30" t="s">
        <v>68</v>
      </c>
      <c r="G19500" s="30" t="s">
        <v>69</v>
      </c>
      <c r="H19500" s="75">
        <v>1</v>
      </c>
    </row>
    <row r="19501" spans="1:8">
      <c r="A19501" s="30" t="s">
        <v>5030</v>
      </c>
      <c r="B19501" s="74">
        <v>46227</v>
      </c>
      <c r="C19501" s="30" t="s">
        <v>958</v>
      </c>
      <c r="D19501" s="30" t="s">
        <v>959</v>
      </c>
      <c r="E19501" s="75">
        <v>28</v>
      </c>
      <c r="F19501" s="30" t="s">
        <v>53</v>
      </c>
      <c r="G19501" s="30" t="s">
        <v>54</v>
      </c>
      <c r="H19501" s="75">
        <v>1</v>
      </c>
    </row>
    <row r="19502" spans="1:8">
      <c r="A19502" s="30" t="s">
        <v>5030</v>
      </c>
      <c r="B19502" s="74">
        <v>46227</v>
      </c>
      <c r="C19502" s="30" t="s">
        <v>960</v>
      </c>
      <c r="D19502" s="30" t="s">
        <v>961</v>
      </c>
      <c r="E19502" s="75">
        <v>14</v>
      </c>
      <c r="F19502" s="30" t="s">
        <v>53</v>
      </c>
      <c r="G19502" s="30" t="s">
        <v>54</v>
      </c>
      <c r="H19502" s="75">
        <v>1</v>
      </c>
    </row>
    <row r="19503" spans="1:8">
      <c r="A19503" s="30" t="s">
        <v>5030</v>
      </c>
      <c r="B19503" s="74">
        <v>46227</v>
      </c>
      <c r="C19503" s="30" t="s">
        <v>962</v>
      </c>
      <c r="D19503" s="30" t="s">
        <v>963</v>
      </c>
      <c r="E19503" s="75">
        <v>12</v>
      </c>
      <c r="F19503" s="30" t="s">
        <v>70</v>
      </c>
      <c r="G19503" s="30" t="s">
        <v>71</v>
      </c>
      <c r="H19503" s="75">
        <v>2</v>
      </c>
    </row>
    <row r="19504" spans="1:8">
      <c r="A19504" s="30" t="s">
        <v>5030</v>
      </c>
      <c r="B19504" s="74">
        <v>46227</v>
      </c>
      <c r="C19504" s="30" t="s">
        <v>2484</v>
      </c>
      <c r="D19504" s="30" t="s">
        <v>2485</v>
      </c>
      <c r="E19504" s="75">
        <v>3</v>
      </c>
      <c r="F19504" s="30" t="s">
        <v>68</v>
      </c>
      <c r="G19504" s="30" t="s">
        <v>69</v>
      </c>
      <c r="H19504" s="75">
        <v>1</v>
      </c>
    </row>
    <row r="19505" spans="1:8">
      <c r="A19505" s="30" t="s">
        <v>5030</v>
      </c>
      <c r="B19505" s="74">
        <v>46227</v>
      </c>
      <c r="C19505" s="30" t="s">
        <v>964</v>
      </c>
      <c r="D19505" s="30" t="s">
        <v>965</v>
      </c>
      <c r="E19505" s="75">
        <v>7</v>
      </c>
      <c r="F19505" s="30" t="s">
        <v>53</v>
      </c>
      <c r="G19505" s="30" t="s">
        <v>54</v>
      </c>
      <c r="H19505" s="75">
        <v>1</v>
      </c>
    </row>
    <row r="19506" spans="1:8">
      <c r="A19506" s="30" t="s">
        <v>5030</v>
      </c>
      <c r="B19506" s="74">
        <v>46227</v>
      </c>
      <c r="C19506" s="30" t="s">
        <v>972</v>
      </c>
      <c r="D19506" s="30" t="s">
        <v>973</v>
      </c>
      <c r="E19506" s="75">
        <v>93</v>
      </c>
      <c r="F19506" s="30" t="s">
        <v>70</v>
      </c>
      <c r="G19506" s="30" t="s">
        <v>71</v>
      </c>
      <c r="H19506" s="75">
        <v>2</v>
      </c>
    </row>
    <row r="19507" spans="1:8">
      <c r="A19507" s="30" t="s">
        <v>5030</v>
      </c>
      <c r="B19507" s="74">
        <v>46227</v>
      </c>
      <c r="C19507" s="30" t="s">
        <v>974</v>
      </c>
      <c r="D19507" s="30" t="s">
        <v>975</v>
      </c>
      <c r="E19507" s="75">
        <v>345</v>
      </c>
      <c r="F19507" s="30" t="s">
        <v>53</v>
      </c>
      <c r="G19507" s="30" t="s">
        <v>54</v>
      </c>
      <c r="H19507" s="75">
        <v>1</v>
      </c>
    </row>
    <row r="19508" spans="1:8">
      <c r="A19508" s="30" t="s">
        <v>5030</v>
      </c>
      <c r="B19508" s="74">
        <v>46227</v>
      </c>
      <c r="C19508" s="30" t="s">
        <v>976</v>
      </c>
      <c r="D19508" s="30" t="s">
        <v>977</v>
      </c>
      <c r="E19508" s="75">
        <v>51</v>
      </c>
      <c r="F19508" s="30" t="s">
        <v>68</v>
      </c>
      <c r="G19508" s="30" t="s">
        <v>69</v>
      </c>
      <c r="H19508" s="75">
        <v>1</v>
      </c>
    </row>
    <row r="19509" spans="1:8">
      <c r="A19509" s="30" t="s">
        <v>5030</v>
      </c>
      <c r="B19509" s="74">
        <v>46227</v>
      </c>
      <c r="C19509" s="30" t="s">
        <v>980</v>
      </c>
      <c r="D19509" s="30" t="s">
        <v>981</v>
      </c>
      <c r="E19509" s="75">
        <v>121</v>
      </c>
      <c r="F19509" s="30" t="s">
        <v>70</v>
      </c>
      <c r="G19509" s="30" t="s">
        <v>71</v>
      </c>
      <c r="H19509" s="75">
        <v>2</v>
      </c>
    </row>
    <row r="19510" spans="1:8">
      <c r="A19510" s="30" t="s">
        <v>5030</v>
      </c>
      <c r="B19510" s="74">
        <v>46227</v>
      </c>
      <c r="C19510" s="30" t="s">
        <v>984</v>
      </c>
      <c r="D19510" s="30" t="s">
        <v>985</v>
      </c>
      <c r="E19510" s="75">
        <v>105</v>
      </c>
      <c r="F19510" s="30" t="s">
        <v>53</v>
      </c>
      <c r="G19510" s="30" t="s">
        <v>54</v>
      </c>
      <c r="H19510" s="75">
        <v>1</v>
      </c>
    </row>
    <row r="19511" spans="1:8">
      <c r="A19511" s="30" t="s">
        <v>5030</v>
      </c>
      <c r="B19511" s="74">
        <v>46227</v>
      </c>
      <c r="C19511" s="30" t="s">
        <v>986</v>
      </c>
      <c r="D19511" s="30" t="s">
        <v>987</v>
      </c>
      <c r="E19511" s="75">
        <v>73</v>
      </c>
      <c r="F19511" s="30" t="s">
        <v>53</v>
      </c>
      <c r="G19511" s="30" t="s">
        <v>54</v>
      </c>
      <c r="H19511" s="75">
        <v>1</v>
      </c>
    </row>
    <row r="19512" spans="1:8">
      <c r="A19512" s="30" t="s">
        <v>5030</v>
      </c>
      <c r="B19512" s="74">
        <v>46227</v>
      </c>
      <c r="C19512" s="30" t="s">
        <v>988</v>
      </c>
      <c r="D19512" s="30" t="s">
        <v>989</v>
      </c>
      <c r="E19512" s="75">
        <v>2</v>
      </c>
      <c r="F19512" s="30" t="s">
        <v>76</v>
      </c>
      <c r="G19512" s="30" t="s">
        <v>77</v>
      </c>
      <c r="H19512" s="75">
        <v>1</v>
      </c>
    </row>
    <row r="19513" spans="1:8">
      <c r="A19513" s="30" t="s">
        <v>5030</v>
      </c>
      <c r="B19513" s="74">
        <v>46227</v>
      </c>
      <c r="C19513" s="30" t="s">
        <v>996</v>
      </c>
      <c r="D19513" s="30" t="s">
        <v>997</v>
      </c>
      <c r="E19513" s="75">
        <v>40</v>
      </c>
      <c r="F19513" s="30" t="s">
        <v>53</v>
      </c>
      <c r="G19513" s="30" t="s">
        <v>54</v>
      </c>
      <c r="H19513" s="75">
        <v>1</v>
      </c>
    </row>
    <row r="19514" spans="1:8">
      <c r="A19514" s="30" t="s">
        <v>5030</v>
      </c>
      <c r="B19514" s="74">
        <v>46227</v>
      </c>
      <c r="C19514" s="30" t="s">
        <v>1004</v>
      </c>
      <c r="D19514" s="30" t="s">
        <v>1005</v>
      </c>
      <c r="E19514" s="75">
        <v>14</v>
      </c>
      <c r="F19514" s="30" t="s">
        <v>53</v>
      </c>
      <c r="G19514" s="30" t="s">
        <v>54</v>
      </c>
      <c r="H19514" s="75">
        <v>1</v>
      </c>
    </row>
    <row r="19515" spans="1:8">
      <c r="A19515" s="30" t="s">
        <v>5030</v>
      </c>
      <c r="B19515" s="74">
        <v>46227</v>
      </c>
      <c r="C19515" s="30" t="s">
        <v>1006</v>
      </c>
      <c r="D19515" s="30" t="s">
        <v>1007</v>
      </c>
      <c r="E19515" s="75">
        <v>28</v>
      </c>
      <c r="F19515" s="30" t="s">
        <v>68</v>
      </c>
      <c r="G19515" s="30" t="s">
        <v>69</v>
      </c>
      <c r="H19515" s="75">
        <v>1</v>
      </c>
    </row>
    <row r="19516" spans="1:8">
      <c r="A19516" s="30" t="s">
        <v>5030</v>
      </c>
      <c r="B19516" s="74">
        <v>46227</v>
      </c>
      <c r="C19516" s="30" t="s">
        <v>1008</v>
      </c>
      <c r="D19516" s="30" t="s">
        <v>1009</v>
      </c>
      <c r="E19516" s="75">
        <v>28</v>
      </c>
      <c r="F19516" s="30" t="s">
        <v>53</v>
      </c>
      <c r="G19516" s="30" t="s">
        <v>54</v>
      </c>
      <c r="H19516" s="75">
        <v>1</v>
      </c>
    </row>
    <row r="19517" spans="1:8">
      <c r="A19517" s="30" t="s">
        <v>5030</v>
      </c>
      <c r="B19517" s="74">
        <v>46227</v>
      </c>
      <c r="C19517" s="30" t="s">
        <v>1012</v>
      </c>
      <c r="D19517" s="30" t="s">
        <v>1013</v>
      </c>
      <c r="E19517" s="75">
        <v>30</v>
      </c>
      <c r="F19517" s="30" t="s">
        <v>53</v>
      </c>
      <c r="G19517" s="30" t="s">
        <v>54</v>
      </c>
      <c r="H19517" s="75">
        <v>1</v>
      </c>
    </row>
    <row r="19518" spans="1:8">
      <c r="A19518" s="30" t="s">
        <v>5030</v>
      </c>
      <c r="B19518" s="74">
        <v>46227</v>
      </c>
      <c r="C19518" s="30" t="s">
        <v>1014</v>
      </c>
      <c r="D19518" s="30" t="s">
        <v>1015</v>
      </c>
      <c r="E19518" s="75">
        <v>38</v>
      </c>
      <c r="F19518" s="30" t="s">
        <v>53</v>
      </c>
      <c r="G19518" s="30" t="s">
        <v>54</v>
      </c>
      <c r="H19518" s="75">
        <v>1</v>
      </c>
    </row>
    <row r="19519" spans="1:8">
      <c r="A19519" s="30" t="s">
        <v>5030</v>
      </c>
      <c r="B19519" s="74">
        <v>46227</v>
      </c>
      <c r="C19519" s="30" t="s">
        <v>1018</v>
      </c>
      <c r="D19519" s="30" t="s">
        <v>1019</v>
      </c>
      <c r="E19519" s="75">
        <v>126</v>
      </c>
      <c r="F19519" s="30" t="s">
        <v>70</v>
      </c>
      <c r="G19519" s="30" t="s">
        <v>71</v>
      </c>
      <c r="H19519" s="75">
        <v>2</v>
      </c>
    </row>
    <row r="19520" spans="1:8">
      <c r="A19520" s="30" t="s">
        <v>5030</v>
      </c>
      <c r="B19520" s="74">
        <v>46227</v>
      </c>
      <c r="C19520" s="30" t="s">
        <v>1022</v>
      </c>
      <c r="D19520" s="30" t="s">
        <v>1023</v>
      </c>
      <c r="E19520" s="75">
        <v>80</v>
      </c>
      <c r="F19520" s="30" t="s">
        <v>70</v>
      </c>
      <c r="G19520" s="30" t="s">
        <v>71</v>
      </c>
      <c r="H19520" s="75">
        <v>2</v>
      </c>
    </row>
    <row r="19521" spans="1:8">
      <c r="A19521" s="30" t="s">
        <v>5030</v>
      </c>
      <c r="B19521" s="74">
        <v>46227</v>
      </c>
      <c r="C19521" s="30" t="s">
        <v>1024</v>
      </c>
      <c r="D19521" s="30" t="s">
        <v>1025</v>
      </c>
      <c r="E19521" s="75">
        <v>16</v>
      </c>
      <c r="F19521" s="30" t="s">
        <v>70</v>
      </c>
      <c r="G19521" s="30" t="s">
        <v>71</v>
      </c>
      <c r="H19521" s="75">
        <v>2</v>
      </c>
    </row>
    <row r="19522" spans="1:8">
      <c r="A19522" s="30" t="s">
        <v>5030</v>
      </c>
      <c r="B19522" s="74">
        <v>46227</v>
      </c>
      <c r="C19522" s="30" t="s">
        <v>1026</v>
      </c>
      <c r="D19522" s="30" t="s">
        <v>1027</v>
      </c>
      <c r="E19522" s="75">
        <v>65</v>
      </c>
      <c r="F19522" s="30" t="s">
        <v>53</v>
      </c>
      <c r="G19522" s="30" t="s">
        <v>54</v>
      </c>
      <c r="H19522" s="75">
        <v>1</v>
      </c>
    </row>
    <row r="19523" spans="1:8">
      <c r="A19523" s="30" t="s">
        <v>5030</v>
      </c>
      <c r="B19523" s="74">
        <v>46227</v>
      </c>
      <c r="C19523" s="30" t="s">
        <v>1028</v>
      </c>
      <c r="D19523" s="30" t="s">
        <v>1029</v>
      </c>
      <c r="E19523" s="75">
        <v>209</v>
      </c>
      <c r="F19523" s="30" t="s">
        <v>53</v>
      </c>
      <c r="G19523" s="30" t="s">
        <v>54</v>
      </c>
      <c r="H19523" s="75">
        <v>1</v>
      </c>
    </row>
    <row r="19524" spans="1:8">
      <c r="A19524" s="30" t="s">
        <v>5030</v>
      </c>
      <c r="B19524" s="74">
        <v>46227</v>
      </c>
      <c r="C19524" s="30" t="s">
        <v>1032</v>
      </c>
      <c r="D19524" s="30" t="s">
        <v>1033</v>
      </c>
      <c r="E19524" s="75">
        <v>137</v>
      </c>
      <c r="F19524" s="30" t="s">
        <v>76</v>
      </c>
      <c r="G19524" s="30" t="s">
        <v>77</v>
      </c>
      <c r="H19524" s="75">
        <v>1</v>
      </c>
    </row>
    <row r="19525" spans="1:8">
      <c r="A19525" s="30" t="s">
        <v>5030</v>
      </c>
      <c r="B19525" s="74">
        <v>46227</v>
      </c>
      <c r="C19525" s="30" t="s">
        <v>1036</v>
      </c>
      <c r="D19525" s="30" t="s">
        <v>1037</v>
      </c>
      <c r="E19525" s="75">
        <v>129</v>
      </c>
      <c r="F19525" s="30" t="s">
        <v>53</v>
      </c>
      <c r="G19525" s="30" t="s">
        <v>54</v>
      </c>
      <c r="H19525" s="75">
        <v>1</v>
      </c>
    </row>
    <row r="19526" spans="1:8">
      <c r="A19526" s="30" t="s">
        <v>5030</v>
      </c>
      <c r="B19526" s="74">
        <v>46227</v>
      </c>
      <c r="C19526" s="30" t="s">
        <v>1040</v>
      </c>
      <c r="D19526" s="30" t="s">
        <v>1041</v>
      </c>
      <c r="E19526" s="75">
        <v>22</v>
      </c>
      <c r="F19526" s="30" t="s">
        <v>53</v>
      </c>
      <c r="G19526" s="30" t="s">
        <v>54</v>
      </c>
      <c r="H19526" s="75">
        <v>1</v>
      </c>
    </row>
    <row r="19527" spans="1:8">
      <c r="A19527" s="30" t="s">
        <v>5030</v>
      </c>
      <c r="B19527" s="74">
        <v>46227</v>
      </c>
      <c r="C19527" s="30" t="s">
        <v>1044</v>
      </c>
      <c r="D19527" s="30" t="s">
        <v>1045</v>
      </c>
      <c r="E19527" s="75">
        <v>162</v>
      </c>
      <c r="F19527" s="30" t="s">
        <v>53</v>
      </c>
      <c r="G19527" s="30" t="s">
        <v>54</v>
      </c>
      <c r="H19527" s="75">
        <v>1</v>
      </c>
    </row>
    <row r="19528" spans="1:8">
      <c r="A19528" s="30" t="s">
        <v>5030</v>
      </c>
      <c r="B19528" s="74">
        <v>46227</v>
      </c>
      <c r="C19528" s="30" t="s">
        <v>1046</v>
      </c>
      <c r="D19528" s="30" t="s">
        <v>1047</v>
      </c>
      <c r="E19528" s="75">
        <v>51</v>
      </c>
      <c r="F19528" s="30" t="s">
        <v>80</v>
      </c>
      <c r="G19528" s="30" t="s">
        <v>81</v>
      </c>
      <c r="H19528" s="75">
        <v>1</v>
      </c>
    </row>
    <row r="19529" spans="1:8">
      <c r="A19529" s="30" t="s">
        <v>5030</v>
      </c>
      <c r="B19529" s="74">
        <v>46227</v>
      </c>
      <c r="C19529" s="30" t="s">
        <v>1048</v>
      </c>
      <c r="D19529" s="30" t="s">
        <v>1049</v>
      </c>
      <c r="E19529" s="75">
        <v>77</v>
      </c>
      <c r="F19529" s="30" t="s">
        <v>76</v>
      </c>
      <c r="G19529" s="30" t="s">
        <v>77</v>
      </c>
      <c r="H19529" s="75">
        <v>1</v>
      </c>
    </row>
    <row r="19530" spans="1:8">
      <c r="A19530" s="30" t="s">
        <v>5030</v>
      </c>
      <c r="B19530" s="74">
        <v>46227</v>
      </c>
      <c r="C19530" s="30" t="s">
        <v>1050</v>
      </c>
      <c r="D19530" s="30" t="s">
        <v>1051</v>
      </c>
      <c r="E19530" s="75">
        <v>119</v>
      </c>
      <c r="F19530" s="30" t="s">
        <v>70</v>
      </c>
      <c r="G19530" s="30" t="s">
        <v>71</v>
      </c>
      <c r="H19530" s="75">
        <v>2</v>
      </c>
    </row>
    <row r="19531" spans="1:8">
      <c r="A19531" s="30" t="s">
        <v>5030</v>
      </c>
      <c r="B19531" s="74">
        <v>46227</v>
      </c>
      <c r="C19531" s="30" t="s">
        <v>1052</v>
      </c>
      <c r="D19531" s="30" t="s">
        <v>1053</v>
      </c>
      <c r="E19531" s="75">
        <v>111</v>
      </c>
      <c r="F19531" s="30" t="s">
        <v>53</v>
      </c>
      <c r="G19531" s="30" t="s">
        <v>54</v>
      </c>
      <c r="H19531" s="75">
        <v>1</v>
      </c>
    </row>
    <row r="19532" spans="1:8">
      <c r="A19532" s="30" t="s">
        <v>5030</v>
      </c>
      <c r="B19532" s="74">
        <v>46227</v>
      </c>
      <c r="C19532" s="30" t="s">
        <v>1054</v>
      </c>
      <c r="D19532" s="30" t="s">
        <v>1055</v>
      </c>
      <c r="E19532" s="75">
        <v>135</v>
      </c>
      <c r="F19532" s="30" t="s">
        <v>70</v>
      </c>
      <c r="G19532" s="30" t="s">
        <v>71</v>
      </c>
      <c r="H19532" s="75">
        <v>2</v>
      </c>
    </row>
    <row r="19533" spans="1:8">
      <c r="A19533" s="30" t="s">
        <v>5030</v>
      </c>
      <c r="B19533" s="74">
        <v>46227</v>
      </c>
      <c r="C19533" s="30" t="s">
        <v>1058</v>
      </c>
      <c r="D19533" s="30" t="s">
        <v>1059</v>
      </c>
      <c r="E19533" s="75">
        <v>1</v>
      </c>
      <c r="F19533" s="30" t="s">
        <v>80</v>
      </c>
      <c r="G19533" s="30" t="s">
        <v>81</v>
      </c>
      <c r="H19533" s="75">
        <v>1</v>
      </c>
    </row>
    <row r="19534" spans="1:8">
      <c r="A19534" s="30" t="s">
        <v>5030</v>
      </c>
      <c r="B19534" s="74">
        <v>46227</v>
      </c>
      <c r="C19534" s="30" t="s">
        <v>1066</v>
      </c>
      <c r="D19534" s="30" t="s">
        <v>1067</v>
      </c>
      <c r="E19534" s="75">
        <v>91</v>
      </c>
      <c r="F19534" s="30" t="s">
        <v>80</v>
      </c>
      <c r="G19534" s="30" t="s">
        <v>81</v>
      </c>
      <c r="H19534" s="75">
        <v>1</v>
      </c>
    </row>
    <row r="19535" spans="1:8">
      <c r="A19535" s="30" t="s">
        <v>5030</v>
      </c>
      <c r="B19535" s="74">
        <v>46227</v>
      </c>
      <c r="C19535" s="30" t="s">
        <v>1068</v>
      </c>
      <c r="D19535" s="30" t="s">
        <v>1069</v>
      </c>
      <c r="E19535" s="75">
        <v>136</v>
      </c>
      <c r="F19535" s="30" t="s">
        <v>70</v>
      </c>
      <c r="G19535" s="30" t="s">
        <v>71</v>
      </c>
      <c r="H19535" s="75">
        <v>2</v>
      </c>
    </row>
    <row r="19536" spans="1:8">
      <c r="A19536" s="30" t="s">
        <v>5030</v>
      </c>
      <c r="B19536" s="74">
        <v>46227</v>
      </c>
      <c r="C19536" s="30" t="s">
        <v>1070</v>
      </c>
      <c r="D19536" s="30" t="s">
        <v>1071</v>
      </c>
      <c r="E19536" s="75">
        <v>60</v>
      </c>
      <c r="F19536" s="30" t="s">
        <v>76</v>
      </c>
      <c r="G19536" s="30" t="s">
        <v>77</v>
      </c>
      <c r="H19536" s="75">
        <v>1</v>
      </c>
    </row>
    <row r="19537" spans="1:8">
      <c r="A19537" s="30" t="s">
        <v>5030</v>
      </c>
      <c r="B19537" s="74">
        <v>46227</v>
      </c>
      <c r="C19537" s="30" t="s">
        <v>1072</v>
      </c>
      <c r="D19537" s="30" t="s">
        <v>1073</v>
      </c>
      <c r="E19537" s="75">
        <v>70</v>
      </c>
      <c r="F19537" s="30" t="s">
        <v>53</v>
      </c>
      <c r="G19537" s="30" t="s">
        <v>54</v>
      </c>
      <c r="H19537" s="75">
        <v>1</v>
      </c>
    </row>
    <row r="19538" spans="1:8">
      <c r="A19538" s="30" t="s">
        <v>5030</v>
      </c>
      <c r="B19538" s="74">
        <v>46227</v>
      </c>
      <c r="C19538" s="30" t="s">
        <v>1076</v>
      </c>
      <c r="D19538" s="30" t="s">
        <v>1077</v>
      </c>
      <c r="E19538" s="75">
        <v>31</v>
      </c>
      <c r="F19538" s="30" t="s">
        <v>53</v>
      </c>
      <c r="G19538" s="30" t="s">
        <v>54</v>
      </c>
      <c r="H19538" s="75">
        <v>1</v>
      </c>
    </row>
    <row r="19539" spans="1:8">
      <c r="A19539" s="30" t="s">
        <v>5030</v>
      </c>
      <c r="B19539" s="74">
        <v>46227</v>
      </c>
      <c r="C19539" s="30" t="s">
        <v>1078</v>
      </c>
      <c r="D19539" s="30" t="s">
        <v>1079</v>
      </c>
      <c r="E19539" s="75">
        <v>31</v>
      </c>
      <c r="F19539" s="30" t="s">
        <v>68</v>
      </c>
      <c r="G19539" s="30" t="s">
        <v>69</v>
      </c>
      <c r="H19539" s="75">
        <v>1</v>
      </c>
    </row>
    <row r="19540" spans="1:8">
      <c r="A19540" s="30" t="s">
        <v>5030</v>
      </c>
      <c r="B19540" s="74">
        <v>46227</v>
      </c>
      <c r="C19540" s="30" t="s">
        <v>1080</v>
      </c>
      <c r="D19540" s="30" t="s">
        <v>1081</v>
      </c>
      <c r="E19540" s="75">
        <v>21</v>
      </c>
      <c r="F19540" s="30" t="s">
        <v>76</v>
      </c>
      <c r="G19540" s="30" t="s">
        <v>77</v>
      </c>
      <c r="H19540" s="75">
        <v>1</v>
      </c>
    </row>
    <row r="19541" spans="1:8">
      <c r="A19541" s="30" t="s">
        <v>5030</v>
      </c>
      <c r="B19541" s="74">
        <v>46227</v>
      </c>
      <c r="C19541" s="30" t="s">
        <v>1086</v>
      </c>
      <c r="D19541" s="30" t="s">
        <v>1087</v>
      </c>
      <c r="E19541" s="75">
        <v>154</v>
      </c>
      <c r="F19541" s="30" t="s">
        <v>53</v>
      </c>
      <c r="G19541" s="30" t="s">
        <v>54</v>
      </c>
      <c r="H19541" s="75">
        <v>1</v>
      </c>
    </row>
    <row r="19542" spans="1:8">
      <c r="A19542" s="30" t="s">
        <v>5030</v>
      </c>
      <c r="B19542" s="74">
        <v>46227</v>
      </c>
      <c r="C19542" s="30" t="s">
        <v>1088</v>
      </c>
      <c r="D19542" s="30" t="s">
        <v>1089</v>
      </c>
      <c r="E19542" s="75">
        <v>111</v>
      </c>
      <c r="F19542" s="30" t="s">
        <v>66</v>
      </c>
      <c r="G19542" s="30" t="s">
        <v>67</v>
      </c>
      <c r="H19542" s="75">
        <v>2</v>
      </c>
    </row>
    <row r="19543" spans="1:8">
      <c r="A19543" s="30" t="s">
        <v>5030</v>
      </c>
      <c r="B19543" s="74">
        <v>46227</v>
      </c>
      <c r="C19543" s="30" t="s">
        <v>1094</v>
      </c>
      <c r="D19543" s="30" t="s">
        <v>1095</v>
      </c>
      <c r="E19543" s="75">
        <v>53</v>
      </c>
      <c r="F19543" s="30" t="s">
        <v>70</v>
      </c>
      <c r="G19543" s="30" t="s">
        <v>71</v>
      </c>
      <c r="H19543" s="75">
        <v>2</v>
      </c>
    </row>
    <row r="19544" spans="1:8">
      <c r="A19544" s="30" t="s">
        <v>5030</v>
      </c>
      <c r="B19544" s="74">
        <v>46227</v>
      </c>
      <c r="C19544" s="30" t="s">
        <v>1096</v>
      </c>
      <c r="D19544" s="30" t="s">
        <v>1097</v>
      </c>
      <c r="E19544" s="75">
        <v>45</v>
      </c>
      <c r="F19544" s="30" t="s">
        <v>68</v>
      </c>
      <c r="G19544" s="30" t="s">
        <v>69</v>
      </c>
      <c r="H19544" s="75">
        <v>1</v>
      </c>
    </row>
    <row r="19545" spans="1:8">
      <c r="A19545" s="30" t="s">
        <v>5030</v>
      </c>
      <c r="B19545" s="74">
        <v>46227</v>
      </c>
      <c r="C19545" s="30" t="s">
        <v>1100</v>
      </c>
      <c r="D19545" s="30" t="s">
        <v>1101</v>
      </c>
      <c r="E19545" s="75">
        <v>108</v>
      </c>
      <c r="F19545" s="30" t="s">
        <v>53</v>
      </c>
      <c r="G19545" s="30" t="s">
        <v>54</v>
      </c>
      <c r="H19545" s="75">
        <v>1</v>
      </c>
    </row>
    <row r="19546" spans="1:8">
      <c r="A19546" s="30" t="s">
        <v>5030</v>
      </c>
      <c r="B19546" s="74">
        <v>46227</v>
      </c>
      <c r="C19546" s="30" t="s">
        <v>1102</v>
      </c>
      <c r="D19546" s="30" t="s">
        <v>1103</v>
      </c>
      <c r="E19546" s="75">
        <v>26</v>
      </c>
      <c r="F19546" s="30" t="s">
        <v>53</v>
      </c>
      <c r="G19546" s="30" t="s">
        <v>54</v>
      </c>
      <c r="H19546" s="75">
        <v>1</v>
      </c>
    </row>
    <row r="19547" spans="1:8">
      <c r="A19547" s="30" t="s">
        <v>5030</v>
      </c>
      <c r="B19547" s="74">
        <v>46227</v>
      </c>
      <c r="C19547" s="30" t="s">
        <v>1104</v>
      </c>
      <c r="D19547" s="30" t="s">
        <v>1105</v>
      </c>
      <c r="E19547" s="75">
        <v>112</v>
      </c>
      <c r="F19547" s="30" t="s">
        <v>53</v>
      </c>
      <c r="G19547" s="30" t="s">
        <v>54</v>
      </c>
      <c r="H19547" s="75">
        <v>1</v>
      </c>
    </row>
    <row r="19548" spans="1:8">
      <c r="A19548" s="30" t="s">
        <v>5030</v>
      </c>
      <c r="B19548" s="74">
        <v>46227</v>
      </c>
      <c r="C19548" s="30" t="s">
        <v>1106</v>
      </c>
      <c r="D19548" s="30" t="s">
        <v>1107</v>
      </c>
      <c r="E19548" s="75">
        <v>333</v>
      </c>
      <c r="F19548" s="30" t="s">
        <v>80</v>
      </c>
      <c r="G19548" s="30" t="s">
        <v>81</v>
      </c>
      <c r="H19548" s="75">
        <v>1</v>
      </c>
    </row>
    <row r="19549" spans="1:8">
      <c r="A19549" s="30" t="s">
        <v>5030</v>
      </c>
      <c r="B19549" s="74">
        <v>46227</v>
      </c>
      <c r="C19549" s="30" t="s">
        <v>1108</v>
      </c>
      <c r="D19549" s="30" t="s">
        <v>1109</v>
      </c>
      <c r="E19549" s="75">
        <v>93</v>
      </c>
      <c r="F19549" s="30" t="s">
        <v>53</v>
      </c>
      <c r="G19549" s="30" t="s">
        <v>54</v>
      </c>
      <c r="H19549" s="75">
        <v>1</v>
      </c>
    </row>
    <row r="19550" spans="1:8">
      <c r="A19550" s="30" t="s">
        <v>5030</v>
      </c>
      <c r="B19550" s="74">
        <v>46227</v>
      </c>
      <c r="C19550" s="30" t="s">
        <v>1110</v>
      </c>
      <c r="D19550" s="30" t="s">
        <v>1111</v>
      </c>
      <c r="E19550" s="75">
        <v>91</v>
      </c>
      <c r="F19550" s="30" t="s">
        <v>78</v>
      </c>
      <c r="G19550" s="30" t="s">
        <v>79</v>
      </c>
      <c r="H19550" s="75">
        <v>2</v>
      </c>
    </row>
    <row r="19551" spans="1:8">
      <c r="A19551" s="30" t="s">
        <v>5030</v>
      </c>
      <c r="B19551" s="74">
        <v>46227</v>
      </c>
      <c r="C19551" s="30" t="s">
        <v>1112</v>
      </c>
      <c r="D19551" s="30" t="s">
        <v>1113</v>
      </c>
      <c r="E19551" s="75">
        <v>20</v>
      </c>
      <c r="F19551" s="30" t="s">
        <v>53</v>
      </c>
      <c r="G19551" s="30" t="s">
        <v>54</v>
      </c>
      <c r="H19551" s="75">
        <v>1</v>
      </c>
    </row>
    <row r="19552" spans="1:8">
      <c r="A19552" s="30" t="s">
        <v>5030</v>
      </c>
      <c r="B19552" s="74">
        <v>46227</v>
      </c>
      <c r="C19552" s="30" t="s">
        <v>1120</v>
      </c>
      <c r="D19552" s="30" t="s">
        <v>1121</v>
      </c>
      <c r="E19552" s="75">
        <v>115</v>
      </c>
      <c r="F19552" s="30" t="s">
        <v>70</v>
      </c>
      <c r="G19552" s="30" t="s">
        <v>71</v>
      </c>
      <c r="H19552" s="75">
        <v>2</v>
      </c>
    </row>
    <row r="19553" spans="1:8">
      <c r="A19553" s="30" t="s">
        <v>5030</v>
      </c>
      <c r="B19553" s="74">
        <v>46227</v>
      </c>
      <c r="C19553" s="30" t="s">
        <v>1122</v>
      </c>
      <c r="D19553" s="30" t="s">
        <v>1123</v>
      </c>
      <c r="E19553" s="75">
        <v>51</v>
      </c>
      <c r="F19553" s="30" t="s">
        <v>70</v>
      </c>
      <c r="G19553" s="30" t="s">
        <v>71</v>
      </c>
      <c r="H19553" s="75">
        <v>2</v>
      </c>
    </row>
    <row r="19554" spans="1:8">
      <c r="A19554" s="30" t="s">
        <v>5030</v>
      </c>
      <c r="B19554" s="74">
        <v>46227</v>
      </c>
      <c r="C19554" s="30" t="s">
        <v>1126</v>
      </c>
      <c r="D19554" s="30" t="s">
        <v>1127</v>
      </c>
      <c r="E19554" s="75">
        <v>71</v>
      </c>
      <c r="F19554" s="30" t="s">
        <v>70</v>
      </c>
      <c r="G19554" s="30" t="s">
        <v>71</v>
      </c>
      <c r="H19554" s="75">
        <v>2</v>
      </c>
    </row>
    <row r="19555" spans="1:8">
      <c r="A19555" s="30" t="s">
        <v>5030</v>
      </c>
      <c r="B19555" s="74">
        <v>46227</v>
      </c>
      <c r="C19555" s="30" t="s">
        <v>1128</v>
      </c>
      <c r="D19555" s="30" t="s">
        <v>1129</v>
      </c>
      <c r="E19555" s="75">
        <v>44</v>
      </c>
      <c r="F19555" s="30" t="s">
        <v>70</v>
      </c>
      <c r="G19555" s="30" t="s">
        <v>71</v>
      </c>
      <c r="H19555" s="75">
        <v>2</v>
      </c>
    </row>
    <row r="19556" spans="1:8">
      <c r="A19556" s="30" t="s">
        <v>5030</v>
      </c>
      <c r="B19556" s="74">
        <v>46227</v>
      </c>
      <c r="C19556" s="30" t="s">
        <v>1130</v>
      </c>
      <c r="D19556" s="30" t="s">
        <v>1131</v>
      </c>
      <c r="E19556" s="75">
        <v>132</v>
      </c>
      <c r="F19556" s="30" t="s">
        <v>70</v>
      </c>
      <c r="G19556" s="30" t="s">
        <v>71</v>
      </c>
      <c r="H19556" s="75">
        <v>2</v>
      </c>
    </row>
    <row r="19557" spans="1:8">
      <c r="A19557" s="30" t="s">
        <v>5030</v>
      </c>
      <c r="B19557" s="74">
        <v>46227</v>
      </c>
      <c r="C19557" s="30" t="s">
        <v>1132</v>
      </c>
      <c r="D19557" s="30" t="s">
        <v>1133</v>
      </c>
      <c r="E19557" s="75">
        <v>61</v>
      </c>
      <c r="F19557" s="30" t="s">
        <v>70</v>
      </c>
      <c r="G19557" s="30" t="s">
        <v>71</v>
      </c>
      <c r="H19557" s="75">
        <v>2</v>
      </c>
    </row>
    <row r="19558" spans="1:8">
      <c r="A19558" s="30" t="s">
        <v>5030</v>
      </c>
      <c r="B19558" s="74">
        <v>46227</v>
      </c>
      <c r="C19558" s="30" t="s">
        <v>1134</v>
      </c>
      <c r="D19558" s="30" t="s">
        <v>1135</v>
      </c>
      <c r="E19558" s="75">
        <v>506</v>
      </c>
      <c r="F19558" s="30" t="s">
        <v>70</v>
      </c>
      <c r="G19558" s="30" t="s">
        <v>71</v>
      </c>
      <c r="H19558" s="75">
        <v>2</v>
      </c>
    </row>
    <row r="19559" spans="1:8">
      <c r="A19559" s="30" t="s">
        <v>5030</v>
      </c>
      <c r="B19559" s="74">
        <v>46227</v>
      </c>
      <c r="C19559" s="30" t="s">
        <v>1136</v>
      </c>
      <c r="D19559" s="30" t="s">
        <v>1137</v>
      </c>
      <c r="E19559" s="75">
        <v>51</v>
      </c>
      <c r="F19559" s="30" t="s">
        <v>70</v>
      </c>
      <c r="G19559" s="30" t="s">
        <v>71</v>
      </c>
      <c r="H19559" s="75">
        <v>2</v>
      </c>
    </row>
    <row r="19560" spans="1:8">
      <c r="A19560" s="30" t="s">
        <v>5030</v>
      </c>
      <c r="B19560" s="74">
        <v>46227</v>
      </c>
      <c r="C19560" s="30" t="s">
        <v>1138</v>
      </c>
      <c r="D19560" s="30" t="s">
        <v>1139</v>
      </c>
      <c r="E19560" s="75">
        <v>3</v>
      </c>
      <c r="F19560" s="30" t="s">
        <v>76</v>
      </c>
      <c r="G19560" s="30" t="s">
        <v>77</v>
      </c>
      <c r="H19560" s="75">
        <v>1</v>
      </c>
    </row>
    <row r="19561" spans="1:8">
      <c r="A19561" s="30" t="s">
        <v>5030</v>
      </c>
      <c r="B19561" s="74">
        <v>46227</v>
      </c>
      <c r="C19561" s="30" t="s">
        <v>1140</v>
      </c>
      <c r="D19561" s="30" t="s">
        <v>1141</v>
      </c>
      <c r="E19561" s="75">
        <v>210</v>
      </c>
      <c r="F19561" s="30" t="s">
        <v>53</v>
      </c>
      <c r="G19561" s="30" t="s">
        <v>54</v>
      </c>
      <c r="H19561" s="75">
        <v>1</v>
      </c>
    </row>
    <row r="19562" spans="1:8">
      <c r="A19562" s="30" t="s">
        <v>5030</v>
      </c>
      <c r="B19562" s="74">
        <v>46227</v>
      </c>
      <c r="C19562" s="30" t="s">
        <v>1142</v>
      </c>
      <c r="D19562" s="30" t="s">
        <v>1143</v>
      </c>
      <c r="E19562" s="75">
        <v>30</v>
      </c>
      <c r="F19562" s="30" t="s">
        <v>76</v>
      </c>
      <c r="G19562" s="30" t="s">
        <v>77</v>
      </c>
      <c r="H19562" s="75">
        <v>1</v>
      </c>
    </row>
    <row r="19563" spans="1:8">
      <c r="A19563" s="30" t="s">
        <v>5030</v>
      </c>
      <c r="B19563" s="74">
        <v>46227</v>
      </c>
      <c r="C19563" s="30" t="s">
        <v>1148</v>
      </c>
      <c r="D19563" s="30" t="s">
        <v>1149</v>
      </c>
      <c r="E19563" s="75">
        <v>39</v>
      </c>
      <c r="F19563" s="30" t="s">
        <v>76</v>
      </c>
      <c r="G19563" s="30" t="s">
        <v>77</v>
      </c>
      <c r="H19563" s="75">
        <v>1</v>
      </c>
    </row>
    <row r="19564" spans="1:8">
      <c r="A19564" s="30" t="s">
        <v>5030</v>
      </c>
      <c r="B19564" s="74">
        <v>46227</v>
      </c>
      <c r="C19564" s="30" t="s">
        <v>1150</v>
      </c>
      <c r="D19564" s="30" t="s">
        <v>1151</v>
      </c>
      <c r="E19564" s="75">
        <v>36</v>
      </c>
      <c r="F19564" s="30" t="s">
        <v>68</v>
      </c>
      <c r="G19564" s="30" t="s">
        <v>69</v>
      </c>
      <c r="H19564" s="75">
        <v>1</v>
      </c>
    </row>
    <row r="19565" spans="1:8">
      <c r="A19565" s="30" t="s">
        <v>5030</v>
      </c>
      <c r="B19565" s="74">
        <v>46227</v>
      </c>
      <c r="C19565" s="30" t="s">
        <v>1152</v>
      </c>
      <c r="D19565" s="30" t="s">
        <v>1153</v>
      </c>
      <c r="E19565" s="75">
        <v>82</v>
      </c>
      <c r="F19565" s="30" t="s">
        <v>70</v>
      </c>
      <c r="G19565" s="30" t="s">
        <v>71</v>
      </c>
      <c r="H19565" s="75">
        <v>2</v>
      </c>
    </row>
    <row r="19566" spans="1:8">
      <c r="A19566" s="30" t="s">
        <v>5030</v>
      </c>
      <c r="B19566" s="74">
        <v>46227</v>
      </c>
      <c r="C19566" s="30" t="s">
        <v>1154</v>
      </c>
      <c r="D19566" s="30" t="s">
        <v>1155</v>
      </c>
      <c r="E19566" s="75">
        <v>78</v>
      </c>
      <c r="F19566" s="30" t="s">
        <v>53</v>
      </c>
      <c r="G19566" s="30" t="s">
        <v>54</v>
      </c>
      <c r="H19566" s="75">
        <v>1</v>
      </c>
    </row>
    <row r="19567" spans="1:8">
      <c r="A19567" s="30" t="s">
        <v>5030</v>
      </c>
      <c r="B19567" s="74">
        <v>46227</v>
      </c>
      <c r="C19567" s="30" t="s">
        <v>1156</v>
      </c>
      <c r="D19567" s="30" t="s">
        <v>1157</v>
      </c>
      <c r="E19567" s="75">
        <v>6</v>
      </c>
      <c r="F19567" s="30" t="s">
        <v>76</v>
      </c>
      <c r="G19567" s="30" t="s">
        <v>77</v>
      </c>
      <c r="H19567" s="75">
        <v>1</v>
      </c>
    </row>
    <row r="19568" spans="1:8">
      <c r="A19568" s="30" t="s">
        <v>5030</v>
      </c>
      <c r="B19568" s="74">
        <v>46227</v>
      </c>
      <c r="C19568" s="30" t="s">
        <v>1160</v>
      </c>
      <c r="D19568" s="30" t="s">
        <v>1161</v>
      </c>
      <c r="E19568" s="75">
        <v>77</v>
      </c>
      <c r="F19568" s="30" t="s">
        <v>70</v>
      </c>
      <c r="G19568" s="30" t="s">
        <v>71</v>
      </c>
      <c r="H19568" s="75">
        <v>2</v>
      </c>
    </row>
    <row r="19569" spans="1:8">
      <c r="A19569" s="30" t="s">
        <v>5030</v>
      </c>
      <c r="B19569" s="74">
        <v>46227</v>
      </c>
      <c r="C19569" s="30" t="s">
        <v>1164</v>
      </c>
      <c r="D19569" s="30" t="s">
        <v>1165</v>
      </c>
      <c r="E19569" s="75">
        <v>127</v>
      </c>
      <c r="F19569" s="30" t="s">
        <v>70</v>
      </c>
      <c r="G19569" s="30" t="s">
        <v>71</v>
      </c>
      <c r="H19569" s="75">
        <v>2</v>
      </c>
    </row>
    <row r="19570" spans="1:8">
      <c r="A19570" s="30" t="s">
        <v>5030</v>
      </c>
      <c r="B19570" s="74">
        <v>46227</v>
      </c>
      <c r="C19570" s="30" t="s">
        <v>1166</v>
      </c>
      <c r="D19570" s="30" t="s">
        <v>1167</v>
      </c>
      <c r="E19570" s="75">
        <v>52</v>
      </c>
      <c r="F19570" s="30" t="s">
        <v>53</v>
      </c>
      <c r="G19570" s="30" t="s">
        <v>54</v>
      </c>
      <c r="H19570" s="75">
        <v>1</v>
      </c>
    </row>
    <row r="19571" spans="1:8">
      <c r="A19571" s="30" t="s">
        <v>5030</v>
      </c>
      <c r="B19571" s="74">
        <v>46227</v>
      </c>
      <c r="C19571" s="30" t="s">
        <v>1172</v>
      </c>
      <c r="D19571" s="30" t="s">
        <v>1173</v>
      </c>
      <c r="E19571" s="75">
        <v>7</v>
      </c>
      <c r="F19571" s="30" t="s">
        <v>76</v>
      </c>
      <c r="G19571" s="30" t="s">
        <v>77</v>
      </c>
      <c r="H19571" s="75">
        <v>1</v>
      </c>
    </row>
    <row r="19572" spans="1:8">
      <c r="A19572" s="30" t="s">
        <v>5030</v>
      </c>
      <c r="B19572" s="74">
        <v>46227</v>
      </c>
      <c r="C19572" s="30" t="s">
        <v>1174</v>
      </c>
      <c r="D19572" s="30" t="s">
        <v>1175</v>
      </c>
      <c r="E19572" s="75">
        <v>84</v>
      </c>
      <c r="F19572" s="30" t="s">
        <v>53</v>
      </c>
      <c r="G19572" s="30" t="s">
        <v>54</v>
      </c>
      <c r="H19572" s="75">
        <v>1</v>
      </c>
    </row>
    <row r="19573" spans="1:8">
      <c r="A19573" s="30" t="s">
        <v>5030</v>
      </c>
      <c r="B19573" s="74">
        <v>46227</v>
      </c>
      <c r="C19573" s="30" t="s">
        <v>1180</v>
      </c>
      <c r="D19573" s="30" t="s">
        <v>1181</v>
      </c>
      <c r="E19573" s="75">
        <v>279</v>
      </c>
      <c r="F19573" s="30" t="s">
        <v>53</v>
      </c>
      <c r="G19573" s="30" t="s">
        <v>54</v>
      </c>
      <c r="H19573" s="75">
        <v>1</v>
      </c>
    </row>
    <row r="19574" spans="1:8">
      <c r="A19574" s="30" t="s">
        <v>5030</v>
      </c>
      <c r="B19574" s="74">
        <v>46227</v>
      </c>
      <c r="C19574" s="30" t="s">
        <v>1188</v>
      </c>
      <c r="D19574" s="30" t="s">
        <v>1189</v>
      </c>
      <c r="E19574" s="75">
        <v>11</v>
      </c>
      <c r="F19574" s="30" t="s">
        <v>53</v>
      </c>
      <c r="G19574" s="30" t="s">
        <v>54</v>
      </c>
      <c r="H19574" s="75">
        <v>1</v>
      </c>
    </row>
    <row r="19575" spans="1:8">
      <c r="A19575" s="30" t="s">
        <v>5030</v>
      </c>
      <c r="B19575" s="74">
        <v>46227</v>
      </c>
      <c r="C19575" s="30" t="s">
        <v>1192</v>
      </c>
      <c r="D19575" s="30" t="s">
        <v>1193</v>
      </c>
      <c r="E19575" s="75">
        <v>36</v>
      </c>
      <c r="F19575" s="30" t="s">
        <v>53</v>
      </c>
      <c r="G19575" s="30" t="s">
        <v>54</v>
      </c>
      <c r="H19575" s="75">
        <v>1</v>
      </c>
    </row>
    <row r="19576" spans="1:8">
      <c r="A19576" s="30" t="s">
        <v>5030</v>
      </c>
      <c r="B19576" s="74">
        <v>46227</v>
      </c>
      <c r="C19576" s="30" t="s">
        <v>1198</v>
      </c>
      <c r="D19576" s="30" t="s">
        <v>1199</v>
      </c>
      <c r="E19576" s="75">
        <v>35</v>
      </c>
      <c r="F19576" s="30" t="s">
        <v>70</v>
      </c>
      <c r="G19576" s="30" t="s">
        <v>71</v>
      </c>
      <c r="H19576" s="75">
        <v>2</v>
      </c>
    </row>
    <row r="19577" spans="1:8">
      <c r="A19577" s="30" t="s">
        <v>5030</v>
      </c>
      <c r="B19577" s="74">
        <v>46227</v>
      </c>
      <c r="C19577" s="30" t="s">
        <v>1204</v>
      </c>
      <c r="D19577" s="30" t="s">
        <v>1205</v>
      </c>
      <c r="E19577" s="75">
        <v>12</v>
      </c>
      <c r="F19577" s="30" t="s">
        <v>53</v>
      </c>
      <c r="G19577" s="30" t="s">
        <v>54</v>
      </c>
      <c r="H19577" s="75">
        <v>1</v>
      </c>
    </row>
    <row r="19578" spans="1:8">
      <c r="A19578" s="30" t="s">
        <v>5030</v>
      </c>
      <c r="B19578" s="74">
        <v>46227</v>
      </c>
      <c r="C19578" s="30" t="s">
        <v>1206</v>
      </c>
      <c r="D19578" s="30" t="s">
        <v>1207</v>
      </c>
      <c r="E19578" s="75">
        <v>54</v>
      </c>
      <c r="F19578" s="30" t="s">
        <v>53</v>
      </c>
      <c r="G19578" s="30" t="s">
        <v>54</v>
      </c>
      <c r="H19578" s="75">
        <v>1</v>
      </c>
    </row>
    <row r="19579" spans="1:8">
      <c r="A19579" s="30" t="s">
        <v>5030</v>
      </c>
      <c r="B19579" s="74">
        <v>46227</v>
      </c>
      <c r="C19579" s="30" t="s">
        <v>1208</v>
      </c>
      <c r="D19579" s="30" t="s">
        <v>1209</v>
      </c>
      <c r="E19579" s="75">
        <v>87</v>
      </c>
      <c r="F19579" s="30" t="s">
        <v>53</v>
      </c>
      <c r="G19579" s="30" t="s">
        <v>54</v>
      </c>
      <c r="H19579" s="75">
        <v>1</v>
      </c>
    </row>
    <row r="19580" spans="1:8">
      <c r="A19580" s="30" t="s">
        <v>5030</v>
      </c>
      <c r="B19580" s="74">
        <v>46227</v>
      </c>
      <c r="C19580" s="30" t="s">
        <v>1210</v>
      </c>
      <c r="D19580" s="30" t="s">
        <v>1211</v>
      </c>
      <c r="E19580" s="75">
        <v>42</v>
      </c>
      <c r="F19580" s="30" t="s">
        <v>58</v>
      </c>
      <c r="G19580" s="30" t="s">
        <v>59</v>
      </c>
      <c r="H19580" s="75">
        <v>3</v>
      </c>
    </row>
    <row r="19581" spans="1:8">
      <c r="A19581" s="30" t="s">
        <v>5030</v>
      </c>
      <c r="B19581" s="74">
        <v>46227</v>
      </c>
      <c r="C19581" s="30" t="s">
        <v>1212</v>
      </c>
      <c r="D19581" s="30" t="s">
        <v>1213</v>
      </c>
      <c r="E19581" s="75">
        <v>104</v>
      </c>
      <c r="F19581" s="30" t="s">
        <v>80</v>
      </c>
      <c r="G19581" s="30" t="s">
        <v>81</v>
      </c>
      <c r="H19581" s="75">
        <v>1</v>
      </c>
    </row>
    <row r="19582" spans="1:8">
      <c r="A19582" s="30" t="s">
        <v>5030</v>
      </c>
      <c r="B19582" s="74">
        <v>46227</v>
      </c>
      <c r="C19582" s="30" t="s">
        <v>1218</v>
      </c>
      <c r="D19582" s="30" t="s">
        <v>1219</v>
      </c>
      <c r="E19582" s="75">
        <v>17</v>
      </c>
      <c r="F19582" s="30" t="s">
        <v>53</v>
      </c>
      <c r="G19582" s="30" t="s">
        <v>54</v>
      </c>
      <c r="H19582" s="75">
        <v>1</v>
      </c>
    </row>
    <row r="19583" spans="1:8">
      <c r="A19583" s="30" t="s">
        <v>5030</v>
      </c>
      <c r="B19583" s="74">
        <v>46227</v>
      </c>
      <c r="C19583" s="30" t="s">
        <v>1220</v>
      </c>
      <c r="D19583" s="30" t="s">
        <v>1221</v>
      </c>
      <c r="E19583" s="75">
        <v>16</v>
      </c>
      <c r="F19583" s="30" t="s">
        <v>76</v>
      </c>
      <c r="G19583" s="30" t="s">
        <v>77</v>
      </c>
      <c r="H19583" s="75">
        <v>1</v>
      </c>
    </row>
    <row r="19584" spans="1:8">
      <c r="A19584" s="30" t="s">
        <v>5030</v>
      </c>
      <c r="B19584" s="74">
        <v>46227</v>
      </c>
      <c r="C19584" s="30" t="s">
        <v>1224</v>
      </c>
      <c r="D19584" s="30" t="s">
        <v>1225</v>
      </c>
      <c r="E19584" s="75">
        <v>134</v>
      </c>
      <c r="F19584" s="30" t="s">
        <v>70</v>
      </c>
      <c r="G19584" s="30" t="s">
        <v>71</v>
      </c>
      <c r="H19584" s="75">
        <v>2</v>
      </c>
    </row>
    <row r="19585" spans="1:8">
      <c r="A19585" s="30" t="s">
        <v>5030</v>
      </c>
      <c r="B19585" s="74">
        <v>46227</v>
      </c>
      <c r="C19585" s="30" t="s">
        <v>1226</v>
      </c>
      <c r="D19585" s="30" t="s">
        <v>1227</v>
      </c>
      <c r="E19585" s="75">
        <v>143</v>
      </c>
      <c r="F19585" s="30" t="s">
        <v>70</v>
      </c>
      <c r="G19585" s="30" t="s">
        <v>71</v>
      </c>
      <c r="H19585" s="75">
        <v>2</v>
      </c>
    </row>
    <row r="19586" spans="1:8">
      <c r="A19586" s="30" t="s">
        <v>5030</v>
      </c>
      <c r="B19586" s="74">
        <v>46227</v>
      </c>
      <c r="C19586" s="30" t="s">
        <v>1228</v>
      </c>
      <c r="D19586" s="30" t="s">
        <v>1229</v>
      </c>
      <c r="E19586" s="75">
        <v>33</v>
      </c>
      <c r="F19586" s="30" t="s">
        <v>53</v>
      </c>
      <c r="G19586" s="30" t="s">
        <v>54</v>
      </c>
      <c r="H19586" s="75">
        <v>1</v>
      </c>
    </row>
    <row r="19587" spans="1:8">
      <c r="A19587" s="30" t="s">
        <v>5030</v>
      </c>
      <c r="B19587" s="74">
        <v>46227</v>
      </c>
      <c r="C19587" s="30" t="s">
        <v>1232</v>
      </c>
      <c r="D19587" s="30" t="s">
        <v>1233</v>
      </c>
      <c r="E19587" s="75">
        <v>59</v>
      </c>
      <c r="F19587" s="30" t="s">
        <v>70</v>
      </c>
      <c r="G19587" s="30" t="s">
        <v>71</v>
      </c>
      <c r="H19587" s="75">
        <v>2</v>
      </c>
    </row>
    <row r="19588" spans="1:8">
      <c r="A19588" s="30" t="s">
        <v>5030</v>
      </c>
      <c r="B19588" s="74">
        <v>46227</v>
      </c>
      <c r="C19588" s="30" t="s">
        <v>1234</v>
      </c>
      <c r="D19588" s="30" t="s">
        <v>1235</v>
      </c>
      <c r="E19588" s="75">
        <v>116</v>
      </c>
      <c r="F19588" s="30" t="s">
        <v>70</v>
      </c>
      <c r="G19588" s="30" t="s">
        <v>71</v>
      </c>
      <c r="H19588" s="75">
        <v>2</v>
      </c>
    </row>
    <row r="19589" spans="1:8">
      <c r="A19589" s="30" t="s">
        <v>5030</v>
      </c>
      <c r="B19589" s="74">
        <v>46227</v>
      </c>
      <c r="C19589" s="30" t="s">
        <v>1242</v>
      </c>
      <c r="D19589" s="30" t="s">
        <v>1243</v>
      </c>
      <c r="E19589" s="75">
        <v>114</v>
      </c>
      <c r="F19589" s="30" t="s">
        <v>70</v>
      </c>
      <c r="G19589" s="30" t="s">
        <v>71</v>
      </c>
      <c r="H19589" s="75">
        <v>2</v>
      </c>
    </row>
    <row r="19590" spans="1:8">
      <c r="A19590" s="30" t="s">
        <v>5030</v>
      </c>
      <c r="B19590" s="74">
        <v>46227</v>
      </c>
      <c r="C19590" s="30" t="s">
        <v>1246</v>
      </c>
      <c r="D19590" s="30" t="s">
        <v>1247</v>
      </c>
      <c r="E19590" s="75">
        <v>8</v>
      </c>
      <c r="F19590" s="30" t="s">
        <v>76</v>
      </c>
      <c r="G19590" s="30" t="s">
        <v>77</v>
      </c>
      <c r="H19590" s="75">
        <v>1</v>
      </c>
    </row>
    <row r="19591" spans="1:8">
      <c r="A19591" s="30" t="s">
        <v>5030</v>
      </c>
      <c r="B19591" s="74">
        <v>46227</v>
      </c>
      <c r="C19591" s="30" t="s">
        <v>1250</v>
      </c>
      <c r="D19591" s="30" t="s">
        <v>1251</v>
      </c>
      <c r="E19591" s="75">
        <v>80</v>
      </c>
      <c r="F19591" s="30" t="s">
        <v>70</v>
      </c>
      <c r="G19591" s="30" t="s">
        <v>71</v>
      </c>
      <c r="H19591" s="75">
        <v>2</v>
      </c>
    </row>
    <row r="19592" spans="1:8">
      <c r="A19592" s="30" t="s">
        <v>5030</v>
      </c>
      <c r="B19592" s="74">
        <v>46227</v>
      </c>
      <c r="C19592" s="30" t="s">
        <v>1254</v>
      </c>
      <c r="D19592" s="30" t="s">
        <v>1255</v>
      </c>
      <c r="E19592" s="75">
        <v>66</v>
      </c>
      <c r="F19592" s="30" t="s">
        <v>63</v>
      </c>
      <c r="G19592" s="30" t="s">
        <v>64</v>
      </c>
      <c r="H19592" s="75">
        <v>2</v>
      </c>
    </row>
    <row r="19593" spans="1:8">
      <c r="A19593" s="30" t="s">
        <v>5030</v>
      </c>
      <c r="B19593" s="74">
        <v>46227</v>
      </c>
      <c r="C19593" s="30" t="s">
        <v>1260</v>
      </c>
      <c r="D19593" s="30" t="s">
        <v>1261</v>
      </c>
      <c r="E19593" s="75">
        <v>57</v>
      </c>
      <c r="F19593" s="30" t="s">
        <v>70</v>
      </c>
      <c r="G19593" s="30" t="s">
        <v>71</v>
      </c>
      <c r="H19593" s="75">
        <v>2</v>
      </c>
    </row>
    <row r="19594" spans="1:8">
      <c r="A19594" s="30" t="s">
        <v>5030</v>
      </c>
      <c r="B19594" s="74">
        <v>46227</v>
      </c>
      <c r="C19594" s="30" t="s">
        <v>1262</v>
      </c>
      <c r="D19594" s="30" t="s">
        <v>1263</v>
      </c>
      <c r="E19594" s="75">
        <v>11</v>
      </c>
      <c r="F19594" s="30" t="s">
        <v>76</v>
      </c>
      <c r="G19594" s="30" t="s">
        <v>77</v>
      </c>
      <c r="H19594" s="75">
        <v>1</v>
      </c>
    </row>
    <row r="19595" spans="1:8">
      <c r="A19595" s="30" t="s">
        <v>5030</v>
      </c>
      <c r="B19595" s="74">
        <v>46227</v>
      </c>
      <c r="C19595" s="30" t="s">
        <v>1264</v>
      </c>
      <c r="D19595" s="30" t="s">
        <v>1265</v>
      </c>
      <c r="E19595" s="75">
        <v>74</v>
      </c>
      <c r="F19595" s="30" t="s">
        <v>70</v>
      </c>
      <c r="G19595" s="30" t="s">
        <v>71</v>
      </c>
      <c r="H19595" s="75">
        <v>2</v>
      </c>
    </row>
    <row r="19596" spans="1:8">
      <c r="A19596" s="30" t="s">
        <v>5030</v>
      </c>
      <c r="B19596" s="74">
        <v>46227</v>
      </c>
      <c r="C19596" s="30" t="s">
        <v>1266</v>
      </c>
      <c r="D19596" s="30" t="s">
        <v>1267</v>
      </c>
      <c r="E19596" s="75">
        <v>82</v>
      </c>
      <c r="F19596" s="30" t="s">
        <v>53</v>
      </c>
      <c r="G19596" s="30" t="s">
        <v>54</v>
      </c>
      <c r="H19596" s="75">
        <v>1</v>
      </c>
    </row>
    <row r="19597" spans="1:8">
      <c r="A19597" s="30" t="s">
        <v>5030</v>
      </c>
      <c r="B19597" s="74">
        <v>46227</v>
      </c>
      <c r="C19597" s="30" t="s">
        <v>1270</v>
      </c>
      <c r="D19597" s="30" t="s">
        <v>1271</v>
      </c>
      <c r="E19597" s="75">
        <v>69</v>
      </c>
      <c r="F19597" s="30" t="s">
        <v>53</v>
      </c>
      <c r="G19597" s="30" t="s">
        <v>54</v>
      </c>
      <c r="H19597" s="75">
        <v>1</v>
      </c>
    </row>
    <row r="19598" spans="1:8">
      <c r="A19598" s="30" t="s">
        <v>5030</v>
      </c>
      <c r="B19598" s="74">
        <v>46227</v>
      </c>
      <c r="C19598" s="30" t="s">
        <v>1274</v>
      </c>
      <c r="D19598" s="30" t="s">
        <v>1275</v>
      </c>
      <c r="E19598" s="75">
        <v>21</v>
      </c>
      <c r="F19598" s="30" t="s">
        <v>70</v>
      </c>
      <c r="G19598" s="30" t="s">
        <v>71</v>
      </c>
      <c r="H19598" s="75">
        <v>2</v>
      </c>
    </row>
    <row r="19599" spans="1:8">
      <c r="A19599" s="30" t="s">
        <v>5030</v>
      </c>
      <c r="B19599" s="74">
        <v>46227</v>
      </c>
      <c r="C19599" s="30" t="s">
        <v>1276</v>
      </c>
      <c r="D19599" s="30" t="s">
        <v>1277</v>
      </c>
      <c r="E19599" s="75">
        <v>13</v>
      </c>
      <c r="F19599" s="30" t="s">
        <v>70</v>
      </c>
      <c r="G19599" s="30" t="s">
        <v>71</v>
      </c>
      <c r="H19599" s="75">
        <v>2</v>
      </c>
    </row>
    <row r="19600" spans="1:8">
      <c r="A19600" s="30" t="s">
        <v>5030</v>
      </c>
      <c r="B19600" s="74">
        <v>46227</v>
      </c>
      <c r="C19600" s="30" t="s">
        <v>1278</v>
      </c>
      <c r="D19600" s="30" t="s">
        <v>1279</v>
      </c>
      <c r="E19600" s="75">
        <v>73</v>
      </c>
      <c r="F19600" s="30" t="s">
        <v>53</v>
      </c>
      <c r="G19600" s="30" t="s">
        <v>54</v>
      </c>
      <c r="H19600" s="75">
        <v>1</v>
      </c>
    </row>
    <row r="19601" spans="1:8">
      <c r="A19601" s="30" t="s">
        <v>5030</v>
      </c>
      <c r="B19601" s="74">
        <v>46227</v>
      </c>
      <c r="C19601" s="30" t="s">
        <v>1288</v>
      </c>
      <c r="D19601" s="30" t="s">
        <v>1289</v>
      </c>
      <c r="E19601" s="75">
        <v>86</v>
      </c>
      <c r="F19601" s="30" t="s">
        <v>53</v>
      </c>
      <c r="G19601" s="30" t="s">
        <v>54</v>
      </c>
      <c r="H19601" s="75">
        <v>1</v>
      </c>
    </row>
    <row r="19602" spans="1:8">
      <c r="A19602" s="30" t="s">
        <v>5030</v>
      </c>
      <c r="B19602" s="74">
        <v>46227</v>
      </c>
      <c r="C19602" s="30" t="s">
        <v>1290</v>
      </c>
      <c r="D19602" s="30" t="s">
        <v>1291</v>
      </c>
      <c r="E19602" s="75">
        <v>81</v>
      </c>
      <c r="F19602" s="30" t="s">
        <v>80</v>
      </c>
      <c r="G19602" s="30" t="s">
        <v>81</v>
      </c>
      <c r="H19602" s="75">
        <v>1</v>
      </c>
    </row>
    <row r="19603" spans="1:8">
      <c r="A19603" s="30" t="s">
        <v>5030</v>
      </c>
      <c r="B19603" s="74">
        <v>46227</v>
      </c>
      <c r="C19603" s="30" t="s">
        <v>1294</v>
      </c>
      <c r="D19603" s="30" t="s">
        <v>1295</v>
      </c>
      <c r="E19603" s="75">
        <v>38</v>
      </c>
      <c r="F19603" s="30" t="s">
        <v>53</v>
      </c>
      <c r="G19603" s="30" t="s">
        <v>54</v>
      </c>
      <c r="H19603" s="75">
        <v>1</v>
      </c>
    </row>
    <row r="19604" spans="1:8">
      <c r="A19604" s="30" t="s">
        <v>5030</v>
      </c>
      <c r="B19604" s="74">
        <v>46227</v>
      </c>
      <c r="C19604" s="30" t="s">
        <v>1302</v>
      </c>
      <c r="D19604" s="30" t="s">
        <v>1303</v>
      </c>
      <c r="E19604" s="75">
        <v>96</v>
      </c>
      <c r="F19604" s="30" t="s">
        <v>53</v>
      </c>
      <c r="G19604" s="30" t="s">
        <v>54</v>
      </c>
      <c r="H19604" s="75">
        <v>1</v>
      </c>
    </row>
    <row r="19605" spans="1:8">
      <c r="A19605" s="30" t="s">
        <v>5030</v>
      </c>
      <c r="B19605" s="74">
        <v>46227</v>
      </c>
      <c r="C19605" s="30" t="s">
        <v>1320</v>
      </c>
      <c r="D19605" s="30" t="s">
        <v>1321</v>
      </c>
      <c r="E19605" s="75">
        <v>45</v>
      </c>
      <c r="F19605" s="30" t="s">
        <v>70</v>
      </c>
      <c r="G19605" s="30" t="s">
        <v>71</v>
      </c>
      <c r="H19605" s="75">
        <v>2</v>
      </c>
    </row>
    <row r="19606" spans="1:8">
      <c r="A19606" s="30" t="s">
        <v>5030</v>
      </c>
      <c r="B19606" s="74">
        <v>46227</v>
      </c>
      <c r="C19606" s="30" t="s">
        <v>1324</v>
      </c>
      <c r="D19606" s="30" t="s">
        <v>1325</v>
      </c>
      <c r="E19606" s="75">
        <v>133</v>
      </c>
      <c r="F19606" s="30" t="s">
        <v>80</v>
      </c>
      <c r="G19606" s="30" t="s">
        <v>81</v>
      </c>
      <c r="H19606" s="75">
        <v>1</v>
      </c>
    </row>
    <row r="19607" spans="1:8">
      <c r="A19607" s="30" t="s">
        <v>5030</v>
      </c>
      <c r="B19607" s="74">
        <v>46227</v>
      </c>
      <c r="C19607" s="30" t="s">
        <v>1326</v>
      </c>
      <c r="D19607" s="30" t="s">
        <v>1327</v>
      </c>
      <c r="E19607" s="75">
        <v>16</v>
      </c>
      <c r="F19607" s="30" t="s">
        <v>70</v>
      </c>
      <c r="G19607" s="30" t="s">
        <v>71</v>
      </c>
      <c r="H19607" s="75">
        <v>2</v>
      </c>
    </row>
    <row r="19608" spans="1:8">
      <c r="A19608" s="30" t="s">
        <v>5030</v>
      </c>
      <c r="B19608" s="74">
        <v>46227</v>
      </c>
      <c r="C19608" s="30" t="s">
        <v>1332</v>
      </c>
      <c r="D19608" s="30" t="s">
        <v>1333</v>
      </c>
      <c r="E19608" s="75">
        <v>128</v>
      </c>
      <c r="F19608" s="30" t="s">
        <v>80</v>
      </c>
      <c r="G19608" s="30" t="s">
        <v>81</v>
      </c>
      <c r="H19608" s="75">
        <v>1</v>
      </c>
    </row>
    <row r="19609" spans="1:8">
      <c r="A19609" s="30" t="s">
        <v>5030</v>
      </c>
      <c r="B19609" s="74">
        <v>46227</v>
      </c>
      <c r="C19609" s="30" t="s">
        <v>1334</v>
      </c>
      <c r="D19609" s="30" t="s">
        <v>1335</v>
      </c>
      <c r="E19609" s="75">
        <v>134</v>
      </c>
      <c r="F19609" s="30" t="s">
        <v>80</v>
      </c>
      <c r="G19609" s="30" t="s">
        <v>81</v>
      </c>
      <c r="H19609" s="75">
        <v>1</v>
      </c>
    </row>
    <row r="19610" spans="1:8">
      <c r="A19610" s="30" t="s">
        <v>5030</v>
      </c>
      <c r="B19610" s="74">
        <v>46227</v>
      </c>
      <c r="C19610" s="30" t="s">
        <v>1336</v>
      </c>
      <c r="D19610" s="30" t="s">
        <v>1337</v>
      </c>
      <c r="E19610" s="75">
        <v>119</v>
      </c>
      <c r="F19610" s="30" t="s">
        <v>68</v>
      </c>
      <c r="G19610" s="30" t="s">
        <v>69</v>
      </c>
      <c r="H19610" s="75">
        <v>1</v>
      </c>
    </row>
    <row r="19611" spans="1:8">
      <c r="A19611" s="30" t="s">
        <v>5030</v>
      </c>
      <c r="B19611" s="74">
        <v>46227</v>
      </c>
      <c r="C19611" s="30" t="s">
        <v>1342</v>
      </c>
      <c r="D19611" s="30" t="s">
        <v>1343</v>
      </c>
      <c r="E19611" s="75">
        <v>59</v>
      </c>
      <c r="F19611" s="30" t="s">
        <v>70</v>
      </c>
      <c r="G19611" s="30" t="s">
        <v>71</v>
      </c>
      <c r="H19611" s="75">
        <v>2</v>
      </c>
    </row>
    <row r="19612" spans="1:8">
      <c r="A19612" s="30" t="s">
        <v>5030</v>
      </c>
      <c r="B19612" s="74">
        <v>46227</v>
      </c>
      <c r="C19612" s="30" t="s">
        <v>1344</v>
      </c>
      <c r="D19612" s="30" t="s">
        <v>1345</v>
      </c>
      <c r="E19612" s="75">
        <v>45</v>
      </c>
      <c r="F19612" s="30" t="s">
        <v>68</v>
      </c>
      <c r="G19612" s="30" t="s">
        <v>69</v>
      </c>
      <c r="H19612" s="75">
        <v>1</v>
      </c>
    </row>
    <row r="19613" spans="1:8">
      <c r="A19613" s="30" t="s">
        <v>5030</v>
      </c>
      <c r="B19613" s="74">
        <v>46227</v>
      </c>
      <c r="C19613" s="30" t="s">
        <v>1346</v>
      </c>
      <c r="D19613" s="30" t="s">
        <v>1347</v>
      </c>
      <c r="E19613" s="75">
        <v>41</v>
      </c>
      <c r="F19613" s="30" t="s">
        <v>70</v>
      </c>
      <c r="G19613" s="30" t="s">
        <v>71</v>
      </c>
      <c r="H19613" s="75">
        <v>2</v>
      </c>
    </row>
    <row r="19614" spans="1:8">
      <c r="A19614" s="30" t="s">
        <v>5030</v>
      </c>
      <c r="B19614" s="74">
        <v>46226</v>
      </c>
      <c r="C19614" s="30" t="s">
        <v>3340</v>
      </c>
      <c r="D19614" s="30" t="s">
        <v>3341</v>
      </c>
      <c r="E19614" s="75">
        <v>17</v>
      </c>
      <c r="F19614" s="30" t="s">
        <v>76</v>
      </c>
      <c r="G19614" s="30" t="s">
        <v>77</v>
      </c>
      <c r="H19614" s="75">
        <v>1</v>
      </c>
    </row>
    <row r="19615" spans="1:8">
      <c r="A19615" s="30" t="s">
        <v>5030</v>
      </c>
      <c r="B19615" s="74">
        <v>46226</v>
      </c>
      <c r="C19615" s="30" t="s">
        <v>768</v>
      </c>
      <c r="D19615" s="30" t="s">
        <v>769</v>
      </c>
      <c r="E19615" s="75">
        <v>79</v>
      </c>
      <c r="F19615" s="30" t="s">
        <v>70</v>
      </c>
      <c r="G19615" s="30" t="s">
        <v>71</v>
      </c>
      <c r="H19615" s="75">
        <v>2</v>
      </c>
    </row>
    <row r="19616" spans="1:8">
      <c r="A19616" s="30" t="s">
        <v>5030</v>
      </c>
      <c r="B19616" s="74">
        <v>46226</v>
      </c>
      <c r="C19616" s="30" t="s">
        <v>770</v>
      </c>
      <c r="D19616" s="30" t="s">
        <v>771</v>
      </c>
      <c r="E19616" s="75">
        <v>42</v>
      </c>
      <c r="F19616" s="30" t="s">
        <v>68</v>
      </c>
      <c r="G19616" s="30" t="s">
        <v>69</v>
      </c>
      <c r="H19616" s="75">
        <v>1</v>
      </c>
    </row>
    <row r="19617" spans="1:8">
      <c r="A19617" s="30" t="s">
        <v>5030</v>
      </c>
      <c r="B19617" s="74">
        <v>46226</v>
      </c>
      <c r="C19617" s="30" t="s">
        <v>772</v>
      </c>
      <c r="D19617" s="30" t="s">
        <v>773</v>
      </c>
      <c r="E19617" s="75">
        <v>120</v>
      </c>
      <c r="F19617" s="30" t="s">
        <v>80</v>
      </c>
      <c r="G19617" s="30" t="s">
        <v>81</v>
      </c>
      <c r="H19617" s="75">
        <v>1</v>
      </c>
    </row>
    <row r="19618" spans="1:8">
      <c r="A19618" s="30" t="s">
        <v>5030</v>
      </c>
      <c r="B19618" s="74">
        <v>46226</v>
      </c>
      <c r="C19618" s="30" t="s">
        <v>774</v>
      </c>
      <c r="D19618" s="30" t="s">
        <v>775</v>
      </c>
      <c r="E19618" s="75">
        <v>139</v>
      </c>
      <c r="F19618" s="30" t="s">
        <v>70</v>
      </c>
      <c r="G19618" s="30" t="s">
        <v>71</v>
      </c>
      <c r="H19618" s="75">
        <v>2</v>
      </c>
    </row>
    <row r="19619" spans="1:8">
      <c r="A19619" s="30" t="s">
        <v>5030</v>
      </c>
      <c r="B19619" s="74">
        <v>46226</v>
      </c>
      <c r="C19619" s="30" t="s">
        <v>776</v>
      </c>
      <c r="D19619" s="30" t="s">
        <v>777</v>
      </c>
      <c r="E19619" s="75">
        <v>58</v>
      </c>
      <c r="F19619" s="30" t="s">
        <v>68</v>
      </c>
      <c r="G19619" s="30" t="s">
        <v>69</v>
      </c>
      <c r="H19619" s="75">
        <v>1</v>
      </c>
    </row>
    <row r="19620" spans="1:8">
      <c r="A19620" s="30" t="s">
        <v>5030</v>
      </c>
      <c r="B19620" s="74">
        <v>46226</v>
      </c>
      <c r="C19620" s="30" t="s">
        <v>780</v>
      </c>
      <c r="D19620" s="30" t="s">
        <v>781</v>
      </c>
      <c r="E19620" s="75">
        <v>83</v>
      </c>
      <c r="F19620" s="30" t="s">
        <v>70</v>
      </c>
      <c r="G19620" s="30" t="s">
        <v>71</v>
      </c>
      <c r="H19620" s="75">
        <v>2</v>
      </c>
    </row>
    <row r="19621" spans="1:8">
      <c r="A19621" s="30" t="s">
        <v>5030</v>
      </c>
      <c r="B19621" s="74">
        <v>46226</v>
      </c>
      <c r="C19621" s="30" t="s">
        <v>786</v>
      </c>
      <c r="D19621" s="30" t="s">
        <v>787</v>
      </c>
      <c r="E19621" s="75">
        <v>47</v>
      </c>
      <c r="F19621" s="30" t="s">
        <v>70</v>
      </c>
      <c r="G19621" s="30" t="s">
        <v>71</v>
      </c>
      <c r="H19621" s="75">
        <v>2</v>
      </c>
    </row>
    <row r="19622" spans="1:8">
      <c r="A19622" s="30" t="s">
        <v>5030</v>
      </c>
      <c r="B19622" s="74">
        <v>46226</v>
      </c>
      <c r="C19622" s="30" t="s">
        <v>790</v>
      </c>
      <c r="D19622" s="30" t="s">
        <v>791</v>
      </c>
      <c r="E19622" s="75">
        <v>117</v>
      </c>
      <c r="F19622" s="30" t="s">
        <v>70</v>
      </c>
      <c r="G19622" s="30" t="s">
        <v>71</v>
      </c>
      <c r="H19622" s="75">
        <v>2</v>
      </c>
    </row>
    <row r="19623" spans="1:8">
      <c r="A19623" s="30" t="s">
        <v>5030</v>
      </c>
      <c r="B19623" s="74">
        <v>46226</v>
      </c>
      <c r="C19623" s="30" t="s">
        <v>798</v>
      </c>
      <c r="D19623" s="30" t="s">
        <v>799</v>
      </c>
      <c r="E19623" s="75">
        <v>57</v>
      </c>
      <c r="F19623" s="30" t="s">
        <v>68</v>
      </c>
      <c r="G19623" s="30" t="s">
        <v>69</v>
      </c>
      <c r="H19623" s="75">
        <v>1</v>
      </c>
    </row>
    <row r="19624" spans="1:8">
      <c r="A19624" s="30" t="s">
        <v>5030</v>
      </c>
      <c r="B19624" s="74">
        <v>46226</v>
      </c>
      <c r="C19624" s="30" t="s">
        <v>802</v>
      </c>
      <c r="D19624" s="30" t="s">
        <v>803</v>
      </c>
      <c r="E19624" s="75">
        <v>165</v>
      </c>
      <c r="F19624" s="30" t="s">
        <v>68</v>
      </c>
      <c r="G19624" s="30" t="s">
        <v>69</v>
      </c>
      <c r="H19624" s="75">
        <v>1</v>
      </c>
    </row>
    <row r="19625" spans="1:8">
      <c r="A19625" s="30" t="s">
        <v>5030</v>
      </c>
      <c r="B19625" s="74">
        <v>46226</v>
      </c>
      <c r="C19625" s="30" t="s">
        <v>804</v>
      </c>
      <c r="D19625" s="30" t="s">
        <v>805</v>
      </c>
      <c r="E19625" s="75">
        <v>83</v>
      </c>
      <c r="F19625" s="30" t="s">
        <v>80</v>
      </c>
      <c r="G19625" s="30" t="s">
        <v>81</v>
      </c>
      <c r="H19625" s="75">
        <v>1</v>
      </c>
    </row>
    <row r="19626" spans="1:8">
      <c r="A19626" s="30" t="s">
        <v>5030</v>
      </c>
      <c r="B19626" s="74">
        <v>46226</v>
      </c>
      <c r="C19626" s="30" t="s">
        <v>806</v>
      </c>
      <c r="D19626" s="30" t="s">
        <v>807</v>
      </c>
      <c r="E19626" s="75">
        <v>97</v>
      </c>
      <c r="F19626" s="30" t="s">
        <v>70</v>
      </c>
      <c r="G19626" s="30" t="s">
        <v>71</v>
      </c>
      <c r="H19626" s="75">
        <v>2</v>
      </c>
    </row>
    <row r="19627" spans="1:8">
      <c r="A19627" s="30" t="s">
        <v>5030</v>
      </c>
      <c r="B19627" s="74">
        <v>46226</v>
      </c>
      <c r="C19627" s="30" t="s">
        <v>808</v>
      </c>
      <c r="D19627" s="30" t="s">
        <v>809</v>
      </c>
      <c r="E19627" s="75">
        <v>71</v>
      </c>
      <c r="F19627" s="30" t="s">
        <v>70</v>
      </c>
      <c r="G19627" s="30" t="s">
        <v>71</v>
      </c>
      <c r="H19627" s="75">
        <v>2</v>
      </c>
    </row>
    <row r="19628" spans="1:8">
      <c r="A19628" s="30" t="s">
        <v>5030</v>
      </c>
      <c r="B19628" s="74">
        <v>46226</v>
      </c>
      <c r="C19628" s="30" t="s">
        <v>810</v>
      </c>
      <c r="D19628" s="30" t="s">
        <v>811</v>
      </c>
      <c r="E19628" s="75">
        <v>56</v>
      </c>
      <c r="F19628" s="30" t="s">
        <v>70</v>
      </c>
      <c r="G19628" s="30" t="s">
        <v>71</v>
      </c>
      <c r="H19628" s="75">
        <v>2</v>
      </c>
    </row>
    <row r="19629" spans="1:8">
      <c r="A19629" s="30" t="s">
        <v>5030</v>
      </c>
      <c r="B19629" s="74">
        <v>46226</v>
      </c>
      <c r="C19629" s="30" t="s">
        <v>1818</v>
      </c>
      <c r="D19629" s="30" t="s">
        <v>1819</v>
      </c>
      <c r="E19629" s="75">
        <v>1</v>
      </c>
      <c r="F19629" s="30" t="s">
        <v>68</v>
      </c>
      <c r="G19629" s="30" t="s">
        <v>69</v>
      </c>
      <c r="H19629" s="75">
        <v>1</v>
      </c>
    </row>
    <row r="19630" spans="1:8">
      <c r="A19630" s="30" t="s">
        <v>5030</v>
      </c>
      <c r="B19630" s="74">
        <v>46226</v>
      </c>
      <c r="C19630" s="30" t="s">
        <v>814</v>
      </c>
      <c r="D19630" s="30" t="s">
        <v>815</v>
      </c>
      <c r="E19630" s="75">
        <v>28</v>
      </c>
      <c r="F19630" s="30" t="s">
        <v>80</v>
      </c>
      <c r="G19630" s="30" t="s">
        <v>81</v>
      </c>
      <c r="H19630" s="75">
        <v>1</v>
      </c>
    </row>
    <row r="19631" spans="1:8">
      <c r="A19631" s="30" t="s">
        <v>5030</v>
      </c>
      <c r="B19631" s="74">
        <v>46226</v>
      </c>
      <c r="C19631" s="30" t="s">
        <v>818</v>
      </c>
      <c r="D19631" s="30" t="s">
        <v>819</v>
      </c>
      <c r="E19631" s="75">
        <v>59</v>
      </c>
      <c r="F19631" s="30" t="s">
        <v>53</v>
      </c>
      <c r="G19631" s="30" t="s">
        <v>54</v>
      </c>
      <c r="H19631" s="75">
        <v>1</v>
      </c>
    </row>
    <row r="19632" spans="1:8">
      <c r="A19632" s="30" t="s">
        <v>5030</v>
      </c>
      <c r="B19632" s="74">
        <v>46226</v>
      </c>
      <c r="C19632" s="30" t="s">
        <v>820</v>
      </c>
      <c r="D19632" s="30" t="s">
        <v>821</v>
      </c>
      <c r="E19632" s="75">
        <v>48</v>
      </c>
      <c r="F19632" s="30" t="s">
        <v>68</v>
      </c>
      <c r="G19632" s="30" t="s">
        <v>69</v>
      </c>
      <c r="H19632" s="75">
        <v>1</v>
      </c>
    </row>
    <row r="19633" spans="1:8">
      <c r="A19633" s="30" t="s">
        <v>5030</v>
      </c>
      <c r="B19633" s="74">
        <v>46226</v>
      </c>
      <c r="C19633" s="30" t="s">
        <v>822</v>
      </c>
      <c r="D19633" s="30" t="s">
        <v>823</v>
      </c>
      <c r="E19633" s="75">
        <v>301</v>
      </c>
      <c r="F19633" s="30" t="s">
        <v>70</v>
      </c>
      <c r="G19633" s="30" t="s">
        <v>71</v>
      </c>
      <c r="H19633" s="75">
        <v>2</v>
      </c>
    </row>
    <row r="19634" spans="1:8">
      <c r="A19634" s="30" t="s">
        <v>5030</v>
      </c>
      <c r="B19634" s="74">
        <v>46226</v>
      </c>
      <c r="C19634" s="30" t="s">
        <v>824</v>
      </c>
      <c r="D19634" s="30" t="s">
        <v>825</v>
      </c>
      <c r="E19634" s="75">
        <v>80</v>
      </c>
      <c r="F19634" s="30" t="s">
        <v>80</v>
      </c>
      <c r="G19634" s="30" t="s">
        <v>81</v>
      </c>
      <c r="H19634" s="75">
        <v>1</v>
      </c>
    </row>
    <row r="19635" spans="1:8">
      <c r="A19635" s="30" t="s">
        <v>5030</v>
      </c>
      <c r="B19635" s="74">
        <v>46226</v>
      </c>
      <c r="C19635" s="30" t="s">
        <v>826</v>
      </c>
      <c r="D19635" s="30" t="s">
        <v>827</v>
      </c>
      <c r="E19635" s="75">
        <v>64</v>
      </c>
      <c r="F19635" s="30" t="s">
        <v>68</v>
      </c>
      <c r="G19635" s="30" t="s">
        <v>69</v>
      </c>
      <c r="H19635" s="75">
        <v>1</v>
      </c>
    </row>
    <row r="19636" spans="1:8">
      <c r="A19636" s="30" t="s">
        <v>5030</v>
      </c>
      <c r="B19636" s="74">
        <v>46226</v>
      </c>
      <c r="C19636" s="30" t="s">
        <v>828</v>
      </c>
      <c r="D19636" s="30" t="s">
        <v>829</v>
      </c>
      <c r="E19636" s="75">
        <v>26</v>
      </c>
      <c r="F19636" s="30" t="s">
        <v>68</v>
      </c>
      <c r="G19636" s="30" t="s">
        <v>69</v>
      </c>
      <c r="H19636" s="75">
        <v>1</v>
      </c>
    </row>
    <row r="19637" spans="1:8">
      <c r="A19637" s="30" t="s">
        <v>5030</v>
      </c>
      <c r="B19637" s="74">
        <v>46226</v>
      </c>
      <c r="C19637" s="30" t="s">
        <v>832</v>
      </c>
      <c r="D19637" s="30" t="s">
        <v>833</v>
      </c>
      <c r="E19637" s="75">
        <v>124</v>
      </c>
      <c r="F19637" s="30" t="s">
        <v>70</v>
      </c>
      <c r="G19637" s="30" t="s">
        <v>71</v>
      </c>
      <c r="H19637" s="75">
        <v>2</v>
      </c>
    </row>
    <row r="19638" spans="1:8">
      <c r="A19638" s="30" t="s">
        <v>5030</v>
      </c>
      <c r="B19638" s="74">
        <v>46226</v>
      </c>
      <c r="C19638" s="30" t="s">
        <v>836</v>
      </c>
      <c r="D19638" s="30" t="s">
        <v>837</v>
      </c>
      <c r="E19638" s="75">
        <v>30</v>
      </c>
      <c r="F19638" s="30" t="s">
        <v>53</v>
      </c>
      <c r="G19638" s="30" t="s">
        <v>54</v>
      </c>
      <c r="H19638" s="75">
        <v>1</v>
      </c>
    </row>
    <row r="19639" spans="1:8">
      <c r="A19639" s="30" t="s">
        <v>5030</v>
      </c>
      <c r="B19639" s="74">
        <v>46226</v>
      </c>
      <c r="C19639" s="30" t="s">
        <v>838</v>
      </c>
      <c r="D19639" s="30" t="s">
        <v>839</v>
      </c>
      <c r="E19639" s="75">
        <v>124</v>
      </c>
      <c r="F19639" s="30" t="s">
        <v>70</v>
      </c>
      <c r="G19639" s="30" t="s">
        <v>71</v>
      </c>
      <c r="H19639" s="75">
        <v>2</v>
      </c>
    </row>
    <row r="19640" spans="1:8">
      <c r="A19640" s="30" t="s">
        <v>5030</v>
      </c>
      <c r="B19640" s="74">
        <v>46226</v>
      </c>
      <c r="C19640" s="30" t="s">
        <v>840</v>
      </c>
      <c r="D19640" s="30" t="s">
        <v>841</v>
      </c>
      <c r="E19640" s="75">
        <v>56</v>
      </c>
      <c r="F19640" s="30" t="s">
        <v>70</v>
      </c>
      <c r="G19640" s="30" t="s">
        <v>71</v>
      </c>
      <c r="H19640" s="75">
        <v>2</v>
      </c>
    </row>
    <row r="19641" spans="1:8">
      <c r="A19641" s="30" t="s">
        <v>5030</v>
      </c>
      <c r="B19641" s="74">
        <v>46226</v>
      </c>
      <c r="C19641" s="30" t="s">
        <v>842</v>
      </c>
      <c r="D19641" s="30" t="s">
        <v>843</v>
      </c>
      <c r="E19641" s="75">
        <v>147</v>
      </c>
      <c r="F19641" s="30" t="s">
        <v>70</v>
      </c>
      <c r="G19641" s="30" t="s">
        <v>71</v>
      </c>
      <c r="H19641" s="75">
        <v>2</v>
      </c>
    </row>
    <row r="19642" spans="1:8">
      <c r="A19642" s="30" t="s">
        <v>5030</v>
      </c>
      <c r="B19642" s="74">
        <v>46226</v>
      </c>
      <c r="C19642" s="30" t="s">
        <v>846</v>
      </c>
      <c r="D19642" s="30" t="s">
        <v>847</v>
      </c>
      <c r="E19642" s="75">
        <v>91</v>
      </c>
      <c r="F19642" s="30" t="s">
        <v>80</v>
      </c>
      <c r="G19642" s="30" t="s">
        <v>81</v>
      </c>
      <c r="H19642" s="75">
        <v>1</v>
      </c>
    </row>
    <row r="19643" spans="1:8">
      <c r="A19643" s="30" t="s">
        <v>5030</v>
      </c>
      <c r="B19643" s="74">
        <v>46226</v>
      </c>
      <c r="C19643" s="30" t="s">
        <v>850</v>
      </c>
      <c r="D19643" s="30" t="s">
        <v>851</v>
      </c>
      <c r="E19643" s="75">
        <v>51</v>
      </c>
      <c r="F19643" s="30" t="s">
        <v>68</v>
      </c>
      <c r="G19643" s="30" t="s">
        <v>69</v>
      </c>
      <c r="H19643" s="75">
        <v>1</v>
      </c>
    </row>
    <row r="19644" spans="1:8">
      <c r="A19644" s="30" t="s">
        <v>5030</v>
      </c>
      <c r="B19644" s="74">
        <v>46226</v>
      </c>
      <c r="C19644" s="30" t="s">
        <v>854</v>
      </c>
      <c r="D19644" s="30" t="s">
        <v>855</v>
      </c>
      <c r="E19644" s="75">
        <v>96</v>
      </c>
      <c r="F19644" s="30" t="s">
        <v>68</v>
      </c>
      <c r="G19644" s="30" t="s">
        <v>69</v>
      </c>
      <c r="H19644" s="75">
        <v>1</v>
      </c>
    </row>
    <row r="19645" spans="1:8">
      <c r="A19645" s="30" t="s">
        <v>5030</v>
      </c>
      <c r="B19645" s="74">
        <v>46226</v>
      </c>
      <c r="C19645" s="30" t="s">
        <v>856</v>
      </c>
      <c r="D19645" s="30" t="s">
        <v>857</v>
      </c>
      <c r="E19645" s="75">
        <v>5</v>
      </c>
      <c r="F19645" s="30" t="s">
        <v>78</v>
      </c>
      <c r="G19645" s="30" t="s">
        <v>79</v>
      </c>
      <c r="H19645" s="75">
        <v>2</v>
      </c>
    </row>
    <row r="19646" spans="1:8">
      <c r="A19646" s="30" t="s">
        <v>5030</v>
      </c>
      <c r="B19646" s="74">
        <v>46226</v>
      </c>
      <c r="C19646" s="30" t="s">
        <v>858</v>
      </c>
      <c r="D19646" s="30" t="s">
        <v>859</v>
      </c>
      <c r="E19646" s="75">
        <v>18</v>
      </c>
      <c r="F19646" s="30" t="s">
        <v>53</v>
      </c>
      <c r="G19646" s="30" t="s">
        <v>54</v>
      </c>
      <c r="H19646" s="75">
        <v>1</v>
      </c>
    </row>
    <row r="19647" spans="1:8">
      <c r="A19647" s="30" t="s">
        <v>5030</v>
      </c>
      <c r="B19647" s="74">
        <v>46226</v>
      </c>
      <c r="C19647" s="30" t="s">
        <v>860</v>
      </c>
      <c r="D19647" s="30" t="s">
        <v>861</v>
      </c>
      <c r="E19647" s="75">
        <v>69</v>
      </c>
      <c r="F19647" s="30" t="s">
        <v>68</v>
      </c>
      <c r="G19647" s="30" t="s">
        <v>69</v>
      </c>
      <c r="H19647" s="75">
        <v>1</v>
      </c>
    </row>
    <row r="19648" spans="1:8">
      <c r="A19648" s="30" t="s">
        <v>5030</v>
      </c>
      <c r="B19648" s="74">
        <v>46226</v>
      </c>
      <c r="C19648" s="30" t="s">
        <v>864</v>
      </c>
      <c r="D19648" s="30" t="s">
        <v>865</v>
      </c>
      <c r="E19648" s="75">
        <v>11</v>
      </c>
      <c r="F19648" s="30" t="s">
        <v>68</v>
      </c>
      <c r="G19648" s="30" t="s">
        <v>69</v>
      </c>
      <c r="H19648" s="75">
        <v>1</v>
      </c>
    </row>
    <row r="19649" spans="1:8">
      <c r="A19649" s="30" t="s">
        <v>5030</v>
      </c>
      <c r="B19649" s="74">
        <v>46226</v>
      </c>
      <c r="C19649" s="30" t="s">
        <v>866</v>
      </c>
      <c r="D19649" s="30" t="s">
        <v>867</v>
      </c>
      <c r="E19649" s="75">
        <v>65</v>
      </c>
      <c r="F19649" s="30" t="s">
        <v>68</v>
      </c>
      <c r="G19649" s="30" t="s">
        <v>69</v>
      </c>
      <c r="H19649" s="75">
        <v>1</v>
      </c>
    </row>
    <row r="19650" spans="1:8">
      <c r="A19650" s="30" t="s">
        <v>5030</v>
      </c>
      <c r="B19650" s="74">
        <v>46226</v>
      </c>
      <c r="C19650" s="30" t="s">
        <v>868</v>
      </c>
      <c r="D19650" s="30" t="s">
        <v>869</v>
      </c>
      <c r="E19650" s="75">
        <v>37</v>
      </c>
      <c r="F19650" s="30" t="s">
        <v>68</v>
      </c>
      <c r="G19650" s="30" t="s">
        <v>69</v>
      </c>
      <c r="H19650" s="75">
        <v>1</v>
      </c>
    </row>
    <row r="19651" spans="1:8">
      <c r="A19651" s="30" t="s">
        <v>5030</v>
      </c>
      <c r="B19651" s="74">
        <v>46226</v>
      </c>
      <c r="C19651" s="30" t="s">
        <v>870</v>
      </c>
      <c r="D19651" s="30" t="s">
        <v>871</v>
      </c>
      <c r="E19651" s="75">
        <v>64</v>
      </c>
      <c r="F19651" s="30" t="s">
        <v>70</v>
      </c>
      <c r="G19651" s="30" t="s">
        <v>71</v>
      </c>
      <c r="H19651" s="75">
        <v>2</v>
      </c>
    </row>
    <row r="19652" spans="1:8">
      <c r="A19652" s="30" t="s">
        <v>5030</v>
      </c>
      <c r="B19652" s="74">
        <v>46226</v>
      </c>
      <c r="C19652" s="30" t="s">
        <v>872</v>
      </c>
      <c r="D19652" s="30" t="s">
        <v>873</v>
      </c>
      <c r="E19652" s="75">
        <v>134</v>
      </c>
      <c r="F19652" s="30" t="s">
        <v>70</v>
      </c>
      <c r="G19652" s="30" t="s">
        <v>71</v>
      </c>
      <c r="H19652" s="75">
        <v>2</v>
      </c>
    </row>
    <row r="19653" spans="1:8">
      <c r="A19653" s="30" t="s">
        <v>5030</v>
      </c>
      <c r="B19653" s="74">
        <v>46226</v>
      </c>
      <c r="C19653" s="30" t="s">
        <v>874</v>
      </c>
      <c r="D19653" s="30" t="s">
        <v>875</v>
      </c>
      <c r="E19653" s="75">
        <v>49</v>
      </c>
      <c r="F19653" s="30" t="s">
        <v>70</v>
      </c>
      <c r="G19653" s="30" t="s">
        <v>71</v>
      </c>
      <c r="H19653" s="75">
        <v>2</v>
      </c>
    </row>
    <row r="19654" spans="1:8">
      <c r="A19654" s="30" t="s">
        <v>5030</v>
      </c>
      <c r="B19654" s="74">
        <v>46226</v>
      </c>
      <c r="C19654" s="30" t="s">
        <v>5048</v>
      </c>
      <c r="D19654" s="30" t="s">
        <v>5049</v>
      </c>
      <c r="E19654" s="75">
        <v>2</v>
      </c>
      <c r="F19654" s="30" t="s">
        <v>76</v>
      </c>
      <c r="G19654" s="30" t="s">
        <v>77</v>
      </c>
      <c r="H19654" s="75">
        <v>1</v>
      </c>
    </row>
    <row r="19655" spans="1:8">
      <c r="A19655" s="30" t="s">
        <v>5030</v>
      </c>
      <c r="B19655" s="74">
        <v>46226</v>
      </c>
      <c r="C19655" s="30" t="s">
        <v>878</v>
      </c>
      <c r="D19655" s="30" t="s">
        <v>879</v>
      </c>
      <c r="E19655" s="75">
        <v>36</v>
      </c>
      <c r="F19655" s="30" t="s">
        <v>68</v>
      </c>
      <c r="G19655" s="30" t="s">
        <v>69</v>
      </c>
      <c r="H19655" s="75">
        <v>1</v>
      </c>
    </row>
    <row r="19656" spans="1:8">
      <c r="A19656" s="30" t="s">
        <v>5030</v>
      </c>
      <c r="B19656" s="74">
        <v>46226</v>
      </c>
      <c r="C19656" s="30" t="s">
        <v>880</v>
      </c>
      <c r="D19656" s="30" t="s">
        <v>881</v>
      </c>
      <c r="E19656" s="75">
        <v>7</v>
      </c>
      <c r="F19656" s="30" t="s">
        <v>68</v>
      </c>
      <c r="G19656" s="30" t="s">
        <v>69</v>
      </c>
      <c r="H19656" s="75">
        <v>1</v>
      </c>
    </row>
    <row r="19657" spans="1:8">
      <c r="A19657" s="30" t="s">
        <v>5030</v>
      </c>
      <c r="B19657" s="74">
        <v>46226</v>
      </c>
      <c r="C19657" s="30" t="s">
        <v>882</v>
      </c>
      <c r="D19657" s="30" t="s">
        <v>883</v>
      </c>
      <c r="E19657" s="75">
        <v>40</v>
      </c>
      <c r="F19657" s="30" t="s">
        <v>70</v>
      </c>
      <c r="G19657" s="30" t="s">
        <v>71</v>
      </c>
      <c r="H19657" s="75">
        <v>2</v>
      </c>
    </row>
    <row r="19658" spans="1:8">
      <c r="A19658" s="30" t="s">
        <v>5030</v>
      </c>
      <c r="B19658" s="74">
        <v>46226</v>
      </c>
      <c r="C19658" s="30" t="s">
        <v>886</v>
      </c>
      <c r="D19658" s="30" t="s">
        <v>887</v>
      </c>
      <c r="E19658" s="75">
        <v>122</v>
      </c>
      <c r="F19658" s="30" t="s">
        <v>70</v>
      </c>
      <c r="G19658" s="30" t="s">
        <v>71</v>
      </c>
      <c r="H19658" s="75">
        <v>2</v>
      </c>
    </row>
    <row r="19659" spans="1:8">
      <c r="A19659" s="30" t="s">
        <v>5030</v>
      </c>
      <c r="B19659" s="74">
        <v>46226</v>
      </c>
      <c r="C19659" s="30" t="s">
        <v>890</v>
      </c>
      <c r="D19659" s="30" t="s">
        <v>891</v>
      </c>
      <c r="E19659" s="75">
        <v>66</v>
      </c>
      <c r="F19659" s="30" t="s">
        <v>53</v>
      </c>
      <c r="G19659" s="30" t="s">
        <v>54</v>
      </c>
      <c r="H19659" s="75">
        <v>1</v>
      </c>
    </row>
    <row r="19660" spans="1:8">
      <c r="A19660" s="30" t="s">
        <v>5030</v>
      </c>
      <c r="B19660" s="74">
        <v>46226</v>
      </c>
      <c r="C19660" s="30" t="s">
        <v>892</v>
      </c>
      <c r="D19660" s="30" t="s">
        <v>893</v>
      </c>
      <c r="E19660" s="75">
        <v>28</v>
      </c>
      <c r="F19660" s="30" t="s">
        <v>68</v>
      </c>
      <c r="G19660" s="30" t="s">
        <v>69</v>
      </c>
      <c r="H19660" s="75">
        <v>1</v>
      </c>
    </row>
    <row r="19661" spans="1:8">
      <c r="A19661" s="30" t="s">
        <v>5030</v>
      </c>
      <c r="B19661" s="74">
        <v>46226</v>
      </c>
      <c r="C19661" s="30" t="s">
        <v>894</v>
      </c>
      <c r="D19661" s="30" t="s">
        <v>895</v>
      </c>
      <c r="E19661" s="75">
        <v>55</v>
      </c>
      <c r="F19661" s="30" t="s">
        <v>68</v>
      </c>
      <c r="G19661" s="30" t="s">
        <v>69</v>
      </c>
      <c r="H19661" s="75">
        <v>1</v>
      </c>
    </row>
    <row r="19662" spans="1:8">
      <c r="A19662" s="30" t="s">
        <v>5030</v>
      </c>
      <c r="B19662" s="74">
        <v>46226</v>
      </c>
      <c r="C19662" s="30" t="s">
        <v>896</v>
      </c>
      <c r="D19662" s="30" t="s">
        <v>897</v>
      </c>
      <c r="E19662" s="75">
        <v>60</v>
      </c>
      <c r="F19662" s="30" t="s">
        <v>70</v>
      </c>
      <c r="G19662" s="30" t="s">
        <v>71</v>
      </c>
      <c r="H19662" s="75">
        <v>2</v>
      </c>
    </row>
    <row r="19663" spans="1:8">
      <c r="A19663" s="30" t="s">
        <v>5030</v>
      </c>
      <c r="B19663" s="74">
        <v>46226</v>
      </c>
      <c r="C19663" s="30" t="s">
        <v>898</v>
      </c>
      <c r="D19663" s="30" t="s">
        <v>899</v>
      </c>
      <c r="E19663" s="75">
        <v>37</v>
      </c>
      <c r="F19663" s="30" t="s">
        <v>70</v>
      </c>
      <c r="G19663" s="30" t="s">
        <v>71</v>
      </c>
      <c r="H19663" s="75">
        <v>2</v>
      </c>
    </row>
    <row r="19664" spans="1:8">
      <c r="A19664" s="30" t="s">
        <v>5030</v>
      </c>
      <c r="B19664" s="74">
        <v>46226</v>
      </c>
      <c r="C19664" s="30" t="s">
        <v>900</v>
      </c>
      <c r="D19664" s="30" t="s">
        <v>901</v>
      </c>
      <c r="E19664" s="75">
        <v>17</v>
      </c>
      <c r="F19664" s="30" t="s">
        <v>68</v>
      </c>
      <c r="G19664" s="30" t="s">
        <v>69</v>
      </c>
      <c r="H19664" s="75">
        <v>1</v>
      </c>
    </row>
    <row r="19665" spans="1:8">
      <c r="A19665" s="30" t="s">
        <v>5030</v>
      </c>
      <c r="B19665" s="74">
        <v>46226</v>
      </c>
      <c r="C19665" s="30" t="s">
        <v>902</v>
      </c>
      <c r="D19665" s="30" t="s">
        <v>903</v>
      </c>
      <c r="E19665" s="75">
        <v>41</v>
      </c>
      <c r="F19665" s="30" t="s">
        <v>68</v>
      </c>
      <c r="G19665" s="30" t="s">
        <v>69</v>
      </c>
      <c r="H19665" s="75">
        <v>1</v>
      </c>
    </row>
    <row r="19666" spans="1:8">
      <c r="A19666" s="30" t="s">
        <v>5030</v>
      </c>
      <c r="B19666" s="74">
        <v>46226</v>
      </c>
      <c r="C19666" s="30" t="s">
        <v>906</v>
      </c>
      <c r="D19666" s="30" t="s">
        <v>907</v>
      </c>
      <c r="E19666" s="75">
        <v>85</v>
      </c>
      <c r="F19666" s="30" t="s">
        <v>70</v>
      </c>
      <c r="G19666" s="30" t="s">
        <v>71</v>
      </c>
      <c r="H19666" s="75">
        <v>2</v>
      </c>
    </row>
    <row r="19667" spans="1:8">
      <c r="A19667" s="30" t="s">
        <v>5030</v>
      </c>
      <c r="B19667" s="74">
        <v>46226</v>
      </c>
      <c r="C19667" s="30" t="s">
        <v>908</v>
      </c>
      <c r="D19667" s="30" t="s">
        <v>909</v>
      </c>
      <c r="E19667" s="75">
        <v>24</v>
      </c>
      <c r="F19667" s="30" t="s">
        <v>76</v>
      </c>
      <c r="G19667" s="30" t="s">
        <v>77</v>
      </c>
      <c r="H19667" s="75">
        <v>1</v>
      </c>
    </row>
    <row r="19668" spans="1:8">
      <c r="A19668" s="30" t="s">
        <v>5030</v>
      </c>
      <c r="B19668" s="74">
        <v>46226</v>
      </c>
      <c r="C19668" s="30" t="s">
        <v>910</v>
      </c>
      <c r="D19668" s="30" t="s">
        <v>911</v>
      </c>
      <c r="E19668" s="75">
        <v>58</v>
      </c>
      <c r="F19668" s="30" t="s">
        <v>70</v>
      </c>
      <c r="G19668" s="30" t="s">
        <v>71</v>
      </c>
      <c r="H19668" s="75">
        <v>2</v>
      </c>
    </row>
    <row r="19669" spans="1:8">
      <c r="A19669" s="30" t="s">
        <v>5030</v>
      </c>
      <c r="B19669" s="74">
        <v>46226</v>
      </c>
      <c r="C19669" s="30" t="s">
        <v>912</v>
      </c>
      <c r="D19669" s="30" t="s">
        <v>913</v>
      </c>
      <c r="E19669" s="75">
        <v>39</v>
      </c>
      <c r="F19669" s="30" t="s">
        <v>70</v>
      </c>
      <c r="G19669" s="30" t="s">
        <v>71</v>
      </c>
      <c r="H19669" s="75">
        <v>2</v>
      </c>
    </row>
    <row r="19670" spans="1:8">
      <c r="A19670" s="30" t="s">
        <v>5030</v>
      </c>
      <c r="B19670" s="74">
        <v>46226</v>
      </c>
      <c r="C19670" s="30" t="s">
        <v>914</v>
      </c>
      <c r="D19670" s="30" t="s">
        <v>915</v>
      </c>
      <c r="E19670" s="75">
        <v>7</v>
      </c>
      <c r="F19670" s="30" t="s">
        <v>53</v>
      </c>
      <c r="G19670" s="30" t="s">
        <v>54</v>
      </c>
      <c r="H19670" s="75">
        <v>1</v>
      </c>
    </row>
    <row r="19671" spans="1:8">
      <c r="A19671" s="30" t="s">
        <v>5030</v>
      </c>
      <c r="B19671" s="74">
        <v>46226</v>
      </c>
      <c r="C19671" s="30" t="s">
        <v>916</v>
      </c>
      <c r="D19671" s="30" t="s">
        <v>917</v>
      </c>
      <c r="E19671" s="75">
        <v>9</v>
      </c>
      <c r="F19671" s="30" t="s">
        <v>53</v>
      </c>
      <c r="G19671" s="30" t="s">
        <v>54</v>
      </c>
      <c r="H19671" s="75">
        <v>1</v>
      </c>
    </row>
    <row r="19672" spans="1:8">
      <c r="A19672" s="30" t="s">
        <v>5030</v>
      </c>
      <c r="B19672" s="74">
        <v>46226</v>
      </c>
      <c r="C19672" s="30" t="s">
        <v>918</v>
      </c>
      <c r="D19672" s="30" t="s">
        <v>919</v>
      </c>
      <c r="E19672" s="75">
        <v>26</v>
      </c>
      <c r="F19672" s="30" t="s">
        <v>53</v>
      </c>
      <c r="G19672" s="30" t="s">
        <v>54</v>
      </c>
      <c r="H19672" s="75">
        <v>1</v>
      </c>
    </row>
    <row r="19673" spans="1:8">
      <c r="A19673" s="30" t="s">
        <v>5030</v>
      </c>
      <c r="B19673" s="74">
        <v>46226</v>
      </c>
      <c r="C19673" s="30" t="s">
        <v>920</v>
      </c>
      <c r="D19673" s="30" t="s">
        <v>921</v>
      </c>
      <c r="E19673" s="75">
        <v>152</v>
      </c>
      <c r="F19673" s="30" t="s">
        <v>80</v>
      </c>
      <c r="G19673" s="30" t="s">
        <v>81</v>
      </c>
      <c r="H19673" s="75">
        <v>1</v>
      </c>
    </row>
    <row r="19674" spans="1:8">
      <c r="A19674" s="30" t="s">
        <v>5030</v>
      </c>
      <c r="B19674" s="74">
        <v>46226</v>
      </c>
      <c r="C19674" s="30" t="s">
        <v>922</v>
      </c>
      <c r="D19674" s="30" t="s">
        <v>923</v>
      </c>
      <c r="E19674" s="75">
        <v>22</v>
      </c>
      <c r="F19674" s="30" t="s">
        <v>68</v>
      </c>
      <c r="G19674" s="30" t="s">
        <v>69</v>
      </c>
      <c r="H19674" s="75">
        <v>1</v>
      </c>
    </row>
    <row r="19675" spans="1:8">
      <c r="A19675" s="30" t="s">
        <v>5030</v>
      </c>
      <c r="B19675" s="74">
        <v>46226</v>
      </c>
      <c r="C19675" s="30" t="s">
        <v>924</v>
      </c>
      <c r="D19675" s="30" t="s">
        <v>925</v>
      </c>
      <c r="E19675" s="75">
        <v>53</v>
      </c>
      <c r="F19675" s="30" t="s">
        <v>70</v>
      </c>
      <c r="G19675" s="30" t="s">
        <v>71</v>
      </c>
      <c r="H19675" s="75">
        <v>2</v>
      </c>
    </row>
    <row r="19676" spans="1:8">
      <c r="A19676" s="30" t="s">
        <v>5030</v>
      </c>
      <c r="B19676" s="74">
        <v>46226</v>
      </c>
      <c r="C19676" s="30" t="s">
        <v>926</v>
      </c>
      <c r="D19676" s="30" t="s">
        <v>927</v>
      </c>
      <c r="E19676" s="75">
        <v>65</v>
      </c>
      <c r="F19676" s="30" t="s">
        <v>70</v>
      </c>
      <c r="G19676" s="30" t="s">
        <v>71</v>
      </c>
      <c r="H19676" s="75">
        <v>2</v>
      </c>
    </row>
    <row r="19677" spans="1:8">
      <c r="A19677" s="30" t="s">
        <v>5030</v>
      </c>
      <c r="B19677" s="74">
        <v>46226</v>
      </c>
      <c r="C19677" s="30" t="s">
        <v>928</v>
      </c>
      <c r="D19677" s="30" t="s">
        <v>929</v>
      </c>
      <c r="E19677" s="75">
        <v>30</v>
      </c>
      <c r="F19677" s="30" t="s">
        <v>68</v>
      </c>
      <c r="G19677" s="30" t="s">
        <v>69</v>
      </c>
      <c r="H19677" s="75">
        <v>1</v>
      </c>
    </row>
    <row r="19678" spans="1:8">
      <c r="A19678" s="30" t="s">
        <v>5030</v>
      </c>
      <c r="B19678" s="74">
        <v>46226</v>
      </c>
      <c r="C19678" s="30" t="s">
        <v>932</v>
      </c>
      <c r="D19678" s="30" t="s">
        <v>933</v>
      </c>
      <c r="E19678" s="75">
        <v>1</v>
      </c>
      <c r="F19678" s="30" t="s">
        <v>80</v>
      </c>
      <c r="G19678" s="30" t="s">
        <v>81</v>
      </c>
      <c r="H19678" s="75">
        <v>1</v>
      </c>
    </row>
    <row r="19679" spans="1:8">
      <c r="A19679" s="30" t="s">
        <v>5030</v>
      </c>
      <c r="B19679" s="74">
        <v>46226</v>
      </c>
      <c r="C19679" s="30" t="s">
        <v>934</v>
      </c>
      <c r="D19679" s="30" t="s">
        <v>935</v>
      </c>
      <c r="E19679" s="75">
        <v>44</v>
      </c>
      <c r="F19679" s="30" t="s">
        <v>70</v>
      </c>
      <c r="G19679" s="30" t="s">
        <v>71</v>
      </c>
      <c r="H19679" s="75">
        <v>2</v>
      </c>
    </row>
    <row r="19680" spans="1:8">
      <c r="A19680" s="30" t="s">
        <v>5030</v>
      </c>
      <c r="B19680" s="74">
        <v>46226</v>
      </c>
      <c r="C19680" s="30" t="s">
        <v>936</v>
      </c>
      <c r="D19680" s="30" t="s">
        <v>937</v>
      </c>
      <c r="E19680" s="75">
        <v>46</v>
      </c>
      <c r="F19680" s="30" t="s">
        <v>68</v>
      </c>
      <c r="G19680" s="30" t="s">
        <v>69</v>
      </c>
      <c r="H19680" s="75">
        <v>1</v>
      </c>
    </row>
    <row r="19681" spans="1:8">
      <c r="A19681" s="30" t="s">
        <v>5030</v>
      </c>
      <c r="B19681" s="74">
        <v>46226</v>
      </c>
      <c r="C19681" s="30" t="s">
        <v>938</v>
      </c>
      <c r="D19681" s="30" t="s">
        <v>939</v>
      </c>
      <c r="E19681" s="75">
        <v>124</v>
      </c>
      <c r="F19681" s="30" t="s">
        <v>80</v>
      </c>
      <c r="G19681" s="30" t="s">
        <v>81</v>
      </c>
      <c r="H19681" s="75">
        <v>1</v>
      </c>
    </row>
    <row r="19682" spans="1:8">
      <c r="A19682" s="30" t="s">
        <v>5030</v>
      </c>
      <c r="B19682" s="74">
        <v>46226</v>
      </c>
      <c r="C19682" s="30" t="s">
        <v>940</v>
      </c>
      <c r="D19682" s="30" t="s">
        <v>941</v>
      </c>
      <c r="E19682" s="75">
        <v>38</v>
      </c>
      <c r="F19682" s="30" t="s">
        <v>70</v>
      </c>
      <c r="G19682" s="30" t="s">
        <v>71</v>
      </c>
      <c r="H19682" s="75">
        <v>2</v>
      </c>
    </row>
    <row r="19683" spans="1:8">
      <c r="A19683" s="30" t="s">
        <v>5030</v>
      </c>
      <c r="B19683" s="74">
        <v>46226</v>
      </c>
      <c r="C19683" s="30" t="s">
        <v>946</v>
      </c>
      <c r="D19683" s="30" t="s">
        <v>947</v>
      </c>
      <c r="E19683" s="75">
        <v>10</v>
      </c>
      <c r="F19683" s="30" t="s">
        <v>68</v>
      </c>
      <c r="G19683" s="30" t="s">
        <v>69</v>
      </c>
      <c r="H19683" s="75">
        <v>1</v>
      </c>
    </row>
    <row r="19684" spans="1:8">
      <c r="A19684" s="30" t="s">
        <v>5030</v>
      </c>
      <c r="B19684" s="74">
        <v>46226</v>
      </c>
      <c r="C19684" s="30" t="s">
        <v>948</v>
      </c>
      <c r="D19684" s="30" t="s">
        <v>949</v>
      </c>
      <c r="E19684" s="75">
        <v>285</v>
      </c>
      <c r="F19684" s="30" t="s">
        <v>78</v>
      </c>
      <c r="G19684" s="30" t="s">
        <v>79</v>
      </c>
      <c r="H19684" s="75">
        <v>2</v>
      </c>
    </row>
    <row r="19685" spans="1:8">
      <c r="A19685" s="30" t="s">
        <v>5030</v>
      </c>
      <c r="B19685" s="74">
        <v>46226</v>
      </c>
      <c r="C19685" s="30" t="s">
        <v>950</v>
      </c>
      <c r="D19685" s="30" t="s">
        <v>951</v>
      </c>
      <c r="E19685" s="75">
        <v>32</v>
      </c>
      <c r="F19685" s="30" t="s">
        <v>53</v>
      </c>
      <c r="G19685" s="30" t="s">
        <v>54</v>
      </c>
      <c r="H19685" s="75">
        <v>1</v>
      </c>
    </row>
    <row r="19686" spans="1:8">
      <c r="A19686" s="30" t="s">
        <v>5030</v>
      </c>
      <c r="B19686" s="74">
        <v>46226</v>
      </c>
      <c r="C19686" s="30" t="s">
        <v>952</v>
      </c>
      <c r="D19686" s="30" t="s">
        <v>953</v>
      </c>
      <c r="E19686" s="75">
        <v>43</v>
      </c>
      <c r="F19686" s="30" t="s">
        <v>68</v>
      </c>
      <c r="G19686" s="30" t="s">
        <v>69</v>
      </c>
      <c r="H19686" s="75">
        <v>1</v>
      </c>
    </row>
    <row r="19687" spans="1:8">
      <c r="A19687" s="30" t="s">
        <v>5030</v>
      </c>
      <c r="B19687" s="74">
        <v>46226</v>
      </c>
      <c r="C19687" s="30" t="s">
        <v>958</v>
      </c>
      <c r="D19687" s="30" t="s">
        <v>959</v>
      </c>
      <c r="E19687" s="75">
        <v>58</v>
      </c>
      <c r="F19687" s="30" t="s">
        <v>53</v>
      </c>
      <c r="G19687" s="30" t="s">
        <v>54</v>
      </c>
      <c r="H19687" s="75">
        <v>1</v>
      </c>
    </row>
    <row r="19688" spans="1:8">
      <c r="A19688" s="30" t="s">
        <v>5030</v>
      </c>
      <c r="B19688" s="74">
        <v>46226</v>
      </c>
      <c r="C19688" s="30" t="s">
        <v>960</v>
      </c>
      <c r="D19688" s="30" t="s">
        <v>961</v>
      </c>
      <c r="E19688" s="75">
        <v>20</v>
      </c>
      <c r="F19688" s="30" t="s">
        <v>53</v>
      </c>
      <c r="G19688" s="30" t="s">
        <v>54</v>
      </c>
      <c r="H19688" s="75">
        <v>1</v>
      </c>
    </row>
    <row r="19689" spans="1:8">
      <c r="A19689" s="30" t="s">
        <v>5030</v>
      </c>
      <c r="B19689" s="74">
        <v>46226</v>
      </c>
      <c r="C19689" s="30" t="s">
        <v>962</v>
      </c>
      <c r="D19689" s="30" t="s">
        <v>963</v>
      </c>
      <c r="E19689" s="75">
        <v>19</v>
      </c>
      <c r="F19689" s="30" t="s">
        <v>70</v>
      </c>
      <c r="G19689" s="30" t="s">
        <v>71</v>
      </c>
      <c r="H19689" s="75">
        <v>2</v>
      </c>
    </row>
    <row r="19690" spans="1:8">
      <c r="A19690" s="30" t="s">
        <v>5030</v>
      </c>
      <c r="B19690" s="74">
        <v>46226</v>
      </c>
      <c r="C19690" s="30" t="s">
        <v>964</v>
      </c>
      <c r="D19690" s="30" t="s">
        <v>965</v>
      </c>
      <c r="E19690" s="75">
        <v>54</v>
      </c>
      <c r="F19690" s="30" t="s">
        <v>53</v>
      </c>
      <c r="G19690" s="30" t="s">
        <v>54</v>
      </c>
      <c r="H19690" s="75">
        <v>1</v>
      </c>
    </row>
    <row r="19691" spans="1:8">
      <c r="A19691" s="30" t="s">
        <v>5030</v>
      </c>
      <c r="B19691" s="74">
        <v>46226</v>
      </c>
      <c r="C19691" s="30" t="s">
        <v>966</v>
      </c>
      <c r="D19691" s="30" t="s">
        <v>967</v>
      </c>
      <c r="E19691" s="75">
        <v>2</v>
      </c>
      <c r="F19691" s="30" t="s">
        <v>68</v>
      </c>
      <c r="G19691" s="30" t="s">
        <v>69</v>
      </c>
      <c r="H19691" s="75">
        <v>1</v>
      </c>
    </row>
    <row r="19692" spans="1:8">
      <c r="A19692" s="30" t="s">
        <v>5030</v>
      </c>
      <c r="B19692" s="74">
        <v>46226</v>
      </c>
      <c r="C19692" s="30" t="s">
        <v>968</v>
      </c>
      <c r="D19692" s="30" t="s">
        <v>969</v>
      </c>
      <c r="E19692" s="75">
        <v>15</v>
      </c>
      <c r="F19692" s="30" t="s">
        <v>53</v>
      </c>
      <c r="G19692" s="30" t="s">
        <v>54</v>
      </c>
      <c r="H19692" s="75">
        <v>1</v>
      </c>
    </row>
    <row r="19693" spans="1:8">
      <c r="A19693" s="30" t="s">
        <v>5030</v>
      </c>
      <c r="B19693" s="74">
        <v>46226</v>
      </c>
      <c r="C19693" s="30" t="s">
        <v>972</v>
      </c>
      <c r="D19693" s="30" t="s">
        <v>973</v>
      </c>
      <c r="E19693" s="75">
        <v>51</v>
      </c>
      <c r="F19693" s="30" t="s">
        <v>70</v>
      </c>
      <c r="G19693" s="30" t="s">
        <v>71</v>
      </c>
      <c r="H19693" s="75">
        <v>2</v>
      </c>
    </row>
    <row r="19694" spans="1:8">
      <c r="A19694" s="30" t="s">
        <v>5030</v>
      </c>
      <c r="B19694" s="74">
        <v>46226</v>
      </c>
      <c r="C19694" s="30" t="s">
        <v>974</v>
      </c>
      <c r="D19694" s="30" t="s">
        <v>975</v>
      </c>
      <c r="E19694" s="75">
        <v>283</v>
      </c>
      <c r="F19694" s="30" t="s">
        <v>66</v>
      </c>
      <c r="G19694" s="30" t="s">
        <v>67</v>
      </c>
      <c r="H19694" s="75">
        <v>2</v>
      </c>
    </row>
    <row r="19695" spans="1:8">
      <c r="A19695" s="30" t="s">
        <v>5030</v>
      </c>
      <c r="B19695" s="74">
        <v>46226</v>
      </c>
      <c r="C19695" s="30" t="s">
        <v>976</v>
      </c>
      <c r="D19695" s="30" t="s">
        <v>977</v>
      </c>
      <c r="E19695" s="75">
        <v>67</v>
      </c>
      <c r="F19695" s="30" t="s">
        <v>68</v>
      </c>
      <c r="G19695" s="30" t="s">
        <v>69</v>
      </c>
      <c r="H19695" s="75">
        <v>1</v>
      </c>
    </row>
    <row r="19696" spans="1:8">
      <c r="A19696" s="30" t="s">
        <v>5030</v>
      </c>
      <c r="B19696" s="74">
        <v>46226</v>
      </c>
      <c r="C19696" s="30" t="s">
        <v>980</v>
      </c>
      <c r="D19696" s="30" t="s">
        <v>981</v>
      </c>
      <c r="E19696" s="75">
        <v>131</v>
      </c>
      <c r="F19696" s="30" t="s">
        <v>70</v>
      </c>
      <c r="G19696" s="30" t="s">
        <v>71</v>
      </c>
      <c r="H19696" s="75">
        <v>2</v>
      </c>
    </row>
    <row r="19697" spans="1:8">
      <c r="A19697" s="30" t="s">
        <v>5030</v>
      </c>
      <c r="B19697" s="74">
        <v>46226</v>
      </c>
      <c r="C19697" s="30" t="s">
        <v>984</v>
      </c>
      <c r="D19697" s="30" t="s">
        <v>985</v>
      </c>
      <c r="E19697" s="75">
        <v>29</v>
      </c>
      <c r="F19697" s="30" t="s">
        <v>53</v>
      </c>
      <c r="G19697" s="30" t="s">
        <v>54</v>
      </c>
      <c r="H19697" s="75">
        <v>1</v>
      </c>
    </row>
    <row r="19698" spans="1:8">
      <c r="A19698" s="30" t="s">
        <v>5030</v>
      </c>
      <c r="B19698" s="74">
        <v>46226</v>
      </c>
      <c r="C19698" s="30" t="s">
        <v>986</v>
      </c>
      <c r="D19698" s="30" t="s">
        <v>987</v>
      </c>
      <c r="E19698" s="75">
        <v>74</v>
      </c>
      <c r="F19698" s="30" t="s">
        <v>53</v>
      </c>
      <c r="G19698" s="30" t="s">
        <v>54</v>
      </c>
      <c r="H19698" s="75">
        <v>1</v>
      </c>
    </row>
    <row r="19699" spans="1:8">
      <c r="A19699" s="30" t="s">
        <v>5030</v>
      </c>
      <c r="B19699" s="74">
        <v>46226</v>
      </c>
      <c r="C19699" s="30" t="s">
        <v>988</v>
      </c>
      <c r="D19699" s="30" t="s">
        <v>989</v>
      </c>
      <c r="E19699" s="75">
        <v>2</v>
      </c>
      <c r="F19699" s="30" t="s">
        <v>76</v>
      </c>
      <c r="G19699" s="30" t="s">
        <v>77</v>
      </c>
      <c r="H19699" s="75">
        <v>1</v>
      </c>
    </row>
    <row r="19700" spans="1:8">
      <c r="A19700" s="30" t="s">
        <v>5030</v>
      </c>
      <c r="B19700" s="74">
        <v>46226</v>
      </c>
      <c r="C19700" s="30" t="s">
        <v>994</v>
      </c>
      <c r="D19700" s="30" t="s">
        <v>995</v>
      </c>
      <c r="E19700" s="75">
        <v>75</v>
      </c>
      <c r="F19700" s="30" t="s">
        <v>53</v>
      </c>
      <c r="G19700" s="30" t="s">
        <v>54</v>
      </c>
      <c r="H19700" s="75">
        <v>1</v>
      </c>
    </row>
    <row r="19701" spans="1:8">
      <c r="A19701" s="30" t="s">
        <v>5030</v>
      </c>
      <c r="B19701" s="74">
        <v>46226</v>
      </c>
      <c r="C19701" s="30" t="s">
        <v>998</v>
      </c>
      <c r="D19701" s="30" t="s">
        <v>999</v>
      </c>
      <c r="E19701" s="75">
        <v>2</v>
      </c>
      <c r="F19701" s="30" t="s">
        <v>76</v>
      </c>
      <c r="G19701" s="30" t="s">
        <v>77</v>
      </c>
      <c r="H19701" s="75">
        <v>1</v>
      </c>
    </row>
    <row r="19702" spans="1:8">
      <c r="A19702" s="30" t="s">
        <v>5030</v>
      </c>
      <c r="B19702" s="74">
        <v>46226</v>
      </c>
      <c r="C19702" s="30" t="s">
        <v>1002</v>
      </c>
      <c r="D19702" s="30" t="s">
        <v>1003</v>
      </c>
      <c r="E19702" s="75">
        <v>21</v>
      </c>
      <c r="F19702" s="30" t="s">
        <v>53</v>
      </c>
      <c r="G19702" s="30" t="s">
        <v>54</v>
      </c>
      <c r="H19702" s="75">
        <v>1</v>
      </c>
    </row>
    <row r="19703" spans="1:8">
      <c r="A19703" s="30" t="s">
        <v>5030</v>
      </c>
      <c r="B19703" s="74">
        <v>46226</v>
      </c>
      <c r="C19703" s="30" t="s">
        <v>1004</v>
      </c>
      <c r="D19703" s="30" t="s">
        <v>1005</v>
      </c>
      <c r="E19703" s="75">
        <v>61</v>
      </c>
      <c r="F19703" s="30" t="s">
        <v>53</v>
      </c>
      <c r="G19703" s="30" t="s">
        <v>54</v>
      </c>
      <c r="H19703" s="75">
        <v>1</v>
      </c>
    </row>
    <row r="19704" spans="1:8">
      <c r="A19704" s="30" t="s">
        <v>5030</v>
      </c>
      <c r="B19704" s="74">
        <v>46226</v>
      </c>
      <c r="C19704" s="30" t="s">
        <v>1008</v>
      </c>
      <c r="D19704" s="30" t="s">
        <v>1009</v>
      </c>
      <c r="E19704" s="75">
        <v>8</v>
      </c>
      <c r="F19704" s="30" t="s">
        <v>53</v>
      </c>
      <c r="G19704" s="30" t="s">
        <v>54</v>
      </c>
      <c r="H19704" s="75">
        <v>1</v>
      </c>
    </row>
    <row r="19705" spans="1:8">
      <c r="A19705" s="30" t="s">
        <v>5030</v>
      </c>
      <c r="B19705" s="74">
        <v>46226</v>
      </c>
      <c r="C19705" s="30" t="s">
        <v>1012</v>
      </c>
      <c r="D19705" s="30" t="s">
        <v>1013</v>
      </c>
      <c r="E19705" s="75">
        <v>15</v>
      </c>
      <c r="F19705" s="30" t="s">
        <v>53</v>
      </c>
      <c r="G19705" s="30" t="s">
        <v>54</v>
      </c>
      <c r="H19705" s="75">
        <v>1</v>
      </c>
    </row>
    <row r="19706" spans="1:8">
      <c r="A19706" s="30" t="s">
        <v>5030</v>
      </c>
      <c r="B19706" s="74">
        <v>46226</v>
      </c>
      <c r="C19706" s="30" t="s">
        <v>1018</v>
      </c>
      <c r="D19706" s="30" t="s">
        <v>1019</v>
      </c>
      <c r="E19706" s="75">
        <v>128</v>
      </c>
      <c r="F19706" s="30" t="s">
        <v>70</v>
      </c>
      <c r="G19706" s="30" t="s">
        <v>71</v>
      </c>
      <c r="H19706" s="75">
        <v>2</v>
      </c>
    </row>
    <row r="19707" spans="1:8">
      <c r="A19707" s="30" t="s">
        <v>5030</v>
      </c>
      <c r="B19707" s="74">
        <v>46226</v>
      </c>
      <c r="C19707" s="30" t="s">
        <v>1022</v>
      </c>
      <c r="D19707" s="30" t="s">
        <v>1023</v>
      </c>
      <c r="E19707" s="75">
        <v>98</v>
      </c>
      <c r="F19707" s="30" t="s">
        <v>70</v>
      </c>
      <c r="G19707" s="30" t="s">
        <v>71</v>
      </c>
      <c r="H19707" s="75">
        <v>2</v>
      </c>
    </row>
    <row r="19708" spans="1:8">
      <c r="A19708" s="30" t="s">
        <v>5030</v>
      </c>
      <c r="B19708" s="74">
        <v>46226</v>
      </c>
      <c r="C19708" s="30" t="s">
        <v>1024</v>
      </c>
      <c r="D19708" s="30" t="s">
        <v>1025</v>
      </c>
      <c r="E19708" s="75">
        <v>29</v>
      </c>
      <c r="F19708" s="30" t="s">
        <v>63</v>
      </c>
      <c r="G19708" s="30" t="s">
        <v>64</v>
      </c>
      <c r="H19708" s="75">
        <v>2</v>
      </c>
    </row>
    <row r="19709" spans="1:8">
      <c r="A19709" s="30" t="s">
        <v>5030</v>
      </c>
      <c r="B19709" s="74">
        <v>46226</v>
      </c>
      <c r="C19709" s="30" t="s">
        <v>1026</v>
      </c>
      <c r="D19709" s="30" t="s">
        <v>1027</v>
      </c>
      <c r="E19709" s="75">
        <v>90</v>
      </c>
      <c r="F19709" s="30" t="s">
        <v>53</v>
      </c>
      <c r="G19709" s="30" t="s">
        <v>54</v>
      </c>
      <c r="H19709" s="75">
        <v>1</v>
      </c>
    </row>
    <row r="19710" spans="1:8">
      <c r="A19710" s="30" t="s">
        <v>5030</v>
      </c>
      <c r="B19710" s="74">
        <v>46226</v>
      </c>
      <c r="C19710" s="30" t="s">
        <v>1028</v>
      </c>
      <c r="D19710" s="30" t="s">
        <v>1029</v>
      </c>
      <c r="E19710" s="75">
        <v>186</v>
      </c>
      <c r="F19710" s="30" t="s">
        <v>53</v>
      </c>
      <c r="G19710" s="30" t="s">
        <v>54</v>
      </c>
      <c r="H19710" s="75">
        <v>1</v>
      </c>
    </row>
    <row r="19711" spans="1:8">
      <c r="A19711" s="30" t="s">
        <v>5030</v>
      </c>
      <c r="B19711" s="74">
        <v>46226</v>
      </c>
      <c r="C19711" s="30" t="s">
        <v>1032</v>
      </c>
      <c r="D19711" s="30" t="s">
        <v>1033</v>
      </c>
      <c r="E19711" s="75">
        <v>90</v>
      </c>
      <c r="F19711" s="30" t="s">
        <v>70</v>
      </c>
      <c r="G19711" s="30" t="s">
        <v>71</v>
      </c>
      <c r="H19711" s="75">
        <v>2</v>
      </c>
    </row>
    <row r="19712" spans="1:8">
      <c r="A19712" s="30" t="s">
        <v>5030</v>
      </c>
      <c r="B19712" s="74">
        <v>46226</v>
      </c>
      <c r="C19712" s="30" t="s">
        <v>1036</v>
      </c>
      <c r="D19712" s="30" t="s">
        <v>1037</v>
      </c>
      <c r="E19712" s="75">
        <v>157</v>
      </c>
      <c r="F19712" s="30" t="s">
        <v>53</v>
      </c>
      <c r="G19712" s="30" t="s">
        <v>54</v>
      </c>
      <c r="H19712" s="75">
        <v>1</v>
      </c>
    </row>
    <row r="19713" spans="1:8">
      <c r="A19713" s="30" t="s">
        <v>5030</v>
      </c>
      <c r="B19713" s="74">
        <v>46226</v>
      </c>
      <c r="C19713" s="30" t="s">
        <v>1040</v>
      </c>
      <c r="D19713" s="30" t="s">
        <v>1041</v>
      </c>
      <c r="E19713" s="75">
        <v>17</v>
      </c>
      <c r="F19713" s="30" t="s">
        <v>53</v>
      </c>
      <c r="G19713" s="30" t="s">
        <v>54</v>
      </c>
      <c r="H19713" s="75">
        <v>1</v>
      </c>
    </row>
    <row r="19714" spans="1:8">
      <c r="A19714" s="30" t="s">
        <v>5030</v>
      </c>
      <c r="B19714" s="74">
        <v>46226</v>
      </c>
      <c r="C19714" s="30" t="s">
        <v>1044</v>
      </c>
      <c r="D19714" s="30" t="s">
        <v>1045</v>
      </c>
      <c r="E19714" s="75">
        <v>169</v>
      </c>
      <c r="F19714" s="30" t="s">
        <v>53</v>
      </c>
      <c r="G19714" s="30" t="s">
        <v>54</v>
      </c>
      <c r="H19714" s="75">
        <v>1</v>
      </c>
    </row>
    <row r="19715" spans="1:8">
      <c r="A19715" s="30" t="s">
        <v>5030</v>
      </c>
      <c r="B19715" s="74">
        <v>46226</v>
      </c>
      <c r="C19715" s="30" t="s">
        <v>1046</v>
      </c>
      <c r="D19715" s="30" t="s">
        <v>1047</v>
      </c>
      <c r="E19715" s="75">
        <v>52</v>
      </c>
      <c r="F19715" s="30" t="s">
        <v>80</v>
      </c>
      <c r="G19715" s="30" t="s">
        <v>81</v>
      </c>
      <c r="H19715" s="75">
        <v>1</v>
      </c>
    </row>
    <row r="19716" spans="1:8">
      <c r="A19716" s="30" t="s">
        <v>5030</v>
      </c>
      <c r="B19716" s="74">
        <v>46226</v>
      </c>
      <c r="C19716" s="30" t="s">
        <v>1050</v>
      </c>
      <c r="D19716" s="30" t="s">
        <v>1051</v>
      </c>
      <c r="E19716" s="75">
        <v>85</v>
      </c>
      <c r="F19716" s="30" t="s">
        <v>70</v>
      </c>
      <c r="G19716" s="30" t="s">
        <v>71</v>
      </c>
      <c r="H19716" s="75">
        <v>2</v>
      </c>
    </row>
    <row r="19717" spans="1:8">
      <c r="A19717" s="30" t="s">
        <v>5030</v>
      </c>
      <c r="B19717" s="74">
        <v>46226</v>
      </c>
      <c r="C19717" s="30" t="s">
        <v>1052</v>
      </c>
      <c r="D19717" s="30" t="s">
        <v>1053</v>
      </c>
      <c r="E19717" s="75">
        <v>122</v>
      </c>
      <c r="F19717" s="30" t="s">
        <v>53</v>
      </c>
      <c r="G19717" s="30" t="s">
        <v>54</v>
      </c>
      <c r="H19717" s="75">
        <v>1</v>
      </c>
    </row>
    <row r="19718" spans="1:8">
      <c r="A19718" s="30" t="s">
        <v>5030</v>
      </c>
      <c r="B19718" s="74">
        <v>46226</v>
      </c>
      <c r="C19718" s="30" t="s">
        <v>1054</v>
      </c>
      <c r="D19718" s="30" t="s">
        <v>1055</v>
      </c>
      <c r="E19718" s="75">
        <v>66</v>
      </c>
      <c r="F19718" s="30" t="s">
        <v>70</v>
      </c>
      <c r="G19718" s="30" t="s">
        <v>71</v>
      </c>
      <c r="H19718" s="75">
        <v>2</v>
      </c>
    </row>
    <row r="19719" spans="1:8">
      <c r="A19719" s="30" t="s">
        <v>5030</v>
      </c>
      <c r="B19719" s="74">
        <v>46226</v>
      </c>
      <c r="C19719" s="30" t="s">
        <v>1066</v>
      </c>
      <c r="D19719" s="30" t="s">
        <v>1067</v>
      </c>
      <c r="E19719" s="75">
        <v>130</v>
      </c>
      <c r="F19719" s="30" t="s">
        <v>78</v>
      </c>
      <c r="G19719" s="30" t="s">
        <v>79</v>
      </c>
      <c r="H19719" s="75">
        <v>2</v>
      </c>
    </row>
    <row r="19720" spans="1:8">
      <c r="A19720" s="30" t="s">
        <v>5030</v>
      </c>
      <c r="B19720" s="74">
        <v>46226</v>
      </c>
      <c r="C19720" s="30" t="s">
        <v>1068</v>
      </c>
      <c r="D19720" s="30" t="s">
        <v>1069</v>
      </c>
      <c r="E19720" s="75">
        <v>92</v>
      </c>
      <c r="F19720" s="30" t="s">
        <v>70</v>
      </c>
      <c r="G19720" s="30" t="s">
        <v>71</v>
      </c>
      <c r="H19720" s="75">
        <v>2</v>
      </c>
    </row>
    <row r="19721" spans="1:8">
      <c r="A19721" s="30" t="s">
        <v>5030</v>
      </c>
      <c r="B19721" s="74">
        <v>46226</v>
      </c>
      <c r="C19721" s="30" t="s">
        <v>1072</v>
      </c>
      <c r="D19721" s="30" t="s">
        <v>1073</v>
      </c>
      <c r="E19721" s="75">
        <v>166</v>
      </c>
      <c r="F19721" s="30" t="s">
        <v>53</v>
      </c>
      <c r="G19721" s="30" t="s">
        <v>54</v>
      </c>
      <c r="H19721" s="75">
        <v>1</v>
      </c>
    </row>
    <row r="19722" spans="1:8">
      <c r="A19722" s="30" t="s">
        <v>5030</v>
      </c>
      <c r="B19722" s="74">
        <v>46226</v>
      </c>
      <c r="C19722" s="30" t="s">
        <v>1074</v>
      </c>
      <c r="D19722" s="30" t="s">
        <v>1075</v>
      </c>
      <c r="E19722" s="75">
        <v>102</v>
      </c>
      <c r="F19722" s="30" t="s">
        <v>70</v>
      </c>
      <c r="G19722" s="30" t="s">
        <v>71</v>
      </c>
      <c r="H19722" s="75">
        <v>2</v>
      </c>
    </row>
    <row r="19723" spans="1:8">
      <c r="A19723" s="30" t="s">
        <v>5030</v>
      </c>
      <c r="B19723" s="74">
        <v>46226</v>
      </c>
      <c r="C19723" s="30" t="s">
        <v>1076</v>
      </c>
      <c r="D19723" s="30" t="s">
        <v>1077</v>
      </c>
      <c r="E19723" s="75">
        <v>20</v>
      </c>
      <c r="F19723" s="30" t="s">
        <v>53</v>
      </c>
      <c r="G19723" s="30" t="s">
        <v>54</v>
      </c>
      <c r="H19723" s="75">
        <v>1</v>
      </c>
    </row>
    <row r="19724" spans="1:8">
      <c r="A19724" s="30" t="s">
        <v>5030</v>
      </c>
      <c r="B19724" s="74">
        <v>46226</v>
      </c>
      <c r="C19724" s="30" t="s">
        <v>1080</v>
      </c>
      <c r="D19724" s="30" t="s">
        <v>1081</v>
      </c>
      <c r="E19724" s="75">
        <v>33</v>
      </c>
      <c r="F19724" s="30" t="s">
        <v>70</v>
      </c>
      <c r="G19724" s="30" t="s">
        <v>71</v>
      </c>
      <c r="H19724" s="75">
        <v>2</v>
      </c>
    </row>
    <row r="19725" spans="1:8">
      <c r="A19725" s="30" t="s">
        <v>5030</v>
      </c>
      <c r="B19725" s="74">
        <v>46226</v>
      </c>
      <c r="C19725" s="30" t="s">
        <v>1082</v>
      </c>
      <c r="D19725" s="30" t="s">
        <v>1083</v>
      </c>
      <c r="E19725" s="75">
        <v>12</v>
      </c>
      <c r="F19725" s="30" t="s">
        <v>76</v>
      </c>
      <c r="G19725" s="30" t="s">
        <v>77</v>
      </c>
      <c r="H19725" s="75">
        <v>1</v>
      </c>
    </row>
    <row r="19726" spans="1:8">
      <c r="A19726" s="30" t="s">
        <v>5030</v>
      </c>
      <c r="B19726" s="74">
        <v>46226</v>
      </c>
      <c r="C19726" s="30" t="s">
        <v>1086</v>
      </c>
      <c r="D19726" s="30" t="s">
        <v>1087</v>
      </c>
      <c r="E19726" s="75">
        <v>117</v>
      </c>
      <c r="F19726" s="30" t="s">
        <v>53</v>
      </c>
      <c r="G19726" s="30" t="s">
        <v>54</v>
      </c>
      <c r="H19726" s="75">
        <v>1</v>
      </c>
    </row>
    <row r="19727" spans="1:8">
      <c r="A19727" s="30" t="s">
        <v>5030</v>
      </c>
      <c r="B19727" s="74">
        <v>46226</v>
      </c>
      <c r="C19727" s="30" t="s">
        <v>1088</v>
      </c>
      <c r="D19727" s="30" t="s">
        <v>1089</v>
      </c>
      <c r="E19727" s="75">
        <v>165</v>
      </c>
      <c r="F19727" s="30" t="s">
        <v>66</v>
      </c>
      <c r="G19727" s="30" t="s">
        <v>67</v>
      </c>
      <c r="H19727" s="75">
        <v>2</v>
      </c>
    </row>
    <row r="19728" spans="1:8">
      <c r="A19728" s="30" t="s">
        <v>5030</v>
      </c>
      <c r="B19728" s="74">
        <v>46226</v>
      </c>
      <c r="C19728" s="30" t="s">
        <v>1092</v>
      </c>
      <c r="D19728" s="30" t="s">
        <v>1093</v>
      </c>
      <c r="E19728" s="75">
        <v>202</v>
      </c>
      <c r="F19728" s="30" t="s">
        <v>72</v>
      </c>
      <c r="G19728" s="30" t="s">
        <v>73</v>
      </c>
      <c r="H19728" s="75">
        <v>3</v>
      </c>
    </row>
    <row r="19729" spans="1:8">
      <c r="A19729" s="30" t="s">
        <v>5030</v>
      </c>
      <c r="B19729" s="74">
        <v>46226</v>
      </c>
      <c r="C19729" s="30" t="s">
        <v>1094</v>
      </c>
      <c r="D19729" s="30" t="s">
        <v>1095</v>
      </c>
      <c r="E19729" s="75">
        <v>52</v>
      </c>
      <c r="F19729" s="30" t="s">
        <v>70</v>
      </c>
      <c r="G19729" s="30" t="s">
        <v>71</v>
      </c>
      <c r="H19729" s="75">
        <v>2</v>
      </c>
    </row>
    <row r="19730" spans="1:8">
      <c r="A19730" s="30" t="s">
        <v>5030</v>
      </c>
      <c r="B19730" s="74">
        <v>46226</v>
      </c>
      <c r="C19730" s="30" t="s">
        <v>1096</v>
      </c>
      <c r="D19730" s="30" t="s">
        <v>1097</v>
      </c>
      <c r="E19730" s="75">
        <v>45</v>
      </c>
      <c r="F19730" s="30" t="s">
        <v>68</v>
      </c>
      <c r="G19730" s="30" t="s">
        <v>69</v>
      </c>
      <c r="H19730" s="75">
        <v>1</v>
      </c>
    </row>
    <row r="19731" spans="1:8">
      <c r="A19731" s="30" t="s">
        <v>5030</v>
      </c>
      <c r="B19731" s="74">
        <v>46226</v>
      </c>
      <c r="C19731" s="30" t="s">
        <v>1098</v>
      </c>
      <c r="D19731" s="30" t="s">
        <v>1099</v>
      </c>
      <c r="E19731" s="75">
        <v>14</v>
      </c>
      <c r="F19731" s="30" t="s">
        <v>53</v>
      </c>
      <c r="G19731" s="30" t="s">
        <v>54</v>
      </c>
      <c r="H19731" s="75">
        <v>1</v>
      </c>
    </row>
    <row r="19732" spans="1:8">
      <c r="A19732" s="30" t="s">
        <v>5030</v>
      </c>
      <c r="B19732" s="74">
        <v>46226</v>
      </c>
      <c r="C19732" s="30" t="s">
        <v>1100</v>
      </c>
      <c r="D19732" s="30" t="s">
        <v>1101</v>
      </c>
      <c r="E19732" s="75">
        <v>137</v>
      </c>
      <c r="F19732" s="30" t="s">
        <v>53</v>
      </c>
      <c r="G19732" s="30" t="s">
        <v>54</v>
      </c>
      <c r="H19732" s="75">
        <v>1</v>
      </c>
    </row>
    <row r="19733" spans="1:8">
      <c r="A19733" s="30" t="s">
        <v>5030</v>
      </c>
      <c r="B19733" s="74">
        <v>46226</v>
      </c>
      <c r="C19733" s="30" t="s">
        <v>1102</v>
      </c>
      <c r="D19733" s="30" t="s">
        <v>1103</v>
      </c>
      <c r="E19733" s="75">
        <v>162</v>
      </c>
      <c r="F19733" s="30" t="s">
        <v>5020</v>
      </c>
      <c r="G19733" s="30" t="s">
        <v>5021</v>
      </c>
      <c r="H19733" s="75">
        <v>3</v>
      </c>
    </row>
    <row r="19734" spans="1:8">
      <c r="A19734" s="30" t="s">
        <v>5030</v>
      </c>
      <c r="B19734" s="74">
        <v>46226</v>
      </c>
      <c r="C19734" s="30" t="s">
        <v>1104</v>
      </c>
      <c r="D19734" s="30" t="s">
        <v>1105</v>
      </c>
      <c r="E19734" s="75">
        <v>19</v>
      </c>
      <c r="F19734" s="30" t="s">
        <v>53</v>
      </c>
      <c r="G19734" s="30" t="s">
        <v>54</v>
      </c>
      <c r="H19734" s="75">
        <v>1</v>
      </c>
    </row>
    <row r="19735" spans="1:8">
      <c r="A19735" s="30" t="s">
        <v>5030</v>
      </c>
      <c r="B19735" s="74">
        <v>46226</v>
      </c>
      <c r="C19735" s="30" t="s">
        <v>1106</v>
      </c>
      <c r="D19735" s="30" t="s">
        <v>1107</v>
      </c>
      <c r="E19735" s="75">
        <v>288</v>
      </c>
      <c r="F19735" s="30" t="s">
        <v>80</v>
      </c>
      <c r="G19735" s="30" t="s">
        <v>81</v>
      </c>
      <c r="H19735" s="75">
        <v>1</v>
      </c>
    </row>
    <row r="19736" spans="1:8">
      <c r="A19736" s="30" t="s">
        <v>5030</v>
      </c>
      <c r="B19736" s="74">
        <v>46226</v>
      </c>
      <c r="C19736" s="30" t="s">
        <v>1108</v>
      </c>
      <c r="D19736" s="30" t="s">
        <v>1109</v>
      </c>
      <c r="E19736" s="75">
        <v>63</v>
      </c>
      <c r="F19736" s="30" t="s">
        <v>53</v>
      </c>
      <c r="G19736" s="30" t="s">
        <v>54</v>
      </c>
      <c r="H19736" s="75">
        <v>1</v>
      </c>
    </row>
    <row r="19737" spans="1:8">
      <c r="A19737" s="30" t="s">
        <v>5030</v>
      </c>
      <c r="B19737" s="74">
        <v>46226</v>
      </c>
      <c r="C19737" s="30" t="s">
        <v>1110</v>
      </c>
      <c r="D19737" s="30" t="s">
        <v>1111</v>
      </c>
      <c r="E19737" s="75">
        <v>28</v>
      </c>
      <c r="F19737" s="30" t="s">
        <v>80</v>
      </c>
      <c r="G19737" s="30" t="s">
        <v>81</v>
      </c>
      <c r="H19737" s="75">
        <v>1</v>
      </c>
    </row>
    <row r="19738" spans="1:8">
      <c r="A19738" s="30" t="s">
        <v>5030</v>
      </c>
      <c r="B19738" s="74">
        <v>46226</v>
      </c>
      <c r="C19738" s="30" t="s">
        <v>1120</v>
      </c>
      <c r="D19738" s="30" t="s">
        <v>1121</v>
      </c>
      <c r="E19738" s="75">
        <v>128</v>
      </c>
      <c r="F19738" s="30" t="s">
        <v>76</v>
      </c>
      <c r="G19738" s="30" t="s">
        <v>77</v>
      </c>
      <c r="H19738" s="75">
        <v>1</v>
      </c>
    </row>
    <row r="19739" spans="1:8">
      <c r="A19739" s="30" t="s">
        <v>5030</v>
      </c>
      <c r="B19739" s="74">
        <v>46226</v>
      </c>
      <c r="C19739" s="30" t="s">
        <v>1122</v>
      </c>
      <c r="D19739" s="30" t="s">
        <v>1123</v>
      </c>
      <c r="E19739" s="75">
        <v>45</v>
      </c>
      <c r="F19739" s="30" t="s">
        <v>70</v>
      </c>
      <c r="G19739" s="30" t="s">
        <v>71</v>
      </c>
      <c r="H19739" s="75">
        <v>2</v>
      </c>
    </row>
    <row r="19740" spans="1:8">
      <c r="A19740" s="30" t="s">
        <v>5030</v>
      </c>
      <c r="B19740" s="74">
        <v>46226</v>
      </c>
      <c r="C19740" s="30" t="s">
        <v>1124</v>
      </c>
      <c r="D19740" s="30" t="s">
        <v>1125</v>
      </c>
      <c r="E19740" s="75">
        <v>98</v>
      </c>
      <c r="F19740" s="30" t="s">
        <v>80</v>
      </c>
      <c r="G19740" s="30" t="s">
        <v>81</v>
      </c>
      <c r="H19740" s="75">
        <v>1</v>
      </c>
    </row>
    <row r="19741" spans="1:8">
      <c r="A19741" s="30" t="s">
        <v>5030</v>
      </c>
      <c r="B19741" s="74">
        <v>46226</v>
      </c>
      <c r="C19741" s="30" t="s">
        <v>1126</v>
      </c>
      <c r="D19741" s="30" t="s">
        <v>1127</v>
      </c>
      <c r="E19741" s="75">
        <v>2</v>
      </c>
      <c r="F19741" s="30" t="s">
        <v>76</v>
      </c>
      <c r="G19741" s="30" t="s">
        <v>77</v>
      </c>
      <c r="H19741" s="75">
        <v>1</v>
      </c>
    </row>
    <row r="19742" spans="1:8">
      <c r="A19742" s="30" t="s">
        <v>5030</v>
      </c>
      <c r="B19742" s="74">
        <v>46226</v>
      </c>
      <c r="C19742" s="30" t="s">
        <v>1128</v>
      </c>
      <c r="D19742" s="30" t="s">
        <v>1129</v>
      </c>
      <c r="E19742" s="75">
        <v>19</v>
      </c>
      <c r="F19742" s="30" t="s">
        <v>68</v>
      </c>
      <c r="G19742" s="30" t="s">
        <v>69</v>
      </c>
      <c r="H19742" s="75">
        <v>1</v>
      </c>
    </row>
    <row r="19743" spans="1:8">
      <c r="A19743" s="30" t="s">
        <v>5030</v>
      </c>
      <c r="B19743" s="74">
        <v>46226</v>
      </c>
      <c r="C19743" s="30" t="s">
        <v>1130</v>
      </c>
      <c r="D19743" s="30" t="s">
        <v>1131</v>
      </c>
      <c r="E19743" s="75">
        <v>54</v>
      </c>
      <c r="F19743" s="30" t="s">
        <v>70</v>
      </c>
      <c r="G19743" s="30" t="s">
        <v>71</v>
      </c>
      <c r="H19743" s="75">
        <v>2</v>
      </c>
    </row>
    <row r="19744" spans="1:8">
      <c r="A19744" s="30" t="s">
        <v>5030</v>
      </c>
      <c r="B19744" s="74">
        <v>46226</v>
      </c>
      <c r="C19744" s="30" t="s">
        <v>1132</v>
      </c>
      <c r="D19744" s="30" t="s">
        <v>1133</v>
      </c>
      <c r="E19744" s="75">
        <v>26</v>
      </c>
      <c r="F19744" s="30" t="s">
        <v>76</v>
      </c>
      <c r="G19744" s="30" t="s">
        <v>77</v>
      </c>
      <c r="H19744" s="75">
        <v>1</v>
      </c>
    </row>
    <row r="19745" spans="1:8">
      <c r="A19745" s="30" t="s">
        <v>5030</v>
      </c>
      <c r="B19745" s="74">
        <v>46226</v>
      </c>
      <c r="C19745" s="30" t="s">
        <v>1134</v>
      </c>
      <c r="D19745" s="30" t="s">
        <v>1135</v>
      </c>
      <c r="E19745" s="75">
        <v>79</v>
      </c>
      <c r="F19745" s="30" t="s">
        <v>70</v>
      </c>
      <c r="G19745" s="30" t="s">
        <v>71</v>
      </c>
      <c r="H19745" s="75">
        <v>2</v>
      </c>
    </row>
    <row r="19746" spans="1:8">
      <c r="A19746" s="30" t="s">
        <v>5030</v>
      </c>
      <c r="B19746" s="74">
        <v>46226</v>
      </c>
      <c r="C19746" s="30" t="s">
        <v>1140</v>
      </c>
      <c r="D19746" s="30" t="s">
        <v>1141</v>
      </c>
      <c r="E19746" s="75">
        <v>248</v>
      </c>
      <c r="F19746" s="30" t="s">
        <v>53</v>
      </c>
      <c r="G19746" s="30" t="s">
        <v>54</v>
      </c>
      <c r="H19746" s="75">
        <v>1</v>
      </c>
    </row>
    <row r="19747" spans="1:8">
      <c r="A19747" s="30" t="s">
        <v>5030</v>
      </c>
      <c r="B19747" s="74">
        <v>46226</v>
      </c>
      <c r="C19747" s="30" t="s">
        <v>1142</v>
      </c>
      <c r="D19747" s="30" t="s">
        <v>1143</v>
      </c>
      <c r="E19747" s="75">
        <v>68</v>
      </c>
      <c r="F19747" s="30" t="s">
        <v>70</v>
      </c>
      <c r="G19747" s="30" t="s">
        <v>71</v>
      </c>
      <c r="H19747" s="75">
        <v>2</v>
      </c>
    </row>
    <row r="19748" spans="1:8">
      <c r="A19748" s="30" t="s">
        <v>5030</v>
      </c>
      <c r="B19748" s="74">
        <v>46226</v>
      </c>
      <c r="C19748" s="30" t="s">
        <v>1148</v>
      </c>
      <c r="D19748" s="30" t="s">
        <v>1149</v>
      </c>
      <c r="E19748" s="75">
        <v>70</v>
      </c>
      <c r="F19748" s="30" t="s">
        <v>76</v>
      </c>
      <c r="G19748" s="30" t="s">
        <v>77</v>
      </c>
      <c r="H19748" s="75">
        <v>1</v>
      </c>
    </row>
    <row r="19749" spans="1:8">
      <c r="A19749" s="30" t="s">
        <v>5030</v>
      </c>
      <c r="B19749" s="74">
        <v>46226</v>
      </c>
      <c r="C19749" s="30" t="s">
        <v>1154</v>
      </c>
      <c r="D19749" s="30" t="s">
        <v>1155</v>
      </c>
      <c r="E19749" s="75">
        <v>140</v>
      </c>
      <c r="F19749" s="30" t="s">
        <v>53</v>
      </c>
      <c r="G19749" s="30" t="s">
        <v>54</v>
      </c>
      <c r="H19749" s="75">
        <v>1</v>
      </c>
    </row>
    <row r="19750" spans="1:8">
      <c r="A19750" s="30" t="s">
        <v>5030</v>
      </c>
      <c r="B19750" s="74">
        <v>46226</v>
      </c>
      <c r="C19750" s="30" t="s">
        <v>1156</v>
      </c>
      <c r="D19750" s="30" t="s">
        <v>1157</v>
      </c>
      <c r="E19750" s="75">
        <v>158</v>
      </c>
      <c r="F19750" s="30" t="s">
        <v>70</v>
      </c>
      <c r="G19750" s="30" t="s">
        <v>71</v>
      </c>
      <c r="H19750" s="75">
        <v>2</v>
      </c>
    </row>
    <row r="19751" spans="1:8">
      <c r="A19751" s="30" t="s">
        <v>5030</v>
      </c>
      <c r="B19751" s="74">
        <v>46226</v>
      </c>
      <c r="C19751" s="30" t="s">
        <v>1158</v>
      </c>
      <c r="D19751" s="30" t="s">
        <v>1159</v>
      </c>
      <c r="E19751" s="75">
        <v>1</v>
      </c>
      <c r="F19751" s="30" t="s">
        <v>76</v>
      </c>
      <c r="G19751" s="30" t="s">
        <v>77</v>
      </c>
      <c r="H19751" s="75">
        <v>1</v>
      </c>
    </row>
    <row r="19752" spans="1:8">
      <c r="A19752" s="30" t="s">
        <v>5030</v>
      </c>
      <c r="B19752" s="74">
        <v>46226</v>
      </c>
      <c r="C19752" s="30" t="s">
        <v>1160</v>
      </c>
      <c r="D19752" s="30" t="s">
        <v>1161</v>
      </c>
      <c r="E19752" s="75">
        <v>16</v>
      </c>
      <c r="F19752" s="30" t="s">
        <v>76</v>
      </c>
      <c r="G19752" s="30" t="s">
        <v>77</v>
      </c>
      <c r="H19752" s="75">
        <v>1</v>
      </c>
    </row>
    <row r="19753" spans="1:8">
      <c r="A19753" s="30" t="s">
        <v>5030</v>
      </c>
      <c r="B19753" s="74">
        <v>46226</v>
      </c>
      <c r="C19753" s="30" t="s">
        <v>1164</v>
      </c>
      <c r="D19753" s="30" t="s">
        <v>1165</v>
      </c>
      <c r="E19753" s="75">
        <v>50</v>
      </c>
      <c r="F19753" s="30" t="s">
        <v>70</v>
      </c>
      <c r="G19753" s="30" t="s">
        <v>71</v>
      </c>
      <c r="H19753" s="75">
        <v>2</v>
      </c>
    </row>
    <row r="19754" spans="1:8">
      <c r="A19754" s="30" t="s">
        <v>5030</v>
      </c>
      <c r="B19754" s="74">
        <v>46226</v>
      </c>
      <c r="C19754" s="30" t="s">
        <v>1166</v>
      </c>
      <c r="D19754" s="30" t="s">
        <v>1167</v>
      </c>
      <c r="E19754" s="75">
        <v>44</v>
      </c>
      <c r="F19754" s="30" t="s">
        <v>53</v>
      </c>
      <c r="G19754" s="30" t="s">
        <v>54</v>
      </c>
      <c r="H19754" s="75">
        <v>1</v>
      </c>
    </row>
    <row r="19755" spans="1:8">
      <c r="A19755" s="30" t="s">
        <v>5030</v>
      </c>
      <c r="B19755" s="74">
        <v>46226</v>
      </c>
      <c r="C19755" s="30" t="s">
        <v>1170</v>
      </c>
      <c r="D19755" s="30" t="s">
        <v>1171</v>
      </c>
      <c r="E19755" s="75">
        <v>43</v>
      </c>
      <c r="F19755" s="30" t="s">
        <v>53</v>
      </c>
      <c r="G19755" s="30" t="s">
        <v>54</v>
      </c>
      <c r="H19755" s="75">
        <v>1</v>
      </c>
    </row>
    <row r="19756" spans="1:8">
      <c r="A19756" s="30" t="s">
        <v>5030</v>
      </c>
      <c r="B19756" s="74">
        <v>46226</v>
      </c>
      <c r="C19756" s="30" t="s">
        <v>1172</v>
      </c>
      <c r="D19756" s="30" t="s">
        <v>1173</v>
      </c>
      <c r="E19756" s="75">
        <v>100</v>
      </c>
      <c r="F19756" s="30" t="s">
        <v>70</v>
      </c>
      <c r="G19756" s="30" t="s">
        <v>71</v>
      </c>
      <c r="H19756" s="75">
        <v>2</v>
      </c>
    </row>
    <row r="19757" spans="1:8">
      <c r="A19757" s="30" t="s">
        <v>5030</v>
      </c>
      <c r="B19757" s="74">
        <v>46226</v>
      </c>
      <c r="C19757" s="30" t="s">
        <v>1174</v>
      </c>
      <c r="D19757" s="30" t="s">
        <v>1175</v>
      </c>
      <c r="E19757" s="75">
        <v>87</v>
      </c>
      <c r="F19757" s="30" t="s">
        <v>53</v>
      </c>
      <c r="G19757" s="30" t="s">
        <v>54</v>
      </c>
      <c r="H19757" s="75">
        <v>1</v>
      </c>
    </row>
    <row r="19758" spans="1:8">
      <c r="A19758" s="30" t="s">
        <v>5030</v>
      </c>
      <c r="B19758" s="74">
        <v>46226</v>
      </c>
      <c r="C19758" s="30" t="s">
        <v>1176</v>
      </c>
      <c r="D19758" s="30" t="s">
        <v>1177</v>
      </c>
      <c r="E19758" s="75">
        <v>15</v>
      </c>
      <c r="F19758" s="30" t="s">
        <v>53</v>
      </c>
      <c r="G19758" s="30" t="s">
        <v>54</v>
      </c>
      <c r="H19758" s="75">
        <v>1</v>
      </c>
    </row>
    <row r="19759" spans="1:8">
      <c r="A19759" s="30" t="s">
        <v>5030</v>
      </c>
      <c r="B19759" s="74">
        <v>46226</v>
      </c>
      <c r="C19759" s="30" t="s">
        <v>1178</v>
      </c>
      <c r="D19759" s="30" t="s">
        <v>1179</v>
      </c>
      <c r="E19759" s="75">
        <v>3</v>
      </c>
      <c r="F19759" s="30" t="s">
        <v>74</v>
      </c>
      <c r="G19759" s="30" t="s">
        <v>75</v>
      </c>
      <c r="H19759" s="75">
        <v>2</v>
      </c>
    </row>
    <row r="19760" spans="1:8">
      <c r="A19760" s="30" t="s">
        <v>5030</v>
      </c>
      <c r="B19760" s="74">
        <v>46226</v>
      </c>
      <c r="C19760" s="30" t="s">
        <v>1180</v>
      </c>
      <c r="D19760" s="30" t="s">
        <v>1181</v>
      </c>
      <c r="E19760" s="75">
        <v>234</v>
      </c>
      <c r="F19760" s="30" t="s">
        <v>53</v>
      </c>
      <c r="G19760" s="30" t="s">
        <v>54</v>
      </c>
      <c r="H19760" s="75">
        <v>1</v>
      </c>
    </row>
    <row r="19761" spans="1:8">
      <c r="A19761" s="30" t="s">
        <v>5030</v>
      </c>
      <c r="B19761" s="74">
        <v>46226</v>
      </c>
      <c r="C19761" s="30" t="s">
        <v>1188</v>
      </c>
      <c r="D19761" s="30" t="s">
        <v>1189</v>
      </c>
      <c r="E19761" s="75">
        <v>68</v>
      </c>
      <c r="F19761" s="30" t="s">
        <v>63</v>
      </c>
      <c r="G19761" s="30" t="s">
        <v>64</v>
      </c>
      <c r="H19761" s="75">
        <v>2</v>
      </c>
    </row>
    <row r="19762" spans="1:8">
      <c r="A19762" s="30" t="s">
        <v>5030</v>
      </c>
      <c r="B19762" s="74">
        <v>46226</v>
      </c>
      <c r="C19762" s="30" t="s">
        <v>1202</v>
      </c>
      <c r="D19762" s="30" t="s">
        <v>1203</v>
      </c>
      <c r="E19762" s="75">
        <v>98</v>
      </c>
      <c r="F19762" s="30" t="s">
        <v>70</v>
      </c>
      <c r="G19762" s="30" t="s">
        <v>71</v>
      </c>
      <c r="H19762" s="75">
        <v>2</v>
      </c>
    </row>
    <row r="19763" spans="1:8">
      <c r="A19763" s="30" t="s">
        <v>5030</v>
      </c>
      <c r="B19763" s="74">
        <v>46226</v>
      </c>
      <c r="C19763" s="30" t="s">
        <v>1204</v>
      </c>
      <c r="D19763" s="30" t="s">
        <v>1205</v>
      </c>
      <c r="E19763" s="75">
        <v>17</v>
      </c>
      <c r="F19763" s="30" t="s">
        <v>53</v>
      </c>
      <c r="G19763" s="30" t="s">
        <v>54</v>
      </c>
      <c r="H19763" s="75">
        <v>1</v>
      </c>
    </row>
    <row r="19764" spans="1:8">
      <c r="A19764" s="30" t="s">
        <v>5030</v>
      </c>
      <c r="B19764" s="74">
        <v>46226</v>
      </c>
      <c r="C19764" s="30" t="s">
        <v>1208</v>
      </c>
      <c r="D19764" s="30" t="s">
        <v>1209</v>
      </c>
      <c r="E19764" s="75">
        <v>168</v>
      </c>
      <c r="F19764" s="30" t="s">
        <v>53</v>
      </c>
      <c r="G19764" s="30" t="s">
        <v>54</v>
      </c>
      <c r="H19764" s="75">
        <v>1</v>
      </c>
    </row>
    <row r="19765" spans="1:8">
      <c r="A19765" s="30" t="s">
        <v>5030</v>
      </c>
      <c r="B19765" s="74">
        <v>46226</v>
      </c>
      <c r="C19765" s="30" t="s">
        <v>1210</v>
      </c>
      <c r="D19765" s="30" t="s">
        <v>1211</v>
      </c>
      <c r="E19765" s="75">
        <v>54</v>
      </c>
      <c r="F19765" s="30" t="s">
        <v>63</v>
      </c>
      <c r="G19765" s="30" t="s">
        <v>64</v>
      </c>
      <c r="H19765" s="75">
        <v>2</v>
      </c>
    </row>
    <row r="19766" spans="1:8">
      <c r="A19766" s="30" t="s">
        <v>5030</v>
      </c>
      <c r="B19766" s="74">
        <v>46226</v>
      </c>
      <c r="C19766" s="30" t="s">
        <v>1212</v>
      </c>
      <c r="D19766" s="30" t="s">
        <v>1213</v>
      </c>
      <c r="E19766" s="75">
        <v>69</v>
      </c>
      <c r="F19766" s="30" t="s">
        <v>80</v>
      </c>
      <c r="G19766" s="30" t="s">
        <v>81</v>
      </c>
      <c r="H19766" s="75">
        <v>1</v>
      </c>
    </row>
    <row r="19767" spans="1:8">
      <c r="A19767" s="30" t="s">
        <v>5030</v>
      </c>
      <c r="B19767" s="74">
        <v>46226</v>
      </c>
      <c r="C19767" s="30" t="s">
        <v>1218</v>
      </c>
      <c r="D19767" s="30" t="s">
        <v>1219</v>
      </c>
      <c r="E19767" s="75">
        <v>45</v>
      </c>
      <c r="F19767" s="30" t="s">
        <v>53</v>
      </c>
      <c r="G19767" s="30" t="s">
        <v>54</v>
      </c>
      <c r="H19767" s="75">
        <v>1</v>
      </c>
    </row>
    <row r="19768" spans="1:8">
      <c r="A19768" s="30" t="s">
        <v>5030</v>
      </c>
      <c r="B19768" s="74">
        <v>46226</v>
      </c>
      <c r="C19768" s="30" t="s">
        <v>1220</v>
      </c>
      <c r="D19768" s="30" t="s">
        <v>1221</v>
      </c>
      <c r="E19768" s="75">
        <v>78</v>
      </c>
      <c r="F19768" s="30" t="s">
        <v>70</v>
      </c>
      <c r="G19768" s="30" t="s">
        <v>71</v>
      </c>
      <c r="H19768" s="75">
        <v>2</v>
      </c>
    </row>
    <row r="19769" spans="1:8">
      <c r="A19769" s="30" t="s">
        <v>5030</v>
      </c>
      <c r="B19769" s="74">
        <v>46226</v>
      </c>
      <c r="C19769" s="30" t="s">
        <v>1222</v>
      </c>
      <c r="D19769" s="30" t="s">
        <v>1223</v>
      </c>
      <c r="E19769" s="75">
        <v>80</v>
      </c>
      <c r="F19769" s="30" t="s">
        <v>70</v>
      </c>
      <c r="G19769" s="30" t="s">
        <v>71</v>
      </c>
      <c r="H19769" s="75">
        <v>2</v>
      </c>
    </row>
    <row r="19770" spans="1:8">
      <c r="A19770" s="30" t="s">
        <v>5030</v>
      </c>
      <c r="B19770" s="74">
        <v>46226</v>
      </c>
      <c r="C19770" s="30" t="s">
        <v>1224</v>
      </c>
      <c r="D19770" s="30" t="s">
        <v>1225</v>
      </c>
      <c r="E19770" s="75">
        <v>69</v>
      </c>
      <c r="F19770" s="30" t="s">
        <v>76</v>
      </c>
      <c r="G19770" s="30" t="s">
        <v>77</v>
      </c>
      <c r="H19770" s="75">
        <v>1</v>
      </c>
    </row>
    <row r="19771" spans="1:8">
      <c r="A19771" s="30" t="s">
        <v>5030</v>
      </c>
      <c r="B19771" s="74">
        <v>46226</v>
      </c>
      <c r="C19771" s="30" t="s">
        <v>1226</v>
      </c>
      <c r="D19771" s="30" t="s">
        <v>1227</v>
      </c>
      <c r="E19771" s="75">
        <v>2</v>
      </c>
      <c r="F19771" s="30" t="s">
        <v>76</v>
      </c>
      <c r="G19771" s="30" t="s">
        <v>77</v>
      </c>
      <c r="H19771" s="75">
        <v>1</v>
      </c>
    </row>
    <row r="19772" spans="1:8">
      <c r="A19772" s="30" t="s">
        <v>5030</v>
      </c>
      <c r="B19772" s="74">
        <v>46226</v>
      </c>
      <c r="C19772" s="30" t="s">
        <v>1228</v>
      </c>
      <c r="D19772" s="30" t="s">
        <v>1229</v>
      </c>
      <c r="E19772" s="75">
        <v>27</v>
      </c>
      <c r="F19772" s="30" t="s">
        <v>53</v>
      </c>
      <c r="G19772" s="30" t="s">
        <v>54</v>
      </c>
      <c r="H19772" s="75">
        <v>1</v>
      </c>
    </row>
    <row r="19773" spans="1:8">
      <c r="A19773" s="30" t="s">
        <v>5030</v>
      </c>
      <c r="B19773" s="74">
        <v>46226</v>
      </c>
      <c r="C19773" s="30" t="s">
        <v>1232</v>
      </c>
      <c r="D19773" s="30" t="s">
        <v>1233</v>
      </c>
      <c r="E19773" s="75">
        <v>11</v>
      </c>
      <c r="F19773" s="30" t="s">
        <v>76</v>
      </c>
      <c r="G19773" s="30" t="s">
        <v>77</v>
      </c>
      <c r="H19773" s="75">
        <v>1</v>
      </c>
    </row>
    <row r="19774" spans="1:8">
      <c r="A19774" s="30" t="s">
        <v>5030</v>
      </c>
      <c r="B19774" s="74">
        <v>46226</v>
      </c>
      <c r="C19774" s="30" t="s">
        <v>1234</v>
      </c>
      <c r="D19774" s="30" t="s">
        <v>1235</v>
      </c>
      <c r="E19774" s="75">
        <v>12</v>
      </c>
      <c r="F19774" s="30" t="s">
        <v>76</v>
      </c>
      <c r="G19774" s="30" t="s">
        <v>77</v>
      </c>
      <c r="H19774" s="75">
        <v>1</v>
      </c>
    </row>
    <row r="19775" spans="1:8">
      <c r="A19775" s="30" t="s">
        <v>5030</v>
      </c>
      <c r="B19775" s="74">
        <v>46226</v>
      </c>
      <c r="C19775" s="30" t="s">
        <v>1242</v>
      </c>
      <c r="D19775" s="30" t="s">
        <v>1243</v>
      </c>
      <c r="E19775" s="75">
        <v>6</v>
      </c>
      <c r="F19775" s="30" t="s">
        <v>76</v>
      </c>
      <c r="G19775" s="30" t="s">
        <v>77</v>
      </c>
      <c r="H19775" s="75">
        <v>1</v>
      </c>
    </row>
    <row r="19776" spans="1:8">
      <c r="A19776" s="30" t="s">
        <v>5030</v>
      </c>
      <c r="B19776" s="74">
        <v>46226</v>
      </c>
      <c r="C19776" s="30" t="s">
        <v>1244</v>
      </c>
      <c r="D19776" s="30" t="s">
        <v>1245</v>
      </c>
      <c r="E19776" s="75">
        <v>37</v>
      </c>
      <c r="F19776" s="30" t="s">
        <v>53</v>
      </c>
      <c r="G19776" s="30" t="s">
        <v>54</v>
      </c>
      <c r="H19776" s="75">
        <v>1</v>
      </c>
    </row>
    <row r="19777" spans="1:8">
      <c r="A19777" s="30" t="s">
        <v>5030</v>
      </c>
      <c r="B19777" s="74">
        <v>46226</v>
      </c>
      <c r="C19777" s="30" t="s">
        <v>1248</v>
      </c>
      <c r="D19777" s="30" t="s">
        <v>1249</v>
      </c>
      <c r="E19777" s="75">
        <v>2</v>
      </c>
      <c r="F19777" s="30" t="s">
        <v>76</v>
      </c>
      <c r="G19777" s="30" t="s">
        <v>77</v>
      </c>
      <c r="H19777" s="75">
        <v>1</v>
      </c>
    </row>
    <row r="19778" spans="1:8">
      <c r="A19778" s="30" t="s">
        <v>5030</v>
      </c>
      <c r="B19778" s="74">
        <v>46226</v>
      </c>
      <c r="C19778" s="30" t="s">
        <v>1250</v>
      </c>
      <c r="D19778" s="30" t="s">
        <v>1251</v>
      </c>
      <c r="E19778" s="75">
        <v>66</v>
      </c>
      <c r="F19778" s="30" t="s">
        <v>70</v>
      </c>
      <c r="G19778" s="30" t="s">
        <v>71</v>
      </c>
      <c r="H19778" s="75">
        <v>2</v>
      </c>
    </row>
    <row r="19779" spans="1:8">
      <c r="A19779" s="30" t="s">
        <v>5030</v>
      </c>
      <c r="B19779" s="74">
        <v>46226</v>
      </c>
      <c r="C19779" s="30" t="s">
        <v>1254</v>
      </c>
      <c r="D19779" s="30" t="s">
        <v>1255</v>
      </c>
      <c r="E19779" s="75">
        <v>53</v>
      </c>
      <c r="F19779" s="30" t="s">
        <v>63</v>
      </c>
      <c r="G19779" s="30" t="s">
        <v>64</v>
      </c>
      <c r="H19779" s="75">
        <v>2</v>
      </c>
    </row>
    <row r="19780" spans="1:8">
      <c r="A19780" s="30" t="s">
        <v>5030</v>
      </c>
      <c r="B19780" s="74">
        <v>46226</v>
      </c>
      <c r="C19780" s="30" t="s">
        <v>1260</v>
      </c>
      <c r="D19780" s="30" t="s">
        <v>1261</v>
      </c>
      <c r="E19780" s="75">
        <v>44</v>
      </c>
      <c r="F19780" s="30" t="s">
        <v>68</v>
      </c>
      <c r="G19780" s="30" t="s">
        <v>69</v>
      </c>
      <c r="H19780" s="75">
        <v>1</v>
      </c>
    </row>
    <row r="19781" spans="1:8">
      <c r="A19781" s="30" t="s">
        <v>5030</v>
      </c>
      <c r="B19781" s="74">
        <v>46226</v>
      </c>
      <c r="C19781" s="30" t="s">
        <v>1262</v>
      </c>
      <c r="D19781" s="30" t="s">
        <v>1263</v>
      </c>
      <c r="E19781" s="75">
        <v>83</v>
      </c>
      <c r="F19781" s="30" t="s">
        <v>70</v>
      </c>
      <c r="G19781" s="30" t="s">
        <v>71</v>
      </c>
      <c r="H19781" s="75">
        <v>2</v>
      </c>
    </row>
    <row r="19782" spans="1:8">
      <c r="A19782" s="30" t="s">
        <v>5030</v>
      </c>
      <c r="B19782" s="74">
        <v>46226</v>
      </c>
      <c r="C19782" s="30" t="s">
        <v>1264</v>
      </c>
      <c r="D19782" s="30" t="s">
        <v>1265</v>
      </c>
      <c r="E19782" s="75">
        <v>2</v>
      </c>
      <c r="F19782" s="30" t="s">
        <v>76</v>
      </c>
      <c r="G19782" s="30" t="s">
        <v>77</v>
      </c>
      <c r="H19782" s="75">
        <v>1</v>
      </c>
    </row>
    <row r="19783" spans="1:8">
      <c r="A19783" s="30" t="s">
        <v>5030</v>
      </c>
      <c r="B19783" s="74">
        <v>46226</v>
      </c>
      <c r="C19783" s="30" t="s">
        <v>1266</v>
      </c>
      <c r="D19783" s="30" t="s">
        <v>1267</v>
      </c>
      <c r="E19783" s="75">
        <v>99</v>
      </c>
      <c r="F19783" s="30" t="s">
        <v>53</v>
      </c>
      <c r="G19783" s="30" t="s">
        <v>54</v>
      </c>
      <c r="H19783" s="75">
        <v>1</v>
      </c>
    </row>
    <row r="19784" spans="1:8">
      <c r="A19784" s="30" t="s">
        <v>5030</v>
      </c>
      <c r="B19784" s="74">
        <v>46226</v>
      </c>
      <c r="C19784" s="30" t="s">
        <v>1270</v>
      </c>
      <c r="D19784" s="30" t="s">
        <v>1271</v>
      </c>
      <c r="E19784" s="75">
        <v>83</v>
      </c>
      <c r="F19784" s="30" t="s">
        <v>53</v>
      </c>
      <c r="G19784" s="30" t="s">
        <v>54</v>
      </c>
      <c r="H19784" s="75">
        <v>1</v>
      </c>
    </row>
    <row r="19785" spans="1:8">
      <c r="A19785" s="30" t="s">
        <v>5030</v>
      </c>
      <c r="B19785" s="74">
        <v>46226</v>
      </c>
      <c r="C19785" s="30" t="s">
        <v>1274</v>
      </c>
      <c r="D19785" s="30" t="s">
        <v>1275</v>
      </c>
      <c r="E19785" s="75">
        <v>22</v>
      </c>
      <c r="F19785" s="30" t="s">
        <v>76</v>
      </c>
      <c r="G19785" s="30" t="s">
        <v>77</v>
      </c>
      <c r="H19785" s="75">
        <v>1</v>
      </c>
    </row>
    <row r="19786" spans="1:8">
      <c r="A19786" s="30" t="s">
        <v>5030</v>
      </c>
      <c r="B19786" s="74">
        <v>46226</v>
      </c>
      <c r="C19786" s="30" t="s">
        <v>1276</v>
      </c>
      <c r="D19786" s="30" t="s">
        <v>1277</v>
      </c>
      <c r="E19786" s="75">
        <v>103</v>
      </c>
      <c r="F19786" s="30" t="s">
        <v>70</v>
      </c>
      <c r="G19786" s="30" t="s">
        <v>71</v>
      </c>
      <c r="H19786" s="75">
        <v>2</v>
      </c>
    </row>
    <row r="19787" spans="1:8">
      <c r="A19787" s="30" t="s">
        <v>5030</v>
      </c>
      <c r="B19787" s="74">
        <v>46226</v>
      </c>
      <c r="C19787" s="30" t="s">
        <v>1278</v>
      </c>
      <c r="D19787" s="30" t="s">
        <v>1279</v>
      </c>
      <c r="E19787" s="75">
        <v>137</v>
      </c>
      <c r="F19787" s="30" t="s">
        <v>53</v>
      </c>
      <c r="G19787" s="30" t="s">
        <v>54</v>
      </c>
      <c r="H19787" s="75">
        <v>1</v>
      </c>
    </row>
    <row r="19788" spans="1:8">
      <c r="A19788" s="30" t="s">
        <v>5030</v>
      </c>
      <c r="B19788" s="74">
        <v>46226</v>
      </c>
      <c r="C19788" s="30" t="s">
        <v>1284</v>
      </c>
      <c r="D19788" s="30" t="s">
        <v>1285</v>
      </c>
      <c r="E19788" s="75">
        <v>28</v>
      </c>
      <c r="F19788" s="30" t="s">
        <v>76</v>
      </c>
      <c r="G19788" s="30" t="s">
        <v>77</v>
      </c>
      <c r="H19788" s="75">
        <v>1</v>
      </c>
    </row>
    <row r="19789" spans="1:8">
      <c r="A19789" s="30" t="s">
        <v>5030</v>
      </c>
      <c r="B19789" s="74">
        <v>46226</v>
      </c>
      <c r="C19789" s="30" t="s">
        <v>1286</v>
      </c>
      <c r="D19789" s="30" t="s">
        <v>1287</v>
      </c>
      <c r="E19789" s="75">
        <v>7</v>
      </c>
      <c r="F19789" s="30" t="s">
        <v>76</v>
      </c>
      <c r="G19789" s="30" t="s">
        <v>77</v>
      </c>
      <c r="H19789" s="75">
        <v>1</v>
      </c>
    </row>
    <row r="19790" spans="1:8">
      <c r="A19790" s="30" t="s">
        <v>5030</v>
      </c>
      <c r="B19790" s="74">
        <v>46226</v>
      </c>
      <c r="C19790" s="30" t="s">
        <v>1288</v>
      </c>
      <c r="D19790" s="30" t="s">
        <v>1289</v>
      </c>
      <c r="E19790" s="75">
        <v>78</v>
      </c>
      <c r="F19790" s="30" t="s">
        <v>53</v>
      </c>
      <c r="G19790" s="30" t="s">
        <v>54</v>
      </c>
      <c r="H19790" s="75">
        <v>1</v>
      </c>
    </row>
    <row r="19791" spans="1:8">
      <c r="A19791" s="30" t="s">
        <v>5030</v>
      </c>
      <c r="B19791" s="74">
        <v>46226</v>
      </c>
      <c r="C19791" s="30" t="s">
        <v>1290</v>
      </c>
      <c r="D19791" s="30" t="s">
        <v>1291</v>
      </c>
      <c r="E19791" s="75">
        <v>59</v>
      </c>
      <c r="F19791" s="30" t="s">
        <v>80</v>
      </c>
      <c r="G19791" s="30" t="s">
        <v>81</v>
      </c>
      <c r="H19791" s="75">
        <v>1</v>
      </c>
    </row>
    <row r="19792" spans="1:8">
      <c r="A19792" s="30" t="s">
        <v>5030</v>
      </c>
      <c r="B19792" s="74">
        <v>46226</v>
      </c>
      <c r="C19792" s="30" t="s">
        <v>1292</v>
      </c>
      <c r="D19792" s="30" t="s">
        <v>1293</v>
      </c>
      <c r="E19792" s="75">
        <v>3</v>
      </c>
      <c r="F19792" s="30" t="s">
        <v>76</v>
      </c>
      <c r="G19792" s="30" t="s">
        <v>77</v>
      </c>
      <c r="H19792" s="75">
        <v>1</v>
      </c>
    </row>
    <row r="19793" spans="1:8">
      <c r="A19793" s="30" t="s">
        <v>5030</v>
      </c>
      <c r="B19793" s="74">
        <v>46226</v>
      </c>
      <c r="C19793" s="30" t="s">
        <v>1294</v>
      </c>
      <c r="D19793" s="30" t="s">
        <v>1295</v>
      </c>
      <c r="E19793" s="75">
        <v>55</v>
      </c>
      <c r="F19793" s="30" t="s">
        <v>53</v>
      </c>
      <c r="G19793" s="30" t="s">
        <v>54</v>
      </c>
      <c r="H19793" s="75">
        <v>1</v>
      </c>
    </row>
    <row r="19794" spans="1:8">
      <c r="A19794" s="30" t="s">
        <v>5030</v>
      </c>
      <c r="B19794" s="74">
        <v>46226</v>
      </c>
      <c r="C19794" s="30" t="s">
        <v>2616</v>
      </c>
      <c r="D19794" s="30" t="s">
        <v>2617</v>
      </c>
      <c r="E19794" s="75">
        <v>2</v>
      </c>
      <c r="F19794" s="30" t="s">
        <v>76</v>
      </c>
      <c r="G19794" s="30" t="s">
        <v>77</v>
      </c>
      <c r="H19794" s="75">
        <v>1</v>
      </c>
    </row>
    <row r="19795" spans="1:8">
      <c r="A19795" s="30" t="s">
        <v>5030</v>
      </c>
      <c r="B19795" s="74">
        <v>46226</v>
      </c>
      <c r="C19795" s="30" t="s">
        <v>1302</v>
      </c>
      <c r="D19795" s="30" t="s">
        <v>1303</v>
      </c>
      <c r="E19795" s="75">
        <v>68</v>
      </c>
      <c r="F19795" s="30" t="s">
        <v>53</v>
      </c>
      <c r="G19795" s="30" t="s">
        <v>54</v>
      </c>
      <c r="H19795" s="75">
        <v>1</v>
      </c>
    </row>
    <row r="19796" spans="1:8">
      <c r="A19796" s="30" t="s">
        <v>5030</v>
      </c>
      <c r="B19796" s="74">
        <v>46226</v>
      </c>
      <c r="C19796" s="30" t="s">
        <v>1306</v>
      </c>
      <c r="D19796" s="30" t="s">
        <v>1307</v>
      </c>
      <c r="E19796" s="75">
        <v>62</v>
      </c>
      <c r="F19796" s="30" t="s">
        <v>80</v>
      </c>
      <c r="G19796" s="30" t="s">
        <v>81</v>
      </c>
      <c r="H19796" s="75">
        <v>1</v>
      </c>
    </row>
    <row r="19797" spans="1:8">
      <c r="A19797" s="30" t="s">
        <v>5030</v>
      </c>
      <c r="B19797" s="74">
        <v>46226</v>
      </c>
      <c r="C19797" s="30" t="s">
        <v>1308</v>
      </c>
      <c r="D19797" s="30" t="s">
        <v>1309</v>
      </c>
      <c r="E19797" s="75">
        <v>130</v>
      </c>
      <c r="F19797" s="30" t="s">
        <v>80</v>
      </c>
      <c r="G19797" s="30" t="s">
        <v>81</v>
      </c>
      <c r="H19797" s="75">
        <v>1</v>
      </c>
    </row>
    <row r="19798" spans="1:8">
      <c r="A19798" s="30" t="s">
        <v>5030</v>
      </c>
      <c r="B19798" s="74">
        <v>46226</v>
      </c>
      <c r="C19798" s="30" t="s">
        <v>1314</v>
      </c>
      <c r="D19798" s="30" t="s">
        <v>1315</v>
      </c>
      <c r="E19798" s="75">
        <v>2</v>
      </c>
      <c r="F19798" s="30" t="s">
        <v>76</v>
      </c>
      <c r="G19798" s="30" t="s">
        <v>77</v>
      </c>
      <c r="H19798" s="75">
        <v>1</v>
      </c>
    </row>
    <row r="19799" spans="1:8">
      <c r="A19799" s="30" t="s">
        <v>5030</v>
      </c>
      <c r="B19799" s="74">
        <v>46226</v>
      </c>
      <c r="C19799" s="30" t="s">
        <v>1316</v>
      </c>
      <c r="D19799" s="30" t="s">
        <v>1317</v>
      </c>
      <c r="E19799" s="75">
        <v>125</v>
      </c>
      <c r="F19799" s="30" t="s">
        <v>72</v>
      </c>
      <c r="G19799" s="30" t="s">
        <v>73</v>
      </c>
      <c r="H19799" s="75">
        <v>3</v>
      </c>
    </row>
    <row r="19800" spans="1:8">
      <c r="A19800" s="30" t="s">
        <v>5030</v>
      </c>
      <c r="B19800" s="74">
        <v>46226</v>
      </c>
      <c r="C19800" s="30" t="s">
        <v>1318</v>
      </c>
      <c r="D19800" s="30" t="s">
        <v>1319</v>
      </c>
      <c r="E19800" s="75">
        <v>43</v>
      </c>
      <c r="F19800" s="30" t="s">
        <v>53</v>
      </c>
      <c r="G19800" s="30" t="s">
        <v>54</v>
      </c>
      <c r="H19800" s="75">
        <v>1</v>
      </c>
    </row>
    <row r="19801" spans="1:8">
      <c r="A19801" s="30" t="s">
        <v>5030</v>
      </c>
      <c r="B19801" s="74">
        <v>46226</v>
      </c>
      <c r="C19801" s="30" t="s">
        <v>1320</v>
      </c>
      <c r="D19801" s="30" t="s">
        <v>1321</v>
      </c>
      <c r="E19801" s="75">
        <v>58</v>
      </c>
      <c r="F19801" s="30" t="s">
        <v>70</v>
      </c>
      <c r="G19801" s="30" t="s">
        <v>71</v>
      </c>
      <c r="H19801" s="75">
        <v>2</v>
      </c>
    </row>
    <row r="19802" spans="1:8">
      <c r="A19802" s="30" t="s">
        <v>5030</v>
      </c>
      <c r="B19802" s="74">
        <v>46226</v>
      </c>
      <c r="C19802" s="30" t="s">
        <v>1322</v>
      </c>
      <c r="D19802" s="30" t="s">
        <v>1323</v>
      </c>
      <c r="E19802" s="75">
        <v>6</v>
      </c>
      <c r="F19802" s="30" t="s">
        <v>68</v>
      </c>
      <c r="G19802" s="30" t="s">
        <v>69</v>
      </c>
      <c r="H19802" s="75">
        <v>1</v>
      </c>
    </row>
    <row r="19803" spans="1:8">
      <c r="A19803" s="30" t="s">
        <v>5030</v>
      </c>
      <c r="B19803" s="74">
        <v>46226</v>
      </c>
      <c r="C19803" s="30" t="s">
        <v>1324</v>
      </c>
      <c r="D19803" s="30" t="s">
        <v>1325</v>
      </c>
      <c r="E19803" s="75">
        <v>157</v>
      </c>
      <c r="F19803" s="30" t="s">
        <v>80</v>
      </c>
      <c r="G19803" s="30" t="s">
        <v>81</v>
      </c>
      <c r="H19803" s="75">
        <v>1</v>
      </c>
    </row>
    <row r="19804" spans="1:8">
      <c r="A19804" s="30" t="s">
        <v>5030</v>
      </c>
      <c r="B19804" s="74">
        <v>46226</v>
      </c>
      <c r="C19804" s="30" t="s">
        <v>1326</v>
      </c>
      <c r="D19804" s="30" t="s">
        <v>1327</v>
      </c>
      <c r="E19804" s="75">
        <v>34</v>
      </c>
      <c r="F19804" s="30" t="s">
        <v>76</v>
      </c>
      <c r="G19804" s="30" t="s">
        <v>77</v>
      </c>
      <c r="H19804" s="75">
        <v>1</v>
      </c>
    </row>
    <row r="19805" spans="1:8">
      <c r="A19805" s="30" t="s">
        <v>5030</v>
      </c>
      <c r="B19805" s="74">
        <v>46226</v>
      </c>
      <c r="C19805" s="30" t="s">
        <v>1330</v>
      </c>
      <c r="D19805" s="30" t="s">
        <v>1331</v>
      </c>
      <c r="E19805" s="75">
        <v>29</v>
      </c>
      <c r="F19805" s="30" t="s">
        <v>53</v>
      </c>
      <c r="G19805" s="30" t="s">
        <v>54</v>
      </c>
      <c r="H19805" s="75">
        <v>1</v>
      </c>
    </row>
    <row r="19806" spans="1:8">
      <c r="A19806" s="30" t="s">
        <v>5030</v>
      </c>
      <c r="B19806" s="74">
        <v>46226</v>
      </c>
      <c r="C19806" s="30" t="s">
        <v>1332</v>
      </c>
      <c r="D19806" s="30" t="s">
        <v>1333</v>
      </c>
      <c r="E19806" s="75">
        <v>97</v>
      </c>
      <c r="F19806" s="30" t="s">
        <v>80</v>
      </c>
      <c r="G19806" s="30" t="s">
        <v>81</v>
      </c>
      <c r="H19806" s="75">
        <v>1</v>
      </c>
    </row>
    <row r="19807" spans="1:8">
      <c r="A19807" s="30" t="s">
        <v>5030</v>
      </c>
      <c r="B19807" s="74">
        <v>46226</v>
      </c>
      <c r="C19807" s="30" t="s">
        <v>1334</v>
      </c>
      <c r="D19807" s="30" t="s">
        <v>1335</v>
      </c>
      <c r="E19807" s="75">
        <v>133</v>
      </c>
      <c r="F19807" s="30" t="s">
        <v>80</v>
      </c>
      <c r="G19807" s="30" t="s">
        <v>81</v>
      </c>
      <c r="H19807" s="75">
        <v>1</v>
      </c>
    </row>
    <row r="19808" spans="1:8">
      <c r="A19808" s="30" t="s">
        <v>5030</v>
      </c>
      <c r="B19808" s="74">
        <v>46226</v>
      </c>
      <c r="C19808" s="30" t="s">
        <v>1336</v>
      </c>
      <c r="D19808" s="30" t="s">
        <v>1337</v>
      </c>
      <c r="E19808" s="75">
        <v>117</v>
      </c>
      <c r="F19808" s="30" t="s">
        <v>68</v>
      </c>
      <c r="G19808" s="30" t="s">
        <v>69</v>
      </c>
      <c r="H19808" s="75">
        <v>1</v>
      </c>
    </row>
    <row r="19809" spans="1:8">
      <c r="A19809" s="30" t="s">
        <v>5030</v>
      </c>
      <c r="B19809" s="74">
        <v>46226</v>
      </c>
      <c r="C19809" s="30" t="s">
        <v>1338</v>
      </c>
      <c r="D19809" s="30" t="s">
        <v>1339</v>
      </c>
      <c r="E19809" s="75">
        <v>42</v>
      </c>
      <c r="F19809" s="30" t="s">
        <v>53</v>
      </c>
      <c r="G19809" s="30" t="s">
        <v>54</v>
      </c>
      <c r="H19809" s="75">
        <v>1</v>
      </c>
    </row>
    <row r="19810" spans="1:8">
      <c r="A19810" s="30" t="s">
        <v>5030</v>
      </c>
      <c r="B19810" s="74">
        <v>46226</v>
      </c>
      <c r="C19810" s="30" t="s">
        <v>1340</v>
      </c>
      <c r="D19810" s="30" t="s">
        <v>1341</v>
      </c>
      <c r="E19810" s="75">
        <v>42</v>
      </c>
      <c r="F19810" s="30" t="s">
        <v>70</v>
      </c>
      <c r="G19810" s="30" t="s">
        <v>71</v>
      </c>
      <c r="H19810" s="75">
        <v>2</v>
      </c>
    </row>
    <row r="19811" spans="1:8">
      <c r="A19811" s="30" t="s">
        <v>5030</v>
      </c>
      <c r="B19811" s="74">
        <v>46226</v>
      </c>
      <c r="C19811" s="30" t="s">
        <v>1342</v>
      </c>
      <c r="D19811" s="30" t="s">
        <v>1343</v>
      </c>
      <c r="E19811" s="75">
        <v>59</v>
      </c>
      <c r="F19811" s="30" t="s">
        <v>70</v>
      </c>
      <c r="G19811" s="30" t="s">
        <v>71</v>
      </c>
      <c r="H19811" s="75">
        <v>2</v>
      </c>
    </row>
    <row r="19812" spans="1:8">
      <c r="A19812" s="30" t="s">
        <v>5030</v>
      </c>
      <c r="B19812" s="74">
        <v>46226</v>
      </c>
      <c r="C19812" s="30" t="s">
        <v>1344</v>
      </c>
      <c r="D19812" s="30" t="s">
        <v>1345</v>
      </c>
      <c r="E19812" s="75">
        <v>79</v>
      </c>
      <c r="F19812" s="30" t="s">
        <v>70</v>
      </c>
      <c r="G19812" s="30" t="s">
        <v>71</v>
      </c>
      <c r="H19812" s="75">
        <v>2</v>
      </c>
    </row>
    <row r="19813" spans="1:8">
      <c r="A19813" s="30" t="s">
        <v>5030</v>
      </c>
      <c r="B19813" s="74">
        <v>46226</v>
      </c>
      <c r="C19813" s="30" t="s">
        <v>1346</v>
      </c>
      <c r="D19813" s="30" t="s">
        <v>1347</v>
      </c>
      <c r="E19813" s="75">
        <v>61</v>
      </c>
      <c r="F19813" s="30" t="s">
        <v>68</v>
      </c>
      <c r="G19813" s="30" t="s">
        <v>69</v>
      </c>
      <c r="H19813" s="75">
        <v>1</v>
      </c>
    </row>
    <row r="19814" spans="1:8">
      <c r="A19814" s="30" t="s">
        <v>5030</v>
      </c>
      <c r="B19814" s="74">
        <v>46226</v>
      </c>
      <c r="C19814" s="30" t="s">
        <v>1348</v>
      </c>
      <c r="D19814" s="30" t="s">
        <v>1349</v>
      </c>
      <c r="E19814" s="75">
        <v>139</v>
      </c>
      <c r="F19814" s="30" t="s">
        <v>80</v>
      </c>
      <c r="G19814" s="30" t="s">
        <v>81</v>
      </c>
      <c r="H19814" s="75">
        <v>1</v>
      </c>
    </row>
    <row r="19815" spans="1:8">
      <c r="A19815" s="30" t="s">
        <v>5030</v>
      </c>
      <c r="B19815" s="74">
        <v>46225</v>
      </c>
      <c r="C19815" s="30" t="s">
        <v>766</v>
      </c>
      <c r="D19815" s="30" t="s">
        <v>767</v>
      </c>
      <c r="E19815" s="75">
        <v>30</v>
      </c>
      <c r="F19815" s="30" t="s">
        <v>70</v>
      </c>
      <c r="G19815" s="30" t="s">
        <v>71</v>
      </c>
      <c r="H19815" s="75">
        <v>2</v>
      </c>
    </row>
    <row r="19816" spans="1:8">
      <c r="A19816" s="30" t="s">
        <v>5030</v>
      </c>
      <c r="B19816" s="74">
        <v>46225</v>
      </c>
      <c r="C19816" s="30" t="s">
        <v>768</v>
      </c>
      <c r="D19816" s="30" t="s">
        <v>769</v>
      </c>
      <c r="E19816" s="75">
        <v>57</v>
      </c>
      <c r="F19816" s="30" t="s">
        <v>70</v>
      </c>
      <c r="G19816" s="30" t="s">
        <v>71</v>
      </c>
      <c r="H19816" s="75">
        <v>2</v>
      </c>
    </row>
    <row r="19817" spans="1:8">
      <c r="A19817" s="30" t="s">
        <v>5030</v>
      </c>
      <c r="B19817" s="74">
        <v>46225</v>
      </c>
      <c r="C19817" s="30" t="s">
        <v>770</v>
      </c>
      <c r="D19817" s="30" t="s">
        <v>771</v>
      </c>
      <c r="E19817" s="75">
        <v>71</v>
      </c>
      <c r="F19817" s="30" t="s">
        <v>68</v>
      </c>
      <c r="G19817" s="30" t="s">
        <v>69</v>
      </c>
      <c r="H19817" s="75">
        <v>1</v>
      </c>
    </row>
    <row r="19818" spans="1:8">
      <c r="A19818" s="30" t="s">
        <v>5030</v>
      </c>
      <c r="B19818" s="74">
        <v>46225</v>
      </c>
      <c r="C19818" s="30" t="s">
        <v>772</v>
      </c>
      <c r="D19818" s="30" t="s">
        <v>773</v>
      </c>
      <c r="E19818" s="75">
        <v>138</v>
      </c>
      <c r="F19818" s="30" t="s">
        <v>80</v>
      </c>
      <c r="G19818" s="30" t="s">
        <v>81</v>
      </c>
      <c r="H19818" s="75">
        <v>1</v>
      </c>
    </row>
    <row r="19819" spans="1:8">
      <c r="A19819" s="30" t="s">
        <v>5030</v>
      </c>
      <c r="B19819" s="74">
        <v>46225</v>
      </c>
      <c r="C19819" s="30" t="s">
        <v>774</v>
      </c>
      <c r="D19819" s="30" t="s">
        <v>775</v>
      </c>
      <c r="E19819" s="75">
        <v>123</v>
      </c>
      <c r="F19819" s="30" t="s">
        <v>70</v>
      </c>
      <c r="G19819" s="30" t="s">
        <v>71</v>
      </c>
      <c r="H19819" s="75">
        <v>2</v>
      </c>
    </row>
    <row r="19820" spans="1:8">
      <c r="A19820" s="30" t="s">
        <v>5030</v>
      </c>
      <c r="B19820" s="74">
        <v>46225</v>
      </c>
      <c r="C19820" s="30" t="s">
        <v>776</v>
      </c>
      <c r="D19820" s="30" t="s">
        <v>777</v>
      </c>
      <c r="E19820" s="75">
        <v>49</v>
      </c>
      <c r="F19820" s="30" t="s">
        <v>68</v>
      </c>
      <c r="G19820" s="30" t="s">
        <v>69</v>
      </c>
      <c r="H19820" s="75">
        <v>1</v>
      </c>
    </row>
    <row r="19821" spans="1:8">
      <c r="A19821" s="30" t="s">
        <v>5030</v>
      </c>
      <c r="B19821" s="74">
        <v>46225</v>
      </c>
      <c r="C19821" s="30" t="s">
        <v>786</v>
      </c>
      <c r="D19821" s="30" t="s">
        <v>787</v>
      </c>
      <c r="E19821" s="75">
        <v>97</v>
      </c>
      <c r="F19821" s="30" t="s">
        <v>70</v>
      </c>
      <c r="G19821" s="30" t="s">
        <v>71</v>
      </c>
      <c r="H19821" s="75">
        <v>2</v>
      </c>
    </row>
    <row r="19822" spans="1:8">
      <c r="A19822" s="30" t="s">
        <v>5030</v>
      </c>
      <c r="B19822" s="74">
        <v>46225</v>
      </c>
      <c r="C19822" s="30" t="s">
        <v>790</v>
      </c>
      <c r="D19822" s="30" t="s">
        <v>791</v>
      </c>
      <c r="E19822" s="75">
        <v>70</v>
      </c>
      <c r="F19822" s="30" t="s">
        <v>70</v>
      </c>
      <c r="G19822" s="30" t="s">
        <v>71</v>
      </c>
      <c r="H19822" s="75">
        <v>2</v>
      </c>
    </row>
    <row r="19823" spans="1:8">
      <c r="A19823" s="30" t="s">
        <v>5030</v>
      </c>
      <c r="B19823" s="74">
        <v>46225</v>
      </c>
      <c r="C19823" s="30" t="s">
        <v>796</v>
      </c>
      <c r="D19823" s="30" t="s">
        <v>797</v>
      </c>
      <c r="E19823" s="75">
        <v>85</v>
      </c>
      <c r="F19823" s="30" t="s">
        <v>70</v>
      </c>
      <c r="G19823" s="30" t="s">
        <v>71</v>
      </c>
      <c r="H19823" s="75">
        <v>2</v>
      </c>
    </row>
    <row r="19824" spans="1:8">
      <c r="A19824" s="30" t="s">
        <v>5030</v>
      </c>
      <c r="B19824" s="74">
        <v>46225</v>
      </c>
      <c r="C19824" s="30" t="s">
        <v>798</v>
      </c>
      <c r="D19824" s="30" t="s">
        <v>799</v>
      </c>
      <c r="E19824" s="75">
        <v>78</v>
      </c>
      <c r="F19824" s="30" t="s">
        <v>70</v>
      </c>
      <c r="G19824" s="30" t="s">
        <v>71</v>
      </c>
      <c r="H19824" s="75">
        <v>2</v>
      </c>
    </row>
    <row r="19825" spans="1:8">
      <c r="A19825" s="30" t="s">
        <v>5030</v>
      </c>
      <c r="B19825" s="74">
        <v>46225</v>
      </c>
      <c r="C19825" s="30" t="s">
        <v>802</v>
      </c>
      <c r="D19825" s="30" t="s">
        <v>803</v>
      </c>
      <c r="E19825" s="75">
        <v>151</v>
      </c>
      <c r="F19825" s="30" t="s">
        <v>68</v>
      </c>
      <c r="G19825" s="30" t="s">
        <v>69</v>
      </c>
      <c r="H19825" s="75">
        <v>1</v>
      </c>
    </row>
    <row r="19826" spans="1:8">
      <c r="A19826" s="30" t="s">
        <v>5030</v>
      </c>
      <c r="B19826" s="74">
        <v>46225</v>
      </c>
      <c r="C19826" s="30" t="s">
        <v>806</v>
      </c>
      <c r="D19826" s="30" t="s">
        <v>807</v>
      </c>
      <c r="E19826" s="75">
        <v>60</v>
      </c>
      <c r="F19826" s="30" t="s">
        <v>70</v>
      </c>
      <c r="G19826" s="30" t="s">
        <v>71</v>
      </c>
      <c r="H19826" s="75">
        <v>2</v>
      </c>
    </row>
    <row r="19827" spans="1:8">
      <c r="A19827" s="30" t="s">
        <v>5030</v>
      </c>
      <c r="B19827" s="74">
        <v>46225</v>
      </c>
      <c r="C19827" s="30" t="s">
        <v>808</v>
      </c>
      <c r="D19827" s="30" t="s">
        <v>809</v>
      </c>
      <c r="E19827" s="75">
        <v>63</v>
      </c>
      <c r="F19827" s="30" t="s">
        <v>70</v>
      </c>
      <c r="G19827" s="30" t="s">
        <v>71</v>
      </c>
      <c r="H19827" s="75">
        <v>2</v>
      </c>
    </row>
    <row r="19828" spans="1:8">
      <c r="A19828" s="30" t="s">
        <v>5030</v>
      </c>
      <c r="B19828" s="74">
        <v>46225</v>
      </c>
      <c r="C19828" s="30" t="s">
        <v>810</v>
      </c>
      <c r="D19828" s="30" t="s">
        <v>811</v>
      </c>
      <c r="E19828" s="75">
        <v>40</v>
      </c>
      <c r="F19828" s="30" t="s">
        <v>70</v>
      </c>
      <c r="G19828" s="30" t="s">
        <v>71</v>
      </c>
      <c r="H19828" s="75">
        <v>2</v>
      </c>
    </row>
    <row r="19829" spans="1:8">
      <c r="A19829" s="30" t="s">
        <v>5030</v>
      </c>
      <c r="B19829" s="74">
        <v>46225</v>
      </c>
      <c r="C19829" s="30" t="s">
        <v>814</v>
      </c>
      <c r="D19829" s="30" t="s">
        <v>815</v>
      </c>
      <c r="E19829" s="75">
        <v>38</v>
      </c>
      <c r="F19829" s="30" t="s">
        <v>80</v>
      </c>
      <c r="G19829" s="30" t="s">
        <v>81</v>
      </c>
      <c r="H19829" s="75">
        <v>1</v>
      </c>
    </row>
    <row r="19830" spans="1:8">
      <c r="A19830" s="30" t="s">
        <v>5030</v>
      </c>
      <c r="B19830" s="74">
        <v>46225</v>
      </c>
      <c r="C19830" s="30" t="s">
        <v>818</v>
      </c>
      <c r="D19830" s="30" t="s">
        <v>819</v>
      </c>
      <c r="E19830" s="75">
        <v>46</v>
      </c>
      <c r="F19830" s="30" t="s">
        <v>53</v>
      </c>
      <c r="G19830" s="30" t="s">
        <v>54</v>
      </c>
      <c r="H19830" s="75">
        <v>1</v>
      </c>
    </row>
    <row r="19831" spans="1:8">
      <c r="A19831" s="30" t="s">
        <v>5030</v>
      </c>
      <c r="B19831" s="74">
        <v>46225</v>
      </c>
      <c r="C19831" s="30" t="s">
        <v>820</v>
      </c>
      <c r="D19831" s="30" t="s">
        <v>821</v>
      </c>
      <c r="E19831" s="75">
        <v>56</v>
      </c>
      <c r="F19831" s="30" t="s">
        <v>70</v>
      </c>
      <c r="G19831" s="30" t="s">
        <v>71</v>
      </c>
      <c r="H19831" s="75">
        <v>2</v>
      </c>
    </row>
    <row r="19832" spans="1:8">
      <c r="A19832" s="30" t="s">
        <v>5030</v>
      </c>
      <c r="B19832" s="74">
        <v>46225</v>
      </c>
      <c r="C19832" s="30" t="s">
        <v>822</v>
      </c>
      <c r="D19832" s="30" t="s">
        <v>823</v>
      </c>
      <c r="E19832" s="75">
        <v>136</v>
      </c>
      <c r="F19832" s="30" t="s">
        <v>70</v>
      </c>
      <c r="G19832" s="30" t="s">
        <v>71</v>
      </c>
      <c r="H19832" s="75">
        <v>2</v>
      </c>
    </row>
    <row r="19833" spans="1:8">
      <c r="A19833" s="30" t="s">
        <v>5030</v>
      </c>
      <c r="B19833" s="74">
        <v>46225</v>
      </c>
      <c r="C19833" s="30" t="s">
        <v>824</v>
      </c>
      <c r="D19833" s="30" t="s">
        <v>825</v>
      </c>
      <c r="E19833" s="75">
        <v>63</v>
      </c>
      <c r="F19833" s="30" t="s">
        <v>80</v>
      </c>
      <c r="G19833" s="30" t="s">
        <v>81</v>
      </c>
      <c r="H19833" s="75">
        <v>1</v>
      </c>
    </row>
    <row r="19834" spans="1:8">
      <c r="A19834" s="30" t="s">
        <v>5030</v>
      </c>
      <c r="B19834" s="74">
        <v>46225</v>
      </c>
      <c r="C19834" s="30" t="s">
        <v>826</v>
      </c>
      <c r="D19834" s="30" t="s">
        <v>827</v>
      </c>
      <c r="E19834" s="75">
        <v>68</v>
      </c>
      <c r="F19834" s="30" t="s">
        <v>68</v>
      </c>
      <c r="G19834" s="30" t="s">
        <v>69</v>
      </c>
      <c r="H19834" s="75">
        <v>1</v>
      </c>
    </row>
    <row r="19835" spans="1:8">
      <c r="A19835" s="30" t="s">
        <v>5030</v>
      </c>
      <c r="B19835" s="74">
        <v>46225</v>
      </c>
      <c r="C19835" s="30" t="s">
        <v>828</v>
      </c>
      <c r="D19835" s="30" t="s">
        <v>829</v>
      </c>
      <c r="E19835" s="75">
        <v>73</v>
      </c>
      <c r="F19835" s="30" t="s">
        <v>70</v>
      </c>
      <c r="G19835" s="30" t="s">
        <v>71</v>
      </c>
      <c r="H19835" s="75">
        <v>2</v>
      </c>
    </row>
    <row r="19836" spans="1:8">
      <c r="A19836" s="30" t="s">
        <v>5030</v>
      </c>
      <c r="B19836" s="74">
        <v>46225</v>
      </c>
      <c r="C19836" s="30" t="s">
        <v>832</v>
      </c>
      <c r="D19836" s="30" t="s">
        <v>833</v>
      </c>
      <c r="E19836" s="75">
        <v>65</v>
      </c>
      <c r="F19836" s="30" t="s">
        <v>68</v>
      </c>
      <c r="G19836" s="30" t="s">
        <v>69</v>
      </c>
      <c r="H19836" s="75">
        <v>1</v>
      </c>
    </row>
    <row r="19837" spans="1:8">
      <c r="A19837" s="30" t="s">
        <v>5030</v>
      </c>
      <c r="B19837" s="74">
        <v>46225</v>
      </c>
      <c r="C19837" s="30" t="s">
        <v>838</v>
      </c>
      <c r="D19837" s="30" t="s">
        <v>839</v>
      </c>
      <c r="E19837" s="75">
        <v>96</v>
      </c>
      <c r="F19837" s="30" t="s">
        <v>70</v>
      </c>
      <c r="G19837" s="30" t="s">
        <v>71</v>
      </c>
      <c r="H19837" s="75">
        <v>2</v>
      </c>
    </row>
    <row r="19838" spans="1:8">
      <c r="A19838" s="30" t="s">
        <v>5030</v>
      </c>
      <c r="B19838" s="74">
        <v>46225</v>
      </c>
      <c r="C19838" s="30" t="s">
        <v>840</v>
      </c>
      <c r="D19838" s="30" t="s">
        <v>841</v>
      </c>
      <c r="E19838" s="75">
        <v>66</v>
      </c>
      <c r="F19838" s="30" t="s">
        <v>68</v>
      </c>
      <c r="G19838" s="30" t="s">
        <v>69</v>
      </c>
      <c r="H19838" s="75">
        <v>1</v>
      </c>
    </row>
    <row r="19839" spans="1:8">
      <c r="A19839" s="30" t="s">
        <v>5030</v>
      </c>
      <c r="B19839" s="74">
        <v>46225</v>
      </c>
      <c r="C19839" s="30" t="s">
        <v>842</v>
      </c>
      <c r="D19839" s="30" t="s">
        <v>843</v>
      </c>
      <c r="E19839" s="75">
        <v>92</v>
      </c>
      <c r="F19839" s="30" t="s">
        <v>70</v>
      </c>
      <c r="G19839" s="30" t="s">
        <v>71</v>
      </c>
      <c r="H19839" s="75">
        <v>2</v>
      </c>
    </row>
    <row r="19840" spans="1:8">
      <c r="A19840" s="30" t="s">
        <v>5030</v>
      </c>
      <c r="B19840" s="74">
        <v>46225</v>
      </c>
      <c r="C19840" s="30" t="s">
        <v>846</v>
      </c>
      <c r="D19840" s="30" t="s">
        <v>847</v>
      </c>
      <c r="E19840" s="75">
        <v>89</v>
      </c>
      <c r="F19840" s="30" t="s">
        <v>80</v>
      </c>
      <c r="G19840" s="30" t="s">
        <v>81</v>
      </c>
      <c r="H19840" s="75">
        <v>1</v>
      </c>
    </row>
    <row r="19841" spans="1:8">
      <c r="A19841" s="30" t="s">
        <v>5030</v>
      </c>
      <c r="B19841" s="74">
        <v>46225</v>
      </c>
      <c r="C19841" s="30" t="s">
        <v>848</v>
      </c>
      <c r="D19841" s="30" t="s">
        <v>849</v>
      </c>
      <c r="E19841" s="75">
        <v>281</v>
      </c>
      <c r="F19841" s="30" t="s">
        <v>70</v>
      </c>
      <c r="G19841" s="30" t="s">
        <v>71</v>
      </c>
      <c r="H19841" s="75">
        <v>2</v>
      </c>
    </row>
    <row r="19842" spans="1:8">
      <c r="A19842" s="30" t="s">
        <v>5030</v>
      </c>
      <c r="B19842" s="74">
        <v>46225</v>
      </c>
      <c r="C19842" s="30" t="s">
        <v>850</v>
      </c>
      <c r="D19842" s="30" t="s">
        <v>851</v>
      </c>
      <c r="E19842" s="75">
        <v>50</v>
      </c>
      <c r="F19842" s="30" t="s">
        <v>70</v>
      </c>
      <c r="G19842" s="30" t="s">
        <v>71</v>
      </c>
      <c r="H19842" s="75">
        <v>2</v>
      </c>
    </row>
    <row r="19843" spans="1:8">
      <c r="A19843" s="30" t="s">
        <v>5030</v>
      </c>
      <c r="B19843" s="74">
        <v>46225</v>
      </c>
      <c r="C19843" s="30" t="s">
        <v>856</v>
      </c>
      <c r="D19843" s="30" t="s">
        <v>857</v>
      </c>
      <c r="E19843" s="75">
        <v>10</v>
      </c>
      <c r="F19843" s="30" t="s">
        <v>76</v>
      </c>
      <c r="G19843" s="30" t="s">
        <v>77</v>
      </c>
      <c r="H19843" s="75">
        <v>1</v>
      </c>
    </row>
    <row r="19844" spans="1:8">
      <c r="A19844" s="30" t="s">
        <v>5030</v>
      </c>
      <c r="B19844" s="74">
        <v>46225</v>
      </c>
      <c r="C19844" s="30" t="s">
        <v>860</v>
      </c>
      <c r="D19844" s="30" t="s">
        <v>861</v>
      </c>
      <c r="E19844" s="75">
        <v>68</v>
      </c>
      <c r="F19844" s="30" t="s">
        <v>70</v>
      </c>
      <c r="G19844" s="30" t="s">
        <v>71</v>
      </c>
      <c r="H19844" s="75">
        <v>2</v>
      </c>
    </row>
    <row r="19845" spans="1:8">
      <c r="A19845" s="30" t="s">
        <v>5030</v>
      </c>
      <c r="B19845" s="74">
        <v>46225</v>
      </c>
      <c r="C19845" s="30" t="s">
        <v>862</v>
      </c>
      <c r="D19845" s="30" t="s">
        <v>863</v>
      </c>
      <c r="E19845" s="75">
        <v>181</v>
      </c>
      <c r="F19845" s="30" t="s">
        <v>70</v>
      </c>
      <c r="G19845" s="30" t="s">
        <v>71</v>
      </c>
      <c r="H19845" s="75">
        <v>2</v>
      </c>
    </row>
    <row r="19846" spans="1:8">
      <c r="A19846" s="30" t="s">
        <v>5030</v>
      </c>
      <c r="B19846" s="74">
        <v>46225</v>
      </c>
      <c r="C19846" s="30" t="s">
        <v>864</v>
      </c>
      <c r="D19846" s="30" t="s">
        <v>865</v>
      </c>
      <c r="E19846" s="75">
        <v>8</v>
      </c>
      <c r="F19846" s="30" t="s">
        <v>68</v>
      </c>
      <c r="G19846" s="30" t="s">
        <v>69</v>
      </c>
      <c r="H19846" s="75">
        <v>1</v>
      </c>
    </row>
    <row r="19847" spans="1:8">
      <c r="A19847" s="30" t="s">
        <v>5030</v>
      </c>
      <c r="B19847" s="74">
        <v>46225</v>
      </c>
      <c r="C19847" s="30" t="s">
        <v>866</v>
      </c>
      <c r="D19847" s="30" t="s">
        <v>867</v>
      </c>
      <c r="E19847" s="75">
        <v>80</v>
      </c>
      <c r="F19847" s="30" t="s">
        <v>70</v>
      </c>
      <c r="G19847" s="30" t="s">
        <v>71</v>
      </c>
      <c r="H19847" s="75">
        <v>2</v>
      </c>
    </row>
    <row r="19848" spans="1:8">
      <c r="A19848" s="30" t="s">
        <v>5030</v>
      </c>
      <c r="B19848" s="74">
        <v>46225</v>
      </c>
      <c r="C19848" s="30" t="s">
        <v>870</v>
      </c>
      <c r="D19848" s="30" t="s">
        <v>871</v>
      </c>
      <c r="E19848" s="75">
        <v>45</v>
      </c>
      <c r="F19848" s="30" t="s">
        <v>68</v>
      </c>
      <c r="G19848" s="30" t="s">
        <v>69</v>
      </c>
      <c r="H19848" s="75">
        <v>1</v>
      </c>
    </row>
    <row r="19849" spans="1:8">
      <c r="A19849" s="30" t="s">
        <v>5030</v>
      </c>
      <c r="B19849" s="74">
        <v>46225</v>
      </c>
      <c r="C19849" s="30" t="s">
        <v>872</v>
      </c>
      <c r="D19849" s="30" t="s">
        <v>873</v>
      </c>
      <c r="E19849" s="75">
        <v>56</v>
      </c>
      <c r="F19849" s="30" t="s">
        <v>70</v>
      </c>
      <c r="G19849" s="30" t="s">
        <v>71</v>
      </c>
      <c r="H19849" s="75">
        <v>2</v>
      </c>
    </row>
    <row r="19850" spans="1:8">
      <c r="A19850" s="30" t="s">
        <v>5030</v>
      </c>
      <c r="B19850" s="74">
        <v>46225</v>
      </c>
      <c r="C19850" s="30" t="s">
        <v>874</v>
      </c>
      <c r="D19850" s="30" t="s">
        <v>875</v>
      </c>
      <c r="E19850" s="75">
        <v>1</v>
      </c>
      <c r="F19850" s="30" t="s">
        <v>68</v>
      </c>
      <c r="G19850" s="30" t="s">
        <v>69</v>
      </c>
      <c r="H19850" s="75">
        <v>1</v>
      </c>
    </row>
    <row r="19851" spans="1:8">
      <c r="A19851" s="30" t="s">
        <v>5030</v>
      </c>
      <c r="B19851" s="74">
        <v>46225</v>
      </c>
      <c r="C19851" s="30" t="s">
        <v>878</v>
      </c>
      <c r="D19851" s="30" t="s">
        <v>879</v>
      </c>
      <c r="E19851" s="75">
        <v>56</v>
      </c>
      <c r="F19851" s="30" t="s">
        <v>68</v>
      </c>
      <c r="G19851" s="30" t="s">
        <v>69</v>
      </c>
      <c r="H19851" s="75">
        <v>1</v>
      </c>
    </row>
    <row r="19852" spans="1:8">
      <c r="A19852" s="30" t="s">
        <v>5030</v>
      </c>
      <c r="B19852" s="74">
        <v>46225</v>
      </c>
      <c r="C19852" s="30" t="s">
        <v>880</v>
      </c>
      <c r="D19852" s="30" t="s">
        <v>881</v>
      </c>
      <c r="E19852" s="75">
        <v>19</v>
      </c>
      <c r="F19852" s="30" t="s">
        <v>68</v>
      </c>
      <c r="G19852" s="30" t="s">
        <v>69</v>
      </c>
      <c r="H19852" s="75">
        <v>1</v>
      </c>
    </row>
    <row r="19853" spans="1:8">
      <c r="A19853" s="30" t="s">
        <v>5030</v>
      </c>
      <c r="B19853" s="74">
        <v>46225</v>
      </c>
      <c r="C19853" s="30" t="s">
        <v>882</v>
      </c>
      <c r="D19853" s="30" t="s">
        <v>883</v>
      </c>
      <c r="E19853" s="75">
        <v>100</v>
      </c>
      <c r="F19853" s="30" t="s">
        <v>70</v>
      </c>
      <c r="G19853" s="30" t="s">
        <v>71</v>
      </c>
      <c r="H19853" s="75">
        <v>2</v>
      </c>
    </row>
    <row r="19854" spans="1:8">
      <c r="A19854" s="30" t="s">
        <v>5030</v>
      </c>
      <c r="B19854" s="74">
        <v>46225</v>
      </c>
      <c r="C19854" s="30" t="s">
        <v>886</v>
      </c>
      <c r="D19854" s="30" t="s">
        <v>887</v>
      </c>
      <c r="E19854" s="75">
        <v>63</v>
      </c>
      <c r="F19854" s="30" t="s">
        <v>70</v>
      </c>
      <c r="G19854" s="30" t="s">
        <v>71</v>
      </c>
      <c r="H19854" s="75">
        <v>2</v>
      </c>
    </row>
    <row r="19855" spans="1:8">
      <c r="A19855" s="30" t="s">
        <v>5030</v>
      </c>
      <c r="B19855" s="74">
        <v>46225</v>
      </c>
      <c r="C19855" s="30" t="s">
        <v>888</v>
      </c>
      <c r="D19855" s="30" t="s">
        <v>889</v>
      </c>
      <c r="E19855" s="75">
        <v>6</v>
      </c>
      <c r="F19855" s="30" t="s">
        <v>68</v>
      </c>
      <c r="G19855" s="30" t="s">
        <v>69</v>
      </c>
      <c r="H19855" s="75">
        <v>1</v>
      </c>
    </row>
    <row r="19856" spans="1:8">
      <c r="A19856" s="30" t="s">
        <v>5030</v>
      </c>
      <c r="B19856" s="74">
        <v>46225</v>
      </c>
      <c r="C19856" s="30" t="s">
        <v>890</v>
      </c>
      <c r="D19856" s="30" t="s">
        <v>891</v>
      </c>
      <c r="E19856" s="75">
        <v>45</v>
      </c>
      <c r="F19856" s="30" t="s">
        <v>53</v>
      </c>
      <c r="G19856" s="30" t="s">
        <v>54</v>
      </c>
      <c r="H19856" s="75">
        <v>1</v>
      </c>
    </row>
    <row r="19857" spans="1:8">
      <c r="A19857" s="30" t="s">
        <v>5030</v>
      </c>
      <c r="B19857" s="74">
        <v>46225</v>
      </c>
      <c r="C19857" s="30" t="s">
        <v>894</v>
      </c>
      <c r="D19857" s="30" t="s">
        <v>895</v>
      </c>
      <c r="E19857" s="75">
        <v>67</v>
      </c>
      <c r="F19857" s="30" t="s">
        <v>68</v>
      </c>
      <c r="G19857" s="30" t="s">
        <v>69</v>
      </c>
      <c r="H19857" s="75">
        <v>1</v>
      </c>
    </row>
    <row r="19858" spans="1:8">
      <c r="A19858" s="30" t="s">
        <v>5030</v>
      </c>
      <c r="B19858" s="74">
        <v>46225</v>
      </c>
      <c r="C19858" s="30" t="s">
        <v>896</v>
      </c>
      <c r="D19858" s="30" t="s">
        <v>897</v>
      </c>
      <c r="E19858" s="75">
        <v>49</v>
      </c>
      <c r="F19858" s="30" t="s">
        <v>70</v>
      </c>
      <c r="G19858" s="30" t="s">
        <v>71</v>
      </c>
      <c r="H19858" s="75">
        <v>2</v>
      </c>
    </row>
    <row r="19859" spans="1:8">
      <c r="A19859" s="30" t="s">
        <v>5030</v>
      </c>
      <c r="B19859" s="74">
        <v>46225</v>
      </c>
      <c r="C19859" s="30" t="s">
        <v>900</v>
      </c>
      <c r="D19859" s="30" t="s">
        <v>901</v>
      </c>
      <c r="E19859" s="75">
        <v>19</v>
      </c>
      <c r="F19859" s="30" t="s">
        <v>68</v>
      </c>
      <c r="G19859" s="30" t="s">
        <v>69</v>
      </c>
      <c r="H19859" s="75">
        <v>1</v>
      </c>
    </row>
    <row r="19860" spans="1:8">
      <c r="A19860" s="30" t="s">
        <v>5030</v>
      </c>
      <c r="B19860" s="74">
        <v>46225</v>
      </c>
      <c r="C19860" s="30" t="s">
        <v>902</v>
      </c>
      <c r="D19860" s="30" t="s">
        <v>903</v>
      </c>
      <c r="E19860" s="75">
        <v>39</v>
      </c>
      <c r="F19860" s="30" t="s">
        <v>68</v>
      </c>
      <c r="G19860" s="30" t="s">
        <v>69</v>
      </c>
      <c r="H19860" s="75">
        <v>1</v>
      </c>
    </row>
    <row r="19861" spans="1:8">
      <c r="A19861" s="30" t="s">
        <v>5030</v>
      </c>
      <c r="B19861" s="74">
        <v>46225</v>
      </c>
      <c r="C19861" s="30" t="s">
        <v>906</v>
      </c>
      <c r="D19861" s="30" t="s">
        <v>907</v>
      </c>
      <c r="E19861" s="75">
        <v>65</v>
      </c>
      <c r="F19861" s="30" t="s">
        <v>70</v>
      </c>
      <c r="G19861" s="30" t="s">
        <v>71</v>
      </c>
      <c r="H19861" s="75">
        <v>2</v>
      </c>
    </row>
    <row r="19862" spans="1:8">
      <c r="A19862" s="30" t="s">
        <v>5030</v>
      </c>
      <c r="B19862" s="74">
        <v>46225</v>
      </c>
      <c r="C19862" s="30" t="s">
        <v>910</v>
      </c>
      <c r="D19862" s="30" t="s">
        <v>911</v>
      </c>
      <c r="E19862" s="75">
        <v>81</v>
      </c>
      <c r="F19862" s="30" t="s">
        <v>70</v>
      </c>
      <c r="G19862" s="30" t="s">
        <v>71</v>
      </c>
      <c r="H19862" s="75">
        <v>2</v>
      </c>
    </row>
    <row r="19863" spans="1:8">
      <c r="A19863" s="30" t="s">
        <v>5030</v>
      </c>
      <c r="B19863" s="74">
        <v>46225</v>
      </c>
      <c r="C19863" s="30" t="s">
        <v>912</v>
      </c>
      <c r="D19863" s="30" t="s">
        <v>913</v>
      </c>
      <c r="E19863" s="75">
        <v>54</v>
      </c>
      <c r="F19863" s="30" t="s">
        <v>68</v>
      </c>
      <c r="G19863" s="30" t="s">
        <v>69</v>
      </c>
      <c r="H19863" s="75">
        <v>1</v>
      </c>
    </row>
    <row r="19864" spans="1:8">
      <c r="A19864" s="30" t="s">
        <v>5030</v>
      </c>
      <c r="B19864" s="74">
        <v>46225</v>
      </c>
      <c r="C19864" s="30" t="s">
        <v>918</v>
      </c>
      <c r="D19864" s="30" t="s">
        <v>919</v>
      </c>
      <c r="E19864" s="75">
        <v>26</v>
      </c>
      <c r="F19864" s="30" t="s">
        <v>53</v>
      </c>
      <c r="G19864" s="30" t="s">
        <v>54</v>
      </c>
      <c r="H19864" s="75">
        <v>1</v>
      </c>
    </row>
    <row r="19865" spans="1:8">
      <c r="A19865" s="30" t="s">
        <v>5030</v>
      </c>
      <c r="B19865" s="74">
        <v>46225</v>
      </c>
      <c r="C19865" s="30" t="s">
        <v>920</v>
      </c>
      <c r="D19865" s="30" t="s">
        <v>921</v>
      </c>
      <c r="E19865" s="75">
        <v>74</v>
      </c>
      <c r="F19865" s="30" t="s">
        <v>80</v>
      </c>
      <c r="G19865" s="30" t="s">
        <v>81</v>
      </c>
      <c r="H19865" s="75">
        <v>1</v>
      </c>
    </row>
    <row r="19866" spans="1:8">
      <c r="A19866" s="30" t="s">
        <v>5030</v>
      </c>
      <c r="B19866" s="74">
        <v>46225</v>
      </c>
      <c r="C19866" s="30" t="s">
        <v>922</v>
      </c>
      <c r="D19866" s="30" t="s">
        <v>923</v>
      </c>
      <c r="E19866" s="75">
        <v>34</v>
      </c>
      <c r="F19866" s="30" t="s">
        <v>68</v>
      </c>
      <c r="G19866" s="30" t="s">
        <v>69</v>
      </c>
      <c r="H19866" s="75">
        <v>1</v>
      </c>
    </row>
    <row r="19867" spans="1:8">
      <c r="A19867" s="30" t="s">
        <v>5030</v>
      </c>
      <c r="B19867" s="74">
        <v>46225</v>
      </c>
      <c r="C19867" s="30" t="s">
        <v>926</v>
      </c>
      <c r="D19867" s="30" t="s">
        <v>927</v>
      </c>
      <c r="E19867" s="75">
        <v>112</v>
      </c>
      <c r="F19867" s="30" t="s">
        <v>70</v>
      </c>
      <c r="G19867" s="30" t="s">
        <v>71</v>
      </c>
      <c r="H19867" s="75">
        <v>2</v>
      </c>
    </row>
    <row r="19868" spans="1:8">
      <c r="A19868" s="30" t="s">
        <v>5030</v>
      </c>
      <c r="B19868" s="74">
        <v>46225</v>
      </c>
      <c r="C19868" s="30" t="s">
        <v>928</v>
      </c>
      <c r="D19868" s="30" t="s">
        <v>929</v>
      </c>
      <c r="E19868" s="75">
        <v>51</v>
      </c>
      <c r="F19868" s="30" t="s">
        <v>68</v>
      </c>
      <c r="G19868" s="30" t="s">
        <v>69</v>
      </c>
      <c r="H19868" s="75">
        <v>1</v>
      </c>
    </row>
    <row r="19869" spans="1:8">
      <c r="A19869" s="30" t="s">
        <v>5030</v>
      </c>
      <c r="B19869" s="74">
        <v>46225</v>
      </c>
      <c r="C19869" s="30" t="s">
        <v>932</v>
      </c>
      <c r="D19869" s="30" t="s">
        <v>933</v>
      </c>
      <c r="E19869" s="75">
        <v>92</v>
      </c>
      <c r="F19869" s="30" t="s">
        <v>5020</v>
      </c>
      <c r="G19869" s="30" t="s">
        <v>5021</v>
      </c>
      <c r="H19869" s="75">
        <v>3</v>
      </c>
    </row>
    <row r="19870" spans="1:8">
      <c r="A19870" s="30" t="s">
        <v>5030</v>
      </c>
      <c r="B19870" s="74">
        <v>46225</v>
      </c>
      <c r="C19870" s="30" t="s">
        <v>934</v>
      </c>
      <c r="D19870" s="30" t="s">
        <v>935</v>
      </c>
      <c r="E19870" s="75">
        <v>78</v>
      </c>
      <c r="F19870" s="30" t="s">
        <v>68</v>
      </c>
      <c r="G19870" s="30" t="s">
        <v>69</v>
      </c>
      <c r="H19870" s="75">
        <v>1</v>
      </c>
    </row>
    <row r="19871" spans="1:8">
      <c r="A19871" s="30" t="s">
        <v>5030</v>
      </c>
      <c r="B19871" s="74">
        <v>46225</v>
      </c>
      <c r="C19871" s="30" t="s">
        <v>936</v>
      </c>
      <c r="D19871" s="30" t="s">
        <v>937</v>
      </c>
      <c r="E19871" s="75">
        <v>39</v>
      </c>
      <c r="F19871" s="30" t="s">
        <v>68</v>
      </c>
      <c r="G19871" s="30" t="s">
        <v>69</v>
      </c>
      <c r="H19871" s="75">
        <v>1</v>
      </c>
    </row>
    <row r="19872" spans="1:8">
      <c r="A19872" s="30" t="s">
        <v>5030</v>
      </c>
      <c r="B19872" s="74">
        <v>46225</v>
      </c>
      <c r="C19872" s="30" t="s">
        <v>938</v>
      </c>
      <c r="D19872" s="30" t="s">
        <v>939</v>
      </c>
      <c r="E19872" s="75">
        <v>163</v>
      </c>
      <c r="F19872" s="30" t="s">
        <v>80</v>
      </c>
      <c r="G19872" s="30" t="s">
        <v>81</v>
      </c>
      <c r="H19872" s="75">
        <v>1</v>
      </c>
    </row>
    <row r="19873" spans="1:8">
      <c r="A19873" s="30" t="s">
        <v>5030</v>
      </c>
      <c r="B19873" s="74">
        <v>46225</v>
      </c>
      <c r="C19873" s="30" t="s">
        <v>940</v>
      </c>
      <c r="D19873" s="30" t="s">
        <v>941</v>
      </c>
      <c r="E19873" s="75">
        <v>63</v>
      </c>
      <c r="F19873" s="30" t="s">
        <v>70</v>
      </c>
      <c r="G19873" s="30" t="s">
        <v>71</v>
      </c>
      <c r="H19873" s="75">
        <v>2</v>
      </c>
    </row>
    <row r="19874" spans="1:8">
      <c r="A19874" s="30" t="s">
        <v>5030</v>
      </c>
      <c r="B19874" s="74">
        <v>46225</v>
      </c>
      <c r="C19874" s="30" t="s">
        <v>948</v>
      </c>
      <c r="D19874" s="30" t="s">
        <v>949</v>
      </c>
      <c r="E19874" s="75">
        <v>265</v>
      </c>
      <c r="F19874" s="30" t="s">
        <v>80</v>
      </c>
      <c r="G19874" s="30" t="s">
        <v>81</v>
      </c>
      <c r="H19874" s="75">
        <v>1</v>
      </c>
    </row>
    <row r="19875" spans="1:8">
      <c r="A19875" s="30" t="s">
        <v>5030</v>
      </c>
      <c r="B19875" s="74">
        <v>46225</v>
      </c>
      <c r="C19875" s="30" t="s">
        <v>950</v>
      </c>
      <c r="D19875" s="30" t="s">
        <v>951</v>
      </c>
      <c r="E19875" s="75">
        <v>40</v>
      </c>
      <c r="F19875" s="30" t="s">
        <v>53</v>
      </c>
      <c r="G19875" s="30" t="s">
        <v>54</v>
      </c>
      <c r="H19875" s="75">
        <v>1</v>
      </c>
    </row>
    <row r="19876" spans="1:8">
      <c r="A19876" s="30" t="s">
        <v>5030</v>
      </c>
      <c r="B19876" s="74">
        <v>46225</v>
      </c>
      <c r="C19876" s="30" t="s">
        <v>952</v>
      </c>
      <c r="D19876" s="30" t="s">
        <v>953</v>
      </c>
      <c r="E19876" s="75">
        <v>64</v>
      </c>
      <c r="F19876" s="30" t="s">
        <v>70</v>
      </c>
      <c r="G19876" s="30" t="s">
        <v>71</v>
      </c>
      <c r="H19876" s="75">
        <v>2</v>
      </c>
    </row>
    <row r="19877" spans="1:8">
      <c r="A19877" s="30" t="s">
        <v>5030</v>
      </c>
      <c r="B19877" s="74">
        <v>46225</v>
      </c>
      <c r="C19877" s="30" t="s">
        <v>954</v>
      </c>
      <c r="D19877" s="30" t="s">
        <v>955</v>
      </c>
      <c r="E19877" s="75">
        <v>51</v>
      </c>
      <c r="F19877" s="30" t="s">
        <v>68</v>
      </c>
      <c r="G19877" s="30" t="s">
        <v>69</v>
      </c>
      <c r="H19877" s="75">
        <v>1</v>
      </c>
    </row>
    <row r="19878" spans="1:8">
      <c r="A19878" s="30" t="s">
        <v>5030</v>
      </c>
      <c r="B19878" s="74">
        <v>46225</v>
      </c>
      <c r="C19878" s="30" t="s">
        <v>960</v>
      </c>
      <c r="D19878" s="30" t="s">
        <v>961</v>
      </c>
      <c r="E19878" s="75">
        <v>19</v>
      </c>
      <c r="F19878" s="30" t="s">
        <v>53</v>
      </c>
      <c r="G19878" s="30" t="s">
        <v>54</v>
      </c>
      <c r="H19878" s="75">
        <v>1</v>
      </c>
    </row>
    <row r="19879" spans="1:8">
      <c r="A19879" s="30" t="s">
        <v>5030</v>
      </c>
      <c r="B19879" s="74">
        <v>46225</v>
      </c>
      <c r="C19879" s="30" t="s">
        <v>2484</v>
      </c>
      <c r="D19879" s="30" t="s">
        <v>2485</v>
      </c>
      <c r="E19879" s="75">
        <v>2</v>
      </c>
      <c r="F19879" s="30" t="s">
        <v>68</v>
      </c>
      <c r="G19879" s="30" t="s">
        <v>69</v>
      </c>
      <c r="H19879" s="75">
        <v>1</v>
      </c>
    </row>
    <row r="19880" spans="1:8">
      <c r="A19880" s="30" t="s">
        <v>5030</v>
      </c>
      <c r="B19880" s="74">
        <v>46225</v>
      </c>
      <c r="C19880" s="30" t="s">
        <v>964</v>
      </c>
      <c r="D19880" s="30" t="s">
        <v>965</v>
      </c>
      <c r="E19880" s="75">
        <v>20</v>
      </c>
      <c r="F19880" s="30" t="s">
        <v>53</v>
      </c>
      <c r="G19880" s="30" t="s">
        <v>54</v>
      </c>
      <c r="H19880" s="75">
        <v>1</v>
      </c>
    </row>
    <row r="19881" spans="1:8">
      <c r="A19881" s="30" t="s">
        <v>5030</v>
      </c>
      <c r="B19881" s="74">
        <v>46225</v>
      </c>
      <c r="C19881" s="30" t="s">
        <v>972</v>
      </c>
      <c r="D19881" s="30" t="s">
        <v>973</v>
      </c>
      <c r="E19881" s="75">
        <v>86</v>
      </c>
      <c r="F19881" s="30" t="s">
        <v>70</v>
      </c>
      <c r="G19881" s="30" t="s">
        <v>71</v>
      </c>
      <c r="H19881" s="75">
        <v>2</v>
      </c>
    </row>
    <row r="19882" spans="1:8">
      <c r="A19882" s="30" t="s">
        <v>5030</v>
      </c>
      <c r="B19882" s="74">
        <v>46225</v>
      </c>
      <c r="C19882" s="30" t="s">
        <v>974</v>
      </c>
      <c r="D19882" s="30" t="s">
        <v>975</v>
      </c>
      <c r="E19882" s="75">
        <v>74</v>
      </c>
      <c r="F19882" s="30" t="s">
        <v>53</v>
      </c>
      <c r="G19882" s="30" t="s">
        <v>54</v>
      </c>
      <c r="H19882" s="75">
        <v>1</v>
      </c>
    </row>
    <row r="19883" spans="1:8">
      <c r="A19883" s="30" t="s">
        <v>5030</v>
      </c>
      <c r="B19883" s="74">
        <v>46225</v>
      </c>
      <c r="C19883" s="30" t="s">
        <v>976</v>
      </c>
      <c r="D19883" s="30" t="s">
        <v>977</v>
      </c>
      <c r="E19883" s="75">
        <v>57</v>
      </c>
      <c r="F19883" s="30" t="s">
        <v>68</v>
      </c>
      <c r="G19883" s="30" t="s">
        <v>69</v>
      </c>
      <c r="H19883" s="75">
        <v>1</v>
      </c>
    </row>
    <row r="19884" spans="1:8">
      <c r="A19884" s="30" t="s">
        <v>5030</v>
      </c>
      <c r="B19884" s="74">
        <v>46225</v>
      </c>
      <c r="C19884" s="30" t="s">
        <v>980</v>
      </c>
      <c r="D19884" s="30" t="s">
        <v>981</v>
      </c>
      <c r="E19884" s="75">
        <v>251</v>
      </c>
      <c r="F19884" s="30" t="s">
        <v>70</v>
      </c>
      <c r="G19884" s="30" t="s">
        <v>71</v>
      </c>
      <c r="H19884" s="75">
        <v>2</v>
      </c>
    </row>
    <row r="19885" spans="1:8">
      <c r="A19885" s="30" t="s">
        <v>5030</v>
      </c>
      <c r="B19885" s="74">
        <v>46225</v>
      </c>
      <c r="C19885" s="30" t="s">
        <v>986</v>
      </c>
      <c r="D19885" s="30" t="s">
        <v>987</v>
      </c>
      <c r="E19885" s="75">
        <v>15</v>
      </c>
      <c r="F19885" s="30" t="s">
        <v>53</v>
      </c>
      <c r="G19885" s="30" t="s">
        <v>54</v>
      </c>
      <c r="H19885" s="75">
        <v>1</v>
      </c>
    </row>
    <row r="19886" spans="1:8">
      <c r="A19886" s="30" t="s">
        <v>5030</v>
      </c>
      <c r="B19886" s="74">
        <v>46225</v>
      </c>
      <c r="C19886" s="30" t="s">
        <v>988</v>
      </c>
      <c r="D19886" s="30" t="s">
        <v>989</v>
      </c>
      <c r="E19886" s="75">
        <v>16</v>
      </c>
      <c r="F19886" s="30" t="s">
        <v>76</v>
      </c>
      <c r="G19886" s="30" t="s">
        <v>77</v>
      </c>
      <c r="H19886" s="75">
        <v>1</v>
      </c>
    </row>
    <row r="19887" spans="1:8">
      <c r="A19887" s="30" t="s">
        <v>5030</v>
      </c>
      <c r="B19887" s="74">
        <v>46225</v>
      </c>
      <c r="C19887" s="30" t="s">
        <v>998</v>
      </c>
      <c r="D19887" s="30" t="s">
        <v>999</v>
      </c>
      <c r="E19887" s="75">
        <v>28</v>
      </c>
      <c r="F19887" s="30" t="s">
        <v>70</v>
      </c>
      <c r="G19887" s="30" t="s">
        <v>71</v>
      </c>
      <c r="H19887" s="75">
        <v>2</v>
      </c>
    </row>
    <row r="19888" spans="1:8">
      <c r="A19888" s="30" t="s">
        <v>5030</v>
      </c>
      <c r="B19888" s="74">
        <v>46225</v>
      </c>
      <c r="C19888" s="30" t="s">
        <v>1002</v>
      </c>
      <c r="D19888" s="30" t="s">
        <v>1003</v>
      </c>
      <c r="E19888" s="75">
        <v>35</v>
      </c>
      <c r="F19888" s="30" t="s">
        <v>53</v>
      </c>
      <c r="G19888" s="30" t="s">
        <v>54</v>
      </c>
      <c r="H19888" s="75">
        <v>1</v>
      </c>
    </row>
    <row r="19889" spans="1:8">
      <c r="A19889" s="30" t="s">
        <v>5030</v>
      </c>
      <c r="B19889" s="74">
        <v>46225</v>
      </c>
      <c r="C19889" s="30" t="s">
        <v>1004</v>
      </c>
      <c r="D19889" s="30" t="s">
        <v>1005</v>
      </c>
      <c r="E19889" s="75">
        <v>35</v>
      </c>
      <c r="F19889" s="30" t="s">
        <v>53</v>
      </c>
      <c r="G19889" s="30" t="s">
        <v>54</v>
      </c>
      <c r="H19889" s="75">
        <v>1</v>
      </c>
    </row>
    <row r="19890" spans="1:8">
      <c r="A19890" s="30" t="s">
        <v>5030</v>
      </c>
      <c r="B19890" s="74">
        <v>46225</v>
      </c>
      <c r="C19890" s="30" t="s">
        <v>1006</v>
      </c>
      <c r="D19890" s="30" t="s">
        <v>1007</v>
      </c>
      <c r="E19890" s="75">
        <v>35</v>
      </c>
      <c r="F19890" s="30" t="s">
        <v>68</v>
      </c>
      <c r="G19890" s="30" t="s">
        <v>69</v>
      </c>
      <c r="H19890" s="75">
        <v>1</v>
      </c>
    </row>
    <row r="19891" spans="1:8">
      <c r="A19891" s="30" t="s">
        <v>5030</v>
      </c>
      <c r="B19891" s="74">
        <v>46225</v>
      </c>
      <c r="C19891" s="30" t="s">
        <v>1008</v>
      </c>
      <c r="D19891" s="30" t="s">
        <v>1009</v>
      </c>
      <c r="E19891" s="75">
        <v>12</v>
      </c>
      <c r="F19891" s="30" t="s">
        <v>53</v>
      </c>
      <c r="G19891" s="30" t="s">
        <v>54</v>
      </c>
      <c r="H19891" s="75">
        <v>1</v>
      </c>
    </row>
    <row r="19892" spans="1:8">
      <c r="A19892" s="30" t="s">
        <v>5030</v>
      </c>
      <c r="B19892" s="74">
        <v>46225</v>
      </c>
      <c r="C19892" s="30" t="s">
        <v>1014</v>
      </c>
      <c r="D19892" s="30" t="s">
        <v>1015</v>
      </c>
      <c r="E19892" s="75">
        <v>24</v>
      </c>
      <c r="F19892" s="30" t="s">
        <v>53</v>
      </c>
      <c r="G19892" s="30" t="s">
        <v>54</v>
      </c>
      <c r="H19892" s="75">
        <v>1</v>
      </c>
    </row>
    <row r="19893" spans="1:8">
      <c r="A19893" s="30" t="s">
        <v>5030</v>
      </c>
      <c r="B19893" s="74">
        <v>46225</v>
      </c>
      <c r="C19893" s="30" t="s">
        <v>1018</v>
      </c>
      <c r="D19893" s="30" t="s">
        <v>1019</v>
      </c>
      <c r="E19893" s="75">
        <v>148</v>
      </c>
      <c r="F19893" s="30" t="s">
        <v>70</v>
      </c>
      <c r="G19893" s="30" t="s">
        <v>71</v>
      </c>
      <c r="H19893" s="75">
        <v>2</v>
      </c>
    </row>
    <row r="19894" spans="1:8">
      <c r="A19894" s="30" t="s">
        <v>5030</v>
      </c>
      <c r="B19894" s="74">
        <v>46225</v>
      </c>
      <c r="C19894" s="30" t="s">
        <v>1022</v>
      </c>
      <c r="D19894" s="30" t="s">
        <v>1023</v>
      </c>
      <c r="E19894" s="75">
        <v>13</v>
      </c>
      <c r="F19894" s="30" t="s">
        <v>70</v>
      </c>
      <c r="G19894" s="30" t="s">
        <v>71</v>
      </c>
      <c r="H19894" s="75">
        <v>2</v>
      </c>
    </row>
    <row r="19895" spans="1:8">
      <c r="A19895" s="30" t="s">
        <v>5030</v>
      </c>
      <c r="B19895" s="74">
        <v>46225</v>
      </c>
      <c r="C19895" s="30" t="s">
        <v>1024</v>
      </c>
      <c r="D19895" s="30" t="s">
        <v>1025</v>
      </c>
      <c r="E19895" s="75">
        <v>71</v>
      </c>
      <c r="F19895" s="30" t="s">
        <v>63</v>
      </c>
      <c r="G19895" s="30" t="s">
        <v>64</v>
      </c>
      <c r="H19895" s="75">
        <v>2</v>
      </c>
    </row>
    <row r="19896" spans="1:8">
      <c r="A19896" s="30" t="s">
        <v>5030</v>
      </c>
      <c r="B19896" s="74">
        <v>46225</v>
      </c>
      <c r="C19896" s="30" t="s">
        <v>1026</v>
      </c>
      <c r="D19896" s="30" t="s">
        <v>1027</v>
      </c>
      <c r="E19896" s="75">
        <v>71</v>
      </c>
      <c r="F19896" s="30" t="s">
        <v>53</v>
      </c>
      <c r="G19896" s="30" t="s">
        <v>54</v>
      </c>
      <c r="H19896" s="75">
        <v>1</v>
      </c>
    </row>
    <row r="19897" spans="1:8">
      <c r="A19897" s="30" t="s">
        <v>5030</v>
      </c>
      <c r="B19897" s="74">
        <v>46225</v>
      </c>
      <c r="C19897" s="30" t="s">
        <v>1028</v>
      </c>
      <c r="D19897" s="30" t="s">
        <v>1029</v>
      </c>
      <c r="E19897" s="75">
        <v>142</v>
      </c>
      <c r="F19897" s="30" t="s">
        <v>53</v>
      </c>
      <c r="G19897" s="30" t="s">
        <v>54</v>
      </c>
      <c r="H19897" s="75">
        <v>1</v>
      </c>
    </row>
    <row r="19898" spans="1:8">
      <c r="A19898" s="30" t="s">
        <v>5030</v>
      </c>
      <c r="B19898" s="74">
        <v>46225</v>
      </c>
      <c r="C19898" s="30" t="s">
        <v>1036</v>
      </c>
      <c r="D19898" s="30" t="s">
        <v>1037</v>
      </c>
      <c r="E19898" s="75">
        <v>221</v>
      </c>
      <c r="F19898" s="30" t="s">
        <v>53</v>
      </c>
      <c r="G19898" s="30" t="s">
        <v>54</v>
      </c>
      <c r="H19898" s="75">
        <v>1</v>
      </c>
    </row>
    <row r="19899" spans="1:8">
      <c r="A19899" s="30" t="s">
        <v>5030</v>
      </c>
      <c r="B19899" s="74">
        <v>46225</v>
      </c>
      <c r="C19899" s="30" t="s">
        <v>1044</v>
      </c>
      <c r="D19899" s="30" t="s">
        <v>1045</v>
      </c>
      <c r="E19899" s="75">
        <v>195</v>
      </c>
      <c r="F19899" s="30" t="s">
        <v>53</v>
      </c>
      <c r="G19899" s="30" t="s">
        <v>54</v>
      </c>
      <c r="H19899" s="75">
        <v>1</v>
      </c>
    </row>
    <row r="19900" spans="1:8">
      <c r="A19900" s="30" t="s">
        <v>5030</v>
      </c>
      <c r="B19900" s="74">
        <v>46225</v>
      </c>
      <c r="C19900" s="30" t="s">
        <v>1046</v>
      </c>
      <c r="D19900" s="30" t="s">
        <v>1047</v>
      </c>
      <c r="E19900" s="75">
        <v>59</v>
      </c>
      <c r="F19900" s="30" t="s">
        <v>72</v>
      </c>
      <c r="G19900" s="30" t="s">
        <v>73</v>
      </c>
      <c r="H19900" s="75">
        <v>3</v>
      </c>
    </row>
    <row r="19901" spans="1:8">
      <c r="A19901" s="30" t="s">
        <v>5030</v>
      </c>
      <c r="B19901" s="74">
        <v>46225</v>
      </c>
      <c r="C19901" s="30" t="s">
        <v>1048</v>
      </c>
      <c r="D19901" s="30" t="s">
        <v>1049</v>
      </c>
      <c r="E19901" s="75">
        <v>35</v>
      </c>
      <c r="F19901" s="30" t="s">
        <v>70</v>
      </c>
      <c r="G19901" s="30" t="s">
        <v>71</v>
      </c>
      <c r="H19901" s="75">
        <v>2</v>
      </c>
    </row>
    <row r="19902" spans="1:8">
      <c r="A19902" s="30" t="s">
        <v>5030</v>
      </c>
      <c r="B19902" s="74">
        <v>46225</v>
      </c>
      <c r="C19902" s="30" t="s">
        <v>1050</v>
      </c>
      <c r="D19902" s="30" t="s">
        <v>1051</v>
      </c>
      <c r="E19902" s="75">
        <v>85</v>
      </c>
      <c r="F19902" s="30" t="s">
        <v>70</v>
      </c>
      <c r="G19902" s="30" t="s">
        <v>71</v>
      </c>
      <c r="H19902" s="75">
        <v>2</v>
      </c>
    </row>
    <row r="19903" spans="1:8">
      <c r="A19903" s="30" t="s">
        <v>5030</v>
      </c>
      <c r="B19903" s="74">
        <v>46225</v>
      </c>
      <c r="C19903" s="30" t="s">
        <v>1052</v>
      </c>
      <c r="D19903" s="30" t="s">
        <v>1053</v>
      </c>
      <c r="E19903" s="75">
        <v>52</v>
      </c>
      <c r="F19903" s="30" t="s">
        <v>53</v>
      </c>
      <c r="G19903" s="30" t="s">
        <v>54</v>
      </c>
      <c r="H19903" s="75">
        <v>1</v>
      </c>
    </row>
    <row r="19904" spans="1:8">
      <c r="A19904" s="30" t="s">
        <v>5030</v>
      </c>
      <c r="B19904" s="74">
        <v>46225</v>
      </c>
      <c r="C19904" s="30" t="s">
        <v>1054</v>
      </c>
      <c r="D19904" s="30" t="s">
        <v>1055</v>
      </c>
      <c r="E19904" s="75">
        <v>147</v>
      </c>
      <c r="F19904" s="30" t="s">
        <v>70</v>
      </c>
      <c r="G19904" s="30" t="s">
        <v>71</v>
      </c>
      <c r="H19904" s="75">
        <v>2</v>
      </c>
    </row>
    <row r="19905" spans="1:8">
      <c r="A19905" s="30" t="s">
        <v>5030</v>
      </c>
      <c r="B19905" s="74">
        <v>46225</v>
      </c>
      <c r="C19905" s="30" t="s">
        <v>1066</v>
      </c>
      <c r="D19905" s="30" t="s">
        <v>1067</v>
      </c>
      <c r="E19905" s="75">
        <v>100</v>
      </c>
      <c r="F19905" s="30" t="s">
        <v>72</v>
      </c>
      <c r="G19905" s="30" t="s">
        <v>73</v>
      </c>
      <c r="H19905" s="75">
        <v>3</v>
      </c>
    </row>
    <row r="19906" spans="1:8">
      <c r="A19906" s="30" t="s">
        <v>5030</v>
      </c>
      <c r="B19906" s="74">
        <v>46225</v>
      </c>
      <c r="C19906" s="30" t="s">
        <v>1068</v>
      </c>
      <c r="D19906" s="30" t="s">
        <v>1069</v>
      </c>
      <c r="E19906" s="75">
        <v>69</v>
      </c>
      <c r="F19906" s="30" t="s">
        <v>70</v>
      </c>
      <c r="G19906" s="30" t="s">
        <v>71</v>
      </c>
      <c r="H19906" s="75">
        <v>2</v>
      </c>
    </row>
    <row r="19907" spans="1:8">
      <c r="A19907" s="30" t="s">
        <v>5030</v>
      </c>
      <c r="B19907" s="74">
        <v>46225</v>
      </c>
      <c r="C19907" s="30" t="s">
        <v>1070</v>
      </c>
      <c r="D19907" s="30" t="s">
        <v>1071</v>
      </c>
      <c r="E19907" s="75">
        <v>29</v>
      </c>
      <c r="F19907" s="30" t="s">
        <v>70</v>
      </c>
      <c r="G19907" s="30" t="s">
        <v>71</v>
      </c>
      <c r="H19907" s="75">
        <v>2</v>
      </c>
    </row>
    <row r="19908" spans="1:8">
      <c r="A19908" s="30" t="s">
        <v>5030</v>
      </c>
      <c r="B19908" s="74">
        <v>46225</v>
      </c>
      <c r="C19908" s="30" t="s">
        <v>1072</v>
      </c>
      <c r="D19908" s="30" t="s">
        <v>1073</v>
      </c>
      <c r="E19908" s="75">
        <v>101</v>
      </c>
      <c r="F19908" s="30" t="s">
        <v>53</v>
      </c>
      <c r="G19908" s="30" t="s">
        <v>54</v>
      </c>
      <c r="H19908" s="75">
        <v>1</v>
      </c>
    </row>
    <row r="19909" spans="1:8">
      <c r="A19909" s="30" t="s">
        <v>5030</v>
      </c>
      <c r="B19909" s="74">
        <v>46225</v>
      </c>
      <c r="C19909" s="30" t="s">
        <v>1076</v>
      </c>
      <c r="D19909" s="30" t="s">
        <v>1077</v>
      </c>
      <c r="E19909" s="75">
        <v>2</v>
      </c>
      <c r="F19909" s="30" t="s">
        <v>53</v>
      </c>
      <c r="G19909" s="30" t="s">
        <v>54</v>
      </c>
      <c r="H19909" s="75">
        <v>1</v>
      </c>
    </row>
    <row r="19910" spans="1:8">
      <c r="A19910" s="30" t="s">
        <v>5030</v>
      </c>
      <c r="B19910" s="74">
        <v>46225</v>
      </c>
      <c r="C19910" s="30" t="s">
        <v>1080</v>
      </c>
      <c r="D19910" s="30" t="s">
        <v>1081</v>
      </c>
      <c r="E19910" s="75">
        <v>12</v>
      </c>
      <c r="F19910" s="30" t="s">
        <v>70</v>
      </c>
      <c r="G19910" s="30" t="s">
        <v>71</v>
      </c>
      <c r="H19910" s="75">
        <v>2</v>
      </c>
    </row>
    <row r="19911" spans="1:8">
      <c r="A19911" s="30" t="s">
        <v>5030</v>
      </c>
      <c r="B19911" s="74">
        <v>46225</v>
      </c>
      <c r="C19911" s="30" t="s">
        <v>1088</v>
      </c>
      <c r="D19911" s="30" t="s">
        <v>1089</v>
      </c>
      <c r="E19911" s="75">
        <v>207</v>
      </c>
      <c r="F19911" s="30" t="s">
        <v>66</v>
      </c>
      <c r="G19911" s="30" t="s">
        <v>67</v>
      </c>
      <c r="H19911" s="75">
        <v>2</v>
      </c>
    </row>
    <row r="19912" spans="1:8">
      <c r="A19912" s="30" t="s">
        <v>5030</v>
      </c>
      <c r="B19912" s="74">
        <v>46225</v>
      </c>
      <c r="C19912" s="30" t="s">
        <v>1090</v>
      </c>
      <c r="D19912" s="30" t="s">
        <v>1091</v>
      </c>
      <c r="E19912" s="75">
        <v>93</v>
      </c>
      <c r="F19912" s="30" t="s">
        <v>80</v>
      </c>
      <c r="G19912" s="30" t="s">
        <v>81</v>
      </c>
      <c r="H19912" s="75">
        <v>1</v>
      </c>
    </row>
    <row r="19913" spans="1:8">
      <c r="A19913" s="30" t="s">
        <v>5030</v>
      </c>
      <c r="B19913" s="74">
        <v>46225</v>
      </c>
      <c r="C19913" s="30" t="s">
        <v>1092</v>
      </c>
      <c r="D19913" s="30" t="s">
        <v>1093</v>
      </c>
      <c r="E19913" s="75">
        <v>164</v>
      </c>
      <c r="F19913" s="30" t="s">
        <v>80</v>
      </c>
      <c r="G19913" s="30" t="s">
        <v>81</v>
      </c>
      <c r="H19913" s="75">
        <v>1</v>
      </c>
    </row>
    <row r="19914" spans="1:8">
      <c r="A19914" s="30" t="s">
        <v>5030</v>
      </c>
      <c r="B19914" s="74">
        <v>46225</v>
      </c>
      <c r="C19914" s="30" t="s">
        <v>1094</v>
      </c>
      <c r="D19914" s="30" t="s">
        <v>1095</v>
      </c>
      <c r="E19914" s="75">
        <v>50</v>
      </c>
      <c r="F19914" s="30" t="s">
        <v>68</v>
      </c>
      <c r="G19914" s="30" t="s">
        <v>69</v>
      </c>
      <c r="H19914" s="75">
        <v>1</v>
      </c>
    </row>
    <row r="19915" spans="1:8">
      <c r="A19915" s="30" t="s">
        <v>5030</v>
      </c>
      <c r="B19915" s="74">
        <v>46225</v>
      </c>
      <c r="C19915" s="30" t="s">
        <v>1096</v>
      </c>
      <c r="D19915" s="30" t="s">
        <v>1097</v>
      </c>
      <c r="E19915" s="75">
        <v>58</v>
      </c>
      <c r="F19915" s="30" t="s">
        <v>68</v>
      </c>
      <c r="G19915" s="30" t="s">
        <v>69</v>
      </c>
      <c r="H19915" s="75">
        <v>1</v>
      </c>
    </row>
    <row r="19916" spans="1:8">
      <c r="A19916" s="30" t="s">
        <v>5030</v>
      </c>
      <c r="B19916" s="74">
        <v>46225</v>
      </c>
      <c r="C19916" s="30" t="s">
        <v>1098</v>
      </c>
      <c r="D19916" s="30" t="s">
        <v>1099</v>
      </c>
      <c r="E19916" s="75">
        <v>19</v>
      </c>
      <c r="F19916" s="30" t="s">
        <v>53</v>
      </c>
      <c r="G19916" s="30" t="s">
        <v>54</v>
      </c>
      <c r="H19916" s="75">
        <v>1</v>
      </c>
    </row>
    <row r="19917" spans="1:8">
      <c r="A19917" s="30" t="s">
        <v>5030</v>
      </c>
      <c r="B19917" s="74">
        <v>46225</v>
      </c>
      <c r="C19917" s="30" t="s">
        <v>1100</v>
      </c>
      <c r="D19917" s="30" t="s">
        <v>1101</v>
      </c>
      <c r="E19917" s="75">
        <v>42</v>
      </c>
      <c r="F19917" s="30" t="s">
        <v>53</v>
      </c>
      <c r="G19917" s="30" t="s">
        <v>54</v>
      </c>
      <c r="H19917" s="75">
        <v>1</v>
      </c>
    </row>
    <row r="19918" spans="1:8">
      <c r="A19918" s="30" t="s">
        <v>5030</v>
      </c>
      <c r="B19918" s="74">
        <v>46225</v>
      </c>
      <c r="C19918" s="30" t="s">
        <v>1102</v>
      </c>
      <c r="D19918" s="30" t="s">
        <v>1103</v>
      </c>
      <c r="E19918" s="75">
        <v>40</v>
      </c>
      <c r="F19918" s="30" t="s">
        <v>53</v>
      </c>
      <c r="G19918" s="30" t="s">
        <v>54</v>
      </c>
      <c r="H19918" s="75">
        <v>1</v>
      </c>
    </row>
    <row r="19919" spans="1:8">
      <c r="A19919" s="30" t="s">
        <v>5030</v>
      </c>
      <c r="B19919" s="74">
        <v>46225</v>
      </c>
      <c r="C19919" s="30" t="s">
        <v>1104</v>
      </c>
      <c r="D19919" s="30" t="s">
        <v>1105</v>
      </c>
      <c r="E19919" s="75">
        <v>72</v>
      </c>
      <c r="F19919" s="30" t="s">
        <v>53</v>
      </c>
      <c r="G19919" s="30" t="s">
        <v>54</v>
      </c>
      <c r="H19919" s="75">
        <v>1</v>
      </c>
    </row>
    <row r="19920" spans="1:8">
      <c r="A19920" s="30" t="s">
        <v>5030</v>
      </c>
      <c r="B19920" s="74">
        <v>46225</v>
      </c>
      <c r="C19920" s="30" t="s">
        <v>1106</v>
      </c>
      <c r="D19920" s="30" t="s">
        <v>1107</v>
      </c>
      <c r="E19920" s="75">
        <v>238</v>
      </c>
      <c r="F19920" s="30" t="s">
        <v>80</v>
      </c>
      <c r="G19920" s="30" t="s">
        <v>81</v>
      </c>
      <c r="H19920" s="75">
        <v>1</v>
      </c>
    </row>
    <row r="19921" spans="1:8">
      <c r="A19921" s="30" t="s">
        <v>5030</v>
      </c>
      <c r="B19921" s="74">
        <v>46225</v>
      </c>
      <c r="C19921" s="30" t="s">
        <v>1108</v>
      </c>
      <c r="D19921" s="30" t="s">
        <v>1109</v>
      </c>
      <c r="E19921" s="75">
        <v>117</v>
      </c>
      <c r="F19921" s="30" t="s">
        <v>53</v>
      </c>
      <c r="G19921" s="30" t="s">
        <v>54</v>
      </c>
      <c r="H19921" s="75">
        <v>1</v>
      </c>
    </row>
    <row r="19922" spans="1:8">
      <c r="A19922" s="30" t="s">
        <v>5030</v>
      </c>
      <c r="B19922" s="74">
        <v>46225</v>
      </c>
      <c r="C19922" s="30" t="s">
        <v>1110</v>
      </c>
      <c r="D19922" s="30" t="s">
        <v>1111</v>
      </c>
      <c r="E19922" s="75">
        <v>58</v>
      </c>
      <c r="F19922" s="30" t="s">
        <v>80</v>
      </c>
      <c r="G19922" s="30" t="s">
        <v>81</v>
      </c>
      <c r="H19922" s="75">
        <v>1</v>
      </c>
    </row>
    <row r="19923" spans="1:8">
      <c r="A19923" s="30" t="s">
        <v>5030</v>
      </c>
      <c r="B19923" s="74">
        <v>46225</v>
      </c>
      <c r="C19923" s="30" t="s">
        <v>1118</v>
      </c>
      <c r="D19923" s="30" t="s">
        <v>1119</v>
      </c>
      <c r="E19923" s="75">
        <v>4</v>
      </c>
      <c r="F19923" s="30" t="s">
        <v>76</v>
      </c>
      <c r="G19923" s="30" t="s">
        <v>77</v>
      </c>
      <c r="H19923" s="75">
        <v>1</v>
      </c>
    </row>
    <row r="19924" spans="1:8">
      <c r="A19924" s="30" t="s">
        <v>5030</v>
      </c>
      <c r="B19924" s="74">
        <v>46225</v>
      </c>
      <c r="C19924" s="30" t="s">
        <v>1120</v>
      </c>
      <c r="D19924" s="30" t="s">
        <v>1121</v>
      </c>
      <c r="E19924" s="75">
        <v>172</v>
      </c>
      <c r="F19924" s="30" t="s">
        <v>72</v>
      </c>
      <c r="G19924" s="30" t="s">
        <v>73</v>
      </c>
      <c r="H19924" s="75">
        <v>3</v>
      </c>
    </row>
    <row r="19925" spans="1:8">
      <c r="A19925" s="30" t="s">
        <v>5030</v>
      </c>
      <c r="B19925" s="74">
        <v>46225</v>
      </c>
      <c r="C19925" s="30" t="s">
        <v>1122</v>
      </c>
      <c r="D19925" s="30" t="s">
        <v>1123</v>
      </c>
      <c r="E19925" s="75">
        <v>17</v>
      </c>
      <c r="F19925" s="30" t="s">
        <v>76</v>
      </c>
      <c r="G19925" s="30" t="s">
        <v>77</v>
      </c>
      <c r="H19925" s="75">
        <v>1</v>
      </c>
    </row>
    <row r="19926" spans="1:8">
      <c r="A19926" s="30" t="s">
        <v>5030</v>
      </c>
      <c r="B19926" s="74">
        <v>46225</v>
      </c>
      <c r="C19926" s="30" t="s">
        <v>1124</v>
      </c>
      <c r="D19926" s="30" t="s">
        <v>1125</v>
      </c>
      <c r="E19926" s="75">
        <v>16</v>
      </c>
      <c r="F19926" s="30" t="s">
        <v>76</v>
      </c>
      <c r="G19926" s="30" t="s">
        <v>77</v>
      </c>
      <c r="H19926" s="75">
        <v>1</v>
      </c>
    </row>
    <row r="19927" spans="1:8">
      <c r="A19927" s="30" t="s">
        <v>5030</v>
      </c>
      <c r="B19927" s="74">
        <v>46225</v>
      </c>
      <c r="C19927" s="30" t="s">
        <v>1126</v>
      </c>
      <c r="D19927" s="30" t="s">
        <v>1127</v>
      </c>
      <c r="E19927" s="75">
        <v>33</v>
      </c>
      <c r="F19927" s="30" t="s">
        <v>70</v>
      </c>
      <c r="G19927" s="30" t="s">
        <v>71</v>
      </c>
      <c r="H19927" s="75">
        <v>2</v>
      </c>
    </row>
    <row r="19928" spans="1:8">
      <c r="A19928" s="30" t="s">
        <v>5030</v>
      </c>
      <c r="B19928" s="74">
        <v>46225</v>
      </c>
      <c r="C19928" s="30" t="s">
        <v>1128</v>
      </c>
      <c r="D19928" s="30" t="s">
        <v>1129</v>
      </c>
      <c r="E19928" s="75">
        <v>32</v>
      </c>
      <c r="F19928" s="30" t="s">
        <v>68</v>
      </c>
      <c r="G19928" s="30" t="s">
        <v>69</v>
      </c>
      <c r="H19928" s="75">
        <v>1</v>
      </c>
    </row>
    <row r="19929" spans="1:8">
      <c r="A19929" s="30" t="s">
        <v>5030</v>
      </c>
      <c r="B19929" s="74">
        <v>46225</v>
      </c>
      <c r="C19929" s="30" t="s">
        <v>1132</v>
      </c>
      <c r="D19929" s="30" t="s">
        <v>1133</v>
      </c>
      <c r="E19929" s="75">
        <v>22</v>
      </c>
      <c r="F19929" s="30" t="s">
        <v>70</v>
      </c>
      <c r="G19929" s="30" t="s">
        <v>71</v>
      </c>
      <c r="H19929" s="75">
        <v>2</v>
      </c>
    </row>
    <row r="19930" spans="1:8">
      <c r="A19930" s="30" t="s">
        <v>5030</v>
      </c>
      <c r="B19930" s="74">
        <v>46225</v>
      </c>
      <c r="C19930" s="30" t="s">
        <v>1134</v>
      </c>
      <c r="D19930" s="30" t="s">
        <v>1135</v>
      </c>
      <c r="E19930" s="75">
        <v>30</v>
      </c>
      <c r="F19930" s="30" t="s">
        <v>70</v>
      </c>
      <c r="G19930" s="30" t="s">
        <v>71</v>
      </c>
      <c r="H19930" s="75">
        <v>2</v>
      </c>
    </row>
    <row r="19931" spans="1:8">
      <c r="A19931" s="30" t="s">
        <v>5030</v>
      </c>
      <c r="B19931" s="74">
        <v>46225</v>
      </c>
      <c r="C19931" s="30" t="s">
        <v>1138</v>
      </c>
      <c r="D19931" s="30" t="s">
        <v>1139</v>
      </c>
      <c r="E19931" s="75">
        <v>25</v>
      </c>
      <c r="F19931" s="30" t="s">
        <v>70</v>
      </c>
      <c r="G19931" s="30" t="s">
        <v>71</v>
      </c>
      <c r="H19931" s="75">
        <v>2</v>
      </c>
    </row>
    <row r="19932" spans="1:8">
      <c r="A19932" s="30" t="s">
        <v>5030</v>
      </c>
      <c r="B19932" s="74">
        <v>46225</v>
      </c>
      <c r="C19932" s="30" t="s">
        <v>1140</v>
      </c>
      <c r="D19932" s="30" t="s">
        <v>1141</v>
      </c>
      <c r="E19932" s="75">
        <v>40</v>
      </c>
      <c r="F19932" s="30" t="s">
        <v>53</v>
      </c>
      <c r="G19932" s="30" t="s">
        <v>54</v>
      </c>
      <c r="H19932" s="75">
        <v>1</v>
      </c>
    </row>
    <row r="19933" spans="1:8">
      <c r="A19933" s="30" t="s">
        <v>5030</v>
      </c>
      <c r="B19933" s="74">
        <v>46225</v>
      </c>
      <c r="C19933" s="30" t="s">
        <v>1142</v>
      </c>
      <c r="D19933" s="30" t="s">
        <v>1143</v>
      </c>
      <c r="E19933" s="75">
        <v>111</v>
      </c>
      <c r="F19933" s="30" t="s">
        <v>70</v>
      </c>
      <c r="G19933" s="30" t="s">
        <v>71</v>
      </c>
      <c r="H19933" s="75">
        <v>2</v>
      </c>
    </row>
    <row r="19934" spans="1:8">
      <c r="A19934" s="30" t="s">
        <v>5030</v>
      </c>
      <c r="B19934" s="74">
        <v>46225</v>
      </c>
      <c r="C19934" s="30" t="s">
        <v>1148</v>
      </c>
      <c r="D19934" s="30" t="s">
        <v>1149</v>
      </c>
      <c r="E19934" s="75">
        <v>58</v>
      </c>
      <c r="F19934" s="30" t="s">
        <v>70</v>
      </c>
      <c r="G19934" s="30" t="s">
        <v>71</v>
      </c>
      <c r="H19934" s="75">
        <v>2</v>
      </c>
    </row>
    <row r="19935" spans="1:8">
      <c r="A19935" s="30" t="s">
        <v>5030</v>
      </c>
      <c r="B19935" s="74">
        <v>46225</v>
      </c>
      <c r="C19935" s="30" t="s">
        <v>1150</v>
      </c>
      <c r="D19935" s="30" t="s">
        <v>1151</v>
      </c>
      <c r="E19935" s="75">
        <v>35</v>
      </c>
      <c r="F19935" s="30" t="s">
        <v>70</v>
      </c>
      <c r="G19935" s="30" t="s">
        <v>71</v>
      </c>
      <c r="H19935" s="75">
        <v>2</v>
      </c>
    </row>
    <row r="19936" spans="1:8">
      <c r="A19936" s="30" t="s">
        <v>5030</v>
      </c>
      <c r="B19936" s="74">
        <v>46225</v>
      </c>
      <c r="C19936" s="30" t="s">
        <v>1154</v>
      </c>
      <c r="D19936" s="30" t="s">
        <v>1155</v>
      </c>
      <c r="E19936" s="75">
        <v>50</v>
      </c>
      <c r="F19936" s="30" t="s">
        <v>53</v>
      </c>
      <c r="G19936" s="30" t="s">
        <v>54</v>
      </c>
      <c r="H19936" s="75">
        <v>1</v>
      </c>
    </row>
    <row r="19937" spans="1:8">
      <c r="A19937" s="30" t="s">
        <v>5030</v>
      </c>
      <c r="B19937" s="74">
        <v>46225</v>
      </c>
      <c r="C19937" s="30" t="s">
        <v>1158</v>
      </c>
      <c r="D19937" s="30" t="s">
        <v>1159</v>
      </c>
      <c r="E19937" s="75">
        <v>1</v>
      </c>
      <c r="F19937" s="30" t="s">
        <v>76</v>
      </c>
      <c r="G19937" s="30" t="s">
        <v>77</v>
      </c>
      <c r="H19937" s="75">
        <v>1</v>
      </c>
    </row>
    <row r="19938" spans="1:8">
      <c r="A19938" s="30" t="s">
        <v>5030</v>
      </c>
      <c r="B19938" s="74">
        <v>46225</v>
      </c>
      <c r="C19938" s="30" t="s">
        <v>1160</v>
      </c>
      <c r="D19938" s="30" t="s">
        <v>1161</v>
      </c>
      <c r="E19938" s="75">
        <v>2</v>
      </c>
      <c r="F19938" s="30" t="s">
        <v>76</v>
      </c>
      <c r="G19938" s="30" t="s">
        <v>77</v>
      </c>
      <c r="H19938" s="75">
        <v>1</v>
      </c>
    </row>
    <row r="19939" spans="1:8">
      <c r="A19939" s="30" t="s">
        <v>5030</v>
      </c>
      <c r="B19939" s="74">
        <v>46225</v>
      </c>
      <c r="C19939" s="30" t="s">
        <v>1162</v>
      </c>
      <c r="D19939" s="30" t="s">
        <v>1163</v>
      </c>
      <c r="E19939" s="75">
        <v>41</v>
      </c>
      <c r="F19939" s="30" t="s">
        <v>76</v>
      </c>
      <c r="G19939" s="30" t="s">
        <v>77</v>
      </c>
      <c r="H19939" s="75">
        <v>1</v>
      </c>
    </row>
    <row r="19940" spans="1:8">
      <c r="A19940" s="30" t="s">
        <v>5030</v>
      </c>
      <c r="B19940" s="74">
        <v>46225</v>
      </c>
      <c r="C19940" s="30" t="s">
        <v>1164</v>
      </c>
      <c r="D19940" s="30" t="s">
        <v>1165</v>
      </c>
      <c r="E19940" s="75">
        <v>133</v>
      </c>
      <c r="F19940" s="30" t="s">
        <v>70</v>
      </c>
      <c r="G19940" s="30" t="s">
        <v>71</v>
      </c>
      <c r="H19940" s="75">
        <v>2</v>
      </c>
    </row>
    <row r="19941" spans="1:8">
      <c r="A19941" s="30" t="s">
        <v>5030</v>
      </c>
      <c r="B19941" s="74">
        <v>46225</v>
      </c>
      <c r="C19941" s="30" t="s">
        <v>1168</v>
      </c>
      <c r="D19941" s="30" t="s">
        <v>1169</v>
      </c>
      <c r="E19941" s="75">
        <v>37</v>
      </c>
      <c r="F19941" s="30" t="s">
        <v>53</v>
      </c>
      <c r="G19941" s="30" t="s">
        <v>54</v>
      </c>
      <c r="H19941" s="75">
        <v>1</v>
      </c>
    </row>
    <row r="19942" spans="1:8">
      <c r="A19942" s="30" t="s">
        <v>5030</v>
      </c>
      <c r="B19942" s="74">
        <v>46225</v>
      </c>
      <c r="C19942" s="30" t="s">
        <v>1170</v>
      </c>
      <c r="D19942" s="30" t="s">
        <v>1171</v>
      </c>
      <c r="E19942" s="75">
        <v>78</v>
      </c>
      <c r="F19942" s="30" t="s">
        <v>53</v>
      </c>
      <c r="G19942" s="30" t="s">
        <v>54</v>
      </c>
      <c r="H19942" s="75">
        <v>1</v>
      </c>
    </row>
    <row r="19943" spans="1:8">
      <c r="A19943" s="30" t="s">
        <v>5030</v>
      </c>
      <c r="B19943" s="74">
        <v>46225</v>
      </c>
      <c r="C19943" s="30" t="s">
        <v>1174</v>
      </c>
      <c r="D19943" s="30" t="s">
        <v>1175</v>
      </c>
      <c r="E19943" s="75">
        <v>161</v>
      </c>
      <c r="F19943" s="30" t="s">
        <v>53</v>
      </c>
      <c r="G19943" s="30" t="s">
        <v>54</v>
      </c>
      <c r="H19943" s="75">
        <v>1</v>
      </c>
    </row>
    <row r="19944" spans="1:8">
      <c r="A19944" s="30" t="s">
        <v>5030</v>
      </c>
      <c r="B19944" s="74">
        <v>46225</v>
      </c>
      <c r="C19944" s="30" t="s">
        <v>1176</v>
      </c>
      <c r="D19944" s="30" t="s">
        <v>1177</v>
      </c>
      <c r="E19944" s="75">
        <v>17</v>
      </c>
      <c r="F19944" s="30" t="s">
        <v>53</v>
      </c>
      <c r="G19944" s="30" t="s">
        <v>54</v>
      </c>
      <c r="H19944" s="75">
        <v>1</v>
      </c>
    </row>
    <row r="19945" spans="1:8">
      <c r="A19945" s="30" t="s">
        <v>5030</v>
      </c>
      <c r="B19945" s="74">
        <v>46225</v>
      </c>
      <c r="C19945" s="30" t="s">
        <v>1178</v>
      </c>
      <c r="D19945" s="30" t="s">
        <v>1179</v>
      </c>
      <c r="E19945" s="75">
        <v>2</v>
      </c>
      <c r="F19945" s="30" t="s">
        <v>78</v>
      </c>
      <c r="G19945" s="30" t="s">
        <v>79</v>
      </c>
      <c r="H19945" s="75">
        <v>2</v>
      </c>
    </row>
    <row r="19946" spans="1:8">
      <c r="A19946" s="30" t="s">
        <v>5030</v>
      </c>
      <c r="B19946" s="74">
        <v>46225</v>
      </c>
      <c r="C19946" s="30" t="s">
        <v>1180</v>
      </c>
      <c r="D19946" s="30" t="s">
        <v>1181</v>
      </c>
      <c r="E19946" s="75">
        <v>121</v>
      </c>
      <c r="F19946" s="30" t="s">
        <v>53</v>
      </c>
      <c r="G19946" s="30" t="s">
        <v>54</v>
      </c>
      <c r="H19946" s="75">
        <v>1</v>
      </c>
    </row>
    <row r="19947" spans="1:8">
      <c r="A19947" s="30" t="s">
        <v>5030</v>
      </c>
      <c r="B19947" s="74">
        <v>46225</v>
      </c>
      <c r="C19947" s="30" t="s">
        <v>1188</v>
      </c>
      <c r="D19947" s="30" t="s">
        <v>1189</v>
      </c>
      <c r="E19947" s="75">
        <v>57</v>
      </c>
      <c r="F19947" s="30" t="s">
        <v>63</v>
      </c>
      <c r="G19947" s="30" t="s">
        <v>64</v>
      </c>
      <c r="H19947" s="75">
        <v>2</v>
      </c>
    </row>
    <row r="19948" spans="1:8">
      <c r="A19948" s="30" t="s">
        <v>5030</v>
      </c>
      <c r="B19948" s="74">
        <v>46225</v>
      </c>
      <c r="C19948" s="30" t="s">
        <v>1206</v>
      </c>
      <c r="D19948" s="30" t="s">
        <v>1207</v>
      </c>
      <c r="E19948" s="75">
        <v>84</v>
      </c>
      <c r="F19948" s="30" t="s">
        <v>53</v>
      </c>
      <c r="G19948" s="30" t="s">
        <v>54</v>
      </c>
      <c r="H19948" s="75">
        <v>1</v>
      </c>
    </row>
    <row r="19949" spans="1:8">
      <c r="A19949" s="30" t="s">
        <v>5030</v>
      </c>
      <c r="B19949" s="74">
        <v>46225</v>
      </c>
      <c r="C19949" s="30" t="s">
        <v>1208</v>
      </c>
      <c r="D19949" s="30" t="s">
        <v>1209</v>
      </c>
      <c r="E19949" s="75">
        <v>111</v>
      </c>
      <c r="F19949" s="30" t="s">
        <v>53</v>
      </c>
      <c r="G19949" s="30" t="s">
        <v>54</v>
      </c>
      <c r="H19949" s="75">
        <v>1</v>
      </c>
    </row>
    <row r="19950" spans="1:8">
      <c r="A19950" s="30" t="s">
        <v>5030</v>
      </c>
      <c r="B19950" s="74">
        <v>46225</v>
      </c>
      <c r="C19950" s="30" t="s">
        <v>1210</v>
      </c>
      <c r="D19950" s="30" t="s">
        <v>1211</v>
      </c>
      <c r="E19950" s="75">
        <v>86</v>
      </c>
      <c r="F19950" s="30" t="s">
        <v>58</v>
      </c>
      <c r="G19950" s="30" t="s">
        <v>59</v>
      </c>
      <c r="H19950" s="75">
        <v>3</v>
      </c>
    </row>
    <row r="19951" spans="1:8">
      <c r="A19951" s="30" t="s">
        <v>5030</v>
      </c>
      <c r="B19951" s="74">
        <v>46225</v>
      </c>
      <c r="C19951" s="30" t="s">
        <v>1212</v>
      </c>
      <c r="D19951" s="30" t="s">
        <v>1213</v>
      </c>
      <c r="E19951" s="75">
        <v>39</v>
      </c>
      <c r="F19951" s="30" t="s">
        <v>80</v>
      </c>
      <c r="G19951" s="30" t="s">
        <v>81</v>
      </c>
      <c r="H19951" s="75">
        <v>1</v>
      </c>
    </row>
    <row r="19952" spans="1:8">
      <c r="A19952" s="30" t="s">
        <v>5030</v>
      </c>
      <c r="B19952" s="74">
        <v>46225</v>
      </c>
      <c r="C19952" s="30" t="s">
        <v>1220</v>
      </c>
      <c r="D19952" s="30" t="s">
        <v>1221</v>
      </c>
      <c r="E19952" s="75">
        <v>2</v>
      </c>
      <c r="F19952" s="30" t="s">
        <v>70</v>
      </c>
      <c r="G19952" s="30" t="s">
        <v>71</v>
      </c>
      <c r="H19952" s="75">
        <v>2</v>
      </c>
    </row>
    <row r="19953" spans="1:8">
      <c r="A19953" s="30" t="s">
        <v>5030</v>
      </c>
      <c r="B19953" s="74">
        <v>46225</v>
      </c>
      <c r="C19953" s="30" t="s">
        <v>1222</v>
      </c>
      <c r="D19953" s="30" t="s">
        <v>1223</v>
      </c>
      <c r="E19953" s="75">
        <v>89</v>
      </c>
      <c r="F19953" s="30" t="s">
        <v>70</v>
      </c>
      <c r="G19953" s="30" t="s">
        <v>71</v>
      </c>
      <c r="H19953" s="75">
        <v>2</v>
      </c>
    </row>
    <row r="19954" spans="1:8">
      <c r="A19954" s="30" t="s">
        <v>5030</v>
      </c>
      <c r="B19954" s="74">
        <v>46225</v>
      </c>
      <c r="C19954" s="30" t="s">
        <v>1226</v>
      </c>
      <c r="D19954" s="30" t="s">
        <v>1227</v>
      </c>
      <c r="E19954" s="75">
        <v>48</v>
      </c>
      <c r="F19954" s="30" t="s">
        <v>70</v>
      </c>
      <c r="G19954" s="30" t="s">
        <v>71</v>
      </c>
      <c r="H19954" s="75">
        <v>2</v>
      </c>
    </row>
    <row r="19955" spans="1:8">
      <c r="A19955" s="30" t="s">
        <v>5030</v>
      </c>
      <c r="B19955" s="74">
        <v>46225</v>
      </c>
      <c r="C19955" s="30" t="s">
        <v>1228</v>
      </c>
      <c r="D19955" s="30" t="s">
        <v>1229</v>
      </c>
      <c r="E19955" s="75">
        <v>111</v>
      </c>
      <c r="F19955" s="30" t="s">
        <v>53</v>
      </c>
      <c r="G19955" s="30" t="s">
        <v>54</v>
      </c>
      <c r="H19955" s="75">
        <v>1</v>
      </c>
    </row>
    <row r="19956" spans="1:8">
      <c r="A19956" s="30" t="s">
        <v>5030</v>
      </c>
      <c r="B19956" s="74">
        <v>46225</v>
      </c>
      <c r="C19956" s="30" t="s">
        <v>1232</v>
      </c>
      <c r="D19956" s="30" t="s">
        <v>1233</v>
      </c>
      <c r="E19956" s="75">
        <v>46</v>
      </c>
      <c r="F19956" s="30" t="s">
        <v>70</v>
      </c>
      <c r="G19956" s="30" t="s">
        <v>71</v>
      </c>
      <c r="H19956" s="75">
        <v>2</v>
      </c>
    </row>
    <row r="19957" spans="1:8">
      <c r="A19957" s="30" t="s">
        <v>5030</v>
      </c>
      <c r="B19957" s="74">
        <v>46225</v>
      </c>
      <c r="C19957" s="30" t="s">
        <v>1242</v>
      </c>
      <c r="D19957" s="30" t="s">
        <v>1243</v>
      </c>
      <c r="E19957" s="75">
        <v>16</v>
      </c>
      <c r="F19957" s="30" t="s">
        <v>70</v>
      </c>
      <c r="G19957" s="30" t="s">
        <v>71</v>
      </c>
      <c r="H19957" s="75">
        <v>2</v>
      </c>
    </row>
    <row r="19958" spans="1:8">
      <c r="A19958" s="30" t="s">
        <v>5030</v>
      </c>
      <c r="B19958" s="74">
        <v>46225</v>
      </c>
      <c r="C19958" s="30" t="s">
        <v>1244</v>
      </c>
      <c r="D19958" s="30" t="s">
        <v>1245</v>
      </c>
      <c r="E19958" s="75">
        <v>14</v>
      </c>
      <c r="F19958" s="30" t="s">
        <v>53</v>
      </c>
      <c r="G19958" s="30" t="s">
        <v>54</v>
      </c>
      <c r="H19958" s="75">
        <v>1</v>
      </c>
    </row>
    <row r="19959" spans="1:8">
      <c r="A19959" s="30" t="s">
        <v>5030</v>
      </c>
      <c r="B19959" s="74">
        <v>46225</v>
      </c>
      <c r="C19959" s="30" t="s">
        <v>1248</v>
      </c>
      <c r="D19959" s="30" t="s">
        <v>1249</v>
      </c>
      <c r="E19959" s="75">
        <v>20</v>
      </c>
      <c r="F19959" s="30" t="s">
        <v>76</v>
      </c>
      <c r="G19959" s="30" t="s">
        <v>77</v>
      </c>
      <c r="H19959" s="75">
        <v>1</v>
      </c>
    </row>
    <row r="19960" spans="1:8">
      <c r="A19960" s="30" t="s">
        <v>5030</v>
      </c>
      <c r="B19960" s="74">
        <v>46225</v>
      </c>
      <c r="C19960" s="30" t="s">
        <v>1250</v>
      </c>
      <c r="D19960" s="30" t="s">
        <v>1251</v>
      </c>
      <c r="E19960" s="75">
        <v>115</v>
      </c>
      <c r="F19960" s="30" t="s">
        <v>70</v>
      </c>
      <c r="G19960" s="30" t="s">
        <v>71</v>
      </c>
      <c r="H19960" s="75">
        <v>2</v>
      </c>
    </row>
    <row r="19961" spans="1:8">
      <c r="A19961" s="30" t="s">
        <v>5030</v>
      </c>
      <c r="B19961" s="74">
        <v>46225</v>
      </c>
      <c r="C19961" s="30" t="s">
        <v>1254</v>
      </c>
      <c r="D19961" s="30" t="s">
        <v>1255</v>
      </c>
      <c r="E19961" s="75">
        <v>108</v>
      </c>
      <c r="F19961" s="30" t="s">
        <v>63</v>
      </c>
      <c r="G19961" s="30" t="s">
        <v>64</v>
      </c>
      <c r="H19961" s="75">
        <v>2</v>
      </c>
    </row>
    <row r="19962" spans="1:8">
      <c r="A19962" s="30" t="s">
        <v>5030</v>
      </c>
      <c r="B19962" s="74">
        <v>46225</v>
      </c>
      <c r="C19962" s="30" t="s">
        <v>1260</v>
      </c>
      <c r="D19962" s="30" t="s">
        <v>1261</v>
      </c>
      <c r="E19962" s="75">
        <v>47</v>
      </c>
      <c r="F19962" s="30" t="s">
        <v>70</v>
      </c>
      <c r="G19962" s="30" t="s">
        <v>71</v>
      </c>
      <c r="H19962" s="75">
        <v>2</v>
      </c>
    </row>
    <row r="19963" spans="1:8">
      <c r="A19963" s="30" t="s">
        <v>5030</v>
      </c>
      <c r="B19963" s="74">
        <v>46225</v>
      </c>
      <c r="C19963" s="30" t="s">
        <v>1262</v>
      </c>
      <c r="D19963" s="30" t="s">
        <v>1263</v>
      </c>
      <c r="E19963" s="75">
        <v>2</v>
      </c>
      <c r="F19963" s="30" t="s">
        <v>76</v>
      </c>
      <c r="G19963" s="30" t="s">
        <v>77</v>
      </c>
      <c r="H19963" s="75">
        <v>1</v>
      </c>
    </row>
    <row r="19964" spans="1:8">
      <c r="A19964" s="30" t="s">
        <v>5030</v>
      </c>
      <c r="B19964" s="74">
        <v>46225</v>
      </c>
      <c r="C19964" s="30" t="s">
        <v>1264</v>
      </c>
      <c r="D19964" s="30" t="s">
        <v>1265</v>
      </c>
      <c r="E19964" s="75">
        <v>27</v>
      </c>
      <c r="F19964" s="30" t="s">
        <v>70</v>
      </c>
      <c r="G19964" s="30" t="s">
        <v>71</v>
      </c>
      <c r="H19964" s="75">
        <v>2</v>
      </c>
    </row>
    <row r="19965" spans="1:8">
      <c r="A19965" s="30" t="s">
        <v>5030</v>
      </c>
      <c r="B19965" s="74">
        <v>46225</v>
      </c>
      <c r="C19965" s="30" t="s">
        <v>1266</v>
      </c>
      <c r="D19965" s="30" t="s">
        <v>1267</v>
      </c>
      <c r="E19965" s="75">
        <v>20</v>
      </c>
      <c r="F19965" s="30" t="s">
        <v>53</v>
      </c>
      <c r="G19965" s="30" t="s">
        <v>54</v>
      </c>
      <c r="H19965" s="75">
        <v>1</v>
      </c>
    </row>
    <row r="19966" spans="1:8">
      <c r="A19966" s="30" t="s">
        <v>5030</v>
      </c>
      <c r="B19966" s="74">
        <v>46225</v>
      </c>
      <c r="C19966" s="30" t="s">
        <v>1270</v>
      </c>
      <c r="D19966" s="30" t="s">
        <v>1271</v>
      </c>
      <c r="E19966" s="75">
        <v>68</v>
      </c>
      <c r="F19966" s="30" t="s">
        <v>53</v>
      </c>
      <c r="G19966" s="30" t="s">
        <v>54</v>
      </c>
      <c r="H19966" s="75">
        <v>1</v>
      </c>
    </row>
    <row r="19967" spans="1:8">
      <c r="A19967" s="30" t="s">
        <v>5030</v>
      </c>
      <c r="B19967" s="74">
        <v>46225</v>
      </c>
      <c r="C19967" s="30" t="s">
        <v>1274</v>
      </c>
      <c r="D19967" s="30" t="s">
        <v>1275</v>
      </c>
      <c r="E19967" s="75">
        <v>15</v>
      </c>
      <c r="F19967" s="30" t="s">
        <v>70</v>
      </c>
      <c r="G19967" s="30" t="s">
        <v>71</v>
      </c>
      <c r="H19967" s="75">
        <v>2</v>
      </c>
    </row>
    <row r="19968" spans="1:8">
      <c r="A19968" s="30" t="s">
        <v>5030</v>
      </c>
      <c r="B19968" s="74">
        <v>46225</v>
      </c>
      <c r="C19968" s="30" t="s">
        <v>1276</v>
      </c>
      <c r="D19968" s="30" t="s">
        <v>1277</v>
      </c>
      <c r="E19968" s="75">
        <v>109</v>
      </c>
      <c r="F19968" s="30" t="s">
        <v>70</v>
      </c>
      <c r="G19968" s="30" t="s">
        <v>71</v>
      </c>
      <c r="H19968" s="75">
        <v>2</v>
      </c>
    </row>
    <row r="19969" spans="1:8">
      <c r="A19969" s="30" t="s">
        <v>5030</v>
      </c>
      <c r="B19969" s="74">
        <v>46225</v>
      </c>
      <c r="C19969" s="30" t="s">
        <v>1278</v>
      </c>
      <c r="D19969" s="30" t="s">
        <v>1279</v>
      </c>
      <c r="E19969" s="75">
        <v>135</v>
      </c>
      <c r="F19969" s="30" t="s">
        <v>53</v>
      </c>
      <c r="G19969" s="30" t="s">
        <v>54</v>
      </c>
      <c r="H19969" s="75">
        <v>1</v>
      </c>
    </row>
    <row r="19970" spans="1:8">
      <c r="A19970" s="30" t="s">
        <v>5030</v>
      </c>
      <c r="B19970" s="74">
        <v>46225</v>
      </c>
      <c r="C19970" s="30" t="s">
        <v>1284</v>
      </c>
      <c r="D19970" s="30" t="s">
        <v>1285</v>
      </c>
      <c r="E19970" s="75">
        <v>23</v>
      </c>
      <c r="F19970" s="30" t="s">
        <v>70</v>
      </c>
      <c r="G19970" s="30" t="s">
        <v>71</v>
      </c>
      <c r="H19970" s="75">
        <v>2</v>
      </c>
    </row>
    <row r="19971" spans="1:8">
      <c r="A19971" s="30" t="s">
        <v>5030</v>
      </c>
      <c r="B19971" s="74">
        <v>46225</v>
      </c>
      <c r="C19971" s="30" t="s">
        <v>1288</v>
      </c>
      <c r="D19971" s="30" t="s">
        <v>1289</v>
      </c>
      <c r="E19971" s="75">
        <v>8</v>
      </c>
      <c r="F19971" s="30" t="s">
        <v>53</v>
      </c>
      <c r="G19971" s="30" t="s">
        <v>54</v>
      </c>
      <c r="H19971" s="75">
        <v>1</v>
      </c>
    </row>
    <row r="19972" spans="1:8">
      <c r="A19972" s="30" t="s">
        <v>5030</v>
      </c>
      <c r="B19972" s="74">
        <v>46225</v>
      </c>
      <c r="C19972" s="30" t="s">
        <v>1290</v>
      </c>
      <c r="D19972" s="30" t="s">
        <v>1291</v>
      </c>
      <c r="E19972" s="75">
        <v>88</v>
      </c>
      <c r="F19972" s="30" t="s">
        <v>80</v>
      </c>
      <c r="G19972" s="30" t="s">
        <v>81</v>
      </c>
      <c r="H19972" s="75">
        <v>1</v>
      </c>
    </row>
    <row r="19973" spans="1:8">
      <c r="A19973" s="30" t="s">
        <v>5030</v>
      </c>
      <c r="B19973" s="74">
        <v>46225</v>
      </c>
      <c r="C19973" s="30" t="s">
        <v>1294</v>
      </c>
      <c r="D19973" s="30" t="s">
        <v>1295</v>
      </c>
      <c r="E19973" s="75">
        <v>58</v>
      </c>
      <c r="F19973" s="30" t="s">
        <v>53</v>
      </c>
      <c r="G19973" s="30" t="s">
        <v>54</v>
      </c>
      <c r="H19973" s="75">
        <v>1</v>
      </c>
    </row>
    <row r="19974" spans="1:8">
      <c r="A19974" s="30" t="s">
        <v>5030</v>
      </c>
      <c r="B19974" s="74">
        <v>46225</v>
      </c>
      <c r="C19974" s="30" t="s">
        <v>1302</v>
      </c>
      <c r="D19974" s="30" t="s">
        <v>1303</v>
      </c>
      <c r="E19974" s="75">
        <v>69</v>
      </c>
      <c r="F19974" s="30" t="s">
        <v>53</v>
      </c>
      <c r="G19974" s="30" t="s">
        <v>54</v>
      </c>
      <c r="H19974" s="75">
        <v>1</v>
      </c>
    </row>
    <row r="19975" spans="1:8">
      <c r="A19975" s="30" t="s">
        <v>5030</v>
      </c>
      <c r="B19975" s="74">
        <v>46225</v>
      </c>
      <c r="C19975" s="30" t="s">
        <v>1306</v>
      </c>
      <c r="D19975" s="30" t="s">
        <v>1307</v>
      </c>
      <c r="E19975" s="75">
        <v>80</v>
      </c>
      <c r="F19975" s="30" t="s">
        <v>80</v>
      </c>
      <c r="G19975" s="30" t="s">
        <v>81</v>
      </c>
      <c r="H19975" s="75">
        <v>1</v>
      </c>
    </row>
    <row r="19976" spans="1:8">
      <c r="A19976" s="30" t="s">
        <v>5030</v>
      </c>
      <c r="B19976" s="74">
        <v>46225</v>
      </c>
      <c r="C19976" s="30" t="s">
        <v>1308</v>
      </c>
      <c r="D19976" s="30" t="s">
        <v>1309</v>
      </c>
      <c r="E19976" s="75">
        <v>107</v>
      </c>
      <c r="F19976" s="30" t="s">
        <v>80</v>
      </c>
      <c r="G19976" s="30" t="s">
        <v>81</v>
      </c>
      <c r="H19976" s="75">
        <v>1</v>
      </c>
    </row>
    <row r="19977" spans="1:8">
      <c r="A19977" s="30" t="s">
        <v>5030</v>
      </c>
      <c r="B19977" s="74">
        <v>46225</v>
      </c>
      <c r="C19977" s="30" t="s">
        <v>1316</v>
      </c>
      <c r="D19977" s="30" t="s">
        <v>1317</v>
      </c>
      <c r="E19977" s="75">
        <v>66</v>
      </c>
      <c r="F19977" s="30" t="s">
        <v>72</v>
      </c>
      <c r="G19977" s="30" t="s">
        <v>73</v>
      </c>
      <c r="H19977" s="75">
        <v>3</v>
      </c>
    </row>
    <row r="19978" spans="1:8">
      <c r="A19978" s="30" t="s">
        <v>5030</v>
      </c>
      <c r="B19978" s="74">
        <v>46225</v>
      </c>
      <c r="C19978" s="30" t="s">
        <v>1320</v>
      </c>
      <c r="D19978" s="30" t="s">
        <v>1321</v>
      </c>
      <c r="E19978" s="75">
        <v>48</v>
      </c>
      <c r="F19978" s="30" t="s">
        <v>70</v>
      </c>
      <c r="G19978" s="30" t="s">
        <v>71</v>
      </c>
      <c r="H19978" s="75">
        <v>2</v>
      </c>
    </row>
    <row r="19979" spans="1:8">
      <c r="A19979" s="30" t="s">
        <v>5030</v>
      </c>
      <c r="B19979" s="74">
        <v>46225</v>
      </c>
      <c r="C19979" s="30" t="s">
        <v>1324</v>
      </c>
      <c r="D19979" s="30" t="s">
        <v>1325</v>
      </c>
      <c r="E19979" s="75">
        <v>204</v>
      </c>
      <c r="F19979" s="30" t="s">
        <v>80</v>
      </c>
      <c r="G19979" s="30" t="s">
        <v>81</v>
      </c>
      <c r="H19979" s="75">
        <v>1</v>
      </c>
    </row>
    <row r="19980" spans="1:8">
      <c r="A19980" s="30" t="s">
        <v>5030</v>
      </c>
      <c r="B19980" s="74">
        <v>46225</v>
      </c>
      <c r="C19980" s="30" t="s">
        <v>1326</v>
      </c>
      <c r="D19980" s="30" t="s">
        <v>1327</v>
      </c>
      <c r="E19980" s="75">
        <v>28</v>
      </c>
      <c r="F19980" s="30" t="s">
        <v>70</v>
      </c>
      <c r="G19980" s="30" t="s">
        <v>71</v>
      </c>
      <c r="H19980" s="75">
        <v>2</v>
      </c>
    </row>
    <row r="19981" spans="1:8">
      <c r="A19981" s="30" t="s">
        <v>5030</v>
      </c>
      <c r="B19981" s="74">
        <v>46225</v>
      </c>
      <c r="C19981" s="30" t="s">
        <v>1332</v>
      </c>
      <c r="D19981" s="30" t="s">
        <v>1333</v>
      </c>
      <c r="E19981" s="75">
        <v>9</v>
      </c>
      <c r="F19981" s="30" t="s">
        <v>80</v>
      </c>
      <c r="G19981" s="30" t="s">
        <v>81</v>
      </c>
      <c r="H19981" s="75">
        <v>1</v>
      </c>
    </row>
    <row r="19982" spans="1:8">
      <c r="A19982" s="30" t="s">
        <v>5030</v>
      </c>
      <c r="B19982" s="74">
        <v>46225</v>
      </c>
      <c r="C19982" s="30" t="s">
        <v>1334</v>
      </c>
      <c r="D19982" s="30" t="s">
        <v>1335</v>
      </c>
      <c r="E19982" s="75">
        <v>6</v>
      </c>
      <c r="F19982" s="30" t="s">
        <v>80</v>
      </c>
      <c r="G19982" s="30" t="s">
        <v>81</v>
      </c>
      <c r="H19982" s="75">
        <v>1</v>
      </c>
    </row>
    <row r="19983" spans="1:8">
      <c r="A19983" s="30" t="s">
        <v>5030</v>
      </c>
      <c r="B19983" s="74">
        <v>46225</v>
      </c>
      <c r="C19983" s="30" t="s">
        <v>1344</v>
      </c>
      <c r="D19983" s="30" t="s">
        <v>1345</v>
      </c>
      <c r="E19983" s="75">
        <v>31</v>
      </c>
      <c r="F19983" s="30" t="s">
        <v>68</v>
      </c>
      <c r="G19983" s="30" t="s">
        <v>69</v>
      </c>
      <c r="H19983" s="75">
        <v>1</v>
      </c>
    </row>
    <row r="19984" spans="1:8">
      <c r="A19984" s="30" t="s">
        <v>5030</v>
      </c>
      <c r="B19984" s="74">
        <v>46225</v>
      </c>
      <c r="C19984" s="30" t="s">
        <v>1348</v>
      </c>
      <c r="D19984" s="30" t="s">
        <v>1349</v>
      </c>
      <c r="E19984" s="75">
        <v>27</v>
      </c>
      <c r="F19984" s="30" t="s">
        <v>80</v>
      </c>
      <c r="G19984" s="30" t="s">
        <v>81</v>
      </c>
      <c r="H19984" s="75">
        <v>1</v>
      </c>
    </row>
    <row r="19985" spans="1:8">
      <c r="A19985" s="30" t="s">
        <v>5030</v>
      </c>
      <c r="B19985" s="74">
        <v>46224</v>
      </c>
      <c r="C19985" s="30" t="s">
        <v>766</v>
      </c>
      <c r="D19985" s="30" t="s">
        <v>767</v>
      </c>
      <c r="E19985" s="75">
        <v>11</v>
      </c>
      <c r="F19985" s="30" t="s">
        <v>70</v>
      </c>
      <c r="G19985" s="30" t="s">
        <v>71</v>
      </c>
      <c r="H19985" s="75">
        <v>2</v>
      </c>
    </row>
    <row r="19986" spans="1:8">
      <c r="A19986" s="30" t="s">
        <v>5030</v>
      </c>
      <c r="B19986" s="74">
        <v>46224</v>
      </c>
      <c r="C19986" s="30" t="s">
        <v>768</v>
      </c>
      <c r="D19986" s="30" t="s">
        <v>769</v>
      </c>
      <c r="E19986" s="75">
        <v>60</v>
      </c>
      <c r="F19986" s="30" t="s">
        <v>70</v>
      </c>
      <c r="G19986" s="30" t="s">
        <v>71</v>
      </c>
      <c r="H19986" s="75">
        <v>2</v>
      </c>
    </row>
    <row r="19987" spans="1:8">
      <c r="A19987" s="30" t="s">
        <v>5030</v>
      </c>
      <c r="B19987" s="74">
        <v>46224</v>
      </c>
      <c r="C19987" s="30" t="s">
        <v>770</v>
      </c>
      <c r="D19987" s="30" t="s">
        <v>771</v>
      </c>
      <c r="E19987" s="75">
        <v>33</v>
      </c>
      <c r="F19987" s="30" t="s">
        <v>70</v>
      </c>
      <c r="G19987" s="30" t="s">
        <v>71</v>
      </c>
      <c r="H19987" s="75">
        <v>2</v>
      </c>
    </row>
    <row r="19988" spans="1:8">
      <c r="A19988" s="30" t="s">
        <v>5030</v>
      </c>
      <c r="B19988" s="74">
        <v>46224</v>
      </c>
      <c r="C19988" s="30" t="s">
        <v>772</v>
      </c>
      <c r="D19988" s="30" t="s">
        <v>773</v>
      </c>
      <c r="E19988" s="75">
        <v>59</v>
      </c>
      <c r="F19988" s="30" t="s">
        <v>80</v>
      </c>
      <c r="G19988" s="30" t="s">
        <v>81</v>
      </c>
      <c r="H19988" s="75">
        <v>1</v>
      </c>
    </row>
    <row r="19989" spans="1:8">
      <c r="A19989" s="30" t="s">
        <v>5030</v>
      </c>
      <c r="B19989" s="74">
        <v>46224</v>
      </c>
      <c r="C19989" s="30" t="s">
        <v>774</v>
      </c>
      <c r="D19989" s="30" t="s">
        <v>775</v>
      </c>
      <c r="E19989" s="75">
        <v>127</v>
      </c>
      <c r="F19989" s="30" t="s">
        <v>70</v>
      </c>
      <c r="G19989" s="30" t="s">
        <v>71</v>
      </c>
      <c r="H19989" s="75">
        <v>2</v>
      </c>
    </row>
    <row r="19990" spans="1:8">
      <c r="A19990" s="30" t="s">
        <v>5030</v>
      </c>
      <c r="B19990" s="74">
        <v>46224</v>
      </c>
      <c r="C19990" s="30" t="s">
        <v>776</v>
      </c>
      <c r="D19990" s="30" t="s">
        <v>777</v>
      </c>
      <c r="E19990" s="75">
        <v>45</v>
      </c>
      <c r="F19990" s="30" t="s">
        <v>68</v>
      </c>
      <c r="G19990" s="30" t="s">
        <v>69</v>
      </c>
      <c r="H19990" s="75">
        <v>1</v>
      </c>
    </row>
    <row r="19991" spans="1:8">
      <c r="A19991" s="30" t="s">
        <v>5030</v>
      </c>
      <c r="B19991" s="74">
        <v>46224</v>
      </c>
      <c r="C19991" s="30" t="s">
        <v>778</v>
      </c>
      <c r="D19991" s="30" t="s">
        <v>779</v>
      </c>
      <c r="E19991" s="75">
        <v>1</v>
      </c>
      <c r="F19991" s="30" t="s">
        <v>68</v>
      </c>
      <c r="G19991" s="30" t="s">
        <v>69</v>
      </c>
      <c r="H19991" s="75">
        <v>1</v>
      </c>
    </row>
    <row r="19992" spans="1:8">
      <c r="A19992" s="30" t="s">
        <v>5030</v>
      </c>
      <c r="B19992" s="74">
        <v>46224</v>
      </c>
      <c r="C19992" s="30" t="s">
        <v>780</v>
      </c>
      <c r="D19992" s="30" t="s">
        <v>781</v>
      </c>
      <c r="E19992" s="75">
        <v>103</v>
      </c>
      <c r="F19992" s="30" t="s">
        <v>70</v>
      </c>
      <c r="G19992" s="30" t="s">
        <v>71</v>
      </c>
      <c r="H19992" s="75">
        <v>2</v>
      </c>
    </row>
    <row r="19993" spans="1:8">
      <c r="A19993" s="30" t="s">
        <v>5030</v>
      </c>
      <c r="B19993" s="74">
        <v>46224</v>
      </c>
      <c r="C19993" s="30" t="s">
        <v>786</v>
      </c>
      <c r="D19993" s="30" t="s">
        <v>787</v>
      </c>
      <c r="E19993" s="75">
        <v>4</v>
      </c>
      <c r="F19993" s="30" t="s">
        <v>68</v>
      </c>
      <c r="G19993" s="30" t="s">
        <v>69</v>
      </c>
      <c r="H19993" s="75">
        <v>1</v>
      </c>
    </row>
    <row r="19994" spans="1:8">
      <c r="A19994" s="30" t="s">
        <v>5030</v>
      </c>
      <c r="B19994" s="74">
        <v>46224</v>
      </c>
      <c r="C19994" s="30" t="s">
        <v>788</v>
      </c>
      <c r="D19994" s="30" t="s">
        <v>789</v>
      </c>
      <c r="E19994" s="75">
        <v>49</v>
      </c>
      <c r="F19994" s="30" t="s">
        <v>68</v>
      </c>
      <c r="G19994" s="30" t="s">
        <v>69</v>
      </c>
      <c r="H19994" s="75">
        <v>1</v>
      </c>
    </row>
    <row r="19995" spans="1:8">
      <c r="A19995" s="30" t="s">
        <v>5030</v>
      </c>
      <c r="B19995" s="74">
        <v>46224</v>
      </c>
      <c r="C19995" s="30" t="s">
        <v>790</v>
      </c>
      <c r="D19995" s="30" t="s">
        <v>791</v>
      </c>
      <c r="E19995" s="75">
        <v>53</v>
      </c>
      <c r="F19995" s="30" t="s">
        <v>70</v>
      </c>
      <c r="G19995" s="30" t="s">
        <v>71</v>
      </c>
      <c r="H19995" s="75">
        <v>2</v>
      </c>
    </row>
    <row r="19996" spans="1:8">
      <c r="A19996" s="30" t="s">
        <v>5030</v>
      </c>
      <c r="B19996" s="74">
        <v>46224</v>
      </c>
      <c r="C19996" s="30" t="s">
        <v>796</v>
      </c>
      <c r="D19996" s="30" t="s">
        <v>797</v>
      </c>
      <c r="E19996" s="75">
        <v>87</v>
      </c>
      <c r="F19996" s="30" t="s">
        <v>70</v>
      </c>
      <c r="G19996" s="30" t="s">
        <v>71</v>
      </c>
      <c r="H19996" s="75">
        <v>2</v>
      </c>
    </row>
    <row r="19997" spans="1:8">
      <c r="A19997" s="30" t="s">
        <v>5030</v>
      </c>
      <c r="B19997" s="74">
        <v>46224</v>
      </c>
      <c r="C19997" s="30" t="s">
        <v>798</v>
      </c>
      <c r="D19997" s="30" t="s">
        <v>799</v>
      </c>
      <c r="E19997" s="75">
        <v>89</v>
      </c>
      <c r="F19997" s="30" t="s">
        <v>70</v>
      </c>
      <c r="G19997" s="30" t="s">
        <v>71</v>
      </c>
      <c r="H19997" s="75">
        <v>2</v>
      </c>
    </row>
    <row r="19998" spans="1:8">
      <c r="A19998" s="30" t="s">
        <v>5030</v>
      </c>
      <c r="B19998" s="74">
        <v>46224</v>
      </c>
      <c r="C19998" s="30" t="s">
        <v>802</v>
      </c>
      <c r="D19998" s="30" t="s">
        <v>803</v>
      </c>
      <c r="E19998" s="75">
        <v>154</v>
      </c>
      <c r="F19998" s="30" t="s">
        <v>70</v>
      </c>
      <c r="G19998" s="30" t="s">
        <v>71</v>
      </c>
      <c r="H19998" s="75">
        <v>2</v>
      </c>
    </row>
    <row r="19999" spans="1:8">
      <c r="A19999" s="30" t="s">
        <v>5030</v>
      </c>
      <c r="B19999" s="74">
        <v>46224</v>
      </c>
      <c r="C19999" s="30" t="s">
        <v>804</v>
      </c>
      <c r="D19999" s="30" t="s">
        <v>805</v>
      </c>
      <c r="E19999" s="75">
        <v>12</v>
      </c>
      <c r="F19999" s="30" t="s">
        <v>80</v>
      </c>
      <c r="G19999" s="30" t="s">
        <v>81</v>
      </c>
      <c r="H19999" s="75">
        <v>1</v>
      </c>
    </row>
    <row r="20000" spans="1:8">
      <c r="A20000" s="30" t="s">
        <v>5030</v>
      </c>
      <c r="B20000" s="74">
        <v>46224</v>
      </c>
      <c r="C20000" s="30" t="s">
        <v>806</v>
      </c>
      <c r="D20000" s="30" t="s">
        <v>807</v>
      </c>
      <c r="E20000" s="75">
        <v>43</v>
      </c>
      <c r="F20000" s="30" t="s">
        <v>70</v>
      </c>
      <c r="G20000" s="30" t="s">
        <v>71</v>
      </c>
      <c r="H20000" s="75">
        <v>2</v>
      </c>
    </row>
    <row r="20001" spans="1:8">
      <c r="A20001" s="30" t="s">
        <v>5030</v>
      </c>
      <c r="B20001" s="74">
        <v>46224</v>
      </c>
      <c r="C20001" s="30" t="s">
        <v>808</v>
      </c>
      <c r="D20001" s="30" t="s">
        <v>809</v>
      </c>
      <c r="E20001" s="75">
        <v>68</v>
      </c>
      <c r="F20001" s="30" t="s">
        <v>70</v>
      </c>
      <c r="G20001" s="30" t="s">
        <v>71</v>
      </c>
      <c r="H20001" s="75">
        <v>2</v>
      </c>
    </row>
    <row r="20002" spans="1:8">
      <c r="A20002" s="30" t="s">
        <v>5030</v>
      </c>
      <c r="B20002" s="74">
        <v>46224</v>
      </c>
      <c r="C20002" s="30" t="s">
        <v>810</v>
      </c>
      <c r="D20002" s="30" t="s">
        <v>811</v>
      </c>
      <c r="E20002" s="75">
        <v>75</v>
      </c>
      <c r="F20002" s="30" t="s">
        <v>70</v>
      </c>
      <c r="G20002" s="30" t="s">
        <v>71</v>
      </c>
      <c r="H20002" s="75">
        <v>2</v>
      </c>
    </row>
    <row r="20003" spans="1:8">
      <c r="A20003" s="30" t="s">
        <v>5030</v>
      </c>
      <c r="B20003" s="74">
        <v>46224</v>
      </c>
      <c r="C20003" s="30" t="s">
        <v>818</v>
      </c>
      <c r="D20003" s="30" t="s">
        <v>819</v>
      </c>
      <c r="E20003" s="75">
        <v>94</v>
      </c>
      <c r="F20003" s="30" t="s">
        <v>53</v>
      </c>
      <c r="G20003" s="30" t="s">
        <v>54</v>
      </c>
      <c r="H20003" s="75">
        <v>1</v>
      </c>
    </row>
    <row r="20004" spans="1:8">
      <c r="A20004" s="30" t="s">
        <v>5030</v>
      </c>
      <c r="B20004" s="74">
        <v>46224</v>
      </c>
      <c r="C20004" s="30" t="s">
        <v>820</v>
      </c>
      <c r="D20004" s="30" t="s">
        <v>821</v>
      </c>
      <c r="E20004" s="75">
        <v>49</v>
      </c>
      <c r="F20004" s="30" t="s">
        <v>70</v>
      </c>
      <c r="G20004" s="30" t="s">
        <v>71</v>
      </c>
      <c r="H20004" s="75">
        <v>2</v>
      </c>
    </row>
    <row r="20005" spans="1:8">
      <c r="A20005" s="30" t="s">
        <v>5030</v>
      </c>
      <c r="B20005" s="74">
        <v>46224</v>
      </c>
      <c r="C20005" s="30" t="s">
        <v>822</v>
      </c>
      <c r="D20005" s="30" t="s">
        <v>823</v>
      </c>
      <c r="E20005" s="75">
        <v>125</v>
      </c>
      <c r="F20005" s="30" t="s">
        <v>70</v>
      </c>
      <c r="G20005" s="30" t="s">
        <v>71</v>
      </c>
      <c r="H20005" s="75">
        <v>2</v>
      </c>
    </row>
    <row r="20006" spans="1:8">
      <c r="A20006" s="30" t="s">
        <v>5030</v>
      </c>
      <c r="B20006" s="74">
        <v>46224</v>
      </c>
      <c r="C20006" s="30" t="s">
        <v>824</v>
      </c>
      <c r="D20006" s="30" t="s">
        <v>825</v>
      </c>
      <c r="E20006" s="75">
        <v>37</v>
      </c>
      <c r="F20006" s="30" t="s">
        <v>80</v>
      </c>
      <c r="G20006" s="30" t="s">
        <v>81</v>
      </c>
      <c r="H20006" s="75">
        <v>1</v>
      </c>
    </row>
    <row r="20007" spans="1:8">
      <c r="A20007" s="30" t="s">
        <v>5030</v>
      </c>
      <c r="B20007" s="74">
        <v>46224</v>
      </c>
      <c r="C20007" s="30" t="s">
        <v>826</v>
      </c>
      <c r="D20007" s="30" t="s">
        <v>827</v>
      </c>
      <c r="E20007" s="75">
        <v>65</v>
      </c>
      <c r="F20007" s="30" t="s">
        <v>70</v>
      </c>
      <c r="G20007" s="30" t="s">
        <v>71</v>
      </c>
      <c r="H20007" s="75">
        <v>2</v>
      </c>
    </row>
    <row r="20008" spans="1:8">
      <c r="A20008" s="30" t="s">
        <v>5030</v>
      </c>
      <c r="B20008" s="74">
        <v>46224</v>
      </c>
      <c r="C20008" s="30" t="s">
        <v>828</v>
      </c>
      <c r="D20008" s="30" t="s">
        <v>829</v>
      </c>
      <c r="E20008" s="75">
        <v>55</v>
      </c>
      <c r="F20008" s="30" t="s">
        <v>70</v>
      </c>
      <c r="G20008" s="30" t="s">
        <v>71</v>
      </c>
      <c r="H20008" s="75">
        <v>2</v>
      </c>
    </row>
    <row r="20009" spans="1:8">
      <c r="A20009" s="30" t="s">
        <v>5030</v>
      </c>
      <c r="B20009" s="74">
        <v>46224</v>
      </c>
      <c r="C20009" s="30" t="s">
        <v>832</v>
      </c>
      <c r="D20009" s="30" t="s">
        <v>833</v>
      </c>
      <c r="E20009" s="75">
        <v>83</v>
      </c>
      <c r="F20009" s="30" t="s">
        <v>70</v>
      </c>
      <c r="G20009" s="30" t="s">
        <v>71</v>
      </c>
      <c r="H20009" s="75">
        <v>2</v>
      </c>
    </row>
    <row r="20010" spans="1:8">
      <c r="A20010" s="30" t="s">
        <v>5030</v>
      </c>
      <c r="B20010" s="74">
        <v>46224</v>
      </c>
      <c r="C20010" s="30" t="s">
        <v>834</v>
      </c>
      <c r="D20010" s="30" t="s">
        <v>835</v>
      </c>
      <c r="E20010" s="75">
        <v>57</v>
      </c>
      <c r="F20010" s="30" t="s">
        <v>80</v>
      </c>
      <c r="G20010" s="30" t="s">
        <v>81</v>
      </c>
      <c r="H20010" s="75">
        <v>1</v>
      </c>
    </row>
    <row r="20011" spans="1:8">
      <c r="A20011" s="30" t="s">
        <v>5030</v>
      </c>
      <c r="B20011" s="74">
        <v>46224</v>
      </c>
      <c r="C20011" s="30" t="s">
        <v>836</v>
      </c>
      <c r="D20011" s="30" t="s">
        <v>837</v>
      </c>
      <c r="E20011" s="75">
        <v>15</v>
      </c>
      <c r="F20011" s="30" t="s">
        <v>53</v>
      </c>
      <c r="G20011" s="30" t="s">
        <v>54</v>
      </c>
      <c r="H20011" s="75">
        <v>1</v>
      </c>
    </row>
    <row r="20012" spans="1:8">
      <c r="A20012" s="30" t="s">
        <v>5030</v>
      </c>
      <c r="B20012" s="74">
        <v>46224</v>
      </c>
      <c r="C20012" s="30" t="s">
        <v>838</v>
      </c>
      <c r="D20012" s="30" t="s">
        <v>839</v>
      </c>
      <c r="E20012" s="75">
        <v>145</v>
      </c>
      <c r="F20012" s="30" t="s">
        <v>70</v>
      </c>
      <c r="G20012" s="30" t="s">
        <v>71</v>
      </c>
      <c r="H20012" s="75">
        <v>2</v>
      </c>
    </row>
    <row r="20013" spans="1:8">
      <c r="A20013" s="30" t="s">
        <v>5030</v>
      </c>
      <c r="B20013" s="74">
        <v>46224</v>
      </c>
      <c r="C20013" s="30" t="s">
        <v>840</v>
      </c>
      <c r="D20013" s="30" t="s">
        <v>841</v>
      </c>
      <c r="E20013" s="75">
        <v>88</v>
      </c>
      <c r="F20013" s="30" t="s">
        <v>70</v>
      </c>
      <c r="G20013" s="30" t="s">
        <v>71</v>
      </c>
      <c r="H20013" s="75">
        <v>2</v>
      </c>
    </row>
    <row r="20014" spans="1:8">
      <c r="A20014" s="30" t="s">
        <v>5030</v>
      </c>
      <c r="B20014" s="74">
        <v>46224</v>
      </c>
      <c r="C20014" s="30" t="s">
        <v>842</v>
      </c>
      <c r="D20014" s="30" t="s">
        <v>843</v>
      </c>
      <c r="E20014" s="75">
        <v>108</v>
      </c>
      <c r="F20014" s="30" t="s">
        <v>70</v>
      </c>
      <c r="G20014" s="30" t="s">
        <v>71</v>
      </c>
      <c r="H20014" s="75">
        <v>2</v>
      </c>
    </row>
    <row r="20015" spans="1:8">
      <c r="A20015" s="30" t="s">
        <v>5030</v>
      </c>
      <c r="B20015" s="74">
        <v>46224</v>
      </c>
      <c r="C20015" s="30" t="s">
        <v>846</v>
      </c>
      <c r="D20015" s="30" t="s">
        <v>847</v>
      </c>
      <c r="E20015" s="75">
        <v>66</v>
      </c>
      <c r="F20015" s="30" t="s">
        <v>80</v>
      </c>
      <c r="G20015" s="30" t="s">
        <v>81</v>
      </c>
      <c r="H20015" s="75">
        <v>1</v>
      </c>
    </row>
    <row r="20016" spans="1:8">
      <c r="A20016" s="30" t="s">
        <v>5030</v>
      </c>
      <c r="B20016" s="74">
        <v>46224</v>
      </c>
      <c r="C20016" s="30" t="s">
        <v>848</v>
      </c>
      <c r="D20016" s="30" t="s">
        <v>849</v>
      </c>
      <c r="E20016" s="75">
        <v>203</v>
      </c>
      <c r="F20016" s="30" t="s">
        <v>68</v>
      </c>
      <c r="G20016" s="30" t="s">
        <v>69</v>
      </c>
      <c r="H20016" s="75">
        <v>1</v>
      </c>
    </row>
    <row r="20017" spans="1:8">
      <c r="A20017" s="30" t="s">
        <v>5030</v>
      </c>
      <c r="B20017" s="74">
        <v>46224</v>
      </c>
      <c r="C20017" s="30" t="s">
        <v>850</v>
      </c>
      <c r="D20017" s="30" t="s">
        <v>851</v>
      </c>
      <c r="E20017" s="75">
        <v>60</v>
      </c>
      <c r="F20017" s="30" t="s">
        <v>70</v>
      </c>
      <c r="G20017" s="30" t="s">
        <v>71</v>
      </c>
      <c r="H20017" s="75">
        <v>2</v>
      </c>
    </row>
    <row r="20018" spans="1:8">
      <c r="A20018" s="30" t="s">
        <v>5030</v>
      </c>
      <c r="B20018" s="74">
        <v>46224</v>
      </c>
      <c r="C20018" s="30" t="s">
        <v>856</v>
      </c>
      <c r="D20018" s="30" t="s">
        <v>857</v>
      </c>
      <c r="E20018" s="75">
        <v>39</v>
      </c>
      <c r="F20018" s="30" t="s">
        <v>70</v>
      </c>
      <c r="G20018" s="30" t="s">
        <v>71</v>
      </c>
      <c r="H20018" s="75">
        <v>2</v>
      </c>
    </row>
    <row r="20019" spans="1:8">
      <c r="A20019" s="30" t="s">
        <v>5030</v>
      </c>
      <c r="B20019" s="74">
        <v>46224</v>
      </c>
      <c r="C20019" s="30" t="s">
        <v>860</v>
      </c>
      <c r="D20019" s="30" t="s">
        <v>861</v>
      </c>
      <c r="E20019" s="75">
        <v>55</v>
      </c>
      <c r="F20019" s="30" t="s">
        <v>70</v>
      </c>
      <c r="G20019" s="30" t="s">
        <v>71</v>
      </c>
      <c r="H20019" s="75">
        <v>2</v>
      </c>
    </row>
    <row r="20020" spans="1:8">
      <c r="A20020" s="30" t="s">
        <v>5030</v>
      </c>
      <c r="B20020" s="74">
        <v>46224</v>
      </c>
      <c r="C20020" s="30" t="s">
        <v>864</v>
      </c>
      <c r="D20020" s="30" t="s">
        <v>865</v>
      </c>
      <c r="E20020" s="75">
        <v>4</v>
      </c>
      <c r="F20020" s="30" t="s">
        <v>68</v>
      </c>
      <c r="G20020" s="30" t="s">
        <v>69</v>
      </c>
      <c r="H20020" s="75">
        <v>1</v>
      </c>
    </row>
    <row r="20021" spans="1:8">
      <c r="A20021" s="30" t="s">
        <v>5030</v>
      </c>
      <c r="B20021" s="74">
        <v>46224</v>
      </c>
      <c r="C20021" s="30" t="s">
        <v>868</v>
      </c>
      <c r="D20021" s="30" t="s">
        <v>869</v>
      </c>
      <c r="E20021" s="75">
        <v>50</v>
      </c>
      <c r="F20021" s="30" t="s">
        <v>68</v>
      </c>
      <c r="G20021" s="30" t="s">
        <v>69</v>
      </c>
      <c r="H20021" s="75">
        <v>1</v>
      </c>
    </row>
    <row r="20022" spans="1:8">
      <c r="A20022" s="30" t="s">
        <v>5030</v>
      </c>
      <c r="B20022" s="74">
        <v>46224</v>
      </c>
      <c r="C20022" s="30" t="s">
        <v>870</v>
      </c>
      <c r="D20022" s="30" t="s">
        <v>871</v>
      </c>
      <c r="E20022" s="75">
        <v>49</v>
      </c>
      <c r="F20022" s="30" t="s">
        <v>70</v>
      </c>
      <c r="G20022" s="30" t="s">
        <v>71</v>
      </c>
      <c r="H20022" s="75">
        <v>2</v>
      </c>
    </row>
    <row r="20023" spans="1:8">
      <c r="A20023" s="30" t="s">
        <v>5030</v>
      </c>
      <c r="B20023" s="74">
        <v>46224</v>
      </c>
      <c r="C20023" s="30" t="s">
        <v>872</v>
      </c>
      <c r="D20023" s="30" t="s">
        <v>873</v>
      </c>
      <c r="E20023" s="75">
        <v>67</v>
      </c>
      <c r="F20023" s="30" t="s">
        <v>70</v>
      </c>
      <c r="G20023" s="30" t="s">
        <v>71</v>
      </c>
      <c r="H20023" s="75">
        <v>2</v>
      </c>
    </row>
    <row r="20024" spans="1:8">
      <c r="A20024" s="30" t="s">
        <v>5030</v>
      </c>
      <c r="B20024" s="74">
        <v>46224</v>
      </c>
      <c r="C20024" s="30" t="s">
        <v>874</v>
      </c>
      <c r="D20024" s="30" t="s">
        <v>875</v>
      </c>
      <c r="E20024" s="75">
        <v>102</v>
      </c>
      <c r="F20024" s="30" t="s">
        <v>70</v>
      </c>
      <c r="G20024" s="30" t="s">
        <v>71</v>
      </c>
      <c r="H20024" s="75">
        <v>2</v>
      </c>
    </row>
    <row r="20025" spans="1:8">
      <c r="A20025" s="30" t="s">
        <v>5030</v>
      </c>
      <c r="B20025" s="74">
        <v>46224</v>
      </c>
      <c r="C20025" s="30" t="s">
        <v>878</v>
      </c>
      <c r="D20025" s="30" t="s">
        <v>879</v>
      </c>
      <c r="E20025" s="75">
        <v>73</v>
      </c>
      <c r="F20025" s="30" t="s">
        <v>68</v>
      </c>
      <c r="G20025" s="30" t="s">
        <v>69</v>
      </c>
      <c r="H20025" s="75">
        <v>1</v>
      </c>
    </row>
    <row r="20026" spans="1:8">
      <c r="A20026" s="30" t="s">
        <v>5030</v>
      </c>
      <c r="B20026" s="74">
        <v>46224</v>
      </c>
      <c r="C20026" s="30" t="s">
        <v>880</v>
      </c>
      <c r="D20026" s="30" t="s">
        <v>881</v>
      </c>
      <c r="E20026" s="75">
        <v>7</v>
      </c>
      <c r="F20026" s="30" t="s">
        <v>70</v>
      </c>
      <c r="G20026" s="30" t="s">
        <v>71</v>
      </c>
      <c r="H20026" s="75">
        <v>2</v>
      </c>
    </row>
    <row r="20027" spans="1:8">
      <c r="A20027" s="30" t="s">
        <v>5030</v>
      </c>
      <c r="B20027" s="74">
        <v>46224</v>
      </c>
      <c r="C20027" s="30" t="s">
        <v>882</v>
      </c>
      <c r="D20027" s="30" t="s">
        <v>883</v>
      </c>
      <c r="E20027" s="75">
        <v>78</v>
      </c>
      <c r="F20027" s="30" t="s">
        <v>70</v>
      </c>
      <c r="G20027" s="30" t="s">
        <v>71</v>
      </c>
      <c r="H20027" s="75">
        <v>2</v>
      </c>
    </row>
    <row r="20028" spans="1:8">
      <c r="A20028" s="30" t="s">
        <v>5030</v>
      </c>
      <c r="B20028" s="74">
        <v>46224</v>
      </c>
      <c r="C20028" s="30" t="s">
        <v>886</v>
      </c>
      <c r="D20028" s="30" t="s">
        <v>887</v>
      </c>
      <c r="E20028" s="75">
        <v>132</v>
      </c>
      <c r="F20028" s="30" t="s">
        <v>70</v>
      </c>
      <c r="G20028" s="30" t="s">
        <v>71</v>
      </c>
      <c r="H20028" s="75">
        <v>2</v>
      </c>
    </row>
    <row r="20029" spans="1:8">
      <c r="A20029" s="30" t="s">
        <v>5030</v>
      </c>
      <c r="B20029" s="74">
        <v>46224</v>
      </c>
      <c r="C20029" s="30" t="s">
        <v>890</v>
      </c>
      <c r="D20029" s="30" t="s">
        <v>891</v>
      </c>
      <c r="E20029" s="75">
        <v>75</v>
      </c>
      <c r="F20029" s="30" t="s">
        <v>53</v>
      </c>
      <c r="G20029" s="30" t="s">
        <v>54</v>
      </c>
      <c r="H20029" s="75">
        <v>1</v>
      </c>
    </row>
    <row r="20030" spans="1:8">
      <c r="A20030" s="30" t="s">
        <v>5030</v>
      </c>
      <c r="B20030" s="74">
        <v>46224</v>
      </c>
      <c r="C20030" s="30" t="s">
        <v>894</v>
      </c>
      <c r="D20030" s="30" t="s">
        <v>895</v>
      </c>
      <c r="E20030" s="75">
        <v>56</v>
      </c>
      <c r="F20030" s="30" t="s">
        <v>70</v>
      </c>
      <c r="G20030" s="30" t="s">
        <v>71</v>
      </c>
      <c r="H20030" s="75">
        <v>2</v>
      </c>
    </row>
    <row r="20031" spans="1:8">
      <c r="A20031" s="30" t="s">
        <v>5030</v>
      </c>
      <c r="B20031" s="74">
        <v>46224</v>
      </c>
      <c r="C20031" s="30" t="s">
        <v>898</v>
      </c>
      <c r="D20031" s="30" t="s">
        <v>899</v>
      </c>
      <c r="E20031" s="75">
        <v>56</v>
      </c>
      <c r="F20031" s="30" t="s">
        <v>70</v>
      </c>
      <c r="G20031" s="30" t="s">
        <v>71</v>
      </c>
      <c r="H20031" s="75">
        <v>2</v>
      </c>
    </row>
    <row r="20032" spans="1:8">
      <c r="A20032" s="30" t="s">
        <v>5030</v>
      </c>
      <c r="B20032" s="74">
        <v>46224</v>
      </c>
      <c r="C20032" s="30" t="s">
        <v>900</v>
      </c>
      <c r="D20032" s="30" t="s">
        <v>901</v>
      </c>
      <c r="E20032" s="75">
        <v>27</v>
      </c>
      <c r="F20032" s="30" t="s">
        <v>68</v>
      </c>
      <c r="G20032" s="30" t="s">
        <v>69</v>
      </c>
      <c r="H20032" s="75">
        <v>1</v>
      </c>
    </row>
    <row r="20033" spans="1:8">
      <c r="A20033" s="30" t="s">
        <v>5030</v>
      </c>
      <c r="B20033" s="74">
        <v>46224</v>
      </c>
      <c r="C20033" s="30" t="s">
        <v>902</v>
      </c>
      <c r="D20033" s="30" t="s">
        <v>903</v>
      </c>
      <c r="E20033" s="75">
        <v>45</v>
      </c>
      <c r="F20033" s="30" t="s">
        <v>68</v>
      </c>
      <c r="G20033" s="30" t="s">
        <v>69</v>
      </c>
      <c r="H20033" s="75">
        <v>1</v>
      </c>
    </row>
    <row r="20034" spans="1:8">
      <c r="A20034" s="30" t="s">
        <v>5030</v>
      </c>
      <c r="B20034" s="74">
        <v>46224</v>
      </c>
      <c r="C20034" s="30" t="s">
        <v>906</v>
      </c>
      <c r="D20034" s="30" t="s">
        <v>907</v>
      </c>
      <c r="E20034" s="75">
        <v>3</v>
      </c>
      <c r="F20034" s="30" t="s">
        <v>76</v>
      </c>
      <c r="G20034" s="30" t="s">
        <v>77</v>
      </c>
      <c r="H20034" s="75">
        <v>1</v>
      </c>
    </row>
    <row r="20035" spans="1:8">
      <c r="A20035" s="30" t="s">
        <v>5030</v>
      </c>
      <c r="B20035" s="74">
        <v>46224</v>
      </c>
      <c r="C20035" s="30" t="s">
        <v>908</v>
      </c>
      <c r="D20035" s="30" t="s">
        <v>909</v>
      </c>
      <c r="E20035" s="75">
        <v>28</v>
      </c>
      <c r="F20035" s="30" t="s">
        <v>80</v>
      </c>
      <c r="G20035" s="30" t="s">
        <v>81</v>
      </c>
      <c r="H20035" s="75">
        <v>1</v>
      </c>
    </row>
    <row r="20036" spans="1:8">
      <c r="A20036" s="30" t="s">
        <v>5030</v>
      </c>
      <c r="B20036" s="74">
        <v>46224</v>
      </c>
      <c r="C20036" s="30" t="s">
        <v>910</v>
      </c>
      <c r="D20036" s="30" t="s">
        <v>911</v>
      </c>
      <c r="E20036" s="75">
        <v>44</v>
      </c>
      <c r="F20036" s="30" t="s">
        <v>70</v>
      </c>
      <c r="G20036" s="30" t="s">
        <v>71</v>
      </c>
      <c r="H20036" s="75">
        <v>2</v>
      </c>
    </row>
    <row r="20037" spans="1:8">
      <c r="A20037" s="30" t="s">
        <v>5030</v>
      </c>
      <c r="B20037" s="74">
        <v>46224</v>
      </c>
      <c r="C20037" s="30" t="s">
        <v>912</v>
      </c>
      <c r="D20037" s="30" t="s">
        <v>913</v>
      </c>
      <c r="E20037" s="75">
        <v>27</v>
      </c>
      <c r="F20037" s="30" t="s">
        <v>68</v>
      </c>
      <c r="G20037" s="30" t="s">
        <v>69</v>
      </c>
      <c r="H20037" s="75">
        <v>1</v>
      </c>
    </row>
    <row r="20038" spans="1:8">
      <c r="A20038" s="30" t="s">
        <v>5030</v>
      </c>
      <c r="B20038" s="74">
        <v>46224</v>
      </c>
      <c r="C20038" s="30" t="s">
        <v>914</v>
      </c>
      <c r="D20038" s="30" t="s">
        <v>915</v>
      </c>
      <c r="E20038" s="75">
        <v>5</v>
      </c>
      <c r="F20038" s="30" t="s">
        <v>53</v>
      </c>
      <c r="G20038" s="30" t="s">
        <v>54</v>
      </c>
      <c r="H20038" s="75">
        <v>1</v>
      </c>
    </row>
    <row r="20039" spans="1:8">
      <c r="A20039" s="30" t="s">
        <v>5030</v>
      </c>
      <c r="B20039" s="74">
        <v>46224</v>
      </c>
      <c r="C20039" s="30" t="s">
        <v>916</v>
      </c>
      <c r="D20039" s="30" t="s">
        <v>917</v>
      </c>
      <c r="E20039" s="75">
        <v>45</v>
      </c>
      <c r="F20039" s="30" t="s">
        <v>53</v>
      </c>
      <c r="G20039" s="30" t="s">
        <v>54</v>
      </c>
      <c r="H20039" s="75">
        <v>1</v>
      </c>
    </row>
    <row r="20040" spans="1:8">
      <c r="A20040" s="30" t="s">
        <v>5030</v>
      </c>
      <c r="B20040" s="74">
        <v>46224</v>
      </c>
      <c r="C20040" s="30" t="s">
        <v>918</v>
      </c>
      <c r="D20040" s="30" t="s">
        <v>919</v>
      </c>
      <c r="E20040" s="75">
        <v>38</v>
      </c>
      <c r="F20040" s="30" t="s">
        <v>53</v>
      </c>
      <c r="G20040" s="30" t="s">
        <v>54</v>
      </c>
      <c r="H20040" s="75">
        <v>1</v>
      </c>
    </row>
    <row r="20041" spans="1:8">
      <c r="A20041" s="30" t="s">
        <v>5030</v>
      </c>
      <c r="B20041" s="74">
        <v>46224</v>
      </c>
      <c r="C20041" s="30" t="s">
        <v>920</v>
      </c>
      <c r="D20041" s="30" t="s">
        <v>921</v>
      </c>
      <c r="E20041" s="75">
        <v>103</v>
      </c>
      <c r="F20041" s="30" t="s">
        <v>80</v>
      </c>
      <c r="G20041" s="30" t="s">
        <v>81</v>
      </c>
      <c r="H20041" s="75">
        <v>1</v>
      </c>
    </row>
    <row r="20042" spans="1:8">
      <c r="A20042" s="30" t="s">
        <v>5030</v>
      </c>
      <c r="B20042" s="74">
        <v>46224</v>
      </c>
      <c r="C20042" s="30" t="s">
        <v>922</v>
      </c>
      <c r="D20042" s="30" t="s">
        <v>923</v>
      </c>
      <c r="E20042" s="75">
        <v>21</v>
      </c>
      <c r="F20042" s="30" t="s">
        <v>70</v>
      </c>
      <c r="G20042" s="30" t="s">
        <v>71</v>
      </c>
      <c r="H20042" s="75">
        <v>2</v>
      </c>
    </row>
    <row r="20043" spans="1:8">
      <c r="A20043" s="30" t="s">
        <v>5030</v>
      </c>
      <c r="B20043" s="74">
        <v>46224</v>
      </c>
      <c r="C20043" s="30" t="s">
        <v>926</v>
      </c>
      <c r="D20043" s="30" t="s">
        <v>927</v>
      </c>
      <c r="E20043" s="75">
        <v>140</v>
      </c>
      <c r="F20043" s="30" t="s">
        <v>70</v>
      </c>
      <c r="G20043" s="30" t="s">
        <v>71</v>
      </c>
      <c r="H20043" s="75">
        <v>2</v>
      </c>
    </row>
    <row r="20044" spans="1:8">
      <c r="A20044" s="30" t="s">
        <v>5030</v>
      </c>
      <c r="B20044" s="74">
        <v>46224</v>
      </c>
      <c r="C20044" s="30" t="s">
        <v>928</v>
      </c>
      <c r="D20044" s="30" t="s">
        <v>929</v>
      </c>
      <c r="E20044" s="75">
        <v>19</v>
      </c>
      <c r="F20044" s="30" t="s">
        <v>68</v>
      </c>
      <c r="G20044" s="30" t="s">
        <v>69</v>
      </c>
      <c r="H20044" s="75">
        <v>1</v>
      </c>
    </row>
    <row r="20045" spans="1:8">
      <c r="A20045" s="30" t="s">
        <v>5030</v>
      </c>
      <c r="B20045" s="74">
        <v>46224</v>
      </c>
      <c r="C20045" s="30" t="s">
        <v>932</v>
      </c>
      <c r="D20045" s="30" t="s">
        <v>933</v>
      </c>
      <c r="E20045" s="75">
        <v>4</v>
      </c>
      <c r="F20045" s="30" t="s">
        <v>76</v>
      </c>
      <c r="G20045" s="30" t="s">
        <v>77</v>
      </c>
      <c r="H20045" s="75">
        <v>1</v>
      </c>
    </row>
    <row r="20046" spans="1:8">
      <c r="A20046" s="30" t="s">
        <v>5030</v>
      </c>
      <c r="B20046" s="74">
        <v>46224</v>
      </c>
      <c r="C20046" s="30" t="s">
        <v>934</v>
      </c>
      <c r="D20046" s="30" t="s">
        <v>935</v>
      </c>
      <c r="E20046" s="75">
        <v>57</v>
      </c>
      <c r="F20046" s="30" t="s">
        <v>70</v>
      </c>
      <c r="G20046" s="30" t="s">
        <v>71</v>
      </c>
      <c r="H20046" s="75">
        <v>2</v>
      </c>
    </row>
    <row r="20047" spans="1:8">
      <c r="A20047" s="30" t="s">
        <v>5030</v>
      </c>
      <c r="B20047" s="74">
        <v>46224</v>
      </c>
      <c r="C20047" s="30" t="s">
        <v>936</v>
      </c>
      <c r="D20047" s="30" t="s">
        <v>937</v>
      </c>
      <c r="E20047" s="75">
        <v>31</v>
      </c>
      <c r="F20047" s="30" t="s">
        <v>68</v>
      </c>
      <c r="G20047" s="30" t="s">
        <v>69</v>
      </c>
      <c r="H20047" s="75">
        <v>1</v>
      </c>
    </row>
    <row r="20048" spans="1:8">
      <c r="A20048" s="30" t="s">
        <v>5030</v>
      </c>
      <c r="B20048" s="74">
        <v>46224</v>
      </c>
      <c r="C20048" s="30" t="s">
        <v>938</v>
      </c>
      <c r="D20048" s="30" t="s">
        <v>939</v>
      </c>
      <c r="E20048" s="75">
        <v>130</v>
      </c>
      <c r="F20048" s="30" t="s">
        <v>80</v>
      </c>
      <c r="G20048" s="30" t="s">
        <v>81</v>
      </c>
      <c r="H20048" s="75">
        <v>1</v>
      </c>
    </row>
    <row r="20049" spans="1:8">
      <c r="A20049" s="30" t="s">
        <v>5030</v>
      </c>
      <c r="B20049" s="74">
        <v>46224</v>
      </c>
      <c r="C20049" s="30" t="s">
        <v>940</v>
      </c>
      <c r="D20049" s="30" t="s">
        <v>941</v>
      </c>
      <c r="E20049" s="75">
        <v>34</v>
      </c>
      <c r="F20049" s="30" t="s">
        <v>68</v>
      </c>
      <c r="G20049" s="30" t="s">
        <v>69</v>
      </c>
      <c r="H20049" s="75">
        <v>1</v>
      </c>
    </row>
    <row r="20050" spans="1:8">
      <c r="A20050" s="30" t="s">
        <v>5030</v>
      </c>
      <c r="B20050" s="74">
        <v>46224</v>
      </c>
      <c r="C20050" s="30" t="s">
        <v>948</v>
      </c>
      <c r="D20050" s="30" t="s">
        <v>949</v>
      </c>
      <c r="E20050" s="75">
        <v>207</v>
      </c>
      <c r="F20050" s="30" t="s">
        <v>72</v>
      </c>
      <c r="G20050" s="30" t="s">
        <v>73</v>
      </c>
      <c r="H20050" s="75">
        <v>3</v>
      </c>
    </row>
    <row r="20051" spans="1:8">
      <c r="A20051" s="30" t="s">
        <v>5030</v>
      </c>
      <c r="B20051" s="74">
        <v>46224</v>
      </c>
      <c r="C20051" s="30" t="s">
        <v>950</v>
      </c>
      <c r="D20051" s="30" t="s">
        <v>951</v>
      </c>
      <c r="E20051" s="75">
        <v>78</v>
      </c>
      <c r="F20051" s="30" t="s">
        <v>53</v>
      </c>
      <c r="G20051" s="30" t="s">
        <v>54</v>
      </c>
      <c r="H20051" s="75">
        <v>1</v>
      </c>
    </row>
    <row r="20052" spans="1:8">
      <c r="A20052" s="30" t="s">
        <v>5030</v>
      </c>
      <c r="B20052" s="74">
        <v>46224</v>
      </c>
      <c r="C20052" s="30" t="s">
        <v>954</v>
      </c>
      <c r="D20052" s="30" t="s">
        <v>955</v>
      </c>
      <c r="E20052" s="75">
        <v>80</v>
      </c>
      <c r="F20052" s="30" t="s">
        <v>70</v>
      </c>
      <c r="G20052" s="30" t="s">
        <v>71</v>
      </c>
      <c r="H20052" s="75">
        <v>2</v>
      </c>
    </row>
    <row r="20053" spans="1:8">
      <c r="A20053" s="30" t="s">
        <v>5030</v>
      </c>
      <c r="B20053" s="74">
        <v>46224</v>
      </c>
      <c r="C20053" s="30" t="s">
        <v>962</v>
      </c>
      <c r="D20053" s="30" t="s">
        <v>963</v>
      </c>
      <c r="E20053" s="75">
        <v>21</v>
      </c>
      <c r="F20053" s="30" t="s">
        <v>70</v>
      </c>
      <c r="G20053" s="30" t="s">
        <v>71</v>
      </c>
      <c r="H20053" s="75">
        <v>2</v>
      </c>
    </row>
    <row r="20054" spans="1:8">
      <c r="A20054" s="30" t="s">
        <v>5030</v>
      </c>
      <c r="B20054" s="74">
        <v>46224</v>
      </c>
      <c r="C20054" s="30" t="s">
        <v>964</v>
      </c>
      <c r="D20054" s="30" t="s">
        <v>965</v>
      </c>
      <c r="E20054" s="75">
        <v>32</v>
      </c>
      <c r="F20054" s="30" t="s">
        <v>53</v>
      </c>
      <c r="G20054" s="30" t="s">
        <v>54</v>
      </c>
      <c r="H20054" s="75">
        <v>1</v>
      </c>
    </row>
    <row r="20055" spans="1:8">
      <c r="A20055" s="30" t="s">
        <v>5030</v>
      </c>
      <c r="B20055" s="74">
        <v>46224</v>
      </c>
      <c r="C20055" s="30" t="s">
        <v>970</v>
      </c>
      <c r="D20055" s="30" t="s">
        <v>971</v>
      </c>
      <c r="E20055" s="75">
        <v>13</v>
      </c>
      <c r="F20055" s="30" t="s">
        <v>53</v>
      </c>
      <c r="G20055" s="30" t="s">
        <v>54</v>
      </c>
      <c r="H20055" s="75">
        <v>1</v>
      </c>
    </row>
    <row r="20056" spans="1:8">
      <c r="A20056" s="30" t="s">
        <v>5030</v>
      </c>
      <c r="B20056" s="74">
        <v>46224</v>
      </c>
      <c r="C20056" s="30" t="s">
        <v>972</v>
      </c>
      <c r="D20056" s="30" t="s">
        <v>973</v>
      </c>
      <c r="E20056" s="75">
        <v>60</v>
      </c>
      <c r="F20056" s="30" t="s">
        <v>70</v>
      </c>
      <c r="G20056" s="30" t="s">
        <v>71</v>
      </c>
      <c r="H20056" s="75">
        <v>2</v>
      </c>
    </row>
    <row r="20057" spans="1:8">
      <c r="A20057" s="30" t="s">
        <v>5030</v>
      </c>
      <c r="B20057" s="74">
        <v>46224</v>
      </c>
      <c r="C20057" s="30" t="s">
        <v>974</v>
      </c>
      <c r="D20057" s="30" t="s">
        <v>975</v>
      </c>
      <c r="E20057" s="75">
        <v>15</v>
      </c>
      <c r="F20057" s="30" t="s">
        <v>53</v>
      </c>
      <c r="G20057" s="30" t="s">
        <v>54</v>
      </c>
      <c r="H20057" s="75">
        <v>1</v>
      </c>
    </row>
    <row r="20058" spans="1:8">
      <c r="A20058" s="30" t="s">
        <v>5030</v>
      </c>
      <c r="B20058" s="74">
        <v>46224</v>
      </c>
      <c r="C20058" s="30" t="s">
        <v>976</v>
      </c>
      <c r="D20058" s="30" t="s">
        <v>977</v>
      </c>
      <c r="E20058" s="75">
        <v>18</v>
      </c>
      <c r="F20058" s="30" t="s">
        <v>68</v>
      </c>
      <c r="G20058" s="30" t="s">
        <v>69</v>
      </c>
      <c r="H20058" s="75">
        <v>1</v>
      </c>
    </row>
    <row r="20059" spans="1:8">
      <c r="A20059" s="30" t="s">
        <v>5030</v>
      </c>
      <c r="B20059" s="74">
        <v>46224</v>
      </c>
      <c r="C20059" s="30" t="s">
        <v>980</v>
      </c>
      <c r="D20059" s="30" t="s">
        <v>981</v>
      </c>
      <c r="E20059" s="75">
        <v>250</v>
      </c>
      <c r="F20059" s="30" t="s">
        <v>70</v>
      </c>
      <c r="G20059" s="30" t="s">
        <v>71</v>
      </c>
      <c r="H20059" s="75">
        <v>2</v>
      </c>
    </row>
    <row r="20060" spans="1:8">
      <c r="A20060" s="30" t="s">
        <v>5030</v>
      </c>
      <c r="B20060" s="74">
        <v>46224</v>
      </c>
      <c r="C20060" s="30" t="s">
        <v>982</v>
      </c>
      <c r="D20060" s="30" t="s">
        <v>983</v>
      </c>
      <c r="E20060" s="75">
        <v>13</v>
      </c>
      <c r="F20060" s="30" t="s">
        <v>80</v>
      </c>
      <c r="G20060" s="30" t="s">
        <v>81</v>
      </c>
      <c r="H20060" s="75">
        <v>1</v>
      </c>
    </row>
    <row r="20061" spans="1:8">
      <c r="A20061" s="30" t="s">
        <v>5030</v>
      </c>
      <c r="B20061" s="74">
        <v>46224</v>
      </c>
      <c r="C20061" s="30" t="s">
        <v>986</v>
      </c>
      <c r="D20061" s="30" t="s">
        <v>987</v>
      </c>
      <c r="E20061" s="75">
        <v>168</v>
      </c>
      <c r="F20061" s="30" t="s">
        <v>53</v>
      </c>
      <c r="G20061" s="30" t="s">
        <v>54</v>
      </c>
      <c r="H20061" s="75">
        <v>1</v>
      </c>
    </row>
    <row r="20062" spans="1:8">
      <c r="A20062" s="30" t="s">
        <v>5030</v>
      </c>
      <c r="B20062" s="74">
        <v>46224</v>
      </c>
      <c r="C20062" s="30" t="s">
        <v>988</v>
      </c>
      <c r="D20062" s="30" t="s">
        <v>989</v>
      </c>
      <c r="E20062" s="75">
        <v>4</v>
      </c>
      <c r="F20062" s="30" t="s">
        <v>76</v>
      </c>
      <c r="G20062" s="30" t="s">
        <v>77</v>
      </c>
      <c r="H20062" s="75">
        <v>1</v>
      </c>
    </row>
    <row r="20063" spans="1:8">
      <c r="A20063" s="30" t="s">
        <v>5030</v>
      </c>
      <c r="B20063" s="74">
        <v>46224</v>
      </c>
      <c r="C20063" s="30" t="s">
        <v>1002</v>
      </c>
      <c r="D20063" s="30" t="s">
        <v>1003</v>
      </c>
      <c r="E20063" s="75">
        <v>28</v>
      </c>
      <c r="F20063" s="30" t="s">
        <v>53</v>
      </c>
      <c r="G20063" s="30" t="s">
        <v>54</v>
      </c>
      <c r="H20063" s="75">
        <v>1</v>
      </c>
    </row>
    <row r="20064" spans="1:8">
      <c r="A20064" s="30" t="s">
        <v>5030</v>
      </c>
      <c r="B20064" s="74">
        <v>46224</v>
      </c>
      <c r="C20064" s="30" t="s">
        <v>1004</v>
      </c>
      <c r="D20064" s="30" t="s">
        <v>1005</v>
      </c>
      <c r="E20064" s="75">
        <v>17</v>
      </c>
      <c r="F20064" s="30" t="s">
        <v>53</v>
      </c>
      <c r="G20064" s="30" t="s">
        <v>54</v>
      </c>
      <c r="H20064" s="75">
        <v>1</v>
      </c>
    </row>
    <row r="20065" spans="1:8">
      <c r="A20065" s="30" t="s">
        <v>5030</v>
      </c>
      <c r="B20065" s="74">
        <v>46224</v>
      </c>
      <c r="C20065" s="30" t="s">
        <v>5062</v>
      </c>
      <c r="D20065" s="30" t="s">
        <v>5063</v>
      </c>
      <c r="E20065" s="75">
        <v>1</v>
      </c>
      <c r="F20065" s="30" t="s">
        <v>76</v>
      </c>
      <c r="G20065" s="30" t="s">
        <v>77</v>
      </c>
      <c r="H20065" s="75">
        <v>1</v>
      </c>
    </row>
    <row r="20066" spans="1:8">
      <c r="A20066" s="30" t="s">
        <v>5030</v>
      </c>
      <c r="B20066" s="74">
        <v>46224</v>
      </c>
      <c r="C20066" s="30" t="s">
        <v>1006</v>
      </c>
      <c r="D20066" s="30" t="s">
        <v>1007</v>
      </c>
      <c r="E20066" s="75">
        <v>17</v>
      </c>
      <c r="F20066" s="30" t="s">
        <v>70</v>
      </c>
      <c r="G20066" s="30" t="s">
        <v>71</v>
      </c>
      <c r="H20066" s="75">
        <v>2</v>
      </c>
    </row>
    <row r="20067" spans="1:8">
      <c r="A20067" s="30" t="s">
        <v>5030</v>
      </c>
      <c r="B20067" s="74">
        <v>46224</v>
      </c>
      <c r="C20067" s="30" t="s">
        <v>1014</v>
      </c>
      <c r="D20067" s="30" t="s">
        <v>1015</v>
      </c>
      <c r="E20067" s="75">
        <v>40</v>
      </c>
      <c r="F20067" s="30" t="s">
        <v>53</v>
      </c>
      <c r="G20067" s="30" t="s">
        <v>54</v>
      </c>
      <c r="H20067" s="75">
        <v>1</v>
      </c>
    </row>
    <row r="20068" spans="1:8">
      <c r="A20068" s="30" t="s">
        <v>5030</v>
      </c>
      <c r="B20068" s="74">
        <v>46224</v>
      </c>
      <c r="C20068" s="30" t="s">
        <v>1016</v>
      </c>
      <c r="D20068" s="30" t="s">
        <v>1017</v>
      </c>
      <c r="E20068" s="75">
        <v>23</v>
      </c>
      <c r="F20068" s="30" t="s">
        <v>53</v>
      </c>
      <c r="G20068" s="30" t="s">
        <v>54</v>
      </c>
      <c r="H20068" s="75">
        <v>1</v>
      </c>
    </row>
    <row r="20069" spans="1:8">
      <c r="A20069" s="30" t="s">
        <v>5030</v>
      </c>
      <c r="B20069" s="74">
        <v>46224</v>
      </c>
      <c r="C20069" s="30" t="s">
        <v>1018</v>
      </c>
      <c r="D20069" s="30" t="s">
        <v>1019</v>
      </c>
      <c r="E20069" s="75">
        <v>73</v>
      </c>
      <c r="F20069" s="30" t="s">
        <v>70</v>
      </c>
      <c r="G20069" s="30" t="s">
        <v>71</v>
      </c>
      <c r="H20069" s="75">
        <v>2</v>
      </c>
    </row>
    <row r="20070" spans="1:8">
      <c r="A20070" s="30" t="s">
        <v>5030</v>
      </c>
      <c r="B20070" s="74">
        <v>46224</v>
      </c>
      <c r="C20070" s="30" t="s">
        <v>1024</v>
      </c>
      <c r="D20070" s="30" t="s">
        <v>1025</v>
      </c>
      <c r="E20070" s="75">
        <v>50</v>
      </c>
      <c r="F20070" s="30" t="s">
        <v>53</v>
      </c>
      <c r="G20070" s="30" t="s">
        <v>54</v>
      </c>
      <c r="H20070" s="75">
        <v>1</v>
      </c>
    </row>
    <row r="20071" spans="1:8">
      <c r="A20071" s="30" t="s">
        <v>5030</v>
      </c>
      <c r="B20071" s="74">
        <v>46224</v>
      </c>
      <c r="C20071" s="30" t="s">
        <v>1026</v>
      </c>
      <c r="D20071" s="30" t="s">
        <v>1027</v>
      </c>
      <c r="E20071" s="75">
        <v>15</v>
      </c>
      <c r="F20071" s="30" t="s">
        <v>53</v>
      </c>
      <c r="G20071" s="30" t="s">
        <v>54</v>
      </c>
      <c r="H20071" s="75">
        <v>1</v>
      </c>
    </row>
    <row r="20072" spans="1:8">
      <c r="A20072" s="30" t="s">
        <v>5030</v>
      </c>
      <c r="B20072" s="74">
        <v>46224</v>
      </c>
      <c r="C20072" s="30" t="s">
        <v>1028</v>
      </c>
      <c r="D20072" s="30" t="s">
        <v>1029</v>
      </c>
      <c r="E20072" s="75">
        <v>33</v>
      </c>
      <c r="F20072" s="30" t="s">
        <v>53</v>
      </c>
      <c r="G20072" s="30" t="s">
        <v>54</v>
      </c>
      <c r="H20072" s="75">
        <v>1</v>
      </c>
    </row>
    <row r="20073" spans="1:8">
      <c r="A20073" s="30" t="s">
        <v>5030</v>
      </c>
      <c r="B20073" s="74">
        <v>46224</v>
      </c>
      <c r="C20073" s="30" t="s">
        <v>1032</v>
      </c>
      <c r="D20073" s="30" t="s">
        <v>1033</v>
      </c>
      <c r="E20073" s="75">
        <v>103</v>
      </c>
      <c r="F20073" s="30" t="s">
        <v>70</v>
      </c>
      <c r="G20073" s="30" t="s">
        <v>71</v>
      </c>
      <c r="H20073" s="75">
        <v>2</v>
      </c>
    </row>
    <row r="20074" spans="1:8">
      <c r="A20074" s="30" t="s">
        <v>5030</v>
      </c>
      <c r="B20074" s="74">
        <v>46224</v>
      </c>
      <c r="C20074" s="30" t="s">
        <v>1036</v>
      </c>
      <c r="D20074" s="30" t="s">
        <v>1037</v>
      </c>
      <c r="E20074" s="75">
        <v>144</v>
      </c>
      <c r="F20074" s="30" t="s">
        <v>53</v>
      </c>
      <c r="G20074" s="30" t="s">
        <v>54</v>
      </c>
      <c r="H20074" s="75">
        <v>1</v>
      </c>
    </row>
    <row r="20075" spans="1:8">
      <c r="A20075" s="30" t="s">
        <v>5030</v>
      </c>
      <c r="B20075" s="74">
        <v>46224</v>
      </c>
      <c r="C20075" s="30" t="s">
        <v>1040</v>
      </c>
      <c r="D20075" s="30" t="s">
        <v>1041</v>
      </c>
      <c r="E20075" s="75">
        <v>13</v>
      </c>
      <c r="F20075" s="30" t="s">
        <v>53</v>
      </c>
      <c r="G20075" s="30" t="s">
        <v>54</v>
      </c>
      <c r="H20075" s="75">
        <v>1</v>
      </c>
    </row>
    <row r="20076" spans="1:8">
      <c r="A20076" s="30" t="s">
        <v>5030</v>
      </c>
      <c r="B20076" s="74">
        <v>46224</v>
      </c>
      <c r="C20076" s="30" t="s">
        <v>1044</v>
      </c>
      <c r="D20076" s="30" t="s">
        <v>1045</v>
      </c>
      <c r="E20076" s="75">
        <v>144</v>
      </c>
      <c r="F20076" s="30" t="s">
        <v>53</v>
      </c>
      <c r="G20076" s="30" t="s">
        <v>54</v>
      </c>
      <c r="H20076" s="75">
        <v>1</v>
      </c>
    </row>
    <row r="20077" spans="1:8">
      <c r="A20077" s="30" t="s">
        <v>5030</v>
      </c>
      <c r="B20077" s="74">
        <v>46224</v>
      </c>
      <c r="C20077" s="30" t="s">
        <v>1046</v>
      </c>
      <c r="D20077" s="30" t="s">
        <v>1047</v>
      </c>
      <c r="E20077" s="75">
        <v>183</v>
      </c>
      <c r="F20077" s="30" t="s">
        <v>80</v>
      </c>
      <c r="G20077" s="30" t="s">
        <v>81</v>
      </c>
      <c r="H20077" s="75">
        <v>1</v>
      </c>
    </row>
    <row r="20078" spans="1:8">
      <c r="A20078" s="30" t="s">
        <v>5030</v>
      </c>
      <c r="B20078" s="74">
        <v>46224</v>
      </c>
      <c r="C20078" s="30" t="s">
        <v>1050</v>
      </c>
      <c r="D20078" s="30" t="s">
        <v>1051</v>
      </c>
      <c r="E20078" s="75">
        <v>20</v>
      </c>
      <c r="F20078" s="30" t="s">
        <v>70</v>
      </c>
      <c r="G20078" s="30" t="s">
        <v>71</v>
      </c>
      <c r="H20078" s="75">
        <v>2</v>
      </c>
    </row>
    <row r="20079" spans="1:8">
      <c r="A20079" s="30" t="s">
        <v>5030</v>
      </c>
      <c r="B20079" s="74">
        <v>46224</v>
      </c>
      <c r="C20079" s="30" t="s">
        <v>1052</v>
      </c>
      <c r="D20079" s="30" t="s">
        <v>1053</v>
      </c>
      <c r="E20079" s="75">
        <v>96</v>
      </c>
      <c r="F20079" s="30" t="s">
        <v>53</v>
      </c>
      <c r="G20079" s="30" t="s">
        <v>54</v>
      </c>
      <c r="H20079" s="75">
        <v>1</v>
      </c>
    </row>
    <row r="20080" spans="1:8">
      <c r="A20080" s="30" t="s">
        <v>5030</v>
      </c>
      <c r="B20080" s="74">
        <v>46224</v>
      </c>
      <c r="C20080" s="30" t="s">
        <v>1054</v>
      </c>
      <c r="D20080" s="30" t="s">
        <v>1055</v>
      </c>
      <c r="E20080" s="75">
        <v>134</v>
      </c>
      <c r="F20080" s="30" t="s">
        <v>70</v>
      </c>
      <c r="G20080" s="30" t="s">
        <v>71</v>
      </c>
      <c r="H20080" s="75">
        <v>2</v>
      </c>
    </row>
    <row r="20081" spans="1:8">
      <c r="A20081" s="30" t="s">
        <v>5030</v>
      </c>
      <c r="B20081" s="74">
        <v>46224</v>
      </c>
      <c r="C20081" s="30" t="s">
        <v>1058</v>
      </c>
      <c r="D20081" s="30" t="s">
        <v>1059</v>
      </c>
      <c r="E20081" s="75">
        <v>1</v>
      </c>
      <c r="F20081" s="30" t="s">
        <v>68</v>
      </c>
      <c r="G20081" s="30" t="s">
        <v>69</v>
      </c>
      <c r="H20081" s="75">
        <v>1</v>
      </c>
    </row>
    <row r="20082" spans="1:8">
      <c r="A20082" s="30" t="s">
        <v>5030</v>
      </c>
      <c r="B20082" s="74">
        <v>46224</v>
      </c>
      <c r="C20082" s="30" t="s">
        <v>1060</v>
      </c>
      <c r="D20082" s="30" t="s">
        <v>1061</v>
      </c>
      <c r="E20082" s="75">
        <v>96</v>
      </c>
      <c r="F20082" s="30" t="s">
        <v>53</v>
      </c>
      <c r="G20082" s="30" t="s">
        <v>54</v>
      </c>
      <c r="H20082" s="75">
        <v>1</v>
      </c>
    </row>
    <row r="20083" spans="1:8">
      <c r="A20083" s="30" t="s">
        <v>5030</v>
      </c>
      <c r="B20083" s="74">
        <v>46224</v>
      </c>
      <c r="C20083" s="30" t="s">
        <v>1066</v>
      </c>
      <c r="D20083" s="30" t="s">
        <v>1067</v>
      </c>
      <c r="E20083" s="75">
        <v>144</v>
      </c>
      <c r="F20083" s="30" t="s">
        <v>80</v>
      </c>
      <c r="G20083" s="30" t="s">
        <v>81</v>
      </c>
      <c r="H20083" s="75">
        <v>1</v>
      </c>
    </row>
    <row r="20084" spans="1:8">
      <c r="A20084" s="30" t="s">
        <v>5030</v>
      </c>
      <c r="B20084" s="74">
        <v>46224</v>
      </c>
      <c r="C20084" s="30" t="s">
        <v>1068</v>
      </c>
      <c r="D20084" s="30" t="s">
        <v>1069</v>
      </c>
      <c r="E20084" s="75">
        <v>92</v>
      </c>
      <c r="F20084" s="30" t="s">
        <v>70</v>
      </c>
      <c r="G20084" s="30" t="s">
        <v>71</v>
      </c>
      <c r="H20084" s="75">
        <v>2</v>
      </c>
    </row>
    <row r="20085" spans="1:8">
      <c r="A20085" s="30" t="s">
        <v>5030</v>
      </c>
      <c r="B20085" s="74">
        <v>46224</v>
      </c>
      <c r="C20085" s="30" t="s">
        <v>1070</v>
      </c>
      <c r="D20085" s="30" t="s">
        <v>1071</v>
      </c>
      <c r="E20085" s="75">
        <v>11</v>
      </c>
      <c r="F20085" s="30" t="s">
        <v>76</v>
      </c>
      <c r="G20085" s="30" t="s">
        <v>77</v>
      </c>
      <c r="H20085" s="75">
        <v>1</v>
      </c>
    </row>
    <row r="20086" spans="1:8">
      <c r="A20086" s="30" t="s">
        <v>5030</v>
      </c>
      <c r="B20086" s="74">
        <v>46224</v>
      </c>
      <c r="C20086" s="30" t="s">
        <v>1072</v>
      </c>
      <c r="D20086" s="30" t="s">
        <v>1073</v>
      </c>
      <c r="E20086" s="75">
        <v>120</v>
      </c>
      <c r="F20086" s="30" t="s">
        <v>53</v>
      </c>
      <c r="G20086" s="30" t="s">
        <v>54</v>
      </c>
      <c r="H20086" s="75">
        <v>1</v>
      </c>
    </row>
    <row r="20087" spans="1:8">
      <c r="A20087" s="30" t="s">
        <v>5030</v>
      </c>
      <c r="B20087" s="74">
        <v>46224</v>
      </c>
      <c r="C20087" s="30" t="s">
        <v>1074</v>
      </c>
      <c r="D20087" s="30" t="s">
        <v>1075</v>
      </c>
      <c r="E20087" s="75">
        <v>86</v>
      </c>
      <c r="F20087" s="30" t="s">
        <v>70</v>
      </c>
      <c r="G20087" s="30" t="s">
        <v>71</v>
      </c>
      <c r="H20087" s="75">
        <v>2</v>
      </c>
    </row>
    <row r="20088" spans="1:8">
      <c r="A20088" s="30" t="s">
        <v>5030</v>
      </c>
      <c r="B20088" s="74">
        <v>46224</v>
      </c>
      <c r="C20088" s="30" t="s">
        <v>1076</v>
      </c>
      <c r="D20088" s="30" t="s">
        <v>1077</v>
      </c>
      <c r="E20088" s="75">
        <v>40</v>
      </c>
      <c r="F20088" s="30" t="s">
        <v>53</v>
      </c>
      <c r="G20088" s="30" t="s">
        <v>54</v>
      </c>
      <c r="H20088" s="75">
        <v>1</v>
      </c>
    </row>
    <row r="20089" spans="1:8">
      <c r="A20089" s="30" t="s">
        <v>5030</v>
      </c>
      <c r="B20089" s="74">
        <v>46224</v>
      </c>
      <c r="C20089" s="30" t="s">
        <v>1080</v>
      </c>
      <c r="D20089" s="30" t="s">
        <v>1081</v>
      </c>
      <c r="E20089" s="75">
        <v>46</v>
      </c>
      <c r="F20089" s="30" t="s">
        <v>70</v>
      </c>
      <c r="G20089" s="30" t="s">
        <v>71</v>
      </c>
      <c r="H20089" s="75">
        <v>2</v>
      </c>
    </row>
    <row r="20090" spans="1:8">
      <c r="A20090" s="30" t="s">
        <v>5030</v>
      </c>
      <c r="B20090" s="74">
        <v>46224</v>
      </c>
      <c r="C20090" s="30" t="s">
        <v>1086</v>
      </c>
      <c r="D20090" s="30" t="s">
        <v>1087</v>
      </c>
      <c r="E20090" s="75">
        <v>168</v>
      </c>
      <c r="F20090" s="30" t="s">
        <v>53</v>
      </c>
      <c r="G20090" s="30" t="s">
        <v>54</v>
      </c>
      <c r="H20090" s="75">
        <v>1</v>
      </c>
    </row>
    <row r="20091" spans="1:8">
      <c r="A20091" s="30" t="s">
        <v>5030</v>
      </c>
      <c r="B20091" s="74">
        <v>46224</v>
      </c>
      <c r="C20091" s="30" t="s">
        <v>1088</v>
      </c>
      <c r="D20091" s="30" t="s">
        <v>1089</v>
      </c>
      <c r="E20091" s="75">
        <v>86</v>
      </c>
      <c r="F20091" s="30" t="s">
        <v>66</v>
      </c>
      <c r="G20091" s="30" t="s">
        <v>67</v>
      </c>
      <c r="H20091" s="75">
        <v>2</v>
      </c>
    </row>
    <row r="20092" spans="1:8">
      <c r="A20092" s="30" t="s">
        <v>5030</v>
      </c>
      <c r="B20092" s="74">
        <v>46224</v>
      </c>
      <c r="C20092" s="30" t="s">
        <v>1090</v>
      </c>
      <c r="D20092" s="30" t="s">
        <v>1091</v>
      </c>
      <c r="E20092" s="75">
        <v>43</v>
      </c>
      <c r="F20092" s="30" t="s">
        <v>80</v>
      </c>
      <c r="G20092" s="30" t="s">
        <v>81</v>
      </c>
      <c r="H20092" s="75">
        <v>1</v>
      </c>
    </row>
    <row r="20093" spans="1:8">
      <c r="A20093" s="30" t="s">
        <v>5030</v>
      </c>
      <c r="B20093" s="74">
        <v>46224</v>
      </c>
      <c r="C20093" s="30" t="s">
        <v>1092</v>
      </c>
      <c r="D20093" s="30" t="s">
        <v>1093</v>
      </c>
      <c r="E20093" s="75">
        <v>122</v>
      </c>
      <c r="F20093" s="30" t="s">
        <v>80</v>
      </c>
      <c r="G20093" s="30" t="s">
        <v>81</v>
      </c>
      <c r="H20093" s="75">
        <v>1</v>
      </c>
    </row>
    <row r="20094" spans="1:8">
      <c r="A20094" s="30" t="s">
        <v>5030</v>
      </c>
      <c r="B20094" s="74">
        <v>46224</v>
      </c>
      <c r="C20094" s="30" t="s">
        <v>1094</v>
      </c>
      <c r="D20094" s="30" t="s">
        <v>1095</v>
      </c>
      <c r="E20094" s="75">
        <v>63</v>
      </c>
      <c r="F20094" s="30" t="s">
        <v>70</v>
      </c>
      <c r="G20094" s="30" t="s">
        <v>71</v>
      </c>
      <c r="H20094" s="75">
        <v>2</v>
      </c>
    </row>
    <row r="20095" spans="1:8">
      <c r="A20095" s="30" t="s">
        <v>5030</v>
      </c>
      <c r="B20095" s="74">
        <v>46224</v>
      </c>
      <c r="C20095" s="30" t="s">
        <v>1096</v>
      </c>
      <c r="D20095" s="30" t="s">
        <v>1097</v>
      </c>
      <c r="E20095" s="75">
        <v>58</v>
      </c>
      <c r="F20095" s="30" t="s">
        <v>70</v>
      </c>
      <c r="G20095" s="30" t="s">
        <v>71</v>
      </c>
      <c r="H20095" s="75">
        <v>2</v>
      </c>
    </row>
    <row r="20096" spans="1:8">
      <c r="A20096" s="30" t="s">
        <v>5030</v>
      </c>
      <c r="B20096" s="74">
        <v>46224</v>
      </c>
      <c r="C20096" s="30" t="s">
        <v>1098</v>
      </c>
      <c r="D20096" s="30" t="s">
        <v>1099</v>
      </c>
      <c r="E20096" s="75">
        <v>38</v>
      </c>
      <c r="F20096" s="30" t="s">
        <v>53</v>
      </c>
      <c r="G20096" s="30" t="s">
        <v>54</v>
      </c>
      <c r="H20096" s="75">
        <v>1</v>
      </c>
    </row>
    <row r="20097" spans="1:8">
      <c r="A20097" s="30" t="s">
        <v>5030</v>
      </c>
      <c r="B20097" s="74">
        <v>46224</v>
      </c>
      <c r="C20097" s="30" t="s">
        <v>1102</v>
      </c>
      <c r="D20097" s="30" t="s">
        <v>1103</v>
      </c>
      <c r="E20097" s="75">
        <v>78</v>
      </c>
      <c r="F20097" s="30" t="s">
        <v>53</v>
      </c>
      <c r="G20097" s="30" t="s">
        <v>54</v>
      </c>
      <c r="H20097" s="75">
        <v>1</v>
      </c>
    </row>
    <row r="20098" spans="1:8">
      <c r="A20098" s="30" t="s">
        <v>5030</v>
      </c>
      <c r="B20098" s="74">
        <v>46224</v>
      </c>
      <c r="C20098" s="30" t="s">
        <v>1104</v>
      </c>
      <c r="D20098" s="30" t="s">
        <v>1105</v>
      </c>
      <c r="E20098" s="75">
        <v>114</v>
      </c>
      <c r="F20098" s="30" t="s">
        <v>53</v>
      </c>
      <c r="G20098" s="30" t="s">
        <v>54</v>
      </c>
      <c r="H20098" s="75">
        <v>1</v>
      </c>
    </row>
    <row r="20099" spans="1:8">
      <c r="A20099" s="30" t="s">
        <v>5030</v>
      </c>
      <c r="B20099" s="74">
        <v>46224</v>
      </c>
      <c r="C20099" s="30" t="s">
        <v>1108</v>
      </c>
      <c r="D20099" s="30" t="s">
        <v>1109</v>
      </c>
      <c r="E20099" s="75">
        <v>83</v>
      </c>
      <c r="F20099" s="30" t="s">
        <v>53</v>
      </c>
      <c r="G20099" s="30" t="s">
        <v>54</v>
      </c>
      <c r="H20099" s="75">
        <v>1</v>
      </c>
    </row>
    <row r="20100" spans="1:8">
      <c r="A20100" s="30" t="s">
        <v>5030</v>
      </c>
      <c r="B20100" s="74">
        <v>46224</v>
      </c>
      <c r="C20100" s="30" t="s">
        <v>1110</v>
      </c>
      <c r="D20100" s="30" t="s">
        <v>1111</v>
      </c>
      <c r="E20100" s="75">
        <v>77</v>
      </c>
      <c r="F20100" s="30" t="s">
        <v>80</v>
      </c>
      <c r="G20100" s="30" t="s">
        <v>81</v>
      </c>
      <c r="H20100" s="75">
        <v>1</v>
      </c>
    </row>
    <row r="20101" spans="1:8">
      <c r="A20101" s="30" t="s">
        <v>5030</v>
      </c>
      <c r="B20101" s="74">
        <v>46224</v>
      </c>
      <c r="C20101" s="30" t="s">
        <v>1118</v>
      </c>
      <c r="D20101" s="30" t="s">
        <v>1119</v>
      </c>
      <c r="E20101" s="75">
        <v>53</v>
      </c>
      <c r="F20101" s="30" t="s">
        <v>70</v>
      </c>
      <c r="G20101" s="30" t="s">
        <v>71</v>
      </c>
      <c r="H20101" s="75">
        <v>2</v>
      </c>
    </row>
    <row r="20102" spans="1:8">
      <c r="A20102" s="30" t="s">
        <v>5030</v>
      </c>
      <c r="B20102" s="74">
        <v>46224</v>
      </c>
      <c r="C20102" s="30" t="s">
        <v>1120</v>
      </c>
      <c r="D20102" s="30" t="s">
        <v>1121</v>
      </c>
      <c r="E20102" s="75">
        <v>195</v>
      </c>
      <c r="F20102" s="30" t="s">
        <v>72</v>
      </c>
      <c r="G20102" s="30" t="s">
        <v>73</v>
      </c>
      <c r="H20102" s="75">
        <v>3</v>
      </c>
    </row>
    <row r="20103" spans="1:8">
      <c r="A20103" s="30" t="s">
        <v>5030</v>
      </c>
      <c r="B20103" s="74">
        <v>46224</v>
      </c>
      <c r="C20103" s="30" t="s">
        <v>1122</v>
      </c>
      <c r="D20103" s="30" t="s">
        <v>1123</v>
      </c>
      <c r="E20103" s="75">
        <v>19</v>
      </c>
      <c r="F20103" s="30" t="s">
        <v>76</v>
      </c>
      <c r="G20103" s="30" t="s">
        <v>77</v>
      </c>
      <c r="H20103" s="75">
        <v>1</v>
      </c>
    </row>
    <row r="20104" spans="1:8">
      <c r="A20104" s="30" t="s">
        <v>5030</v>
      </c>
      <c r="B20104" s="74">
        <v>46224</v>
      </c>
      <c r="C20104" s="30" t="s">
        <v>1124</v>
      </c>
      <c r="D20104" s="30" t="s">
        <v>1125</v>
      </c>
      <c r="E20104" s="75">
        <v>78</v>
      </c>
      <c r="F20104" s="30" t="s">
        <v>80</v>
      </c>
      <c r="G20104" s="30" t="s">
        <v>81</v>
      </c>
      <c r="H20104" s="75">
        <v>1</v>
      </c>
    </row>
    <row r="20105" spans="1:8">
      <c r="A20105" s="30" t="s">
        <v>5030</v>
      </c>
      <c r="B20105" s="74">
        <v>46224</v>
      </c>
      <c r="C20105" s="30" t="s">
        <v>1126</v>
      </c>
      <c r="D20105" s="30" t="s">
        <v>1127</v>
      </c>
      <c r="E20105" s="75">
        <v>15</v>
      </c>
      <c r="F20105" s="30" t="s">
        <v>70</v>
      </c>
      <c r="G20105" s="30" t="s">
        <v>71</v>
      </c>
      <c r="H20105" s="75">
        <v>2</v>
      </c>
    </row>
    <row r="20106" spans="1:8">
      <c r="A20106" s="30" t="s">
        <v>5030</v>
      </c>
      <c r="B20106" s="74">
        <v>46224</v>
      </c>
      <c r="C20106" s="30" t="s">
        <v>1128</v>
      </c>
      <c r="D20106" s="30" t="s">
        <v>1129</v>
      </c>
      <c r="E20106" s="75">
        <v>81</v>
      </c>
      <c r="F20106" s="30" t="s">
        <v>70</v>
      </c>
      <c r="G20106" s="30" t="s">
        <v>71</v>
      </c>
      <c r="H20106" s="75">
        <v>2</v>
      </c>
    </row>
    <row r="20107" spans="1:8">
      <c r="A20107" s="30" t="s">
        <v>5030</v>
      </c>
      <c r="B20107" s="74">
        <v>46224</v>
      </c>
      <c r="C20107" s="30" t="s">
        <v>1130</v>
      </c>
      <c r="D20107" s="30" t="s">
        <v>1131</v>
      </c>
      <c r="E20107" s="75">
        <v>72</v>
      </c>
      <c r="F20107" s="30" t="s">
        <v>70</v>
      </c>
      <c r="G20107" s="30" t="s">
        <v>71</v>
      </c>
      <c r="H20107" s="75">
        <v>2</v>
      </c>
    </row>
    <row r="20108" spans="1:8">
      <c r="A20108" s="30" t="s">
        <v>5030</v>
      </c>
      <c r="B20108" s="74">
        <v>46224</v>
      </c>
      <c r="C20108" s="30" t="s">
        <v>1132</v>
      </c>
      <c r="D20108" s="30" t="s">
        <v>1133</v>
      </c>
      <c r="E20108" s="75">
        <v>21</v>
      </c>
      <c r="F20108" s="30" t="s">
        <v>70</v>
      </c>
      <c r="G20108" s="30" t="s">
        <v>71</v>
      </c>
      <c r="H20108" s="75">
        <v>2</v>
      </c>
    </row>
    <row r="20109" spans="1:8">
      <c r="A20109" s="30" t="s">
        <v>5030</v>
      </c>
      <c r="B20109" s="74">
        <v>46224</v>
      </c>
      <c r="C20109" s="30" t="s">
        <v>1134</v>
      </c>
      <c r="D20109" s="30" t="s">
        <v>1135</v>
      </c>
      <c r="E20109" s="75">
        <v>145</v>
      </c>
      <c r="F20109" s="30" t="s">
        <v>70</v>
      </c>
      <c r="G20109" s="30" t="s">
        <v>71</v>
      </c>
      <c r="H20109" s="75">
        <v>2</v>
      </c>
    </row>
    <row r="20110" spans="1:8">
      <c r="A20110" s="30" t="s">
        <v>5030</v>
      </c>
      <c r="B20110" s="74">
        <v>46224</v>
      </c>
      <c r="C20110" s="30" t="s">
        <v>1138</v>
      </c>
      <c r="D20110" s="30" t="s">
        <v>1139</v>
      </c>
      <c r="E20110" s="75">
        <v>82</v>
      </c>
      <c r="F20110" s="30" t="s">
        <v>70</v>
      </c>
      <c r="G20110" s="30" t="s">
        <v>71</v>
      </c>
      <c r="H20110" s="75">
        <v>2</v>
      </c>
    </row>
    <row r="20111" spans="1:8">
      <c r="A20111" s="30" t="s">
        <v>5030</v>
      </c>
      <c r="B20111" s="74">
        <v>46224</v>
      </c>
      <c r="C20111" s="30" t="s">
        <v>1140</v>
      </c>
      <c r="D20111" s="30" t="s">
        <v>1141</v>
      </c>
      <c r="E20111" s="75">
        <v>41</v>
      </c>
      <c r="F20111" s="30" t="s">
        <v>53</v>
      </c>
      <c r="G20111" s="30" t="s">
        <v>54</v>
      </c>
      <c r="H20111" s="75">
        <v>1</v>
      </c>
    </row>
    <row r="20112" spans="1:8">
      <c r="A20112" s="30" t="s">
        <v>5030</v>
      </c>
      <c r="B20112" s="74">
        <v>46224</v>
      </c>
      <c r="C20112" s="30" t="s">
        <v>1142</v>
      </c>
      <c r="D20112" s="30" t="s">
        <v>1143</v>
      </c>
      <c r="E20112" s="75">
        <v>158</v>
      </c>
      <c r="F20112" s="30" t="s">
        <v>70</v>
      </c>
      <c r="G20112" s="30" t="s">
        <v>71</v>
      </c>
      <c r="H20112" s="75">
        <v>2</v>
      </c>
    </row>
    <row r="20113" spans="1:8">
      <c r="A20113" s="30" t="s">
        <v>5030</v>
      </c>
      <c r="B20113" s="74">
        <v>46224</v>
      </c>
      <c r="C20113" s="30" t="s">
        <v>1148</v>
      </c>
      <c r="D20113" s="30" t="s">
        <v>1149</v>
      </c>
      <c r="E20113" s="75">
        <v>93</v>
      </c>
      <c r="F20113" s="30" t="s">
        <v>70</v>
      </c>
      <c r="G20113" s="30" t="s">
        <v>71</v>
      </c>
      <c r="H20113" s="75">
        <v>2</v>
      </c>
    </row>
    <row r="20114" spans="1:8">
      <c r="A20114" s="30" t="s">
        <v>5030</v>
      </c>
      <c r="B20114" s="74">
        <v>46224</v>
      </c>
      <c r="C20114" s="30" t="s">
        <v>1150</v>
      </c>
      <c r="D20114" s="30" t="s">
        <v>1151</v>
      </c>
      <c r="E20114" s="75">
        <v>41</v>
      </c>
      <c r="F20114" s="30" t="s">
        <v>70</v>
      </c>
      <c r="G20114" s="30" t="s">
        <v>71</v>
      </c>
      <c r="H20114" s="75">
        <v>2</v>
      </c>
    </row>
    <row r="20115" spans="1:8">
      <c r="A20115" s="30" t="s">
        <v>5030</v>
      </c>
      <c r="B20115" s="74">
        <v>46224</v>
      </c>
      <c r="C20115" s="30" t="s">
        <v>1152</v>
      </c>
      <c r="D20115" s="30" t="s">
        <v>1153</v>
      </c>
      <c r="E20115" s="75">
        <v>90</v>
      </c>
      <c r="F20115" s="30" t="s">
        <v>70</v>
      </c>
      <c r="G20115" s="30" t="s">
        <v>71</v>
      </c>
      <c r="H20115" s="75">
        <v>2</v>
      </c>
    </row>
    <row r="20116" spans="1:8">
      <c r="A20116" s="30" t="s">
        <v>5030</v>
      </c>
      <c r="B20116" s="74">
        <v>46224</v>
      </c>
      <c r="C20116" s="30" t="s">
        <v>1154</v>
      </c>
      <c r="D20116" s="30" t="s">
        <v>1155</v>
      </c>
      <c r="E20116" s="75">
        <v>164</v>
      </c>
      <c r="F20116" s="30" t="s">
        <v>53</v>
      </c>
      <c r="G20116" s="30" t="s">
        <v>54</v>
      </c>
      <c r="H20116" s="75">
        <v>1</v>
      </c>
    </row>
    <row r="20117" spans="1:8">
      <c r="A20117" s="30" t="s">
        <v>5030</v>
      </c>
      <c r="B20117" s="74">
        <v>46224</v>
      </c>
      <c r="C20117" s="30" t="s">
        <v>1156</v>
      </c>
      <c r="D20117" s="30" t="s">
        <v>1157</v>
      </c>
      <c r="E20117" s="75">
        <v>114</v>
      </c>
      <c r="F20117" s="30" t="s">
        <v>70</v>
      </c>
      <c r="G20117" s="30" t="s">
        <v>71</v>
      </c>
      <c r="H20117" s="75">
        <v>2</v>
      </c>
    </row>
    <row r="20118" spans="1:8">
      <c r="A20118" s="30" t="s">
        <v>5030</v>
      </c>
      <c r="B20118" s="74">
        <v>46224</v>
      </c>
      <c r="C20118" s="30" t="s">
        <v>1162</v>
      </c>
      <c r="D20118" s="30" t="s">
        <v>1163</v>
      </c>
      <c r="E20118" s="75">
        <v>7</v>
      </c>
      <c r="F20118" s="30" t="s">
        <v>76</v>
      </c>
      <c r="G20118" s="30" t="s">
        <v>77</v>
      </c>
      <c r="H20118" s="75">
        <v>1</v>
      </c>
    </row>
    <row r="20119" spans="1:8">
      <c r="A20119" s="30" t="s">
        <v>5030</v>
      </c>
      <c r="B20119" s="74">
        <v>46224</v>
      </c>
      <c r="C20119" s="30" t="s">
        <v>1164</v>
      </c>
      <c r="D20119" s="30" t="s">
        <v>1165</v>
      </c>
      <c r="E20119" s="75">
        <v>19</v>
      </c>
      <c r="F20119" s="30" t="s">
        <v>70</v>
      </c>
      <c r="G20119" s="30" t="s">
        <v>71</v>
      </c>
      <c r="H20119" s="75">
        <v>2</v>
      </c>
    </row>
    <row r="20120" spans="1:8">
      <c r="A20120" s="30" t="s">
        <v>5030</v>
      </c>
      <c r="B20120" s="74">
        <v>46224</v>
      </c>
      <c r="C20120" s="30" t="s">
        <v>1170</v>
      </c>
      <c r="D20120" s="30" t="s">
        <v>1171</v>
      </c>
      <c r="E20120" s="75">
        <v>77</v>
      </c>
      <c r="F20120" s="30" t="s">
        <v>53</v>
      </c>
      <c r="G20120" s="30" t="s">
        <v>54</v>
      </c>
      <c r="H20120" s="75">
        <v>1</v>
      </c>
    </row>
    <row r="20121" spans="1:8">
      <c r="A20121" s="30" t="s">
        <v>5030</v>
      </c>
      <c r="B20121" s="74">
        <v>46224</v>
      </c>
      <c r="C20121" s="30" t="s">
        <v>1174</v>
      </c>
      <c r="D20121" s="30" t="s">
        <v>1175</v>
      </c>
      <c r="E20121" s="75">
        <v>127</v>
      </c>
      <c r="F20121" s="30" t="s">
        <v>53</v>
      </c>
      <c r="G20121" s="30" t="s">
        <v>54</v>
      </c>
      <c r="H20121" s="75">
        <v>1</v>
      </c>
    </row>
    <row r="20122" spans="1:8">
      <c r="A20122" s="30" t="s">
        <v>5030</v>
      </c>
      <c r="B20122" s="74">
        <v>46224</v>
      </c>
      <c r="C20122" s="30" t="s">
        <v>1176</v>
      </c>
      <c r="D20122" s="30" t="s">
        <v>1177</v>
      </c>
      <c r="E20122" s="75">
        <v>79</v>
      </c>
      <c r="F20122" s="30" t="s">
        <v>53</v>
      </c>
      <c r="G20122" s="30" t="s">
        <v>54</v>
      </c>
      <c r="H20122" s="75">
        <v>1</v>
      </c>
    </row>
    <row r="20123" spans="1:8">
      <c r="A20123" s="30" t="s">
        <v>5030</v>
      </c>
      <c r="B20123" s="74">
        <v>46224</v>
      </c>
      <c r="C20123" s="30" t="s">
        <v>1180</v>
      </c>
      <c r="D20123" s="30" t="s">
        <v>1181</v>
      </c>
      <c r="E20123" s="75">
        <v>115</v>
      </c>
      <c r="F20123" s="30" t="s">
        <v>53</v>
      </c>
      <c r="G20123" s="30" t="s">
        <v>54</v>
      </c>
      <c r="H20123" s="75">
        <v>1</v>
      </c>
    </row>
    <row r="20124" spans="1:8">
      <c r="A20124" s="30" t="s">
        <v>5030</v>
      </c>
      <c r="B20124" s="74">
        <v>46224</v>
      </c>
      <c r="C20124" s="30" t="s">
        <v>1188</v>
      </c>
      <c r="D20124" s="30" t="s">
        <v>1189</v>
      </c>
      <c r="E20124" s="75">
        <v>98</v>
      </c>
      <c r="F20124" s="30" t="s">
        <v>63</v>
      </c>
      <c r="G20124" s="30" t="s">
        <v>64</v>
      </c>
      <c r="H20124" s="75">
        <v>2</v>
      </c>
    </row>
    <row r="20125" spans="1:8">
      <c r="A20125" s="30" t="s">
        <v>5030</v>
      </c>
      <c r="B20125" s="74">
        <v>46224</v>
      </c>
      <c r="C20125" s="30" t="s">
        <v>1200</v>
      </c>
      <c r="D20125" s="30" t="s">
        <v>1201</v>
      </c>
      <c r="E20125" s="75">
        <v>3</v>
      </c>
      <c r="F20125" s="30" t="s">
        <v>76</v>
      </c>
      <c r="G20125" s="30" t="s">
        <v>77</v>
      </c>
      <c r="H20125" s="75">
        <v>1</v>
      </c>
    </row>
    <row r="20126" spans="1:8">
      <c r="A20126" s="30" t="s">
        <v>5030</v>
      </c>
      <c r="B20126" s="74">
        <v>46224</v>
      </c>
      <c r="C20126" s="30" t="s">
        <v>1202</v>
      </c>
      <c r="D20126" s="30" t="s">
        <v>1203</v>
      </c>
      <c r="E20126" s="75">
        <v>101</v>
      </c>
      <c r="F20126" s="30" t="s">
        <v>70</v>
      </c>
      <c r="G20126" s="30" t="s">
        <v>71</v>
      </c>
      <c r="H20126" s="75">
        <v>2</v>
      </c>
    </row>
    <row r="20127" spans="1:8">
      <c r="A20127" s="30" t="s">
        <v>5030</v>
      </c>
      <c r="B20127" s="74">
        <v>46224</v>
      </c>
      <c r="C20127" s="30" t="s">
        <v>1206</v>
      </c>
      <c r="D20127" s="30" t="s">
        <v>1207</v>
      </c>
      <c r="E20127" s="75">
        <v>38</v>
      </c>
      <c r="F20127" s="30" t="s">
        <v>53</v>
      </c>
      <c r="G20127" s="30" t="s">
        <v>54</v>
      </c>
      <c r="H20127" s="75">
        <v>1</v>
      </c>
    </row>
    <row r="20128" spans="1:8">
      <c r="A20128" s="30" t="s">
        <v>5030</v>
      </c>
      <c r="B20128" s="74">
        <v>46224</v>
      </c>
      <c r="C20128" s="30" t="s">
        <v>1208</v>
      </c>
      <c r="D20128" s="30" t="s">
        <v>1209</v>
      </c>
      <c r="E20128" s="75">
        <v>155</v>
      </c>
      <c r="F20128" s="30" t="s">
        <v>53</v>
      </c>
      <c r="G20128" s="30" t="s">
        <v>54</v>
      </c>
      <c r="H20128" s="75">
        <v>1</v>
      </c>
    </row>
    <row r="20129" spans="1:8">
      <c r="A20129" s="30" t="s">
        <v>5030</v>
      </c>
      <c r="B20129" s="74">
        <v>46224</v>
      </c>
      <c r="C20129" s="30" t="s">
        <v>1210</v>
      </c>
      <c r="D20129" s="30" t="s">
        <v>1211</v>
      </c>
      <c r="E20129" s="75">
        <v>35</v>
      </c>
      <c r="F20129" s="30" t="s">
        <v>58</v>
      </c>
      <c r="G20129" s="30" t="s">
        <v>59</v>
      </c>
      <c r="H20129" s="75">
        <v>3</v>
      </c>
    </row>
    <row r="20130" spans="1:8">
      <c r="A20130" s="30" t="s">
        <v>5030</v>
      </c>
      <c r="B20130" s="74">
        <v>46224</v>
      </c>
      <c r="C20130" s="30" t="s">
        <v>1212</v>
      </c>
      <c r="D20130" s="30" t="s">
        <v>1213</v>
      </c>
      <c r="E20130" s="75">
        <v>81</v>
      </c>
      <c r="F20130" s="30" t="s">
        <v>80</v>
      </c>
      <c r="G20130" s="30" t="s">
        <v>81</v>
      </c>
      <c r="H20130" s="75">
        <v>1</v>
      </c>
    </row>
    <row r="20131" spans="1:8">
      <c r="A20131" s="30" t="s">
        <v>5030</v>
      </c>
      <c r="B20131" s="74">
        <v>46224</v>
      </c>
      <c r="C20131" s="30" t="s">
        <v>1220</v>
      </c>
      <c r="D20131" s="30" t="s">
        <v>1221</v>
      </c>
      <c r="E20131" s="75">
        <v>86</v>
      </c>
      <c r="F20131" s="30" t="s">
        <v>70</v>
      </c>
      <c r="G20131" s="30" t="s">
        <v>71</v>
      </c>
      <c r="H20131" s="75">
        <v>2</v>
      </c>
    </row>
    <row r="20132" spans="1:8">
      <c r="A20132" s="30" t="s">
        <v>5030</v>
      </c>
      <c r="B20132" s="74">
        <v>46224</v>
      </c>
      <c r="C20132" s="30" t="s">
        <v>1222</v>
      </c>
      <c r="D20132" s="30" t="s">
        <v>1223</v>
      </c>
      <c r="E20132" s="75">
        <v>9</v>
      </c>
      <c r="F20132" s="30" t="s">
        <v>70</v>
      </c>
      <c r="G20132" s="30" t="s">
        <v>71</v>
      </c>
      <c r="H20132" s="75">
        <v>2</v>
      </c>
    </row>
    <row r="20133" spans="1:8">
      <c r="A20133" s="30" t="s">
        <v>5030</v>
      </c>
      <c r="B20133" s="74">
        <v>46224</v>
      </c>
      <c r="C20133" s="30" t="s">
        <v>1224</v>
      </c>
      <c r="D20133" s="30" t="s">
        <v>1225</v>
      </c>
      <c r="E20133" s="75">
        <v>96</v>
      </c>
      <c r="F20133" s="30" t="s">
        <v>70</v>
      </c>
      <c r="G20133" s="30" t="s">
        <v>71</v>
      </c>
      <c r="H20133" s="75">
        <v>2</v>
      </c>
    </row>
    <row r="20134" spans="1:8">
      <c r="A20134" s="30" t="s">
        <v>5030</v>
      </c>
      <c r="B20134" s="74">
        <v>46224</v>
      </c>
      <c r="C20134" s="30" t="s">
        <v>1226</v>
      </c>
      <c r="D20134" s="30" t="s">
        <v>1227</v>
      </c>
      <c r="E20134" s="75">
        <v>67</v>
      </c>
      <c r="F20134" s="30" t="s">
        <v>70</v>
      </c>
      <c r="G20134" s="30" t="s">
        <v>71</v>
      </c>
      <c r="H20134" s="75">
        <v>2</v>
      </c>
    </row>
    <row r="20135" spans="1:8">
      <c r="A20135" s="30" t="s">
        <v>5030</v>
      </c>
      <c r="B20135" s="74">
        <v>46224</v>
      </c>
      <c r="C20135" s="30" t="s">
        <v>1232</v>
      </c>
      <c r="D20135" s="30" t="s">
        <v>1233</v>
      </c>
      <c r="E20135" s="75">
        <v>89</v>
      </c>
      <c r="F20135" s="30" t="s">
        <v>70</v>
      </c>
      <c r="G20135" s="30" t="s">
        <v>71</v>
      </c>
      <c r="H20135" s="75">
        <v>2</v>
      </c>
    </row>
    <row r="20136" spans="1:8">
      <c r="A20136" s="30" t="s">
        <v>5030</v>
      </c>
      <c r="B20136" s="74">
        <v>46224</v>
      </c>
      <c r="C20136" s="30" t="s">
        <v>1234</v>
      </c>
      <c r="D20136" s="30" t="s">
        <v>1235</v>
      </c>
      <c r="E20136" s="75">
        <v>25</v>
      </c>
      <c r="F20136" s="30" t="s">
        <v>76</v>
      </c>
      <c r="G20136" s="30" t="s">
        <v>77</v>
      </c>
      <c r="H20136" s="75">
        <v>1</v>
      </c>
    </row>
    <row r="20137" spans="1:8">
      <c r="A20137" s="30" t="s">
        <v>5030</v>
      </c>
      <c r="B20137" s="74">
        <v>46224</v>
      </c>
      <c r="C20137" s="30" t="s">
        <v>1242</v>
      </c>
      <c r="D20137" s="30" t="s">
        <v>1243</v>
      </c>
      <c r="E20137" s="75">
        <v>38</v>
      </c>
      <c r="F20137" s="30" t="s">
        <v>76</v>
      </c>
      <c r="G20137" s="30" t="s">
        <v>77</v>
      </c>
      <c r="H20137" s="75">
        <v>1</v>
      </c>
    </row>
    <row r="20138" spans="1:8">
      <c r="A20138" s="30" t="s">
        <v>5030</v>
      </c>
      <c r="B20138" s="74">
        <v>46224</v>
      </c>
      <c r="C20138" s="30" t="s">
        <v>1244</v>
      </c>
      <c r="D20138" s="30" t="s">
        <v>1245</v>
      </c>
      <c r="E20138" s="75">
        <v>93</v>
      </c>
      <c r="F20138" s="30" t="s">
        <v>53</v>
      </c>
      <c r="G20138" s="30" t="s">
        <v>54</v>
      </c>
      <c r="H20138" s="75">
        <v>1</v>
      </c>
    </row>
    <row r="20139" spans="1:8">
      <c r="A20139" s="30" t="s">
        <v>5030</v>
      </c>
      <c r="B20139" s="74">
        <v>46224</v>
      </c>
      <c r="C20139" s="30" t="s">
        <v>1250</v>
      </c>
      <c r="D20139" s="30" t="s">
        <v>1251</v>
      </c>
      <c r="E20139" s="75">
        <v>94</v>
      </c>
      <c r="F20139" s="30" t="s">
        <v>70</v>
      </c>
      <c r="G20139" s="30" t="s">
        <v>71</v>
      </c>
      <c r="H20139" s="75">
        <v>2</v>
      </c>
    </row>
    <row r="20140" spans="1:8">
      <c r="A20140" s="30" t="s">
        <v>5030</v>
      </c>
      <c r="B20140" s="74">
        <v>46224</v>
      </c>
      <c r="C20140" s="30" t="s">
        <v>1254</v>
      </c>
      <c r="D20140" s="30" t="s">
        <v>1255</v>
      </c>
      <c r="E20140" s="75">
        <v>56</v>
      </c>
      <c r="F20140" s="30" t="s">
        <v>63</v>
      </c>
      <c r="G20140" s="30" t="s">
        <v>64</v>
      </c>
      <c r="H20140" s="75">
        <v>2</v>
      </c>
    </row>
    <row r="20141" spans="1:8">
      <c r="A20141" s="30" t="s">
        <v>5030</v>
      </c>
      <c r="B20141" s="74">
        <v>46224</v>
      </c>
      <c r="C20141" s="30" t="s">
        <v>1260</v>
      </c>
      <c r="D20141" s="30" t="s">
        <v>1261</v>
      </c>
      <c r="E20141" s="75">
        <v>54</v>
      </c>
      <c r="F20141" s="30" t="s">
        <v>70</v>
      </c>
      <c r="G20141" s="30" t="s">
        <v>71</v>
      </c>
      <c r="H20141" s="75">
        <v>2</v>
      </c>
    </row>
    <row r="20142" spans="1:8">
      <c r="A20142" s="30" t="s">
        <v>5030</v>
      </c>
      <c r="B20142" s="74">
        <v>46224</v>
      </c>
      <c r="C20142" s="30" t="s">
        <v>1264</v>
      </c>
      <c r="D20142" s="30" t="s">
        <v>1265</v>
      </c>
      <c r="E20142" s="75">
        <v>70</v>
      </c>
      <c r="F20142" s="30" t="s">
        <v>70</v>
      </c>
      <c r="G20142" s="30" t="s">
        <v>71</v>
      </c>
      <c r="H20142" s="75">
        <v>2</v>
      </c>
    </row>
    <row r="20143" spans="1:8">
      <c r="A20143" s="30" t="s">
        <v>5030</v>
      </c>
      <c r="B20143" s="74">
        <v>46224</v>
      </c>
      <c r="C20143" s="30" t="s">
        <v>1270</v>
      </c>
      <c r="D20143" s="30" t="s">
        <v>1271</v>
      </c>
      <c r="E20143" s="75">
        <v>68</v>
      </c>
      <c r="F20143" s="30" t="s">
        <v>53</v>
      </c>
      <c r="G20143" s="30" t="s">
        <v>54</v>
      </c>
      <c r="H20143" s="75">
        <v>1</v>
      </c>
    </row>
    <row r="20144" spans="1:8">
      <c r="A20144" s="30" t="s">
        <v>5030</v>
      </c>
      <c r="B20144" s="74">
        <v>46224</v>
      </c>
      <c r="C20144" s="30" t="s">
        <v>1274</v>
      </c>
      <c r="D20144" s="30" t="s">
        <v>1275</v>
      </c>
      <c r="E20144" s="75">
        <v>2</v>
      </c>
      <c r="F20144" s="30" t="s">
        <v>76</v>
      </c>
      <c r="G20144" s="30" t="s">
        <v>77</v>
      </c>
      <c r="H20144" s="75">
        <v>1</v>
      </c>
    </row>
    <row r="20145" spans="1:8">
      <c r="A20145" s="30" t="s">
        <v>5030</v>
      </c>
      <c r="B20145" s="74">
        <v>46224</v>
      </c>
      <c r="C20145" s="30" t="s">
        <v>1276</v>
      </c>
      <c r="D20145" s="30" t="s">
        <v>1277</v>
      </c>
      <c r="E20145" s="75">
        <v>131</v>
      </c>
      <c r="F20145" s="30" t="s">
        <v>70</v>
      </c>
      <c r="G20145" s="30" t="s">
        <v>71</v>
      </c>
      <c r="H20145" s="75">
        <v>2</v>
      </c>
    </row>
    <row r="20146" spans="1:8">
      <c r="A20146" s="30" t="s">
        <v>5030</v>
      </c>
      <c r="B20146" s="74">
        <v>46224</v>
      </c>
      <c r="C20146" s="30" t="s">
        <v>1278</v>
      </c>
      <c r="D20146" s="30" t="s">
        <v>1279</v>
      </c>
      <c r="E20146" s="75">
        <v>156</v>
      </c>
      <c r="F20146" s="30" t="s">
        <v>53</v>
      </c>
      <c r="G20146" s="30" t="s">
        <v>54</v>
      </c>
      <c r="H20146" s="75">
        <v>1</v>
      </c>
    </row>
    <row r="20147" spans="1:8">
      <c r="A20147" s="30" t="s">
        <v>5030</v>
      </c>
      <c r="B20147" s="74">
        <v>46224</v>
      </c>
      <c r="C20147" s="30" t="s">
        <v>1284</v>
      </c>
      <c r="D20147" s="30" t="s">
        <v>1285</v>
      </c>
      <c r="E20147" s="75">
        <v>17</v>
      </c>
      <c r="F20147" s="30" t="s">
        <v>76</v>
      </c>
      <c r="G20147" s="30" t="s">
        <v>77</v>
      </c>
      <c r="H20147" s="75">
        <v>1</v>
      </c>
    </row>
    <row r="20148" spans="1:8">
      <c r="A20148" s="30" t="s">
        <v>5030</v>
      </c>
      <c r="B20148" s="74">
        <v>46224</v>
      </c>
      <c r="C20148" s="30" t="s">
        <v>1290</v>
      </c>
      <c r="D20148" s="30" t="s">
        <v>1291</v>
      </c>
      <c r="E20148" s="75">
        <v>318</v>
      </c>
      <c r="F20148" s="30" t="s">
        <v>80</v>
      </c>
      <c r="G20148" s="30" t="s">
        <v>81</v>
      </c>
      <c r="H20148" s="75">
        <v>1</v>
      </c>
    </row>
    <row r="20149" spans="1:8">
      <c r="A20149" s="30" t="s">
        <v>5030</v>
      </c>
      <c r="B20149" s="74">
        <v>46224</v>
      </c>
      <c r="C20149" s="30" t="s">
        <v>1294</v>
      </c>
      <c r="D20149" s="30" t="s">
        <v>1295</v>
      </c>
      <c r="E20149" s="75">
        <v>27</v>
      </c>
      <c r="F20149" s="30" t="s">
        <v>53</v>
      </c>
      <c r="G20149" s="30" t="s">
        <v>54</v>
      </c>
      <c r="H20149" s="75">
        <v>1</v>
      </c>
    </row>
    <row r="20150" spans="1:8">
      <c r="A20150" s="30" t="s">
        <v>5030</v>
      </c>
      <c r="B20150" s="74">
        <v>46224</v>
      </c>
      <c r="C20150" s="30" t="s">
        <v>1302</v>
      </c>
      <c r="D20150" s="30" t="s">
        <v>1303</v>
      </c>
      <c r="E20150" s="75">
        <v>90</v>
      </c>
      <c r="F20150" s="30" t="s">
        <v>53</v>
      </c>
      <c r="G20150" s="30" t="s">
        <v>54</v>
      </c>
      <c r="H20150" s="75">
        <v>1</v>
      </c>
    </row>
    <row r="20151" spans="1:8">
      <c r="A20151" s="30" t="s">
        <v>5030</v>
      </c>
      <c r="B20151" s="74">
        <v>46224</v>
      </c>
      <c r="C20151" s="30" t="s">
        <v>1306</v>
      </c>
      <c r="D20151" s="30" t="s">
        <v>1307</v>
      </c>
      <c r="E20151" s="75">
        <v>200</v>
      </c>
      <c r="F20151" s="30" t="s">
        <v>80</v>
      </c>
      <c r="G20151" s="30" t="s">
        <v>81</v>
      </c>
      <c r="H20151" s="75">
        <v>1</v>
      </c>
    </row>
    <row r="20152" spans="1:8">
      <c r="A20152" s="30" t="s">
        <v>5030</v>
      </c>
      <c r="B20152" s="74">
        <v>46224</v>
      </c>
      <c r="C20152" s="30" t="s">
        <v>1308</v>
      </c>
      <c r="D20152" s="30" t="s">
        <v>1309</v>
      </c>
      <c r="E20152" s="75">
        <v>152</v>
      </c>
      <c r="F20152" s="30" t="s">
        <v>80</v>
      </c>
      <c r="G20152" s="30" t="s">
        <v>81</v>
      </c>
      <c r="H20152" s="75">
        <v>1</v>
      </c>
    </row>
    <row r="20153" spans="1:8">
      <c r="A20153" s="30" t="s">
        <v>5030</v>
      </c>
      <c r="B20153" s="74">
        <v>46224</v>
      </c>
      <c r="C20153" s="30" t="s">
        <v>1316</v>
      </c>
      <c r="D20153" s="30" t="s">
        <v>1317</v>
      </c>
      <c r="E20153" s="75">
        <v>122</v>
      </c>
      <c r="F20153" s="30" t="s">
        <v>72</v>
      </c>
      <c r="G20153" s="30" t="s">
        <v>73</v>
      </c>
      <c r="H20153" s="75">
        <v>3</v>
      </c>
    </row>
    <row r="20154" spans="1:8">
      <c r="A20154" s="30" t="s">
        <v>5030</v>
      </c>
      <c r="B20154" s="74">
        <v>46224</v>
      </c>
      <c r="C20154" s="30" t="s">
        <v>1318</v>
      </c>
      <c r="D20154" s="30" t="s">
        <v>1319</v>
      </c>
      <c r="E20154" s="75">
        <v>39</v>
      </c>
      <c r="F20154" s="30" t="s">
        <v>53</v>
      </c>
      <c r="G20154" s="30" t="s">
        <v>54</v>
      </c>
      <c r="H20154" s="75">
        <v>1</v>
      </c>
    </row>
    <row r="20155" spans="1:8">
      <c r="A20155" s="30" t="s">
        <v>5030</v>
      </c>
      <c r="B20155" s="74">
        <v>46224</v>
      </c>
      <c r="C20155" s="30" t="s">
        <v>1320</v>
      </c>
      <c r="D20155" s="30" t="s">
        <v>1321</v>
      </c>
      <c r="E20155" s="75">
        <v>33</v>
      </c>
      <c r="F20155" s="30" t="s">
        <v>70</v>
      </c>
      <c r="G20155" s="30" t="s">
        <v>71</v>
      </c>
      <c r="H20155" s="75">
        <v>2</v>
      </c>
    </row>
    <row r="20156" spans="1:8">
      <c r="A20156" s="30" t="s">
        <v>5030</v>
      </c>
      <c r="B20156" s="74">
        <v>46224</v>
      </c>
      <c r="C20156" s="30" t="s">
        <v>1322</v>
      </c>
      <c r="D20156" s="30" t="s">
        <v>1323</v>
      </c>
      <c r="E20156" s="75">
        <v>70</v>
      </c>
      <c r="F20156" s="30" t="s">
        <v>70</v>
      </c>
      <c r="G20156" s="30" t="s">
        <v>71</v>
      </c>
      <c r="H20156" s="75">
        <v>2</v>
      </c>
    </row>
    <row r="20157" spans="1:8">
      <c r="A20157" s="30" t="s">
        <v>5030</v>
      </c>
      <c r="B20157" s="74">
        <v>46224</v>
      </c>
      <c r="C20157" s="30" t="s">
        <v>1324</v>
      </c>
      <c r="D20157" s="30" t="s">
        <v>1325</v>
      </c>
      <c r="E20157" s="75">
        <v>107</v>
      </c>
      <c r="F20157" s="30" t="s">
        <v>80</v>
      </c>
      <c r="G20157" s="30" t="s">
        <v>81</v>
      </c>
      <c r="H20157" s="75">
        <v>1</v>
      </c>
    </row>
    <row r="20158" spans="1:8">
      <c r="A20158" s="30" t="s">
        <v>5030</v>
      </c>
      <c r="B20158" s="74">
        <v>46224</v>
      </c>
      <c r="C20158" s="30" t="s">
        <v>1326</v>
      </c>
      <c r="D20158" s="30" t="s">
        <v>1327</v>
      </c>
      <c r="E20158" s="75">
        <v>30</v>
      </c>
      <c r="F20158" s="30" t="s">
        <v>70</v>
      </c>
      <c r="G20158" s="30" t="s">
        <v>71</v>
      </c>
      <c r="H20158" s="75">
        <v>2</v>
      </c>
    </row>
    <row r="20159" spans="1:8">
      <c r="A20159" s="30" t="s">
        <v>5030</v>
      </c>
      <c r="B20159" s="74">
        <v>46224</v>
      </c>
      <c r="C20159" s="30" t="s">
        <v>1332</v>
      </c>
      <c r="D20159" s="30" t="s">
        <v>1333</v>
      </c>
      <c r="E20159" s="75">
        <v>29</v>
      </c>
      <c r="F20159" s="30" t="s">
        <v>80</v>
      </c>
      <c r="G20159" s="30" t="s">
        <v>81</v>
      </c>
      <c r="H20159" s="75">
        <v>1</v>
      </c>
    </row>
    <row r="20160" spans="1:8">
      <c r="A20160" s="30" t="s">
        <v>5030</v>
      </c>
      <c r="B20160" s="74">
        <v>46224</v>
      </c>
      <c r="C20160" s="30" t="s">
        <v>1334</v>
      </c>
      <c r="D20160" s="30" t="s">
        <v>1335</v>
      </c>
      <c r="E20160" s="75">
        <v>15</v>
      </c>
      <c r="F20160" s="30" t="s">
        <v>80</v>
      </c>
      <c r="G20160" s="30" t="s">
        <v>81</v>
      </c>
      <c r="H20160" s="75">
        <v>1</v>
      </c>
    </row>
    <row r="20161" spans="1:8">
      <c r="A20161" s="30" t="s">
        <v>5030</v>
      </c>
      <c r="B20161" s="74">
        <v>46224</v>
      </c>
      <c r="C20161" s="30" t="s">
        <v>1336</v>
      </c>
      <c r="D20161" s="30" t="s">
        <v>1337</v>
      </c>
      <c r="E20161" s="75">
        <v>127</v>
      </c>
      <c r="F20161" s="30" t="s">
        <v>70</v>
      </c>
      <c r="G20161" s="30" t="s">
        <v>71</v>
      </c>
      <c r="H20161" s="75">
        <v>2</v>
      </c>
    </row>
    <row r="20162" spans="1:8">
      <c r="A20162" s="30" t="s">
        <v>5030</v>
      </c>
      <c r="B20162" s="74">
        <v>46224</v>
      </c>
      <c r="C20162" s="30" t="s">
        <v>1342</v>
      </c>
      <c r="D20162" s="30" t="s">
        <v>1343</v>
      </c>
      <c r="E20162" s="75">
        <v>18</v>
      </c>
      <c r="F20162" s="30" t="s">
        <v>70</v>
      </c>
      <c r="G20162" s="30" t="s">
        <v>71</v>
      </c>
      <c r="H20162" s="75">
        <v>2</v>
      </c>
    </row>
    <row r="20163" spans="1:8">
      <c r="A20163" s="30" t="s">
        <v>5030</v>
      </c>
      <c r="B20163" s="74">
        <v>46224</v>
      </c>
      <c r="C20163" s="30" t="s">
        <v>1344</v>
      </c>
      <c r="D20163" s="30" t="s">
        <v>1345</v>
      </c>
      <c r="E20163" s="75">
        <v>23</v>
      </c>
      <c r="F20163" s="30" t="s">
        <v>68</v>
      </c>
      <c r="G20163" s="30" t="s">
        <v>69</v>
      </c>
      <c r="H20163" s="75">
        <v>1</v>
      </c>
    </row>
    <row r="20164" spans="1:8">
      <c r="A20164" s="30" t="s">
        <v>5030</v>
      </c>
      <c r="B20164" s="74">
        <v>46224</v>
      </c>
      <c r="C20164" s="30" t="s">
        <v>1346</v>
      </c>
      <c r="D20164" s="30" t="s">
        <v>1347</v>
      </c>
      <c r="E20164" s="75">
        <v>36</v>
      </c>
      <c r="F20164" s="30" t="s">
        <v>70</v>
      </c>
      <c r="G20164" s="30" t="s">
        <v>71</v>
      </c>
      <c r="H20164" s="75">
        <v>2</v>
      </c>
    </row>
    <row r="20165" spans="1:8">
      <c r="A20165" s="30" t="s">
        <v>5030</v>
      </c>
      <c r="B20165" s="74">
        <v>46224</v>
      </c>
      <c r="C20165" s="30" t="s">
        <v>1348</v>
      </c>
      <c r="D20165" s="30" t="s">
        <v>1349</v>
      </c>
      <c r="E20165" s="75">
        <v>41</v>
      </c>
      <c r="F20165" s="30" t="s">
        <v>80</v>
      </c>
      <c r="G20165" s="30" t="s">
        <v>81</v>
      </c>
      <c r="H20165" s="75">
        <v>1</v>
      </c>
    </row>
    <row r="20166" spans="1:8">
      <c r="A20166" s="30" t="s">
        <v>5030</v>
      </c>
      <c r="B20166" s="74">
        <v>46223</v>
      </c>
      <c r="C20166" s="30" t="s">
        <v>766</v>
      </c>
      <c r="D20166" s="30" t="s">
        <v>767</v>
      </c>
      <c r="E20166" s="75">
        <v>24</v>
      </c>
      <c r="F20166" s="30" t="s">
        <v>70</v>
      </c>
      <c r="G20166" s="30" t="s">
        <v>71</v>
      </c>
      <c r="H20166" s="75">
        <v>2</v>
      </c>
    </row>
    <row r="20167" spans="1:8">
      <c r="A20167" s="30" t="s">
        <v>5030</v>
      </c>
      <c r="B20167" s="74">
        <v>46223</v>
      </c>
      <c r="C20167" s="30" t="s">
        <v>768</v>
      </c>
      <c r="D20167" s="30" t="s">
        <v>769</v>
      </c>
      <c r="E20167" s="75">
        <v>93</v>
      </c>
      <c r="F20167" s="30" t="s">
        <v>70</v>
      </c>
      <c r="G20167" s="30" t="s">
        <v>71</v>
      </c>
      <c r="H20167" s="75">
        <v>2</v>
      </c>
    </row>
    <row r="20168" spans="1:8">
      <c r="A20168" s="30" t="s">
        <v>5030</v>
      </c>
      <c r="B20168" s="74">
        <v>46223</v>
      </c>
      <c r="C20168" s="30" t="s">
        <v>770</v>
      </c>
      <c r="D20168" s="30" t="s">
        <v>771</v>
      </c>
      <c r="E20168" s="75">
        <v>63</v>
      </c>
      <c r="F20168" s="30" t="s">
        <v>70</v>
      </c>
      <c r="G20168" s="30" t="s">
        <v>71</v>
      </c>
      <c r="H20168" s="75">
        <v>2</v>
      </c>
    </row>
    <row r="20169" spans="1:8">
      <c r="A20169" s="30" t="s">
        <v>5030</v>
      </c>
      <c r="B20169" s="74">
        <v>46223</v>
      </c>
      <c r="C20169" s="30" t="s">
        <v>772</v>
      </c>
      <c r="D20169" s="30" t="s">
        <v>773</v>
      </c>
      <c r="E20169" s="75">
        <v>133</v>
      </c>
      <c r="F20169" s="30" t="s">
        <v>80</v>
      </c>
      <c r="G20169" s="30" t="s">
        <v>81</v>
      </c>
      <c r="H20169" s="75">
        <v>1</v>
      </c>
    </row>
    <row r="20170" spans="1:8">
      <c r="A20170" s="30" t="s">
        <v>5030</v>
      </c>
      <c r="B20170" s="74">
        <v>46223</v>
      </c>
      <c r="C20170" s="30" t="s">
        <v>774</v>
      </c>
      <c r="D20170" s="30" t="s">
        <v>775</v>
      </c>
      <c r="E20170" s="75">
        <v>126</v>
      </c>
      <c r="F20170" s="30" t="s">
        <v>70</v>
      </c>
      <c r="G20170" s="30" t="s">
        <v>71</v>
      </c>
      <c r="H20170" s="75">
        <v>2</v>
      </c>
    </row>
    <row r="20171" spans="1:8">
      <c r="A20171" s="30" t="s">
        <v>5030</v>
      </c>
      <c r="B20171" s="74">
        <v>46223</v>
      </c>
      <c r="C20171" s="30" t="s">
        <v>776</v>
      </c>
      <c r="D20171" s="30" t="s">
        <v>777</v>
      </c>
      <c r="E20171" s="75">
        <v>56</v>
      </c>
      <c r="F20171" s="30" t="s">
        <v>68</v>
      </c>
      <c r="G20171" s="30" t="s">
        <v>69</v>
      </c>
      <c r="H20171" s="75">
        <v>1</v>
      </c>
    </row>
    <row r="20172" spans="1:8">
      <c r="A20172" s="30" t="s">
        <v>5030</v>
      </c>
      <c r="B20172" s="74">
        <v>46223</v>
      </c>
      <c r="C20172" s="30" t="s">
        <v>780</v>
      </c>
      <c r="D20172" s="30" t="s">
        <v>781</v>
      </c>
      <c r="E20172" s="75">
        <v>71</v>
      </c>
      <c r="F20172" s="30" t="s">
        <v>68</v>
      </c>
      <c r="G20172" s="30" t="s">
        <v>69</v>
      </c>
      <c r="H20172" s="75">
        <v>1</v>
      </c>
    </row>
    <row r="20173" spans="1:8">
      <c r="A20173" s="30" t="s">
        <v>5030</v>
      </c>
      <c r="B20173" s="74">
        <v>46223</v>
      </c>
      <c r="C20173" s="30" t="s">
        <v>784</v>
      </c>
      <c r="D20173" s="30" t="s">
        <v>785</v>
      </c>
      <c r="E20173" s="75">
        <v>9</v>
      </c>
      <c r="F20173" s="30" t="s">
        <v>80</v>
      </c>
      <c r="G20173" s="30" t="s">
        <v>81</v>
      </c>
      <c r="H20173" s="75">
        <v>1</v>
      </c>
    </row>
    <row r="20174" spans="1:8">
      <c r="A20174" s="30" t="s">
        <v>5030</v>
      </c>
      <c r="B20174" s="74">
        <v>46223</v>
      </c>
      <c r="C20174" s="30" t="s">
        <v>786</v>
      </c>
      <c r="D20174" s="30" t="s">
        <v>787</v>
      </c>
      <c r="E20174" s="75">
        <v>65</v>
      </c>
      <c r="F20174" s="30" t="s">
        <v>70</v>
      </c>
      <c r="G20174" s="30" t="s">
        <v>71</v>
      </c>
      <c r="H20174" s="75">
        <v>2</v>
      </c>
    </row>
    <row r="20175" spans="1:8">
      <c r="A20175" s="30" t="s">
        <v>5030</v>
      </c>
      <c r="B20175" s="74">
        <v>46223</v>
      </c>
      <c r="C20175" s="30" t="s">
        <v>788</v>
      </c>
      <c r="D20175" s="30" t="s">
        <v>789</v>
      </c>
      <c r="E20175" s="75">
        <v>52</v>
      </c>
      <c r="F20175" s="30" t="s">
        <v>68</v>
      </c>
      <c r="G20175" s="30" t="s">
        <v>69</v>
      </c>
      <c r="H20175" s="75">
        <v>1</v>
      </c>
    </row>
    <row r="20176" spans="1:8">
      <c r="A20176" s="30" t="s">
        <v>5030</v>
      </c>
      <c r="B20176" s="74">
        <v>46223</v>
      </c>
      <c r="C20176" s="30" t="s">
        <v>790</v>
      </c>
      <c r="D20176" s="30" t="s">
        <v>791</v>
      </c>
      <c r="E20176" s="75">
        <v>74</v>
      </c>
      <c r="F20176" s="30" t="s">
        <v>70</v>
      </c>
      <c r="G20176" s="30" t="s">
        <v>71</v>
      </c>
      <c r="H20176" s="75">
        <v>2</v>
      </c>
    </row>
    <row r="20177" spans="1:8">
      <c r="A20177" s="30" t="s">
        <v>5030</v>
      </c>
      <c r="B20177" s="74">
        <v>46223</v>
      </c>
      <c r="C20177" s="30" t="s">
        <v>798</v>
      </c>
      <c r="D20177" s="30" t="s">
        <v>799</v>
      </c>
      <c r="E20177" s="75">
        <v>101</v>
      </c>
      <c r="F20177" s="30" t="s">
        <v>68</v>
      </c>
      <c r="G20177" s="30" t="s">
        <v>69</v>
      </c>
      <c r="H20177" s="75">
        <v>1</v>
      </c>
    </row>
    <row r="20178" spans="1:8">
      <c r="A20178" s="30" t="s">
        <v>5030</v>
      </c>
      <c r="B20178" s="74">
        <v>46223</v>
      </c>
      <c r="C20178" s="30" t="s">
        <v>802</v>
      </c>
      <c r="D20178" s="30" t="s">
        <v>803</v>
      </c>
      <c r="E20178" s="75">
        <v>197</v>
      </c>
      <c r="F20178" s="30" t="s">
        <v>70</v>
      </c>
      <c r="G20178" s="30" t="s">
        <v>71</v>
      </c>
      <c r="H20178" s="75">
        <v>2</v>
      </c>
    </row>
    <row r="20179" spans="1:8">
      <c r="A20179" s="30" t="s">
        <v>5030</v>
      </c>
      <c r="B20179" s="74">
        <v>46223</v>
      </c>
      <c r="C20179" s="30" t="s">
        <v>804</v>
      </c>
      <c r="D20179" s="30" t="s">
        <v>805</v>
      </c>
      <c r="E20179" s="75">
        <v>81</v>
      </c>
      <c r="F20179" s="30" t="s">
        <v>80</v>
      </c>
      <c r="G20179" s="30" t="s">
        <v>81</v>
      </c>
      <c r="H20179" s="75">
        <v>1</v>
      </c>
    </row>
    <row r="20180" spans="1:8">
      <c r="A20180" s="30" t="s">
        <v>5030</v>
      </c>
      <c r="B20180" s="74">
        <v>46223</v>
      </c>
      <c r="C20180" s="30" t="s">
        <v>808</v>
      </c>
      <c r="D20180" s="30" t="s">
        <v>809</v>
      </c>
      <c r="E20180" s="75">
        <v>61</v>
      </c>
      <c r="F20180" s="30" t="s">
        <v>70</v>
      </c>
      <c r="G20180" s="30" t="s">
        <v>71</v>
      </c>
      <c r="H20180" s="75">
        <v>2</v>
      </c>
    </row>
    <row r="20181" spans="1:8">
      <c r="A20181" s="30" t="s">
        <v>5030</v>
      </c>
      <c r="B20181" s="74">
        <v>46223</v>
      </c>
      <c r="C20181" s="30" t="s">
        <v>810</v>
      </c>
      <c r="D20181" s="30" t="s">
        <v>811</v>
      </c>
      <c r="E20181" s="75">
        <v>60</v>
      </c>
      <c r="F20181" s="30" t="s">
        <v>68</v>
      </c>
      <c r="G20181" s="30" t="s">
        <v>69</v>
      </c>
      <c r="H20181" s="75">
        <v>1</v>
      </c>
    </row>
    <row r="20182" spans="1:8">
      <c r="A20182" s="30" t="s">
        <v>5030</v>
      </c>
      <c r="B20182" s="74">
        <v>46223</v>
      </c>
      <c r="C20182" s="30" t="s">
        <v>818</v>
      </c>
      <c r="D20182" s="30" t="s">
        <v>819</v>
      </c>
      <c r="E20182" s="75">
        <v>98</v>
      </c>
      <c r="F20182" s="30" t="s">
        <v>53</v>
      </c>
      <c r="G20182" s="30" t="s">
        <v>54</v>
      </c>
      <c r="H20182" s="75">
        <v>1</v>
      </c>
    </row>
    <row r="20183" spans="1:8">
      <c r="A20183" s="30" t="s">
        <v>5030</v>
      </c>
      <c r="B20183" s="74">
        <v>46223</v>
      </c>
      <c r="C20183" s="30" t="s">
        <v>820</v>
      </c>
      <c r="D20183" s="30" t="s">
        <v>821</v>
      </c>
      <c r="E20183" s="75">
        <v>54</v>
      </c>
      <c r="F20183" s="30" t="s">
        <v>68</v>
      </c>
      <c r="G20183" s="30" t="s">
        <v>69</v>
      </c>
      <c r="H20183" s="75">
        <v>1</v>
      </c>
    </row>
    <row r="20184" spans="1:8">
      <c r="A20184" s="30" t="s">
        <v>5030</v>
      </c>
      <c r="B20184" s="74">
        <v>46223</v>
      </c>
      <c r="C20184" s="30" t="s">
        <v>822</v>
      </c>
      <c r="D20184" s="30" t="s">
        <v>823</v>
      </c>
      <c r="E20184" s="75">
        <v>97</v>
      </c>
      <c r="F20184" s="30" t="s">
        <v>68</v>
      </c>
      <c r="G20184" s="30" t="s">
        <v>69</v>
      </c>
      <c r="H20184" s="75">
        <v>1</v>
      </c>
    </row>
    <row r="20185" spans="1:8">
      <c r="A20185" s="30" t="s">
        <v>5030</v>
      </c>
      <c r="B20185" s="74">
        <v>46223</v>
      </c>
      <c r="C20185" s="30" t="s">
        <v>824</v>
      </c>
      <c r="D20185" s="30" t="s">
        <v>825</v>
      </c>
      <c r="E20185" s="75">
        <v>101</v>
      </c>
      <c r="F20185" s="30" t="s">
        <v>80</v>
      </c>
      <c r="G20185" s="30" t="s">
        <v>81</v>
      </c>
      <c r="H20185" s="75">
        <v>1</v>
      </c>
    </row>
    <row r="20186" spans="1:8">
      <c r="A20186" s="30" t="s">
        <v>5030</v>
      </c>
      <c r="B20186" s="74">
        <v>46223</v>
      </c>
      <c r="C20186" s="30" t="s">
        <v>826</v>
      </c>
      <c r="D20186" s="30" t="s">
        <v>827</v>
      </c>
      <c r="E20186" s="75">
        <v>76</v>
      </c>
      <c r="F20186" s="30" t="s">
        <v>70</v>
      </c>
      <c r="G20186" s="30" t="s">
        <v>71</v>
      </c>
      <c r="H20186" s="75">
        <v>2</v>
      </c>
    </row>
    <row r="20187" spans="1:8">
      <c r="A20187" s="30" t="s">
        <v>5030</v>
      </c>
      <c r="B20187" s="74">
        <v>46223</v>
      </c>
      <c r="C20187" s="30" t="s">
        <v>828</v>
      </c>
      <c r="D20187" s="30" t="s">
        <v>829</v>
      </c>
      <c r="E20187" s="75">
        <v>37</v>
      </c>
      <c r="F20187" s="30" t="s">
        <v>70</v>
      </c>
      <c r="G20187" s="30" t="s">
        <v>71</v>
      </c>
      <c r="H20187" s="75">
        <v>2</v>
      </c>
    </row>
    <row r="20188" spans="1:8">
      <c r="A20188" s="30" t="s">
        <v>5030</v>
      </c>
      <c r="B20188" s="74">
        <v>46223</v>
      </c>
      <c r="C20188" s="30" t="s">
        <v>832</v>
      </c>
      <c r="D20188" s="30" t="s">
        <v>833</v>
      </c>
      <c r="E20188" s="75">
        <v>48</v>
      </c>
      <c r="F20188" s="30" t="s">
        <v>68</v>
      </c>
      <c r="G20188" s="30" t="s">
        <v>69</v>
      </c>
      <c r="H20188" s="75">
        <v>1</v>
      </c>
    </row>
    <row r="20189" spans="1:8">
      <c r="A20189" s="30" t="s">
        <v>5030</v>
      </c>
      <c r="B20189" s="74">
        <v>46223</v>
      </c>
      <c r="C20189" s="30" t="s">
        <v>836</v>
      </c>
      <c r="D20189" s="30" t="s">
        <v>837</v>
      </c>
      <c r="E20189" s="75">
        <v>23</v>
      </c>
      <c r="F20189" s="30" t="s">
        <v>53</v>
      </c>
      <c r="G20189" s="30" t="s">
        <v>54</v>
      </c>
      <c r="H20189" s="75">
        <v>1</v>
      </c>
    </row>
    <row r="20190" spans="1:8">
      <c r="A20190" s="30" t="s">
        <v>5030</v>
      </c>
      <c r="B20190" s="74">
        <v>46223</v>
      </c>
      <c r="C20190" s="30" t="s">
        <v>838</v>
      </c>
      <c r="D20190" s="30" t="s">
        <v>839</v>
      </c>
      <c r="E20190" s="75">
        <v>99</v>
      </c>
      <c r="F20190" s="30" t="s">
        <v>70</v>
      </c>
      <c r="G20190" s="30" t="s">
        <v>71</v>
      </c>
      <c r="H20190" s="75">
        <v>2</v>
      </c>
    </row>
    <row r="20191" spans="1:8">
      <c r="A20191" s="30" t="s">
        <v>5030</v>
      </c>
      <c r="B20191" s="74">
        <v>46223</v>
      </c>
      <c r="C20191" s="30" t="s">
        <v>840</v>
      </c>
      <c r="D20191" s="30" t="s">
        <v>841</v>
      </c>
      <c r="E20191" s="75">
        <v>63</v>
      </c>
      <c r="F20191" s="30" t="s">
        <v>70</v>
      </c>
      <c r="G20191" s="30" t="s">
        <v>71</v>
      </c>
      <c r="H20191" s="75">
        <v>2</v>
      </c>
    </row>
    <row r="20192" spans="1:8">
      <c r="A20192" s="30" t="s">
        <v>5030</v>
      </c>
      <c r="B20192" s="74">
        <v>46223</v>
      </c>
      <c r="C20192" s="30" t="s">
        <v>842</v>
      </c>
      <c r="D20192" s="30" t="s">
        <v>843</v>
      </c>
      <c r="E20192" s="75">
        <v>79</v>
      </c>
      <c r="F20192" s="30" t="s">
        <v>70</v>
      </c>
      <c r="G20192" s="30" t="s">
        <v>71</v>
      </c>
      <c r="H20192" s="75">
        <v>2</v>
      </c>
    </row>
    <row r="20193" spans="1:8">
      <c r="A20193" s="30" t="s">
        <v>5030</v>
      </c>
      <c r="B20193" s="74">
        <v>46223</v>
      </c>
      <c r="C20193" s="30" t="s">
        <v>848</v>
      </c>
      <c r="D20193" s="30" t="s">
        <v>849</v>
      </c>
      <c r="E20193" s="75">
        <v>128</v>
      </c>
      <c r="F20193" s="30" t="s">
        <v>70</v>
      </c>
      <c r="G20193" s="30" t="s">
        <v>71</v>
      </c>
      <c r="H20193" s="75">
        <v>2</v>
      </c>
    </row>
    <row r="20194" spans="1:8">
      <c r="A20194" s="30" t="s">
        <v>5030</v>
      </c>
      <c r="B20194" s="74">
        <v>46223</v>
      </c>
      <c r="C20194" s="30" t="s">
        <v>850</v>
      </c>
      <c r="D20194" s="30" t="s">
        <v>851</v>
      </c>
      <c r="E20194" s="75">
        <v>53</v>
      </c>
      <c r="F20194" s="30" t="s">
        <v>68</v>
      </c>
      <c r="G20194" s="30" t="s">
        <v>69</v>
      </c>
      <c r="H20194" s="75">
        <v>1</v>
      </c>
    </row>
    <row r="20195" spans="1:8">
      <c r="A20195" s="30" t="s">
        <v>5030</v>
      </c>
      <c r="B20195" s="74">
        <v>46223</v>
      </c>
      <c r="C20195" s="30" t="s">
        <v>856</v>
      </c>
      <c r="D20195" s="30" t="s">
        <v>857</v>
      </c>
      <c r="E20195" s="75">
        <v>4</v>
      </c>
      <c r="F20195" s="30" t="s">
        <v>76</v>
      </c>
      <c r="G20195" s="30" t="s">
        <v>77</v>
      </c>
      <c r="H20195" s="75">
        <v>1</v>
      </c>
    </row>
    <row r="20196" spans="1:8">
      <c r="A20196" s="30" t="s">
        <v>5030</v>
      </c>
      <c r="B20196" s="74">
        <v>46223</v>
      </c>
      <c r="C20196" s="30" t="s">
        <v>858</v>
      </c>
      <c r="D20196" s="30" t="s">
        <v>859</v>
      </c>
      <c r="E20196" s="75">
        <v>34</v>
      </c>
      <c r="F20196" s="30" t="s">
        <v>53</v>
      </c>
      <c r="G20196" s="30" t="s">
        <v>54</v>
      </c>
      <c r="H20196" s="75">
        <v>1</v>
      </c>
    </row>
    <row r="20197" spans="1:8">
      <c r="A20197" s="30" t="s">
        <v>5030</v>
      </c>
      <c r="B20197" s="74">
        <v>46223</v>
      </c>
      <c r="C20197" s="30" t="s">
        <v>860</v>
      </c>
      <c r="D20197" s="30" t="s">
        <v>861</v>
      </c>
      <c r="E20197" s="75">
        <v>71</v>
      </c>
      <c r="F20197" s="30" t="s">
        <v>70</v>
      </c>
      <c r="G20197" s="30" t="s">
        <v>71</v>
      </c>
      <c r="H20197" s="75">
        <v>2</v>
      </c>
    </row>
    <row r="20198" spans="1:8">
      <c r="A20198" s="30" t="s">
        <v>5030</v>
      </c>
      <c r="B20198" s="74">
        <v>46223</v>
      </c>
      <c r="C20198" s="30" t="s">
        <v>866</v>
      </c>
      <c r="D20198" s="30" t="s">
        <v>867</v>
      </c>
      <c r="E20198" s="75">
        <v>87</v>
      </c>
      <c r="F20198" s="30" t="s">
        <v>70</v>
      </c>
      <c r="G20198" s="30" t="s">
        <v>71</v>
      </c>
      <c r="H20198" s="75">
        <v>2</v>
      </c>
    </row>
    <row r="20199" spans="1:8">
      <c r="A20199" s="30" t="s">
        <v>5030</v>
      </c>
      <c r="B20199" s="74">
        <v>46223</v>
      </c>
      <c r="C20199" s="30" t="s">
        <v>868</v>
      </c>
      <c r="D20199" s="30" t="s">
        <v>869</v>
      </c>
      <c r="E20199" s="75">
        <v>54</v>
      </c>
      <c r="F20199" s="30" t="s">
        <v>76</v>
      </c>
      <c r="G20199" s="30" t="s">
        <v>77</v>
      </c>
      <c r="H20199" s="75">
        <v>1</v>
      </c>
    </row>
    <row r="20200" spans="1:8">
      <c r="A20200" s="30" t="s">
        <v>5030</v>
      </c>
      <c r="B20200" s="74">
        <v>46223</v>
      </c>
      <c r="C20200" s="30" t="s">
        <v>870</v>
      </c>
      <c r="D20200" s="30" t="s">
        <v>871</v>
      </c>
      <c r="E20200" s="75">
        <v>49</v>
      </c>
      <c r="F20200" s="30" t="s">
        <v>70</v>
      </c>
      <c r="G20200" s="30" t="s">
        <v>71</v>
      </c>
      <c r="H20200" s="75">
        <v>2</v>
      </c>
    </row>
    <row r="20201" spans="1:8">
      <c r="A20201" s="30" t="s">
        <v>5030</v>
      </c>
      <c r="B20201" s="74">
        <v>46223</v>
      </c>
      <c r="C20201" s="30" t="s">
        <v>878</v>
      </c>
      <c r="D20201" s="30" t="s">
        <v>879</v>
      </c>
      <c r="E20201" s="75">
        <v>54</v>
      </c>
      <c r="F20201" s="30" t="s">
        <v>68</v>
      </c>
      <c r="G20201" s="30" t="s">
        <v>69</v>
      </c>
      <c r="H20201" s="75">
        <v>1</v>
      </c>
    </row>
    <row r="20202" spans="1:8">
      <c r="A20202" s="30" t="s">
        <v>5030</v>
      </c>
      <c r="B20202" s="74">
        <v>46223</v>
      </c>
      <c r="C20202" s="30" t="s">
        <v>880</v>
      </c>
      <c r="D20202" s="30" t="s">
        <v>881</v>
      </c>
      <c r="E20202" s="75">
        <v>7</v>
      </c>
      <c r="F20202" s="30" t="s">
        <v>70</v>
      </c>
      <c r="G20202" s="30" t="s">
        <v>71</v>
      </c>
      <c r="H20202" s="75">
        <v>2</v>
      </c>
    </row>
    <row r="20203" spans="1:8">
      <c r="A20203" s="30" t="s">
        <v>5030</v>
      </c>
      <c r="B20203" s="74">
        <v>46223</v>
      </c>
      <c r="C20203" s="30" t="s">
        <v>882</v>
      </c>
      <c r="D20203" s="30" t="s">
        <v>883</v>
      </c>
      <c r="E20203" s="75">
        <v>44</v>
      </c>
      <c r="F20203" s="30" t="s">
        <v>70</v>
      </c>
      <c r="G20203" s="30" t="s">
        <v>71</v>
      </c>
      <c r="H20203" s="75">
        <v>2</v>
      </c>
    </row>
    <row r="20204" spans="1:8">
      <c r="A20204" s="30" t="s">
        <v>5030</v>
      </c>
      <c r="B20204" s="74">
        <v>46223</v>
      </c>
      <c r="C20204" s="30" t="s">
        <v>886</v>
      </c>
      <c r="D20204" s="30" t="s">
        <v>887</v>
      </c>
      <c r="E20204" s="75">
        <v>102</v>
      </c>
      <c r="F20204" s="30" t="s">
        <v>70</v>
      </c>
      <c r="G20204" s="30" t="s">
        <v>71</v>
      </c>
      <c r="H20204" s="75">
        <v>2</v>
      </c>
    </row>
    <row r="20205" spans="1:8">
      <c r="A20205" s="30" t="s">
        <v>5030</v>
      </c>
      <c r="B20205" s="74">
        <v>46223</v>
      </c>
      <c r="C20205" s="30" t="s">
        <v>894</v>
      </c>
      <c r="D20205" s="30" t="s">
        <v>895</v>
      </c>
      <c r="E20205" s="75">
        <v>44</v>
      </c>
      <c r="F20205" s="30" t="s">
        <v>68</v>
      </c>
      <c r="G20205" s="30" t="s">
        <v>69</v>
      </c>
      <c r="H20205" s="75">
        <v>1</v>
      </c>
    </row>
    <row r="20206" spans="1:8">
      <c r="A20206" s="30" t="s">
        <v>5030</v>
      </c>
      <c r="B20206" s="74">
        <v>46223</v>
      </c>
      <c r="C20206" s="30" t="s">
        <v>900</v>
      </c>
      <c r="D20206" s="30" t="s">
        <v>901</v>
      </c>
      <c r="E20206" s="75">
        <v>15</v>
      </c>
      <c r="F20206" s="30" t="s">
        <v>68</v>
      </c>
      <c r="G20206" s="30" t="s">
        <v>69</v>
      </c>
      <c r="H20206" s="75">
        <v>1</v>
      </c>
    </row>
    <row r="20207" spans="1:8">
      <c r="A20207" s="30" t="s">
        <v>5030</v>
      </c>
      <c r="B20207" s="74">
        <v>46223</v>
      </c>
      <c r="C20207" s="30" t="s">
        <v>902</v>
      </c>
      <c r="D20207" s="30" t="s">
        <v>903</v>
      </c>
      <c r="E20207" s="75">
        <v>24</v>
      </c>
      <c r="F20207" s="30" t="s">
        <v>68</v>
      </c>
      <c r="G20207" s="30" t="s">
        <v>69</v>
      </c>
      <c r="H20207" s="75">
        <v>1</v>
      </c>
    </row>
    <row r="20208" spans="1:8">
      <c r="A20208" s="30" t="s">
        <v>5030</v>
      </c>
      <c r="B20208" s="74">
        <v>46223</v>
      </c>
      <c r="C20208" s="30" t="s">
        <v>906</v>
      </c>
      <c r="D20208" s="30" t="s">
        <v>907</v>
      </c>
      <c r="E20208" s="75">
        <v>4</v>
      </c>
      <c r="F20208" s="30" t="s">
        <v>70</v>
      </c>
      <c r="G20208" s="30" t="s">
        <v>71</v>
      </c>
      <c r="H20208" s="75">
        <v>2</v>
      </c>
    </row>
    <row r="20209" spans="1:8">
      <c r="A20209" s="30" t="s">
        <v>5030</v>
      </c>
      <c r="B20209" s="74">
        <v>46223</v>
      </c>
      <c r="C20209" s="30" t="s">
        <v>908</v>
      </c>
      <c r="D20209" s="30" t="s">
        <v>909</v>
      </c>
      <c r="E20209" s="75">
        <v>76</v>
      </c>
      <c r="F20209" s="30" t="s">
        <v>80</v>
      </c>
      <c r="G20209" s="30" t="s">
        <v>81</v>
      </c>
      <c r="H20209" s="75">
        <v>1</v>
      </c>
    </row>
    <row r="20210" spans="1:8">
      <c r="A20210" s="30" t="s">
        <v>5030</v>
      </c>
      <c r="B20210" s="74">
        <v>46223</v>
      </c>
      <c r="C20210" s="30" t="s">
        <v>910</v>
      </c>
      <c r="D20210" s="30" t="s">
        <v>911</v>
      </c>
      <c r="E20210" s="75">
        <v>40</v>
      </c>
      <c r="F20210" s="30" t="s">
        <v>68</v>
      </c>
      <c r="G20210" s="30" t="s">
        <v>69</v>
      </c>
      <c r="H20210" s="75">
        <v>1</v>
      </c>
    </row>
    <row r="20211" spans="1:8">
      <c r="A20211" s="30" t="s">
        <v>5030</v>
      </c>
      <c r="B20211" s="74">
        <v>46223</v>
      </c>
      <c r="C20211" s="30" t="s">
        <v>912</v>
      </c>
      <c r="D20211" s="30" t="s">
        <v>913</v>
      </c>
      <c r="E20211" s="75">
        <v>35</v>
      </c>
      <c r="F20211" s="30" t="s">
        <v>68</v>
      </c>
      <c r="G20211" s="30" t="s">
        <v>69</v>
      </c>
      <c r="H20211" s="75">
        <v>1</v>
      </c>
    </row>
    <row r="20212" spans="1:8">
      <c r="A20212" s="30" t="s">
        <v>5030</v>
      </c>
      <c r="B20212" s="74">
        <v>46223</v>
      </c>
      <c r="C20212" s="30" t="s">
        <v>914</v>
      </c>
      <c r="D20212" s="30" t="s">
        <v>915</v>
      </c>
      <c r="E20212" s="75">
        <v>6</v>
      </c>
      <c r="F20212" s="30" t="s">
        <v>53</v>
      </c>
      <c r="G20212" s="30" t="s">
        <v>54</v>
      </c>
      <c r="H20212" s="75">
        <v>1</v>
      </c>
    </row>
    <row r="20213" spans="1:8">
      <c r="A20213" s="30" t="s">
        <v>5030</v>
      </c>
      <c r="B20213" s="74">
        <v>46223</v>
      </c>
      <c r="C20213" s="30" t="s">
        <v>920</v>
      </c>
      <c r="D20213" s="30" t="s">
        <v>921</v>
      </c>
      <c r="E20213" s="75">
        <v>141</v>
      </c>
      <c r="F20213" s="30" t="s">
        <v>80</v>
      </c>
      <c r="G20213" s="30" t="s">
        <v>81</v>
      </c>
      <c r="H20213" s="75">
        <v>1</v>
      </c>
    </row>
    <row r="20214" spans="1:8">
      <c r="A20214" s="30" t="s">
        <v>5030</v>
      </c>
      <c r="B20214" s="74">
        <v>46223</v>
      </c>
      <c r="C20214" s="30" t="s">
        <v>926</v>
      </c>
      <c r="D20214" s="30" t="s">
        <v>927</v>
      </c>
      <c r="E20214" s="75">
        <v>141</v>
      </c>
      <c r="F20214" s="30" t="s">
        <v>70</v>
      </c>
      <c r="G20214" s="30" t="s">
        <v>71</v>
      </c>
      <c r="H20214" s="75">
        <v>2</v>
      </c>
    </row>
    <row r="20215" spans="1:8">
      <c r="A20215" s="30" t="s">
        <v>5030</v>
      </c>
      <c r="B20215" s="74">
        <v>46223</v>
      </c>
      <c r="C20215" s="30" t="s">
        <v>928</v>
      </c>
      <c r="D20215" s="30" t="s">
        <v>929</v>
      </c>
      <c r="E20215" s="75">
        <v>49</v>
      </c>
      <c r="F20215" s="30" t="s">
        <v>70</v>
      </c>
      <c r="G20215" s="30" t="s">
        <v>71</v>
      </c>
      <c r="H20215" s="75">
        <v>2</v>
      </c>
    </row>
    <row r="20216" spans="1:8">
      <c r="A20216" s="30" t="s">
        <v>5030</v>
      </c>
      <c r="B20216" s="74">
        <v>46223</v>
      </c>
      <c r="C20216" s="30" t="s">
        <v>932</v>
      </c>
      <c r="D20216" s="30" t="s">
        <v>933</v>
      </c>
      <c r="E20216" s="75">
        <v>1</v>
      </c>
      <c r="F20216" s="30" t="s">
        <v>80</v>
      </c>
      <c r="G20216" s="30" t="s">
        <v>81</v>
      </c>
      <c r="H20216" s="75">
        <v>1</v>
      </c>
    </row>
    <row r="20217" spans="1:8">
      <c r="A20217" s="30" t="s">
        <v>5030</v>
      </c>
      <c r="B20217" s="74">
        <v>46223</v>
      </c>
      <c r="C20217" s="30" t="s">
        <v>934</v>
      </c>
      <c r="D20217" s="30" t="s">
        <v>935</v>
      </c>
      <c r="E20217" s="75">
        <v>63</v>
      </c>
      <c r="F20217" s="30" t="s">
        <v>70</v>
      </c>
      <c r="G20217" s="30" t="s">
        <v>71</v>
      </c>
      <c r="H20217" s="75">
        <v>2</v>
      </c>
    </row>
    <row r="20218" spans="1:8">
      <c r="A20218" s="30" t="s">
        <v>5030</v>
      </c>
      <c r="B20218" s="74">
        <v>46223</v>
      </c>
      <c r="C20218" s="30" t="s">
        <v>936</v>
      </c>
      <c r="D20218" s="30" t="s">
        <v>937</v>
      </c>
      <c r="E20218" s="75">
        <v>43</v>
      </c>
      <c r="F20218" s="30" t="s">
        <v>68</v>
      </c>
      <c r="G20218" s="30" t="s">
        <v>69</v>
      </c>
      <c r="H20218" s="75">
        <v>1</v>
      </c>
    </row>
    <row r="20219" spans="1:8">
      <c r="A20219" s="30" t="s">
        <v>5030</v>
      </c>
      <c r="B20219" s="74">
        <v>46223</v>
      </c>
      <c r="C20219" s="30" t="s">
        <v>938</v>
      </c>
      <c r="D20219" s="30" t="s">
        <v>939</v>
      </c>
      <c r="E20219" s="75">
        <v>54</v>
      </c>
      <c r="F20219" s="30" t="s">
        <v>80</v>
      </c>
      <c r="G20219" s="30" t="s">
        <v>81</v>
      </c>
      <c r="H20219" s="75">
        <v>1</v>
      </c>
    </row>
    <row r="20220" spans="1:8">
      <c r="A20220" s="30" t="s">
        <v>5030</v>
      </c>
      <c r="B20220" s="74">
        <v>46223</v>
      </c>
      <c r="C20220" s="30" t="s">
        <v>940</v>
      </c>
      <c r="D20220" s="30" t="s">
        <v>941</v>
      </c>
      <c r="E20220" s="75">
        <v>40</v>
      </c>
      <c r="F20220" s="30" t="s">
        <v>68</v>
      </c>
      <c r="G20220" s="30" t="s">
        <v>69</v>
      </c>
      <c r="H20220" s="75">
        <v>1</v>
      </c>
    </row>
    <row r="20221" spans="1:8">
      <c r="A20221" s="30" t="s">
        <v>5030</v>
      </c>
      <c r="B20221" s="74">
        <v>46223</v>
      </c>
      <c r="C20221" s="30" t="s">
        <v>946</v>
      </c>
      <c r="D20221" s="30" t="s">
        <v>947</v>
      </c>
      <c r="E20221" s="75">
        <v>7</v>
      </c>
      <c r="F20221" s="30" t="s">
        <v>68</v>
      </c>
      <c r="G20221" s="30" t="s">
        <v>69</v>
      </c>
      <c r="H20221" s="75">
        <v>1</v>
      </c>
    </row>
    <row r="20222" spans="1:8">
      <c r="A20222" s="30" t="s">
        <v>5030</v>
      </c>
      <c r="B20222" s="74">
        <v>46223</v>
      </c>
      <c r="C20222" s="30" t="s">
        <v>948</v>
      </c>
      <c r="D20222" s="30" t="s">
        <v>949</v>
      </c>
      <c r="E20222" s="75">
        <v>218</v>
      </c>
      <c r="F20222" s="30" t="s">
        <v>72</v>
      </c>
      <c r="G20222" s="30" t="s">
        <v>73</v>
      </c>
      <c r="H20222" s="75">
        <v>3</v>
      </c>
    </row>
    <row r="20223" spans="1:8">
      <c r="A20223" s="30" t="s">
        <v>5030</v>
      </c>
      <c r="B20223" s="74">
        <v>46223</v>
      </c>
      <c r="C20223" s="30" t="s">
        <v>950</v>
      </c>
      <c r="D20223" s="30" t="s">
        <v>951</v>
      </c>
      <c r="E20223" s="75">
        <v>33</v>
      </c>
      <c r="F20223" s="30" t="s">
        <v>53</v>
      </c>
      <c r="G20223" s="30" t="s">
        <v>54</v>
      </c>
      <c r="H20223" s="75">
        <v>1</v>
      </c>
    </row>
    <row r="20224" spans="1:8">
      <c r="A20224" s="30" t="s">
        <v>5030</v>
      </c>
      <c r="B20224" s="74">
        <v>46223</v>
      </c>
      <c r="C20224" s="30" t="s">
        <v>952</v>
      </c>
      <c r="D20224" s="30" t="s">
        <v>953</v>
      </c>
      <c r="E20224" s="75">
        <v>69</v>
      </c>
      <c r="F20224" s="30" t="s">
        <v>70</v>
      </c>
      <c r="G20224" s="30" t="s">
        <v>71</v>
      </c>
      <c r="H20224" s="75">
        <v>2</v>
      </c>
    </row>
    <row r="20225" spans="1:8">
      <c r="A20225" s="30" t="s">
        <v>5030</v>
      </c>
      <c r="B20225" s="74">
        <v>46223</v>
      </c>
      <c r="C20225" s="30" t="s">
        <v>954</v>
      </c>
      <c r="D20225" s="30" t="s">
        <v>955</v>
      </c>
      <c r="E20225" s="75">
        <v>42</v>
      </c>
      <c r="F20225" s="30" t="s">
        <v>70</v>
      </c>
      <c r="G20225" s="30" t="s">
        <v>71</v>
      </c>
      <c r="H20225" s="75">
        <v>2</v>
      </c>
    </row>
    <row r="20226" spans="1:8">
      <c r="A20226" s="30" t="s">
        <v>5030</v>
      </c>
      <c r="B20226" s="74">
        <v>46223</v>
      </c>
      <c r="C20226" s="30" t="s">
        <v>958</v>
      </c>
      <c r="D20226" s="30" t="s">
        <v>959</v>
      </c>
      <c r="E20226" s="75">
        <v>30</v>
      </c>
      <c r="F20226" s="30" t="s">
        <v>53</v>
      </c>
      <c r="G20226" s="30" t="s">
        <v>54</v>
      </c>
      <c r="H20226" s="75">
        <v>1</v>
      </c>
    </row>
    <row r="20227" spans="1:8">
      <c r="A20227" s="30" t="s">
        <v>5030</v>
      </c>
      <c r="B20227" s="74">
        <v>46223</v>
      </c>
      <c r="C20227" s="30" t="s">
        <v>960</v>
      </c>
      <c r="D20227" s="30" t="s">
        <v>961</v>
      </c>
      <c r="E20227" s="75">
        <v>30</v>
      </c>
      <c r="F20227" s="30" t="s">
        <v>53</v>
      </c>
      <c r="G20227" s="30" t="s">
        <v>54</v>
      </c>
      <c r="H20227" s="75">
        <v>1</v>
      </c>
    </row>
    <row r="20228" spans="1:8">
      <c r="A20228" s="30" t="s">
        <v>5030</v>
      </c>
      <c r="B20228" s="74">
        <v>46223</v>
      </c>
      <c r="C20228" s="30" t="s">
        <v>968</v>
      </c>
      <c r="D20228" s="30" t="s">
        <v>969</v>
      </c>
      <c r="E20228" s="75">
        <v>70</v>
      </c>
      <c r="F20228" s="30" t="s">
        <v>53</v>
      </c>
      <c r="G20228" s="30" t="s">
        <v>54</v>
      </c>
      <c r="H20228" s="75">
        <v>1</v>
      </c>
    </row>
    <row r="20229" spans="1:8">
      <c r="A20229" s="30" t="s">
        <v>5030</v>
      </c>
      <c r="B20229" s="74">
        <v>46223</v>
      </c>
      <c r="C20229" s="30" t="s">
        <v>970</v>
      </c>
      <c r="D20229" s="30" t="s">
        <v>971</v>
      </c>
      <c r="E20229" s="75">
        <v>11</v>
      </c>
      <c r="F20229" s="30" t="s">
        <v>53</v>
      </c>
      <c r="G20229" s="30" t="s">
        <v>54</v>
      </c>
      <c r="H20229" s="75">
        <v>1</v>
      </c>
    </row>
    <row r="20230" spans="1:8">
      <c r="A20230" s="30" t="s">
        <v>5030</v>
      </c>
      <c r="B20230" s="74">
        <v>46223</v>
      </c>
      <c r="C20230" s="30" t="s">
        <v>972</v>
      </c>
      <c r="D20230" s="30" t="s">
        <v>973</v>
      </c>
      <c r="E20230" s="75">
        <v>94</v>
      </c>
      <c r="F20230" s="30" t="s">
        <v>70</v>
      </c>
      <c r="G20230" s="30" t="s">
        <v>71</v>
      </c>
      <c r="H20230" s="75">
        <v>2</v>
      </c>
    </row>
    <row r="20231" spans="1:8">
      <c r="A20231" s="30" t="s">
        <v>5030</v>
      </c>
      <c r="B20231" s="74">
        <v>46223</v>
      </c>
      <c r="C20231" s="30" t="s">
        <v>974</v>
      </c>
      <c r="D20231" s="30" t="s">
        <v>975</v>
      </c>
      <c r="E20231" s="75">
        <v>218</v>
      </c>
      <c r="F20231" s="30" t="s">
        <v>53</v>
      </c>
      <c r="G20231" s="30" t="s">
        <v>54</v>
      </c>
      <c r="H20231" s="75">
        <v>1</v>
      </c>
    </row>
    <row r="20232" spans="1:8">
      <c r="A20232" s="30" t="s">
        <v>5030</v>
      </c>
      <c r="B20232" s="74">
        <v>46223</v>
      </c>
      <c r="C20232" s="30" t="s">
        <v>976</v>
      </c>
      <c r="D20232" s="30" t="s">
        <v>977</v>
      </c>
      <c r="E20232" s="75">
        <v>32</v>
      </c>
      <c r="F20232" s="30" t="s">
        <v>68</v>
      </c>
      <c r="G20232" s="30" t="s">
        <v>69</v>
      </c>
      <c r="H20232" s="75">
        <v>1</v>
      </c>
    </row>
    <row r="20233" spans="1:8">
      <c r="A20233" s="30" t="s">
        <v>5030</v>
      </c>
      <c r="B20233" s="74">
        <v>46223</v>
      </c>
      <c r="C20233" s="30" t="s">
        <v>980</v>
      </c>
      <c r="D20233" s="30" t="s">
        <v>981</v>
      </c>
      <c r="E20233" s="75">
        <v>262</v>
      </c>
      <c r="F20233" s="30" t="s">
        <v>70</v>
      </c>
      <c r="G20233" s="30" t="s">
        <v>71</v>
      </c>
      <c r="H20233" s="75">
        <v>2</v>
      </c>
    </row>
    <row r="20234" spans="1:8">
      <c r="A20234" s="30" t="s">
        <v>5030</v>
      </c>
      <c r="B20234" s="74">
        <v>46223</v>
      </c>
      <c r="C20234" s="30" t="s">
        <v>982</v>
      </c>
      <c r="D20234" s="30" t="s">
        <v>983</v>
      </c>
      <c r="E20234" s="75">
        <v>52</v>
      </c>
      <c r="F20234" s="30" t="s">
        <v>80</v>
      </c>
      <c r="G20234" s="30" t="s">
        <v>81</v>
      </c>
      <c r="H20234" s="75">
        <v>1</v>
      </c>
    </row>
    <row r="20235" spans="1:8">
      <c r="A20235" s="30" t="s">
        <v>5030</v>
      </c>
      <c r="B20235" s="74">
        <v>46223</v>
      </c>
      <c r="C20235" s="30" t="s">
        <v>986</v>
      </c>
      <c r="D20235" s="30" t="s">
        <v>987</v>
      </c>
      <c r="E20235" s="75">
        <v>92</v>
      </c>
      <c r="F20235" s="30" t="s">
        <v>53</v>
      </c>
      <c r="G20235" s="30" t="s">
        <v>54</v>
      </c>
      <c r="H20235" s="75">
        <v>1</v>
      </c>
    </row>
    <row r="20236" spans="1:8">
      <c r="A20236" s="30" t="s">
        <v>5030</v>
      </c>
      <c r="B20236" s="74">
        <v>46223</v>
      </c>
      <c r="C20236" s="30" t="s">
        <v>988</v>
      </c>
      <c r="D20236" s="30" t="s">
        <v>989</v>
      </c>
      <c r="E20236" s="75">
        <v>6</v>
      </c>
      <c r="F20236" s="30" t="s">
        <v>76</v>
      </c>
      <c r="G20236" s="30" t="s">
        <v>77</v>
      </c>
      <c r="H20236" s="75">
        <v>1</v>
      </c>
    </row>
    <row r="20237" spans="1:8">
      <c r="A20237" s="30" t="s">
        <v>5030</v>
      </c>
      <c r="B20237" s="74">
        <v>46223</v>
      </c>
      <c r="C20237" s="30" t="s">
        <v>1000</v>
      </c>
      <c r="D20237" s="30" t="s">
        <v>1001</v>
      </c>
      <c r="E20237" s="75">
        <v>28</v>
      </c>
      <c r="F20237" s="30" t="s">
        <v>70</v>
      </c>
      <c r="G20237" s="30" t="s">
        <v>71</v>
      </c>
      <c r="H20237" s="75">
        <v>2</v>
      </c>
    </row>
    <row r="20238" spans="1:8">
      <c r="A20238" s="30" t="s">
        <v>5030</v>
      </c>
      <c r="B20238" s="74">
        <v>46223</v>
      </c>
      <c r="C20238" s="30" t="s">
        <v>1004</v>
      </c>
      <c r="D20238" s="30" t="s">
        <v>1005</v>
      </c>
      <c r="E20238" s="75">
        <v>35</v>
      </c>
      <c r="F20238" s="30" t="s">
        <v>53</v>
      </c>
      <c r="G20238" s="30" t="s">
        <v>54</v>
      </c>
      <c r="H20238" s="75">
        <v>1</v>
      </c>
    </row>
    <row r="20239" spans="1:8">
      <c r="A20239" s="30" t="s">
        <v>5030</v>
      </c>
      <c r="B20239" s="74">
        <v>46223</v>
      </c>
      <c r="C20239" s="30" t="s">
        <v>1008</v>
      </c>
      <c r="D20239" s="30" t="s">
        <v>1009</v>
      </c>
      <c r="E20239" s="75">
        <v>22</v>
      </c>
      <c r="F20239" s="30" t="s">
        <v>53</v>
      </c>
      <c r="G20239" s="30" t="s">
        <v>54</v>
      </c>
      <c r="H20239" s="75">
        <v>1</v>
      </c>
    </row>
    <row r="20240" spans="1:8">
      <c r="A20240" s="30" t="s">
        <v>5030</v>
      </c>
      <c r="B20240" s="74">
        <v>46223</v>
      </c>
      <c r="C20240" s="30" t="s">
        <v>1012</v>
      </c>
      <c r="D20240" s="30" t="s">
        <v>1013</v>
      </c>
      <c r="E20240" s="75">
        <v>33</v>
      </c>
      <c r="F20240" s="30" t="s">
        <v>53</v>
      </c>
      <c r="G20240" s="30" t="s">
        <v>54</v>
      </c>
      <c r="H20240" s="75">
        <v>1</v>
      </c>
    </row>
    <row r="20241" spans="1:8">
      <c r="A20241" s="30" t="s">
        <v>5030</v>
      </c>
      <c r="B20241" s="74">
        <v>46223</v>
      </c>
      <c r="C20241" s="30" t="s">
        <v>1014</v>
      </c>
      <c r="D20241" s="30" t="s">
        <v>1015</v>
      </c>
      <c r="E20241" s="75">
        <v>13</v>
      </c>
      <c r="F20241" s="30" t="s">
        <v>53</v>
      </c>
      <c r="G20241" s="30" t="s">
        <v>54</v>
      </c>
      <c r="H20241" s="75">
        <v>1</v>
      </c>
    </row>
    <row r="20242" spans="1:8">
      <c r="A20242" s="30" t="s">
        <v>5030</v>
      </c>
      <c r="B20242" s="74">
        <v>46223</v>
      </c>
      <c r="C20242" s="30" t="s">
        <v>1016</v>
      </c>
      <c r="D20242" s="30" t="s">
        <v>1017</v>
      </c>
      <c r="E20242" s="75">
        <v>34</v>
      </c>
      <c r="F20242" s="30" t="s">
        <v>53</v>
      </c>
      <c r="G20242" s="30" t="s">
        <v>54</v>
      </c>
      <c r="H20242" s="75">
        <v>1</v>
      </c>
    </row>
    <row r="20243" spans="1:8">
      <c r="A20243" s="30" t="s">
        <v>5030</v>
      </c>
      <c r="B20243" s="74">
        <v>46223</v>
      </c>
      <c r="C20243" s="30" t="s">
        <v>1018</v>
      </c>
      <c r="D20243" s="30" t="s">
        <v>1019</v>
      </c>
      <c r="E20243" s="75">
        <v>135</v>
      </c>
      <c r="F20243" s="30" t="s">
        <v>70</v>
      </c>
      <c r="G20243" s="30" t="s">
        <v>71</v>
      </c>
      <c r="H20243" s="75">
        <v>2</v>
      </c>
    </row>
    <row r="20244" spans="1:8">
      <c r="A20244" s="30" t="s">
        <v>5030</v>
      </c>
      <c r="B20244" s="74">
        <v>46223</v>
      </c>
      <c r="C20244" s="30" t="s">
        <v>1024</v>
      </c>
      <c r="D20244" s="30" t="s">
        <v>1025</v>
      </c>
      <c r="E20244" s="75">
        <v>43</v>
      </c>
      <c r="F20244" s="30" t="s">
        <v>53</v>
      </c>
      <c r="G20244" s="30" t="s">
        <v>54</v>
      </c>
      <c r="H20244" s="75">
        <v>1</v>
      </c>
    </row>
    <row r="20245" spans="1:8">
      <c r="A20245" s="30" t="s">
        <v>5030</v>
      </c>
      <c r="B20245" s="74">
        <v>46223</v>
      </c>
      <c r="C20245" s="30" t="s">
        <v>1026</v>
      </c>
      <c r="D20245" s="30" t="s">
        <v>1027</v>
      </c>
      <c r="E20245" s="75">
        <v>64</v>
      </c>
      <c r="F20245" s="30" t="s">
        <v>53</v>
      </c>
      <c r="G20245" s="30" t="s">
        <v>54</v>
      </c>
      <c r="H20245" s="75">
        <v>1</v>
      </c>
    </row>
    <row r="20246" spans="1:8">
      <c r="A20246" s="30" t="s">
        <v>5030</v>
      </c>
      <c r="B20246" s="74">
        <v>46223</v>
      </c>
      <c r="C20246" s="30" t="s">
        <v>1028</v>
      </c>
      <c r="D20246" s="30" t="s">
        <v>1029</v>
      </c>
      <c r="E20246" s="75">
        <v>130</v>
      </c>
      <c r="F20246" s="30" t="s">
        <v>53</v>
      </c>
      <c r="G20246" s="30" t="s">
        <v>54</v>
      </c>
      <c r="H20246" s="75">
        <v>1</v>
      </c>
    </row>
    <row r="20247" spans="1:8">
      <c r="A20247" s="30" t="s">
        <v>5030</v>
      </c>
      <c r="B20247" s="74">
        <v>46223</v>
      </c>
      <c r="C20247" s="30" t="s">
        <v>1032</v>
      </c>
      <c r="D20247" s="30" t="s">
        <v>1033</v>
      </c>
      <c r="E20247" s="75">
        <v>77</v>
      </c>
      <c r="F20247" s="30" t="s">
        <v>70</v>
      </c>
      <c r="G20247" s="30" t="s">
        <v>71</v>
      </c>
      <c r="H20247" s="75">
        <v>2</v>
      </c>
    </row>
    <row r="20248" spans="1:8">
      <c r="A20248" s="30" t="s">
        <v>5030</v>
      </c>
      <c r="B20248" s="74">
        <v>46223</v>
      </c>
      <c r="C20248" s="30" t="s">
        <v>1036</v>
      </c>
      <c r="D20248" s="30" t="s">
        <v>1037</v>
      </c>
      <c r="E20248" s="75">
        <v>125</v>
      </c>
      <c r="F20248" s="30" t="s">
        <v>53</v>
      </c>
      <c r="G20248" s="30" t="s">
        <v>54</v>
      </c>
      <c r="H20248" s="75">
        <v>1</v>
      </c>
    </row>
    <row r="20249" spans="1:8">
      <c r="A20249" s="30" t="s">
        <v>5030</v>
      </c>
      <c r="B20249" s="74">
        <v>46223</v>
      </c>
      <c r="C20249" s="30" t="s">
        <v>1046</v>
      </c>
      <c r="D20249" s="30" t="s">
        <v>1047</v>
      </c>
      <c r="E20249" s="75">
        <v>123</v>
      </c>
      <c r="F20249" s="30" t="s">
        <v>80</v>
      </c>
      <c r="G20249" s="30" t="s">
        <v>81</v>
      </c>
      <c r="H20249" s="75">
        <v>1</v>
      </c>
    </row>
    <row r="20250" spans="1:8">
      <c r="A20250" s="30" t="s">
        <v>5030</v>
      </c>
      <c r="B20250" s="74">
        <v>46223</v>
      </c>
      <c r="C20250" s="30" t="s">
        <v>1052</v>
      </c>
      <c r="D20250" s="30" t="s">
        <v>1053</v>
      </c>
      <c r="E20250" s="75">
        <v>96</v>
      </c>
      <c r="F20250" s="30" t="s">
        <v>53</v>
      </c>
      <c r="G20250" s="30" t="s">
        <v>54</v>
      </c>
      <c r="H20250" s="75">
        <v>1</v>
      </c>
    </row>
    <row r="20251" spans="1:8">
      <c r="A20251" s="30" t="s">
        <v>5030</v>
      </c>
      <c r="B20251" s="74">
        <v>46223</v>
      </c>
      <c r="C20251" s="30" t="s">
        <v>1054</v>
      </c>
      <c r="D20251" s="30" t="s">
        <v>1055</v>
      </c>
      <c r="E20251" s="75">
        <v>175</v>
      </c>
      <c r="F20251" s="30" t="s">
        <v>70</v>
      </c>
      <c r="G20251" s="30" t="s">
        <v>71</v>
      </c>
      <c r="H20251" s="75">
        <v>2</v>
      </c>
    </row>
    <row r="20252" spans="1:8">
      <c r="A20252" s="30" t="s">
        <v>5030</v>
      </c>
      <c r="B20252" s="74">
        <v>46223</v>
      </c>
      <c r="C20252" s="30" t="s">
        <v>1066</v>
      </c>
      <c r="D20252" s="30" t="s">
        <v>1067</v>
      </c>
      <c r="E20252" s="75">
        <v>127</v>
      </c>
      <c r="F20252" s="30" t="s">
        <v>80</v>
      </c>
      <c r="G20252" s="30" t="s">
        <v>81</v>
      </c>
      <c r="H20252" s="75">
        <v>1</v>
      </c>
    </row>
    <row r="20253" spans="1:8">
      <c r="A20253" s="30" t="s">
        <v>5030</v>
      </c>
      <c r="B20253" s="74">
        <v>46223</v>
      </c>
      <c r="C20253" s="30" t="s">
        <v>1068</v>
      </c>
      <c r="D20253" s="30" t="s">
        <v>1069</v>
      </c>
      <c r="E20253" s="75">
        <v>80</v>
      </c>
      <c r="F20253" s="30" t="s">
        <v>70</v>
      </c>
      <c r="G20253" s="30" t="s">
        <v>71</v>
      </c>
      <c r="H20253" s="75">
        <v>2</v>
      </c>
    </row>
    <row r="20254" spans="1:8">
      <c r="A20254" s="30" t="s">
        <v>5030</v>
      </c>
      <c r="B20254" s="74">
        <v>46223</v>
      </c>
      <c r="C20254" s="30" t="s">
        <v>1072</v>
      </c>
      <c r="D20254" s="30" t="s">
        <v>1073</v>
      </c>
      <c r="E20254" s="75">
        <v>38</v>
      </c>
      <c r="F20254" s="30" t="s">
        <v>53</v>
      </c>
      <c r="G20254" s="30" t="s">
        <v>54</v>
      </c>
      <c r="H20254" s="75">
        <v>1</v>
      </c>
    </row>
    <row r="20255" spans="1:8">
      <c r="A20255" s="30" t="s">
        <v>5030</v>
      </c>
      <c r="B20255" s="74">
        <v>46223</v>
      </c>
      <c r="C20255" s="30" t="s">
        <v>1074</v>
      </c>
      <c r="D20255" s="30" t="s">
        <v>1075</v>
      </c>
      <c r="E20255" s="75">
        <v>68</v>
      </c>
      <c r="F20255" s="30" t="s">
        <v>70</v>
      </c>
      <c r="G20255" s="30" t="s">
        <v>71</v>
      </c>
      <c r="H20255" s="75">
        <v>2</v>
      </c>
    </row>
    <row r="20256" spans="1:8">
      <c r="A20256" s="30" t="s">
        <v>5030</v>
      </c>
      <c r="B20256" s="74">
        <v>46223</v>
      </c>
      <c r="C20256" s="30" t="s">
        <v>1080</v>
      </c>
      <c r="D20256" s="30" t="s">
        <v>1081</v>
      </c>
      <c r="E20256" s="75">
        <v>16</v>
      </c>
      <c r="F20256" s="30" t="s">
        <v>76</v>
      </c>
      <c r="G20256" s="30" t="s">
        <v>77</v>
      </c>
      <c r="H20256" s="75">
        <v>1</v>
      </c>
    </row>
    <row r="20257" spans="1:8">
      <c r="A20257" s="30" t="s">
        <v>5030</v>
      </c>
      <c r="B20257" s="74">
        <v>46223</v>
      </c>
      <c r="C20257" s="30" t="s">
        <v>1082</v>
      </c>
      <c r="D20257" s="30" t="s">
        <v>1083</v>
      </c>
      <c r="E20257" s="75">
        <v>1</v>
      </c>
      <c r="F20257" s="30" t="s">
        <v>68</v>
      </c>
      <c r="G20257" s="30" t="s">
        <v>69</v>
      </c>
      <c r="H20257" s="75">
        <v>1</v>
      </c>
    </row>
    <row r="20258" spans="1:8">
      <c r="A20258" s="30" t="s">
        <v>5030</v>
      </c>
      <c r="B20258" s="74">
        <v>46223</v>
      </c>
      <c r="C20258" s="30" t="s">
        <v>1086</v>
      </c>
      <c r="D20258" s="30" t="s">
        <v>1087</v>
      </c>
      <c r="E20258" s="75">
        <v>80</v>
      </c>
      <c r="F20258" s="30" t="s">
        <v>53</v>
      </c>
      <c r="G20258" s="30" t="s">
        <v>54</v>
      </c>
      <c r="H20258" s="75">
        <v>1</v>
      </c>
    </row>
    <row r="20259" spans="1:8">
      <c r="A20259" s="30" t="s">
        <v>5030</v>
      </c>
      <c r="B20259" s="74">
        <v>46223</v>
      </c>
      <c r="C20259" s="30" t="s">
        <v>1088</v>
      </c>
      <c r="D20259" s="30" t="s">
        <v>1089</v>
      </c>
      <c r="E20259" s="75">
        <v>165</v>
      </c>
      <c r="F20259" s="30" t="s">
        <v>66</v>
      </c>
      <c r="G20259" s="30" t="s">
        <v>67</v>
      </c>
      <c r="H20259" s="75">
        <v>2</v>
      </c>
    </row>
    <row r="20260" spans="1:8">
      <c r="A20260" s="30" t="s">
        <v>5030</v>
      </c>
      <c r="B20260" s="74">
        <v>46223</v>
      </c>
      <c r="C20260" s="30" t="s">
        <v>1090</v>
      </c>
      <c r="D20260" s="30" t="s">
        <v>1091</v>
      </c>
      <c r="E20260" s="75">
        <v>58</v>
      </c>
      <c r="F20260" s="30" t="s">
        <v>80</v>
      </c>
      <c r="G20260" s="30" t="s">
        <v>81</v>
      </c>
      <c r="H20260" s="75">
        <v>1</v>
      </c>
    </row>
    <row r="20261" spans="1:8">
      <c r="A20261" s="30" t="s">
        <v>5030</v>
      </c>
      <c r="B20261" s="74">
        <v>46223</v>
      </c>
      <c r="C20261" s="30" t="s">
        <v>1092</v>
      </c>
      <c r="D20261" s="30" t="s">
        <v>1093</v>
      </c>
      <c r="E20261" s="75">
        <v>157</v>
      </c>
      <c r="F20261" s="30" t="s">
        <v>80</v>
      </c>
      <c r="G20261" s="30" t="s">
        <v>81</v>
      </c>
      <c r="H20261" s="75">
        <v>1</v>
      </c>
    </row>
    <row r="20262" spans="1:8">
      <c r="A20262" s="30" t="s">
        <v>5030</v>
      </c>
      <c r="B20262" s="74">
        <v>46223</v>
      </c>
      <c r="C20262" s="30" t="s">
        <v>1094</v>
      </c>
      <c r="D20262" s="30" t="s">
        <v>1095</v>
      </c>
      <c r="E20262" s="75">
        <v>54</v>
      </c>
      <c r="F20262" s="30" t="s">
        <v>70</v>
      </c>
      <c r="G20262" s="30" t="s">
        <v>71</v>
      </c>
      <c r="H20262" s="75">
        <v>2</v>
      </c>
    </row>
    <row r="20263" spans="1:8">
      <c r="A20263" s="30" t="s">
        <v>5030</v>
      </c>
      <c r="B20263" s="74">
        <v>46223</v>
      </c>
      <c r="C20263" s="30" t="s">
        <v>1096</v>
      </c>
      <c r="D20263" s="30" t="s">
        <v>1097</v>
      </c>
      <c r="E20263" s="75">
        <v>58</v>
      </c>
      <c r="F20263" s="30" t="s">
        <v>70</v>
      </c>
      <c r="G20263" s="30" t="s">
        <v>71</v>
      </c>
      <c r="H20263" s="75">
        <v>2</v>
      </c>
    </row>
    <row r="20264" spans="1:8">
      <c r="A20264" s="30" t="s">
        <v>5030</v>
      </c>
      <c r="B20264" s="74">
        <v>46223</v>
      </c>
      <c r="C20264" s="30" t="s">
        <v>1102</v>
      </c>
      <c r="D20264" s="30" t="s">
        <v>1103</v>
      </c>
      <c r="E20264" s="75">
        <v>50</v>
      </c>
      <c r="F20264" s="30" t="s">
        <v>53</v>
      </c>
      <c r="G20264" s="30" t="s">
        <v>54</v>
      </c>
      <c r="H20264" s="75">
        <v>1</v>
      </c>
    </row>
    <row r="20265" spans="1:8">
      <c r="A20265" s="30" t="s">
        <v>5030</v>
      </c>
      <c r="B20265" s="74">
        <v>46223</v>
      </c>
      <c r="C20265" s="30" t="s">
        <v>1104</v>
      </c>
      <c r="D20265" s="30" t="s">
        <v>1105</v>
      </c>
      <c r="E20265" s="75">
        <v>49</v>
      </c>
      <c r="F20265" s="30" t="s">
        <v>53</v>
      </c>
      <c r="G20265" s="30" t="s">
        <v>54</v>
      </c>
      <c r="H20265" s="75">
        <v>1</v>
      </c>
    </row>
    <row r="20266" spans="1:8">
      <c r="A20266" s="30" t="s">
        <v>5030</v>
      </c>
      <c r="B20266" s="74">
        <v>46223</v>
      </c>
      <c r="C20266" s="30" t="s">
        <v>1106</v>
      </c>
      <c r="D20266" s="30" t="s">
        <v>1107</v>
      </c>
      <c r="E20266" s="75">
        <v>143</v>
      </c>
      <c r="F20266" s="30" t="s">
        <v>80</v>
      </c>
      <c r="G20266" s="30" t="s">
        <v>81</v>
      </c>
      <c r="H20266" s="75">
        <v>1</v>
      </c>
    </row>
    <row r="20267" spans="1:8">
      <c r="A20267" s="30" t="s">
        <v>5030</v>
      </c>
      <c r="B20267" s="74">
        <v>46223</v>
      </c>
      <c r="C20267" s="30" t="s">
        <v>1108</v>
      </c>
      <c r="D20267" s="30" t="s">
        <v>1109</v>
      </c>
      <c r="E20267" s="75">
        <v>123</v>
      </c>
      <c r="F20267" s="30" t="s">
        <v>53</v>
      </c>
      <c r="G20267" s="30" t="s">
        <v>54</v>
      </c>
      <c r="H20267" s="75">
        <v>1</v>
      </c>
    </row>
    <row r="20268" spans="1:8">
      <c r="A20268" s="30" t="s">
        <v>5030</v>
      </c>
      <c r="B20268" s="74">
        <v>46223</v>
      </c>
      <c r="C20268" s="30" t="s">
        <v>1120</v>
      </c>
      <c r="D20268" s="30" t="s">
        <v>1121</v>
      </c>
      <c r="E20268" s="75">
        <v>171</v>
      </c>
      <c r="F20268" s="30" t="s">
        <v>72</v>
      </c>
      <c r="G20268" s="30" t="s">
        <v>73</v>
      </c>
      <c r="H20268" s="75">
        <v>3</v>
      </c>
    </row>
    <row r="20269" spans="1:8">
      <c r="A20269" s="30" t="s">
        <v>5030</v>
      </c>
      <c r="B20269" s="74">
        <v>46223</v>
      </c>
      <c r="C20269" s="30" t="s">
        <v>1122</v>
      </c>
      <c r="D20269" s="30" t="s">
        <v>1123</v>
      </c>
      <c r="E20269" s="75">
        <v>42</v>
      </c>
      <c r="F20269" s="30" t="s">
        <v>70</v>
      </c>
      <c r="G20269" s="30" t="s">
        <v>71</v>
      </c>
      <c r="H20269" s="75">
        <v>2</v>
      </c>
    </row>
    <row r="20270" spans="1:8">
      <c r="A20270" s="30" t="s">
        <v>5030</v>
      </c>
      <c r="B20270" s="74">
        <v>46223</v>
      </c>
      <c r="C20270" s="30" t="s">
        <v>1124</v>
      </c>
      <c r="D20270" s="30" t="s">
        <v>1125</v>
      </c>
      <c r="E20270" s="75">
        <v>33</v>
      </c>
      <c r="F20270" s="30" t="s">
        <v>80</v>
      </c>
      <c r="G20270" s="30" t="s">
        <v>81</v>
      </c>
      <c r="H20270" s="75">
        <v>1</v>
      </c>
    </row>
    <row r="20271" spans="1:8">
      <c r="A20271" s="30" t="s">
        <v>5030</v>
      </c>
      <c r="B20271" s="74">
        <v>46223</v>
      </c>
      <c r="C20271" s="30" t="s">
        <v>1126</v>
      </c>
      <c r="D20271" s="30" t="s">
        <v>1127</v>
      </c>
      <c r="E20271" s="75">
        <v>70</v>
      </c>
      <c r="F20271" s="30" t="s">
        <v>70</v>
      </c>
      <c r="G20271" s="30" t="s">
        <v>71</v>
      </c>
      <c r="H20271" s="75">
        <v>2</v>
      </c>
    </row>
    <row r="20272" spans="1:8">
      <c r="A20272" s="30" t="s">
        <v>5030</v>
      </c>
      <c r="B20272" s="74">
        <v>46223</v>
      </c>
      <c r="C20272" s="30" t="s">
        <v>1128</v>
      </c>
      <c r="D20272" s="30" t="s">
        <v>1129</v>
      </c>
      <c r="E20272" s="75">
        <v>118</v>
      </c>
      <c r="F20272" s="30" t="s">
        <v>70</v>
      </c>
      <c r="G20272" s="30" t="s">
        <v>71</v>
      </c>
      <c r="H20272" s="75">
        <v>2</v>
      </c>
    </row>
    <row r="20273" spans="1:8">
      <c r="A20273" s="30" t="s">
        <v>5030</v>
      </c>
      <c r="B20273" s="74">
        <v>46223</v>
      </c>
      <c r="C20273" s="30" t="s">
        <v>1130</v>
      </c>
      <c r="D20273" s="30" t="s">
        <v>1131</v>
      </c>
      <c r="E20273" s="75">
        <v>92</v>
      </c>
      <c r="F20273" s="30" t="s">
        <v>70</v>
      </c>
      <c r="G20273" s="30" t="s">
        <v>71</v>
      </c>
      <c r="H20273" s="75">
        <v>2</v>
      </c>
    </row>
    <row r="20274" spans="1:8">
      <c r="A20274" s="30" t="s">
        <v>5030</v>
      </c>
      <c r="B20274" s="74">
        <v>46223</v>
      </c>
      <c r="C20274" s="30" t="s">
        <v>1134</v>
      </c>
      <c r="D20274" s="30" t="s">
        <v>1135</v>
      </c>
      <c r="E20274" s="75">
        <v>143</v>
      </c>
      <c r="F20274" s="30" t="s">
        <v>70</v>
      </c>
      <c r="G20274" s="30" t="s">
        <v>71</v>
      </c>
      <c r="H20274" s="75">
        <v>2</v>
      </c>
    </row>
    <row r="20275" spans="1:8">
      <c r="A20275" s="30" t="s">
        <v>5030</v>
      </c>
      <c r="B20275" s="74">
        <v>46223</v>
      </c>
      <c r="C20275" s="30" t="s">
        <v>1140</v>
      </c>
      <c r="D20275" s="30" t="s">
        <v>1141</v>
      </c>
      <c r="E20275" s="75">
        <v>106</v>
      </c>
      <c r="F20275" s="30" t="s">
        <v>53</v>
      </c>
      <c r="G20275" s="30" t="s">
        <v>54</v>
      </c>
      <c r="H20275" s="75">
        <v>1</v>
      </c>
    </row>
    <row r="20276" spans="1:8">
      <c r="A20276" s="30" t="s">
        <v>5030</v>
      </c>
      <c r="B20276" s="74">
        <v>46223</v>
      </c>
      <c r="C20276" s="30" t="s">
        <v>1142</v>
      </c>
      <c r="D20276" s="30" t="s">
        <v>1143</v>
      </c>
      <c r="E20276" s="75">
        <v>119</v>
      </c>
      <c r="F20276" s="30" t="s">
        <v>70</v>
      </c>
      <c r="G20276" s="30" t="s">
        <v>71</v>
      </c>
      <c r="H20276" s="75">
        <v>2</v>
      </c>
    </row>
    <row r="20277" spans="1:8">
      <c r="A20277" s="30" t="s">
        <v>5030</v>
      </c>
      <c r="B20277" s="74">
        <v>46223</v>
      </c>
      <c r="C20277" s="30" t="s">
        <v>1148</v>
      </c>
      <c r="D20277" s="30" t="s">
        <v>1149</v>
      </c>
      <c r="E20277" s="75">
        <v>71</v>
      </c>
      <c r="F20277" s="30" t="s">
        <v>70</v>
      </c>
      <c r="G20277" s="30" t="s">
        <v>71</v>
      </c>
      <c r="H20277" s="75">
        <v>2</v>
      </c>
    </row>
    <row r="20278" spans="1:8">
      <c r="A20278" s="30" t="s">
        <v>5030</v>
      </c>
      <c r="B20278" s="74">
        <v>46223</v>
      </c>
      <c r="C20278" s="30" t="s">
        <v>1150</v>
      </c>
      <c r="D20278" s="30" t="s">
        <v>1151</v>
      </c>
      <c r="E20278" s="75">
        <v>41</v>
      </c>
      <c r="F20278" s="30" t="s">
        <v>70</v>
      </c>
      <c r="G20278" s="30" t="s">
        <v>71</v>
      </c>
      <c r="H20278" s="75">
        <v>2</v>
      </c>
    </row>
    <row r="20279" spans="1:8">
      <c r="A20279" s="30" t="s">
        <v>5030</v>
      </c>
      <c r="B20279" s="74">
        <v>46223</v>
      </c>
      <c r="C20279" s="30" t="s">
        <v>1152</v>
      </c>
      <c r="D20279" s="30" t="s">
        <v>1153</v>
      </c>
      <c r="E20279" s="75">
        <v>63</v>
      </c>
      <c r="F20279" s="30" t="s">
        <v>70</v>
      </c>
      <c r="G20279" s="30" t="s">
        <v>71</v>
      </c>
      <c r="H20279" s="75">
        <v>2</v>
      </c>
    </row>
    <row r="20280" spans="1:8">
      <c r="A20280" s="30" t="s">
        <v>5030</v>
      </c>
      <c r="B20280" s="74">
        <v>46223</v>
      </c>
      <c r="C20280" s="30" t="s">
        <v>1154</v>
      </c>
      <c r="D20280" s="30" t="s">
        <v>1155</v>
      </c>
      <c r="E20280" s="75">
        <v>133</v>
      </c>
      <c r="F20280" s="30" t="s">
        <v>53</v>
      </c>
      <c r="G20280" s="30" t="s">
        <v>54</v>
      </c>
      <c r="H20280" s="75">
        <v>1</v>
      </c>
    </row>
    <row r="20281" spans="1:8">
      <c r="A20281" s="30" t="s">
        <v>5030</v>
      </c>
      <c r="B20281" s="74">
        <v>46223</v>
      </c>
      <c r="C20281" s="30" t="s">
        <v>1164</v>
      </c>
      <c r="D20281" s="30" t="s">
        <v>1165</v>
      </c>
      <c r="E20281" s="75">
        <v>117</v>
      </c>
      <c r="F20281" s="30" t="s">
        <v>70</v>
      </c>
      <c r="G20281" s="30" t="s">
        <v>71</v>
      </c>
      <c r="H20281" s="75">
        <v>2</v>
      </c>
    </row>
    <row r="20282" spans="1:8">
      <c r="A20282" s="30" t="s">
        <v>5030</v>
      </c>
      <c r="B20282" s="74">
        <v>46223</v>
      </c>
      <c r="C20282" s="30" t="s">
        <v>1168</v>
      </c>
      <c r="D20282" s="30" t="s">
        <v>1169</v>
      </c>
      <c r="E20282" s="75">
        <v>61</v>
      </c>
      <c r="F20282" s="30" t="s">
        <v>53</v>
      </c>
      <c r="G20282" s="30" t="s">
        <v>54</v>
      </c>
      <c r="H20282" s="75">
        <v>1</v>
      </c>
    </row>
    <row r="20283" spans="1:8">
      <c r="A20283" s="30" t="s">
        <v>5030</v>
      </c>
      <c r="B20283" s="74">
        <v>46223</v>
      </c>
      <c r="C20283" s="30" t="s">
        <v>1170</v>
      </c>
      <c r="D20283" s="30" t="s">
        <v>1171</v>
      </c>
      <c r="E20283" s="75">
        <v>66</v>
      </c>
      <c r="F20283" s="30" t="s">
        <v>53</v>
      </c>
      <c r="G20283" s="30" t="s">
        <v>54</v>
      </c>
      <c r="H20283" s="75">
        <v>1</v>
      </c>
    </row>
    <row r="20284" spans="1:8">
      <c r="A20284" s="30" t="s">
        <v>5030</v>
      </c>
      <c r="B20284" s="74">
        <v>46223</v>
      </c>
      <c r="C20284" s="30" t="s">
        <v>1186</v>
      </c>
      <c r="D20284" s="30" t="s">
        <v>1187</v>
      </c>
      <c r="E20284" s="75">
        <v>11</v>
      </c>
      <c r="F20284" s="30" t="s">
        <v>53</v>
      </c>
      <c r="G20284" s="30" t="s">
        <v>54</v>
      </c>
      <c r="H20284" s="75">
        <v>1</v>
      </c>
    </row>
    <row r="20285" spans="1:8">
      <c r="A20285" s="30" t="s">
        <v>5030</v>
      </c>
      <c r="B20285" s="74">
        <v>46223</v>
      </c>
      <c r="C20285" s="30" t="s">
        <v>1192</v>
      </c>
      <c r="D20285" s="30" t="s">
        <v>1193</v>
      </c>
      <c r="E20285" s="75">
        <v>61</v>
      </c>
      <c r="F20285" s="30" t="s">
        <v>53</v>
      </c>
      <c r="G20285" s="30" t="s">
        <v>54</v>
      </c>
      <c r="H20285" s="75">
        <v>1</v>
      </c>
    </row>
    <row r="20286" spans="1:8">
      <c r="A20286" s="30" t="s">
        <v>5030</v>
      </c>
      <c r="B20286" s="74">
        <v>46223</v>
      </c>
      <c r="C20286" s="30" t="s">
        <v>1202</v>
      </c>
      <c r="D20286" s="30" t="s">
        <v>1203</v>
      </c>
      <c r="E20286" s="75">
        <v>94</v>
      </c>
      <c r="F20286" s="30" t="s">
        <v>70</v>
      </c>
      <c r="G20286" s="30" t="s">
        <v>71</v>
      </c>
      <c r="H20286" s="75">
        <v>2</v>
      </c>
    </row>
    <row r="20287" spans="1:8">
      <c r="A20287" s="30" t="s">
        <v>5030</v>
      </c>
      <c r="B20287" s="74">
        <v>46223</v>
      </c>
      <c r="C20287" s="30" t="s">
        <v>1204</v>
      </c>
      <c r="D20287" s="30" t="s">
        <v>1205</v>
      </c>
      <c r="E20287" s="75">
        <v>43</v>
      </c>
      <c r="F20287" s="30" t="s">
        <v>53</v>
      </c>
      <c r="G20287" s="30" t="s">
        <v>54</v>
      </c>
      <c r="H20287" s="75">
        <v>1</v>
      </c>
    </row>
    <row r="20288" spans="1:8">
      <c r="A20288" s="30" t="s">
        <v>5030</v>
      </c>
      <c r="B20288" s="74">
        <v>46223</v>
      </c>
      <c r="C20288" s="30" t="s">
        <v>1206</v>
      </c>
      <c r="D20288" s="30" t="s">
        <v>1207</v>
      </c>
      <c r="E20288" s="75">
        <v>25</v>
      </c>
      <c r="F20288" s="30" t="s">
        <v>53</v>
      </c>
      <c r="G20288" s="30" t="s">
        <v>54</v>
      </c>
      <c r="H20288" s="75">
        <v>1</v>
      </c>
    </row>
    <row r="20289" spans="1:8">
      <c r="A20289" s="30" t="s">
        <v>5030</v>
      </c>
      <c r="B20289" s="74">
        <v>46223</v>
      </c>
      <c r="C20289" s="30" t="s">
        <v>1208</v>
      </c>
      <c r="D20289" s="30" t="s">
        <v>1209</v>
      </c>
      <c r="E20289" s="75">
        <v>113</v>
      </c>
      <c r="F20289" s="30" t="s">
        <v>53</v>
      </c>
      <c r="G20289" s="30" t="s">
        <v>54</v>
      </c>
      <c r="H20289" s="75">
        <v>1</v>
      </c>
    </row>
    <row r="20290" spans="1:8">
      <c r="A20290" s="30" t="s">
        <v>5030</v>
      </c>
      <c r="B20290" s="74">
        <v>46223</v>
      </c>
      <c r="C20290" s="30" t="s">
        <v>1210</v>
      </c>
      <c r="D20290" s="30" t="s">
        <v>1211</v>
      </c>
      <c r="E20290" s="75">
        <v>67</v>
      </c>
      <c r="F20290" s="30" t="s">
        <v>53</v>
      </c>
      <c r="G20290" s="30" t="s">
        <v>54</v>
      </c>
      <c r="H20290" s="75">
        <v>1</v>
      </c>
    </row>
    <row r="20291" spans="1:8">
      <c r="A20291" s="30" t="s">
        <v>5030</v>
      </c>
      <c r="B20291" s="74">
        <v>46223</v>
      </c>
      <c r="C20291" s="30" t="s">
        <v>1212</v>
      </c>
      <c r="D20291" s="30" t="s">
        <v>1213</v>
      </c>
      <c r="E20291" s="75">
        <v>79</v>
      </c>
      <c r="F20291" s="30" t="s">
        <v>78</v>
      </c>
      <c r="G20291" s="30" t="s">
        <v>79</v>
      </c>
      <c r="H20291" s="75">
        <v>2</v>
      </c>
    </row>
    <row r="20292" spans="1:8">
      <c r="A20292" s="30" t="s">
        <v>5030</v>
      </c>
      <c r="B20292" s="74">
        <v>46223</v>
      </c>
      <c r="C20292" s="30" t="s">
        <v>1218</v>
      </c>
      <c r="D20292" s="30" t="s">
        <v>1219</v>
      </c>
      <c r="E20292" s="75">
        <v>14</v>
      </c>
      <c r="F20292" s="30" t="s">
        <v>53</v>
      </c>
      <c r="G20292" s="30" t="s">
        <v>54</v>
      </c>
      <c r="H20292" s="75">
        <v>1</v>
      </c>
    </row>
    <row r="20293" spans="1:8">
      <c r="A20293" s="30" t="s">
        <v>5030</v>
      </c>
      <c r="B20293" s="74">
        <v>46223</v>
      </c>
      <c r="C20293" s="30" t="s">
        <v>1220</v>
      </c>
      <c r="D20293" s="30" t="s">
        <v>1221</v>
      </c>
      <c r="E20293" s="75">
        <v>122</v>
      </c>
      <c r="F20293" s="30" t="s">
        <v>70</v>
      </c>
      <c r="G20293" s="30" t="s">
        <v>71</v>
      </c>
      <c r="H20293" s="75">
        <v>2</v>
      </c>
    </row>
    <row r="20294" spans="1:8">
      <c r="A20294" s="30" t="s">
        <v>5030</v>
      </c>
      <c r="B20294" s="74">
        <v>46223</v>
      </c>
      <c r="C20294" s="30" t="s">
        <v>1222</v>
      </c>
      <c r="D20294" s="30" t="s">
        <v>1223</v>
      </c>
      <c r="E20294" s="75">
        <v>63</v>
      </c>
      <c r="F20294" s="30" t="s">
        <v>70</v>
      </c>
      <c r="G20294" s="30" t="s">
        <v>71</v>
      </c>
      <c r="H20294" s="75">
        <v>2</v>
      </c>
    </row>
    <row r="20295" spans="1:8">
      <c r="A20295" s="30" t="s">
        <v>5030</v>
      </c>
      <c r="B20295" s="74">
        <v>46223</v>
      </c>
      <c r="C20295" s="30" t="s">
        <v>1224</v>
      </c>
      <c r="D20295" s="30" t="s">
        <v>1225</v>
      </c>
      <c r="E20295" s="75">
        <v>139</v>
      </c>
      <c r="F20295" s="30" t="s">
        <v>70</v>
      </c>
      <c r="G20295" s="30" t="s">
        <v>71</v>
      </c>
      <c r="H20295" s="75">
        <v>2</v>
      </c>
    </row>
    <row r="20296" spans="1:8">
      <c r="A20296" s="30" t="s">
        <v>5030</v>
      </c>
      <c r="B20296" s="74">
        <v>46223</v>
      </c>
      <c r="C20296" s="30" t="s">
        <v>1232</v>
      </c>
      <c r="D20296" s="30" t="s">
        <v>1233</v>
      </c>
      <c r="E20296" s="75">
        <v>41</v>
      </c>
      <c r="F20296" s="30" t="s">
        <v>70</v>
      </c>
      <c r="G20296" s="30" t="s">
        <v>71</v>
      </c>
      <c r="H20296" s="75">
        <v>2</v>
      </c>
    </row>
    <row r="20297" spans="1:8">
      <c r="A20297" s="30" t="s">
        <v>5030</v>
      </c>
      <c r="B20297" s="74">
        <v>46223</v>
      </c>
      <c r="C20297" s="30" t="s">
        <v>1234</v>
      </c>
      <c r="D20297" s="30" t="s">
        <v>1235</v>
      </c>
      <c r="E20297" s="75">
        <v>88</v>
      </c>
      <c r="F20297" s="30" t="s">
        <v>70</v>
      </c>
      <c r="G20297" s="30" t="s">
        <v>71</v>
      </c>
      <c r="H20297" s="75">
        <v>2</v>
      </c>
    </row>
    <row r="20298" spans="1:8">
      <c r="A20298" s="30" t="s">
        <v>5030</v>
      </c>
      <c r="B20298" s="74">
        <v>46223</v>
      </c>
      <c r="C20298" s="30" t="s">
        <v>1250</v>
      </c>
      <c r="D20298" s="30" t="s">
        <v>1251</v>
      </c>
      <c r="E20298" s="75">
        <v>28</v>
      </c>
      <c r="F20298" s="30" t="s">
        <v>70</v>
      </c>
      <c r="G20298" s="30" t="s">
        <v>71</v>
      </c>
      <c r="H20298" s="75">
        <v>2</v>
      </c>
    </row>
    <row r="20299" spans="1:8">
      <c r="A20299" s="30" t="s">
        <v>5030</v>
      </c>
      <c r="B20299" s="74">
        <v>46223</v>
      </c>
      <c r="C20299" s="30" t="s">
        <v>1254</v>
      </c>
      <c r="D20299" s="30" t="s">
        <v>1255</v>
      </c>
      <c r="E20299" s="75">
        <v>32</v>
      </c>
      <c r="F20299" s="30" t="s">
        <v>63</v>
      </c>
      <c r="G20299" s="30" t="s">
        <v>64</v>
      </c>
      <c r="H20299" s="75">
        <v>2</v>
      </c>
    </row>
    <row r="20300" spans="1:8">
      <c r="A20300" s="30" t="s">
        <v>5030</v>
      </c>
      <c r="B20300" s="74">
        <v>46223</v>
      </c>
      <c r="C20300" s="30" t="s">
        <v>1872</v>
      </c>
      <c r="D20300" s="30" t="s">
        <v>1873</v>
      </c>
      <c r="E20300" s="75">
        <v>3</v>
      </c>
      <c r="F20300" s="30" t="s">
        <v>53</v>
      </c>
      <c r="G20300" s="30" t="s">
        <v>54</v>
      </c>
      <c r="H20300" s="75">
        <v>1</v>
      </c>
    </row>
    <row r="20301" spans="1:8">
      <c r="A20301" s="30" t="s">
        <v>5030</v>
      </c>
      <c r="B20301" s="74">
        <v>46223</v>
      </c>
      <c r="C20301" s="30" t="s">
        <v>1260</v>
      </c>
      <c r="D20301" s="30" t="s">
        <v>1261</v>
      </c>
      <c r="E20301" s="75">
        <v>45</v>
      </c>
      <c r="F20301" s="30" t="s">
        <v>70</v>
      </c>
      <c r="G20301" s="30" t="s">
        <v>71</v>
      </c>
      <c r="H20301" s="75">
        <v>2</v>
      </c>
    </row>
    <row r="20302" spans="1:8">
      <c r="A20302" s="30" t="s">
        <v>5030</v>
      </c>
      <c r="B20302" s="74">
        <v>46223</v>
      </c>
      <c r="C20302" s="30" t="s">
        <v>1262</v>
      </c>
      <c r="D20302" s="30" t="s">
        <v>1263</v>
      </c>
      <c r="E20302" s="75">
        <v>69</v>
      </c>
      <c r="F20302" s="30" t="s">
        <v>70</v>
      </c>
      <c r="G20302" s="30" t="s">
        <v>71</v>
      </c>
      <c r="H20302" s="75">
        <v>2</v>
      </c>
    </row>
    <row r="20303" spans="1:8">
      <c r="A20303" s="30" t="s">
        <v>5030</v>
      </c>
      <c r="B20303" s="74">
        <v>46223</v>
      </c>
      <c r="C20303" s="30" t="s">
        <v>1270</v>
      </c>
      <c r="D20303" s="30" t="s">
        <v>1271</v>
      </c>
      <c r="E20303" s="75">
        <v>97</v>
      </c>
      <c r="F20303" s="30" t="s">
        <v>53</v>
      </c>
      <c r="G20303" s="30" t="s">
        <v>54</v>
      </c>
      <c r="H20303" s="75">
        <v>1</v>
      </c>
    </row>
    <row r="20304" spans="1:8">
      <c r="A20304" s="30" t="s">
        <v>5030</v>
      </c>
      <c r="B20304" s="74">
        <v>46223</v>
      </c>
      <c r="C20304" s="30" t="s">
        <v>1276</v>
      </c>
      <c r="D20304" s="30" t="s">
        <v>1277</v>
      </c>
      <c r="E20304" s="75">
        <v>142</v>
      </c>
      <c r="F20304" s="30" t="s">
        <v>70</v>
      </c>
      <c r="G20304" s="30" t="s">
        <v>71</v>
      </c>
      <c r="H20304" s="75">
        <v>2</v>
      </c>
    </row>
    <row r="20305" spans="1:8">
      <c r="A20305" s="30" t="s">
        <v>5030</v>
      </c>
      <c r="B20305" s="74">
        <v>46223</v>
      </c>
      <c r="C20305" s="30" t="s">
        <v>1278</v>
      </c>
      <c r="D20305" s="30" t="s">
        <v>1279</v>
      </c>
      <c r="E20305" s="75">
        <v>130</v>
      </c>
      <c r="F20305" s="30" t="s">
        <v>53</v>
      </c>
      <c r="G20305" s="30" t="s">
        <v>54</v>
      </c>
      <c r="H20305" s="75">
        <v>1</v>
      </c>
    </row>
    <row r="20306" spans="1:8">
      <c r="A20306" s="30" t="s">
        <v>5030</v>
      </c>
      <c r="B20306" s="74">
        <v>46223</v>
      </c>
      <c r="C20306" s="30" t="s">
        <v>1288</v>
      </c>
      <c r="D20306" s="30" t="s">
        <v>1289</v>
      </c>
      <c r="E20306" s="75">
        <v>4</v>
      </c>
      <c r="F20306" s="30" t="s">
        <v>53</v>
      </c>
      <c r="G20306" s="30" t="s">
        <v>54</v>
      </c>
      <c r="H20306" s="75">
        <v>1</v>
      </c>
    </row>
    <row r="20307" spans="1:8">
      <c r="A20307" s="30" t="s">
        <v>5030</v>
      </c>
      <c r="B20307" s="74">
        <v>46223</v>
      </c>
      <c r="C20307" s="30" t="s">
        <v>1290</v>
      </c>
      <c r="D20307" s="30" t="s">
        <v>1291</v>
      </c>
      <c r="E20307" s="75">
        <v>78</v>
      </c>
      <c r="F20307" s="30" t="s">
        <v>80</v>
      </c>
      <c r="G20307" s="30" t="s">
        <v>81</v>
      </c>
      <c r="H20307" s="75">
        <v>1</v>
      </c>
    </row>
    <row r="20308" spans="1:8">
      <c r="A20308" s="30" t="s">
        <v>5030</v>
      </c>
      <c r="B20308" s="74">
        <v>46223</v>
      </c>
      <c r="C20308" s="30" t="s">
        <v>1294</v>
      </c>
      <c r="D20308" s="30" t="s">
        <v>1295</v>
      </c>
      <c r="E20308" s="75">
        <v>61</v>
      </c>
      <c r="F20308" s="30" t="s">
        <v>53</v>
      </c>
      <c r="G20308" s="30" t="s">
        <v>54</v>
      </c>
      <c r="H20308" s="75">
        <v>1</v>
      </c>
    </row>
    <row r="20309" spans="1:8">
      <c r="A20309" s="30" t="s">
        <v>5030</v>
      </c>
      <c r="B20309" s="74">
        <v>46223</v>
      </c>
      <c r="C20309" s="30" t="s">
        <v>1296</v>
      </c>
      <c r="D20309" s="30" t="s">
        <v>1297</v>
      </c>
      <c r="E20309" s="75">
        <v>2</v>
      </c>
      <c r="F20309" s="30" t="s">
        <v>76</v>
      </c>
      <c r="G20309" s="30" t="s">
        <v>77</v>
      </c>
      <c r="H20309" s="75">
        <v>1</v>
      </c>
    </row>
    <row r="20310" spans="1:8">
      <c r="A20310" s="30" t="s">
        <v>5030</v>
      </c>
      <c r="B20310" s="74">
        <v>46223</v>
      </c>
      <c r="C20310" s="30" t="s">
        <v>1298</v>
      </c>
      <c r="D20310" s="30" t="s">
        <v>1299</v>
      </c>
      <c r="E20310" s="75">
        <v>1</v>
      </c>
      <c r="F20310" s="30" t="s">
        <v>76</v>
      </c>
      <c r="G20310" s="30" t="s">
        <v>77</v>
      </c>
      <c r="H20310" s="75">
        <v>1</v>
      </c>
    </row>
    <row r="20311" spans="1:8">
      <c r="A20311" s="30" t="s">
        <v>5030</v>
      </c>
      <c r="B20311" s="74">
        <v>46223</v>
      </c>
      <c r="C20311" s="30" t="s">
        <v>1302</v>
      </c>
      <c r="D20311" s="30" t="s">
        <v>1303</v>
      </c>
      <c r="E20311" s="75">
        <v>49</v>
      </c>
      <c r="F20311" s="30" t="s">
        <v>53</v>
      </c>
      <c r="G20311" s="30" t="s">
        <v>54</v>
      </c>
      <c r="H20311" s="75">
        <v>1</v>
      </c>
    </row>
    <row r="20312" spans="1:8">
      <c r="A20312" s="30" t="s">
        <v>5030</v>
      </c>
      <c r="B20312" s="74">
        <v>46223</v>
      </c>
      <c r="C20312" s="30" t="s">
        <v>1306</v>
      </c>
      <c r="D20312" s="30" t="s">
        <v>1307</v>
      </c>
      <c r="E20312" s="75">
        <v>68</v>
      </c>
      <c r="F20312" s="30" t="s">
        <v>80</v>
      </c>
      <c r="G20312" s="30" t="s">
        <v>81</v>
      </c>
      <c r="H20312" s="75">
        <v>1</v>
      </c>
    </row>
    <row r="20313" spans="1:8">
      <c r="A20313" s="30" t="s">
        <v>5030</v>
      </c>
      <c r="B20313" s="74">
        <v>46223</v>
      </c>
      <c r="C20313" s="30" t="s">
        <v>1308</v>
      </c>
      <c r="D20313" s="30" t="s">
        <v>1309</v>
      </c>
      <c r="E20313" s="75">
        <v>96</v>
      </c>
      <c r="F20313" s="30" t="s">
        <v>80</v>
      </c>
      <c r="G20313" s="30" t="s">
        <v>81</v>
      </c>
      <c r="H20313" s="75">
        <v>1</v>
      </c>
    </row>
    <row r="20314" spans="1:8">
      <c r="A20314" s="30" t="s">
        <v>5030</v>
      </c>
      <c r="B20314" s="74">
        <v>46223</v>
      </c>
      <c r="C20314" s="30" t="s">
        <v>1316</v>
      </c>
      <c r="D20314" s="30" t="s">
        <v>1317</v>
      </c>
      <c r="E20314" s="75">
        <v>109</v>
      </c>
      <c r="F20314" s="30" t="s">
        <v>72</v>
      </c>
      <c r="G20314" s="30" t="s">
        <v>73</v>
      </c>
      <c r="H20314" s="75">
        <v>3</v>
      </c>
    </row>
    <row r="20315" spans="1:8">
      <c r="A20315" s="30" t="s">
        <v>5030</v>
      </c>
      <c r="B20315" s="74">
        <v>46223</v>
      </c>
      <c r="C20315" s="30" t="s">
        <v>1318</v>
      </c>
      <c r="D20315" s="30" t="s">
        <v>1319</v>
      </c>
      <c r="E20315" s="75">
        <v>15</v>
      </c>
      <c r="F20315" s="30" t="s">
        <v>53</v>
      </c>
      <c r="G20315" s="30" t="s">
        <v>54</v>
      </c>
      <c r="H20315" s="75">
        <v>1</v>
      </c>
    </row>
    <row r="20316" spans="1:8">
      <c r="A20316" s="30" t="s">
        <v>5030</v>
      </c>
      <c r="B20316" s="74">
        <v>46223</v>
      </c>
      <c r="C20316" s="30" t="s">
        <v>1320</v>
      </c>
      <c r="D20316" s="30" t="s">
        <v>1321</v>
      </c>
      <c r="E20316" s="75">
        <v>60</v>
      </c>
      <c r="F20316" s="30" t="s">
        <v>70</v>
      </c>
      <c r="G20316" s="30" t="s">
        <v>71</v>
      </c>
      <c r="H20316" s="75">
        <v>2</v>
      </c>
    </row>
    <row r="20317" spans="1:8">
      <c r="A20317" s="30" t="s">
        <v>5030</v>
      </c>
      <c r="B20317" s="74">
        <v>46223</v>
      </c>
      <c r="C20317" s="30" t="s">
        <v>1322</v>
      </c>
      <c r="D20317" s="30" t="s">
        <v>1323</v>
      </c>
      <c r="E20317" s="75">
        <v>44</v>
      </c>
      <c r="F20317" s="30" t="s">
        <v>70</v>
      </c>
      <c r="G20317" s="30" t="s">
        <v>71</v>
      </c>
      <c r="H20317" s="75">
        <v>2</v>
      </c>
    </row>
    <row r="20318" spans="1:8">
      <c r="A20318" s="30" t="s">
        <v>5030</v>
      </c>
      <c r="B20318" s="74">
        <v>46223</v>
      </c>
      <c r="C20318" s="30" t="s">
        <v>1324</v>
      </c>
      <c r="D20318" s="30" t="s">
        <v>1325</v>
      </c>
      <c r="E20318" s="75">
        <v>261</v>
      </c>
      <c r="F20318" s="30" t="s">
        <v>80</v>
      </c>
      <c r="G20318" s="30" t="s">
        <v>81</v>
      </c>
      <c r="H20318" s="75">
        <v>1</v>
      </c>
    </row>
    <row r="20319" spans="1:8">
      <c r="A20319" s="30" t="s">
        <v>5030</v>
      </c>
      <c r="B20319" s="74">
        <v>46223</v>
      </c>
      <c r="C20319" s="30" t="s">
        <v>1326</v>
      </c>
      <c r="D20319" s="30" t="s">
        <v>1327</v>
      </c>
      <c r="E20319" s="75">
        <v>55</v>
      </c>
      <c r="F20319" s="30" t="s">
        <v>70</v>
      </c>
      <c r="G20319" s="30" t="s">
        <v>71</v>
      </c>
      <c r="H20319" s="75">
        <v>2</v>
      </c>
    </row>
    <row r="20320" spans="1:8">
      <c r="A20320" s="30" t="s">
        <v>5030</v>
      </c>
      <c r="B20320" s="74">
        <v>46223</v>
      </c>
      <c r="C20320" s="30" t="s">
        <v>1332</v>
      </c>
      <c r="D20320" s="30" t="s">
        <v>1333</v>
      </c>
      <c r="E20320" s="75">
        <v>71</v>
      </c>
      <c r="F20320" s="30" t="s">
        <v>80</v>
      </c>
      <c r="G20320" s="30" t="s">
        <v>81</v>
      </c>
      <c r="H20320" s="75">
        <v>1</v>
      </c>
    </row>
    <row r="20321" spans="1:8">
      <c r="A20321" s="30" t="s">
        <v>5030</v>
      </c>
      <c r="B20321" s="74">
        <v>46223</v>
      </c>
      <c r="C20321" s="30" t="s">
        <v>1334</v>
      </c>
      <c r="D20321" s="30" t="s">
        <v>1335</v>
      </c>
      <c r="E20321" s="75">
        <v>90</v>
      </c>
      <c r="F20321" s="30" t="s">
        <v>80</v>
      </c>
      <c r="G20321" s="30" t="s">
        <v>81</v>
      </c>
      <c r="H20321" s="75">
        <v>1</v>
      </c>
    </row>
    <row r="20322" spans="1:8">
      <c r="A20322" s="30" t="s">
        <v>5030</v>
      </c>
      <c r="B20322" s="74">
        <v>46223</v>
      </c>
      <c r="C20322" s="30" t="s">
        <v>1336</v>
      </c>
      <c r="D20322" s="30" t="s">
        <v>1337</v>
      </c>
      <c r="E20322" s="75">
        <v>107</v>
      </c>
      <c r="F20322" s="30" t="s">
        <v>70</v>
      </c>
      <c r="G20322" s="30" t="s">
        <v>71</v>
      </c>
      <c r="H20322" s="75">
        <v>2</v>
      </c>
    </row>
    <row r="20323" spans="1:8">
      <c r="A20323" s="30" t="s">
        <v>5030</v>
      </c>
      <c r="B20323" s="74">
        <v>46223</v>
      </c>
      <c r="C20323" s="30" t="s">
        <v>1342</v>
      </c>
      <c r="D20323" s="30" t="s">
        <v>1343</v>
      </c>
      <c r="E20323" s="75">
        <v>41</v>
      </c>
      <c r="F20323" s="30" t="s">
        <v>70</v>
      </c>
      <c r="G20323" s="30" t="s">
        <v>71</v>
      </c>
      <c r="H20323" s="75">
        <v>2</v>
      </c>
    </row>
    <row r="20324" spans="1:8">
      <c r="A20324" s="30" t="s">
        <v>5030</v>
      </c>
      <c r="B20324" s="74">
        <v>46223</v>
      </c>
      <c r="C20324" s="30" t="s">
        <v>1344</v>
      </c>
      <c r="D20324" s="30" t="s">
        <v>1345</v>
      </c>
      <c r="E20324" s="75">
        <v>27</v>
      </c>
      <c r="F20324" s="30" t="s">
        <v>68</v>
      </c>
      <c r="G20324" s="30" t="s">
        <v>69</v>
      </c>
      <c r="H20324" s="75">
        <v>1</v>
      </c>
    </row>
    <row r="20325" spans="1:8">
      <c r="A20325" s="30" t="s">
        <v>5030</v>
      </c>
      <c r="B20325" s="74">
        <v>46223</v>
      </c>
      <c r="C20325" s="30" t="s">
        <v>1346</v>
      </c>
      <c r="D20325" s="30" t="s">
        <v>1347</v>
      </c>
      <c r="E20325" s="75">
        <v>52</v>
      </c>
      <c r="F20325" s="30" t="s">
        <v>68</v>
      </c>
      <c r="G20325" s="30" t="s">
        <v>69</v>
      </c>
      <c r="H20325" s="75">
        <v>1</v>
      </c>
    </row>
    <row r="20326" spans="1:8">
      <c r="A20326" s="30" t="s">
        <v>5030</v>
      </c>
      <c r="B20326" s="74">
        <v>46223</v>
      </c>
      <c r="C20326" s="30" t="s">
        <v>1348</v>
      </c>
      <c r="D20326" s="30" t="s">
        <v>1349</v>
      </c>
      <c r="E20326" s="75">
        <v>131</v>
      </c>
      <c r="F20326" s="30" t="s">
        <v>80</v>
      </c>
      <c r="G20326" s="30" t="s">
        <v>81</v>
      </c>
      <c r="H20326" s="75">
        <v>1</v>
      </c>
    </row>
    <row r="20327" spans="1:8">
      <c r="A20327" s="30" t="s">
        <v>5030</v>
      </c>
      <c r="B20327" s="74">
        <v>46222</v>
      </c>
      <c r="C20327" s="30" t="s">
        <v>766</v>
      </c>
      <c r="D20327" s="30" t="s">
        <v>767</v>
      </c>
      <c r="E20327" s="75">
        <v>21</v>
      </c>
      <c r="F20327" s="30" t="s">
        <v>68</v>
      </c>
      <c r="G20327" s="30" t="s">
        <v>69</v>
      </c>
      <c r="H20327" s="75">
        <v>1</v>
      </c>
    </row>
    <row r="20328" spans="1:8">
      <c r="A20328" s="30" t="s">
        <v>5030</v>
      </c>
      <c r="B20328" s="74">
        <v>46222</v>
      </c>
      <c r="C20328" s="30" t="s">
        <v>774</v>
      </c>
      <c r="D20328" s="30" t="s">
        <v>775</v>
      </c>
      <c r="E20328" s="75">
        <v>115</v>
      </c>
      <c r="F20328" s="30" t="s">
        <v>70</v>
      </c>
      <c r="G20328" s="30" t="s">
        <v>71</v>
      </c>
      <c r="H20328" s="75">
        <v>2</v>
      </c>
    </row>
    <row r="20329" spans="1:8">
      <c r="A20329" s="30" t="s">
        <v>5030</v>
      </c>
      <c r="B20329" s="74">
        <v>46222</v>
      </c>
      <c r="C20329" s="30" t="s">
        <v>776</v>
      </c>
      <c r="D20329" s="30" t="s">
        <v>777</v>
      </c>
      <c r="E20329" s="75">
        <v>22</v>
      </c>
      <c r="F20329" s="30" t="s">
        <v>68</v>
      </c>
      <c r="G20329" s="30" t="s">
        <v>69</v>
      </c>
      <c r="H20329" s="75">
        <v>1</v>
      </c>
    </row>
    <row r="20330" spans="1:8">
      <c r="A20330" s="30" t="s">
        <v>5030</v>
      </c>
      <c r="B20330" s="74">
        <v>46222</v>
      </c>
      <c r="C20330" s="30" t="s">
        <v>780</v>
      </c>
      <c r="D20330" s="30" t="s">
        <v>781</v>
      </c>
      <c r="E20330" s="75">
        <v>39</v>
      </c>
      <c r="F20330" s="30" t="s">
        <v>70</v>
      </c>
      <c r="G20330" s="30" t="s">
        <v>71</v>
      </c>
      <c r="H20330" s="75">
        <v>2</v>
      </c>
    </row>
    <row r="20331" spans="1:8">
      <c r="A20331" s="30" t="s">
        <v>5030</v>
      </c>
      <c r="B20331" s="74">
        <v>46222</v>
      </c>
      <c r="C20331" s="30" t="s">
        <v>782</v>
      </c>
      <c r="D20331" s="30" t="s">
        <v>783</v>
      </c>
      <c r="E20331" s="75">
        <v>64</v>
      </c>
      <c r="F20331" s="30" t="s">
        <v>80</v>
      </c>
      <c r="G20331" s="30" t="s">
        <v>81</v>
      </c>
      <c r="H20331" s="75">
        <v>1</v>
      </c>
    </row>
    <row r="20332" spans="1:8">
      <c r="A20332" s="30" t="s">
        <v>5030</v>
      </c>
      <c r="B20332" s="74">
        <v>46222</v>
      </c>
      <c r="C20332" s="30" t="s">
        <v>790</v>
      </c>
      <c r="D20332" s="30" t="s">
        <v>791</v>
      </c>
      <c r="E20332" s="75">
        <v>11</v>
      </c>
      <c r="F20332" s="30" t="s">
        <v>70</v>
      </c>
      <c r="G20332" s="30" t="s">
        <v>71</v>
      </c>
      <c r="H20332" s="75">
        <v>2</v>
      </c>
    </row>
    <row r="20333" spans="1:8">
      <c r="A20333" s="30" t="s">
        <v>5030</v>
      </c>
      <c r="B20333" s="74">
        <v>46222</v>
      </c>
      <c r="C20333" s="30" t="s">
        <v>798</v>
      </c>
      <c r="D20333" s="30" t="s">
        <v>799</v>
      </c>
      <c r="E20333" s="75">
        <v>36</v>
      </c>
      <c r="F20333" s="30" t="s">
        <v>68</v>
      </c>
      <c r="G20333" s="30" t="s">
        <v>69</v>
      </c>
      <c r="H20333" s="75">
        <v>1</v>
      </c>
    </row>
    <row r="20334" spans="1:8">
      <c r="A20334" s="30" t="s">
        <v>5030</v>
      </c>
      <c r="B20334" s="74">
        <v>46222</v>
      </c>
      <c r="C20334" s="30" t="s">
        <v>802</v>
      </c>
      <c r="D20334" s="30" t="s">
        <v>803</v>
      </c>
      <c r="E20334" s="75">
        <v>66</v>
      </c>
      <c r="F20334" s="30" t="s">
        <v>70</v>
      </c>
      <c r="G20334" s="30" t="s">
        <v>71</v>
      </c>
      <c r="H20334" s="75">
        <v>2</v>
      </c>
    </row>
    <row r="20335" spans="1:8">
      <c r="A20335" s="30" t="s">
        <v>5030</v>
      </c>
      <c r="B20335" s="74">
        <v>46222</v>
      </c>
      <c r="C20335" s="30" t="s">
        <v>806</v>
      </c>
      <c r="D20335" s="30" t="s">
        <v>807</v>
      </c>
      <c r="E20335" s="75">
        <v>63</v>
      </c>
      <c r="F20335" s="30" t="s">
        <v>68</v>
      </c>
      <c r="G20335" s="30" t="s">
        <v>69</v>
      </c>
      <c r="H20335" s="75">
        <v>1</v>
      </c>
    </row>
    <row r="20336" spans="1:8">
      <c r="A20336" s="30" t="s">
        <v>5030</v>
      </c>
      <c r="B20336" s="74">
        <v>46222</v>
      </c>
      <c r="C20336" s="30" t="s">
        <v>810</v>
      </c>
      <c r="D20336" s="30" t="s">
        <v>811</v>
      </c>
      <c r="E20336" s="75">
        <v>56</v>
      </c>
      <c r="F20336" s="30" t="s">
        <v>70</v>
      </c>
      <c r="G20336" s="30" t="s">
        <v>71</v>
      </c>
      <c r="H20336" s="75">
        <v>2</v>
      </c>
    </row>
    <row r="20337" spans="1:8">
      <c r="A20337" s="30" t="s">
        <v>5030</v>
      </c>
      <c r="B20337" s="74">
        <v>46222</v>
      </c>
      <c r="C20337" s="30" t="s">
        <v>826</v>
      </c>
      <c r="D20337" s="30" t="s">
        <v>827</v>
      </c>
      <c r="E20337" s="75">
        <v>53</v>
      </c>
      <c r="F20337" s="30" t="s">
        <v>70</v>
      </c>
      <c r="G20337" s="30" t="s">
        <v>71</v>
      </c>
      <c r="H20337" s="75">
        <v>2</v>
      </c>
    </row>
    <row r="20338" spans="1:8">
      <c r="A20338" s="30" t="s">
        <v>5030</v>
      </c>
      <c r="B20338" s="74">
        <v>46222</v>
      </c>
      <c r="C20338" s="30" t="s">
        <v>834</v>
      </c>
      <c r="D20338" s="30" t="s">
        <v>835</v>
      </c>
      <c r="E20338" s="75">
        <v>66</v>
      </c>
      <c r="F20338" s="30" t="s">
        <v>80</v>
      </c>
      <c r="G20338" s="30" t="s">
        <v>81</v>
      </c>
      <c r="H20338" s="75">
        <v>1</v>
      </c>
    </row>
    <row r="20339" spans="1:8">
      <c r="A20339" s="30" t="s">
        <v>5030</v>
      </c>
      <c r="B20339" s="74">
        <v>46222</v>
      </c>
      <c r="C20339" s="30" t="s">
        <v>840</v>
      </c>
      <c r="D20339" s="30" t="s">
        <v>841</v>
      </c>
      <c r="E20339" s="75">
        <v>18</v>
      </c>
      <c r="F20339" s="30" t="s">
        <v>68</v>
      </c>
      <c r="G20339" s="30" t="s">
        <v>69</v>
      </c>
      <c r="H20339" s="75">
        <v>1</v>
      </c>
    </row>
    <row r="20340" spans="1:8">
      <c r="A20340" s="30" t="s">
        <v>5030</v>
      </c>
      <c r="B20340" s="74">
        <v>46222</v>
      </c>
      <c r="C20340" s="30" t="s">
        <v>848</v>
      </c>
      <c r="D20340" s="30" t="s">
        <v>849</v>
      </c>
      <c r="E20340" s="75">
        <v>118</v>
      </c>
      <c r="F20340" s="30" t="s">
        <v>70</v>
      </c>
      <c r="G20340" s="30" t="s">
        <v>71</v>
      </c>
      <c r="H20340" s="75">
        <v>2</v>
      </c>
    </row>
    <row r="20341" spans="1:8">
      <c r="A20341" s="30" t="s">
        <v>5030</v>
      </c>
      <c r="B20341" s="74">
        <v>46222</v>
      </c>
      <c r="C20341" s="30" t="s">
        <v>850</v>
      </c>
      <c r="D20341" s="30" t="s">
        <v>851</v>
      </c>
      <c r="E20341" s="75">
        <v>16</v>
      </c>
      <c r="F20341" s="30" t="s">
        <v>70</v>
      </c>
      <c r="G20341" s="30" t="s">
        <v>71</v>
      </c>
      <c r="H20341" s="75">
        <v>2</v>
      </c>
    </row>
    <row r="20342" spans="1:8">
      <c r="A20342" s="30" t="s">
        <v>5030</v>
      </c>
      <c r="B20342" s="74">
        <v>46222</v>
      </c>
      <c r="C20342" s="30" t="s">
        <v>854</v>
      </c>
      <c r="D20342" s="30" t="s">
        <v>855</v>
      </c>
      <c r="E20342" s="75">
        <v>31</v>
      </c>
      <c r="F20342" s="30" t="s">
        <v>70</v>
      </c>
      <c r="G20342" s="30" t="s">
        <v>71</v>
      </c>
      <c r="H20342" s="75">
        <v>2</v>
      </c>
    </row>
    <row r="20343" spans="1:8">
      <c r="A20343" s="30" t="s">
        <v>5030</v>
      </c>
      <c r="B20343" s="74">
        <v>46222</v>
      </c>
      <c r="C20343" s="30" t="s">
        <v>856</v>
      </c>
      <c r="D20343" s="30" t="s">
        <v>857</v>
      </c>
      <c r="E20343" s="75">
        <v>2</v>
      </c>
      <c r="F20343" s="30" t="s">
        <v>76</v>
      </c>
      <c r="G20343" s="30" t="s">
        <v>77</v>
      </c>
      <c r="H20343" s="75">
        <v>1</v>
      </c>
    </row>
    <row r="20344" spans="1:8">
      <c r="A20344" s="30" t="s">
        <v>5030</v>
      </c>
      <c r="B20344" s="74">
        <v>46222</v>
      </c>
      <c r="C20344" s="30" t="s">
        <v>858</v>
      </c>
      <c r="D20344" s="30" t="s">
        <v>859</v>
      </c>
      <c r="E20344" s="75">
        <v>11</v>
      </c>
      <c r="F20344" s="30" t="s">
        <v>53</v>
      </c>
      <c r="G20344" s="30" t="s">
        <v>54</v>
      </c>
      <c r="H20344" s="75">
        <v>1</v>
      </c>
    </row>
    <row r="20345" spans="1:8">
      <c r="A20345" s="30" t="s">
        <v>5030</v>
      </c>
      <c r="B20345" s="74">
        <v>46222</v>
      </c>
      <c r="C20345" s="30" t="s">
        <v>864</v>
      </c>
      <c r="D20345" s="30" t="s">
        <v>865</v>
      </c>
      <c r="E20345" s="75">
        <v>17</v>
      </c>
      <c r="F20345" s="30" t="s">
        <v>68</v>
      </c>
      <c r="G20345" s="30" t="s">
        <v>69</v>
      </c>
      <c r="H20345" s="75">
        <v>1</v>
      </c>
    </row>
    <row r="20346" spans="1:8">
      <c r="A20346" s="30" t="s">
        <v>5030</v>
      </c>
      <c r="B20346" s="74">
        <v>46222</v>
      </c>
      <c r="C20346" s="30" t="s">
        <v>868</v>
      </c>
      <c r="D20346" s="30" t="s">
        <v>869</v>
      </c>
      <c r="E20346" s="75">
        <v>24</v>
      </c>
      <c r="F20346" s="30" t="s">
        <v>68</v>
      </c>
      <c r="G20346" s="30" t="s">
        <v>69</v>
      </c>
      <c r="H20346" s="75">
        <v>1</v>
      </c>
    </row>
    <row r="20347" spans="1:8">
      <c r="A20347" s="30" t="s">
        <v>5030</v>
      </c>
      <c r="B20347" s="74">
        <v>46222</v>
      </c>
      <c r="C20347" s="30" t="s">
        <v>870</v>
      </c>
      <c r="D20347" s="30" t="s">
        <v>871</v>
      </c>
      <c r="E20347" s="75">
        <v>3</v>
      </c>
      <c r="F20347" s="30" t="s">
        <v>68</v>
      </c>
      <c r="G20347" s="30" t="s">
        <v>69</v>
      </c>
      <c r="H20347" s="75">
        <v>1</v>
      </c>
    </row>
    <row r="20348" spans="1:8">
      <c r="A20348" s="30" t="s">
        <v>5030</v>
      </c>
      <c r="B20348" s="74">
        <v>46222</v>
      </c>
      <c r="C20348" s="30" t="s">
        <v>5048</v>
      </c>
      <c r="D20348" s="30" t="s">
        <v>5049</v>
      </c>
      <c r="E20348" s="75">
        <v>2</v>
      </c>
      <c r="F20348" s="30" t="s">
        <v>80</v>
      </c>
      <c r="G20348" s="30" t="s">
        <v>81</v>
      </c>
      <c r="H20348" s="75">
        <v>1</v>
      </c>
    </row>
    <row r="20349" spans="1:8">
      <c r="A20349" s="30" t="s">
        <v>5030</v>
      </c>
      <c r="B20349" s="74">
        <v>46222</v>
      </c>
      <c r="C20349" s="30" t="s">
        <v>880</v>
      </c>
      <c r="D20349" s="30" t="s">
        <v>881</v>
      </c>
      <c r="E20349" s="75">
        <v>86</v>
      </c>
      <c r="F20349" s="30" t="s">
        <v>70</v>
      </c>
      <c r="G20349" s="30" t="s">
        <v>71</v>
      </c>
      <c r="H20349" s="75">
        <v>2</v>
      </c>
    </row>
    <row r="20350" spans="1:8">
      <c r="A20350" s="30" t="s">
        <v>5030</v>
      </c>
      <c r="B20350" s="74">
        <v>46222</v>
      </c>
      <c r="C20350" s="30" t="s">
        <v>882</v>
      </c>
      <c r="D20350" s="30" t="s">
        <v>883</v>
      </c>
      <c r="E20350" s="75">
        <v>30</v>
      </c>
      <c r="F20350" s="30" t="s">
        <v>70</v>
      </c>
      <c r="G20350" s="30" t="s">
        <v>71</v>
      </c>
      <c r="H20350" s="75">
        <v>2</v>
      </c>
    </row>
    <row r="20351" spans="1:8">
      <c r="A20351" s="30" t="s">
        <v>5030</v>
      </c>
      <c r="B20351" s="74">
        <v>46222</v>
      </c>
      <c r="C20351" s="30" t="s">
        <v>884</v>
      </c>
      <c r="D20351" s="30" t="s">
        <v>885</v>
      </c>
      <c r="E20351" s="75">
        <v>15</v>
      </c>
      <c r="F20351" s="30" t="s">
        <v>53</v>
      </c>
      <c r="G20351" s="30" t="s">
        <v>54</v>
      </c>
      <c r="H20351" s="75">
        <v>1</v>
      </c>
    </row>
    <row r="20352" spans="1:8">
      <c r="A20352" s="30" t="s">
        <v>5030</v>
      </c>
      <c r="B20352" s="74">
        <v>46222</v>
      </c>
      <c r="C20352" s="30" t="s">
        <v>896</v>
      </c>
      <c r="D20352" s="30" t="s">
        <v>897</v>
      </c>
      <c r="E20352" s="75">
        <v>12</v>
      </c>
      <c r="F20352" s="30" t="s">
        <v>68</v>
      </c>
      <c r="G20352" s="30" t="s">
        <v>69</v>
      </c>
      <c r="H20352" s="75">
        <v>1</v>
      </c>
    </row>
    <row r="20353" spans="1:8">
      <c r="A20353" s="30" t="s">
        <v>5030</v>
      </c>
      <c r="B20353" s="74">
        <v>46222</v>
      </c>
      <c r="C20353" s="30" t="s">
        <v>898</v>
      </c>
      <c r="D20353" s="30" t="s">
        <v>899</v>
      </c>
      <c r="E20353" s="75">
        <v>64</v>
      </c>
      <c r="F20353" s="30" t="s">
        <v>70</v>
      </c>
      <c r="G20353" s="30" t="s">
        <v>71</v>
      </c>
      <c r="H20353" s="75">
        <v>2</v>
      </c>
    </row>
    <row r="20354" spans="1:8">
      <c r="A20354" s="30" t="s">
        <v>5030</v>
      </c>
      <c r="B20354" s="74">
        <v>46222</v>
      </c>
      <c r="C20354" s="30" t="s">
        <v>900</v>
      </c>
      <c r="D20354" s="30" t="s">
        <v>901</v>
      </c>
      <c r="E20354" s="75">
        <v>2</v>
      </c>
      <c r="F20354" s="30" t="s">
        <v>68</v>
      </c>
      <c r="G20354" s="30" t="s">
        <v>69</v>
      </c>
      <c r="H20354" s="75">
        <v>1</v>
      </c>
    </row>
    <row r="20355" spans="1:8">
      <c r="A20355" s="30" t="s">
        <v>5030</v>
      </c>
      <c r="B20355" s="74">
        <v>46222</v>
      </c>
      <c r="C20355" s="30" t="s">
        <v>902</v>
      </c>
      <c r="D20355" s="30" t="s">
        <v>903</v>
      </c>
      <c r="E20355" s="75">
        <v>25</v>
      </c>
      <c r="F20355" s="30" t="s">
        <v>68</v>
      </c>
      <c r="G20355" s="30" t="s">
        <v>69</v>
      </c>
      <c r="H20355" s="75">
        <v>1</v>
      </c>
    </row>
    <row r="20356" spans="1:8">
      <c r="A20356" s="30" t="s">
        <v>5030</v>
      </c>
      <c r="B20356" s="74">
        <v>46222</v>
      </c>
      <c r="C20356" s="30" t="s">
        <v>906</v>
      </c>
      <c r="D20356" s="30" t="s">
        <v>907</v>
      </c>
      <c r="E20356" s="75">
        <v>23</v>
      </c>
      <c r="F20356" s="30" t="s">
        <v>68</v>
      </c>
      <c r="G20356" s="30" t="s">
        <v>69</v>
      </c>
      <c r="H20356" s="75">
        <v>1</v>
      </c>
    </row>
    <row r="20357" spans="1:8">
      <c r="A20357" s="30" t="s">
        <v>5030</v>
      </c>
      <c r="B20357" s="74">
        <v>46222</v>
      </c>
      <c r="C20357" s="30" t="s">
        <v>910</v>
      </c>
      <c r="D20357" s="30" t="s">
        <v>911</v>
      </c>
      <c r="E20357" s="75">
        <v>55</v>
      </c>
      <c r="F20357" s="30" t="s">
        <v>70</v>
      </c>
      <c r="G20357" s="30" t="s">
        <v>71</v>
      </c>
      <c r="H20357" s="75">
        <v>2</v>
      </c>
    </row>
    <row r="20358" spans="1:8">
      <c r="A20358" s="30" t="s">
        <v>5030</v>
      </c>
      <c r="B20358" s="74">
        <v>46222</v>
      </c>
      <c r="C20358" s="30" t="s">
        <v>912</v>
      </c>
      <c r="D20358" s="30" t="s">
        <v>913</v>
      </c>
      <c r="E20358" s="75">
        <v>31</v>
      </c>
      <c r="F20358" s="30" t="s">
        <v>68</v>
      </c>
      <c r="G20358" s="30" t="s">
        <v>69</v>
      </c>
      <c r="H20358" s="75">
        <v>1</v>
      </c>
    </row>
    <row r="20359" spans="1:8">
      <c r="A20359" s="30" t="s">
        <v>5030</v>
      </c>
      <c r="B20359" s="74">
        <v>46222</v>
      </c>
      <c r="C20359" s="30" t="s">
        <v>918</v>
      </c>
      <c r="D20359" s="30" t="s">
        <v>919</v>
      </c>
      <c r="E20359" s="75">
        <v>54</v>
      </c>
      <c r="F20359" s="30" t="s">
        <v>53</v>
      </c>
      <c r="G20359" s="30" t="s">
        <v>54</v>
      </c>
      <c r="H20359" s="75">
        <v>1</v>
      </c>
    </row>
    <row r="20360" spans="1:8">
      <c r="A20360" s="30" t="s">
        <v>5030</v>
      </c>
      <c r="B20360" s="74">
        <v>46222</v>
      </c>
      <c r="C20360" s="30" t="s">
        <v>924</v>
      </c>
      <c r="D20360" s="30" t="s">
        <v>925</v>
      </c>
      <c r="E20360" s="75">
        <v>17</v>
      </c>
      <c r="F20360" s="30" t="s">
        <v>70</v>
      </c>
      <c r="G20360" s="30" t="s">
        <v>71</v>
      </c>
      <c r="H20360" s="75">
        <v>2</v>
      </c>
    </row>
    <row r="20361" spans="1:8">
      <c r="A20361" s="30" t="s">
        <v>5030</v>
      </c>
      <c r="B20361" s="74">
        <v>46222</v>
      </c>
      <c r="C20361" s="30" t="s">
        <v>926</v>
      </c>
      <c r="D20361" s="30" t="s">
        <v>927</v>
      </c>
      <c r="E20361" s="75">
        <v>21</v>
      </c>
      <c r="F20361" s="30" t="s">
        <v>70</v>
      </c>
      <c r="G20361" s="30" t="s">
        <v>71</v>
      </c>
      <c r="H20361" s="75">
        <v>2</v>
      </c>
    </row>
    <row r="20362" spans="1:8">
      <c r="A20362" s="30" t="s">
        <v>5030</v>
      </c>
      <c r="B20362" s="74">
        <v>46222</v>
      </c>
      <c r="C20362" s="30" t="s">
        <v>932</v>
      </c>
      <c r="D20362" s="30" t="s">
        <v>933</v>
      </c>
      <c r="E20362" s="75">
        <v>44</v>
      </c>
      <c r="F20362" s="30" t="s">
        <v>70</v>
      </c>
      <c r="G20362" s="30" t="s">
        <v>71</v>
      </c>
      <c r="H20362" s="75">
        <v>2</v>
      </c>
    </row>
    <row r="20363" spans="1:8">
      <c r="A20363" s="30" t="s">
        <v>5030</v>
      </c>
      <c r="B20363" s="74">
        <v>46222</v>
      </c>
      <c r="C20363" s="30" t="s">
        <v>934</v>
      </c>
      <c r="D20363" s="30" t="s">
        <v>935</v>
      </c>
      <c r="E20363" s="75">
        <v>71</v>
      </c>
      <c r="F20363" s="30" t="s">
        <v>68</v>
      </c>
      <c r="G20363" s="30" t="s">
        <v>69</v>
      </c>
      <c r="H20363" s="75">
        <v>1</v>
      </c>
    </row>
    <row r="20364" spans="1:8">
      <c r="A20364" s="30" t="s">
        <v>5030</v>
      </c>
      <c r="B20364" s="74">
        <v>46222</v>
      </c>
      <c r="C20364" s="30" t="s">
        <v>940</v>
      </c>
      <c r="D20364" s="30" t="s">
        <v>941</v>
      </c>
      <c r="E20364" s="75">
        <v>19</v>
      </c>
      <c r="F20364" s="30" t="s">
        <v>70</v>
      </c>
      <c r="G20364" s="30" t="s">
        <v>71</v>
      </c>
      <c r="H20364" s="75">
        <v>2</v>
      </c>
    </row>
    <row r="20365" spans="1:8">
      <c r="A20365" s="30" t="s">
        <v>5030</v>
      </c>
      <c r="B20365" s="74">
        <v>46222</v>
      </c>
      <c r="C20365" s="30" t="s">
        <v>944</v>
      </c>
      <c r="D20365" s="30" t="s">
        <v>945</v>
      </c>
      <c r="E20365" s="75">
        <v>32</v>
      </c>
      <c r="F20365" s="30" t="s">
        <v>70</v>
      </c>
      <c r="G20365" s="30" t="s">
        <v>71</v>
      </c>
      <c r="H20365" s="75">
        <v>2</v>
      </c>
    </row>
    <row r="20366" spans="1:8">
      <c r="A20366" s="30" t="s">
        <v>5030</v>
      </c>
      <c r="B20366" s="74">
        <v>46222</v>
      </c>
      <c r="C20366" s="30" t="s">
        <v>950</v>
      </c>
      <c r="D20366" s="30" t="s">
        <v>951</v>
      </c>
      <c r="E20366" s="75">
        <v>58</v>
      </c>
      <c r="F20366" s="30" t="s">
        <v>53</v>
      </c>
      <c r="G20366" s="30" t="s">
        <v>54</v>
      </c>
      <c r="H20366" s="75">
        <v>1</v>
      </c>
    </row>
    <row r="20367" spans="1:8">
      <c r="A20367" s="30" t="s">
        <v>5030</v>
      </c>
      <c r="B20367" s="74">
        <v>46222</v>
      </c>
      <c r="C20367" s="30" t="s">
        <v>954</v>
      </c>
      <c r="D20367" s="30" t="s">
        <v>955</v>
      </c>
      <c r="E20367" s="75">
        <v>21</v>
      </c>
      <c r="F20367" s="30" t="s">
        <v>70</v>
      </c>
      <c r="G20367" s="30" t="s">
        <v>71</v>
      </c>
      <c r="H20367" s="75">
        <v>2</v>
      </c>
    </row>
    <row r="20368" spans="1:8">
      <c r="A20368" s="30" t="s">
        <v>5030</v>
      </c>
      <c r="B20368" s="74">
        <v>46222</v>
      </c>
      <c r="C20368" s="30" t="s">
        <v>962</v>
      </c>
      <c r="D20368" s="30" t="s">
        <v>963</v>
      </c>
      <c r="E20368" s="75">
        <v>115</v>
      </c>
      <c r="F20368" s="30" t="s">
        <v>70</v>
      </c>
      <c r="G20368" s="30" t="s">
        <v>71</v>
      </c>
      <c r="H20368" s="75">
        <v>2</v>
      </c>
    </row>
    <row r="20369" spans="1:8">
      <c r="A20369" s="30" t="s">
        <v>5030</v>
      </c>
      <c r="B20369" s="74">
        <v>46222</v>
      </c>
      <c r="C20369" s="30" t="s">
        <v>964</v>
      </c>
      <c r="D20369" s="30" t="s">
        <v>965</v>
      </c>
      <c r="E20369" s="75">
        <v>24</v>
      </c>
      <c r="F20369" s="30" t="s">
        <v>53</v>
      </c>
      <c r="G20369" s="30" t="s">
        <v>54</v>
      </c>
      <c r="H20369" s="75">
        <v>1</v>
      </c>
    </row>
    <row r="20370" spans="1:8">
      <c r="A20370" s="30" t="s">
        <v>5030</v>
      </c>
      <c r="B20370" s="74">
        <v>46222</v>
      </c>
      <c r="C20370" s="30" t="s">
        <v>970</v>
      </c>
      <c r="D20370" s="30" t="s">
        <v>971</v>
      </c>
      <c r="E20370" s="75">
        <v>101</v>
      </c>
      <c r="F20370" s="30" t="s">
        <v>53</v>
      </c>
      <c r="G20370" s="30" t="s">
        <v>54</v>
      </c>
      <c r="H20370" s="75">
        <v>1</v>
      </c>
    </row>
    <row r="20371" spans="1:8">
      <c r="A20371" s="30" t="s">
        <v>5030</v>
      </c>
      <c r="B20371" s="74">
        <v>46222</v>
      </c>
      <c r="C20371" s="30" t="s">
        <v>974</v>
      </c>
      <c r="D20371" s="30" t="s">
        <v>975</v>
      </c>
      <c r="E20371" s="75">
        <v>79</v>
      </c>
      <c r="F20371" s="30" t="s">
        <v>53</v>
      </c>
      <c r="G20371" s="30" t="s">
        <v>54</v>
      </c>
      <c r="H20371" s="75">
        <v>1</v>
      </c>
    </row>
    <row r="20372" spans="1:8">
      <c r="A20372" s="30" t="s">
        <v>5030</v>
      </c>
      <c r="B20372" s="74">
        <v>46222</v>
      </c>
      <c r="C20372" s="30" t="s">
        <v>976</v>
      </c>
      <c r="D20372" s="30" t="s">
        <v>977</v>
      </c>
      <c r="E20372" s="75">
        <v>17</v>
      </c>
      <c r="F20372" s="30" t="s">
        <v>70</v>
      </c>
      <c r="G20372" s="30" t="s">
        <v>71</v>
      </c>
      <c r="H20372" s="75">
        <v>2</v>
      </c>
    </row>
    <row r="20373" spans="1:8">
      <c r="A20373" s="30" t="s">
        <v>5030</v>
      </c>
      <c r="B20373" s="74">
        <v>46222</v>
      </c>
      <c r="C20373" s="30" t="s">
        <v>988</v>
      </c>
      <c r="D20373" s="30" t="s">
        <v>989</v>
      </c>
      <c r="E20373" s="75">
        <v>4</v>
      </c>
      <c r="F20373" s="30" t="s">
        <v>76</v>
      </c>
      <c r="G20373" s="30" t="s">
        <v>77</v>
      </c>
      <c r="H20373" s="75">
        <v>1</v>
      </c>
    </row>
    <row r="20374" spans="1:8">
      <c r="A20374" s="30" t="s">
        <v>5030</v>
      </c>
      <c r="B20374" s="74">
        <v>46222</v>
      </c>
      <c r="C20374" s="30" t="s">
        <v>1004</v>
      </c>
      <c r="D20374" s="30" t="s">
        <v>1005</v>
      </c>
      <c r="E20374" s="75">
        <v>37</v>
      </c>
      <c r="F20374" s="30" t="s">
        <v>53</v>
      </c>
      <c r="G20374" s="30" t="s">
        <v>54</v>
      </c>
      <c r="H20374" s="75">
        <v>1</v>
      </c>
    </row>
    <row r="20375" spans="1:8">
      <c r="A20375" s="30" t="s">
        <v>5030</v>
      </c>
      <c r="B20375" s="74">
        <v>46222</v>
      </c>
      <c r="C20375" s="30" t="s">
        <v>1016</v>
      </c>
      <c r="D20375" s="30" t="s">
        <v>1017</v>
      </c>
      <c r="E20375" s="75">
        <v>45</v>
      </c>
      <c r="F20375" s="30" t="s">
        <v>53</v>
      </c>
      <c r="G20375" s="30" t="s">
        <v>54</v>
      </c>
      <c r="H20375" s="75">
        <v>1</v>
      </c>
    </row>
    <row r="20376" spans="1:8">
      <c r="A20376" s="30" t="s">
        <v>5030</v>
      </c>
      <c r="B20376" s="74">
        <v>46222</v>
      </c>
      <c r="C20376" s="30" t="s">
        <v>1018</v>
      </c>
      <c r="D20376" s="30" t="s">
        <v>1019</v>
      </c>
      <c r="E20376" s="75">
        <v>87</v>
      </c>
      <c r="F20376" s="30" t="s">
        <v>70</v>
      </c>
      <c r="G20376" s="30" t="s">
        <v>71</v>
      </c>
      <c r="H20376" s="75">
        <v>2</v>
      </c>
    </row>
    <row r="20377" spans="1:8">
      <c r="A20377" s="30" t="s">
        <v>5030</v>
      </c>
      <c r="B20377" s="74">
        <v>46222</v>
      </c>
      <c r="C20377" s="30" t="s">
        <v>1032</v>
      </c>
      <c r="D20377" s="30" t="s">
        <v>1033</v>
      </c>
      <c r="E20377" s="75">
        <v>83</v>
      </c>
      <c r="F20377" s="30" t="s">
        <v>70</v>
      </c>
      <c r="G20377" s="30" t="s">
        <v>71</v>
      </c>
      <c r="H20377" s="75">
        <v>2</v>
      </c>
    </row>
    <row r="20378" spans="1:8">
      <c r="A20378" s="30" t="s">
        <v>5030</v>
      </c>
      <c r="B20378" s="74">
        <v>46222</v>
      </c>
      <c r="C20378" s="30" t="s">
        <v>1036</v>
      </c>
      <c r="D20378" s="30" t="s">
        <v>1037</v>
      </c>
      <c r="E20378" s="75">
        <v>65</v>
      </c>
      <c r="F20378" s="30" t="s">
        <v>53</v>
      </c>
      <c r="G20378" s="30" t="s">
        <v>54</v>
      </c>
      <c r="H20378" s="75">
        <v>1</v>
      </c>
    </row>
    <row r="20379" spans="1:8">
      <c r="A20379" s="30" t="s">
        <v>5030</v>
      </c>
      <c r="B20379" s="74">
        <v>46222</v>
      </c>
      <c r="C20379" s="30" t="s">
        <v>1046</v>
      </c>
      <c r="D20379" s="30" t="s">
        <v>1047</v>
      </c>
      <c r="E20379" s="75">
        <v>76</v>
      </c>
      <c r="F20379" s="30" t="s">
        <v>70</v>
      </c>
      <c r="G20379" s="30" t="s">
        <v>71</v>
      </c>
      <c r="H20379" s="75">
        <v>2</v>
      </c>
    </row>
    <row r="20380" spans="1:8">
      <c r="A20380" s="30" t="s">
        <v>5030</v>
      </c>
      <c r="B20380" s="74">
        <v>46222</v>
      </c>
      <c r="C20380" s="30" t="s">
        <v>1050</v>
      </c>
      <c r="D20380" s="30" t="s">
        <v>1051</v>
      </c>
      <c r="E20380" s="75">
        <v>152</v>
      </c>
      <c r="F20380" s="30" t="s">
        <v>70</v>
      </c>
      <c r="G20380" s="30" t="s">
        <v>71</v>
      </c>
      <c r="H20380" s="75">
        <v>2</v>
      </c>
    </row>
    <row r="20381" spans="1:8">
      <c r="A20381" s="30" t="s">
        <v>5030</v>
      </c>
      <c r="B20381" s="74">
        <v>46222</v>
      </c>
      <c r="C20381" s="30" t="s">
        <v>1054</v>
      </c>
      <c r="D20381" s="30" t="s">
        <v>1055</v>
      </c>
      <c r="E20381" s="75">
        <v>10</v>
      </c>
      <c r="F20381" s="30" t="s">
        <v>70</v>
      </c>
      <c r="G20381" s="30" t="s">
        <v>71</v>
      </c>
      <c r="H20381" s="75">
        <v>2</v>
      </c>
    </row>
    <row r="20382" spans="1:8">
      <c r="A20382" s="30" t="s">
        <v>5030</v>
      </c>
      <c r="B20382" s="74">
        <v>46222</v>
      </c>
      <c r="C20382" s="30" t="s">
        <v>1072</v>
      </c>
      <c r="D20382" s="30" t="s">
        <v>1073</v>
      </c>
      <c r="E20382" s="75">
        <v>50</v>
      </c>
      <c r="F20382" s="30" t="s">
        <v>53</v>
      </c>
      <c r="G20382" s="30" t="s">
        <v>54</v>
      </c>
      <c r="H20382" s="75">
        <v>1</v>
      </c>
    </row>
    <row r="20383" spans="1:8">
      <c r="A20383" s="30" t="s">
        <v>5030</v>
      </c>
      <c r="B20383" s="74">
        <v>46222</v>
      </c>
      <c r="C20383" s="30" t="s">
        <v>1078</v>
      </c>
      <c r="D20383" s="30" t="s">
        <v>1079</v>
      </c>
      <c r="E20383" s="75">
        <v>38</v>
      </c>
      <c r="F20383" s="30" t="s">
        <v>70</v>
      </c>
      <c r="G20383" s="30" t="s">
        <v>71</v>
      </c>
      <c r="H20383" s="75">
        <v>2</v>
      </c>
    </row>
    <row r="20384" spans="1:8">
      <c r="A20384" s="30" t="s">
        <v>5030</v>
      </c>
      <c r="B20384" s="74">
        <v>46222</v>
      </c>
      <c r="C20384" s="30" t="s">
        <v>1094</v>
      </c>
      <c r="D20384" s="30" t="s">
        <v>1095</v>
      </c>
      <c r="E20384" s="75">
        <v>64</v>
      </c>
      <c r="F20384" s="30" t="s">
        <v>68</v>
      </c>
      <c r="G20384" s="30" t="s">
        <v>69</v>
      </c>
      <c r="H20384" s="75">
        <v>1</v>
      </c>
    </row>
    <row r="20385" spans="1:8">
      <c r="A20385" s="30" t="s">
        <v>5030</v>
      </c>
      <c r="B20385" s="74">
        <v>46222</v>
      </c>
      <c r="C20385" s="30" t="s">
        <v>1096</v>
      </c>
      <c r="D20385" s="30" t="s">
        <v>1097</v>
      </c>
      <c r="E20385" s="75">
        <v>51</v>
      </c>
      <c r="F20385" s="30" t="s">
        <v>68</v>
      </c>
      <c r="G20385" s="30" t="s">
        <v>69</v>
      </c>
      <c r="H20385" s="75">
        <v>1</v>
      </c>
    </row>
    <row r="20386" spans="1:8">
      <c r="A20386" s="30" t="s">
        <v>5030</v>
      </c>
      <c r="B20386" s="74">
        <v>46222</v>
      </c>
      <c r="C20386" s="30" t="s">
        <v>1110</v>
      </c>
      <c r="D20386" s="30" t="s">
        <v>1111</v>
      </c>
      <c r="E20386" s="75">
        <v>122</v>
      </c>
      <c r="F20386" s="30" t="s">
        <v>70</v>
      </c>
      <c r="G20386" s="30" t="s">
        <v>71</v>
      </c>
      <c r="H20386" s="75">
        <v>2</v>
      </c>
    </row>
    <row r="20387" spans="1:8">
      <c r="A20387" s="30" t="s">
        <v>5030</v>
      </c>
      <c r="B20387" s="74">
        <v>46222</v>
      </c>
      <c r="C20387" s="30" t="s">
        <v>1138</v>
      </c>
      <c r="D20387" s="30" t="s">
        <v>1139</v>
      </c>
      <c r="E20387" s="75">
        <v>81</v>
      </c>
      <c r="F20387" s="30" t="s">
        <v>70</v>
      </c>
      <c r="G20387" s="30" t="s">
        <v>71</v>
      </c>
      <c r="H20387" s="75">
        <v>2</v>
      </c>
    </row>
    <row r="20388" spans="1:8">
      <c r="A20388" s="30" t="s">
        <v>5030</v>
      </c>
      <c r="B20388" s="74">
        <v>46222</v>
      </c>
      <c r="C20388" s="30" t="s">
        <v>1142</v>
      </c>
      <c r="D20388" s="30" t="s">
        <v>1143</v>
      </c>
      <c r="E20388" s="75">
        <v>4</v>
      </c>
      <c r="F20388" s="30" t="s">
        <v>76</v>
      </c>
      <c r="G20388" s="30" t="s">
        <v>77</v>
      </c>
      <c r="H20388" s="75">
        <v>1</v>
      </c>
    </row>
    <row r="20389" spans="1:8">
      <c r="A20389" s="30" t="s">
        <v>5030</v>
      </c>
      <c r="B20389" s="74">
        <v>46222</v>
      </c>
      <c r="C20389" s="30" t="s">
        <v>1152</v>
      </c>
      <c r="D20389" s="30" t="s">
        <v>1153</v>
      </c>
      <c r="E20389" s="75">
        <v>54</v>
      </c>
      <c r="F20389" s="30" t="s">
        <v>70</v>
      </c>
      <c r="G20389" s="30" t="s">
        <v>71</v>
      </c>
      <c r="H20389" s="75">
        <v>2</v>
      </c>
    </row>
    <row r="20390" spans="1:8">
      <c r="A20390" s="30" t="s">
        <v>5030</v>
      </c>
      <c r="B20390" s="74">
        <v>46222</v>
      </c>
      <c r="C20390" s="30" t="s">
        <v>1176</v>
      </c>
      <c r="D20390" s="30" t="s">
        <v>1177</v>
      </c>
      <c r="E20390" s="75">
        <v>64</v>
      </c>
      <c r="F20390" s="30" t="s">
        <v>53</v>
      </c>
      <c r="G20390" s="30" t="s">
        <v>54</v>
      </c>
      <c r="H20390" s="75">
        <v>1</v>
      </c>
    </row>
    <row r="20391" spans="1:8">
      <c r="A20391" s="30" t="s">
        <v>5030</v>
      </c>
      <c r="B20391" s="74">
        <v>46222</v>
      </c>
      <c r="C20391" s="30" t="s">
        <v>1180</v>
      </c>
      <c r="D20391" s="30" t="s">
        <v>1181</v>
      </c>
      <c r="E20391" s="75">
        <v>43</v>
      </c>
      <c r="F20391" s="30" t="s">
        <v>53</v>
      </c>
      <c r="G20391" s="30" t="s">
        <v>54</v>
      </c>
      <c r="H20391" s="75">
        <v>1</v>
      </c>
    </row>
    <row r="20392" spans="1:8">
      <c r="A20392" s="30" t="s">
        <v>5030</v>
      </c>
      <c r="B20392" s="74">
        <v>46222</v>
      </c>
      <c r="C20392" s="30" t="s">
        <v>1188</v>
      </c>
      <c r="D20392" s="30" t="s">
        <v>1189</v>
      </c>
      <c r="E20392" s="75">
        <v>47</v>
      </c>
      <c r="F20392" s="30" t="s">
        <v>58</v>
      </c>
      <c r="G20392" s="30" t="s">
        <v>59</v>
      </c>
      <c r="H20392" s="75">
        <v>3</v>
      </c>
    </row>
    <row r="20393" spans="1:8">
      <c r="A20393" s="30" t="s">
        <v>5030</v>
      </c>
      <c r="B20393" s="74">
        <v>46222</v>
      </c>
      <c r="C20393" s="30" t="s">
        <v>1192</v>
      </c>
      <c r="D20393" s="30" t="s">
        <v>1193</v>
      </c>
      <c r="E20393" s="75">
        <v>122</v>
      </c>
      <c r="F20393" s="30" t="s">
        <v>53</v>
      </c>
      <c r="G20393" s="30" t="s">
        <v>54</v>
      </c>
      <c r="H20393" s="75">
        <v>1</v>
      </c>
    </row>
    <row r="20394" spans="1:8">
      <c r="A20394" s="30" t="s">
        <v>5030</v>
      </c>
      <c r="B20394" s="74">
        <v>46222</v>
      </c>
      <c r="C20394" s="30" t="s">
        <v>1196</v>
      </c>
      <c r="D20394" s="30" t="s">
        <v>1197</v>
      </c>
      <c r="E20394" s="75">
        <v>295</v>
      </c>
      <c r="F20394" s="30" t="s">
        <v>53</v>
      </c>
      <c r="G20394" s="30" t="s">
        <v>54</v>
      </c>
      <c r="H20394" s="75">
        <v>1</v>
      </c>
    </row>
    <row r="20395" spans="1:8">
      <c r="A20395" s="30" t="s">
        <v>5030</v>
      </c>
      <c r="B20395" s="74">
        <v>46222</v>
      </c>
      <c r="C20395" s="30" t="s">
        <v>1204</v>
      </c>
      <c r="D20395" s="30" t="s">
        <v>1205</v>
      </c>
      <c r="E20395" s="75">
        <v>20</v>
      </c>
      <c r="F20395" s="30" t="s">
        <v>53</v>
      </c>
      <c r="G20395" s="30" t="s">
        <v>54</v>
      </c>
      <c r="H20395" s="75">
        <v>1</v>
      </c>
    </row>
    <row r="20396" spans="1:8">
      <c r="A20396" s="30" t="s">
        <v>5030</v>
      </c>
      <c r="B20396" s="74">
        <v>46222</v>
      </c>
      <c r="C20396" s="30" t="s">
        <v>1224</v>
      </c>
      <c r="D20396" s="30" t="s">
        <v>1225</v>
      </c>
      <c r="E20396" s="75">
        <v>57</v>
      </c>
      <c r="F20396" s="30" t="s">
        <v>70</v>
      </c>
      <c r="G20396" s="30" t="s">
        <v>71</v>
      </c>
      <c r="H20396" s="75">
        <v>2</v>
      </c>
    </row>
    <row r="20397" spans="1:8">
      <c r="A20397" s="30" t="s">
        <v>5030</v>
      </c>
      <c r="B20397" s="74">
        <v>46222</v>
      </c>
      <c r="C20397" s="30" t="s">
        <v>1226</v>
      </c>
      <c r="D20397" s="30" t="s">
        <v>1227</v>
      </c>
      <c r="E20397" s="75">
        <v>73</v>
      </c>
      <c r="F20397" s="30" t="s">
        <v>70</v>
      </c>
      <c r="G20397" s="30" t="s">
        <v>71</v>
      </c>
      <c r="H20397" s="75">
        <v>2</v>
      </c>
    </row>
    <row r="20398" spans="1:8">
      <c r="A20398" s="30" t="s">
        <v>5030</v>
      </c>
      <c r="B20398" s="74">
        <v>46222</v>
      </c>
      <c r="C20398" s="30" t="s">
        <v>1230</v>
      </c>
      <c r="D20398" s="30" t="s">
        <v>1231</v>
      </c>
      <c r="E20398" s="75">
        <v>51</v>
      </c>
      <c r="F20398" s="30" t="s">
        <v>53</v>
      </c>
      <c r="G20398" s="30" t="s">
        <v>54</v>
      </c>
      <c r="H20398" s="75">
        <v>1</v>
      </c>
    </row>
    <row r="20399" spans="1:8">
      <c r="A20399" s="30" t="s">
        <v>5030</v>
      </c>
      <c r="B20399" s="74">
        <v>46222</v>
      </c>
      <c r="C20399" s="30" t="s">
        <v>1232</v>
      </c>
      <c r="D20399" s="30" t="s">
        <v>1233</v>
      </c>
      <c r="E20399" s="75">
        <v>44</v>
      </c>
      <c r="F20399" s="30" t="s">
        <v>70</v>
      </c>
      <c r="G20399" s="30" t="s">
        <v>71</v>
      </c>
      <c r="H20399" s="75">
        <v>2</v>
      </c>
    </row>
    <row r="20400" spans="1:8">
      <c r="A20400" s="30" t="s">
        <v>5030</v>
      </c>
      <c r="B20400" s="74">
        <v>46222</v>
      </c>
      <c r="C20400" s="30" t="s">
        <v>1234</v>
      </c>
      <c r="D20400" s="30" t="s">
        <v>1235</v>
      </c>
      <c r="E20400" s="75">
        <v>4</v>
      </c>
      <c r="F20400" s="30" t="s">
        <v>76</v>
      </c>
      <c r="G20400" s="30" t="s">
        <v>77</v>
      </c>
      <c r="H20400" s="75">
        <v>1</v>
      </c>
    </row>
    <row r="20401" spans="1:8">
      <c r="A20401" s="30" t="s">
        <v>5030</v>
      </c>
      <c r="B20401" s="74">
        <v>46222</v>
      </c>
      <c r="C20401" s="30" t="s">
        <v>1244</v>
      </c>
      <c r="D20401" s="30" t="s">
        <v>1245</v>
      </c>
      <c r="E20401" s="75">
        <v>32</v>
      </c>
      <c r="F20401" s="30" t="s">
        <v>53</v>
      </c>
      <c r="G20401" s="30" t="s">
        <v>54</v>
      </c>
      <c r="H20401" s="75">
        <v>1</v>
      </c>
    </row>
    <row r="20402" spans="1:8">
      <c r="A20402" s="30" t="s">
        <v>5030</v>
      </c>
      <c r="B20402" s="74">
        <v>46222</v>
      </c>
      <c r="C20402" s="30" t="s">
        <v>1254</v>
      </c>
      <c r="D20402" s="30" t="s">
        <v>1255</v>
      </c>
      <c r="E20402" s="75">
        <v>108</v>
      </c>
      <c r="F20402" s="30" t="s">
        <v>76</v>
      </c>
      <c r="G20402" s="30" t="s">
        <v>77</v>
      </c>
      <c r="H20402" s="75">
        <v>1</v>
      </c>
    </row>
    <row r="20403" spans="1:8">
      <c r="A20403" s="30" t="s">
        <v>5030</v>
      </c>
      <c r="B20403" s="74">
        <v>46222</v>
      </c>
      <c r="C20403" s="30" t="s">
        <v>1260</v>
      </c>
      <c r="D20403" s="30" t="s">
        <v>1261</v>
      </c>
      <c r="E20403" s="75">
        <v>4</v>
      </c>
      <c r="F20403" s="30" t="s">
        <v>68</v>
      </c>
      <c r="G20403" s="30" t="s">
        <v>69</v>
      </c>
      <c r="H20403" s="75">
        <v>1</v>
      </c>
    </row>
    <row r="20404" spans="1:8">
      <c r="A20404" s="30" t="s">
        <v>5030</v>
      </c>
      <c r="B20404" s="74">
        <v>46222</v>
      </c>
      <c r="C20404" s="30" t="s">
        <v>1262</v>
      </c>
      <c r="D20404" s="30" t="s">
        <v>1263</v>
      </c>
      <c r="E20404" s="75">
        <v>97</v>
      </c>
      <c r="F20404" s="30" t="s">
        <v>70</v>
      </c>
      <c r="G20404" s="30" t="s">
        <v>71</v>
      </c>
      <c r="H20404" s="75">
        <v>2</v>
      </c>
    </row>
    <row r="20405" spans="1:8">
      <c r="A20405" s="30" t="s">
        <v>5030</v>
      </c>
      <c r="B20405" s="74">
        <v>46222</v>
      </c>
      <c r="C20405" s="30" t="s">
        <v>1268</v>
      </c>
      <c r="D20405" s="30" t="s">
        <v>1269</v>
      </c>
      <c r="E20405" s="75">
        <v>22</v>
      </c>
      <c r="F20405" s="30" t="s">
        <v>53</v>
      </c>
      <c r="G20405" s="30" t="s">
        <v>54</v>
      </c>
      <c r="H20405" s="75">
        <v>1</v>
      </c>
    </row>
    <row r="20406" spans="1:8">
      <c r="A20406" s="30" t="s">
        <v>5030</v>
      </c>
      <c r="B20406" s="74">
        <v>46222</v>
      </c>
      <c r="C20406" s="30" t="s">
        <v>1270</v>
      </c>
      <c r="D20406" s="30" t="s">
        <v>1271</v>
      </c>
      <c r="E20406" s="75">
        <v>64</v>
      </c>
      <c r="F20406" s="30" t="s">
        <v>53</v>
      </c>
      <c r="G20406" s="30" t="s">
        <v>54</v>
      </c>
      <c r="H20406" s="75">
        <v>1</v>
      </c>
    </row>
    <row r="20407" spans="1:8">
      <c r="A20407" s="30" t="s">
        <v>5030</v>
      </c>
      <c r="B20407" s="74">
        <v>46222</v>
      </c>
      <c r="C20407" s="30" t="s">
        <v>1276</v>
      </c>
      <c r="D20407" s="30" t="s">
        <v>1277</v>
      </c>
      <c r="E20407" s="75">
        <v>21</v>
      </c>
      <c r="F20407" s="30" t="s">
        <v>70</v>
      </c>
      <c r="G20407" s="30" t="s">
        <v>71</v>
      </c>
      <c r="H20407" s="75">
        <v>2</v>
      </c>
    </row>
    <row r="20408" spans="1:8">
      <c r="A20408" s="30" t="s">
        <v>5030</v>
      </c>
      <c r="B20408" s="74">
        <v>46222</v>
      </c>
      <c r="C20408" s="30" t="s">
        <v>1308</v>
      </c>
      <c r="D20408" s="30" t="s">
        <v>1309</v>
      </c>
      <c r="E20408" s="75">
        <v>46</v>
      </c>
      <c r="F20408" s="30" t="s">
        <v>70</v>
      </c>
      <c r="G20408" s="30" t="s">
        <v>71</v>
      </c>
      <c r="H20408" s="75">
        <v>2</v>
      </c>
    </row>
    <row r="20409" spans="1:8">
      <c r="A20409" s="30" t="s">
        <v>5030</v>
      </c>
      <c r="B20409" s="74">
        <v>46222</v>
      </c>
      <c r="C20409" s="30" t="s">
        <v>1320</v>
      </c>
      <c r="D20409" s="30" t="s">
        <v>1321</v>
      </c>
      <c r="E20409" s="75">
        <v>23</v>
      </c>
      <c r="F20409" s="30" t="s">
        <v>68</v>
      </c>
      <c r="G20409" s="30" t="s">
        <v>69</v>
      </c>
      <c r="H20409" s="75">
        <v>1</v>
      </c>
    </row>
    <row r="20410" spans="1:8">
      <c r="A20410" s="30" t="s">
        <v>5030</v>
      </c>
      <c r="B20410" s="74">
        <v>46222</v>
      </c>
      <c r="C20410" s="30" t="s">
        <v>1324</v>
      </c>
      <c r="D20410" s="30" t="s">
        <v>1325</v>
      </c>
      <c r="E20410" s="75">
        <v>70</v>
      </c>
      <c r="F20410" s="30" t="s">
        <v>80</v>
      </c>
      <c r="G20410" s="30" t="s">
        <v>81</v>
      </c>
      <c r="H20410" s="75">
        <v>1</v>
      </c>
    </row>
    <row r="20411" spans="1:8">
      <c r="A20411" s="30" t="s">
        <v>5030</v>
      </c>
      <c r="B20411" s="74">
        <v>46222</v>
      </c>
      <c r="C20411" s="30" t="s">
        <v>1326</v>
      </c>
      <c r="D20411" s="30" t="s">
        <v>1327</v>
      </c>
      <c r="E20411" s="75">
        <v>26</v>
      </c>
      <c r="F20411" s="30" t="s">
        <v>70</v>
      </c>
      <c r="G20411" s="30" t="s">
        <v>71</v>
      </c>
      <c r="H20411" s="75">
        <v>2</v>
      </c>
    </row>
    <row r="20412" spans="1:8">
      <c r="A20412" s="30" t="s">
        <v>5030</v>
      </c>
      <c r="B20412" s="74">
        <v>46222</v>
      </c>
      <c r="C20412" s="30" t="s">
        <v>1332</v>
      </c>
      <c r="D20412" s="30" t="s">
        <v>1333</v>
      </c>
      <c r="E20412" s="75">
        <v>29</v>
      </c>
      <c r="F20412" s="30" t="s">
        <v>70</v>
      </c>
      <c r="G20412" s="30" t="s">
        <v>71</v>
      </c>
      <c r="H20412" s="75">
        <v>2</v>
      </c>
    </row>
    <row r="20413" spans="1:8">
      <c r="A20413" s="30" t="s">
        <v>5030</v>
      </c>
      <c r="B20413" s="74">
        <v>46222</v>
      </c>
      <c r="C20413" s="30" t="s">
        <v>1334</v>
      </c>
      <c r="D20413" s="30" t="s">
        <v>1335</v>
      </c>
      <c r="E20413" s="75">
        <v>31</v>
      </c>
      <c r="F20413" s="30" t="s">
        <v>70</v>
      </c>
      <c r="G20413" s="30" t="s">
        <v>71</v>
      </c>
      <c r="H20413" s="75">
        <v>2</v>
      </c>
    </row>
    <row r="20414" spans="1:8">
      <c r="A20414" s="30" t="s">
        <v>5030</v>
      </c>
      <c r="B20414" s="74">
        <v>46222</v>
      </c>
      <c r="C20414" s="30" t="s">
        <v>1336</v>
      </c>
      <c r="D20414" s="30" t="s">
        <v>1337</v>
      </c>
      <c r="E20414" s="75">
        <v>104</v>
      </c>
      <c r="F20414" s="30" t="s">
        <v>70</v>
      </c>
      <c r="G20414" s="30" t="s">
        <v>71</v>
      </c>
      <c r="H20414" s="75">
        <v>2</v>
      </c>
    </row>
    <row r="20415" spans="1:8">
      <c r="A20415" s="30" t="s">
        <v>5030</v>
      </c>
      <c r="B20415" s="74">
        <v>46222</v>
      </c>
      <c r="C20415" s="30" t="s">
        <v>1346</v>
      </c>
      <c r="D20415" s="30" t="s">
        <v>1347</v>
      </c>
      <c r="E20415" s="75">
        <v>45</v>
      </c>
      <c r="F20415" s="30" t="s">
        <v>70</v>
      </c>
      <c r="G20415" s="30" t="s">
        <v>71</v>
      </c>
      <c r="H20415" s="75">
        <v>2</v>
      </c>
    </row>
    <row r="20416" spans="1:8">
      <c r="A20416" s="30" t="s">
        <v>5030</v>
      </c>
      <c r="B20416" s="74">
        <v>46222</v>
      </c>
      <c r="C20416" s="30" t="s">
        <v>1348</v>
      </c>
      <c r="D20416" s="30" t="s">
        <v>1349</v>
      </c>
      <c r="E20416" s="75">
        <v>169</v>
      </c>
      <c r="F20416" s="30" t="s">
        <v>80</v>
      </c>
      <c r="G20416" s="30" t="s">
        <v>81</v>
      </c>
      <c r="H20416" s="75">
        <v>1</v>
      </c>
    </row>
    <row r="20417" spans="1:8">
      <c r="A20417" s="30" t="s">
        <v>5030</v>
      </c>
      <c r="B20417" s="74">
        <v>46221</v>
      </c>
      <c r="C20417" s="30" t="s">
        <v>766</v>
      </c>
      <c r="D20417" s="30" t="s">
        <v>767</v>
      </c>
      <c r="E20417" s="75">
        <v>130</v>
      </c>
      <c r="F20417" s="30" t="s">
        <v>70</v>
      </c>
      <c r="G20417" s="30" t="s">
        <v>71</v>
      </c>
      <c r="H20417" s="75">
        <v>2</v>
      </c>
    </row>
    <row r="20418" spans="1:8">
      <c r="A20418" s="30" t="s">
        <v>5030</v>
      </c>
      <c r="B20418" s="74">
        <v>46221</v>
      </c>
      <c r="C20418" s="30" t="s">
        <v>768</v>
      </c>
      <c r="D20418" s="30" t="s">
        <v>769</v>
      </c>
      <c r="E20418" s="75">
        <v>28</v>
      </c>
      <c r="F20418" s="30" t="s">
        <v>70</v>
      </c>
      <c r="G20418" s="30" t="s">
        <v>71</v>
      </c>
      <c r="H20418" s="75">
        <v>2</v>
      </c>
    </row>
    <row r="20419" spans="1:8">
      <c r="A20419" s="30" t="s">
        <v>5030</v>
      </c>
      <c r="B20419" s="74">
        <v>46221</v>
      </c>
      <c r="C20419" s="30" t="s">
        <v>772</v>
      </c>
      <c r="D20419" s="30" t="s">
        <v>773</v>
      </c>
      <c r="E20419" s="75">
        <v>75</v>
      </c>
      <c r="F20419" s="30" t="s">
        <v>80</v>
      </c>
      <c r="G20419" s="30" t="s">
        <v>81</v>
      </c>
      <c r="H20419" s="75">
        <v>1</v>
      </c>
    </row>
    <row r="20420" spans="1:8">
      <c r="A20420" s="30" t="s">
        <v>5030</v>
      </c>
      <c r="B20420" s="74">
        <v>46221</v>
      </c>
      <c r="C20420" s="30" t="s">
        <v>774</v>
      </c>
      <c r="D20420" s="30" t="s">
        <v>775</v>
      </c>
      <c r="E20420" s="75">
        <v>156</v>
      </c>
      <c r="F20420" s="30" t="s">
        <v>70</v>
      </c>
      <c r="G20420" s="30" t="s">
        <v>71</v>
      </c>
      <c r="H20420" s="75">
        <v>2</v>
      </c>
    </row>
    <row r="20421" spans="1:8">
      <c r="A20421" s="30" t="s">
        <v>5030</v>
      </c>
      <c r="B20421" s="74">
        <v>46221</v>
      </c>
      <c r="C20421" s="30" t="s">
        <v>776</v>
      </c>
      <c r="D20421" s="30" t="s">
        <v>777</v>
      </c>
      <c r="E20421" s="75">
        <v>47</v>
      </c>
      <c r="F20421" s="30" t="s">
        <v>68</v>
      </c>
      <c r="G20421" s="30" t="s">
        <v>69</v>
      </c>
      <c r="H20421" s="75">
        <v>1</v>
      </c>
    </row>
    <row r="20422" spans="1:8">
      <c r="A20422" s="30" t="s">
        <v>5030</v>
      </c>
      <c r="B20422" s="74">
        <v>46221</v>
      </c>
      <c r="C20422" s="30" t="s">
        <v>780</v>
      </c>
      <c r="D20422" s="30" t="s">
        <v>781</v>
      </c>
      <c r="E20422" s="75">
        <v>129</v>
      </c>
      <c r="F20422" s="30" t="s">
        <v>70</v>
      </c>
      <c r="G20422" s="30" t="s">
        <v>71</v>
      </c>
      <c r="H20422" s="75">
        <v>2</v>
      </c>
    </row>
    <row r="20423" spans="1:8">
      <c r="A20423" s="30" t="s">
        <v>5030</v>
      </c>
      <c r="B20423" s="74">
        <v>46221</v>
      </c>
      <c r="C20423" s="30" t="s">
        <v>788</v>
      </c>
      <c r="D20423" s="30" t="s">
        <v>789</v>
      </c>
      <c r="E20423" s="75">
        <v>49</v>
      </c>
      <c r="F20423" s="30" t="s">
        <v>68</v>
      </c>
      <c r="G20423" s="30" t="s">
        <v>69</v>
      </c>
      <c r="H20423" s="75">
        <v>1</v>
      </c>
    </row>
    <row r="20424" spans="1:8">
      <c r="A20424" s="30" t="s">
        <v>5030</v>
      </c>
      <c r="B20424" s="74">
        <v>46221</v>
      </c>
      <c r="C20424" s="30" t="s">
        <v>790</v>
      </c>
      <c r="D20424" s="30" t="s">
        <v>791</v>
      </c>
      <c r="E20424" s="75">
        <v>31</v>
      </c>
      <c r="F20424" s="30" t="s">
        <v>70</v>
      </c>
      <c r="G20424" s="30" t="s">
        <v>71</v>
      </c>
      <c r="H20424" s="75">
        <v>2</v>
      </c>
    </row>
    <row r="20425" spans="1:8">
      <c r="A20425" s="30" t="s">
        <v>5030</v>
      </c>
      <c r="B20425" s="74">
        <v>46221</v>
      </c>
      <c r="C20425" s="30" t="s">
        <v>796</v>
      </c>
      <c r="D20425" s="30" t="s">
        <v>797</v>
      </c>
      <c r="E20425" s="75">
        <v>24</v>
      </c>
      <c r="F20425" s="30" t="s">
        <v>70</v>
      </c>
      <c r="G20425" s="30" t="s">
        <v>71</v>
      </c>
      <c r="H20425" s="75">
        <v>2</v>
      </c>
    </row>
    <row r="20426" spans="1:8">
      <c r="A20426" s="30" t="s">
        <v>5030</v>
      </c>
      <c r="B20426" s="74">
        <v>46221</v>
      </c>
      <c r="C20426" s="30" t="s">
        <v>798</v>
      </c>
      <c r="D20426" s="30" t="s">
        <v>799</v>
      </c>
      <c r="E20426" s="75">
        <v>77</v>
      </c>
      <c r="F20426" s="30" t="s">
        <v>70</v>
      </c>
      <c r="G20426" s="30" t="s">
        <v>71</v>
      </c>
      <c r="H20426" s="75">
        <v>2</v>
      </c>
    </row>
    <row r="20427" spans="1:8">
      <c r="A20427" s="30" t="s">
        <v>5030</v>
      </c>
      <c r="B20427" s="74">
        <v>46221</v>
      </c>
      <c r="C20427" s="30" t="s">
        <v>802</v>
      </c>
      <c r="D20427" s="30" t="s">
        <v>803</v>
      </c>
      <c r="E20427" s="75">
        <v>187</v>
      </c>
      <c r="F20427" s="30" t="s">
        <v>70</v>
      </c>
      <c r="G20427" s="30" t="s">
        <v>71</v>
      </c>
      <c r="H20427" s="75">
        <v>2</v>
      </c>
    </row>
    <row r="20428" spans="1:8">
      <c r="A20428" s="30" t="s">
        <v>5030</v>
      </c>
      <c r="B20428" s="74">
        <v>46221</v>
      </c>
      <c r="C20428" s="30" t="s">
        <v>804</v>
      </c>
      <c r="D20428" s="30" t="s">
        <v>805</v>
      </c>
      <c r="E20428" s="75">
        <v>52</v>
      </c>
      <c r="F20428" s="30" t="s">
        <v>80</v>
      </c>
      <c r="G20428" s="30" t="s">
        <v>81</v>
      </c>
      <c r="H20428" s="75">
        <v>1</v>
      </c>
    </row>
    <row r="20429" spans="1:8">
      <c r="A20429" s="30" t="s">
        <v>5030</v>
      </c>
      <c r="B20429" s="74">
        <v>46221</v>
      </c>
      <c r="C20429" s="30" t="s">
        <v>806</v>
      </c>
      <c r="D20429" s="30" t="s">
        <v>807</v>
      </c>
      <c r="E20429" s="75">
        <v>42</v>
      </c>
      <c r="F20429" s="30" t="s">
        <v>70</v>
      </c>
      <c r="G20429" s="30" t="s">
        <v>71</v>
      </c>
      <c r="H20429" s="75">
        <v>2</v>
      </c>
    </row>
    <row r="20430" spans="1:8">
      <c r="A20430" s="30" t="s">
        <v>5030</v>
      </c>
      <c r="B20430" s="74">
        <v>46221</v>
      </c>
      <c r="C20430" s="30" t="s">
        <v>808</v>
      </c>
      <c r="D20430" s="30" t="s">
        <v>809</v>
      </c>
      <c r="E20430" s="75">
        <v>51</v>
      </c>
      <c r="F20430" s="30" t="s">
        <v>70</v>
      </c>
      <c r="G20430" s="30" t="s">
        <v>71</v>
      </c>
      <c r="H20430" s="75">
        <v>2</v>
      </c>
    </row>
    <row r="20431" spans="1:8">
      <c r="A20431" s="30" t="s">
        <v>5030</v>
      </c>
      <c r="B20431" s="74">
        <v>46221</v>
      </c>
      <c r="C20431" s="30" t="s">
        <v>810</v>
      </c>
      <c r="D20431" s="30" t="s">
        <v>811</v>
      </c>
      <c r="E20431" s="75">
        <v>76</v>
      </c>
      <c r="F20431" s="30" t="s">
        <v>70</v>
      </c>
      <c r="G20431" s="30" t="s">
        <v>71</v>
      </c>
      <c r="H20431" s="75">
        <v>2</v>
      </c>
    </row>
    <row r="20432" spans="1:8">
      <c r="A20432" s="30" t="s">
        <v>5030</v>
      </c>
      <c r="B20432" s="74">
        <v>46221</v>
      </c>
      <c r="C20432" s="30" t="s">
        <v>820</v>
      </c>
      <c r="D20432" s="30" t="s">
        <v>821</v>
      </c>
      <c r="E20432" s="75">
        <v>73</v>
      </c>
      <c r="F20432" s="30" t="s">
        <v>68</v>
      </c>
      <c r="G20432" s="30" t="s">
        <v>69</v>
      </c>
      <c r="H20432" s="75">
        <v>1</v>
      </c>
    </row>
    <row r="20433" spans="1:8">
      <c r="A20433" s="30" t="s">
        <v>5030</v>
      </c>
      <c r="B20433" s="74">
        <v>46221</v>
      </c>
      <c r="C20433" s="30" t="s">
        <v>824</v>
      </c>
      <c r="D20433" s="30" t="s">
        <v>825</v>
      </c>
      <c r="E20433" s="75">
        <v>70</v>
      </c>
      <c r="F20433" s="30" t="s">
        <v>80</v>
      </c>
      <c r="G20433" s="30" t="s">
        <v>81</v>
      </c>
      <c r="H20433" s="75">
        <v>1</v>
      </c>
    </row>
    <row r="20434" spans="1:8">
      <c r="A20434" s="30" t="s">
        <v>5030</v>
      </c>
      <c r="B20434" s="74">
        <v>46221</v>
      </c>
      <c r="C20434" s="30" t="s">
        <v>826</v>
      </c>
      <c r="D20434" s="30" t="s">
        <v>827</v>
      </c>
      <c r="E20434" s="75">
        <v>89</v>
      </c>
      <c r="F20434" s="30" t="s">
        <v>70</v>
      </c>
      <c r="G20434" s="30" t="s">
        <v>71</v>
      </c>
      <c r="H20434" s="75">
        <v>2</v>
      </c>
    </row>
    <row r="20435" spans="1:8">
      <c r="A20435" s="30" t="s">
        <v>5030</v>
      </c>
      <c r="B20435" s="74">
        <v>46221</v>
      </c>
      <c r="C20435" s="30" t="s">
        <v>828</v>
      </c>
      <c r="D20435" s="30" t="s">
        <v>829</v>
      </c>
      <c r="E20435" s="75">
        <v>50</v>
      </c>
      <c r="F20435" s="30" t="s">
        <v>70</v>
      </c>
      <c r="G20435" s="30" t="s">
        <v>71</v>
      </c>
      <c r="H20435" s="75">
        <v>2</v>
      </c>
    </row>
    <row r="20436" spans="1:8">
      <c r="A20436" s="30" t="s">
        <v>5030</v>
      </c>
      <c r="B20436" s="74">
        <v>46221</v>
      </c>
      <c r="C20436" s="30" t="s">
        <v>834</v>
      </c>
      <c r="D20436" s="30" t="s">
        <v>835</v>
      </c>
      <c r="E20436" s="75">
        <v>56</v>
      </c>
      <c r="F20436" s="30" t="s">
        <v>78</v>
      </c>
      <c r="G20436" s="30" t="s">
        <v>79</v>
      </c>
      <c r="H20436" s="75">
        <v>2</v>
      </c>
    </row>
    <row r="20437" spans="1:8">
      <c r="A20437" s="30" t="s">
        <v>5030</v>
      </c>
      <c r="B20437" s="74">
        <v>46221</v>
      </c>
      <c r="C20437" s="30" t="s">
        <v>838</v>
      </c>
      <c r="D20437" s="30" t="s">
        <v>839</v>
      </c>
      <c r="E20437" s="75">
        <v>131</v>
      </c>
      <c r="F20437" s="30" t="s">
        <v>70</v>
      </c>
      <c r="G20437" s="30" t="s">
        <v>71</v>
      </c>
      <c r="H20437" s="75">
        <v>2</v>
      </c>
    </row>
    <row r="20438" spans="1:8">
      <c r="A20438" s="30" t="s">
        <v>5030</v>
      </c>
      <c r="B20438" s="74">
        <v>46221</v>
      </c>
      <c r="C20438" s="30" t="s">
        <v>840</v>
      </c>
      <c r="D20438" s="30" t="s">
        <v>841</v>
      </c>
      <c r="E20438" s="75">
        <v>58</v>
      </c>
      <c r="F20438" s="30" t="s">
        <v>68</v>
      </c>
      <c r="G20438" s="30" t="s">
        <v>69</v>
      </c>
      <c r="H20438" s="75">
        <v>1</v>
      </c>
    </row>
    <row r="20439" spans="1:8">
      <c r="A20439" s="30" t="s">
        <v>5030</v>
      </c>
      <c r="B20439" s="74">
        <v>46221</v>
      </c>
      <c r="C20439" s="30" t="s">
        <v>842</v>
      </c>
      <c r="D20439" s="30" t="s">
        <v>843</v>
      </c>
      <c r="E20439" s="75">
        <v>100</v>
      </c>
      <c r="F20439" s="30" t="s">
        <v>70</v>
      </c>
      <c r="G20439" s="30" t="s">
        <v>71</v>
      </c>
      <c r="H20439" s="75">
        <v>2</v>
      </c>
    </row>
    <row r="20440" spans="1:8">
      <c r="A20440" s="30" t="s">
        <v>5030</v>
      </c>
      <c r="B20440" s="74">
        <v>46221</v>
      </c>
      <c r="C20440" s="30" t="s">
        <v>846</v>
      </c>
      <c r="D20440" s="30" t="s">
        <v>847</v>
      </c>
      <c r="E20440" s="75">
        <v>31</v>
      </c>
      <c r="F20440" s="30" t="s">
        <v>80</v>
      </c>
      <c r="G20440" s="30" t="s">
        <v>81</v>
      </c>
      <c r="H20440" s="75">
        <v>1</v>
      </c>
    </row>
    <row r="20441" spans="1:8">
      <c r="A20441" s="30" t="s">
        <v>5030</v>
      </c>
      <c r="B20441" s="74">
        <v>46221</v>
      </c>
      <c r="C20441" s="30" t="s">
        <v>848</v>
      </c>
      <c r="D20441" s="30" t="s">
        <v>849</v>
      </c>
      <c r="E20441" s="75">
        <v>71</v>
      </c>
      <c r="F20441" s="30" t="s">
        <v>70</v>
      </c>
      <c r="G20441" s="30" t="s">
        <v>71</v>
      </c>
      <c r="H20441" s="75">
        <v>2</v>
      </c>
    </row>
    <row r="20442" spans="1:8">
      <c r="A20442" s="30" t="s">
        <v>5030</v>
      </c>
      <c r="B20442" s="74">
        <v>46221</v>
      </c>
      <c r="C20442" s="30" t="s">
        <v>850</v>
      </c>
      <c r="D20442" s="30" t="s">
        <v>851</v>
      </c>
      <c r="E20442" s="75">
        <v>35</v>
      </c>
      <c r="F20442" s="30" t="s">
        <v>70</v>
      </c>
      <c r="G20442" s="30" t="s">
        <v>71</v>
      </c>
      <c r="H20442" s="75">
        <v>2</v>
      </c>
    </row>
    <row r="20443" spans="1:8">
      <c r="A20443" s="30" t="s">
        <v>5030</v>
      </c>
      <c r="B20443" s="74">
        <v>46221</v>
      </c>
      <c r="C20443" s="30" t="s">
        <v>854</v>
      </c>
      <c r="D20443" s="30" t="s">
        <v>855</v>
      </c>
      <c r="E20443" s="75">
        <v>45</v>
      </c>
      <c r="F20443" s="30" t="s">
        <v>68</v>
      </c>
      <c r="G20443" s="30" t="s">
        <v>69</v>
      </c>
      <c r="H20443" s="75">
        <v>1</v>
      </c>
    </row>
    <row r="20444" spans="1:8">
      <c r="A20444" s="30" t="s">
        <v>5030</v>
      </c>
      <c r="B20444" s="74">
        <v>46221</v>
      </c>
      <c r="C20444" s="30" t="s">
        <v>856</v>
      </c>
      <c r="D20444" s="30" t="s">
        <v>857</v>
      </c>
      <c r="E20444" s="75">
        <v>8</v>
      </c>
      <c r="F20444" s="30" t="s">
        <v>76</v>
      </c>
      <c r="G20444" s="30" t="s">
        <v>77</v>
      </c>
      <c r="H20444" s="75">
        <v>1</v>
      </c>
    </row>
    <row r="20445" spans="1:8">
      <c r="A20445" s="30" t="s">
        <v>5030</v>
      </c>
      <c r="B20445" s="74">
        <v>46221</v>
      </c>
      <c r="C20445" s="30" t="s">
        <v>858</v>
      </c>
      <c r="D20445" s="30" t="s">
        <v>859</v>
      </c>
      <c r="E20445" s="75">
        <v>22</v>
      </c>
      <c r="F20445" s="30" t="s">
        <v>53</v>
      </c>
      <c r="G20445" s="30" t="s">
        <v>54</v>
      </c>
      <c r="H20445" s="75">
        <v>1</v>
      </c>
    </row>
    <row r="20446" spans="1:8">
      <c r="A20446" s="30" t="s">
        <v>5030</v>
      </c>
      <c r="B20446" s="74">
        <v>46221</v>
      </c>
      <c r="C20446" s="30" t="s">
        <v>860</v>
      </c>
      <c r="D20446" s="30" t="s">
        <v>861</v>
      </c>
      <c r="E20446" s="75">
        <v>34</v>
      </c>
      <c r="F20446" s="30" t="s">
        <v>70</v>
      </c>
      <c r="G20446" s="30" t="s">
        <v>71</v>
      </c>
      <c r="H20446" s="75">
        <v>2</v>
      </c>
    </row>
    <row r="20447" spans="1:8">
      <c r="A20447" s="30" t="s">
        <v>5030</v>
      </c>
      <c r="B20447" s="74">
        <v>46221</v>
      </c>
      <c r="C20447" s="30" t="s">
        <v>862</v>
      </c>
      <c r="D20447" s="30" t="s">
        <v>863</v>
      </c>
      <c r="E20447" s="75">
        <v>5</v>
      </c>
      <c r="F20447" s="30" t="s">
        <v>68</v>
      </c>
      <c r="G20447" s="30" t="s">
        <v>69</v>
      </c>
      <c r="H20447" s="75">
        <v>1</v>
      </c>
    </row>
    <row r="20448" spans="1:8">
      <c r="A20448" s="30" t="s">
        <v>5030</v>
      </c>
      <c r="B20448" s="74">
        <v>46221</v>
      </c>
      <c r="C20448" s="30" t="s">
        <v>866</v>
      </c>
      <c r="D20448" s="30" t="s">
        <v>867</v>
      </c>
      <c r="E20448" s="75">
        <v>87</v>
      </c>
      <c r="F20448" s="30" t="s">
        <v>70</v>
      </c>
      <c r="G20448" s="30" t="s">
        <v>71</v>
      </c>
      <c r="H20448" s="75">
        <v>2</v>
      </c>
    </row>
    <row r="20449" spans="1:8">
      <c r="A20449" s="30" t="s">
        <v>5030</v>
      </c>
      <c r="B20449" s="74">
        <v>46221</v>
      </c>
      <c r="C20449" s="30" t="s">
        <v>870</v>
      </c>
      <c r="D20449" s="30" t="s">
        <v>871</v>
      </c>
      <c r="E20449" s="75">
        <v>9</v>
      </c>
      <c r="F20449" s="30" t="s">
        <v>68</v>
      </c>
      <c r="G20449" s="30" t="s">
        <v>69</v>
      </c>
      <c r="H20449" s="75">
        <v>1</v>
      </c>
    </row>
    <row r="20450" spans="1:8">
      <c r="A20450" s="30" t="s">
        <v>5030</v>
      </c>
      <c r="B20450" s="74">
        <v>46221</v>
      </c>
      <c r="C20450" s="30" t="s">
        <v>874</v>
      </c>
      <c r="D20450" s="30" t="s">
        <v>875</v>
      </c>
      <c r="E20450" s="75">
        <v>62</v>
      </c>
      <c r="F20450" s="30" t="s">
        <v>70</v>
      </c>
      <c r="G20450" s="30" t="s">
        <v>71</v>
      </c>
      <c r="H20450" s="75">
        <v>2</v>
      </c>
    </row>
    <row r="20451" spans="1:8">
      <c r="A20451" s="30" t="s">
        <v>5030</v>
      </c>
      <c r="B20451" s="74">
        <v>46221</v>
      </c>
      <c r="C20451" s="30" t="s">
        <v>880</v>
      </c>
      <c r="D20451" s="30" t="s">
        <v>881</v>
      </c>
      <c r="E20451" s="75">
        <v>3</v>
      </c>
      <c r="F20451" s="30" t="s">
        <v>68</v>
      </c>
      <c r="G20451" s="30" t="s">
        <v>69</v>
      </c>
      <c r="H20451" s="75">
        <v>1</v>
      </c>
    </row>
    <row r="20452" spans="1:8">
      <c r="A20452" s="30" t="s">
        <v>5030</v>
      </c>
      <c r="B20452" s="74">
        <v>46221</v>
      </c>
      <c r="C20452" s="30" t="s">
        <v>892</v>
      </c>
      <c r="D20452" s="30" t="s">
        <v>893</v>
      </c>
      <c r="E20452" s="75">
        <v>59</v>
      </c>
      <c r="F20452" s="30" t="s">
        <v>70</v>
      </c>
      <c r="G20452" s="30" t="s">
        <v>71</v>
      </c>
      <c r="H20452" s="75">
        <v>2</v>
      </c>
    </row>
    <row r="20453" spans="1:8">
      <c r="A20453" s="30" t="s">
        <v>5030</v>
      </c>
      <c r="B20453" s="74">
        <v>46221</v>
      </c>
      <c r="C20453" s="30" t="s">
        <v>894</v>
      </c>
      <c r="D20453" s="30" t="s">
        <v>895</v>
      </c>
      <c r="E20453" s="75">
        <v>36</v>
      </c>
      <c r="F20453" s="30" t="s">
        <v>70</v>
      </c>
      <c r="G20453" s="30" t="s">
        <v>71</v>
      </c>
      <c r="H20453" s="75">
        <v>2</v>
      </c>
    </row>
    <row r="20454" spans="1:8">
      <c r="A20454" s="30" t="s">
        <v>5030</v>
      </c>
      <c r="B20454" s="74">
        <v>46221</v>
      </c>
      <c r="C20454" s="30" t="s">
        <v>898</v>
      </c>
      <c r="D20454" s="30" t="s">
        <v>899</v>
      </c>
      <c r="E20454" s="75">
        <v>89</v>
      </c>
      <c r="F20454" s="30" t="s">
        <v>70</v>
      </c>
      <c r="G20454" s="30" t="s">
        <v>71</v>
      </c>
      <c r="H20454" s="75">
        <v>2</v>
      </c>
    </row>
    <row r="20455" spans="1:8">
      <c r="A20455" s="30" t="s">
        <v>5030</v>
      </c>
      <c r="B20455" s="74">
        <v>46221</v>
      </c>
      <c r="C20455" s="30" t="s">
        <v>900</v>
      </c>
      <c r="D20455" s="30" t="s">
        <v>901</v>
      </c>
      <c r="E20455" s="75">
        <v>8</v>
      </c>
      <c r="F20455" s="30" t="s">
        <v>68</v>
      </c>
      <c r="G20455" s="30" t="s">
        <v>69</v>
      </c>
      <c r="H20455" s="75">
        <v>1</v>
      </c>
    </row>
    <row r="20456" spans="1:8">
      <c r="A20456" s="30" t="s">
        <v>5030</v>
      </c>
      <c r="B20456" s="74">
        <v>46221</v>
      </c>
      <c r="C20456" s="30" t="s">
        <v>910</v>
      </c>
      <c r="D20456" s="30" t="s">
        <v>911</v>
      </c>
      <c r="E20456" s="75">
        <v>5</v>
      </c>
      <c r="F20456" s="30" t="s">
        <v>68</v>
      </c>
      <c r="G20456" s="30" t="s">
        <v>69</v>
      </c>
      <c r="H20456" s="75">
        <v>1</v>
      </c>
    </row>
    <row r="20457" spans="1:8">
      <c r="A20457" s="30" t="s">
        <v>5030</v>
      </c>
      <c r="B20457" s="74">
        <v>46221</v>
      </c>
      <c r="C20457" s="30" t="s">
        <v>918</v>
      </c>
      <c r="D20457" s="30" t="s">
        <v>919</v>
      </c>
      <c r="E20457" s="75">
        <v>34</v>
      </c>
      <c r="F20457" s="30" t="s">
        <v>53</v>
      </c>
      <c r="G20457" s="30" t="s">
        <v>54</v>
      </c>
      <c r="H20457" s="75">
        <v>1</v>
      </c>
    </row>
    <row r="20458" spans="1:8">
      <c r="A20458" s="30" t="s">
        <v>5030</v>
      </c>
      <c r="B20458" s="74">
        <v>46221</v>
      </c>
      <c r="C20458" s="30" t="s">
        <v>920</v>
      </c>
      <c r="D20458" s="30" t="s">
        <v>921</v>
      </c>
      <c r="E20458" s="75">
        <v>90</v>
      </c>
      <c r="F20458" s="30" t="s">
        <v>80</v>
      </c>
      <c r="G20458" s="30" t="s">
        <v>81</v>
      </c>
      <c r="H20458" s="75">
        <v>1</v>
      </c>
    </row>
    <row r="20459" spans="1:8">
      <c r="A20459" s="30" t="s">
        <v>5030</v>
      </c>
      <c r="B20459" s="74">
        <v>46221</v>
      </c>
      <c r="C20459" s="30" t="s">
        <v>926</v>
      </c>
      <c r="D20459" s="30" t="s">
        <v>927</v>
      </c>
      <c r="E20459" s="75">
        <v>144</v>
      </c>
      <c r="F20459" s="30" t="s">
        <v>70</v>
      </c>
      <c r="G20459" s="30" t="s">
        <v>71</v>
      </c>
      <c r="H20459" s="75">
        <v>2</v>
      </c>
    </row>
    <row r="20460" spans="1:8">
      <c r="A20460" s="30" t="s">
        <v>5030</v>
      </c>
      <c r="B20460" s="74">
        <v>46221</v>
      </c>
      <c r="C20460" s="30" t="s">
        <v>938</v>
      </c>
      <c r="D20460" s="30" t="s">
        <v>939</v>
      </c>
      <c r="E20460" s="75">
        <v>52</v>
      </c>
      <c r="F20460" s="30" t="s">
        <v>80</v>
      </c>
      <c r="G20460" s="30" t="s">
        <v>81</v>
      </c>
      <c r="H20460" s="75">
        <v>1</v>
      </c>
    </row>
    <row r="20461" spans="1:8">
      <c r="A20461" s="30" t="s">
        <v>5030</v>
      </c>
      <c r="B20461" s="74">
        <v>46221</v>
      </c>
      <c r="C20461" s="30" t="s">
        <v>940</v>
      </c>
      <c r="D20461" s="30" t="s">
        <v>941</v>
      </c>
      <c r="E20461" s="75">
        <v>48</v>
      </c>
      <c r="F20461" s="30" t="s">
        <v>68</v>
      </c>
      <c r="G20461" s="30" t="s">
        <v>69</v>
      </c>
      <c r="H20461" s="75">
        <v>1</v>
      </c>
    </row>
    <row r="20462" spans="1:8">
      <c r="A20462" s="30" t="s">
        <v>5030</v>
      </c>
      <c r="B20462" s="74">
        <v>46221</v>
      </c>
      <c r="C20462" s="30" t="s">
        <v>948</v>
      </c>
      <c r="D20462" s="30" t="s">
        <v>949</v>
      </c>
      <c r="E20462" s="75">
        <v>60</v>
      </c>
      <c r="F20462" s="30" t="s">
        <v>72</v>
      </c>
      <c r="G20462" s="30" t="s">
        <v>73</v>
      </c>
      <c r="H20462" s="75">
        <v>3</v>
      </c>
    </row>
    <row r="20463" spans="1:8">
      <c r="A20463" s="30" t="s">
        <v>5030</v>
      </c>
      <c r="B20463" s="74">
        <v>46221</v>
      </c>
      <c r="C20463" s="30" t="s">
        <v>954</v>
      </c>
      <c r="D20463" s="30" t="s">
        <v>955</v>
      </c>
      <c r="E20463" s="75">
        <v>28</v>
      </c>
      <c r="F20463" s="30" t="s">
        <v>70</v>
      </c>
      <c r="G20463" s="30" t="s">
        <v>71</v>
      </c>
      <c r="H20463" s="75">
        <v>2</v>
      </c>
    </row>
    <row r="20464" spans="1:8">
      <c r="A20464" s="30" t="s">
        <v>5030</v>
      </c>
      <c r="B20464" s="74">
        <v>46221</v>
      </c>
      <c r="C20464" s="30" t="s">
        <v>972</v>
      </c>
      <c r="D20464" s="30" t="s">
        <v>973</v>
      </c>
      <c r="E20464" s="75">
        <v>116</v>
      </c>
      <c r="F20464" s="30" t="s">
        <v>70</v>
      </c>
      <c r="G20464" s="30" t="s">
        <v>71</v>
      </c>
      <c r="H20464" s="75">
        <v>2</v>
      </c>
    </row>
    <row r="20465" spans="1:8">
      <c r="A20465" s="30" t="s">
        <v>5030</v>
      </c>
      <c r="B20465" s="74">
        <v>46221</v>
      </c>
      <c r="C20465" s="30" t="s">
        <v>976</v>
      </c>
      <c r="D20465" s="30" t="s">
        <v>977</v>
      </c>
      <c r="E20465" s="75">
        <v>32</v>
      </c>
      <c r="F20465" s="30" t="s">
        <v>68</v>
      </c>
      <c r="G20465" s="30" t="s">
        <v>69</v>
      </c>
      <c r="H20465" s="75">
        <v>1</v>
      </c>
    </row>
    <row r="20466" spans="1:8">
      <c r="A20466" s="30" t="s">
        <v>5030</v>
      </c>
      <c r="B20466" s="74">
        <v>46221</v>
      </c>
      <c r="C20466" s="30" t="s">
        <v>980</v>
      </c>
      <c r="D20466" s="30" t="s">
        <v>981</v>
      </c>
      <c r="E20466" s="75">
        <v>131</v>
      </c>
      <c r="F20466" s="30" t="s">
        <v>70</v>
      </c>
      <c r="G20466" s="30" t="s">
        <v>71</v>
      </c>
      <c r="H20466" s="75">
        <v>2</v>
      </c>
    </row>
    <row r="20467" spans="1:8">
      <c r="A20467" s="30" t="s">
        <v>5030</v>
      </c>
      <c r="B20467" s="74">
        <v>46221</v>
      </c>
      <c r="C20467" s="30" t="s">
        <v>982</v>
      </c>
      <c r="D20467" s="30" t="s">
        <v>983</v>
      </c>
      <c r="E20467" s="75">
        <v>102</v>
      </c>
      <c r="F20467" s="30" t="s">
        <v>80</v>
      </c>
      <c r="G20467" s="30" t="s">
        <v>81</v>
      </c>
      <c r="H20467" s="75">
        <v>1</v>
      </c>
    </row>
    <row r="20468" spans="1:8">
      <c r="A20468" s="30" t="s">
        <v>5030</v>
      </c>
      <c r="B20468" s="74">
        <v>46221</v>
      </c>
      <c r="C20468" s="30" t="s">
        <v>988</v>
      </c>
      <c r="D20468" s="30" t="s">
        <v>989</v>
      </c>
      <c r="E20468" s="75">
        <v>14</v>
      </c>
      <c r="F20468" s="30" t="s">
        <v>76</v>
      </c>
      <c r="G20468" s="30" t="s">
        <v>77</v>
      </c>
      <c r="H20468" s="75">
        <v>1</v>
      </c>
    </row>
    <row r="20469" spans="1:8">
      <c r="A20469" s="30" t="s">
        <v>5030</v>
      </c>
      <c r="B20469" s="74">
        <v>46221</v>
      </c>
      <c r="C20469" s="30" t="s">
        <v>1000</v>
      </c>
      <c r="D20469" s="30" t="s">
        <v>1001</v>
      </c>
      <c r="E20469" s="75">
        <v>11</v>
      </c>
      <c r="F20469" s="30" t="s">
        <v>76</v>
      </c>
      <c r="G20469" s="30" t="s">
        <v>77</v>
      </c>
      <c r="H20469" s="75">
        <v>1</v>
      </c>
    </row>
    <row r="20470" spans="1:8">
      <c r="A20470" s="30" t="s">
        <v>5030</v>
      </c>
      <c r="B20470" s="74">
        <v>46221</v>
      </c>
      <c r="C20470" s="30" t="s">
        <v>1018</v>
      </c>
      <c r="D20470" s="30" t="s">
        <v>1019</v>
      </c>
      <c r="E20470" s="75">
        <v>79</v>
      </c>
      <c r="F20470" s="30" t="s">
        <v>70</v>
      </c>
      <c r="G20470" s="30" t="s">
        <v>71</v>
      </c>
      <c r="H20470" s="75">
        <v>2</v>
      </c>
    </row>
    <row r="20471" spans="1:8">
      <c r="A20471" s="30" t="s">
        <v>5030</v>
      </c>
      <c r="B20471" s="74">
        <v>46221</v>
      </c>
      <c r="C20471" s="30" t="s">
        <v>1026</v>
      </c>
      <c r="D20471" s="30" t="s">
        <v>1027</v>
      </c>
      <c r="E20471" s="75">
        <v>35</v>
      </c>
      <c r="F20471" s="30" t="s">
        <v>53</v>
      </c>
      <c r="G20471" s="30" t="s">
        <v>54</v>
      </c>
      <c r="H20471" s="75">
        <v>1</v>
      </c>
    </row>
    <row r="20472" spans="1:8">
      <c r="A20472" s="30" t="s">
        <v>5030</v>
      </c>
      <c r="B20472" s="74">
        <v>46221</v>
      </c>
      <c r="C20472" s="30" t="s">
        <v>1032</v>
      </c>
      <c r="D20472" s="30" t="s">
        <v>1033</v>
      </c>
      <c r="E20472" s="75">
        <v>79</v>
      </c>
      <c r="F20472" s="30" t="s">
        <v>70</v>
      </c>
      <c r="G20472" s="30" t="s">
        <v>71</v>
      </c>
      <c r="H20472" s="75">
        <v>2</v>
      </c>
    </row>
    <row r="20473" spans="1:8">
      <c r="A20473" s="30" t="s">
        <v>5030</v>
      </c>
      <c r="B20473" s="74">
        <v>46221</v>
      </c>
      <c r="C20473" s="30" t="s">
        <v>1044</v>
      </c>
      <c r="D20473" s="30" t="s">
        <v>1045</v>
      </c>
      <c r="E20473" s="75">
        <v>104</v>
      </c>
      <c r="F20473" s="30" t="s">
        <v>53</v>
      </c>
      <c r="G20473" s="30" t="s">
        <v>54</v>
      </c>
      <c r="H20473" s="75">
        <v>1</v>
      </c>
    </row>
    <row r="20474" spans="1:8">
      <c r="A20474" s="30" t="s">
        <v>5030</v>
      </c>
      <c r="B20474" s="74">
        <v>46221</v>
      </c>
      <c r="C20474" s="30" t="s">
        <v>1046</v>
      </c>
      <c r="D20474" s="30" t="s">
        <v>1047</v>
      </c>
      <c r="E20474" s="75">
        <v>28</v>
      </c>
      <c r="F20474" s="30" t="s">
        <v>80</v>
      </c>
      <c r="G20474" s="30" t="s">
        <v>81</v>
      </c>
      <c r="H20474" s="75">
        <v>1</v>
      </c>
    </row>
    <row r="20475" spans="1:8">
      <c r="A20475" s="30" t="s">
        <v>5030</v>
      </c>
      <c r="B20475" s="74">
        <v>46221</v>
      </c>
      <c r="C20475" s="30" t="s">
        <v>1048</v>
      </c>
      <c r="D20475" s="30" t="s">
        <v>1049</v>
      </c>
      <c r="E20475" s="75">
        <v>73</v>
      </c>
      <c r="F20475" s="30" t="s">
        <v>70</v>
      </c>
      <c r="G20475" s="30" t="s">
        <v>71</v>
      </c>
      <c r="H20475" s="75">
        <v>2</v>
      </c>
    </row>
    <row r="20476" spans="1:8">
      <c r="A20476" s="30" t="s">
        <v>5030</v>
      </c>
      <c r="B20476" s="74">
        <v>46221</v>
      </c>
      <c r="C20476" s="30" t="s">
        <v>1052</v>
      </c>
      <c r="D20476" s="30" t="s">
        <v>1053</v>
      </c>
      <c r="E20476" s="75">
        <v>14</v>
      </c>
      <c r="F20476" s="30" t="s">
        <v>53</v>
      </c>
      <c r="G20476" s="30" t="s">
        <v>54</v>
      </c>
      <c r="H20476" s="75">
        <v>1</v>
      </c>
    </row>
    <row r="20477" spans="1:8">
      <c r="A20477" s="30" t="s">
        <v>5030</v>
      </c>
      <c r="B20477" s="74">
        <v>46221</v>
      </c>
      <c r="C20477" s="30" t="s">
        <v>1066</v>
      </c>
      <c r="D20477" s="30" t="s">
        <v>1067</v>
      </c>
      <c r="E20477" s="75">
        <v>95</v>
      </c>
      <c r="F20477" s="30" t="s">
        <v>78</v>
      </c>
      <c r="G20477" s="30" t="s">
        <v>79</v>
      </c>
      <c r="H20477" s="75">
        <v>2</v>
      </c>
    </row>
    <row r="20478" spans="1:8">
      <c r="A20478" s="30" t="s">
        <v>5030</v>
      </c>
      <c r="B20478" s="74">
        <v>46221</v>
      </c>
      <c r="C20478" s="30" t="s">
        <v>1070</v>
      </c>
      <c r="D20478" s="30" t="s">
        <v>1071</v>
      </c>
      <c r="E20478" s="75">
        <v>11</v>
      </c>
      <c r="F20478" s="30" t="s">
        <v>70</v>
      </c>
      <c r="G20478" s="30" t="s">
        <v>71</v>
      </c>
      <c r="H20478" s="75">
        <v>2</v>
      </c>
    </row>
    <row r="20479" spans="1:8">
      <c r="A20479" s="30" t="s">
        <v>5030</v>
      </c>
      <c r="B20479" s="74">
        <v>46221</v>
      </c>
      <c r="C20479" s="30" t="s">
        <v>1072</v>
      </c>
      <c r="D20479" s="30" t="s">
        <v>1073</v>
      </c>
      <c r="E20479" s="75">
        <v>108</v>
      </c>
      <c r="F20479" s="30" t="s">
        <v>53</v>
      </c>
      <c r="G20479" s="30" t="s">
        <v>54</v>
      </c>
      <c r="H20479" s="75">
        <v>1</v>
      </c>
    </row>
    <row r="20480" spans="1:8">
      <c r="A20480" s="30" t="s">
        <v>5030</v>
      </c>
      <c r="B20480" s="74">
        <v>46221</v>
      </c>
      <c r="C20480" s="30" t="s">
        <v>1074</v>
      </c>
      <c r="D20480" s="30" t="s">
        <v>1075</v>
      </c>
      <c r="E20480" s="75">
        <v>76</v>
      </c>
      <c r="F20480" s="30" t="s">
        <v>70</v>
      </c>
      <c r="G20480" s="30" t="s">
        <v>71</v>
      </c>
      <c r="H20480" s="75">
        <v>2</v>
      </c>
    </row>
    <row r="20481" spans="1:8">
      <c r="A20481" s="30" t="s">
        <v>5030</v>
      </c>
      <c r="B20481" s="74">
        <v>46221</v>
      </c>
      <c r="C20481" s="30" t="s">
        <v>1078</v>
      </c>
      <c r="D20481" s="30" t="s">
        <v>1079</v>
      </c>
      <c r="E20481" s="75">
        <v>4</v>
      </c>
      <c r="F20481" s="30" t="s">
        <v>74</v>
      </c>
      <c r="G20481" s="30" t="s">
        <v>75</v>
      </c>
      <c r="H20481" s="75">
        <v>2</v>
      </c>
    </row>
    <row r="20482" spans="1:8">
      <c r="A20482" s="30" t="s">
        <v>5030</v>
      </c>
      <c r="B20482" s="74">
        <v>46221</v>
      </c>
      <c r="C20482" s="30" t="s">
        <v>1086</v>
      </c>
      <c r="D20482" s="30" t="s">
        <v>1087</v>
      </c>
      <c r="E20482" s="75">
        <v>141</v>
      </c>
      <c r="F20482" s="30" t="s">
        <v>53</v>
      </c>
      <c r="G20482" s="30" t="s">
        <v>54</v>
      </c>
      <c r="H20482" s="75">
        <v>1</v>
      </c>
    </row>
    <row r="20483" spans="1:8">
      <c r="A20483" s="30" t="s">
        <v>5030</v>
      </c>
      <c r="B20483" s="74">
        <v>46221</v>
      </c>
      <c r="C20483" s="30" t="s">
        <v>1092</v>
      </c>
      <c r="D20483" s="30" t="s">
        <v>1093</v>
      </c>
      <c r="E20483" s="75">
        <v>176</v>
      </c>
      <c r="F20483" s="30" t="s">
        <v>70</v>
      </c>
      <c r="G20483" s="30" t="s">
        <v>71</v>
      </c>
      <c r="H20483" s="75">
        <v>2</v>
      </c>
    </row>
    <row r="20484" spans="1:8">
      <c r="A20484" s="30" t="s">
        <v>5030</v>
      </c>
      <c r="B20484" s="74">
        <v>46221</v>
      </c>
      <c r="C20484" s="30" t="s">
        <v>1096</v>
      </c>
      <c r="D20484" s="30" t="s">
        <v>1097</v>
      </c>
      <c r="E20484" s="75">
        <v>48</v>
      </c>
      <c r="F20484" s="30" t="s">
        <v>68</v>
      </c>
      <c r="G20484" s="30" t="s">
        <v>69</v>
      </c>
      <c r="H20484" s="75">
        <v>1</v>
      </c>
    </row>
    <row r="20485" spans="1:8">
      <c r="A20485" s="30" t="s">
        <v>5030</v>
      </c>
      <c r="B20485" s="74">
        <v>46221</v>
      </c>
      <c r="C20485" s="30" t="s">
        <v>1098</v>
      </c>
      <c r="D20485" s="30" t="s">
        <v>1099</v>
      </c>
      <c r="E20485" s="75">
        <v>16</v>
      </c>
      <c r="F20485" s="30" t="s">
        <v>53</v>
      </c>
      <c r="G20485" s="30" t="s">
        <v>54</v>
      </c>
      <c r="H20485" s="75">
        <v>1</v>
      </c>
    </row>
    <row r="20486" spans="1:8">
      <c r="A20486" s="30" t="s">
        <v>5030</v>
      </c>
      <c r="B20486" s="74">
        <v>46221</v>
      </c>
      <c r="C20486" s="30" t="s">
        <v>1100</v>
      </c>
      <c r="D20486" s="30" t="s">
        <v>1101</v>
      </c>
      <c r="E20486" s="75">
        <v>15</v>
      </c>
      <c r="F20486" s="30" t="s">
        <v>53</v>
      </c>
      <c r="G20486" s="30" t="s">
        <v>54</v>
      </c>
      <c r="H20486" s="75">
        <v>1</v>
      </c>
    </row>
    <row r="20487" spans="1:8">
      <c r="A20487" s="30" t="s">
        <v>5030</v>
      </c>
      <c r="B20487" s="74">
        <v>46221</v>
      </c>
      <c r="C20487" s="30" t="s">
        <v>1104</v>
      </c>
      <c r="D20487" s="30" t="s">
        <v>1105</v>
      </c>
      <c r="E20487" s="75">
        <v>59</v>
      </c>
      <c r="F20487" s="30" t="s">
        <v>53</v>
      </c>
      <c r="G20487" s="30" t="s">
        <v>54</v>
      </c>
      <c r="H20487" s="75">
        <v>1</v>
      </c>
    </row>
    <row r="20488" spans="1:8">
      <c r="A20488" s="30" t="s">
        <v>5030</v>
      </c>
      <c r="B20488" s="74">
        <v>46221</v>
      </c>
      <c r="C20488" s="30" t="s">
        <v>1106</v>
      </c>
      <c r="D20488" s="30" t="s">
        <v>1107</v>
      </c>
      <c r="E20488" s="75">
        <v>148</v>
      </c>
      <c r="F20488" s="30" t="s">
        <v>80</v>
      </c>
      <c r="G20488" s="30" t="s">
        <v>81</v>
      </c>
      <c r="H20488" s="75">
        <v>1</v>
      </c>
    </row>
    <row r="20489" spans="1:8">
      <c r="A20489" s="30" t="s">
        <v>5030</v>
      </c>
      <c r="B20489" s="74">
        <v>46221</v>
      </c>
      <c r="C20489" s="30" t="s">
        <v>1122</v>
      </c>
      <c r="D20489" s="30" t="s">
        <v>1123</v>
      </c>
      <c r="E20489" s="75">
        <v>64</v>
      </c>
      <c r="F20489" s="30" t="s">
        <v>70</v>
      </c>
      <c r="G20489" s="30" t="s">
        <v>71</v>
      </c>
      <c r="H20489" s="75">
        <v>2</v>
      </c>
    </row>
    <row r="20490" spans="1:8">
      <c r="A20490" s="30" t="s">
        <v>5030</v>
      </c>
      <c r="B20490" s="74">
        <v>46221</v>
      </c>
      <c r="C20490" s="30" t="s">
        <v>1124</v>
      </c>
      <c r="D20490" s="30" t="s">
        <v>1125</v>
      </c>
      <c r="E20490" s="75">
        <v>31</v>
      </c>
      <c r="F20490" s="30" t="s">
        <v>80</v>
      </c>
      <c r="G20490" s="30" t="s">
        <v>81</v>
      </c>
      <c r="H20490" s="75">
        <v>1</v>
      </c>
    </row>
    <row r="20491" spans="1:8">
      <c r="A20491" s="30" t="s">
        <v>5030</v>
      </c>
      <c r="B20491" s="74">
        <v>46221</v>
      </c>
      <c r="C20491" s="30" t="s">
        <v>1126</v>
      </c>
      <c r="D20491" s="30" t="s">
        <v>1127</v>
      </c>
      <c r="E20491" s="75">
        <v>50</v>
      </c>
      <c r="F20491" s="30" t="s">
        <v>70</v>
      </c>
      <c r="G20491" s="30" t="s">
        <v>71</v>
      </c>
      <c r="H20491" s="75">
        <v>2</v>
      </c>
    </row>
    <row r="20492" spans="1:8">
      <c r="A20492" s="30" t="s">
        <v>5030</v>
      </c>
      <c r="B20492" s="74">
        <v>46221</v>
      </c>
      <c r="C20492" s="30" t="s">
        <v>1130</v>
      </c>
      <c r="D20492" s="30" t="s">
        <v>1131</v>
      </c>
      <c r="E20492" s="75">
        <v>90</v>
      </c>
      <c r="F20492" s="30" t="s">
        <v>70</v>
      </c>
      <c r="G20492" s="30" t="s">
        <v>71</v>
      </c>
      <c r="H20492" s="75">
        <v>2</v>
      </c>
    </row>
    <row r="20493" spans="1:8">
      <c r="A20493" s="30" t="s">
        <v>5030</v>
      </c>
      <c r="B20493" s="74">
        <v>46221</v>
      </c>
      <c r="C20493" s="30" t="s">
        <v>1138</v>
      </c>
      <c r="D20493" s="30" t="s">
        <v>1139</v>
      </c>
      <c r="E20493" s="75">
        <v>58</v>
      </c>
      <c r="F20493" s="30" t="s">
        <v>70</v>
      </c>
      <c r="G20493" s="30" t="s">
        <v>71</v>
      </c>
      <c r="H20493" s="75">
        <v>2</v>
      </c>
    </row>
    <row r="20494" spans="1:8">
      <c r="A20494" s="30" t="s">
        <v>5030</v>
      </c>
      <c r="B20494" s="74">
        <v>46221</v>
      </c>
      <c r="C20494" s="30" t="s">
        <v>1148</v>
      </c>
      <c r="D20494" s="30" t="s">
        <v>1149</v>
      </c>
      <c r="E20494" s="75">
        <v>33</v>
      </c>
      <c r="F20494" s="30" t="s">
        <v>70</v>
      </c>
      <c r="G20494" s="30" t="s">
        <v>71</v>
      </c>
      <c r="H20494" s="75">
        <v>2</v>
      </c>
    </row>
    <row r="20495" spans="1:8">
      <c r="A20495" s="30" t="s">
        <v>5030</v>
      </c>
      <c r="B20495" s="74">
        <v>46221</v>
      </c>
      <c r="C20495" s="30" t="s">
        <v>1152</v>
      </c>
      <c r="D20495" s="30" t="s">
        <v>1153</v>
      </c>
      <c r="E20495" s="75">
        <v>85</v>
      </c>
      <c r="F20495" s="30" t="s">
        <v>70</v>
      </c>
      <c r="G20495" s="30" t="s">
        <v>71</v>
      </c>
      <c r="H20495" s="75">
        <v>2</v>
      </c>
    </row>
    <row r="20496" spans="1:8">
      <c r="A20496" s="30" t="s">
        <v>5030</v>
      </c>
      <c r="B20496" s="74">
        <v>46221</v>
      </c>
      <c r="C20496" s="30" t="s">
        <v>1154</v>
      </c>
      <c r="D20496" s="30" t="s">
        <v>1155</v>
      </c>
      <c r="E20496" s="75">
        <v>93</v>
      </c>
      <c r="F20496" s="30" t="s">
        <v>53</v>
      </c>
      <c r="G20496" s="30" t="s">
        <v>54</v>
      </c>
      <c r="H20496" s="75">
        <v>1</v>
      </c>
    </row>
    <row r="20497" spans="1:8">
      <c r="A20497" s="30" t="s">
        <v>5030</v>
      </c>
      <c r="B20497" s="74">
        <v>46221</v>
      </c>
      <c r="C20497" s="30" t="s">
        <v>1172</v>
      </c>
      <c r="D20497" s="30" t="s">
        <v>1173</v>
      </c>
      <c r="E20497" s="75">
        <v>72</v>
      </c>
      <c r="F20497" s="30" t="s">
        <v>70</v>
      </c>
      <c r="G20497" s="30" t="s">
        <v>71</v>
      </c>
      <c r="H20497" s="75">
        <v>2</v>
      </c>
    </row>
    <row r="20498" spans="1:8">
      <c r="A20498" s="30" t="s">
        <v>5030</v>
      </c>
      <c r="B20498" s="74">
        <v>46221</v>
      </c>
      <c r="C20498" s="30" t="s">
        <v>1174</v>
      </c>
      <c r="D20498" s="30" t="s">
        <v>1175</v>
      </c>
      <c r="E20498" s="75">
        <v>63</v>
      </c>
      <c r="F20498" s="30" t="s">
        <v>53</v>
      </c>
      <c r="G20498" s="30" t="s">
        <v>54</v>
      </c>
      <c r="H20498" s="75">
        <v>1</v>
      </c>
    </row>
    <row r="20499" spans="1:8">
      <c r="A20499" s="30" t="s">
        <v>5030</v>
      </c>
      <c r="B20499" s="74">
        <v>46221</v>
      </c>
      <c r="C20499" s="30" t="s">
        <v>1180</v>
      </c>
      <c r="D20499" s="30" t="s">
        <v>1181</v>
      </c>
      <c r="E20499" s="75">
        <v>118</v>
      </c>
      <c r="F20499" s="30" t="s">
        <v>53</v>
      </c>
      <c r="G20499" s="30" t="s">
        <v>54</v>
      </c>
      <c r="H20499" s="75">
        <v>1</v>
      </c>
    </row>
    <row r="20500" spans="1:8">
      <c r="A20500" s="30" t="s">
        <v>5030</v>
      </c>
      <c r="B20500" s="74">
        <v>46221</v>
      </c>
      <c r="C20500" s="30" t="s">
        <v>1188</v>
      </c>
      <c r="D20500" s="30" t="s">
        <v>1189</v>
      </c>
      <c r="E20500" s="75">
        <v>67</v>
      </c>
      <c r="F20500" s="30" t="s">
        <v>53</v>
      </c>
      <c r="G20500" s="30" t="s">
        <v>54</v>
      </c>
      <c r="H20500" s="75">
        <v>1</v>
      </c>
    </row>
    <row r="20501" spans="1:8">
      <c r="A20501" s="30" t="s">
        <v>5030</v>
      </c>
      <c r="B20501" s="74">
        <v>46221</v>
      </c>
      <c r="C20501" s="30" t="s">
        <v>1210</v>
      </c>
      <c r="D20501" s="30" t="s">
        <v>1211</v>
      </c>
      <c r="E20501" s="75">
        <v>68</v>
      </c>
      <c r="F20501" s="30" t="s">
        <v>53</v>
      </c>
      <c r="G20501" s="30" t="s">
        <v>54</v>
      </c>
      <c r="H20501" s="75">
        <v>1</v>
      </c>
    </row>
    <row r="20502" spans="1:8">
      <c r="A20502" s="30" t="s">
        <v>5030</v>
      </c>
      <c r="B20502" s="74">
        <v>46221</v>
      </c>
      <c r="C20502" s="30" t="s">
        <v>1212</v>
      </c>
      <c r="D20502" s="30" t="s">
        <v>1213</v>
      </c>
      <c r="E20502" s="75">
        <v>181</v>
      </c>
      <c r="F20502" s="30" t="s">
        <v>80</v>
      </c>
      <c r="G20502" s="30" t="s">
        <v>81</v>
      </c>
      <c r="H20502" s="75">
        <v>1</v>
      </c>
    </row>
    <row r="20503" spans="1:8">
      <c r="A20503" s="30" t="s">
        <v>5030</v>
      </c>
      <c r="B20503" s="74">
        <v>46221</v>
      </c>
      <c r="C20503" s="30" t="s">
        <v>1220</v>
      </c>
      <c r="D20503" s="30" t="s">
        <v>1221</v>
      </c>
      <c r="E20503" s="75">
        <v>107</v>
      </c>
      <c r="F20503" s="30" t="s">
        <v>70</v>
      </c>
      <c r="G20503" s="30" t="s">
        <v>71</v>
      </c>
      <c r="H20503" s="75">
        <v>2</v>
      </c>
    </row>
    <row r="20504" spans="1:8">
      <c r="A20504" s="30" t="s">
        <v>5030</v>
      </c>
      <c r="B20504" s="74">
        <v>46221</v>
      </c>
      <c r="C20504" s="30" t="s">
        <v>1222</v>
      </c>
      <c r="D20504" s="30" t="s">
        <v>1223</v>
      </c>
      <c r="E20504" s="75">
        <v>84</v>
      </c>
      <c r="F20504" s="30" t="s">
        <v>70</v>
      </c>
      <c r="G20504" s="30" t="s">
        <v>71</v>
      </c>
      <c r="H20504" s="75">
        <v>2</v>
      </c>
    </row>
    <row r="20505" spans="1:8">
      <c r="A20505" s="30" t="s">
        <v>5030</v>
      </c>
      <c r="B20505" s="74">
        <v>46221</v>
      </c>
      <c r="C20505" s="30" t="s">
        <v>1224</v>
      </c>
      <c r="D20505" s="30" t="s">
        <v>1225</v>
      </c>
      <c r="E20505" s="75">
        <v>86</v>
      </c>
      <c r="F20505" s="30" t="s">
        <v>70</v>
      </c>
      <c r="G20505" s="30" t="s">
        <v>71</v>
      </c>
      <c r="H20505" s="75">
        <v>2</v>
      </c>
    </row>
    <row r="20506" spans="1:8">
      <c r="A20506" s="30" t="s">
        <v>5030</v>
      </c>
      <c r="B20506" s="74">
        <v>46221</v>
      </c>
      <c r="C20506" s="30" t="s">
        <v>1226</v>
      </c>
      <c r="D20506" s="30" t="s">
        <v>1227</v>
      </c>
      <c r="E20506" s="75">
        <v>91</v>
      </c>
      <c r="F20506" s="30" t="s">
        <v>70</v>
      </c>
      <c r="G20506" s="30" t="s">
        <v>71</v>
      </c>
      <c r="H20506" s="75">
        <v>2</v>
      </c>
    </row>
    <row r="20507" spans="1:8">
      <c r="A20507" s="30" t="s">
        <v>5030</v>
      </c>
      <c r="B20507" s="74">
        <v>46221</v>
      </c>
      <c r="C20507" s="30" t="s">
        <v>1232</v>
      </c>
      <c r="D20507" s="30" t="s">
        <v>1233</v>
      </c>
      <c r="E20507" s="75">
        <v>44</v>
      </c>
      <c r="F20507" s="30" t="s">
        <v>70</v>
      </c>
      <c r="G20507" s="30" t="s">
        <v>71</v>
      </c>
      <c r="H20507" s="75">
        <v>2</v>
      </c>
    </row>
    <row r="20508" spans="1:8">
      <c r="A20508" s="30" t="s">
        <v>5030</v>
      </c>
      <c r="B20508" s="74">
        <v>46221</v>
      </c>
      <c r="C20508" s="30" t="s">
        <v>1244</v>
      </c>
      <c r="D20508" s="30" t="s">
        <v>1245</v>
      </c>
      <c r="E20508" s="75">
        <v>16</v>
      </c>
      <c r="F20508" s="30" t="s">
        <v>53</v>
      </c>
      <c r="G20508" s="30" t="s">
        <v>54</v>
      </c>
      <c r="H20508" s="75">
        <v>1</v>
      </c>
    </row>
    <row r="20509" spans="1:8">
      <c r="A20509" s="30" t="s">
        <v>5030</v>
      </c>
      <c r="B20509" s="74">
        <v>46221</v>
      </c>
      <c r="C20509" s="30" t="s">
        <v>1246</v>
      </c>
      <c r="D20509" s="30" t="s">
        <v>1247</v>
      </c>
      <c r="E20509" s="75">
        <v>6</v>
      </c>
      <c r="F20509" s="30" t="s">
        <v>70</v>
      </c>
      <c r="G20509" s="30" t="s">
        <v>71</v>
      </c>
      <c r="H20509" s="75">
        <v>2</v>
      </c>
    </row>
    <row r="20510" spans="1:8">
      <c r="A20510" s="30" t="s">
        <v>5030</v>
      </c>
      <c r="B20510" s="74">
        <v>46221</v>
      </c>
      <c r="C20510" s="30" t="s">
        <v>1250</v>
      </c>
      <c r="D20510" s="30" t="s">
        <v>1251</v>
      </c>
      <c r="E20510" s="75">
        <v>33</v>
      </c>
      <c r="F20510" s="30" t="s">
        <v>70</v>
      </c>
      <c r="G20510" s="30" t="s">
        <v>71</v>
      </c>
      <c r="H20510" s="75">
        <v>2</v>
      </c>
    </row>
    <row r="20511" spans="1:8">
      <c r="A20511" s="30" t="s">
        <v>5030</v>
      </c>
      <c r="B20511" s="74">
        <v>46221</v>
      </c>
      <c r="C20511" s="30" t="s">
        <v>1256</v>
      </c>
      <c r="D20511" s="30" t="s">
        <v>1257</v>
      </c>
      <c r="E20511" s="75">
        <v>14</v>
      </c>
      <c r="F20511" s="30" t="s">
        <v>76</v>
      </c>
      <c r="G20511" s="30" t="s">
        <v>77</v>
      </c>
      <c r="H20511" s="75">
        <v>1</v>
      </c>
    </row>
    <row r="20512" spans="1:8">
      <c r="A20512" s="30" t="s">
        <v>5030</v>
      </c>
      <c r="B20512" s="74">
        <v>46221</v>
      </c>
      <c r="C20512" s="30" t="s">
        <v>1260</v>
      </c>
      <c r="D20512" s="30" t="s">
        <v>1261</v>
      </c>
      <c r="E20512" s="75">
        <v>39</v>
      </c>
      <c r="F20512" s="30" t="s">
        <v>68</v>
      </c>
      <c r="G20512" s="30" t="s">
        <v>69</v>
      </c>
      <c r="H20512" s="75">
        <v>1</v>
      </c>
    </row>
    <row r="20513" spans="1:8">
      <c r="A20513" s="30" t="s">
        <v>5030</v>
      </c>
      <c r="B20513" s="74">
        <v>46221</v>
      </c>
      <c r="C20513" s="30" t="s">
        <v>1262</v>
      </c>
      <c r="D20513" s="30" t="s">
        <v>1263</v>
      </c>
      <c r="E20513" s="75">
        <v>64</v>
      </c>
      <c r="F20513" s="30" t="s">
        <v>70</v>
      </c>
      <c r="G20513" s="30" t="s">
        <v>71</v>
      </c>
      <c r="H20513" s="75">
        <v>2</v>
      </c>
    </row>
    <row r="20514" spans="1:8">
      <c r="A20514" s="30" t="s">
        <v>5030</v>
      </c>
      <c r="B20514" s="74">
        <v>46221</v>
      </c>
      <c r="C20514" s="30" t="s">
        <v>1264</v>
      </c>
      <c r="D20514" s="30" t="s">
        <v>1265</v>
      </c>
      <c r="E20514" s="75">
        <v>88</v>
      </c>
      <c r="F20514" s="30" t="s">
        <v>76</v>
      </c>
      <c r="G20514" s="30" t="s">
        <v>77</v>
      </c>
      <c r="H20514" s="75">
        <v>1</v>
      </c>
    </row>
    <row r="20515" spans="1:8">
      <c r="A20515" s="30" t="s">
        <v>5030</v>
      </c>
      <c r="B20515" s="74">
        <v>46221</v>
      </c>
      <c r="C20515" s="30" t="s">
        <v>1270</v>
      </c>
      <c r="D20515" s="30" t="s">
        <v>1271</v>
      </c>
      <c r="E20515" s="75">
        <v>101</v>
      </c>
      <c r="F20515" s="30" t="s">
        <v>53</v>
      </c>
      <c r="G20515" s="30" t="s">
        <v>54</v>
      </c>
      <c r="H20515" s="75">
        <v>1</v>
      </c>
    </row>
    <row r="20516" spans="1:8">
      <c r="A20516" s="30" t="s">
        <v>5030</v>
      </c>
      <c r="B20516" s="74">
        <v>46221</v>
      </c>
      <c r="C20516" s="30" t="s">
        <v>1276</v>
      </c>
      <c r="D20516" s="30" t="s">
        <v>1277</v>
      </c>
      <c r="E20516" s="75">
        <v>260</v>
      </c>
      <c r="F20516" s="30" t="s">
        <v>70</v>
      </c>
      <c r="G20516" s="30" t="s">
        <v>71</v>
      </c>
      <c r="H20516" s="75">
        <v>2</v>
      </c>
    </row>
    <row r="20517" spans="1:8">
      <c r="A20517" s="30" t="s">
        <v>5030</v>
      </c>
      <c r="B20517" s="74">
        <v>46221</v>
      </c>
      <c r="C20517" s="30" t="s">
        <v>1278</v>
      </c>
      <c r="D20517" s="30" t="s">
        <v>1279</v>
      </c>
      <c r="E20517" s="75">
        <v>20</v>
      </c>
      <c r="F20517" s="30" t="s">
        <v>53</v>
      </c>
      <c r="G20517" s="30" t="s">
        <v>54</v>
      </c>
      <c r="H20517" s="75">
        <v>1</v>
      </c>
    </row>
    <row r="20518" spans="1:8">
      <c r="A20518" s="30" t="s">
        <v>5030</v>
      </c>
      <c r="B20518" s="74">
        <v>46221</v>
      </c>
      <c r="C20518" s="30" t="s">
        <v>5066</v>
      </c>
      <c r="D20518" s="30" t="s">
        <v>5067</v>
      </c>
      <c r="E20518" s="75">
        <v>67</v>
      </c>
      <c r="F20518" s="30" t="s">
        <v>53</v>
      </c>
      <c r="G20518" s="30" t="s">
        <v>54</v>
      </c>
      <c r="H20518" s="75">
        <v>1</v>
      </c>
    </row>
    <row r="20519" spans="1:8">
      <c r="A20519" s="30" t="s">
        <v>5030</v>
      </c>
      <c r="B20519" s="74">
        <v>46221</v>
      </c>
      <c r="C20519" s="30" t="s">
        <v>1302</v>
      </c>
      <c r="D20519" s="30" t="s">
        <v>1303</v>
      </c>
      <c r="E20519" s="75">
        <v>86</v>
      </c>
      <c r="F20519" s="30" t="s">
        <v>53</v>
      </c>
      <c r="G20519" s="30" t="s">
        <v>54</v>
      </c>
      <c r="H20519" s="75">
        <v>1</v>
      </c>
    </row>
    <row r="20520" spans="1:8">
      <c r="A20520" s="30" t="s">
        <v>5030</v>
      </c>
      <c r="B20520" s="74">
        <v>46221</v>
      </c>
      <c r="C20520" s="30" t="s">
        <v>1308</v>
      </c>
      <c r="D20520" s="30" t="s">
        <v>1309</v>
      </c>
      <c r="E20520" s="75">
        <v>46</v>
      </c>
      <c r="F20520" s="30" t="s">
        <v>80</v>
      </c>
      <c r="G20520" s="30" t="s">
        <v>81</v>
      </c>
      <c r="H20520" s="75">
        <v>1</v>
      </c>
    </row>
    <row r="20521" spans="1:8">
      <c r="A20521" s="30" t="s">
        <v>5030</v>
      </c>
      <c r="B20521" s="74">
        <v>46221</v>
      </c>
      <c r="C20521" s="30" t="s">
        <v>1322</v>
      </c>
      <c r="D20521" s="30" t="s">
        <v>1323</v>
      </c>
      <c r="E20521" s="75">
        <v>21</v>
      </c>
      <c r="F20521" s="30" t="s">
        <v>70</v>
      </c>
      <c r="G20521" s="30" t="s">
        <v>71</v>
      </c>
      <c r="H20521" s="75">
        <v>2</v>
      </c>
    </row>
    <row r="20522" spans="1:8">
      <c r="A20522" s="30" t="s">
        <v>5030</v>
      </c>
      <c r="B20522" s="74">
        <v>46221</v>
      </c>
      <c r="C20522" s="30" t="s">
        <v>1324</v>
      </c>
      <c r="D20522" s="30" t="s">
        <v>1325</v>
      </c>
      <c r="E20522" s="75">
        <v>152</v>
      </c>
      <c r="F20522" s="30" t="s">
        <v>80</v>
      </c>
      <c r="G20522" s="30" t="s">
        <v>81</v>
      </c>
      <c r="H20522" s="75">
        <v>1</v>
      </c>
    </row>
    <row r="20523" spans="1:8">
      <c r="A20523" s="30" t="s">
        <v>5030</v>
      </c>
      <c r="B20523" s="74">
        <v>46221</v>
      </c>
      <c r="C20523" s="30" t="s">
        <v>1332</v>
      </c>
      <c r="D20523" s="30" t="s">
        <v>1333</v>
      </c>
      <c r="E20523" s="75">
        <v>139</v>
      </c>
      <c r="F20523" s="30" t="s">
        <v>80</v>
      </c>
      <c r="G20523" s="30" t="s">
        <v>81</v>
      </c>
      <c r="H20523" s="75">
        <v>1</v>
      </c>
    </row>
    <row r="20524" spans="1:8">
      <c r="A20524" s="30" t="s">
        <v>5030</v>
      </c>
      <c r="B20524" s="74">
        <v>46221</v>
      </c>
      <c r="C20524" s="30" t="s">
        <v>1336</v>
      </c>
      <c r="D20524" s="30" t="s">
        <v>1337</v>
      </c>
      <c r="E20524" s="75">
        <v>130</v>
      </c>
      <c r="F20524" s="30" t="s">
        <v>70</v>
      </c>
      <c r="G20524" s="30" t="s">
        <v>71</v>
      </c>
      <c r="H20524" s="75">
        <v>2</v>
      </c>
    </row>
    <row r="20525" spans="1:8">
      <c r="A20525" s="30" t="s">
        <v>5030</v>
      </c>
      <c r="B20525" s="74">
        <v>46221</v>
      </c>
      <c r="C20525" s="30" t="s">
        <v>1342</v>
      </c>
      <c r="D20525" s="30" t="s">
        <v>1343</v>
      </c>
      <c r="E20525" s="75">
        <v>65</v>
      </c>
      <c r="F20525" s="30" t="s">
        <v>70</v>
      </c>
      <c r="G20525" s="30" t="s">
        <v>71</v>
      </c>
      <c r="H20525" s="75">
        <v>2</v>
      </c>
    </row>
    <row r="20526" spans="1:8">
      <c r="A20526" s="30" t="s">
        <v>5030</v>
      </c>
      <c r="B20526" s="74">
        <v>46221</v>
      </c>
      <c r="C20526" s="30" t="s">
        <v>1344</v>
      </c>
      <c r="D20526" s="30" t="s">
        <v>1345</v>
      </c>
      <c r="E20526" s="75">
        <v>29</v>
      </c>
      <c r="F20526" s="30" t="s">
        <v>70</v>
      </c>
      <c r="G20526" s="30" t="s">
        <v>71</v>
      </c>
      <c r="H20526" s="75">
        <v>2</v>
      </c>
    </row>
    <row r="20527" spans="1:8">
      <c r="A20527" s="30" t="s">
        <v>5030</v>
      </c>
      <c r="B20527" s="74">
        <v>46221</v>
      </c>
      <c r="C20527" s="30" t="s">
        <v>1346</v>
      </c>
      <c r="D20527" s="30" t="s">
        <v>1347</v>
      </c>
      <c r="E20527" s="75">
        <v>40</v>
      </c>
      <c r="F20527" s="30" t="s">
        <v>68</v>
      </c>
      <c r="G20527" s="30" t="s">
        <v>69</v>
      </c>
      <c r="H20527" s="75">
        <v>1</v>
      </c>
    </row>
    <row r="20528" spans="1:8">
      <c r="A20528" s="30" t="s">
        <v>5030</v>
      </c>
      <c r="B20528" s="74">
        <v>46220</v>
      </c>
      <c r="C20528" s="30" t="s">
        <v>766</v>
      </c>
      <c r="D20528" s="30" t="s">
        <v>767</v>
      </c>
      <c r="E20528" s="75">
        <v>19</v>
      </c>
      <c r="F20528" s="30" t="s">
        <v>70</v>
      </c>
      <c r="G20528" s="30" t="s">
        <v>71</v>
      </c>
      <c r="H20528" s="75">
        <v>2</v>
      </c>
    </row>
    <row r="20529" spans="1:8">
      <c r="A20529" s="30" t="s">
        <v>5030</v>
      </c>
      <c r="B20529" s="74">
        <v>46220</v>
      </c>
      <c r="C20529" s="30" t="s">
        <v>770</v>
      </c>
      <c r="D20529" s="30" t="s">
        <v>771</v>
      </c>
      <c r="E20529" s="75">
        <v>23</v>
      </c>
      <c r="F20529" s="30" t="s">
        <v>68</v>
      </c>
      <c r="G20529" s="30" t="s">
        <v>69</v>
      </c>
      <c r="H20529" s="75">
        <v>1</v>
      </c>
    </row>
    <row r="20530" spans="1:8">
      <c r="A20530" s="30" t="s">
        <v>5030</v>
      </c>
      <c r="B20530" s="74">
        <v>46220</v>
      </c>
      <c r="C20530" s="30" t="s">
        <v>772</v>
      </c>
      <c r="D20530" s="30" t="s">
        <v>773</v>
      </c>
      <c r="E20530" s="75">
        <v>131</v>
      </c>
      <c r="F20530" s="30" t="s">
        <v>80</v>
      </c>
      <c r="G20530" s="30" t="s">
        <v>81</v>
      </c>
      <c r="H20530" s="75">
        <v>1</v>
      </c>
    </row>
    <row r="20531" spans="1:8">
      <c r="A20531" s="30" t="s">
        <v>5030</v>
      </c>
      <c r="B20531" s="74">
        <v>46220</v>
      </c>
      <c r="C20531" s="30" t="s">
        <v>774</v>
      </c>
      <c r="D20531" s="30" t="s">
        <v>775</v>
      </c>
      <c r="E20531" s="75">
        <v>164</v>
      </c>
      <c r="F20531" s="30" t="s">
        <v>70</v>
      </c>
      <c r="G20531" s="30" t="s">
        <v>71</v>
      </c>
      <c r="H20531" s="75">
        <v>2</v>
      </c>
    </row>
    <row r="20532" spans="1:8">
      <c r="A20532" s="30" t="s">
        <v>5030</v>
      </c>
      <c r="B20532" s="74">
        <v>46220</v>
      </c>
      <c r="C20532" s="30" t="s">
        <v>776</v>
      </c>
      <c r="D20532" s="30" t="s">
        <v>777</v>
      </c>
      <c r="E20532" s="75">
        <v>55</v>
      </c>
      <c r="F20532" s="30" t="s">
        <v>68</v>
      </c>
      <c r="G20532" s="30" t="s">
        <v>69</v>
      </c>
      <c r="H20532" s="75">
        <v>1</v>
      </c>
    </row>
    <row r="20533" spans="1:8">
      <c r="A20533" s="30" t="s">
        <v>5030</v>
      </c>
      <c r="B20533" s="74">
        <v>46220</v>
      </c>
      <c r="C20533" s="30" t="s">
        <v>778</v>
      </c>
      <c r="D20533" s="30" t="s">
        <v>779</v>
      </c>
      <c r="E20533" s="75">
        <v>66</v>
      </c>
      <c r="F20533" s="30" t="s">
        <v>70</v>
      </c>
      <c r="G20533" s="30" t="s">
        <v>71</v>
      </c>
      <c r="H20533" s="75">
        <v>2</v>
      </c>
    </row>
    <row r="20534" spans="1:8">
      <c r="A20534" s="30" t="s">
        <v>5030</v>
      </c>
      <c r="B20534" s="74">
        <v>46220</v>
      </c>
      <c r="C20534" s="30" t="s">
        <v>780</v>
      </c>
      <c r="D20534" s="30" t="s">
        <v>781</v>
      </c>
      <c r="E20534" s="75">
        <v>86</v>
      </c>
      <c r="F20534" s="30" t="s">
        <v>70</v>
      </c>
      <c r="G20534" s="30" t="s">
        <v>71</v>
      </c>
      <c r="H20534" s="75">
        <v>2</v>
      </c>
    </row>
    <row r="20535" spans="1:8">
      <c r="A20535" s="30" t="s">
        <v>5030</v>
      </c>
      <c r="B20535" s="74">
        <v>46220</v>
      </c>
      <c r="C20535" s="30" t="s">
        <v>782</v>
      </c>
      <c r="D20535" s="30" t="s">
        <v>783</v>
      </c>
      <c r="E20535" s="75">
        <v>216</v>
      </c>
      <c r="F20535" s="30" t="s">
        <v>80</v>
      </c>
      <c r="G20535" s="30" t="s">
        <v>81</v>
      </c>
      <c r="H20535" s="75">
        <v>1</v>
      </c>
    </row>
    <row r="20536" spans="1:8">
      <c r="A20536" s="30" t="s">
        <v>5030</v>
      </c>
      <c r="B20536" s="74">
        <v>46220</v>
      </c>
      <c r="C20536" s="30" t="s">
        <v>788</v>
      </c>
      <c r="D20536" s="30" t="s">
        <v>789</v>
      </c>
      <c r="E20536" s="75">
        <v>85</v>
      </c>
      <c r="F20536" s="30" t="s">
        <v>68</v>
      </c>
      <c r="G20536" s="30" t="s">
        <v>69</v>
      </c>
      <c r="H20536" s="75">
        <v>1</v>
      </c>
    </row>
    <row r="20537" spans="1:8">
      <c r="A20537" s="30" t="s">
        <v>5030</v>
      </c>
      <c r="B20537" s="74">
        <v>46220</v>
      </c>
      <c r="C20537" s="30" t="s">
        <v>790</v>
      </c>
      <c r="D20537" s="30" t="s">
        <v>791</v>
      </c>
      <c r="E20537" s="75">
        <v>62</v>
      </c>
      <c r="F20537" s="30" t="s">
        <v>70</v>
      </c>
      <c r="G20537" s="30" t="s">
        <v>71</v>
      </c>
      <c r="H20537" s="75">
        <v>2</v>
      </c>
    </row>
    <row r="20538" spans="1:8">
      <c r="A20538" s="30" t="s">
        <v>5030</v>
      </c>
      <c r="B20538" s="74">
        <v>46220</v>
      </c>
      <c r="C20538" s="30" t="s">
        <v>796</v>
      </c>
      <c r="D20538" s="30" t="s">
        <v>797</v>
      </c>
      <c r="E20538" s="75">
        <v>40</v>
      </c>
      <c r="F20538" s="30" t="s">
        <v>70</v>
      </c>
      <c r="G20538" s="30" t="s">
        <v>71</v>
      </c>
      <c r="H20538" s="75">
        <v>2</v>
      </c>
    </row>
    <row r="20539" spans="1:8">
      <c r="A20539" s="30" t="s">
        <v>5030</v>
      </c>
      <c r="B20539" s="74">
        <v>46220</v>
      </c>
      <c r="C20539" s="30" t="s">
        <v>798</v>
      </c>
      <c r="D20539" s="30" t="s">
        <v>799</v>
      </c>
      <c r="E20539" s="75">
        <v>162</v>
      </c>
      <c r="F20539" s="30" t="s">
        <v>70</v>
      </c>
      <c r="G20539" s="30" t="s">
        <v>71</v>
      </c>
      <c r="H20539" s="75">
        <v>2</v>
      </c>
    </row>
    <row r="20540" spans="1:8">
      <c r="A20540" s="30" t="s">
        <v>5030</v>
      </c>
      <c r="B20540" s="74">
        <v>46220</v>
      </c>
      <c r="C20540" s="30" t="s">
        <v>802</v>
      </c>
      <c r="D20540" s="30" t="s">
        <v>803</v>
      </c>
      <c r="E20540" s="75">
        <v>170</v>
      </c>
      <c r="F20540" s="30" t="s">
        <v>68</v>
      </c>
      <c r="G20540" s="30" t="s">
        <v>69</v>
      </c>
      <c r="H20540" s="75">
        <v>1</v>
      </c>
    </row>
    <row r="20541" spans="1:8">
      <c r="A20541" s="30" t="s">
        <v>5030</v>
      </c>
      <c r="B20541" s="74">
        <v>46220</v>
      </c>
      <c r="C20541" s="30" t="s">
        <v>804</v>
      </c>
      <c r="D20541" s="30" t="s">
        <v>805</v>
      </c>
      <c r="E20541" s="75">
        <v>110</v>
      </c>
      <c r="F20541" s="30" t="s">
        <v>80</v>
      </c>
      <c r="G20541" s="30" t="s">
        <v>81</v>
      </c>
      <c r="H20541" s="75">
        <v>1</v>
      </c>
    </row>
    <row r="20542" spans="1:8">
      <c r="A20542" s="30" t="s">
        <v>5030</v>
      </c>
      <c r="B20542" s="74">
        <v>46220</v>
      </c>
      <c r="C20542" s="30" t="s">
        <v>806</v>
      </c>
      <c r="D20542" s="30" t="s">
        <v>807</v>
      </c>
      <c r="E20542" s="75">
        <v>68</v>
      </c>
      <c r="F20542" s="30" t="s">
        <v>70</v>
      </c>
      <c r="G20542" s="30" t="s">
        <v>71</v>
      </c>
      <c r="H20542" s="75">
        <v>2</v>
      </c>
    </row>
    <row r="20543" spans="1:8">
      <c r="A20543" s="30" t="s">
        <v>5030</v>
      </c>
      <c r="B20543" s="74">
        <v>46220</v>
      </c>
      <c r="C20543" s="30" t="s">
        <v>808</v>
      </c>
      <c r="D20543" s="30" t="s">
        <v>809</v>
      </c>
      <c r="E20543" s="75">
        <v>75</v>
      </c>
      <c r="F20543" s="30" t="s">
        <v>70</v>
      </c>
      <c r="G20543" s="30" t="s">
        <v>71</v>
      </c>
      <c r="H20543" s="75">
        <v>2</v>
      </c>
    </row>
    <row r="20544" spans="1:8">
      <c r="A20544" s="30" t="s">
        <v>5030</v>
      </c>
      <c r="B20544" s="74">
        <v>46220</v>
      </c>
      <c r="C20544" s="30" t="s">
        <v>810</v>
      </c>
      <c r="D20544" s="30" t="s">
        <v>811</v>
      </c>
      <c r="E20544" s="75">
        <v>83</v>
      </c>
      <c r="F20544" s="30" t="s">
        <v>70</v>
      </c>
      <c r="G20544" s="30" t="s">
        <v>71</v>
      </c>
      <c r="H20544" s="75">
        <v>2</v>
      </c>
    </row>
    <row r="20545" spans="1:8">
      <c r="A20545" s="30" t="s">
        <v>5030</v>
      </c>
      <c r="B20545" s="74">
        <v>46220</v>
      </c>
      <c r="C20545" s="30" t="s">
        <v>816</v>
      </c>
      <c r="D20545" s="30" t="s">
        <v>817</v>
      </c>
      <c r="E20545" s="75">
        <v>41</v>
      </c>
      <c r="F20545" s="30" t="s">
        <v>80</v>
      </c>
      <c r="G20545" s="30" t="s">
        <v>81</v>
      </c>
      <c r="H20545" s="75">
        <v>1</v>
      </c>
    </row>
    <row r="20546" spans="1:8">
      <c r="A20546" s="30" t="s">
        <v>5030</v>
      </c>
      <c r="B20546" s="74">
        <v>46220</v>
      </c>
      <c r="C20546" s="30" t="s">
        <v>820</v>
      </c>
      <c r="D20546" s="30" t="s">
        <v>821</v>
      </c>
      <c r="E20546" s="75">
        <v>47</v>
      </c>
      <c r="F20546" s="30" t="s">
        <v>70</v>
      </c>
      <c r="G20546" s="30" t="s">
        <v>71</v>
      </c>
      <c r="H20546" s="75">
        <v>2</v>
      </c>
    </row>
    <row r="20547" spans="1:8">
      <c r="A20547" s="30" t="s">
        <v>5030</v>
      </c>
      <c r="B20547" s="74">
        <v>46220</v>
      </c>
      <c r="C20547" s="30" t="s">
        <v>822</v>
      </c>
      <c r="D20547" s="30" t="s">
        <v>823</v>
      </c>
      <c r="E20547" s="75">
        <v>123</v>
      </c>
      <c r="F20547" s="30" t="s">
        <v>70</v>
      </c>
      <c r="G20547" s="30" t="s">
        <v>71</v>
      </c>
      <c r="H20547" s="75">
        <v>2</v>
      </c>
    </row>
    <row r="20548" spans="1:8">
      <c r="A20548" s="30" t="s">
        <v>5030</v>
      </c>
      <c r="B20548" s="74">
        <v>46220</v>
      </c>
      <c r="C20548" s="30" t="s">
        <v>824</v>
      </c>
      <c r="D20548" s="30" t="s">
        <v>825</v>
      </c>
      <c r="E20548" s="75">
        <v>80</v>
      </c>
      <c r="F20548" s="30" t="s">
        <v>80</v>
      </c>
      <c r="G20548" s="30" t="s">
        <v>81</v>
      </c>
      <c r="H20548" s="75">
        <v>1</v>
      </c>
    </row>
    <row r="20549" spans="1:8">
      <c r="A20549" s="30" t="s">
        <v>5030</v>
      </c>
      <c r="B20549" s="74">
        <v>46220</v>
      </c>
      <c r="C20549" s="30" t="s">
        <v>826</v>
      </c>
      <c r="D20549" s="30" t="s">
        <v>827</v>
      </c>
      <c r="E20549" s="75">
        <v>112</v>
      </c>
      <c r="F20549" s="30" t="s">
        <v>70</v>
      </c>
      <c r="G20549" s="30" t="s">
        <v>71</v>
      </c>
      <c r="H20549" s="75">
        <v>2</v>
      </c>
    </row>
    <row r="20550" spans="1:8">
      <c r="A20550" s="30" t="s">
        <v>5030</v>
      </c>
      <c r="B20550" s="74">
        <v>46220</v>
      </c>
      <c r="C20550" s="30" t="s">
        <v>828</v>
      </c>
      <c r="D20550" s="30" t="s">
        <v>829</v>
      </c>
      <c r="E20550" s="75">
        <v>83</v>
      </c>
      <c r="F20550" s="30" t="s">
        <v>70</v>
      </c>
      <c r="G20550" s="30" t="s">
        <v>71</v>
      </c>
      <c r="H20550" s="75">
        <v>2</v>
      </c>
    </row>
    <row r="20551" spans="1:8">
      <c r="A20551" s="30" t="s">
        <v>5030</v>
      </c>
      <c r="B20551" s="74">
        <v>46220</v>
      </c>
      <c r="C20551" s="30" t="s">
        <v>832</v>
      </c>
      <c r="D20551" s="30" t="s">
        <v>833</v>
      </c>
      <c r="E20551" s="75">
        <v>70</v>
      </c>
      <c r="F20551" s="30" t="s">
        <v>68</v>
      </c>
      <c r="G20551" s="30" t="s">
        <v>69</v>
      </c>
      <c r="H20551" s="75">
        <v>1</v>
      </c>
    </row>
    <row r="20552" spans="1:8">
      <c r="A20552" s="30" t="s">
        <v>5030</v>
      </c>
      <c r="B20552" s="74">
        <v>46220</v>
      </c>
      <c r="C20552" s="30" t="s">
        <v>834</v>
      </c>
      <c r="D20552" s="30" t="s">
        <v>835</v>
      </c>
      <c r="E20552" s="75">
        <v>40</v>
      </c>
      <c r="F20552" s="30" t="s">
        <v>80</v>
      </c>
      <c r="G20552" s="30" t="s">
        <v>81</v>
      </c>
      <c r="H20552" s="75">
        <v>1</v>
      </c>
    </row>
    <row r="20553" spans="1:8">
      <c r="A20553" s="30" t="s">
        <v>5030</v>
      </c>
      <c r="B20553" s="74">
        <v>46220</v>
      </c>
      <c r="C20553" s="30" t="s">
        <v>838</v>
      </c>
      <c r="D20553" s="30" t="s">
        <v>839</v>
      </c>
      <c r="E20553" s="75">
        <v>101</v>
      </c>
      <c r="F20553" s="30" t="s">
        <v>70</v>
      </c>
      <c r="G20553" s="30" t="s">
        <v>71</v>
      </c>
      <c r="H20553" s="75">
        <v>2</v>
      </c>
    </row>
    <row r="20554" spans="1:8">
      <c r="A20554" s="30" t="s">
        <v>5030</v>
      </c>
      <c r="B20554" s="74">
        <v>46220</v>
      </c>
      <c r="C20554" s="30" t="s">
        <v>840</v>
      </c>
      <c r="D20554" s="30" t="s">
        <v>841</v>
      </c>
      <c r="E20554" s="75">
        <v>50</v>
      </c>
      <c r="F20554" s="30" t="s">
        <v>68</v>
      </c>
      <c r="G20554" s="30" t="s">
        <v>69</v>
      </c>
      <c r="H20554" s="75">
        <v>1</v>
      </c>
    </row>
    <row r="20555" spans="1:8">
      <c r="A20555" s="30" t="s">
        <v>5030</v>
      </c>
      <c r="B20555" s="74">
        <v>46220</v>
      </c>
      <c r="C20555" s="30" t="s">
        <v>842</v>
      </c>
      <c r="D20555" s="30" t="s">
        <v>843</v>
      </c>
      <c r="E20555" s="75">
        <v>57</v>
      </c>
      <c r="F20555" s="30" t="s">
        <v>70</v>
      </c>
      <c r="G20555" s="30" t="s">
        <v>71</v>
      </c>
      <c r="H20555" s="75">
        <v>2</v>
      </c>
    </row>
    <row r="20556" spans="1:8">
      <c r="A20556" s="30" t="s">
        <v>5030</v>
      </c>
      <c r="B20556" s="74">
        <v>46220</v>
      </c>
      <c r="C20556" s="30" t="s">
        <v>846</v>
      </c>
      <c r="D20556" s="30" t="s">
        <v>847</v>
      </c>
      <c r="E20556" s="75">
        <v>114</v>
      </c>
      <c r="F20556" s="30" t="s">
        <v>80</v>
      </c>
      <c r="G20556" s="30" t="s">
        <v>81</v>
      </c>
      <c r="H20556" s="75">
        <v>1</v>
      </c>
    </row>
    <row r="20557" spans="1:8">
      <c r="A20557" s="30" t="s">
        <v>5030</v>
      </c>
      <c r="B20557" s="74">
        <v>46220</v>
      </c>
      <c r="C20557" s="30" t="s">
        <v>848</v>
      </c>
      <c r="D20557" s="30" t="s">
        <v>849</v>
      </c>
      <c r="E20557" s="75">
        <v>131</v>
      </c>
      <c r="F20557" s="30" t="s">
        <v>70</v>
      </c>
      <c r="G20557" s="30" t="s">
        <v>71</v>
      </c>
      <c r="H20557" s="75">
        <v>2</v>
      </c>
    </row>
    <row r="20558" spans="1:8">
      <c r="A20558" s="30" t="s">
        <v>5030</v>
      </c>
      <c r="B20558" s="74">
        <v>46220</v>
      </c>
      <c r="C20558" s="30" t="s">
        <v>850</v>
      </c>
      <c r="D20558" s="30" t="s">
        <v>851</v>
      </c>
      <c r="E20558" s="75">
        <v>75</v>
      </c>
      <c r="F20558" s="30" t="s">
        <v>70</v>
      </c>
      <c r="G20558" s="30" t="s">
        <v>71</v>
      </c>
      <c r="H20558" s="75">
        <v>2</v>
      </c>
    </row>
    <row r="20559" spans="1:8">
      <c r="A20559" s="30" t="s">
        <v>5030</v>
      </c>
      <c r="B20559" s="74">
        <v>46220</v>
      </c>
      <c r="C20559" s="30" t="s">
        <v>854</v>
      </c>
      <c r="D20559" s="30" t="s">
        <v>855</v>
      </c>
      <c r="E20559" s="75">
        <v>38</v>
      </c>
      <c r="F20559" s="30" t="s">
        <v>70</v>
      </c>
      <c r="G20559" s="30" t="s">
        <v>71</v>
      </c>
      <c r="H20559" s="75">
        <v>2</v>
      </c>
    </row>
    <row r="20560" spans="1:8">
      <c r="A20560" s="30" t="s">
        <v>5030</v>
      </c>
      <c r="B20560" s="74">
        <v>46220</v>
      </c>
      <c r="C20560" s="30" t="s">
        <v>856</v>
      </c>
      <c r="D20560" s="30" t="s">
        <v>857</v>
      </c>
      <c r="E20560" s="75">
        <v>1</v>
      </c>
      <c r="F20560" s="30" t="s">
        <v>80</v>
      </c>
      <c r="G20560" s="30" t="s">
        <v>81</v>
      </c>
      <c r="H20560" s="75">
        <v>1</v>
      </c>
    </row>
    <row r="20561" spans="1:8">
      <c r="A20561" s="30" t="s">
        <v>5030</v>
      </c>
      <c r="B20561" s="74">
        <v>46220</v>
      </c>
      <c r="C20561" s="30" t="s">
        <v>860</v>
      </c>
      <c r="D20561" s="30" t="s">
        <v>861</v>
      </c>
      <c r="E20561" s="75">
        <v>63</v>
      </c>
      <c r="F20561" s="30" t="s">
        <v>70</v>
      </c>
      <c r="G20561" s="30" t="s">
        <v>71</v>
      </c>
      <c r="H20561" s="75">
        <v>2</v>
      </c>
    </row>
    <row r="20562" spans="1:8">
      <c r="A20562" s="30" t="s">
        <v>5030</v>
      </c>
      <c r="B20562" s="74">
        <v>46220</v>
      </c>
      <c r="C20562" s="30" t="s">
        <v>866</v>
      </c>
      <c r="D20562" s="30" t="s">
        <v>867</v>
      </c>
      <c r="E20562" s="75">
        <v>71</v>
      </c>
      <c r="F20562" s="30" t="s">
        <v>70</v>
      </c>
      <c r="G20562" s="30" t="s">
        <v>71</v>
      </c>
      <c r="H20562" s="75">
        <v>2</v>
      </c>
    </row>
    <row r="20563" spans="1:8">
      <c r="A20563" s="30" t="s">
        <v>5030</v>
      </c>
      <c r="B20563" s="74">
        <v>46220</v>
      </c>
      <c r="C20563" s="30" t="s">
        <v>870</v>
      </c>
      <c r="D20563" s="30" t="s">
        <v>871</v>
      </c>
      <c r="E20563" s="75">
        <v>37</v>
      </c>
      <c r="F20563" s="30" t="s">
        <v>68</v>
      </c>
      <c r="G20563" s="30" t="s">
        <v>69</v>
      </c>
      <c r="H20563" s="75">
        <v>1</v>
      </c>
    </row>
    <row r="20564" spans="1:8">
      <c r="A20564" s="30" t="s">
        <v>5030</v>
      </c>
      <c r="B20564" s="74">
        <v>46220</v>
      </c>
      <c r="C20564" s="30" t="s">
        <v>872</v>
      </c>
      <c r="D20564" s="30" t="s">
        <v>873</v>
      </c>
      <c r="E20564" s="75">
        <v>70</v>
      </c>
      <c r="F20564" s="30" t="s">
        <v>70</v>
      </c>
      <c r="G20564" s="30" t="s">
        <v>71</v>
      </c>
      <c r="H20564" s="75">
        <v>2</v>
      </c>
    </row>
    <row r="20565" spans="1:8">
      <c r="A20565" s="30" t="s">
        <v>5030</v>
      </c>
      <c r="B20565" s="74">
        <v>46220</v>
      </c>
      <c r="C20565" s="30" t="s">
        <v>874</v>
      </c>
      <c r="D20565" s="30" t="s">
        <v>875</v>
      </c>
      <c r="E20565" s="75">
        <v>91</v>
      </c>
      <c r="F20565" s="30" t="s">
        <v>70</v>
      </c>
      <c r="G20565" s="30" t="s">
        <v>71</v>
      </c>
      <c r="H20565" s="75">
        <v>2</v>
      </c>
    </row>
    <row r="20566" spans="1:8">
      <c r="A20566" s="30" t="s">
        <v>5030</v>
      </c>
      <c r="B20566" s="74">
        <v>46220</v>
      </c>
      <c r="C20566" s="30" t="s">
        <v>878</v>
      </c>
      <c r="D20566" s="30" t="s">
        <v>879</v>
      </c>
      <c r="E20566" s="75">
        <v>50</v>
      </c>
      <c r="F20566" s="30" t="s">
        <v>70</v>
      </c>
      <c r="G20566" s="30" t="s">
        <v>71</v>
      </c>
      <c r="H20566" s="75">
        <v>2</v>
      </c>
    </row>
    <row r="20567" spans="1:8">
      <c r="A20567" s="30" t="s">
        <v>5030</v>
      </c>
      <c r="B20567" s="74">
        <v>46220</v>
      </c>
      <c r="C20567" s="30" t="s">
        <v>880</v>
      </c>
      <c r="D20567" s="30" t="s">
        <v>881</v>
      </c>
      <c r="E20567" s="75">
        <v>8</v>
      </c>
      <c r="F20567" s="30" t="s">
        <v>70</v>
      </c>
      <c r="G20567" s="30" t="s">
        <v>71</v>
      </c>
      <c r="H20567" s="75">
        <v>2</v>
      </c>
    </row>
    <row r="20568" spans="1:8">
      <c r="A20568" s="30" t="s">
        <v>5030</v>
      </c>
      <c r="B20568" s="74">
        <v>46220</v>
      </c>
      <c r="C20568" s="30" t="s">
        <v>882</v>
      </c>
      <c r="D20568" s="30" t="s">
        <v>883</v>
      </c>
      <c r="E20568" s="75">
        <v>44</v>
      </c>
      <c r="F20568" s="30" t="s">
        <v>70</v>
      </c>
      <c r="G20568" s="30" t="s">
        <v>71</v>
      </c>
      <c r="H20568" s="75">
        <v>2</v>
      </c>
    </row>
    <row r="20569" spans="1:8">
      <c r="A20569" s="30" t="s">
        <v>5030</v>
      </c>
      <c r="B20569" s="74">
        <v>46220</v>
      </c>
      <c r="C20569" s="30" t="s">
        <v>884</v>
      </c>
      <c r="D20569" s="30" t="s">
        <v>885</v>
      </c>
      <c r="E20569" s="75">
        <v>20</v>
      </c>
      <c r="F20569" s="30" t="s">
        <v>53</v>
      </c>
      <c r="G20569" s="30" t="s">
        <v>54</v>
      </c>
      <c r="H20569" s="75">
        <v>1</v>
      </c>
    </row>
    <row r="20570" spans="1:8">
      <c r="A20570" s="30" t="s">
        <v>5030</v>
      </c>
      <c r="B20570" s="74">
        <v>46220</v>
      </c>
      <c r="C20570" s="30" t="s">
        <v>886</v>
      </c>
      <c r="D20570" s="30" t="s">
        <v>887</v>
      </c>
      <c r="E20570" s="75">
        <v>59</v>
      </c>
      <c r="F20570" s="30" t="s">
        <v>70</v>
      </c>
      <c r="G20570" s="30" t="s">
        <v>71</v>
      </c>
      <c r="H20570" s="75">
        <v>2</v>
      </c>
    </row>
    <row r="20571" spans="1:8">
      <c r="A20571" s="30" t="s">
        <v>5030</v>
      </c>
      <c r="B20571" s="74">
        <v>46220</v>
      </c>
      <c r="C20571" s="30" t="s">
        <v>892</v>
      </c>
      <c r="D20571" s="30" t="s">
        <v>893</v>
      </c>
      <c r="E20571" s="75">
        <v>45</v>
      </c>
      <c r="F20571" s="30" t="s">
        <v>70</v>
      </c>
      <c r="G20571" s="30" t="s">
        <v>71</v>
      </c>
      <c r="H20571" s="75">
        <v>2</v>
      </c>
    </row>
    <row r="20572" spans="1:8">
      <c r="A20572" s="30" t="s">
        <v>5030</v>
      </c>
      <c r="B20572" s="74">
        <v>46220</v>
      </c>
      <c r="C20572" s="30" t="s">
        <v>894</v>
      </c>
      <c r="D20572" s="30" t="s">
        <v>895</v>
      </c>
      <c r="E20572" s="75">
        <v>86</v>
      </c>
      <c r="F20572" s="30" t="s">
        <v>70</v>
      </c>
      <c r="G20572" s="30" t="s">
        <v>71</v>
      </c>
      <c r="H20572" s="75">
        <v>2</v>
      </c>
    </row>
    <row r="20573" spans="1:8">
      <c r="A20573" s="30" t="s">
        <v>5030</v>
      </c>
      <c r="B20573" s="74">
        <v>46220</v>
      </c>
      <c r="C20573" s="30" t="s">
        <v>898</v>
      </c>
      <c r="D20573" s="30" t="s">
        <v>899</v>
      </c>
      <c r="E20573" s="75">
        <v>86</v>
      </c>
      <c r="F20573" s="30" t="s">
        <v>70</v>
      </c>
      <c r="G20573" s="30" t="s">
        <v>71</v>
      </c>
      <c r="H20573" s="75">
        <v>2</v>
      </c>
    </row>
    <row r="20574" spans="1:8">
      <c r="A20574" s="30" t="s">
        <v>5030</v>
      </c>
      <c r="B20574" s="74">
        <v>46220</v>
      </c>
      <c r="C20574" s="30" t="s">
        <v>900</v>
      </c>
      <c r="D20574" s="30" t="s">
        <v>901</v>
      </c>
      <c r="E20574" s="75">
        <v>7</v>
      </c>
      <c r="F20574" s="30" t="s">
        <v>68</v>
      </c>
      <c r="G20574" s="30" t="s">
        <v>69</v>
      </c>
      <c r="H20574" s="75">
        <v>1</v>
      </c>
    </row>
    <row r="20575" spans="1:8">
      <c r="A20575" s="30" t="s">
        <v>5030</v>
      </c>
      <c r="B20575" s="74">
        <v>46220</v>
      </c>
      <c r="C20575" s="30" t="s">
        <v>902</v>
      </c>
      <c r="D20575" s="30" t="s">
        <v>903</v>
      </c>
      <c r="E20575" s="75">
        <v>41</v>
      </c>
      <c r="F20575" s="30" t="s">
        <v>68</v>
      </c>
      <c r="G20575" s="30" t="s">
        <v>69</v>
      </c>
      <c r="H20575" s="75">
        <v>1</v>
      </c>
    </row>
    <row r="20576" spans="1:8">
      <c r="A20576" s="30" t="s">
        <v>5030</v>
      </c>
      <c r="B20576" s="74">
        <v>46220</v>
      </c>
      <c r="C20576" s="30" t="s">
        <v>906</v>
      </c>
      <c r="D20576" s="30" t="s">
        <v>907</v>
      </c>
      <c r="E20576" s="75">
        <v>26</v>
      </c>
      <c r="F20576" s="30" t="s">
        <v>76</v>
      </c>
      <c r="G20576" s="30" t="s">
        <v>77</v>
      </c>
      <c r="H20576" s="75">
        <v>1</v>
      </c>
    </row>
    <row r="20577" spans="1:8">
      <c r="A20577" s="30" t="s">
        <v>5030</v>
      </c>
      <c r="B20577" s="74">
        <v>46220</v>
      </c>
      <c r="C20577" s="30" t="s">
        <v>908</v>
      </c>
      <c r="D20577" s="30" t="s">
        <v>909</v>
      </c>
      <c r="E20577" s="75">
        <v>3</v>
      </c>
      <c r="F20577" s="30" t="s">
        <v>80</v>
      </c>
      <c r="G20577" s="30" t="s">
        <v>81</v>
      </c>
      <c r="H20577" s="75">
        <v>1</v>
      </c>
    </row>
    <row r="20578" spans="1:8">
      <c r="A20578" s="30" t="s">
        <v>5030</v>
      </c>
      <c r="B20578" s="74">
        <v>46220</v>
      </c>
      <c r="C20578" s="30" t="s">
        <v>910</v>
      </c>
      <c r="D20578" s="30" t="s">
        <v>911</v>
      </c>
      <c r="E20578" s="75">
        <v>22</v>
      </c>
      <c r="F20578" s="30" t="s">
        <v>70</v>
      </c>
      <c r="G20578" s="30" t="s">
        <v>71</v>
      </c>
      <c r="H20578" s="75">
        <v>2</v>
      </c>
    </row>
    <row r="20579" spans="1:8">
      <c r="A20579" s="30" t="s">
        <v>5030</v>
      </c>
      <c r="B20579" s="74">
        <v>46220</v>
      </c>
      <c r="C20579" s="30" t="s">
        <v>912</v>
      </c>
      <c r="D20579" s="30" t="s">
        <v>913</v>
      </c>
      <c r="E20579" s="75">
        <v>67</v>
      </c>
      <c r="F20579" s="30" t="s">
        <v>68</v>
      </c>
      <c r="G20579" s="30" t="s">
        <v>69</v>
      </c>
      <c r="H20579" s="75">
        <v>1</v>
      </c>
    </row>
    <row r="20580" spans="1:8">
      <c r="A20580" s="30" t="s">
        <v>5030</v>
      </c>
      <c r="B20580" s="74">
        <v>46220</v>
      </c>
      <c r="C20580" s="30" t="s">
        <v>914</v>
      </c>
      <c r="D20580" s="30" t="s">
        <v>915</v>
      </c>
      <c r="E20580" s="75">
        <v>9</v>
      </c>
      <c r="F20580" s="30" t="s">
        <v>53</v>
      </c>
      <c r="G20580" s="30" t="s">
        <v>54</v>
      </c>
      <c r="H20580" s="75">
        <v>1</v>
      </c>
    </row>
    <row r="20581" spans="1:8">
      <c r="A20581" s="30" t="s">
        <v>5030</v>
      </c>
      <c r="B20581" s="74">
        <v>46220</v>
      </c>
      <c r="C20581" s="30" t="s">
        <v>920</v>
      </c>
      <c r="D20581" s="30" t="s">
        <v>921</v>
      </c>
      <c r="E20581" s="75">
        <v>185</v>
      </c>
      <c r="F20581" s="30" t="s">
        <v>80</v>
      </c>
      <c r="G20581" s="30" t="s">
        <v>81</v>
      </c>
      <c r="H20581" s="75">
        <v>1</v>
      </c>
    </row>
    <row r="20582" spans="1:8">
      <c r="A20582" s="30" t="s">
        <v>5030</v>
      </c>
      <c r="B20582" s="74">
        <v>46220</v>
      </c>
      <c r="C20582" s="30" t="s">
        <v>928</v>
      </c>
      <c r="D20582" s="30" t="s">
        <v>929</v>
      </c>
      <c r="E20582" s="75">
        <v>5</v>
      </c>
      <c r="F20582" s="30" t="s">
        <v>68</v>
      </c>
      <c r="G20582" s="30" t="s">
        <v>69</v>
      </c>
      <c r="H20582" s="75">
        <v>1</v>
      </c>
    </row>
    <row r="20583" spans="1:8">
      <c r="A20583" s="30" t="s">
        <v>5030</v>
      </c>
      <c r="B20583" s="74">
        <v>46220</v>
      </c>
      <c r="C20583" s="30" t="s">
        <v>932</v>
      </c>
      <c r="D20583" s="30" t="s">
        <v>933</v>
      </c>
      <c r="E20583" s="75">
        <v>44</v>
      </c>
      <c r="F20583" s="30" t="s">
        <v>53</v>
      </c>
      <c r="G20583" s="30" t="s">
        <v>54</v>
      </c>
      <c r="H20583" s="75">
        <v>1</v>
      </c>
    </row>
    <row r="20584" spans="1:8">
      <c r="A20584" s="30" t="s">
        <v>5030</v>
      </c>
      <c r="B20584" s="74">
        <v>46220</v>
      </c>
      <c r="C20584" s="30" t="s">
        <v>936</v>
      </c>
      <c r="D20584" s="30" t="s">
        <v>937</v>
      </c>
      <c r="E20584" s="75">
        <v>2</v>
      </c>
      <c r="F20584" s="30" t="s">
        <v>68</v>
      </c>
      <c r="G20584" s="30" t="s">
        <v>69</v>
      </c>
      <c r="H20584" s="75">
        <v>1</v>
      </c>
    </row>
    <row r="20585" spans="1:8">
      <c r="A20585" s="30" t="s">
        <v>5030</v>
      </c>
      <c r="B20585" s="74">
        <v>46220</v>
      </c>
      <c r="C20585" s="30" t="s">
        <v>938</v>
      </c>
      <c r="D20585" s="30" t="s">
        <v>939</v>
      </c>
      <c r="E20585" s="75">
        <v>58</v>
      </c>
      <c r="F20585" s="30" t="s">
        <v>80</v>
      </c>
      <c r="G20585" s="30" t="s">
        <v>81</v>
      </c>
      <c r="H20585" s="75">
        <v>1</v>
      </c>
    </row>
    <row r="20586" spans="1:8">
      <c r="A20586" s="30" t="s">
        <v>5030</v>
      </c>
      <c r="B20586" s="74">
        <v>46220</v>
      </c>
      <c r="C20586" s="30" t="s">
        <v>940</v>
      </c>
      <c r="D20586" s="30" t="s">
        <v>941</v>
      </c>
      <c r="E20586" s="75">
        <v>22</v>
      </c>
      <c r="F20586" s="30" t="s">
        <v>68</v>
      </c>
      <c r="G20586" s="30" t="s">
        <v>69</v>
      </c>
      <c r="H20586" s="75">
        <v>1</v>
      </c>
    </row>
    <row r="20587" spans="1:8">
      <c r="A20587" s="30" t="s">
        <v>5030</v>
      </c>
      <c r="B20587" s="74">
        <v>46220</v>
      </c>
      <c r="C20587" s="30" t="s">
        <v>946</v>
      </c>
      <c r="D20587" s="30" t="s">
        <v>947</v>
      </c>
      <c r="E20587" s="75">
        <v>27</v>
      </c>
      <c r="F20587" s="30" t="s">
        <v>70</v>
      </c>
      <c r="G20587" s="30" t="s">
        <v>71</v>
      </c>
      <c r="H20587" s="75">
        <v>2</v>
      </c>
    </row>
    <row r="20588" spans="1:8">
      <c r="A20588" s="30" t="s">
        <v>5030</v>
      </c>
      <c r="B20588" s="74">
        <v>46220</v>
      </c>
      <c r="C20588" s="30" t="s">
        <v>948</v>
      </c>
      <c r="D20588" s="30" t="s">
        <v>949</v>
      </c>
      <c r="E20588" s="75">
        <v>301</v>
      </c>
      <c r="F20588" s="30" t="s">
        <v>72</v>
      </c>
      <c r="G20588" s="30" t="s">
        <v>73</v>
      </c>
      <c r="H20588" s="75">
        <v>3</v>
      </c>
    </row>
    <row r="20589" spans="1:8">
      <c r="A20589" s="30" t="s">
        <v>5030</v>
      </c>
      <c r="B20589" s="74">
        <v>46220</v>
      </c>
      <c r="C20589" s="30" t="s">
        <v>950</v>
      </c>
      <c r="D20589" s="30" t="s">
        <v>951</v>
      </c>
      <c r="E20589" s="75">
        <v>18</v>
      </c>
      <c r="F20589" s="30" t="s">
        <v>53</v>
      </c>
      <c r="G20589" s="30" t="s">
        <v>54</v>
      </c>
      <c r="H20589" s="75">
        <v>1</v>
      </c>
    </row>
    <row r="20590" spans="1:8">
      <c r="A20590" s="30" t="s">
        <v>5030</v>
      </c>
      <c r="B20590" s="74">
        <v>46220</v>
      </c>
      <c r="C20590" s="30" t="s">
        <v>952</v>
      </c>
      <c r="D20590" s="30" t="s">
        <v>953</v>
      </c>
      <c r="E20590" s="75">
        <v>2</v>
      </c>
      <c r="F20590" s="30" t="s">
        <v>68</v>
      </c>
      <c r="G20590" s="30" t="s">
        <v>69</v>
      </c>
      <c r="H20590" s="75">
        <v>1</v>
      </c>
    </row>
    <row r="20591" spans="1:8">
      <c r="A20591" s="30" t="s">
        <v>5030</v>
      </c>
      <c r="B20591" s="74">
        <v>46220</v>
      </c>
      <c r="C20591" s="30" t="s">
        <v>954</v>
      </c>
      <c r="D20591" s="30" t="s">
        <v>955</v>
      </c>
      <c r="E20591" s="75">
        <v>84</v>
      </c>
      <c r="F20591" s="30" t="s">
        <v>70</v>
      </c>
      <c r="G20591" s="30" t="s">
        <v>71</v>
      </c>
      <c r="H20591" s="75">
        <v>2</v>
      </c>
    </row>
    <row r="20592" spans="1:8">
      <c r="A20592" s="30" t="s">
        <v>5030</v>
      </c>
      <c r="B20592" s="74">
        <v>46220</v>
      </c>
      <c r="C20592" s="30" t="s">
        <v>970</v>
      </c>
      <c r="D20592" s="30" t="s">
        <v>971</v>
      </c>
      <c r="E20592" s="75">
        <v>10</v>
      </c>
      <c r="F20592" s="30" t="s">
        <v>53</v>
      </c>
      <c r="G20592" s="30" t="s">
        <v>54</v>
      </c>
      <c r="H20592" s="75">
        <v>1</v>
      </c>
    </row>
    <row r="20593" spans="1:8">
      <c r="A20593" s="30" t="s">
        <v>5030</v>
      </c>
      <c r="B20593" s="74">
        <v>46220</v>
      </c>
      <c r="C20593" s="30" t="s">
        <v>972</v>
      </c>
      <c r="D20593" s="30" t="s">
        <v>973</v>
      </c>
      <c r="E20593" s="75">
        <v>97</v>
      </c>
      <c r="F20593" s="30" t="s">
        <v>70</v>
      </c>
      <c r="G20593" s="30" t="s">
        <v>71</v>
      </c>
      <c r="H20593" s="75">
        <v>2</v>
      </c>
    </row>
    <row r="20594" spans="1:8">
      <c r="A20594" s="30" t="s">
        <v>5030</v>
      </c>
      <c r="B20594" s="74">
        <v>46220</v>
      </c>
      <c r="C20594" s="30" t="s">
        <v>974</v>
      </c>
      <c r="D20594" s="30" t="s">
        <v>975</v>
      </c>
      <c r="E20594" s="75">
        <v>123</v>
      </c>
      <c r="F20594" s="30" t="s">
        <v>53</v>
      </c>
      <c r="G20594" s="30" t="s">
        <v>54</v>
      </c>
      <c r="H20594" s="75">
        <v>1</v>
      </c>
    </row>
    <row r="20595" spans="1:8">
      <c r="A20595" s="30" t="s">
        <v>5030</v>
      </c>
      <c r="B20595" s="74">
        <v>46220</v>
      </c>
      <c r="C20595" s="30" t="s">
        <v>976</v>
      </c>
      <c r="D20595" s="30" t="s">
        <v>977</v>
      </c>
      <c r="E20595" s="75">
        <v>20</v>
      </c>
      <c r="F20595" s="30" t="s">
        <v>68</v>
      </c>
      <c r="G20595" s="30" t="s">
        <v>69</v>
      </c>
      <c r="H20595" s="75">
        <v>1</v>
      </c>
    </row>
    <row r="20596" spans="1:8">
      <c r="A20596" s="30" t="s">
        <v>5030</v>
      </c>
      <c r="B20596" s="74">
        <v>46220</v>
      </c>
      <c r="C20596" s="30" t="s">
        <v>980</v>
      </c>
      <c r="D20596" s="30" t="s">
        <v>981</v>
      </c>
      <c r="E20596" s="75">
        <v>231</v>
      </c>
      <c r="F20596" s="30" t="s">
        <v>70</v>
      </c>
      <c r="G20596" s="30" t="s">
        <v>71</v>
      </c>
      <c r="H20596" s="75">
        <v>2</v>
      </c>
    </row>
    <row r="20597" spans="1:8">
      <c r="A20597" s="30" t="s">
        <v>5030</v>
      </c>
      <c r="B20597" s="74">
        <v>46220</v>
      </c>
      <c r="C20597" s="30" t="s">
        <v>986</v>
      </c>
      <c r="D20597" s="30" t="s">
        <v>987</v>
      </c>
      <c r="E20597" s="75">
        <v>124</v>
      </c>
      <c r="F20597" s="30" t="s">
        <v>53</v>
      </c>
      <c r="G20597" s="30" t="s">
        <v>54</v>
      </c>
      <c r="H20597" s="75">
        <v>1</v>
      </c>
    </row>
    <row r="20598" spans="1:8">
      <c r="A20598" s="30" t="s">
        <v>5030</v>
      </c>
      <c r="B20598" s="74">
        <v>46220</v>
      </c>
      <c r="C20598" s="30" t="s">
        <v>998</v>
      </c>
      <c r="D20598" s="30" t="s">
        <v>999</v>
      </c>
      <c r="E20598" s="75">
        <v>1</v>
      </c>
      <c r="F20598" s="30" t="s">
        <v>68</v>
      </c>
      <c r="G20598" s="30" t="s">
        <v>69</v>
      </c>
      <c r="H20598" s="75">
        <v>1</v>
      </c>
    </row>
    <row r="20599" spans="1:8">
      <c r="A20599" s="30" t="s">
        <v>5030</v>
      </c>
      <c r="B20599" s="74">
        <v>46220</v>
      </c>
      <c r="C20599" s="30" t="s">
        <v>1002</v>
      </c>
      <c r="D20599" s="30" t="s">
        <v>1003</v>
      </c>
      <c r="E20599" s="75">
        <v>35</v>
      </c>
      <c r="F20599" s="30" t="s">
        <v>53</v>
      </c>
      <c r="G20599" s="30" t="s">
        <v>54</v>
      </c>
      <c r="H20599" s="75">
        <v>1</v>
      </c>
    </row>
    <row r="20600" spans="1:8">
      <c r="A20600" s="30" t="s">
        <v>5030</v>
      </c>
      <c r="B20600" s="74">
        <v>46220</v>
      </c>
      <c r="C20600" s="30" t="s">
        <v>1006</v>
      </c>
      <c r="D20600" s="30" t="s">
        <v>1007</v>
      </c>
      <c r="E20600" s="75">
        <v>25</v>
      </c>
      <c r="F20600" s="30" t="s">
        <v>70</v>
      </c>
      <c r="G20600" s="30" t="s">
        <v>71</v>
      </c>
      <c r="H20600" s="75">
        <v>2</v>
      </c>
    </row>
    <row r="20601" spans="1:8">
      <c r="A20601" s="30" t="s">
        <v>5030</v>
      </c>
      <c r="B20601" s="74">
        <v>46220</v>
      </c>
      <c r="C20601" s="30" t="s">
        <v>1008</v>
      </c>
      <c r="D20601" s="30" t="s">
        <v>1009</v>
      </c>
      <c r="E20601" s="75">
        <v>10</v>
      </c>
      <c r="F20601" s="30" t="s">
        <v>53</v>
      </c>
      <c r="G20601" s="30" t="s">
        <v>54</v>
      </c>
      <c r="H20601" s="75">
        <v>1</v>
      </c>
    </row>
    <row r="20602" spans="1:8">
      <c r="A20602" s="30" t="s">
        <v>5030</v>
      </c>
      <c r="B20602" s="74">
        <v>46220</v>
      </c>
      <c r="C20602" s="30" t="s">
        <v>1012</v>
      </c>
      <c r="D20602" s="30" t="s">
        <v>1013</v>
      </c>
      <c r="E20602" s="75">
        <v>42</v>
      </c>
      <c r="F20602" s="30" t="s">
        <v>53</v>
      </c>
      <c r="G20602" s="30" t="s">
        <v>54</v>
      </c>
      <c r="H20602" s="75">
        <v>1</v>
      </c>
    </row>
    <row r="20603" spans="1:8">
      <c r="A20603" s="30" t="s">
        <v>5030</v>
      </c>
      <c r="B20603" s="74">
        <v>46220</v>
      </c>
      <c r="C20603" s="30" t="s">
        <v>1014</v>
      </c>
      <c r="D20603" s="30" t="s">
        <v>1015</v>
      </c>
      <c r="E20603" s="75">
        <v>40</v>
      </c>
      <c r="F20603" s="30" t="s">
        <v>53</v>
      </c>
      <c r="G20603" s="30" t="s">
        <v>54</v>
      </c>
      <c r="H20603" s="75">
        <v>1</v>
      </c>
    </row>
    <row r="20604" spans="1:8">
      <c r="A20604" s="30" t="s">
        <v>5030</v>
      </c>
      <c r="B20604" s="74">
        <v>46220</v>
      </c>
      <c r="C20604" s="30" t="s">
        <v>1018</v>
      </c>
      <c r="D20604" s="30" t="s">
        <v>1019</v>
      </c>
      <c r="E20604" s="75">
        <v>99</v>
      </c>
      <c r="F20604" s="30" t="s">
        <v>70</v>
      </c>
      <c r="G20604" s="30" t="s">
        <v>71</v>
      </c>
      <c r="H20604" s="75">
        <v>2</v>
      </c>
    </row>
    <row r="20605" spans="1:8">
      <c r="A20605" s="30" t="s">
        <v>5030</v>
      </c>
      <c r="B20605" s="74">
        <v>46220</v>
      </c>
      <c r="C20605" s="30" t="s">
        <v>1026</v>
      </c>
      <c r="D20605" s="30" t="s">
        <v>1027</v>
      </c>
      <c r="E20605" s="75">
        <v>95</v>
      </c>
      <c r="F20605" s="30" t="s">
        <v>53</v>
      </c>
      <c r="G20605" s="30" t="s">
        <v>54</v>
      </c>
      <c r="H20605" s="75">
        <v>1</v>
      </c>
    </row>
    <row r="20606" spans="1:8">
      <c r="A20606" s="30" t="s">
        <v>5030</v>
      </c>
      <c r="B20606" s="74">
        <v>46220</v>
      </c>
      <c r="C20606" s="30" t="s">
        <v>1028</v>
      </c>
      <c r="D20606" s="30" t="s">
        <v>1029</v>
      </c>
      <c r="E20606" s="75">
        <v>36</v>
      </c>
      <c r="F20606" s="30" t="s">
        <v>53</v>
      </c>
      <c r="G20606" s="30" t="s">
        <v>54</v>
      </c>
      <c r="H20606" s="75">
        <v>1</v>
      </c>
    </row>
    <row r="20607" spans="1:8">
      <c r="A20607" s="30" t="s">
        <v>5030</v>
      </c>
      <c r="B20607" s="74">
        <v>46220</v>
      </c>
      <c r="C20607" s="30" t="s">
        <v>1032</v>
      </c>
      <c r="D20607" s="30" t="s">
        <v>1033</v>
      </c>
      <c r="E20607" s="75">
        <v>121</v>
      </c>
      <c r="F20607" s="30" t="s">
        <v>70</v>
      </c>
      <c r="G20607" s="30" t="s">
        <v>71</v>
      </c>
      <c r="H20607" s="75">
        <v>2</v>
      </c>
    </row>
    <row r="20608" spans="1:8">
      <c r="A20608" s="30" t="s">
        <v>5030</v>
      </c>
      <c r="B20608" s="74">
        <v>46220</v>
      </c>
      <c r="C20608" s="30" t="s">
        <v>1036</v>
      </c>
      <c r="D20608" s="30" t="s">
        <v>1037</v>
      </c>
      <c r="E20608" s="75">
        <v>208</v>
      </c>
      <c r="F20608" s="30" t="s">
        <v>53</v>
      </c>
      <c r="G20608" s="30" t="s">
        <v>54</v>
      </c>
      <c r="H20608" s="75">
        <v>1</v>
      </c>
    </row>
    <row r="20609" spans="1:8">
      <c r="A20609" s="30" t="s">
        <v>5030</v>
      </c>
      <c r="B20609" s="74">
        <v>46220</v>
      </c>
      <c r="C20609" s="30" t="s">
        <v>1044</v>
      </c>
      <c r="D20609" s="30" t="s">
        <v>1045</v>
      </c>
      <c r="E20609" s="75">
        <v>143</v>
      </c>
      <c r="F20609" s="30" t="s">
        <v>53</v>
      </c>
      <c r="G20609" s="30" t="s">
        <v>54</v>
      </c>
      <c r="H20609" s="75">
        <v>1</v>
      </c>
    </row>
    <row r="20610" spans="1:8">
      <c r="A20610" s="30" t="s">
        <v>5030</v>
      </c>
      <c r="B20610" s="74">
        <v>46220</v>
      </c>
      <c r="C20610" s="30" t="s">
        <v>1048</v>
      </c>
      <c r="D20610" s="30" t="s">
        <v>1049</v>
      </c>
      <c r="E20610" s="75">
        <v>59</v>
      </c>
      <c r="F20610" s="30" t="s">
        <v>70</v>
      </c>
      <c r="G20610" s="30" t="s">
        <v>71</v>
      </c>
      <c r="H20610" s="75">
        <v>2</v>
      </c>
    </row>
    <row r="20611" spans="1:8">
      <c r="A20611" s="30" t="s">
        <v>5030</v>
      </c>
      <c r="B20611" s="74">
        <v>46220</v>
      </c>
      <c r="C20611" s="30" t="s">
        <v>1050</v>
      </c>
      <c r="D20611" s="30" t="s">
        <v>1051</v>
      </c>
      <c r="E20611" s="75">
        <v>30</v>
      </c>
      <c r="F20611" s="30" t="s">
        <v>70</v>
      </c>
      <c r="G20611" s="30" t="s">
        <v>71</v>
      </c>
      <c r="H20611" s="75">
        <v>2</v>
      </c>
    </row>
    <row r="20612" spans="1:8">
      <c r="A20612" s="30" t="s">
        <v>5030</v>
      </c>
      <c r="B20612" s="74">
        <v>46220</v>
      </c>
      <c r="C20612" s="30" t="s">
        <v>1052</v>
      </c>
      <c r="D20612" s="30" t="s">
        <v>1053</v>
      </c>
      <c r="E20612" s="75">
        <v>116</v>
      </c>
      <c r="F20612" s="30" t="s">
        <v>53</v>
      </c>
      <c r="G20612" s="30" t="s">
        <v>54</v>
      </c>
      <c r="H20612" s="75">
        <v>1</v>
      </c>
    </row>
    <row r="20613" spans="1:8">
      <c r="A20613" s="30" t="s">
        <v>5030</v>
      </c>
      <c r="B20613" s="74">
        <v>46220</v>
      </c>
      <c r="C20613" s="30" t="s">
        <v>1054</v>
      </c>
      <c r="D20613" s="30" t="s">
        <v>1055</v>
      </c>
      <c r="E20613" s="75">
        <v>158</v>
      </c>
      <c r="F20613" s="30" t="s">
        <v>70</v>
      </c>
      <c r="G20613" s="30" t="s">
        <v>71</v>
      </c>
      <c r="H20613" s="75">
        <v>2</v>
      </c>
    </row>
    <row r="20614" spans="1:8">
      <c r="A20614" s="30" t="s">
        <v>5030</v>
      </c>
      <c r="B20614" s="74">
        <v>46220</v>
      </c>
      <c r="C20614" s="30" t="s">
        <v>1060</v>
      </c>
      <c r="D20614" s="30" t="s">
        <v>1061</v>
      </c>
      <c r="E20614" s="75">
        <v>67</v>
      </c>
      <c r="F20614" s="30" t="s">
        <v>53</v>
      </c>
      <c r="G20614" s="30" t="s">
        <v>54</v>
      </c>
      <c r="H20614" s="75">
        <v>1</v>
      </c>
    </row>
    <row r="20615" spans="1:8">
      <c r="A20615" s="30" t="s">
        <v>5030</v>
      </c>
      <c r="B20615" s="74">
        <v>46220</v>
      </c>
      <c r="C20615" s="30" t="s">
        <v>1066</v>
      </c>
      <c r="D20615" s="30" t="s">
        <v>1067</v>
      </c>
      <c r="E20615" s="75">
        <v>133</v>
      </c>
      <c r="F20615" s="30" t="s">
        <v>80</v>
      </c>
      <c r="G20615" s="30" t="s">
        <v>81</v>
      </c>
      <c r="H20615" s="75">
        <v>1</v>
      </c>
    </row>
    <row r="20616" spans="1:8">
      <c r="A20616" s="30" t="s">
        <v>5030</v>
      </c>
      <c r="B20616" s="74">
        <v>46220</v>
      </c>
      <c r="C20616" s="30" t="s">
        <v>1068</v>
      </c>
      <c r="D20616" s="30" t="s">
        <v>1069</v>
      </c>
      <c r="E20616" s="75">
        <v>181</v>
      </c>
      <c r="F20616" s="30" t="s">
        <v>70</v>
      </c>
      <c r="G20616" s="30" t="s">
        <v>71</v>
      </c>
      <c r="H20616" s="75">
        <v>2</v>
      </c>
    </row>
    <row r="20617" spans="1:8">
      <c r="A20617" s="30" t="s">
        <v>5030</v>
      </c>
      <c r="B20617" s="74">
        <v>46220</v>
      </c>
      <c r="C20617" s="30" t="s">
        <v>1072</v>
      </c>
      <c r="D20617" s="30" t="s">
        <v>1073</v>
      </c>
      <c r="E20617" s="75">
        <v>30</v>
      </c>
      <c r="F20617" s="30" t="s">
        <v>53</v>
      </c>
      <c r="G20617" s="30" t="s">
        <v>54</v>
      </c>
      <c r="H20617" s="75">
        <v>1</v>
      </c>
    </row>
    <row r="20618" spans="1:8">
      <c r="A20618" s="30" t="s">
        <v>5030</v>
      </c>
      <c r="B20618" s="74">
        <v>46220</v>
      </c>
      <c r="C20618" s="30" t="s">
        <v>1074</v>
      </c>
      <c r="D20618" s="30" t="s">
        <v>1075</v>
      </c>
      <c r="E20618" s="75">
        <v>60</v>
      </c>
      <c r="F20618" s="30" t="s">
        <v>70</v>
      </c>
      <c r="G20618" s="30" t="s">
        <v>71</v>
      </c>
      <c r="H20618" s="75">
        <v>2</v>
      </c>
    </row>
    <row r="20619" spans="1:8">
      <c r="A20619" s="30" t="s">
        <v>5030</v>
      </c>
      <c r="B20619" s="74">
        <v>46220</v>
      </c>
      <c r="C20619" s="30" t="s">
        <v>1076</v>
      </c>
      <c r="D20619" s="30" t="s">
        <v>1077</v>
      </c>
      <c r="E20619" s="75">
        <v>18</v>
      </c>
      <c r="F20619" s="30" t="s">
        <v>53</v>
      </c>
      <c r="G20619" s="30" t="s">
        <v>54</v>
      </c>
      <c r="H20619" s="75">
        <v>1</v>
      </c>
    </row>
    <row r="20620" spans="1:8">
      <c r="A20620" s="30" t="s">
        <v>5030</v>
      </c>
      <c r="B20620" s="74">
        <v>46220</v>
      </c>
      <c r="C20620" s="30" t="s">
        <v>1080</v>
      </c>
      <c r="D20620" s="30" t="s">
        <v>1081</v>
      </c>
      <c r="E20620" s="75">
        <v>79</v>
      </c>
      <c r="F20620" s="30" t="s">
        <v>70</v>
      </c>
      <c r="G20620" s="30" t="s">
        <v>71</v>
      </c>
      <c r="H20620" s="75">
        <v>2</v>
      </c>
    </row>
    <row r="20621" spans="1:8">
      <c r="A20621" s="30" t="s">
        <v>5030</v>
      </c>
      <c r="B20621" s="74">
        <v>46220</v>
      </c>
      <c r="C20621" s="30" t="s">
        <v>1088</v>
      </c>
      <c r="D20621" s="30" t="s">
        <v>1089</v>
      </c>
      <c r="E20621" s="75">
        <v>85</v>
      </c>
      <c r="F20621" s="30" t="s">
        <v>53</v>
      </c>
      <c r="G20621" s="30" t="s">
        <v>54</v>
      </c>
      <c r="H20621" s="75">
        <v>1</v>
      </c>
    </row>
    <row r="20622" spans="1:8">
      <c r="A20622" s="30" t="s">
        <v>5030</v>
      </c>
      <c r="B20622" s="74">
        <v>46220</v>
      </c>
      <c r="C20622" s="30" t="s">
        <v>1092</v>
      </c>
      <c r="D20622" s="30" t="s">
        <v>1093</v>
      </c>
      <c r="E20622" s="75">
        <v>159</v>
      </c>
      <c r="F20622" s="30" t="s">
        <v>80</v>
      </c>
      <c r="G20622" s="30" t="s">
        <v>81</v>
      </c>
      <c r="H20622" s="75">
        <v>1</v>
      </c>
    </row>
    <row r="20623" spans="1:8">
      <c r="A20623" s="30" t="s">
        <v>5030</v>
      </c>
      <c r="B20623" s="74">
        <v>46220</v>
      </c>
      <c r="C20623" s="30" t="s">
        <v>1094</v>
      </c>
      <c r="D20623" s="30" t="s">
        <v>1095</v>
      </c>
      <c r="E20623" s="75">
        <v>59</v>
      </c>
      <c r="F20623" s="30" t="s">
        <v>70</v>
      </c>
      <c r="G20623" s="30" t="s">
        <v>71</v>
      </c>
      <c r="H20623" s="75">
        <v>2</v>
      </c>
    </row>
    <row r="20624" spans="1:8">
      <c r="A20624" s="30" t="s">
        <v>5030</v>
      </c>
      <c r="B20624" s="74">
        <v>46220</v>
      </c>
      <c r="C20624" s="30" t="s">
        <v>1096</v>
      </c>
      <c r="D20624" s="30" t="s">
        <v>1097</v>
      </c>
      <c r="E20624" s="75">
        <v>56</v>
      </c>
      <c r="F20624" s="30" t="s">
        <v>70</v>
      </c>
      <c r="G20624" s="30" t="s">
        <v>71</v>
      </c>
      <c r="H20624" s="75">
        <v>2</v>
      </c>
    </row>
    <row r="20625" spans="1:8">
      <c r="A20625" s="30" t="s">
        <v>5030</v>
      </c>
      <c r="B20625" s="74">
        <v>46220</v>
      </c>
      <c r="C20625" s="30" t="s">
        <v>1098</v>
      </c>
      <c r="D20625" s="30" t="s">
        <v>1099</v>
      </c>
      <c r="E20625" s="75">
        <v>54</v>
      </c>
      <c r="F20625" s="30" t="s">
        <v>53</v>
      </c>
      <c r="G20625" s="30" t="s">
        <v>54</v>
      </c>
      <c r="H20625" s="75">
        <v>1</v>
      </c>
    </row>
    <row r="20626" spans="1:8">
      <c r="A20626" s="30" t="s">
        <v>5030</v>
      </c>
      <c r="B20626" s="74">
        <v>46220</v>
      </c>
      <c r="C20626" s="30" t="s">
        <v>1100</v>
      </c>
      <c r="D20626" s="30" t="s">
        <v>1101</v>
      </c>
      <c r="E20626" s="75">
        <v>113</v>
      </c>
      <c r="F20626" s="30" t="s">
        <v>53</v>
      </c>
      <c r="G20626" s="30" t="s">
        <v>54</v>
      </c>
      <c r="H20626" s="75">
        <v>1</v>
      </c>
    </row>
    <row r="20627" spans="1:8">
      <c r="A20627" s="30" t="s">
        <v>5030</v>
      </c>
      <c r="B20627" s="74">
        <v>46220</v>
      </c>
      <c r="C20627" s="30" t="s">
        <v>1102</v>
      </c>
      <c r="D20627" s="30" t="s">
        <v>1103</v>
      </c>
      <c r="E20627" s="75">
        <v>66</v>
      </c>
      <c r="F20627" s="30" t="s">
        <v>66</v>
      </c>
      <c r="G20627" s="30" t="s">
        <v>67</v>
      </c>
      <c r="H20627" s="75">
        <v>2</v>
      </c>
    </row>
    <row r="20628" spans="1:8">
      <c r="A20628" s="30" t="s">
        <v>5030</v>
      </c>
      <c r="B20628" s="74">
        <v>46220</v>
      </c>
      <c r="C20628" s="30" t="s">
        <v>1104</v>
      </c>
      <c r="D20628" s="30" t="s">
        <v>1105</v>
      </c>
      <c r="E20628" s="75">
        <v>119</v>
      </c>
      <c r="F20628" s="30" t="s">
        <v>53</v>
      </c>
      <c r="G20628" s="30" t="s">
        <v>54</v>
      </c>
      <c r="H20628" s="75">
        <v>1</v>
      </c>
    </row>
    <row r="20629" spans="1:8">
      <c r="A20629" s="30" t="s">
        <v>5030</v>
      </c>
      <c r="B20629" s="74">
        <v>46220</v>
      </c>
      <c r="C20629" s="30" t="s">
        <v>1106</v>
      </c>
      <c r="D20629" s="30" t="s">
        <v>1107</v>
      </c>
      <c r="E20629" s="75">
        <v>173</v>
      </c>
      <c r="F20629" s="30" t="s">
        <v>80</v>
      </c>
      <c r="G20629" s="30" t="s">
        <v>81</v>
      </c>
      <c r="H20629" s="75">
        <v>1</v>
      </c>
    </row>
    <row r="20630" spans="1:8">
      <c r="A20630" s="30" t="s">
        <v>5030</v>
      </c>
      <c r="B20630" s="74">
        <v>46220</v>
      </c>
      <c r="C20630" s="30" t="s">
        <v>1108</v>
      </c>
      <c r="D20630" s="30" t="s">
        <v>1109</v>
      </c>
      <c r="E20630" s="75">
        <v>111</v>
      </c>
      <c r="F20630" s="30" t="s">
        <v>53</v>
      </c>
      <c r="G20630" s="30" t="s">
        <v>54</v>
      </c>
      <c r="H20630" s="75">
        <v>1</v>
      </c>
    </row>
    <row r="20631" spans="1:8">
      <c r="A20631" s="30" t="s">
        <v>5030</v>
      </c>
      <c r="B20631" s="74">
        <v>46220</v>
      </c>
      <c r="C20631" s="30" t="s">
        <v>1122</v>
      </c>
      <c r="D20631" s="30" t="s">
        <v>1123</v>
      </c>
      <c r="E20631" s="75">
        <v>59</v>
      </c>
      <c r="F20631" s="30" t="s">
        <v>70</v>
      </c>
      <c r="G20631" s="30" t="s">
        <v>71</v>
      </c>
      <c r="H20631" s="75">
        <v>2</v>
      </c>
    </row>
    <row r="20632" spans="1:8">
      <c r="A20632" s="30" t="s">
        <v>5030</v>
      </c>
      <c r="B20632" s="74">
        <v>46220</v>
      </c>
      <c r="C20632" s="30" t="s">
        <v>1124</v>
      </c>
      <c r="D20632" s="30" t="s">
        <v>1125</v>
      </c>
      <c r="E20632" s="75">
        <v>92</v>
      </c>
      <c r="F20632" s="30" t="s">
        <v>80</v>
      </c>
      <c r="G20632" s="30" t="s">
        <v>81</v>
      </c>
      <c r="H20632" s="75">
        <v>1</v>
      </c>
    </row>
    <row r="20633" spans="1:8">
      <c r="A20633" s="30" t="s">
        <v>5030</v>
      </c>
      <c r="B20633" s="74">
        <v>46220</v>
      </c>
      <c r="C20633" s="30" t="s">
        <v>1126</v>
      </c>
      <c r="D20633" s="30" t="s">
        <v>1127</v>
      </c>
      <c r="E20633" s="75">
        <v>74</v>
      </c>
      <c r="F20633" s="30" t="s">
        <v>70</v>
      </c>
      <c r="G20633" s="30" t="s">
        <v>71</v>
      </c>
      <c r="H20633" s="75">
        <v>2</v>
      </c>
    </row>
    <row r="20634" spans="1:8">
      <c r="A20634" s="30" t="s">
        <v>5030</v>
      </c>
      <c r="B20634" s="74">
        <v>46220</v>
      </c>
      <c r="C20634" s="30" t="s">
        <v>1128</v>
      </c>
      <c r="D20634" s="30" t="s">
        <v>1129</v>
      </c>
      <c r="E20634" s="75">
        <v>2</v>
      </c>
      <c r="F20634" s="30" t="s">
        <v>68</v>
      </c>
      <c r="G20634" s="30" t="s">
        <v>69</v>
      </c>
      <c r="H20634" s="75">
        <v>1</v>
      </c>
    </row>
    <row r="20635" spans="1:8">
      <c r="A20635" s="30" t="s">
        <v>5030</v>
      </c>
      <c r="B20635" s="74">
        <v>46220</v>
      </c>
      <c r="C20635" s="30" t="s">
        <v>1130</v>
      </c>
      <c r="D20635" s="30" t="s">
        <v>1131</v>
      </c>
      <c r="E20635" s="75">
        <v>102</v>
      </c>
      <c r="F20635" s="30" t="s">
        <v>70</v>
      </c>
      <c r="G20635" s="30" t="s">
        <v>71</v>
      </c>
      <c r="H20635" s="75">
        <v>2</v>
      </c>
    </row>
    <row r="20636" spans="1:8">
      <c r="A20636" s="30" t="s">
        <v>5030</v>
      </c>
      <c r="B20636" s="74">
        <v>46220</v>
      </c>
      <c r="C20636" s="30" t="s">
        <v>1134</v>
      </c>
      <c r="D20636" s="30" t="s">
        <v>1135</v>
      </c>
      <c r="E20636" s="75">
        <v>71</v>
      </c>
      <c r="F20636" s="30" t="s">
        <v>70</v>
      </c>
      <c r="G20636" s="30" t="s">
        <v>71</v>
      </c>
      <c r="H20636" s="75">
        <v>2</v>
      </c>
    </row>
    <row r="20637" spans="1:8">
      <c r="A20637" s="30" t="s">
        <v>5030</v>
      </c>
      <c r="B20637" s="74">
        <v>46220</v>
      </c>
      <c r="C20637" s="30" t="s">
        <v>1138</v>
      </c>
      <c r="D20637" s="30" t="s">
        <v>1139</v>
      </c>
      <c r="E20637" s="75">
        <v>135</v>
      </c>
      <c r="F20637" s="30" t="s">
        <v>70</v>
      </c>
      <c r="G20637" s="30" t="s">
        <v>71</v>
      </c>
      <c r="H20637" s="75">
        <v>2</v>
      </c>
    </row>
    <row r="20638" spans="1:8">
      <c r="A20638" s="30" t="s">
        <v>5030</v>
      </c>
      <c r="B20638" s="74">
        <v>46220</v>
      </c>
      <c r="C20638" s="30" t="s">
        <v>1140</v>
      </c>
      <c r="D20638" s="30" t="s">
        <v>1141</v>
      </c>
      <c r="E20638" s="75">
        <v>39</v>
      </c>
      <c r="F20638" s="30" t="s">
        <v>53</v>
      </c>
      <c r="G20638" s="30" t="s">
        <v>54</v>
      </c>
      <c r="H20638" s="75">
        <v>1</v>
      </c>
    </row>
    <row r="20639" spans="1:8">
      <c r="A20639" s="30" t="s">
        <v>5030</v>
      </c>
      <c r="B20639" s="74">
        <v>46220</v>
      </c>
      <c r="C20639" s="30" t="s">
        <v>1142</v>
      </c>
      <c r="D20639" s="30" t="s">
        <v>1143</v>
      </c>
      <c r="E20639" s="75">
        <v>140</v>
      </c>
      <c r="F20639" s="30" t="s">
        <v>70</v>
      </c>
      <c r="G20639" s="30" t="s">
        <v>71</v>
      </c>
      <c r="H20639" s="75">
        <v>2</v>
      </c>
    </row>
    <row r="20640" spans="1:8">
      <c r="A20640" s="30" t="s">
        <v>5030</v>
      </c>
      <c r="B20640" s="74">
        <v>46220</v>
      </c>
      <c r="C20640" s="30" t="s">
        <v>1148</v>
      </c>
      <c r="D20640" s="30" t="s">
        <v>1149</v>
      </c>
      <c r="E20640" s="75">
        <v>54</v>
      </c>
      <c r="F20640" s="30" t="s">
        <v>76</v>
      </c>
      <c r="G20640" s="30" t="s">
        <v>77</v>
      </c>
      <c r="H20640" s="75">
        <v>1</v>
      </c>
    </row>
    <row r="20641" spans="1:8">
      <c r="A20641" s="30" t="s">
        <v>5030</v>
      </c>
      <c r="B20641" s="74">
        <v>46220</v>
      </c>
      <c r="C20641" s="30" t="s">
        <v>1150</v>
      </c>
      <c r="D20641" s="30" t="s">
        <v>1151</v>
      </c>
      <c r="E20641" s="75">
        <v>83</v>
      </c>
      <c r="F20641" s="30" t="s">
        <v>70</v>
      </c>
      <c r="G20641" s="30" t="s">
        <v>71</v>
      </c>
      <c r="H20641" s="75">
        <v>2</v>
      </c>
    </row>
    <row r="20642" spans="1:8">
      <c r="A20642" s="30" t="s">
        <v>5030</v>
      </c>
      <c r="B20642" s="74">
        <v>46220</v>
      </c>
      <c r="C20642" s="30" t="s">
        <v>1152</v>
      </c>
      <c r="D20642" s="30" t="s">
        <v>1153</v>
      </c>
      <c r="E20642" s="75">
        <v>81</v>
      </c>
      <c r="F20642" s="30" t="s">
        <v>70</v>
      </c>
      <c r="G20642" s="30" t="s">
        <v>71</v>
      </c>
      <c r="H20642" s="75">
        <v>2</v>
      </c>
    </row>
    <row r="20643" spans="1:8">
      <c r="A20643" s="30" t="s">
        <v>5030</v>
      </c>
      <c r="B20643" s="74">
        <v>46220</v>
      </c>
      <c r="C20643" s="30" t="s">
        <v>1154</v>
      </c>
      <c r="D20643" s="30" t="s">
        <v>1155</v>
      </c>
      <c r="E20643" s="75">
        <v>81</v>
      </c>
      <c r="F20643" s="30" t="s">
        <v>53</v>
      </c>
      <c r="G20643" s="30" t="s">
        <v>54</v>
      </c>
      <c r="H20643" s="75">
        <v>1</v>
      </c>
    </row>
    <row r="20644" spans="1:8">
      <c r="A20644" s="30" t="s">
        <v>5030</v>
      </c>
      <c r="B20644" s="74">
        <v>46220</v>
      </c>
      <c r="C20644" s="30" t="s">
        <v>1156</v>
      </c>
      <c r="D20644" s="30" t="s">
        <v>1157</v>
      </c>
      <c r="E20644" s="75">
        <v>167</v>
      </c>
      <c r="F20644" s="30" t="s">
        <v>70</v>
      </c>
      <c r="G20644" s="30" t="s">
        <v>71</v>
      </c>
      <c r="H20644" s="75">
        <v>2</v>
      </c>
    </row>
    <row r="20645" spans="1:8">
      <c r="A20645" s="30" t="s">
        <v>5030</v>
      </c>
      <c r="B20645" s="74">
        <v>46220</v>
      </c>
      <c r="C20645" s="30" t="s">
        <v>1164</v>
      </c>
      <c r="D20645" s="30" t="s">
        <v>1165</v>
      </c>
      <c r="E20645" s="75">
        <v>69</v>
      </c>
      <c r="F20645" s="30" t="s">
        <v>70</v>
      </c>
      <c r="G20645" s="30" t="s">
        <v>71</v>
      </c>
      <c r="H20645" s="75">
        <v>2</v>
      </c>
    </row>
    <row r="20646" spans="1:8">
      <c r="A20646" s="30" t="s">
        <v>5030</v>
      </c>
      <c r="B20646" s="74">
        <v>46220</v>
      </c>
      <c r="C20646" s="30" t="s">
        <v>1168</v>
      </c>
      <c r="D20646" s="30" t="s">
        <v>1169</v>
      </c>
      <c r="E20646" s="75">
        <v>3</v>
      </c>
      <c r="F20646" s="30" t="s">
        <v>53</v>
      </c>
      <c r="G20646" s="30" t="s">
        <v>54</v>
      </c>
      <c r="H20646" s="75">
        <v>1</v>
      </c>
    </row>
    <row r="20647" spans="1:8">
      <c r="A20647" s="30" t="s">
        <v>5030</v>
      </c>
      <c r="B20647" s="74">
        <v>46220</v>
      </c>
      <c r="C20647" s="30" t="s">
        <v>1172</v>
      </c>
      <c r="D20647" s="30" t="s">
        <v>1173</v>
      </c>
      <c r="E20647" s="75">
        <v>53</v>
      </c>
      <c r="F20647" s="30" t="s">
        <v>76</v>
      </c>
      <c r="G20647" s="30" t="s">
        <v>77</v>
      </c>
      <c r="H20647" s="75">
        <v>1</v>
      </c>
    </row>
    <row r="20648" spans="1:8">
      <c r="A20648" s="30" t="s">
        <v>5030</v>
      </c>
      <c r="B20648" s="74">
        <v>46220</v>
      </c>
      <c r="C20648" s="30" t="s">
        <v>1174</v>
      </c>
      <c r="D20648" s="30" t="s">
        <v>1175</v>
      </c>
      <c r="E20648" s="75">
        <v>102</v>
      </c>
      <c r="F20648" s="30" t="s">
        <v>53</v>
      </c>
      <c r="G20648" s="30" t="s">
        <v>54</v>
      </c>
      <c r="H20648" s="75">
        <v>1</v>
      </c>
    </row>
    <row r="20649" spans="1:8">
      <c r="A20649" s="30" t="s">
        <v>5030</v>
      </c>
      <c r="B20649" s="74">
        <v>46220</v>
      </c>
      <c r="C20649" s="30" t="s">
        <v>1176</v>
      </c>
      <c r="D20649" s="30" t="s">
        <v>1177</v>
      </c>
      <c r="E20649" s="75">
        <v>17</v>
      </c>
      <c r="F20649" s="30" t="s">
        <v>53</v>
      </c>
      <c r="G20649" s="30" t="s">
        <v>54</v>
      </c>
      <c r="H20649" s="75">
        <v>1</v>
      </c>
    </row>
    <row r="20650" spans="1:8">
      <c r="A20650" s="30" t="s">
        <v>5030</v>
      </c>
      <c r="B20650" s="74">
        <v>46220</v>
      </c>
      <c r="C20650" s="30" t="s">
        <v>1178</v>
      </c>
      <c r="D20650" s="30" t="s">
        <v>1179</v>
      </c>
      <c r="E20650" s="75">
        <v>9</v>
      </c>
      <c r="F20650" s="30" t="s">
        <v>76</v>
      </c>
      <c r="G20650" s="30" t="s">
        <v>77</v>
      </c>
      <c r="H20650" s="75">
        <v>1</v>
      </c>
    </row>
    <row r="20651" spans="1:8">
      <c r="A20651" s="30" t="s">
        <v>5030</v>
      </c>
      <c r="B20651" s="74">
        <v>46220</v>
      </c>
      <c r="C20651" s="30" t="s">
        <v>1180</v>
      </c>
      <c r="D20651" s="30" t="s">
        <v>1181</v>
      </c>
      <c r="E20651" s="75">
        <v>209</v>
      </c>
      <c r="F20651" s="30" t="s">
        <v>53</v>
      </c>
      <c r="G20651" s="30" t="s">
        <v>54</v>
      </c>
      <c r="H20651" s="75">
        <v>1</v>
      </c>
    </row>
    <row r="20652" spans="1:8">
      <c r="A20652" s="30" t="s">
        <v>5030</v>
      </c>
      <c r="B20652" s="74">
        <v>46220</v>
      </c>
      <c r="C20652" s="30" t="s">
        <v>1188</v>
      </c>
      <c r="D20652" s="30" t="s">
        <v>1189</v>
      </c>
      <c r="E20652" s="75">
        <v>113</v>
      </c>
      <c r="F20652" s="30" t="s">
        <v>63</v>
      </c>
      <c r="G20652" s="30" t="s">
        <v>64</v>
      </c>
      <c r="H20652" s="75">
        <v>2</v>
      </c>
    </row>
    <row r="20653" spans="1:8">
      <c r="A20653" s="30" t="s">
        <v>5030</v>
      </c>
      <c r="B20653" s="74">
        <v>46220</v>
      </c>
      <c r="C20653" s="30" t="s">
        <v>1202</v>
      </c>
      <c r="D20653" s="30" t="s">
        <v>1203</v>
      </c>
      <c r="E20653" s="75">
        <v>101</v>
      </c>
      <c r="F20653" s="30" t="s">
        <v>70</v>
      </c>
      <c r="G20653" s="30" t="s">
        <v>71</v>
      </c>
      <c r="H20653" s="75">
        <v>2</v>
      </c>
    </row>
    <row r="20654" spans="1:8">
      <c r="A20654" s="30" t="s">
        <v>5030</v>
      </c>
      <c r="B20654" s="74">
        <v>46220</v>
      </c>
      <c r="C20654" s="30" t="s">
        <v>1204</v>
      </c>
      <c r="D20654" s="30" t="s">
        <v>1205</v>
      </c>
      <c r="E20654" s="75">
        <v>13</v>
      </c>
      <c r="F20654" s="30" t="s">
        <v>53</v>
      </c>
      <c r="G20654" s="30" t="s">
        <v>54</v>
      </c>
      <c r="H20654" s="75">
        <v>1</v>
      </c>
    </row>
    <row r="20655" spans="1:8">
      <c r="A20655" s="30" t="s">
        <v>5030</v>
      </c>
      <c r="B20655" s="74">
        <v>46220</v>
      </c>
      <c r="C20655" s="30" t="s">
        <v>1208</v>
      </c>
      <c r="D20655" s="30" t="s">
        <v>1209</v>
      </c>
      <c r="E20655" s="75">
        <v>72</v>
      </c>
      <c r="F20655" s="30" t="s">
        <v>53</v>
      </c>
      <c r="G20655" s="30" t="s">
        <v>54</v>
      </c>
      <c r="H20655" s="75">
        <v>1</v>
      </c>
    </row>
    <row r="20656" spans="1:8">
      <c r="A20656" s="30" t="s">
        <v>5030</v>
      </c>
      <c r="B20656" s="74">
        <v>46220</v>
      </c>
      <c r="C20656" s="30" t="s">
        <v>1210</v>
      </c>
      <c r="D20656" s="30" t="s">
        <v>1211</v>
      </c>
      <c r="E20656" s="75">
        <v>73</v>
      </c>
      <c r="F20656" s="30" t="s">
        <v>53</v>
      </c>
      <c r="G20656" s="30" t="s">
        <v>54</v>
      </c>
      <c r="H20656" s="75">
        <v>1</v>
      </c>
    </row>
    <row r="20657" spans="1:8">
      <c r="A20657" s="30" t="s">
        <v>5030</v>
      </c>
      <c r="B20657" s="74">
        <v>46220</v>
      </c>
      <c r="C20657" s="30" t="s">
        <v>1212</v>
      </c>
      <c r="D20657" s="30" t="s">
        <v>1213</v>
      </c>
      <c r="E20657" s="75">
        <v>128</v>
      </c>
      <c r="F20657" s="30" t="s">
        <v>80</v>
      </c>
      <c r="G20657" s="30" t="s">
        <v>81</v>
      </c>
      <c r="H20657" s="75">
        <v>1</v>
      </c>
    </row>
    <row r="20658" spans="1:8">
      <c r="A20658" s="30" t="s">
        <v>5030</v>
      </c>
      <c r="B20658" s="74">
        <v>46220</v>
      </c>
      <c r="C20658" s="30" t="s">
        <v>1218</v>
      </c>
      <c r="D20658" s="30" t="s">
        <v>1219</v>
      </c>
      <c r="E20658" s="75">
        <v>10</v>
      </c>
      <c r="F20658" s="30" t="s">
        <v>53</v>
      </c>
      <c r="G20658" s="30" t="s">
        <v>54</v>
      </c>
      <c r="H20658" s="75">
        <v>1</v>
      </c>
    </row>
    <row r="20659" spans="1:8">
      <c r="A20659" s="30" t="s">
        <v>5030</v>
      </c>
      <c r="B20659" s="74">
        <v>46220</v>
      </c>
      <c r="C20659" s="30" t="s">
        <v>1220</v>
      </c>
      <c r="D20659" s="30" t="s">
        <v>1221</v>
      </c>
      <c r="E20659" s="75">
        <v>129</v>
      </c>
      <c r="F20659" s="30" t="s">
        <v>70</v>
      </c>
      <c r="G20659" s="30" t="s">
        <v>71</v>
      </c>
      <c r="H20659" s="75">
        <v>2</v>
      </c>
    </row>
    <row r="20660" spans="1:8">
      <c r="A20660" s="30" t="s">
        <v>5030</v>
      </c>
      <c r="B20660" s="74">
        <v>46220</v>
      </c>
      <c r="C20660" s="30" t="s">
        <v>1222</v>
      </c>
      <c r="D20660" s="30" t="s">
        <v>1223</v>
      </c>
      <c r="E20660" s="75">
        <v>92</v>
      </c>
      <c r="F20660" s="30" t="s">
        <v>70</v>
      </c>
      <c r="G20660" s="30" t="s">
        <v>71</v>
      </c>
      <c r="H20660" s="75">
        <v>2</v>
      </c>
    </row>
    <row r="20661" spans="1:8">
      <c r="A20661" s="30" t="s">
        <v>5030</v>
      </c>
      <c r="B20661" s="74">
        <v>46220</v>
      </c>
      <c r="C20661" s="30" t="s">
        <v>1224</v>
      </c>
      <c r="D20661" s="30" t="s">
        <v>1225</v>
      </c>
      <c r="E20661" s="75">
        <v>77</v>
      </c>
      <c r="F20661" s="30" t="s">
        <v>70</v>
      </c>
      <c r="G20661" s="30" t="s">
        <v>71</v>
      </c>
      <c r="H20661" s="75">
        <v>2</v>
      </c>
    </row>
    <row r="20662" spans="1:8">
      <c r="A20662" s="30" t="s">
        <v>5030</v>
      </c>
      <c r="B20662" s="74">
        <v>46220</v>
      </c>
      <c r="C20662" s="30" t="s">
        <v>1226</v>
      </c>
      <c r="D20662" s="30" t="s">
        <v>1227</v>
      </c>
      <c r="E20662" s="75">
        <v>67</v>
      </c>
      <c r="F20662" s="30" t="s">
        <v>70</v>
      </c>
      <c r="G20662" s="30" t="s">
        <v>71</v>
      </c>
      <c r="H20662" s="75">
        <v>2</v>
      </c>
    </row>
    <row r="20663" spans="1:8">
      <c r="A20663" s="30" t="s">
        <v>5030</v>
      </c>
      <c r="B20663" s="74">
        <v>46220</v>
      </c>
      <c r="C20663" s="30" t="s">
        <v>1232</v>
      </c>
      <c r="D20663" s="30" t="s">
        <v>1233</v>
      </c>
      <c r="E20663" s="75">
        <v>49</v>
      </c>
      <c r="F20663" s="30" t="s">
        <v>70</v>
      </c>
      <c r="G20663" s="30" t="s">
        <v>71</v>
      </c>
      <c r="H20663" s="75">
        <v>2</v>
      </c>
    </row>
    <row r="20664" spans="1:8">
      <c r="A20664" s="30" t="s">
        <v>5030</v>
      </c>
      <c r="B20664" s="74">
        <v>46220</v>
      </c>
      <c r="C20664" s="30" t="s">
        <v>1234</v>
      </c>
      <c r="D20664" s="30" t="s">
        <v>1235</v>
      </c>
      <c r="E20664" s="75">
        <v>129</v>
      </c>
      <c r="F20664" s="30" t="s">
        <v>70</v>
      </c>
      <c r="G20664" s="30" t="s">
        <v>71</v>
      </c>
      <c r="H20664" s="75">
        <v>2</v>
      </c>
    </row>
    <row r="20665" spans="1:8">
      <c r="A20665" s="30" t="s">
        <v>5030</v>
      </c>
      <c r="B20665" s="74">
        <v>46220</v>
      </c>
      <c r="C20665" s="30" t="s">
        <v>1242</v>
      </c>
      <c r="D20665" s="30" t="s">
        <v>1243</v>
      </c>
      <c r="E20665" s="75">
        <v>8</v>
      </c>
      <c r="F20665" s="30" t="s">
        <v>76</v>
      </c>
      <c r="G20665" s="30" t="s">
        <v>77</v>
      </c>
      <c r="H20665" s="75">
        <v>1</v>
      </c>
    </row>
    <row r="20666" spans="1:8">
      <c r="A20666" s="30" t="s">
        <v>5030</v>
      </c>
      <c r="B20666" s="74">
        <v>46220</v>
      </c>
      <c r="C20666" s="30" t="s">
        <v>1244</v>
      </c>
      <c r="D20666" s="30" t="s">
        <v>1245</v>
      </c>
      <c r="E20666" s="75">
        <v>40</v>
      </c>
      <c r="F20666" s="30" t="s">
        <v>53</v>
      </c>
      <c r="G20666" s="30" t="s">
        <v>54</v>
      </c>
      <c r="H20666" s="75">
        <v>1</v>
      </c>
    </row>
    <row r="20667" spans="1:8">
      <c r="A20667" s="30" t="s">
        <v>5030</v>
      </c>
      <c r="B20667" s="74">
        <v>46220</v>
      </c>
      <c r="C20667" s="30" t="s">
        <v>1250</v>
      </c>
      <c r="D20667" s="30" t="s">
        <v>1251</v>
      </c>
      <c r="E20667" s="75">
        <v>82</v>
      </c>
      <c r="F20667" s="30" t="s">
        <v>76</v>
      </c>
      <c r="G20667" s="30" t="s">
        <v>77</v>
      </c>
      <c r="H20667" s="75">
        <v>1</v>
      </c>
    </row>
    <row r="20668" spans="1:8">
      <c r="A20668" s="30" t="s">
        <v>5030</v>
      </c>
      <c r="B20668" s="74">
        <v>46220</v>
      </c>
      <c r="C20668" s="30" t="s">
        <v>1254</v>
      </c>
      <c r="D20668" s="30" t="s">
        <v>1255</v>
      </c>
      <c r="E20668" s="75">
        <v>97</v>
      </c>
      <c r="F20668" s="30" t="s">
        <v>63</v>
      </c>
      <c r="G20668" s="30" t="s">
        <v>64</v>
      </c>
      <c r="H20668" s="75">
        <v>2</v>
      </c>
    </row>
    <row r="20669" spans="1:8">
      <c r="A20669" s="30" t="s">
        <v>5030</v>
      </c>
      <c r="B20669" s="74">
        <v>46220</v>
      </c>
      <c r="C20669" s="30" t="s">
        <v>1260</v>
      </c>
      <c r="D20669" s="30" t="s">
        <v>1261</v>
      </c>
      <c r="E20669" s="75">
        <v>51</v>
      </c>
      <c r="F20669" s="30" t="s">
        <v>70</v>
      </c>
      <c r="G20669" s="30" t="s">
        <v>71</v>
      </c>
      <c r="H20669" s="75">
        <v>2</v>
      </c>
    </row>
    <row r="20670" spans="1:8">
      <c r="A20670" s="30" t="s">
        <v>5030</v>
      </c>
      <c r="B20670" s="74">
        <v>46220</v>
      </c>
      <c r="C20670" s="30" t="s">
        <v>5059</v>
      </c>
      <c r="D20670" s="30" t="s">
        <v>5060</v>
      </c>
      <c r="E20670" s="75">
        <v>2</v>
      </c>
      <c r="F20670" s="30" t="s">
        <v>76</v>
      </c>
      <c r="G20670" s="30" t="s">
        <v>77</v>
      </c>
      <c r="H20670" s="75">
        <v>1</v>
      </c>
    </row>
    <row r="20671" spans="1:8">
      <c r="A20671" s="30" t="s">
        <v>5030</v>
      </c>
      <c r="B20671" s="74">
        <v>46220</v>
      </c>
      <c r="C20671" s="30" t="s">
        <v>1262</v>
      </c>
      <c r="D20671" s="30" t="s">
        <v>1263</v>
      </c>
      <c r="E20671" s="75">
        <v>69</v>
      </c>
      <c r="F20671" s="30" t="s">
        <v>70</v>
      </c>
      <c r="G20671" s="30" t="s">
        <v>71</v>
      </c>
      <c r="H20671" s="75">
        <v>2</v>
      </c>
    </row>
    <row r="20672" spans="1:8">
      <c r="A20672" s="30" t="s">
        <v>5030</v>
      </c>
      <c r="B20672" s="74">
        <v>46220</v>
      </c>
      <c r="C20672" s="30" t="s">
        <v>1264</v>
      </c>
      <c r="D20672" s="30" t="s">
        <v>1265</v>
      </c>
      <c r="E20672" s="75">
        <v>149</v>
      </c>
      <c r="F20672" s="30" t="s">
        <v>70</v>
      </c>
      <c r="G20672" s="30" t="s">
        <v>71</v>
      </c>
      <c r="H20672" s="75">
        <v>2</v>
      </c>
    </row>
    <row r="20673" spans="1:8">
      <c r="A20673" s="30" t="s">
        <v>5030</v>
      </c>
      <c r="B20673" s="74">
        <v>46220</v>
      </c>
      <c r="C20673" s="30" t="s">
        <v>1270</v>
      </c>
      <c r="D20673" s="30" t="s">
        <v>1271</v>
      </c>
      <c r="E20673" s="75">
        <v>111</v>
      </c>
      <c r="F20673" s="30" t="s">
        <v>53</v>
      </c>
      <c r="G20673" s="30" t="s">
        <v>54</v>
      </c>
      <c r="H20673" s="75">
        <v>1</v>
      </c>
    </row>
    <row r="20674" spans="1:8">
      <c r="A20674" s="30" t="s">
        <v>5030</v>
      </c>
      <c r="B20674" s="74">
        <v>46220</v>
      </c>
      <c r="C20674" s="30" t="s">
        <v>1276</v>
      </c>
      <c r="D20674" s="30" t="s">
        <v>1277</v>
      </c>
      <c r="E20674" s="75">
        <v>73</v>
      </c>
      <c r="F20674" s="30" t="s">
        <v>70</v>
      </c>
      <c r="G20674" s="30" t="s">
        <v>71</v>
      </c>
      <c r="H20674" s="75">
        <v>2</v>
      </c>
    </row>
    <row r="20675" spans="1:8">
      <c r="A20675" s="30" t="s">
        <v>5030</v>
      </c>
      <c r="B20675" s="74">
        <v>46220</v>
      </c>
      <c r="C20675" s="30" t="s">
        <v>1278</v>
      </c>
      <c r="D20675" s="30" t="s">
        <v>1279</v>
      </c>
      <c r="E20675" s="75">
        <v>113</v>
      </c>
      <c r="F20675" s="30" t="s">
        <v>53</v>
      </c>
      <c r="G20675" s="30" t="s">
        <v>54</v>
      </c>
      <c r="H20675" s="75">
        <v>1</v>
      </c>
    </row>
    <row r="20676" spans="1:8">
      <c r="A20676" s="30" t="s">
        <v>5030</v>
      </c>
      <c r="B20676" s="74">
        <v>46220</v>
      </c>
      <c r="C20676" s="30" t="s">
        <v>1290</v>
      </c>
      <c r="D20676" s="30" t="s">
        <v>1291</v>
      </c>
      <c r="E20676" s="75">
        <v>88</v>
      </c>
      <c r="F20676" s="30" t="s">
        <v>80</v>
      </c>
      <c r="G20676" s="30" t="s">
        <v>81</v>
      </c>
      <c r="H20676" s="75">
        <v>1</v>
      </c>
    </row>
    <row r="20677" spans="1:8">
      <c r="A20677" s="30" t="s">
        <v>5030</v>
      </c>
      <c r="B20677" s="74">
        <v>46220</v>
      </c>
      <c r="C20677" s="30" t="s">
        <v>1294</v>
      </c>
      <c r="D20677" s="30" t="s">
        <v>1295</v>
      </c>
      <c r="E20677" s="75">
        <v>46</v>
      </c>
      <c r="F20677" s="30" t="s">
        <v>53</v>
      </c>
      <c r="G20677" s="30" t="s">
        <v>54</v>
      </c>
      <c r="H20677" s="75">
        <v>1</v>
      </c>
    </row>
    <row r="20678" spans="1:8">
      <c r="A20678" s="30" t="s">
        <v>5030</v>
      </c>
      <c r="B20678" s="74">
        <v>46220</v>
      </c>
      <c r="C20678" s="30" t="s">
        <v>1302</v>
      </c>
      <c r="D20678" s="30" t="s">
        <v>1303</v>
      </c>
      <c r="E20678" s="75">
        <v>92</v>
      </c>
      <c r="F20678" s="30" t="s">
        <v>53</v>
      </c>
      <c r="G20678" s="30" t="s">
        <v>54</v>
      </c>
      <c r="H20678" s="75">
        <v>1</v>
      </c>
    </row>
    <row r="20679" spans="1:8">
      <c r="A20679" s="30" t="s">
        <v>5030</v>
      </c>
      <c r="B20679" s="74">
        <v>46220</v>
      </c>
      <c r="C20679" s="30" t="s">
        <v>1304</v>
      </c>
      <c r="D20679" s="30" t="s">
        <v>1305</v>
      </c>
      <c r="E20679" s="75">
        <v>35</v>
      </c>
      <c r="F20679" s="30" t="s">
        <v>70</v>
      </c>
      <c r="G20679" s="30" t="s">
        <v>71</v>
      </c>
      <c r="H20679" s="75">
        <v>2</v>
      </c>
    </row>
    <row r="20680" spans="1:8">
      <c r="A20680" s="30" t="s">
        <v>5030</v>
      </c>
      <c r="B20680" s="74">
        <v>46220</v>
      </c>
      <c r="C20680" s="30" t="s">
        <v>1306</v>
      </c>
      <c r="D20680" s="30" t="s">
        <v>1307</v>
      </c>
      <c r="E20680" s="75">
        <v>24</v>
      </c>
      <c r="F20680" s="30" t="s">
        <v>80</v>
      </c>
      <c r="G20680" s="30" t="s">
        <v>81</v>
      </c>
      <c r="H20680" s="75">
        <v>1</v>
      </c>
    </row>
    <row r="20681" spans="1:8">
      <c r="A20681" s="30" t="s">
        <v>5030</v>
      </c>
      <c r="B20681" s="74">
        <v>46220</v>
      </c>
      <c r="C20681" s="30" t="s">
        <v>1308</v>
      </c>
      <c r="D20681" s="30" t="s">
        <v>1309</v>
      </c>
      <c r="E20681" s="75">
        <v>10</v>
      </c>
      <c r="F20681" s="30" t="s">
        <v>80</v>
      </c>
      <c r="G20681" s="30" t="s">
        <v>81</v>
      </c>
      <c r="H20681" s="75">
        <v>1</v>
      </c>
    </row>
    <row r="20682" spans="1:8">
      <c r="A20682" s="30" t="s">
        <v>5030</v>
      </c>
      <c r="B20682" s="74">
        <v>46220</v>
      </c>
      <c r="C20682" s="30" t="s">
        <v>1316</v>
      </c>
      <c r="D20682" s="30" t="s">
        <v>1317</v>
      </c>
      <c r="E20682" s="75">
        <v>205</v>
      </c>
      <c r="F20682" s="30" t="s">
        <v>72</v>
      </c>
      <c r="G20682" s="30" t="s">
        <v>73</v>
      </c>
      <c r="H20682" s="75">
        <v>3</v>
      </c>
    </row>
    <row r="20683" spans="1:8">
      <c r="A20683" s="30" t="s">
        <v>5030</v>
      </c>
      <c r="B20683" s="74">
        <v>46220</v>
      </c>
      <c r="C20683" s="30" t="s">
        <v>1320</v>
      </c>
      <c r="D20683" s="30" t="s">
        <v>1321</v>
      </c>
      <c r="E20683" s="75">
        <v>21</v>
      </c>
      <c r="F20683" s="30" t="s">
        <v>70</v>
      </c>
      <c r="G20683" s="30" t="s">
        <v>71</v>
      </c>
      <c r="H20683" s="75">
        <v>2</v>
      </c>
    </row>
    <row r="20684" spans="1:8">
      <c r="A20684" s="30" t="s">
        <v>5030</v>
      </c>
      <c r="B20684" s="74">
        <v>46220</v>
      </c>
      <c r="C20684" s="30" t="s">
        <v>1322</v>
      </c>
      <c r="D20684" s="30" t="s">
        <v>1323</v>
      </c>
      <c r="E20684" s="75">
        <v>81</v>
      </c>
      <c r="F20684" s="30" t="s">
        <v>70</v>
      </c>
      <c r="G20684" s="30" t="s">
        <v>71</v>
      </c>
      <c r="H20684" s="75">
        <v>2</v>
      </c>
    </row>
    <row r="20685" spans="1:8">
      <c r="A20685" s="30" t="s">
        <v>5030</v>
      </c>
      <c r="B20685" s="74">
        <v>46220</v>
      </c>
      <c r="C20685" s="30" t="s">
        <v>1326</v>
      </c>
      <c r="D20685" s="30" t="s">
        <v>1327</v>
      </c>
      <c r="E20685" s="75">
        <v>35</v>
      </c>
      <c r="F20685" s="30" t="s">
        <v>70</v>
      </c>
      <c r="G20685" s="30" t="s">
        <v>71</v>
      </c>
      <c r="H20685" s="75">
        <v>2</v>
      </c>
    </row>
    <row r="20686" spans="1:8">
      <c r="A20686" s="30" t="s">
        <v>5030</v>
      </c>
      <c r="B20686" s="74">
        <v>46220</v>
      </c>
      <c r="C20686" s="30" t="s">
        <v>1332</v>
      </c>
      <c r="D20686" s="30" t="s">
        <v>1333</v>
      </c>
      <c r="E20686" s="75">
        <v>127</v>
      </c>
      <c r="F20686" s="30" t="s">
        <v>80</v>
      </c>
      <c r="G20686" s="30" t="s">
        <v>81</v>
      </c>
      <c r="H20686" s="75">
        <v>1</v>
      </c>
    </row>
    <row r="20687" spans="1:8">
      <c r="A20687" s="30" t="s">
        <v>5030</v>
      </c>
      <c r="B20687" s="74">
        <v>46220</v>
      </c>
      <c r="C20687" s="30" t="s">
        <v>1336</v>
      </c>
      <c r="D20687" s="30" t="s">
        <v>1337</v>
      </c>
      <c r="E20687" s="75">
        <v>115</v>
      </c>
      <c r="F20687" s="30" t="s">
        <v>70</v>
      </c>
      <c r="G20687" s="30" t="s">
        <v>71</v>
      </c>
      <c r="H20687" s="75">
        <v>2</v>
      </c>
    </row>
    <row r="20688" spans="1:8">
      <c r="A20688" s="30" t="s">
        <v>5030</v>
      </c>
      <c r="B20688" s="74">
        <v>46220</v>
      </c>
      <c r="C20688" s="30" t="s">
        <v>1342</v>
      </c>
      <c r="D20688" s="30" t="s">
        <v>1343</v>
      </c>
      <c r="E20688" s="75">
        <v>28</v>
      </c>
      <c r="F20688" s="30" t="s">
        <v>70</v>
      </c>
      <c r="G20688" s="30" t="s">
        <v>71</v>
      </c>
      <c r="H20688" s="75">
        <v>2</v>
      </c>
    </row>
    <row r="20689" spans="1:8">
      <c r="A20689" s="30" t="s">
        <v>5030</v>
      </c>
      <c r="B20689" s="74">
        <v>46220</v>
      </c>
      <c r="C20689" s="30" t="s">
        <v>1344</v>
      </c>
      <c r="D20689" s="30" t="s">
        <v>1345</v>
      </c>
      <c r="E20689" s="75">
        <v>49</v>
      </c>
      <c r="F20689" s="30" t="s">
        <v>70</v>
      </c>
      <c r="G20689" s="30" t="s">
        <v>71</v>
      </c>
      <c r="H20689" s="75">
        <v>2</v>
      </c>
    </row>
    <row r="20690" spans="1:8">
      <c r="A20690" s="30" t="s">
        <v>5030</v>
      </c>
      <c r="B20690" s="74">
        <v>46220</v>
      </c>
      <c r="C20690" s="30" t="s">
        <v>1346</v>
      </c>
      <c r="D20690" s="30" t="s">
        <v>1347</v>
      </c>
      <c r="E20690" s="75">
        <v>78</v>
      </c>
      <c r="F20690" s="30" t="s">
        <v>70</v>
      </c>
      <c r="G20690" s="30" t="s">
        <v>71</v>
      </c>
      <c r="H20690" s="75">
        <v>2</v>
      </c>
    </row>
    <row r="20691" spans="1:8">
      <c r="A20691" s="30" t="s">
        <v>5030</v>
      </c>
      <c r="B20691" s="74">
        <v>46220</v>
      </c>
      <c r="C20691" s="30" t="s">
        <v>1348</v>
      </c>
      <c r="D20691" s="30" t="s">
        <v>1349</v>
      </c>
      <c r="E20691" s="75">
        <v>94</v>
      </c>
      <c r="F20691" s="30" t="s">
        <v>80</v>
      </c>
      <c r="G20691" s="30" t="s">
        <v>81</v>
      </c>
      <c r="H20691" s="75">
        <v>1</v>
      </c>
    </row>
    <row r="20692" spans="1:8">
      <c r="A20692" s="30" t="s">
        <v>5030</v>
      </c>
      <c r="B20692" s="74">
        <v>46219</v>
      </c>
      <c r="C20692" s="30" t="s">
        <v>960</v>
      </c>
      <c r="D20692" s="30" t="s">
        <v>961</v>
      </c>
      <c r="E20692" s="75">
        <v>47</v>
      </c>
      <c r="F20692" s="30" t="s">
        <v>53</v>
      </c>
      <c r="G20692" s="30" t="s">
        <v>54</v>
      </c>
      <c r="H20692" s="75">
        <v>1</v>
      </c>
    </row>
    <row r="20693" spans="1:8">
      <c r="A20693" s="30" t="s">
        <v>5030</v>
      </c>
      <c r="B20693" s="74">
        <v>46219</v>
      </c>
      <c r="C20693" s="30" t="s">
        <v>970</v>
      </c>
      <c r="D20693" s="30" t="s">
        <v>971</v>
      </c>
      <c r="E20693" s="75">
        <v>30</v>
      </c>
      <c r="F20693" s="30" t="s">
        <v>53</v>
      </c>
      <c r="G20693" s="30" t="s">
        <v>54</v>
      </c>
      <c r="H20693" s="75">
        <v>1</v>
      </c>
    </row>
    <row r="20694" spans="1:8">
      <c r="A20694" s="30" t="s">
        <v>5030</v>
      </c>
      <c r="B20694" s="74">
        <v>46219</v>
      </c>
      <c r="C20694" s="30" t="s">
        <v>1004</v>
      </c>
      <c r="D20694" s="30" t="s">
        <v>1005</v>
      </c>
      <c r="E20694" s="75">
        <v>63</v>
      </c>
      <c r="F20694" s="30" t="s">
        <v>53</v>
      </c>
      <c r="G20694" s="30" t="s">
        <v>54</v>
      </c>
      <c r="H20694" s="75">
        <v>1</v>
      </c>
    </row>
    <row r="20695" spans="1:8">
      <c r="A20695" s="30" t="s">
        <v>5030</v>
      </c>
      <c r="B20695" s="74">
        <v>46219</v>
      </c>
      <c r="C20695" s="30" t="s">
        <v>1016</v>
      </c>
      <c r="D20695" s="30" t="s">
        <v>1017</v>
      </c>
      <c r="E20695" s="75">
        <v>91</v>
      </c>
      <c r="F20695" s="30" t="s">
        <v>53</v>
      </c>
      <c r="G20695" s="30" t="s">
        <v>54</v>
      </c>
      <c r="H20695" s="75">
        <v>1</v>
      </c>
    </row>
    <row r="20696" spans="1:8">
      <c r="A20696" s="30" t="s">
        <v>5030</v>
      </c>
      <c r="B20696" s="74">
        <v>46219</v>
      </c>
      <c r="C20696" s="30" t="s">
        <v>1072</v>
      </c>
      <c r="D20696" s="30" t="s">
        <v>1073</v>
      </c>
      <c r="E20696" s="75">
        <v>109</v>
      </c>
      <c r="F20696" s="30" t="s">
        <v>53</v>
      </c>
      <c r="G20696" s="30" t="s">
        <v>54</v>
      </c>
      <c r="H20696" s="75">
        <v>1</v>
      </c>
    </row>
    <row r="20697" spans="1:8">
      <c r="A20697" s="30" t="s">
        <v>5030</v>
      </c>
      <c r="B20697" s="74">
        <v>46219</v>
      </c>
      <c r="C20697" s="30" t="s">
        <v>1088</v>
      </c>
      <c r="D20697" s="30" t="s">
        <v>1089</v>
      </c>
      <c r="E20697" s="75">
        <v>56</v>
      </c>
      <c r="F20697" s="30" t="s">
        <v>53</v>
      </c>
      <c r="G20697" s="30" t="s">
        <v>54</v>
      </c>
      <c r="H20697" s="75">
        <v>1</v>
      </c>
    </row>
    <row r="20698" spans="1:8">
      <c r="A20698" s="30" t="s">
        <v>5030</v>
      </c>
      <c r="B20698" s="74">
        <v>46219</v>
      </c>
      <c r="C20698" s="30" t="s">
        <v>1102</v>
      </c>
      <c r="D20698" s="30" t="s">
        <v>1103</v>
      </c>
      <c r="E20698" s="75">
        <v>25</v>
      </c>
      <c r="F20698" s="30" t="s">
        <v>53</v>
      </c>
      <c r="G20698" s="30" t="s">
        <v>54</v>
      </c>
      <c r="H20698" s="75">
        <v>1</v>
      </c>
    </row>
    <row r="20699" spans="1:8">
      <c r="A20699" s="30" t="s">
        <v>5030</v>
      </c>
      <c r="B20699" s="74">
        <v>46219</v>
      </c>
      <c r="C20699" s="30" t="s">
        <v>1140</v>
      </c>
      <c r="D20699" s="30" t="s">
        <v>1141</v>
      </c>
      <c r="E20699" s="75">
        <v>42</v>
      </c>
      <c r="F20699" s="30" t="s">
        <v>53</v>
      </c>
      <c r="G20699" s="30" t="s">
        <v>54</v>
      </c>
      <c r="H20699" s="75">
        <v>1</v>
      </c>
    </row>
    <row r="20700" spans="1:8">
      <c r="A20700" s="30" t="s">
        <v>5030</v>
      </c>
      <c r="B20700" s="74">
        <v>46219</v>
      </c>
      <c r="C20700" s="30" t="s">
        <v>1174</v>
      </c>
      <c r="D20700" s="30" t="s">
        <v>1175</v>
      </c>
      <c r="E20700" s="75">
        <v>10</v>
      </c>
      <c r="F20700" s="30" t="s">
        <v>53</v>
      </c>
      <c r="G20700" s="30" t="s">
        <v>54</v>
      </c>
      <c r="H20700" s="75">
        <v>1</v>
      </c>
    </row>
    <row r="20701" spans="1:8">
      <c r="A20701" s="30" t="s">
        <v>5030</v>
      </c>
      <c r="B20701" s="74">
        <v>46219</v>
      </c>
      <c r="C20701" s="30" t="s">
        <v>1186</v>
      </c>
      <c r="D20701" s="30" t="s">
        <v>1187</v>
      </c>
      <c r="E20701" s="75">
        <v>123</v>
      </c>
      <c r="F20701" s="30" t="s">
        <v>53</v>
      </c>
      <c r="G20701" s="30" t="s">
        <v>54</v>
      </c>
      <c r="H20701" s="75">
        <v>1</v>
      </c>
    </row>
    <row r="20702" spans="1:8">
      <c r="A20702" s="30" t="s">
        <v>5030</v>
      </c>
      <c r="B20702" s="74">
        <v>46219</v>
      </c>
      <c r="C20702" s="30" t="s">
        <v>1192</v>
      </c>
      <c r="D20702" s="30" t="s">
        <v>1193</v>
      </c>
      <c r="E20702" s="75">
        <v>64</v>
      </c>
      <c r="F20702" s="30" t="s">
        <v>53</v>
      </c>
      <c r="G20702" s="30" t="s">
        <v>54</v>
      </c>
      <c r="H20702" s="75">
        <v>1</v>
      </c>
    </row>
    <row r="20703" spans="1:8">
      <c r="A20703" s="30" t="s">
        <v>5030</v>
      </c>
      <c r="B20703" s="74">
        <v>46219</v>
      </c>
      <c r="C20703" s="30" t="s">
        <v>1204</v>
      </c>
      <c r="D20703" s="30" t="s">
        <v>1205</v>
      </c>
      <c r="E20703" s="75">
        <v>17</v>
      </c>
      <c r="F20703" s="30" t="s">
        <v>53</v>
      </c>
      <c r="G20703" s="30" t="s">
        <v>54</v>
      </c>
      <c r="H20703" s="75">
        <v>1</v>
      </c>
    </row>
    <row r="20704" spans="1:8">
      <c r="A20704" s="30" t="s">
        <v>5030</v>
      </c>
      <c r="B20704" s="74">
        <v>46219</v>
      </c>
      <c r="C20704" s="30" t="s">
        <v>1208</v>
      </c>
      <c r="D20704" s="30" t="s">
        <v>1209</v>
      </c>
      <c r="E20704" s="75">
        <v>67</v>
      </c>
      <c r="F20704" s="30" t="s">
        <v>53</v>
      </c>
      <c r="G20704" s="30" t="s">
        <v>54</v>
      </c>
      <c r="H20704" s="75">
        <v>1</v>
      </c>
    </row>
    <row r="20705" spans="1:8">
      <c r="A20705" s="30" t="s">
        <v>5030</v>
      </c>
      <c r="B20705" s="74">
        <v>46219</v>
      </c>
      <c r="C20705" s="30" t="s">
        <v>1218</v>
      </c>
      <c r="D20705" s="30" t="s">
        <v>1219</v>
      </c>
      <c r="E20705" s="75">
        <v>10</v>
      </c>
      <c r="F20705" s="30" t="s">
        <v>53</v>
      </c>
      <c r="G20705" s="30" t="s">
        <v>54</v>
      </c>
      <c r="H20705" s="75">
        <v>1</v>
      </c>
    </row>
    <row r="20706" spans="1:8">
      <c r="A20706" s="30" t="s">
        <v>5030</v>
      </c>
      <c r="B20706" s="74">
        <v>46219</v>
      </c>
      <c r="C20706" s="30" t="s">
        <v>1338</v>
      </c>
      <c r="D20706" s="30" t="s">
        <v>1339</v>
      </c>
      <c r="E20706" s="75">
        <v>10</v>
      </c>
      <c r="F20706" s="30" t="s">
        <v>53</v>
      </c>
      <c r="G20706" s="30" t="s">
        <v>54</v>
      </c>
      <c r="H20706" s="75">
        <v>1</v>
      </c>
    </row>
    <row r="20707" spans="1:8">
      <c r="A20707" s="43">
        <v>1974</v>
      </c>
      <c r="B20707" s="74">
        <v>46281</v>
      </c>
      <c r="C20707" s="30" t="s">
        <v>678</v>
      </c>
      <c r="D20707" s="30" t="s">
        <v>679</v>
      </c>
      <c r="E20707" s="75">
        <v>8</v>
      </c>
      <c r="F20707" s="30" t="s">
        <v>68</v>
      </c>
      <c r="G20707" s="30" t="s">
        <v>69</v>
      </c>
      <c r="H20707" s="75">
        <v>1</v>
      </c>
    </row>
    <row r="20708" spans="1:8">
      <c r="A20708" s="43">
        <v>1974</v>
      </c>
      <c r="B20708" s="74">
        <v>46281</v>
      </c>
      <c r="C20708" s="30" t="s">
        <v>690</v>
      </c>
      <c r="D20708" s="30" t="s">
        <v>691</v>
      </c>
      <c r="E20708" s="75">
        <v>6</v>
      </c>
      <c r="F20708" s="30" t="s">
        <v>68</v>
      </c>
      <c r="G20708" s="30" t="s">
        <v>69</v>
      </c>
      <c r="H20708" s="75">
        <v>1</v>
      </c>
    </row>
    <row r="20709" spans="1:8">
      <c r="A20709" s="43">
        <v>1974</v>
      </c>
      <c r="B20709" s="74">
        <v>46281</v>
      </c>
      <c r="C20709" s="30" t="s">
        <v>700</v>
      </c>
      <c r="D20709" s="30" t="s">
        <v>701</v>
      </c>
      <c r="E20709" s="75">
        <v>11</v>
      </c>
      <c r="F20709" s="30" t="s">
        <v>70</v>
      </c>
      <c r="G20709" s="30" t="s">
        <v>71</v>
      </c>
      <c r="H20709" s="75">
        <v>2</v>
      </c>
    </row>
    <row r="20710" spans="1:8">
      <c r="A20710" s="43">
        <v>1974</v>
      </c>
      <c r="B20710" s="74">
        <v>46280</v>
      </c>
      <c r="C20710" s="30" t="s">
        <v>675</v>
      </c>
      <c r="D20710" s="30" t="s">
        <v>676</v>
      </c>
      <c r="E20710" s="75">
        <v>134</v>
      </c>
      <c r="F20710" s="30" t="s">
        <v>60</v>
      </c>
      <c r="G20710" s="30" t="s">
        <v>61</v>
      </c>
      <c r="H20710" s="75">
        <v>4</v>
      </c>
    </row>
    <row r="20711" spans="1:8">
      <c r="A20711" s="43">
        <v>1974</v>
      </c>
      <c r="B20711" s="74">
        <v>46280</v>
      </c>
      <c r="C20711" s="30" t="s">
        <v>678</v>
      </c>
      <c r="D20711" s="30" t="s">
        <v>679</v>
      </c>
      <c r="E20711" s="75">
        <v>81</v>
      </c>
      <c r="F20711" s="30" t="s">
        <v>70</v>
      </c>
      <c r="G20711" s="30" t="s">
        <v>71</v>
      </c>
      <c r="H20711" s="75">
        <v>2</v>
      </c>
    </row>
    <row r="20712" spans="1:8">
      <c r="A20712" s="43">
        <v>1974</v>
      </c>
      <c r="B20712" s="74">
        <v>46280</v>
      </c>
      <c r="C20712" s="30" t="s">
        <v>680</v>
      </c>
      <c r="D20712" s="30" t="s">
        <v>681</v>
      </c>
      <c r="E20712" s="75">
        <v>89</v>
      </c>
      <c r="F20712" s="30" t="s">
        <v>70</v>
      </c>
      <c r="G20712" s="30" t="s">
        <v>71</v>
      </c>
      <c r="H20712" s="75">
        <v>2</v>
      </c>
    </row>
    <row r="20713" spans="1:8">
      <c r="A20713" s="43">
        <v>1974</v>
      </c>
      <c r="B20713" s="74">
        <v>46280</v>
      </c>
      <c r="C20713" s="30" t="s">
        <v>682</v>
      </c>
      <c r="D20713" s="30" t="s">
        <v>683</v>
      </c>
      <c r="E20713" s="75">
        <v>20</v>
      </c>
      <c r="F20713" s="30" t="s">
        <v>70</v>
      </c>
      <c r="G20713" s="30" t="s">
        <v>71</v>
      </c>
      <c r="H20713" s="75">
        <v>2</v>
      </c>
    </row>
    <row r="20714" spans="1:8">
      <c r="A20714" s="43">
        <v>1974</v>
      </c>
      <c r="B20714" s="74">
        <v>46280</v>
      </c>
      <c r="C20714" s="30" t="s">
        <v>1914</v>
      </c>
      <c r="D20714" s="30" t="s">
        <v>1915</v>
      </c>
      <c r="E20714" s="75">
        <v>12</v>
      </c>
      <c r="F20714" s="30" t="s">
        <v>70</v>
      </c>
      <c r="G20714" s="30" t="s">
        <v>71</v>
      </c>
      <c r="H20714" s="75">
        <v>2</v>
      </c>
    </row>
    <row r="20715" spans="1:8">
      <c r="A20715" s="43">
        <v>1974</v>
      </c>
      <c r="B20715" s="74">
        <v>46280</v>
      </c>
      <c r="C20715" s="30" t="s">
        <v>686</v>
      </c>
      <c r="D20715" s="30" t="s">
        <v>687</v>
      </c>
      <c r="E20715" s="75">
        <v>132</v>
      </c>
      <c r="F20715" s="30" t="s">
        <v>70</v>
      </c>
      <c r="G20715" s="30" t="s">
        <v>71</v>
      </c>
      <c r="H20715" s="75">
        <v>2</v>
      </c>
    </row>
    <row r="20716" spans="1:8">
      <c r="A20716" s="43">
        <v>1974</v>
      </c>
      <c r="B20716" s="74">
        <v>46280</v>
      </c>
      <c r="C20716" s="30" t="s">
        <v>690</v>
      </c>
      <c r="D20716" s="30" t="s">
        <v>691</v>
      </c>
      <c r="E20716" s="75">
        <v>66</v>
      </c>
      <c r="F20716" s="30" t="s">
        <v>70</v>
      </c>
      <c r="G20716" s="30" t="s">
        <v>71</v>
      </c>
      <c r="H20716" s="75">
        <v>2</v>
      </c>
    </row>
    <row r="20717" spans="1:8">
      <c r="A20717" s="43">
        <v>1974</v>
      </c>
      <c r="B20717" s="74">
        <v>46280</v>
      </c>
      <c r="C20717" s="30" t="s">
        <v>692</v>
      </c>
      <c r="D20717" s="30" t="s">
        <v>693</v>
      </c>
      <c r="E20717" s="75">
        <v>125</v>
      </c>
      <c r="F20717" s="30" t="s">
        <v>60</v>
      </c>
      <c r="G20717" s="30" t="s">
        <v>61</v>
      </c>
      <c r="H20717" s="75">
        <v>4</v>
      </c>
    </row>
    <row r="20718" spans="1:8">
      <c r="A20718" s="43">
        <v>1974</v>
      </c>
      <c r="B20718" s="74">
        <v>46280</v>
      </c>
      <c r="C20718" s="30" t="s">
        <v>694</v>
      </c>
      <c r="D20718" s="30" t="s">
        <v>695</v>
      </c>
      <c r="E20718" s="75">
        <v>103</v>
      </c>
      <c r="F20718" s="30" t="s">
        <v>53</v>
      </c>
      <c r="G20718" s="30" t="s">
        <v>54</v>
      </c>
      <c r="H20718" s="75">
        <v>1</v>
      </c>
    </row>
    <row r="20719" spans="1:8">
      <c r="A20719" s="43">
        <v>1974</v>
      </c>
      <c r="B20719" s="74">
        <v>46280</v>
      </c>
      <c r="C20719" s="30" t="s">
        <v>698</v>
      </c>
      <c r="D20719" s="30" t="s">
        <v>699</v>
      </c>
      <c r="E20719" s="75">
        <v>239</v>
      </c>
      <c r="F20719" s="30" t="s">
        <v>5020</v>
      </c>
      <c r="G20719" s="30" t="s">
        <v>5021</v>
      </c>
      <c r="H20719" s="75">
        <v>3</v>
      </c>
    </row>
    <row r="20720" spans="1:8">
      <c r="A20720" s="43">
        <v>1974</v>
      </c>
      <c r="B20720" s="74">
        <v>46280</v>
      </c>
      <c r="C20720" s="30" t="s">
        <v>700</v>
      </c>
      <c r="D20720" s="30" t="s">
        <v>701</v>
      </c>
      <c r="E20720" s="75">
        <v>80</v>
      </c>
      <c r="F20720" s="30" t="s">
        <v>70</v>
      </c>
      <c r="G20720" s="30" t="s">
        <v>71</v>
      </c>
      <c r="H20720" s="75">
        <v>2</v>
      </c>
    </row>
    <row r="20721" spans="1:8">
      <c r="A20721" s="43">
        <v>1974</v>
      </c>
      <c r="B20721" s="74">
        <v>46280</v>
      </c>
      <c r="C20721" s="30" t="s">
        <v>704</v>
      </c>
      <c r="D20721" s="30" t="s">
        <v>705</v>
      </c>
      <c r="E20721" s="75">
        <v>23</v>
      </c>
      <c r="F20721" s="30" t="s">
        <v>76</v>
      </c>
      <c r="G20721" s="30" t="s">
        <v>77</v>
      </c>
      <c r="H20721" s="75">
        <v>1</v>
      </c>
    </row>
    <row r="20722" spans="1:8">
      <c r="A20722" s="43">
        <v>1974</v>
      </c>
      <c r="B20722" s="74">
        <v>46280</v>
      </c>
      <c r="C20722" s="30" t="s">
        <v>706</v>
      </c>
      <c r="D20722" s="30" t="s">
        <v>707</v>
      </c>
      <c r="E20722" s="75">
        <v>167</v>
      </c>
      <c r="F20722" s="30" t="s">
        <v>78</v>
      </c>
      <c r="G20722" s="30" t="s">
        <v>79</v>
      </c>
      <c r="H20722" s="75">
        <v>2</v>
      </c>
    </row>
    <row r="20723" spans="1:8">
      <c r="A20723" s="43">
        <v>1974</v>
      </c>
      <c r="B20723" s="74">
        <v>46280</v>
      </c>
      <c r="C20723" s="30" t="s">
        <v>708</v>
      </c>
      <c r="D20723" s="30" t="s">
        <v>709</v>
      </c>
      <c r="E20723" s="75">
        <v>1</v>
      </c>
      <c r="F20723" s="30" t="s">
        <v>76</v>
      </c>
      <c r="G20723" s="30" t="s">
        <v>77</v>
      </c>
      <c r="H20723" s="75">
        <v>1</v>
      </c>
    </row>
    <row r="20724" spans="1:8">
      <c r="A20724" s="43">
        <v>1974</v>
      </c>
      <c r="B20724" s="74">
        <v>46280</v>
      </c>
      <c r="C20724" s="30" t="s">
        <v>714</v>
      </c>
      <c r="D20724" s="30" t="s">
        <v>715</v>
      </c>
      <c r="E20724" s="75">
        <v>4</v>
      </c>
      <c r="F20724" s="30" t="s">
        <v>76</v>
      </c>
      <c r="G20724" s="30" t="s">
        <v>77</v>
      </c>
      <c r="H20724" s="75">
        <v>1</v>
      </c>
    </row>
    <row r="20725" spans="1:8">
      <c r="A20725" s="43">
        <v>1974</v>
      </c>
      <c r="B20725" s="74">
        <v>46280</v>
      </c>
      <c r="C20725" s="30" t="s">
        <v>716</v>
      </c>
      <c r="D20725" s="30" t="s">
        <v>717</v>
      </c>
      <c r="E20725" s="75">
        <v>18</v>
      </c>
      <c r="F20725" s="30" t="s">
        <v>70</v>
      </c>
      <c r="G20725" s="30" t="s">
        <v>71</v>
      </c>
      <c r="H20725" s="75">
        <v>2</v>
      </c>
    </row>
    <row r="20726" spans="1:8">
      <c r="A20726" s="43">
        <v>1974</v>
      </c>
      <c r="B20726" s="74">
        <v>46280</v>
      </c>
      <c r="C20726" s="30" t="s">
        <v>720</v>
      </c>
      <c r="D20726" s="30" t="s">
        <v>721</v>
      </c>
      <c r="E20726" s="75">
        <v>98</v>
      </c>
      <c r="F20726" s="30" t="s">
        <v>53</v>
      </c>
      <c r="G20726" s="30" t="s">
        <v>54</v>
      </c>
      <c r="H20726" s="75">
        <v>1</v>
      </c>
    </row>
    <row r="20727" spans="1:8">
      <c r="A20727" s="43">
        <v>1974</v>
      </c>
      <c r="B20727" s="74">
        <v>46280</v>
      </c>
      <c r="C20727" s="30" t="s">
        <v>728</v>
      </c>
      <c r="D20727" s="30" t="s">
        <v>729</v>
      </c>
      <c r="E20727" s="75">
        <v>8</v>
      </c>
      <c r="F20727" s="30" t="s">
        <v>70</v>
      </c>
      <c r="G20727" s="30" t="s">
        <v>71</v>
      </c>
      <c r="H20727" s="75">
        <v>2</v>
      </c>
    </row>
    <row r="20728" spans="1:8">
      <c r="A20728" s="43">
        <v>1974</v>
      </c>
      <c r="B20728" s="74">
        <v>46280</v>
      </c>
      <c r="C20728" s="30" t="s">
        <v>730</v>
      </c>
      <c r="D20728" s="30" t="s">
        <v>731</v>
      </c>
      <c r="E20728" s="75">
        <v>1</v>
      </c>
      <c r="F20728" s="30" t="s">
        <v>68</v>
      </c>
      <c r="G20728" s="30" t="s">
        <v>69</v>
      </c>
      <c r="H20728" s="75">
        <v>1</v>
      </c>
    </row>
    <row r="20729" spans="1:8">
      <c r="A20729" s="43">
        <v>1974</v>
      </c>
      <c r="B20729" s="74">
        <v>46280</v>
      </c>
      <c r="C20729" s="30" t="s">
        <v>5068</v>
      </c>
      <c r="D20729" s="30" t="s">
        <v>5069</v>
      </c>
      <c r="E20729" s="75">
        <v>25</v>
      </c>
      <c r="F20729" s="30" t="s">
        <v>70</v>
      </c>
      <c r="G20729" s="30" t="s">
        <v>71</v>
      </c>
      <c r="H20729" s="75">
        <v>2</v>
      </c>
    </row>
    <row r="20730" spans="1:8">
      <c r="A20730" s="43">
        <v>1974</v>
      </c>
      <c r="B20730" s="74">
        <v>46279</v>
      </c>
      <c r="C20730" s="30" t="s">
        <v>675</v>
      </c>
      <c r="D20730" s="30" t="s">
        <v>676</v>
      </c>
      <c r="E20730" s="75">
        <v>152</v>
      </c>
      <c r="F20730" s="30" t="s">
        <v>60</v>
      </c>
      <c r="G20730" s="30" t="s">
        <v>61</v>
      </c>
      <c r="H20730" s="75">
        <v>4</v>
      </c>
    </row>
    <row r="20731" spans="1:8">
      <c r="A20731" s="43">
        <v>1974</v>
      </c>
      <c r="B20731" s="74">
        <v>46279</v>
      </c>
      <c r="C20731" s="30" t="s">
        <v>678</v>
      </c>
      <c r="D20731" s="30" t="s">
        <v>679</v>
      </c>
      <c r="E20731" s="75">
        <v>112</v>
      </c>
      <c r="F20731" s="30" t="s">
        <v>70</v>
      </c>
      <c r="G20731" s="30" t="s">
        <v>71</v>
      </c>
      <c r="H20731" s="75">
        <v>2</v>
      </c>
    </row>
    <row r="20732" spans="1:8">
      <c r="A20732" s="43">
        <v>1974</v>
      </c>
      <c r="B20732" s="74">
        <v>46279</v>
      </c>
      <c r="C20732" s="30" t="s">
        <v>682</v>
      </c>
      <c r="D20732" s="30" t="s">
        <v>683</v>
      </c>
      <c r="E20732" s="75">
        <v>34</v>
      </c>
      <c r="F20732" s="30" t="s">
        <v>70</v>
      </c>
      <c r="G20732" s="30" t="s">
        <v>71</v>
      </c>
      <c r="H20732" s="75">
        <v>2</v>
      </c>
    </row>
    <row r="20733" spans="1:8">
      <c r="A20733" s="43">
        <v>1974</v>
      </c>
      <c r="B20733" s="74">
        <v>46279</v>
      </c>
      <c r="C20733" s="30" t="s">
        <v>686</v>
      </c>
      <c r="D20733" s="30" t="s">
        <v>687</v>
      </c>
      <c r="E20733" s="75">
        <v>71</v>
      </c>
      <c r="F20733" s="30" t="s">
        <v>70</v>
      </c>
      <c r="G20733" s="30" t="s">
        <v>71</v>
      </c>
      <c r="H20733" s="75">
        <v>2</v>
      </c>
    </row>
    <row r="20734" spans="1:8">
      <c r="A20734" s="43">
        <v>1974</v>
      </c>
      <c r="B20734" s="74">
        <v>46279</v>
      </c>
      <c r="C20734" s="30" t="s">
        <v>690</v>
      </c>
      <c r="D20734" s="30" t="s">
        <v>691</v>
      </c>
      <c r="E20734" s="75">
        <v>41</v>
      </c>
      <c r="F20734" s="30" t="s">
        <v>70</v>
      </c>
      <c r="G20734" s="30" t="s">
        <v>71</v>
      </c>
      <c r="H20734" s="75">
        <v>2</v>
      </c>
    </row>
    <row r="20735" spans="1:8">
      <c r="A20735" s="43">
        <v>1974</v>
      </c>
      <c r="B20735" s="74">
        <v>46279</v>
      </c>
      <c r="C20735" s="30" t="s">
        <v>692</v>
      </c>
      <c r="D20735" s="30" t="s">
        <v>693</v>
      </c>
      <c r="E20735" s="75">
        <v>84</v>
      </c>
      <c r="F20735" s="30" t="s">
        <v>60</v>
      </c>
      <c r="G20735" s="30" t="s">
        <v>61</v>
      </c>
      <c r="H20735" s="75">
        <v>4</v>
      </c>
    </row>
    <row r="20736" spans="1:8">
      <c r="A20736" s="43">
        <v>1974</v>
      </c>
      <c r="B20736" s="74">
        <v>46279</v>
      </c>
      <c r="C20736" s="30" t="s">
        <v>698</v>
      </c>
      <c r="D20736" s="30" t="s">
        <v>699</v>
      </c>
      <c r="E20736" s="75">
        <v>393</v>
      </c>
      <c r="F20736" s="30" t="s">
        <v>80</v>
      </c>
      <c r="G20736" s="30" t="s">
        <v>81</v>
      </c>
      <c r="H20736" s="75">
        <v>1</v>
      </c>
    </row>
    <row r="20737" spans="1:8">
      <c r="A20737" s="43">
        <v>1974</v>
      </c>
      <c r="B20737" s="74">
        <v>46279</v>
      </c>
      <c r="C20737" s="30" t="s">
        <v>700</v>
      </c>
      <c r="D20737" s="30" t="s">
        <v>701</v>
      </c>
      <c r="E20737" s="75">
        <v>29</v>
      </c>
      <c r="F20737" s="30" t="s">
        <v>70</v>
      </c>
      <c r="G20737" s="30" t="s">
        <v>71</v>
      </c>
      <c r="H20737" s="75">
        <v>2</v>
      </c>
    </row>
    <row r="20738" spans="1:8">
      <c r="A20738" s="43">
        <v>1974</v>
      </c>
      <c r="B20738" s="74">
        <v>46279</v>
      </c>
      <c r="C20738" s="30" t="s">
        <v>704</v>
      </c>
      <c r="D20738" s="30" t="s">
        <v>705</v>
      </c>
      <c r="E20738" s="75">
        <v>4</v>
      </c>
      <c r="F20738" s="30" t="s">
        <v>76</v>
      </c>
      <c r="G20738" s="30" t="s">
        <v>77</v>
      </c>
      <c r="H20738" s="75">
        <v>1</v>
      </c>
    </row>
    <row r="20739" spans="1:8">
      <c r="A20739" s="43">
        <v>1974</v>
      </c>
      <c r="B20739" s="74">
        <v>46279</v>
      </c>
      <c r="C20739" s="30" t="s">
        <v>706</v>
      </c>
      <c r="D20739" s="30" t="s">
        <v>707</v>
      </c>
      <c r="E20739" s="75">
        <v>356</v>
      </c>
      <c r="F20739" s="30" t="s">
        <v>78</v>
      </c>
      <c r="G20739" s="30" t="s">
        <v>79</v>
      </c>
      <c r="H20739" s="75">
        <v>2</v>
      </c>
    </row>
    <row r="20740" spans="1:8">
      <c r="A20740" s="43">
        <v>1974</v>
      </c>
      <c r="B20740" s="74">
        <v>46279</v>
      </c>
      <c r="C20740" s="30" t="s">
        <v>708</v>
      </c>
      <c r="D20740" s="30" t="s">
        <v>709</v>
      </c>
      <c r="E20740" s="75">
        <v>11</v>
      </c>
      <c r="F20740" s="30" t="s">
        <v>76</v>
      </c>
      <c r="G20740" s="30" t="s">
        <v>77</v>
      </c>
      <c r="H20740" s="75">
        <v>1</v>
      </c>
    </row>
    <row r="20741" spans="1:8">
      <c r="A20741" s="43">
        <v>1974</v>
      </c>
      <c r="B20741" s="74">
        <v>46279</v>
      </c>
      <c r="C20741" s="30" t="s">
        <v>716</v>
      </c>
      <c r="D20741" s="30" t="s">
        <v>717</v>
      </c>
      <c r="E20741" s="75">
        <v>23</v>
      </c>
      <c r="F20741" s="30" t="s">
        <v>70</v>
      </c>
      <c r="G20741" s="30" t="s">
        <v>71</v>
      </c>
      <c r="H20741" s="75">
        <v>2</v>
      </c>
    </row>
    <row r="20742" spans="1:8">
      <c r="A20742" s="43">
        <v>1974</v>
      </c>
      <c r="B20742" s="74">
        <v>46279</v>
      </c>
      <c r="C20742" s="30" t="s">
        <v>720</v>
      </c>
      <c r="D20742" s="30" t="s">
        <v>721</v>
      </c>
      <c r="E20742" s="75">
        <v>25</v>
      </c>
      <c r="F20742" s="30" t="s">
        <v>53</v>
      </c>
      <c r="G20742" s="30" t="s">
        <v>54</v>
      </c>
      <c r="H20742" s="75">
        <v>1</v>
      </c>
    </row>
    <row r="20743" spans="1:8">
      <c r="A20743" s="43">
        <v>1974</v>
      </c>
      <c r="B20743" s="74">
        <v>46279</v>
      </c>
      <c r="C20743" s="30" t="s">
        <v>728</v>
      </c>
      <c r="D20743" s="30" t="s">
        <v>729</v>
      </c>
      <c r="E20743" s="75">
        <v>22</v>
      </c>
      <c r="F20743" s="30" t="s">
        <v>70</v>
      </c>
      <c r="G20743" s="30" t="s">
        <v>71</v>
      </c>
      <c r="H20743" s="75">
        <v>2</v>
      </c>
    </row>
    <row r="20744" spans="1:8">
      <c r="A20744" s="43">
        <v>1974</v>
      </c>
      <c r="B20744" s="74">
        <v>46279</v>
      </c>
      <c r="C20744" s="30" t="s">
        <v>5068</v>
      </c>
      <c r="D20744" s="30" t="s">
        <v>5069</v>
      </c>
      <c r="E20744" s="75">
        <v>18</v>
      </c>
      <c r="F20744" s="30" t="s">
        <v>70</v>
      </c>
      <c r="G20744" s="30" t="s">
        <v>71</v>
      </c>
      <c r="H20744" s="75">
        <v>2</v>
      </c>
    </row>
    <row r="20745" spans="1:8">
      <c r="A20745" s="43">
        <v>1974</v>
      </c>
      <c r="B20745" s="74">
        <v>46277</v>
      </c>
      <c r="C20745" s="30" t="s">
        <v>675</v>
      </c>
      <c r="D20745" s="30" t="s">
        <v>676</v>
      </c>
      <c r="E20745" s="75">
        <v>19</v>
      </c>
      <c r="F20745" s="30" t="s">
        <v>70</v>
      </c>
      <c r="G20745" s="30" t="s">
        <v>71</v>
      </c>
      <c r="H20745" s="75">
        <v>2</v>
      </c>
    </row>
    <row r="20746" spans="1:8">
      <c r="A20746" s="43">
        <v>1974</v>
      </c>
      <c r="B20746" s="74">
        <v>46277</v>
      </c>
      <c r="C20746" s="30" t="s">
        <v>680</v>
      </c>
      <c r="D20746" s="30" t="s">
        <v>681</v>
      </c>
      <c r="E20746" s="75">
        <v>41</v>
      </c>
      <c r="F20746" s="30" t="s">
        <v>70</v>
      </c>
      <c r="G20746" s="30" t="s">
        <v>71</v>
      </c>
      <c r="H20746" s="75">
        <v>2</v>
      </c>
    </row>
    <row r="20747" spans="1:8">
      <c r="A20747" s="43">
        <v>1974</v>
      </c>
      <c r="B20747" s="74">
        <v>46277</v>
      </c>
      <c r="C20747" s="30" t="s">
        <v>682</v>
      </c>
      <c r="D20747" s="30" t="s">
        <v>683</v>
      </c>
      <c r="E20747" s="75">
        <v>23</v>
      </c>
      <c r="F20747" s="30" t="s">
        <v>70</v>
      </c>
      <c r="G20747" s="30" t="s">
        <v>71</v>
      </c>
      <c r="H20747" s="75">
        <v>2</v>
      </c>
    </row>
    <row r="20748" spans="1:8">
      <c r="A20748" s="43">
        <v>1974</v>
      </c>
      <c r="B20748" s="74">
        <v>46277</v>
      </c>
      <c r="C20748" s="30" t="s">
        <v>686</v>
      </c>
      <c r="D20748" s="30" t="s">
        <v>687</v>
      </c>
      <c r="E20748" s="75">
        <v>35</v>
      </c>
      <c r="F20748" s="30" t="s">
        <v>68</v>
      </c>
      <c r="G20748" s="30" t="s">
        <v>69</v>
      </c>
      <c r="H20748" s="75">
        <v>1</v>
      </c>
    </row>
    <row r="20749" spans="1:8">
      <c r="A20749" s="43">
        <v>1974</v>
      </c>
      <c r="B20749" s="74">
        <v>46277</v>
      </c>
      <c r="C20749" s="30" t="s">
        <v>690</v>
      </c>
      <c r="D20749" s="30" t="s">
        <v>691</v>
      </c>
      <c r="E20749" s="75">
        <v>35</v>
      </c>
      <c r="F20749" s="30" t="s">
        <v>70</v>
      </c>
      <c r="G20749" s="30" t="s">
        <v>71</v>
      </c>
      <c r="H20749" s="75">
        <v>2</v>
      </c>
    </row>
    <row r="20750" spans="1:8">
      <c r="A20750" s="43">
        <v>1974</v>
      </c>
      <c r="B20750" s="74">
        <v>46277</v>
      </c>
      <c r="C20750" s="30" t="s">
        <v>692</v>
      </c>
      <c r="D20750" s="30" t="s">
        <v>693</v>
      </c>
      <c r="E20750" s="75">
        <v>66</v>
      </c>
      <c r="F20750" s="30" t="s">
        <v>80</v>
      </c>
      <c r="G20750" s="30" t="s">
        <v>81</v>
      </c>
      <c r="H20750" s="75">
        <v>1</v>
      </c>
    </row>
    <row r="20751" spans="1:8">
      <c r="A20751" s="43">
        <v>1974</v>
      </c>
      <c r="B20751" s="74">
        <v>46277</v>
      </c>
      <c r="C20751" s="30" t="s">
        <v>694</v>
      </c>
      <c r="D20751" s="30" t="s">
        <v>695</v>
      </c>
      <c r="E20751" s="75">
        <v>99</v>
      </c>
      <c r="F20751" s="30" t="s">
        <v>53</v>
      </c>
      <c r="G20751" s="30" t="s">
        <v>54</v>
      </c>
      <c r="H20751" s="75">
        <v>1</v>
      </c>
    </row>
    <row r="20752" spans="1:8">
      <c r="A20752" s="43">
        <v>1974</v>
      </c>
      <c r="B20752" s="74">
        <v>46277</v>
      </c>
      <c r="C20752" s="30" t="s">
        <v>698</v>
      </c>
      <c r="D20752" s="30" t="s">
        <v>699</v>
      </c>
      <c r="E20752" s="75">
        <v>57</v>
      </c>
      <c r="F20752" s="30" t="s">
        <v>53</v>
      </c>
      <c r="G20752" s="30" t="s">
        <v>54</v>
      </c>
      <c r="H20752" s="75">
        <v>1</v>
      </c>
    </row>
    <row r="20753" spans="1:8">
      <c r="A20753" s="43">
        <v>1974</v>
      </c>
      <c r="B20753" s="74">
        <v>46277</v>
      </c>
      <c r="C20753" s="30" t="s">
        <v>700</v>
      </c>
      <c r="D20753" s="30" t="s">
        <v>701</v>
      </c>
      <c r="E20753" s="75">
        <v>1</v>
      </c>
      <c r="F20753" s="30" t="s">
        <v>68</v>
      </c>
      <c r="G20753" s="30" t="s">
        <v>69</v>
      </c>
      <c r="H20753" s="75">
        <v>1</v>
      </c>
    </row>
    <row r="20754" spans="1:8">
      <c r="A20754" s="43">
        <v>1974</v>
      </c>
      <c r="B20754" s="74">
        <v>46277</v>
      </c>
      <c r="C20754" s="30" t="s">
        <v>706</v>
      </c>
      <c r="D20754" s="30" t="s">
        <v>707</v>
      </c>
      <c r="E20754" s="75">
        <v>100</v>
      </c>
      <c r="F20754" s="30" t="s">
        <v>80</v>
      </c>
      <c r="G20754" s="30" t="s">
        <v>81</v>
      </c>
      <c r="H20754" s="75">
        <v>1</v>
      </c>
    </row>
    <row r="20755" spans="1:8">
      <c r="A20755" s="43">
        <v>1974</v>
      </c>
      <c r="B20755" s="74">
        <v>46277</v>
      </c>
      <c r="C20755" s="30" t="s">
        <v>708</v>
      </c>
      <c r="D20755" s="30" t="s">
        <v>709</v>
      </c>
      <c r="E20755" s="75">
        <v>90</v>
      </c>
      <c r="F20755" s="30" t="s">
        <v>5020</v>
      </c>
      <c r="G20755" s="30" t="s">
        <v>5021</v>
      </c>
      <c r="H20755" s="75">
        <v>3</v>
      </c>
    </row>
    <row r="20756" spans="1:8">
      <c r="A20756" s="43">
        <v>1974</v>
      </c>
      <c r="B20756" s="74">
        <v>46277</v>
      </c>
      <c r="C20756" s="30" t="s">
        <v>716</v>
      </c>
      <c r="D20756" s="30" t="s">
        <v>717</v>
      </c>
      <c r="E20756" s="75">
        <v>19</v>
      </c>
      <c r="F20756" s="30" t="s">
        <v>76</v>
      </c>
      <c r="G20756" s="30" t="s">
        <v>77</v>
      </c>
      <c r="H20756" s="75">
        <v>1</v>
      </c>
    </row>
    <row r="20757" spans="1:8">
      <c r="A20757" s="43">
        <v>1974</v>
      </c>
      <c r="B20757" s="74">
        <v>46277</v>
      </c>
      <c r="C20757" s="30" t="s">
        <v>728</v>
      </c>
      <c r="D20757" s="30" t="s">
        <v>729</v>
      </c>
      <c r="E20757" s="75">
        <v>10</v>
      </c>
      <c r="F20757" s="30" t="s">
        <v>70</v>
      </c>
      <c r="G20757" s="30" t="s">
        <v>71</v>
      </c>
      <c r="H20757" s="75">
        <v>2</v>
      </c>
    </row>
    <row r="20758" spans="1:8">
      <c r="A20758" s="43">
        <v>1974</v>
      </c>
      <c r="B20758" s="74">
        <v>46277</v>
      </c>
      <c r="C20758" s="30" t="s">
        <v>730</v>
      </c>
      <c r="D20758" s="30" t="s">
        <v>731</v>
      </c>
      <c r="E20758" s="75">
        <v>26</v>
      </c>
      <c r="F20758" s="30" t="s">
        <v>70</v>
      </c>
      <c r="G20758" s="30" t="s">
        <v>71</v>
      </c>
      <c r="H20758" s="75">
        <v>2</v>
      </c>
    </row>
    <row r="20759" spans="1:8">
      <c r="A20759" s="43">
        <v>1974</v>
      </c>
      <c r="B20759" s="74">
        <v>46276</v>
      </c>
      <c r="C20759" s="30" t="s">
        <v>675</v>
      </c>
      <c r="D20759" s="30" t="s">
        <v>676</v>
      </c>
      <c r="E20759" s="75">
        <v>63</v>
      </c>
      <c r="F20759" s="30" t="s">
        <v>5070</v>
      </c>
      <c r="G20759" s="30" t="s">
        <v>5071</v>
      </c>
      <c r="H20759" s="75">
        <v>3</v>
      </c>
    </row>
    <row r="20760" spans="1:8">
      <c r="A20760" s="43">
        <v>1974</v>
      </c>
      <c r="B20760" s="74">
        <v>46276</v>
      </c>
      <c r="C20760" s="30" t="s">
        <v>678</v>
      </c>
      <c r="D20760" s="30" t="s">
        <v>679</v>
      </c>
      <c r="E20760" s="75">
        <v>97</v>
      </c>
      <c r="F20760" s="30" t="s">
        <v>70</v>
      </c>
      <c r="G20760" s="30" t="s">
        <v>71</v>
      </c>
      <c r="H20760" s="75">
        <v>2</v>
      </c>
    </row>
    <row r="20761" spans="1:8">
      <c r="A20761" s="43">
        <v>1974</v>
      </c>
      <c r="B20761" s="74">
        <v>46276</v>
      </c>
      <c r="C20761" s="30" t="s">
        <v>680</v>
      </c>
      <c r="D20761" s="30" t="s">
        <v>681</v>
      </c>
      <c r="E20761" s="75">
        <v>21</v>
      </c>
      <c r="F20761" s="30" t="s">
        <v>70</v>
      </c>
      <c r="G20761" s="30" t="s">
        <v>71</v>
      </c>
      <c r="H20761" s="75">
        <v>2</v>
      </c>
    </row>
    <row r="20762" spans="1:8">
      <c r="A20762" s="43">
        <v>1974</v>
      </c>
      <c r="B20762" s="74">
        <v>46276</v>
      </c>
      <c r="C20762" s="30" t="s">
        <v>682</v>
      </c>
      <c r="D20762" s="30" t="s">
        <v>683</v>
      </c>
      <c r="E20762" s="75">
        <v>118</v>
      </c>
      <c r="F20762" s="30" t="s">
        <v>70</v>
      </c>
      <c r="G20762" s="30" t="s">
        <v>71</v>
      </c>
      <c r="H20762" s="75">
        <v>2</v>
      </c>
    </row>
    <row r="20763" spans="1:8">
      <c r="A20763" s="43">
        <v>1974</v>
      </c>
      <c r="B20763" s="74">
        <v>46276</v>
      </c>
      <c r="C20763" s="30" t="s">
        <v>686</v>
      </c>
      <c r="D20763" s="30" t="s">
        <v>687</v>
      </c>
      <c r="E20763" s="75">
        <v>54</v>
      </c>
      <c r="F20763" s="30" t="s">
        <v>70</v>
      </c>
      <c r="G20763" s="30" t="s">
        <v>71</v>
      </c>
      <c r="H20763" s="75">
        <v>2</v>
      </c>
    </row>
    <row r="20764" spans="1:8">
      <c r="A20764" s="43">
        <v>1974</v>
      </c>
      <c r="B20764" s="74">
        <v>46276</v>
      </c>
      <c r="C20764" s="30" t="s">
        <v>690</v>
      </c>
      <c r="D20764" s="30" t="s">
        <v>691</v>
      </c>
      <c r="E20764" s="75">
        <v>73</v>
      </c>
      <c r="F20764" s="30" t="s">
        <v>70</v>
      </c>
      <c r="G20764" s="30" t="s">
        <v>71</v>
      </c>
      <c r="H20764" s="75">
        <v>2</v>
      </c>
    </row>
    <row r="20765" spans="1:8">
      <c r="A20765" s="43">
        <v>1974</v>
      </c>
      <c r="B20765" s="74">
        <v>46276</v>
      </c>
      <c r="C20765" s="30" t="s">
        <v>692</v>
      </c>
      <c r="D20765" s="30" t="s">
        <v>693</v>
      </c>
      <c r="E20765" s="75">
        <v>126</v>
      </c>
      <c r="F20765" s="30" t="s">
        <v>60</v>
      </c>
      <c r="G20765" s="30" t="s">
        <v>61</v>
      </c>
      <c r="H20765" s="75">
        <v>4</v>
      </c>
    </row>
    <row r="20766" spans="1:8">
      <c r="A20766" s="43">
        <v>1974</v>
      </c>
      <c r="B20766" s="74">
        <v>46276</v>
      </c>
      <c r="C20766" s="30" t="s">
        <v>694</v>
      </c>
      <c r="D20766" s="30" t="s">
        <v>695</v>
      </c>
      <c r="E20766" s="75">
        <v>40</v>
      </c>
      <c r="F20766" s="30" t="s">
        <v>53</v>
      </c>
      <c r="G20766" s="30" t="s">
        <v>54</v>
      </c>
      <c r="H20766" s="75">
        <v>1</v>
      </c>
    </row>
    <row r="20767" spans="1:8">
      <c r="A20767" s="43">
        <v>1974</v>
      </c>
      <c r="B20767" s="74">
        <v>46276</v>
      </c>
      <c r="C20767" s="30" t="s">
        <v>698</v>
      </c>
      <c r="D20767" s="30" t="s">
        <v>699</v>
      </c>
      <c r="E20767" s="75">
        <v>202</v>
      </c>
      <c r="F20767" s="30" t="s">
        <v>60</v>
      </c>
      <c r="G20767" s="30" t="s">
        <v>61</v>
      </c>
      <c r="H20767" s="75">
        <v>4</v>
      </c>
    </row>
    <row r="20768" spans="1:8">
      <c r="A20768" s="43">
        <v>1974</v>
      </c>
      <c r="B20768" s="74">
        <v>46276</v>
      </c>
      <c r="C20768" s="30" t="s">
        <v>700</v>
      </c>
      <c r="D20768" s="30" t="s">
        <v>701</v>
      </c>
      <c r="E20768" s="75">
        <v>79</v>
      </c>
      <c r="F20768" s="30" t="s">
        <v>70</v>
      </c>
      <c r="G20768" s="30" t="s">
        <v>71</v>
      </c>
      <c r="H20768" s="75">
        <v>2</v>
      </c>
    </row>
    <row r="20769" spans="1:8">
      <c r="A20769" s="43">
        <v>1974</v>
      </c>
      <c r="B20769" s="74">
        <v>46276</v>
      </c>
      <c r="C20769" s="30" t="s">
        <v>704</v>
      </c>
      <c r="D20769" s="30" t="s">
        <v>705</v>
      </c>
      <c r="E20769" s="75">
        <v>46</v>
      </c>
      <c r="F20769" s="30" t="s">
        <v>76</v>
      </c>
      <c r="G20769" s="30" t="s">
        <v>77</v>
      </c>
      <c r="H20769" s="75">
        <v>1</v>
      </c>
    </row>
    <row r="20770" spans="1:8">
      <c r="A20770" s="43">
        <v>1974</v>
      </c>
      <c r="B20770" s="74">
        <v>46276</v>
      </c>
      <c r="C20770" s="30" t="s">
        <v>706</v>
      </c>
      <c r="D20770" s="30" t="s">
        <v>707</v>
      </c>
      <c r="E20770" s="75">
        <v>160</v>
      </c>
      <c r="F20770" s="30" t="s">
        <v>78</v>
      </c>
      <c r="G20770" s="30" t="s">
        <v>79</v>
      </c>
      <c r="H20770" s="75">
        <v>2</v>
      </c>
    </row>
    <row r="20771" spans="1:8">
      <c r="A20771" s="43">
        <v>1974</v>
      </c>
      <c r="B20771" s="74">
        <v>46276</v>
      </c>
      <c r="C20771" s="30" t="s">
        <v>708</v>
      </c>
      <c r="D20771" s="30" t="s">
        <v>709</v>
      </c>
      <c r="E20771" s="75">
        <v>79</v>
      </c>
      <c r="F20771" s="30" t="s">
        <v>78</v>
      </c>
      <c r="G20771" s="30" t="s">
        <v>79</v>
      </c>
      <c r="H20771" s="75">
        <v>2</v>
      </c>
    </row>
    <row r="20772" spans="1:8">
      <c r="A20772" s="43">
        <v>1974</v>
      </c>
      <c r="B20772" s="74">
        <v>46276</v>
      </c>
      <c r="C20772" s="30" t="s">
        <v>714</v>
      </c>
      <c r="D20772" s="30" t="s">
        <v>715</v>
      </c>
      <c r="E20772" s="75">
        <v>34</v>
      </c>
      <c r="F20772" s="30" t="s">
        <v>70</v>
      </c>
      <c r="G20772" s="30" t="s">
        <v>71</v>
      </c>
      <c r="H20772" s="75">
        <v>2</v>
      </c>
    </row>
    <row r="20773" spans="1:8">
      <c r="A20773" s="43">
        <v>1974</v>
      </c>
      <c r="B20773" s="74">
        <v>46276</v>
      </c>
      <c r="C20773" s="30" t="s">
        <v>716</v>
      </c>
      <c r="D20773" s="30" t="s">
        <v>717</v>
      </c>
      <c r="E20773" s="75">
        <v>41</v>
      </c>
      <c r="F20773" s="30" t="s">
        <v>70</v>
      </c>
      <c r="G20773" s="30" t="s">
        <v>71</v>
      </c>
      <c r="H20773" s="75">
        <v>2</v>
      </c>
    </row>
    <row r="20774" spans="1:8">
      <c r="A20774" s="43">
        <v>1974</v>
      </c>
      <c r="B20774" s="74">
        <v>46276</v>
      </c>
      <c r="C20774" s="30" t="s">
        <v>720</v>
      </c>
      <c r="D20774" s="30" t="s">
        <v>721</v>
      </c>
      <c r="E20774" s="75">
        <v>72</v>
      </c>
      <c r="F20774" s="30" t="s">
        <v>53</v>
      </c>
      <c r="G20774" s="30" t="s">
        <v>54</v>
      </c>
      <c r="H20774" s="75">
        <v>1</v>
      </c>
    </row>
    <row r="20775" spans="1:8">
      <c r="A20775" s="43">
        <v>1974</v>
      </c>
      <c r="B20775" s="74">
        <v>46276</v>
      </c>
      <c r="C20775" s="30" t="s">
        <v>722</v>
      </c>
      <c r="D20775" s="30" t="s">
        <v>723</v>
      </c>
      <c r="E20775" s="75">
        <v>6</v>
      </c>
      <c r="F20775" s="30" t="s">
        <v>76</v>
      </c>
      <c r="G20775" s="30" t="s">
        <v>77</v>
      </c>
      <c r="H20775" s="75">
        <v>1</v>
      </c>
    </row>
    <row r="20776" spans="1:8">
      <c r="A20776" s="43">
        <v>1974</v>
      </c>
      <c r="B20776" s="74">
        <v>46276</v>
      </c>
      <c r="C20776" s="30" t="s">
        <v>728</v>
      </c>
      <c r="D20776" s="30" t="s">
        <v>729</v>
      </c>
      <c r="E20776" s="75">
        <v>28</v>
      </c>
      <c r="F20776" s="30" t="s">
        <v>70</v>
      </c>
      <c r="G20776" s="30" t="s">
        <v>71</v>
      </c>
      <c r="H20776" s="75">
        <v>2</v>
      </c>
    </row>
    <row r="20777" spans="1:8">
      <c r="A20777" s="43">
        <v>1974</v>
      </c>
      <c r="B20777" s="74">
        <v>46275</v>
      </c>
      <c r="C20777" s="30" t="s">
        <v>675</v>
      </c>
      <c r="D20777" s="30" t="s">
        <v>676</v>
      </c>
      <c r="E20777" s="75">
        <v>175</v>
      </c>
      <c r="F20777" s="30" t="s">
        <v>60</v>
      </c>
      <c r="G20777" s="30" t="s">
        <v>61</v>
      </c>
      <c r="H20777" s="75">
        <v>4</v>
      </c>
    </row>
    <row r="20778" spans="1:8">
      <c r="A20778" s="43">
        <v>1974</v>
      </c>
      <c r="B20778" s="74">
        <v>46275</v>
      </c>
      <c r="C20778" s="30" t="s">
        <v>678</v>
      </c>
      <c r="D20778" s="30" t="s">
        <v>679</v>
      </c>
      <c r="E20778" s="75">
        <v>99</v>
      </c>
      <c r="F20778" s="30" t="s">
        <v>70</v>
      </c>
      <c r="G20778" s="30" t="s">
        <v>71</v>
      </c>
      <c r="H20778" s="75">
        <v>2</v>
      </c>
    </row>
    <row r="20779" spans="1:8">
      <c r="A20779" s="43">
        <v>1974</v>
      </c>
      <c r="B20779" s="74">
        <v>46275</v>
      </c>
      <c r="C20779" s="30" t="s">
        <v>680</v>
      </c>
      <c r="D20779" s="30" t="s">
        <v>681</v>
      </c>
      <c r="E20779" s="75">
        <v>19</v>
      </c>
      <c r="F20779" s="30" t="s">
        <v>70</v>
      </c>
      <c r="G20779" s="30" t="s">
        <v>71</v>
      </c>
      <c r="H20779" s="75">
        <v>2</v>
      </c>
    </row>
    <row r="20780" spans="1:8">
      <c r="A20780" s="43">
        <v>1974</v>
      </c>
      <c r="B20780" s="74">
        <v>46275</v>
      </c>
      <c r="C20780" s="30" t="s">
        <v>682</v>
      </c>
      <c r="D20780" s="30" t="s">
        <v>683</v>
      </c>
      <c r="E20780" s="75">
        <v>125</v>
      </c>
      <c r="F20780" s="30" t="s">
        <v>70</v>
      </c>
      <c r="G20780" s="30" t="s">
        <v>71</v>
      </c>
      <c r="H20780" s="75">
        <v>2</v>
      </c>
    </row>
    <row r="20781" spans="1:8">
      <c r="A20781" s="43">
        <v>1974</v>
      </c>
      <c r="B20781" s="74">
        <v>46275</v>
      </c>
      <c r="C20781" s="30" t="s">
        <v>686</v>
      </c>
      <c r="D20781" s="30" t="s">
        <v>687</v>
      </c>
      <c r="E20781" s="75">
        <v>107</v>
      </c>
      <c r="F20781" s="30" t="s">
        <v>70</v>
      </c>
      <c r="G20781" s="30" t="s">
        <v>71</v>
      </c>
      <c r="H20781" s="75">
        <v>2</v>
      </c>
    </row>
    <row r="20782" spans="1:8">
      <c r="A20782" s="43">
        <v>1974</v>
      </c>
      <c r="B20782" s="74">
        <v>46275</v>
      </c>
      <c r="C20782" s="30" t="s">
        <v>690</v>
      </c>
      <c r="D20782" s="30" t="s">
        <v>691</v>
      </c>
      <c r="E20782" s="75">
        <v>53</v>
      </c>
      <c r="F20782" s="30" t="s">
        <v>70</v>
      </c>
      <c r="G20782" s="30" t="s">
        <v>71</v>
      </c>
      <c r="H20782" s="75">
        <v>2</v>
      </c>
    </row>
    <row r="20783" spans="1:8">
      <c r="A20783" s="43">
        <v>1974</v>
      </c>
      <c r="B20783" s="74">
        <v>46275</v>
      </c>
      <c r="C20783" s="30" t="s">
        <v>692</v>
      </c>
      <c r="D20783" s="30" t="s">
        <v>693</v>
      </c>
      <c r="E20783" s="75">
        <v>35</v>
      </c>
      <c r="F20783" s="30" t="s">
        <v>5020</v>
      </c>
      <c r="G20783" s="30" t="s">
        <v>5021</v>
      </c>
      <c r="H20783" s="75">
        <v>3</v>
      </c>
    </row>
    <row r="20784" spans="1:8">
      <c r="A20784" s="43">
        <v>1974</v>
      </c>
      <c r="B20784" s="74">
        <v>46275</v>
      </c>
      <c r="C20784" s="30" t="s">
        <v>694</v>
      </c>
      <c r="D20784" s="30" t="s">
        <v>695</v>
      </c>
      <c r="E20784" s="75">
        <v>70</v>
      </c>
      <c r="F20784" s="30" t="s">
        <v>53</v>
      </c>
      <c r="G20784" s="30" t="s">
        <v>54</v>
      </c>
      <c r="H20784" s="75">
        <v>1</v>
      </c>
    </row>
    <row r="20785" spans="1:8">
      <c r="A20785" s="43">
        <v>1974</v>
      </c>
      <c r="B20785" s="74">
        <v>46275</v>
      </c>
      <c r="C20785" s="30" t="s">
        <v>696</v>
      </c>
      <c r="D20785" s="30" t="s">
        <v>697</v>
      </c>
      <c r="E20785" s="75">
        <v>27</v>
      </c>
      <c r="F20785" s="30" t="s">
        <v>76</v>
      </c>
      <c r="G20785" s="30" t="s">
        <v>77</v>
      </c>
      <c r="H20785" s="75">
        <v>1</v>
      </c>
    </row>
    <row r="20786" spans="1:8">
      <c r="A20786" s="43">
        <v>1974</v>
      </c>
      <c r="B20786" s="74">
        <v>46275</v>
      </c>
      <c r="C20786" s="30" t="s">
        <v>698</v>
      </c>
      <c r="D20786" s="30" t="s">
        <v>699</v>
      </c>
      <c r="E20786" s="75">
        <v>138</v>
      </c>
      <c r="F20786" s="30" t="s">
        <v>66</v>
      </c>
      <c r="G20786" s="30" t="s">
        <v>67</v>
      </c>
      <c r="H20786" s="75">
        <v>2</v>
      </c>
    </row>
    <row r="20787" spans="1:8">
      <c r="A20787" s="43">
        <v>1974</v>
      </c>
      <c r="B20787" s="74">
        <v>46275</v>
      </c>
      <c r="C20787" s="30" t="s">
        <v>700</v>
      </c>
      <c r="D20787" s="30" t="s">
        <v>701</v>
      </c>
      <c r="E20787" s="75">
        <v>86</v>
      </c>
      <c r="F20787" s="30" t="s">
        <v>70</v>
      </c>
      <c r="G20787" s="30" t="s">
        <v>71</v>
      </c>
      <c r="H20787" s="75">
        <v>2</v>
      </c>
    </row>
    <row r="20788" spans="1:8">
      <c r="A20788" s="43">
        <v>1974</v>
      </c>
      <c r="B20788" s="74">
        <v>46275</v>
      </c>
      <c r="C20788" s="30" t="s">
        <v>706</v>
      </c>
      <c r="D20788" s="30" t="s">
        <v>707</v>
      </c>
      <c r="E20788" s="75">
        <v>339</v>
      </c>
      <c r="F20788" s="30" t="s">
        <v>78</v>
      </c>
      <c r="G20788" s="30" t="s">
        <v>79</v>
      </c>
      <c r="H20788" s="75">
        <v>2</v>
      </c>
    </row>
    <row r="20789" spans="1:8">
      <c r="A20789" s="43">
        <v>1974</v>
      </c>
      <c r="B20789" s="74">
        <v>46275</v>
      </c>
      <c r="C20789" s="30" t="s">
        <v>708</v>
      </c>
      <c r="D20789" s="30" t="s">
        <v>709</v>
      </c>
      <c r="E20789" s="75">
        <v>98</v>
      </c>
      <c r="F20789" s="30" t="s">
        <v>78</v>
      </c>
      <c r="G20789" s="30" t="s">
        <v>79</v>
      </c>
      <c r="H20789" s="75">
        <v>2</v>
      </c>
    </row>
    <row r="20790" spans="1:8">
      <c r="A20790" s="43">
        <v>1974</v>
      </c>
      <c r="B20790" s="74">
        <v>46275</v>
      </c>
      <c r="C20790" s="30" t="s">
        <v>714</v>
      </c>
      <c r="D20790" s="30" t="s">
        <v>715</v>
      </c>
      <c r="E20790" s="75">
        <v>34</v>
      </c>
      <c r="F20790" s="30" t="s">
        <v>76</v>
      </c>
      <c r="G20790" s="30" t="s">
        <v>77</v>
      </c>
      <c r="H20790" s="75">
        <v>1</v>
      </c>
    </row>
    <row r="20791" spans="1:8">
      <c r="A20791" s="43">
        <v>1974</v>
      </c>
      <c r="B20791" s="74">
        <v>46275</v>
      </c>
      <c r="C20791" s="30" t="s">
        <v>720</v>
      </c>
      <c r="D20791" s="30" t="s">
        <v>721</v>
      </c>
      <c r="E20791" s="75">
        <v>94</v>
      </c>
      <c r="F20791" s="30" t="s">
        <v>53</v>
      </c>
      <c r="G20791" s="30" t="s">
        <v>54</v>
      </c>
      <c r="H20791" s="75">
        <v>1</v>
      </c>
    </row>
    <row r="20792" spans="1:8">
      <c r="A20792" s="43">
        <v>1974</v>
      </c>
      <c r="B20792" s="74">
        <v>46275</v>
      </c>
      <c r="C20792" s="30" t="s">
        <v>722</v>
      </c>
      <c r="D20792" s="30" t="s">
        <v>723</v>
      </c>
      <c r="E20792" s="75">
        <v>16</v>
      </c>
      <c r="F20792" s="30" t="s">
        <v>76</v>
      </c>
      <c r="G20792" s="30" t="s">
        <v>77</v>
      </c>
      <c r="H20792" s="75">
        <v>1</v>
      </c>
    </row>
    <row r="20793" spans="1:8">
      <c r="A20793" s="43">
        <v>1974</v>
      </c>
      <c r="B20793" s="74">
        <v>46275</v>
      </c>
      <c r="C20793" s="30" t="s">
        <v>728</v>
      </c>
      <c r="D20793" s="30" t="s">
        <v>729</v>
      </c>
      <c r="E20793" s="75">
        <v>4</v>
      </c>
      <c r="F20793" s="30" t="s">
        <v>70</v>
      </c>
      <c r="G20793" s="30" t="s">
        <v>71</v>
      </c>
      <c r="H20793" s="75">
        <v>2</v>
      </c>
    </row>
    <row r="20794" spans="1:8">
      <c r="A20794" s="43">
        <v>1974</v>
      </c>
      <c r="B20794" s="74">
        <v>46275</v>
      </c>
      <c r="C20794" s="30" t="s">
        <v>730</v>
      </c>
      <c r="D20794" s="30" t="s">
        <v>731</v>
      </c>
      <c r="E20794" s="75">
        <v>39</v>
      </c>
      <c r="F20794" s="30" t="s">
        <v>70</v>
      </c>
      <c r="G20794" s="30" t="s">
        <v>71</v>
      </c>
      <c r="H20794" s="75">
        <v>2</v>
      </c>
    </row>
    <row r="20795" spans="1:8">
      <c r="A20795" s="43">
        <v>1974</v>
      </c>
      <c r="B20795" s="74">
        <v>46274</v>
      </c>
      <c r="C20795" s="30" t="s">
        <v>675</v>
      </c>
      <c r="D20795" s="30" t="s">
        <v>676</v>
      </c>
      <c r="E20795" s="75">
        <v>140</v>
      </c>
      <c r="F20795" s="30" t="s">
        <v>60</v>
      </c>
      <c r="G20795" s="30" t="s">
        <v>61</v>
      </c>
      <c r="H20795" s="75">
        <v>4</v>
      </c>
    </row>
    <row r="20796" spans="1:8">
      <c r="A20796" s="43">
        <v>1974</v>
      </c>
      <c r="B20796" s="74">
        <v>46274</v>
      </c>
      <c r="C20796" s="30" t="s">
        <v>678</v>
      </c>
      <c r="D20796" s="30" t="s">
        <v>679</v>
      </c>
      <c r="E20796" s="75">
        <v>84</v>
      </c>
      <c r="F20796" s="30" t="s">
        <v>70</v>
      </c>
      <c r="G20796" s="30" t="s">
        <v>71</v>
      </c>
      <c r="H20796" s="75">
        <v>2</v>
      </c>
    </row>
    <row r="20797" spans="1:8">
      <c r="A20797" s="43">
        <v>1974</v>
      </c>
      <c r="B20797" s="74">
        <v>46274</v>
      </c>
      <c r="C20797" s="30" t="s">
        <v>680</v>
      </c>
      <c r="D20797" s="30" t="s">
        <v>681</v>
      </c>
      <c r="E20797" s="75">
        <v>24</v>
      </c>
      <c r="F20797" s="30" t="s">
        <v>70</v>
      </c>
      <c r="G20797" s="30" t="s">
        <v>71</v>
      </c>
      <c r="H20797" s="75">
        <v>2</v>
      </c>
    </row>
    <row r="20798" spans="1:8">
      <c r="A20798" s="43">
        <v>1974</v>
      </c>
      <c r="B20798" s="74">
        <v>46274</v>
      </c>
      <c r="C20798" s="30" t="s">
        <v>682</v>
      </c>
      <c r="D20798" s="30" t="s">
        <v>683</v>
      </c>
      <c r="E20798" s="75">
        <v>101</v>
      </c>
      <c r="F20798" s="30" t="s">
        <v>70</v>
      </c>
      <c r="G20798" s="30" t="s">
        <v>71</v>
      </c>
      <c r="H20798" s="75">
        <v>2</v>
      </c>
    </row>
    <row r="20799" spans="1:8">
      <c r="A20799" s="43">
        <v>1974</v>
      </c>
      <c r="B20799" s="74">
        <v>46274</v>
      </c>
      <c r="C20799" s="30" t="s">
        <v>686</v>
      </c>
      <c r="D20799" s="30" t="s">
        <v>687</v>
      </c>
      <c r="E20799" s="75">
        <v>84</v>
      </c>
      <c r="F20799" s="30" t="s">
        <v>70</v>
      </c>
      <c r="G20799" s="30" t="s">
        <v>71</v>
      </c>
      <c r="H20799" s="75">
        <v>2</v>
      </c>
    </row>
    <row r="20800" spans="1:8">
      <c r="A20800" s="43">
        <v>1974</v>
      </c>
      <c r="B20800" s="74">
        <v>46274</v>
      </c>
      <c r="C20800" s="30" t="s">
        <v>690</v>
      </c>
      <c r="D20800" s="30" t="s">
        <v>691</v>
      </c>
      <c r="E20800" s="75">
        <v>75</v>
      </c>
      <c r="F20800" s="30" t="s">
        <v>70</v>
      </c>
      <c r="G20800" s="30" t="s">
        <v>71</v>
      </c>
      <c r="H20800" s="75">
        <v>2</v>
      </c>
    </row>
    <row r="20801" spans="1:8">
      <c r="A20801" s="43">
        <v>1974</v>
      </c>
      <c r="B20801" s="74">
        <v>46274</v>
      </c>
      <c r="C20801" s="30" t="s">
        <v>692</v>
      </c>
      <c r="D20801" s="30" t="s">
        <v>693</v>
      </c>
      <c r="E20801" s="75">
        <v>39</v>
      </c>
      <c r="F20801" s="30" t="s">
        <v>74</v>
      </c>
      <c r="G20801" s="30" t="s">
        <v>75</v>
      </c>
      <c r="H20801" s="75">
        <v>2</v>
      </c>
    </row>
    <row r="20802" spans="1:8">
      <c r="A20802" s="43">
        <v>1974</v>
      </c>
      <c r="B20802" s="74">
        <v>46274</v>
      </c>
      <c r="C20802" s="30" t="s">
        <v>694</v>
      </c>
      <c r="D20802" s="30" t="s">
        <v>695</v>
      </c>
      <c r="E20802" s="75">
        <v>21</v>
      </c>
      <c r="F20802" s="30" t="s">
        <v>63</v>
      </c>
      <c r="G20802" s="30" t="s">
        <v>64</v>
      </c>
      <c r="H20802" s="75">
        <v>2</v>
      </c>
    </row>
    <row r="20803" spans="1:8">
      <c r="A20803" s="43">
        <v>1974</v>
      </c>
      <c r="B20803" s="74">
        <v>46274</v>
      </c>
      <c r="C20803" s="30" t="s">
        <v>696</v>
      </c>
      <c r="D20803" s="30" t="s">
        <v>697</v>
      </c>
      <c r="E20803" s="75">
        <v>24</v>
      </c>
      <c r="F20803" s="30" t="s">
        <v>76</v>
      </c>
      <c r="G20803" s="30" t="s">
        <v>77</v>
      </c>
      <c r="H20803" s="75">
        <v>1</v>
      </c>
    </row>
    <row r="20804" spans="1:8">
      <c r="A20804" s="43">
        <v>1974</v>
      </c>
      <c r="B20804" s="74">
        <v>46274</v>
      </c>
      <c r="C20804" s="30" t="s">
        <v>698</v>
      </c>
      <c r="D20804" s="30" t="s">
        <v>699</v>
      </c>
      <c r="E20804" s="75">
        <v>412</v>
      </c>
      <c r="F20804" s="30" t="s">
        <v>5020</v>
      </c>
      <c r="G20804" s="30" t="s">
        <v>5021</v>
      </c>
      <c r="H20804" s="75">
        <v>3</v>
      </c>
    </row>
    <row r="20805" spans="1:8">
      <c r="A20805" s="43">
        <v>1974</v>
      </c>
      <c r="B20805" s="74">
        <v>46274</v>
      </c>
      <c r="C20805" s="30" t="s">
        <v>700</v>
      </c>
      <c r="D20805" s="30" t="s">
        <v>701</v>
      </c>
      <c r="E20805" s="75">
        <v>81</v>
      </c>
      <c r="F20805" s="30" t="s">
        <v>70</v>
      </c>
      <c r="G20805" s="30" t="s">
        <v>71</v>
      </c>
      <c r="H20805" s="75">
        <v>2</v>
      </c>
    </row>
    <row r="20806" spans="1:8">
      <c r="A20806" s="43">
        <v>1974</v>
      </c>
      <c r="B20806" s="74">
        <v>46274</v>
      </c>
      <c r="C20806" s="30" t="s">
        <v>704</v>
      </c>
      <c r="D20806" s="30" t="s">
        <v>705</v>
      </c>
      <c r="E20806" s="75">
        <v>14</v>
      </c>
      <c r="F20806" s="30" t="s">
        <v>76</v>
      </c>
      <c r="G20806" s="30" t="s">
        <v>77</v>
      </c>
      <c r="H20806" s="75">
        <v>1</v>
      </c>
    </row>
    <row r="20807" spans="1:8">
      <c r="A20807" s="43">
        <v>1974</v>
      </c>
      <c r="B20807" s="74">
        <v>46274</v>
      </c>
      <c r="C20807" s="30" t="s">
        <v>706</v>
      </c>
      <c r="D20807" s="30" t="s">
        <v>707</v>
      </c>
      <c r="E20807" s="75">
        <v>39</v>
      </c>
      <c r="F20807" s="30" t="s">
        <v>78</v>
      </c>
      <c r="G20807" s="30" t="s">
        <v>79</v>
      </c>
      <c r="H20807" s="75">
        <v>2</v>
      </c>
    </row>
    <row r="20808" spans="1:8">
      <c r="A20808" s="43">
        <v>1974</v>
      </c>
      <c r="B20808" s="74">
        <v>46274</v>
      </c>
      <c r="C20808" s="30" t="s">
        <v>708</v>
      </c>
      <c r="D20808" s="30" t="s">
        <v>709</v>
      </c>
      <c r="E20808" s="75">
        <v>79</v>
      </c>
      <c r="F20808" s="30" t="s">
        <v>76</v>
      </c>
      <c r="G20808" s="30" t="s">
        <v>77</v>
      </c>
      <c r="H20808" s="75">
        <v>1</v>
      </c>
    </row>
    <row r="20809" spans="1:8">
      <c r="A20809" s="43">
        <v>1974</v>
      </c>
      <c r="B20809" s="74">
        <v>46274</v>
      </c>
      <c r="C20809" s="30" t="s">
        <v>714</v>
      </c>
      <c r="D20809" s="30" t="s">
        <v>715</v>
      </c>
      <c r="E20809" s="75">
        <v>21</v>
      </c>
      <c r="F20809" s="30" t="s">
        <v>76</v>
      </c>
      <c r="G20809" s="30" t="s">
        <v>77</v>
      </c>
      <c r="H20809" s="75">
        <v>1</v>
      </c>
    </row>
    <row r="20810" spans="1:8">
      <c r="A20810" s="43">
        <v>1974</v>
      </c>
      <c r="B20810" s="74">
        <v>46274</v>
      </c>
      <c r="C20810" s="30" t="s">
        <v>720</v>
      </c>
      <c r="D20810" s="30" t="s">
        <v>721</v>
      </c>
      <c r="E20810" s="75">
        <v>45</v>
      </c>
      <c r="F20810" s="30" t="s">
        <v>53</v>
      </c>
      <c r="G20810" s="30" t="s">
        <v>54</v>
      </c>
      <c r="H20810" s="75">
        <v>1</v>
      </c>
    </row>
    <row r="20811" spans="1:8">
      <c r="A20811" s="43">
        <v>1974</v>
      </c>
      <c r="B20811" s="74">
        <v>46274</v>
      </c>
      <c r="C20811" s="30" t="s">
        <v>722</v>
      </c>
      <c r="D20811" s="30" t="s">
        <v>723</v>
      </c>
      <c r="E20811" s="75">
        <v>5</v>
      </c>
      <c r="F20811" s="30" t="s">
        <v>76</v>
      </c>
      <c r="G20811" s="30" t="s">
        <v>77</v>
      </c>
      <c r="H20811" s="75">
        <v>1</v>
      </c>
    </row>
    <row r="20812" spans="1:8">
      <c r="A20812" s="43">
        <v>1974</v>
      </c>
      <c r="B20812" s="74">
        <v>46274</v>
      </c>
      <c r="C20812" s="30" t="s">
        <v>726</v>
      </c>
      <c r="D20812" s="30" t="s">
        <v>727</v>
      </c>
      <c r="E20812" s="75">
        <v>1</v>
      </c>
      <c r="F20812" s="30" t="s">
        <v>76</v>
      </c>
      <c r="G20812" s="30" t="s">
        <v>77</v>
      </c>
      <c r="H20812" s="75">
        <v>1</v>
      </c>
    </row>
    <row r="20813" spans="1:8">
      <c r="A20813" s="43">
        <v>1974</v>
      </c>
      <c r="B20813" s="74">
        <v>46274</v>
      </c>
      <c r="C20813" s="30" t="s">
        <v>728</v>
      </c>
      <c r="D20813" s="30" t="s">
        <v>729</v>
      </c>
      <c r="E20813" s="75">
        <v>19</v>
      </c>
      <c r="F20813" s="30" t="s">
        <v>70</v>
      </c>
      <c r="G20813" s="30" t="s">
        <v>71</v>
      </c>
      <c r="H20813" s="75">
        <v>2</v>
      </c>
    </row>
    <row r="20814" spans="1:8">
      <c r="A20814" s="43">
        <v>1974</v>
      </c>
      <c r="B20814" s="74">
        <v>46274</v>
      </c>
      <c r="C20814" s="30" t="s">
        <v>730</v>
      </c>
      <c r="D20814" s="30" t="s">
        <v>731</v>
      </c>
      <c r="E20814" s="75">
        <v>16</v>
      </c>
      <c r="F20814" s="30" t="s">
        <v>70</v>
      </c>
      <c r="G20814" s="30" t="s">
        <v>71</v>
      </c>
      <c r="H20814" s="75">
        <v>2</v>
      </c>
    </row>
    <row r="20815" spans="1:8">
      <c r="A20815" s="43">
        <v>1974</v>
      </c>
      <c r="B20815" s="74">
        <v>46273</v>
      </c>
      <c r="C20815" s="30" t="s">
        <v>675</v>
      </c>
      <c r="D20815" s="30" t="s">
        <v>676</v>
      </c>
      <c r="E20815" s="75">
        <v>189</v>
      </c>
      <c r="F20815" s="30" t="s">
        <v>60</v>
      </c>
      <c r="G20815" s="30" t="s">
        <v>61</v>
      </c>
      <c r="H20815" s="75">
        <v>4</v>
      </c>
    </row>
    <row r="20816" spans="1:8">
      <c r="A20816" s="43">
        <v>1974</v>
      </c>
      <c r="B20816" s="74">
        <v>46273</v>
      </c>
      <c r="C20816" s="30" t="s">
        <v>678</v>
      </c>
      <c r="D20816" s="30" t="s">
        <v>679</v>
      </c>
      <c r="E20816" s="75">
        <v>119</v>
      </c>
      <c r="F20816" s="30" t="s">
        <v>70</v>
      </c>
      <c r="G20816" s="30" t="s">
        <v>71</v>
      </c>
      <c r="H20816" s="75">
        <v>2</v>
      </c>
    </row>
    <row r="20817" spans="1:8">
      <c r="A20817" s="43">
        <v>1974</v>
      </c>
      <c r="B20817" s="74">
        <v>46273</v>
      </c>
      <c r="C20817" s="30" t="s">
        <v>680</v>
      </c>
      <c r="D20817" s="30" t="s">
        <v>681</v>
      </c>
      <c r="E20817" s="75">
        <v>29</v>
      </c>
      <c r="F20817" s="30" t="s">
        <v>70</v>
      </c>
      <c r="G20817" s="30" t="s">
        <v>71</v>
      </c>
      <c r="H20817" s="75">
        <v>2</v>
      </c>
    </row>
    <row r="20818" spans="1:8">
      <c r="A20818" s="43">
        <v>1974</v>
      </c>
      <c r="B20818" s="74">
        <v>46273</v>
      </c>
      <c r="C20818" s="30" t="s">
        <v>682</v>
      </c>
      <c r="D20818" s="30" t="s">
        <v>683</v>
      </c>
      <c r="E20818" s="75">
        <v>155</v>
      </c>
      <c r="F20818" s="30" t="s">
        <v>70</v>
      </c>
      <c r="G20818" s="30" t="s">
        <v>71</v>
      </c>
      <c r="H20818" s="75">
        <v>2</v>
      </c>
    </row>
    <row r="20819" spans="1:8">
      <c r="A20819" s="43">
        <v>1974</v>
      </c>
      <c r="B20819" s="74">
        <v>46273</v>
      </c>
      <c r="C20819" s="30" t="s">
        <v>686</v>
      </c>
      <c r="D20819" s="30" t="s">
        <v>687</v>
      </c>
      <c r="E20819" s="75">
        <v>102</v>
      </c>
      <c r="F20819" s="30" t="s">
        <v>70</v>
      </c>
      <c r="G20819" s="30" t="s">
        <v>71</v>
      </c>
      <c r="H20819" s="75">
        <v>2</v>
      </c>
    </row>
    <row r="20820" spans="1:8">
      <c r="A20820" s="43">
        <v>1974</v>
      </c>
      <c r="B20820" s="74">
        <v>46273</v>
      </c>
      <c r="C20820" s="30" t="s">
        <v>690</v>
      </c>
      <c r="D20820" s="30" t="s">
        <v>691</v>
      </c>
      <c r="E20820" s="75">
        <v>93</v>
      </c>
      <c r="F20820" s="30" t="s">
        <v>70</v>
      </c>
      <c r="G20820" s="30" t="s">
        <v>71</v>
      </c>
      <c r="H20820" s="75">
        <v>2</v>
      </c>
    </row>
    <row r="20821" spans="1:8">
      <c r="A20821" s="43">
        <v>1974</v>
      </c>
      <c r="B20821" s="74">
        <v>46273</v>
      </c>
      <c r="C20821" s="30" t="s">
        <v>692</v>
      </c>
      <c r="D20821" s="30" t="s">
        <v>693</v>
      </c>
      <c r="E20821" s="75">
        <v>58</v>
      </c>
      <c r="F20821" s="30" t="s">
        <v>60</v>
      </c>
      <c r="G20821" s="30" t="s">
        <v>61</v>
      </c>
      <c r="H20821" s="75">
        <v>4</v>
      </c>
    </row>
    <row r="20822" spans="1:8">
      <c r="A20822" s="43">
        <v>1974</v>
      </c>
      <c r="B20822" s="74">
        <v>46273</v>
      </c>
      <c r="C20822" s="30" t="s">
        <v>694</v>
      </c>
      <c r="D20822" s="30" t="s">
        <v>695</v>
      </c>
      <c r="E20822" s="75">
        <v>120</v>
      </c>
      <c r="F20822" s="30" t="s">
        <v>53</v>
      </c>
      <c r="G20822" s="30" t="s">
        <v>54</v>
      </c>
      <c r="H20822" s="75">
        <v>1</v>
      </c>
    </row>
    <row r="20823" spans="1:8">
      <c r="A20823" s="43">
        <v>1974</v>
      </c>
      <c r="B20823" s="74">
        <v>46273</v>
      </c>
      <c r="C20823" s="30" t="s">
        <v>698</v>
      </c>
      <c r="D20823" s="30" t="s">
        <v>699</v>
      </c>
      <c r="E20823" s="75">
        <v>220</v>
      </c>
      <c r="F20823" s="30" t="s">
        <v>66</v>
      </c>
      <c r="G20823" s="30" t="s">
        <v>67</v>
      </c>
      <c r="H20823" s="75">
        <v>2</v>
      </c>
    </row>
    <row r="20824" spans="1:8">
      <c r="A20824" s="43">
        <v>1974</v>
      </c>
      <c r="B20824" s="74">
        <v>46273</v>
      </c>
      <c r="C20824" s="30" t="s">
        <v>700</v>
      </c>
      <c r="D20824" s="30" t="s">
        <v>701</v>
      </c>
      <c r="E20824" s="75">
        <v>70</v>
      </c>
      <c r="F20824" s="30" t="s">
        <v>70</v>
      </c>
      <c r="G20824" s="30" t="s">
        <v>71</v>
      </c>
      <c r="H20824" s="75">
        <v>2</v>
      </c>
    </row>
    <row r="20825" spans="1:8">
      <c r="A20825" s="43">
        <v>1974</v>
      </c>
      <c r="B20825" s="74">
        <v>46273</v>
      </c>
      <c r="C20825" s="30" t="s">
        <v>704</v>
      </c>
      <c r="D20825" s="30" t="s">
        <v>705</v>
      </c>
      <c r="E20825" s="75">
        <v>9</v>
      </c>
      <c r="F20825" s="30" t="s">
        <v>76</v>
      </c>
      <c r="G20825" s="30" t="s">
        <v>77</v>
      </c>
      <c r="H20825" s="75">
        <v>1</v>
      </c>
    </row>
    <row r="20826" spans="1:8">
      <c r="A20826" s="43">
        <v>1974</v>
      </c>
      <c r="B20826" s="74">
        <v>46273</v>
      </c>
      <c r="C20826" s="30" t="s">
        <v>706</v>
      </c>
      <c r="D20826" s="30" t="s">
        <v>707</v>
      </c>
      <c r="E20826" s="75">
        <v>199</v>
      </c>
      <c r="F20826" s="30" t="s">
        <v>80</v>
      </c>
      <c r="G20826" s="30" t="s">
        <v>81</v>
      </c>
      <c r="H20826" s="75">
        <v>1</v>
      </c>
    </row>
    <row r="20827" spans="1:8">
      <c r="A20827" s="43">
        <v>1974</v>
      </c>
      <c r="B20827" s="74">
        <v>46273</v>
      </c>
      <c r="C20827" s="30" t="s">
        <v>708</v>
      </c>
      <c r="D20827" s="30" t="s">
        <v>709</v>
      </c>
      <c r="E20827" s="75">
        <v>257</v>
      </c>
      <c r="F20827" s="30" t="s">
        <v>72</v>
      </c>
      <c r="G20827" s="30" t="s">
        <v>73</v>
      </c>
      <c r="H20827" s="75">
        <v>3</v>
      </c>
    </row>
    <row r="20828" spans="1:8">
      <c r="A20828" s="43">
        <v>1974</v>
      </c>
      <c r="B20828" s="74">
        <v>46273</v>
      </c>
      <c r="C20828" s="30" t="s">
        <v>714</v>
      </c>
      <c r="D20828" s="30" t="s">
        <v>715</v>
      </c>
      <c r="E20828" s="75">
        <v>8</v>
      </c>
      <c r="F20828" s="30" t="s">
        <v>76</v>
      </c>
      <c r="G20828" s="30" t="s">
        <v>77</v>
      </c>
      <c r="H20828" s="75">
        <v>1</v>
      </c>
    </row>
    <row r="20829" spans="1:8">
      <c r="A20829" s="43">
        <v>1974</v>
      </c>
      <c r="B20829" s="74">
        <v>46273</v>
      </c>
      <c r="C20829" s="30" t="s">
        <v>716</v>
      </c>
      <c r="D20829" s="30" t="s">
        <v>717</v>
      </c>
      <c r="E20829" s="75">
        <v>10</v>
      </c>
      <c r="F20829" s="30" t="s">
        <v>76</v>
      </c>
      <c r="G20829" s="30" t="s">
        <v>77</v>
      </c>
      <c r="H20829" s="75">
        <v>1</v>
      </c>
    </row>
    <row r="20830" spans="1:8">
      <c r="A20830" s="43">
        <v>1974</v>
      </c>
      <c r="B20830" s="74">
        <v>46273</v>
      </c>
      <c r="C20830" s="30" t="s">
        <v>720</v>
      </c>
      <c r="D20830" s="30" t="s">
        <v>721</v>
      </c>
      <c r="E20830" s="75">
        <v>69</v>
      </c>
      <c r="F20830" s="30" t="s">
        <v>53</v>
      </c>
      <c r="G20830" s="30" t="s">
        <v>54</v>
      </c>
      <c r="H20830" s="75">
        <v>1</v>
      </c>
    </row>
    <row r="20831" spans="1:8">
      <c r="A20831" s="43">
        <v>1974</v>
      </c>
      <c r="B20831" s="74">
        <v>46273</v>
      </c>
      <c r="C20831" s="30" t="s">
        <v>722</v>
      </c>
      <c r="D20831" s="30" t="s">
        <v>723</v>
      </c>
      <c r="E20831" s="75">
        <v>2</v>
      </c>
      <c r="F20831" s="30" t="s">
        <v>76</v>
      </c>
      <c r="G20831" s="30" t="s">
        <v>77</v>
      </c>
      <c r="H20831" s="75">
        <v>1</v>
      </c>
    </row>
    <row r="20832" spans="1:8">
      <c r="A20832" s="43">
        <v>1974</v>
      </c>
      <c r="B20832" s="74">
        <v>46273</v>
      </c>
      <c r="C20832" s="30" t="s">
        <v>724</v>
      </c>
      <c r="D20832" s="30" t="s">
        <v>725</v>
      </c>
      <c r="E20832" s="75">
        <v>33</v>
      </c>
      <c r="F20832" s="30" t="s">
        <v>76</v>
      </c>
      <c r="G20832" s="30" t="s">
        <v>77</v>
      </c>
      <c r="H20832" s="75">
        <v>1</v>
      </c>
    </row>
    <row r="20833" spans="1:8">
      <c r="A20833" s="43">
        <v>1974</v>
      </c>
      <c r="B20833" s="74">
        <v>46273</v>
      </c>
      <c r="C20833" s="30" t="s">
        <v>728</v>
      </c>
      <c r="D20833" s="30" t="s">
        <v>729</v>
      </c>
      <c r="E20833" s="75">
        <v>1</v>
      </c>
      <c r="F20833" s="30" t="s">
        <v>68</v>
      </c>
      <c r="G20833" s="30" t="s">
        <v>69</v>
      </c>
      <c r="H20833" s="75">
        <v>1</v>
      </c>
    </row>
    <row r="20834" spans="1:8">
      <c r="A20834" s="43">
        <v>1974</v>
      </c>
      <c r="B20834" s="74">
        <v>46273</v>
      </c>
      <c r="C20834" s="30" t="s">
        <v>730</v>
      </c>
      <c r="D20834" s="30" t="s">
        <v>731</v>
      </c>
      <c r="E20834" s="75">
        <v>34</v>
      </c>
      <c r="F20834" s="30" t="s">
        <v>70</v>
      </c>
      <c r="G20834" s="30" t="s">
        <v>71</v>
      </c>
      <c r="H20834" s="75">
        <v>2</v>
      </c>
    </row>
    <row r="20835" spans="1:8">
      <c r="A20835" s="43">
        <v>1974</v>
      </c>
      <c r="B20835" s="74">
        <v>46272</v>
      </c>
      <c r="C20835" s="30" t="s">
        <v>675</v>
      </c>
      <c r="D20835" s="30" t="s">
        <v>676</v>
      </c>
      <c r="E20835" s="75">
        <v>139</v>
      </c>
      <c r="F20835" s="30" t="s">
        <v>60</v>
      </c>
      <c r="G20835" s="30" t="s">
        <v>61</v>
      </c>
      <c r="H20835" s="75">
        <v>4</v>
      </c>
    </row>
    <row r="20836" spans="1:8">
      <c r="A20836" s="43">
        <v>1974</v>
      </c>
      <c r="B20836" s="74">
        <v>46272</v>
      </c>
      <c r="C20836" s="30" t="s">
        <v>678</v>
      </c>
      <c r="D20836" s="30" t="s">
        <v>679</v>
      </c>
      <c r="E20836" s="75">
        <v>69</v>
      </c>
      <c r="F20836" s="30" t="s">
        <v>70</v>
      </c>
      <c r="G20836" s="30" t="s">
        <v>71</v>
      </c>
      <c r="H20836" s="75">
        <v>2</v>
      </c>
    </row>
    <row r="20837" spans="1:8">
      <c r="A20837" s="43">
        <v>1974</v>
      </c>
      <c r="B20837" s="74">
        <v>46272</v>
      </c>
      <c r="C20837" s="30" t="s">
        <v>680</v>
      </c>
      <c r="D20837" s="30" t="s">
        <v>681</v>
      </c>
      <c r="E20837" s="75">
        <v>14</v>
      </c>
      <c r="F20837" s="30" t="s">
        <v>68</v>
      </c>
      <c r="G20837" s="30" t="s">
        <v>69</v>
      </c>
      <c r="H20837" s="75">
        <v>1</v>
      </c>
    </row>
    <row r="20838" spans="1:8">
      <c r="A20838" s="43">
        <v>1974</v>
      </c>
      <c r="B20838" s="74">
        <v>46272</v>
      </c>
      <c r="C20838" s="30" t="s">
        <v>682</v>
      </c>
      <c r="D20838" s="30" t="s">
        <v>683</v>
      </c>
      <c r="E20838" s="75">
        <v>56</v>
      </c>
      <c r="F20838" s="30" t="s">
        <v>68</v>
      </c>
      <c r="G20838" s="30" t="s">
        <v>69</v>
      </c>
      <c r="H20838" s="75">
        <v>1</v>
      </c>
    </row>
    <row r="20839" spans="1:8">
      <c r="A20839" s="43">
        <v>1974</v>
      </c>
      <c r="B20839" s="74">
        <v>46272</v>
      </c>
      <c r="C20839" s="30" t="s">
        <v>686</v>
      </c>
      <c r="D20839" s="30" t="s">
        <v>687</v>
      </c>
      <c r="E20839" s="75">
        <v>87</v>
      </c>
      <c r="F20839" s="30" t="s">
        <v>68</v>
      </c>
      <c r="G20839" s="30" t="s">
        <v>69</v>
      </c>
      <c r="H20839" s="75">
        <v>1</v>
      </c>
    </row>
    <row r="20840" spans="1:8">
      <c r="A20840" s="43">
        <v>1974</v>
      </c>
      <c r="B20840" s="74">
        <v>46272</v>
      </c>
      <c r="C20840" s="30" t="s">
        <v>690</v>
      </c>
      <c r="D20840" s="30" t="s">
        <v>691</v>
      </c>
      <c r="E20840" s="75">
        <v>33</v>
      </c>
      <c r="F20840" s="30" t="s">
        <v>70</v>
      </c>
      <c r="G20840" s="30" t="s">
        <v>71</v>
      </c>
      <c r="H20840" s="75">
        <v>2</v>
      </c>
    </row>
    <row r="20841" spans="1:8">
      <c r="A20841" s="43">
        <v>1974</v>
      </c>
      <c r="B20841" s="74">
        <v>46272</v>
      </c>
      <c r="C20841" s="30" t="s">
        <v>692</v>
      </c>
      <c r="D20841" s="30" t="s">
        <v>693</v>
      </c>
      <c r="E20841" s="75">
        <v>44</v>
      </c>
      <c r="F20841" s="30" t="s">
        <v>66</v>
      </c>
      <c r="G20841" s="30" t="s">
        <v>67</v>
      </c>
      <c r="H20841" s="75">
        <v>2</v>
      </c>
    </row>
    <row r="20842" spans="1:8">
      <c r="A20842" s="43">
        <v>1974</v>
      </c>
      <c r="B20842" s="74">
        <v>46272</v>
      </c>
      <c r="C20842" s="30" t="s">
        <v>694</v>
      </c>
      <c r="D20842" s="30" t="s">
        <v>695</v>
      </c>
      <c r="E20842" s="75">
        <v>22</v>
      </c>
      <c r="F20842" s="30" t="s">
        <v>53</v>
      </c>
      <c r="G20842" s="30" t="s">
        <v>54</v>
      </c>
      <c r="H20842" s="75">
        <v>1</v>
      </c>
    </row>
    <row r="20843" spans="1:8">
      <c r="A20843" s="43">
        <v>1974</v>
      </c>
      <c r="B20843" s="74">
        <v>46272</v>
      </c>
      <c r="C20843" s="30" t="s">
        <v>698</v>
      </c>
      <c r="D20843" s="30" t="s">
        <v>699</v>
      </c>
      <c r="E20843" s="75">
        <v>22</v>
      </c>
      <c r="F20843" s="30" t="s">
        <v>56</v>
      </c>
      <c r="G20843" s="30" t="s">
        <v>57</v>
      </c>
      <c r="H20843" s="75">
        <v>2</v>
      </c>
    </row>
    <row r="20844" spans="1:8">
      <c r="A20844" s="43">
        <v>1974</v>
      </c>
      <c r="B20844" s="74">
        <v>46272</v>
      </c>
      <c r="C20844" s="30" t="s">
        <v>700</v>
      </c>
      <c r="D20844" s="30" t="s">
        <v>701</v>
      </c>
      <c r="E20844" s="75">
        <v>11</v>
      </c>
      <c r="F20844" s="30" t="s">
        <v>68</v>
      </c>
      <c r="G20844" s="30" t="s">
        <v>69</v>
      </c>
      <c r="H20844" s="75">
        <v>1</v>
      </c>
    </row>
    <row r="20845" spans="1:8">
      <c r="A20845" s="43">
        <v>1974</v>
      </c>
      <c r="B20845" s="74">
        <v>46272</v>
      </c>
      <c r="C20845" s="30" t="s">
        <v>704</v>
      </c>
      <c r="D20845" s="30" t="s">
        <v>705</v>
      </c>
      <c r="E20845" s="75">
        <v>19</v>
      </c>
      <c r="F20845" s="30" t="s">
        <v>76</v>
      </c>
      <c r="G20845" s="30" t="s">
        <v>77</v>
      </c>
      <c r="H20845" s="75">
        <v>1</v>
      </c>
    </row>
    <row r="20846" spans="1:8">
      <c r="A20846" s="43">
        <v>1974</v>
      </c>
      <c r="B20846" s="74">
        <v>46272</v>
      </c>
      <c r="C20846" s="30" t="s">
        <v>706</v>
      </c>
      <c r="D20846" s="30" t="s">
        <v>707</v>
      </c>
      <c r="E20846" s="75">
        <v>312</v>
      </c>
      <c r="F20846" s="30" t="s">
        <v>80</v>
      </c>
      <c r="G20846" s="30" t="s">
        <v>81</v>
      </c>
      <c r="H20846" s="75">
        <v>1</v>
      </c>
    </row>
    <row r="20847" spans="1:8">
      <c r="A20847" s="43">
        <v>1974</v>
      </c>
      <c r="B20847" s="74">
        <v>46272</v>
      </c>
      <c r="C20847" s="30" t="s">
        <v>714</v>
      </c>
      <c r="D20847" s="30" t="s">
        <v>715</v>
      </c>
      <c r="E20847" s="75">
        <v>17</v>
      </c>
      <c r="F20847" s="30" t="s">
        <v>70</v>
      </c>
      <c r="G20847" s="30" t="s">
        <v>71</v>
      </c>
      <c r="H20847" s="75">
        <v>2</v>
      </c>
    </row>
    <row r="20848" spans="1:8">
      <c r="A20848" s="43">
        <v>1974</v>
      </c>
      <c r="B20848" s="74">
        <v>46272</v>
      </c>
      <c r="C20848" s="30" t="s">
        <v>716</v>
      </c>
      <c r="D20848" s="30" t="s">
        <v>717</v>
      </c>
      <c r="E20848" s="75">
        <v>36</v>
      </c>
      <c r="F20848" s="30" t="s">
        <v>70</v>
      </c>
      <c r="G20848" s="30" t="s">
        <v>71</v>
      </c>
      <c r="H20848" s="75">
        <v>2</v>
      </c>
    </row>
    <row r="20849" spans="1:8">
      <c r="A20849" s="43">
        <v>1974</v>
      </c>
      <c r="B20849" s="74">
        <v>46272</v>
      </c>
      <c r="C20849" s="30" t="s">
        <v>720</v>
      </c>
      <c r="D20849" s="30" t="s">
        <v>721</v>
      </c>
      <c r="E20849" s="75">
        <v>21</v>
      </c>
      <c r="F20849" s="30" t="s">
        <v>53</v>
      </c>
      <c r="G20849" s="30" t="s">
        <v>54</v>
      </c>
      <c r="H20849" s="75">
        <v>1</v>
      </c>
    </row>
    <row r="20850" spans="1:8">
      <c r="A20850" s="43">
        <v>1974</v>
      </c>
      <c r="B20850" s="74">
        <v>46272</v>
      </c>
      <c r="C20850" s="30" t="s">
        <v>728</v>
      </c>
      <c r="D20850" s="30" t="s">
        <v>729</v>
      </c>
      <c r="E20850" s="75">
        <v>3</v>
      </c>
      <c r="F20850" s="30" t="s">
        <v>76</v>
      </c>
      <c r="G20850" s="30" t="s">
        <v>77</v>
      </c>
      <c r="H20850" s="75">
        <v>1</v>
      </c>
    </row>
    <row r="20851" spans="1:8">
      <c r="A20851" s="43">
        <v>1974</v>
      </c>
      <c r="B20851" s="74">
        <v>46272</v>
      </c>
      <c r="C20851" s="30" t="s">
        <v>730</v>
      </c>
      <c r="D20851" s="30" t="s">
        <v>731</v>
      </c>
      <c r="E20851" s="75">
        <v>4</v>
      </c>
      <c r="F20851" s="30" t="s">
        <v>70</v>
      </c>
      <c r="G20851" s="30" t="s">
        <v>71</v>
      </c>
      <c r="H20851" s="75">
        <v>2</v>
      </c>
    </row>
    <row r="20852" spans="1:8">
      <c r="A20852" s="43">
        <v>1974</v>
      </c>
      <c r="B20852" s="74">
        <v>46270</v>
      </c>
      <c r="C20852" s="30" t="s">
        <v>675</v>
      </c>
      <c r="D20852" s="30" t="s">
        <v>676</v>
      </c>
      <c r="E20852" s="75">
        <v>66</v>
      </c>
      <c r="F20852" s="30" t="s">
        <v>72</v>
      </c>
      <c r="G20852" s="30" t="s">
        <v>73</v>
      </c>
      <c r="H20852" s="75">
        <v>3</v>
      </c>
    </row>
    <row r="20853" spans="1:8">
      <c r="A20853" s="43">
        <v>1974</v>
      </c>
      <c r="B20853" s="74">
        <v>46270</v>
      </c>
      <c r="C20853" s="30" t="s">
        <v>678</v>
      </c>
      <c r="D20853" s="30" t="s">
        <v>679</v>
      </c>
      <c r="E20853" s="75">
        <v>24</v>
      </c>
      <c r="F20853" s="30" t="s">
        <v>70</v>
      </c>
      <c r="G20853" s="30" t="s">
        <v>71</v>
      </c>
      <c r="H20853" s="75">
        <v>2</v>
      </c>
    </row>
    <row r="20854" spans="1:8">
      <c r="A20854" s="43">
        <v>1974</v>
      </c>
      <c r="B20854" s="74">
        <v>46270</v>
      </c>
      <c r="C20854" s="30" t="s">
        <v>680</v>
      </c>
      <c r="D20854" s="30" t="s">
        <v>681</v>
      </c>
      <c r="E20854" s="75">
        <v>18</v>
      </c>
      <c r="F20854" s="30" t="s">
        <v>70</v>
      </c>
      <c r="G20854" s="30" t="s">
        <v>71</v>
      </c>
      <c r="H20854" s="75">
        <v>2</v>
      </c>
    </row>
    <row r="20855" spans="1:8">
      <c r="A20855" s="43">
        <v>1974</v>
      </c>
      <c r="B20855" s="74">
        <v>46270</v>
      </c>
      <c r="C20855" s="30" t="s">
        <v>682</v>
      </c>
      <c r="D20855" s="30" t="s">
        <v>683</v>
      </c>
      <c r="E20855" s="75">
        <v>19</v>
      </c>
      <c r="F20855" s="30" t="s">
        <v>70</v>
      </c>
      <c r="G20855" s="30" t="s">
        <v>71</v>
      </c>
      <c r="H20855" s="75">
        <v>2</v>
      </c>
    </row>
    <row r="20856" spans="1:8">
      <c r="A20856" s="43">
        <v>1974</v>
      </c>
      <c r="B20856" s="74">
        <v>46270</v>
      </c>
      <c r="C20856" s="30" t="s">
        <v>692</v>
      </c>
      <c r="D20856" s="30" t="s">
        <v>693</v>
      </c>
      <c r="E20856" s="75">
        <v>33</v>
      </c>
      <c r="F20856" s="30" t="s">
        <v>72</v>
      </c>
      <c r="G20856" s="30" t="s">
        <v>73</v>
      </c>
      <c r="H20856" s="75">
        <v>3</v>
      </c>
    </row>
    <row r="20857" spans="1:8">
      <c r="A20857" s="43">
        <v>1974</v>
      </c>
      <c r="B20857" s="74">
        <v>46270</v>
      </c>
      <c r="C20857" s="30" t="s">
        <v>694</v>
      </c>
      <c r="D20857" s="30" t="s">
        <v>695</v>
      </c>
      <c r="E20857" s="75">
        <v>70</v>
      </c>
      <c r="F20857" s="30" t="s">
        <v>53</v>
      </c>
      <c r="G20857" s="30" t="s">
        <v>54</v>
      </c>
      <c r="H20857" s="75">
        <v>1</v>
      </c>
    </row>
    <row r="20858" spans="1:8">
      <c r="A20858" s="43">
        <v>1974</v>
      </c>
      <c r="B20858" s="74">
        <v>46270</v>
      </c>
      <c r="C20858" s="30" t="s">
        <v>698</v>
      </c>
      <c r="D20858" s="30" t="s">
        <v>699</v>
      </c>
      <c r="E20858" s="75">
        <v>57</v>
      </c>
      <c r="F20858" s="30" t="s">
        <v>53</v>
      </c>
      <c r="G20858" s="30" t="s">
        <v>54</v>
      </c>
      <c r="H20858" s="75">
        <v>1</v>
      </c>
    </row>
    <row r="20859" spans="1:8">
      <c r="A20859" s="43">
        <v>1974</v>
      </c>
      <c r="B20859" s="74">
        <v>46270</v>
      </c>
      <c r="C20859" s="30" t="s">
        <v>700</v>
      </c>
      <c r="D20859" s="30" t="s">
        <v>701</v>
      </c>
      <c r="E20859" s="75">
        <v>32</v>
      </c>
      <c r="F20859" s="30" t="s">
        <v>68</v>
      </c>
      <c r="G20859" s="30" t="s">
        <v>69</v>
      </c>
      <c r="H20859" s="75">
        <v>1</v>
      </c>
    </row>
    <row r="20860" spans="1:8">
      <c r="A20860" s="43">
        <v>1974</v>
      </c>
      <c r="B20860" s="74">
        <v>46270</v>
      </c>
      <c r="C20860" s="30" t="s">
        <v>708</v>
      </c>
      <c r="D20860" s="30" t="s">
        <v>709</v>
      </c>
      <c r="E20860" s="75">
        <v>5</v>
      </c>
      <c r="F20860" s="30" t="s">
        <v>76</v>
      </c>
      <c r="G20860" s="30" t="s">
        <v>77</v>
      </c>
      <c r="H20860" s="75">
        <v>1</v>
      </c>
    </row>
    <row r="20861" spans="1:8">
      <c r="A20861" s="43">
        <v>1974</v>
      </c>
      <c r="B20861" s="74">
        <v>46270</v>
      </c>
      <c r="C20861" s="30" t="s">
        <v>714</v>
      </c>
      <c r="D20861" s="30" t="s">
        <v>715</v>
      </c>
      <c r="E20861" s="75">
        <v>24</v>
      </c>
      <c r="F20861" s="30" t="s">
        <v>70</v>
      </c>
      <c r="G20861" s="30" t="s">
        <v>71</v>
      </c>
      <c r="H20861" s="75">
        <v>2</v>
      </c>
    </row>
    <row r="20862" spans="1:8">
      <c r="A20862" s="43">
        <v>1974</v>
      </c>
      <c r="B20862" s="74">
        <v>46270</v>
      </c>
      <c r="C20862" s="30" t="s">
        <v>716</v>
      </c>
      <c r="D20862" s="30" t="s">
        <v>717</v>
      </c>
      <c r="E20862" s="75">
        <v>8</v>
      </c>
      <c r="F20862" s="30" t="s">
        <v>70</v>
      </c>
      <c r="G20862" s="30" t="s">
        <v>71</v>
      </c>
      <c r="H20862" s="75">
        <v>2</v>
      </c>
    </row>
    <row r="20863" spans="1:8">
      <c r="A20863" s="43">
        <v>1974</v>
      </c>
      <c r="B20863" s="74">
        <v>46270</v>
      </c>
      <c r="C20863" s="30" t="s">
        <v>728</v>
      </c>
      <c r="D20863" s="30" t="s">
        <v>729</v>
      </c>
      <c r="E20863" s="75">
        <v>8</v>
      </c>
      <c r="F20863" s="30" t="s">
        <v>76</v>
      </c>
      <c r="G20863" s="30" t="s">
        <v>77</v>
      </c>
      <c r="H20863" s="75">
        <v>1</v>
      </c>
    </row>
    <row r="20864" spans="1:8">
      <c r="A20864" s="43">
        <v>1974</v>
      </c>
      <c r="B20864" s="74">
        <v>46270</v>
      </c>
      <c r="C20864" s="30" t="s">
        <v>730</v>
      </c>
      <c r="D20864" s="30" t="s">
        <v>731</v>
      </c>
      <c r="E20864" s="75">
        <v>20</v>
      </c>
      <c r="F20864" s="30" t="s">
        <v>70</v>
      </c>
      <c r="G20864" s="30" t="s">
        <v>71</v>
      </c>
      <c r="H20864" s="75">
        <v>2</v>
      </c>
    </row>
    <row r="20865" spans="1:8">
      <c r="A20865" s="43">
        <v>1974</v>
      </c>
      <c r="B20865" s="74">
        <v>46269</v>
      </c>
      <c r="C20865" s="30" t="s">
        <v>675</v>
      </c>
      <c r="D20865" s="30" t="s">
        <v>676</v>
      </c>
      <c r="E20865" s="75">
        <v>68</v>
      </c>
      <c r="F20865" s="30" t="s">
        <v>60</v>
      </c>
      <c r="G20865" s="30" t="s">
        <v>61</v>
      </c>
      <c r="H20865" s="75">
        <v>4</v>
      </c>
    </row>
    <row r="20866" spans="1:8">
      <c r="A20866" s="43">
        <v>1974</v>
      </c>
      <c r="B20866" s="74">
        <v>46269</v>
      </c>
      <c r="C20866" s="30" t="s">
        <v>678</v>
      </c>
      <c r="D20866" s="30" t="s">
        <v>679</v>
      </c>
      <c r="E20866" s="75">
        <v>83</v>
      </c>
      <c r="F20866" s="30" t="s">
        <v>70</v>
      </c>
      <c r="G20866" s="30" t="s">
        <v>71</v>
      </c>
      <c r="H20866" s="75">
        <v>2</v>
      </c>
    </row>
    <row r="20867" spans="1:8">
      <c r="A20867" s="43">
        <v>1974</v>
      </c>
      <c r="B20867" s="74">
        <v>46269</v>
      </c>
      <c r="C20867" s="30" t="s">
        <v>680</v>
      </c>
      <c r="D20867" s="30" t="s">
        <v>681</v>
      </c>
      <c r="E20867" s="75">
        <v>105</v>
      </c>
      <c r="F20867" s="30" t="s">
        <v>70</v>
      </c>
      <c r="G20867" s="30" t="s">
        <v>71</v>
      </c>
      <c r="H20867" s="75">
        <v>2</v>
      </c>
    </row>
    <row r="20868" spans="1:8">
      <c r="A20868" s="43">
        <v>1974</v>
      </c>
      <c r="B20868" s="74">
        <v>46269</v>
      </c>
      <c r="C20868" s="30" t="s">
        <v>682</v>
      </c>
      <c r="D20868" s="30" t="s">
        <v>683</v>
      </c>
      <c r="E20868" s="75">
        <v>130</v>
      </c>
      <c r="F20868" s="30" t="s">
        <v>70</v>
      </c>
      <c r="G20868" s="30" t="s">
        <v>71</v>
      </c>
      <c r="H20868" s="75">
        <v>2</v>
      </c>
    </row>
    <row r="20869" spans="1:8">
      <c r="A20869" s="43">
        <v>1974</v>
      </c>
      <c r="B20869" s="74">
        <v>46269</v>
      </c>
      <c r="C20869" s="30" t="s">
        <v>686</v>
      </c>
      <c r="D20869" s="30" t="s">
        <v>687</v>
      </c>
      <c r="E20869" s="75">
        <v>62</v>
      </c>
      <c r="F20869" s="30" t="s">
        <v>70</v>
      </c>
      <c r="G20869" s="30" t="s">
        <v>71</v>
      </c>
      <c r="H20869" s="75">
        <v>2</v>
      </c>
    </row>
    <row r="20870" spans="1:8">
      <c r="A20870" s="43">
        <v>1974</v>
      </c>
      <c r="B20870" s="74">
        <v>46269</v>
      </c>
      <c r="C20870" s="30" t="s">
        <v>690</v>
      </c>
      <c r="D20870" s="30" t="s">
        <v>691</v>
      </c>
      <c r="E20870" s="75">
        <v>6</v>
      </c>
      <c r="F20870" s="30" t="s">
        <v>68</v>
      </c>
      <c r="G20870" s="30" t="s">
        <v>69</v>
      </c>
      <c r="H20870" s="75">
        <v>1</v>
      </c>
    </row>
    <row r="20871" spans="1:8">
      <c r="A20871" s="43">
        <v>1974</v>
      </c>
      <c r="B20871" s="74">
        <v>46269</v>
      </c>
      <c r="C20871" s="30" t="s">
        <v>692</v>
      </c>
      <c r="D20871" s="30" t="s">
        <v>693</v>
      </c>
      <c r="E20871" s="75">
        <v>32</v>
      </c>
      <c r="F20871" s="30" t="s">
        <v>80</v>
      </c>
      <c r="G20871" s="30" t="s">
        <v>81</v>
      </c>
      <c r="H20871" s="75">
        <v>1</v>
      </c>
    </row>
    <row r="20872" spans="1:8">
      <c r="A20872" s="43">
        <v>1974</v>
      </c>
      <c r="B20872" s="74">
        <v>46269</v>
      </c>
      <c r="C20872" s="30" t="s">
        <v>694</v>
      </c>
      <c r="D20872" s="30" t="s">
        <v>695</v>
      </c>
      <c r="E20872" s="75">
        <v>38</v>
      </c>
      <c r="F20872" s="30" t="s">
        <v>53</v>
      </c>
      <c r="G20872" s="30" t="s">
        <v>54</v>
      </c>
      <c r="H20872" s="75">
        <v>1</v>
      </c>
    </row>
    <row r="20873" spans="1:8">
      <c r="A20873" s="43">
        <v>1974</v>
      </c>
      <c r="B20873" s="74">
        <v>46269</v>
      </c>
      <c r="C20873" s="30" t="s">
        <v>698</v>
      </c>
      <c r="D20873" s="30" t="s">
        <v>699</v>
      </c>
      <c r="E20873" s="75">
        <v>167</v>
      </c>
      <c r="F20873" s="30" t="s">
        <v>66</v>
      </c>
      <c r="G20873" s="30" t="s">
        <v>67</v>
      </c>
      <c r="H20873" s="75">
        <v>2</v>
      </c>
    </row>
    <row r="20874" spans="1:8">
      <c r="A20874" s="43">
        <v>1974</v>
      </c>
      <c r="B20874" s="74">
        <v>46269</v>
      </c>
      <c r="C20874" s="30" t="s">
        <v>700</v>
      </c>
      <c r="D20874" s="30" t="s">
        <v>701</v>
      </c>
      <c r="E20874" s="75">
        <v>79</v>
      </c>
      <c r="F20874" s="30" t="s">
        <v>70</v>
      </c>
      <c r="G20874" s="30" t="s">
        <v>71</v>
      </c>
      <c r="H20874" s="75">
        <v>2</v>
      </c>
    </row>
    <row r="20875" spans="1:8">
      <c r="A20875" s="43">
        <v>1974</v>
      </c>
      <c r="B20875" s="74">
        <v>46269</v>
      </c>
      <c r="C20875" s="30" t="s">
        <v>704</v>
      </c>
      <c r="D20875" s="30" t="s">
        <v>705</v>
      </c>
      <c r="E20875" s="75">
        <v>39</v>
      </c>
      <c r="F20875" s="30" t="s">
        <v>76</v>
      </c>
      <c r="G20875" s="30" t="s">
        <v>77</v>
      </c>
      <c r="H20875" s="75">
        <v>1</v>
      </c>
    </row>
    <row r="20876" spans="1:8">
      <c r="A20876" s="43">
        <v>1974</v>
      </c>
      <c r="B20876" s="74">
        <v>46269</v>
      </c>
      <c r="C20876" s="30" t="s">
        <v>706</v>
      </c>
      <c r="D20876" s="30" t="s">
        <v>707</v>
      </c>
      <c r="E20876" s="75">
        <v>264</v>
      </c>
      <c r="F20876" s="30" t="s">
        <v>80</v>
      </c>
      <c r="G20876" s="30" t="s">
        <v>81</v>
      </c>
      <c r="H20876" s="75">
        <v>1</v>
      </c>
    </row>
    <row r="20877" spans="1:8">
      <c r="A20877" s="43">
        <v>1974</v>
      </c>
      <c r="B20877" s="74">
        <v>46269</v>
      </c>
      <c r="C20877" s="30" t="s">
        <v>708</v>
      </c>
      <c r="D20877" s="30" t="s">
        <v>709</v>
      </c>
      <c r="E20877" s="75">
        <v>48</v>
      </c>
      <c r="F20877" s="30" t="s">
        <v>78</v>
      </c>
      <c r="G20877" s="30" t="s">
        <v>79</v>
      </c>
      <c r="H20877" s="75">
        <v>2</v>
      </c>
    </row>
    <row r="20878" spans="1:8">
      <c r="A20878" s="43">
        <v>1974</v>
      </c>
      <c r="B20878" s="74">
        <v>46269</v>
      </c>
      <c r="C20878" s="30" t="s">
        <v>716</v>
      </c>
      <c r="D20878" s="30" t="s">
        <v>717</v>
      </c>
      <c r="E20878" s="75">
        <v>43</v>
      </c>
      <c r="F20878" s="30" t="s">
        <v>70</v>
      </c>
      <c r="G20878" s="30" t="s">
        <v>71</v>
      </c>
      <c r="H20878" s="75">
        <v>2</v>
      </c>
    </row>
    <row r="20879" spans="1:8">
      <c r="A20879" s="43">
        <v>1974</v>
      </c>
      <c r="B20879" s="74">
        <v>46269</v>
      </c>
      <c r="C20879" s="30" t="s">
        <v>720</v>
      </c>
      <c r="D20879" s="30" t="s">
        <v>721</v>
      </c>
      <c r="E20879" s="75">
        <v>59</v>
      </c>
      <c r="F20879" s="30" t="s">
        <v>53</v>
      </c>
      <c r="G20879" s="30" t="s">
        <v>54</v>
      </c>
      <c r="H20879" s="75">
        <v>1</v>
      </c>
    </row>
    <row r="20880" spans="1:8">
      <c r="A20880" s="43">
        <v>1974</v>
      </c>
      <c r="B20880" s="74">
        <v>46269</v>
      </c>
      <c r="C20880" s="30" t="s">
        <v>728</v>
      </c>
      <c r="D20880" s="30" t="s">
        <v>729</v>
      </c>
      <c r="E20880" s="75">
        <v>16</v>
      </c>
      <c r="F20880" s="30" t="s">
        <v>70</v>
      </c>
      <c r="G20880" s="30" t="s">
        <v>71</v>
      </c>
      <c r="H20880" s="75">
        <v>2</v>
      </c>
    </row>
    <row r="20881" spans="1:8">
      <c r="A20881" s="43">
        <v>1974</v>
      </c>
      <c r="B20881" s="74">
        <v>46268</v>
      </c>
      <c r="C20881" s="30" t="s">
        <v>675</v>
      </c>
      <c r="D20881" s="30" t="s">
        <v>676</v>
      </c>
      <c r="E20881" s="75">
        <v>125</v>
      </c>
      <c r="F20881" s="30" t="s">
        <v>60</v>
      </c>
      <c r="G20881" s="30" t="s">
        <v>61</v>
      </c>
      <c r="H20881" s="75">
        <v>4</v>
      </c>
    </row>
    <row r="20882" spans="1:8">
      <c r="A20882" s="43">
        <v>1974</v>
      </c>
      <c r="B20882" s="74">
        <v>46268</v>
      </c>
      <c r="C20882" s="30" t="s">
        <v>678</v>
      </c>
      <c r="D20882" s="30" t="s">
        <v>679</v>
      </c>
      <c r="E20882" s="75">
        <v>70</v>
      </c>
      <c r="F20882" s="30" t="s">
        <v>70</v>
      </c>
      <c r="G20882" s="30" t="s">
        <v>71</v>
      </c>
      <c r="H20882" s="75">
        <v>2</v>
      </c>
    </row>
    <row r="20883" spans="1:8">
      <c r="A20883" s="43">
        <v>1974</v>
      </c>
      <c r="B20883" s="74">
        <v>46268</v>
      </c>
      <c r="C20883" s="30" t="s">
        <v>680</v>
      </c>
      <c r="D20883" s="30" t="s">
        <v>681</v>
      </c>
      <c r="E20883" s="75">
        <v>66</v>
      </c>
      <c r="F20883" s="30" t="s">
        <v>70</v>
      </c>
      <c r="G20883" s="30" t="s">
        <v>71</v>
      </c>
      <c r="H20883" s="75">
        <v>2</v>
      </c>
    </row>
    <row r="20884" spans="1:8">
      <c r="A20884" s="43">
        <v>1974</v>
      </c>
      <c r="B20884" s="74">
        <v>46268</v>
      </c>
      <c r="C20884" s="30" t="s">
        <v>682</v>
      </c>
      <c r="D20884" s="30" t="s">
        <v>683</v>
      </c>
      <c r="E20884" s="75">
        <v>86</v>
      </c>
      <c r="F20884" s="30" t="s">
        <v>70</v>
      </c>
      <c r="G20884" s="30" t="s">
        <v>71</v>
      </c>
      <c r="H20884" s="75">
        <v>2</v>
      </c>
    </row>
    <row r="20885" spans="1:8">
      <c r="A20885" s="43">
        <v>1974</v>
      </c>
      <c r="B20885" s="74">
        <v>46268</v>
      </c>
      <c r="C20885" s="30" t="s">
        <v>686</v>
      </c>
      <c r="D20885" s="30" t="s">
        <v>687</v>
      </c>
      <c r="E20885" s="75">
        <v>148</v>
      </c>
      <c r="F20885" s="30" t="s">
        <v>70</v>
      </c>
      <c r="G20885" s="30" t="s">
        <v>71</v>
      </c>
      <c r="H20885" s="75">
        <v>2</v>
      </c>
    </row>
    <row r="20886" spans="1:8">
      <c r="A20886" s="43">
        <v>1974</v>
      </c>
      <c r="B20886" s="74">
        <v>46268</v>
      </c>
      <c r="C20886" s="30" t="s">
        <v>690</v>
      </c>
      <c r="D20886" s="30" t="s">
        <v>691</v>
      </c>
      <c r="E20886" s="75">
        <v>3</v>
      </c>
      <c r="F20886" s="30" t="s">
        <v>68</v>
      </c>
      <c r="G20886" s="30" t="s">
        <v>69</v>
      </c>
      <c r="H20886" s="75">
        <v>1</v>
      </c>
    </row>
    <row r="20887" spans="1:8">
      <c r="A20887" s="43">
        <v>1974</v>
      </c>
      <c r="B20887" s="74">
        <v>46268</v>
      </c>
      <c r="C20887" s="30" t="s">
        <v>692</v>
      </c>
      <c r="D20887" s="30" t="s">
        <v>693</v>
      </c>
      <c r="E20887" s="75">
        <v>224</v>
      </c>
      <c r="F20887" s="30" t="s">
        <v>60</v>
      </c>
      <c r="G20887" s="30" t="s">
        <v>61</v>
      </c>
      <c r="H20887" s="75">
        <v>4</v>
      </c>
    </row>
    <row r="20888" spans="1:8">
      <c r="A20888" s="43">
        <v>1974</v>
      </c>
      <c r="B20888" s="74">
        <v>46268</v>
      </c>
      <c r="C20888" s="30" t="s">
        <v>694</v>
      </c>
      <c r="D20888" s="30" t="s">
        <v>695</v>
      </c>
      <c r="E20888" s="75">
        <v>28</v>
      </c>
      <c r="F20888" s="30" t="s">
        <v>53</v>
      </c>
      <c r="G20888" s="30" t="s">
        <v>54</v>
      </c>
      <c r="H20888" s="75">
        <v>1</v>
      </c>
    </row>
    <row r="20889" spans="1:8">
      <c r="A20889" s="43">
        <v>1974</v>
      </c>
      <c r="B20889" s="74">
        <v>46268</v>
      </c>
      <c r="C20889" s="30" t="s">
        <v>698</v>
      </c>
      <c r="D20889" s="30" t="s">
        <v>699</v>
      </c>
      <c r="E20889" s="75">
        <v>72</v>
      </c>
      <c r="F20889" s="30" t="s">
        <v>66</v>
      </c>
      <c r="G20889" s="30" t="s">
        <v>67</v>
      </c>
      <c r="H20889" s="75">
        <v>2</v>
      </c>
    </row>
    <row r="20890" spans="1:8">
      <c r="A20890" s="43">
        <v>1974</v>
      </c>
      <c r="B20890" s="74">
        <v>46268</v>
      </c>
      <c r="C20890" s="30" t="s">
        <v>700</v>
      </c>
      <c r="D20890" s="30" t="s">
        <v>701</v>
      </c>
      <c r="E20890" s="75">
        <v>125</v>
      </c>
      <c r="F20890" s="30" t="s">
        <v>70</v>
      </c>
      <c r="G20890" s="30" t="s">
        <v>71</v>
      </c>
      <c r="H20890" s="75">
        <v>2</v>
      </c>
    </row>
    <row r="20891" spans="1:8">
      <c r="A20891" s="43">
        <v>1974</v>
      </c>
      <c r="B20891" s="74">
        <v>46268</v>
      </c>
      <c r="C20891" s="30" t="s">
        <v>704</v>
      </c>
      <c r="D20891" s="30" t="s">
        <v>705</v>
      </c>
      <c r="E20891" s="75">
        <v>3</v>
      </c>
      <c r="F20891" s="30" t="s">
        <v>76</v>
      </c>
      <c r="G20891" s="30" t="s">
        <v>77</v>
      </c>
      <c r="H20891" s="75">
        <v>1</v>
      </c>
    </row>
    <row r="20892" spans="1:8">
      <c r="A20892" s="43">
        <v>1974</v>
      </c>
      <c r="B20892" s="74">
        <v>46268</v>
      </c>
      <c r="C20892" s="30" t="s">
        <v>706</v>
      </c>
      <c r="D20892" s="30" t="s">
        <v>707</v>
      </c>
      <c r="E20892" s="75">
        <v>131</v>
      </c>
      <c r="F20892" s="30" t="s">
        <v>78</v>
      </c>
      <c r="G20892" s="30" t="s">
        <v>79</v>
      </c>
      <c r="H20892" s="75">
        <v>2</v>
      </c>
    </row>
    <row r="20893" spans="1:8">
      <c r="A20893" s="43">
        <v>1974</v>
      </c>
      <c r="B20893" s="74">
        <v>46268</v>
      </c>
      <c r="C20893" s="30" t="s">
        <v>708</v>
      </c>
      <c r="D20893" s="30" t="s">
        <v>709</v>
      </c>
      <c r="E20893" s="75">
        <v>9</v>
      </c>
      <c r="F20893" s="30" t="s">
        <v>76</v>
      </c>
      <c r="G20893" s="30" t="s">
        <v>77</v>
      </c>
      <c r="H20893" s="75">
        <v>1</v>
      </c>
    </row>
    <row r="20894" spans="1:8">
      <c r="A20894" s="43">
        <v>1974</v>
      </c>
      <c r="B20894" s="74">
        <v>46268</v>
      </c>
      <c r="C20894" s="30" t="s">
        <v>716</v>
      </c>
      <c r="D20894" s="30" t="s">
        <v>717</v>
      </c>
      <c r="E20894" s="75">
        <v>37</v>
      </c>
      <c r="F20894" s="30" t="s">
        <v>76</v>
      </c>
      <c r="G20894" s="30" t="s">
        <v>77</v>
      </c>
      <c r="H20894" s="75">
        <v>1</v>
      </c>
    </row>
    <row r="20895" spans="1:8">
      <c r="A20895" s="43">
        <v>1974</v>
      </c>
      <c r="B20895" s="74">
        <v>46268</v>
      </c>
      <c r="C20895" s="30" t="s">
        <v>720</v>
      </c>
      <c r="D20895" s="30" t="s">
        <v>721</v>
      </c>
      <c r="E20895" s="75">
        <v>68</v>
      </c>
      <c r="F20895" s="30" t="s">
        <v>63</v>
      </c>
      <c r="G20895" s="30" t="s">
        <v>64</v>
      </c>
      <c r="H20895" s="75">
        <v>2</v>
      </c>
    </row>
    <row r="20896" spans="1:8">
      <c r="A20896" s="43">
        <v>1974</v>
      </c>
      <c r="B20896" s="74">
        <v>46268</v>
      </c>
      <c r="C20896" s="30" t="s">
        <v>728</v>
      </c>
      <c r="D20896" s="30" t="s">
        <v>729</v>
      </c>
      <c r="E20896" s="75">
        <v>2</v>
      </c>
      <c r="F20896" s="30" t="s">
        <v>76</v>
      </c>
      <c r="G20896" s="30" t="s">
        <v>77</v>
      </c>
      <c r="H20896" s="75">
        <v>1</v>
      </c>
    </row>
    <row r="20897" spans="1:8">
      <c r="A20897" s="43">
        <v>1974</v>
      </c>
      <c r="B20897" s="74">
        <v>46267</v>
      </c>
      <c r="C20897" s="30" t="s">
        <v>675</v>
      </c>
      <c r="D20897" s="30" t="s">
        <v>676</v>
      </c>
      <c r="E20897" s="75">
        <v>149</v>
      </c>
      <c r="F20897" s="30" t="s">
        <v>60</v>
      </c>
      <c r="G20897" s="30" t="s">
        <v>61</v>
      </c>
      <c r="H20897" s="75">
        <v>4</v>
      </c>
    </row>
    <row r="20898" spans="1:8">
      <c r="A20898" s="43">
        <v>1974</v>
      </c>
      <c r="B20898" s="74">
        <v>46267</v>
      </c>
      <c r="C20898" s="30" t="s">
        <v>678</v>
      </c>
      <c r="D20898" s="30" t="s">
        <v>679</v>
      </c>
      <c r="E20898" s="75">
        <v>116</v>
      </c>
      <c r="F20898" s="30" t="s">
        <v>70</v>
      </c>
      <c r="G20898" s="30" t="s">
        <v>71</v>
      </c>
      <c r="H20898" s="75">
        <v>2</v>
      </c>
    </row>
    <row r="20899" spans="1:8">
      <c r="A20899" s="43">
        <v>1974</v>
      </c>
      <c r="B20899" s="74">
        <v>46267</v>
      </c>
      <c r="C20899" s="30" t="s">
        <v>680</v>
      </c>
      <c r="D20899" s="30" t="s">
        <v>681</v>
      </c>
      <c r="E20899" s="75">
        <v>116</v>
      </c>
      <c r="F20899" s="30" t="s">
        <v>70</v>
      </c>
      <c r="G20899" s="30" t="s">
        <v>71</v>
      </c>
      <c r="H20899" s="75">
        <v>2</v>
      </c>
    </row>
    <row r="20900" spans="1:8">
      <c r="A20900" s="43">
        <v>1974</v>
      </c>
      <c r="B20900" s="74">
        <v>46267</v>
      </c>
      <c r="C20900" s="30" t="s">
        <v>682</v>
      </c>
      <c r="D20900" s="30" t="s">
        <v>683</v>
      </c>
      <c r="E20900" s="75">
        <v>131</v>
      </c>
      <c r="F20900" s="30" t="s">
        <v>70</v>
      </c>
      <c r="G20900" s="30" t="s">
        <v>71</v>
      </c>
      <c r="H20900" s="75">
        <v>2</v>
      </c>
    </row>
    <row r="20901" spans="1:8">
      <c r="A20901" s="43">
        <v>1974</v>
      </c>
      <c r="B20901" s="74">
        <v>46267</v>
      </c>
      <c r="C20901" s="30" t="s">
        <v>686</v>
      </c>
      <c r="D20901" s="30" t="s">
        <v>687</v>
      </c>
      <c r="E20901" s="75">
        <v>99</v>
      </c>
      <c r="F20901" s="30" t="s">
        <v>70</v>
      </c>
      <c r="G20901" s="30" t="s">
        <v>71</v>
      </c>
      <c r="H20901" s="75">
        <v>2</v>
      </c>
    </row>
    <row r="20902" spans="1:8">
      <c r="A20902" s="43">
        <v>1974</v>
      </c>
      <c r="B20902" s="74">
        <v>46267</v>
      </c>
      <c r="C20902" s="30" t="s">
        <v>690</v>
      </c>
      <c r="D20902" s="30" t="s">
        <v>691</v>
      </c>
      <c r="E20902" s="75">
        <v>12</v>
      </c>
      <c r="F20902" s="30" t="s">
        <v>70</v>
      </c>
      <c r="G20902" s="30" t="s">
        <v>71</v>
      </c>
      <c r="H20902" s="75">
        <v>2</v>
      </c>
    </row>
    <row r="20903" spans="1:8">
      <c r="A20903" s="43">
        <v>1974</v>
      </c>
      <c r="B20903" s="74">
        <v>46267</v>
      </c>
      <c r="C20903" s="30" t="s">
        <v>692</v>
      </c>
      <c r="D20903" s="30" t="s">
        <v>693</v>
      </c>
      <c r="E20903" s="75">
        <v>50</v>
      </c>
      <c r="F20903" s="30" t="s">
        <v>78</v>
      </c>
      <c r="G20903" s="30" t="s">
        <v>79</v>
      </c>
      <c r="H20903" s="75">
        <v>2</v>
      </c>
    </row>
    <row r="20904" spans="1:8">
      <c r="A20904" s="43">
        <v>1974</v>
      </c>
      <c r="B20904" s="74">
        <v>46267</v>
      </c>
      <c r="C20904" s="30" t="s">
        <v>694</v>
      </c>
      <c r="D20904" s="30" t="s">
        <v>695</v>
      </c>
      <c r="E20904" s="75">
        <v>72</v>
      </c>
      <c r="F20904" s="30" t="s">
        <v>53</v>
      </c>
      <c r="G20904" s="30" t="s">
        <v>54</v>
      </c>
      <c r="H20904" s="75">
        <v>1</v>
      </c>
    </row>
    <row r="20905" spans="1:8">
      <c r="A20905" s="43">
        <v>1974</v>
      </c>
      <c r="B20905" s="74">
        <v>46267</v>
      </c>
      <c r="C20905" s="30" t="s">
        <v>698</v>
      </c>
      <c r="D20905" s="30" t="s">
        <v>699</v>
      </c>
      <c r="E20905" s="75">
        <v>361</v>
      </c>
      <c r="F20905" s="30" t="s">
        <v>66</v>
      </c>
      <c r="G20905" s="30" t="s">
        <v>67</v>
      </c>
      <c r="H20905" s="75">
        <v>2</v>
      </c>
    </row>
    <row r="20906" spans="1:8">
      <c r="A20906" s="43">
        <v>1974</v>
      </c>
      <c r="B20906" s="74">
        <v>46267</v>
      </c>
      <c r="C20906" s="30" t="s">
        <v>700</v>
      </c>
      <c r="D20906" s="30" t="s">
        <v>701</v>
      </c>
      <c r="E20906" s="75">
        <v>106</v>
      </c>
      <c r="F20906" s="30" t="s">
        <v>70</v>
      </c>
      <c r="G20906" s="30" t="s">
        <v>71</v>
      </c>
      <c r="H20906" s="75">
        <v>2</v>
      </c>
    </row>
    <row r="20907" spans="1:8">
      <c r="A20907" s="43">
        <v>1974</v>
      </c>
      <c r="B20907" s="74">
        <v>46267</v>
      </c>
      <c r="C20907" s="30" t="s">
        <v>702</v>
      </c>
      <c r="D20907" s="30" t="s">
        <v>703</v>
      </c>
      <c r="E20907" s="75">
        <v>1</v>
      </c>
      <c r="F20907" s="30" t="s">
        <v>76</v>
      </c>
      <c r="G20907" s="30" t="s">
        <v>77</v>
      </c>
      <c r="H20907" s="75">
        <v>1</v>
      </c>
    </row>
    <row r="20908" spans="1:8">
      <c r="A20908" s="43">
        <v>1974</v>
      </c>
      <c r="B20908" s="74">
        <v>46267</v>
      </c>
      <c r="C20908" s="30" t="s">
        <v>706</v>
      </c>
      <c r="D20908" s="30" t="s">
        <v>707</v>
      </c>
      <c r="E20908" s="75">
        <v>107</v>
      </c>
      <c r="F20908" s="30" t="s">
        <v>78</v>
      </c>
      <c r="G20908" s="30" t="s">
        <v>79</v>
      </c>
      <c r="H20908" s="75">
        <v>2</v>
      </c>
    </row>
    <row r="20909" spans="1:8">
      <c r="A20909" s="43">
        <v>1974</v>
      </c>
      <c r="B20909" s="74">
        <v>46267</v>
      </c>
      <c r="C20909" s="30" t="s">
        <v>708</v>
      </c>
      <c r="D20909" s="30" t="s">
        <v>709</v>
      </c>
      <c r="E20909" s="75">
        <v>30</v>
      </c>
      <c r="F20909" s="30" t="s">
        <v>76</v>
      </c>
      <c r="G20909" s="30" t="s">
        <v>77</v>
      </c>
      <c r="H20909" s="75">
        <v>1</v>
      </c>
    </row>
    <row r="20910" spans="1:8">
      <c r="A20910" s="43">
        <v>1974</v>
      </c>
      <c r="B20910" s="74">
        <v>46267</v>
      </c>
      <c r="C20910" s="30" t="s">
        <v>716</v>
      </c>
      <c r="D20910" s="30" t="s">
        <v>717</v>
      </c>
      <c r="E20910" s="75">
        <v>8</v>
      </c>
      <c r="F20910" s="30" t="s">
        <v>76</v>
      </c>
      <c r="G20910" s="30" t="s">
        <v>77</v>
      </c>
      <c r="H20910" s="75">
        <v>1</v>
      </c>
    </row>
    <row r="20911" spans="1:8">
      <c r="A20911" s="43">
        <v>1974</v>
      </c>
      <c r="B20911" s="74">
        <v>46267</v>
      </c>
      <c r="C20911" s="30" t="s">
        <v>720</v>
      </c>
      <c r="D20911" s="30" t="s">
        <v>721</v>
      </c>
      <c r="E20911" s="75">
        <v>46</v>
      </c>
      <c r="F20911" s="30" t="s">
        <v>53</v>
      </c>
      <c r="G20911" s="30" t="s">
        <v>54</v>
      </c>
      <c r="H20911" s="75">
        <v>1</v>
      </c>
    </row>
    <row r="20912" spans="1:8">
      <c r="A20912" s="43">
        <v>1974</v>
      </c>
      <c r="B20912" s="74">
        <v>46267</v>
      </c>
      <c r="C20912" s="30" t="s">
        <v>726</v>
      </c>
      <c r="D20912" s="30" t="s">
        <v>727</v>
      </c>
      <c r="E20912" s="75">
        <v>4</v>
      </c>
      <c r="F20912" s="30" t="s">
        <v>76</v>
      </c>
      <c r="G20912" s="30" t="s">
        <v>77</v>
      </c>
      <c r="H20912" s="75">
        <v>1</v>
      </c>
    </row>
    <row r="20913" spans="1:8">
      <c r="A20913" s="43">
        <v>1974</v>
      </c>
      <c r="B20913" s="74">
        <v>46267</v>
      </c>
      <c r="C20913" s="30" t="s">
        <v>728</v>
      </c>
      <c r="D20913" s="30" t="s">
        <v>729</v>
      </c>
      <c r="E20913" s="75">
        <v>8</v>
      </c>
      <c r="F20913" s="30" t="s">
        <v>70</v>
      </c>
      <c r="G20913" s="30" t="s">
        <v>71</v>
      </c>
      <c r="H20913" s="75">
        <v>2</v>
      </c>
    </row>
    <row r="20914" spans="1:8">
      <c r="A20914" s="43">
        <v>1974</v>
      </c>
      <c r="B20914" s="74">
        <v>46267</v>
      </c>
      <c r="C20914" s="30" t="s">
        <v>730</v>
      </c>
      <c r="D20914" s="30" t="s">
        <v>731</v>
      </c>
      <c r="E20914" s="75">
        <v>30</v>
      </c>
      <c r="F20914" s="30" t="s">
        <v>70</v>
      </c>
      <c r="G20914" s="30" t="s">
        <v>71</v>
      </c>
      <c r="H20914" s="75">
        <v>2</v>
      </c>
    </row>
    <row r="20915" spans="1:8">
      <c r="A20915" s="43">
        <v>1974</v>
      </c>
      <c r="B20915" s="74">
        <v>46266</v>
      </c>
      <c r="C20915" s="30" t="s">
        <v>675</v>
      </c>
      <c r="D20915" s="30" t="s">
        <v>676</v>
      </c>
      <c r="E20915" s="75">
        <v>106</v>
      </c>
      <c r="F20915" s="30" t="s">
        <v>72</v>
      </c>
      <c r="G20915" s="30" t="s">
        <v>73</v>
      </c>
      <c r="H20915" s="75">
        <v>3</v>
      </c>
    </row>
    <row r="20916" spans="1:8">
      <c r="A20916" s="43">
        <v>1974</v>
      </c>
      <c r="B20916" s="74">
        <v>46266</v>
      </c>
      <c r="C20916" s="30" t="s">
        <v>678</v>
      </c>
      <c r="D20916" s="30" t="s">
        <v>679</v>
      </c>
      <c r="E20916" s="75">
        <v>98</v>
      </c>
      <c r="F20916" s="30" t="s">
        <v>70</v>
      </c>
      <c r="G20916" s="30" t="s">
        <v>71</v>
      </c>
      <c r="H20916" s="75">
        <v>2</v>
      </c>
    </row>
    <row r="20917" spans="1:8">
      <c r="A20917" s="43">
        <v>1974</v>
      </c>
      <c r="B20917" s="74">
        <v>46266</v>
      </c>
      <c r="C20917" s="30" t="s">
        <v>680</v>
      </c>
      <c r="D20917" s="30" t="s">
        <v>681</v>
      </c>
      <c r="E20917" s="75">
        <v>104</v>
      </c>
      <c r="F20917" s="30" t="s">
        <v>70</v>
      </c>
      <c r="G20917" s="30" t="s">
        <v>71</v>
      </c>
      <c r="H20917" s="75">
        <v>2</v>
      </c>
    </row>
    <row r="20918" spans="1:8">
      <c r="A20918" s="43">
        <v>1974</v>
      </c>
      <c r="B20918" s="74">
        <v>46266</v>
      </c>
      <c r="C20918" s="30" t="s">
        <v>682</v>
      </c>
      <c r="D20918" s="30" t="s">
        <v>683</v>
      </c>
      <c r="E20918" s="75">
        <v>86</v>
      </c>
      <c r="F20918" s="30" t="s">
        <v>70</v>
      </c>
      <c r="G20918" s="30" t="s">
        <v>71</v>
      </c>
      <c r="H20918" s="75">
        <v>2</v>
      </c>
    </row>
    <row r="20919" spans="1:8">
      <c r="A20919" s="43">
        <v>1974</v>
      </c>
      <c r="B20919" s="74">
        <v>46266</v>
      </c>
      <c r="C20919" s="30" t="s">
        <v>686</v>
      </c>
      <c r="D20919" s="30" t="s">
        <v>687</v>
      </c>
      <c r="E20919" s="75">
        <v>101</v>
      </c>
      <c r="F20919" s="30" t="s">
        <v>70</v>
      </c>
      <c r="G20919" s="30" t="s">
        <v>71</v>
      </c>
      <c r="H20919" s="75">
        <v>2</v>
      </c>
    </row>
    <row r="20920" spans="1:8">
      <c r="A20920" s="43">
        <v>1974</v>
      </c>
      <c r="B20920" s="74">
        <v>46266</v>
      </c>
      <c r="C20920" s="30" t="s">
        <v>690</v>
      </c>
      <c r="D20920" s="30" t="s">
        <v>691</v>
      </c>
      <c r="E20920" s="75">
        <v>13</v>
      </c>
      <c r="F20920" s="30" t="s">
        <v>70</v>
      </c>
      <c r="G20920" s="30" t="s">
        <v>71</v>
      </c>
      <c r="H20920" s="75">
        <v>2</v>
      </c>
    </row>
    <row r="20921" spans="1:8">
      <c r="A20921" s="43">
        <v>1974</v>
      </c>
      <c r="B20921" s="74">
        <v>46266</v>
      </c>
      <c r="C20921" s="30" t="s">
        <v>692</v>
      </c>
      <c r="D20921" s="30" t="s">
        <v>693</v>
      </c>
      <c r="E20921" s="75">
        <v>128</v>
      </c>
      <c r="F20921" s="30" t="s">
        <v>60</v>
      </c>
      <c r="G20921" s="30" t="s">
        <v>61</v>
      </c>
      <c r="H20921" s="75">
        <v>4</v>
      </c>
    </row>
    <row r="20922" spans="1:8">
      <c r="A20922" s="43">
        <v>1974</v>
      </c>
      <c r="B20922" s="74">
        <v>46266</v>
      </c>
      <c r="C20922" s="30" t="s">
        <v>694</v>
      </c>
      <c r="D20922" s="30" t="s">
        <v>695</v>
      </c>
      <c r="E20922" s="75">
        <v>96</v>
      </c>
      <c r="F20922" s="30" t="s">
        <v>53</v>
      </c>
      <c r="G20922" s="30" t="s">
        <v>54</v>
      </c>
      <c r="H20922" s="75">
        <v>1</v>
      </c>
    </row>
    <row r="20923" spans="1:8">
      <c r="A20923" s="43">
        <v>1974</v>
      </c>
      <c r="B20923" s="74">
        <v>46266</v>
      </c>
      <c r="C20923" s="30" t="s">
        <v>698</v>
      </c>
      <c r="D20923" s="30" t="s">
        <v>699</v>
      </c>
      <c r="E20923" s="75">
        <v>335</v>
      </c>
      <c r="F20923" s="30" t="s">
        <v>66</v>
      </c>
      <c r="G20923" s="30" t="s">
        <v>67</v>
      </c>
      <c r="H20923" s="75">
        <v>2</v>
      </c>
    </row>
    <row r="20924" spans="1:8">
      <c r="A20924" s="43">
        <v>1974</v>
      </c>
      <c r="B20924" s="74">
        <v>46266</v>
      </c>
      <c r="C20924" s="30" t="s">
        <v>700</v>
      </c>
      <c r="D20924" s="30" t="s">
        <v>701</v>
      </c>
      <c r="E20924" s="75">
        <v>83</v>
      </c>
      <c r="F20924" s="30" t="s">
        <v>70</v>
      </c>
      <c r="G20924" s="30" t="s">
        <v>71</v>
      </c>
      <c r="H20924" s="75">
        <v>2</v>
      </c>
    </row>
    <row r="20925" spans="1:8">
      <c r="A20925" s="43">
        <v>1974</v>
      </c>
      <c r="B20925" s="74">
        <v>46266</v>
      </c>
      <c r="C20925" s="30" t="s">
        <v>704</v>
      </c>
      <c r="D20925" s="30" t="s">
        <v>705</v>
      </c>
      <c r="E20925" s="75">
        <v>3</v>
      </c>
      <c r="F20925" s="30" t="s">
        <v>76</v>
      </c>
      <c r="G20925" s="30" t="s">
        <v>77</v>
      </c>
      <c r="H20925" s="75">
        <v>1</v>
      </c>
    </row>
    <row r="20926" spans="1:8">
      <c r="A20926" s="43">
        <v>1974</v>
      </c>
      <c r="B20926" s="74">
        <v>46266</v>
      </c>
      <c r="C20926" s="30" t="s">
        <v>706</v>
      </c>
      <c r="D20926" s="30" t="s">
        <v>707</v>
      </c>
      <c r="E20926" s="75">
        <v>286</v>
      </c>
      <c r="F20926" s="30" t="s">
        <v>80</v>
      </c>
      <c r="G20926" s="30" t="s">
        <v>81</v>
      </c>
      <c r="H20926" s="75">
        <v>1</v>
      </c>
    </row>
    <row r="20927" spans="1:8">
      <c r="A20927" s="43">
        <v>1974</v>
      </c>
      <c r="B20927" s="74">
        <v>46266</v>
      </c>
      <c r="C20927" s="30" t="s">
        <v>708</v>
      </c>
      <c r="D20927" s="30" t="s">
        <v>709</v>
      </c>
      <c r="E20927" s="75">
        <v>121</v>
      </c>
      <c r="F20927" s="30" t="s">
        <v>78</v>
      </c>
      <c r="G20927" s="30" t="s">
        <v>79</v>
      </c>
      <c r="H20927" s="75">
        <v>2</v>
      </c>
    </row>
    <row r="20928" spans="1:8">
      <c r="A20928" s="43">
        <v>1974</v>
      </c>
      <c r="B20928" s="74">
        <v>46266</v>
      </c>
      <c r="C20928" s="30" t="s">
        <v>714</v>
      </c>
      <c r="D20928" s="30" t="s">
        <v>715</v>
      </c>
      <c r="E20928" s="75">
        <v>13</v>
      </c>
      <c r="F20928" s="30" t="s">
        <v>76</v>
      </c>
      <c r="G20928" s="30" t="s">
        <v>77</v>
      </c>
      <c r="H20928" s="75">
        <v>1</v>
      </c>
    </row>
    <row r="20929" spans="1:8">
      <c r="A20929" s="43">
        <v>1974</v>
      </c>
      <c r="B20929" s="74">
        <v>46266</v>
      </c>
      <c r="C20929" s="30" t="s">
        <v>720</v>
      </c>
      <c r="D20929" s="30" t="s">
        <v>721</v>
      </c>
      <c r="E20929" s="75">
        <v>97</v>
      </c>
      <c r="F20929" s="30" t="s">
        <v>53</v>
      </c>
      <c r="G20929" s="30" t="s">
        <v>54</v>
      </c>
      <c r="H20929" s="75">
        <v>1</v>
      </c>
    </row>
    <row r="20930" spans="1:8">
      <c r="A20930" s="43">
        <v>1974</v>
      </c>
      <c r="B20930" s="74">
        <v>46266</v>
      </c>
      <c r="C20930" s="30" t="s">
        <v>730</v>
      </c>
      <c r="D20930" s="30" t="s">
        <v>731</v>
      </c>
      <c r="E20930" s="75">
        <v>27</v>
      </c>
      <c r="F20930" s="30" t="s">
        <v>70</v>
      </c>
      <c r="G20930" s="30" t="s">
        <v>71</v>
      </c>
      <c r="H20930" s="75">
        <v>2</v>
      </c>
    </row>
    <row r="20931" spans="1:8">
      <c r="A20931" s="43">
        <v>1974</v>
      </c>
      <c r="B20931" s="74">
        <v>46265</v>
      </c>
      <c r="C20931" s="30" t="s">
        <v>675</v>
      </c>
      <c r="D20931" s="30" t="s">
        <v>676</v>
      </c>
      <c r="E20931" s="75">
        <v>144</v>
      </c>
      <c r="F20931" s="30" t="s">
        <v>60</v>
      </c>
      <c r="G20931" s="30" t="s">
        <v>61</v>
      </c>
      <c r="H20931" s="75">
        <v>4</v>
      </c>
    </row>
    <row r="20932" spans="1:8">
      <c r="A20932" s="43">
        <v>1974</v>
      </c>
      <c r="B20932" s="74">
        <v>46265</v>
      </c>
      <c r="C20932" s="30" t="s">
        <v>678</v>
      </c>
      <c r="D20932" s="30" t="s">
        <v>679</v>
      </c>
      <c r="E20932" s="75">
        <v>69</v>
      </c>
      <c r="F20932" s="30" t="s">
        <v>68</v>
      </c>
      <c r="G20932" s="30" t="s">
        <v>69</v>
      </c>
      <c r="H20932" s="75">
        <v>1</v>
      </c>
    </row>
    <row r="20933" spans="1:8">
      <c r="A20933" s="43">
        <v>1974</v>
      </c>
      <c r="B20933" s="74">
        <v>46265</v>
      </c>
      <c r="C20933" s="30" t="s">
        <v>680</v>
      </c>
      <c r="D20933" s="30" t="s">
        <v>681</v>
      </c>
      <c r="E20933" s="75">
        <v>87</v>
      </c>
      <c r="F20933" s="30" t="s">
        <v>68</v>
      </c>
      <c r="G20933" s="30" t="s">
        <v>69</v>
      </c>
      <c r="H20933" s="75">
        <v>1</v>
      </c>
    </row>
    <row r="20934" spans="1:8">
      <c r="A20934" s="43">
        <v>1974</v>
      </c>
      <c r="B20934" s="74">
        <v>46265</v>
      </c>
      <c r="C20934" s="30" t="s">
        <v>682</v>
      </c>
      <c r="D20934" s="30" t="s">
        <v>683</v>
      </c>
      <c r="E20934" s="75">
        <v>128</v>
      </c>
      <c r="F20934" s="30" t="s">
        <v>70</v>
      </c>
      <c r="G20934" s="30" t="s">
        <v>71</v>
      </c>
      <c r="H20934" s="75">
        <v>2</v>
      </c>
    </row>
    <row r="20935" spans="1:8">
      <c r="A20935" s="43">
        <v>1974</v>
      </c>
      <c r="B20935" s="74">
        <v>46265</v>
      </c>
      <c r="C20935" s="30" t="s">
        <v>686</v>
      </c>
      <c r="D20935" s="30" t="s">
        <v>687</v>
      </c>
      <c r="E20935" s="75">
        <v>45</v>
      </c>
      <c r="F20935" s="30" t="s">
        <v>70</v>
      </c>
      <c r="G20935" s="30" t="s">
        <v>71</v>
      </c>
      <c r="H20935" s="75">
        <v>2</v>
      </c>
    </row>
    <row r="20936" spans="1:8">
      <c r="A20936" s="43">
        <v>1974</v>
      </c>
      <c r="B20936" s="74">
        <v>46265</v>
      </c>
      <c r="C20936" s="30" t="s">
        <v>688</v>
      </c>
      <c r="D20936" s="30" t="s">
        <v>689</v>
      </c>
      <c r="E20936" s="75">
        <v>166</v>
      </c>
      <c r="F20936" s="30" t="s">
        <v>5020</v>
      </c>
      <c r="G20936" s="30" t="s">
        <v>5021</v>
      </c>
      <c r="H20936" s="75">
        <v>3</v>
      </c>
    </row>
    <row r="20937" spans="1:8">
      <c r="A20937" s="43">
        <v>1974</v>
      </c>
      <c r="B20937" s="74">
        <v>46265</v>
      </c>
      <c r="C20937" s="30" t="s">
        <v>690</v>
      </c>
      <c r="D20937" s="30" t="s">
        <v>691</v>
      </c>
      <c r="E20937" s="75">
        <v>13</v>
      </c>
      <c r="F20937" s="30" t="s">
        <v>70</v>
      </c>
      <c r="G20937" s="30" t="s">
        <v>71</v>
      </c>
      <c r="H20937" s="75">
        <v>2</v>
      </c>
    </row>
    <row r="20938" spans="1:8">
      <c r="A20938" s="43">
        <v>1974</v>
      </c>
      <c r="B20938" s="74">
        <v>46265</v>
      </c>
      <c r="C20938" s="30" t="s">
        <v>692</v>
      </c>
      <c r="D20938" s="30" t="s">
        <v>693</v>
      </c>
      <c r="E20938" s="75">
        <v>72</v>
      </c>
      <c r="F20938" s="30" t="s">
        <v>72</v>
      </c>
      <c r="G20938" s="30" t="s">
        <v>73</v>
      </c>
      <c r="H20938" s="75">
        <v>3</v>
      </c>
    </row>
    <row r="20939" spans="1:8">
      <c r="A20939" s="43">
        <v>1974</v>
      </c>
      <c r="B20939" s="74">
        <v>46265</v>
      </c>
      <c r="C20939" s="30" t="s">
        <v>694</v>
      </c>
      <c r="D20939" s="30" t="s">
        <v>695</v>
      </c>
      <c r="E20939" s="75">
        <v>27</v>
      </c>
      <c r="F20939" s="30" t="s">
        <v>63</v>
      </c>
      <c r="G20939" s="30" t="s">
        <v>64</v>
      </c>
      <c r="H20939" s="75">
        <v>2</v>
      </c>
    </row>
    <row r="20940" spans="1:8">
      <c r="A20940" s="43">
        <v>1974</v>
      </c>
      <c r="B20940" s="74">
        <v>46265</v>
      </c>
      <c r="C20940" s="30" t="s">
        <v>700</v>
      </c>
      <c r="D20940" s="30" t="s">
        <v>701</v>
      </c>
      <c r="E20940" s="75">
        <v>103</v>
      </c>
      <c r="F20940" s="30" t="s">
        <v>70</v>
      </c>
      <c r="G20940" s="30" t="s">
        <v>71</v>
      </c>
      <c r="H20940" s="75">
        <v>2</v>
      </c>
    </row>
    <row r="20941" spans="1:8">
      <c r="A20941" s="43">
        <v>1974</v>
      </c>
      <c r="B20941" s="74">
        <v>46265</v>
      </c>
      <c r="C20941" s="30" t="s">
        <v>704</v>
      </c>
      <c r="D20941" s="30" t="s">
        <v>705</v>
      </c>
      <c r="E20941" s="75">
        <v>20</v>
      </c>
      <c r="F20941" s="30" t="s">
        <v>76</v>
      </c>
      <c r="G20941" s="30" t="s">
        <v>77</v>
      </c>
      <c r="H20941" s="75">
        <v>1</v>
      </c>
    </row>
    <row r="20942" spans="1:8">
      <c r="A20942" s="43">
        <v>1974</v>
      </c>
      <c r="B20942" s="74">
        <v>46265</v>
      </c>
      <c r="C20942" s="30" t="s">
        <v>706</v>
      </c>
      <c r="D20942" s="30" t="s">
        <v>707</v>
      </c>
      <c r="E20942" s="75">
        <v>58</v>
      </c>
      <c r="F20942" s="30" t="s">
        <v>80</v>
      </c>
      <c r="G20942" s="30" t="s">
        <v>81</v>
      </c>
      <c r="H20942" s="75">
        <v>1</v>
      </c>
    </row>
    <row r="20943" spans="1:8">
      <c r="A20943" s="43">
        <v>1974</v>
      </c>
      <c r="B20943" s="74">
        <v>46265</v>
      </c>
      <c r="C20943" s="30" t="s">
        <v>708</v>
      </c>
      <c r="D20943" s="30" t="s">
        <v>709</v>
      </c>
      <c r="E20943" s="75">
        <v>182</v>
      </c>
      <c r="F20943" s="30" t="s">
        <v>78</v>
      </c>
      <c r="G20943" s="30" t="s">
        <v>79</v>
      </c>
      <c r="H20943" s="75">
        <v>2</v>
      </c>
    </row>
    <row r="20944" spans="1:8">
      <c r="A20944" s="43">
        <v>1974</v>
      </c>
      <c r="B20944" s="74">
        <v>46265</v>
      </c>
      <c r="C20944" s="30" t="s">
        <v>714</v>
      </c>
      <c r="D20944" s="30" t="s">
        <v>715</v>
      </c>
      <c r="E20944" s="75">
        <v>4</v>
      </c>
      <c r="F20944" s="30" t="s">
        <v>70</v>
      </c>
      <c r="G20944" s="30" t="s">
        <v>71</v>
      </c>
      <c r="H20944" s="75">
        <v>2</v>
      </c>
    </row>
    <row r="20945" spans="1:8">
      <c r="A20945" s="43">
        <v>1974</v>
      </c>
      <c r="B20945" s="74">
        <v>46265</v>
      </c>
      <c r="C20945" s="30" t="s">
        <v>718</v>
      </c>
      <c r="D20945" s="30" t="s">
        <v>719</v>
      </c>
      <c r="E20945" s="75">
        <v>41</v>
      </c>
      <c r="F20945" s="30" t="s">
        <v>70</v>
      </c>
      <c r="G20945" s="30" t="s">
        <v>71</v>
      </c>
      <c r="H20945" s="75">
        <v>2</v>
      </c>
    </row>
    <row r="20946" spans="1:8">
      <c r="A20946" s="43">
        <v>1974</v>
      </c>
      <c r="B20946" s="74">
        <v>46265</v>
      </c>
      <c r="C20946" s="30" t="s">
        <v>720</v>
      </c>
      <c r="D20946" s="30" t="s">
        <v>721</v>
      </c>
      <c r="E20946" s="75">
        <v>62</v>
      </c>
      <c r="F20946" s="30" t="s">
        <v>53</v>
      </c>
      <c r="G20946" s="30" t="s">
        <v>54</v>
      </c>
      <c r="H20946" s="75">
        <v>1</v>
      </c>
    </row>
    <row r="20947" spans="1:8">
      <c r="A20947" s="43">
        <v>1974</v>
      </c>
      <c r="B20947" s="74">
        <v>46265</v>
      </c>
      <c r="C20947" s="30" t="s">
        <v>728</v>
      </c>
      <c r="D20947" s="30" t="s">
        <v>729</v>
      </c>
      <c r="E20947" s="75">
        <v>4</v>
      </c>
      <c r="F20947" s="30" t="s">
        <v>76</v>
      </c>
      <c r="G20947" s="30" t="s">
        <v>77</v>
      </c>
      <c r="H20947" s="75">
        <v>1</v>
      </c>
    </row>
    <row r="20948" spans="1:8">
      <c r="A20948" s="43">
        <v>1974</v>
      </c>
      <c r="B20948" s="74">
        <v>46265</v>
      </c>
      <c r="C20948" s="30" t="s">
        <v>730</v>
      </c>
      <c r="D20948" s="30" t="s">
        <v>731</v>
      </c>
      <c r="E20948" s="75">
        <v>29</v>
      </c>
      <c r="F20948" s="30" t="s">
        <v>70</v>
      </c>
      <c r="G20948" s="30" t="s">
        <v>71</v>
      </c>
      <c r="H20948" s="75">
        <v>2</v>
      </c>
    </row>
    <row r="20949" spans="1:8">
      <c r="A20949" s="43">
        <v>1974</v>
      </c>
      <c r="B20949" s="74">
        <v>46263</v>
      </c>
      <c r="C20949" s="30" t="s">
        <v>675</v>
      </c>
      <c r="D20949" s="30" t="s">
        <v>676</v>
      </c>
      <c r="E20949" s="75">
        <v>24</v>
      </c>
      <c r="F20949" s="30" t="s">
        <v>72</v>
      </c>
      <c r="G20949" s="30" t="s">
        <v>73</v>
      </c>
      <c r="H20949" s="75">
        <v>3</v>
      </c>
    </row>
    <row r="20950" spans="1:8">
      <c r="A20950" s="43">
        <v>1974</v>
      </c>
      <c r="B20950" s="74">
        <v>46263</v>
      </c>
      <c r="C20950" s="30" t="s">
        <v>678</v>
      </c>
      <c r="D20950" s="30" t="s">
        <v>679</v>
      </c>
      <c r="E20950" s="75">
        <v>36</v>
      </c>
      <c r="F20950" s="30" t="s">
        <v>70</v>
      </c>
      <c r="G20950" s="30" t="s">
        <v>71</v>
      </c>
      <c r="H20950" s="75">
        <v>2</v>
      </c>
    </row>
    <row r="20951" spans="1:8">
      <c r="A20951" s="43">
        <v>1974</v>
      </c>
      <c r="B20951" s="74">
        <v>46263</v>
      </c>
      <c r="C20951" s="30" t="s">
        <v>680</v>
      </c>
      <c r="D20951" s="30" t="s">
        <v>681</v>
      </c>
      <c r="E20951" s="75">
        <v>44</v>
      </c>
      <c r="F20951" s="30" t="s">
        <v>70</v>
      </c>
      <c r="G20951" s="30" t="s">
        <v>71</v>
      </c>
      <c r="H20951" s="75">
        <v>2</v>
      </c>
    </row>
    <row r="20952" spans="1:8">
      <c r="A20952" s="43">
        <v>1974</v>
      </c>
      <c r="B20952" s="74">
        <v>46263</v>
      </c>
      <c r="C20952" s="30" t="s">
        <v>686</v>
      </c>
      <c r="D20952" s="30" t="s">
        <v>687</v>
      </c>
      <c r="E20952" s="75">
        <v>34</v>
      </c>
      <c r="F20952" s="30" t="s">
        <v>70</v>
      </c>
      <c r="G20952" s="30" t="s">
        <v>71</v>
      </c>
      <c r="H20952" s="75">
        <v>2</v>
      </c>
    </row>
    <row r="20953" spans="1:8">
      <c r="A20953" s="43">
        <v>1974</v>
      </c>
      <c r="B20953" s="74">
        <v>46263</v>
      </c>
      <c r="C20953" s="30" t="s">
        <v>690</v>
      </c>
      <c r="D20953" s="30" t="s">
        <v>691</v>
      </c>
      <c r="E20953" s="75">
        <v>35</v>
      </c>
      <c r="F20953" s="30" t="s">
        <v>70</v>
      </c>
      <c r="G20953" s="30" t="s">
        <v>71</v>
      </c>
      <c r="H20953" s="75">
        <v>2</v>
      </c>
    </row>
    <row r="20954" spans="1:8">
      <c r="A20954" s="43">
        <v>1974</v>
      </c>
      <c r="B20954" s="74">
        <v>46263</v>
      </c>
      <c r="C20954" s="30" t="s">
        <v>692</v>
      </c>
      <c r="D20954" s="30" t="s">
        <v>693</v>
      </c>
      <c r="E20954" s="75">
        <v>56</v>
      </c>
      <c r="F20954" s="30" t="s">
        <v>80</v>
      </c>
      <c r="G20954" s="30" t="s">
        <v>81</v>
      </c>
      <c r="H20954" s="75">
        <v>1</v>
      </c>
    </row>
    <row r="20955" spans="1:8">
      <c r="A20955" s="43">
        <v>1974</v>
      </c>
      <c r="B20955" s="74">
        <v>46263</v>
      </c>
      <c r="C20955" s="30" t="s">
        <v>694</v>
      </c>
      <c r="D20955" s="30" t="s">
        <v>695</v>
      </c>
      <c r="E20955" s="75">
        <v>76</v>
      </c>
      <c r="F20955" s="30" t="s">
        <v>56</v>
      </c>
      <c r="G20955" s="30" t="s">
        <v>57</v>
      </c>
      <c r="H20955" s="75">
        <v>2</v>
      </c>
    </row>
    <row r="20956" spans="1:8">
      <c r="A20956" s="43">
        <v>1974</v>
      </c>
      <c r="B20956" s="74">
        <v>46263</v>
      </c>
      <c r="C20956" s="30" t="s">
        <v>706</v>
      </c>
      <c r="D20956" s="30" t="s">
        <v>707</v>
      </c>
      <c r="E20956" s="75">
        <v>45</v>
      </c>
      <c r="F20956" s="30" t="s">
        <v>66</v>
      </c>
      <c r="G20956" s="30" t="s">
        <v>67</v>
      </c>
      <c r="H20956" s="75">
        <v>2</v>
      </c>
    </row>
    <row r="20957" spans="1:8">
      <c r="A20957" s="43">
        <v>1974</v>
      </c>
      <c r="B20957" s="74">
        <v>46263</v>
      </c>
      <c r="C20957" s="30" t="s">
        <v>714</v>
      </c>
      <c r="D20957" s="30" t="s">
        <v>715</v>
      </c>
      <c r="E20957" s="75">
        <v>29</v>
      </c>
      <c r="F20957" s="30" t="s">
        <v>70</v>
      </c>
      <c r="G20957" s="30" t="s">
        <v>71</v>
      </c>
      <c r="H20957" s="75">
        <v>2</v>
      </c>
    </row>
    <row r="20958" spans="1:8">
      <c r="A20958" s="43">
        <v>1974</v>
      </c>
      <c r="B20958" s="74">
        <v>46263</v>
      </c>
      <c r="C20958" s="30" t="s">
        <v>718</v>
      </c>
      <c r="D20958" s="30" t="s">
        <v>719</v>
      </c>
      <c r="E20958" s="75">
        <v>20</v>
      </c>
      <c r="F20958" s="30" t="s">
        <v>70</v>
      </c>
      <c r="G20958" s="30" t="s">
        <v>71</v>
      </c>
      <c r="H20958" s="75">
        <v>2</v>
      </c>
    </row>
    <row r="20959" spans="1:8">
      <c r="A20959" s="43">
        <v>1974</v>
      </c>
      <c r="B20959" s="74">
        <v>46263</v>
      </c>
      <c r="C20959" s="30" t="s">
        <v>728</v>
      </c>
      <c r="D20959" s="30" t="s">
        <v>729</v>
      </c>
      <c r="E20959" s="75">
        <v>3</v>
      </c>
      <c r="F20959" s="30" t="s">
        <v>68</v>
      </c>
      <c r="G20959" s="30" t="s">
        <v>69</v>
      </c>
      <c r="H20959" s="75">
        <v>1</v>
      </c>
    </row>
    <row r="20960" spans="1:8">
      <c r="A20960" s="43">
        <v>1974</v>
      </c>
      <c r="B20960" s="74">
        <v>46263</v>
      </c>
      <c r="C20960" s="30" t="s">
        <v>730</v>
      </c>
      <c r="D20960" s="30" t="s">
        <v>731</v>
      </c>
      <c r="E20960" s="75">
        <v>16</v>
      </c>
      <c r="F20960" s="30" t="s">
        <v>70</v>
      </c>
      <c r="G20960" s="30" t="s">
        <v>71</v>
      </c>
      <c r="H20960" s="75">
        <v>2</v>
      </c>
    </row>
    <row r="20961" spans="1:8">
      <c r="A20961" s="43">
        <v>1974</v>
      </c>
      <c r="B20961" s="74">
        <v>46262</v>
      </c>
      <c r="C20961" s="30" t="s">
        <v>675</v>
      </c>
      <c r="D20961" s="30" t="s">
        <v>676</v>
      </c>
      <c r="E20961" s="75">
        <v>121</v>
      </c>
      <c r="F20961" s="30" t="s">
        <v>60</v>
      </c>
      <c r="G20961" s="30" t="s">
        <v>61</v>
      </c>
      <c r="H20961" s="75">
        <v>4</v>
      </c>
    </row>
    <row r="20962" spans="1:8">
      <c r="A20962" s="43">
        <v>1974</v>
      </c>
      <c r="B20962" s="74">
        <v>46262</v>
      </c>
      <c r="C20962" s="30" t="s">
        <v>678</v>
      </c>
      <c r="D20962" s="30" t="s">
        <v>679</v>
      </c>
      <c r="E20962" s="75">
        <v>85</v>
      </c>
      <c r="F20962" s="30" t="s">
        <v>70</v>
      </c>
      <c r="G20962" s="30" t="s">
        <v>71</v>
      </c>
      <c r="H20962" s="75">
        <v>2</v>
      </c>
    </row>
    <row r="20963" spans="1:8">
      <c r="A20963" s="43">
        <v>1974</v>
      </c>
      <c r="B20963" s="74">
        <v>46262</v>
      </c>
      <c r="C20963" s="30" t="s">
        <v>680</v>
      </c>
      <c r="D20963" s="30" t="s">
        <v>681</v>
      </c>
      <c r="E20963" s="75">
        <v>97</v>
      </c>
      <c r="F20963" s="30" t="s">
        <v>70</v>
      </c>
      <c r="G20963" s="30" t="s">
        <v>71</v>
      </c>
      <c r="H20963" s="75">
        <v>2</v>
      </c>
    </row>
    <row r="20964" spans="1:8">
      <c r="A20964" s="43">
        <v>1974</v>
      </c>
      <c r="B20964" s="74">
        <v>46262</v>
      </c>
      <c r="C20964" s="30" t="s">
        <v>682</v>
      </c>
      <c r="D20964" s="30" t="s">
        <v>683</v>
      </c>
      <c r="E20964" s="75">
        <v>38</v>
      </c>
      <c r="F20964" s="30" t="s">
        <v>70</v>
      </c>
      <c r="G20964" s="30" t="s">
        <v>71</v>
      </c>
      <c r="H20964" s="75">
        <v>2</v>
      </c>
    </row>
    <row r="20965" spans="1:8">
      <c r="A20965" s="43">
        <v>1974</v>
      </c>
      <c r="B20965" s="74">
        <v>46262</v>
      </c>
      <c r="C20965" s="30" t="s">
        <v>1914</v>
      </c>
      <c r="D20965" s="30" t="s">
        <v>1915</v>
      </c>
      <c r="E20965" s="75">
        <v>2</v>
      </c>
      <c r="F20965" s="30" t="s">
        <v>80</v>
      </c>
      <c r="G20965" s="30" t="s">
        <v>81</v>
      </c>
      <c r="H20965" s="75">
        <v>1</v>
      </c>
    </row>
    <row r="20966" spans="1:8">
      <c r="A20966" s="43">
        <v>1974</v>
      </c>
      <c r="B20966" s="74">
        <v>46262</v>
      </c>
      <c r="C20966" s="30" t="s">
        <v>686</v>
      </c>
      <c r="D20966" s="30" t="s">
        <v>687</v>
      </c>
      <c r="E20966" s="75">
        <v>90</v>
      </c>
      <c r="F20966" s="30" t="s">
        <v>70</v>
      </c>
      <c r="G20966" s="30" t="s">
        <v>71</v>
      </c>
      <c r="H20966" s="75">
        <v>2</v>
      </c>
    </row>
    <row r="20967" spans="1:8">
      <c r="A20967" s="43">
        <v>1974</v>
      </c>
      <c r="B20967" s="74">
        <v>46262</v>
      </c>
      <c r="C20967" s="30" t="s">
        <v>688</v>
      </c>
      <c r="D20967" s="30" t="s">
        <v>689</v>
      </c>
      <c r="E20967" s="75">
        <v>59</v>
      </c>
      <c r="F20967" s="30" t="s">
        <v>66</v>
      </c>
      <c r="G20967" s="30" t="s">
        <v>67</v>
      </c>
      <c r="H20967" s="75">
        <v>2</v>
      </c>
    </row>
    <row r="20968" spans="1:8">
      <c r="A20968" s="43">
        <v>1974</v>
      </c>
      <c r="B20968" s="74">
        <v>46262</v>
      </c>
      <c r="C20968" s="30" t="s">
        <v>690</v>
      </c>
      <c r="D20968" s="30" t="s">
        <v>691</v>
      </c>
      <c r="E20968" s="75">
        <v>61</v>
      </c>
      <c r="F20968" s="30" t="s">
        <v>70</v>
      </c>
      <c r="G20968" s="30" t="s">
        <v>71</v>
      </c>
      <c r="H20968" s="75">
        <v>2</v>
      </c>
    </row>
    <row r="20969" spans="1:8">
      <c r="A20969" s="43">
        <v>1974</v>
      </c>
      <c r="B20969" s="74">
        <v>46262</v>
      </c>
      <c r="C20969" s="30" t="s">
        <v>692</v>
      </c>
      <c r="D20969" s="30" t="s">
        <v>693</v>
      </c>
      <c r="E20969" s="75">
        <v>179</v>
      </c>
      <c r="F20969" s="30" t="s">
        <v>5020</v>
      </c>
      <c r="G20969" s="30" t="s">
        <v>5021</v>
      </c>
      <c r="H20969" s="75">
        <v>3</v>
      </c>
    </row>
    <row r="20970" spans="1:8">
      <c r="A20970" s="43">
        <v>1974</v>
      </c>
      <c r="B20970" s="74">
        <v>46262</v>
      </c>
      <c r="C20970" s="30" t="s">
        <v>694</v>
      </c>
      <c r="D20970" s="30" t="s">
        <v>695</v>
      </c>
      <c r="E20970" s="75">
        <v>27</v>
      </c>
      <c r="F20970" s="30" t="s">
        <v>53</v>
      </c>
      <c r="G20970" s="30" t="s">
        <v>54</v>
      </c>
      <c r="H20970" s="75">
        <v>1</v>
      </c>
    </row>
    <row r="20971" spans="1:8">
      <c r="A20971" s="43">
        <v>1974</v>
      </c>
      <c r="B20971" s="74">
        <v>46262</v>
      </c>
      <c r="C20971" s="30" t="s">
        <v>700</v>
      </c>
      <c r="D20971" s="30" t="s">
        <v>701</v>
      </c>
      <c r="E20971" s="75">
        <v>65</v>
      </c>
      <c r="F20971" s="30" t="s">
        <v>70</v>
      </c>
      <c r="G20971" s="30" t="s">
        <v>71</v>
      </c>
      <c r="H20971" s="75">
        <v>2</v>
      </c>
    </row>
    <row r="20972" spans="1:8">
      <c r="A20972" s="43">
        <v>1974</v>
      </c>
      <c r="B20972" s="74">
        <v>46262</v>
      </c>
      <c r="C20972" s="30" t="s">
        <v>704</v>
      </c>
      <c r="D20972" s="30" t="s">
        <v>705</v>
      </c>
      <c r="E20972" s="75">
        <v>6</v>
      </c>
      <c r="F20972" s="30" t="s">
        <v>76</v>
      </c>
      <c r="G20972" s="30" t="s">
        <v>77</v>
      </c>
      <c r="H20972" s="75">
        <v>1</v>
      </c>
    </row>
    <row r="20973" spans="1:8">
      <c r="A20973" s="43">
        <v>1974</v>
      </c>
      <c r="B20973" s="74">
        <v>46262</v>
      </c>
      <c r="C20973" s="30" t="s">
        <v>706</v>
      </c>
      <c r="D20973" s="30" t="s">
        <v>707</v>
      </c>
      <c r="E20973" s="75">
        <v>96</v>
      </c>
      <c r="F20973" s="30" t="s">
        <v>78</v>
      </c>
      <c r="G20973" s="30" t="s">
        <v>79</v>
      </c>
      <c r="H20973" s="75">
        <v>2</v>
      </c>
    </row>
    <row r="20974" spans="1:8">
      <c r="A20974" s="43">
        <v>1974</v>
      </c>
      <c r="B20974" s="74">
        <v>46262</v>
      </c>
      <c r="C20974" s="30" t="s">
        <v>708</v>
      </c>
      <c r="D20974" s="30" t="s">
        <v>709</v>
      </c>
      <c r="E20974" s="75">
        <v>24</v>
      </c>
      <c r="F20974" s="30" t="s">
        <v>76</v>
      </c>
      <c r="G20974" s="30" t="s">
        <v>77</v>
      </c>
      <c r="H20974" s="75">
        <v>1</v>
      </c>
    </row>
    <row r="20975" spans="1:8">
      <c r="A20975" s="43">
        <v>1974</v>
      </c>
      <c r="B20975" s="74">
        <v>46262</v>
      </c>
      <c r="C20975" s="30" t="s">
        <v>714</v>
      </c>
      <c r="D20975" s="30" t="s">
        <v>715</v>
      </c>
      <c r="E20975" s="75">
        <v>2</v>
      </c>
      <c r="F20975" s="30" t="s">
        <v>76</v>
      </c>
      <c r="G20975" s="30" t="s">
        <v>77</v>
      </c>
      <c r="H20975" s="75">
        <v>1</v>
      </c>
    </row>
    <row r="20976" spans="1:8">
      <c r="A20976" s="43">
        <v>1974</v>
      </c>
      <c r="B20976" s="74">
        <v>46262</v>
      </c>
      <c r="C20976" s="30" t="s">
        <v>716</v>
      </c>
      <c r="D20976" s="30" t="s">
        <v>717</v>
      </c>
      <c r="E20976" s="75">
        <v>12</v>
      </c>
      <c r="F20976" s="30" t="s">
        <v>70</v>
      </c>
      <c r="G20976" s="30" t="s">
        <v>71</v>
      </c>
      <c r="H20976" s="75">
        <v>2</v>
      </c>
    </row>
    <row r="20977" spans="1:8">
      <c r="A20977" s="43">
        <v>1974</v>
      </c>
      <c r="B20977" s="74">
        <v>46262</v>
      </c>
      <c r="C20977" s="30" t="s">
        <v>718</v>
      </c>
      <c r="D20977" s="30" t="s">
        <v>719</v>
      </c>
      <c r="E20977" s="75">
        <v>2</v>
      </c>
      <c r="F20977" s="30" t="s">
        <v>70</v>
      </c>
      <c r="G20977" s="30" t="s">
        <v>71</v>
      </c>
      <c r="H20977" s="75">
        <v>2</v>
      </c>
    </row>
    <row r="20978" spans="1:8">
      <c r="A20978" s="43">
        <v>1974</v>
      </c>
      <c r="B20978" s="74">
        <v>46262</v>
      </c>
      <c r="C20978" s="30" t="s">
        <v>720</v>
      </c>
      <c r="D20978" s="30" t="s">
        <v>721</v>
      </c>
      <c r="E20978" s="75">
        <v>96</v>
      </c>
      <c r="F20978" s="30" t="s">
        <v>53</v>
      </c>
      <c r="G20978" s="30" t="s">
        <v>54</v>
      </c>
      <c r="H20978" s="75">
        <v>1</v>
      </c>
    </row>
    <row r="20979" spans="1:8">
      <c r="A20979" s="43">
        <v>1974</v>
      </c>
      <c r="B20979" s="74">
        <v>46262</v>
      </c>
      <c r="C20979" s="30" t="s">
        <v>730</v>
      </c>
      <c r="D20979" s="30" t="s">
        <v>731</v>
      </c>
      <c r="E20979" s="75">
        <v>27</v>
      </c>
      <c r="F20979" s="30" t="s">
        <v>70</v>
      </c>
      <c r="G20979" s="30" t="s">
        <v>71</v>
      </c>
      <c r="H20979" s="75">
        <v>2</v>
      </c>
    </row>
    <row r="20980" spans="1:8">
      <c r="A20980" s="43">
        <v>1974</v>
      </c>
      <c r="B20980" s="74">
        <v>46261</v>
      </c>
      <c r="C20980" s="30" t="s">
        <v>675</v>
      </c>
      <c r="D20980" s="30" t="s">
        <v>676</v>
      </c>
      <c r="E20980" s="75">
        <v>99</v>
      </c>
      <c r="F20980" s="30" t="s">
        <v>72</v>
      </c>
      <c r="G20980" s="30" t="s">
        <v>73</v>
      </c>
      <c r="H20980" s="75">
        <v>3</v>
      </c>
    </row>
    <row r="20981" spans="1:8">
      <c r="A20981" s="43">
        <v>1974</v>
      </c>
      <c r="B20981" s="74">
        <v>46261</v>
      </c>
      <c r="C20981" s="30" t="s">
        <v>678</v>
      </c>
      <c r="D20981" s="30" t="s">
        <v>679</v>
      </c>
      <c r="E20981" s="75">
        <v>98</v>
      </c>
      <c r="F20981" s="30" t="s">
        <v>70</v>
      </c>
      <c r="G20981" s="30" t="s">
        <v>71</v>
      </c>
      <c r="H20981" s="75">
        <v>2</v>
      </c>
    </row>
    <row r="20982" spans="1:8">
      <c r="A20982" s="43">
        <v>1974</v>
      </c>
      <c r="B20982" s="74">
        <v>46261</v>
      </c>
      <c r="C20982" s="30" t="s">
        <v>680</v>
      </c>
      <c r="D20982" s="30" t="s">
        <v>681</v>
      </c>
      <c r="E20982" s="75">
        <v>82</v>
      </c>
      <c r="F20982" s="30" t="s">
        <v>70</v>
      </c>
      <c r="G20982" s="30" t="s">
        <v>71</v>
      </c>
      <c r="H20982" s="75">
        <v>2</v>
      </c>
    </row>
    <row r="20983" spans="1:8">
      <c r="A20983" s="43">
        <v>1974</v>
      </c>
      <c r="B20983" s="74">
        <v>46261</v>
      </c>
      <c r="C20983" s="30" t="s">
        <v>682</v>
      </c>
      <c r="D20983" s="30" t="s">
        <v>683</v>
      </c>
      <c r="E20983" s="75">
        <v>17</v>
      </c>
      <c r="F20983" s="30" t="s">
        <v>68</v>
      </c>
      <c r="G20983" s="30" t="s">
        <v>69</v>
      </c>
      <c r="H20983" s="75">
        <v>1</v>
      </c>
    </row>
    <row r="20984" spans="1:8">
      <c r="A20984" s="43">
        <v>1974</v>
      </c>
      <c r="B20984" s="74">
        <v>46261</v>
      </c>
      <c r="C20984" s="30" t="s">
        <v>686</v>
      </c>
      <c r="D20984" s="30" t="s">
        <v>687</v>
      </c>
      <c r="E20984" s="75">
        <v>128</v>
      </c>
      <c r="F20984" s="30" t="s">
        <v>70</v>
      </c>
      <c r="G20984" s="30" t="s">
        <v>71</v>
      </c>
      <c r="H20984" s="75">
        <v>2</v>
      </c>
    </row>
    <row r="20985" spans="1:8">
      <c r="A20985" s="43">
        <v>1974</v>
      </c>
      <c r="B20985" s="74">
        <v>46261</v>
      </c>
      <c r="C20985" s="30" t="s">
        <v>688</v>
      </c>
      <c r="D20985" s="30" t="s">
        <v>689</v>
      </c>
      <c r="E20985" s="75">
        <v>136</v>
      </c>
      <c r="F20985" s="30" t="s">
        <v>66</v>
      </c>
      <c r="G20985" s="30" t="s">
        <v>67</v>
      </c>
      <c r="H20985" s="75">
        <v>2</v>
      </c>
    </row>
    <row r="20986" spans="1:8">
      <c r="A20986" s="43">
        <v>1974</v>
      </c>
      <c r="B20986" s="74">
        <v>46261</v>
      </c>
      <c r="C20986" s="30" t="s">
        <v>690</v>
      </c>
      <c r="D20986" s="30" t="s">
        <v>691</v>
      </c>
      <c r="E20986" s="75">
        <v>69</v>
      </c>
      <c r="F20986" s="30" t="s">
        <v>70</v>
      </c>
      <c r="G20986" s="30" t="s">
        <v>71</v>
      </c>
      <c r="H20986" s="75">
        <v>2</v>
      </c>
    </row>
    <row r="20987" spans="1:8">
      <c r="A20987" s="43">
        <v>1974</v>
      </c>
      <c r="B20987" s="74">
        <v>46261</v>
      </c>
      <c r="C20987" s="30" t="s">
        <v>692</v>
      </c>
      <c r="D20987" s="30" t="s">
        <v>693</v>
      </c>
      <c r="E20987" s="75">
        <v>142</v>
      </c>
      <c r="F20987" s="30" t="s">
        <v>5020</v>
      </c>
      <c r="G20987" s="30" t="s">
        <v>5021</v>
      </c>
      <c r="H20987" s="75">
        <v>3</v>
      </c>
    </row>
    <row r="20988" spans="1:8">
      <c r="A20988" s="43">
        <v>1974</v>
      </c>
      <c r="B20988" s="74">
        <v>46261</v>
      </c>
      <c r="C20988" s="30" t="s">
        <v>694</v>
      </c>
      <c r="D20988" s="30" t="s">
        <v>695</v>
      </c>
      <c r="E20988" s="75">
        <v>30</v>
      </c>
      <c r="F20988" s="30" t="s">
        <v>63</v>
      </c>
      <c r="G20988" s="30" t="s">
        <v>64</v>
      </c>
      <c r="H20988" s="75">
        <v>2</v>
      </c>
    </row>
    <row r="20989" spans="1:8">
      <c r="A20989" s="43">
        <v>1974</v>
      </c>
      <c r="B20989" s="74">
        <v>46261</v>
      </c>
      <c r="C20989" s="30" t="s">
        <v>700</v>
      </c>
      <c r="D20989" s="30" t="s">
        <v>701</v>
      </c>
      <c r="E20989" s="75">
        <v>91</v>
      </c>
      <c r="F20989" s="30" t="s">
        <v>70</v>
      </c>
      <c r="G20989" s="30" t="s">
        <v>71</v>
      </c>
      <c r="H20989" s="75">
        <v>2</v>
      </c>
    </row>
    <row r="20990" spans="1:8">
      <c r="A20990" s="43">
        <v>1974</v>
      </c>
      <c r="B20990" s="74">
        <v>46261</v>
      </c>
      <c r="C20990" s="30" t="s">
        <v>702</v>
      </c>
      <c r="D20990" s="30" t="s">
        <v>703</v>
      </c>
      <c r="E20990" s="75">
        <v>47</v>
      </c>
      <c r="F20990" s="30" t="s">
        <v>76</v>
      </c>
      <c r="G20990" s="30" t="s">
        <v>77</v>
      </c>
      <c r="H20990" s="75">
        <v>1</v>
      </c>
    </row>
    <row r="20991" spans="1:8">
      <c r="A20991" s="43">
        <v>1974</v>
      </c>
      <c r="B20991" s="74">
        <v>46261</v>
      </c>
      <c r="C20991" s="30" t="s">
        <v>704</v>
      </c>
      <c r="D20991" s="30" t="s">
        <v>705</v>
      </c>
      <c r="E20991" s="75">
        <v>29</v>
      </c>
      <c r="F20991" s="30" t="s">
        <v>76</v>
      </c>
      <c r="G20991" s="30" t="s">
        <v>77</v>
      </c>
      <c r="H20991" s="75">
        <v>1</v>
      </c>
    </row>
    <row r="20992" spans="1:8">
      <c r="A20992" s="43">
        <v>1974</v>
      </c>
      <c r="B20992" s="74">
        <v>46261</v>
      </c>
      <c r="C20992" s="30" t="s">
        <v>706</v>
      </c>
      <c r="D20992" s="30" t="s">
        <v>707</v>
      </c>
      <c r="E20992" s="75">
        <v>22</v>
      </c>
      <c r="F20992" s="30" t="s">
        <v>78</v>
      </c>
      <c r="G20992" s="30" t="s">
        <v>79</v>
      </c>
      <c r="H20992" s="75">
        <v>2</v>
      </c>
    </row>
    <row r="20993" spans="1:8">
      <c r="A20993" s="43">
        <v>1974</v>
      </c>
      <c r="B20993" s="74">
        <v>46261</v>
      </c>
      <c r="C20993" s="30" t="s">
        <v>708</v>
      </c>
      <c r="D20993" s="30" t="s">
        <v>709</v>
      </c>
      <c r="E20993" s="75">
        <v>126</v>
      </c>
      <c r="F20993" s="30" t="s">
        <v>76</v>
      </c>
      <c r="G20993" s="30" t="s">
        <v>77</v>
      </c>
      <c r="H20993" s="75">
        <v>1</v>
      </c>
    </row>
    <row r="20994" spans="1:8">
      <c r="A20994" s="43">
        <v>1974</v>
      </c>
      <c r="B20994" s="74">
        <v>46261</v>
      </c>
      <c r="C20994" s="30" t="s">
        <v>712</v>
      </c>
      <c r="D20994" s="30" t="s">
        <v>713</v>
      </c>
      <c r="E20994" s="75">
        <v>25</v>
      </c>
      <c r="F20994" s="30" t="s">
        <v>70</v>
      </c>
      <c r="G20994" s="30" t="s">
        <v>71</v>
      </c>
      <c r="H20994" s="75">
        <v>2</v>
      </c>
    </row>
    <row r="20995" spans="1:8">
      <c r="A20995" s="43">
        <v>1974</v>
      </c>
      <c r="B20995" s="74">
        <v>46261</v>
      </c>
      <c r="C20995" s="30" t="s">
        <v>714</v>
      </c>
      <c r="D20995" s="30" t="s">
        <v>715</v>
      </c>
      <c r="E20995" s="75">
        <v>17</v>
      </c>
      <c r="F20995" s="30" t="s">
        <v>70</v>
      </c>
      <c r="G20995" s="30" t="s">
        <v>71</v>
      </c>
      <c r="H20995" s="75">
        <v>2</v>
      </c>
    </row>
    <row r="20996" spans="1:8">
      <c r="A20996" s="43">
        <v>1974</v>
      </c>
      <c r="B20996" s="74">
        <v>46261</v>
      </c>
      <c r="C20996" s="30" t="s">
        <v>716</v>
      </c>
      <c r="D20996" s="30" t="s">
        <v>717</v>
      </c>
      <c r="E20996" s="75">
        <v>20</v>
      </c>
      <c r="F20996" s="30" t="s">
        <v>70</v>
      </c>
      <c r="G20996" s="30" t="s">
        <v>71</v>
      </c>
      <c r="H20996" s="75">
        <v>2</v>
      </c>
    </row>
    <row r="20997" spans="1:8">
      <c r="A20997" s="43">
        <v>1974</v>
      </c>
      <c r="B20997" s="74">
        <v>46261</v>
      </c>
      <c r="C20997" s="30" t="s">
        <v>718</v>
      </c>
      <c r="D20997" s="30" t="s">
        <v>719</v>
      </c>
      <c r="E20997" s="75">
        <v>45</v>
      </c>
      <c r="F20997" s="30" t="s">
        <v>58</v>
      </c>
      <c r="G20997" s="30" t="s">
        <v>59</v>
      </c>
      <c r="H20997" s="75">
        <v>3</v>
      </c>
    </row>
    <row r="20998" spans="1:8">
      <c r="A20998" s="43">
        <v>1974</v>
      </c>
      <c r="B20998" s="74">
        <v>46261</v>
      </c>
      <c r="C20998" s="30" t="s">
        <v>720</v>
      </c>
      <c r="D20998" s="30" t="s">
        <v>721</v>
      </c>
      <c r="E20998" s="75">
        <v>81</v>
      </c>
      <c r="F20998" s="30" t="s">
        <v>53</v>
      </c>
      <c r="G20998" s="30" t="s">
        <v>54</v>
      </c>
      <c r="H20998" s="75">
        <v>1</v>
      </c>
    </row>
    <row r="20999" spans="1:8">
      <c r="A20999" s="43">
        <v>1974</v>
      </c>
      <c r="B20999" s="74">
        <v>46261</v>
      </c>
      <c r="C20999" s="30" t="s">
        <v>726</v>
      </c>
      <c r="D20999" s="30" t="s">
        <v>727</v>
      </c>
      <c r="E20999" s="75">
        <v>16</v>
      </c>
      <c r="F20999" s="30" t="s">
        <v>76</v>
      </c>
      <c r="G20999" s="30" t="s">
        <v>77</v>
      </c>
      <c r="H20999" s="75">
        <v>1</v>
      </c>
    </row>
    <row r="21000" spans="1:8">
      <c r="A21000" s="43">
        <v>1974</v>
      </c>
      <c r="B21000" s="74">
        <v>46261</v>
      </c>
      <c r="C21000" s="30" t="s">
        <v>730</v>
      </c>
      <c r="D21000" s="30" t="s">
        <v>731</v>
      </c>
      <c r="E21000" s="75">
        <v>39</v>
      </c>
      <c r="F21000" s="30" t="s">
        <v>70</v>
      </c>
      <c r="G21000" s="30" t="s">
        <v>71</v>
      </c>
      <c r="H21000" s="75">
        <v>2</v>
      </c>
    </row>
    <row r="21001" spans="1:8">
      <c r="A21001" s="43">
        <v>1974</v>
      </c>
      <c r="B21001" s="74">
        <v>46260</v>
      </c>
      <c r="C21001" s="30" t="s">
        <v>675</v>
      </c>
      <c r="D21001" s="30" t="s">
        <v>676</v>
      </c>
      <c r="E21001" s="75">
        <v>21</v>
      </c>
      <c r="F21001" s="30" t="s">
        <v>72</v>
      </c>
      <c r="G21001" s="30" t="s">
        <v>73</v>
      </c>
      <c r="H21001" s="75">
        <v>3</v>
      </c>
    </row>
    <row r="21002" spans="1:8">
      <c r="A21002" s="43">
        <v>1974</v>
      </c>
      <c r="B21002" s="74">
        <v>46260</v>
      </c>
      <c r="C21002" s="30" t="s">
        <v>680</v>
      </c>
      <c r="D21002" s="30" t="s">
        <v>681</v>
      </c>
      <c r="E21002" s="75">
        <v>112</v>
      </c>
      <c r="F21002" s="30" t="s">
        <v>70</v>
      </c>
      <c r="G21002" s="30" t="s">
        <v>71</v>
      </c>
      <c r="H21002" s="75">
        <v>2</v>
      </c>
    </row>
    <row r="21003" spans="1:8">
      <c r="A21003" s="43">
        <v>1974</v>
      </c>
      <c r="B21003" s="74">
        <v>46260</v>
      </c>
      <c r="C21003" s="30" t="s">
        <v>682</v>
      </c>
      <c r="D21003" s="30" t="s">
        <v>683</v>
      </c>
      <c r="E21003" s="75">
        <v>39</v>
      </c>
      <c r="F21003" s="30" t="s">
        <v>70</v>
      </c>
      <c r="G21003" s="30" t="s">
        <v>71</v>
      </c>
      <c r="H21003" s="75">
        <v>2</v>
      </c>
    </row>
    <row r="21004" spans="1:8">
      <c r="A21004" s="43">
        <v>1974</v>
      </c>
      <c r="B21004" s="74">
        <v>46260</v>
      </c>
      <c r="C21004" s="30" t="s">
        <v>1914</v>
      </c>
      <c r="D21004" s="30" t="s">
        <v>1915</v>
      </c>
      <c r="E21004" s="75">
        <v>33</v>
      </c>
      <c r="F21004" s="30" t="s">
        <v>70</v>
      </c>
      <c r="G21004" s="30" t="s">
        <v>71</v>
      </c>
      <c r="H21004" s="75">
        <v>2</v>
      </c>
    </row>
    <row r="21005" spans="1:8">
      <c r="A21005" s="43">
        <v>1974</v>
      </c>
      <c r="B21005" s="74">
        <v>46260</v>
      </c>
      <c r="C21005" s="30" t="s">
        <v>2450</v>
      </c>
      <c r="D21005" s="30" t="s">
        <v>2451</v>
      </c>
      <c r="E21005" s="75">
        <v>1</v>
      </c>
      <c r="F21005" s="30" t="s">
        <v>68</v>
      </c>
      <c r="G21005" s="30" t="s">
        <v>69</v>
      </c>
      <c r="H21005" s="75">
        <v>1</v>
      </c>
    </row>
    <row r="21006" spans="1:8">
      <c r="A21006" s="43">
        <v>1974</v>
      </c>
      <c r="B21006" s="74">
        <v>46260</v>
      </c>
      <c r="C21006" s="30" t="s">
        <v>686</v>
      </c>
      <c r="D21006" s="30" t="s">
        <v>687</v>
      </c>
      <c r="E21006" s="75">
        <v>106</v>
      </c>
      <c r="F21006" s="30" t="s">
        <v>70</v>
      </c>
      <c r="G21006" s="30" t="s">
        <v>71</v>
      </c>
      <c r="H21006" s="75">
        <v>2</v>
      </c>
    </row>
    <row r="21007" spans="1:8">
      <c r="A21007" s="43">
        <v>1974</v>
      </c>
      <c r="B21007" s="74">
        <v>46260</v>
      </c>
      <c r="C21007" s="30" t="s">
        <v>688</v>
      </c>
      <c r="D21007" s="30" t="s">
        <v>689</v>
      </c>
      <c r="E21007" s="75">
        <v>254</v>
      </c>
      <c r="F21007" s="30" t="s">
        <v>66</v>
      </c>
      <c r="G21007" s="30" t="s">
        <v>67</v>
      </c>
      <c r="H21007" s="75">
        <v>2</v>
      </c>
    </row>
    <row r="21008" spans="1:8">
      <c r="A21008" s="43">
        <v>1974</v>
      </c>
      <c r="B21008" s="74">
        <v>46260</v>
      </c>
      <c r="C21008" s="30" t="s">
        <v>690</v>
      </c>
      <c r="D21008" s="30" t="s">
        <v>691</v>
      </c>
      <c r="E21008" s="75">
        <v>63</v>
      </c>
      <c r="F21008" s="30" t="s">
        <v>70</v>
      </c>
      <c r="G21008" s="30" t="s">
        <v>71</v>
      </c>
      <c r="H21008" s="75">
        <v>2</v>
      </c>
    </row>
    <row r="21009" spans="1:8">
      <c r="A21009" s="43">
        <v>1974</v>
      </c>
      <c r="B21009" s="74">
        <v>46260</v>
      </c>
      <c r="C21009" s="30" t="s">
        <v>692</v>
      </c>
      <c r="D21009" s="30" t="s">
        <v>693</v>
      </c>
      <c r="E21009" s="75">
        <v>82</v>
      </c>
      <c r="F21009" s="30" t="s">
        <v>66</v>
      </c>
      <c r="G21009" s="30" t="s">
        <v>67</v>
      </c>
      <c r="H21009" s="75">
        <v>2</v>
      </c>
    </row>
    <row r="21010" spans="1:8">
      <c r="A21010" s="43">
        <v>1974</v>
      </c>
      <c r="B21010" s="74">
        <v>46260</v>
      </c>
      <c r="C21010" s="30" t="s">
        <v>700</v>
      </c>
      <c r="D21010" s="30" t="s">
        <v>701</v>
      </c>
      <c r="E21010" s="75">
        <v>10</v>
      </c>
      <c r="F21010" s="30" t="s">
        <v>70</v>
      </c>
      <c r="G21010" s="30" t="s">
        <v>71</v>
      </c>
      <c r="H21010" s="75">
        <v>2</v>
      </c>
    </row>
    <row r="21011" spans="1:8">
      <c r="A21011" s="43">
        <v>1974</v>
      </c>
      <c r="B21011" s="74">
        <v>46260</v>
      </c>
      <c r="C21011" s="30" t="s">
        <v>704</v>
      </c>
      <c r="D21011" s="30" t="s">
        <v>705</v>
      </c>
      <c r="E21011" s="75">
        <v>17</v>
      </c>
      <c r="F21011" s="30" t="s">
        <v>76</v>
      </c>
      <c r="G21011" s="30" t="s">
        <v>77</v>
      </c>
      <c r="H21011" s="75">
        <v>1</v>
      </c>
    </row>
    <row r="21012" spans="1:8">
      <c r="A21012" s="43">
        <v>1974</v>
      </c>
      <c r="B21012" s="74">
        <v>46260</v>
      </c>
      <c r="C21012" s="30" t="s">
        <v>706</v>
      </c>
      <c r="D21012" s="30" t="s">
        <v>707</v>
      </c>
      <c r="E21012" s="75">
        <v>120</v>
      </c>
      <c r="F21012" s="30" t="s">
        <v>78</v>
      </c>
      <c r="G21012" s="30" t="s">
        <v>79</v>
      </c>
      <c r="H21012" s="75">
        <v>2</v>
      </c>
    </row>
    <row r="21013" spans="1:8">
      <c r="A21013" s="43">
        <v>1974</v>
      </c>
      <c r="B21013" s="74">
        <v>46260</v>
      </c>
      <c r="C21013" s="30" t="s">
        <v>708</v>
      </c>
      <c r="D21013" s="30" t="s">
        <v>709</v>
      </c>
      <c r="E21013" s="75">
        <v>115</v>
      </c>
      <c r="F21013" s="30" t="s">
        <v>78</v>
      </c>
      <c r="G21013" s="30" t="s">
        <v>79</v>
      </c>
      <c r="H21013" s="75">
        <v>2</v>
      </c>
    </row>
    <row r="21014" spans="1:8">
      <c r="A21014" s="43">
        <v>1974</v>
      </c>
      <c r="B21014" s="74">
        <v>46260</v>
      </c>
      <c r="C21014" s="30" t="s">
        <v>716</v>
      </c>
      <c r="D21014" s="30" t="s">
        <v>717</v>
      </c>
      <c r="E21014" s="75">
        <v>8</v>
      </c>
      <c r="F21014" s="30" t="s">
        <v>76</v>
      </c>
      <c r="G21014" s="30" t="s">
        <v>77</v>
      </c>
      <c r="H21014" s="75">
        <v>1</v>
      </c>
    </row>
    <row r="21015" spans="1:8">
      <c r="A21015" s="43">
        <v>1974</v>
      </c>
      <c r="B21015" s="74">
        <v>46260</v>
      </c>
      <c r="C21015" s="30" t="s">
        <v>718</v>
      </c>
      <c r="D21015" s="30" t="s">
        <v>719</v>
      </c>
      <c r="E21015" s="75">
        <v>101</v>
      </c>
      <c r="F21015" s="30" t="s">
        <v>63</v>
      </c>
      <c r="G21015" s="30" t="s">
        <v>64</v>
      </c>
      <c r="H21015" s="75">
        <v>2</v>
      </c>
    </row>
    <row r="21016" spans="1:8">
      <c r="A21016" s="43">
        <v>1974</v>
      </c>
      <c r="B21016" s="74">
        <v>46260</v>
      </c>
      <c r="C21016" s="30" t="s">
        <v>720</v>
      </c>
      <c r="D21016" s="30" t="s">
        <v>721</v>
      </c>
      <c r="E21016" s="75">
        <v>76</v>
      </c>
      <c r="F21016" s="30" t="s">
        <v>53</v>
      </c>
      <c r="G21016" s="30" t="s">
        <v>54</v>
      </c>
      <c r="H21016" s="75">
        <v>1</v>
      </c>
    </row>
    <row r="21017" spans="1:8">
      <c r="A21017" s="43">
        <v>1974</v>
      </c>
      <c r="B21017" s="74">
        <v>46260</v>
      </c>
      <c r="C21017" s="30" t="s">
        <v>728</v>
      </c>
      <c r="D21017" s="30" t="s">
        <v>729</v>
      </c>
      <c r="E21017" s="75">
        <v>37</v>
      </c>
      <c r="F21017" s="30" t="s">
        <v>70</v>
      </c>
      <c r="G21017" s="30" t="s">
        <v>71</v>
      </c>
      <c r="H21017" s="75">
        <v>2</v>
      </c>
    </row>
    <row r="21018" spans="1:8">
      <c r="A21018" s="43">
        <v>1974</v>
      </c>
      <c r="B21018" s="74">
        <v>46259</v>
      </c>
      <c r="C21018" s="30" t="s">
        <v>675</v>
      </c>
      <c r="D21018" s="30" t="s">
        <v>676</v>
      </c>
      <c r="E21018" s="75">
        <v>103</v>
      </c>
      <c r="F21018" s="30" t="s">
        <v>60</v>
      </c>
      <c r="G21018" s="30" t="s">
        <v>61</v>
      </c>
      <c r="H21018" s="75">
        <v>4</v>
      </c>
    </row>
    <row r="21019" spans="1:8">
      <c r="A21019" s="43">
        <v>1974</v>
      </c>
      <c r="B21019" s="74">
        <v>46259</v>
      </c>
      <c r="C21019" s="30" t="s">
        <v>678</v>
      </c>
      <c r="D21019" s="30" t="s">
        <v>679</v>
      </c>
      <c r="E21019" s="75">
        <v>106</v>
      </c>
      <c r="F21019" s="30" t="s">
        <v>70</v>
      </c>
      <c r="G21019" s="30" t="s">
        <v>71</v>
      </c>
      <c r="H21019" s="75">
        <v>2</v>
      </c>
    </row>
    <row r="21020" spans="1:8">
      <c r="A21020" s="43">
        <v>1974</v>
      </c>
      <c r="B21020" s="74">
        <v>46259</v>
      </c>
      <c r="C21020" s="30" t="s">
        <v>680</v>
      </c>
      <c r="D21020" s="30" t="s">
        <v>681</v>
      </c>
      <c r="E21020" s="75">
        <v>108</v>
      </c>
      <c r="F21020" s="30" t="s">
        <v>70</v>
      </c>
      <c r="G21020" s="30" t="s">
        <v>71</v>
      </c>
      <c r="H21020" s="75">
        <v>2</v>
      </c>
    </row>
    <row r="21021" spans="1:8">
      <c r="A21021" s="43">
        <v>1974</v>
      </c>
      <c r="B21021" s="74">
        <v>46259</v>
      </c>
      <c r="C21021" s="30" t="s">
        <v>682</v>
      </c>
      <c r="D21021" s="30" t="s">
        <v>683</v>
      </c>
      <c r="E21021" s="75">
        <v>51</v>
      </c>
      <c r="F21021" s="30" t="s">
        <v>70</v>
      </c>
      <c r="G21021" s="30" t="s">
        <v>71</v>
      </c>
      <c r="H21021" s="75">
        <v>2</v>
      </c>
    </row>
    <row r="21022" spans="1:8">
      <c r="A21022" s="43">
        <v>1974</v>
      </c>
      <c r="B21022" s="74">
        <v>46259</v>
      </c>
      <c r="C21022" s="30" t="s">
        <v>686</v>
      </c>
      <c r="D21022" s="30" t="s">
        <v>687</v>
      </c>
      <c r="E21022" s="75">
        <v>118</v>
      </c>
      <c r="F21022" s="30" t="s">
        <v>70</v>
      </c>
      <c r="G21022" s="30" t="s">
        <v>71</v>
      </c>
      <c r="H21022" s="75">
        <v>2</v>
      </c>
    </row>
    <row r="21023" spans="1:8">
      <c r="A21023" s="43">
        <v>1974</v>
      </c>
      <c r="B21023" s="74">
        <v>46259</v>
      </c>
      <c r="C21023" s="30" t="s">
        <v>688</v>
      </c>
      <c r="D21023" s="30" t="s">
        <v>689</v>
      </c>
      <c r="E21023" s="75">
        <v>267</v>
      </c>
      <c r="F21023" s="30" t="s">
        <v>66</v>
      </c>
      <c r="G21023" s="30" t="s">
        <v>67</v>
      </c>
      <c r="H21023" s="75">
        <v>2</v>
      </c>
    </row>
    <row r="21024" spans="1:8">
      <c r="A21024" s="43">
        <v>1974</v>
      </c>
      <c r="B21024" s="74">
        <v>46259</v>
      </c>
      <c r="C21024" s="30" t="s">
        <v>690</v>
      </c>
      <c r="D21024" s="30" t="s">
        <v>691</v>
      </c>
      <c r="E21024" s="75">
        <v>71</v>
      </c>
      <c r="F21024" s="30" t="s">
        <v>70</v>
      </c>
      <c r="G21024" s="30" t="s">
        <v>71</v>
      </c>
      <c r="H21024" s="75">
        <v>2</v>
      </c>
    </row>
    <row r="21025" spans="1:8">
      <c r="A21025" s="43">
        <v>1974</v>
      </c>
      <c r="B21025" s="74">
        <v>46259</v>
      </c>
      <c r="C21025" s="30" t="s">
        <v>692</v>
      </c>
      <c r="D21025" s="30" t="s">
        <v>693</v>
      </c>
      <c r="E21025" s="75">
        <v>78</v>
      </c>
      <c r="F21025" s="30" t="s">
        <v>60</v>
      </c>
      <c r="G21025" s="30" t="s">
        <v>61</v>
      </c>
      <c r="H21025" s="75">
        <v>4</v>
      </c>
    </row>
    <row r="21026" spans="1:8">
      <c r="A21026" s="43">
        <v>1974</v>
      </c>
      <c r="B21026" s="74">
        <v>46259</v>
      </c>
      <c r="C21026" s="30" t="s">
        <v>694</v>
      </c>
      <c r="D21026" s="30" t="s">
        <v>695</v>
      </c>
      <c r="E21026" s="75">
        <v>119</v>
      </c>
      <c r="F21026" s="30" t="s">
        <v>53</v>
      </c>
      <c r="G21026" s="30" t="s">
        <v>54</v>
      </c>
      <c r="H21026" s="75">
        <v>1</v>
      </c>
    </row>
    <row r="21027" spans="1:8">
      <c r="A21027" s="43">
        <v>1974</v>
      </c>
      <c r="B21027" s="74">
        <v>46259</v>
      </c>
      <c r="C21027" s="30" t="s">
        <v>700</v>
      </c>
      <c r="D21027" s="30" t="s">
        <v>701</v>
      </c>
      <c r="E21027" s="75">
        <v>85</v>
      </c>
      <c r="F21027" s="30" t="s">
        <v>70</v>
      </c>
      <c r="G21027" s="30" t="s">
        <v>71</v>
      </c>
      <c r="H21027" s="75">
        <v>2</v>
      </c>
    </row>
    <row r="21028" spans="1:8">
      <c r="A21028" s="43">
        <v>1974</v>
      </c>
      <c r="B21028" s="74">
        <v>46259</v>
      </c>
      <c r="C21028" s="30" t="s">
        <v>706</v>
      </c>
      <c r="D21028" s="30" t="s">
        <v>707</v>
      </c>
      <c r="E21028" s="75">
        <v>208</v>
      </c>
      <c r="F21028" s="30" t="s">
        <v>78</v>
      </c>
      <c r="G21028" s="30" t="s">
        <v>79</v>
      </c>
      <c r="H21028" s="75">
        <v>2</v>
      </c>
    </row>
    <row r="21029" spans="1:8">
      <c r="A21029" s="43">
        <v>1974</v>
      </c>
      <c r="B21029" s="74">
        <v>46259</v>
      </c>
      <c r="C21029" s="30" t="s">
        <v>708</v>
      </c>
      <c r="D21029" s="30" t="s">
        <v>709</v>
      </c>
      <c r="E21029" s="75">
        <v>115</v>
      </c>
      <c r="F21029" s="30" t="s">
        <v>78</v>
      </c>
      <c r="G21029" s="30" t="s">
        <v>79</v>
      </c>
      <c r="H21029" s="75">
        <v>2</v>
      </c>
    </row>
    <row r="21030" spans="1:8">
      <c r="A21030" s="43">
        <v>1974</v>
      </c>
      <c r="B21030" s="74">
        <v>46259</v>
      </c>
      <c r="C21030" s="30" t="s">
        <v>714</v>
      </c>
      <c r="D21030" s="30" t="s">
        <v>715</v>
      </c>
      <c r="E21030" s="75">
        <v>4</v>
      </c>
      <c r="F21030" s="30" t="s">
        <v>76</v>
      </c>
      <c r="G21030" s="30" t="s">
        <v>77</v>
      </c>
      <c r="H21030" s="75">
        <v>1</v>
      </c>
    </row>
    <row r="21031" spans="1:8">
      <c r="A21031" s="43">
        <v>1974</v>
      </c>
      <c r="B21031" s="74">
        <v>46259</v>
      </c>
      <c r="C21031" s="30" t="s">
        <v>716</v>
      </c>
      <c r="D21031" s="30" t="s">
        <v>717</v>
      </c>
      <c r="E21031" s="75">
        <v>11</v>
      </c>
      <c r="F21031" s="30" t="s">
        <v>70</v>
      </c>
      <c r="G21031" s="30" t="s">
        <v>71</v>
      </c>
      <c r="H21031" s="75">
        <v>2</v>
      </c>
    </row>
    <row r="21032" spans="1:8">
      <c r="A21032" s="43">
        <v>1974</v>
      </c>
      <c r="B21032" s="74">
        <v>46259</v>
      </c>
      <c r="C21032" s="30" t="s">
        <v>718</v>
      </c>
      <c r="D21032" s="30" t="s">
        <v>719</v>
      </c>
      <c r="E21032" s="75">
        <v>17</v>
      </c>
      <c r="F21032" s="30" t="s">
        <v>70</v>
      </c>
      <c r="G21032" s="30" t="s">
        <v>71</v>
      </c>
      <c r="H21032" s="75">
        <v>2</v>
      </c>
    </row>
    <row r="21033" spans="1:8">
      <c r="A21033" s="43">
        <v>1974</v>
      </c>
      <c r="B21033" s="74">
        <v>46259</v>
      </c>
      <c r="C21033" s="30" t="s">
        <v>720</v>
      </c>
      <c r="D21033" s="30" t="s">
        <v>721</v>
      </c>
      <c r="E21033" s="75">
        <v>77</v>
      </c>
      <c r="F21033" s="30" t="s">
        <v>53</v>
      </c>
      <c r="G21033" s="30" t="s">
        <v>54</v>
      </c>
      <c r="H21033" s="75">
        <v>1</v>
      </c>
    </row>
    <row r="21034" spans="1:8">
      <c r="A21034" s="43">
        <v>1974</v>
      </c>
      <c r="B21034" s="74">
        <v>46259</v>
      </c>
      <c r="C21034" s="30" t="s">
        <v>724</v>
      </c>
      <c r="D21034" s="30" t="s">
        <v>725</v>
      </c>
      <c r="E21034" s="75">
        <v>53</v>
      </c>
      <c r="F21034" s="30" t="s">
        <v>76</v>
      </c>
      <c r="G21034" s="30" t="s">
        <v>77</v>
      </c>
      <c r="H21034" s="75">
        <v>1</v>
      </c>
    </row>
    <row r="21035" spans="1:8">
      <c r="A21035" s="43">
        <v>1974</v>
      </c>
      <c r="B21035" s="74">
        <v>46259</v>
      </c>
      <c r="C21035" s="30" t="s">
        <v>728</v>
      </c>
      <c r="D21035" s="30" t="s">
        <v>729</v>
      </c>
      <c r="E21035" s="75">
        <v>18</v>
      </c>
      <c r="F21035" s="30" t="s">
        <v>70</v>
      </c>
      <c r="G21035" s="30" t="s">
        <v>71</v>
      </c>
      <c r="H21035" s="75">
        <v>2</v>
      </c>
    </row>
    <row r="21036" spans="1:8">
      <c r="A21036" s="43">
        <v>1974</v>
      </c>
      <c r="B21036" s="74">
        <v>46258</v>
      </c>
      <c r="C21036" s="30" t="s">
        <v>675</v>
      </c>
      <c r="D21036" s="30" t="s">
        <v>676</v>
      </c>
      <c r="E21036" s="75">
        <v>110</v>
      </c>
      <c r="F21036" s="30" t="s">
        <v>72</v>
      </c>
      <c r="G21036" s="30" t="s">
        <v>73</v>
      </c>
      <c r="H21036" s="75">
        <v>3</v>
      </c>
    </row>
    <row r="21037" spans="1:8">
      <c r="A21037" s="43">
        <v>1974</v>
      </c>
      <c r="B21037" s="74">
        <v>46258</v>
      </c>
      <c r="C21037" s="30" t="s">
        <v>678</v>
      </c>
      <c r="D21037" s="30" t="s">
        <v>679</v>
      </c>
      <c r="E21037" s="75">
        <v>92</v>
      </c>
      <c r="F21037" s="30" t="s">
        <v>70</v>
      </c>
      <c r="G21037" s="30" t="s">
        <v>71</v>
      </c>
      <c r="H21037" s="75">
        <v>2</v>
      </c>
    </row>
    <row r="21038" spans="1:8">
      <c r="A21038" s="43">
        <v>1974</v>
      </c>
      <c r="B21038" s="74">
        <v>46258</v>
      </c>
      <c r="C21038" s="30" t="s">
        <v>680</v>
      </c>
      <c r="D21038" s="30" t="s">
        <v>681</v>
      </c>
      <c r="E21038" s="75">
        <v>79</v>
      </c>
      <c r="F21038" s="30" t="s">
        <v>68</v>
      </c>
      <c r="G21038" s="30" t="s">
        <v>69</v>
      </c>
      <c r="H21038" s="75">
        <v>1</v>
      </c>
    </row>
    <row r="21039" spans="1:8">
      <c r="A21039" s="43">
        <v>1974</v>
      </c>
      <c r="B21039" s="74">
        <v>46258</v>
      </c>
      <c r="C21039" s="30" t="s">
        <v>682</v>
      </c>
      <c r="D21039" s="30" t="s">
        <v>683</v>
      </c>
      <c r="E21039" s="75">
        <v>63</v>
      </c>
      <c r="F21039" s="30" t="s">
        <v>70</v>
      </c>
      <c r="G21039" s="30" t="s">
        <v>71</v>
      </c>
      <c r="H21039" s="75">
        <v>2</v>
      </c>
    </row>
    <row r="21040" spans="1:8">
      <c r="A21040" s="43">
        <v>1974</v>
      </c>
      <c r="B21040" s="74">
        <v>46258</v>
      </c>
      <c r="C21040" s="30" t="s">
        <v>686</v>
      </c>
      <c r="D21040" s="30" t="s">
        <v>687</v>
      </c>
      <c r="E21040" s="75">
        <v>61</v>
      </c>
      <c r="F21040" s="30" t="s">
        <v>70</v>
      </c>
      <c r="G21040" s="30" t="s">
        <v>71</v>
      </c>
      <c r="H21040" s="75">
        <v>2</v>
      </c>
    </row>
    <row r="21041" spans="1:8">
      <c r="A21041" s="43">
        <v>1974</v>
      </c>
      <c r="B21041" s="74">
        <v>46258</v>
      </c>
      <c r="C21041" s="30" t="s">
        <v>688</v>
      </c>
      <c r="D21041" s="30" t="s">
        <v>689</v>
      </c>
      <c r="E21041" s="75">
        <v>201</v>
      </c>
      <c r="F21041" s="30" t="s">
        <v>80</v>
      </c>
      <c r="G21041" s="30" t="s">
        <v>81</v>
      </c>
      <c r="H21041" s="75">
        <v>1</v>
      </c>
    </row>
    <row r="21042" spans="1:8">
      <c r="A21042" s="43">
        <v>1974</v>
      </c>
      <c r="B21042" s="74">
        <v>46258</v>
      </c>
      <c r="C21042" s="30" t="s">
        <v>692</v>
      </c>
      <c r="D21042" s="30" t="s">
        <v>693</v>
      </c>
      <c r="E21042" s="75">
        <v>76</v>
      </c>
      <c r="F21042" s="30" t="s">
        <v>60</v>
      </c>
      <c r="G21042" s="30" t="s">
        <v>61</v>
      </c>
      <c r="H21042" s="75">
        <v>4</v>
      </c>
    </row>
    <row r="21043" spans="1:8">
      <c r="A21043" s="43">
        <v>1974</v>
      </c>
      <c r="B21043" s="74">
        <v>46258</v>
      </c>
      <c r="C21043" s="30" t="s">
        <v>694</v>
      </c>
      <c r="D21043" s="30" t="s">
        <v>695</v>
      </c>
      <c r="E21043" s="75">
        <v>68</v>
      </c>
      <c r="F21043" s="30" t="s">
        <v>53</v>
      </c>
      <c r="G21043" s="30" t="s">
        <v>54</v>
      </c>
      <c r="H21043" s="75">
        <v>1</v>
      </c>
    </row>
    <row r="21044" spans="1:8">
      <c r="A21044" s="43">
        <v>1974</v>
      </c>
      <c r="B21044" s="74">
        <v>46258</v>
      </c>
      <c r="C21044" s="30" t="s">
        <v>700</v>
      </c>
      <c r="D21044" s="30" t="s">
        <v>701</v>
      </c>
      <c r="E21044" s="75">
        <v>52</v>
      </c>
      <c r="F21044" s="30" t="s">
        <v>70</v>
      </c>
      <c r="G21044" s="30" t="s">
        <v>71</v>
      </c>
      <c r="H21044" s="75">
        <v>2</v>
      </c>
    </row>
    <row r="21045" spans="1:8">
      <c r="A21045" s="43">
        <v>1974</v>
      </c>
      <c r="B21045" s="74">
        <v>46258</v>
      </c>
      <c r="C21045" s="30" t="s">
        <v>704</v>
      </c>
      <c r="D21045" s="30" t="s">
        <v>705</v>
      </c>
      <c r="E21045" s="75">
        <v>4</v>
      </c>
      <c r="F21045" s="30" t="s">
        <v>76</v>
      </c>
      <c r="G21045" s="30" t="s">
        <v>77</v>
      </c>
      <c r="H21045" s="75">
        <v>1</v>
      </c>
    </row>
    <row r="21046" spans="1:8">
      <c r="A21046" s="43">
        <v>1974</v>
      </c>
      <c r="B21046" s="74">
        <v>46258</v>
      </c>
      <c r="C21046" s="30" t="s">
        <v>706</v>
      </c>
      <c r="D21046" s="30" t="s">
        <v>707</v>
      </c>
      <c r="E21046" s="75">
        <v>209</v>
      </c>
      <c r="F21046" s="30" t="s">
        <v>5020</v>
      </c>
      <c r="G21046" s="30" t="s">
        <v>5021</v>
      </c>
      <c r="H21046" s="75">
        <v>3</v>
      </c>
    </row>
    <row r="21047" spans="1:8">
      <c r="A21047" s="43">
        <v>1974</v>
      </c>
      <c r="B21047" s="74">
        <v>46258</v>
      </c>
      <c r="C21047" s="30" t="s">
        <v>708</v>
      </c>
      <c r="D21047" s="30" t="s">
        <v>709</v>
      </c>
      <c r="E21047" s="75">
        <v>241</v>
      </c>
      <c r="F21047" s="30" t="s">
        <v>78</v>
      </c>
      <c r="G21047" s="30" t="s">
        <v>79</v>
      </c>
      <c r="H21047" s="75">
        <v>2</v>
      </c>
    </row>
    <row r="21048" spans="1:8">
      <c r="A21048" s="43">
        <v>1974</v>
      </c>
      <c r="B21048" s="74">
        <v>46258</v>
      </c>
      <c r="C21048" s="30" t="s">
        <v>714</v>
      </c>
      <c r="D21048" s="30" t="s">
        <v>715</v>
      </c>
      <c r="E21048" s="75">
        <v>21</v>
      </c>
      <c r="F21048" s="30" t="s">
        <v>70</v>
      </c>
      <c r="G21048" s="30" t="s">
        <v>71</v>
      </c>
      <c r="H21048" s="75">
        <v>2</v>
      </c>
    </row>
    <row r="21049" spans="1:8">
      <c r="A21049" s="43">
        <v>1974</v>
      </c>
      <c r="B21049" s="74">
        <v>46258</v>
      </c>
      <c r="C21049" s="30" t="s">
        <v>716</v>
      </c>
      <c r="D21049" s="30" t="s">
        <v>717</v>
      </c>
      <c r="E21049" s="75">
        <v>23</v>
      </c>
      <c r="F21049" s="30" t="s">
        <v>70</v>
      </c>
      <c r="G21049" s="30" t="s">
        <v>71</v>
      </c>
      <c r="H21049" s="75">
        <v>2</v>
      </c>
    </row>
    <row r="21050" spans="1:8">
      <c r="A21050" s="43">
        <v>1974</v>
      </c>
      <c r="B21050" s="74">
        <v>46258</v>
      </c>
      <c r="C21050" s="30" t="s">
        <v>718</v>
      </c>
      <c r="D21050" s="30" t="s">
        <v>719</v>
      </c>
      <c r="E21050" s="75">
        <v>9</v>
      </c>
      <c r="F21050" s="30" t="s">
        <v>70</v>
      </c>
      <c r="G21050" s="30" t="s">
        <v>71</v>
      </c>
      <c r="H21050" s="75">
        <v>2</v>
      </c>
    </row>
    <row r="21051" spans="1:8">
      <c r="A21051" s="43">
        <v>1974</v>
      </c>
      <c r="B21051" s="74">
        <v>46258</v>
      </c>
      <c r="C21051" s="30" t="s">
        <v>720</v>
      </c>
      <c r="D21051" s="30" t="s">
        <v>721</v>
      </c>
      <c r="E21051" s="75">
        <v>63</v>
      </c>
      <c r="F21051" s="30" t="s">
        <v>53</v>
      </c>
      <c r="G21051" s="30" t="s">
        <v>54</v>
      </c>
      <c r="H21051" s="75">
        <v>1</v>
      </c>
    </row>
    <row r="21052" spans="1:8">
      <c r="A21052" s="43">
        <v>1974</v>
      </c>
      <c r="B21052" s="74">
        <v>46258</v>
      </c>
      <c r="C21052" s="30" t="s">
        <v>724</v>
      </c>
      <c r="D21052" s="30" t="s">
        <v>725</v>
      </c>
      <c r="E21052" s="75">
        <v>14</v>
      </c>
      <c r="F21052" s="30" t="s">
        <v>76</v>
      </c>
      <c r="G21052" s="30" t="s">
        <v>77</v>
      </c>
      <c r="H21052" s="75">
        <v>1</v>
      </c>
    </row>
    <row r="21053" spans="1:8">
      <c r="A21053" s="43">
        <v>1974</v>
      </c>
      <c r="B21053" s="74">
        <v>46258</v>
      </c>
      <c r="C21053" s="30" t="s">
        <v>728</v>
      </c>
      <c r="D21053" s="30" t="s">
        <v>729</v>
      </c>
      <c r="E21053" s="75">
        <v>82</v>
      </c>
      <c r="F21053" s="30" t="s">
        <v>70</v>
      </c>
      <c r="G21053" s="30" t="s">
        <v>71</v>
      </c>
      <c r="H21053" s="75">
        <v>2</v>
      </c>
    </row>
    <row r="21054" spans="1:8">
      <c r="A21054" s="43">
        <v>1974</v>
      </c>
      <c r="B21054" s="74">
        <v>46256</v>
      </c>
      <c r="C21054" s="30" t="s">
        <v>675</v>
      </c>
      <c r="D21054" s="30" t="s">
        <v>676</v>
      </c>
      <c r="E21054" s="75">
        <v>57</v>
      </c>
      <c r="F21054" s="30" t="s">
        <v>78</v>
      </c>
      <c r="G21054" s="30" t="s">
        <v>79</v>
      </c>
      <c r="H21054" s="75">
        <v>2</v>
      </c>
    </row>
    <row r="21055" spans="1:8">
      <c r="A21055" s="43">
        <v>1974</v>
      </c>
      <c r="B21055" s="74">
        <v>46256</v>
      </c>
      <c r="C21055" s="30" t="s">
        <v>678</v>
      </c>
      <c r="D21055" s="30" t="s">
        <v>679</v>
      </c>
      <c r="E21055" s="75">
        <v>46</v>
      </c>
      <c r="F21055" s="30" t="s">
        <v>70</v>
      </c>
      <c r="G21055" s="30" t="s">
        <v>71</v>
      </c>
      <c r="H21055" s="75">
        <v>2</v>
      </c>
    </row>
    <row r="21056" spans="1:8">
      <c r="A21056" s="43">
        <v>1974</v>
      </c>
      <c r="B21056" s="74">
        <v>46256</v>
      </c>
      <c r="C21056" s="30" t="s">
        <v>682</v>
      </c>
      <c r="D21056" s="30" t="s">
        <v>683</v>
      </c>
      <c r="E21056" s="75">
        <v>39</v>
      </c>
      <c r="F21056" s="30" t="s">
        <v>70</v>
      </c>
      <c r="G21056" s="30" t="s">
        <v>71</v>
      </c>
      <c r="H21056" s="75">
        <v>2</v>
      </c>
    </row>
    <row r="21057" spans="1:8">
      <c r="A21057" s="43">
        <v>1974</v>
      </c>
      <c r="B21057" s="74">
        <v>46256</v>
      </c>
      <c r="C21057" s="30" t="s">
        <v>686</v>
      </c>
      <c r="D21057" s="30" t="s">
        <v>687</v>
      </c>
      <c r="E21057" s="75">
        <v>45</v>
      </c>
      <c r="F21057" s="30" t="s">
        <v>68</v>
      </c>
      <c r="G21057" s="30" t="s">
        <v>69</v>
      </c>
      <c r="H21057" s="75">
        <v>1</v>
      </c>
    </row>
    <row r="21058" spans="1:8">
      <c r="A21058" s="43">
        <v>1974</v>
      </c>
      <c r="B21058" s="74">
        <v>46256</v>
      </c>
      <c r="C21058" s="30" t="s">
        <v>688</v>
      </c>
      <c r="D21058" s="30" t="s">
        <v>689</v>
      </c>
      <c r="E21058" s="75">
        <v>75</v>
      </c>
      <c r="F21058" s="30" t="s">
        <v>53</v>
      </c>
      <c r="G21058" s="30" t="s">
        <v>54</v>
      </c>
      <c r="H21058" s="75">
        <v>1</v>
      </c>
    </row>
    <row r="21059" spans="1:8">
      <c r="A21059" s="43">
        <v>1974</v>
      </c>
      <c r="B21059" s="74">
        <v>46256</v>
      </c>
      <c r="C21059" s="30" t="s">
        <v>690</v>
      </c>
      <c r="D21059" s="30" t="s">
        <v>691</v>
      </c>
      <c r="E21059" s="75">
        <v>11</v>
      </c>
      <c r="F21059" s="30" t="s">
        <v>70</v>
      </c>
      <c r="G21059" s="30" t="s">
        <v>71</v>
      </c>
      <c r="H21059" s="75">
        <v>2</v>
      </c>
    </row>
    <row r="21060" spans="1:8">
      <c r="A21060" s="43">
        <v>1974</v>
      </c>
      <c r="B21060" s="74">
        <v>46256</v>
      </c>
      <c r="C21060" s="30" t="s">
        <v>694</v>
      </c>
      <c r="D21060" s="30" t="s">
        <v>695</v>
      </c>
      <c r="E21060" s="75">
        <v>70</v>
      </c>
      <c r="F21060" s="30" t="s">
        <v>53</v>
      </c>
      <c r="G21060" s="30" t="s">
        <v>54</v>
      </c>
      <c r="H21060" s="75">
        <v>1</v>
      </c>
    </row>
    <row r="21061" spans="1:8">
      <c r="A21061" s="43">
        <v>1974</v>
      </c>
      <c r="B21061" s="74">
        <v>46256</v>
      </c>
      <c r="C21061" s="30" t="s">
        <v>700</v>
      </c>
      <c r="D21061" s="30" t="s">
        <v>701</v>
      </c>
      <c r="E21061" s="75">
        <v>13</v>
      </c>
      <c r="F21061" s="30" t="s">
        <v>70</v>
      </c>
      <c r="G21061" s="30" t="s">
        <v>71</v>
      </c>
      <c r="H21061" s="75">
        <v>2</v>
      </c>
    </row>
    <row r="21062" spans="1:8">
      <c r="A21062" s="43">
        <v>1974</v>
      </c>
      <c r="B21062" s="74">
        <v>46256</v>
      </c>
      <c r="C21062" s="30" t="s">
        <v>706</v>
      </c>
      <c r="D21062" s="30" t="s">
        <v>707</v>
      </c>
      <c r="E21062" s="75">
        <v>81</v>
      </c>
      <c r="F21062" s="30" t="s">
        <v>80</v>
      </c>
      <c r="G21062" s="30" t="s">
        <v>81</v>
      </c>
      <c r="H21062" s="75">
        <v>1</v>
      </c>
    </row>
    <row r="21063" spans="1:8">
      <c r="A21063" s="43">
        <v>1974</v>
      </c>
      <c r="B21063" s="74">
        <v>46256</v>
      </c>
      <c r="C21063" s="30" t="s">
        <v>708</v>
      </c>
      <c r="D21063" s="30" t="s">
        <v>709</v>
      </c>
      <c r="E21063" s="75">
        <v>67</v>
      </c>
      <c r="F21063" s="30" t="s">
        <v>53</v>
      </c>
      <c r="G21063" s="30" t="s">
        <v>54</v>
      </c>
      <c r="H21063" s="75">
        <v>1</v>
      </c>
    </row>
    <row r="21064" spans="1:8">
      <c r="A21064" s="43">
        <v>1974</v>
      </c>
      <c r="B21064" s="74">
        <v>46256</v>
      </c>
      <c r="C21064" s="30" t="s">
        <v>714</v>
      </c>
      <c r="D21064" s="30" t="s">
        <v>715</v>
      </c>
      <c r="E21064" s="75">
        <v>15</v>
      </c>
      <c r="F21064" s="30" t="s">
        <v>76</v>
      </c>
      <c r="G21064" s="30" t="s">
        <v>77</v>
      </c>
      <c r="H21064" s="75">
        <v>1</v>
      </c>
    </row>
    <row r="21065" spans="1:8">
      <c r="A21065" s="43">
        <v>1974</v>
      </c>
      <c r="B21065" s="74">
        <v>46256</v>
      </c>
      <c r="C21065" s="30" t="s">
        <v>718</v>
      </c>
      <c r="D21065" s="30" t="s">
        <v>719</v>
      </c>
      <c r="E21065" s="75">
        <v>9</v>
      </c>
      <c r="F21065" s="30" t="s">
        <v>70</v>
      </c>
      <c r="G21065" s="30" t="s">
        <v>71</v>
      </c>
      <c r="H21065" s="75">
        <v>2</v>
      </c>
    </row>
    <row r="21066" spans="1:8">
      <c r="A21066" s="43">
        <v>1974</v>
      </c>
      <c r="B21066" s="74">
        <v>46256</v>
      </c>
      <c r="C21066" s="30" t="s">
        <v>728</v>
      </c>
      <c r="D21066" s="30" t="s">
        <v>729</v>
      </c>
      <c r="E21066" s="75">
        <v>25</v>
      </c>
      <c r="F21066" s="30" t="s">
        <v>72</v>
      </c>
      <c r="G21066" s="30" t="s">
        <v>73</v>
      </c>
      <c r="H21066" s="75">
        <v>3</v>
      </c>
    </row>
    <row r="21067" spans="1:8">
      <c r="A21067" s="43">
        <v>1974</v>
      </c>
      <c r="B21067" s="74">
        <v>46256</v>
      </c>
      <c r="C21067" s="30" t="s">
        <v>730</v>
      </c>
      <c r="D21067" s="30" t="s">
        <v>731</v>
      </c>
      <c r="E21067" s="75">
        <v>18</v>
      </c>
      <c r="F21067" s="30" t="s">
        <v>70</v>
      </c>
      <c r="G21067" s="30" t="s">
        <v>71</v>
      </c>
      <c r="H21067" s="75">
        <v>2</v>
      </c>
    </row>
    <row r="21068" spans="1:8">
      <c r="A21068" s="43">
        <v>1974</v>
      </c>
      <c r="B21068" s="74">
        <v>46255</v>
      </c>
      <c r="C21068" s="30" t="s">
        <v>675</v>
      </c>
      <c r="D21068" s="30" t="s">
        <v>676</v>
      </c>
      <c r="E21068" s="75">
        <v>54</v>
      </c>
      <c r="F21068" s="30" t="s">
        <v>72</v>
      </c>
      <c r="G21068" s="30" t="s">
        <v>73</v>
      </c>
      <c r="H21068" s="75">
        <v>3</v>
      </c>
    </row>
    <row r="21069" spans="1:8">
      <c r="A21069" s="43">
        <v>1974</v>
      </c>
      <c r="B21069" s="74">
        <v>46255</v>
      </c>
      <c r="C21069" s="30" t="s">
        <v>678</v>
      </c>
      <c r="D21069" s="30" t="s">
        <v>679</v>
      </c>
      <c r="E21069" s="75">
        <v>61</v>
      </c>
      <c r="F21069" s="30" t="s">
        <v>68</v>
      </c>
      <c r="G21069" s="30" t="s">
        <v>69</v>
      </c>
      <c r="H21069" s="75">
        <v>1</v>
      </c>
    </row>
    <row r="21070" spans="1:8">
      <c r="A21070" s="43">
        <v>1974</v>
      </c>
      <c r="B21070" s="74">
        <v>46255</v>
      </c>
      <c r="C21070" s="30" t="s">
        <v>680</v>
      </c>
      <c r="D21070" s="30" t="s">
        <v>681</v>
      </c>
      <c r="E21070" s="75">
        <v>37</v>
      </c>
      <c r="F21070" s="30" t="s">
        <v>70</v>
      </c>
      <c r="G21070" s="30" t="s">
        <v>71</v>
      </c>
      <c r="H21070" s="75">
        <v>2</v>
      </c>
    </row>
    <row r="21071" spans="1:8">
      <c r="A21071" s="43">
        <v>1974</v>
      </c>
      <c r="B21071" s="74">
        <v>46255</v>
      </c>
      <c r="C21071" s="30" t="s">
        <v>682</v>
      </c>
      <c r="D21071" s="30" t="s">
        <v>683</v>
      </c>
      <c r="E21071" s="75">
        <v>134</v>
      </c>
      <c r="F21071" s="30" t="s">
        <v>70</v>
      </c>
      <c r="G21071" s="30" t="s">
        <v>71</v>
      </c>
      <c r="H21071" s="75">
        <v>2</v>
      </c>
    </row>
    <row r="21072" spans="1:8">
      <c r="A21072" s="43">
        <v>1974</v>
      </c>
      <c r="B21072" s="74">
        <v>46255</v>
      </c>
      <c r="C21072" s="30" t="s">
        <v>686</v>
      </c>
      <c r="D21072" s="30" t="s">
        <v>687</v>
      </c>
      <c r="E21072" s="75">
        <v>100</v>
      </c>
      <c r="F21072" s="30" t="s">
        <v>70</v>
      </c>
      <c r="G21072" s="30" t="s">
        <v>71</v>
      </c>
      <c r="H21072" s="75">
        <v>2</v>
      </c>
    </row>
    <row r="21073" spans="1:8">
      <c r="A21073" s="43">
        <v>1974</v>
      </c>
      <c r="B21073" s="74">
        <v>46255</v>
      </c>
      <c r="C21073" s="30" t="s">
        <v>688</v>
      </c>
      <c r="D21073" s="30" t="s">
        <v>689</v>
      </c>
      <c r="E21073" s="75">
        <v>176</v>
      </c>
      <c r="F21073" s="30" t="s">
        <v>5070</v>
      </c>
      <c r="G21073" s="30" t="s">
        <v>5071</v>
      </c>
      <c r="H21073" s="75">
        <v>3</v>
      </c>
    </row>
    <row r="21074" spans="1:8">
      <c r="A21074" s="43">
        <v>1974</v>
      </c>
      <c r="B21074" s="74">
        <v>46255</v>
      </c>
      <c r="C21074" s="30" t="s">
        <v>690</v>
      </c>
      <c r="D21074" s="30" t="s">
        <v>691</v>
      </c>
      <c r="E21074" s="75">
        <v>80</v>
      </c>
      <c r="F21074" s="30" t="s">
        <v>70</v>
      </c>
      <c r="G21074" s="30" t="s">
        <v>71</v>
      </c>
      <c r="H21074" s="75">
        <v>2</v>
      </c>
    </row>
    <row r="21075" spans="1:8">
      <c r="A21075" s="43">
        <v>1974</v>
      </c>
      <c r="B21075" s="74">
        <v>46255</v>
      </c>
      <c r="C21075" s="30" t="s">
        <v>692</v>
      </c>
      <c r="D21075" s="30" t="s">
        <v>693</v>
      </c>
      <c r="E21075" s="75">
        <v>144</v>
      </c>
      <c r="F21075" s="30" t="s">
        <v>66</v>
      </c>
      <c r="G21075" s="30" t="s">
        <v>67</v>
      </c>
      <c r="H21075" s="75">
        <v>2</v>
      </c>
    </row>
    <row r="21076" spans="1:8">
      <c r="A21076" s="43">
        <v>1974</v>
      </c>
      <c r="B21076" s="74">
        <v>46255</v>
      </c>
      <c r="C21076" s="30" t="s">
        <v>700</v>
      </c>
      <c r="D21076" s="30" t="s">
        <v>701</v>
      </c>
      <c r="E21076" s="75">
        <v>71</v>
      </c>
      <c r="F21076" s="30" t="s">
        <v>70</v>
      </c>
      <c r="G21076" s="30" t="s">
        <v>71</v>
      </c>
      <c r="H21076" s="75">
        <v>2</v>
      </c>
    </row>
    <row r="21077" spans="1:8">
      <c r="A21077" s="43">
        <v>1974</v>
      </c>
      <c r="B21077" s="74">
        <v>46255</v>
      </c>
      <c r="C21077" s="30" t="s">
        <v>704</v>
      </c>
      <c r="D21077" s="30" t="s">
        <v>705</v>
      </c>
      <c r="E21077" s="75">
        <v>37</v>
      </c>
      <c r="F21077" s="30" t="s">
        <v>76</v>
      </c>
      <c r="G21077" s="30" t="s">
        <v>77</v>
      </c>
      <c r="H21077" s="75">
        <v>1</v>
      </c>
    </row>
    <row r="21078" spans="1:8">
      <c r="A21078" s="43">
        <v>1974</v>
      </c>
      <c r="B21078" s="74">
        <v>46255</v>
      </c>
      <c r="C21078" s="30" t="s">
        <v>706</v>
      </c>
      <c r="D21078" s="30" t="s">
        <v>707</v>
      </c>
      <c r="E21078" s="75">
        <v>151</v>
      </c>
      <c r="F21078" s="30" t="s">
        <v>72</v>
      </c>
      <c r="G21078" s="30" t="s">
        <v>73</v>
      </c>
      <c r="H21078" s="75">
        <v>3</v>
      </c>
    </row>
    <row r="21079" spans="1:8">
      <c r="A21079" s="43">
        <v>1974</v>
      </c>
      <c r="B21079" s="74">
        <v>46255</v>
      </c>
      <c r="C21079" s="30" t="s">
        <v>708</v>
      </c>
      <c r="D21079" s="30" t="s">
        <v>709</v>
      </c>
      <c r="E21079" s="75">
        <v>116</v>
      </c>
      <c r="F21079" s="30" t="s">
        <v>78</v>
      </c>
      <c r="G21079" s="30" t="s">
        <v>79</v>
      </c>
      <c r="H21079" s="75">
        <v>2</v>
      </c>
    </row>
    <row r="21080" spans="1:8">
      <c r="A21080" s="43">
        <v>1974</v>
      </c>
      <c r="B21080" s="74">
        <v>46255</v>
      </c>
      <c r="C21080" s="30" t="s">
        <v>714</v>
      </c>
      <c r="D21080" s="30" t="s">
        <v>715</v>
      </c>
      <c r="E21080" s="75">
        <v>27</v>
      </c>
      <c r="F21080" s="30" t="s">
        <v>76</v>
      </c>
      <c r="G21080" s="30" t="s">
        <v>77</v>
      </c>
      <c r="H21080" s="75">
        <v>1</v>
      </c>
    </row>
    <row r="21081" spans="1:8">
      <c r="A21081" s="43">
        <v>1974</v>
      </c>
      <c r="B21081" s="74">
        <v>46255</v>
      </c>
      <c r="C21081" s="30" t="s">
        <v>718</v>
      </c>
      <c r="D21081" s="30" t="s">
        <v>719</v>
      </c>
      <c r="E21081" s="75">
        <v>9</v>
      </c>
      <c r="F21081" s="30" t="s">
        <v>76</v>
      </c>
      <c r="G21081" s="30" t="s">
        <v>77</v>
      </c>
      <c r="H21081" s="75">
        <v>1</v>
      </c>
    </row>
    <row r="21082" spans="1:8">
      <c r="A21082" s="43">
        <v>1974</v>
      </c>
      <c r="B21082" s="74">
        <v>46255</v>
      </c>
      <c r="C21082" s="30" t="s">
        <v>720</v>
      </c>
      <c r="D21082" s="30" t="s">
        <v>721</v>
      </c>
      <c r="E21082" s="75">
        <v>94</v>
      </c>
      <c r="F21082" s="30" t="s">
        <v>53</v>
      </c>
      <c r="G21082" s="30" t="s">
        <v>54</v>
      </c>
      <c r="H21082" s="75">
        <v>1</v>
      </c>
    </row>
    <row r="21083" spans="1:8">
      <c r="A21083" s="43">
        <v>1974</v>
      </c>
      <c r="B21083" s="74">
        <v>46255</v>
      </c>
      <c r="C21083" s="30" t="s">
        <v>730</v>
      </c>
      <c r="D21083" s="30" t="s">
        <v>731</v>
      </c>
      <c r="E21083" s="75">
        <v>7</v>
      </c>
      <c r="F21083" s="30" t="s">
        <v>76</v>
      </c>
      <c r="G21083" s="30" t="s">
        <v>77</v>
      </c>
      <c r="H21083" s="75">
        <v>1</v>
      </c>
    </row>
    <row r="21084" spans="1:8">
      <c r="A21084" s="43">
        <v>1974</v>
      </c>
      <c r="B21084" s="74">
        <v>46254</v>
      </c>
      <c r="C21084" s="30" t="s">
        <v>675</v>
      </c>
      <c r="D21084" s="30" t="s">
        <v>676</v>
      </c>
      <c r="E21084" s="75">
        <v>110</v>
      </c>
      <c r="F21084" s="30" t="s">
        <v>72</v>
      </c>
      <c r="G21084" s="30" t="s">
        <v>73</v>
      </c>
      <c r="H21084" s="75">
        <v>3</v>
      </c>
    </row>
    <row r="21085" spans="1:8">
      <c r="A21085" s="43">
        <v>1974</v>
      </c>
      <c r="B21085" s="74">
        <v>46254</v>
      </c>
      <c r="C21085" s="30" t="s">
        <v>678</v>
      </c>
      <c r="D21085" s="30" t="s">
        <v>679</v>
      </c>
      <c r="E21085" s="75">
        <v>78</v>
      </c>
      <c r="F21085" s="30" t="s">
        <v>70</v>
      </c>
      <c r="G21085" s="30" t="s">
        <v>71</v>
      </c>
      <c r="H21085" s="75">
        <v>2</v>
      </c>
    </row>
    <row r="21086" spans="1:8">
      <c r="A21086" s="43">
        <v>1974</v>
      </c>
      <c r="B21086" s="74">
        <v>46254</v>
      </c>
      <c r="C21086" s="30" t="s">
        <v>680</v>
      </c>
      <c r="D21086" s="30" t="s">
        <v>681</v>
      </c>
      <c r="E21086" s="75">
        <v>11</v>
      </c>
      <c r="F21086" s="30" t="s">
        <v>70</v>
      </c>
      <c r="G21086" s="30" t="s">
        <v>71</v>
      </c>
      <c r="H21086" s="75">
        <v>2</v>
      </c>
    </row>
    <row r="21087" spans="1:8">
      <c r="A21087" s="43">
        <v>1974</v>
      </c>
      <c r="B21087" s="74">
        <v>46254</v>
      </c>
      <c r="C21087" s="30" t="s">
        <v>682</v>
      </c>
      <c r="D21087" s="30" t="s">
        <v>683</v>
      </c>
      <c r="E21087" s="75">
        <v>117</v>
      </c>
      <c r="F21087" s="30" t="s">
        <v>70</v>
      </c>
      <c r="G21087" s="30" t="s">
        <v>71</v>
      </c>
      <c r="H21087" s="75">
        <v>2</v>
      </c>
    </row>
    <row r="21088" spans="1:8">
      <c r="A21088" s="43">
        <v>1974</v>
      </c>
      <c r="B21088" s="74">
        <v>46254</v>
      </c>
      <c r="C21088" s="30" t="s">
        <v>686</v>
      </c>
      <c r="D21088" s="30" t="s">
        <v>687</v>
      </c>
      <c r="E21088" s="75">
        <v>143</v>
      </c>
      <c r="F21088" s="30" t="s">
        <v>70</v>
      </c>
      <c r="G21088" s="30" t="s">
        <v>71</v>
      </c>
      <c r="H21088" s="75">
        <v>2</v>
      </c>
    </row>
    <row r="21089" spans="1:8">
      <c r="A21089" s="43">
        <v>1974</v>
      </c>
      <c r="B21089" s="74">
        <v>46254</v>
      </c>
      <c r="C21089" s="30" t="s">
        <v>688</v>
      </c>
      <c r="D21089" s="30" t="s">
        <v>689</v>
      </c>
      <c r="E21089" s="75">
        <v>133</v>
      </c>
      <c r="F21089" s="30" t="s">
        <v>5020</v>
      </c>
      <c r="G21089" s="30" t="s">
        <v>5021</v>
      </c>
      <c r="H21089" s="75">
        <v>3</v>
      </c>
    </row>
    <row r="21090" spans="1:8">
      <c r="A21090" s="43">
        <v>1974</v>
      </c>
      <c r="B21090" s="74">
        <v>46254</v>
      </c>
      <c r="C21090" s="30" t="s">
        <v>690</v>
      </c>
      <c r="D21090" s="30" t="s">
        <v>691</v>
      </c>
      <c r="E21090" s="75">
        <v>81</v>
      </c>
      <c r="F21090" s="30" t="s">
        <v>70</v>
      </c>
      <c r="G21090" s="30" t="s">
        <v>71</v>
      </c>
      <c r="H21090" s="75">
        <v>2</v>
      </c>
    </row>
    <row r="21091" spans="1:8">
      <c r="A21091" s="43">
        <v>1974</v>
      </c>
      <c r="B21091" s="74">
        <v>46254</v>
      </c>
      <c r="C21091" s="30" t="s">
        <v>692</v>
      </c>
      <c r="D21091" s="30" t="s">
        <v>693</v>
      </c>
      <c r="E21091" s="75">
        <v>82</v>
      </c>
      <c r="F21091" s="30" t="s">
        <v>60</v>
      </c>
      <c r="G21091" s="30" t="s">
        <v>61</v>
      </c>
      <c r="H21091" s="75">
        <v>4</v>
      </c>
    </row>
    <row r="21092" spans="1:8">
      <c r="A21092" s="43">
        <v>1974</v>
      </c>
      <c r="B21092" s="74">
        <v>46254</v>
      </c>
      <c r="C21092" s="30" t="s">
        <v>694</v>
      </c>
      <c r="D21092" s="30" t="s">
        <v>695</v>
      </c>
      <c r="E21092" s="75">
        <v>149</v>
      </c>
      <c r="F21092" s="30" t="s">
        <v>53</v>
      </c>
      <c r="G21092" s="30" t="s">
        <v>54</v>
      </c>
      <c r="H21092" s="75">
        <v>1</v>
      </c>
    </row>
    <row r="21093" spans="1:8">
      <c r="A21093" s="43">
        <v>1974</v>
      </c>
      <c r="B21093" s="74">
        <v>46254</v>
      </c>
      <c r="C21093" s="30" t="s">
        <v>700</v>
      </c>
      <c r="D21093" s="30" t="s">
        <v>701</v>
      </c>
      <c r="E21093" s="75">
        <v>127</v>
      </c>
      <c r="F21093" s="30" t="s">
        <v>70</v>
      </c>
      <c r="G21093" s="30" t="s">
        <v>71</v>
      </c>
      <c r="H21093" s="75">
        <v>2</v>
      </c>
    </row>
    <row r="21094" spans="1:8">
      <c r="A21094" s="43">
        <v>1974</v>
      </c>
      <c r="B21094" s="74">
        <v>46254</v>
      </c>
      <c r="C21094" s="30" t="s">
        <v>702</v>
      </c>
      <c r="D21094" s="30" t="s">
        <v>703</v>
      </c>
      <c r="E21094" s="75">
        <v>9</v>
      </c>
      <c r="F21094" s="30" t="s">
        <v>76</v>
      </c>
      <c r="G21094" s="30" t="s">
        <v>77</v>
      </c>
      <c r="H21094" s="75">
        <v>1</v>
      </c>
    </row>
    <row r="21095" spans="1:8">
      <c r="A21095" s="43">
        <v>1974</v>
      </c>
      <c r="B21095" s="74">
        <v>46254</v>
      </c>
      <c r="C21095" s="30" t="s">
        <v>706</v>
      </c>
      <c r="D21095" s="30" t="s">
        <v>707</v>
      </c>
      <c r="E21095" s="75">
        <v>226</v>
      </c>
      <c r="F21095" s="30" t="s">
        <v>78</v>
      </c>
      <c r="G21095" s="30" t="s">
        <v>79</v>
      </c>
      <c r="H21095" s="75">
        <v>2</v>
      </c>
    </row>
    <row r="21096" spans="1:8">
      <c r="A21096" s="43">
        <v>1974</v>
      </c>
      <c r="B21096" s="74">
        <v>46254</v>
      </c>
      <c r="C21096" s="30" t="s">
        <v>708</v>
      </c>
      <c r="D21096" s="30" t="s">
        <v>709</v>
      </c>
      <c r="E21096" s="75">
        <v>90</v>
      </c>
      <c r="F21096" s="30" t="s">
        <v>80</v>
      </c>
      <c r="G21096" s="30" t="s">
        <v>81</v>
      </c>
      <c r="H21096" s="75">
        <v>1</v>
      </c>
    </row>
    <row r="21097" spans="1:8">
      <c r="A21097" s="43">
        <v>1974</v>
      </c>
      <c r="B21097" s="74">
        <v>46254</v>
      </c>
      <c r="C21097" s="30" t="s">
        <v>712</v>
      </c>
      <c r="D21097" s="30" t="s">
        <v>713</v>
      </c>
      <c r="E21097" s="75">
        <v>3</v>
      </c>
      <c r="F21097" s="30" t="s">
        <v>76</v>
      </c>
      <c r="G21097" s="30" t="s">
        <v>77</v>
      </c>
      <c r="H21097" s="75">
        <v>1</v>
      </c>
    </row>
    <row r="21098" spans="1:8">
      <c r="A21098" s="43">
        <v>1974</v>
      </c>
      <c r="B21098" s="74">
        <v>46254</v>
      </c>
      <c r="C21098" s="30" t="s">
        <v>714</v>
      </c>
      <c r="D21098" s="30" t="s">
        <v>715</v>
      </c>
      <c r="E21098" s="75">
        <v>37</v>
      </c>
      <c r="F21098" s="30" t="s">
        <v>70</v>
      </c>
      <c r="G21098" s="30" t="s">
        <v>71</v>
      </c>
      <c r="H21098" s="75">
        <v>2</v>
      </c>
    </row>
    <row r="21099" spans="1:8">
      <c r="A21099" s="43">
        <v>1974</v>
      </c>
      <c r="B21099" s="74">
        <v>46254</v>
      </c>
      <c r="C21099" s="30" t="s">
        <v>716</v>
      </c>
      <c r="D21099" s="30" t="s">
        <v>717</v>
      </c>
      <c r="E21099" s="75">
        <v>13</v>
      </c>
      <c r="F21099" s="30" t="s">
        <v>76</v>
      </c>
      <c r="G21099" s="30" t="s">
        <v>77</v>
      </c>
      <c r="H21099" s="75">
        <v>1</v>
      </c>
    </row>
    <row r="21100" spans="1:8">
      <c r="A21100" s="43">
        <v>1974</v>
      </c>
      <c r="B21100" s="74">
        <v>46254</v>
      </c>
      <c r="C21100" s="30" t="s">
        <v>718</v>
      </c>
      <c r="D21100" s="30" t="s">
        <v>719</v>
      </c>
      <c r="E21100" s="75">
        <v>3</v>
      </c>
      <c r="F21100" s="30" t="s">
        <v>70</v>
      </c>
      <c r="G21100" s="30" t="s">
        <v>71</v>
      </c>
      <c r="H21100" s="75">
        <v>2</v>
      </c>
    </row>
    <row r="21101" spans="1:8">
      <c r="A21101" s="43">
        <v>1974</v>
      </c>
      <c r="B21101" s="74">
        <v>46254</v>
      </c>
      <c r="C21101" s="30" t="s">
        <v>720</v>
      </c>
      <c r="D21101" s="30" t="s">
        <v>721</v>
      </c>
      <c r="E21101" s="75">
        <v>15</v>
      </c>
      <c r="F21101" s="30" t="s">
        <v>53</v>
      </c>
      <c r="G21101" s="30" t="s">
        <v>54</v>
      </c>
      <c r="H21101" s="75">
        <v>1</v>
      </c>
    </row>
    <row r="21102" spans="1:8">
      <c r="A21102" s="43">
        <v>1974</v>
      </c>
      <c r="B21102" s="74">
        <v>46253</v>
      </c>
      <c r="C21102" s="30" t="s">
        <v>675</v>
      </c>
      <c r="D21102" s="30" t="s">
        <v>676</v>
      </c>
      <c r="E21102" s="75">
        <v>38</v>
      </c>
      <c r="F21102" s="30" t="s">
        <v>72</v>
      </c>
      <c r="G21102" s="30" t="s">
        <v>73</v>
      </c>
      <c r="H21102" s="75">
        <v>3</v>
      </c>
    </row>
    <row r="21103" spans="1:8">
      <c r="A21103" s="43">
        <v>1974</v>
      </c>
      <c r="B21103" s="74">
        <v>46253</v>
      </c>
      <c r="C21103" s="30" t="s">
        <v>678</v>
      </c>
      <c r="D21103" s="30" t="s">
        <v>679</v>
      </c>
      <c r="E21103" s="75">
        <v>49</v>
      </c>
      <c r="F21103" s="30" t="s">
        <v>70</v>
      </c>
      <c r="G21103" s="30" t="s">
        <v>71</v>
      </c>
      <c r="H21103" s="75">
        <v>2</v>
      </c>
    </row>
    <row r="21104" spans="1:8">
      <c r="A21104" s="43">
        <v>1974</v>
      </c>
      <c r="B21104" s="74">
        <v>46253</v>
      </c>
      <c r="C21104" s="30" t="s">
        <v>680</v>
      </c>
      <c r="D21104" s="30" t="s">
        <v>681</v>
      </c>
      <c r="E21104" s="75">
        <v>26</v>
      </c>
      <c r="F21104" s="30" t="s">
        <v>70</v>
      </c>
      <c r="G21104" s="30" t="s">
        <v>71</v>
      </c>
      <c r="H21104" s="75">
        <v>2</v>
      </c>
    </row>
    <row r="21105" spans="1:8">
      <c r="A21105" s="43">
        <v>1974</v>
      </c>
      <c r="B21105" s="74">
        <v>46253</v>
      </c>
      <c r="C21105" s="30" t="s">
        <v>682</v>
      </c>
      <c r="D21105" s="30" t="s">
        <v>683</v>
      </c>
      <c r="E21105" s="75">
        <v>62</v>
      </c>
      <c r="F21105" s="30" t="s">
        <v>68</v>
      </c>
      <c r="G21105" s="30" t="s">
        <v>69</v>
      </c>
      <c r="H21105" s="75">
        <v>1</v>
      </c>
    </row>
    <row r="21106" spans="1:8">
      <c r="A21106" s="43">
        <v>1974</v>
      </c>
      <c r="B21106" s="74">
        <v>46253</v>
      </c>
      <c r="C21106" s="30" t="s">
        <v>686</v>
      </c>
      <c r="D21106" s="30" t="s">
        <v>687</v>
      </c>
      <c r="E21106" s="75">
        <v>106</v>
      </c>
      <c r="F21106" s="30" t="s">
        <v>70</v>
      </c>
      <c r="G21106" s="30" t="s">
        <v>71</v>
      </c>
      <c r="H21106" s="75">
        <v>2</v>
      </c>
    </row>
    <row r="21107" spans="1:8">
      <c r="A21107" s="43">
        <v>1974</v>
      </c>
      <c r="B21107" s="74">
        <v>46253</v>
      </c>
      <c r="C21107" s="30" t="s">
        <v>688</v>
      </c>
      <c r="D21107" s="30" t="s">
        <v>689</v>
      </c>
      <c r="E21107" s="75">
        <v>419</v>
      </c>
      <c r="F21107" s="30" t="s">
        <v>66</v>
      </c>
      <c r="G21107" s="30" t="s">
        <v>67</v>
      </c>
      <c r="H21107" s="75">
        <v>2</v>
      </c>
    </row>
    <row r="21108" spans="1:8">
      <c r="A21108" s="43">
        <v>1974</v>
      </c>
      <c r="B21108" s="74">
        <v>46253</v>
      </c>
      <c r="C21108" s="30" t="s">
        <v>690</v>
      </c>
      <c r="D21108" s="30" t="s">
        <v>691</v>
      </c>
      <c r="E21108" s="75">
        <v>43</v>
      </c>
      <c r="F21108" s="30" t="s">
        <v>68</v>
      </c>
      <c r="G21108" s="30" t="s">
        <v>69</v>
      </c>
      <c r="H21108" s="75">
        <v>1</v>
      </c>
    </row>
    <row r="21109" spans="1:8">
      <c r="A21109" s="43">
        <v>1974</v>
      </c>
      <c r="B21109" s="74">
        <v>46253</v>
      </c>
      <c r="C21109" s="30" t="s">
        <v>692</v>
      </c>
      <c r="D21109" s="30" t="s">
        <v>693</v>
      </c>
      <c r="E21109" s="75">
        <v>67</v>
      </c>
      <c r="F21109" s="30" t="s">
        <v>5020</v>
      </c>
      <c r="G21109" s="30" t="s">
        <v>5021</v>
      </c>
      <c r="H21109" s="75">
        <v>3</v>
      </c>
    </row>
    <row r="21110" spans="1:8">
      <c r="A21110" s="43">
        <v>1974</v>
      </c>
      <c r="B21110" s="74">
        <v>46253</v>
      </c>
      <c r="C21110" s="30" t="s">
        <v>694</v>
      </c>
      <c r="D21110" s="30" t="s">
        <v>695</v>
      </c>
      <c r="E21110" s="75">
        <v>238</v>
      </c>
      <c r="F21110" s="30" t="s">
        <v>53</v>
      </c>
      <c r="G21110" s="30" t="s">
        <v>54</v>
      </c>
      <c r="H21110" s="75">
        <v>1</v>
      </c>
    </row>
    <row r="21111" spans="1:8">
      <c r="A21111" s="43">
        <v>1974</v>
      </c>
      <c r="B21111" s="74">
        <v>46253</v>
      </c>
      <c r="C21111" s="30" t="s">
        <v>700</v>
      </c>
      <c r="D21111" s="30" t="s">
        <v>701</v>
      </c>
      <c r="E21111" s="75">
        <v>103</v>
      </c>
      <c r="F21111" s="30" t="s">
        <v>70</v>
      </c>
      <c r="G21111" s="30" t="s">
        <v>71</v>
      </c>
      <c r="H21111" s="75">
        <v>2</v>
      </c>
    </row>
    <row r="21112" spans="1:8">
      <c r="A21112" s="43">
        <v>1974</v>
      </c>
      <c r="B21112" s="74">
        <v>46253</v>
      </c>
      <c r="C21112" s="30" t="s">
        <v>704</v>
      </c>
      <c r="D21112" s="30" t="s">
        <v>705</v>
      </c>
      <c r="E21112" s="75">
        <v>18</v>
      </c>
      <c r="F21112" s="30" t="s">
        <v>76</v>
      </c>
      <c r="G21112" s="30" t="s">
        <v>77</v>
      </c>
      <c r="H21112" s="75">
        <v>1</v>
      </c>
    </row>
    <row r="21113" spans="1:8">
      <c r="A21113" s="43">
        <v>1974</v>
      </c>
      <c r="B21113" s="74">
        <v>46253</v>
      </c>
      <c r="C21113" s="30" t="s">
        <v>706</v>
      </c>
      <c r="D21113" s="30" t="s">
        <v>707</v>
      </c>
      <c r="E21113" s="75">
        <v>48</v>
      </c>
      <c r="F21113" s="30" t="s">
        <v>80</v>
      </c>
      <c r="G21113" s="30" t="s">
        <v>81</v>
      </c>
      <c r="H21113" s="75">
        <v>1</v>
      </c>
    </row>
    <row r="21114" spans="1:8">
      <c r="A21114" s="43">
        <v>1974</v>
      </c>
      <c r="B21114" s="74">
        <v>46253</v>
      </c>
      <c r="C21114" s="30" t="s">
        <v>708</v>
      </c>
      <c r="D21114" s="30" t="s">
        <v>709</v>
      </c>
      <c r="E21114" s="75">
        <v>48</v>
      </c>
      <c r="F21114" s="30" t="s">
        <v>78</v>
      </c>
      <c r="G21114" s="30" t="s">
        <v>79</v>
      </c>
      <c r="H21114" s="75">
        <v>2</v>
      </c>
    </row>
    <row r="21115" spans="1:8">
      <c r="A21115" s="43">
        <v>1974</v>
      </c>
      <c r="B21115" s="74">
        <v>46253</v>
      </c>
      <c r="C21115" s="30" t="s">
        <v>714</v>
      </c>
      <c r="D21115" s="30" t="s">
        <v>715</v>
      </c>
      <c r="E21115" s="75">
        <v>8</v>
      </c>
      <c r="F21115" s="30" t="s">
        <v>76</v>
      </c>
      <c r="G21115" s="30" t="s">
        <v>77</v>
      </c>
      <c r="H21115" s="75">
        <v>1</v>
      </c>
    </row>
    <row r="21116" spans="1:8">
      <c r="A21116" s="43">
        <v>1974</v>
      </c>
      <c r="B21116" s="74">
        <v>46253</v>
      </c>
      <c r="C21116" s="30" t="s">
        <v>718</v>
      </c>
      <c r="D21116" s="30" t="s">
        <v>719</v>
      </c>
      <c r="E21116" s="75">
        <v>24</v>
      </c>
      <c r="F21116" s="30" t="s">
        <v>63</v>
      </c>
      <c r="G21116" s="30" t="s">
        <v>64</v>
      </c>
      <c r="H21116" s="75">
        <v>2</v>
      </c>
    </row>
    <row r="21117" spans="1:8">
      <c r="A21117" s="43">
        <v>1974</v>
      </c>
      <c r="B21117" s="74">
        <v>46253</v>
      </c>
      <c r="C21117" s="30" t="s">
        <v>730</v>
      </c>
      <c r="D21117" s="30" t="s">
        <v>731</v>
      </c>
      <c r="E21117" s="75">
        <v>23</v>
      </c>
      <c r="F21117" s="30" t="s">
        <v>76</v>
      </c>
      <c r="G21117" s="30" t="s">
        <v>77</v>
      </c>
      <c r="H21117" s="75">
        <v>1</v>
      </c>
    </row>
    <row r="21118" spans="1:8">
      <c r="A21118" s="43">
        <v>1974</v>
      </c>
      <c r="B21118" s="74">
        <v>46252</v>
      </c>
      <c r="C21118" s="30" t="s">
        <v>675</v>
      </c>
      <c r="D21118" s="30" t="s">
        <v>676</v>
      </c>
      <c r="E21118" s="75">
        <v>97</v>
      </c>
      <c r="F21118" s="30" t="s">
        <v>60</v>
      </c>
      <c r="G21118" s="30" t="s">
        <v>61</v>
      </c>
      <c r="H21118" s="75">
        <v>4</v>
      </c>
    </row>
    <row r="21119" spans="1:8">
      <c r="A21119" s="43">
        <v>1974</v>
      </c>
      <c r="B21119" s="74">
        <v>46252</v>
      </c>
      <c r="C21119" s="30" t="s">
        <v>678</v>
      </c>
      <c r="D21119" s="30" t="s">
        <v>679</v>
      </c>
      <c r="E21119" s="75">
        <v>80</v>
      </c>
      <c r="F21119" s="30" t="s">
        <v>70</v>
      </c>
      <c r="G21119" s="30" t="s">
        <v>71</v>
      </c>
      <c r="H21119" s="75">
        <v>2</v>
      </c>
    </row>
    <row r="21120" spans="1:8">
      <c r="A21120" s="43">
        <v>1974</v>
      </c>
      <c r="B21120" s="74">
        <v>46252</v>
      </c>
      <c r="C21120" s="30" t="s">
        <v>680</v>
      </c>
      <c r="D21120" s="30" t="s">
        <v>681</v>
      </c>
      <c r="E21120" s="75">
        <v>21</v>
      </c>
      <c r="F21120" s="30" t="s">
        <v>68</v>
      </c>
      <c r="G21120" s="30" t="s">
        <v>69</v>
      </c>
      <c r="H21120" s="75">
        <v>1</v>
      </c>
    </row>
    <row r="21121" spans="1:8">
      <c r="A21121" s="43">
        <v>1974</v>
      </c>
      <c r="B21121" s="74">
        <v>46252</v>
      </c>
      <c r="C21121" s="30" t="s">
        <v>682</v>
      </c>
      <c r="D21121" s="30" t="s">
        <v>683</v>
      </c>
      <c r="E21121" s="75">
        <v>109</v>
      </c>
      <c r="F21121" s="30" t="s">
        <v>70</v>
      </c>
      <c r="G21121" s="30" t="s">
        <v>71</v>
      </c>
      <c r="H21121" s="75">
        <v>2</v>
      </c>
    </row>
    <row r="21122" spans="1:8">
      <c r="A21122" s="43">
        <v>1974</v>
      </c>
      <c r="B21122" s="74">
        <v>46252</v>
      </c>
      <c r="C21122" s="30" t="s">
        <v>686</v>
      </c>
      <c r="D21122" s="30" t="s">
        <v>687</v>
      </c>
      <c r="E21122" s="75">
        <v>89</v>
      </c>
      <c r="F21122" s="30" t="s">
        <v>70</v>
      </c>
      <c r="G21122" s="30" t="s">
        <v>71</v>
      </c>
      <c r="H21122" s="75">
        <v>2</v>
      </c>
    </row>
    <row r="21123" spans="1:8">
      <c r="A21123" s="43">
        <v>1974</v>
      </c>
      <c r="B21123" s="74">
        <v>46252</v>
      </c>
      <c r="C21123" s="30" t="s">
        <v>688</v>
      </c>
      <c r="D21123" s="30" t="s">
        <v>689</v>
      </c>
      <c r="E21123" s="75">
        <v>228</v>
      </c>
      <c r="F21123" s="30" t="s">
        <v>66</v>
      </c>
      <c r="G21123" s="30" t="s">
        <v>67</v>
      </c>
      <c r="H21123" s="75">
        <v>2</v>
      </c>
    </row>
    <row r="21124" spans="1:8">
      <c r="A21124" s="43">
        <v>1974</v>
      </c>
      <c r="B21124" s="74">
        <v>46252</v>
      </c>
      <c r="C21124" s="30" t="s">
        <v>690</v>
      </c>
      <c r="D21124" s="30" t="s">
        <v>691</v>
      </c>
      <c r="E21124" s="75">
        <v>71</v>
      </c>
      <c r="F21124" s="30" t="s">
        <v>70</v>
      </c>
      <c r="G21124" s="30" t="s">
        <v>71</v>
      </c>
      <c r="H21124" s="75">
        <v>2</v>
      </c>
    </row>
    <row r="21125" spans="1:8">
      <c r="A21125" s="43">
        <v>1974</v>
      </c>
      <c r="B21125" s="74">
        <v>46252</v>
      </c>
      <c r="C21125" s="30" t="s">
        <v>692</v>
      </c>
      <c r="D21125" s="30" t="s">
        <v>693</v>
      </c>
      <c r="E21125" s="75">
        <v>55</v>
      </c>
      <c r="F21125" s="30" t="s">
        <v>78</v>
      </c>
      <c r="G21125" s="30" t="s">
        <v>79</v>
      </c>
      <c r="H21125" s="75">
        <v>2</v>
      </c>
    </row>
    <row r="21126" spans="1:8">
      <c r="A21126" s="43">
        <v>1974</v>
      </c>
      <c r="B21126" s="74">
        <v>46252</v>
      </c>
      <c r="C21126" s="30" t="s">
        <v>694</v>
      </c>
      <c r="D21126" s="30" t="s">
        <v>695</v>
      </c>
      <c r="E21126" s="75">
        <v>131</v>
      </c>
      <c r="F21126" s="30" t="s">
        <v>53</v>
      </c>
      <c r="G21126" s="30" t="s">
        <v>54</v>
      </c>
      <c r="H21126" s="75">
        <v>1</v>
      </c>
    </row>
    <row r="21127" spans="1:8">
      <c r="A21127" s="43">
        <v>1974</v>
      </c>
      <c r="B21127" s="74">
        <v>46252</v>
      </c>
      <c r="C21127" s="30" t="s">
        <v>700</v>
      </c>
      <c r="D21127" s="30" t="s">
        <v>701</v>
      </c>
      <c r="E21127" s="75">
        <v>83</v>
      </c>
      <c r="F21127" s="30" t="s">
        <v>70</v>
      </c>
      <c r="G21127" s="30" t="s">
        <v>71</v>
      </c>
      <c r="H21127" s="75">
        <v>2</v>
      </c>
    </row>
    <row r="21128" spans="1:8">
      <c r="A21128" s="43">
        <v>1974</v>
      </c>
      <c r="B21128" s="74">
        <v>46252</v>
      </c>
      <c r="C21128" s="30" t="s">
        <v>704</v>
      </c>
      <c r="D21128" s="30" t="s">
        <v>705</v>
      </c>
      <c r="E21128" s="75">
        <v>21</v>
      </c>
      <c r="F21128" s="30" t="s">
        <v>76</v>
      </c>
      <c r="G21128" s="30" t="s">
        <v>77</v>
      </c>
      <c r="H21128" s="75">
        <v>1</v>
      </c>
    </row>
    <row r="21129" spans="1:8">
      <c r="A21129" s="43">
        <v>1974</v>
      </c>
      <c r="B21129" s="74">
        <v>46252</v>
      </c>
      <c r="C21129" s="30" t="s">
        <v>706</v>
      </c>
      <c r="D21129" s="30" t="s">
        <v>707</v>
      </c>
      <c r="E21129" s="75">
        <v>99</v>
      </c>
      <c r="F21129" s="30" t="s">
        <v>66</v>
      </c>
      <c r="G21129" s="30" t="s">
        <v>67</v>
      </c>
      <c r="H21129" s="75">
        <v>2</v>
      </c>
    </row>
    <row r="21130" spans="1:8">
      <c r="A21130" s="43">
        <v>1974</v>
      </c>
      <c r="B21130" s="74">
        <v>46252</v>
      </c>
      <c r="C21130" s="30" t="s">
        <v>708</v>
      </c>
      <c r="D21130" s="30" t="s">
        <v>709</v>
      </c>
      <c r="E21130" s="75">
        <v>9</v>
      </c>
      <c r="F21130" s="30" t="s">
        <v>78</v>
      </c>
      <c r="G21130" s="30" t="s">
        <v>79</v>
      </c>
      <c r="H21130" s="75">
        <v>2</v>
      </c>
    </row>
    <row r="21131" spans="1:8">
      <c r="A21131" s="43">
        <v>1974</v>
      </c>
      <c r="B21131" s="74">
        <v>46252</v>
      </c>
      <c r="C21131" s="30" t="s">
        <v>714</v>
      </c>
      <c r="D21131" s="30" t="s">
        <v>715</v>
      </c>
      <c r="E21131" s="75">
        <v>5</v>
      </c>
      <c r="F21131" s="30" t="s">
        <v>76</v>
      </c>
      <c r="G21131" s="30" t="s">
        <v>77</v>
      </c>
      <c r="H21131" s="75">
        <v>1</v>
      </c>
    </row>
    <row r="21132" spans="1:8">
      <c r="A21132" s="43">
        <v>1974</v>
      </c>
      <c r="B21132" s="74">
        <v>46252</v>
      </c>
      <c r="C21132" s="30" t="s">
        <v>716</v>
      </c>
      <c r="D21132" s="30" t="s">
        <v>717</v>
      </c>
      <c r="E21132" s="75">
        <v>5</v>
      </c>
      <c r="F21132" s="30" t="s">
        <v>70</v>
      </c>
      <c r="G21132" s="30" t="s">
        <v>71</v>
      </c>
      <c r="H21132" s="75">
        <v>2</v>
      </c>
    </row>
    <row r="21133" spans="1:8">
      <c r="A21133" s="43">
        <v>1974</v>
      </c>
      <c r="B21133" s="74">
        <v>46252</v>
      </c>
      <c r="C21133" s="30" t="s">
        <v>718</v>
      </c>
      <c r="D21133" s="30" t="s">
        <v>719</v>
      </c>
      <c r="E21133" s="75">
        <v>36</v>
      </c>
      <c r="F21133" s="30" t="s">
        <v>58</v>
      </c>
      <c r="G21133" s="30" t="s">
        <v>59</v>
      </c>
      <c r="H21133" s="75">
        <v>3</v>
      </c>
    </row>
    <row r="21134" spans="1:8">
      <c r="A21134" s="43">
        <v>1974</v>
      </c>
      <c r="B21134" s="74">
        <v>46252</v>
      </c>
      <c r="C21134" s="30" t="s">
        <v>720</v>
      </c>
      <c r="D21134" s="30" t="s">
        <v>721</v>
      </c>
      <c r="E21134" s="75">
        <v>32</v>
      </c>
      <c r="F21134" s="30" t="s">
        <v>53</v>
      </c>
      <c r="G21134" s="30" t="s">
        <v>54</v>
      </c>
      <c r="H21134" s="75">
        <v>1</v>
      </c>
    </row>
    <row r="21135" spans="1:8">
      <c r="A21135" s="43">
        <v>1974</v>
      </c>
      <c r="B21135" s="74">
        <v>46252</v>
      </c>
      <c r="C21135" s="30" t="s">
        <v>728</v>
      </c>
      <c r="D21135" s="30" t="s">
        <v>729</v>
      </c>
      <c r="E21135" s="75">
        <v>9</v>
      </c>
      <c r="F21135" s="30" t="s">
        <v>76</v>
      </c>
      <c r="G21135" s="30" t="s">
        <v>77</v>
      </c>
      <c r="H21135" s="75">
        <v>1</v>
      </c>
    </row>
    <row r="21136" spans="1:8">
      <c r="A21136" s="43">
        <v>1974</v>
      </c>
      <c r="B21136" s="74">
        <v>46252</v>
      </c>
      <c r="C21136" s="30" t="s">
        <v>730</v>
      </c>
      <c r="D21136" s="30" t="s">
        <v>731</v>
      </c>
      <c r="E21136" s="75">
        <v>25</v>
      </c>
      <c r="F21136" s="30" t="s">
        <v>70</v>
      </c>
      <c r="G21136" s="30" t="s">
        <v>71</v>
      </c>
      <c r="H21136" s="75">
        <v>2</v>
      </c>
    </row>
    <row r="21137" spans="1:8">
      <c r="A21137" s="43">
        <v>1974</v>
      </c>
      <c r="B21137" s="74">
        <v>46251</v>
      </c>
      <c r="C21137" s="30" t="s">
        <v>675</v>
      </c>
      <c r="D21137" s="30" t="s">
        <v>676</v>
      </c>
      <c r="E21137" s="75">
        <v>101</v>
      </c>
      <c r="F21137" s="30" t="s">
        <v>72</v>
      </c>
      <c r="G21137" s="30" t="s">
        <v>73</v>
      </c>
      <c r="H21137" s="75">
        <v>3</v>
      </c>
    </row>
    <row r="21138" spans="1:8">
      <c r="A21138" s="43">
        <v>1974</v>
      </c>
      <c r="B21138" s="74">
        <v>46251</v>
      </c>
      <c r="C21138" s="30" t="s">
        <v>678</v>
      </c>
      <c r="D21138" s="30" t="s">
        <v>679</v>
      </c>
      <c r="E21138" s="75">
        <v>84</v>
      </c>
      <c r="F21138" s="30" t="s">
        <v>70</v>
      </c>
      <c r="G21138" s="30" t="s">
        <v>71</v>
      </c>
      <c r="H21138" s="75">
        <v>2</v>
      </c>
    </row>
    <row r="21139" spans="1:8">
      <c r="A21139" s="43">
        <v>1974</v>
      </c>
      <c r="B21139" s="74">
        <v>46251</v>
      </c>
      <c r="C21139" s="30" t="s">
        <v>680</v>
      </c>
      <c r="D21139" s="30" t="s">
        <v>681</v>
      </c>
      <c r="E21139" s="75">
        <v>32</v>
      </c>
      <c r="F21139" s="30" t="s">
        <v>70</v>
      </c>
      <c r="G21139" s="30" t="s">
        <v>71</v>
      </c>
      <c r="H21139" s="75">
        <v>2</v>
      </c>
    </row>
    <row r="21140" spans="1:8">
      <c r="A21140" s="43">
        <v>1974</v>
      </c>
      <c r="B21140" s="74">
        <v>46251</v>
      </c>
      <c r="C21140" s="30" t="s">
        <v>682</v>
      </c>
      <c r="D21140" s="30" t="s">
        <v>683</v>
      </c>
      <c r="E21140" s="75">
        <v>83</v>
      </c>
      <c r="F21140" s="30" t="s">
        <v>70</v>
      </c>
      <c r="G21140" s="30" t="s">
        <v>71</v>
      </c>
      <c r="H21140" s="75">
        <v>2</v>
      </c>
    </row>
    <row r="21141" spans="1:8">
      <c r="A21141" s="43">
        <v>1974</v>
      </c>
      <c r="B21141" s="74">
        <v>46251</v>
      </c>
      <c r="C21141" s="30" t="s">
        <v>1914</v>
      </c>
      <c r="D21141" s="30" t="s">
        <v>1915</v>
      </c>
      <c r="E21141" s="75">
        <v>2</v>
      </c>
      <c r="F21141" s="30" t="s">
        <v>68</v>
      </c>
      <c r="G21141" s="30" t="s">
        <v>69</v>
      </c>
      <c r="H21141" s="75">
        <v>1</v>
      </c>
    </row>
    <row r="21142" spans="1:8">
      <c r="A21142" s="43">
        <v>1974</v>
      </c>
      <c r="B21142" s="74">
        <v>46251</v>
      </c>
      <c r="C21142" s="30" t="s">
        <v>686</v>
      </c>
      <c r="D21142" s="30" t="s">
        <v>687</v>
      </c>
      <c r="E21142" s="75">
        <v>75</v>
      </c>
      <c r="F21142" s="30" t="s">
        <v>70</v>
      </c>
      <c r="G21142" s="30" t="s">
        <v>71</v>
      </c>
      <c r="H21142" s="75">
        <v>2</v>
      </c>
    </row>
    <row r="21143" spans="1:8">
      <c r="A21143" s="43">
        <v>1974</v>
      </c>
      <c r="B21143" s="74">
        <v>46251</v>
      </c>
      <c r="C21143" s="30" t="s">
        <v>688</v>
      </c>
      <c r="D21143" s="30" t="s">
        <v>689</v>
      </c>
      <c r="E21143" s="75">
        <v>170</v>
      </c>
      <c r="F21143" s="30" t="s">
        <v>66</v>
      </c>
      <c r="G21143" s="30" t="s">
        <v>67</v>
      </c>
      <c r="H21143" s="75">
        <v>2</v>
      </c>
    </row>
    <row r="21144" spans="1:8">
      <c r="A21144" s="43">
        <v>1974</v>
      </c>
      <c r="B21144" s="74">
        <v>46251</v>
      </c>
      <c r="C21144" s="30" t="s">
        <v>690</v>
      </c>
      <c r="D21144" s="30" t="s">
        <v>691</v>
      </c>
      <c r="E21144" s="75">
        <v>72</v>
      </c>
      <c r="F21144" s="30" t="s">
        <v>68</v>
      </c>
      <c r="G21144" s="30" t="s">
        <v>69</v>
      </c>
      <c r="H21144" s="75">
        <v>1</v>
      </c>
    </row>
    <row r="21145" spans="1:8">
      <c r="A21145" s="43">
        <v>1974</v>
      </c>
      <c r="B21145" s="74">
        <v>46251</v>
      </c>
      <c r="C21145" s="30" t="s">
        <v>692</v>
      </c>
      <c r="D21145" s="30" t="s">
        <v>693</v>
      </c>
      <c r="E21145" s="75">
        <v>116</v>
      </c>
      <c r="F21145" s="30" t="s">
        <v>72</v>
      </c>
      <c r="G21145" s="30" t="s">
        <v>73</v>
      </c>
      <c r="H21145" s="75">
        <v>3</v>
      </c>
    </row>
    <row r="21146" spans="1:8">
      <c r="A21146" s="43">
        <v>1974</v>
      </c>
      <c r="B21146" s="74">
        <v>46251</v>
      </c>
      <c r="C21146" s="30" t="s">
        <v>694</v>
      </c>
      <c r="D21146" s="30" t="s">
        <v>695</v>
      </c>
      <c r="E21146" s="75">
        <v>119</v>
      </c>
      <c r="F21146" s="30" t="s">
        <v>53</v>
      </c>
      <c r="G21146" s="30" t="s">
        <v>54</v>
      </c>
      <c r="H21146" s="75">
        <v>1</v>
      </c>
    </row>
    <row r="21147" spans="1:8">
      <c r="A21147" s="43">
        <v>1974</v>
      </c>
      <c r="B21147" s="74">
        <v>46251</v>
      </c>
      <c r="C21147" s="30" t="s">
        <v>700</v>
      </c>
      <c r="D21147" s="30" t="s">
        <v>701</v>
      </c>
      <c r="E21147" s="75">
        <v>34</v>
      </c>
      <c r="F21147" s="30" t="s">
        <v>68</v>
      </c>
      <c r="G21147" s="30" t="s">
        <v>69</v>
      </c>
      <c r="H21147" s="75">
        <v>1</v>
      </c>
    </row>
    <row r="21148" spans="1:8">
      <c r="A21148" s="43">
        <v>1974</v>
      </c>
      <c r="B21148" s="74">
        <v>46251</v>
      </c>
      <c r="C21148" s="30" t="s">
        <v>702</v>
      </c>
      <c r="D21148" s="30" t="s">
        <v>703</v>
      </c>
      <c r="E21148" s="75">
        <v>3</v>
      </c>
      <c r="F21148" s="30" t="s">
        <v>76</v>
      </c>
      <c r="G21148" s="30" t="s">
        <v>77</v>
      </c>
      <c r="H21148" s="75">
        <v>1</v>
      </c>
    </row>
    <row r="21149" spans="1:8">
      <c r="A21149" s="43">
        <v>1974</v>
      </c>
      <c r="B21149" s="74">
        <v>46251</v>
      </c>
      <c r="C21149" s="30" t="s">
        <v>704</v>
      </c>
      <c r="D21149" s="30" t="s">
        <v>705</v>
      </c>
      <c r="E21149" s="75">
        <v>8</v>
      </c>
      <c r="F21149" s="30" t="s">
        <v>76</v>
      </c>
      <c r="G21149" s="30" t="s">
        <v>77</v>
      </c>
      <c r="H21149" s="75">
        <v>1</v>
      </c>
    </row>
    <row r="21150" spans="1:8">
      <c r="A21150" s="43">
        <v>1974</v>
      </c>
      <c r="B21150" s="74">
        <v>46251</v>
      </c>
      <c r="C21150" s="30" t="s">
        <v>706</v>
      </c>
      <c r="D21150" s="30" t="s">
        <v>707</v>
      </c>
      <c r="E21150" s="75">
        <v>75</v>
      </c>
      <c r="F21150" s="30" t="s">
        <v>80</v>
      </c>
      <c r="G21150" s="30" t="s">
        <v>81</v>
      </c>
      <c r="H21150" s="75">
        <v>1</v>
      </c>
    </row>
    <row r="21151" spans="1:8">
      <c r="A21151" s="43">
        <v>1974</v>
      </c>
      <c r="B21151" s="74">
        <v>46251</v>
      </c>
      <c r="C21151" s="30" t="s">
        <v>708</v>
      </c>
      <c r="D21151" s="30" t="s">
        <v>709</v>
      </c>
      <c r="E21151" s="75">
        <v>296</v>
      </c>
      <c r="F21151" s="30" t="s">
        <v>72</v>
      </c>
      <c r="G21151" s="30" t="s">
        <v>73</v>
      </c>
      <c r="H21151" s="75">
        <v>3</v>
      </c>
    </row>
    <row r="21152" spans="1:8">
      <c r="A21152" s="43">
        <v>1974</v>
      </c>
      <c r="B21152" s="74">
        <v>46251</v>
      </c>
      <c r="C21152" s="30" t="s">
        <v>714</v>
      </c>
      <c r="D21152" s="30" t="s">
        <v>715</v>
      </c>
      <c r="E21152" s="75">
        <v>36</v>
      </c>
      <c r="F21152" s="30" t="s">
        <v>70</v>
      </c>
      <c r="G21152" s="30" t="s">
        <v>71</v>
      </c>
      <c r="H21152" s="75">
        <v>2</v>
      </c>
    </row>
    <row r="21153" spans="1:8">
      <c r="A21153" s="43">
        <v>1974</v>
      </c>
      <c r="B21153" s="74">
        <v>46251</v>
      </c>
      <c r="C21153" s="30" t="s">
        <v>716</v>
      </c>
      <c r="D21153" s="30" t="s">
        <v>717</v>
      </c>
      <c r="E21153" s="75">
        <v>8</v>
      </c>
      <c r="F21153" s="30" t="s">
        <v>70</v>
      </c>
      <c r="G21153" s="30" t="s">
        <v>71</v>
      </c>
      <c r="H21153" s="75">
        <v>2</v>
      </c>
    </row>
    <row r="21154" spans="1:8">
      <c r="A21154" s="43">
        <v>1974</v>
      </c>
      <c r="B21154" s="74">
        <v>46251</v>
      </c>
      <c r="C21154" s="30" t="s">
        <v>718</v>
      </c>
      <c r="D21154" s="30" t="s">
        <v>719</v>
      </c>
      <c r="E21154" s="75">
        <v>14</v>
      </c>
      <c r="F21154" s="30" t="s">
        <v>70</v>
      </c>
      <c r="G21154" s="30" t="s">
        <v>71</v>
      </c>
      <c r="H21154" s="75">
        <v>2</v>
      </c>
    </row>
    <row r="21155" spans="1:8">
      <c r="A21155" s="43">
        <v>1974</v>
      </c>
      <c r="B21155" s="74">
        <v>46251</v>
      </c>
      <c r="C21155" s="30" t="s">
        <v>720</v>
      </c>
      <c r="D21155" s="30" t="s">
        <v>721</v>
      </c>
      <c r="E21155" s="75">
        <v>31</v>
      </c>
      <c r="F21155" s="30" t="s">
        <v>53</v>
      </c>
      <c r="G21155" s="30" t="s">
        <v>54</v>
      </c>
      <c r="H21155" s="75">
        <v>1</v>
      </c>
    </row>
    <row r="21156" spans="1:8">
      <c r="A21156" s="43">
        <v>1974</v>
      </c>
      <c r="B21156" s="74">
        <v>46251</v>
      </c>
      <c r="C21156" s="30" t="s">
        <v>726</v>
      </c>
      <c r="D21156" s="30" t="s">
        <v>727</v>
      </c>
      <c r="E21156" s="75">
        <v>1</v>
      </c>
      <c r="F21156" s="30" t="s">
        <v>76</v>
      </c>
      <c r="G21156" s="30" t="s">
        <v>77</v>
      </c>
      <c r="H21156" s="75">
        <v>1</v>
      </c>
    </row>
    <row r="21157" spans="1:8">
      <c r="A21157" s="43">
        <v>1974</v>
      </c>
      <c r="B21157" s="74">
        <v>46251</v>
      </c>
      <c r="C21157" s="30" t="s">
        <v>728</v>
      </c>
      <c r="D21157" s="30" t="s">
        <v>729</v>
      </c>
      <c r="E21157" s="75">
        <v>17</v>
      </c>
      <c r="F21157" s="30" t="s">
        <v>70</v>
      </c>
      <c r="G21157" s="30" t="s">
        <v>71</v>
      </c>
      <c r="H21157" s="75">
        <v>2</v>
      </c>
    </row>
    <row r="21158" spans="1:8">
      <c r="A21158" s="43">
        <v>1974</v>
      </c>
      <c r="B21158" s="74">
        <v>46251</v>
      </c>
      <c r="C21158" s="30" t="s">
        <v>730</v>
      </c>
      <c r="D21158" s="30" t="s">
        <v>731</v>
      </c>
      <c r="E21158" s="75">
        <v>6</v>
      </c>
      <c r="F21158" s="30" t="s">
        <v>76</v>
      </c>
      <c r="G21158" s="30" t="s">
        <v>77</v>
      </c>
      <c r="H21158" s="75">
        <v>1</v>
      </c>
    </row>
    <row r="21159" spans="1:8">
      <c r="A21159" s="43">
        <v>1974</v>
      </c>
      <c r="B21159" s="74">
        <v>46249</v>
      </c>
      <c r="C21159" s="30" t="s">
        <v>675</v>
      </c>
      <c r="D21159" s="30" t="s">
        <v>676</v>
      </c>
      <c r="E21159" s="75">
        <v>87</v>
      </c>
      <c r="F21159" s="30" t="s">
        <v>60</v>
      </c>
      <c r="G21159" s="30" t="s">
        <v>61</v>
      </c>
      <c r="H21159" s="75">
        <v>4</v>
      </c>
    </row>
    <row r="21160" spans="1:8">
      <c r="A21160" s="43">
        <v>1974</v>
      </c>
      <c r="B21160" s="74">
        <v>46249</v>
      </c>
      <c r="C21160" s="30" t="s">
        <v>686</v>
      </c>
      <c r="D21160" s="30" t="s">
        <v>687</v>
      </c>
      <c r="E21160" s="75">
        <v>89</v>
      </c>
      <c r="F21160" s="30" t="s">
        <v>70</v>
      </c>
      <c r="G21160" s="30" t="s">
        <v>71</v>
      </c>
      <c r="H21160" s="75">
        <v>2</v>
      </c>
    </row>
    <row r="21161" spans="1:8">
      <c r="A21161" s="43">
        <v>1974</v>
      </c>
      <c r="B21161" s="74">
        <v>46249</v>
      </c>
      <c r="C21161" s="30" t="s">
        <v>692</v>
      </c>
      <c r="D21161" s="30" t="s">
        <v>693</v>
      </c>
      <c r="E21161" s="75">
        <v>49</v>
      </c>
      <c r="F21161" s="30" t="s">
        <v>80</v>
      </c>
      <c r="G21161" s="30" t="s">
        <v>81</v>
      </c>
      <c r="H21161" s="75">
        <v>1</v>
      </c>
    </row>
    <row r="21162" spans="1:8">
      <c r="A21162" s="43">
        <v>1974</v>
      </c>
      <c r="B21162" s="74">
        <v>46249</v>
      </c>
      <c r="C21162" s="30" t="s">
        <v>694</v>
      </c>
      <c r="D21162" s="30" t="s">
        <v>695</v>
      </c>
      <c r="E21162" s="75">
        <v>60</v>
      </c>
      <c r="F21162" s="30" t="s">
        <v>56</v>
      </c>
      <c r="G21162" s="30" t="s">
        <v>57</v>
      </c>
      <c r="H21162" s="75">
        <v>2</v>
      </c>
    </row>
    <row r="21163" spans="1:8">
      <c r="A21163" s="43">
        <v>1974</v>
      </c>
      <c r="B21163" s="74">
        <v>46249</v>
      </c>
      <c r="C21163" s="30" t="s">
        <v>714</v>
      </c>
      <c r="D21163" s="30" t="s">
        <v>715</v>
      </c>
      <c r="E21163" s="75">
        <v>22</v>
      </c>
      <c r="F21163" s="30" t="s">
        <v>70</v>
      </c>
      <c r="G21163" s="30" t="s">
        <v>71</v>
      </c>
      <c r="H21163" s="75">
        <v>2</v>
      </c>
    </row>
    <row r="21164" spans="1:8">
      <c r="A21164" s="43">
        <v>1974</v>
      </c>
      <c r="B21164" s="74">
        <v>46249</v>
      </c>
      <c r="C21164" s="30" t="s">
        <v>716</v>
      </c>
      <c r="D21164" s="30" t="s">
        <v>717</v>
      </c>
      <c r="E21164" s="75">
        <v>31</v>
      </c>
      <c r="F21164" s="30" t="s">
        <v>70</v>
      </c>
      <c r="G21164" s="30" t="s">
        <v>71</v>
      </c>
      <c r="H21164" s="75">
        <v>2</v>
      </c>
    </row>
    <row r="21165" spans="1:8">
      <c r="A21165" s="43">
        <v>1974</v>
      </c>
      <c r="B21165" s="74">
        <v>46249</v>
      </c>
      <c r="C21165" s="30" t="s">
        <v>718</v>
      </c>
      <c r="D21165" s="30" t="s">
        <v>719</v>
      </c>
      <c r="E21165" s="75">
        <v>12</v>
      </c>
      <c r="F21165" s="30" t="s">
        <v>70</v>
      </c>
      <c r="G21165" s="30" t="s">
        <v>71</v>
      </c>
      <c r="H21165" s="75">
        <v>2</v>
      </c>
    </row>
    <row r="21166" spans="1:8">
      <c r="A21166" s="43">
        <v>1974</v>
      </c>
      <c r="B21166" s="74">
        <v>46249</v>
      </c>
      <c r="C21166" s="30" t="s">
        <v>728</v>
      </c>
      <c r="D21166" s="30" t="s">
        <v>729</v>
      </c>
      <c r="E21166" s="75">
        <v>5</v>
      </c>
      <c r="F21166" s="30" t="s">
        <v>70</v>
      </c>
      <c r="G21166" s="30" t="s">
        <v>71</v>
      </c>
      <c r="H21166" s="75">
        <v>2</v>
      </c>
    </row>
    <row r="21167" spans="1:8">
      <c r="A21167" s="43">
        <v>1974</v>
      </c>
      <c r="B21167" s="74">
        <v>46249</v>
      </c>
      <c r="C21167" s="30" t="s">
        <v>730</v>
      </c>
      <c r="D21167" s="30" t="s">
        <v>731</v>
      </c>
      <c r="E21167" s="75">
        <v>28</v>
      </c>
      <c r="F21167" s="30" t="s">
        <v>70</v>
      </c>
      <c r="G21167" s="30" t="s">
        <v>71</v>
      </c>
      <c r="H21167" s="75">
        <v>2</v>
      </c>
    </row>
    <row r="21168" spans="1:8">
      <c r="A21168" s="43">
        <v>1974</v>
      </c>
      <c r="B21168" s="74">
        <v>46248</v>
      </c>
      <c r="C21168" s="30" t="s">
        <v>675</v>
      </c>
      <c r="D21168" s="30" t="s">
        <v>676</v>
      </c>
      <c r="E21168" s="75">
        <v>63</v>
      </c>
      <c r="F21168" s="30" t="s">
        <v>72</v>
      </c>
      <c r="G21168" s="30" t="s">
        <v>73</v>
      </c>
      <c r="H21168" s="75">
        <v>3</v>
      </c>
    </row>
    <row r="21169" spans="1:8">
      <c r="A21169" s="43">
        <v>1974</v>
      </c>
      <c r="B21169" s="74">
        <v>46248</v>
      </c>
      <c r="C21169" s="30" t="s">
        <v>678</v>
      </c>
      <c r="D21169" s="30" t="s">
        <v>679</v>
      </c>
      <c r="E21169" s="75">
        <v>118</v>
      </c>
      <c r="F21169" s="30" t="s">
        <v>70</v>
      </c>
      <c r="G21169" s="30" t="s">
        <v>71</v>
      </c>
      <c r="H21169" s="75">
        <v>2</v>
      </c>
    </row>
    <row r="21170" spans="1:8">
      <c r="A21170" s="43">
        <v>1974</v>
      </c>
      <c r="B21170" s="74">
        <v>46248</v>
      </c>
      <c r="C21170" s="30" t="s">
        <v>680</v>
      </c>
      <c r="D21170" s="30" t="s">
        <v>681</v>
      </c>
      <c r="E21170" s="75">
        <v>132</v>
      </c>
      <c r="F21170" s="30" t="s">
        <v>70</v>
      </c>
      <c r="G21170" s="30" t="s">
        <v>71</v>
      </c>
      <c r="H21170" s="75">
        <v>2</v>
      </c>
    </row>
    <row r="21171" spans="1:8">
      <c r="A21171" s="43">
        <v>1974</v>
      </c>
      <c r="B21171" s="74">
        <v>46248</v>
      </c>
      <c r="C21171" s="30" t="s">
        <v>682</v>
      </c>
      <c r="D21171" s="30" t="s">
        <v>683</v>
      </c>
      <c r="E21171" s="75">
        <v>70</v>
      </c>
      <c r="F21171" s="30" t="s">
        <v>70</v>
      </c>
      <c r="G21171" s="30" t="s">
        <v>71</v>
      </c>
      <c r="H21171" s="75">
        <v>2</v>
      </c>
    </row>
    <row r="21172" spans="1:8">
      <c r="A21172" s="43">
        <v>1974</v>
      </c>
      <c r="B21172" s="74">
        <v>46248</v>
      </c>
      <c r="C21172" s="30" t="s">
        <v>686</v>
      </c>
      <c r="D21172" s="30" t="s">
        <v>687</v>
      </c>
      <c r="E21172" s="75">
        <v>113</v>
      </c>
      <c r="F21172" s="30" t="s">
        <v>70</v>
      </c>
      <c r="G21172" s="30" t="s">
        <v>71</v>
      </c>
      <c r="H21172" s="75">
        <v>2</v>
      </c>
    </row>
    <row r="21173" spans="1:8">
      <c r="A21173" s="43">
        <v>1974</v>
      </c>
      <c r="B21173" s="74">
        <v>46248</v>
      </c>
      <c r="C21173" s="30" t="s">
        <v>688</v>
      </c>
      <c r="D21173" s="30" t="s">
        <v>689</v>
      </c>
      <c r="E21173" s="75">
        <v>169</v>
      </c>
      <c r="F21173" s="30" t="s">
        <v>66</v>
      </c>
      <c r="G21173" s="30" t="s">
        <v>67</v>
      </c>
      <c r="H21173" s="75">
        <v>2</v>
      </c>
    </row>
    <row r="21174" spans="1:8">
      <c r="A21174" s="43">
        <v>1974</v>
      </c>
      <c r="B21174" s="74">
        <v>46248</v>
      </c>
      <c r="C21174" s="30" t="s">
        <v>690</v>
      </c>
      <c r="D21174" s="30" t="s">
        <v>691</v>
      </c>
      <c r="E21174" s="75">
        <v>48</v>
      </c>
      <c r="F21174" s="30" t="s">
        <v>68</v>
      </c>
      <c r="G21174" s="30" t="s">
        <v>69</v>
      </c>
      <c r="H21174" s="75">
        <v>1</v>
      </c>
    </row>
    <row r="21175" spans="1:8">
      <c r="A21175" s="43">
        <v>1974</v>
      </c>
      <c r="B21175" s="74">
        <v>46248</v>
      </c>
      <c r="C21175" s="30" t="s">
        <v>692</v>
      </c>
      <c r="D21175" s="30" t="s">
        <v>693</v>
      </c>
      <c r="E21175" s="75">
        <v>110</v>
      </c>
      <c r="F21175" s="30" t="s">
        <v>5020</v>
      </c>
      <c r="G21175" s="30" t="s">
        <v>5021</v>
      </c>
      <c r="H21175" s="75">
        <v>3</v>
      </c>
    </row>
    <row r="21176" spans="1:8">
      <c r="A21176" s="43">
        <v>1974</v>
      </c>
      <c r="B21176" s="74">
        <v>46248</v>
      </c>
      <c r="C21176" s="30" t="s">
        <v>694</v>
      </c>
      <c r="D21176" s="30" t="s">
        <v>695</v>
      </c>
      <c r="E21176" s="75">
        <v>36</v>
      </c>
      <c r="F21176" s="30" t="s">
        <v>53</v>
      </c>
      <c r="G21176" s="30" t="s">
        <v>54</v>
      </c>
      <c r="H21176" s="75">
        <v>1</v>
      </c>
    </row>
    <row r="21177" spans="1:8">
      <c r="A21177" s="43">
        <v>1974</v>
      </c>
      <c r="B21177" s="74">
        <v>46248</v>
      </c>
      <c r="C21177" s="30" t="s">
        <v>700</v>
      </c>
      <c r="D21177" s="30" t="s">
        <v>701</v>
      </c>
      <c r="E21177" s="75">
        <v>35</v>
      </c>
      <c r="F21177" s="30" t="s">
        <v>70</v>
      </c>
      <c r="G21177" s="30" t="s">
        <v>71</v>
      </c>
      <c r="H21177" s="75">
        <v>2</v>
      </c>
    </row>
    <row r="21178" spans="1:8">
      <c r="A21178" s="43">
        <v>1974</v>
      </c>
      <c r="B21178" s="74">
        <v>46248</v>
      </c>
      <c r="C21178" s="30" t="s">
        <v>706</v>
      </c>
      <c r="D21178" s="30" t="s">
        <v>707</v>
      </c>
      <c r="E21178" s="75">
        <v>236</v>
      </c>
      <c r="F21178" s="30" t="s">
        <v>80</v>
      </c>
      <c r="G21178" s="30" t="s">
        <v>81</v>
      </c>
      <c r="H21178" s="75">
        <v>1</v>
      </c>
    </row>
    <row r="21179" spans="1:8">
      <c r="A21179" s="43">
        <v>1974</v>
      </c>
      <c r="B21179" s="74">
        <v>46248</v>
      </c>
      <c r="C21179" s="30" t="s">
        <v>708</v>
      </c>
      <c r="D21179" s="30" t="s">
        <v>709</v>
      </c>
      <c r="E21179" s="75">
        <v>155</v>
      </c>
      <c r="F21179" s="30" t="s">
        <v>78</v>
      </c>
      <c r="G21179" s="30" t="s">
        <v>79</v>
      </c>
      <c r="H21179" s="75">
        <v>2</v>
      </c>
    </row>
    <row r="21180" spans="1:8">
      <c r="A21180" s="43">
        <v>1974</v>
      </c>
      <c r="B21180" s="74">
        <v>46248</v>
      </c>
      <c r="C21180" s="30" t="s">
        <v>716</v>
      </c>
      <c r="D21180" s="30" t="s">
        <v>717</v>
      </c>
      <c r="E21180" s="75">
        <v>10</v>
      </c>
      <c r="F21180" s="30" t="s">
        <v>76</v>
      </c>
      <c r="G21180" s="30" t="s">
        <v>77</v>
      </c>
      <c r="H21180" s="75">
        <v>1</v>
      </c>
    </row>
    <row r="21181" spans="1:8">
      <c r="A21181" s="43">
        <v>1974</v>
      </c>
      <c r="B21181" s="74">
        <v>46248</v>
      </c>
      <c r="C21181" s="30" t="s">
        <v>718</v>
      </c>
      <c r="D21181" s="30" t="s">
        <v>719</v>
      </c>
      <c r="E21181" s="75">
        <v>8</v>
      </c>
      <c r="F21181" s="30" t="s">
        <v>76</v>
      </c>
      <c r="G21181" s="30" t="s">
        <v>77</v>
      </c>
      <c r="H21181" s="75">
        <v>1</v>
      </c>
    </row>
    <row r="21182" spans="1:8">
      <c r="A21182" s="43">
        <v>1974</v>
      </c>
      <c r="B21182" s="74">
        <v>46248</v>
      </c>
      <c r="C21182" s="30" t="s">
        <v>720</v>
      </c>
      <c r="D21182" s="30" t="s">
        <v>721</v>
      </c>
      <c r="E21182" s="75">
        <v>58</v>
      </c>
      <c r="F21182" s="30" t="s">
        <v>63</v>
      </c>
      <c r="G21182" s="30" t="s">
        <v>64</v>
      </c>
      <c r="H21182" s="75">
        <v>2</v>
      </c>
    </row>
    <row r="21183" spans="1:8">
      <c r="A21183" s="43">
        <v>1974</v>
      </c>
      <c r="B21183" s="74">
        <v>46248</v>
      </c>
      <c r="C21183" s="30" t="s">
        <v>728</v>
      </c>
      <c r="D21183" s="30" t="s">
        <v>729</v>
      </c>
      <c r="E21183" s="75">
        <v>3</v>
      </c>
      <c r="F21183" s="30" t="s">
        <v>70</v>
      </c>
      <c r="G21183" s="30" t="s">
        <v>71</v>
      </c>
      <c r="H21183" s="75">
        <v>2</v>
      </c>
    </row>
    <row r="21184" spans="1:8">
      <c r="A21184" s="43">
        <v>1974</v>
      </c>
      <c r="B21184" s="74">
        <v>46248</v>
      </c>
      <c r="C21184" s="30" t="s">
        <v>730</v>
      </c>
      <c r="D21184" s="30" t="s">
        <v>731</v>
      </c>
      <c r="E21184" s="75">
        <v>48</v>
      </c>
      <c r="F21184" s="30" t="s">
        <v>70</v>
      </c>
      <c r="G21184" s="30" t="s">
        <v>71</v>
      </c>
      <c r="H21184" s="75">
        <v>2</v>
      </c>
    </row>
    <row r="21185" spans="1:8">
      <c r="A21185" s="43">
        <v>1974</v>
      </c>
      <c r="B21185" s="74">
        <v>46247</v>
      </c>
      <c r="C21185" s="30" t="s">
        <v>675</v>
      </c>
      <c r="D21185" s="30" t="s">
        <v>676</v>
      </c>
      <c r="E21185" s="75">
        <v>80</v>
      </c>
      <c r="F21185" s="30" t="s">
        <v>72</v>
      </c>
      <c r="G21185" s="30" t="s">
        <v>73</v>
      </c>
      <c r="H21185" s="75">
        <v>3</v>
      </c>
    </row>
    <row r="21186" spans="1:8">
      <c r="A21186" s="43">
        <v>1974</v>
      </c>
      <c r="B21186" s="74">
        <v>46247</v>
      </c>
      <c r="C21186" s="30" t="s">
        <v>678</v>
      </c>
      <c r="D21186" s="30" t="s">
        <v>679</v>
      </c>
      <c r="E21186" s="75">
        <v>79</v>
      </c>
      <c r="F21186" s="30" t="s">
        <v>68</v>
      </c>
      <c r="G21186" s="30" t="s">
        <v>69</v>
      </c>
      <c r="H21186" s="75">
        <v>1</v>
      </c>
    </row>
    <row r="21187" spans="1:8">
      <c r="A21187" s="43">
        <v>1974</v>
      </c>
      <c r="B21187" s="74">
        <v>46247</v>
      </c>
      <c r="C21187" s="30" t="s">
        <v>680</v>
      </c>
      <c r="D21187" s="30" t="s">
        <v>681</v>
      </c>
      <c r="E21187" s="75">
        <v>62</v>
      </c>
      <c r="F21187" s="30" t="s">
        <v>70</v>
      </c>
      <c r="G21187" s="30" t="s">
        <v>71</v>
      </c>
      <c r="H21187" s="75">
        <v>2</v>
      </c>
    </row>
    <row r="21188" spans="1:8">
      <c r="A21188" s="43">
        <v>1974</v>
      </c>
      <c r="B21188" s="74">
        <v>46247</v>
      </c>
      <c r="C21188" s="30" t="s">
        <v>682</v>
      </c>
      <c r="D21188" s="30" t="s">
        <v>683</v>
      </c>
      <c r="E21188" s="75">
        <v>55</v>
      </c>
      <c r="F21188" s="30" t="s">
        <v>70</v>
      </c>
      <c r="G21188" s="30" t="s">
        <v>71</v>
      </c>
      <c r="H21188" s="75">
        <v>2</v>
      </c>
    </row>
    <row r="21189" spans="1:8">
      <c r="A21189" s="43">
        <v>1974</v>
      </c>
      <c r="B21189" s="74">
        <v>46247</v>
      </c>
      <c r="C21189" s="30" t="s">
        <v>686</v>
      </c>
      <c r="D21189" s="30" t="s">
        <v>687</v>
      </c>
      <c r="E21189" s="75">
        <v>94</v>
      </c>
      <c r="F21189" s="30" t="s">
        <v>70</v>
      </c>
      <c r="G21189" s="30" t="s">
        <v>71</v>
      </c>
      <c r="H21189" s="75">
        <v>2</v>
      </c>
    </row>
    <row r="21190" spans="1:8">
      <c r="A21190" s="43">
        <v>1974</v>
      </c>
      <c r="B21190" s="74">
        <v>46247</v>
      </c>
      <c r="C21190" s="30" t="s">
        <v>688</v>
      </c>
      <c r="D21190" s="30" t="s">
        <v>689</v>
      </c>
      <c r="E21190" s="75">
        <v>155</v>
      </c>
      <c r="F21190" s="30" t="s">
        <v>66</v>
      </c>
      <c r="G21190" s="30" t="s">
        <v>67</v>
      </c>
      <c r="H21190" s="75">
        <v>2</v>
      </c>
    </row>
    <row r="21191" spans="1:8">
      <c r="A21191" s="43">
        <v>1974</v>
      </c>
      <c r="B21191" s="74">
        <v>46247</v>
      </c>
      <c r="C21191" s="30" t="s">
        <v>690</v>
      </c>
      <c r="D21191" s="30" t="s">
        <v>691</v>
      </c>
      <c r="E21191" s="75">
        <v>8</v>
      </c>
      <c r="F21191" s="30" t="s">
        <v>68</v>
      </c>
      <c r="G21191" s="30" t="s">
        <v>69</v>
      </c>
      <c r="H21191" s="75">
        <v>1</v>
      </c>
    </row>
    <row r="21192" spans="1:8">
      <c r="A21192" s="43">
        <v>1974</v>
      </c>
      <c r="B21192" s="74">
        <v>46247</v>
      </c>
      <c r="C21192" s="30" t="s">
        <v>692</v>
      </c>
      <c r="D21192" s="30" t="s">
        <v>693</v>
      </c>
      <c r="E21192" s="75">
        <v>149</v>
      </c>
      <c r="F21192" s="30" t="s">
        <v>66</v>
      </c>
      <c r="G21192" s="30" t="s">
        <v>67</v>
      </c>
      <c r="H21192" s="75">
        <v>2</v>
      </c>
    </row>
    <row r="21193" spans="1:8">
      <c r="A21193" s="43">
        <v>1974</v>
      </c>
      <c r="B21193" s="74">
        <v>46247</v>
      </c>
      <c r="C21193" s="30" t="s">
        <v>694</v>
      </c>
      <c r="D21193" s="30" t="s">
        <v>695</v>
      </c>
      <c r="E21193" s="75">
        <v>157</v>
      </c>
      <c r="F21193" s="30" t="s">
        <v>53</v>
      </c>
      <c r="G21193" s="30" t="s">
        <v>54</v>
      </c>
      <c r="H21193" s="75">
        <v>1</v>
      </c>
    </row>
    <row r="21194" spans="1:8">
      <c r="A21194" s="43">
        <v>1974</v>
      </c>
      <c r="B21194" s="74">
        <v>46247</v>
      </c>
      <c r="C21194" s="30" t="s">
        <v>700</v>
      </c>
      <c r="D21194" s="30" t="s">
        <v>701</v>
      </c>
      <c r="E21194" s="75">
        <v>85</v>
      </c>
      <c r="F21194" s="30" t="s">
        <v>70</v>
      </c>
      <c r="G21194" s="30" t="s">
        <v>71</v>
      </c>
      <c r="H21194" s="75">
        <v>2</v>
      </c>
    </row>
    <row r="21195" spans="1:8">
      <c r="A21195" s="43">
        <v>1974</v>
      </c>
      <c r="B21195" s="74">
        <v>46247</v>
      </c>
      <c r="C21195" s="30" t="s">
        <v>704</v>
      </c>
      <c r="D21195" s="30" t="s">
        <v>705</v>
      </c>
      <c r="E21195" s="75">
        <v>20</v>
      </c>
      <c r="F21195" s="30" t="s">
        <v>76</v>
      </c>
      <c r="G21195" s="30" t="s">
        <v>77</v>
      </c>
      <c r="H21195" s="75">
        <v>1</v>
      </c>
    </row>
    <row r="21196" spans="1:8">
      <c r="A21196" s="43">
        <v>1974</v>
      </c>
      <c r="B21196" s="74">
        <v>46247</v>
      </c>
      <c r="C21196" s="30" t="s">
        <v>706</v>
      </c>
      <c r="D21196" s="30" t="s">
        <v>707</v>
      </c>
      <c r="E21196" s="75">
        <v>114</v>
      </c>
      <c r="F21196" s="30" t="s">
        <v>80</v>
      </c>
      <c r="G21196" s="30" t="s">
        <v>81</v>
      </c>
      <c r="H21196" s="75">
        <v>1</v>
      </c>
    </row>
    <row r="21197" spans="1:8">
      <c r="A21197" s="43">
        <v>1974</v>
      </c>
      <c r="B21197" s="74">
        <v>46247</v>
      </c>
      <c r="C21197" s="30" t="s">
        <v>714</v>
      </c>
      <c r="D21197" s="30" t="s">
        <v>715</v>
      </c>
      <c r="E21197" s="75">
        <v>21</v>
      </c>
      <c r="F21197" s="30" t="s">
        <v>70</v>
      </c>
      <c r="G21197" s="30" t="s">
        <v>71</v>
      </c>
      <c r="H21197" s="75">
        <v>2</v>
      </c>
    </row>
    <row r="21198" spans="1:8">
      <c r="A21198" s="43">
        <v>1974</v>
      </c>
      <c r="B21198" s="74">
        <v>46247</v>
      </c>
      <c r="C21198" s="30" t="s">
        <v>716</v>
      </c>
      <c r="D21198" s="30" t="s">
        <v>717</v>
      </c>
      <c r="E21198" s="75">
        <v>40</v>
      </c>
      <c r="F21198" s="30" t="s">
        <v>70</v>
      </c>
      <c r="G21198" s="30" t="s">
        <v>71</v>
      </c>
      <c r="H21198" s="75">
        <v>2</v>
      </c>
    </row>
    <row r="21199" spans="1:8">
      <c r="A21199" s="43">
        <v>1974</v>
      </c>
      <c r="B21199" s="74">
        <v>46247</v>
      </c>
      <c r="C21199" s="30" t="s">
        <v>718</v>
      </c>
      <c r="D21199" s="30" t="s">
        <v>719</v>
      </c>
      <c r="E21199" s="75">
        <v>43</v>
      </c>
      <c r="F21199" s="30" t="s">
        <v>58</v>
      </c>
      <c r="G21199" s="30" t="s">
        <v>59</v>
      </c>
      <c r="H21199" s="75">
        <v>3</v>
      </c>
    </row>
    <row r="21200" spans="1:8">
      <c r="A21200" s="43">
        <v>1974</v>
      </c>
      <c r="B21200" s="74">
        <v>46247</v>
      </c>
      <c r="C21200" s="30" t="s">
        <v>728</v>
      </c>
      <c r="D21200" s="30" t="s">
        <v>729</v>
      </c>
      <c r="E21200" s="75">
        <v>5</v>
      </c>
      <c r="F21200" s="30" t="s">
        <v>70</v>
      </c>
      <c r="G21200" s="30" t="s">
        <v>71</v>
      </c>
      <c r="H21200" s="75">
        <v>2</v>
      </c>
    </row>
    <row r="21201" spans="1:8">
      <c r="A21201" s="43">
        <v>1974</v>
      </c>
      <c r="B21201" s="74">
        <v>46247</v>
      </c>
      <c r="C21201" s="30" t="s">
        <v>730</v>
      </c>
      <c r="D21201" s="30" t="s">
        <v>731</v>
      </c>
      <c r="E21201" s="75">
        <v>28</v>
      </c>
      <c r="F21201" s="30" t="s">
        <v>70</v>
      </c>
      <c r="G21201" s="30" t="s">
        <v>71</v>
      </c>
      <c r="H21201" s="75">
        <v>2</v>
      </c>
    </row>
    <row r="21202" spans="1:8">
      <c r="A21202" s="43">
        <v>1974</v>
      </c>
      <c r="B21202" s="74">
        <v>46246</v>
      </c>
      <c r="C21202" s="30" t="s">
        <v>675</v>
      </c>
      <c r="D21202" s="30" t="s">
        <v>676</v>
      </c>
      <c r="E21202" s="75">
        <v>80</v>
      </c>
      <c r="F21202" s="30" t="s">
        <v>5070</v>
      </c>
      <c r="G21202" s="30" t="s">
        <v>5071</v>
      </c>
      <c r="H21202" s="75">
        <v>3</v>
      </c>
    </row>
    <row r="21203" spans="1:8">
      <c r="A21203" s="43">
        <v>1974</v>
      </c>
      <c r="B21203" s="74">
        <v>46246</v>
      </c>
      <c r="C21203" s="30" t="s">
        <v>678</v>
      </c>
      <c r="D21203" s="30" t="s">
        <v>679</v>
      </c>
      <c r="E21203" s="75">
        <v>64</v>
      </c>
      <c r="F21203" s="30" t="s">
        <v>70</v>
      </c>
      <c r="G21203" s="30" t="s">
        <v>71</v>
      </c>
      <c r="H21203" s="75">
        <v>2</v>
      </c>
    </row>
    <row r="21204" spans="1:8">
      <c r="A21204" s="43">
        <v>1974</v>
      </c>
      <c r="B21204" s="74">
        <v>46246</v>
      </c>
      <c r="C21204" s="30" t="s">
        <v>680</v>
      </c>
      <c r="D21204" s="30" t="s">
        <v>681</v>
      </c>
      <c r="E21204" s="75">
        <v>71</v>
      </c>
      <c r="F21204" s="30" t="s">
        <v>70</v>
      </c>
      <c r="G21204" s="30" t="s">
        <v>71</v>
      </c>
      <c r="H21204" s="75">
        <v>2</v>
      </c>
    </row>
    <row r="21205" spans="1:8">
      <c r="A21205" s="43">
        <v>1974</v>
      </c>
      <c r="B21205" s="74">
        <v>46246</v>
      </c>
      <c r="C21205" s="30" t="s">
        <v>682</v>
      </c>
      <c r="D21205" s="30" t="s">
        <v>683</v>
      </c>
      <c r="E21205" s="75">
        <v>96</v>
      </c>
      <c r="F21205" s="30" t="s">
        <v>70</v>
      </c>
      <c r="G21205" s="30" t="s">
        <v>71</v>
      </c>
      <c r="H21205" s="75">
        <v>2</v>
      </c>
    </row>
    <row r="21206" spans="1:8">
      <c r="A21206" s="43">
        <v>1974</v>
      </c>
      <c r="B21206" s="74">
        <v>46246</v>
      </c>
      <c r="C21206" s="30" t="s">
        <v>686</v>
      </c>
      <c r="D21206" s="30" t="s">
        <v>687</v>
      </c>
      <c r="E21206" s="75">
        <v>98</v>
      </c>
      <c r="F21206" s="30" t="s">
        <v>70</v>
      </c>
      <c r="G21206" s="30" t="s">
        <v>71</v>
      </c>
      <c r="H21206" s="75">
        <v>2</v>
      </c>
    </row>
    <row r="21207" spans="1:8">
      <c r="A21207" s="43">
        <v>1974</v>
      </c>
      <c r="B21207" s="74">
        <v>46246</v>
      </c>
      <c r="C21207" s="30" t="s">
        <v>688</v>
      </c>
      <c r="D21207" s="30" t="s">
        <v>689</v>
      </c>
      <c r="E21207" s="75">
        <v>290</v>
      </c>
      <c r="F21207" s="30" t="s">
        <v>5070</v>
      </c>
      <c r="G21207" s="30" t="s">
        <v>5071</v>
      </c>
      <c r="H21207" s="75">
        <v>3</v>
      </c>
    </row>
    <row r="21208" spans="1:8">
      <c r="A21208" s="43">
        <v>1974</v>
      </c>
      <c r="B21208" s="74">
        <v>46246</v>
      </c>
      <c r="C21208" s="30" t="s">
        <v>690</v>
      </c>
      <c r="D21208" s="30" t="s">
        <v>691</v>
      </c>
      <c r="E21208" s="75">
        <v>15</v>
      </c>
      <c r="F21208" s="30" t="s">
        <v>70</v>
      </c>
      <c r="G21208" s="30" t="s">
        <v>71</v>
      </c>
      <c r="H21208" s="75">
        <v>2</v>
      </c>
    </row>
    <row r="21209" spans="1:8">
      <c r="A21209" s="43">
        <v>1974</v>
      </c>
      <c r="B21209" s="74">
        <v>46246</v>
      </c>
      <c r="C21209" s="30" t="s">
        <v>692</v>
      </c>
      <c r="D21209" s="30" t="s">
        <v>693</v>
      </c>
      <c r="E21209" s="75">
        <v>51</v>
      </c>
      <c r="F21209" s="30" t="s">
        <v>80</v>
      </c>
      <c r="G21209" s="30" t="s">
        <v>81</v>
      </c>
      <c r="H21209" s="75">
        <v>1</v>
      </c>
    </row>
    <row r="21210" spans="1:8">
      <c r="A21210" s="43">
        <v>1974</v>
      </c>
      <c r="B21210" s="74">
        <v>46246</v>
      </c>
      <c r="C21210" s="30" t="s">
        <v>694</v>
      </c>
      <c r="D21210" s="30" t="s">
        <v>695</v>
      </c>
      <c r="E21210" s="75">
        <v>116</v>
      </c>
      <c r="F21210" s="30" t="s">
        <v>53</v>
      </c>
      <c r="G21210" s="30" t="s">
        <v>54</v>
      </c>
      <c r="H21210" s="75">
        <v>1</v>
      </c>
    </row>
    <row r="21211" spans="1:8">
      <c r="A21211" s="43">
        <v>1974</v>
      </c>
      <c r="B21211" s="74">
        <v>46246</v>
      </c>
      <c r="C21211" s="30" t="s">
        <v>700</v>
      </c>
      <c r="D21211" s="30" t="s">
        <v>701</v>
      </c>
      <c r="E21211" s="75">
        <v>56</v>
      </c>
      <c r="F21211" s="30" t="s">
        <v>70</v>
      </c>
      <c r="G21211" s="30" t="s">
        <v>71</v>
      </c>
      <c r="H21211" s="75">
        <v>2</v>
      </c>
    </row>
    <row r="21212" spans="1:8">
      <c r="A21212" s="43">
        <v>1974</v>
      </c>
      <c r="B21212" s="74">
        <v>46246</v>
      </c>
      <c r="C21212" s="30" t="s">
        <v>704</v>
      </c>
      <c r="D21212" s="30" t="s">
        <v>705</v>
      </c>
      <c r="E21212" s="75">
        <v>4</v>
      </c>
      <c r="F21212" s="30" t="s">
        <v>76</v>
      </c>
      <c r="G21212" s="30" t="s">
        <v>77</v>
      </c>
      <c r="H21212" s="75">
        <v>1</v>
      </c>
    </row>
    <row r="21213" spans="1:8">
      <c r="A21213" s="43">
        <v>1974</v>
      </c>
      <c r="B21213" s="74">
        <v>46246</v>
      </c>
      <c r="C21213" s="30" t="s">
        <v>706</v>
      </c>
      <c r="D21213" s="30" t="s">
        <v>707</v>
      </c>
      <c r="E21213" s="75">
        <v>98</v>
      </c>
      <c r="F21213" s="30" t="s">
        <v>80</v>
      </c>
      <c r="G21213" s="30" t="s">
        <v>81</v>
      </c>
      <c r="H21213" s="75">
        <v>1</v>
      </c>
    </row>
    <row r="21214" spans="1:8">
      <c r="A21214" s="43">
        <v>1974</v>
      </c>
      <c r="B21214" s="74">
        <v>46246</v>
      </c>
      <c r="C21214" s="30" t="s">
        <v>708</v>
      </c>
      <c r="D21214" s="30" t="s">
        <v>709</v>
      </c>
      <c r="E21214" s="75">
        <v>154</v>
      </c>
      <c r="F21214" s="30" t="s">
        <v>78</v>
      </c>
      <c r="G21214" s="30" t="s">
        <v>79</v>
      </c>
      <c r="H21214" s="75">
        <v>2</v>
      </c>
    </row>
    <row r="21215" spans="1:8">
      <c r="A21215" s="43">
        <v>1974</v>
      </c>
      <c r="B21215" s="74">
        <v>46246</v>
      </c>
      <c r="C21215" s="30" t="s">
        <v>714</v>
      </c>
      <c r="D21215" s="30" t="s">
        <v>715</v>
      </c>
      <c r="E21215" s="75">
        <v>5</v>
      </c>
      <c r="F21215" s="30" t="s">
        <v>70</v>
      </c>
      <c r="G21215" s="30" t="s">
        <v>71</v>
      </c>
      <c r="H21215" s="75">
        <v>2</v>
      </c>
    </row>
    <row r="21216" spans="1:8">
      <c r="A21216" s="43">
        <v>1974</v>
      </c>
      <c r="B21216" s="74">
        <v>46246</v>
      </c>
      <c r="C21216" s="30" t="s">
        <v>716</v>
      </c>
      <c r="D21216" s="30" t="s">
        <v>717</v>
      </c>
      <c r="E21216" s="75">
        <v>18</v>
      </c>
      <c r="F21216" s="30" t="s">
        <v>76</v>
      </c>
      <c r="G21216" s="30" t="s">
        <v>77</v>
      </c>
      <c r="H21216" s="75">
        <v>1</v>
      </c>
    </row>
    <row r="21217" spans="1:8">
      <c r="A21217" s="43">
        <v>1974</v>
      </c>
      <c r="B21217" s="74">
        <v>46246</v>
      </c>
      <c r="C21217" s="30" t="s">
        <v>718</v>
      </c>
      <c r="D21217" s="30" t="s">
        <v>719</v>
      </c>
      <c r="E21217" s="75">
        <v>54</v>
      </c>
      <c r="F21217" s="30" t="s">
        <v>58</v>
      </c>
      <c r="G21217" s="30" t="s">
        <v>59</v>
      </c>
      <c r="H21217" s="75">
        <v>3</v>
      </c>
    </row>
    <row r="21218" spans="1:8">
      <c r="A21218" s="43">
        <v>1974</v>
      </c>
      <c r="B21218" s="74">
        <v>46246</v>
      </c>
      <c r="C21218" s="30" t="s">
        <v>728</v>
      </c>
      <c r="D21218" s="30" t="s">
        <v>729</v>
      </c>
      <c r="E21218" s="75">
        <v>1</v>
      </c>
      <c r="F21218" s="30" t="s">
        <v>68</v>
      </c>
      <c r="G21218" s="30" t="s">
        <v>69</v>
      </c>
      <c r="H21218" s="75">
        <v>1</v>
      </c>
    </row>
    <row r="21219" spans="1:8">
      <c r="A21219" s="43">
        <v>1974</v>
      </c>
      <c r="B21219" s="74">
        <v>46246</v>
      </c>
      <c r="C21219" s="30" t="s">
        <v>730</v>
      </c>
      <c r="D21219" s="30" t="s">
        <v>731</v>
      </c>
      <c r="E21219" s="75">
        <v>30</v>
      </c>
      <c r="F21219" s="30" t="s">
        <v>70</v>
      </c>
      <c r="G21219" s="30" t="s">
        <v>71</v>
      </c>
      <c r="H21219" s="75">
        <v>2</v>
      </c>
    </row>
    <row r="21220" spans="1:8">
      <c r="A21220" s="43">
        <v>1974</v>
      </c>
      <c r="B21220" s="74">
        <v>46245</v>
      </c>
      <c r="C21220" s="30" t="s">
        <v>675</v>
      </c>
      <c r="D21220" s="30" t="s">
        <v>676</v>
      </c>
      <c r="E21220" s="75">
        <v>107</v>
      </c>
      <c r="F21220" s="30" t="s">
        <v>60</v>
      </c>
      <c r="G21220" s="30" t="s">
        <v>61</v>
      </c>
      <c r="H21220" s="75">
        <v>4</v>
      </c>
    </row>
    <row r="21221" spans="1:8">
      <c r="A21221" s="43">
        <v>1974</v>
      </c>
      <c r="B21221" s="74">
        <v>46245</v>
      </c>
      <c r="C21221" s="30" t="s">
        <v>678</v>
      </c>
      <c r="D21221" s="30" t="s">
        <v>679</v>
      </c>
      <c r="E21221" s="75">
        <v>104</v>
      </c>
      <c r="F21221" s="30" t="s">
        <v>70</v>
      </c>
      <c r="G21221" s="30" t="s">
        <v>71</v>
      </c>
      <c r="H21221" s="75">
        <v>2</v>
      </c>
    </row>
    <row r="21222" spans="1:8">
      <c r="A21222" s="43">
        <v>1974</v>
      </c>
      <c r="B21222" s="74">
        <v>46245</v>
      </c>
      <c r="C21222" s="30" t="s">
        <v>680</v>
      </c>
      <c r="D21222" s="30" t="s">
        <v>681</v>
      </c>
      <c r="E21222" s="75">
        <v>36</v>
      </c>
      <c r="F21222" s="30" t="s">
        <v>70</v>
      </c>
      <c r="G21222" s="30" t="s">
        <v>71</v>
      </c>
      <c r="H21222" s="75">
        <v>2</v>
      </c>
    </row>
    <row r="21223" spans="1:8">
      <c r="A21223" s="43">
        <v>1974</v>
      </c>
      <c r="B21223" s="74">
        <v>46245</v>
      </c>
      <c r="C21223" s="30" t="s">
        <v>682</v>
      </c>
      <c r="D21223" s="30" t="s">
        <v>683</v>
      </c>
      <c r="E21223" s="75">
        <v>140</v>
      </c>
      <c r="F21223" s="30" t="s">
        <v>70</v>
      </c>
      <c r="G21223" s="30" t="s">
        <v>71</v>
      </c>
      <c r="H21223" s="75">
        <v>2</v>
      </c>
    </row>
    <row r="21224" spans="1:8">
      <c r="A21224" s="43">
        <v>1974</v>
      </c>
      <c r="B21224" s="74">
        <v>46245</v>
      </c>
      <c r="C21224" s="30" t="s">
        <v>686</v>
      </c>
      <c r="D21224" s="30" t="s">
        <v>687</v>
      </c>
      <c r="E21224" s="75">
        <v>61</v>
      </c>
      <c r="F21224" s="30" t="s">
        <v>70</v>
      </c>
      <c r="G21224" s="30" t="s">
        <v>71</v>
      </c>
      <c r="H21224" s="75">
        <v>2</v>
      </c>
    </row>
    <row r="21225" spans="1:8">
      <c r="A21225" s="43">
        <v>1974</v>
      </c>
      <c r="B21225" s="74">
        <v>46245</v>
      </c>
      <c r="C21225" s="30" t="s">
        <v>688</v>
      </c>
      <c r="D21225" s="30" t="s">
        <v>689</v>
      </c>
      <c r="E21225" s="75">
        <v>26</v>
      </c>
      <c r="F21225" s="30" t="s">
        <v>80</v>
      </c>
      <c r="G21225" s="30" t="s">
        <v>81</v>
      </c>
      <c r="H21225" s="75">
        <v>1</v>
      </c>
    </row>
    <row r="21226" spans="1:8">
      <c r="A21226" s="43">
        <v>1974</v>
      </c>
      <c r="B21226" s="74">
        <v>46245</v>
      </c>
      <c r="C21226" s="30" t="s">
        <v>690</v>
      </c>
      <c r="D21226" s="30" t="s">
        <v>691</v>
      </c>
      <c r="E21226" s="75">
        <v>8</v>
      </c>
      <c r="F21226" s="30" t="s">
        <v>68</v>
      </c>
      <c r="G21226" s="30" t="s">
        <v>69</v>
      </c>
      <c r="H21226" s="75">
        <v>1</v>
      </c>
    </row>
    <row r="21227" spans="1:8">
      <c r="A21227" s="43">
        <v>1974</v>
      </c>
      <c r="B21227" s="74">
        <v>46245</v>
      </c>
      <c r="C21227" s="30" t="s">
        <v>692</v>
      </c>
      <c r="D21227" s="30" t="s">
        <v>693</v>
      </c>
      <c r="E21227" s="75">
        <v>73</v>
      </c>
      <c r="F21227" s="30" t="s">
        <v>60</v>
      </c>
      <c r="G21227" s="30" t="s">
        <v>61</v>
      </c>
      <c r="H21227" s="75">
        <v>4</v>
      </c>
    </row>
    <row r="21228" spans="1:8">
      <c r="A21228" s="43">
        <v>1974</v>
      </c>
      <c r="B21228" s="74">
        <v>46245</v>
      </c>
      <c r="C21228" s="30" t="s">
        <v>694</v>
      </c>
      <c r="D21228" s="30" t="s">
        <v>695</v>
      </c>
      <c r="E21228" s="75">
        <v>201</v>
      </c>
      <c r="F21228" s="30" t="s">
        <v>53</v>
      </c>
      <c r="G21228" s="30" t="s">
        <v>54</v>
      </c>
      <c r="H21228" s="75">
        <v>1</v>
      </c>
    </row>
    <row r="21229" spans="1:8">
      <c r="A21229" s="43">
        <v>1974</v>
      </c>
      <c r="B21229" s="74">
        <v>46245</v>
      </c>
      <c r="C21229" s="30" t="s">
        <v>698</v>
      </c>
      <c r="D21229" s="30" t="s">
        <v>699</v>
      </c>
      <c r="E21229" s="75">
        <v>48</v>
      </c>
      <c r="F21229" s="30" t="s">
        <v>66</v>
      </c>
      <c r="G21229" s="30" t="s">
        <v>67</v>
      </c>
      <c r="H21229" s="75">
        <v>2</v>
      </c>
    </row>
    <row r="21230" spans="1:8">
      <c r="A21230" s="43">
        <v>1974</v>
      </c>
      <c r="B21230" s="74">
        <v>46245</v>
      </c>
      <c r="C21230" s="30" t="s">
        <v>700</v>
      </c>
      <c r="D21230" s="30" t="s">
        <v>701</v>
      </c>
      <c r="E21230" s="75">
        <v>55</v>
      </c>
      <c r="F21230" s="30" t="s">
        <v>70</v>
      </c>
      <c r="G21230" s="30" t="s">
        <v>71</v>
      </c>
      <c r="H21230" s="75">
        <v>2</v>
      </c>
    </row>
    <row r="21231" spans="1:8">
      <c r="A21231" s="43">
        <v>1974</v>
      </c>
      <c r="B21231" s="74">
        <v>46245</v>
      </c>
      <c r="C21231" s="30" t="s">
        <v>704</v>
      </c>
      <c r="D21231" s="30" t="s">
        <v>705</v>
      </c>
      <c r="E21231" s="75">
        <v>41</v>
      </c>
      <c r="F21231" s="30" t="s">
        <v>76</v>
      </c>
      <c r="G21231" s="30" t="s">
        <v>77</v>
      </c>
      <c r="H21231" s="75">
        <v>1</v>
      </c>
    </row>
    <row r="21232" spans="1:8">
      <c r="A21232" s="43">
        <v>1974</v>
      </c>
      <c r="B21232" s="74">
        <v>46245</v>
      </c>
      <c r="C21232" s="30" t="s">
        <v>706</v>
      </c>
      <c r="D21232" s="30" t="s">
        <v>707</v>
      </c>
      <c r="E21232" s="75">
        <v>39</v>
      </c>
      <c r="F21232" s="30" t="s">
        <v>78</v>
      </c>
      <c r="G21232" s="30" t="s">
        <v>79</v>
      </c>
      <c r="H21232" s="75">
        <v>2</v>
      </c>
    </row>
    <row r="21233" spans="1:8">
      <c r="A21233" s="43">
        <v>1974</v>
      </c>
      <c r="B21233" s="74">
        <v>46245</v>
      </c>
      <c r="C21233" s="30" t="s">
        <v>708</v>
      </c>
      <c r="D21233" s="30" t="s">
        <v>709</v>
      </c>
      <c r="E21233" s="75">
        <v>36</v>
      </c>
      <c r="F21233" s="30" t="s">
        <v>78</v>
      </c>
      <c r="G21233" s="30" t="s">
        <v>79</v>
      </c>
      <c r="H21233" s="75">
        <v>2</v>
      </c>
    </row>
    <row r="21234" spans="1:8">
      <c r="A21234" s="43">
        <v>1974</v>
      </c>
      <c r="B21234" s="74">
        <v>46245</v>
      </c>
      <c r="C21234" s="30" t="s">
        <v>714</v>
      </c>
      <c r="D21234" s="30" t="s">
        <v>715</v>
      </c>
      <c r="E21234" s="75">
        <v>12</v>
      </c>
      <c r="F21234" s="30" t="s">
        <v>76</v>
      </c>
      <c r="G21234" s="30" t="s">
        <v>77</v>
      </c>
      <c r="H21234" s="75">
        <v>1</v>
      </c>
    </row>
    <row r="21235" spans="1:8">
      <c r="A21235" s="43">
        <v>1974</v>
      </c>
      <c r="B21235" s="74">
        <v>46245</v>
      </c>
      <c r="C21235" s="30" t="s">
        <v>716</v>
      </c>
      <c r="D21235" s="30" t="s">
        <v>717</v>
      </c>
      <c r="E21235" s="75">
        <v>4</v>
      </c>
      <c r="F21235" s="30" t="s">
        <v>70</v>
      </c>
      <c r="G21235" s="30" t="s">
        <v>71</v>
      </c>
      <c r="H21235" s="75">
        <v>2</v>
      </c>
    </row>
    <row r="21236" spans="1:8">
      <c r="A21236" s="43">
        <v>1974</v>
      </c>
      <c r="B21236" s="74">
        <v>46245</v>
      </c>
      <c r="C21236" s="30" t="s">
        <v>718</v>
      </c>
      <c r="D21236" s="30" t="s">
        <v>719</v>
      </c>
      <c r="E21236" s="75">
        <v>3</v>
      </c>
      <c r="F21236" s="30" t="s">
        <v>76</v>
      </c>
      <c r="G21236" s="30" t="s">
        <v>77</v>
      </c>
      <c r="H21236" s="75">
        <v>1</v>
      </c>
    </row>
    <row r="21237" spans="1:8">
      <c r="A21237" s="43">
        <v>1974</v>
      </c>
      <c r="B21237" s="74">
        <v>46245</v>
      </c>
      <c r="C21237" s="30" t="s">
        <v>724</v>
      </c>
      <c r="D21237" s="30" t="s">
        <v>725</v>
      </c>
      <c r="E21237" s="75">
        <v>56</v>
      </c>
      <c r="F21237" s="30" t="s">
        <v>76</v>
      </c>
      <c r="G21237" s="30" t="s">
        <v>77</v>
      </c>
      <c r="H21237" s="75">
        <v>1</v>
      </c>
    </row>
    <row r="21238" spans="1:8">
      <c r="A21238" s="43">
        <v>1974</v>
      </c>
      <c r="B21238" s="74">
        <v>46245</v>
      </c>
      <c r="C21238" s="30" t="s">
        <v>728</v>
      </c>
      <c r="D21238" s="30" t="s">
        <v>729</v>
      </c>
      <c r="E21238" s="75">
        <v>12</v>
      </c>
      <c r="F21238" s="30" t="s">
        <v>72</v>
      </c>
      <c r="G21238" s="30" t="s">
        <v>73</v>
      </c>
      <c r="H21238" s="75">
        <v>3</v>
      </c>
    </row>
    <row r="21239" spans="1:8">
      <c r="A21239" s="43">
        <v>1974</v>
      </c>
      <c r="B21239" s="74">
        <v>46245</v>
      </c>
      <c r="C21239" s="30" t="s">
        <v>730</v>
      </c>
      <c r="D21239" s="30" t="s">
        <v>731</v>
      </c>
      <c r="E21239" s="75">
        <v>19</v>
      </c>
      <c r="F21239" s="30" t="s">
        <v>76</v>
      </c>
      <c r="G21239" s="30" t="s">
        <v>77</v>
      </c>
      <c r="H21239" s="75">
        <v>1</v>
      </c>
    </row>
    <row r="21240" spans="1:8">
      <c r="A21240" s="43">
        <v>1974</v>
      </c>
      <c r="B21240" s="74">
        <v>46244</v>
      </c>
      <c r="C21240" s="30" t="s">
        <v>675</v>
      </c>
      <c r="D21240" s="30" t="s">
        <v>676</v>
      </c>
      <c r="E21240" s="75">
        <v>78</v>
      </c>
      <c r="F21240" s="30" t="s">
        <v>72</v>
      </c>
      <c r="G21240" s="30" t="s">
        <v>73</v>
      </c>
      <c r="H21240" s="75">
        <v>3</v>
      </c>
    </row>
    <row r="21241" spans="1:8">
      <c r="A21241" s="43">
        <v>1974</v>
      </c>
      <c r="B21241" s="74">
        <v>46244</v>
      </c>
      <c r="C21241" s="30" t="s">
        <v>678</v>
      </c>
      <c r="D21241" s="30" t="s">
        <v>679</v>
      </c>
      <c r="E21241" s="75">
        <v>47</v>
      </c>
      <c r="F21241" s="30" t="s">
        <v>70</v>
      </c>
      <c r="G21241" s="30" t="s">
        <v>71</v>
      </c>
      <c r="H21241" s="75">
        <v>2</v>
      </c>
    </row>
    <row r="21242" spans="1:8">
      <c r="A21242" s="43">
        <v>1974</v>
      </c>
      <c r="B21242" s="74">
        <v>46244</v>
      </c>
      <c r="C21242" s="30" t="s">
        <v>680</v>
      </c>
      <c r="D21242" s="30" t="s">
        <v>681</v>
      </c>
      <c r="E21242" s="75">
        <v>104</v>
      </c>
      <c r="F21242" s="30" t="s">
        <v>68</v>
      </c>
      <c r="G21242" s="30" t="s">
        <v>69</v>
      </c>
      <c r="H21242" s="75">
        <v>1</v>
      </c>
    </row>
    <row r="21243" spans="1:8">
      <c r="A21243" s="43">
        <v>1974</v>
      </c>
      <c r="B21243" s="74">
        <v>46244</v>
      </c>
      <c r="C21243" s="30" t="s">
        <v>682</v>
      </c>
      <c r="D21243" s="30" t="s">
        <v>683</v>
      </c>
      <c r="E21243" s="75">
        <v>138</v>
      </c>
      <c r="F21243" s="30" t="s">
        <v>70</v>
      </c>
      <c r="G21243" s="30" t="s">
        <v>71</v>
      </c>
      <c r="H21243" s="75">
        <v>2</v>
      </c>
    </row>
    <row r="21244" spans="1:8">
      <c r="A21244" s="43">
        <v>1974</v>
      </c>
      <c r="B21244" s="74">
        <v>46244</v>
      </c>
      <c r="C21244" s="30" t="s">
        <v>686</v>
      </c>
      <c r="D21244" s="30" t="s">
        <v>687</v>
      </c>
      <c r="E21244" s="75">
        <v>118</v>
      </c>
      <c r="F21244" s="30" t="s">
        <v>70</v>
      </c>
      <c r="G21244" s="30" t="s">
        <v>71</v>
      </c>
      <c r="H21244" s="75">
        <v>2</v>
      </c>
    </row>
    <row r="21245" spans="1:8">
      <c r="A21245" s="43">
        <v>1974</v>
      </c>
      <c r="B21245" s="74">
        <v>46244</v>
      </c>
      <c r="C21245" s="30" t="s">
        <v>688</v>
      </c>
      <c r="D21245" s="30" t="s">
        <v>689</v>
      </c>
      <c r="E21245" s="75">
        <v>6</v>
      </c>
      <c r="F21245" s="30" t="s">
        <v>80</v>
      </c>
      <c r="G21245" s="30" t="s">
        <v>81</v>
      </c>
      <c r="H21245" s="75">
        <v>1</v>
      </c>
    </row>
    <row r="21246" spans="1:8">
      <c r="A21246" s="43">
        <v>1974</v>
      </c>
      <c r="B21246" s="74">
        <v>46244</v>
      </c>
      <c r="C21246" s="30" t="s">
        <v>692</v>
      </c>
      <c r="D21246" s="30" t="s">
        <v>693</v>
      </c>
      <c r="E21246" s="75">
        <v>129</v>
      </c>
      <c r="F21246" s="30" t="s">
        <v>5020</v>
      </c>
      <c r="G21246" s="30" t="s">
        <v>5021</v>
      </c>
      <c r="H21246" s="75">
        <v>3</v>
      </c>
    </row>
    <row r="21247" spans="1:8">
      <c r="A21247" s="43">
        <v>1974</v>
      </c>
      <c r="B21247" s="74">
        <v>46244</v>
      </c>
      <c r="C21247" s="30" t="s">
        <v>694</v>
      </c>
      <c r="D21247" s="30" t="s">
        <v>695</v>
      </c>
      <c r="E21247" s="75">
        <v>113</v>
      </c>
      <c r="F21247" s="30" t="s">
        <v>53</v>
      </c>
      <c r="G21247" s="30" t="s">
        <v>54</v>
      </c>
      <c r="H21247" s="75">
        <v>1</v>
      </c>
    </row>
    <row r="21248" spans="1:8">
      <c r="A21248" s="43">
        <v>1974</v>
      </c>
      <c r="B21248" s="74">
        <v>46244</v>
      </c>
      <c r="C21248" s="30" t="s">
        <v>698</v>
      </c>
      <c r="D21248" s="30" t="s">
        <v>699</v>
      </c>
      <c r="E21248" s="75">
        <v>3</v>
      </c>
      <c r="F21248" s="30" t="s">
        <v>78</v>
      </c>
      <c r="G21248" s="30" t="s">
        <v>79</v>
      </c>
      <c r="H21248" s="75">
        <v>2</v>
      </c>
    </row>
    <row r="21249" spans="1:8">
      <c r="A21249" s="43">
        <v>1974</v>
      </c>
      <c r="B21249" s="74">
        <v>46244</v>
      </c>
      <c r="C21249" s="30" t="s">
        <v>704</v>
      </c>
      <c r="D21249" s="30" t="s">
        <v>705</v>
      </c>
      <c r="E21249" s="75">
        <v>16</v>
      </c>
      <c r="F21249" s="30" t="s">
        <v>76</v>
      </c>
      <c r="G21249" s="30" t="s">
        <v>77</v>
      </c>
      <c r="H21249" s="75">
        <v>1</v>
      </c>
    </row>
    <row r="21250" spans="1:8">
      <c r="A21250" s="43">
        <v>1974</v>
      </c>
      <c r="B21250" s="74">
        <v>46244</v>
      </c>
      <c r="C21250" s="30" t="s">
        <v>708</v>
      </c>
      <c r="D21250" s="30" t="s">
        <v>709</v>
      </c>
      <c r="E21250" s="75">
        <v>308</v>
      </c>
      <c r="F21250" s="30" t="s">
        <v>78</v>
      </c>
      <c r="G21250" s="30" t="s">
        <v>79</v>
      </c>
      <c r="H21250" s="75">
        <v>2</v>
      </c>
    </row>
    <row r="21251" spans="1:8">
      <c r="A21251" s="43">
        <v>1974</v>
      </c>
      <c r="B21251" s="74">
        <v>46244</v>
      </c>
      <c r="C21251" s="30" t="s">
        <v>714</v>
      </c>
      <c r="D21251" s="30" t="s">
        <v>715</v>
      </c>
      <c r="E21251" s="75">
        <v>22</v>
      </c>
      <c r="F21251" s="30" t="s">
        <v>70</v>
      </c>
      <c r="G21251" s="30" t="s">
        <v>71</v>
      </c>
      <c r="H21251" s="75">
        <v>2</v>
      </c>
    </row>
    <row r="21252" spans="1:8">
      <c r="A21252" s="43">
        <v>1974</v>
      </c>
      <c r="B21252" s="74">
        <v>46244</v>
      </c>
      <c r="C21252" s="30" t="s">
        <v>716</v>
      </c>
      <c r="D21252" s="30" t="s">
        <v>717</v>
      </c>
      <c r="E21252" s="75">
        <v>13</v>
      </c>
      <c r="F21252" s="30" t="s">
        <v>76</v>
      </c>
      <c r="G21252" s="30" t="s">
        <v>77</v>
      </c>
      <c r="H21252" s="75">
        <v>1</v>
      </c>
    </row>
    <row r="21253" spans="1:8">
      <c r="A21253" s="43">
        <v>1974</v>
      </c>
      <c r="B21253" s="74">
        <v>46244</v>
      </c>
      <c r="C21253" s="30" t="s">
        <v>718</v>
      </c>
      <c r="D21253" s="30" t="s">
        <v>719</v>
      </c>
      <c r="E21253" s="75">
        <v>32</v>
      </c>
      <c r="F21253" s="30" t="s">
        <v>70</v>
      </c>
      <c r="G21253" s="30" t="s">
        <v>71</v>
      </c>
      <c r="H21253" s="75">
        <v>2</v>
      </c>
    </row>
    <row r="21254" spans="1:8">
      <c r="A21254" s="43">
        <v>1974</v>
      </c>
      <c r="B21254" s="74">
        <v>46244</v>
      </c>
      <c r="C21254" s="30" t="s">
        <v>724</v>
      </c>
      <c r="D21254" s="30" t="s">
        <v>725</v>
      </c>
      <c r="E21254" s="75">
        <v>55</v>
      </c>
      <c r="F21254" s="30" t="s">
        <v>76</v>
      </c>
      <c r="G21254" s="30" t="s">
        <v>77</v>
      </c>
      <c r="H21254" s="75">
        <v>1</v>
      </c>
    </row>
    <row r="21255" spans="1:8">
      <c r="A21255" s="43">
        <v>1974</v>
      </c>
      <c r="B21255" s="74">
        <v>46244</v>
      </c>
      <c r="C21255" s="30" t="s">
        <v>728</v>
      </c>
      <c r="D21255" s="30" t="s">
        <v>729</v>
      </c>
      <c r="E21255" s="75">
        <v>4</v>
      </c>
      <c r="F21255" s="30" t="s">
        <v>68</v>
      </c>
      <c r="G21255" s="30" t="s">
        <v>69</v>
      </c>
      <c r="H21255" s="75">
        <v>1</v>
      </c>
    </row>
    <row r="21256" spans="1:8">
      <c r="A21256" s="43">
        <v>1974</v>
      </c>
      <c r="B21256" s="74">
        <v>46244</v>
      </c>
      <c r="C21256" s="30" t="s">
        <v>730</v>
      </c>
      <c r="D21256" s="30" t="s">
        <v>731</v>
      </c>
      <c r="E21256" s="75">
        <v>20</v>
      </c>
      <c r="F21256" s="30" t="s">
        <v>70</v>
      </c>
      <c r="G21256" s="30" t="s">
        <v>71</v>
      </c>
      <c r="H21256" s="75">
        <v>2</v>
      </c>
    </row>
    <row r="21257" spans="1:8">
      <c r="A21257" s="43">
        <v>1974</v>
      </c>
      <c r="B21257" s="74">
        <v>46242</v>
      </c>
      <c r="C21257" s="30" t="s">
        <v>671</v>
      </c>
      <c r="D21257" s="30" t="s">
        <v>672</v>
      </c>
      <c r="E21257" s="75">
        <v>20</v>
      </c>
      <c r="F21257" s="30" t="s">
        <v>76</v>
      </c>
      <c r="G21257" s="30" t="s">
        <v>77</v>
      </c>
      <c r="H21257" s="75">
        <v>1</v>
      </c>
    </row>
    <row r="21258" spans="1:8">
      <c r="A21258" s="43">
        <v>1974</v>
      </c>
      <c r="B21258" s="74">
        <v>46242</v>
      </c>
      <c r="C21258" s="30" t="s">
        <v>675</v>
      </c>
      <c r="D21258" s="30" t="s">
        <v>676</v>
      </c>
      <c r="E21258" s="75">
        <v>71</v>
      </c>
      <c r="F21258" s="30" t="s">
        <v>78</v>
      </c>
      <c r="G21258" s="30" t="s">
        <v>79</v>
      </c>
      <c r="H21258" s="75">
        <v>2</v>
      </c>
    </row>
    <row r="21259" spans="1:8">
      <c r="A21259" s="43">
        <v>1974</v>
      </c>
      <c r="B21259" s="74">
        <v>46242</v>
      </c>
      <c r="C21259" s="30" t="s">
        <v>1914</v>
      </c>
      <c r="D21259" s="30" t="s">
        <v>1915</v>
      </c>
      <c r="E21259" s="75">
        <v>1</v>
      </c>
      <c r="F21259" s="30" t="s">
        <v>76</v>
      </c>
      <c r="G21259" s="30" t="s">
        <v>77</v>
      </c>
      <c r="H21259" s="75">
        <v>1</v>
      </c>
    </row>
    <row r="21260" spans="1:8">
      <c r="A21260" s="43">
        <v>1974</v>
      </c>
      <c r="B21260" s="74">
        <v>46242</v>
      </c>
      <c r="C21260" s="30" t="s">
        <v>686</v>
      </c>
      <c r="D21260" s="30" t="s">
        <v>687</v>
      </c>
      <c r="E21260" s="75">
        <v>48</v>
      </c>
      <c r="F21260" s="30" t="s">
        <v>68</v>
      </c>
      <c r="G21260" s="30" t="s">
        <v>69</v>
      </c>
      <c r="H21260" s="75">
        <v>1</v>
      </c>
    </row>
    <row r="21261" spans="1:8">
      <c r="A21261" s="43">
        <v>1974</v>
      </c>
      <c r="B21261" s="74">
        <v>46242</v>
      </c>
      <c r="C21261" s="30" t="s">
        <v>688</v>
      </c>
      <c r="D21261" s="30" t="s">
        <v>689</v>
      </c>
      <c r="E21261" s="75">
        <v>79</v>
      </c>
      <c r="F21261" s="30" t="s">
        <v>53</v>
      </c>
      <c r="G21261" s="30" t="s">
        <v>54</v>
      </c>
      <c r="H21261" s="75">
        <v>1</v>
      </c>
    </row>
    <row r="21262" spans="1:8">
      <c r="A21262" s="43">
        <v>1974</v>
      </c>
      <c r="B21262" s="74">
        <v>46242</v>
      </c>
      <c r="C21262" s="30" t="s">
        <v>692</v>
      </c>
      <c r="D21262" s="30" t="s">
        <v>693</v>
      </c>
      <c r="E21262" s="75">
        <v>5</v>
      </c>
      <c r="F21262" s="30" t="s">
        <v>70</v>
      </c>
      <c r="G21262" s="30" t="s">
        <v>71</v>
      </c>
      <c r="H21262" s="75">
        <v>2</v>
      </c>
    </row>
    <row r="21263" spans="1:8">
      <c r="A21263" s="43">
        <v>1974</v>
      </c>
      <c r="B21263" s="74">
        <v>46242</v>
      </c>
      <c r="C21263" s="30" t="s">
        <v>694</v>
      </c>
      <c r="D21263" s="30" t="s">
        <v>695</v>
      </c>
      <c r="E21263" s="75">
        <v>58</v>
      </c>
      <c r="F21263" s="30" t="s">
        <v>53</v>
      </c>
      <c r="G21263" s="30" t="s">
        <v>54</v>
      </c>
      <c r="H21263" s="75">
        <v>1</v>
      </c>
    </row>
    <row r="21264" spans="1:8">
      <c r="A21264" s="43">
        <v>1974</v>
      </c>
      <c r="B21264" s="74">
        <v>46242</v>
      </c>
      <c r="C21264" s="30" t="s">
        <v>698</v>
      </c>
      <c r="D21264" s="30" t="s">
        <v>699</v>
      </c>
      <c r="E21264" s="75">
        <v>76</v>
      </c>
      <c r="F21264" s="30" t="s">
        <v>60</v>
      </c>
      <c r="G21264" s="30" t="s">
        <v>61</v>
      </c>
      <c r="H21264" s="75">
        <v>4</v>
      </c>
    </row>
    <row r="21265" spans="1:8">
      <c r="A21265" s="43">
        <v>1974</v>
      </c>
      <c r="B21265" s="74">
        <v>46242</v>
      </c>
      <c r="C21265" s="30" t="s">
        <v>704</v>
      </c>
      <c r="D21265" s="30" t="s">
        <v>705</v>
      </c>
      <c r="E21265" s="75">
        <v>35</v>
      </c>
      <c r="F21265" s="30" t="s">
        <v>76</v>
      </c>
      <c r="G21265" s="30" t="s">
        <v>77</v>
      </c>
      <c r="H21265" s="75">
        <v>1</v>
      </c>
    </row>
    <row r="21266" spans="1:8">
      <c r="A21266" s="43">
        <v>1974</v>
      </c>
      <c r="B21266" s="74">
        <v>46242</v>
      </c>
      <c r="C21266" s="30" t="s">
        <v>706</v>
      </c>
      <c r="D21266" s="30" t="s">
        <v>707</v>
      </c>
      <c r="E21266" s="75">
        <v>42</v>
      </c>
      <c r="F21266" s="30" t="s">
        <v>78</v>
      </c>
      <c r="G21266" s="30" t="s">
        <v>79</v>
      </c>
      <c r="H21266" s="75">
        <v>2</v>
      </c>
    </row>
    <row r="21267" spans="1:8">
      <c r="A21267" s="43">
        <v>1974</v>
      </c>
      <c r="B21267" s="74">
        <v>46242</v>
      </c>
      <c r="C21267" s="30" t="s">
        <v>714</v>
      </c>
      <c r="D21267" s="30" t="s">
        <v>715</v>
      </c>
      <c r="E21267" s="75">
        <v>12</v>
      </c>
      <c r="F21267" s="30" t="s">
        <v>76</v>
      </c>
      <c r="G21267" s="30" t="s">
        <v>77</v>
      </c>
      <c r="H21267" s="75">
        <v>1</v>
      </c>
    </row>
    <row r="21268" spans="1:8">
      <c r="A21268" s="43">
        <v>1974</v>
      </c>
      <c r="B21268" s="74">
        <v>46242</v>
      </c>
      <c r="C21268" s="30" t="s">
        <v>716</v>
      </c>
      <c r="D21268" s="30" t="s">
        <v>717</v>
      </c>
      <c r="E21268" s="75">
        <v>9</v>
      </c>
      <c r="F21268" s="30" t="s">
        <v>76</v>
      </c>
      <c r="G21268" s="30" t="s">
        <v>77</v>
      </c>
      <c r="H21268" s="75">
        <v>1</v>
      </c>
    </row>
    <row r="21269" spans="1:8">
      <c r="A21269" s="43">
        <v>1974</v>
      </c>
      <c r="B21269" s="74">
        <v>46242</v>
      </c>
      <c r="C21269" s="30" t="s">
        <v>718</v>
      </c>
      <c r="D21269" s="30" t="s">
        <v>719</v>
      </c>
      <c r="E21269" s="75">
        <v>30</v>
      </c>
      <c r="F21269" s="30" t="s">
        <v>58</v>
      </c>
      <c r="G21269" s="30" t="s">
        <v>59</v>
      </c>
      <c r="H21269" s="75">
        <v>3</v>
      </c>
    </row>
    <row r="21270" spans="1:8">
      <c r="A21270" s="43">
        <v>1974</v>
      </c>
      <c r="B21270" s="74">
        <v>46242</v>
      </c>
      <c r="C21270" s="30" t="s">
        <v>730</v>
      </c>
      <c r="D21270" s="30" t="s">
        <v>731</v>
      </c>
      <c r="E21270" s="75">
        <v>10</v>
      </c>
      <c r="F21270" s="30" t="s">
        <v>70</v>
      </c>
      <c r="G21270" s="30" t="s">
        <v>71</v>
      </c>
      <c r="H21270" s="75">
        <v>2</v>
      </c>
    </row>
    <row r="21271" spans="1:8">
      <c r="A21271" s="43">
        <v>1974</v>
      </c>
      <c r="B21271" s="74">
        <v>46241</v>
      </c>
      <c r="C21271" s="30" t="s">
        <v>675</v>
      </c>
      <c r="D21271" s="30" t="s">
        <v>676</v>
      </c>
      <c r="E21271" s="75">
        <v>65</v>
      </c>
      <c r="F21271" s="30" t="s">
        <v>60</v>
      </c>
      <c r="G21271" s="30" t="s">
        <v>61</v>
      </c>
      <c r="H21271" s="75">
        <v>4</v>
      </c>
    </row>
    <row r="21272" spans="1:8">
      <c r="A21272" s="43">
        <v>1974</v>
      </c>
      <c r="B21272" s="74">
        <v>46241</v>
      </c>
      <c r="C21272" s="30" t="s">
        <v>678</v>
      </c>
      <c r="D21272" s="30" t="s">
        <v>679</v>
      </c>
      <c r="E21272" s="75">
        <v>67</v>
      </c>
      <c r="F21272" s="30" t="s">
        <v>68</v>
      </c>
      <c r="G21272" s="30" t="s">
        <v>69</v>
      </c>
      <c r="H21272" s="75">
        <v>1</v>
      </c>
    </row>
    <row r="21273" spans="1:8">
      <c r="A21273" s="43">
        <v>1974</v>
      </c>
      <c r="B21273" s="74">
        <v>46241</v>
      </c>
      <c r="C21273" s="30" t="s">
        <v>680</v>
      </c>
      <c r="D21273" s="30" t="s">
        <v>681</v>
      </c>
      <c r="E21273" s="75">
        <v>84</v>
      </c>
      <c r="F21273" s="30" t="s">
        <v>70</v>
      </c>
      <c r="G21273" s="30" t="s">
        <v>71</v>
      </c>
      <c r="H21273" s="75">
        <v>2</v>
      </c>
    </row>
    <row r="21274" spans="1:8">
      <c r="A21274" s="43">
        <v>1974</v>
      </c>
      <c r="B21274" s="74">
        <v>46241</v>
      </c>
      <c r="C21274" s="30" t="s">
        <v>682</v>
      </c>
      <c r="D21274" s="30" t="s">
        <v>683</v>
      </c>
      <c r="E21274" s="75">
        <v>33</v>
      </c>
      <c r="F21274" s="30" t="s">
        <v>70</v>
      </c>
      <c r="G21274" s="30" t="s">
        <v>71</v>
      </c>
      <c r="H21274" s="75">
        <v>2</v>
      </c>
    </row>
    <row r="21275" spans="1:8">
      <c r="A21275" s="43">
        <v>1974</v>
      </c>
      <c r="B21275" s="74">
        <v>46241</v>
      </c>
      <c r="C21275" s="30" t="s">
        <v>686</v>
      </c>
      <c r="D21275" s="30" t="s">
        <v>687</v>
      </c>
      <c r="E21275" s="75">
        <v>86</v>
      </c>
      <c r="F21275" s="30" t="s">
        <v>70</v>
      </c>
      <c r="G21275" s="30" t="s">
        <v>71</v>
      </c>
      <c r="H21275" s="75">
        <v>2</v>
      </c>
    </row>
    <row r="21276" spans="1:8">
      <c r="A21276" s="43">
        <v>1974</v>
      </c>
      <c r="B21276" s="74">
        <v>46241</v>
      </c>
      <c r="C21276" s="30" t="s">
        <v>688</v>
      </c>
      <c r="D21276" s="30" t="s">
        <v>689</v>
      </c>
      <c r="E21276" s="75">
        <v>6</v>
      </c>
      <c r="F21276" s="30" t="s">
        <v>80</v>
      </c>
      <c r="G21276" s="30" t="s">
        <v>81</v>
      </c>
      <c r="H21276" s="75">
        <v>1</v>
      </c>
    </row>
    <row r="21277" spans="1:8">
      <c r="A21277" s="43">
        <v>1974</v>
      </c>
      <c r="B21277" s="74">
        <v>46241</v>
      </c>
      <c r="C21277" s="30" t="s">
        <v>690</v>
      </c>
      <c r="D21277" s="30" t="s">
        <v>691</v>
      </c>
      <c r="E21277" s="75">
        <v>60</v>
      </c>
      <c r="F21277" s="30" t="s">
        <v>68</v>
      </c>
      <c r="G21277" s="30" t="s">
        <v>69</v>
      </c>
      <c r="H21277" s="75">
        <v>1</v>
      </c>
    </row>
    <row r="21278" spans="1:8">
      <c r="A21278" s="43">
        <v>1974</v>
      </c>
      <c r="B21278" s="74">
        <v>46241</v>
      </c>
      <c r="C21278" s="30" t="s">
        <v>692</v>
      </c>
      <c r="D21278" s="30" t="s">
        <v>693</v>
      </c>
      <c r="E21278" s="75">
        <v>158</v>
      </c>
      <c r="F21278" s="30" t="s">
        <v>5020</v>
      </c>
      <c r="G21278" s="30" t="s">
        <v>5021</v>
      </c>
      <c r="H21278" s="75">
        <v>3</v>
      </c>
    </row>
    <row r="21279" spans="1:8">
      <c r="A21279" s="43">
        <v>1974</v>
      </c>
      <c r="B21279" s="74">
        <v>46241</v>
      </c>
      <c r="C21279" s="30" t="s">
        <v>694</v>
      </c>
      <c r="D21279" s="30" t="s">
        <v>695</v>
      </c>
      <c r="E21279" s="75">
        <v>92</v>
      </c>
      <c r="F21279" s="30" t="s">
        <v>53</v>
      </c>
      <c r="G21279" s="30" t="s">
        <v>54</v>
      </c>
      <c r="H21279" s="75">
        <v>1</v>
      </c>
    </row>
    <row r="21280" spans="1:8">
      <c r="A21280" s="43">
        <v>1974</v>
      </c>
      <c r="B21280" s="74">
        <v>46241</v>
      </c>
      <c r="C21280" s="30" t="s">
        <v>698</v>
      </c>
      <c r="D21280" s="30" t="s">
        <v>699</v>
      </c>
      <c r="E21280" s="75">
        <v>107</v>
      </c>
      <c r="F21280" s="30" t="s">
        <v>53</v>
      </c>
      <c r="G21280" s="30" t="s">
        <v>54</v>
      </c>
      <c r="H21280" s="75">
        <v>1</v>
      </c>
    </row>
    <row r="21281" spans="1:8">
      <c r="A21281" s="43">
        <v>1974</v>
      </c>
      <c r="B21281" s="74">
        <v>46241</v>
      </c>
      <c r="C21281" s="30" t="s">
        <v>700</v>
      </c>
      <c r="D21281" s="30" t="s">
        <v>701</v>
      </c>
      <c r="E21281" s="75">
        <v>82</v>
      </c>
      <c r="F21281" s="30" t="s">
        <v>70</v>
      </c>
      <c r="G21281" s="30" t="s">
        <v>71</v>
      </c>
      <c r="H21281" s="75">
        <v>2</v>
      </c>
    </row>
    <row r="21282" spans="1:8">
      <c r="A21282" s="43">
        <v>1974</v>
      </c>
      <c r="B21282" s="74">
        <v>46241</v>
      </c>
      <c r="C21282" s="30" t="s">
        <v>704</v>
      </c>
      <c r="D21282" s="30" t="s">
        <v>705</v>
      </c>
      <c r="E21282" s="75">
        <v>8</v>
      </c>
      <c r="F21282" s="30" t="s">
        <v>76</v>
      </c>
      <c r="G21282" s="30" t="s">
        <v>77</v>
      </c>
      <c r="H21282" s="75">
        <v>1</v>
      </c>
    </row>
    <row r="21283" spans="1:8">
      <c r="A21283" s="43">
        <v>1974</v>
      </c>
      <c r="B21283" s="74">
        <v>46241</v>
      </c>
      <c r="C21283" s="30" t="s">
        <v>706</v>
      </c>
      <c r="D21283" s="30" t="s">
        <v>707</v>
      </c>
      <c r="E21283" s="75">
        <v>203</v>
      </c>
      <c r="F21283" s="30" t="s">
        <v>80</v>
      </c>
      <c r="G21283" s="30" t="s">
        <v>81</v>
      </c>
      <c r="H21283" s="75">
        <v>1</v>
      </c>
    </row>
    <row r="21284" spans="1:8">
      <c r="A21284" s="43">
        <v>1974</v>
      </c>
      <c r="B21284" s="74">
        <v>46241</v>
      </c>
      <c r="C21284" s="30" t="s">
        <v>708</v>
      </c>
      <c r="D21284" s="30" t="s">
        <v>709</v>
      </c>
      <c r="E21284" s="75">
        <v>3</v>
      </c>
      <c r="F21284" s="30" t="s">
        <v>72</v>
      </c>
      <c r="G21284" s="30" t="s">
        <v>73</v>
      </c>
      <c r="H21284" s="75">
        <v>3</v>
      </c>
    </row>
    <row r="21285" spans="1:8">
      <c r="A21285" s="43">
        <v>1974</v>
      </c>
      <c r="B21285" s="74">
        <v>46241</v>
      </c>
      <c r="C21285" s="30" t="s">
        <v>714</v>
      </c>
      <c r="D21285" s="30" t="s">
        <v>715</v>
      </c>
      <c r="E21285" s="75">
        <v>18</v>
      </c>
      <c r="F21285" s="30" t="s">
        <v>70</v>
      </c>
      <c r="G21285" s="30" t="s">
        <v>71</v>
      </c>
      <c r="H21285" s="75">
        <v>2</v>
      </c>
    </row>
    <row r="21286" spans="1:8">
      <c r="A21286" s="43">
        <v>1974</v>
      </c>
      <c r="B21286" s="74">
        <v>46241</v>
      </c>
      <c r="C21286" s="30" t="s">
        <v>716</v>
      </c>
      <c r="D21286" s="30" t="s">
        <v>717</v>
      </c>
      <c r="E21286" s="75">
        <v>15</v>
      </c>
      <c r="F21286" s="30" t="s">
        <v>70</v>
      </c>
      <c r="G21286" s="30" t="s">
        <v>71</v>
      </c>
      <c r="H21286" s="75">
        <v>2</v>
      </c>
    </row>
    <row r="21287" spans="1:8">
      <c r="A21287" s="43">
        <v>1974</v>
      </c>
      <c r="B21287" s="74">
        <v>46241</v>
      </c>
      <c r="C21287" s="30" t="s">
        <v>718</v>
      </c>
      <c r="D21287" s="30" t="s">
        <v>719</v>
      </c>
      <c r="E21287" s="75">
        <v>6</v>
      </c>
      <c r="F21287" s="30" t="s">
        <v>70</v>
      </c>
      <c r="G21287" s="30" t="s">
        <v>71</v>
      </c>
      <c r="H21287" s="75">
        <v>2</v>
      </c>
    </row>
    <row r="21288" spans="1:8">
      <c r="A21288" s="43">
        <v>1974</v>
      </c>
      <c r="B21288" s="74">
        <v>46241</v>
      </c>
      <c r="C21288" s="30" t="s">
        <v>720</v>
      </c>
      <c r="D21288" s="30" t="s">
        <v>721</v>
      </c>
      <c r="E21288" s="75">
        <v>28</v>
      </c>
      <c r="F21288" s="30" t="s">
        <v>53</v>
      </c>
      <c r="G21288" s="30" t="s">
        <v>54</v>
      </c>
      <c r="H21288" s="75">
        <v>1</v>
      </c>
    </row>
    <row r="21289" spans="1:8">
      <c r="A21289" s="43">
        <v>1974</v>
      </c>
      <c r="B21289" s="74">
        <v>46241</v>
      </c>
      <c r="C21289" s="30" t="s">
        <v>728</v>
      </c>
      <c r="D21289" s="30" t="s">
        <v>729</v>
      </c>
      <c r="E21289" s="75">
        <v>7</v>
      </c>
      <c r="F21289" s="30" t="s">
        <v>76</v>
      </c>
      <c r="G21289" s="30" t="s">
        <v>77</v>
      </c>
      <c r="H21289" s="75">
        <v>1</v>
      </c>
    </row>
    <row r="21290" spans="1:8">
      <c r="A21290" s="43">
        <v>1974</v>
      </c>
      <c r="B21290" s="74">
        <v>46241</v>
      </c>
      <c r="C21290" s="30" t="s">
        <v>730</v>
      </c>
      <c r="D21290" s="30" t="s">
        <v>731</v>
      </c>
      <c r="E21290" s="75">
        <v>10</v>
      </c>
      <c r="F21290" s="30" t="s">
        <v>70</v>
      </c>
      <c r="G21290" s="30" t="s">
        <v>71</v>
      </c>
      <c r="H21290" s="75">
        <v>2</v>
      </c>
    </row>
    <row r="21291" spans="1:8">
      <c r="A21291" s="43">
        <v>1974</v>
      </c>
      <c r="B21291" s="74">
        <v>46240</v>
      </c>
      <c r="C21291" s="30" t="s">
        <v>675</v>
      </c>
      <c r="D21291" s="30" t="s">
        <v>676</v>
      </c>
      <c r="E21291" s="75">
        <v>66</v>
      </c>
      <c r="F21291" s="30" t="s">
        <v>72</v>
      </c>
      <c r="G21291" s="30" t="s">
        <v>73</v>
      </c>
      <c r="H21291" s="75">
        <v>3</v>
      </c>
    </row>
    <row r="21292" spans="1:8">
      <c r="A21292" s="43">
        <v>1974</v>
      </c>
      <c r="B21292" s="74">
        <v>46240</v>
      </c>
      <c r="C21292" s="30" t="s">
        <v>678</v>
      </c>
      <c r="D21292" s="30" t="s">
        <v>679</v>
      </c>
      <c r="E21292" s="75">
        <v>94</v>
      </c>
      <c r="F21292" s="30" t="s">
        <v>70</v>
      </c>
      <c r="G21292" s="30" t="s">
        <v>71</v>
      </c>
      <c r="H21292" s="75">
        <v>2</v>
      </c>
    </row>
    <row r="21293" spans="1:8">
      <c r="A21293" s="43">
        <v>1974</v>
      </c>
      <c r="B21293" s="74">
        <v>46240</v>
      </c>
      <c r="C21293" s="30" t="s">
        <v>680</v>
      </c>
      <c r="D21293" s="30" t="s">
        <v>681</v>
      </c>
      <c r="E21293" s="75">
        <v>127</v>
      </c>
      <c r="F21293" s="30" t="s">
        <v>68</v>
      </c>
      <c r="G21293" s="30" t="s">
        <v>69</v>
      </c>
      <c r="H21293" s="75">
        <v>1</v>
      </c>
    </row>
    <row r="21294" spans="1:8">
      <c r="A21294" s="43">
        <v>1974</v>
      </c>
      <c r="B21294" s="74">
        <v>46240</v>
      </c>
      <c r="C21294" s="30" t="s">
        <v>682</v>
      </c>
      <c r="D21294" s="30" t="s">
        <v>683</v>
      </c>
      <c r="E21294" s="75">
        <v>22</v>
      </c>
      <c r="F21294" s="30" t="s">
        <v>70</v>
      </c>
      <c r="G21294" s="30" t="s">
        <v>71</v>
      </c>
      <c r="H21294" s="75">
        <v>2</v>
      </c>
    </row>
    <row r="21295" spans="1:8">
      <c r="A21295" s="43">
        <v>1974</v>
      </c>
      <c r="B21295" s="74">
        <v>46240</v>
      </c>
      <c r="C21295" s="30" t="s">
        <v>686</v>
      </c>
      <c r="D21295" s="30" t="s">
        <v>687</v>
      </c>
      <c r="E21295" s="75">
        <v>100</v>
      </c>
      <c r="F21295" s="30" t="s">
        <v>70</v>
      </c>
      <c r="G21295" s="30" t="s">
        <v>71</v>
      </c>
      <c r="H21295" s="75">
        <v>2</v>
      </c>
    </row>
    <row r="21296" spans="1:8">
      <c r="A21296" s="43">
        <v>1974</v>
      </c>
      <c r="B21296" s="74">
        <v>46240</v>
      </c>
      <c r="C21296" s="30" t="s">
        <v>688</v>
      </c>
      <c r="D21296" s="30" t="s">
        <v>689</v>
      </c>
      <c r="E21296" s="75">
        <v>150</v>
      </c>
      <c r="F21296" s="30" t="s">
        <v>80</v>
      </c>
      <c r="G21296" s="30" t="s">
        <v>81</v>
      </c>
      <c r="H21296" s="75">
        <v>1</v>
      </c>
    </row>
    <row r="21297" spans="1:8">
      <c r="A21297" s="43">
        <v>1974</v>
      </c>
      <c r="B21297" s="74">
        <v>46240</v>
      </c>
      <c r="C21297" s="30" t="s">
        <v>690</v>
      </c>
      <c r="D21297" s="30" t="s">
        <v>691</v>
      </c>
      <c r="E21297" s="75">
        <v>107</v>
      </c>
      <c r="F21297" s="30" t="s">
        <v>68</v>
      </c>
      <c r="G21297" s="30" t="s">
        <v>69</v>
      </c>
      <c r="H21297" s="75">
        <v>1</v>
      </c>
    </row>
    <row r="21298" spans="1:8">
      <c r="A21298" s="43">
        <v>1974</v>
      </c>
      <c r="B21298" s="74">
        <v>46240</v>
      </c>
      <c r="C21298" s="30" t="s">
        <v>692</v>
      </c>
      <c r="D21298" s="30" t="s">
        <v>693</v>
      </c>
      <c r="E21298" s="75">
        <v>141</v>
      </c>
      <c r="F21298" s="30" t="s">
        <v>5020</v>
      </c>
      <c r="G21298" s="30" t="s">
        <v>5021</v>
      </c>
      <c r="H21298" s="75">
        <v>3</v>
      </c>
    </row>
    <row r="21299" spans="1:8">
      <c r="A21299" s="43">
        <v>1974</v>
      </c>
      <c r="B21299" s="74">
        <v>46240</v>
      </c>
      <c r="C21299" s="30" t="s">
        <v>694</v>
      </c>
      <c r="D21299" s="30" t="s">
        <v>695</v>
      </c>
      <c r="E21299" s="75">
        <v>121</v>
      </c>
      <c r="F21299" s="30" t="s">
        <v>53</v>
      </c>
      <c r="G21299" s="30" t="s">
        <v>54</v>
      </c>
      <c r="H21299" s="75">
        <v>1</v>
      </c>
    </row>
    <row r="21300" spans="1:8">
      <c r="A21300" s="43">
        <v>1974</v>
      </c>
      <c r="B21300" s="74">
        <v>46240</v>
      </c>
      <c r="C21300" s="30" t="s">
        <v>698</v>
      </c>
      <c r="D21300" s="30" t="s">
        <v>699</v>
      </c>
      <c r="E21300" s="75">
        <v>305</v>
      </c>
      <c r="F21300" s="30" t="s">
        <v>5020</v>
      </c>
      <c r="G21300" s="30" t="s">
        <v>5021</v>
      </c>
      <c r="H21300" s="75">
        <v>3</v>
      </c>
    </row>
    <row r="21301" spans="1:8">
      <c r="A21301" s="43">
        <v>1974</v>
      </c>
      <c r="B21301" s="74">
        <v>46240</v>
      </c>
      <c r="C21301" s="30" t="s">
        <v>700</v>
      </c>
      <c r="D21301" s="30" t="s">
        <v>701</v>
      </c>
      <c r="E21301" s="75">
        <v>107</v>
      </c>
      <c r="F21301" s="30" t="s">
        <v>70</v>
      </c>
      <c r="G21301" s="30" t="s">
        <v>71</v>
      </c>
      <c r="H21301" s="75">
        <v>2</v>
      </c>
    </row>
    <row r="21302" spans="1:8">
      <c r="A21302" s="43">
        <v>1974</v>
      </c>
      <c r="B21302" s="74">
        <v>46240</v>
      </c>
      <c r="C21302" s="30" t="s">
        <v>704</v>
      </c>
      <c r="D21302" s="30" t="s">
        <v>705</v>
      </c>
      <c r="E21302" s="75">
        <v>12</v>
      </c>
      <c r="F21302" s="30" t="s">
        <v>76</v>
      </c>
      <c r="G21302" s="30" t="s">
        <v>77</v>
      </c>
      <c r="H21302" s="75">
        <v>1</v>
      </c>
    </row>
    <row r="21303" spans="1:8">
      <c r="A21303" s="43">
        <v>1974</v>
      </c>
      <c r="B21303" s="74">
        <v>46240</v>
      </c>
      <c r="C21303" s="30" t="s">
        <v>706</v>
      </c>
      <c r="D21303" s="30" t="s">
        <v>707</v>
      </c>
      <c r="E21303" s="75">
        <v>189</v>
      </c>
      <c r="F21303" s="30" t="s">
        <v>5020</v>
      </c>
      <c r="G21303" s="30" t="s">
        <v>5021</v>
      </c>
      <c r="H21303" s="75">
        <v>3</v>
      </c>
    </row>
    <row r="21304" spans="1:8">
      <c r="A21304" s="43">
        <v>1974</v>
      </c>
      <c r="B21304" s="74">
        <v>46240</v>
      </c>
      <c r="C21304" s="30" t="s">
        <v>708</v>
      </c>
      <c r="D21304" s="30" t="s">
        <v>709</v>
      </c>
      <c r="E21304" s="75">
        <v>38</v>
      </c>
      <c r="F21304" s="30" t="s">
        <v>78</v>
      </c>
      <c r="G21304" s="30" t="s">
        <v>79</v>
      </c>
      <c r="H21304" s="75">
        <v>2</v>
      </c>
    </row>
    <row r="21305" spans="1:8">
      <c r="A21305" s="43">
        <v>1974</v>
      </c>
      <c r="B21305" s="74">
        <v>46240</v>
      </c>
      <c r="C21305" s="30" t="s">
        <v>714</v>
      </c>
      <c r="D21305" s="30" t="s">
        <v>715</v>
      </c>
      <c r="E21305" s="75">
        <v>35</v>
      </c>
      <c r="F21305" s="30" t="s">
        <v>70</v>
      </c>
      <c r="G21305" s="30" t="s">
        <v>71</v>
      </c>
      <c r="H21305" s="75">
        <v>2</v>
      </c>
    </row>
    <row r="21306" spans="1:8">
      <c r="A21306" s="43">
        <v>1974</v>
      </c>
      <c r="B21306" s="74">
        <v>46240</v>
      </c>
      <c r="C21306" s="30" t="s">
        <v>716</v>
      </c>
      <c r="D21306" s="30" t="s">
        <v>717</v>
      </c>
      <c r="E21306" s="75">
        <v>9</v>
      </c>
      <c r="F21306" s="30" t="s">
        <v>70</v>
      </c>
      <c r="G21306" s="30" t="s">
        <v>71</v>
      </c>
      <c r="H21306" s="75">
        <v>2</v>
      </c>
    </row>
    <row r="21307" spans="1:8">
      <c r="A21307" s="43">
        <v>1974</v>
      </c>
      <c r="B21307" s="74">
        <v>46240</v>
      </c>
      <c r="C21307" s="30" t="s">
        <v>718</v>
      </c>
      <c r="D21307" s="30" t="s">
        <v>719</v>
      </c>
      <c r="E21307" s="75">
        <v>28</v>
      </c>
      <c r="F21307" s="30" t="s">
        <v>58</v>
      </c>
      <c r="G21307" s="30" t="s">
        <v>59</v>
      </c>
      <c r="H21307" s="75">
        <v>3</v>
      </c>
    </row>
    <row r="21308" spans="1:8">
      <c r="A21308" s="43">
        <v>1974</v>
      </c>
      <c r="B21308" s="74">
        <v>46240</v>
      </c>
      <c r="C21308" s="30" t="s">
        <v>720</v>
      </c>
      <c r="D21308" s="30" t="s">
        <v>721</v>
      </c>
      <c r="E21308" s="75">
        <v>9</v>
      </c>
      <c r="F21308" s="30" t="s">
        <v>53</v>
      </c>
      <c r="G21308" s="30" t="s">
        <v>54</v>
      </c>
      <c r="H21308" s="75">
        <v>1</v>
      </c>
    </row>
    <row r="21309" spans="1:8">
      <c r="A21309" s="43">
        <v>1974</v>
      </c>
      <c r="B21309" s="74">
        <v>46240</v>
      </c>
      <c r="C21309" s="30" t="s">
        <v>724</v>
      </c>
      <c r="D21309" s="30" t="s">
        <v>725</v>
      </c>
      <c r="E21309" s="75">
        <v>30</v>
      </c>
      <c r="F21309" s="30" t="s">
        <v>76</v>
      </c>
      <c r="G21309" s="30" t="s">
        <v>77</v>
      </c>
      <c r="H21309" s="75">
        <v>1</v>
      </c>
    </row>
    <row r="21310" spans="1:8">
      <c r="A21310" s="43">
        <v>1974</v>
      </c>
      <c r="B21310" s="74">
        <v>46240</v>
      </c>
      <c r="C21310" s="30" t="s">
        <v>728</v>
      </c>
      <c r="D21310" s="30" t="s">
        <v>729</v>
      </c>
      <c r="E21310" s="75">
        <v>16</v>
      </c>
      <c r="F21310" s="30" t="s">
        <v>70</v>
      </c>
      <c r="G21310" s="30" t="s">
        <v>71</v>
      </c>
      <c r="H21310" s="75">
        <v>2</v>
      </c>
    </row>
    <row r="21311" spans="1:8">
      <c r="A21311" s="43">
        <v>1974</v>
      </c>
      <c r="B21311" s="74">
        <v>46240</v>
      </c>
      <c r="C21311" s="30" t="s">
        <v>730</v>
      </c>
      <c r="D21311" s="30" t="s">
        <v>731</v>
      </c>
      <c r="E21311" s="75">
        <v>48</v>
      </c>
      <c r="F21311" s="30" t="s">
        <v>70</v>
      </c>
      <c r="G21311" s="30" t="s">
        <v>71</v>
      </c>
      <c r="H21311" s="75">
        <v>2</v>
      </c>
    </row>
    <row r="21312" spans="1:8">
      <c r="A21312" s="43">
        <v>1974</v>
      </c>
      <c r="B21312" s="74">
        <v>46239</v>
      </c>
      <c r="C21312" s="30" t="s">
        <v>675</v>
      </c>
      <c r="D21312" s="30" t="s">
        <v>676</v>
      </c>
      <c r="E21312" s="75">
        <v>54</v>
      </c>
      <c r="F21312" s="30" t="s">
        <v>72</v>
      </c>
      <c r="G21312" s="30" t="s">
        <v>73</v>
      </c>
      <c r="H21312" s="75">
        <v>3</v>
      </c>
    </row>
    <row r="21313" spans="1:8">
      <c r="A21313" s="43">
        <v>1974</v>
      </c>
      <c r="B21313" s="74">
        <v>46239</v>
      </c>
      <c r="C21313" s="30" t="s">
        <v>678</v>
      </c>
      <c r="D21313" s="30" t="s">
        <v>679</v>
      </c>
      <c r="E21313" s="75">
        <v>92</v>
      </c>
      <c r="F21313" s="30" t="s">
        <v>70</v>
      </c>
      <c r="G21313" s="30" t="s">
        <v>71</v>
      </c>
      <c r="H21313" s="75">
        <v>2</v>
      </c>
    </row>
    <row r="21314" spans="1:8">
      <c r="A21314" s="43">
        <v>1974</v>
      </c>
      <c r="B21314" s="74">
        <v>46239</v>
      </c>
      <c r="C21314" s="30" t="s">
        <v>680</v>
      </c>
      <c r="D21314" s="30" t="s">
        <v>681</v>
      </c>
      <c r="E21314" s="75">
        <v>109</v>
      </c>
      <c r="F21314" s="30" t="s">
        <v>68</v>
      </c>
      <c r="G21314" s="30" t="s">
        <v>69</v>
      </c>
      <c r="H21314" s="75">
        <v>1</v>
      </c>
    </row>
    <row r="21315" spans="1:8">
      <c r="A21315" s="43">
        <v>1974</v>
      </c>
      <c r="B21315" s="74">
        <v>46239</v>
      </c>
      <c r="C21315" s="30" t="s">
        <v>682</v>
      </c>
      <c r="D21315" s="30" t="s">
        <v>683</v>
      </c>
      <c r="E21315" s="75">
        <v>29</v>
      </c>
      <c r="F21315" s="30" t="s">
        <v>68</v>
      </c>
      <c r="G21315" s="30" t="s">
        <v>69</v>
      </c>
      <c r="H21315" s="75">
        <v>1</v>
      </c>
    </row>
    <row r="21316" spans="1:8">
      <c r="A21316" s="43">
        <v>1974</v>
      </c>
      <c r="B21316" s="74">
        <v>46239</v>
      </c>
      <c r="C21316" s="30" t="s">
        <v>686</v>
      </c>
      <c r="D21316" s="30" t="s">
        <v>687</v>
      </c>
      <c r="E21316" s="75">
        <v>26</v>
      </c>
      <c r="F21316" s="30" t="s">
        <v>68</v>
      </c>
      <c r="G21316" s="30" t="s">
        <v>69</v>
      </c>
      <c r="H21316" s="75">
        <v>1</v>
      </c>
    </row>
    <row r="21317" spans="1:8">
      <c r="A21317" s="43">
        <v>1974</v>
      </c>
      <c r="B21317" s="74">
        <v>46239</v>
      </c>
      <c r="C21317" s="30" t="s">
        <v>690</v>
      </c>
      <c r="D21317" s="30" t="s">
        <v>691</v>
      </c>
      <c r="E21317" s="75">
        <v>84</v>
      </c>
      <c r="F21317" s="30" t="s">
        <v>68</v>
      </c>
      <c r="G21317" s="30" t="s">
        <v>69</v>
      </c>
      <c r="H21317" s="75">
        <v>1</v>
      </c>
    </row>
    <row r="21318" spans="1:8">
      <c r="A21318" s="43">
        <v>1974</v>
      </c>
      <c r="B21318" s="74">
        <v>46239</v>
      </c>
      <c r="C21318" s="30" t="s">
        <v>694</v>
      </c>
      <c r="D21318" s="30" t="s">
        <v>695</v>
      </c>
      <c r="E21318" s="75">
        <v>137</v>
      </c>
      <c r="F21318" s="30" t="s">
        <v>53</v>
      </c>
      <c r="G21318" s="30" t="s">
        <v>54</v>
      </c>
      <c r="H21318" s="75">
        <v>1</v>
      </c>
    </row>
    <row r="21319" spans="1:8">
      <c r="A21319" s="43">
        <v>1974</v>
      </c>
      <c r="B21319" s="74">
        <v>46239</v>
      </c>
      <c r="C21319" s="30" t="s">
        <v>698</v>
      </c>
      <c r="D21319" s="30" t="s">
        <v>699</v>
      </c>
      <c r="E21319" s="75">
        <v>135</v>
      </c>
      <c r="F21319" s="30" t="s">
        <v>60</v>
      </c>
      <c r="G21319" s="30" t="s">
        <v>61</v>
      </c>
      <c r="H21319" s="75">
        <v>4</v>
      </c>
    </row>
    <row r="21320" spans="1:8">
      <c r="A21320" s="43">
        <v>1974</v>
      </c>
      <c r="B21320" s="74">
        <v>46239</v>
      </c>
      <c r="C21320" s="30" t="s">
        <v>700</v>
      </c>
      <c r="D21320" s="30" t="s">
        <v>701</v>
      </c>
      <c r="E21320" s="75">
        <v>38</v>
      </c>
      <c r="F21320" s="30" t="s">
        <v>68</v>
      </c>
      <c r="G21320" s="30" t="s">
        <v>69</v>
      </c>
      <c r="H21320" s="75">
        <v>1</v>
      </c>
    </row>
    <row r="21321" spans="1:8">
      <c r="A21321" s="43">
        <v>1974</v>
      </c>
      <c r="B21321" s="74">
        <v>46239</v>
      </c>
      <c r="C21321" s="30" t="s">
        <v>704</v>
      </c>
      <c r="D21321" s="30" t="s">
        <v>705</v>
      </c>
      <c r="E21321" s="75">
        <v>10</v>
      </c>
      <c r="F21321" s="30" t="s">
        <v>76</v>
      </c>
      <c r="G21321" s="30" t="s">
        <v>77</v>
      </c>
      <c r="H21321" s="75">
        <v>1</v>
      </c>
    </row>
    <row r="21322" spans="1:8">
      <c r="A21322" s="43">
        <v>1974</v>
      </c>
      <c r="B21322" s="74">
        <v>46239</v>
      </c>
      <c r="C21322" s="30" t="s">
        <v>706</v>
      </c>
      <c r="D21322" s="30" t="s">
        <v>707</v>
      </c>
      <c r="E21322" s="75">
        <v>214</v>
      </c>
      <c r="F21322" s="30" t="s">
        <v>80</v>
      </c>
      <c r="G21322" s="30" t="s">
        <v>81</v>
      </c>
      <c r="H21322" s="75">
        <v>1</v>
      </c>
    </row>
    <row r="21323" spans="1:8">
      <c r="A21323" s="43">
        <v>1974</v>
      </c>
      <c r="B21323" s="74">
        <v>46239</v>
      </c>
      <c r="C21323" s="30" t="s">
        <v>708</v>
      </c>
      <c r="D21323" s="30" t="s">
        <v>709</v>
      </c>
      <c r="E21323" s="75">
        <v>74</v>
      </c>
      <c r="F21323" s="30" t="s">
        <v>76</v>
      </c>
      <c r="G21323" s="30" t="s">
        <v>77</v>
      </c>
      <c r="H21323" s="75">
        <v>1</v>
      </c>
    </row>
    <row r="21324" spans="1:8">
      <c r="A21324" s="43">
        <v>1974</v>
      </c>
      <c r="B21324" s="74">
        <v>46239</v>
      </c>
      <c r="C21324" s="30" t="s">
        <v>714</v>
      </c>
      <c r="D21324" s="30" t="s">
        <v>715</v>
      </c>
      <c r="E21324" s="75">
        <v>22</v>
      </c>
      <c r="F21324" s="30" t="s">
        <v>76</v>
      </c>
      <c r="G21324" s="30" t="s">
        <v>77</v>
      </c>
      <c r="H21324" s="75">
        <v>1</v>
      </c>
    </row>
    <row r="21325" spans="1:8">
      <c r="A21325" s="43">
        <v>1974</v>
      </c>
      <c r="B21325" s="74">
        <v>46239</v>
      </c>
      <c r="C21325" s="30" t="s">
        <v>716</v>
      </c>
      <c r="D21325" s="30" t="s">
        <v>717</v>
      </c>
      <c r="E21325" s="75">
        <v>6</v>
      </c>
      <c r="F21325" s="30" t="s">
        <v>70</v>
      </c>
      <c r="G21325" s="30" t="s">
        <v>71</v>
      </c>
      <c r="H21325" s="75">
        <v>2</v>
      </c>
    </row>
    <row r="21326" spans="1:8">
      <c r="A21326" s="43">
        <v>1974</v>
      </c>
      <c r="B21326" s="74">
        <v>46239</v>
      </c>
      <c r="C21326" s="30" t="s">
        <v>718</v>
      </c>
      <c r="D21326" s="30" t="s">
        <v>719</v>
      </c>
      <c r="E21326" s="75">
        <v>11</v>
      </c>
      <c r="F21326" s="30" t="s">
        <v>70</v>
      </c>
      <c r="G21326" s="30" t="s">
        <v>71</v>
      </c>
      <c r="H21326" s="75">
        <v>2</v>
      </c>
    </row>
    <row r="21327" spans="1:8">
      <c r="A21327" s="43">
        <v>1974</v>
      </c>
      <c r="B21327" s="74">
        <v>46239</v>
      </c>
      <c r="C21327" s="30" t="s">
        <v>724</v>
      </c>
      <c r="D21327" s="30" t="s">
        <v>725</v>
      </c>
      <c r="E21327" s="75">
        <v>74</v>
      </c>
      <c r="F21327" s="30" t="s">
        <v>76</v>
      </c>
      <c r="G21327" s="30" t="s">
        <v>77</v>
      </c>
      <c r="H21327" s="75">
        <v>1</v>
      </c>
    </row>
    <row r="21328" spans="1:8">
      <c r="A21328" s="43">
        <v>1974</v>
      </c>
      <c r="B21328" s="74">
        <v>46239</v>
      </c>
      <c r="C21328" s="30" t="s">
        <v>730</v>
      </c>
      <c r="D21328" s="30" t="s">
        <v>731</v>
      </c>
      <c r="E21328" s="75">
        <v>5</v>
      </c>
      <c r="F21328" s="30" t="s">
        <v>76</v>
      </c>
      <c r="G21328" s="30" t="s">
        <v>77</v>
      </c>
      <c r="H21328" s="75">
        <v>1</v>
      </c>
    </row>
    <row r="21329" spans="1:8">
      <c r="A21329" s="43">
        <v>1974</v>
      </c>
      <c r="B21329" s="74">
        <v>46238</v>
      </c>
      <c r="C21329" s="30" t="s">
        <v>678</v>
      </c>
      <c r="D21329" s="30" t="s">
        <v>679</v>
      </c>
      <c r="E21329" s="75">
        <v>106</v>
      </c>
      <c r="F21329" s="30" t="s">
        <v>70</v>
      </c>
      <c r="G21329" s="30" t="s">
        <v>71</v>
      </c>
      <c r="H21329" s="75">
        <v>2</v>
      </c>
    </row>
    <row r="21330" spans="1:8">
      <c r="A21330" s="43">
        <v>1974</v>
      </c>
      <c r="B21330" s="74">
        <v>46238</v>
      </c>
      <c r="C21330" s="30" t="s">
        <v>680</v>
      </c>
      <c r="D21330" s="30" t="s">
        <v>681</v>
      </c>
      <c r="E21330" s="75">
        <v>103</v>
      </c>
      <c r="F21330" s="30" t="s">
        <v>70</v>
      </c>
      <c r="G21330" s="30" t="s">
        <v>71</v>
      </c>
      <c r="H21330" s="75">
        <v>2</v>
      </c>
    </row>
    <row r="21331" spans="1:8">
      <c r="A21331" s="43">
        <v>1974</v>
      </c>
      <c r="B21331" s="74">
        <v>46238</v>
      </c>
      <c r="C21331" s="30" t="s">
        <v>682</v>
      </c>
      <c r="D21331" s="30" t="s">
        <v>683</v>
      </c>
      <c r="E21331" s="75">
        <v>54</v>
      </c>
      <c r="F21331" s="30" t="s">
        <v>70</v>
      </c>
      <c r="G21331" s="30" t="s">
        <v>71</v>
      </c>
      <c r="H21331" s="75">
        <v>2</v>
      </c>
    </row>
    <row r="21332" spans="1:8">
      <c r="A21332" s="43">
        <v>1974</v>
      </c>
      <c r="B21332" s="74">
        <v>46238</v>
      </c>
      <c r="C21332" s="30" t="s">
        <v>686</v>
      </c>
      <c r="D21332" s="30" t="s">
        <v>687</v>
      </c>
      <c r="E21332" s="75">
        <v>63</v>
      </c>
      <c r="F21332" s="30" t="s">
        <v>68</v>
      </c>
      <c r="G21332" s="30" t="s">
        <v>69</v>
      </c>
      <c r="H21332" s="75">
        <v>1</v>
      </c>
    </row>
    <row r="21333" spans="1:8">
      <c r="A21333" s="43">
        <v>1974</v>
      </c>
      <c r="B21333" s="74">
        <v>46238</v>
      </c>
      <c r="C21333" s="30" t="s">
        <v>688</v>
      </c>
      <c r="D21333" s="30" t="s">
        <v>689</v>
      </c>
      <c r="E21333" s="75">
        <v>99</v>
      </c>
      <c r="F21333" s="30" t="s">
        <v>5020</v>
      </c>
      <c r="G21333" s="30" t="s">
        <v>5021</v>
      </c>
      <c r="H21333" s="75">
        <v>3</v>
      </c>
    </row>
    <row r="21334" spans="1:8">
      <c r="A21334" s="43">
        <v>1974</v>
      </c>
      <c r="B21334" s="74">
        <v>46238</v>
      </c>
      <c r="C21334" s="30" t="s">
        <v>690</v>
      </c>
      <c r="D21334" s="30" t="s">
        <v>691</v>
      </c>
      <c r="E21334" s="75">
        <v>69</v>
      </c>
      <c r="F21334" s="30" t="s">
        <v>70</v>
      </c>
      <c r="G21334" s="30" t="s">
        <v>71</v>
      </c>
      <c r="H21334" s="75">
        <v>2</v>
      </c>
    </row>
    <row r="21335" spans="1:8">
      <c r="A21335" s="43">
        <v>1974</v>
      </c>
      <c r="B21335" s="74">
        <v>46238</v>
      </c>
      <c r="C21335" s="30" t="s">
        <v>692</v>
      </c>
      <c r="D21335" s="30" t="s">
        <v>693</v>
      </c>
      <c r="E21335" s="75">
        <v>119</v>
      </c>
      <c r="F21335" s="30" t="s">
        <v>60</v>
      </c>
      <c r="G21335" s="30" t="s">
        <v>61</v>
      </c>
      <c r="H21335" s="75">
        <v>4</v>
      </c>
    </row>
    <row r="21336" spans="1:8">
      <c r="A21336" s="43">
        <v>1974</v>
      </c>
      <c r="B21336" s="74">
        <v>46238</v>
      </c>
      <c r="C21336" s="30" t="s">
        <v>694</v>
      </c>
      <c r="D21336" s="30" t="s">
        <v>695</v>
      </c>
      <c r="E21336" s="75">
        <v>170</v>
      </c>
      <c r="F21336" s="30" t="s">
        <v>53</v>
      </c>
      <c r="G21336" s="30" t="s">
        <v>54</v>
      </c>
      <c r="H21336" s="75">
        <v>1</v>
      </c>
    </row>
    <row r="21337" spans="1:8">
      <c r="A21337" s="43">
        <v>1974</v>
      </c>
      <c r="B21337" s="74">
        <v>46238</v>
      </c>
      <c r="C21337" s="30" t="s">
        <v>698</v>
      </c>
      <c r="D21337" s="30" t="s">
        <v>699</v>
      </c>
      <c r="E21337" s="75">
        <v>86</v>
      </c>
      <c r="F21337" s="30" t="s">
        <v>60</v>
      </c>
      <c r="G21337" s="30" t="s">
        <v>61</v>
      </c>
      <c r="H21337" s="75">
        <v>4</v>
      </c>
    </row>
    <row r="21338" spans="1:8">
      <c r="A21338" s="43">
        <v>1974</v>
      </c>
      <c r="B21338" s="74">
        <v>46238</v>
      </c>
      <c r="C21338" s="30" t="s">
        <v>700</v>
      </c>
      <c r="D21338" s="30" t="s">
        <v>701</v>
      </c>
      <c r="E21338" s="75">
        <v>90</v>
      </c>
      <c r="F21338" s="30" t="s">
        <v>68</v>
      </c>
      <c r="G21338" s="30" t="s">
        <v>69</v>
      </c>
      <c r="H21338" s="75">
        <v>1</v>
      </c>
    </row>
    <row r="21339" spans="1:8">
      <c r="A21339" s="43">
        <v>1974</v>
      </c>
      <c r="B21339" s="74">
        <v>46238</v>
      </c>
      <c r="C21339" s="30" t="s">
        <v>704</v>
      </c>
      <c r="D21339" s="30" t="s">
        <v>705</v>
      </c>
      <c r="E21339" s="75">
        <v>26</v>
      </c>
      <c r="F21339" s="30" t="s">
        <v>76</v>
      </c>
      <c r="G21339" s="30" t="s">
        <v>77</v>
      </c>
      <c r="H21339" s="75">
        <v>1</v>
      </c>
    </row>
    <row r="21340" spans="1:8">
      <c r="A21340" s="43">
        <v>1974</v>
      </c>
      <c r="B21340" s="74">
        <v>46238</v>
      </c>
      <c r="C21340" s="30" t="s">
        <v>706</v>
      </c>
      <c r="D21340" s="30" t="s">
        <v>707</v>
      </c>
      <c r="E21340" s="75">
        <v>241</v>
      </c>
      <c r="F21340" s="30" t="s">
        <v>78</v>
      </c>
      <c r="G21340" s="30" t="s">
        <v>79</v>
      </c>
      <c r="H21340" s="75">
        <v>2</v>
      </c>
    </row>
    <row r="21341" spans="1:8">
      <c r="A21341" s="43">
        <v>1974</v>
      </c>
      <c r="B21341" s="74">
        <v>46238</v>
      </c>
      <c r="C21341" s="30" t="s">
        <v>708</v>
      </c>
      <c r="D21341" s="30" t="s">
        <v>709</v>
      </c>
      <c r="E21341" s="75">
        <v>40</v>
      </c>
      <c r="F21341" s="30" t="s">
        <v>78</v>
      </c>
      <c r="G21341" s="30" t="s">
        <v>79</v>
      </c>
      <c r="H21341" s="75">
        <v>2</v>
      </c>
    </row>
    <row r="21342" spans="1:8">
      <c r="A21342" s="43">
        <v>1974</v>
      </c>
      <c r="B21342" s="74">
        <v>46238</v>
      </c>
      <c r="C21342" s="30" t="s">
        <v>714</v>
      </c>
      <c r="D21342" s="30" t="s">
        <v>715</v>
      </c>
      <c r="E21342" s="75">
        <v>5</v>
      </c>
      <c r="F21342" s="30" t="s">
        <v>76</v>
      </c>
      <c r="G21342" s="30" t="s">
        <v>77</v>
      </c>
      <c r="H21342" s="75">
        <v>1</v>
      </c>
    </row>
    <row r="21343" spans="1:8">
      <c r="A21343" s="43">
        <v>1974</v>
      </c>
      <c r="B21343" s="74">
        <v>46238</v>
      </c>
      <c r="C21343" s="30" t="s">
        <v>716</v>
      </c>
      <c r="D21343" s="30" t="s">
        <v>717</v>
      </c>
      <c r="E21343" s="75">
        <v>20</v>
      </c>
      <c r="F21343" s="30" t="s">
        <v>76</v>
      </c>
      <c r="G21343" s="30" t="s">
        <v>77</v>
      </c>
      <c r="H21343" s="75">
        <v>1</v>
      </c>
    </row>
    <row r="21344" spans="1:8">
      <c r="A21344" s="43">
        <v>1974</v>
      </c>
      <c r="B21344" s="74">
        <v>46238</v>
      </c>
      <c r="C21344" s="30" t="s">
        <v>718</v>
      </c>
      <c r="D21344" s="30" t="s">
        <v>719</v>
      </c>
      <c r="E21344" s="75">
        <v>38</v>
      </c>
      <c r="F21344" s="30" t="s">
        <v>58</v>
      </c>
      <c r="G21344" s="30" t="s">
        <v>59</v>
      </c>
      <c r="H21344" s="75">
        <v>3</v>
      </c>
    </row>
    <row r="21345" spans="1:8">
      <c r="A21345" s="43">
        <v>1974</v>
      </c>
      <c r="B21345" s="74">
        <v>46238</v>
      </c>
      <c r="C21345" s="30" t="s">
        <v>724</v>
      </c>
      <c r="D21345" s="30" t="s">
        <v>725</v>
      </c>
      <c r="E21345" s="75">
        <v>85</v>
      </c>
      <c r="F21345" s="30" t="s">
        <v>76</v>
      </c>
      <c r="G21345" s="30" t="s">
        <v>77</v>
      </c>
      <c r="H21345" s="75">
        <v>1</v>
      </c>
    </row>
    <row r="21346" spans="1:8">
      <c r="A21346" s="43">
        <v>1974</v>
      </c>
      <c r="B21346" s="74">
        <v>46238</v>
      </c>
      <c r="C21346" s="30" t="s">
        <v>728</v>
      </c>
      <c r="D21346" s="30" t="s">
        <v>729</v>
      </c>
      <c r="E21346" s="75">
        <v>14</v>
      </c>
      <c r="F21346" s="30" t="s">
        <v>70</v>
      </c>
      <c r="G21346" s="30" t="s">
        <v>71</v>
      </c>
      <c r="H21346" s="75">
        <v>2</v>
      </c>
    </row>
    <row r="21347" spans="1:8">
      <c r="A21347" s="43">
        <v>1974</v>
      </c>
      <c r="B21347" s="74">
        <v>46238</v>
      </c>
      <c r="C21347" s="30" t="s">
        <v>730</v>
      </c>
      <c r="D21347" s="30" t="s">
        <v>731</v>
      </c>
      <c r="E21347" s="75">
        <v>25</v>
      </c>
      <c r="F21347" s="30" t="s">
        <v>70</v>
      </c>
      <c r="G21347" s="30" t="s">
        <v>71</v>
      </c>
      <c r="H21347" s="75">
        <v>2</v>
      </c>
    </row>
    <row r="21348" spans="1:8">
      <c r="A21348" s="43">
        <v>1974</v>
      </c>
      <c r="B21348" s="74">
        <v>46237</v>
      </c>
      <c r="C21348" s="30" t="s">
        <v>678</v>
      </c>
      <c r="D21348" s="30" t="s">
        <v>679</v>
      </c>
      <c r="E21348" s="75">
        <v>130</v>
      </c>
      <c r="F21348" s="30" t="s">
        <v>68</v>
      </c>
      <c r="G21348" s="30" t="s">
        <v>69</v>
      </c>
      <c r="H21348" s="75">
        <v>1</v>
      </c>
    </row>
    <row r="21349" spans="1:8">
      <c r="A21349" s="43">
        <v>1974</v>
      </c>
      <c r="B21349" s="74">
        <v>46237</v>
      </c>
      <c r="C21349" s="30" t="s">
        <v>680</v>
      </c>
      <c r="D21349" s="30" t="s">
        <v>681</v>
      </c>
      <c r="E21349" s="75">
        <v>139</v>
      </c>
      <c r="F21349" s="30" t="s">
        <v>68</v>
      </c>
      <c r="G21349" s="30" t="s">
        <v>69</v>
      </c>
      <c r="H21349" s="75">
        <v>1</v>
      </c>
    </row>
    <row r="21350" spans="1:8">
      <c r="A21350" s="43">
        <v>1974</v>
      </c>
      <c r="B21350" s="74">
        <v>46237</v>
      </c>
      <c r="C21350" s="30" t="s">
        <v>682</v>
      </c>
      <c r="D21350" s="30" t="s">
        <v>683</v>
      </c>
      <c r="E21350" s="75">
        <v>27</v>
      </c>
      <c r="F21350" s="30" t="s">
        <v>68</v>
      </c>
      <c r="G21350" s="30" t="s">
        <v>69</v>
      </c>
      <c r="H21350" s="75">
        <v>1</v>
      </c>
    </row>
    <row r="21351" spans="1:8">
      <c r="A21351" s="43">
        <v>1974</v>
      </c>
      <c r="B21351" s="74">
        <v>46237</v>
      </c>
      <c r="C21351" s="30" t="s">
        <v>686</v>
      </c>
      <c r="D21351" s="30" t="s">
        <v>687</v>
      </c>
      <c r="E21351" s="75">
        <v>35</v>
      </c>
      <c r="F21351" s="30" t="s">
        <v>68</v>
      </c>
      <c r="G21351" s="30" t="s">
        <v>69</v>
      </c>
      <c r="H21351" s="75">
        <v>1</v>
      </c>
    </row>
    <row r="21352" spans="1:8">
      <c r="A21352" s="43">
        <v>1974</v>
      </c>
      <c r="B21352" s="74">
        <v>46237</v>
      </c>
      <c r="C21352" s="30" t="s">
        <v>688</v>
      </c>
      <c r="D21352" s="30" t="s">
        <v>689</v>
      </c>
      <c r="E21352" s="75">
        <v>41</v>
      </c>
      <c r="F21352" s="30" t="s">
        <v>80</v>
      </c>
      <c r="G21352" s="30" t="s">
        <v>81</v>
      </c>
      <c r="H21352" s="75">
        <v>1</v>
      </c>
    </row>
    <row r="21353" spans="1:8">
      <c r="A21353" s="43">
        <v>1974</v>
      </c>
      <c r="B21353" s="74">
        <v>46237</v>
      </c>
      <c r="C21353" s="30" t="s">
        <v>690</v>
      </c>
      <c r="D21353" s="30" t="s">
        <v>691</v>
      </c>
      <c r="E21353" s="75">
        <v>92</v>
      </c>
      <c r="F21353" s="30" t="s">
        <v>68</v>
      </c>
      <c r="G21353" s="30" t="s">
        <v>69</v>
      </c>
      <c r="H21353" s="75">
        <v>1</v>
      </c>
    </row>
    <row r="21354" spans="1:8">
      <c r="A21354" s="43">
        <v>1974</v>
      </c>
      <c r="B21354" s="74">
        <v>46237</v>
      </c>
      <c r="C21354" s="30" t="s">
        <v>692</v>
      </c>
      <c r="D21354" s="30" t="s">
        <v>693</v>
      </c>
      <c r="E21354" s="75">
        <v>87</v>
      </c>
      <c r="F21354" s="30" t="s">
        <v>5070</v>
      </c>
      <c r="G21354" s="30" t="s">
        <v>5071</v>
      </c>
      <c r="H21354" s="75">
        <v>3</v>
      </c>
    </row>
    <row r="21355" spans="1:8">
      <c r="A21355" s="43">
        <v>1974</v>
      </c>
      <c r="B21355" s="74">
        <v>46237</v>
      </c>
      <c r="C21355" s="30" t="s">
        <v>694</v>
      </c>
      <c r="D21355" s="30" t="s">
        <v>695</v>
      </c>
      <c r="E21355" s="75">
        <v>131</v>
      </c>
      <c r="F21355" s="30" t="s">
        <v>53</v>
      </c>
      <c r="G21355" s="30" t="s">
        <v>54</v>
      </c>
      <c r="H21355" s="75">
        <v>1</v>
      </c>
    </row>
    <row r="21356" spans="1:8">
      <c r="A21356" s="43">
        <v>1974</v>
      </c>
      <c r="B21356" s="74">
        <v>46237</v>
      </c>
      <c r="C21356" s="30" t="s">
        <v>698</v>
      </c>
      <c r="D21356" s="30" t="s">
        <v>699</v>
      </c>
      <c r="E21356" s="75">
        <v>98</v>
      </c>
      <c r="F21356" s="30" t="s">
        <v>60</v>
      </c>
      <c r="G21356" s="30" t="s">
        <v>61</v>
      </c>
      <c r="H21356" s="75">
        <v>4</v>
      </c>
    </row>
    <row r="21357" spans="1:8">
      <c r="A21357" s="43">
        <v>1974</v>
      </c>
      <c r="B21357" s="74">
        <v>46237</v>
      </c>
      <c r="C21357" s="30" t="s">
        <v>700</v>
      </c>
      <c r="D21357" s="30" t="s">
        <v>701</v>
      </c>
      <c r="E21357" s="75">
        <v>91</v>
      </c>
      <c r="F21357" s="30" t="s">
        <v>70</v>
      </c>
      <c r="G21357" s="30" t="s">
        <v>71</v>
      </c>
      <c r="H21357" s="75">
        <v>2</v>
      </c>
    </row>
    <row r="21358" spans="1:8">
      <c r="A21358" s="43">
        <v>1974</v>
      </c>
      <c r="B21358" s="74">
        <v>46237</v>
      </c>
      <c r="C21358" s="30" t="s">
        <v>704</v>
      </c>
      <c r="D21358" s="30" t="s">
        <v>705</v>
      </c>
      <c r="E21358" s="75">
        <v>23</v>
      </c>
      <c r="F21358" s="30" t="s">
        <v>76</v>
      </c>
      <c r="G21358" s="30" t="s">
        <v>77</v>
      </c>
      <c r="H21358" s="75">
        <v>1</v>
      </c>
    </row>
    <row r="21359" spans="1:8">
      <c r="A21359" s="43">
        <v>1974</v>
      </c>
      <c r="B21359" s="74">
        <v>46237</v>
      </c>
      <c r="C21359" s="30" t="s">
        <v>706</v>
      </c>
      <c r="D21359" s="30" t="s">
        <v>707</v>
      </c>
      <c r="E21359" s="75">
        <v>165</v>
      </c>
      <c r="F21359" s="30" t="s">
        <v>80</v>
      </c>
      <c r="G21359" s="30" t="s">
        <v>81</v>
      </c>
      <c r="H21359" s="75">
        <v>1</v>
      </c>
    </row>
    <row r="21360" spans="1:8">
      <c r="A21360" s="43">
        <v>1974</v>
      </c>
      <c r="B21360" s="74">
        <v>46237</v>
      </c>
      <c r="C21360" s="30" t="s">
        <v>708</v>
      </c>
      <c r="D21360" s="30" t="s">
        <v>709</v>
      </c>
      <c r="E21360" s="75">
        <v>235</v>
      </c>
      <c r="F21360" s="30" t="s">
        <v>78</v>
      </c>
      <c r="G21360" s="30" t="s">
        <v>79</v>
      </c>
      <c r="H21360" s="75">
        <v>2</v>
      </c>
    </row>
    <row r="21361" spans="1:8">
      <c r="A21361" s="43">
        <v>1974</v>
      </c>
      <c r="B21361" s="74">
        <v>46237</v>
      </c>
      <c r="C21361" s="30" t="s">
        <v>714</v>
      </c>
      <c r="D21361" s="30" t="s">
        <v>715</v>
      </c>
      <c r="E21361" s="75">
        <v>47</v>
      </c>
      <c r="F21361" s="30" t="s">
        <v>70</v>
      </c>
      <c r="G21361" s="30" t="s">
        <v>71</v>
      </c>
      <c r="H21361" s="75">
        <v>2</v>
      </c>
    </row>
    <row r="21362" spans="1:8">
      <c r="A21362" s="43">
        <v>1974</v>
      </c>
      <c r="B21362" s="74">
        <v>46237</v>
      </c>
      <c r="C21362" s="30" t="s">
        <v>716</v>
      </c>
      <c r="D21362" s="30" t="s">
        <v>717</v>
      </c>
      <c r="E21362" s="75">
        <v>12</v>
      </c>
      <c r="F21362" s="30" t="s">
        <v>70</v>
      </c>
      <c r="G21362" s="30" t="s">
        <v>71</v>
      </c>
      <c r="H21362" s="75">
        <v>2</v>
      </c>
    </row>
    <row r="21363" spans="1:8">
      <c r="A21363" s="43">
        <v>1974</v>
      </c>
      <c r="B21363" s="74">
        <v>46237</v>
      </c>
      <c r="C21363" s="30" t="s">
        <v>718</v>
      </c>
      <c r="D21363" s="30" t="s">
        <v>719</v>
      </c>
      <c r="E21363" s="75">
        <v>38</v>
      </c>
      <c r="F21363" s="30" t="s">
        <v>56</v>
      </c>
      <c r="G21363" s="30" t="s">
        <v>57</v>
      </c>
      <c r="H21363" s="75">
        <v>2</v>
      </c>
    </row>
    <row r="21364" spans="1:8">
      <c r="A21364" s="43">
        <v>1974</v>
      </c>
      <c r="B21364" s="74">
        <v>46237</v>
      </c>
      <c r="C21364" s="30" t="s">
        <v>728</v>
      </c>
      <c r="D21364" s="30" t="s">
        <v>729</v>
      </c>
      <c r="E21364" s="75">
        <v>17</v>
      </c>
      <c r="F21364" s="30" t="s">
        <v>70</v>
      </c>
      <c r="G21364" s="30" t="s">
        <v>71</v>
      </c>
      <c r="H21364" s="75">
        <v>2</v>
      </c>
    </row>
    <row r="21365" spans="1:8">
      <c r="A21365" s="43">
        <v>1974</v>
      </c>
      <c r="B21365" s="74">
        <v>46237</v>
      </c>
      <c r="C21365" s="30" t="s">
        <v>730</v>
      </c>
      <c r="D21365" s="30" t="s">
        <v>731</v>
      </c>
      <c r="E21365" s="75">
        <v>17</v>
      </c>
      <c r="F21365" s="30" t="s">
        <v>70</v>
      </c>
      <c r="G21365" s="30" t="s">
        <v>71</v>
      </c>
      <c r="H21365" s="75">
        <v>2</v>
      </c>
    </row>
    <row r="21366" spans="1:8">
      <c r="A21366" s="43">
        <v>1974</v>
      </c>
      <c r="B21366" s="74">
        <v>46235</v>
      </c>
      <c r="C21366" s="30" t="s">
        <v>686</v>
      </c>
      <c r="D21366" s="30" t="s">
        <v>687</v>
      </c>
      <c r="E21366" s="75">
        <v>65</v>
      </c>
      <c r="F21366" s="30" t="s">
        <v>70</v>
      </c>
      <c r="G21366" s="30" t="s">
        <v>71</v>
      </c>
      <c r="H21366" s="75">
        <v>2</v>
      </c>
    </row>
    <row r="21367" spans="1:8">
      <c r="A21367" s="43">
        <v>1974</v>
      </c>
      <c r="B21367" s="74">
        <v>46235</v>
      </c>
      <c r="C21367" s="30" t="s">
        <v>688</v>
      </c>
      <c r="D21367" s="30" t="s">
        <v>689</v>
      </c>
      <c r="E21367" s="75">
        <v>79</v>
      </c>
      <c r="F21367" s="30" t="s">
        <v>66</v>
      </c>
      <c r="G21367" s="30" t="s">
        <v>67</v>
      </c>
      <c r="H21367" s="75">
        <v>2</v>
      </c>
    </row>
    <row r="21368" spans="1:8">
      <c r="A21368" s="43">
        <v>1974</v>
      </c>
      <c r="B21368" s="74">
        <v>46235</v>
      </c>
      <c r="C21368" s="30" t="s">
        <v>692</v>
      </c>
      <c r="D21368" s="30" t="s">
        <v>693</v>
      </c>
      <c r="E21368" s="75">
        <v>78</v>
      </c>
      <c r="F21368" s="30" t="s">
        <v>53</v>
      </c>
      <c r="G21368" s="30" t="s">
        <v>54</v>
      </c>
      <c r="H21368" s="75">
        <v>1</v>
      </c>
    </row>
    <row r="21369" spans="1:8">
      <c r="A21369" s="43">
        <v>1974</v>
      </c>
      <c r="B21369" s="74">
        <v>46235</v>
      </c>
      <c r="C21369" s="30" t="s">
        <v>694</v>
      </c>
      <c r="D21369" s="30" t="s">
        <v>695</v>
      </c>
      <c r="E21369" s="75">
        <v>93</v>
      </c>
      <c r="F21369" s="30" t="s">
        <v>63</v>
      </c>
      <c r="G21369" s="30" t="s">
        <v>64</v>
      </c>
      <c r="H21369" s="75">
        <v>2</v>
      </c>
    </row>
    <row r="21370" spans="1:8">
      <c r="A21370" s="43">
        <v>1974</v>
      </c>
      <c r="B21370" s="74">
        <v>46235</v>
      </c>
      <c r="C21370" s="30" t="s">
        <v>698</v>
      </c>
      <c r="D21370" s="30" t="s">
        <v>699</v>
      </c>
      <c r="E21370" s="75">
        <v>70</v>
      </c>
      <c r="F21370" s="30" t="s">
        <v>72</v>
      </c>
      <c r="G21370" s="30" t="s">
        <v>73</v>
      </c>
      <c r="H21370" s="75">
        <v>3</v>
      </c>
    </row>
    <row r="21371" spans="1:8">
      <c r="A21371" s="43">
        <v>1974</v>
      </c>
      <c r="B21371" s="74">
        <v>46235</v>
      </c>
      <c r="C21371" s="30" t="s">
        <v>700</v>
      </c>
      <c r="D21371" s="30" t="s">
        <v>701</v>
      </c>
      <c r="E21371" s="75">
        <v>43</v>
      </c>
      <c r="F21371" s="30" t="s">
        <v>68</v>
      </c>
      <c r="G21371" s="30" t="s">
        <v>69</v>
      </c>
      <c r="H21371" s="75">
        <v>1</v>
      </c>
    </row>
    <row r="21372" spans="1:8">
      <c r="A21372" s="43">
        <v>1974</v>
      </c>
      <c r="B21372" s="74">
        <v>46235</v>
      </c>
      <c r="C21372" s="30" t="s">
        <v>706</v>
      </c>
      <c r="D21372" s="30" t="s">
        <v>707</v>
      </c>
      <c r="E21372" s="75">
        <v>76</v>
      </c>
      <c r="F21372" s="30" t="s">
        <v>76</v>
      </c>
      <c r="G21372" s="30" t="s">
        <v>77</v>
      </c>
      <c r="H21372" s="75">
        <v>1</v>
      </c>
    </row>
    <row r="21373" spans="1:8">
      <c r="A21373" s="43">
        <v>1974</v>
      </c>
      <c r="B21373" s="74">
        <v>46235</v>
      </c>
      <c r="C21373" s="30" t="s">
        <v>714</v>
      </c>
      <c r="D21373" s="30" t="s">
        <v>715</v>
      </c>
      <c r="E21373" s="75">
        <v>18</v>
      </c>
      <c r="F21373" s="30" t="s">
        <v>70</v>
      </c>
      <c r="G21373" s="30" t="s">
        <v>71</v>
      </c>
      <c r="H21373" s="75">
        <v>2</v>
      </c>
    </row>
    <row r="21374" spans="1:8">
      <c r="A21374" s="43">
        <v>1974</v>
      </c>
      <c r="B21374" s="74">
        <v>46235</v>
      </c>
      <c r="C21374" s="30" t="s">
        <v>716</v>
      </c>
      <c r="D21374" s="30" t="s">
        <v>717</v>
      </c>
      <c r="E21374" s="75">
        <v>18</v>
      </c>
      <c r="F21374" s="30" t="s">
        <v>70</v>
      </c>
      <c r="G21374" s="30" t="s">
        <v>71</v>
      </c>
      <c r="H21374" s="75">
        <v>2</v>
      </c>
    </row>
    <row r="21375" spans="1:8">
      <c r="A21375" s="43">
        <v>1974</v>
      </c>
      <c r="B21375" s="74">
        <v>46235</v>
      </c>
      <c r="C21375" s="30" t="s">
        <v>718</v>
      </c>
      <c r="D21375" s="30" t="s">
        <v>719</v>
      </c>
      <c r="E21375" s="75">
        <v>10</v>
      </c>
      <c r="F21375" s="30" t="s">
        <v>70</v>
      </c>
      <c r="G21375" s="30" t="s">
        <v>71</v>
      </c>
      <c r="H21375" s="75">
        <v>2</v>
      </c>
    </row>
    <row r="21376" spans="1:8">
      <c r="A21376" s="43">
        <v>1974</v>
      </c>
      <c r="B21376" s="74">
        <v>46235</v>
      </c>
      <c r="C21376" s="30" t="s">
        <v>728</v>
      </c>
      <c r="D21376" s="30" t="s">
        <v>729</v>
      </c>
      <c r="E21376" s="75">
        <v>15</v>
      </c>
      <c r="F21376" s="30" t="s">
        <v>70</v>
      </c>
      <c r="G21376" s="30" t="s">
        <v>71</v>
      </c>
      <c r="H21376" s="75">
        <v>2</v>
      </c>
    </row>
    <row r="21377" spans="1:8">
      <c r="A21377" s="43">
        <v>1974</v>
      </c>
      <c r="B21377" s="74">
        <v>46235</v>
      </c>
      <c r="C21377" s="30" t="s">
        <v>730</v>
      </c>
      <c r="D21377" s="30" t="s">
        <v>731</v>
      </c>
      <c r="E21377" s="75">
        <v>12</v>
      </c>
      <c r="F21377" s="30" t="s">
        <v>70</v>
      </c>
      <c r="G21377" s="30" t="s">
        <v>71</v>
      </c>
      <c r="H21377" s="75">
        <v>2</v>
      </c>
    </row>
    <row r="21378" spans="1:8">
      <c r="A21378" s="43">
        <v>1974</v>
      </c>
      <c r="B21378" s="74">
        <v>46234</v>
      </c>
      <c r="C21378" s="30" t="s">
        <v>678</v>
      </c>
      <c r="D21378" s="30" t="s">
        <v>679</v>
      </c>
      <c r="E21378" s="75">
        <v>88</v>
      </c>
      <c r="F21378" s="30" t="s">
        <v>70</v>
      </c>
      <c r="G21378" s="30" t="s">
        <v>71</v>
      </c>
      <c r="H21378" s="75">
        <v>2</v>
      </c>
    </row>
    <row r="21379" spans="1:8">
      <c r="A21379" s="43">
        <v>1974</v>
      </c>
      <c r="B21379" s="74">
        <v>46234</v>
      </c>
      <c r="C21379" s="30" t="s">
        <v>680</v>
      </c>
      <c r="D21379" s="30" t="s">
        <v>681</v>
      </c>
      <c r="E21379" s="75">
        <v>9</v>
      </c>
      <c r="F21379" s="30" t="s">
        <v>68</v>
      </c>
      <c r="G21379" s="30" t="s">
        <v>69</v>
      </c>
      <c r="H21379" s="75">
        <v>1</v>
      </c>
    </row>
    <row r="21380" spans="1:8">
      <c r="A21380" s="43">
        <v>1974</v>
      </c>
      <c r="B21380" s="74">
        <v>46234</v>
      </c>
      <c r="C21380" s="30" t="s">
        <v>682</v>
      </c>
      <c r="D21380" s="30" t="s">
        <v>683</v>
      </c>
      <c r="E21380" s="75">
        <v>127</v>
      </c>
      <c r="F21380" s="30" t="s">
        <v>70</v>
      </c>
      <c r="G21380" s="30" t="s">
        <v>71</v>
      </c>
      <c r="H21380" s="75">
        <v>2</v>
      </c>
    </row>
    <row r="21381" spans="1:8">
      <c r="A21381" s="43">
        <v>1974</v>
      </c>
      <c r="B21381" s="74">
        <v>46234</v>
      </c>
      <c r="C21381" s="30" t="s">
        <v>686</v>
      </c>
      <c r="D21381" s="30" t="s">
        <v>687</v>
      </c>
      <c r="E21381" s="75">
        <v>74</v>
      </c>
      <c r="F21381" s="30" t="s">
        <v>70</v>
      </c>
      <c r="G21381" s="30" t="s">
        <v>71</v>
      </c>
      <c r="H21381" s="75">
        <v>2</v>
      </c>
    </row>
    <row r="21382" spans="1:8">
      <c r="A21382" s="43">
        <v>1974</v>
      </c>
      <c r="B21382" s="74">
        <v>46234</v>
      </c>
      <c r="C21382" s="30" t="s">
        <v>688</v>
      </c>
      <c r="D21382" s="30" t="s">
        <v>689</v>
      </c>
      <c r="E21382" s="75">
        <v>345</v>
      </c>
      <c r="F21382" s="30" t="s">
        <v>5020</v>
      </c>
      <c r="G21382" s="30" t="s">
        <v>5021</v>
      </c>
      <c r="H21382" s="75">
        <v>3</v>
      </c>
    </row>
    <row r="21383" spans="1:8">
      <c r="A21383" s="43">
        <v>1974</v>
      </c>
      <c r="B21383" s="74">
        <v>46234</v>
      </c>
      <c r="C21383" s="30" t="s">
        <v>692</v>
      </c>
      <c r="D21383" s="30" t="s">
        <v>693</v>
      </c>
      <c r="E21383" s="75">
        <v>56</v>
      </c>
      <c r="F21383" s="30" t="s">
        <v>80</v>
      </c>
      <c r="G21383" s="30" t="s">
        <v>81</v>
      </c>
      <c r="H21383" s="75">
        <v>1</v>
      </c>
    </row>
    <row r="21384" spans="1:8">
      <c r="A21384" s="43">
        <v>1974</v>
      </c>
      <c r="B21384" s="74">
        <v>46234</v>
      </c>
      <c r="C21384" s="30" t="s">
        <v>694</v>
      </c>
      <c r="D21384" s="30" t="s">
        <v>695</v>
      </c>
      <c r="E21384" s="75">
        <v>116</v>
      </c>
      <c r="F21384" s="30" t="s">
        <v>63</v>
      </c>
      <c r="G21384" s="30" t="s">
        <v>64</v>
      </c>
      <c r="H21384" s="75">
        <v>2</v>
      </c>
    </row>
    <row r="21385" spans="1:8">
      <c r="A21385" s="43">
        <v>1974</v>
      </c>
      <c r="B21385" s="74">
        <v>46234</v>
      </c>
      <c r="C21385" s="30" t="s">
        <v>698</v>
      </c>
      <c r="D21385" s="30" t="s">
        <v>699</v>
      </c>
      <c r="E21385" s="75">
        <v>122</v>
      </c>
      <c r="F21385" s="30" t="s">
        <v>60</v>
      </c>
      <c r="G21385" s="30" t="s">
        <v>61</v>
      </c>
      <c r="H21385" s="75">
        <v>4</v>
      </c>
    </row>
    <row r="21386" spans="1:8">
      <c r="A21386" s="43">
        <v>1974</v>
      </c>
      <c r="B21386" s="74">
        <v>46234</v>
      </c>
      <c r="C21386" s="30" t="s">
        <v>700</v>
      </c>
      <c r="D21386" s="30" t="s">
        <v>701</v>
      </c>
      <c r="E21386" s="75">
        <v>86</v>
      </c>
      <c r="F21386" s="30" t="s">
        <v>70</v>
      </c>
      <c r="G21386" s="30" t="s">
        <v>71</v>
      </c>
      <c r="H21386" s="75">
        <v>2</v>
      </c>
    </row>
    <row r="21387" spans="1:8">
      <c r="A21387" s="43">
        <v>1974</v>
      </c>
      <c r="B21387" s="74">
        <v>46234</v>
      </c>
      <c r="C21387" s="30" t="s">
        <v>704</v>
      </c>
      <c r="D21387" s="30" t="s">
        <v>705</v>
      </c>
      <c r="E21387" s="75">
        <v>5</v>
      </c>
      <c r="F21387" s="30" t="s">
        <v>76</v>
      </c>
      <c r="G21387" s="30" t="s">
        <v>77</v>
      </c>
      <c r="H21387" s="75">
        <v>1</v>
      </c>
    </row>
    <row r="21388" spans="1:8">
      <c r="A21388" s="43">
        <v>1974</v>
      </c>
      <c r="B21388" s="74">
        <v>46234</v>
      </c>
      <c r="C21388" s="30" t="s">
        <v>706</v>
      </c>
      <c r="D21388" s="30" t="s">
        <v>707</v>
      </c>
      <c r="E21388" s="75">
        <v>267</v>
      </c>
      <c r="F21388" s="30" t="s">
        <v>78</v>
      </c>
      <c r="G21388" s="30" t="s">
        <v>79</v>
      </c>
      <c r="H21388" s="75">
        <v>2</v>
      </c>
    </row>
    <row r="21389" spans="1:8">
      <c r="A21389" s="43">
        <v>1974</v>
      </c>
      <c r="B21389" s="74">
        <v>46234</v>
      </c>
      <c r="C21389" s="30" t="s">
        <v>708</v>
      </c>
      <c r="D21389" s="30" t="s">
        <v>709</v>
      </c>
      <c r="E21389" s="75">
        <v>50</v>
      </c>
      <c r="F21389" s="30" t="s">
        <v>78</v>
      </c>
      <c r="G21389" s="30" t="s">
        <v>79</v>
      </c>
      <c r="H21389" s="75">
        <v>2</v>
      </c>
    </row>
    <row r="21390" spans="1:8">
      <c r="A21390" s="43">
        <v>1974</v>
      </c>
      <c r="B21390" s="74">
        <v>46234</v>
      </c>
      <c r="C21390" s="30" t="s">
        <v>716</v>
      </c>
      <c r="D21390" s="30" t="s">
        <v>717</v>
      </c>
      <c r="E21390" s="75">
        <v>21</v>
      </c>
      <c r="F21390" s="30" t="s">
        <v>76</v>
      </c>
      <c r="G21390" s="30" t="s">
        <v>77</v>
      </c>
      <c r="H21390" s="75">
        <v>1</v>
      </c>
    </row>
    <row r="21391" spans="1:8">
      <c r="A21391" s="43">
        <v>1974</v>
      </c>
      <c r="B21391" s="74">
        <v>46234</v>
      </c>
      <c r="C21391" s="30" t="s">
        <v>718</v>
      </c>
      <c r="D21391" s="30" t="s">
        <v>719</v>
      </c>
      <c r="E21391" s="75">
        <v>8</v>
      </c>
      <c r="F21391" s="30" t="s">
        <v>70</v>
      </c>
      <c r="G21391" s="30" t="s">
        <v>71</v>
      </c>
      <c r="H21391" s="75">
        <v>2</v>
      </c>
    </row>
    <row r="21392" spans="1:8">
      <c r="A21392" s="43">
        <v>1974</v>
      </c>
      <c r="B21392" s="74">
        <v>46234</v>
      </c>
      <c r="C21392" s="30" t="s">
        <v>724</v>
      </c>
      <c r="D21392" s="30" t="s">
        <v>725</v>
      </c>
      <c r="E21392" s="75">
        <v>10</v>
      </c>
      <c r="F21392" s="30" t="s">
        <v>76</v>
      </c>
      <c r="G21392" s="30" t="s">
        <v>77</v>
      </c>
      <c r="H21392" s="75">
        <v>1</v>
      </c>
    </row>
    <row r="21393" spans="1:8">
      <c r="A21393" s="43">
        <v>1974</v>
      </c>
      <c r="B21393" s="74">
        <v>46234</v>
      </c>
      <c r="C21393" s="30" t="s">
        <v>728</v>
      </c>
      <c r="D21393" s="30" t="s">
        <v>729</v>
      </c>
      <c r="E21393" s="75">
        <v>10</v>
      </c>
      <c r="F21393" s="30" t="s">
        <v>70</v>
      </c>
      <c r="G21393" s="30" t="s">
        <v>71</v>
      </c>
      <c r="H21393" s="75">
        <v>2</v>
      </c>
    </row>
    <row r="21394" spans="1:8">
      <c r="A21394" s="43">
        <v>1974</v>
      </c>
      <c r="B21394" s="74">
        <v>46233</v>
      </c>
      <c r="C21394" s="30" t="s">
        <v>678</v>
      </c>
      <c r="D21394" s="30" t="s">
        <v>679</v>
      </c>
      <c r="E21394" s="75">
        <v>106</v>
      </c>
      <c r="F21394" s="30" t="s">
        <v>68</v>
      </c>
      <c r="G21394" s="30" t="s">
        <v>69</v>
      </c>
      <c r="H21394" s="75">
        <v>1</v>
      </c>
    </row>
    <row r="21395" spans="1:8">
      <c r="A21395" s="43">
        <v>1974</v>
      </c>
      <c r="B21395" s="74">
        <v>46233</v>
      </c>
      <c r="C21395" s="30" t="s">
        <v>680</v>
      </c>
      <c r="D21395" s="30" t="s">
        <v>681</v>
      </c>
      <c r="E21395" s="75">
        <v>31</v>
      </c>
      <c r="F21395" s="30" t="s">
        <v>68</v>
      </c>
      <c r="G21395" s="30" t="s">
        <v>69</v>
      </c>
      <c r="H21395" s="75">
        <v>1</v>
      </c>
    </row>
    <row r="21396" spans="1:8">
      <c r="A21396" s="43">
        <v>1974</v>
      </c>
      <c r="B21396" s="74">
        <v>46233</v>
      </c>
      <c r="C21396" s="30" t="s">
        <v>682</v>
      </c>
      <c r="D21396" s="30" t="s">
        <v>683</v>
      </c>
      <c r="E21396" s="75">
        <v>179</v>
      </c>
      <c r="F21396" s="30" t="s">
        <v>68</v>
      </c>
      <c r="G21396" s="30" t="s">
        <v>69</v>
      </c>
      <c r="H21396" s="75">
        <v>1</v>
      </c>
    </row>
    <row r="21397" spans="1:8">
      <c r="A21397" s="43">
        <v>1974</v>
      </c>
      <c r="B21397" s="74">
        <v>46233</v>
      </c>
      <c r="C21397" s="30" t="s">
        <v>686</v>
      </c>
      <c r="D21397" s="30" t="s">
        <v>687</v>
      </c>
      <c r="E21397" s="75">
        <v>132</v>
      </c>
      <c r="F21397" s="30" t="s">
        <v>70</v>
      </c>
      <c r="G21397" s="30" t="s">
        <v>71</v>
      </c>
      <c r="H21397" s="75">
        <v>2</v>
      </c>
    </row>
    <row r="21398" spans="1:8">
      <c r="A21398" s="43">
        <v>1974</v>
      </c>
      <c r="B21398" s="74">
        <v>46233</v>
      </c>
      <c r="C21398" s="30" t="s">
        <v>688</v>
      </c>
      <c r="D21398" s="30" t="s">
        <v>689</v>
      </c>
      <c r="E21398" s="75">
        <v>120</v>
      </c>
      <c r="F21398" s="30" t="s">
        <v>80</v>
      </c>
      <c r="G21398" s="30" t="s">
        <v>81</v>
      </c>
      <c r="H21398" s="75">
        <v>1</v>
      </c>
    </row>
    <row r="21399" spans="1:8">
      <c r="A21399" s="43">
        <v>1974</v>
      </c>
      <c r="B21399" s="74">
        <v>46233</v>
      </c>
      <c r="C21399" s="30" t="s">
        <v>692</v>
      </c>
      <c r="D21399" s="30" t="s">
        <v>693</v>
      </c>
      <c r="E21399" s="75">
        <v>179</v>
      </c>
      <c r="F21399" s="30" t="s">
        <v>66</v>
      </c>
      <c r="G21399" s="30" t="s">
        <v>67</v>
      </c>
      <c r="H21399" s="75">
        <v>2</v>
      </c>
    </row>
    <row r="21400" spans="1:8">
      <c r="A21400" s="43">
        <v>1974</v>
      </c>
      <c r="B21400" s="74">
        <v>46233</v>
      </c>
      <c r="C21400" s="30" t="s">
        <v>694</v>
      </c>
      <c r="D21400" s="30" t="s">
        <v>695</v>
      </c>
      <c r="E21400" s="75">
        <v>128</v>
      </c>
      <c r="F21400" s="30" t="s">
        <v>53</v>
      </c>
      <c r="G21400" s="30" t="s">
        <v>54</v>
      </c>
      <c r="H21400" s="75">
        <v>1</v>
      </c>
    </row>
    <row r="21401" spans="1:8">
      <c r="A21401" s="43">
        <v>1974</v>
      </c>
      <c r="B21401" s="74">
        <v>46233</v>
      </c>
      <c r="C21401" s="30" t="s">
        <v>698</v>
      </c>
      <c r="D21401" s="30" t="s">
        <v>699</v>
      </c>
      <c r="E21401" s="75">
        <v>111</v>
      </c>
      <c r="F21401" s="30" t="s">
        <v>72</v>
      </c>
      <c r="G21401" s="30" t="s">
        <v>73</v>
      </c>
      <c r="H21401" s="75">
        <v>3</v>
      </c>
    </row>
    <row r="21402" spans="1:8">
      <c r="A21402" s="43">
        <v>1974</v>
      </c>
      <c r="B21402" s="74">
        <v>46233</v>
      </c>
      <c r="C21402" s="30" t="s">
        <v>700</v>
      </c>
      <c r="D21402" s="30" t="s">
        <v>701</v>
      </c>
      <c r="E21402" s="75">
        <v>88</v>
      </c>
      <c r="F21402" s="30" t="s">
        <v>70</v>
      </c>
      <c r="G21402" s="30" t="s">
        <v>71</v>
      </c>
      <c r="H21402" s="75">
        <v>2</v>
      </c>
    </row>
    <row r="21403" spans="1:8">
      <c r="A21403" s="43">
        <v>1974</v>
      </c>
      <c r="B21403" s="74">
        <v>46233</v>
      </c>
      <c r="C21403" s="30" t="s">
        <v>704</v>
      </c>
      <c r="D21403" s="30" t="s">
        <v>705</v>
      </c>
      <c r="E21403" s="75">
        <v>5</v>
      </c>
      <c r="F21403" s="30" t="s">
        <v>76</v>
      </c>
      <c r="G21403" s="30" t="s">
        <v>77</v>
      </c>
      <c r="H21403" s="75">
        <v>1</v>
      </c>
    </row>
    <row r="21404" spans="1:8">
      <c r="A21404" s="43">
        <v>1974</v>
      </c>
      <c r="B21404" s="74">
        <v>46233</v>
      </c>
      <c r="C21404" s="30" t="s">
        <v>706</v>
      </c>
      <c r="D21404" s="30" t="s">
        <v>707</v>
      </c>
      <c r="E21404" s="75">
        <v>224</v>
      </c>
      <c r="F21404" s="30" t="s">
        <v>5020</v>
      </c>
      <c r="G21404" s="30" t="s">
        <v>5021</v>
      </c>
      <c r="H21404" s="75">
        <v>3</v>
      </c>
    </row>
    <row r="21405" spans="1:8">
      <c r="A21405" s="43">
        <v>1974</v>
      </c>
      <c r="B21405" s="74">
        <v>46233</v>
      </c>
      <c r="C21405" s="30" t="s">
        <v>708</v>
      </c>
      <c r="D21405" s="30" t="s">
        <v>709</v>
      </c>
      <c r="E21405" s="75">
        <v>81</v>
      </c>
      <c r="F21405" s="30" t="s">
        <v>78</v>
      </c>
      <c r="G21405" s="30" t="s">
        <v>79</v>
      </c>
      <c r="H21405" s="75">
        <v>2</v>
      </c>
    </row>
    <row r="21406" spans="1:8">
      <c r="A21406" s="43">
        <v>1974</v>
      </c>
      <c r="B21406" s="74">
        <v>46233</v>
      </c>
      <c r="C21406" s="30" t="s">
        <v>716</v>
      </c>
      <c r="D21406" s="30" t="s">
        <v>717</v>
      </c>
      <c r="E21406" s="75">
        <v>27</v>
      </c>
      <c r="F21406" s="30" t="s">
        <v>70</v>
      </c>
      <c r="G21406" s="30" t="s">
        <v>71</v>
      </c>
      <c r="H21406" s="75">
        <v>2</v>
      </c>
    </row>
    <row r="21407" spans="1:8">
      <c r="A21407" s="43">
        <v>1974</v>
      </c>
      <c r="B21407" s="74">
        <v>46233</v>
      </c>
      <c r="C21407" s="30" t="s">
        <v>718</v>
      </c>
      <c r="D21407" s="30" t="s">
        <v>719</v>
      </c>
      <c r="E21407" s="75">
        <v>11</v>
      </c>
      <c r="F21407" s="30" t="s">
        <v>70</v>
      </c>
      <c r="G21407" s="30" t="s">
        <v>71</v>
      </c>
      <c r="H21407" s="75">
        <v>2</v>
      </c>
    </row>
    <row r="21408" spans="1:8">
      <c r="A21408" s="43">
        <v>1974</v>
      </c>
      <c r="B21408" s="74">
        <v>46233</v>
      </c>
      <c r="C21408" s="30" t="s">
        <v>724</v>
      </c>
      <c r="D21408" s="30" t="s">
        <v>725</v>
      </c>
      <c r="E21408" s="75">
        <v>33</v>
      </c>
      <c r="F21408" s="30" t="s">
        <v>76</v>
      </c>
      <c r="G21408" s="30" t="s">
        <v>77</v>
      </c>
      <c r="H21408" s="75">
        <v>1</v>
      </c>
    </row>
    <row r="21409" spans="1:8">
      <c r="A21409" s="43">
        <v>1974</v>
      </c>
      <c r="B21409" s="74">
        <v>46233</v>
      </c>
      <c r="C21409" s="30" t="s">
        <v>728</v>
      </c>
      <c r="D21409" s="30" t="s">
        <v>729</v>
      </c>
      <c r="E21409" s="75">
        <v>24</v>
      </c>
      <c r="F21409" s="30" t="s">
        <v>70</v>
      </c>
      <c r="G21409" s="30" t="s">
        <v>71</v>
      </c>
      <c r="H21409" s="75">
        <v>2</v>
      </c>
    </row>
    <row r="21410" spans="1:8">
      <c r="A21410" s="43">
        <v>1974</v>
      </c>
      <c r="B21410" s="74">
        <v>46233</v>
      </c>
      <c r="C21410" s="30" t="s">
        <v>730</v>
      </c>
      <c r="D21410" s="30" t="s">
        <v>731</v>
      </c>
      <c r="E21410" s="75">
        <v>18</v>
      </c>
      <c r="F21410" s="30" t="s">
        <v>70</v>
      </c>
      <c r="G21410" s="30" t="s">
        <v>71</v>
      </c>
      <c r="H21410" s="75">
        <v>2</v>
      </c>
    </row>
    <row r="21411" spans="1:8">
      <c r="A21411" s="43">
        <v>1974</v>
      </c>
      <c r="B21411" s="74">
        <v>46232</v>
      </c>
      <c r="C21411" s="30" t="s">
        <v>678</v>
      </c>
      <c r="D21411" s="30" t="s">
        <v>679</v>
      </c>
      <c r="E21411" s="75">
        <v>117</v>
      </c>
      <c r="F21411" s="30" t="s">
        <v>68</v>
      </c>
      <c r="G21411" s="30" t="s">
        <v>69</v>
      </c>
      <c r="H21411" s="75">
        <v>1</v>
      </c>
    </row>
    <row r="21412" spans="1:8">
      <c r="A21412" s="43">
        <v>1974</v>
      </c>
      <c r="B21412" s="74">
        <v>46232</v>
      </c>
      <c r="C21412" s="30" t="s">
        <v>680</v>
      </c>
      <c r="D21412" s="30" t="s">
        <v>681</v>
      </c>
      <c r="E21412" s="75">
        <v>124</v>
      </c>
      <c r="F21412" s="30" t="s">
        <v>68</v>
      </c>
      <c r="G21412" s="30" t="s">
        <v>69</v>
      </c>
      <c r="H21412" s="75">
        <v>1</v>
      </c>
    </row>
    <row r="21413" spans="1:8">
      <c r="A21413" s="43">
        <v>1974</v>
      </c>
      <c r="B21413" s="74">
        <v>46232</v>
      </c>
      <c r="C21413" s="30" t="s">
        <v>686</v>
      </c>
      <c r="D21413" s="30" t="s">
        <v>687</v>
      </c>
      <c r="E21413" s="75">
        <v>111</v>
      </c>
      <c r="F21413" s="30" t="s">
        <v>70</v>
      </c>
      <c r="G21413" s="30" t="s">
        <v>71</v>
      </c>
      <c r="H21413" s="75">
        <v>2</v>
      </c>
    </row>
    <row r="21414" spans="1:8">
      <c r="A21414" s="43">
        <v>1974</v>
      </c>
      <c r="B21414" s="74">
        <v>46232</v>
      </c>
      <c r="C21414" s="30" t="s">
        <v>688</v>
      </c>
      <c r="D21414" s="30" t="s">
        <v>689</v>
      </c>
      <c r="E21414" s="75">
        <v>130</v>
      </c>
      <c r="F21414" s="30" t="s">
        <v>53</v>
      </c>
      <c r="G21414" s="30" t="s">
        <v>54</v>
      </c>
      <c r="H21414" s="75">
        <v>1</v>
      </c>
    </row>
    <row r="21415" spans="1:8">
      <c r="A21415" s="43">
        <v>1974</v>
      </c>
      <c r="B21415" s="74">
        <v>46232</v>
      </c>
      <c r="C21415" s="30" t="s">
        <v>692</v>
      </c>
      <c r="D21415" s="30" t="s">
        <v>693</v>
      </c>
      <c r="E21415" s="75">
        <v>99</v>
      </c>
      <c r="F21415" s="30" t="s">
        <v>66</v>
      </c>
      <c r="G21415" s="30" t="s">
        <v>67</v>
      </c>
      <c r="H21415" s="75">
        <v>2</v>
      </c>
    </row>
    <row r="21416" spans="1:8">
      <c r="A21416" s="43">
        <v>1974</v>
      </c>
      <c r="B21416" s="74">
        <v>46232</v>
      </c>
      <c r="C21416" s="30" t="s">
        <v>694</v>
      </c>
      <c r="D21416" s="30" t="s">
        <v>695</v>
      </c>
      <c r="E21416" s="75">
        <v>111</v>
      </c>
      <c r="F21416" s="30" t="s">
        <v>53</v>
      </c>
      <c r="G21416" s="30" t="s">
        <v>54</v>
      </c>
      <c r="H21416" s="75">
        <v>1</v>
      </c>
    </row>
    <row r="21417" spans="1:8">
      <c r="A21417" s="43">
        <v>1974</v>
      </c>
      <c r="B21417" s="74">
        <v>46232</v>
      </c>
      <c r="C21417" s="30" t="s">
        <v>698</v>
      </c>
      <c r="D21417" s="30" t="s">
        <v>699</v>
      </c>
      <c r="E21417" s="75">
        <v>127</v>
      </c>
      <c r="F21417" s="30" t="s">
        <v>5070</v>
      </c>
      <c r="G21417" s="30" t="s">
        <v>5071</v>
      </c>
      <c r="H21417" s="75">
        <v>3</v>
      </c>
    </row>
    <row r="21418" spans="1:8">
      <c r="A21418" s="43">
        <v>1974</v>
      </c>
      <c r="B21418" s="74">
        <v>46232</v>
      </c>
      <c r="C21418" s="30" t="s">
        <v>700</v>
      </c>
      <c r="D21418" s="30" t="s">
        <v>701</v>
      </c>
      <c r="E21418" s="75">
        <v>110</v>
      </c>
      <c r="F21418" s="30" t="s">
        <v>70</v>
      </c>
      <c r="G21418" s="30" t="s">
        <v>71</v>
      </c>
      <c r="H21418" s="75">
        <v>2</v>
      </c>
    </row>
    <row r="21419" spans="1:8">
      <c r="A21419" s="43">
        <v>1974</v>
      </c>
      <c r="B21419" s="74">
        <v>46232</v>
      </c>
      <c r="C21419" s="30" t="s">
        <v>704</v>
      </c>
      <c r="D21419" s="30" t="s">
        <v>705</v>
      </c>
      <c r="E21419" s="75">
        <v>22</v>
      </c>
      <c r="F21419" s="30" t="s">
        <v>76</v>
      </c>
      <c r="G21419" s="30" t="s">
        <v>77</v>
      </c>
      <c r="H21419" s="75">
        <v>1</v>
      </c>
    </row>
    <row r="21420" spans="1:8">
      <c r="A21420" s="43">
        <v>1974</v>
      </c>
      <c r="B21420" s="74">
        <v>46232</v>
      </c>
      <c r="C21420" s="30" t="s">
        <v>706</v>
      </c>
      <c r="D21420" s="30" t="s">
        <v>707</v>
      </c>
      <c r="E21420" s="75">
        <v>15</v>
      </c>
      <c r="F21420" s="30" t="s">
        <v>80</v>
      </c>
      <c r="G21420" s="30" t="s">
        <v>81</v>
      </c>
      <c r="H21420" s="75">
        <v>1</v>
      </c>
    </row>
    <row r="21421" spans="1:8">
      <c r="A21421" s="43">
        <v>1974</v>
      </c>
      <c r="B21421" s="74">
        <v>46232</v>
      </c>
      <c r="C21421" s="30" t="s">
        <v>708</v>
      </c>
      <c r="D21421" s="30" t="s">
        <v>709</v>
      </c>
      <c r="E21421" s="75">
        <v>42</v>
      </c>
      <c r="F21421" s="30" t="s">
        <v>76</v>
      </c>
      <c r="G21421" s="30" t="s">
        <v>77</v>
      </c>
      <c r="H21421" s="75">
        <v>1</v>
      </c>
    </row>
    <row r="21422" spans="1:8">
      <c r="A21422" s="43">
        <v>1974</v>
      </c>
      <c r="B21422" s="74">
        <v>46232</v>
      </c>
      <c r="C21422" s="30" t="s">
        <v>716</v>
      </c>
      <c r="D21422" s="30" t="s">
        <v>717</v>
      </c>
      <c r="E21422" s="75">
        <v>3</v>
      </c>
      <c r="F21422" s="30" t="s">
        <v>68</v>
      </c>
      <c r="G21422" s="30" t="s">
        <v>69</v>
      </c>
      <c r="H21422" s="75">
        <v>1</v>
      </c>
    </row>
    <row r="21423" spans="1:8">
      <c r="A21423" s="43">
        <v>1974</v>
      </c>
      <c r="B21423" s="74">
        <v>46232</v>
      </c>
      <c r="C21423" s="30" t="s">
        <v>718</v>
      </c>
      <c r="D21423" s="30" t="s">
        <v>719</v>
      </c>
      <c r="E21423" s="75">
        <v>60</v>
      </c>
      <c r="F21423" s="30" t="s">
        <v>58</v>
      </c>
      <c r="G21423" s="30" t="s">
        <v>59</v>
      </c>
      <c r="H21423" s="75">
        <v>3</v>
      </c>
    </row>
    <row r="21424" spans="1:8">
      <c r="A21424" s="43">
        <v>1974</v>
      </c>
      <c r="B21424" s="74">
        <v>46232</v>
      </c>
      <c r="C21424" s="30" t="s">
        <v>720</v>
      </c>
      <c r="D21424" s="30" t="s">
        <v>721</v>
      </c>
      <c r="E21424" s="75">
        <v>47</v>
      </c>
      <c r="F21424" s="30" t="s">
        <v>53</v>
      </c>
      <c r="G21424" s="30" t="s">
        <v>54</v>
      </c>
      <c r="H21424" s="75">
        <v>1</v>
      </c>
    </row>
    <row r="21425" spans="1:8">
      <c r="A21425" s="43">
        <v>1974</v>
      </c>
      <c r="B21425" s="74">
        <v>46232</v>
      </c>
      <c r="C21425" s="30" t="s">
        <v>728</v>
      </c>
      <c r="D21425" s="30" t="s">
        <v>729</v>
      </c>
      <c r="E21425" s="75">
        <v>11</v>
      </c>
      <c r="F21425" s="30" t="s">
        <v>70</v>
      </c>
      <c r="G21425" s="30" t="s">
        <v>71</v>
      </c>
      <c r="H21425" s="75">
        <v>2</v>
      </c>
    </row>
    <row r="21426" spans="1:8">
      <c r="A21426" s="43">
        <v>1974</v>
      </c>
      <c r="B21426" s="74">
        <v>46232</v>
      </c>
      <c r="C21426" s="30" t="s">
        <v>730</v>
      </c>
      <c r="D21426" s="30" t="s">
        <v>731</v>
      </c>
      <c r="E21426" s="75">
        <v>13</v>
      </c>
      <c r="F21426" s="30" t="s">
        <v>70</v>
      </c>
      <c r="G21426" s="30" t="s">
        <v>71</v>
      </c>
      <c r="H21426" s="75">
        <v>2</v>
      </c>
    </row>
    <row r="21427" spans="1:8">
      <c r="A21427" s="43">
        <v>1974</v>
      </c>
      <c r="B21427" s="74">
        <v>46231</v>
      </c>
      <c r="C21427" s="30" t="s">
        <v>678</v>
      </c>
      <c r="D21427" s="30" t="s">
        <v>679</v>
      </c>
      <c r="E21427" s="75">
        <v>117</v>
      </c>
      <c r="F21427" s="30" t="s">
        <v>70</v>
      </c>
      <c r="G21427" s="30" t="s">
        <v>71</v>
      </c>
      <c r="H21427" s="75">
        <v>2</v>
      </c>
    </row>
    <row r="21428" spans="1:8">
      <c r="A21428" s="43">
        <v>1974</v>
      </c>
      <c r="B21428" s="74">
        <v>46231</v>
      </c>
      <c r="C21428" s="30" t="s">
        <v>680</v>
      </c>
      <c r="D21428" s="30" t="s">
        <v>681</v>
      </c>
      <c r="E21428" s="75">
        <v>28</v>
      </c>
      <c r="F21428" s="30" t="s">
        <v>70</v>
      </c>
      <c r="G21428" s="30" t="s">
        <v>71</v>
      </c>
      <c r="H21428" s="75">
        <v>2</v>
      </c>
    </row>
    <row r="21429" spans="1:8">
      <c r="A21429" s="43">
        <v>1974</v>
      </c>
      <c r="B21429" s="74">
        <v>46231</v>
      </c>
      <c r="C21429" s="30" t="s">
        <v>682</v>
      </c>
      <c r="D21429" s="30" t="s">
        <v>683</v>
      </c>
      <c r="E21429" s="75">
        <v>165</v>
      </c>
      <c r="F21429" s="30" t="s">
        <v>70</v>
      </c>
      <c r="G21429" s="30" t="s">
        <v>71</v>
      </c>
      <c r="H21429" s="75">
        <v>2</v>
      </c>
    </row>
    <row r="21430" spans="1:8">
      <c r="A21430" s="43">
        <v>1974</v>
      </c>
      <c r="B21430" s="74">
        <v>46231</v>
      </c>
      <c r="C21430" s="30" t="s">
        <v>686</v>
      </c>
      <c r="D21430" s="30" t="s">
        <v>687</v>
      </c>
      <c r="E21430" s="75">
        <v>115</v>
      </c>
      <c r="F21430" s="30" t="s">
        <v>70</v>
      </c>
      <c r="G21430" s="30" t="s">
        <v>71</v>
      </c>
      <c r="H21430" s="75">
        <v>2</v>
      </c>
    </row>
    <row r="21431" spans="1:8">
      <c r="A21431" s="43">
        <v>1974</v>
      </c>
      <c r="B21431" s="74">
        <v>46231</v>
      </c>
      <c r="C21431" s="30" t="s">
        <v>688</v>
      </c>
      <c r="D21431" s="30" t="s">
        <v>689</v>
      </c>
      <c r="E21431" s="75">
        <v>151</v>
      </c>
      <c r="F21431" s="30" t="s">
        <v>5020</v>
      </c>
      <c r="G21431" s="30" t="s">
        <v>5021</v>
      </c>
      <c r="H21431" s="75">
        <v>3</v>
      </c>
    </row>
    <row r="21432" spans="1:8">
      <c r="A21432" s="43">
        <v>1974</v>
      </c>
      <c r="B21432" s="74">
        <v>46231</v>
      </c>
      <c r="C21432" s="30" t="s">
        <v>692</v>
      </c>
      <c r="D21432" s="30" t="s">
        <v>693</v>
      </c>
      <c r="E21432" s="75">
        <v>147</v>
      </c>
      <c r="F21432" s="30" t="s">
        <v>60</v>
      </c>
      <c r="G21432" s="30" t="s">
        <v>61</v>
      </c>
      <c r="H21432" s="75">
        <v>4</v>
      </c>
    </row>
    <row r="21433" spans="1:8">
      <c r="A21433" s="43">
        <v>1974</v>
      </c>
      <c r="B21433" s="74">
        <v>46231</v>
      </c>
      <c r="C21433" s="30" t="s">
        <v>694</v>
      </c>
      <c r="D21433" s="30" t="s">
        <v>695</v>
      </c>
      <c r="E21433" s="75">
        <v>104</v>
      </c>
      <c r="F21433" s="30" t="s">
        <v>53</v>
      </c>
      <c r="G21433" s="30" t="s">
        <v>54</v>
      </c>
      <c r="H21433" s="75">
        <v>1</v>
      </c>
    </row>
    <row r="21434" spans="1:8">
      <c r="A21434" s="43">
        <v>1974</v>
      </c>
      <c r="B21434" s="74">
        <v>46231</v>
      </c>
      <c r="C21434" s="30" t="s">
        <v>696</v>
      </c>
      <c r="D21434" s="30" t="s">
        <v>697</v>
      </c>
      <c r="E21434" s="75">
        <v>31</v>
      </c>
      <c r="F21434" s="30" t="s">
        <v>76</v>
      </c>
      <c r="G21434" s="30" t="s">
        <v>77</v>
      </c>
      <c r="H21434" s="75">
        <v>1</v>
      </c>
    </row>
    <row r="21435" spans="1:8">
      <c r="A21435" s="43">
        <v>1974</v>
      </c>
      <c r="B21435" s="74">
        <v>46231</v>
      </c>
      <c r="C21435" s="30" t="s">
        <v>698</v>
      </c>
      <c r="D21435" s="30" t="s">
        <v>699</v>
      </c>
      <c r="E21435" s="75">
        <v>150</v>
      </c>
      <c r="F21435" s="30" t="s">
        <v>60</v>
      </c>
      <c r="G21435" s="30" t="s">
        <v>61</v>
      </c>
      <c r="H21435" s="75">
        <v>4</v>
      </c>
    </row>
    <row r="21436" spans="1:8">
      <c r="A21436" s="43">
        <v>1974</v>
      </c>
      <c r="B21436" s="74">
        <v>46231</v>
      </c>
      <c r="C21436" s="30" t="s">
        <v>700</v>
      </c>
      <c r="D21436" s="30" t="s">
        <v>701</v>
      </c>
      <c r="E21436" s="75">
        <v>92</v>
      </c>
      <c r="F21436" s="30" t="s">
        <v>70</v>
      </c>
      <c r="G21436" s="30" t="s">
        <v>71</v>
      </c>
      <c r="H21436" s="75">
        <v>2</v>
      </c>
    </row>
    <row r="21437" spans="1:8">
      <c r="A21437" s="43">
        <v>1974</v>
      </c>
      <c r="B21437" s="74">
        <v>46231</v>
      </c>
      <c r="C21437" s="30" t="s">
        <v>704</v>
      </c>
      <c r="D21437" s="30" t="s">
        <v>705</v>
      </c>
      <c r="E21437" s="75">
        <v>45</v>
      </c>
      <c r="F21437" s="30" t="s">
        <v>76</v>
      </c>
      <c r="G21437" s="30" t="s">
        <v>77</v>
      </c>
      <c r="H21437" s="75">
        <v>1</v>
      </c>
    </row>
    <row r="21438" spans="1:8">
      <c r="A21438" s="43">
        <v>1974</v>
      </c>
      <c r="B21438" s="74">
        <v>46231</v>
      </c>
      <c r="C21438" s="30" t="s">
        <v>706</v>
      </c>
      <c r="D21438" s="30" t="s">
        <v>707</v>
      </c>
      <c r="E21438" s="75">
        <v>212</v>
      </c>
      <c r="F21438" s="30" t="s">
        <v>78</v>
      </c>
      <c r="G21438" s="30" t="s">
        <v>79</v>
      </c>
      <c r="H21438" s="75">
        <v>2</v>
      </c>
    </row>
    <row r="21439" spans="1:8">
      <c r="A21439" s="43">
        <v>1974</v>
      </c>
      <c r="B21439" s="74">
        <v>46231</v>
      </c>
      <c r="C21439" s="30" t="s">
        <v>708</v>
      </c>
      <c r="D21439" s="30" t="s">
        <v>709</v>
      </c>
      <c r="E21439" s="75">
        <v>134</v>
      </c>
      <c r="F21439" s="30" t="s">
        <v>78</v>
      </c>
      <c r="G21439" s="30" t="s">
        <v>79</v>
      </c>
      <c r="H21439" s="75">
        <v>2</v>
      </c>
    </row>
    <row r="21440" spans="1:8">
      <c r="A21440" s="43">
        <v>1974</v>
      </c>
      <c r="B21440" s="74">
        <v>46231</v>
      </c>
      <c r="C21440" s="30" t="s">
        <v>716</v>
      </c>
      <c r="D21440" s="30" t="s">
        <v>717</v>
      </c>
      <c r="E21440" s="75">
        <v>19</v>
      </c>
      <c r="F21440" s="30" t="s">
        <v>70</v>
      </c>
      <c r="G21440" s="30" t="s">
        <v>71</v>
      </c>
      <c r="H21440" s="75">
        <v>2</v>
      </c>
    </row>
    <row r="21441" spans="1:8">
      <c r="A21441" s="43">
        <v>1974</v>
      </c>
      <c r="B21441" s="74">
        <v>46231</v>
      </c>
      <c r="C21441" s="30" t="s">
        <v>718</v>
      </c>
      <c r="D21441" s="30" t="s">
        <v>719</v>
      </c>
      <c r="E21441" s="75">
        <v>26</v>
      </c>
      <c r="F21441" s="30" t="s">
        <v>70</v>
      </c>
      <c r="G21441" s="30" t="s">
        <v>71</v>
      </c>
      <c r="H21441" s="75">
        <v>2</v>
      </c>
    </row>
    <row r="21442" spans="1:8">
      <c r="A21442" s="43">
        <v>1974</v>
      </c>
      <c r="B21442" s="74">
        <v>46231</v>
      </c>
      <c r="C21442" s="30" t="s">
        <v>724</v>
      </c>
      <c r="D21442" s="30" t="s">
        <v>725</v>
      </c>
      <c r="E21442" s="75">
        <v>91</v>
      </c>
      <c r="F21442" s="30" t="s">
        <v>76</v>
      </c>
      <c r="G21442" s="30" t="s">
        <v>77</v>
      </c>
      <c r="H21442" s="75">
        <v>1</v>
      </c>
    </row>
    <row r="21443" spans="1:8">
      <c r="A21443" s="43">
        <v>1974</v>
      </c>
      <c r="B21443" s="74">
        <v>46231</v>
      </c>
      <c r="C21443" s="30" t="s">
        <v>726</v>
      </c>
      <c r="D21443" s="30" t="s">
        <v>727</v>
      </c>
      <c r="E21443" s="75">
        <v>4</v>
      </c>
      <c r="F21443" s="30" t="s">
        <v>76</v>
      </c>
      <c r="G21443" s="30" t="s">
        <v>77</v>
      </c>
      <c r="H21443" s="75">
        <v>1</v>
      </c>
    </row>
    <row r="21444" spans="1:8">
      <c r="A21444" s="43">
        <v>1974</v>
      </c>
      <c r="B21444" s="74">
        <v>46231</v>
      </c>
      <c r="C21444" s="30" t="s">
        <v>728</v>
      </c>
      <c r="D21444" s="30" t="s">
        <v>729</v>
      </c>
      <c r="E21444" s="75">
        <v>24</v>
      </c>
      <c r="F21444" s="30" t="s">
        <v>70</v>
      </c>
      <c r="G21444" s="30" t="s">
        <v>71</v>
      </c>
      <c r="H21444" s="75">
        <v>2</v>
      </c>
    </row>
    <row r="21445" spans="1:8">
      <c r="A21445" s="43">
        <v>1974</v>
      </c>
      <c r="B21445" s="74">
        <v>46231</v>
      </c>
      <c r="C21445" s="30" t="s">
        <v>730</v>
      </c>
      <c r="D21445" s="30" t="s">
        <v>731</v>
      </c>
      <c r="E21445" s="75">
        <v>16</v>
      </c>
      <c r="F21445" s="30" t="s">
        <v>53</v>
      </c>
      <c r="G21445" s="30" t="s">
        <v>54</v>
      </c>
      <c r="H21445" s="75">
        <v>1</v>
      </c>
    </row>
    <row r="21446" spans="1:8">
      <c r="A21446" s="43">
        <v>1974</v>
      </c>
      <c r="B21446" s="74">
        <v>46230</v>
      </c>
      <c r="C21446" s="30" t="s">
        <v>678</v>
      </c>
      <c r="D21446" s="30" t="s">
        <v>679</v>
      </c>
      <c r="E21446" s="75">
        <v>111</v>
      </c>
      <c r="F21446" s="30" t="s">
        <v>68</v>
      </c>
      <c r="G21446" s="30" t="s">
        <v>69</v>
      </c>
      <c r="H21446" s="75">
        <v>1</v>
      </c>
    </row>
    <row r="21447" spans="1:8">
      <c r="A21447" s="43">
        <v>1974</v>
      </c>
      <c r="B21447" s="74">
        <v>46230</v>
      </c>
      <c r="C21447" s="30" t="s">
        <v>680</v>
      </c>
      <c r="D21447" s="30" t="s">
        <v>681</v>
      </c>
      <c r="E21447" s="75">
        <v>22</v>
      </c>
      <c r="F21447" s="30" t="s">
        <v>70</v>
      </c>
      <c r="G21447" s="30" t="s">
        <v>71</v>
      </c>
      <c r="H21447" s="75">
        <v>2</v>
      </c>
    </row>
    <row r="21448" spans="1:8">
      <c r="A21448" s="43">
        <v>1974</v>
      </c>
      <c r="B21448" s="74">
        <v>46230</v>
      </c>
      <c r="C21448" s="30" t="s">
        <v>682</v>
      </c>
      <c r="D21448" s="30" t="s">
        <v>683</v>
      </c>
      <c r="E21448" s="75">
        <v>125</v>
      </c>
      <c r="F21448" s="30" t="s">
        <v>70</v>
      </c>
      <c r="G21448" s="30" t="s">
        <v>71</v>
      </c>
      <c r="H21448" s="75">
        <v>2</v>
      </c>
    </row>
    <row r="21449" spans="1:8">
      <c r="A21449" s="43">
        <v>1974</v>
      </c>
      <c r="B21449" s="74">
        <v>46230</v>
      </c>
      <c r="C21449" s="30" t="s">
        <v>686</v>
      </c>
      <c r="D21449" s="30" t="s">
        <v>687</v>
      </c>
      <c r="E21449" s="75">
        <v>14</v>
      </c>
      <c r="F21449" s="30" t="s">
        <v>68</v>
      </c>
      <c r="G21449" s="30" t="s">
        <v>69</v>
      </c>
      <c r="H21449" s="75">
        <v>1</v>
      </c>
    </row>
    <row r="21450" spans="1:8">
      <c r="A21450" s="43">
        <v>1974</v>
      </c>
      <c r="B21450" s="74">
        <v>46230</v>
      </c>
      <c r="C21450" s="30" t="s">
        <v>688</v>
      </c>
      <c r="D21450" s="30" t="s">
        <v>689</v>
      </c>
      <c r="E21450" s="75">
        <v>179</v>
      </c>
      <c r="F21450" s="30" t="s">
        <v>80</v>
      </c>
      <c r="G21450" s="30" t="s">
        <v>81</v>
      </c>
      <c r="H21450" s="75">
        <v>1</v>
      </c>
    </row>
    <row r="21451" spans="1:8">
      <c r="A21451" s="43">
        <v>1974</v>
      </c>
      <c r="B21451" s="74">
        <v>46230</v>
      </c>
      <c r="C21451" s="30" t="s">
        <v>692</v>
      </c>
      <c r="D21451" s="30" t="s">
        <v>693</v>
      </c>
      <c r="E21451" s="75">
        <v>60</v>
      </c>
      <c r="F21451" s="30" t="s">
        <v>60</v>
      </c>
      <c r="G21451" s="30" t="s">
        <v>61</v>
      </c>
      <c r="H21451" s="75">
        <v>4</v>
      </c>
    </row>
    <row r="21452" spans="1:8">
      <c r="A21452" s="43">
        <v>1974</v>
      </c>
      <c r="B21452" s="74">
        <v>46230</v>
      </c>
      <c r="C21452" s="30" t="s">
        <v>694</v>
      </c>
      <c r="D21452" s="30" t="s">
        <v>695</v>
      </c>
      <c r="E21452" s="75">
        <v>114</v>
      </c>
      <c r="F21452" s="30" t="s">
        <v>53</v>
      </c>
      <c r="G21452" s="30" t="s">
        <v>54</v>
      </c>
      <c r="H21452" s="75">
        <v>1</v>
      </c>
    </row>
    <row r="21453" spans="1:8">
      <c r="A21453" s="43">
        <v>1974</v>
      </c>
      <c r="B21453" s="74">
        <v>46230</v>
      </c>
      <c r="C21453" s="30" t="s">
        <v>698</v>
      </c>
      <c r="D21453" s="30" t="s">
        <v>699</v>
      </c>
      <c r="E21453" s="75">
        <v>146</v>
      </c>
      <c r="F21453" s="30" t="s">
        <v>60</v>
      </c>
      <c r="G21453" s="30" t="s">
        <v>61</v>
      </c>
      <c r="H21453" s="75">
        <v>4</v>
      </c>
    </row>
    <row r="21454" spans="1:8">
      <c r="A21454" s="43">
        <v>1974</v>
      </c>
      <c r="B21454" s="74">
        <v>46230</v>
      </c>
      <c r="C21454" s="30" t="s">
        <v>700</v>
      </c>
      <c r="D21454" s="30" t="s">
        <v>701</v>
      </c>
      <c r="E21454" s="75">
        <v>60</v>
      </c>
      <c r="F21454" s="30" t="s">
        <v>70</v>
      </c>
      <c r="G21454" s="30" t="s">
        <v>71</v>
      </c>
      <c r="H21454" s="75">
        <v>2</v>
      </c>
    </row>
    <row r="21455" spans="1:8">
      <c r="A21455" s="43">
        <v>1974</v>
      </c>
      <c r="B21455" s="74">
        <v>46230</v>
      </c>
      <c r="C21455" s="30" t="s">
        <v>704</v>
      </c>
      <c r="D21455" s="30" t="s">
        <v>705</v>
      </c>
      <c r="E21455" s="75">
        <v>11</v>
      </c>
      <c r="F21455" s="30" t="s">
        <v>76</v>
      </c>
      <c r="G21455" s="30" t="s">
        <v>77</v>
      </c>
      <c r="H21455" s="75">
        <v>1</v>
      </c>
    </row>
    <row r="21456" spans="1:8">
      <c r="A21456" s="43">
        <v>1974</v>
      </c>
      <c r="B21456" s="74">
        <v>46230</v>
      </c>
      <c r="C21456" s="30" t="s">
        <v>706</v>
      </c>
      <c r="D21456" s="30" t="s">
        <v>707</v>
      </c>
      <c r="E21456" s="75">
        <v>282</v>
      </c>
      <c r="F21456" s="30" t="s">
        <v>78</v>
      </c>
      <c r="G21456" s="30" t="s">
        <v>79</v>
      </c>
      <c r="H21456" s="75">
        <v>2</v>
      </c>
    </row>
    <row r="21457" spans="1:8">
      <c r="A21457" s="43">
        <v>1974</v>
      </c>
      <c r="B21457" s="74">
        <v>46230</v>
      </c>
      <c r="C21457" s="30" t="s">
        <v>708</v>
      </c>
      <c r="D21457" s="30" t="s">
        <v>709</v>
      </c>
      <c r="E21457" s="75">
        <v>239</v>
      </c>
      <c r="F21457" s="30" t="s">
        <v>78</v>
      </c>
      <c r="G21457" s="30" t="s">
        <v>79</v>
      </c>
      <c r="H21457" s="75">
        <v>2</v>
      </c>
    </row>
    <row r="21458" spans="1:8">
      <c r="A21458" s="43">
        <v>1974</v>
      </c>
      <c r="B21458" s="74">
        <v>46230</v>
      </c>
      <c r="C21458" s="30" t="s">
        <v>716</v>
      </c>
      <c r="D21458" s="30" t="s">
        <v>717</v>
      </c>
      <c r="E21458" s="75">
        <v>50</v>
      </c>
      <c r="F21458" s="30" t="s">
        <v>70</v>
      </c>
      <c r="G21458" s="30" t="s">
        <v>71</v>
      </c>
      <c r="H21458" s="75">
        <v>2</v>
      </c>
    </row>
    <row r="21459" spans="1:8">
      <c r="A21459" s="43">
        <v>1974</v>
      </c>
      <c r="B21459" s="74">
        <v>46230</v>
      </c>
      <c r="C21459" s="30" t="s">
        <v>718</v>
      </c>
      <c r="D21459" s="30" t="s">
        <v>719</v>
      </c>
      <c r="E21459" s="75">
        <v>4</v>
      </c>
      <c r="F21459" s="30" t="s">
        <v>68</v>
      </c>
      <c r="G21459" s="30" t="s">
        <v>69</v>
      </c>
      <c r="H21459" s="75">
        <v>1</v>
      </c>
    </row>
    <row r="21460" spans="1:8">
      <c r="A21460" s="43">
        <v>1974</v>
      </c>
      <c r="B21460" s="74">
        <v>46230</v>
      </c>
      <c r="C21460" s="30" t="s">
        <v>728</v>
      </c>
      <c r="D21460" s="30" t="s">
        <v>729</v>
      </c>
      <c r="E21460" s="75">
        <v>3</v>
      </c>
      <c r="F21460" s="30" t="s">
        <v>76</v>
      </c>
      <c r="G21460" s="30" t="s">
        <v>77</v>
      </c>
      <c r="H21460" s="75">
        <v>1</v>
      </c>
    </row>
    <row r="21461" spans="1:8">
      <c r="A21461" s="43">
        <v>1974</v>
      </c>
      <c r="B21461" s="74">
        <v>46230</v>
      </c>
      <c r="C21461" s="30" t="s">
        <v>730</v>
      </c>
      <c r="D21461" s="30" t="s">
        <v>731</v>
      </c>
      <c r="E21461" s="75">
        <v>43</v>
      </c>
      <c r="F21461" s="30" t="s">
        <v>70</v>
      </c>
      <c r="G21461" s="30" t="s">
        <v>71</v>
      </c>
      <c r="H21461" s="75">
        <v>2</v>
      </c>
    </row>
    <row r="21462" spans="1:8">
      <c r="A21462" s="43">
        <v>1974</v>
      </c>
      <c r="B21462" s="74">
        <v>46228</v>
      </c>
      <c r="C21462" s="30" t="s">
        <v>686</v>
      </c>
      <c r="D21462" s="30" t="s">
        <v>687</v>
      </c>
      <c r="E21462" s="75">
        <v>36</v>
      </c>
      <c r="F21462" s="30" t="s">
        <v>68</v>
      </c>
      <c r="G21462" s="30" t="s">
        <v>69</v>
      </c>
      <c r="H21462" s="75">
        <v>1</v>
      </c>
    </row>
    <row r="21463" spans="1:8">
      <c r="A21463" s="43">
        <v>1974</v>
      </c>
      <c r="B21463" s="74">
        <v>46228</v>
      </c>
      <c r="C21463" s="30" t="s">
        <v>688</v>
      </c>
      <c r="D21463" s="30" t="s">
        <v>689</v>
      </c>
      <c r="E21463" s="75">
        <v>33</v>
      </c>
      <c r="F21463" s="30" t="s">
        <v>53</v>
      </c>
      <c r="G21463" s="30" t="s">
        <v>54</v>
      </c>
      <c r="H21463" s="75">
        <v>1</v>
      </c>
    </row>
    <row r="21464" spans="1:8">
      <c r="A21464" s="43">
        <v>1974</v>
      </c>
      <c r="B21464" s="74">
        <v>46228</v>
      </c>
      <c r="C21464" s="30" t="s">
        <v>692</v>
      </c>
      <c r="D21464" s="30" t="s">
        <v>693</v>
      </c>
      <c r="E21464" s="75">
        <v>8</v>
      </c>
      <c r="F21464" s="30" t="s">
        <v>68</v>
      </c>
      <c r="G21464" s="30" t="s">
        <v>69</v>
      </c>
      <c r="H21464" s="75">
        <v>1</v>
      </c>
    </row>
    <row r="21465" spans="1:8">
      <c r="A21465" s="43">
        <v>1974</v>
      </c>
      <c r="B21465" s="74">
        <v>46228</v>
      </c>
      <c r="C21465" s="30" t="s">
        <v>694</v>
      </c>
      <c r="D21465" s="30" t="s">
        <v>695</v>
      </c>
      <c r="E21465" s="75">
        <v>76</v>
      </c>
      <c r="F21465" s="30" t="s">
        <v>53</v>
      </c>
      <c r="G21465" s="30" t="s">
        <v>54</v>
      </c>
      <c r="H21465" s="75">
        <v>1</v>
      </c>
    </row>
    <row r="21466" spans="1:8">
      <c r="A21466" s="43">
        <v>1974</v>
      </c>
      <c r="B21466" s="74">
        <v>46228</v>
      </c>
      <c r="C21466" s="30" t="s">
        <v>698</v>
      </c>
      <c r="D21466" s="30" t="s">
        <v>699</v>
      </c>
      <c r="E21466" s="75">
        <v>84</v>
      </c>
      <c r="F21466" s="30" t="s">
        <v>72</v>
      </c>
      <c r="G21466" s="30" t="s">
        <v>73</v>
      </c>
      <c r="H21466" s="75">
        <v>3</v>
      </c>
    </row>
    <row r="21467" spans="1:8">
      <c r="A21467" s="43">
        <v>1974</v>
      </c>
      <c r="B21467" s="74">
        <v>46228</v>
      </c>
      <c r="C21467" s="30" t="s">
        <v>700</v>
      </c>
      <c r="D21467" s="30" t="s">
        <v>701</v>
      </c>
      <c r="E21467" s="75">
        <v>4</v>
      </c>
      <c r="F21467" s="30" t="s">
        <v>68</v>
      </c>
      <c r="G21467" s="30" t="s">
        <v>69</v>
      </c>
      <c r="H21467" s="75">
        <v>1</v>
      </c>
    </row>
    <row r="21468" spans="1:8">
      <c r="A21468" s="43">
        <v>1974</v>
      </c>
      <c r="B21468" s="74">
        <v>46228</v>
      </c>
      <c r="C21468" s="30" t="s">
        <v>716</v>
      </c>
      <c r="D21468" s="30" t="s">
        <v>717</v>
      </c>
      <c r="E21468" s="75">
        <v>13</v>
      </c>
      <c r="F21468" s="30" t="s">
        <v>70</v>
      </c>
      <c r="G21468" s="30" t="s">
        <v>71</v>
      </c>
      <c r="H21468" s="75">
        <v>2</v>
      </c>
    </row>
    <row r="21469" spans="1:8">
      <c r="A21469" s="43">
        <v>1974</v>
      </c>
      <c r="B21469" s="74">
        <v>46228</v>
      </c>
      <c r="C21469" s="30" t="s">
        <v>728</v>
      </c>
      <c r="D21469" s="30" t="s">
        <v>729</v>
      </c>
      <c r="E21469" s="75">
        <v>14</v>
      </c>
      <c r="F21469" s="30" t="s">
        <v>70</v>
      </c>
      <c r="G21469" s="30" t="s">
        <v>71</v>
      </c>
      <c r="H21469" s="75">
        <v>2</v>
      </c>
    </row>
    <row r="21470" spans="1:8">
      <c r="A21470" s="43">
        <v>1974</v>
      </c>
      <c r="B21470" s="74">
        <v>46228</v>
      </c>
      <c r="C21470" s="30" t="s">
        <v>730</v>
      </c>
      <c r="D21470" s="30" t="s">
        <v>731</v>
      </c>
      <c r="E21470" s="75">
        <v>26</v>
      </c>
      <c r="F21470" s="30" t="s">
        <v>70</v>
      </c>
      <c r="G21470" s="30" t="s">
        <v>71</v>
      </c>
      <c r="H21470" s="75">
        <v>2</v>
      </c>
    </row>
    <row r="21471" spans="1:8">
      <c r="A21471" s="43">
        <v>1974</v>
      </c>
      <c r="B21471" s="74">
        <v>46227</v>
      </c>
      <c r="C21471" s="30" t="s">
        <v>678</v>
      </c>
      <c r="D21471" s="30" t="s">
        <v>679</v>
      </c>
      <c r="E21471" s="75">
        <v>91</v>
      </c>
      <c r="F21471" s="30" t="s">
        <v>70</v>
      </c>
      <c r="G21471" s="30" t="s">
        <v>71</v>
      </c>
      <c r="H21471" s="75">
        <v>2</v>
      </c>
    </row>
    <row r="21472" spans="1:8">
      <c r="A21472" s="43">
        <v>1974</v>
      </c>
      <c r="B21472" s="74">
        <v>46227</v>
      </c>
      <c r="C21472" s="30" t="s">
        <v>680</v>
      </c>
      <c r="D21472" s="30" t="s">
        <v>681</v>
      </c>
      <c r="E21472" s="75">
        <v>99</v>
      </c>
      <c r="F21472" s="30" t="s">
        <v>70</v>
      </c>
      <c r="G21472" s="30" t="s">
        <v>71</v>
      </c>
      <c r="H21472" s="75">
        <v>2</v>
      </c>
    </row>
    <row r="21473" spans="1:8">
      <c r="A21473" s="43">
        <v>1974</v>
      </c>
      <c r="B21473" s="74">
        <v>46227</v>
      </c>
      <c r="C21473" s="30" t="s">
        <v>682</v>
      </c>
      <c r="D21473" s="30" t="s">
        <v>683</v>
      </c>
      <c r="E21473" s="75">
        <v>44</v>
      </c>
      <c r="F21473" s="30" t="s">
        <v>70</v>
      </c>
      <c r="G21473" s="30" t="s">
        <v>71</v>
      </c>
      <c r="H21473" s="75">
        <v>2</v>
      </c>
    </row>
    <row r="21474" spans="1:8">
      <c r="A21474" s="43">
        <v>1974</v>
      </c>
      <c r="B21474" s="74">
        <v>46227</v>
      </c>
      <c r="C21474" s="30" t="s">
        <v>686</v>
      </c>
      <c r="D21474" s="30" t="s">
        <v>687</v>
      </c>
      <c r="E21474" s="75">
        <v>54</v>
      </c>
      <c r="F21474" s="30" t="s">
        <v>70</v>
      </c>
      <c r="G21474" s="30" t="s">
        <v>71</v>
      </c>
      <c r="H21474" s="75">
        <v>2</v>
      </c>
    </row>
    <row r="21475" spans="1:8">
      <c r="A21475" s="43">
        <v>1974</v>
      </c>
      <c r="B21475" s="74">
        <v>46227</v>
      </c>
      <c r="C21475" s="30" t="s">
        <v>688</v>
      </c>
      <c r="D21475" s="30" t="s">
        <v>689</v>
      </c>
      <c r="E21475" s="75">
        <v>116</v>
      </c>
      <c r="F21475" s="30" t="s">
        <v>66</v>
      </c>
      <c r="G21475" s="30" t="s">
        <v>67</v>
      </c>
      <c r="H21475" s="75">
        <v>2</v>
      </c>
    </row>
    <row r="21476" spans="1:8">
      <c r="A21476" s="43">
        <v>1974</v>
      </c>
      <c r="B21476" s="74">
        <v>46227</v>
      </c>
      <c r="C21476" s="30" t="s">
        <v>692</v>
      </c>
      <c r="D21476" s="30" t="s">
        <v>693</v>
      </c>
      <c r="E21476" s="75">
        <v>44</v>
      </c>
      <c r="F21476" s="30" t="s">
        <v>60</v>
      </c>
      <c r="G21476" s="30" t="s">
        <v>61</v>
      </c>
      <c r="H21476" s="75">
        <v>4</v>
      </c>
    </row>
    <row r="21477" spans="1:8">
      <c r="A21477" s="43">
        <v>1974</v>
      </c>
      <c r="B21477" s="74">
        <v>46227</v>
      </c>
      <c r="C21477" s="30" t="s">
        <v>694</v>
      </c>
      <c r="D21477" s="30" t="s">
        <v>695</v>
      </c>
      <c r="E21477" s="75">
        <v>182</v>
      </c>
      <c r="F21477" s="30" t="s">
        <v>53</v>
      </c>
      <c r="G21477" s="30" t="s">
        <v>54</v>
      </c>
      <c r="H21477" s="75">
        <v>1</v>
      </c>
    </row>
    <row r="21478" spans="1:8">
      <c r="A21478" s="43">
        <v>1974</v>
      </c>
      <c r="B21478" s="74">
        <v>46227</v>
      </c>
      <c r="C21478" s="30" t="s">
        <v>698</v>
      </c>
      <c r="D21478" s="30" t="s">
        <v>699</v>
      </c>
      <c r="E21478" s="75">
        <v>123</v>
      </c>
      <c r="F21478" s="30" t="s">
        <v>60</v>
      </c>
      <c r="G21478" s="30" t="s">
        <v>61</v>
      </c>
      <c r="H21478" s="75">
        <v>4</v>
      </c>
    </row>
    <row r="21479" spans="1:8">
      <c r="A21479" s="43">
        <v>1974</v>
      </c>
      <c r="B21479" s="74">
        <v>46227</v>
      </c>
      <c r="C21479" s="30" t="s">
        <v>700</v>
      </c>
      <c r="D21479" s="30" t="s">
        <v>701</v>
      </c>
      <c r="E21479" s="75">
        <v>75</v>
      </c>
      <c r="F21479" s="30" t="s">
        <v>70</v>
      </c>
      <c r="G21479" s="30" t="s">
        <v>71</v>
      </c>
      <c r="H21479" s="75">
        <v>2</v>
      </c>
    </row>
    <row r="21480" spans="1:8">
      <c r="A21480" s="43">
        <v>1974</v>
      </c>
      <c r="B21480" s="74">
        <v>46227</v>
      </c>
      <c r="C21480" s="30" t="s">
        <v>704</v>
      </c>
      <c r="D21480" s="30" t="s">
        <v>705</v>
      </c>
      <c r="E21480" s="75">
        <v>25</v>
      </c>
      <c r="F21480" s="30" t="s">
        <v>76</v>
      </c>
      <c r="G21480" s="30" t="s">
        <v>77</v>
      </c>
      <c r="H21480" s="75">
        <v>1</v>
      </c>
    </row>
    <row r="21481" spans="1:8">
      <c r="A21481" s="43">
        <v>1974</v>
      </c>
      <c r="B21481" s="74">
        <v>46227</v>
      </c>
      <c r="C21481" s="30" t="s">
        <v>706</v>
      </c>
      <c r="D21481" s="30" t="s">
        <v>707</v>
      </c>
      <c r="E21481" s="75">
        <v>78</v>
      </c>
      <c r="F21481" s="30" t="s">
        <v>80</v>
      </c>
      <c r="G21481" s="30" t="s">
        <v>81</v>
      </c>
      <c r="H21481" s="75">
        <v>1</v>
      </c>
    </row>
    <row r="21482" spans="1:8">
      <c r="A21482" s="43">
        <v>1974</v>
      </c>
      <c r="B21482" s="74">
        <v>46227</v>
      </c>
      <c r="C21482" s="30" t="s">
        <v>708</v>
      </c>
      <c r="D21482" s="30" t="s">
        <v>709</v>
      </c>
      <c r="E21482" s="75">
        <v>13</v>
      </c>
      <c r="F21482" s="30" t="s">
        <v>76</v>
      </c>
      <c r="G21482" s="30" t="s">
        <v>77</v>
      </c>
      <c r="H21482" s="75">
        <v>1</v>
      </c>
    </row>
    <row r="21483" spans="1:8">
      <c r="A21483" s="43">
        <v>1974</v>
      </c>
      <c r="B21483" s="74">
        <v>46227</v>
      </c>
      <c r="C21483" s="30" t="s">
        <v>716</v>
      </c>
      <c r="D21483" s="30" t="s">
        <v>717</v>
      </c>
      <c r="E21483" s="75">
        <v>32</v>
      </c>
      <c r="F21483" s="30" t="s">
        <v>70</v>
      </c>
      <c r="G21483" s="30" t="s">
        <v>71</v>
      </c>
      <c r="H21483" s="75">
        <v>2</v>
      </c>
    </row>
    <row r="21484" spans="1:8">
      <c r="A21484" s="43">
        <v>1974</v>
      </c>
      <c r="B21484" s="74">
        <v>46227</v>
      </c>
      <c r="C21484" s="30" t="s">
        <v>728</v>
      </c>
      <c r="D21484" s="30" t="s">
        <v>729</v>
      </c>
      <c r="E21484" s="75">
        <v>4</v>
      </c>
      <c r="F21484" s="30" t="s">
        <v>76</v>
      </c>
      <c r="G21484" s="30" t="s">
        <v>77</v>
      </c>
      <c r="H21484" s="75">
        <v>1</v>
      </c>
    </row>
    <row r="21485" spans="1:8">
      <c r="A21485" s="43">
        <v>1974</v>
      </c>
      <c r="B21485" s="74">
        <v>46227</v>
      </c>
      <c r="C21485" s="30" t="s">
        <v>730</v>
      </c>
      <c r="D21485" s="30" t="s">
        <v>731</v>
      </c>
      <c r="E21485" s="75">
        <v>8</v>
      </c>
      <c r="F21485" s="30" t="s">
        <v>70</v>
      </c>
      <c r="G21485" s="30" t="s">
        <v>71</v>
      </c>
      <c r="H21485" s="75">
        <v>2</v>
      </c>
    </row>
    <row r="21486" spans="1:8">
      <c r="A21486" s="43">
        <v>1974</v>
      </c>
      <c r="B21486" s="74">
        <v>46226</v>
      </c>
      <c r="C21486" s="30" t="s">
        <v>678</v>
      </c>
      <c r="D21486" s="30" t="s">
        <v>679</v>
      </c>
      <c r="E21486" s="75">
        <v>105</v>
      </c>
      <c r="F21486" s="30" t="s">
        <v>68</v>
      </c>
      <c r="G21486" s="30" t="s">
        <v>69</v>
      </c>
      <c r="H21486" s="75">
        <v>1</v>
      </c>
    </row>
    <row r="21487" spans="1:8">
      <c r="A21487" s="43">
        <v>1974</v>
      </c>
      <c r="B21487" s="74">
        <v>46226</v>
      </c>
      <c r="C21487" s="30" t="s">
        <v>680</v>
      </c>
      <c r="D21487" s="30" t="s">
        <v>681</v>
      </c>
      <c r="E21487" s="75">
        <v>156</v>
      </c>
      <c r="F21487" s="30" t="s">
        <v>70</v>
      </c>
      <c r="G21487" s="30" t="s">
        <v>71</v>
      </c>
      <c r="H21487" s="75">
        <v>2</v>
      </c>
    </row>
    <row r="21488" spans="1:8">
      <c r="A21488" s="43">
        <v>1974</v>
      </c>
      <c r="B21488" s="74">
        <v>46226</v>
      </c>
      <c r="C21488" s="30" t="s">
        <v>682</v>
      </c>
      <c r="D21488" s="30" t="s">
        <v>683</v>
      </c>
      <c r="E21488" s="75">
        <v>30</v>
      </c>
      <c r="F21488" s="30" t="s">
        <v>70</v>
      </c>
      <c r="G21488" s="30" t="s">
        <v>71</v>
      </c>
      <c r="H21488" s="75">
        <v>2</v>
      </c>
    </row>
    <row r="21489" spans="1:8">
      <c r="A21489" s="43">
        <v>1974</v>
      </c>
      <c r="B21489" s="74">
        <v>46226</v>
      </c>
      <c r="C21489" s="30" t="s">
        <v>686</v>
      </c>
      <c r="D21489" s="30" t="s">
        <v>687</v>
      </c>
      <c r="E21489" s="75">
        <v>74</v>
      </c>
      <c r="F21489" s="30" t="s">
        <v>70</v>
      </c>
      <c r="G21489" s="30" t="s">
        <v>71</v>
      </c>
      <c r="H21489" s="75">
        <v>2</v>
      </c>
    </row>
    <row r="21490" spans="1:8">
      <c r="A21490" s="43">
        <v>1974</v>
      </c>
      <c r="B21490" s="74">
        <v>46226</v>
      </c>
      <c r="C21490" s="30" t="s">
        <v>688</v>
      </c>
      <c r="D21490" s="30" t="s">
        <v>689</v>
      </c>
      <c r="E21490" s="75">
        <v>123</v>
      </c>
      <c r="F21490" s="30" t="s">
        <v>5020</v>
      </c>
      <c r="G21490" s="30" t="s">
        <v>5021</v>
      </c>
      <c r="H21490" s="75">
        <v>3</v>
      </c>
    </row>
    <row r="21491" spans="1:8">
      <c r="A21491" s="43">
        <v>1974</v>
      </c>
      <c r="B21491" s="74">
        <v>46226</v>
      </c>
      <c r="C21491" s="30" t="s">
        <v>692</v>
      </c>
      <c r="D21491" s="30" t="s">
        <v>693</v>
      </c>
      <c r="E21491" s="75">
        <v>129</v>
      </c>
      <c r="F21491" s="30" t="s">
        <v>58</v>
      </c>
      <c r="G21491" s="30" t="s">
        <v>59</v>
      </c>
      <c r="H21491" s="75">
        <v>3</v>
      </c>
    </row>
    <row r="21492" spans="1:8">
      <c r="A21492" s="43">
        <v>1974</v>
      </c>
      <c r="B21492" s="74">
        <v>46226</v>
      </c>
      <c r="C21492" s="30" t="s">
        <v>694</v>
      </c>
      <c r="D21492" s="30" t="s">
        <v>695</v>
      </c>
      <c r="E21492" s="75">
        <v>118</v>
      </c>
      <c r="F21492" s="30" t="s">
        <v>53</v>
      </c>
      <c r="G21492" s="30" t="s">
        <v>54</v>
      </c>
      <c r="H21492" s="75">
        <v>1</v>
      </c>
    </row>
    <row r="21493" spans="1:8">
      <c r="A21493" s="43">
        <v>1974</v>
      </c>
      <c r="B21493" s="74">
        <v>46226</v>
      </c>
      <c r="C21493" s="30" t="s">
        <v>698</v>
      </c>
      <c r="D21493" s="30" t="s">
        <v>699</v>
      </c>
      <c r="E21493" s="75">
        <v>139</v>
      </c>
      <c r="F21493" s="30" t="s">
        <v>60</v>
      </c>
      <c r="G21493" s="30" t="s">
        <v>61</v>
      </c>
      <c r="H21493" s="75">
        <v>4</v>
      </c>
    </row>
    <row r="21494" spans="1:8">
      <c r="A21494" s="43">
        <v>1974</v>
      </c>
      <c r="B21494" s="74">
        <v>46226</v>
      </c>
      <c r="C21494" s="30" t="s">
        <v>700</v>
      </c>
      <c r="D21494" s="30" t="s">
        <v>701</v>
      </c>
      <c r="E21494" s="75">
        <v>95</v>
      </c>
      <c r="F21494" s="30" t="s">
        <v>70</v>
      </c>
      <c r="G21494" s="30" t="s">
        <v>71</v>
      </c>
      <c r="H21494" s="75">
        <v>2</v>
      </c>
    </row>
    <row r="21495" spans="1:8">
      <c r="A21495" s="43">
        <v>1974</v>
      </c>
      <c r="B21495" s="74">
        <v>46226</v>
      </c>
      <c r="C21495" s="30" t="s">
        <v>704</v>
      </c>
      <c r="D21495" s="30" t="s">
        <v>705</v>
      </c>
      <c r="E21495" s="75">
        <v>18</v>
      </c>
      <c r="F21495" s="30" t="s">
        <v>76</v>
      </c>
      <c r="G21495" s="30" t="s">
        <v>77</v>
      </c>
      <c r="H21495" s="75">
        <v>1</v>
      </c>
    </row>
    <row r="21496" spans="1:8">
      <c r="A21496" s="43">
        <v>1974</v>
      </c>
      <c r="B21496" s="74">
        <v>46226</v>
      </c>
      <c r="C21496" s="30" t="s">
        <v>706</v>
      </c>
      <c r="D21496" s="30" t="s">
        <v>707</v>
      </c>
      <c r="E21496" s="75">
        <v>151</v>
      </c>
      <c r="F21496" s="30" t="s">
        <v>80</v>
      </c>
      <c r="G21496" s="30" t="s">
        <v>81</v>
      </c>
      <c r="H21496" s="75">
        <v>1</v>
      </c>
    </row>
    <row r="21497" spans="1:8">
      <c r="A21497" s="43">
        <v>1974</v>
      </c>
      <c r="B21497" s="74">
        <v>46226</v>
      </c>
      <c r="C21497" s="30" t="s">
        <v>708</v>
      </c>
      <c r="D21497" s="30" t="s">
        <v>709</v>
      </c>
      <c r="E21497" s="75">
        <v>73</v>
      </c>
      <c r="F21497" s="30" t="s">
        <v>60</v>
      </c>
      <c r="G21497" s="30" t="s">
        <v>61</v>
      </c>
      <c r="H21497" s="75">
        <v>4</v>
      </c>
    </row>
    <row r="21498" spans="1:8">
      <c r="A21498" s="43">
        <v>1974</v>
      </c>
      <c r="B21498" s="74">
        <v>46226</v>
      </c>
      <c r="C21498" s="30" t="s">
        <v>716</v>
      </c>
      <c r="D21498" s="30" t="s">
        <v>717</v>
      </c>
      <c r="E21498" s="75">
        <v>3</v>
      </c>
      <c r="F21498" s="30" t="s">
        <v>76</v>
      </c>
      <c r="G21498" s="30" t="s">
        <v>77</v>
      </c>
      <c r="H21498" s="75">
        <v>1</v>
      </c>
    </row>
    <row r="21499" spans="1:8">
      <c r="A21499" s="43">
        <v>1974</v>
      </c>
      <c r="B21499" s="74">
        <v>46226</v>
      </c>
      <c r="C21499" s="30" t="s">
        <v>718</v>
      </c>
      <c r="D21499" s="30" t="s">
        <v>719</v>
      </c>
      <c r="E21499" s="75">
        <v>1</v>
      </c>
      <c r="F21499" s="30" t="s">
        <v>68</v>
      </c>
      <c r="G21499" s="30" t="s">
        <v>69</v>
      </c>
      <c r="H21499" s="75">
        <v>1</v>
      </c>
    </row>
    <row r="21500" spans="1:8">
      <c r="A21500" s="43">
        <v>1974</v>
      </c>
      <c r="B21500" s="74">
        <v>46226</v>
      </c>
      <c r="C21500" s="30" t="s">
        <v>724</v>
      </c>
      <c r="D21500" s="30" t="s">
        <v>725</v>
      </c>
      <c r="E21500" s="75">
        <v>47</v>
      </c>
      <c r="F21500" s="30" t="s">
        <v>76</v>
      </c>
      <c r="G21500" s="30" t="s">
        <v>77</v>
      </c>
      <c r="H21500" s="75">
        <v>1</v>
      </c>
    </row>
    <row r="21501" spans="1:8">
      <c r="A21501" s="43">
        <v>1974</v>
      </c>
      <c r="B21501" s="74">
        <v>46226</v>
      </c>
      <c r="C21501" s="30" t="s">
        <v>728</v>
      </c>
      <c r="D21501" s="30" t="s">
        <v>729</v>
      </c>
      <c r="E21501" s="75">
        <v>21</v>
      </c>
      <c r="F21501" s="30" t="s">
        <v>76</v>
      </c>
      <c r="G21501" s="30" t="s">
        <v>77</v>
      </c>
      <c r="H21501" s="75">
        <v>1</v>
      </c>
    </row>
    <row r="21502" spans="1:8">
      <c r="A21502" s="43">
        <v>1974</v>
      </c>
      <c r="B21502" s="74">
        <v>46226</v>
      </c>
      <c r="C21502" s="30" t="s">
        <v>730</v>
      </c>
      <c r="D21502" s="30" t="s">
        <v>731</v>
      </c>
      <c r="E21502" s="75">
        <v>35</v>
      </c>
      <c r="F21502" s="30" t="s">
        <v>76</v>
      </c>
      <c r="G21502" s="30" t="s">
        <v>77</v>
      </c>
      <c r="H21502" s="75">
        <v>1</v>
      </c>
    </row>
    <row r="21503" spans="1:8">
      <c r="A21503" s="43">
        <v>1974</v>
      </c>
      <c r="B21503" s="74">
        <v>46225</v>
      </c>
      <c r="C21503" s="30" t="s">
        <v>678</v>
      </c>
      <c r="D21503" s="30" t="s">
        <v>679</v>
      </c>
      <c r="E21503" s="75">
        <v>90</v>
      </c>
      <c r="F21503" s="30" t="s">
        <v>70</v>
      </c>
      <c r="G21503" s="30" t="s">
        <v>71</v>
      </c>
      <c r="H21503" s="75">
        <v>2</v>
      </c>
    </row>
    <row r="21504" spans="1:8">
      <c r="A21504" s="43">
        <v>1974</v>
      </c>
      <c r="B21504" s="74">
        <v>46225</v>
      </c>
      <c r="C21504" s="30" t="s">
        <v>680</v>
      </c>
      <c r="D21504" s="30" t="s">
        <v>681</v>
      </c>
      <c r="E21504" s="75">
        <v>137</v>
      </c>
      <c r="F21504" s="30" t="s">
        <v>70</v>
      </c>
      <c r="G21504" s="30" t="s">
        <v>71</v>
      </c>
      <c r="H21504" s="75">
        <v>2</v>
      </c>
    </row>
    <row r="21505" spans="1:8">
      <c r="A21505" s="43">
        <v>1974</v>
      </c>
      <c r="B21505" s="74">
        <v>46225</v>
      </c>
      <c r="C21505" s="30" t="s">
        <v>682</v>
      </c>
      <c r="D21505" s="30" t="s">
        <v>683</v>
      </c>
      <c r="E21505" s="75">
        <v>57</v>
      </c>
      <c r="F21505" s="30" t="s">
        <v>68</v>
      </c>
      <c r="G21505" s="30" t="s">
        <v>69</v>
      </c>
      <c r="H21505" s="75">
        <v>1</v>
      </c>
    </row>
    <row r="21506" spans="1:8">
      <c r="A21506" s="43">
        <v>1974</v>
      </c>
      <c r="B21506" s="74">
        <v>46225</v>
      </c>
      <c r="C21506" s="30" t="s">
        <v>686</v>
      </c>
      <c r="D21506" s="30" t="s">
        <v>687</v>
      </c>
      <c r="E21506" s="75">
        <v>84</v>
      </c>
      <c r="F21506" s="30" t="s">
        <v>68</v>
      </c>
      <c r="G21506" s="30" t="s">
        <v>69</v>
      </c>
      <c r="H21506" s="75">
        <v>1</v>
      </c>
    </row>
    <row r="21507" spans="1:8">
      <c r="A21507" s="43">
        <v>1974</v>
      </c>
      <c r="B21507" s="74">
        <v>46225</v>
      </c>
      <c r="C21507" s="30" t="s">
        <v>688</v>
      </c>
      <c r="D21507" s="30" t="s">
        <v>689</v>
      </c>
      <c r="E21507" s="75">
        <v>216</v>
      </c>
      <c r="F21507" s="30" t="s">
        <v>66</v>
      </c>
      <c r="G21507" s="30" t="s">
        <v>67</v>
      </c>
      <c r="H21507" s="75">
        <v>2</v>
      </c>
    </row>
    <row r="21508" spans="1:8">
      <c r="A21508" s="43">
        <v>1974</v>
      </c>
      <c r="B21508" s="74">
        <v>46225</v>
      </c>
      <c r="C21508" s="30" t="s">
        <v>692</v>
      </c>
      <c r="D21508" s="30" t="s">
        <v>693</v>
      </c>
      <c r="E21508" s="75">
        <v>84</v>
      </c>
      <c r="F21508" s="30" t="s">
        <v>60</v>
      </c>
      <c r="G21508" s="30" t="s">
        <v>61</v>
      </c>
      <c r="H21508" s="75">
        <v>4</v>
      </c>
    </row>
    <row r="21509" spans="1:8">
      <c r="A21509" s="43">
        <v>1974</v>
      </c>
      <c r="B21509" s="74">
        <v>46225</v>
      </c>
      <c r="C21509" s="30" t="s">
        <v>694</v>
      </c>
      <c r="D21509" s="30" t="s">
        <v>695</v>
      </c>
      <c r="E21509" s="75">
        <v>30</v>
      </c>
      <c r="F21509" s="30" t="s">
        <v>53</v>
      </c>
      <c r="G21509" s="30" t="s">
        <v>54</v>
      </c>
      <c r="H21509" s="75">
        <v>1</v>
      </c>
    </row>
    <row r="21510" spans="1:8">
      <c r="A21510" s="43">
        <v>1974</v>
      </c>
      <c r="B21510" s="74">
        <v>46225</v>
      </c>
      <c r="C21510" s="30" t="s">
        <v>698</v>
      </c>
      <c r="D21510" s="30" t="s">
        <v>699</v>
      </c>
      <c r="E21510" s="75">
        <v>46</v>
      </c>
      <c r="F21510" s="30" t="s">
        <v>72</v>
      </c>
      <c r="G21510" s="30" t="s">
        <v>73</v>
      </c>
      <c r="H21510" s="75">
        <v>3</v>
      </c>
    </row>
    <row r="21511" spans="1:8">
      <c r="A21511" s="43">
        <v>1974</v>
      </c>
      <c r="B21511" s="74">
        <v>46225</v>
      </c>
      <c r="C21511" s="30" t="s">
        <v>700</v>
      </c>
      <c r="D21511" s="30" t="s">
        <v>701</v>
      </c>
      <c r="E21511" s="75">
        <v>95</v>
      </c>
      <c r="F21511" s="30" t="s">
        <v>70</v>
      </c>
      <c r="G21511" s="30" t="s">
        <v>71</v>
      </c>
      <c r="H21511" s="75">
        <v>2</v>
      </c>
    </row>
    <row r="21512" spans="1:8">
      <c r="A21512" s="43">
        <v>1974</v>
      </c>
      <c r="B21512" s="74">
        <v>46225</v>
      </c>
      <c r="C21512" s="30" t="s">
        <v>704</v>
      </c>
      <c r="D21512" s="30" t="s">
        <v>705</v>
      </c>
      <c r="E21512" s="75">
        <v>15</v>
      </c>
      <c r="F21512" s="30" t="s">
        <v>76</v>
      </c>
      <c r="G21512" s="30" t="s">
        <v>77</v>
      </c>
      <c r="H21512" s="75">
        <v>1</v>
      </c>
    </row>
    <row r="21513" spans="1:8">
      <c r="A21513" s="43">
        <v>1974</v>
      </c>
      <c r="B21513" s="74">
        <v>46225</v>
      </c>
      <c r="C21513" s="30" t="s">
        <v>706</v>
      </c>
      <c r="D21513" s="30" t="s">
        <v>707</v>
      </c>
      <c r="E21513" s="75">
        <v>272</v>
      </c>
      <c r="F21513" s="30" t="s">
        <v>78</v>
      </c>
      <c r="G21513" s="30" t="s">
        <v>79</v>
      </c>
      <c r="H21513" s="75">
        <v>2</v>
      </c>
    </row>
    <row r="21514" spans="1:8">
      <c r="A21514" s="43">
        <v>1974</v>
      </c>
      <c r="B21514" s="74">
        <v>46225</v>
      </c>
      <c r="C21514" s="30" t="s">
        <v>708</v>
      </c>
      <c r="D21514" s="30" t="s">
        <v>709</v>
      </c>
      <c r="E21514" s="75">
        <v>108</v>
      </c>
      <c r="F21514" s="30" t="s">
        <v>76</v>
      </c>
      <c r="G21514" s="30" t="s">
        <v>77</v>
      </c>
      <c r="H21514" s="75">
        <v>1</v>
      </c>
    </row>
    <row r="21515" spans="1:8">
      <c r="A21515" s="43">
        <v>1974</v>
      </c>
      <c r="B21515" s="74">
        <v>46225</v>
      </c>
      <c r="C21515" s="30" t="s">
        <v>716</v>
      </c>
      <c r="D21515" s="30" t="s">
        <v>717</v>
      </c>
      <c r="E21515" s="75">
        <v>7</v>
      </c>
      <c r="F21515" s="30" t="s">
        <v>70</v>
      </c>
      <c r="G21515" s="30" t="s">
        <v>71</v>
      </c>
      <c r="H21515" s="75">
        <v>2</v>
      </c>
    </row>
    <row r="21516" spans="1:8">
      <c r="A21516" s="43">
        <v>1974</v>
      </c>
      <c r="B21516" s="74">
        <v>46225</v>
      </c>
      <c r="C21516" s="30" t="s">
        <v>718</v>
      </c>
      <c r="D21516" s="30" t="s">
        <v>719</v>
      </c>
      <c r="E21516" s="75">
        <v>20</v>
      </c>
      <c r="F21516" s="30" t="s">
        <v>70</v>
      </c>
      <c r="G21516" s="30" t="s">
        <v>71</v>
      </c>
      <c r="H21516" s="75">
        <v>2</v>
      </c>
    </row>
    <row r="21517" spans="1:8">
      <c r="A21517" s="43">
        <v>1974</v>
      </c>
      <c r="B21517" s="74">
        <v>46225</v>
      </c>
      <c r="C21517" s="30" t="s">
        <v>720</v>
      </c>
      <c r="D21517" s="30" t="s">
        <v>721</v>
      </c>
      <c r="E21517" s="75">
        <v>4</v>
      </c>
      <c r="F21517" s="30" t="s">
        <v>76</v>
      </c>
      <c r="G21517" s="30" t="s">
        <v>77</v>
      </c>
      <c r="H21517" s="75">
        <v>1</v>
      </c>
    </row>
    <row r="21518" spans="1:8">
      <c r="A21518" s="43">
        <v>1974</v>
      </c>
      <c r="B21518" s="74">
        <v>46225</v>
      </c>
      <c r="C21518" s="30" t="s">
        <v>724</v>
      </c>
      <c r="D21518" s="30" t="s">
        <v>725</v>
      </c>
      <c r="E21518" s="75">
        <v>21</v>
      </c>
      <c r="F21518" s="30" t="s">
        <v>76</v>
      </c>
      <c r="G21518" s="30" t="s">
        <v>77</v>
      </c>
      <c r="H21518" s="75">
        <v>1</v>
      </c>
    </row>
    <row r="21519" spans="1:8">
      <c r="A21519" s="43">
        <v>1974</v>
      </c>
      <c r="B21519" s="74">
        <v>46225</v>
      </c>
      <c r="C21519" s="30" t="s">
        <v>730</v>
      </c>
      <c r="D21519" s="30" t="s">
        <v>731</v>
      </c>
      <c r="E21519" s="75">
        <v>23</v>
      </c>
      <c r="F21519" s="30" t="s">
        <v>70</v>
      </c>
      <c r="G21519" s="30" t="s">
        <v>71</v>
      </c>
      <c r="H21519" s="75">
        <v>2</v>
      </c>
    </row>
    <row r="21520" spans="1:8">
      <c r="A21520" s="43">
        <v>1974</v>
      </c>
      <c r="B21520" s="74">
        <v>46224</v>
      </c>
      <c r="C21520" s="30" t="s">
        <v>678</v>
      </c>
      <c r="D21520" s="30" t="s">
        <v>679</v>
      </c>
      <c r="E21520" s="75">
        <v>131</v>
      </c>
      <c r="F21520" s="30" t="s">
        <v>70</v>
      </c>
      <c r="G21520" s="30" t="s">
        <v>71</v>
      </c>
      <c r="H21520" s="75">
        <v>2</v>
      </c>
    </row>
    <row r="21521" spans="1:8">
      <c r="A21521" s="43">
        <v>1974</v>
      </c>
      <c r="B21521" s="74">
        <v>46224</v>
      </c>
      <c r="C21521" s="30" t="s">
        <v>680</v>
      </c>
      <c r="D21521" s="30" t="s">
        <v>681</v>
      </c>
      <c r="E21521" s="75">
        <v>180</v>
      </c>
      <c r="F21521" s="30" t="s">
        <v>70</v>
      </c>
      <c r="G21521" s="30" t="s">
        <v>71</v>
      </c>
      <c r="H21521" s="75">
        <v>2</v>
      </c>
    </row>
    <row r="21522" spans="1:8">
      <c r="A21522" s="43">
        <v>1974</v>
      </c>
      <c r="B21522" s="74">
        <v>46224</v>
      </c>
      <c r="C21522" s="30" t="s">
        <v>682</v>
      </c>
      <c r="D21522" s="30" t="s">
        <v>683</v>
      </c>
      <c r="E21522" s="75">
        <v>37</v>
      </c>
      <c r="F21522" s="30" t="s">
        <v>70</v>
      </c>
      <c r="G21522" s="30" t="s">
        <v>71</v>
      </c>
      <c r="H21522" s="75">
        <v>2</v>
      </c>
    </row>
    <row r="21523" spans="1:8">
      <c r="A21523" s="43">
        <v>1974</v>
      </c>
      <c r="B21523" s="74">
        <v>46224</v>
      </c>
      <c r="C21523" s="30" t="s">
        <v>686</v>
      </c>
      <c r="D21523" s="30" t="s">
        <v>687</v>
      </c>
      <c r="E21523" s="75">
        <v>107</v>
      </c>
      <c r="F21523" s="30" t="s">
        <v>70</v>
      </c>
      <c r="G21523" s="30" t="s">
        <v>71</v>
      </c>
      <c r="H21523" s="75">
        <v>2</v>
      </c>
    </row>
    <row r="21524" spans="1:8">
      <c r="A21524" s="43">
        <v>1974</v>
      </c>
      <c r="B21524" s="74">
        <v>46224</v>
      </c>
      <c r="C21524" s="30" t="s">
        <v>688</v>
      </c>
      <c r="D21524" s="30" t="s">
        <v>689</v>
      </c>
      <c r="E21524" s="75">
        <v>174</v>
      </c>
      <c r="F21524" s="30" t="s">
        <v>66</v>
      </c>
      <c r="G21524" s="30" t="s">
        <v>67</v>
      </c>
      <c r="H21524" s="75">
        <v>2</v>
      </c>
    </row>
    <row r="21525" spans="1:8">
      <c r="A21525" s="43">
        <v>1974</v>
      </c>
      <c r="B21525" s="74">
        <v>46224</v>
      </c>
      <c r="C21525" s="30" t="s">
        <v>692</v>
      </c>
      <c r="D21525" s="30" t="s">
        <v>693</v>
      </c>
      <c r="E21525" s="75">
        <v>86</v>
      </c>
      <c r="F21525" s="30" t="s">
        <v>60</v>
      </c>
      <c r="G21525" s="30" t="s">
        <v>61</v>
      </c>
      <c r="H21525" s="75">
        <v>4</v>
      </c>
    </row>
    <row r="21526" spans="1:8">
      <c r="A21526" s="43">
        <v>1974</v>
      </c>
      <c r="B21526" s="74">
        <v>46224</v>
      </c>
      <c r="C21526" s="30" t="s">
        <v>694</v>
      </c>
      <c r="D21526" s="30" t="s">
        <v>695</v>
      </c>
      <c r="E21526" s="75">
        <v>190</v>
      </c>
      <c r="F21526" s="30" t="s">
        <v>53</v>
      </c>
      <c r="G21526" s="30" t="s">
        <v>54</v>
      </c>
      <c r="H21526" s="75">
        <v>1</v>
      </c>
    </row>
    <row r="21527" spans="1:8">
      <c r="A21527" s="43">
        <v>1974</v>
      </c>
      <c r="B21527" s="74">
        <v>46224</v>
      </c>
      <c r="C21527" s="30" t="s">
        <v>696</v>
      </c>
      <c r="D21527" s="30" t="s">
        <v>697</v>
      </c>
      <c r="E21527" s="75">
        <v>36</v>
      </c>
      <c r="F21527" s="30" t="s">
        <v>76</v>
      </c>
      <c r="G21527" s="30" t="s">
        <v>77</v>
      </c>
      <c r="H21527" s="75">
        <v>1</v>
      </c>
    </row>
    <row r="21528" spans="1:8">
      <c r="A21528" s="43">
        <v>1974</v>
      </c>
      <c r="B21528" s="74">
        <v>46224</v>
      </c>
      <c r="C21528" s="30" t="s">
        <v>698</v>
      </c>
      <c r="D21528" s="30" t="s">
        <v>699</v>
      </c>
      <c r="E21528" s="75">
        <v>113</v>
      </c>
      <c r="F21528" s="30" t="s">
        <v>60</v>
      </c>
      <c r="G21528" s="30" t="s">
        <v>61</v>
      </c>
      <c r="H21528" s="75">
        <v>4</v>
      </c>
    </row>
    <row r="21529" spans="1:8">
      <c r="A21529" s="43">
        <v>1974</v>
      </c>
      <c r="B21529" s="74">
        <v>46224</v>
      </c>
      <c r="C21529" s="30" t="s">
        <v>700</v>
      </c>
      <c r="D21529" s="30" t="s">
        <v>701</v>
      </c>
      <c r="E21529" s="75">
        <v>93</v>
      </c>
      <c r="F21529" s="30" t="s">
        <v>70</v>
      </c>
      <c r="G21529" s="30" t="s">
        <v>71</v>
      </c>
      <c r="H21529" s="75">
        <v>2</v>
      </c>
    </row>
    <row r="21530" spans="1:8">
      <c r="A21530" s="43">
        <v>1974</v>
      </c>
      <c r="B21530" s="74">
        <v>46224</v>
      </c>
      <c r="C21530" s="30" t="s">
        <v>704</v>
      </c>
      <c r="D21530" s="30" t="s">
        <v>705</v>
      </c>
      <c r="E21530" s="75">
        <v>41</v>
      </c>
      <c r="F21530" s="30" t="s">
        <v>76</v>
      </c>
      <c r="G21530" s="30" t="s">
        <v>77</v>
      </c>
      <c r="H21530" s="75">
        <v>1</v>
      </c>
    </row>
    <row r="21531" spans="1:8">
      <c r="A21531" s="43">
        <v>1974</v>
      </c>
      <c r="B21531" s="74">
        <v>46224</v>
      </c>
      <c r="C21531" s="30" t="s">
        <v>706</v>
      </c>
      <c r="D21531" s="30" t="s">
        <v>707</v>
      </c>
      <c r="E21531" s="75">
        <v>296</v>
      </c>
      <c r="F21531" s="30" t="s">
        <v>78</v>
      </c>
      <c r="G21531" s="30" t="s">
        <v>79</v>
      </c>
      <c r="H21531" s="75">
        <v>2</v>
      </c>
    </row>
    <row r="21532" spans="1:8">
      <c r="A21532" s="43">
        <v>1974</v>
      </c>
      <c r="B21532" s="74">
        <v>46224</v>
      </c>
      <c r="C21532" s="30" t="s">
        <v>708</v>
      </c>
      <c r="D21532" s="30" t="s">
        <v>709</v>
      </c>
      <c r="E21532" s="75">
        <v>206</v>
      </c>
      <c r="F21532" s="30" t="s">
        <v>78</v>
      </c>
      <c r="G21532" s="30" t="s">
        <v>79</v>
      </c>
      <c r="H21532" s="75">
        <v>2</v>
      </c>
    </row>
    <row r="21533" spans="1:8">
      <c r="A21533" s="43">
        <v>1974</v>
      </c>
      <c r="B21533" s="74">
        <v>46224</v>
      </c>
      <c r="C21533" s="30" t="s">
        <v>716</v>
      </c>
      <c r="D21533" s="30" t="s">
        <v>717</v>
      </c>
      <c r="E21533" s="75">
        <v>24</v>
      </c>
      <c r="F21533" s="30" t="s">
        <v>76</v>
      </c>
      <c r="G21533" s="30" t="s">
        <v>77</v>
      </c>
      <c r="H21533" s="75">
        <v>1</v>
      </c>
    </row>
    <row r="21534" spans="1:8">
      <c r="A21534" s="43">
        <v>1974</v>
      </c>
      <c r="B21534" s="74">
        <v>46224</v>
      </c>
      <c r="C21534" s="30" t="s">
        <v>718</v>
      </c>
      <c r="D21534" s="30" t="s">
        <v>719</v>
      </c>
      <c r="E21534" s="75">
        <v>25</v>
      </c>
      <c r="F21534" s="30" t="s">
        <v>70</v>
      </c>
      <c r="G21534" s="30" t="s">
        <v>71</v>
      </c>
      <c r="H21534" s="75">
        <v>2</v>
      </c>
    </row>
    <row r="21535" spans="1:8">
      <c r="A21535" s="43">
        <v>1974</v>
      </c>
      <c r="B21535" s="74">
        <v>46224</v>
      </c>
      <c r="C21535" s="30" t="s">
        <v>730</v>
      </c>
      <c r="D21535" s="30" t="s">
        <v>731</v>
      </c>
      <c r="E21535" s="75">
        <v>1</v>
      </c>
      <c r="F21535" s="30" t="s">
        <v>76</v>
      </c>
      <c r="G21535" s="30" t="s">
        <v>77</v>
      </c>
      <c r="H21535" s="75">
        <v>1</v>
      </c>
    </row>
    <row r="21536" spans="1:8">
      <c r="A21536" s="43">
        <v>1974</v>
      </c>
      <c r="B21536" s="74">
        <v>46223</v>
      </c>
      <c r="C21536" s="30" t="s">
        <v>678</v>
      </c>
      <c r="D21536" s="30" t="s">
        <v>679</v>
      </c>
      <c r="E21536" s="75">
        <v>102</v>
      </c>
      <c r="F21536" s="30" t="s">
        <v>68</v>
      </c>
      <c r="G21536" s="30" t="s">
        <v>69</v>
      </c>
      <c r="H21536" s="75">
        <v>1</v>
      </c>
    </row>
    <row r="21537" spans="1:8">
      <c r="A21537" s="43">
        <v>1974</v>
      </c>
      <c r="B21537" s="74">
        <v>46223</v>
      </c>
      <c r="C21537" s="30" t="s">
        <v>680</v>
      </c>
      <c r="D21537" s="30" t="s">
        <v>681</v>
      </c>
      <c r="E21537" s="75">
        <v>129</v>
      </c>
      <c r="F21537" s="30" t="s">
        <v>70</v>
      </c>
      <c r="G21537" s="30" t="s">
        <v>71</v>
      </c>
      <c r="H21537" s="75">
        <v>2</v>
      </c>
    </row>
    <row r="21538" spans="1:8">
      <c r="A21538" s="43">
        <v>1974</v>
      </c>
      <c r="B21538" s="74">
        <v>46223</v>
      </c>
      <c r="C21538" s="30" t="s">
        <v>682</v>
      </c>
      <c r="D21538" s="30" t="s">
        <v>683</v>
      </c>
      <c r="E21538" s="75">
        <v>93</v>
      </c>
      <c r="F21538" s="30" t="s">
        <v>70</v>
      </c>
      <c r="G21538" s="30" t="s">
        <v>71</v>
      </c>
      <c r="H21538" s="75">
        <v>2</v>
      </c>
    </row>
    <row r="21539" spans="1:8">
      <c r="A21539" s="43">
        <v>1974</v>
      </c>
      <c r="B21539" s="74">
        <v>46223</v>
      </c>
      <c r="C21539" s="30" t="s">
        <v>686</v>
      </c>
      <c r="D21539" s="30" t="s">
        <v>687</v>
      </c>
      <c r="E21539" s="75">
        <v>72</v>
      </c>
      <c r="F21539" s="30" t="s">
        <v>70</v>
      </c>
      <c r="G21539" s="30" t="s">
        <v>71</v>
      </c>
      <c r="H21539" s="75">
        <v>2</v>
      </c>
    </row>
    <row r="21540" spans="1:8">
      <c r="A21540" s="43">
        <v>1974</v>
      </c>
      <c r="B21540" s="74">
        <v>46223</v>
      </c>
      <c r="C21540" s="30" t="s">
        <v>688</v>
      </c>
      <c r="D21540" s="30" t="s">
        <v>689</v>
      </c>
      <c r="E21540" s="75">
        <v>269</v>
      </c>
      <c r="F21540" s="30" t="s">
        <v>80</v>
      </c>
      <c r="G21540" s="30" t="s">
        <v>81</v>
      </c>
      <c r="H21540" s="75">
        <v>1</v>
      </c>
    </row>
    <row r="21541" spans="1:8">
      <c r="A21541" s="43">
        <v>1974</v>
      </c>
      <c r="B21541" s="74">
        <v>46223</v>
      </c>
      <c r="C21541" s="30" t="s">
        <v>692</v>
      </c>
      <c r="D21541" s="30" t="s">
        <v>693</v>
      </c>
      <c r="E21541" s="75">
        <v>69</v>
      </c>
      <c r="F21541" s="30" t="s">
        <v>60</v>
      </c>
      <c r="G21541" s="30" t="s">
        <v>61</v>
      </c>
      <c r="H21541" s="75">
        <v>4</v>
      </c>
    </row>
    <row r="21542" spans="1:8">
      <c r="A21542" s="43">
        <v>1974</v>
      </c>
      <c r="B21542" s="74">
        <v>46223</v>
      </c>
      <c r="C21542" s="30" t="s">
        <v>694</v>
      </c>
      <c r="D21542" s="30" t="s">
        <v>695</v>
      </c>
      <c r="E21542" s="75">
        <v>117</v>
      </c>
      <c r="F21542" s="30" t="s">
        <v>53</v>
      </c>
      <c r="G21542" s="30" t="s">
        <v>54</v>
      </c>
      <c r="H21542" s="75">
        <v>1</v>
      </c>
    </row>
    <row r="21543" spans="1:8">
      <c r="A21543" s="43">
        <v>1974</v>
      </c>
      <c r="B21543" s="74">
        <v>46223</v>
      </c>
      <c r="C21543" s="30" t="s">
        <v>698</v>
      </c>
      <c r="D21543" s="30" t="s">
        <v>699</v>
      </c>
      <c r="E21543" s="75">
        <v>157</v>
      </c>
      <c r="F21543" s="30" t="s">
        <v>60</v>
      </c>
      <c r="G21543" s="30" t="s">
        <v>61</v>
      </c>
      <c r="H21543" s="75">
        <v>4</v>
      </c>
    </row>
    <row r="21544" spans="1:8">
      <c r="A21544" s="43">
        <v>1974</v>
      </c>
      <c r="B21544" s="74">
        <v>46223</v>
      </c>
      <c r="C21544" s="30" t="s">
        <v>700</v>
      </c>
      <c r="D21544" s="30" t="s">
        <v>701</v>
      </c>
      <c r="E21544" s="75">
        <v>58</v>
      </c>
      <c r="F21544" s="30" t="s">
        <v>70</v>
      </c>
      <c r="G21544" s="30" t="s">
        <v>71</v>
      </c>
      <c r="H21544" s="75">
        <v>2</v>
      </c>
    </row>
    <row r="21545" spans="1:8">
      <c r="A21545" s="43">
        <v>1974</v>
      </c>
      <c r="B21545" s="74">
        <v>46223</v>
      </c>
      <c r="C21545" s="30" t="s">
        <v>702</v>
      </c>
      <c r="D21545" s="30" t="s">
        <v>703</v>
      </c>
      <c r="E21545" s="75">
        <v>2</v>
      </c>
      <c r="F21545" s="30" t="s">
        <v>76</v>
      </c>
      <c r="G21545" s="30" t="s">
        <v>77</v>
      </c>
      <c r="H21545" s="75">
        <v>1</v>
      </c>
    </row>
    <row r="21546" spans="1:8">
      <c r="A21546" s="43">
        <v>1974</v>
      </c>
      <c r="B21546" s="74">
        <v>46223</v>
      </c>
      <c r="C21546" s="30" t="s">
        <v>704</v>
      </c>
      <c r="D21546" s="30" t="s">
        <v>705</v>
      </c>
      <c r="E21546" s="75">
        <v>30</v>
      </c>
      <c r="F21546" s="30" t="s">
        <v>76</v>
      </c>
      <c r="G21546" s="30" t="s">
        <v>77</v>
      </c>
      <c r="H21546" s="75">
        <v>1</v>
      </c>
    </row>
    <row r="21547" spans="1:8">
      <c r="A21547" s="43">
        <v>1974</v>
      </c>
      <c r="B21547" s="74">
        <v>46223</v>
      </c>
      <c r="C21547" s="30" t="s">
        <v>706</v>
      </c>
      <c r="D21547" s="30" t="s">
        <v>707</v>
      </c>
      <c r="E21547" s="75">
        <v>92</v>
      </c>
      <c r="F21547" s="30" t="s">
        <v>80</v>
      </c>
      <c r="G21547" s="30" t="s">
        <v>81</v>
      </c>
      <c r="H21547" s="75">
        <v>1</v>
      </c>
    </row>
    <row r="21548" spans="1:8">
      <c r="A21548" s="43">
        <v>1974</v>
      </c>
      <c r="B21548" s="74">
        <v>46223</v>
      </c>
      <c r="C21548" s="30" t="s">
        <v>708</v>
      </c>
      <c r="D21548" s="30" t="s">
        <v>709</v>
      </c>
      <c r="E21548" s="75">
        <v>277</v>
      </c>
      <c r="F21548" s="30" t="s">
        <v>78</v>
      </c>
      <c r="G21548" s="30" t="s">
        <v>79</v>
      </c>
      <c r="H21548" s="75">
        <v>2</v>
      </c>
    </row>
    <row r="21549" spans="1:8">
      <c r="A21549" s="43">
        <v>1974</v>
      </c>
      <c r="B21549" s="74">
        <v>46223</v>
      </c>
      <c r="C21549" s="30" t="s">
        <v>716</v>
      </c>
      <c r="D21549" s="30" t="s">
        <v>717</v>
      </c>
      <c r="E21549" s="75">
        <v>25</v>
      </c>
      <c r="F21549" s="30" t="s">
        <v>70</v>
      </c>
      <c r="G21549" s="30" t="s">
        <v>71</v>
      </c>
      <c r="H21549" s="75">
        <v>2</v>
      </c>
    </row>
    <row r="21550" spans="1:8">
      <c r="A21550" s="43">
        <v>1974</v>
      </c>
      <c r="B21550" s="74">
        <v>46223</v>
      </c>
      <c r="C21550" s="30" t="s">
        <v>718</v>
      </c>
      <c r="D21550" s="30" t="s">
        <v>719</v>
      </c>
      <c r="E21550" s="75">
        <v>26</v>
      </c>
      <c r="F21550" s="30" t="s">
        <v>70</v>
      </c>
      <c r="G21550" s="30" t="s">
        <v>71</v>
      </c>
      <c r="H21550" s="75">
        <v>2</v>
      </c>
    </row>
    <row r="21551" spans="1:8">
      <c r="A21551" s="43">
        <v>1974</v>
      </c>
      <c r="B21551" s="74">
        <v>46223</v>
      </c>
      <c r="C21551" s="30" t="s">
        <v>724</v>
      </c>
      <c r="D21551" s="30" t="s">
        <v>725</v>
      </c>
      <c r="E21551" s="75">
        <v>32</v>
      </c>
      <c r="F21551" s="30" t="s">
        <v>76</v>
      </c>
      <c r="G21551" s="30" t="s">
        <v>77</v>
      </c>
      <c r="H21551" s="75">
        <v>1</v>
      </c>
    </row>
    <row r="21552" spans="1:8">
      <c r="A21552" s="43">
        <v>1974</v>
      </c>
      <c r="B21552" s="74">
        <v>46223</v>
      </c>
      <c r="C21552" s="30" t="s">
        <v>728</v>
      </c>
      <c r="D21552" s="30" t="s">
        <v>729</v>
      </c>
      <c r="E21552" s="75">
        <v>18</v>
      </c>
      <c r="F21552" s="30" t="s">
        <v>70</v>
      </c>
      <c r="G21552" s="30" t="s">
        <v>71</v>
      </c>
      <c r="H21552" s="75">
        <v>2</v>
      </c>
    </row>
    <row r="21553" spans="1:8">
      <c r="A21553" s="43">
        <v>1974</v>
      </c>
      <c r="B21553" s="74">
        <v>46223</v>
      </c>
      <c r="C21553" s="30" t="s">
        <v>730</v>
      </c>
      <c r="D21553" s="30" t="s">
        <v>731</v>
      </c>
      <c r="E21553" s="75">
        <v>37</v>
      </c>
      <c r="F21553" s="30" t="s">
        <v>70</v>
      </c>
      <c r="G21553" s="30" t="s">
        <v>71</v>
      </c>
      <c r="H21553" s="75">
        <v>2</v>
      </c>
    </row>
    <row r="21554" spans="1:8">
      <c r="A21554" s="43">
        <v>1974</v>
      </c>
      <c r="B21554" s="74">
        <v>46221</v>
      </c>
      <c r="C21554" s="30" t="s">
        <v>671</v>
      </c>
      <c r="D21554" s="30" t="s">
        <v>672</v>
      </c>
      <c r="E21554" s="75">
        <v>1</v>
      </c>
      <c r="F21554" s="30" t="s">
        <v>76</v>
      </c>
      <c r="G21554" s="30" t="s">
        <v>77</v>
      </c>
      <c r="H21554" s="75">
        <v>1</v>
      </c>
    </row>
    <row r="21555" spans="1:8">
      <c r="A21555" s="43">
        <v>1974</v>
      </c>
      <c r="B21555" s="74">
        <v>46221</v>
      </c>
      <c r="C21555" s="30" t="s">
        <v>686</v>
      </c>
      <c r="D21555" s="30" t="s">
        <v>687</v>
      </c>
      <c r="E21555" s="75">
        <v>28</v>
      </c>
      <c r="F21555" s="30" t="s">
        <v>68</v>
      </c>
      <c r="G21555" s="30" t="s">
        <v>69</v>
      </c>
      <c r="H21555" s="75">
        <v>1</v>
      </c>
    </row>
    <row r="21556" spans="1:8">
      <c r="A21556" s="43">
        <v>1974</v>
      </c>
      <c r="B21556" s="74">
        <v>46221</v>
      </c>
      <c r="C21556" s="30" t="s">
        <v>688</v>
      </c>
      <c r="D21556" s="30" t="s">
        <v>689</v>
      </c>
      <c r="E21556" s="75">
        <v>25</v>
      </c>
      <c r="F21556" s="30" t="s">
        <v>63</v>
      </c>
      <c r="G21556" s="30" t="s">
        <v>64</v>
      </c>
      <c r="H21556" s="75">
        <v>2</v>
      </c>
    </row>
    <row r="21557" spans="1:8">
      <c r="A21557" s="43">
        <v>1974</v>
      </c>
      <c r="B21557" s="74">
        <v>46221</v>
      </c>
      <c r="C21557" s="30" t="s">
        <v>692</v>
      </c>
      <c r="D21557" s="30" t="s">
        <v>693</v>
      </c>
      <c r="E21557" s="75">
        <v>65</v>
      </c>
      <c r="F21557" s="30" t="s">
        <v>74</v>
      </c>
      <c r="G21557" s="30" t="s">
        <v>75</v>
      </c>
      <c r="H21557" s="75">
        <v>2</v>
      </c>
    </row>
    <row r="21558" spans="1:8">
      <c r="A21558" s="43">
        <v>1974</v>
      </c>
      <c r="B21558" s="74">
        <v>46221</v>
      </c>
      <c r="C21558" s="30" t="s">
        <v>694</v>
      </c>
      <c r="D21558" s="30" t="s">
        <v>695</v>
      </c>
      <c r="E21558" s="75">
        <v>72</v>
      </c>
      <c r="F21558" s="30" t="s">
        <v>53</v>
      </c>
      <c r="G21558" s="30" t="s">
        <v>54</v>
      </c>
      <c r="H21558" s="75">
        <v>1</v>
      </c>
    </row>
    <row r="21559" spans="1:8">
      <c r="A21559" s="43">
        <v>1974</v>
      </c>
      <c r="B21559" s="74">
        <v>46221</v>
      </c>
      <c r="C21559" s="30" t="s">
        <v>698</v>
      </c>
      <c r="D21559" s="30" t="s">
        <v>699</v>
      </c>
      <c r="E21559" s="75">
        <v>10</v>
      </c>
      <c r="F21559" s="30" t="s">
        <v>68</v>
      </c>
      <c r="G21559" s="30" t="s">
        <v>69</v>
      </c>
      <c r="H21559" s="75">
        <v>1</v>
      </c>
    </row>
    <row r="21560" spans="1:8">
      <c r="A21560" s="43">
        <v>1974</v>
      </c>
      <c r="B21560" s="74">
        <v>46221</v>
      </c>
      <c r="C21560" s="30" t="s">
        <v>700</v>
      </c>
      <c r="D21560" s="30" t="s">
        <v>701</v>
      </c>
      <c r="E21560" s="75">
        <v>22</v>
      </c>
      <c r="F21560" s="30" t="s">
        <v>68</v>
      </c>
      <c r="G21560" s="30" t="s">
        <v>69</v>
      </c>
      <c r="H21560" s="75">
        <v>1</v>
      </c>
    </row>
    <row r="21561" spans="1:8">
      <c r="A21561" s="43">
        <v>1974</v>
      </c>
      <c r="B21561" s="74">
        <v>46221</v>
      </c>
      <c r="C21561" s="30" t="s">
        <v>716</v>
      </c>
      <c r="D21561" s="30" t="s">
        <v>717</v>
      </c>
      <c r="E21561" s="75">
        <v>23</v>
      </c>
      <c r="F21561" s="30" t="s">
        <v>70</v>
      </c>
      <c r="G21561" s="30" t="s">
        <v>71</v>
      </c>
      <c r="H21561" s="75">
        <v>2</v>
      </c>
    </row>
    <row r="21562" spans="1:8">
      <c r="A21562" s="43">
        <v>1974</v>
      </c>
      <c r="B21562" s="74">
        <v>46221</v>
      </c>
      <c r="C21562" s="30" t="s">
        <v>728</v>
      </c>
      <c r="D21562" s="30" t="s">
        <v>729</v>
      </c>
      <c r="E21562" s="75">
        <v>12</v>
      </c>
      <c r="F21562" s="30" t="s">
        <v>70</v>
      </c>
      <c r="G21562" s="30" t="s">
        <v>71</v>
      </c>
      <c r="H21562" s="75">
        <v>2</v>
      </c>
    </row>
    <row r="21563" spans="1:8">
      <c r="A21563" s="43">
        <v>1974</v>
      </c>
      <c r="B21563" s="74">
        <v>46221</v>
      </c>
      <c r="C21563" s="30" t="s">
        <v>730</v>
      </c>
      <c r="D21563" s="30" t="s">
        <v>731</v>
      </c>
      <c r="E21563" s="75">
        <v>26</v>
      </c>
      <c r="F21563" s="30" t="s">
        <v>70</v>
      </c>
      <c r="G21563" s="30" t="s">
        <v>71</v>
      </c>
      <c r="H21563" s="75">
        <v>2</v>
      </c>
    </row>
    <row r="21564" spans="1:8">
      <c r="A21564" s="43">
        <v>1979</v>
      </c>
      <c r="B21564" s="74">
        <v>46281</v>
      </c>
      <c r="C21564" s="30" t="s">
        <v>732</v>
      </c>
      <c r="D21564" s="30" t="s">
        <v>733</v>
      </c>
      <c r="E21564" s="75">
        <v>19</v>
      </c>
      <c r="F21564" s="30" t="s">
        <v>70</v>
      </c>
      <c r="G21564" s="30" t="s">
        <v>71</v>
      </c>
      <c r="H21564" s="75">
        <v>2</v>
      </c>
    </row>
    <row r="21565" spans="1:8">
      <c r="A21565" s="43">
        <v>1979</v>
      </c>
      <c r="B21565" s="74">
        <v>46281</v>
      </c>
      <c r="C21565" s="30" t="s">
        <v>734</v>
      </c>
      <c r="D21565" s="30" t="s">
        <v>735</v>
      </c>
      <c r="E21565" s="75">
        <v>19</v>
      </c>
      <c r="F21565" s="30" t="s">
        <v>68</v>
      </c>
      <c r="G21565" s="30" t="s">
        <v>69</v>
      </c>
      <c r="H21565" s="75">
        <v>1</v>
      </c>
    </row>
    <row r="21566" spans="1:8">
      <c r="A21566" s="43">
        <v>1979</v>
      </c>
      <c r="B21566" s="74">
        <v>46280</v>
      </c>
      <c r="C21566" s="30" t="s">
        <v>5072</v>
      </c>
      <c r="D21566" s="30" t="s">
        <v>5073</v>
      </c>
      <c r="E21566" s="75">
        <v>18</v>
      </c>
      <c r="F21566" s="30" t="s">
        <v>70</v>
      </c>
      <c r="G21566" s="30" t="s">
        <v>71</v>
      </c>
      <c r="H21566" s="75">
        <v>2</v>
      </c>
    </row>
    <row r="21567" spans="1:8">
      <c r="A21567" s="43">
        <v>1979</v>
      </c>
      <c r="B21567" s="74">
        <v>46280</v>
      </c>
      <c r="C21567" s="30" t="s">
        <v>732</v>
      </c>
      <c r="D21567" s="30" t="s">
        <v>733</v>
      </c>
      <c r="E21567" s="75">
        <v>134</v>
      </c>
      <c r="F21567" s="30" t="s">
        <v>70</v>
      </c>
      <c r="G21567" s="30" t="s">
        <v>71</v>
      </c>
      <c r="H21567" s="75">
        <v>2</v>
      </c>
    </row>
    <row r="21568" spans="1:8">
      <c r="A21568" s="43">
        <v>1979</v>
      </c>
      <c r="B21568" s="74">
        <v>46280</v>
      </c>
      <c r="C21568" s="30" t="s">
        <v>734</v>
      </c>
      <c r="D21568" s="30" t="s">
        <v>735</v>
      </c>
      <c r="E21568" s="75">
        <v>181</v>
      </c>
      <c r="F21568" s="30" t="s">
        <v>70</v>
      </c>
      <c r="G21568" s="30" t="s">
        <v>71</v>
      </c>
      <c r="H21568" s="75">
        <v>2</v>
      </c>
    </row>
    <row r="21569" spans="1:8">
      <c r="A21569" s="43">
        <v>1979</v>
      </c>
      <c r="B21569" s="74">
        <v>46280</v>
      </c>
      <c r="C21569" s="30" t="s">
        <v>736</v>
      </c>
      <c r="D21569" s="30" t="s">
        <v>737</v>
      </c>
      <c r="E21569" s="75">
        <v>118</v>
      </c>
      <c r="F21569" s="30" t="s">
        <v>80</v>
      </c>
      <c r="G21569" s="30" t="s">
        <v>81</v>
      </c>
      <c r="H21569" s="75">
        <v>1</v>
      </c>
    </row>
    <row r="21570" spans="1:8">
      <c r="A21570" s="43">
        <v>1979</v>
      </c>
      <c r="B21570" s="74">
        <v>46280</v>
      </c>
      <c r="C21570" s="30" t="s">
        <v>740</v>
      </c>
      <c r="D21570" s="30" t="s">
        <v>741</v>
      </c>
      <c r="E21570" s="75">
        <v>16</v>
      </c>
      <c r="F21570" s="30" t="s">
        <v>76</v>
      </c>
      <c r="G21570" s="30" t="s">
        <v>77</v>
      </c>
      <c r="H21570" s="75">
        <v>1</v>
      </c>
    </row>
    <row r="21571" spans="1:8">
      <c r="A21571" s="43">
        <v>1979</v>
      </c>
      <c r="B21571" s="74">
        <v>46280</v>
      </c>
      <c r="C21571" s="30" t="s">
        <v>742</v>
      </c>
      <c r="D21571" s="30" t="s">
        <v>743</v>
      </c>
      <c r="E21571" s="75">
        <v>112</v>
      </c>
      <c r="F21571" s="30" t="s">
        <v>60</v>
      </c>
      <c r="G21571" s="30" t="s">
        <v>61</v>
      </c>
      <c r="H21571" s="75">
        <v>4</v>
      </c>
    </row>
    <row r="21572" spans="1:8">
      <c r="A21572" s="43">
        <v>1979</v>
      </c>
      <c r="B21572" s="74">
        <v>46280</v>
      </c>
      <c r="C21572" s="30" t="s">
        <v>744</v>
      </c>
      <c r="D21572" s="30" t="s">
        <v>745</v>
      </c>
      <c r="E21572" s="75">
        <v>272</v>
      </c>
      <c r="F21572" s="30" t="s">
        <v>70</v>
      </c>
      <c r="G21572" s="30" t="s">
        <v>71</v>
      </c>
      <c r="H21572" s="75">
        <v>2</v>
      </c>
    </row>
    <row r="21573" spans="1:8">
      <c r="A21573" s="43">
        <v>1979</v>
      </c>
      <c r="B21573" s="74">
        <v>46280</v>
      </c>
      <c r="C21573" s="30" t="s">
        <v>746</v>
      </c>
      <c r="D21573" s="30" t="s">
        <v>747</v>
      </c>
      <c r="E21573" s="75">
        <v>76</v>
      </c>
      <c r="F21573" s="30" t="s">
        <v>60</v>
      </c>
      <c r="G21573" s="30" t="s">
        <v>61</v>
      </c>
      <c r="H21573" s="75">
        <v>4</v>
      </c>
    </row>
    <row r="21574" spans="1:8">
      <c r="A21574" s="43">
        <v>1979</v>
      </c>
      <c r="B21574" s="74">
        <v>46280</v>
      </c>
      <c r="C21574" s="30" t="s">
        <v>5074</v>
      </c>
      <c r="D21574" s="30" t="s">
        <v>5075</v>
      </c>
      <c r="E21574" s="75">
        <v>76</v>
      </c>
      <c r="F21574" s="30" t="s">
        <v>53</v>
      </c>
      <c r="G21574" s="30" t="s">
        <v>54</v>
      </c>
      <c r="H21574" s="75">
        <v>1</v>
      </c>
    </row>
    <row r="21575" spans="1:8">
      <c r="A21575" s="43">
        <v>1979</v>
      </c>
      <c r="B21575" s="74">
        <v>46280</v>
      </c>
      <c r="C21575" s="30" t="s">
        <v>756</v>
      </c>
      <c r="D21575" s="30" t="s">
        <v>757</v>
      </c>
      <c r="E21575" s="75">
        <v>107</v>
      </c>
      <c r="F21575" s="30" t="s">
        <v>53</v>
      </c>
      <c r="G21575" s="30" t="s">
        <v>54</v>
      </c>
      <c r="H21575" s="75">
        <v>1</v>
      </c>
    </row>
    <row r="21576" spans="1:8">
      <c r="A21576" s="43">
        <v>1979</v>
      </c>
      <c r="B21576" s="74">
        <v>46280</v>
      </c>
      <c r="C21576" s="30" t="s">
        <v>758</v>
      </c>
      <c r="D21576" s="30" t="s">
        <v>759</v>
      </c>
      <c r="E21576" s="75">
        <v>42</v>
      </c>
      <c r="F21576" s="30" t="s">
        <v>53</v>
      </c>
      <c r="G21576" s="30" t="s">
        <v>54</v>
      </c>
      <c r="H21576" s="75">
        <v>1</v>
      </c>
    </row>
    <row r="21577" spans="1:8">
      <c r="A21577" s="43">
        <v>1979</v>
      </c>
      <c r="B21577" s="74">
        <v>46280</v>
      </c>
      <c r="C21577" s="30" t="s">
        <v>760</v>
      </c>
      <c r="D21577" s="30" t="s">
        <v>761</v>
      </c>
      <c r="E21577" s="75">
        <v>85</v>
      </c>
      <c r="F21577" s="30" t="s">
        <v>80</v>
      </c>
      <c r="G21577" s="30" t="s">
        <v>81</v>
      </c>
      <c r="H21577" s="75">
        <v>1</v>
      </c>
    </row>
    <row r="21578" spans="1:8">
      <c r="A21578" s="43">
        <v>1979</v>
      </c>
      <c r="B21578" s="74">
        <v>46280</v>
      </c>
      <c r="C21578" s="30" t="s">
        <v>764</v>
      </c>
      <c r="D21578" s="30" t="s">
        <v>765</v>
      </c>
      <c r="E21578" s="75">
        <v>18</v>
      </c>
      <c r="F21578" s="30" t="s">
        <v>70</v>
      </c>
      <c r="G21578" s="30" t="s">
        <v>71</v>
      </c>
      <c r="H21578" s="75">
        <v>2</v>
      </c>
    </row>
    <row r="21579" spans="1:8">
      <c r="A21579" s="43">
        <v>1979</v>
      </c>
      <c r="B21579" s="74">
        <v>46279</v>
      </c>
      <c r="C21579" s="30" t="s">
        <v>732</v>
      </c>
      <c r="D21579" s="30" t="s">
        <v>733</v>
      </c>
      <c r="E21579" s="75">
        <v>186</v>
      </c>
      <c r="F21579" s="30" t="s">
        <v>70</v>
      </c>
      <c r="G21579" s="30" t="s">
        <v>71</v>
      </c>
      <c r="H21579" s="75">
        <v>2</v>
      </c>
    </row>
    <row r="21580" spans="1:8">
      <c r="A21580" s="43">
        <v>1979</v>
      </c>
      <c r="B21580" s="74">
        <v>46279</v>
      </c>
      <c r="C21580" s="30" t="s">
        <v>734</v>
      </c>
      <c r="D21580" s="30" t="s">
        <v>735</v>
      </c>
      <c r="E21580" s="75">
        <v>91</v>
      </c>
      <c r="F21580" s="30" t="s">
        <v>70</v>
      </c>
      <c r="G21580" s="30" t="s">
        <v>71</v>
      </c>
      <c r="H21580" s="75">
        <v>2</v>
      </c>
    </row>
    <row r="21581" spans="1:8">
      <c r="A21581" s="43">
        <v>1979</v>
      </c>
      <c r="B21581" s="74">
        <v>46279</v>
      </c>
      <c r="C21581" s="30" t="s">
        <v>736</v>
      </c>
      <c r="D21581" s="30" t="s">
        <v>737</v>
      </c>
      <c r="E21581" s="75">
        <v>248</v>
      </c>
      <c r="F21581" s="30" t="s">
        <v>80</v>
      </c>
      <c r="G21581" s="30" t="s">
        <v>81</v>
      </c>
      <c r="H21581" s="75">
        <v>1</v>
      </c>
    </row>
    <row r="21582" spans="1:8">
      <c r="A21582" s="43">
        <v>1979</v>
      </c>
      <c r="B21582" s="74">
        <v>46279</v>
      </c>
      <c r="C21582" s="30" t="s">
        <v>740</v>
      </c>
      <c r="D21582" s="30" t="s">
        <v>741</v>
      </c>
      <c r="E21582" s="75">
        <v>30</v>
      </c>
      <c r="F21582" s="30" t="s">
        <v>70</v>
      </c>
      <c r="G21582" s="30" t="s">
        <v>71</v>
      </c>
      <c r="H21582" s="75">
        <v>2</v>
      </c>
    </row>
    <row r="21583" spans="1:8">
      <c r="A21583" s="43">
        <v>1979</v>
      </c>
      <c r="B21583" s="74">
        <v>46279</v>
      </c>
      <c r="C21583" s="30" t="s">
        <v>742</v>
      </c>
      <c r="D21583" s="30" t="s">
        <v>743</v>
      </c>
      <c r="E21583" s="75">
        <v>111</v>
      </c>
      <c r="F21583" s="30" t="s">
        <v>60</v>
      </c>
      <c r="G21583" s="30" t="s">
        <v>61</v>
      </c>
      <c r="H21583" s="75">
        <v>4</v>
      </c>
    </row>
    <row r="21584" spans="1:8">
      <c r="A21584" s="43">
        <v>1979</v>
      </c>
      <c r="B21584" s="74">
        <v>46279</v>
      </c>
      <c r="C21584" s="30" t="s">
        <v>744</v>
      </c>
      <c r="D21584" s="30" t="s">
        <v>745</v>
      </c>
      <c r="E21584" s="75">
        <v>288</v>
      </c>
      <c r="F21584" s="30" t="s">
        <v>70</v>
      </c>
      <c r="G21584" s="30" t="s">
        <v>71</v>
      </c>
      <c r="H21584" s="75">
        <v>2</v>
      </c>
    </row>
    <row r="21585" spans="1:8">
      <c r="A21585" s="43">
        <v>1979</v>
      </c>
      <c r="B21585" s="74">
        <v>46279</v>
      </c>
      <c r="C21585" s="30" t="s">
        <v>746</v>
      </c>
      <c r="D21585" s="30" t="s">
        <v>747</v>
      </c>
      <c r="E21585" s="75">
        <v>136</v>
      </c>
      <c r="F21585" s="30" t="s">
        <v>5020</v>
      </c>
      <c r="G21585" s="30" t="s">
        <v>5021</v>
      </c>
      <c r="H21585" s="75">
        <v>3</v>
      </c>
    </row>
    <row r="21586" spans="1:8">
      <c r="A21586" s="43">
        <v>1979</v>
      </c>
      <c r="B21586" s="74">
        <v>46279</v>
      </c>
      <c r="C21586" s="30" t="s">
        <v>5074</v>
      </c>
      <c r="D21586" s="30" t="s">
        <v>5075</v>
      </c>
      <c r="E21586" s="75">
        <v>58</v>
      </c>
      <c r="F21586" s="30" t="s">
        <v>53</v>
      </c>
      <c r="G21586" s="30" t="s">
        <v>54</v>
      </c>
      <c r="H21586" s="75">
        <v>1</v>
      </c>
    </row>
    <row r="21587" spans="1:8">
      <c r="A21587" s="43">
        <v>1979</v>
      </c>
      <c r="B21587" s="74">
        <v>46279</v>
      </c>
      <c r="C21587" s="30" t="s">
        <v>756</v>
      </c>
      <c r="D21587" s="30" t="s">
        <v>757</v>
      </c>
      <c r="E21587" s="75">
        <v>171</v>
      </c>
      <c r="F21587" s="30" t="s">
        <v>53</v>
      </c>
      <c r="G21587" s="30" t="s">
        <v>54</v>
      </c>
      <c r="H21587" s="75">
        <v>1</v>
      </c>
    </row>
    <row r="21588" spans="1:8">
      <c r="A21588" s="43">
        <v>1979</v>
      </c>
      <c r="B21588" s="74">
        <v>46279</v>
      </c>
      <c r="C21588" s="30" t="s">
        <v>758</v>
      </c>
      <c r="D21588" s="30" t="s">
        <v>759</v>
      </c>
      <c r="E21588" s="75">
        <v>136</v>
      </c>
      <c r="F21588" s="30" t="s">
        <v>66</v>
      </c>
      <c r="G21588" s="30" t="s">
        <v>67</v>
      </c>
      <c r="H21588" s="75">
        <v>2</v>
      </c>
    </row>
    <row r="21589" spans="1:8">
      <c r="A21589" s="43">
        <v>1979</v>
      </c>
      <c r="B21589" s="74">
        <v>46279</v>
      </c>
      <c r="C21589" s="30" t="s">
        <v>760</v>
      </c>
      <c r="D21589" s="30" t="s">
        <v>761</v>
      </c>
      <c r="E21589" s="75">
        <v>43</v>
      </c>
      <c r="F21589" s="30" t="s">
        <v>80</v>
      </c>
      <c r="G21589" s="30" t="s">
        <v>81</v>
      </c>
      <c r="H21589" s="75">
        <v>1</v>
      </c>
    </row>
    <row r="21590" spans="1:8">
      <c r="A21590" s="43">
        <v>1979</v>
      </c>
      <c r="B21590" s="74">
        <v>46279</v>
      </c>
      <c r="C21590" s="30" t="s">
        <v>764</v>
      </c>
      <c r="D21590" s="30" t="s">
        <v>765</v>
      </c>
      <c r="E21590" s="75">
        <v>82</v>
      </c>
      <c r="F21590" s="30" t="s">
        <v>70</v>
      </c>
      <c r="G21590" s="30" t="s">
        <v>71</v>
      </c>
      <c r="H21590" s="75">
        <v>2</v>
      </c>
    </row>
    <row r="21591" spans="1:8">
      <c r="A21591" s="43">
        <v>1979</v>
      </c>
      <c r="B21591" s="74">
        <v>46279</v>
      </c>
      <c r="C21591" s="30" t="s">
        <v>5076</v>
      </c>
      <c r="D21591" s="30" t="s">
        <v>5077</v>
      </c>
      <c r="E21591" s="75">
        <v>294</v>
      </c>
      <c r="F21591" s="30" t="s">
        <v>80</v>
      </c>
      <c r="G21591" s="30" t="s">
        <v>81</v>
      </c>
      <c r="H21591" s="75">
        <v>1</v>
      </c>
    </row>
    <row r="21592" spans="1:8">
      <c r="A21592" s="43">
        <v>1979</v>
      </c>
      <c r="B21592" s="74">
        <v>46277</v>
      </c>
      <c r="C21592" s="30" t="s">
        <v>732</v>
      </c>
      <c r="D21592" s="30" t="s">
        <v>733</v>
      </c>
      <c r="E21592" s="75">
        <v>69</v>
      </c>
      <c r="F21592" s="30" t="s">
        <v>70</v>
      </c>
      <c r="G21592" s="30" t="s">
        <v>71</v>
      </c>
      <c r="H21592" s="75">
        <v>2</v>
      </c>
    </row>
    <row r="21593" spans="1:8">
      <c r="A21593" s="43">
        <v>1979</v>
      </c>
      <c r="B21593" s="74">
        <v>46277</v>
      </c>
      <c r="C21593" s="30" t="s">
        <v>734</v>
      </c>
      <c r="D21593" s="30" t="s">
        <v>735</v>
      </c>
      <c r="E21593" s="75">
        <v>40</v>
      </c>
      <c r="F21593" s="30" t="s">
        <v>68</v>
      </c>
      <c r="G21593" s="30" t="s">
        <v>69</v>
      </c>
      <c r="H21593" s="75">
        <v>1</v>
      </c>
    </row>
    <row r="21594" spans="1:8">
      <c r="A21594" s="43">
        <v>1979</v>
      </c>
      <c r="B21594" s="74">
        <v>46277</v>
      </c>
      <c r="C21594" s="30" t="s">
        <v>742</v>
      </c>
      <c r="D21594" s="30" t="s">
        <v>743</v>
      </c>
      <c r="E21594" s="75">
        <v>38</v>
      </c>
      <c r="F21594" s="30" t="s">
        <v>72</v>
      </c>
      <c r="G21594" s="30" t="s">
        <v>73</v>
      </c>
      <c r="H21594" s="75">
        <v>3</v>
      </c>
    </row>
    <row r="21595" spans="1:8">
      <c r="A21595" s="43">
        <v>1979</v>
      </c>
      <c r="B21595" s="74">
        <v>46277</v>
      </c>
      <c r="C21595" s="30" t="s">
        <v>746</v>
      </c>
      <c r="D21595" s="30" t="s">
        <v>747</v>
      </c>
      <c r="E21595" s="75">
        <v>76</v>
      </c>
      <c r="F21595" s="30" t="s">
        <v>5020</v>
      </c>
      <c r="G21595" s="30" t="s">
        <v>5021</v>
      </c>
      <c r="H21595" s="75">
        <v>3</v>
      </c>
    </row>
    <row r="21596" spans="1:8">
      <c r="A21596" s="43">
        <v>1979</v>
      </c>
      <c r="B21596" s="74">
        <v>46277</v>
      </c>
      <c r="C21596" s="30" t="s">
        <v>754</v>
      </c>
      <c r="D21596" s="30" t="s">
        <v>755</v>
      </c>
      <c r="E21596" s="75">
        <v>29</v>
      </c>
      <c r="F21596" s="30" t="s">
        <v>53</v>
      </c>
      <c r="G21596" s="30" t="s">
        <v>54</v>
      </c>
      <c r="H21596" s="75">
        <v>1</v>
      </c>
    </row>
    <row r="21597" spans="1:8">
      <c r="A21597" s="43">
        <v>1979</v>
      </c>
      <c r="B21597" s="74">
        <v>46277</v>
      </c>
      <c r="C21597" s="30" t="s">
        <v>756</v>
      </c>
      <c r="D21597" s="30" t="s">
        <v>757</v>
      </c>
      <c r="E21597" s="75">
        <v>157</v>
      </c>
      <c r="F21597" s="30" t="s">
        <v>53</v>
      </c>
      <c r="G21597" s="30" t="s">
        <v>54</v>
      </c>
      <c r="H21597" s="75">
        <v>1</v>
      </c>
    </row>
    <row r="21598" spans="1:8">
      <c r="A21598" s="43">
        <v>1979</v>
      </c>
      <c r="B21598" s="74">
        <v>46277</v>
      </c>
      <c r="C21598" s="30" t="s">
        <v>758</v>
      </c>
      <c r="D21598" s="30" t="s">
        <v>759</v>
      </c>
      <c r="E21598" s="75">
        <v>77</v>
      </c>
      <c r="F21598" s="30" t="s">
        <v>63</v>
      </c>
      <c r="G21598" s="30" t="s">
        <v>64</v>
      </c>
      <c r="H21598" s="75">
        <v>2</v>
      </c>
    </row>
    <row r="21599" spans="1:8">
      <c r="A21599" s="43">
        <v>1979</v>
      </c>
      <c r="B21599" s="74">
        <v>46276</v>
      </c>
      <c r="C21599" s="30" t="s">
        <v>732</v>
      </c>
      <c r="D21599" s="30" t="s">
        <v>733</v>
      </c>
      <c r="E21599" s="75">
        <v>179</v>
      </c>
      <c r="F21599" s="30" t="s">
        <v>68</v>
      </c>
      <c r="G21599" s="30" t="s">
        <v>69</v>
      </c>
      <c r="H21599" s="75">
        <v>1</v>
      </c>
    </row>
    <row r="21600" spans="1:8">
      <c r="A21600" s="43">
        <v>1979</v>
      </c>
      <c r="B21600" s="74">
        <v>46276</v>
      </c>
      <c r="C21600" s="30" t="s">
        <v>734</v>
      </c>
      <c r="D21600" s="30" t="s">
        <v>735</v>
      </c>
      <c r="E21600" s="75">
        <v>131</v>
      </c>
      <c r="F21600" s="30" t="s">
        <v>70</v>
      </c>
      <c r="G21600" s="30" t="s">
        <v>71</v>
      </c>
      <c r="H21600" s="75">
        <v>2</v>
      </c>
    </row>
    <row r="21601" spans="1:8">
      <c r="A21601" s="43">
        <v>1979</v>
      </c>
      <c r="B21601" s="74">
        <v>46276</v>
      </c>
      <c r="C21601" s="30" t="s">
        <v>736</v>
      </c>
      <c r="D21601" s="30" t="s">
        <v>737</v>
      </c>
      <c r="E21601" s="75">
        <v>39</v>
      </c>
      <c r="F21601" s="30" t="s">
        <v>80</v>
      </c>
      <c r="G21601" s="30" t="s">
        <v>81</v>
      </c>
      <c r="H21601" s="75">
        <v>1</v>
      </c>
    </row>
    <row r="21602" spans="1:8">
      <c r="A21602" s="43">
        <v>1979</v>
      </c>
      <c r="B21602" s="74">
        <v>46276</v>
      </c>
      <c r="C21602" s="30" t="s">
        <v>738</v>
      </c>
      <c r="D21602" s="30" t="s">
        <v>739</v>
      </c>
      <c r="E21602" s="75">
        <v>69</v>
      </c>
      <c r="F21602" s="30" t="s">
        <v>53</v>
      </c>
      <c r="G21602" s="30" t="s">
        <v>54</v>
      </c>
      <c r="H21602" s="75">
        <v>1</v>
      </c>
    </row>
    <row r="21603" spans="1:8">
      <c r="A21603" s="43">
        <v>1979</v>
      </c>
      <c r="B21603" s="74">
        <v>46276</v>
      </c>
      <c r="C21603" s="30" t="s">
        <v>740</v>
      </c>
      <c r="D21603" s="30" t="s">
        <v>741</v>
      </c>
      <c r="E21603" s="75">
        <v>143</v>
      </c>
      <c r="F21603" s="30" t="s">
        <v>78</v>
      </c>
      <c r="G21603" s="30" t="s">
        <v>79</v>
      </c>
      <c r="H21603" s="75">
        <v>2</v>
      </c>
    </row>
    <row r="21604" spans="1:8">
      <c r="A21604" s="43">
        <v>1979</v>
      </c>
      <c r="B21604" s="74">
        <v>46276</v>
      </c>
      <c r="C21604" s="30" t="s">
        <v>742</v>
      </c>
      <c r="D21604" s="30" t="s">
        <v>743</v>
      </c>
      <c r="E21604" s="75">
        <v>120</v>
      </c>
      <c r="F21604" s="30" t="s">
        <v>72</v>
      </c>
      <c r="G21604" s="30" t="s">
        <v>73</v>
      </c>
      <c r="H21604" s="75">
        <v>3</v>
      </c>
    </row>
    <row r="21605" spans="1:8">
      <c r="A21605" s="43">
        <v>1979</v>
      </c>
      <c r="B21605" s="74">
        <v>46276</v>
      </c>
      <c r="C21605" s="30" t="s">
        <v>744</v>
      </c>
      <c r="D21605" s="30" t="s">
        <v>745</v>
      </c>
      <c r="E21605" s="75">
        <v>144</v>
      </c>
      <c r="F21605" s="30" t="s">
        <v>70</v>
      </c>
      <c r="G21605" s="30" t="s">
        <v>71</v>
      </c>
      <c r="H21605" s="75">
        <v>2</v>
      </c>
    </row>
    <row r="21606" spans="1:8">
      <c r="A21606" s="43">
        <v>1979</v>
      </c>
      <c r="B21606" s="74">
        <v>46276</v>
      </c>
      <c r="C21606" s="30" t="s">
        <v>746</v>
      </c>
      <c r="D21606" s="30" t="s">
        <v>747</v>
      </c>
      <c r="E21606" s="75">
        <v>78</v>
      </c>
      <c r="F21606" s="30" t="s">
        <v>63</v>
      </c>
      <c r="G21606" s="30" t="s">
        <v>64</v>
      </c>
      <c r="H21606" s="75">
        <v>2</v>
      </c>
    </row>
    <row r="21607" spans="1:8">
      <c r="A21607" s="43">
        <v>1979</v>
      </c>
      <c r="B21607" s="74">
        <v>46276</v>
      </c>
      <c r="C21607" s="30" t="s">
        <v>4965</v>
      </c>
      <c r="D21607" s="30" t="s">
        <v>4966</v>
      </c>
      <c r="E21607" s="75">
        <v>26</v>
      </c>
      <c r="F21607" s="30" t="s">
        <v>76</v>
      </c>
      <c r="G21607" s="30" t="s">
        <v>77</v>
      </c>
      <c r="H21607" s="75">
        <v>1</v>
      </c>
    </row>
    <row r="21608" spans="1:8">
      <c r="A21608" s="43">
        <v>1979</v>
      </c>
      <c r="B21608" s="74">
        <v>46276</v>
      </c>
      <c r="C21608" s="30" t="s">
        <v>2456</v>
      </c>
      <c r="D21608" s="30" t="s">
        <v>2457</v>
      </c>
      <c r="E21608" s="75">
        <v>2</v>
      </c>
      <c r="F21608" s="30" t="s">
        <v>68</v>
      </c>
      <c r="G21608" s="30" t="s">
        <v>69</v>
      </c>
      <c r="H21608" s="75">
        <v>1</v>
      </c>
    </row>
    <row r="21609" spans="1:8">
      <c r="A21609" s="43">
        <v>1979</v>
      </c>
      <c r="B21609" s="74">
        <v>46276</v>
      </c>
      <c r="C21609" s="30" t="s">
        <v>754</v>
      </c>
      <c r="D21609" s="30" t="s">
        <v>755</v>
      </c>
      <c r="E21609" s="75">
        <v>17</v>
      </c>
      <c r="F21609" s="30" t="s">
        <v>53</v>
      </c>
      <c r="G21609" s="30" t="s">
        <v>54</v>
      </c>
      <c r="H21609" s="75">
        <v>1</v>
      </c>
    </row>
    <row r="21610" spans="1:8">
      <c r="A21610" s="43">
        <v>1979</v>
      </c>
      <c r="B21610" s="74">
        <v>46276</v>
      </c>
      <c r="C21610" s="30" t="s">
        <v>756</v>
      </c>
      <c r="D21610" s="30" t="s">
        <v>757</v>
      </c>
      <c r="E21610" s="75">
        <v>219</v>
      </c>
      <c r="F21610" s="30" t="s">
        <v>53</v>
      </c>
      <c r="G21610" s="30" t="s">
        <v>54</v>
      </c>
      <c r="H21610" s="75">
        <v>1</v>
      </c>
    </row>
    <row r="21611" spans="1:8">
      <c r="A21611" s="43">
        <v>1979</v>
      </c>
      <c r="B21611" s="74">
        <v>46276</v>
      </c>
      <c r="C21611" s="30" t="s">
        <v>758</v>
      </c>
      <c r="D21611" s="30" t="s">
        <v>759</v>
      </c>
      <c r="E21611" s="75">
        <v>45</v>
      </c>
      <c r="F21611" s="30" t="s">
        <v>53</v>
      </c>
      <c r="G21611" s="30" t="s">
        <v>54</v>
      </c>
      <c r="H21611" s="75">
        <v>1</v>
      </c>
    </row>
    <row r="21612" spans="1:8">
      <c r="A21612" s="43">
        <v>1979</v>
      </c>
      <c r="B21612" s="74">
        <v>46276</v>
      </c>
      <c r="C21612" s="30" t="s">
        <v>760</v>
      </c>
      <c r="D21612" s="30" t="s">
        <v>761</v>
      </c>
      <c r="E21612" s="75">
        <v>73</v>
      </c>
      <c r="F21612" s="30" t="s">
        <v>80</v>
      </c>
      <c r="G21612" s="30" t="s">
        <v>81</v>
      </c>
      <c r="H21612" s="75">
        <v>1</v>
      </c>
    </row>
    <row r="21613" spans="1:8">
      <c r="A21613" s="43">
        <v>1979</v>
      </c>
      <c r="B21613" s="74">
        <v>46276</v>
      </c>
      <c r="C21613" s="30" t="s">
        <v>764</v>
      </c>
      <c r="D21613" s="30" t="s">
        <v>765</v>
      </c>
      <c r="E21613" s="75">
        <v>25</v>
      </c>
      <c r="F21613" s="30" t="s">
        <v>70</v>
      </c>
      <c r="G21613" s="30" t="s">
        <v>71</v>
      </c>
      <c r="H21613" s="75">
        <v>2</v>
      </c>
    </row>
    <row r="21614" spans="1:8">
      <c r="A21614" s="43">
        <v>1979</v>
      </c>
      <c r="B21614" s="74">
        <v>46276</v>
      </c>
      <c r="C21614" s="30" t="s">
        <v>5076</v>
      </c>
      <c r="D21614" s="30" t="s">
        <v>5077</v>
      </c>
      <c r="E21614" s="75">
        <v>47</v>
      </c>
      <c r="F21614" s="30" t="s">
        <v>80</v>
      </c>
      <c r="G21614" s="30" t="s">
        <v>81</v>
      </c>
      <c r="H21614" s="75">
        <v>1</v>
      </c>
    </row>
    <row r="21615" spans="1:8">
      <c r="A21615" s="43">
        <v>1979</v>
      </c>
      <c r="B21615" s="74">
        <v>46275</v>
      </c>
      <c r="C21615" s="30" t="s">
        <v>732</v>
      </c>
      <c r="D21615" s="30" t="s">
        <v>733</v>
      </c>
      <c r="E21615" s="75">
        <v>248</v>
      </c>
      <c r="F21615" s="30" t="s">
        <v>68</v>
      </c>
      <c r="G21615" s="30" t="s">
        <v>69</v>
      </c>
      <c r="H21615" s="75">
        <v>1</v>
      </c>
    </row>
    <row r="21616" spans="1:8">
      <c r="A21616" s="43">
        <v>1979</v>
      </c>
      <c r="B21616" s="74">
        <v>46275</v>
      </c>
      <c r="C21616" s="30" t="s">
        <v>734</v>
      </c>
      <c r="D21616" s="30" t="s">
        <v>735</v>
      </c>
      <c r="E21616" s="75">
        <v>155</v>
      </c>
      <c r="F21616" s="30" t="s">
        <v>68</v>
      </c>
      <c r="G21616" s="30" t="s">
        <v>69</v>
      </c>
      <c r="H21616" s="75">
        <v>1</v>
      </c>
    </row>
    <row r="21617" spans="1:8">
      <c r="A21617" s="43">
        <v>1979</v>
      </c>
      <c r="B21617" s="74">
        <v>46275</v>
      </c>
      <c r="C21617" s="30" t="s">
        <v>736</v>
      </c>
      <c r="D21617" s="30" t="s">
        <v>737</v>
      </c>
      <c r="E21617" s="75">
        <v>128</v>
      </c>
      <c r="F21617" s="30" t="s">
        <v>80</v>
      </c>
      <c r="G21617" s="30" t="s">
        <v>81</v>
      </c>
      <c r="H21617" s="75">
        <v>1</v>
      </c>
    </row>
    <row r="21618" spans="1:8">
      <c r="A21618" s="43">
        <v>1979</v>
      </c>
      <c r="B21618" s="74">
        <v>46275</v>
      </c>
      <c r="C21618" s="30" t="s">
        <v>740</v>
      </c>
      <c r="D21618" s="30" t="s">
        <v>741</v>
      </c>
      <c r="E21618" s="75">
        <v>65</v>
      </c>
      <c r="F21618" s="30" t="s">
        <v>78</v>
      </c>
      <c r="G21618" s="30" t="s">
        <v>79</v>
      </c>
      <c r="H21618" s="75">
        <v>2</v>
      </c>
    </row>
    <row r="21619" spans="1:8">
      <c r="A21619" s="43">
        <v>1979</v>
      </c>
      <c r="B21619" s="74">
        <v>46275</v>
      </c>
      <c r="C21619" s="30" t="s">
        <v>742</v>
      </c>
      <c r="D21619" s="30" t="s">
        <v>743</v>
      </c>
      <c r="E21619" s="75">
        <v>107</v>
      </c>
      <c r="F21619" s="30" t="s">
        <v>58</v>
      </c>
      <c r="G21619" s="30" t="s">
        <v>59</v>
      </c>
      <c r="H21619" s="75">
        <v>3</v>
      </c>
    </row>
    <row r="21620" spans="1:8">
      <c r="A21620" s="43">
        <v>1979</v>
      </c>
      <c r="B21620" s="74">
        <v>46275</v>
      </c>
      <c r="C21620" s="30" t="s">
        <v>744</v>
      </c>
      <c r="D21620" s="30" t="s">
        <v>745</v>
      </c>
      <c r="E21620" s="75">
        <v>168</v>
      </c>
      <c r="F21620" s="30" t="s">
        <v>70</v>
      </c>
      <c r="G21620" s="30" t="s">
        <v>71</v>
      </c>
      <c r="H21620" s="75">
        <v>2</v>
      </c>
    </row>
    <row r="21621" spans="1:8">
      <c r="A21621" s="43">
        <v>1979</v>
      </c>
      <c r="B21621" s="74">
        <v>46275</v>
      </c>
      <c r="C21621" s="30" t="s">
        <v>746</v>
      </c>
      <c r="D21621" s="30" t="s">
        <v>747</v>
      </c>
      <c r="E21621" s="75">
        <v>54</v>
      </c>
      <c r="F21621" s="30" t="s">
        <v>63</v>
      </c>
      <c r="G21621" s="30" t="s">
        <v>64</v>
      </c>
      <c r="H21621" s="75">
        <v>2</v>
      </c>
    </row>
    <row r="21622" spans="1:8">
      <c r="A21622" s="43">
        <v>1979</v>
      </c>
      <c r="B21622" s="74">
        <v>46275</v>
      </c>
      <c r="C21622" s="30" t="s">
        <v>2456</v>
      </c>
      <c r="D21622" s="30" t="s">
        <v>2457</v>
      </c>
      <c r="E21622" s="75">
        <v>235</v>
      </c>
      <c r="F21622" s="30" t="s">
        <v>53</v>
      </c>
      <c r="G21622" s="30" t="s">
        <v>54</v>
      </c>
      <c r="H21622" s="75">
        <v>1</v>
      </c>
    </row>
    <row r="21623" spans="1:8">
      <c r="A21623" s="43">
        <v>1979</v>
      </c>
      <c r="B21623" s="74">
        <v>46275</v>
      </c>
      <c r="C21623" s="30" t="s">
        <v>756</v>
      </c>
      <c r="D21623" s="30" t="s">
        <v>757</v>
      </c>
      <c r="E21623" s="75">
        <v>165</v>
      </c>
      <c r="F21623" s="30" t="s">
        <v>53</v>
      </c>
      <c r="G21623" s="30" t="s">
        <v>54</v>
      </c>
      <c r="H21623" s="75">
        <v>1</v>
      </c>
    </row>
    <row r="21624" spans="1:8">
      <c r="A21624" s="43">
        <v>1979</v>
      </c>
      <c r="B21624" s="74">
        <v>46275</v>
      </c>
      <c r="C21624" s="30" t="s">
        <v>758</v>
      </c>
      <c r="D21624" s="30" t="s">
        <v>759</v>
      </c>
      <c r="E21624" s="75">
        <v>70</v>
      </c>
      <c r="F21624" s="30" t="s">
        <v>66</v>
      </c>
      <c r="G21624" s="30" t="s">
        <v>67</v>
      </c>
      <c r="H21624" s="75">
        <v>2</v>
      </c>
    </row>
    <row r="21625" spans="1:8">
      <c r="A21625" s="43">
        <v>1979</v>
      </c>
      <c r="B21625" s="74">
        <v>46275</v>
      </c>
      <c r="C21625" s="30" t="s">
        <v>760</v>
      </c>
      <c r="D21625" s="30" t="s">
        <v>761</v>
      </c>
      <c r="E21625" s="75">
        <v>126</v>
      </c>
      <c r="F21625" s="30" t="s">
        <v>80</v>
      </c>
      <c r="G21625" s="30" t="s">
        <v>81</v>
      </c>
      <c r="H21625" s="75">
        <v>1</v>
      </c>
    </row>
    <row r="21626" spans="1:8">
      <c r="A21626" s="43">
        <v>1979</v>
      </c>
      <c r="B21626" s="74">
        <v>46275</v>
      </c>
      <c r="C21626" s="30" t="s">
        <v>764</v>
      </c>
      <c r="D21626" s="30" t="s">
        <v>765</v>
      </c>
      <c r="E21626" s="75">
        <v>52</v>
      </c>
      <c r="F21626" s="30" t="s">
        <v>68</v>
      </c>
      <c r="G21626" s="30" t="s">
        <v>69</v>
      </c>
      <c r="H21626" s="75">
        <v>1</v>
      </c>
    </row>
    <row r="21627" spans="1:8">
      <c r="A21627" s="43">
        <v>1979</v>
      </c>
      <c r="B21627" s="74">
        <v>46274</v>
      </c>
      <c r="C21627" s="30" t="s">
        <v>732</v>
      </c>
      <c r="D21627" s="30" t="s">
        <v>733</v>
      </c>
      <c r="E21627" s="75">
        <v>202</v>
      </c>
      <c r="F21627" s="30" t="s">
        <v>68</v>
      </c>
      <c r="G21627" s="30" t="s">
        <v>69</v>
      </c>
      <c r="H21627" s="75">
        <v>1</v>
      </c>
    </row>
    <row r="21628" spans="1:8">
      <c r="A21628" s="43">
        <v>1979</v>
      </c>
      <c r="B21628" s="74">
        <v>46274</v>
      </c>
      <c r="C21628" s="30" t="s">
        <v>734</v>
      </c>
      <c r="D21628" s="30" t="s">
        <v>735</v>
      </c>
      <c r="E21628" s="75">
        <v>154</v>
      </c>
      <c r="F21628" s="30" t="s">
        <v>70</v>
      </c>
      <c r="G21628" s="30" t="s">
        <v>71</v>
      </c>
      <c r="H21628" s="75">
        <v>2</v>
      </c>
    </row>
    <row r="21629" spans="1:8">
      <c r="A21629" s="43">
        <v>1979</v>
      </c>
      <c r="B21629" s="74">
        <v>46274</v>
      </c>
      <c r="C21629" s="30" t="s">
        <v>740</v>
      </c>
      <c r="D21629" s="30" t="s">
        <v>741</v>
      </c>
      <c r="E21629" s="75">
        <v>395</v>
      </c>
      <c r="F21629" s="30" t="s">
        <v>72</v>
      </c>
      <c r="G21629" s="30" t="s">
        <v>73</v>
      </c>
      <c r="H21629" s="75">
        <v>3</v>
      </c>
    </row>
    <row r="21630" spans="1:8">
      <c r="A21630" s="43">
        <v>1979</v>
      </c>
      <c r="B21630" s="74">
        <v>46274</v>
      </c>
      <c r="C21630" s="30" t="s">
        <v>1918</v>
      </c>
      <c r="D21630" s="30" t="s">
        <v>1919</v>
      </c>
      <c r="E21630" s="75">
        <v>2</v>
      </c>
      <c r="F21630" s="30" t="s">
        <v>68</v>
      </c>
      <c r="G21630" s="30" t="s">
        <v>69</v>
      </c>
      <c r="H21630" s="75">
        <v>1</v>
      </c>
    </row>
    <row r="21631" spans="1:8">
      <c r="A21631" s="43">
        <v>1979</v>
      </c>
      <c r="B21631" s="74">
        <v>46274</v>
      </c>
      <c r="C21631" s="30" t="s">
        <v>742</v>
      </c>
      <c r="D21631" s="30" t="s">
        <v>743</v>
      </c>
      <c r="E21631" s="75">
        <v>21</v>
      </c>
      <c r="F21631" s="30" t="s">
        <v>53</v>
      </c>
      <c r="G21631" s="30" t="s">
        <v>54</v>
      </c>
      <c r="H21631" s="75">
        <v>1</v>
      </c>
    </row>
    <row r="21632" spans="1:8">
      <c r="A21632" s="43">
        <v>1979</v>
      </c>
      <c r="B21632" s="74">
        <v>46274</v>
      </c>
      <c r="C21632" s="30" t="s">
        <v>744</v>
      </c>
      <c r="D21632" s="30" t="s">
        <v>745</v>
      </c>
      <c r="E21632" s="75">
        <v>198</v>
      </c>
      <c r="F21632" s="30" t="s">
        <v>70</v>
      </c>
      <c r="G21632" s="30" t="s">
        <v>71</v>
      </c>
      <c r="H21632" s="75">
        <v>2</v>
      </c>
    </row>
    <row r="21633" spans="1:8">
      <c r="A21633" s="43">
        <v>1979</v>
      </c>
      <c r="B21633" s="74">
        <v>46274</v>
      </c>
      <c r="C21633" s="30" t="s">
        <v>746</v>
      </c>
      <c r="D21633" s="30" t="s">
        <v>747</v>
      </c>
      <c r="E21633" s="75">
        <v>37</v>
      </c>
      <c r="F21633" s="30" t="s">
        <v>53</v>
      </c>
      <c r="G21633" s="30" t="s">
        <v>54</v>
      </c>
      <c r="H21633" s="75">
        <v>1</v>
      </c>
    </row>
    <row r="21634" spans="1:8">
      <c r="A21634" s="43">
        <v>1979</v>
      </c>
      <c r="B21634" s="74">
        <v>46274</v>
      </c>
      <c r="C21634" s="30" t="s">
        <v>754</v>
      </c>
      <c r="D21634" s="30" t="s">
        <v>755</v>
      </c>
      <c r="E21634" s="75">
        <v>188</v>
      </c>
      <c r="F21634" s="30" t="s">
        <v>80</v>
      </c>
      <c r="G21634" s="30" t="s">
        <v>81</v>
      </c>
      <c r="H21634" s="75">
        <v>1</v>
      </c>
    </row>
    <row r="21635" spans="1:8">
      <c r="A21635" s="43">
        <v>1979</v>
      </c>
      <c r="B21635" s="74">
        <v>46274</v>
      </c>
      <c r="C21635" s="30" t="s">
        <v>756</v>
      </c>
      <c r="D21635" s="30" t="s">
        <v>757</v>
      </c>
      <c r="E21635" s="75">
        <v>252</v>
      </c>
      <c r="F21635" s="30" t="s">
        <v>53</v>
      </c>
      <c r="G21635" s="30" t="s">
        <v>54</v>
      </c>
      <c r="H21635" s="75">
        <v>1</v>
      </c>
    </row>
    <row r="21636" spans="1:8">
      <c r="A21636" s="43">
        <v>1979</v>
      </c>
      <c r="B21636" s="74">
        <v>46274</v>
      </c>
      <c r="C21636" s="30" t="s">
        <v>758</v>
      </c>
      <c r="D21636" s="30" t="s">
        <v>759</v>
      </c>
      <c r="E21636" s="75">
        <v>108</v>
      </c>
      <c r="F21636" s="30" t="s">
        <v>66</v>
      </c>
      <c r="G21636" s="30" t="s">
        <v>67</v>
      </c>
      <c r="H21636" s="75">
        <v>2</v>
      </c>
    </row>
    <row r="21637" spans="1:8">
      <c r="A21637" s="43">
        <v>1979</v>
      </c>
      <c r="B21637" s="74">
        <v>46274</v>
      </c>
      <c r="C21637" s="30" t="s">
        <v>764</v>
      </c>
      <c r="D21637" s="30" t="s">
        <v>765</v>
      </c>
      <c r="E21637" s="75">
        <v>51</v>
      </c>
      <c r="F21637" s="30" t="s">
        <v>70</v>
      </c>
      <c r="G21637" s="30" t="s">
        <v>71</v>
      </c>
      <c r="H21637" s="75">
        <v>2</v>
      </c>
    </row>
    <row r="21638" spans="1:8">
      <c r="A21638" s="43">
        <v>1979</v>
      </c>
      <c r="B21638" s="74">
        <v>46274</v>
      </c>
      <c r="C21638" s="30" t="s">
        <v>5076</v>
      </c>
      <c r="D21638" s="30" t="s">
        <v>5077</v>
      </c>
      <c r="E21638" s="75">
        <v>26</v>
      </c>
      <c r="F21638" s="30" t="s">
        <v>80</v>
      </c>
      <c r="G21638" s="30" t="s">
        <v>81</v>
      </c>
      <c r="H21638" s="75">
        <v>1</v>
      </c>
    </row>
    <row r="21639" spans="1:8">
      <c r="A21639" s="43">
        <v>1979</v>
      </c>
      <c r="B21639" s="74">
        <v>46273</v>
      </c>
      <c r="C21639" s="30" t="s">
        <v>732</v>
      </c>
      <c r="D21639" s="30" t="s">
        <v>733</v>
      </c>
      <c r="E21639" s="75">
        <v>167</v>
      </c>
      <c r="F21639" s="30" t="s">
        <v>68</v>
      </c>
      <c r="G21639" s="30" t="s">
        <v>69</v>
      </c>
      <c r="H21639" s="75">
        <v>1</v>
      </c>
    </row>
    <row r="21640" spans="1:8">
      <c r="A21640" s="43">
        <v>1979</v>
      </c>
      <c r="B21640" s="74">
        <v>46273</v>
      </c>
      <c r="C21640" s="30" t="s">
        <v>734</v>
      </c>
      <c r="D21640" s="30" t="s">
        <v>735</v>
      </c>
      <c r="E21640" s="75">
        <v>148</v>
      </c>
      <c r="F21640" s="30" t="s">
        <v>70</v>
      </c>
      <c r="G21640" s="30" t="s">
        <v>71</v>
      </c>
      <c r="H21640" s="75">
        <v>2</v>
      </c>
    </row>
    <row r="21641" spans="1:8">
      <c r="A21641" s="43">
        <v>1979</v>
      </c>
      <c r="B21641" s="74">
        <v>46273</v>
      </c>
      <c r="C21641" s="30" t="s">
        <v>740</v>
      </c>
      <c r="D21641" s="30" t="s">
        <v>741</v>
      </c>
      <c r="E21641" s="75">
        <v>18</v>
      </c>
      <c r="F21641" s="30" t="s">
        <v>76</v>
      </c>
      <c r="G21641" s="30" t="s">
        <v>77</v>
      </c>
      <c r="H21641" s="75">
        <v>1</v>
      </c>
    </row>
    <row r="21642" spans="1:8">
      <c r="A21642" s="43">
        <v>1979</v>
      </c>
      <c r="B21642" s="74">
        <v>46273</v>
      </c>
      <c r="C21642" s="30" t="s">
        <v>742</v>
      </c>
      <c r="D21642" s="30" t="s">
        <v>743</v>
      </c>
      <c r="E21642" s="75">
        <v>211</v>
      </c>
      <c r="F21642" s="30" t="s">
        <v>60</v>
      </c>
      <c r="G21642" s="30" t="s">
        <v>61</v>
      </c>
      <c r="H21642" s="75">
        <v>4</v>
      </c>
    </row>
    <row r="21643" spans="1:8">
      <c r="A21643" s="43">
        <v>1979</v>
      </c>
      <c r="B21643" s="74">
        <v>46273</v>
      </c>
      <c r="C21643" s="30" t="s">
        <v>744</v>
      </c>
      <c r="D21643" s="30" t="s">
        <v>745</v>
      </c>
      <c r="E21643" s="75">
        <v>269</v>
      </c>
      <c r="F21643" s="30" t="s">
        <v>70</v>
      </c>
      <c r="G21643" s="30" t="s">
        <v>71</v>
      </c>
      <c r="H21643" s="75">
        <v>2</v>
      </c>
    </row>
    <row r="21644" spans="1:8">
      <c r="A21644" s="43">
        <v>1979</v>
      </c>
      <c r="B21644" s="74">
        <v>46273</v>
      </c>
      <c r="C21644" s="30" t="s">
        <v>746</v>
      </c>
      <c r="D21644" s="30" t="s">
        <v>747</v>
      </c>
      <c r="E21644" s="75">
        <v>48</v>
      </c>
      <c r="F21644" s="30" t="s">
        <v>63</v>
      </c>
      <c r="G21644" s="30" t="s">
        <v>64</v>
      </c>
      <c r="H21644" s="75">
        <v>2</v>
      </c>
    </row>
    <row r="21645" spans="1:8">
      <c r="A21645" s="43">
        <v>1979</v>
      </c>
      <c r="B21645" s="74">
        <v>46273</v>
      </c>
      <c r="C21645" s="30" t="s">
        <v>5074</v>
      </c>
      <c r="D21645" s="30" t="s">
        <v>5075</v>
      </c>
      <c r="E21645" s="75">
        <v>20</v>
      </c>
      <c r="F21645" s="30" t="s">
        <v>53</v>
      </c>
      <c r="G21645" s="30" t="s">
        <v>54</v>
      </c>
      <c r="H21645" s="75">
        <v>1</v>
      </c>
    </row>
    <row r="21646" spans="1:8">
      <c r="A21646" s="43">
        <v>1979</v>
      </c>
      <c r="B21646" s="74">
        <v>46273</v>
      </c>
      <c r="C21646" s="30" t="s">
        <v>756</v>
      </c>
      <c r="D21646" s="30" t="s">
        <v>757</v>
      </c>
      <c r="E21646" s="75">
        <v>113</v>
      </c>
      <c r="F21646" s="30" t="s">
        <v>53</v>
      </c>
      <c r="G21646" s="30" t="s">
        <v>54</v>
      </c>
      <c r="H21646" s="75">
        <v>1</v>
      </c>
    </row>
    <row r="21647" spans="1:8">
      <c r="A21647" s="43">
        <v>1979</v>
      </c>
      <c r="B21647" s="74">
        <v>46273</v>
      </c>
      <c r="C21647" s="30" t="s">
        <v>758</v>
      </c>
      <c r="D21647" s="30" t="s">
        <v>759</v>
      </c>
      <c r="E21647" s="75">
        <v>67</v>
      </c>
      <c r="F21647" s="30" t="s">
        <v>80</v>
      </c>
      <c r="G21647" s="30" t="s">
        <v>81</v>
      </c>
      <c r="H21647" s="75">
        <v>1</v>
      </c>
    </row>
    <row r="21648" spans="1:8">
      <c r="A21648" s="43">
        <v>1979</v>
      </c>
      <c r="B21648" s="74">
        <v>46273</v>
      </c>
      <c r="C21648" s="30" t="s">
        <v>764</v>
      </c>
      <c r="D21648" s="30" t="s">
        <v>765</v>
      </c>
      <c r="E21648" s="75">
        <v>51</v>
      </c>
      <c r="F21648" s="30" t="s">
        <v>5070</v>
      </c>
      <c r="G21648" s="30" t="s">
        <v>5071</v>
      </c>
      <c r="H21648" s="75">
        <v>3</v>
      </c>
    </row>
    <row r="21649" spans="1:8">
      <c r="A21649" s="43">
        <v>1979</v>
      </c>
      <c r="B21649" s="74">
        <v>46273</v>
      </c>
      <c r="C21649" s="30" t="s">
        <v>5076</v>
      </c>
      <c r="D21649" s="30" t="s">
        <v>5077</v>
      </c>
      <c r="E21649" s="75">
        <v>202</v>
      </c>
      <c r="F21649" s="30" t="s">
        <v>80</v>
      </c>
      <c r="G21649" s="30" t="s">
        <v>81</v>
      </c>
      <c r="H21649" s="75">
        <v>1</v>
      </c>
    </row>
    <row r="21650" spans="1:8">
      <c r="A21650" s="43">
        <v>1979</v>
      </c>
      <c r="B21650" s="74">
        <v>46272</v>
      </c>
      <c r="C21650" s="30" t="s">
        <v>732</v>
      </c>
      <c r="D21650" s="30" t="s">
        <v>733</v>
      </c>
      <c r="E21650" s="75">
        <v>82</v>
      </c>
      <c r="F21650" s="30" t="s">
        <v>70</v>
      </c>
      <c r="G21650" s="30" t="s">
        <v>71</v>
      </c>
      <c r="H21650" s="75">
        <v>2</v>
      </c>
    </row>
    <row r="21651" spans="1:8">
      <c r="A21651" s="43">
        <v>1979</v>
      </c>
      <c r="B21651" s="74">
        <v>46272</v>
      </c>
      <c r="C21651" s="30" t="s">
        <v>734</v>
      </c>
      <c r="D21651" s="30" t="s">
        <v>735</v>
      </c>
      <c r="E21651" s="75">
        <v>37</v>
      </c>
      <c r="F21651" s="30" t="s">
        <v>68</v>
      </c>
      <c r="G21651" s="30" t="s">
        <v>69</v>
      </c>
      <c r="H21651" s="75">
        <v>1</v>
      </c>
    </row>
    <row r="21652" spans="1:8">
      <c r="A21652" s="43">
        <v>1979</v>
      </c>
      <c r="B21652" s="74">
        <v>46272</v>
      </c>
      <c r="C21652" s="30" t="s">
        <v>736</v>
      </c>
      <c r="D21652" s="30" t="s">
        <v>737</v>
      </c>
      <c r="E21652" s="75">
        <v>117</v>
      </c>
      <c r="F21652" s="30" t="s">
        <v>80</v>
      </c>
      <c r="G21652" s="30" t="s">
        <v>81</v>
      </c>
      <c r="H21652" s="75">
        <v>1</v>
      </c>
    </row>
    <row r="21653" spans="1:8">
      <c r="A21653" s="43">
        <v>1979</v>
      </c>
      <c r="B21653" s="74">
        <v>46272</v>
      </c>
      <c r="C21653" s="30" t="s">
        <v>738</v>
      </c>
      <c r="D21653" s="30" t="s">
        <v>739</v>
      </c>
      <c r="E21653" s="75">
        <v>19</v>
      </c>
      <c r="F21653" s="30" t="s">
        <v>53</v>
      </c>
      <c r="G21653" s="30" t="s">
        <v>54</v>
      </c>
      <c r="H21653" s="75">
        <v>1</v>
      </c>
    </row>
    <row r="21654" spans="1:8">
      <c r="A21654" s="43">
        <v>1979</v>
      </c>
      <c r="B21654" s="74">
        <v>46272</v>
      </c>
      <c r="C21654" s="30" t="s">
        <v>740</v>
      </c>
      <c r="D21654" s="30" t="s">
        <v>741</v>
      </c>
      <c r="E21654" s="75">
        <v>47</v>
      </c>
      <c r="F21654" s="30" t="s">
        <v>70</v>
      </c>
      <c r="G21654" s="30" t="s">
        <v>71</v>
      </c>
      <c r="H21654" s="75">
        <v>2</v>
      </c>
    </row>
    <row r="21655" spans="1:8">
      <c r="A21655" s="43">
        <v>1979</v>
      </c>
      <c r="B21655" s="74">
        <v>46272</v>
      </c>
      <c r="C21655" s="30" t="s">
        <v>1918</v>
      </c>
      <c r="D21655" s="30" t="s">
        <v>1919</v>
      </c>
      <c r="E21655" s="75">
        <v>1</v>
      </c>
      <c r="F21655" s="30" t="s">
        <v>68</v>
      </c>
      <c r="G21655" s="30" t="s">
        <v>69</v>
      </c>
      <c r="H21655" s="75">
        <v>1</v>
      </c>
    </row>
    <row r="21656" spans="1:8">
      <c r="A21656" s="43">
        <v>1979</v>
      </c>
      <c r="B21656" s="74">
        <v>46272</v>
      </c>
      <c r="C21656" s="30" t="s">
        <v>744</v>
      </c>
      <c r="D21656" s="30" t="s">
        <v>745</v>
      </c>
      <c r="E21656" s="75">
        <v>181</v>
      </c>
      <c r="F21656" s="30" t="s">
        <v>70</v>
      </c>
      <c r="G21656" s="30" t="s">
        <v>71</v>
      </c>
      <c r="H21656" s="75">
        <v>2</v>
      </c>
    </row>
    <row r="21657" spans="1:8">
      <c r="A21657" s="43">
        <v>1979</v>
      </c>
      <c r="B21657" s="74">
        <v>46272</v>
      </c>
      <c r="C21657" s="30" t="s">
        <v>746</v>
      </c>
      <c r="D21657" s="30" t="s">
        <v>747</v>
      </c>
      <c r="E21657" s="75">
        <v>57</v>
      </c>
      <c r="F21657" s="30" t="s">
        <v>63</v>
      </c>
      <c r="G21657" s="30" t="s">
        <v>64</v>
      </c>
      <c r="H21657" s="75">
        <v>2</v>
      </c>
    </row>
    <row r="21658" spans="1:8">
      <c r="A21658" s="43">
        <v>1979</v>
      </c>
      <c r="B21658" s="74">
        <v>46272</v>
      </c>
      <c r="C21658" s="30" t="s">
        <v>756</v>
      </c>
      <c r="D21658" s="30" t="s">
        <v>757</v>
      </c>
      <c r="E21658" s="75">
        <v>91</v>
      </c>
      <c r="F21658" s="30" t="s">
        <v>53</v>
      </c>
      <c r="G21658" s="30" t="s">
        <v>54</v>
      </c>
      <c r="H21658" s="75">
        <v>1</v>
      </c>
    </row>
    <row r="21659" spans="1:8">
      <c r="A21659" s="43">
        <v>1979</v>
      </c>
      <c r="B21659" s="74">
        <v>46272</v>
      </c>
      <c r="C21659" s="30" t="s">
        <v>758</v>
      </c>
      <c r="D21659" s="30" t="s">
        <v>759</v>
      </c>
      <c r="E21659" s="75">
        <v>18</v>
      </c>
      <c r="F21659" s="30" t="s">
        <v>53</v>
      </c>
      <c r="G21659" s="30" t="s">
        <v>54</v>
      </c>
      <c r="H21659" s="75">
        <v>1</v>
      </c>
    </row>
    <row r="21660" spans="1:8">
      <c r="A21660" s="43">
        <v>1979</v>
      </c>
      <c r="B21660" s="74">
        <v>46272</v>
      </c>
      <c r="C21660" s="30" t="s">
        <v>760</v>
      </c>
      <c r="D21660" s="30" t="s">
        <v>761</v>
      </c>
      <c r="E21660" s="75">
        <v>33</v>
      </c>
      <c r="F21660" s="30" t="s">
        <v>80</v>
      </c>
      <c r="G21660" s="30" t="s">
        <v>81</v>
      </c>
      <c r="H21660" s="75">
        <v>1</v>
      </c>
    </row>
    <row r="21661" spans="1:8">
      <c r="A21661" s="43">
        <v>1979</v>
      </c>
      <c r="B21661" s="74">
        <v>46272</v>
      </c>
      <c r="C21661" s="30" t="s">
        <v>764</v>
      </c>
      <c r="D21661" s="30" t="s">
        <v>765</v>
      </c>
      <c r="E21661" s="75">
        <v>26</v>
      </c>
      <c r="F21661" s="30" t="s">
        <v>70</v>
      </c>
      <c r="G21661" s="30" t="s">
        <v>71</v>
      </c>
      <c r="H21661" s="75">
        <v>2</v>
      </c>
    </row>
    <row r="21662" spans="1:8">
      <c r="A21662" s="43">
        <v>1979</v>
      </c>
      <c r="B21662" s="74">
        <v>46272</v>
      </c>
      <c r="C21662" s="30" t="s">
        <v>5076</v>
      </c>
      <c r="D21662" s="30" t="s">
        <v>5077</v>
      </c>
      <c r="E21662" s="75">
        <v>322</v>
      </c>
      <c r="F21662" s="30" t="s">
        <v>80</v>
      </c>
      <c r="G21662" s="30" t="s">
        <v>81</v>
      </c>
      <c r="H21662" s="75">
        <v>1</v>
      </c>
    </row>
    <row r="21663" spans="1:8">
      <c r="A21663" s="43">
        <v>1979</v>
      </c>
      <c r="B21663" s="74">
        <v>46270</v>
      </c>
      <c r="C21663" s="30" t="s">
        <v>732</v>
      </c>
      <c r="D21663" s="30" t="s">
        <v>733</v>
      </c>
      <c r="E21663" s="75">
        <v>205</v>
      </c>
      <c r="F21663" s="30" t="s">
        <v>68</v>
      </c>
      <c r="G21663" s="30" t="s">
        <v>69</v>
      </c>
      <c r="H21663" s="75">
        <v>1</v>
      </c>
    </row>
    <row r="21664" spans="1:8">
      <c r="A21664" s="43">
        <v>1979</v>
      </c>
      <c r="B21664" s="74">
        <v>46270</v>
      </c>
      <c r="C21664" s="30" t="s">
        <v>734</v>
      </c>
      <c r="D21664" s="30" t="s">
        <v>735</v>
      </c>
      <c r="E21664" s="75">
        <v>106</v>
      </c>
      <c r="F21664" s="30" t="s">
        <v>68</v>
      </c>
      <c r="G21664" s="30" t="s">
        <v>69</v>
      </c>
      <c r="H21664" s="75">
        <v>1</v>
      </c>
    </row>
    <row r="21665" spans="1:8">
      <c r="A21665" s="43">
        <v>1979</v>
      </c>
      <c r="B21665" s="74">
        <v>46270</v>
      </c>
      <c r="C21665" s="30" t="s">
        <v>736</v>
      </c>
      <c r="D21665" s="30" t="s">
        <v>737</v>
      </c>
      <c r="E21665" s="75">
        <v>62</v>
      </c>
      <c r="F21665" s="30" t="s">
        <v>80</v>
      </c>
      <c r="G21665" s="30" t="s">
        <v>81</v>
      </c>
      <c r="H21665" s="75">
        <v>1</v>
      </c>
    </row>
    <row r="21666" spans="1:8">
      <c r="A21666" s="43">
        <v>1979</v>
      </c>
      <c r="B21666" s="74">
        <v>46270</v>
      </c>
      <c r="C21666" s="30" t="s">
        <v>740</v>
      </c>
      <c r="D21666" s="30" t="s">
        <v>741</v>
      </c>
      <c r="E21666" s="75">
        <v>19</v>
      </c>
      <c r="F21666" s="30" t="s">
        <v>53</v>
      </c>
      <c r="G21666" s="30" t="s">
        <v>54</v>
      </c>
      <c r="H21666" s="75">
        <v>1</v>
      </c>
    </row>
    <row r="21667" spans="1:8">
      <c r="A21667" s="43">
        <v>1979</v>
      </c>
      <c r="B21667" s="74">
        <v>46270</v>
      </c>
      <c r="C21667" s="30" t="s">
        <v>742</v>
      </c>
      <c r="D21667" s="30" t="s">
        <v>743</v>
      </c>
      <c r="E21667" s="75">
        <v>66</v>
      </c>
      <c r="F21667" s="30" t="s">
        <v>58</v>
      </c>
      <c r="G21667" s="30" t="s">
        <v>59</v>
      </c>
      <c r="H21667" s="75">
        <v>3</v>
      </c>
    </row>
    <row r="21668" spans="1:8">
      <c r="A21668" s="43">
        <v>1979</v>
      </c>
      <c r="B21668" s="74">
        <v>46270</v>
      </c>
      <c r="C21668" s="30" t="s">
        <v>744</v>
      </c>
      <c r="D21668" s="30" t="s">
        <v>745</v>
      </c>
      <c r="E21668" s="75">
        <v>25</v>
      </c>
      <c r="F21668" s="30" t="s">
        <v>68</v>
      </c>
      <c r="G21668" s="30" t="s">
        <v>69</v>
      </c>
      <c r="H21668" s="75">
        <v>1</v>
      </c>
    </row>
    <row r="21669" spans="1:8">
      <c r="A21669" s="43">
        <v>1979</v>
      </c>
      <c r="B21669" s="74">
        <v>46270</v>
      </c>
      <c r="C21669" s="30" t="s">
        <v>746</v>
      </c>
      <c r="D21669" s="30" t="s">
        <v>747</v>
      </c>
      <c r="E21669" s="75">
        <v>31</v>
      </c>
      <c r="F21669" s="30" t="s">
        <v>53</v>
      </c>
      <c r="G21669" s="30" t="s">
        <v>54</v>
      </c>
      <c r="H21669" s="75">
        <v>1</v>
      </c>
    </row>
    <row r="21670" spans="1:8">
      <c r="A21670" s="43">
        <v>1979</v>
      </c>
      <c r="B21670" s="74">
        <v>46270</v>
      </c>
      <c r="C21670" s="30" t="s">
        <v>5074</v>
      </c>
      <c r="D21670" s="30" t="s">
        <v>5075</v>
      </c>
      <c r="E21670" s="75">
        <v>38</v>
      </c>
      <c r="F21670" s="30" t="s">
        <v>53</v>
      </c>
      <c r="G21670" s="30" t="s">
        <v>54</v>
      </c>
      <c r="H21670" s="75">
        <v>1</v>
      </c>
    </row>
    <row r="21671" spans="1:8">
      <c r="A21671" s="43">
        <v>1979</v>
      </c>
      <c r="B21671" s="74">
        <v>46270</v>
      </c>
      <c r="C21671" s="30" t="s">
        <v>756</v>
      </c>
      <c r="D21671" s="30" t="s">
        <v>757</v>
      </c>
      <c r="E21671" s="75">
        <v>80</v>
      </c>
      <c r="F21671" s="30" t="s">
        <v>53</v>
      </c>
      <c r="G21671" s="30" t="s">
        <v>54</v>
      </c>
      <c r="H21671" s="75">
        <v>1</v>
      </c>
    </row>
    <row r="21672" spans="1:8">
      <c r="A21672" s="43">
        <v>1979</v>
      </c>
      <c r="B21672" s="74">
        <v>46270</v>
      </c>
      <c r="C21672" s="30" t="s">
        <v>760</v>
      </c>
      <c r="D21672" s="30" t="s">
        <v>761</v>
      </c>
      <c r="E21672" s="75">
        <v>156</v>
      </c>
      <c r="F21672" s="30" t="s">
        <v>80</v>
      </c>
      <c r="G21672" s="30" t="s">
        <v>81</v>
      </c>
      <c r="H21672" s="75">
        <v>1</v>
      </c>
    </row>
    <row r="21673" spans="1:8">
      <c r="A21673" s="43">
        <v>1979</v>
      </c>
      <c r="B21673" s="74">
        <v>46270</v>
      </c>
      <c r="C21673" s="30" t="s">
        <v>764</v>
      </c>
      <c r="D21673" s="30" t="s">
        <v>765</v>
      </c>
      <c r="E21673" s="75">
        <v>65</v>
      </c>
      <c r="F21673" s="30" t="s">
        <v>56</v>
      </c>
      <c r="G21673" s="30" t="s">
        <v>57</v>
      </c>
      <c r="H21673" s="75">
        <v>2</v>
      </c>
    </row>
    <row r="21674" spans="1:8">
      <c r="A21674" s="43">
        <v>1979</v>
      </c>
      <c r="B21674" s="74">
        <v>46270</v>
      </c>
      <c r="C21674" s="30" t="s">
        <v>5076</v>
      </c>
      <c r="D21674" s="30" t="s">
        <v>5077</v>
      </c>
      <c r="E21674" s="75">
        <v>207</v>
      </c>
      <c r="F21674" s="30" t="s">
        <v>80</v>
      </c>
      <c r="G21674" s="30" t="s">
        <v>81</v>
      </c>
      <c r="H21674" s="75">
        <v>1</v>
      </c>
    </row>
    <row r="21675" spans="1:8">
      <c r="A21675" s="43">
        <v>1979</v>
      </c>
      <c r="B21675" s="74">
        <v>46269</v>
      </c>
      <c r="C21675" s="30" t="s">
        <v>732</v>
      </c>
      <c r="D21675" s="30" t="s">
        <v>733</v>
      </c>
      <c r="E21675" s="75">
        <v>193</v>
      </c>
      <c r="F21675" s="30" t="s">
        <v>70</v>
      </c>
      <c r="G21675" s="30" t="s">
        <v>71</v>
      </c>
      <c r="H21675" s="75">
        <v>2</v>
      </c>
    </row>
    <row r="21676" spans="1:8">
      <c r="A21676" s="43">
        <v>1979</v>
      </c>
      <c r="B21676" s="74">
        <v>46269</v>
      </c>
      <c r="C21676" s="30" t="s">
        <v>734</v>
      </c>
      <c r="D21676" s="30" t="s">
        <v>735</v>
      </c>
      <c r="E21676" s="75">
        <v>110</v>
      </c>
      <c r="F21676" s="30" t="s">
        <v>70</v>
      </c>
      <c r="G21676" s="30" t="s">
        <v>71</v>
      </c>
      <c r="H21676" s="75">
        <v>2</v>
      </c>
    </row>
    <row r="21677" spans="1:8">
      <c r="A21677" s="43">
        <v>1979</v>
      </c>
      <c r="B21677" s="74">
        <v>46269</v>
      </c>
      <c r="C21677" s="30" t="s">
        <v>736</v>
      </c>
      <c r="D21677" s="30" t="s">
        <v>737</v>
      </c>
      <c r="E21677" s="75">
        <v>96</v>
      </c>
      <c r="F21677" s="30" t="s">
        <v>80</v>
      </c>
      <c r="G21677" s="30" t="s">
        <v>81</v>
      </c>
      <c r="H21677" s="75">
        <v>1</v>
      </c>
    </row>
    <row r="21678" spans="1:8">
      <c r="A21678" s="43">
        <v>1979</v>
      </c>
      <c r="B21678" s="74">
        <v>46269</v>
      </c>
      <c r="C21678" s="30" t="s">
        <v>740</v>
      </c>
      <c r="D21678" s="30" t="s">
        <v>741</v>
      </c>
      <c r="E21678" s="75">
        <v>40</v>
      </c>
      <c r="F21678" s="30" t="s">
        <v>63</v>
      </c>
      <c r="G21678" s="30" t="s">
        <v>64</v>
      </c>
      <c r="H21678" s="75">
        <v>2</v>
      </c>
    </row>
    <row r="21679" spans="1:8">
      <c r="A21679" s="43">
        <v>1979</v>
      </c>
      <c r="B21679" s="74">
        <v>46269</v>
      </c>
      <c r="C21679" s="30" t="s">
        <v>742</v>
      </c>
      <c r="D21679" s="30" t="s">
        <v>743</v>
      </c>
      <c r="E21679" s="75">
        <v>141</v>
      </c>
      <c r="F21679" s="30" t="s">
        <v>58</v>
      </c>
      <c r="G21679" s="30" t="s">
        <v>59</v>
      </c>
      <c r="H21679" s="75">
        <v>3</v>
      </c>
    </row>
    <row r="21680" spans="1:8">
      <c r="A21680" s="43">
        <v>1979</v>
      </c>
      <c r="B21680" s="74">
        <v>46269</v>
      </c>
      <c r="C21680" s="30" t="s">
        <v>744</v>
      </c>
      <c r="D21680" s="30" t="s">
        <v>745</v>
      </c>
      <c r="E21680" s="75">
        <v>145</v>
      </c>
      <c r="F21680" s="30" t="s">
        <v>70</v>
      </c>
      <c r="G21680" s="30" t="s">
        <v>71</v>
      </c>
      <c r="H21680" s="75">
        <v>2</v>
      </c>
    </row>
    <row r="21681" spans="1:8">
      <c r="A21681" s="43">
        <v>1979</v>
      </c>
      <c r="B21681" s="74">
        <v>46269</v>
      </c>
      <c r="C21681" s="30" t="s">
        <v>5074</v>
      </c>
      <c r="D21681" s="30" t="s">
        <v>5075</v>
      </c>
      <c r="E21681" s="75">
        <v>53</v>
      </c>
      <c r="F21681" s="30" t="s">
        <v>53</v>
      </c>
      <c r="G21681" s="30" t="s">
        <v>54</v>
      </c>
      <c r="H21681" s="75">
        <v>1</v>
      </c>
    </row>
    <row r="21682" spans="1:8">
      <c r="A21682" s="43">
        <v>1979</v>
      </c>
      <c r="B21682" s="74">
        <v>46269</v>
      </c>
      <c r="C21682" s="30" t="s">
        <v>756</v>
      </c>
      <c r="D21682" s="30" t="s">
        <v>757</v>
      </c>
      <c r="E21682" s="75">
        <v>119</v>
      </c>
      <c r="F21682" s="30" t="s">
        <v>53</v>
      </c>
      <c r="G21682" s="30" t="s">
        <v>54</v>
      </c>
      <c r="H21682" s="75">
        <v>1</v>
      </c>
    </row>
    <row r="21683" spans="1:8">
      <c r="A21683" s="43">
        <v>1979</v>
      </c>
      <c r="B21683" s="74">
        <v>46269</v>
      </c>
      <c r="C21683" s="30" t="s">
        <v>758</v>
      </c>
      <c r="D21683" s="30" t="s">
        <v>759</v>
      </c>
      <c r="E21683" s="75">
        <v>29</v>
      </c>
      <c r="F21683" s="30" t="s">
        <v>53</v>
      </c>
      <c r="G21683" s="30" t="s">
        <v>54</v>
      </c>
      <c r="H21683" s="75">
        <v>1</v>
      </c>
    </row>
    <row r="21684" spans="1:8">
      <c r="A21684" s="43">
        <v>1979</v>
      </c>
      <c r="B21684" s="74">
        <v>46269</v>
      </c>
      <c r="C21684" s="30" t="s">
        <v>760</v>
      </c>
      <c r="D21684" s="30" t="s">
        <v>761</v>
      </c>
      <c r="E21684" s="75">
        <v>131</v>
      </c>
      <c r="F21684" s="30" t="s">
        <v>80</v>
      </c>
      <c r="G21684" s="30" t="s">
        <v>81</v>
      </c>
      <c r="H21684" s="75">
        <v>1</v>
      </c>
    </row>
    <row r="21685" spans="1:8">
      <c r="A21685" s="43">
        <v>1979</v>
      </c>
      <c r="B21685" s="74">
        <v>46269</v>
      </c>
      <c r="C21685" s="30" t="s">
        <v>764</v>
      </c>
      <c r="D21685" s="30" t="s">
        <v>765</v>
      </c>
      <c r="E21685" s="75">
        <v>22</v>
      </c>
      <c r="F21685" s="30" t="s">
        <v>68</v>
      </c>
      <c r="G21685" s="30" t="s">
        <v>69</v>
      </c>
      <c r="H21685" s="75">
        <v>1</v>
      </c>
    </row>
    <row r="21686" spans="1:8">
      <c r="A21686" s="43">
        <v>1979</v>
      </c>
      <c r="B21686" s="74">
        <v>46268</v>
      </c>
      <c r="C21686" s="30" t="s">
        <v>732</v>
      </c>
      <c r="D21686" s="30" t="s">
        <v>733</v>
      </c>
      <c r="E21686" s="75">
        <v>266</v>
      </c>
      <c r="F21686" s="30" t="s">
        <v>70</v>
      </c>
      <c r="G21686" s="30" t="s">
        <v>71</v>
      </c>
      <c r="H21686" s="75">
        <v>2</v>
      </c>
    </row>
    <row r="21687" spans="1:8">
      <c r="A21687" s="43">
        <v>1979</v>
      </c>
      <c r="B21687" s="74">
        <v>46268</v>
      </c>
      <c r="C21687" s="30" t="s">
        <v>734</v>
      </c>
      <c r="D21687" s="30" t="s">
        <v>735</v>
      </c>
      <c r="E21687" s="75">
        <v>213</v>
      </c>
      <c r="F21687" s="30" t="s">
        <v>70</v>
      </c>
      <c r="G21687" s="30" t="s">
        <v>71</v>
      </c>
      <c r="H21687" s="75">
        <v>2</v>
      </c>
    </row>
    <row r="21688" spans="1:8">
      <c r="A21688" s="43">
        <v>1979</v>
      </c>
      <c r="B21688" s="74">
        <v>46268</v>
      </c>
      <c r="C21688" s="30" t="s">
        <v>736</v>
      </c>
      <c r="D21688" s="30" t="s">
        <v>737</v>
      </c>
      <c r="E21688" s="75">
        <v>101</v>
      </c>
      <c r="F21688" s="30" t="s">
        <v>80</v>
      </c>
      <c r="G21688" s="30" t="s">
        <v>81</v>
      </c>
      <c r="H21688" s="75">
        <v>1</v>
      </c>
    </row>
    <row r="21689" spans="1:8">
      <c r="A21689" s="43">
        <v>1979</v>
      </c>
      <c r="B21689" s="74">
        <v>46268</v>
      </c>
      <c r="C21689" s="30" t="s">
        <v>740</v>
      </c>
      <c r="D21689" s="30" t="s">
        <v>741</v>
      </c>
      <c r="E21689" s="75">
        <v>45</v>
      </c>
      <c r="F21689" s="30" t="s">
        <v>58</v>
      </c>
      <c r="G21689" s="30" t="s">
        <v>59</v>
      </c>
      <c r="H21689" s="75">
        <v>3</v>
      </c>
    </row>
    <row r="21690" spans="1:8">
      <c r="A21690" s="43">
        <v>1979</v>
      </c>
      <c r="B21690" s="74">
        <v>46268</v>
      </c>
      <c r="C21690" s="30" t="s">
        <v>742</v>
      </c>
      <c r="D21690" s="30" t="s">
        <v>743</v>
      </c>
      <c r="E21690" s="75">
        <v>290</v>
      </c>
      <c r="F21690" s="30" t="s">
        <v>58</v>
      </c>
      <c r="G21690" s="30" t="s">
        <v>59</v>
      </c>
      <c r="H21690" s="75">
        <v>3</v>
      </c>
    </row>
    <row r="21691" spans="1:8">
      <c r="A21691" s="43">
        <v>1979</v>
      </c>
      <c r="B21691" s="74">
        <v>46268</v>
      </c>
      <c r="C21691" s="30" t="s">
        <v>744</v>
      </c>
      <c r="D21691" s="30" t="s">
        <v>745</v>
      </c>
      <c r="E21691" s="75">
        <v>240</v>
      </c>
      <c r="F21691" s="30" t="s">
        <v>70</v>
      </c>
      <c r="G21691" s="30" t="s">
        <v>71</v>
      </c>
      <c r="H21691" s="75">
        <v>2</v>
      </c>
    </row>
    <row r="21692" spans="1:8">
      <c r="A21692" s="43">
        <v>1979</v>
      </c>
      <c r="B21692" s="74">
        <v>46268</v>
      </c>
      <c r="C21692" s="30" t="s">
        <v>746</v>
      </c>
      <c r="D21692" s="30" t="s">
        <v>747</v>
      </c>
      <c r="E21692" s="75">
        <v>9</v>
      </c>
      <c r="F21692" s="30" t="s">
        <v>76</v>
      </c>
      <c r="G21692" s="30" t="s">
        <v>77</v>
      </c>
      <c r="H21692" s="75">
        <v>1</v>
      </c>
    </row>
    <row r="21693" spans="1:8">
      <c r="A21693" s="43">
        <v>1979</v>
      </c>
      <c r="B21693" s="74">
        <v>46268</v>
      </c>
      <c r="C21693" s="30" t="s">
        <v>5074</v>
      </c>
      <c r="D21693" s="30" t="s">
        <v>5075</v>
      </c>
      <c r="E21693" s="75">
        <v>86</v>
      </c>
      <c r="F21693" s="30" t="s">
        <v>53</v>
      </c>
      <c r="G21693" s="30" t="s">
        <v>54</v>
      </c>
      <c r="H21693" s="75">
        <v>1</v>
      </c>
    </row>
    <row r="21694" spans="1:8">
      <c r="A21694" s="43">
        <v>1979</v>
      </c>
      <c r="B21694" s="74">
        <v>46268</v>
      </c>
      <c r="C21694" s="30" t="s">
        <v>2456</v>
      </c>
      <c r="D21694" s="30" t="s">
        <v>2457</v>
      </c>
      <c r="E21694" s="75">
        <v>35</v>
      </c>
      <c r="F21694" s="30" t="s">
        <v>56</v>
      </c>
      <c r="G21694" s="30" t="s">
        <v>57</v>
      </c>
      <c r="H21694" s="75">
        <v>2</v>
      </c>
    </row>
    <row r="21695" spans="1:8">
      <c r="A21695" s="43">
        <v>1979</v>
      </c>
      <c r="B21695" s="74">
        <v>46268</v>
      </c>
      <c r="C21695" s="30" t="s">
        <v>756</v>
      </c>
      <c r="D21695" s="30" t="s">
        <v>757</v>
      </c>
      <c r="E21695" s="75">
        <v>163</v>
      </c>
      <c r="F21695" s="30" t="s">
        <v>53</v>
      </c>
      <c r="G21695" s="30" t="s">
        <v>54</v>
      </c>
      <c r="H21695" s="75">
        <v>1</v>
      </c>
    </row>
    <row r="21696" spans="1:8">
      <c r="A21696" s="43">
        <v>1979</v>
      </c>
      <c r="B21696" s="74">
        <v>46268</v>
      </c>
      <c r="C21696" s="30" t="s">
        <v>758</v>
      </c>
      <c r="D21696" s="30" t="s">
        <v>759</v>
      </c>
      <c r="E21696" s="75">
        <v>88</v>
      </c>
      <c r="F21696" s="30" t="s">
        <v>53</v>
      </c>
      <c r="G21696" s="30" t="s">
        <v>54</v>
      </c>
      <c r="H21696" s="75">
        <v>1</v>
      </c>
    </row>
    <row r="21697" spans="1:8">
      <c r="A21697" s="43">
        <v>1979</v>
      </c>
      <c r="B21697" s="74">
        <v>46268</v>
      </c>
      <c r="C21697" s="30" t="s">
        <v>760</v>
      </c>
      <c r="D21697" s="30" t="s">
        <v>761</v>
      </c>
      <c r="E21697" s="75">
        <v>209</v>
      </c>
      <c r="F21697" s="30" t="s">
        <v>80</v>
      </c>
      <c r="G21697" s="30" t="s">
        <v>81</v>
      </c>
      <c r="H21697" s="75">
        <v>1</v>
      </c>
    </row>
    <row r="21698" spans="1:8">
      <c r="A21698" s="43">
        <v>1979</v>
      </c>
      <c r="B21698" s="74">
        <v>46268</v>
      </c>
      <c r="C21698" s="30" t="s">
        <v>764</v>
      </c>
      <c r="D21698" s="30" t="s">
        <v>765</v>
      </c>
      <c r="E21698" s="75">
        <v>67</v>
      </c>
      <c r="F21698" s="30" t="s">
        <v>70</v>
      </c>
      <c r="G21698" s="30" t="s">
        <v>71</v>
      </c>
      <c r="H21698" s="75">
        <v>2</v>
      </c>
    </row>
    <row r="21699" spans="1:8">
      <c r="A21699" s="43">
        <v>1979</v>
      </c>
      <c r="B21699" s="74">
        <v>46267</v>
      </c>
      <c r="C21699" s="30" t="s">
        <v>732</v>
      </c>
      <c r="D21699" s="30" t="s">
        <v>733</v>
      </c>
      <c r="E21699" s="75">
        <v>276</v>
      </c>
      <c r="F21699" s="30" t="s">
        <v>70</v>
      </c>
      <c r="G21699" s="30" t="s">
        <v>71</v>
      </c>
      <c r="H21699" s="75">
        <v>2</v>
      </c>
    </row>
    <row r="21700" spans="1:8">
      <c r="A21700" s="43">
        <v>1979</v>
      </c>
      <c r="B21700" s="74">
        <v>46267</v>
      </c>
      <c r="C21700" s="30" t="s">
        <v>734</v>
      </c>
      <c r="D21700" s="30" t="s">
        <v>735</v>
      </c>
      <c r="E21700" s="75">
        <v>231</v>
      </c>
      <c r="F21700" s="30" t="s">
        <v>70</v>
      </c>
      <c r="G21700" s="30" t="s">
        <v>71</v>
      </c>
      <c r="H21700" s="75">
        <v>2</v>
      </c>
    </row>
    <row r="21701" spans="1:8">
      <c r="A21701" s="43">
        <v>1979</v>
      </c>
      <c r="B21701" s="74">
        <v>46267</v>
      </c>
      <c r="C21701" s="30" t="s">
        <v>736</v>
      </c>
      <c r="D21701" s="30" t="s">
        <v>737</v>
      </c>
      <c r="E21701" s="75">
        <v>139</v>
      </c>
      <c r="F21701" s="30" t="s">
        <v>80</v>
      </c>
      <c r="G21701" s="30" t="s">
        <v>81</v>
      </c>
      <c r="H21701" s="75">
        <v>1</v>
      </c>
    </row>
    <row r="21702" spans="1:8">
      <c r="A21702" s="43">
        <v>1979</v>
      </c>
      <c r="B21702" s="74">
        <v>46267</v>
      </c>
      <c r="C21702" s="30" t="s">
        <v>740</v>
      </c>
      <c r="D21702" s="30" t="s">
        <v>741</v>
      </c>
      <c r="E21702" s="75">
        <v>35</v>
      </c>
      <c r="F21702" s="30" t="s">
        <v>63</v>
      </c>
      <c r="G21702" s="30" t="s">
        <v>64</v>
      </c>
      <c r="H21702" s="75">
        <v>2</v>
      </c>
    </row>
    <row r="21703" spans="1:8">
      <c r="A21703" s="43">
        <v>1979</v>
      </c>
      <c r="B21703" s="74">
        <v>46267</v>
      </c>
      <c r="C21703" s="30" t="s">
        <v>1918</v>
      </c>
      <c r="D21703" s="30" t="s">
        <v>1919</v>
      </c>
      <c r="E21703" s="75">
        <v>2</v>
      </c>
      <c r="F21703" s="30" t="s">
        <v>70</v>
      </c>
      <c r="G21703" s="30" t="s">
        <v>71</v>
      </c>
      <c r="H21703" s="75">
        <v>2</v>
      </c>
    </row>
    <row r="21704" spans="1:8">
      <c r="A21704" s="43">
        <v>1979</v>
      </c>
      <c r="B21704" s="74">
        <v>46267</v>
      </c>
      <c r="C21704" s="30" t="s">
        <v>742</v>
      </c>
      <c r="D21704" s="30" t="s">
        <v>743</v>
      </c>
      <c r="E21704" s="75">
        <v>228</v>
      </c>
      <c r="F21704" s="30" t="s">
        <v>58</v>
      </c>
      <c r="G21704" s="30" t="s">
        <v>59</v>
      </c>
      <c r="H21704" s="75">
        <v>3</v>
      </c>
    </row>
    <row r="21705" spans="1:8">
      <c r="A21705" s="43">
        <v>1979</v>
      </c>
      <c r="B21705" s="74">
        <v>46267</v>
      </c>
      <c r="C21705" s="30" t="s">
        <v>744</v>
      </c>
      <c r="D21705" s="30" t="s">
        <v>745</v>
      </c>
      <c r="E21705" s="75">
        <v>263</v>
      </c>
      <c r="F21705" s="30" t="s">
        <v>70</v>
      </c>
      <c r="G21705" s="30" t="s">
        <v>71</v>
      </c>
      <c r="H21705" s="75">
        <v>2</v>
      </c>
    </row>
    <row r="21706" spans="1:8">
      <c r="A21706" s="43">
        <v>1979</v>
      </c>
      <c r="B21706" s="74">
        <v>46267</v>
      </c>
      <c r="C21706" s="30" t="s">
        <v>5074</v>
      </c>
      <c r="D21706" s="30" t="s">
        <v>5075</v>
      </c>
      <c r="E21706" s="75">
        <v>55</v>
      </c>
      <c r="F21706" s="30" t="s">
        <v>53</v>
      </c>
      <c r="G21706" s="30" t="s">
        <v>54</v>
      </c>
      <c r="H21706" s="75">
        <v>1</v>
      </c>
    </row>
    <row r="21707" spans="1:8">
      <c r="A21707" s="43">
        <v>1979</v>
      </c>
      <c r="B21707" s="74">
        <v>46267</v>
      </c>
      <c r="C21707" s="30" t="s">
        <v>756</v>
      </c>
      <c r="D21707" s="30" t="s">
        <v>757</v>
      </c>
      <c r="E21707" s="75">
        <v>108</v>
      </c>
      <c r="F21707" s="30" t="s">
        <v>53</v>
      </c>
      <c r="G21707" s="30" t="s">
        <v>54</v>
      </c>
      <c r="H21707" s="75">
        <v>1</v>
      </c>
    </row>
    <row r="21708" spans="1:8">
      <c r="A21708" s="43">
        <v>1979</v>
      </c>
      <c r="B21708" s="74">
        <v>46267</v>
      </c>
      <c r="C21708" s="30" t="s">
        <v>758</v>
      </c>
      <c r="D21708" s="30" t="s">
        <v>759</v>
      </c>
      <c r="E21708" s="75">
        <v>49</v>
      </c>
      <c r="F21708" s="30" t="s">
        <v>53</v>
      </c>
      <c r="G21708" s="30" t="s">
        <v>54</v>
      </c>
      <c r="H21708" s="75">
        <v>1</v>
      </c>
    </row>
    <row r="21709" spans="1:8">
      <c r="A21709" s="43">
        <v>1979</v>
      </c>
      <c r="B21709" s="74">
        <v>46267</v>
      </c>
      <c r="C21709" s="30" t="s">
        <v>760</v>
      </c>
      <c r="D21709" s="30" t="s">
        <v>761</v>
      </c>
      <c r="E21709" s="75">
        <v>178</v>
      </c>
      <c r="F21709" s="30" t="s">
        <v>80</v>
      </c>
      <c r="G21709" s="30" t="s">
        <v>81</v>
      </c>
      <c r="H21709" s="75">
        <v>1</v>
      </c>
    </row>
    <row r="21710" spans="1:8">
      <c r="A21710" s="43">
        <v>1979</v>
      </c>
      <c r="B21710" s="74">
        <v>46267</v>
      </c>
      <c r="C21710" s="30" t="s">
        <v>764</v>
      </c>
      <c r="D21710" s="30" t="s">
        <v>765</v>
      </c>
      <c r="E21710" s="75">
        <v>67</v>
      </c>
      <c r="F21710" s="30" t="s">
        <v>70</v>
      </c>
      <c r="G21710" s="30" t="s">
        <v>71</v>
      </c>
      <c r="H21710" s="75">
        <v>2</v>
      </c>
    </row>
    <row r="21711" spans="1:8">
      <c r="A21711" s="43">
        <v>1979</v>
      </c>
      <c r="B21711" s="74">
        <v>46267</v>
      </c>
      <c r="C21711" s="30" t="s">
        <v>5076</v>
      </c>
      <c r="D21711" s="30" t="s">
        <v>5077</v>
      </c>
      <c r="E21711" s="75">
        <v>285</v>
      </c>
      <c r="F21711" s="30" t="s">
        <v>80</v>
      </c>
      <c r="G21711" s="30" t="s">
        <v>81</v>
      </c>
      <c r="H21711" s="75">
        <v>1</v>
      </c>
    </row>
    <row r="21712" spans="1:8">
      <c r="A21712" s="43">
        <v>1979</v>
      </c>
      <c r="B21712" s="74">
        <v>46266</v>
      </c>
      <c r="C21712" s="30" t="s">
        <v>732</v>
      </c>
      <c r="D21712" s="30" t="s">
        <v>733</v>
      </c>
      <c r="E21712" s="75">
        <v>250</v>
      </c>
      <c r="F21712" s="30" t="s">
        <v>68</v>
      </c>
      <c r="G21712" s="30" t="s">
        <v>69</v>
      </c>
      <c r="H21712" s="75">
        <v>1</v>
      </c>
    </row>
    <row r="21713" spans="1:8">
      <c r="A21713" s="43">
        <v>1979</v>
      </c>
      <c r="B21713" s="74">
        <v>46266</v>
      </c>
      <c r="C21713" s="30" t="s">
        <v>734</v>
      </c>
      <c r="D21713" s="30" t="s">
        <v>735</v>
      </c>
      <c r="E21713" s="75">
        <v>185</v>
      </c>
      <c r="F21713" s="30" t="s">
        <v>68</v>
      </c>
      <c r="G21713" s="30" t="s">
        <v>69</v>
      </c>
      <c r="H21713" s="75">
        <v>1</v>
      </c>
    </row>
    <row r="21714" spans="1:8">
      <c r="A21714" s="43">
        <v>1979</v>
      </c>
      <c r="B21714" s="74">
        <v>46266</v>
      </c>
      <c r="C21714" s="30" t="s">
        <v>736</v>
      </c>
      <c r="D21714" s="30" t="s">
        <v>737</v>
      </c>
      <c r="E21714" s="75">
        <v>135</v>
      </c>
      <c r="F21714" s="30" t="s">
        <v>80</v>
      </c>
      <c r="G21714" s="30" t="s">
        <v>81</v>
      </c>
      <c r="H21714" s="75">
        <v>1</v>
      </c>
    </row>
    <row r="21715" spans="1:8">
      <c r="A21715" s="43">
        <v>1979</v>
      </c>
      <c r="B21715" s="74">
        <v>46266</v>
      </c>
      <c r="C21715" s="30" t="s">
        <v>738</v>
      </c>
      <c r="D21715" s="30" t="s">
        <v>739</v>
      </c>
      <c r="E21715" s="75">
        <v>84</v>
      </c>
      <c r="F21715" s="30" t="s">
        <v>53</v>
      </c>
      <c r="G21715" s="30" t="s">
        <v>54</v>
      </c>
      <c r="H21715" s="75">
        <v>1</v>
      </c>
    </row>
    <row r="21716" spans="1:8">
      <c r="A21716" s="43">
        <v>1979</v>
      </c>
      <c r="B21716" s="74">
        <v>46266</v>
      </c>
      <c r="C21716" s="30" t="s">
        <v>740</v>
      </c>
      <c r="D21716" s="30" t="s">
        <v>741</v>
      </c>
      <c r="E21716" s="75">
        <v>84</v>
      </c>
      <c r="F21716" s="30" t="s">
        <v>63</v>
      </c>
      <c r="G21716" s="30" t="s">
        <v>64</v>
      </c>
      <c r="H21716" s="75">
        <v>2</v>
      </c>
    </row>
    <row r="21717" spans="1:8">
      <c r="A21717" s="43">
        <v>1979</v>
      </c>
      <c r="B21717" s="74">
        <v>46266</v>
      </c>
      <c r="C21717" s="30" t="s">
        <v>1918</v>
      </c>
      <c r="D21717" s="30" t="s">
        <v>1919</v>
      </c>
      <c r="E21717" s="75">
        <v>2</v>
      </c>
      <c r="F21717" s="30" t="s">
        <v>70</v>
      </c>
      <c r="G21717" s="30" t="s">
        <v>71</v>
      </c>
      <c r="H21717" s="75">
        <v>2</v>
      </c>
    </row>
    <row r="21718" spans="1:8">
      <c r="A21718" s="43">
        <v>1979</v>
      </c>
      <c r="B21718" s="74">
        <v>46266</v>
      </c>
      <c r="C21718" s="30" t="s">
        <v>742</v>
      </c>
      <c r="D21718" s="30" t="s">
        <v>743</v>
      </c>
      <c r="E21718" s="75">
        <v>156</v>
      </c>
      <c r="F21718" s="30" t="s">
        <v>58</v>
      </c>
      <c r="G21718" s="30" t="s">
        <v>59</v>
      </c>
      <c r="H21718" s="75">
        <v>3</v>
      </c>
    </row>
    <row r="21719" spans="1:8">
      <c r="A21719" s="43">
        <v>1979</v>
      </c>
      <c r="B21719" s="74">
        <v>46266</v>
      </c>
      <c r="C21719" s="30" t="s">
        <v>744</v>
      </c>
      <c r="D21719" s="30" t="s">
        <v>745</v>
      </c>
      <c r="E21719" s="75">
        <v>173</v>
      </c>
      <c r="F21719" s="30" t="s">
        <v>68</v>
      </c>
      <c r="G21719" s="30" t="s">
        <v>69</v>
      </c>
      <c r="H21719" s="75">
        <v>1</v>
      </c>
    </row>
    <row r="21720" spans="1:8">
      <c r="A21720" s="43">
        <v>1979</v>
      </c>
      <c r="B21720" s="74">
        <v>46266</v>
      </c>
      <c r="C21720" s="30" t="s">
        <v>758</v>
      </c>
      <c r="D21720" s="30" t="s">
        <v>759</v>
      </c>
      <c r="E21720" s="75">
        <v>41</v>
      </c>
      <c r="F21720" s="30" t="s">
        <v>66</v>
      </c>
      <c r="G21720" s="30" t="s">
        <v>67</v>
      </c>
      <c r="H21720" s="75">
        <v>2</v>
      </c>
    </row>
    <row r="21721" spans="1:8">
      <c r="A21721" s="43">
        <v>1979</v>
      </c>
      <c r="B21721" s="74">
        <v>46266</v>
      </c>
      <c r="C21721" s="30" t="s">
        <v>760</v>
      </c>
      <c r="D21721" s="30" t="s">
        <v>761</v>
      </c>
      <c r="E21721" s="75">
        <v>188</v>
      </c>
      <c r="F21721" s="30" t="s">
        <v>80</v>
      </c>
      <c r="G21721" s="30" t="s">
        <v>81</v>
      </c>
      <c r="H21721" s="75">
        <v>1</v>
      </c>
    </row>
    <row r="21722" spans="1:8">
      <c r="A21722" s="43">
        <v>1979</v>
      </c>
      <c r="B21722" s="74">
        <v>46266</v>
      </c>
      <c r="C21722" s="30" t="s">
        <v>764</v>
      </c>
      <c r="D21722" s="30" t="s">
        <v>765</v>
      </c>
      <c r="E21722" s="75">
        <v>39</v>
      </c>
      <c r="F21722" s="30" t="s">
        <v>70</v>
      </c>
      <c r="G21722" s="30" t="s">
        <v>71</v>
      </c>
      <c r="H21722" s="75">
        <v>2</v>
      </c>
    </row>
    <row r="21723" spans="1:8">
      <c r="A21723" s="43">
        <v>1979</v>
      </c>
      <c r="B21723" s="74">
        <v>46266</v>
      </c>
      <c r="C21723" s="30" t="s">
        <v>5076</v>
      </c>
      <c r="D21723" s="30" t="s">
        <v>5077</v>
      </c>
      <c r="E21723" s="75">
        <v>163</v>
      </c>
      <c r="F21723" s="30" t="s">
        <v>80</v>
      </c>
      <c r="G21723" s="30" t="s">
        <v>81</v>
      </c>
      <c r="H21723" s="75">
        <v>1</v>
      </c>
    </row>
    <row r="21724" spans="1:8">
      <c r="A21724" s="43">
        <v>1979</v>
      </c>
      <c r="B21724" s="74">
        <v>46265</v>
      </c>
      <c r="C21724" s="30" t="s">
        <v>732</v>
      </c>
      <c r="D21724" s="30" t="s">
        <v>733</v>
      </c>
      <c r="E21724" s="75">
        <v>121</v>
      </c>
      <c r="F21724" s="30" t="s">
        <v>68</v>
      </c>
      <c r="G21724" s="30" t="s">
        <v>69</v>
      </c>
      <c r="H21724" s="75">
        <v>1</v>
      </c>
    </row>
    <row r="21725" spans="1:8">
      <c r="A21725" s="43">
        <v>1979</v>
      </c>
      <c r="B21725" s="74">
        <v>46265</v>
      </c>
      <c r="C21725" s="30" t="s">
        <v>734</v>
      </c>
      <c r="D21725" s="30" t="s">
        <v>735</v>
      </c>
      <c r="E21725" s="75">
        <v>122</v>
      </c>
      <c r="F21725" s="30" t="s">
        <v>68</v>
      </c>
      <c r="G21725" s="30" t="s">
        <v>69</v>
      </c>
      <c r="H21725" s="75">
        <v>1</v>
      </c>
    </row>
    <row r="21726" spans="1:8">
      <c r="A21726" s="43">
        <v>1979</v>
      </c>
      <c r="B21726" s="74">
        <v>46265</v>
      </c>
      <c r="C21726" s="30" t="s">
        <v>736</v>
      </c>
      <c r="D21726" s="30" t="s">
        <v>737</v>
      </c>
      <c r="E21726" s="75">
        <v>128</v>
      </c>
      <c r="F21726" s="30" t="s">
        <v>80</v>
      </c>
      <c r="G21726" s="30" t="s">
        <v>81</v>
      </c>
      <c r="H21726" s="75">
        <v>1</v>
      </c>
    </row>
    <row r="21727" spans="1:8">
      <c r="A21727" s="43">
        <v>1979</v>
      </c>
      <c r="B21727" s="74">
        <v>46265</v>
      </c>
      <c r="C21727" s="30" t="s">
        <v>738</v>
      </c>
      <c r="D21727" s="30" t="s">
        <v>739</v>
      </c>
      <c r="E21727" s="75">
        <v>58</v>
      </c>
      <c r="F21727" s="30" t="s">
        <v>56</v>
      </c>
      <c r="G21727" s="30" t="s">
        <v>57</v>
      </c>
      <c r="H21727" s="75">
        <v>2</v>
      </c>
    </row>
    <row r="21728" spans="1:8">
      <c r="A21728" s="43">
        <v>1979</v>
      </c>
      <c r="B21728" s="74">
        <v>46265</v>
      </c>
      <c r="C21728" s="30" t="s">
        <v>740</v>
      </c>
      <c r="D21728" s="30" t="s">
        <v>741</v>
      </c>
      <c r="E21728" s="75">
        <v>99</v>
      </c>
      <c r="F21728" s="30" t="s">
        <v>63</v>
      </c>
      <c r="G21728" s="30" t="s">
        <v>64</v>
      </c>
      <c r="H21728" s="75">
        <v>2</v>
      </c>
    </row>
    <row r="21729" spans="1:8">
      <c r="A21729" s="43">
        <v>1979</v>
      </c>
      <c r="B21729" s="74">
        <v>46265</v>
      </c>
      <c r="C21729" s="30" t="s">
        <v>742</v>
      </c>
      <c r="D21729" s="30" t="s">
        <v>743</v>
      </c>
      <c r="E21729" s="75">
        <v>160</v>
      </c>
      <c r="F21729" s="30" t="s">
        <v>70</v>
      </c>
      <c r="G21729" s="30" t="s">
        <v>71</v>
      </c>
      <c r="H21729" s="75">
        <v>2</v>
      </c>
    </row>
    <row r="21730" spans="1:8">
      <c r="A21730" s="43">
        <v>1979</v>
      </c>
      <c r="B21730" s="74">
        <v>46265</v>
      </c>
      <c r="C21730" s="30" t="s">
        <v>744</v>
      </c>
      <c r="D21730" s="30" t="s">
        <v>745</v>
      </c>
      <c r="E21730" s="75">
        <v>196</v>
      </c>
      <c r="F21730" s="30" t="s">
        <v>70</v>
      </c>
      <c r="G21730" s="30" t="s">
        <v>71</v>
      </c>
      <c r="H21730" s="75">
        <v>2</v>
      </c>
    </row>
    <row r="21731" spans="1:8">
      <c r="A21731" s="43">
        <v>1979</v>
      </c>
      <c r="B21731" s="74">
        <v>46265</v>
      </c>
      <c r="C21731" s="30" t="s">
        <v>746</v>
      </c>
      <c r="D21731" s="30" t="s">
        <v>747</v>
      </c>
      <c r="E21731" s="75">
        <v>1</v>
      </c>
      <c r="F21731" s="30" t="s">
        <v>76</v>
      </c>
      <c r="G21731" s="30" t="s">
        <v>77</v>
      </c>
      <c r="H21731" s="75">
        <v>1</v>
      </c>
    </row>
    <row r="21732" spans="1:8">
      <c r="A21732" s="43">
        <v>1979</v>
      </c>
      <c r="B21732" s="74">
        <v>46265</v>
      </c>
      <c r="C21732" s="30" t="s">
        <v>750</v>
      </c>
      <c r="D21732" s="30" t="s">
        <v>751</v>
      </c>
      <c r="E21732" s="75">
        <v>30</v>
      </c>
      <c r="F21732" s="30" t="s">
        <v>53</v>
      </c>
      <c r="G21732" s="30" t="s">
        <v>54</v>
      </c>
      <c r="H21732" s="75">
        <v>1</v>
      </c>
    </row>
    <row r="21733" spans="1:8">
      <c r="A21733" s="43">
        <v>1979</v>
      </c>
      <c r="B21733" s="74">
        <v>46265</v>
      </c>
      <c r="C21733" s="30" t="s">
        <v>758</v>
      </c>
      <c r="D21733" s="30" t="s">
        <v>759</v>
      </c>
      <c r="E21733" s="75">
        <v>46</v>
      </c>
      <c r="F21733" s="30" t="s">
        <v>53</v>
      </c>
      <c r="G21733" s="30" t="s">
        <v>54</v>
      </c>
      <c r="H21733" s="75">
        <v>1</v>
      </c>
    </row>
    <row r="21734" spans="1:8">
      <c r="A21734" s="43">
        <v>1979</v>
      </c>
      <c r="B21734" s="74">
        <v>46265</v>
      </c>
      <c r="C21734" s="30" t="s">
        <v>760</v>
      </c>
      <c r="D21734" s="30" t="s">
        <v>761</v>
      </c>
      <c r="E21734" s="75">
        <v>161</v>
      </c>
      <c r="F21734" s="30" t="s">
        <v>80</v>
      </c>
      <c r="G21734" s="30" t="s">
        <v>81</v>
      </c>
      <c r="H21734" s="75">
        <v>1</v>
      </c>
    </row>
    <row r="21735" spans="1:8">
      <c r="A21735" s="43">
        <v>1979</v>
      </c>
      <c r="B21735" s="74">
        <v>46265</v>
      </c>
      <c r="C21735" s="30" t="s">
        <v>764</v>
      </c>
      <c r="D21735" s="30" t="s">
        <v>765</v>
      </c>
      <c r="E21735" s="75">
        <v>68</v>
      </c>
      <c r="F21735" s="30" t="s">
        <v>70</v>
      </c>
      <c r="G21735" s="30" t="s">
        <v>71</v>
      </c>
      <c r="H21735" s="75">
        <v>2</v>
      </c>
    </row>
    <row r="21736" spans="1:8">
      <c r="A21736" s="43">
        <v>1979</v>
      </c>
      <c r="B21736" s="74">
        <v>46263</v>
      </c>
      <c r="C21736" s="30" t="s">
        <v>740</v>
      </c>
      <c r="D21736" s="30" t="s">
        <v>741</v>
      </c>
      <c r="E21736" s="75">
        <v>263</v>
      </c>
      <c r="F21736" s="30" t="s">
        <v>53</v>
      </c>
      <c r="G21736" s="30" t="s">
        <v>54</v>
      </c>
      <c r="H21736" s="75">
        <v>1</v>
      </c>
    </row>
    <row r="21737" spans="1:8">
      <c r="A21737" s="43">
        <v>1979</v>
      </c>
      <c r="B21737" s="74">
        <v>46263</v>
      </c>
      <c r="C21737" s="30" t="s">
        <v>742</v>
      </c>
      <c r="D21737" s="30" t="s">
        <v>743</v>
      </c>
      <c r="E21737" s="75">
        <v>104</v>
      </c>
      <c r="F21737" s="30" t="s">
        <v>72</v>
      </c>
      <c r="G21737" s="30" t="s">
        <v>73</v>
      </c>
      <c r="H21737" s="75">
        <v>3</v>
      </c>
    </row>
    <row r="21738" spans="1:8">
      <c r="A21738" s="43">
        <v>1979</v>
      </c>
      <c r="B21738" s="74">
        <v>46263</v>
      </c>
      <c r="C21738" s="30" t="s">
        <v>744</v>
      </c>
      <c r="D21738" s="30" t="s">
        <v>745</v>
      </c>
      <c r="E21738" s="75">
        <v>160</v>
      </c>
      <c r="F21738" s="30" t="s">
        <v>70</v>
      </c>
      <c r="G21738" s="30" t="s">
        <v>71</v>
      </c>
      <c r="H21738" s="75">
        <v>2</v>
      </c>
    </row>
    <row r="21739" spans="1:8">
      <c r="A21739" s="43">
        <v>1979</v>
      </c>
      <c r="B21739" s="74">
        <v>46263</v>
      </c>
      <c r="C21739" s="30" t="s">
        <v>758</v>
      </c>
      <c r="D21739" s="30" t="s">
        <v>759</v>
      </c>
      <c r="E21739" s="75">
        <v>87</v>
      </c>
      <c r="F21739" s="30" t="s">
        <v>63</v>
      </c>
      <c r="G21739" s="30" t="s">
        <v>64</v>
      </c>
      <c r="H21739" s="75">
        <v>2</v>
      </c>
    </row>
    <row r="21740" spans="1:8">
      <c r="A21740" s="43">
        <v>1979</v>
      </c>
      <c r="B21740" s="74">
        <v>46262</v>
      </c>
      <c r="C21740" s="30" t="s">
        <v>732</v>
      </c>
      <c r="D21740" s="30" t="s">
        <v>733</v>
      </c>
      <c r="E21740" s="75">
        <v>86</v>
      </c>
      <c r="F21740" s="30" t="s">
        <v>70</v>
      </c>
      <c r="G21740" s="30" t="s">
        <v>71</v>
      </c>
      <c r="H21740" s="75">
        <v>2</v>
      </c>
    </row>
    <row r="21741" spans="1:8">
      <c r="A21741" s="43">
        <v>1979</v>
      </c>
      <c r="B21741" s="74">
        <v>46262</v>
      </c>
      <c r="C21741" s="30" t="s">
        <v>734</v>
      </c>
      <c r="D21741" s="30" t="s">
        <v>735</v>
      </c>
      <c r="E21741" s="75">
        <v>98</v>
      </c>
      <c r="F21741" s="30" t="s">
        <v>70</v>
      </c>
      <c r="G21741" s="30" t="s">
        <v>71</v>
      </c>
      <c r="H21741" s="75">
        <v>2</v>
      </c>
    </row>
    <row r="21742" spans="1:8">
      <c r="A21742" s="43">
        <v>1979</v>
      </c>
      <c r="B21742" s="74">
        <v>46262</v>
      </c>
      <c r="C21742" s="30" t="s">
        <v>736</v>
      </c>
      <c r="D21742" s="30" t="s">
        <v>737</v>
      </c>
      <c r="E21742" s="75">
        <v>188</v>
      </c>
      <c r="F21742" s="30" t="s">
        <v>80</v>
      </c>
      <c r="G21742" s="30" t="s">
        <v>81</v>
      </c>
      <c r="H21742" s="75">
        <v>1</v>
      </c>
    </row>
    <row r="21743" spans="1:8">
      <c r="A21743" s="43">
        <v>1979</v>
      </c>
      <c r="B21743" s="74">
        <v>46262</v>
      </c>
      <c r="C21743" s="30" t="s">
        <v>738</v>
      </c>
      <c r="D21743" s="30" t="s">
        <v>739</v>
      </c>
      <c r="E21743" s="75">
        <v>84</v>
      </c>
      <c r="F21743" s="30" t="s">
        <v>53</v>
      </c>
      <c r="G21743" s="30" t="s">
        <v>54</v>
      </c>
      <c r="H21743" s="75">
        <v>1</v>
      </c>
    </row>
    <row r="21744" spans="1:8">
      <c r="A21744" s="43">
        <v>1979</v>
      </c>
      <c r="B21744" s="74">
        <v>46262</v>
      </c>
      <c r="C21744" s="30" t="s">
        <v>740</v>
      </c>
      <c r="D21744" s="30" t="s">
        <v>741</v>
      </c>
      <c r="E21744" s="75">
        <v>110</v>
      </c>
      <c r="F21744" s="30" t="s">
        <v>5020</v>
      </c>
      <c r="G21744" s="30" t="s">
        <v>5021</v>
      </c>
      <c r="H21744" s="75">
        <v>3</v>
      </c>
    </row>
    <row r="21745" spans="1:8">
      <c r="A21745" s="43">
        <v>1979</v>
      </c>
      <c r="B21745" s="74">
        <v>46262</v>
      </c>
      <c r="C21745" s="30" t="s">
        <v>742</v>
      </c>
      <c r="D21745" s="30" t="s">
        <v>743</v>
      </c>
      <c r="E21745" s="75">
        <v>120</v>
      </c>
      <c r="F21745" s="30" t="s">
        <v>58</v>
      </c>
      <c r="G21745" s="30" t="s">
        <v>59</v>
      </c>
      <c r="H21745" s="75">
        <v>3</v>
      </c>
    </row>
    <row r="21746" spans="1:8">
      <c r="A21746" s="43">
        <v>1979</v>
      </c>
      <c r="B21746" s="74">
        <v>46262</v>
      </c>
      <c r="C21746" s="30" t="s">
        <v>744</v>
      </c>
      <c r="D21746" s="30" t="s">
        <v>745</v>
      </c>
      <c r="E21746" s="75">
        <v>24</v>
      </c>
      <c r="F21746" s="30" t="s">
        <v>68</v>
      </c>
      <c r="G21746" s="30" t="s">
        <v>69</v>
      </c>
      <c r="H21746" s="75">
        <v>1</v>
      </c>
    </row>
    <row r="21747" spans="1:8">
      <c r="A21747" s="43">
        <v>1979</v>
      </c>
      <c r="B21747" s="74">
        <v>46262</v>
      </c>
      <c r="C21747" s="30" t="s">
        <v>746</v>
      </c>
      <c r="D21747" s="30" t="s">
        <v>747</v>
      </c>
      <c r="E21747" s="75">
        <v>2</v>
      </c>
      <c r="F21747" s="30" t="s">
        <v>76</v>
      </c>
      <c r="G21747" s="30" t="s">
        <v>77</v>
      </c>
      <c r="H21747" s="75">
        <v>1</v>
      </c>
    </row>
    <row r="21748" spans="1:8">
      <c r="A21748" s="43">
        <v>1979</v>
      </c>
      <c r="B21748" s="74">
        <v>46262</v>
      </c>
      <c r="C21748" s="30" t="s">
        <v>758</v>
      </c>
      <c r="D21748" s="30" t="s">
        <v>759</v>
      </c>
      <c r="E21748" s="75">
        <v>22</v>
      </c>
      <c r="F21748" s="30" t="s">
        <v>53</v>
      </c>
      <c r="G21748" s="30" t="s">
        <v>54</v>
      </c>
      <c r="H21748" s="75">
        <v>1</v>
      </c>
    </row>
    <row r="21749" spans="1:8">
      <c r="A21749" s="43">
        <v>1979</v>
      </c>
      <c r="B21749" s="74">
        <v>46262</v>
      </c>
      <c r="C21749" s="30" t="s">
        <v>760</v>
      </c>
      <c r="D21749" s="30" t="s">
        <v>761</v>
      </c>
      <c r="E21749" s="75">
        <v>69</v>
      </c>
      <c r="F21749" s="30" t="s">
        <v>80</v>
      </c>
      <c r="G21749" s="30" t="s">
        <v>81</v>
      </c>
      <c r="H21749" s="75">
        <v>1</v>
      </c>
    </row>
    <row r="21750" spans="1:8">
      <c r="A21750" s="43">
        <v>1979</v>
      </c>
      <c r="B21750" s="74">
        <v>46262</v>
      </c>
      <c r="C21750" s="30" t="s">
        <v>764</v>
      </c>
      <c r="D21750" s="30" t="s">
        <v>765</v>
      </c>
      <c r="E21750" s="75">
        <v>7</v>
      </c>
      <c r="F21750" s="30" t="s">
        <v>68</v>
      </c>
      <c r="G21750" s="30" t="s">
        <v>69</v>
      </c>
      <c r="H21750" s="75">
        <v>1</v>
      </c>
    </row>
    <row r="21751" spans="1:8">
      <c r="A21751" s="43">
        <v>1979</v>
      </c>
      <c r="B21751" s="74">
        <v>46262</v>
      </c>
      <c r="C21751" s="30" t="s">
        <v>5076</v>
      </c>
      <c r="D21751" s="30" t="s">
        <v>5077</v>
      </c>
      <c r="E21751" s="75">
        <v>168</v>
      </c>
      <c r="F21751" s="30" t="s">
        <v>80</v>
      </c>
      <c r="G21751" s="30" t="s">
        <v>81</v>
      </c>
      <c r="H21751" s="75">
        <v>1</v>
      </c>
    </row>
    <row r="21752" spans="1:8">
      <c r="A21752" s="43">
        <v>1979</v>
      </c>
      <c r="B21752" s="74">
        <v>46261</v>
      </c>
      <c r="C21752" s="30" t="s">
        <v>732</v>
      </c>
      <c r="D21752" s="30" t="s">
        <v>733</v>
      </c>
      <c r="E21752" s="75">
        <v>149</v>
      </c>
      <c r="F21752" s="30" t="s">
        <v>70</v>
      </c>
      <c r="G21752" s="30" t="s">
        <v>71</v>
      </c>
      <c r="H21752" s="75">
        <v>2</v>
      </c>
    </row>
    <row r="21753" spans="1:8">
      <c r="A21753" s="43">
        <v>1979</v>
      </c>
      <c r="B21753" s="74">
        <v>46261</v>
      </c>
      <c r="C21753" s="30" t="s">
        <v>734</v>
      </c>
      <c r="D21753" s="30" t="s">
        <v>735</v>
      </c>
      <c r="E21753" s="75">
        <v>100</v>
      </c>
      <c r="F21753" s="30" t="s">
        <v>68</v>
      </c>
      <c r="G21753" s="30" t="s">
        <v>69</v>
      </c>
      <c r="H21753" s="75">
        <v>1</v>
      </c>
    </row>
    <row r="21754" spans="1:8">
      <c r="A21754" s="43">
        <v>1979</v>
      </c>
      <c r="B21754" s="74">
        <v>46261</v>
      </c>
      <c r="C21754" s="30" t="s">
        <v>736</v>
      </c>
      <c r="D21754" s="30" t="s">
        <v>737</v>
      </c>
      <c r="E21754" s="75">
        <v>110</v>
      </c>
      <c r="F21754" s="30" t="s">
        <v>80</v>
      </c>
      <c r="G21754" s="30" t="s">
        <v>81</v>
      </c>
      <c r="H21754" s="75">
        <v>1</v>
      </c>
    </row>
    <row r="21755" spans="1:8">
      <c r="A21755" s="43">
        <v>1979</v>
      </c>
      <c r="B21755" s="74">
        <v>46261</v>
      </c>
      <c r="C21755" s="30" t="s">
        <v>738</v>
      </c>
      <c r="D21755" s="30" t="s">
        <v>739</v>
      </c>
      <c r="E21755" s="75">
        <v>45</v>
      </c>
      <c r="F21755" s="30" t="s">
        <v>53</v>
      </c>
      <c r="G21755" s="30" t="s">
        <v>54</v>
      </c>
      <c r="H21755" s="75">
        <v>1</v>
      </c>
    </row>
    <row r="21756" spans="1:8">
      <c r="A21756" s="43">
        <v>1979</v>
      </c>
      <c r="B21756" s="74">
        <v>46261</v>
      </c>
      <c r="C21756" s="30" t="s">
        <v>740</v>
      </c>
      <c r="D21756" s="30" t="s">
        <v>741</v>
      </c>
      <c r="E21756" s="75">
        <v>177</v>
      </c>
      <c r="F21756" s="30" t="s">
        <v>66</v>
      </c>
      <c r="G21756" s="30" t="s">
        <v>67</v>
      </c>
      <c r="H21756" s="75">
        <v>2</v>
      </c>
    </row>
    <row r="21757" spans="1:8">
      <c r="A21757" s="43">
        <v>1979</v>
      </c>
      <c r="B21757" s="74">
        <v>46261</v>
      </c>
      <c r="C21757" s="30" t="s">
        <v>742</v>
      </c>
      <c r="D21757" s="30" t="s">
        <v>743</v>
      </c>
      <c r="E21757" s="75">
        <v>55</v>
      </c>
      <c r="F21757" s="30" t="s">
        <v>70</v>
      </c>
      <c r="G21757" s="30" t="s">
        <v>71</v>
      </c>
      <c r="H21757" s="75">
        <v>2</v>
      </c>
    </row>
    <row r="21758" spans="1:8">
      <c r="A21758" s="43">
        <v>1979</v>
      </c>
      <c r="B21758" s="74">
        <v>46261</v>
      </c>
      <c r="C21758" s="30" t="s">
        <v>744</v>
      </c>
      <c r="D21758" s="30" t="s">
        <v>745</v>
      </c>
      <c r="E21758" s="75">
        <v>37</v>
      </c>
      <c r="F21758" s="30" t="s">
        <v>70</v>
      </c>
      <c r="G21758" s="30" t="s">
        <v>71</v>
      </c>
      <c r="H21758" s="75">
        <v>2</v>
      </c>
    </row>
    <row r="21759" spans="1:8">
      <c r="A21759" s="43">
        <v>1979</v>
      </c>
      <c r="B21759" s="74">
        <v>46261</v>
      </c>
      <c r="C21759" s="30" t="s">
        <v>746</v>
      </c>
      <c r="D21759" s="30" t="s">
        <v>747</v>
      </c>
      <c r="E21759" s="75">
        <v>19</v>
      </c>
      <c r="F21759" s="30" t="s">
        <v>76</v>
      </c>
      <c r="G21759" s="30" t="s">
        <v>77</v>
      </c>
      <c r="H21759" s="75">
        <v>1</v>
      </c>
    </row>
    <row r="21760" spans="1:8">
      <c r="A21760" s="43">
        <v>1979</v>
      </c>
      <c r="B21760" s="74">
        <v>46261</v>
      </c>
      <c r="C21760" s="30" t="s">
        <v>750</v>
      </c>
      <c r="D21760" s="30" t="s">
        <v>751</v>
      </c>
      <c r="E21760" s="75">
        <v>39</v>
      </c>
      <c r="F21760" s="30" t="s">
        <v>53</v>
      </c>
      <c r="G21760" s="30" t="s">
        <v>54</v>
      </c>
      <c r="H21760" s="75">
        <v>1</v>
      </c>
    </row>
    <row r="21761" spans="1:8">
      <c r="A21761" s="43">
        <v>1979</v>
      </c>
      <c r="B21761" s="74">
        <v>46261</v>
      </c>
      <c r="C21761" s="30" t="s">
        <v>1920</v>
      </c>
      <c r="D21761" s="30" t="s">
        <v>1921</v>
      </c>
      <c r="E21761" s="75">
        <v>31</v>
      </c>
      <c r="F21761" s="30" t="s">
        <v>70</v>
      </c>
      <c r="G21761" s="30" t="s">
        <v>71</v>
      </c>
      <c r="H21761" s="75">
        <v>2</v>
      </c>
    </row>
    <row r="21762" spans="1:8">
      <c r="A21762" s="43">
        <v>1979</v>
      </c>
      <c r="B21762" s="74">
        <v>46261</v>
      </c>
      <c r="C21762" s="30" t="s">
        <v>758</v>
      </c>
      <c r="D21762" s="30" t="s">
        <v>759</v>
      </c>
      <c r="E21762" s="75">
        <v>66</v>
      </c>
      <c r="F21762" s="30" t="s">
        <v>53</v>
      </c>
      <c r="G21762" s="30" t="s">
        <v>54</v>
      </c>
      <c r="H21762" s="75">
        <v>1</v>
      </c>
    </row>
    <row r="21763" spans="1:8">
      <c r="A21763" s="43">
        <v>1979</v>
      </c>
      <c r="B21763" s="74">
        <v>46261</v>
      </c>
      <c r="C21763" s="30" t="s">
        <v>760</v>
      </c>
      <c r="D21763" s="30" t="s">
        <v>761</v>
      </c>
      <c r="E21763" s="75">
        <v>46</v>
      </c>
      <c r="F21763" s="30" t="s">
        <v>80</v>
      </c>
      <c r="G21763" s="30" t="s">
        <v>81</v>
      </c>
      <c r="H21763" s="75">
        <v>1</v>
      </c>
    </row>
    <row r="21764" spans="1:8">
      <c r="A21764" s="43">
        <v>1979</v>
      </c>
      <c r="B21764" s="74">
        <v>46261</v>
      </c>
      <c r="C21764" s="30" t="s">
        <v>764</v>
      </c>
      <c r="D21764" s="30" t="s">
        <v>765</v>
      </c>
      <c r="E21764" s="75">
        <v>39</v>
      </c>
      <c r="F21764" s="30" t="s">
        <v>68</v>
      </c>
      <c r="G21764" s="30" t="s">
        <v>69</v>
      </c>
      <c r="H21764" s="75">
        <v>1</v>
      </c>
    </row>
    <row r="21765" spans="1:8">
      <c r="A21765" s="43">
        <v>1979</v>
      </c>
      <c r="B21765" s="74">
        <v>46261</v>
      </c>
      <c r="C21765" s="30" t="s">
        <v>5076</v>
      </c>
      <c r="D21765" s="30" t="s">
        <v>5077</v>
      </c>
      <c r="E21765" s="75">
        <v>77</v>
      </c>
      <c r="F21765" s="30" t="s">
        <v>80</v>
      </c>
      <c r="G21765" s="30" t="s">
        <v>81</v>
      </c>
      <c r="H21765" s="75">
        <v>1</v>
      </c>
    </row>
    <row r="21766" spans="1:8">
      <c r="A21766" s="43">
        <v>1979</v>
      </c>
      <c r="B21766" s="74">
        <v>46260</v>
      </c>
      <c r="C21766" s="30" t="s">
        <v>732</v>
      </c>
      <c r="D21766" s="30" t="s">
        <v>733</v>
      </c>
      <c r="E21766" s="75">
        <v>177</v>
      </c>
      <c r="F21766" s="30" t="s">
        <v>68</v>
      </c>
      <c r="G21766" s="30" t="s">
        <v>69</v>
      </c>
      <c r="H21766" s="75">
        <v>1</v>
      </c>
    </row>
    <row r="21767" spans="1:8">
      <c r="A21767" s="43">
        <v>1979</v>
      </c>
      <c r="B21767" s="74">
        <v>46260</v>
      </c>
      <c r="C21767" s="30" t="s">
        <v>734</v>
      </c>
      <c r="D21767" s="30" t="s">
        <v>735</v>
      </c>
      <c r="E21767" s="75">
        <v>226</v>
      </c>
      <c r="F21767" s="30" t="s">
        <v>70</v>
      </c>
      <c r="G21767" s="30" t="s">
        <v>71</v>
      </c>
      <c r="H21767" s="75">
        <v>2</v>
      </c>
    </row>
    <row r="21768" spans="1:8">
      <c r="A21768" s="43">
        <v>1979</v>
      </c>
      <c r="B21768" s="74">
        <v>46260</v>
      </c>
      <c r="C21768" s="30" t="s">
        <v>736</v>
      </c>
      <c r="D21768" s="30" t="s">
        <v>737</v>
      </c>
      <c r="E21768" s="75">
        <v>90</v>
      </c>
      <c r="F21768" s="30" t="s">
        <v>80</v>
      </c>
      <c r="G21768" s="30" t="s">
        <v>81</v>
      </c>
      <c r="H21768" s="75">
        <v>1</v>
      </c>
    </row>
    <row r="21769" spans="1:8">
      <c r="A21769" s="43">
        <v>1979</v>
      </c>
      <c r="B21769" s="74">
        <v>46260</v>
      </c>
      <c r="C21769" s="30" t="s">
        <v>738</v>
      </c>
      <c r="D21769" s="30" t="s">
        <v>739</v>
      </c>
      <c r="E21769" s="75">
        <v>124</v>
      </c>
      <c r="F21769" s="30" t="s">
        <v>53</v>
      </c>
      <c r="G21769" s="30" t="s">
        <v>54</v>
      </c>
      <c r="H21769" s="75">
        <v>1</v>
      </c>
    </row>
    <row r="21770" spans="1:8">
      <c r="A21770" s="43">
        <v>1979</v>
      </c>
      <c r="B21770" s="74">
        <v>46260</v>
      </c>
      <c r="C21770" s="30" t="s">
        <v>740</v>
      </c>
      <c r="D21770" s="30" t="s">
        <v>741</v>
      </c>
      <c r="E21770" s="75">
        <v>157</v>
      </c>
      <c r="F21770" s="30" t="s">
        <v>5020</v>
      </c>
      <c r="G21770" s="30" t="s">
        <v>5021</v>
      </c>
      <c r="H21770" s="75">
        <v>3</v>
      </c>
    </row>
    <row r="21771" spans="1:8">
      <c r="A21771" s="43">
        <v>1979</v>
      </c>
      <c r="B21771" s="74">
        <v>46260</v>
      </c>
      <c r="C21771" s="30" t="s">
        <v>742</v>
      </c>
      <c r="D21771" s="30" t="s">
        <v>743</v>
      </c>
      <c r="E21771" s="75">
        <v>107</v>
      </c>
      <c r="F21771" s="30" t="s">
        <v>58</v>
      </c>
      <c r="G21771" s="30" t="s">
        <v>59</v>
      </c>
      <c r="H21771" s="75">
        <v>3</v>
      </c>
    </row>
    <row r="21772" spans="1:8">
      <c r="A21772" s="43">
        <v>1979</v>
      </c>
      <c r="B21772" s="74">
        <v>46260</v>
      </c>
      <c r="C21772" s="30" t="s">
        <v>744</v>
      </c>
      <c r="D21772" s="30" t="s">
        <v>745</v>
      </c>
      <c r="E21772" s="75">
        <v>247</v>
      </c>
      <c r="F21772" s="30" t="s">
        <v>70</v>
      </c>
      <c r="G21772" s="30" t="s">
        <v>71</v>
      </c>
      <c r="H21772" s="75">
        <v>2</v>
      </c>
    </row>
    <row r="21773" spans="1:8">
      <c r="A21773" s="43">
        <v>1979</v>
      </c>
      <c r="B21773" s="74">
        <v>46260</v>
      </c>
      <c r="C21773" s="30" t="s">
        <v>748</v>
      </c>
      <c r="D21773" s="30" t="s">
        <v>749</v>
      </c>
      <c r="E21773" s="75">
        <v>67</v>
      </c>
      <c r="F21773" s="30" t="s">
        <v>63</v>
      </c>
      <c r="G21773" s="30" t="s">
        <v>64</v>
      </c>
      <c r="H21773" s="75">
        <v>2</v>
      </c>
    </row>
    <row r="21774" spans="1:8">
      <c r="A21774" s="43">
        <v>1979</v>
      </c>
      <c r="B21774" s="74">
        <v>46260</v>
      </c>
      <c r="C21774" s="30" t="s">
        <v>750</v>
      </c>
      <c r="D21774" s="30" t="s">
        <v>751</v>
      </c>
      <c r="E21774" s="75">
        <v>179</v>
      </c>
      <c r="F21774" s="30" t="s">
        <v>53</v>
      </c>
      <c r="G21774" s="30" t="s">
        <v>54</v>
      </c>
      <c r="H21774" s="75">
        <v>1</v>
      </c>
    </row>
    <row r="21775" spans="1:8">
      <c r="A21775" s="43">
        <v>1979</v>
      </c>
      <c r="B21775" s="74">
        <v>46260</v>
      </c>
      <c r="C21775" s="30" t="s">
        <v>758</v>
      </c>
      <c r="D21775" s="30" t="s">
        <v>759</v>
      </c>
      <c r="E21775" s="75">
        <v>72</v>
      </c>
      <c r="F21775" s="30" t="s">
        <v>53</v>
      </c>
      <c r="G21775" s="30" t="s">
        <v>54</v>
      </c>
      <c r="H21775" s="75">
        <v>1</v>
      </c>
    </row>
    <row r="21776" spans="1:8">
      <c r="A21776" s="43">
        <v>1979</v>
      </c>
      <c r="B21776" s="74">
        <v>46260</v>
      </c>
      <c r="C21776" s="30" t="s">
        <v>760</v>
      </c>
      <c r="D21776" s="30" t="s">
        <v>761</v>
      </c>
      <c r="E21776" s="75">
        <v>169</v>
      </c>
      <c r="F21776" s="30" t="s">
        <v>80</v>
      </c>
      <c r="G21776" s="30" t="s">
        <v>81</v>
      </c>
      <c r="H21776" s="75">
        <v>1</v>
      </c>
    </row>
    <row r="21777" spans="1:8">
      <c r="A21777" s="43">
        <v>1979</v>
      </c>
      <c r="B21777" s="74">
        <v>46260</v>
      </c>
      <c r="C21777" s="30" t="s">
        <v>764</v>
      </c>
      <c r="D21777" s="30" t="s">
        <v>765</v>
      </c>
      <c r="E21777" s="75">
        <v>32</v>
      </c>
      <c r="F21777" s="30" t="s">
        <v>70</v>
      </c>
      <c r="G21777" s="30" t="s">
        <v>71</v>
      </c>
      <c r="H21777" s="75">
        <v>2</v>
      </c>
    </row>
    <row r="21778" spans="1:8">
      <c r="A21778" s="43">
        <v>1979</v>
      </c>
      <c r="B21778" s="74">
        <v>46260</v>
      </c>
      <c r="C21778" s="30" t="s">
        <v>5076</v>
      </c>
      <c r="D21778" s="30" t="s">
        <v>5077</v>
      </c>
      <c r="E21778" s="75">
        <v>10</v>
      </c>
      <c r="F21778" s="30" t="s">
        <v>80</v>
      </c>
      <c r="G21778" s="30" t="s">
        <v>81</v>
      </c>
      <c r="H21778" s="75">
        <v>1</v>
      </c>
    </row>
    <row r="21779" spans="1:8">
      <c r="A21779" s="43">
        <v>1979</v>
      </c>
      <c r="B21779" s="74">
        <v>46259</v>
      </c>
      <c r="C21779" s="30" t="s">
        <v>732</v>
      </c>
      <c r="D21779" s="30" t="s">
        <v>733</v>
      </c>
      <c r="E21779" s="75">
        <v>173</v>
      </c>
      <c r="F21779" s="30" t="s">
        <v>70</v>
      </c>
      <c r="G21779" s="30" t="s">
        <v>71</v>
      </c>
      <c r="H21779" s="75">
        <v>2</v>
      </c>
    </row>
    <row r="21780" spans="1:8">
      <c r="A21780" s="43">
        <v>1979</v>
      </c>
      <c r="B21780" s="74">
        <v>46259</v>
      </c>
      <c r="C21780" s="30" t="s">
        <v>734</v>
      </c>
      <c r="D21780" s="30" t="s">
        <v>735</v>
      </c>
      <c r="E21780" s="75">
        <v>63</v>
      </c>
      <c r="F21780" s="30" t="s">
        <v>70</v>
      </c>
      <c r="G21780" s="30" t="s">
        <v>71</v>
      </c>
      <c r="H21780" s="75">
        <v>2</v>
      </c>
    </row>
    <row r="21781" spans="1:8">
      <c r="A21781" s="43">
        <v>1979</v>
      </c>
      <c r="B21781" s="74">
        <v>46259</v>
      </c>
      <c r="C21781" s="30" t="s">
        <v>736</v>
      </c>
      <c r="D21781" s="30" t="s">
        <v>737</v>
      </c>
      <c r="E21781" s="75">
        <v>182</v>
      </c>
      <c r="F21781" s="30" t="s">
        <v>80</v>
      </c>
      <c r="G21781" s="30" t="s">
        <v>81</v>
      </c>
      <c r="H21781" s="75">
        <v>1</v>
      </c>
    </row>
    <row r="21782" spans="1:8">
      <c r="A21782" s="43">
        <v>1979</v>
      </c>
      <c r="B21782" s="74">
        <v>46259</v>
      </c>
      <c r="C21782" s="30" t="s">
        <v>738</v>
      </c>
      <c r="D21782" s="30" t="s">
        <v>739</v>
      </c>
      <c r="E21782" s="75">
        <v>97</v>
      </c>
      <c r="F21782" s="30" t="s">
        <v>53</v>
      </c>
      <c r="G21782" s="30" t="s">
        <v>54</v>
      </c>
      <c r="H21782" s="75">
        <v>1</v>
      </c>
    </row>
    <row r="21783" spans="1:8">
      <c r="A21783" s="43">
        <v>1979</v>
      </c>
      <c r="B21783" s="74">
        <v>46259</v>
      </c>
      <c r="C21783" s="30" t="s">
        <v>740</v>
      </c>
      <c r="D21783" s="30" t="s">
        <v>741</v>
      </c>
      <c r="E21783" s="75">
        <v>128</v>
      </c>
      <c r="F21783" s="30" t="s">
        <v>63</v>
      </c>
      <c r="G21783" s="30" t="s">
        <v>64</v>
      </c>
      <c r="H21783" s="75">
        <v>2</v>
      </c>
    </row>
    <row r="21784" spans="1:8">
      <c r="A21784" s="43">
        <v>1979</v>
      </c>
      <c r="B21784" s="74">
        <v>46259</v>
      </c>
      <c r="C21784" s="30" t="s">
        <v>742</v>
      </c>
      <c r="D21784" s="30" t="s">
        <v>743</v>
      </c>
      <c r="E21784" s="75">
        <v>59</v>
      </c>
      <c r="F21784" s="30" t="s">
        <v>70</v>
      </c>
      <c r="G21784" s="30" t="s">
        <v>71</v>
      </c>
      <c r="H21784" s="75">
        <v>2</v>
      </c>
    </row>
    <row r="21785" spans="1:8">
      <c r="A21785" s="43">
        <v>1979</v>
      </c>
      <c r="B21785" s="74">
        <v>46259</v>
      </c>
      <c r="C21785" s="30" t="s">
        <v>744</v>
      </c>
      <c r="D21785" s="30" t="s">
        <v>745</v>
      </c>
      <c r="E21785" s="75">
        <v>135</v>
      </c>
      <c r="F21785" s="30" t="s">
        <v>70</v>
      </c>
      <c r="G21785" s="30" t="s">
        <v>71</v>
      </c>
      <c r="H21785" s="75">
        <v>2</v>
      </c>
    </row>
    <row r="21786" spans="1:8">
      <c r="A21786" s="43">
        <v>1979</v>
      </c>
      <c r="B21786" s="74">
        <v>46259</v>
      </c>
      <c r="C21786" s="30" t="s">
        <v>748</v>
      </c>
      <c r="D21786" s="30" t="s">
        <v>749</v>
      </c>
      <c r="E21786" s="75">
        <v>79</v>
      </c>
      <c r="F21786" s="30" t="s">
        <v>63</v>
      </c>
      <c r="G21786" s="30" t="s">
        <v>64</v>
      </c>
      <c r="H21786" s="75">
        <v>2</v>
      </c>
    </row>
    <row r="21787" spans="1:8">
      <c r="A21787" s="43">
        <v>1979</v>
      </c>
      <c r="B21787" s="74">
        <v>46259</v>
      </c>
      <c r="C21787" s="30" t="s">
        <v>750</v>
      </c>
      <c r="D21787" s="30" t="s">
        <v>751</v>
      </c>
      <c r="E21787" s="75">
        <v>129</v>
      </c>
      <c r="F21787" s="30" t="s">
        <v>53</v>
      </c>
      <c r="G21787" s="30" t="s">
        <v>54</v>
      </c>
      <c r="H21787" s="75">
        <v>1</v>
      </c>
    </row>
    <row r="21788" spans="1:8">
      <c r="A21788" s="43">
        <v>1979</v>
      </c>
      <c r="B21788" s="74">
        <v>46259</v>
      </c>
      <c r="C21788" s="30" t="s">
        <v>752</v>
      </c>
      <c r="D21788" s="30" t="s">
        <v>753</v>
      </c>
      <c r="E21788" s="75">
        <v>23</v>
      </c>
      <c r="F21788" s="30" t="s">
        <v>76</v>
      </c>
      <c r="G21788" s="30" t="s">
        <v>77</v>
      </c>
      <c r="H21788" s="75">
        <v>1</v>
      </c>
    </row>
    <row r="21789" spans="1:8">
      <c r="A21789" s="43">
        <v>1979</v>
      </c>
      <c r="B21789" s="74">
        <v>46259</v>
      </c>
      <c r="C21789" s="30" t="s">
        <v>758</v>
      </c>
      <c r="D21789" s="30" t="s">
        <v>759</v>
      </c>
      <c r="E21789" s="75">
        <v>33</v>
      </c>
      <c r="F21789" s="30" t="s">
        <v>53</v>
      </c>
      <c r="G21789" s="30" t="s">
        <v>54</v>
      </c>
      <c r="H21789" s="75">
        <v>1</v>
      </c>
    </row>
    <row r="21790" spans="1:8">
      <c r="A21790" s="43">
        <v>1979</v>
      </c>
      <c r="B21790" s="74">
        <v>46259</v>
      </c>
      <c r="C21790" s="30" t="s">
        <v>760</v>
      </c>
      <c r="D21790" s="30" t="s">
        <v>761</v>
      </c>
      <c r="E21790" s="75">
        <v>78</v>
      </c>
      <c r="F21790" s="30" t="s">
        <v>80</v>
      </c>
      <c r="G21790" s="30" t="s">
        <v>81</v>
      </c>
      <c r="H21790" s="75">
        <v>1</v>
      </c>
    </row>
    <row r="21791" spans="1:8">
      <c r="A21791" s="43">
        <v>1979</v>
      </c>
      <c r="B21791" s="74">
        <v>46259</v>
      </c>
      <c r="C21791" s="30" t="s">
        <v>764</v>
      </c>
      <c r="D21791" s="30" t="s">
        <v>765</v>
      </c>
      <c r="E21791" s="75">
        <v>87</v>
      </c>
      <c r="F21791" s="30" t="s">
        <v>70</v>
      </c>
      <c r="G21791" s="30" t="s">
        <v>71</v>
      </c>
      <c r="H21791" s="75">
        <v>2</v>
      </c>
    </row>
    <row r="21792" spans="1:8">
      <c r="A21792" s="43">
        <v>1979</v>
      </c>
      <c r="B21792" s="74">
        <v>46258</v>
      </c>
      <c r="C21792" s="30" t="s">
        <v>732</v>
      </c>
      <c r="D21792" s="30" t="s">
        <v>733</v>
      </c>
      <c r="E21792" s="75">
        <v>188</v>
      </c>
      <c r="F21792" s="30" t="s">
        <v>70</v>
      </c>
      <c r="G21792" s="30" t="s">
        <v>71</v>
      </c>
      <c r="H21792" s="75">
        <v>2</v>
      </c>
    </row>
    <row r="21793" spans="1:8">
      <c r="A21793" s="43">
        <v>1979</v>
      </c>
      <c r="B21793" s="74">
        <v>46258</v>
      </c>
      <c r="C21793" s="30" t="s">
        <v>734</v>
      </c>
      <c r="D21793" s="30" t="s">
        <v>735</v>
      </c>
      <c r="E21793" s="75">
        <v>102</v>
      </c>
      <c r="F21793" s="30" t="s">
        <v>70</v>
      </c>
      <c r="G21793" s="30" t="s">
        <v>71</v>
      </c>
      <c r="H21793" s="75">
        <v>2</v>
      </c>
    </row>
    <row r="21794" spans="1:8">
      <c r="A21794" s="43">
        <v>1979</v>
      </c>
      <c r="B21794" s="74">
        <v>46258</v>
      </c>
      <c r="C21794" s="30" t="s">
        <v>736</v>
      </c>
      <c r="D21794" s="30" t="s">
        <v>737</v>
      </c>
      <c r="E21794" s="75">
        <v>146</v>
      </c>
      <c r="F21794" s="30" t="s">
        <v>80</v>
      </c>
      <c r="G21794" s="30" t="s">
        <v>81</v>
      </c>
      <c r="H21794" s="75">
        <v>1</v>
      </c>
    </row>
    <row r="21795" spans="1:8">
      <c r="A21795" s="43">
        <v>1979</v>
      </c>
      <c r="B21795" s="74">
        <v>46258</v>
      </c>
      <c r="C21795" s="30" t="s">
        <v>738</v>
      </c>
      <c r="D21795" s="30" t="s">
        <v>739</v>
      </c>
      <c r="E21795" s="75">
        <v>127</v>
      </c>
      <c r="F21795" s="30" t="s">
        <v>53</v>
      </c>
      <c r="G21795" s="30" t="s">
        <v>54</v>
      </c>
      <c r="H21795" s="75">
        <v>1</v>
      </c>
    </row>
    <row r="21796" spans="1:8">
      <c r="A21796" s="43">
        <v>1979</v>
      </c>
      <c r="B21796" s="74">
        <v>46258</v>
      </c>
      <c r="C21796" s="30" t="s">
        <v>740</v>
      </c>
      <c r="D21796" s="30" t="s">
        <v>741</v>
      </c>
      <c r="E21796" s="75">
        <v>22</v>
      </c>
      <c r="F21796" s="30" t="s">
        <v>70</v>
      </c>
      <c r="G21796" s="30" t="s">
        <v>71</v>
      </c>
      <c r="H21796" s="75">
        <v>2</v>
      </c>
    </row>
    <row r="21797" spans="1:8">
      <c r="A21797" s="43">
        <v>1979</v>
      </c>
      <c r="B21797" s="74">
        <v>46258</v>
      </c>
      <c r="C21797" s="30" t="s">
        <v>742</v>
      </c>
      <c r="D21797" s="30" t="s">
        <v>743</v>
      </c>
      <c r="E21797" s="75">
        <v>58</v>
      </c>
      <c r="F21797" s="30" t="s">
        <v>70</v>
      </c>
      <c r="G21797" s="30" t="s">
        <v>71</v>
      </c>
      <c r="H21797" s="75">
        <v>2</v>
      </c>
    </row>
    <row r="21798" spans="1:8">
      <c r="A21798" s="43">
        <v>1979</v>
      </c>
      <c r="B21798" s="74">
        <v>46258</v>
      </c>
      <c r="C21798" s="30" t="s">
        <v>744</v>
      </c>
      <c r="D21798" s="30" t="s">
        <v>745</v>
      </c>
      <c r="E21798" s="75">
        <v>155</v>
      </c>
      <c r="F21798" s="30" t="s">
        <v>70</v>
      </c>
      <c r="G21798" s="30" t="s">
        <v>71</v>
      </c>
      <c r="H21798" s="75">
        <v>2</v>
      </c>
    </row>
    <row r="21799" spans="1:8">
      <c r="A21799" s="43">
        <v>1979</v>
      </c>
      <c r="B21799" s="74">
        <v>46258</v>
      </c>
      <c r="C21799" s="30" t="s">
        <v>748</v>
      </c>
      <c r="D21799" s="30" t="s">
        <v>749</v>
      </c>
      <c r="E21799" s="75">
        <v>129</v>
      </c>
      <c r="F21799" s="30" t="s">
        <v>58</v>
      </c>
      <c r="G21799" s="30" t="s">
        <v>59</v>
      </c>
      <c r="H21799" s="75">
        <v>3</v>
      </c>
    </row>
    <row r="21800" spans="1:8">
      <c r="A21800" s="43">
        <v>1979</v>
      </c>
      <c r="B21800" s="74">
        <v>46258</v>
      </c>
      <c r="C21800" s="30" t="s">
        <v>750</v>
      </c>
      <c r="D21800" s="30" t="s">
        <v>751</v>
      </c>
      <c r="E21800" s="75">
        <v>156</v>
      </c>
      <c r="F21800" s="30" t="s">
        <v>63</v>
      </c>
      <c r="G21800" s="30" t="s">
        <v>64</v>
      </c>
      <c r="H21800" s="75">
        <v>2</v>
      </c>
    </row>
    <row r="21801" spans="1:8">
      <c r="A21801" s="43">
        <v>1979</v>
      </c>
      <c r="B21801" s="74">
        <v>46258</v>
      </c>
      <c r="C21801" s="30" t="s">
        <v>2456</v>
      </c>
      <c r="D21801" s="30" t="s">
        <v>2457</v>
      </c>
      <c r="E21801" s="75">
        <v>1</v>
      </c>
      <c r="F21801" s="30" t="s">
        <v>68</v>
      </c>
      <c r="G21801" s="30" t="s">
        <v>69</v>
      </c>
      <c r="H21801" s="75">
        <v>1</v>
      </c>
    </row>
    <row r="21802" spans="1:8">
      <c r="A21802" s="43">
        <v>1979</v>
      </c>
      <c r="B21802" s="74">
        <v>46258</v>
      </c>
      <c r="C21802" s="30" t="s">
        <v>758</v>
      </c>
      <c r="D21802" s="30" t="s">
        <v>759</v>
      </c>
      <c r="E21802" s="75">
        <v>42</v>
      </c>
      <c r="F21802" s="30" t="s">
        <v>53</v>
      </c>
      <c r="G21802" s="30" t="s">
        <v>54</v>
      </c>
      <c r="H21802" s="75">
        <v>1</v>
      </c>
    </row>
    <row r="21803" spans="1:8">
      <c r="A21803" s="43">
        <v>1979</v>
      </c>
      <c r="B21803" s="74">
        <v>46258</v>
      </c>
      <c r="C21803" s="30" t="s">
        <v>760</v>
      </c>
      <c r="D21803" s="30" t="s">
        <v>761</v>
      </c>
      <c r="E21803" s="75">
        <v>110</v>
      </c>
      <c r="F21803" s="30" t="s">
        <v>80</v>
      </c>
      <c r="G21803" s="30" t="s">
        <v>81</v>
      </c>
      <c r="H21803" s="75">
        <v>1</v>
      </c>
    </row>
    <row r="21804" spans="1:8">
      <c r="A21804" s="43">
        <v>1979</v>
      </c>
      <c r="B21804" s="74">
        <v>46258</v>
      </c>
      <c r="C21804" s="30" t="s">
        <v>5076</v>
      </c>
      <c r="D21804" s="30" t="s">
        <v>5077</v>
      </c>
      <c r="E21804" s="75">
        <v>295</v>
      </c>
      <c r="F21804" s="30" t="s">
        <v>80</v>
      </c>
      <c r="G21804" s="30" t="s">
        <v>81</v>
      </c>
      <c r="H21804" s="75">
        <v>1</v>
      </c>
    </row>
    <row r="21805" spans="1:8">
      <c r="A21805" s="43">
        <v>1979</v>
      </c>
      <c r="B21805" s="74">
        <v>46256</v>
      </c>
      <c r="C21805" s="30" t="s">
        <v>732</v>
      </c>
      <c r="D21805" s="30" t="s">
        <v>733</v>
      </c>
      <c r="E21805" s="75">
        <v>41</v>
      </c>
      <c r="F21805" s="30" t="s">
        <v>68</v>
      </c>
      <c r="G21805" s="30" t="s">
        <v>69</v>
      </c>
      <c r="H21805" s="75">
        <v>1</v>
      </c>
    </row>
    <row r="21806" spans="1:8">
      <c r="A21806" s="43">
        <v>1979</v>
      </c>
      <c r="B21806" s="74">
        <v>46256</v>
      </c>
      <c r="C21806" s="30" t="s">
        <v>734</v>
      </c>
      <c r="D21806" s="30" t="s">
        <v>735</v>
      </c>
      <c r="E21806" s="75">
        <v>59</v>
      </c>
      <c r="F21806" s="30" t="s">
        <v>68</v>
      </c>
      <c r="G21806" s="30" t="s">
        <v>69</v>
      </c>
      <c r="H21806" s="75">
        <v>1</v>
      </c>
    </row>
    <row r="21807" spans="1:8">
      <c r="A21807" s="43">
        <v>1979</v>
      </c>
      <c r="B21807" s="74">
        <v>46256</v>
      </c>
      <c r="C21807" s="30" t="s">
        <v>736</v>
      </c>
      <c r="D21807" s="30" t="s">
        <v>737</v>
      </c>
      <c r="E21807" s="75">
        <v>25</v>
      </c>
      <c r="F21807" s="30" t="s">
        <v>80</v>
      </c>
      <c r="G21807" s="30" t="s">
        <v>81</v>
      </c>
      <c r="H21807" s="75">
        <v>1</v>
      </c>
    </row>
    <row r="21808" spans="1:8">
      <c r="A21808" s="43">
        <v>1979</v>
      </c>
      <c r="B21808" s="74">
        <v>46256</v>
      </c>
      <c r="C21808" s="30" t="s">
        <v>738</v>
      </c>
      <c r="D21808" s="30" t="s">
        <v>739</v>
      </c>
      <c r="E21808" s="75">
        <v>74</v>
      </c>
      <c r="F21808" s="30" t="s">
        <v>53</v>
      </c>
      <c r="G21808" s="30" t="s">
        <v>54</v>
      </c>
      <c r="H21808" s="75">
        <v>1</v>
      </c>
    </row>
    <row r="21809" spans="1:8">
      <c r="A21809" s="43">
        <v>1979</v>
      </c>
      <c r="B21809" s="74">
        <v>46256</v>
      </c>
      <c r="C21809" s="30" t="s">
        <v>740</v>
      </c>
      <c r="D21809" s="30" t="s">
        <v>741</v>
      </c>
      <c r="E21809" s="75">
        <v>16</v>
      </c>
      <c r="F21809" s="30" t="s">
        <v>70</v>
      </c>
      <c r="G21809" s="30" t="s">
        <v>71</v>
      </c>
      <c r="H21809" s="75">
        <v>2</v>
      </c>
    </row>
    <row r="21810" spans="1:8">
      <c r="A21810" s="43">
        <v>1979</v>
      </c>
      <c r="B21810" s="74">
        <v>46256</v>
      </c>
      <c r="C21810" s="30" t="s">
        <v>1918</v>
      </c>
      <c r="D21810" s="30" t="s">
        <v>1919</v>
      </c>
      <c r="E21810" s="75">
        <v>3</v>
      </c>
      <c r="F21810" s="30" t="s">
        <v>80</v>
      </c>
      <c r="G21810" s="30" t="s">
        <v>81</v>
      </c>
      <c r="H21810" s="75">
        <v>1</v>
      </c>
    </row>
    <row r="21811" spans="1:8">
      <c r="A21811" s="43">
        <v>1979</v>
      </c>
      <c r="B21811" s="74">
        <v>46256</v>
      </c>
      <c r="C21811" s="30" t="s">
        <v>742</v>
      </c>
      <c r="D21811" s="30" t="s">
        <v>743</v>
      </c>
      <c r="E21811" s="75">
        <v>40</v>
      </c>
      <c r="F21811" s="30" t="s">
        <v>70</v>
      </c>
      <c r="G21811" s="30" t="s">
        <v>71</v>
      </c>
      <c r="H21811" s="75">
        <v>2</v>
      </c>
    </row>
    <row r="21812" spans="1:8">
      <c r="A21812" s="43">
        <v>1979</v>
      </c>
      <c r="B21812" s="74">
        <v>46256</v>
      </c>
      <c r="C21812" s="30" t="s">
        <v>748</v>
      </c>
      <c r="D21812" s="30" t="s">
        <v>749</v>
      </c>
      <c r="E21812" s="75">
        <v>68</v>
      </c>
      <c r="F21812" s="30" t="s">
        <v>63</v>
      </c>
      <c r="G21812" s="30" t="s">
        <v>64</v>
      </c>
      <c r="H21812" s="75">
        <v>2</v>
      </c>
    </row>
    <row r="21813" spans="1:8">
      <c r="A21813" s="43">
        <v>1979</v>
      </c>
      <c r="B21813" s="74">
        <v>46256</v>
      </c>
      <c r="C21813" s="30" t="s">
        <v>752</v>
      </c>
      <c r="D21813" s="30" t="s">
        <v>753</v>
      </c>
      <c r="E21813" s="75">
        <v>11</v>
      </c>
      <c r="F21813" s="30" t="s">
        <v>76</v>
      </c>
      <c r="G21813" s="30" t="s">
        <v>77</v>
      </c>
      <c r="H21813" s="75">
        <v>1</v>
      </c>
    </row>
    <row r="21814" spans="1:8">
      <c r="A21814" s="43">
        <v>1979</v>
      </c>
      <c r="B21814" s="74">
        <v>46256</v>
      </c>
      <c r="C21814" s="30" t="s">
        <v>760</v>
      </c>
      <c r="D21814" s="30" t="s">
        <v>761</v>
      </c>
      <c r="E21814" s="75">
        <v>38</v>
      </c>
      <c r="F21814" s="30" t="s">
        <v>80</v>
      </c>
      <c r="G21814" s="30" t="s">
        <v>81</v>
      </c>
      <c r="H21814" s="75">
        <v>1</v>
      </c>
    </row>
    <row r="21815" spans="1:8">
      <c r="A21815" s="43">
        <v>1979</v>
      </c>
      <c r="B21815" s="74">
        <v>46255</v>
      </c>
      <c r="C21815" s="30" t="s">
        <v>732</v>
      </c>
      <c r="D21815" s="30" t="s">
        <v>733</v>
      </c>
      <c r="E21815" s="75">
        <v>153</v>
      </c>
      <c r="F21815" s="30" t="s">
        <v>70</v>
      </c>
      <c r="G21815" s="30" t="s">
        <v>71</v>
      </c>
      <c r="H21815" s="75">
        <v>2</v>
      </c>
    </row>
    <row r="21816" spans="1:8">
      <c r="A21816" s="43">
        <v>1979</v>
      </c>
      <c r="B21816" s="74">
        <v>46255</v>
      </c>
      <c r="C21816" s="30" t="s">
        <v>734</v>
      </c>
      <c r="D21816" s="30" t="s">
        <v>735</v>
      </c>
      <c r="E21816" s="75">
        <v>115</v>
      </c>
      <c r="F21816" s="30" t="s">
        <v>70</v>
      </c>
      <c r="G21816" s="30" t="s">
        <v>71</v>
      </c>
      <c r="H21816" s="75">
        <v>2</v>
      </c>
    </row>
    <row r="21817" spans="1:8">
      <c r="A21817" s="43">
        <v>1979</v>
      </c>
      <c r="B21817" s="74">
        <v>46255</v>
      </c>
      <c r="C21817" s="30" t="s">
        <v>736</v>
      </c>
      <c r="D21817" s="30" t="s">
        <v>737</v>
      </c>
      <c r="E21817" s="75">
        <v>112</v>
      </c>
      <c r="F21817" s="30" t="s">
        <v>80</v>
      </c>
      <c r="G21817" s="30" t="s">
        <v>81</v>
      </c>
      <c r="H21817" s="75">
        <v>1</v>
      </c>
    </row>
    <row r="21818" spans="1:8">
      <c r="A21818" s="43">
        <v>1979</v>
      </c>
      <c r="B21818" s="74">
        <v>46255</v>
      </c>
      <c r="C21818" s="30" t="s">
        <v>738</v>
      </c>
      <c r="D21818" s="30" t="s">
        <v>739</v>
      </c>
      <c r="E21818" s="75">
        <v>50</v>
      </c>
      <c r="F21818" s="30" t="s">
        <v>53</v>
      </c>
      <c r="G21818" s="30" t="s">
        <v>54</v>
      </c>
      <c r="H21818" s="75">
        <v>1</v>
      </c>
    </row>
    <row r="21819" spans="1:8">
      <c r="A21819" s="43">
        <v>1979</v>
      </c>
      <c r="B21819" s="74">
        <v>46255</v>
      </c>
      <c r="C21819" s="30" t="s">
        <v>740</v>
      </c>
      <c r="D21819" s="30" t="s">
        <v>741</v>
      </c>
      <c r="E21819" s="75">
        <v>29</v>
      </c>
      <c r="F21819" s="30" t="s">
        <v>58</v>
      </c>
      <c r="G21819" s="30" t="s">
        <v>59</v>
      </c>
      <c r="H21819" s="75">
        <v>3</v>
      </c>
    </row>
    <row r="21820" spans="1:8">
      <c r="A21820" s="43">
        <v>1979</v>
      </c>
      <c r="B21820" s="74">
        <v>46255</v>
      </c>
      <c r="C21820" s="30" t="s">
        <v>742</v>
      </c>
      <c r="D21820" s="30" t="s">
        <v>743</v>
      </c>
      <c r="E21820" s="75">
        <v>44</v>
      </c>
      <c r="F21820" s="30" t="s">
        <v>70</v>
      </c>
      <c r="G21820" s="30" t="s">
        <v>71</v>
      </c>
      <c r="H21820" s="75">
        <v>2</v>
      </c>
    </row>
    <row r="21821" spans="1:8">
      <c r="A21821" s="43">
        <v>1979</v>
      </c>
      <c r="B21821" s="74">
        <v>46255</v>
      </c>
      <c r="C21821" s="30" t="s">
        <v>744</v>
      </c>
      <c r="D21821" s="30" t="s">
        <v>745</v>
      </c>
      <c r="E21821" s="75">
        <v>87</v>
      </c>
      <c r="F21821" s="30" t="s">
        <v>70</v>
      </c>
      <c r="G21821" s="30" t="s">
        <v>71</v>
      </c>
      <c r="H21821" s="75">
        <v>2</v>
      </c>
    </row>
    <row r="21822" spans="1:8">
      <c r="A21822" s="43">
        <v>1979</v>
      </c>
      <c r="B21822" s="74">
        <v>46255</v>
      </c>
      <c r="C21822" s="30" t="s">
        <v>748</v>
      </c>
      <c r="D21822" s="30" t="s">
        <v>749</v>
      </c>
      <c r="E21822" s="75">
        <v>71</v>
      </c>
      <c r="F21822" s="30" t="s">
        <v>63</v>
      </c>
      <c r="G21822" s="30" t="s">
        <v>64</v>
      </c>
      <c r="H21822" s="75">
        <v>2</v>
      </c>
    </row>
    <row r="21823" spans="1:8">
      <c r="A21823" s="43">
        <v>1979</v>
      </c>
      <c r="B21823" s="74">
        <v>46255</v>
      </c>
      <c r="C21823" s="30" t="s">
        <v>758</v>
      </c>
      <c r="D21823" s="30" t="s">
        <v>759</v>
      </c>
      <c r="E21823" s="75">
        <v>49</v>
      </c>
      <c r="F21823" s="30" t="s">
        <v>53</v>
      </c>
      <c r="G21823" s="30" t="s">
        <v>54</v>
      </c>
      <c r="H21823" s="75">
        <v>1</v>
      </c>
    </row>
    <row r="21824" spans="1:8">
      <c r="A21824" s="43">
        <v>1979</v>
      </c>
      <c r="B21824" s="74">
        <v>46255</v>
      </c>
      <c r="C21824" s="30" t="s">
        <v>760</v>
      </c>
      <c r="D21824" s="30" t="s">
        <v>761</v>
      </c>
      <c r="E21824" s="75">
        <v>142</v>
      </c>
      <c r="F21824" s="30" t="s">
        <v>80</v>
      </c>
      <c r="G21824" s="30" t="s">
        <v>81</v>
      </c>
      <c r="H21824" s="75">
        <v>1</v>
      </c>
    </row>
    <row r="21825" spans="1:8">
      <c r="A21825" s="43">
        <v>1979</v>
      </c>
      <c r="B21825" s="74">
        <v>46255</v>
      </c>
      <c r="C21825" s="30" t="s">
        <v>764</v>
      </c>
      <c r="D21825" s="30" t="s">
        <v>765</v>
      </c>
      <c r="E21825" s="75">
        <v>35</v>
      </c>
      <c r="F21825" s="30" t="s">
        <v>70</v>
      </c>
      <c r="G21825" s="30" t="s">
        <v>71</v>
      </c>
      <c r="H21825" s="75">
        <v>2</v>
      </c>
    </row>
    <row r="21826" spans="1:8">
      <c r="A21826" s="43">
        <v>1979</v>
      </c>
      <c r="B21826" s="74">
        <v>46255</v>
      </c>
      <c r="C21826" s="30" t="s">
        <v>5076</v>
      </c>
      <c r="D21826" s="30" t="s">
        <v>5077</v>
      </c>
      <c r="E21826" s="75">
        <v>567</v>
      </c>
      <c r="F21826" s="30" t="s">
        <v>80</v>
      </c>
      <c r="G21826" s="30" t="s">
        <v>81</v>
      </c>
      <c r="H21826" s="75">
        <v>1</v>
      </c>
    </row>
    <row r="21827" spans="1:8">
      <c r="A21827" s="43">
        <v>1979</v>
      </c>
      <c r="B21827" s="74">
        <v>46254</v>
      </c>
      <c r="C21827" s="30" t="s">
        <v>732</v>
      </c>
      <c r="D21827" s="30" t="s">
        <v>733</v>
      </c>
      <c r="E21827" s="75">
        <v>150</v>
      </c>
      <c r="F21827" s="30" t="s">
        <v>70</v>
      </c>
      <c r="G21827" s="30" t="s">
        <v>71</v>
      </c>
      <c r="H21827" s="75">
        <v>2</v>
      </c>
    </row>
    <row r="21828" spans="1:8">
      <c r="A21828" s="43">
        <v>1979</v>
      </c>
      <c r="B21828" s="74">
        <v>46254</v>
      </c>
      <c r="C21828" s="30" t="s">
        <v>734</v>
      </c>
      <c r="D21828" s="30" t="s">
        <v>735</v>
      </c>
      <c r="E21828" s="75">
        <v>93</v>
      </c>
      <c r="F21828" s="30" t="s">
        <v>68</v>
      </c>
      <c r="G21828" s="30" t="s">
        <v>69</v>
      </c>
      <c r="H21828" s="75">
        <v>1</v>
      </c>
    </row>
    <row r="21829" spans="1:8">
      <c r="A21829" s="43">
        <v>1979</v>
      </c>
      <c r="B21829" s="74">
        <v>46254</v>
      </c>
      <c r="C21829" s="30" t="s">
        <v>736</v>
      </c>
      <c r="D21829" s="30" t="s">
        <v>737</v>
      </c>
      <c r="E21829" s="75">
        <v>100</v>
      </c>
      <c r="F21829" s="30" t="s">
        <v>80</v>
      </c>
      <c r="G21829" s="30" t="s">
        <v>81</v>
      </c>
      <c r="H21829" s="75">
        <v>1</v>
      </c>
    </row>
    <row r="21830" spans="1:8">
      <c r="A21830" s="43">
        <v>1979</v>
      </c>
      <c r="B21830" s="74">
        <v>46254</v>
      </c>
      <c r="C21830" s="30" t="s">
        <v>738</v>
      </c>
      <c r="D21830" s="30" t="s">
        <v>739</v>
      </c>
      <c r="E21830" s="75">
        <v>30</v>
      </c>
      <c r="F21830" s="30" t="s">
        <v>53</v>
      </c>
      <c r="G21830" s="30" t="s">
        <v>54</v>
      </c>
      <c r="H21830" s="75">
        <v>1</v>
      </c>
    </row>
    <row r="21831" spans="1:8">
      <c r="A21831" s="43">
        <v>1979</v>
      </c>
      <c r="B21831" s="74">
        <v>46254</v>
      </c>
      <c r="C21831" s="30" t="s">
        <v>740</v>
      </c>
      <c r="D21831" s="30" t="s">
        <v>741</v>
      </c>
      <c r="E21831" s="75">
        <v>43</v>
      </c>
      <c r="F21831" s="30" t="s">
        <v>58</v>
      </c>
      <c r="G21831" s="30" t="s">
        <v>59</v>
      </c>
      <c r="H21831" s="75">
        <v>3</v>
      </c>
    </row>
    <row r="21832" spans="1:8">
      <c r="A21832" s="43">
        <v>1979</v>
      </c>
      <c r="B21832" s="74">
        <v>46254</v>
      </c>
      <c r="C21832" s="30" t="s">
        <v>742</v>
      </c>
      <c r="D21832" s="30" t="s">
        <v>743</v>
      </c>
      <c r="E21832" s="75">
        <v>31</v>
      </c>
      <c r="F21832" s="30" t="s">
        <v>70</v>
      </c>
      <c r="G21832" s="30" t="s">
        <v>71</v>
      </c>
      <c r="H21832" s="75">
        <v>2</v>
      </c>
    </row>
    <row r="21833" spans="1:8">
      <c r="A21833" s="43">
        <v>1979</v>
      </c>
      <c r="B21833" s="74">
        <v>46254</v>
      </c>
      <c r="C21833" s="30" t="s">
        <v>744</v>
      </c>
      <c r="D21833" s="30" t="s">
        <v>745</v>
      </c>
      <c r="E21833" s="75">
        <v>134</v>
      </c>
      <c r="F21833" s="30" t="s">
        <v>70</v>
      </c>
      <c r="G21833" s="30" t="s">
        <v>71</v>
      </c>
      <c r="H21833" s="75">
        <v>2</v>
      </c>
    </row>
    <row r="21834" spans="1:8">
      <c r="A21834" s="43">
        <v>1979</v>
      </c>
      <c r="B21834" s="74">
        <v>46254</v>
      </c>
      <c r="C21834" s="30" t="s">
        <v>746</v>
      </c>
      <c r="D21834" s="30" t="s">
        <v>747</v>
      </c>
      <c r="E21834" s="75">
        <v>9</v>
      </c>
      <c r="F21834" s="30" t="s">
        <v>76</v>
      </c>
      <c r="G21834" s="30" t="s">
        <v>77</v>
      </c>
      <c r="H21834" s="75">
        <v>1</v>
      </c>
    </row>
    <row r="21835" spans="1:8">
      <c r="A21835" s="43">
        <v>1979</v>
      </c>
      <c r="B21835" s="74">
        <v>46254</v>
      </c>
      <c r="C21835" s="30" t="s">
        <v>748</v>
      </c>
      <c r="D21835" s="30" t="s">
        <v>749</v>
      </c>
      <c r="E21835" s="75">
        <v>109</v>
      </c>
      <c r="F21835" s="30" t="s">
        <v>63</v>
      </c>
      <c r="G21835" s="30" t="s">
        <v>64</v>
      </c>
      <c r="H21835" s="75">
        <v>2</v>
      </c>
    </row>
    <row r="21836" spans="1:8">
      <c r="A21836" s="43">
        <v>1979</v>
      </c>
      <c r="B21836" s="74">
        <v>46254</v>
      </c>
      <c r="C21836" s="30" t="s">
        <v>750</v>
      </c>
      <c r="D21836" s="30" t="s">
        <v>751</v>
      </c>
      <c r="E21836" s="75">
        <v>186</v>
      </c>
      <c r="F21836" s="30" t="s">
        <v>63</v>
      </c>
      <c r="G21836" s="30" t="s">
        <v>64</v>
      </c>
      <c r="H21836" s="75">
        <v>2</v>
      </c>
    </row>
    <row r="21837" spans="1:8">
      <c r="A21837" s="43">
        <v>1979</v>
      </c>
      <c r="B21837" s="74">
        <v>46254</v>
      </c>
      <c r="C21837" s="30" t="s">
        <v>2456</v>
      </c>
      <c r="D21837" s="30" t="s">
        <v>2457</v>
      </c>
      <c r="E21837" s="75">
        <v>2</v>
      </c>
      <c r="F21837" s="30" t="s">
        <v>70</v>
      </c>
      <c r="G21837" s="30" t="s">
        <v>71</v>
      </c>
      <c r="H21837" s="75">
        <v>2</v>
      </c>
    </row>
    <row r="21838" spans="1:8">
      <c r="A21838" s="43">
        <v>1979</v>
      </c>
      <c r="B21838" s="74">
        <v>46254</v>
      </c>
      <c r="C21838" s="30" t="s">
        <v>758</v>
      </c>
      <c r="D21838" s="30" t="s">
        <v>759</v>
      </c>
      <c r="E21838" s="75">
        <v>46</v>
      </c>
      <c r="F21838" s="30" t="s">
        <v>53</v>
      </c>
      <c r="G21838" s="30" t="s">
        <v>54</v>
      </c>
      <c r="H21838" s="75">
        <v>1</v>
      </c>
    </row>
    <row r="21839" spans="1:8">
      <c r="A21839" s="43">
        <v>1979</v>
      </c>
      <c r="B21839" s="74">
        <v>46254</v>
      </c>
      <c r="C21839" s="30" t="s">
        <v>760</v>
      </c>
      <c r="D21839" s="30" t="s">
        <v>761</v>
      </c>
      <c r="E21839" s="75">
        <v>92</v>
      </c>
      <c r="F21839" s="30" t="s">
        <v>80</v>
      </c>
      <c r="G21839" s="30" t="s">
        <v>81</v>
      </c>
      <c r="H21839" s="75">
        <v>1</v>
      </c>
    </row>
    <row r="21840" spans="1:8">
      <c r="A21840" s="43">
        <v>1979</v>
      </c>
      <c r="B21840" s="74">
        <v>46254</v>
      </c>
      <c r="C21840" s="30" t="s">
        <v>764</v>
      </c>
      <c r="D21840" s="30" t="s">
        <v>765</v>
      </c>
      <c r="E21840" s="75">
        <v>38</v>
      </c>
      <c r="F21840" s="30" t="s">
        <v>70</v>
      </c>
      <c r="G21840" s="30" t="s">
        <v>71</v>
      </c>
      <c r="H21840" s="75">
        <v>2</v>
      </c>
    </row>
    <row r="21841" spans="1:8">
      <c r="A21841" s="43">
        <v>1979</v>
      </c>
      <c r="B21841" s="74">
        <v>46253</v>
      </c>
      <c r="C21841" s="30" t="s">
        <v>732</v>
      </c>
      <c r="D21841" s="30" t="s">
        <v>733</v>
      </c>
      <c r="E21841" s="75">
        <v>72</v>
      </c>
      <c r="F21841" s="30" t="s">
        <v>70</v>
      </c>
      <c r="G21841" s="30" t="s">
        <v>71</v>
      </c>
      <c r="H21841" s="75">
        <v>2</v>
      </c>
    </row>
    <row r="21842" spans="1:8">
      <c r="A21842" s="43">
        <v>1979</v>
      </c>
      <c r="B21842" s="74">
        <v>46253</v>
      </c>
      <c r="C21842" s="30" t="s">
        <v>734</v>
      </c>
      <c r="D21842" s="30" t="s">
        <v>735</v>
      </c>
      <c r="E21842" s="75">
        <v>228</v>
      </c>
      <c r="F21842" s="30" t="s">
        <v>70</v>
      </c>
      <c r="G21842" s="30" t="s">
        <v>71</v>
      </c>
      <c r="H21842" s="75">
        <v>2</v>
      </c>
    </row>
    <row r="21843" spans="1:8">
      <c r="A21843" s="43">
        <v>1979</v>
      </c>
      <c r="B21843" s="74">
        <v>46253</v>
      </c>
      <c r="C21843" s="30" t="s">
        <v>736</v>
      </c>
      <c r="D21843" s="30" t="s">
        <v>737</v>
      </c>
      <c r="E21843" s="75">
        <v>48</v>
      </c>
      <c r="F21843" s="30" t="s">
        <v>80</v>
      </c>
      <c r="G21843" s="30" t="s">
        <v>81</v>
      </c>
      <c r="H21843" s="75">
        <v>1</v>
      </c>
    </row>
    <row r="21844" spans="1:8">
      <c r="A21844" s="43">
        <v>1979</v>
      </c>
      <c r="B21844" s="74">
        <v>46253</v>
      </c>
      <c r="C21844" s="30" t="s">
        <v>738</v>
      </c>
      <c r="D21844" s="30" t="s">
        <v>739</v>
      </c>
      <c r="E21844" s="75">
        <v>53</v>
      </c>
      <c r="F21844" s="30" t="s">
        <v>53</v>
      </c>
      <c r="G21844" s="30" t="s">
        <v>54</v>
      </c>
      <c r="H21844" s="75">
        <v>1</v>
      </c>
    </row>
    <row r="21845" spans="1:8">
      <c r="A21845" s="43">
        <v>1979</v>
      </c>
      <c r="B21845" s="74">
        <v>46253</v>
      </c>
      <c r="C21845" s="30" t="s">
        <v>740</v>
      </c>
      <c r="D21845" s="30" t="s">
        <v>741</v>
      </c>
      <c r="E21845" s="75">
        <v>78</v>
      </c>
      <c r="F21845" s="30" t="s">
        <v>60</v>
      </c>
      <c r="G21845" s="30" t="s">
        <v>61</v>
      </c>
      <c r="H21845" s="75">
        <v>4</v>
      </c>
    </row>
    <row r="21846" spans="1:8">
      <c r="A21846" s="43">
        <v>1979</v>
      </c>
      <c r="B21846" s="74">
        <v>46253</v>
      </c>
      <c r="C21846" s="30" t="s">
        <v>742</v>
      </c>
      <c r="D21846" s="30" t="s">
        <v>743</v>
      </c>
      <c r="E21846" s="75">
        <v>54</v>
      </c>
      <c r="F21846" s="30" t="s">
        <v>70</v>
      </c>
      <c r="G21846" s="30" t="s">
        <v>71</v>
      </c>
      <c r="H21846" s="75">
        <v>2</v>
      </c>
    </row>
    <row r="21847" spans="1:8">
      <c r="A21847" s="43">
        <v>1979</v>
      </c>
      <c r="B21847" s="74">
        <v>46253</v>
      </c>
      <c r="C21847" s="30" t="s">
        <v>744</v>
      </c>
      <c r="D21847" s="30" t="s">
        <v>745</v>
      </c>
      <c r="E21847" s="75">
        <v>322</v>
      </c>
      <c r="F21847" s="30" t="s">
        <v>70</v>
      </c>
      <c r="G21847" s="30" t="s">
        <v>71</v>
      </c>
      <c r="H21847" s="75">
        <v>2</v>
      </c>
    </row>
    <row r="21848" spans="1:8">
      <c r="A21848" s="43">
        <v>1979</v>
      </c>
      <c r="B21848" s="74">
        <v>46253</v>
      </c>
      <c r="C21848" s="30" t="s">
        <v>746</v>
      </c>
      <c r="D21848" s="30" t="s">
        <v>747</v>
      </c>
      <c r="E21848" s="75">
        <v>26</v>
      </c>
      <c r="F21848" s="30" t="s">
        <v>76</v>
      </c>
      <c r="G21848" s="30" t="s">
        <v>77</v>
      </c>
      <c r="H21848" s="75">
        <v>1</v>
      </c>
    </row>
    <row r="21849" spans="1:8">
      <c r="A21849" s="43">
        <v>1979</v>
      </c>
      <c r="B21849" s="74">
        <v>46253</v>
      </c>
      <c r="C21849" s="30" t="s">
        <v>748</v>
      </c>
      <c r="D21849" s="30" t="s">
        <v>749</v>
      </c>
      <c r="E21849" s="75">
        <v>112</v>
      </c>
      <c r="F21849" s="30" t="s">
        <v>60</v>
      </c>
      <c r="G21849" s="30" t="s">
        <v>61</v>
      </c>
      <c r="H21849" s="75">
        <v>4</v>
      </c>
    </row>
    <row r="21850" spans="1:8">
      <c r="A21850" s="43">
        <v>1979</v>
      </c>
      <c r="B21850" s="74">
        <v>46253</v>
      </c>
      <c r="C21850" s="30" t="s">
        <v>750</v>
      </c>
      <c r="D21850" s="30" t="s">
        <v>751</v>
      </c>
      <c r="E21850" s="75">
        <v>67</v>
      </c>
      <c r="F21850" s="30" t="s">
        <v>53</v>
      </c>
      <c r="G21850" s="30" t="s">
        <v>54</v>
      </c>
      <c r="H21850" s="75">
        <v>1</v>
      </c>
    </row>
    <row r="21851" spans="1:8">
      <c r="A21851" s="43">
        <v>1979</v>
      </c>
      <c r="B21851" s="74">
        <v>46253</v>
      </c>
      <c r="C21851" s="30" t="s">
        <v>758</v>
      </c>
      <c r="D21851" s="30" t="s">
        <v>759</v>
      </c>
      <c r="E21851" s="75">
        <v>119</v>
      </c>
      <c r="F21851" s="30" t="s">
        <v>53</v>
      </c>
      <c r="G21851" s="30" t="s">
        <v>54</v>
      </c>
      <c r="H21851" s="75">
        <v>1</v>
      </c>
    </row>
    <row r="21852" spans="1:8">
      <c r="A21852" s="43">
        <v>1979</v>
      </c>
      <c r="B21852" s="74">
        <v>46253</v>
      </c>
      <c r="C21852" s="30" t="s">
        <v>760</v>
      </c>
      <c r="D21852" s="30" t="s">
        <v>761</v>
      </c>
      <c r="E21852" s="75">
        <v>106</v>
      </c>
      <c r="F21852" s="30" t="s">
        <v>80</v>
      </c>
      <c r="G21852" s="30" t="s">
        <v>81</v>
      </c>
      <c r="H21852" s="75">
        <v>1</v>
      </c>
    </row>
    <row r="21853" spans="1:8">
      <c r="A21853" s="43">
        <v>1979</v>
      </c>
      <c r="B21853" s="74">
        <v>46253</v>
      </c>
      <c r="C21853" s="30" t="s">
        <v>764</v>
      </c>
      <c r="D21853" s="30" t="s">
        <v>765</v>
      </c>
      <c r="E21853" s="75">
        <v>69</v>
      </c>
      <c r="F21853" s="30" t="s">
        <v>70</v>
      </c>
      <c r="G21853" s="30" t="s">
        <v>71</v>
      </c>
      <c r="H21853" s="75">
        <v>2</v>
      </c>
    </row>
    <row r="21854" spans="1:8">
      <c r="A21854" s="43">
        <v>1979</v>
      </c>
      <c r="B21854" s="74">
        <v>46253</v>
      </c>
      <c r="C21854" s="30" t="s">
        <v>5076</v>
      </c>
      <c r="D21854" s="30" t="s">
        <v>5077</v>
      </c>
      <c r="E21854" s="75">
        <v>204</v>
      </c>
      <c r="F21854" s="30" t="s">
        <v>80</v>
      </c>
      <c r="G21854" s="30" t="s">
        <v>81</v>
      </c>
      <c r="H21854" s="75">
        <v>1</v>
      </c>
    </row>
    <row r="21855" spans="1:8">
      <c r="A21855" s="43">
        <v>1979</v>
      </c>
      <c r="B21855" s="74">
        <v>46252</v>
      </c>
      <c r="C21855" s="30" t="s">
        <v>732</v>
      </c>
      <c r="D21855" s="30" t="s">
        <v>733</v>
      </c>
      <c r="E21855" s="75">
        <v>177</v>
      </c>
      <c r="F21855" s="30" t="s">
        <v>70</v>
      </c>
      <c r="G21855" s="30" t="s">
        <v>71</v>
      </c>
      <c r="H21855" s="75">
        <v>2</v>
      </c>
    </row>
    <row r="21856" spans="1:8">
      <c r="A21856" s="43">
        <v>1979</v>
      </c>
      <c r="B21856" s="74">
        <v>46252</v>
      </c>
      <c r="C21856" s="30" t="s">
        <v>734</v>
      </c>
      <c r="D21856" s="30" t="s">
        <v>735</v>
      </c>
      <c r="E21856" s="75">
        <v>113</v>
      </c>
      <c r="F21856" s="30" t="s">
        <v>70</v>
      </c>
      <c r="G21856" s="30" t="s">
        <v>71</v>
      </c>
      <c r="H21856" s="75">
        <v>2</v>
      </c>
    </row>
    <row r="21857" spans="1:8">
      <c r="A21857" s="43">
        <v>1979</v>
      </c>
      <c r="B21857" s="74">
        <v>46252</v>
      </c>
      <c r="C21857" s="30" t="s">
        <v>736</v>
      </c>
      <c r="D21857" s="30" t="s">
        <v>737</v>
      </c>
      <c r="E21857" s="75">
        <v>194</v>
      </c>
      <c r="F21857" s="30" t="s">
        <v>80</v>
      </c>
      <c r="G21857" s="30" t="s">
        <v>81</v>
      </c>
      <c r="H21857" s="75">
        <v>1</v>
      </c>
    </row>
    <row r="21858" spans="1:8">
      <c r="A21858" s="43">
        <v>1979</v>
      </c>
      <c r="B21858" s="74">
        <v>46252</v>
      </c>
      <c r="C21858" s="30" t="s">
        <v>738</v>
      </c>
      <c r="D21858" s="30" t="s">
        <v>739</v>
      </c>
      <c r="E21858" s="75">
        <v>79</v>
      </c>
      <c r="F21858" s="30" t="s">
        <v>53</v>
      </c>
      <c r="G21858" s="30" t="s">
        <v>54</v>
      </c>
      <c r="H21858" s="75">
        <v>1</v>
      </c>
    </row>
    <row r="21859" spans="1:8">
      <c r="A21859" s="43">
        <v>1979</v>
      </c>
      <c r="B21859" s="74">
        <v>46252</v>
      </c>
      <c r="C21859" s="30" t="s">
        <v>740</v>
      </c>
      <c r="D21859" s="30" t="s">
        <v>741</v>
      </c>
      <c r="E21859" s="75">
        <v>65</v>
      </c>
      <c r="F21859" s="30" t="s">
        <v>58</v>
      </c>
      <c r="G21859" s="30" t="s">
        <v>59</v>
      </c>
      <c r="H21859" s="75">
        <v>3</v>
      </c>
    </row>
    <row r="21860" spans="1:8">
      <c r="A21860" s="43">
        <v>1979</v>
      </c>
      <c r="B21860" s="74">
        <v>46252</v>
      </c>
      <c r="C21860" s="30" t="s">
        <v>742</v>
      </c>
      <c r="D21860" s="30" t="s">
        <v>743</v>
      </c>
      <c r="E21860" s="75">
        <v>42</v>
      </c>
      <c r="F21860" s="30" t="s">
        <v>58</v>
      </c>
      <c r="G21860" s="30" t="s">
        <v>59</v>
      </c>
      <c r="H21860" s="75">
        <v>3</v>
      </c>
    </row>
    <row r="21861" spans="1:8">
      <c r="A21861" s="43">
        <v>1979</v>
      </c>
      <c r="B21861" s="74">
        <v>46252</v>
      </c>
      <c r="C21861" s="30" t="s">
        <v>744</v>
      </c>
      <c r="D21861" s="30" t="s">
        <v>745</v>
      </c>
      <c r="E21861" s="75">
        <v>174</v>
      </c>
      <c r="F21861" s="30" t="s">
        <v>70</v>
      </c>
      <c r="G21861" s="30" t="s">
        <v>71</v>
      </c>
      <c r="H21861" s="75">
        <v>2</v>
      </c>
    </row>
    <row r="21862" spans="1:8">
      <c r="A21862" s="43">
        <v>1979</v>
      </c>
      <c r="B21862" s="74">
        <v>46252</v>
      </c>
      <c r="C21862" s="30" t="s">
        <v>746</v>
      </c>
      <c r="D21862" s="30" t="s">
        <v>747</v>
      </c>
      <c r="E21862" s="75">
        <v>10</v>
      </c>
      <c r="F21862" s="30" t="s">
        <v>76</v>
      </c>
      <c r="G21862" s="30" t="s">
        <v>77</v>
      </c>
      <c r="H21862" s="75">
        <v>1</v>
      </c>
    </row>
    <row r="21863" spans="1:8">
      <c r="A21863" s="43">
        <v>1979</v>
      </c>
      <c r="B21863" s="74">
        <v>46252</v>
      </c>
      <c r="C21863" s="30" t="s">
        <v>748</v>
      </c>
      <c r="D21863" s="30" t="s">
        <v>749</v>
      </c>
      <c r="E21863" s="75">
        <v>95</v>
      </c>
      <c r="F21863" s="30" t="s">
        <v>5020</v>
      </c>
      <c r="G21863" s="30" t="s">
        <v>5021</v>
      </c>
      <c r="H21863" s="75">
        <v>3</v>
      </c>
    </row>
    <row r="21864" spans="1:8">
      <c r="A21864" s="43">
        <v>1979</v>
      </c>
      <c r="B21864" s="74">
        <v>46252</v>
      </c>
      <c r="C21864" s="30" t="s">
        <v>750</v>
      </c>
      <c r="D21864" s="30" t="s">
        <v>751</v>
      </c>
      <c r="E21864" s="75">
        <v>88</v>
      </c>
      <c r="F21864" s="30" t="s">
        <v>53</v>
      </c>
      <c r="G21864" s="30" t="s">
        <v>54</v>
      </c>
      <c r="H21864" s="75">
        <v>1</v>
      </c>
    </row>
    <row r="21865" spans="1:8">
      <c r="A21865" s="43">
        <v>1979</v>
      </c>
      <c r="B21865" s="74">
        <v>46252</v>
      </c>
      <c r="C21865" s="30" t="s">
        <v>758</v>
      </c>
      <c r="D21865" s="30" t="s">
        <v>759</v>
      </c>
      <c r="E21865" s="75">
        <v>54</v>
      </c>
      <c r="F21865" s="30" t="s">
        <v>53</v>
      </c>
      <c r="G21865" s="30" t="s">
        <v>54</v>
      </c>
      <c r="H21865" s="75">
        <v>1</v>
      </c>
    </row>
    <row r="21866" spans="1:8">
      <c r="A21866" s="43">
        <v>1979</v>
      </c>
      <c r="B21866" s="74">
        <v>46252</v>
      </c>
      <c r="C21866" s="30" t="s">
        <v>760</v>
      </c>
      <c r="D21866" s="30" t="s">
        <v>761</v>
      </c>
      <c r="E21866" s="75">
        <v>151</v>
      </c>
      <c r="F21866" s="30" t="s">
        <v>80</v>
      </c>
      <c r="G21866" s="30" t="s">
        <v>81</v>
      </c>
      <c r="H21866" s="75">
        <v>1</v>
      </c>
    </row>
    <row r="21867" spans="1:8">
      <c r="A21867" s="43">
        <v>1979</v>
      </c>
      <c r="B21867" s="74">
        <v>46252</v>
      </c>
      <c r="C21867" s="30" t="s">
        <v>764</v>
      </c>
      <c r="D21867" s="30" t="s">
        <v>765</v>
      </c>
      <c r="E21867" s="75">
        <v>100</v>
      </c>
      <c r="F21867" s="30" t="s">
        <v>70</v>
      </c>
      <c r="G21867" s="30" t="s">
        <v>71</v>
      </c>
      <c r="H21867" s="75">
        <v>2</v>
      </c>
    </row>
    <row r="21868" spans="1:8">
      <c r="A21868" s="43">
        <v>1979</v>
      </c>
      <c r="B21868" s="74">
        <v>46251</v>
      </c>
      <c r="C21868" s="30" t="s">
        <v>732</v>
      </c>
      <c r="D21868" s="30" t="s">
        <v>733</v>
      </c>
      <c r="E21868" s="75">
        <v>140</v>
      </c>
      <c r="F21868" s="30" t="s">
        <v>70</v>
      </c>
      <c r="G21868" s="30" t="s">
        <v>71</v>
      </c>
      <c r="H21868" s="75">
        <v>2</v>
      </c>
    </row>
    <row r="21869" spans="1:8">
      <c r="A21869" s="43">
        <v>1979</v>
      </c>
      <c r="B21869" s="74">
        <v>46251</v>
      </c>
      <c r="C21869" s="30" t="s">
        <v>734</v>
      </c>
      <c r="D21869" s="30" t="s">
        <v>735</v>
      </c>
      <c r="E21869" s="75">
        <v>171</v>
      </c>
      <c r="F21869" s="30" t="s">
        <v>70</v>
      </c>
      <c r="G21869" s="30" t="s">
        <v>71</v>
      </c>
      <c r="H21869" s="75">
        <v>2</v>
      </c>
    </row>
    <row r="21870" spans="1:8">
      <c r="A21870" s="43">
        <v>1979</v>
      </c>
      <c r="B21870" s="74">
        <v>46251</v>
      </c>
      <c r="C21870" s="30" t="s">
        <v>736</v>
      </c>
      <c r="D21870" s="30" t="s">
        <v>737</v>
      </c>
      <c r="E21870" s="75">
        <v>214</v>
      </c>
      <c r="F21870" s="30" t="s">
        <v>80</v>
      </c>
      <c r="G21870" s="30" t="s">
        <v>81</v>
      </c>
      <c r="H21870" s="75">
        <v>1</v>
      </c>
    </row>
    <row r="21871" spans="1:8">
      <c r="A21871" s="43">
        <v>1979</v>
      </c>
      <c r="B21871" s="74">
        <v>46251</v>
      </c>
      <c r="C21871" s="30" t="s">
        <v>738</v>
      </c>
      <c r="D21871" s="30" t="s">
        <v>739</v>
      </c>
      <c r="E21871" s="75">
        <v>190</v>
      </c>
      <c r="F21871" s="30" t="s">
        <v>56</v>
      </c>
      <c r="G21871" s="30" t="s">
        <v>57</v>
      </c>
      <c r="H21871" s="75">
        <v>2</v>
      </c>
    </row>
    <row r="21872" spans="1:8">
      <c r="A21872" s="43">
        <v>1979</v>
      </c>
      <c r="B21872" s="74">
        <v>46251</v>
      </c>
      <c r="C21872" s="30" t="s">
        <v>740</v>
      </c>
      <c r="D21872" s="30" t="s">
        <v>741</v>
      </c>
      <c r="E21872" s="75">
        <v>72</v>
      </c>
      <c r="F21872" s="30" t="s">
        <v>58</v>
      </c>
      <c r="G21872" s="30" t="s">
        <v>59</v>
      </c>
      <c r="H21872" s="75">
        <v>3</v>
      </c>
    </row>
    <row r="21873" spans="1:8">
      <c r="A21873" s="43">
        <v>1979</v>
      </c>
      <c r="B21873" s="74">
        <v>46251</v>
      </c>
      <c r="C21873" s="30" t="s">
        <v>742</v>
      </c>
      <c r="D21873" s="30" t="s">
        <v>743</v>
      </c>
      <c r="E21873" s="75">
        <v>129</v>
      </c>
      <c r="F21873" s="30" t="s">
        <v>60</v>
      </c>
      <c r="G21873" s="30" t="s">
        <v>61</v>
      </c>
      <c r="H21873" s="75">
        <v>4</v>
      </c>
    </row>
    <row r="21874" spans="1:8">
      <c r="A21874" s="43">
        <v>1979</v>
      </c>
      <c r="B21874" s="74">
        <v>46251</v>
      </c>
      <c r="C21874" s="30" t="s">
        <v>744</v>
      </c>
      <c r="D21874" s="30" t="s">
        <v>745</v>
      </c>
      <c r="E21874" s="75">
        <v>28</v>
      </c>
      <c r="F21874" s="30" t="s">
        <v>68</v>
      </c>
      <c r="G21874" s="30" t="s">
        <v>69</v>
      </c>
      <c r="H21874" s="75">
        <v>1</v>
      </c>
    </row>
    <row r="21875" spans="1:8">
      <c r="A21875" s="43">
        <v>1979</v>
      </c>
      <c r="B21875" s="74">
        <v>46251</v>
      </c>
      <c r="C21875" s="30" t="s">
        <v>746</v>
      </c>
      <c r="D21875" s="30" t="s">
        <v>747</v>
      </c>
      <c r="E21875" s="75">
        <v>21</v>
      </c>
      <c r="F21875" s="30" t="s">
        <v>76</v>
      </c>
      <c r="G21875" s="30" t="s">
        <v>77</v>
      </c>
      <c r="H21875" s="75">
        <v>1</v>
      </c>
    </row>
    <row r="21876" spans="1:8">
      <c r="A21876" s="43">
        <v>1979</v>
      </c>
      <c r="B21876" s="74">
        <v>46251</v>
      </c>
      <c r="C21876" s="30" t="s">
        <v>748</v>
      </c>
      <c r="D21876" s="30" t="s">
        <v>749</v>
      </c>
      <c r="E21876" s="75">
        <v>143</v>
      </c>
      <c r="F21876" s="30" t="s">
        <v>5020</v>
      </c>
      <c r="G21876" s="30" t="s">
        <v>5021</v>
      </c>
      <c r="H21876" s="75">
        <v>3</v>
      </c>
    </row>
    <row r="21877" spans="1:8">
      <c r="A21877" s="43">
        <v>1979</v>
      </c>
      <c r="B21877" s="74">
        <v>46251</v>
      </c>
      <c r="C21877" s="30" t="s">
        <v>750</v>
      </c>
      <c r="D21877" s="30" t="s">
        <v>751</v>
      </c>
      <c r="E21877" s="75">
        <v>78</v>
      </c>
      <c r="F21877" s="30" t="s">
        <v>63</v>
      </c>
      <c r="G21877" s="30" t="s">
        <v>64</v>
      </c>
      <c r="H21877" s="75">
        <v>2</v>
      </c>
    </row>
    <row r="21878" spans="1:8">
      <c r="A21878" s="43">
        <v>1979</v>
      </c>
      <c r="B21878" s="74">
        <v>46251</v>
      </c>
      <c r="C21878" s="30" t="s">
        <v>1920</v>
      </c>
      <c r="D21878" s="30" t="s">
        <v>1921</v>
      </c>
      <c r="E21878" s="75">
        <v>44</v>
      </c>
      <c r="F21878" s="30" t="s">
        <v>70</v>
      </c>
      <c r="G21878" s="30" t="s">
        <v>71</v>
      </c>
      <c r="H21878" s="75">
        <v>2</v>
      </c>
    </row>
    <row r="21879" spans="1:8">
      <c r="A21879" s="43">
        <v>1979</v>
      </c>
      <c r="B21879" s="74">
        <v>46251</v>
      </c>
      <c r="C21879" s="30" t="s">
        <v>758</v>
      </c>
      <c r="D21879" s="30" t="s">
        <v>759</v>
      </c>
      <c r="E21879" s="75">
        <v>125</v>
      </c>
      <c r="F21879" s="30" t="s">
        <v>66</v>
      </c>
      <c r="G21879" s="30" t="s">
        <v>67</v>
      </c>
      <c r="H21879" s="75">
        <v>2</v>
      </c>
    </row>
    <row r="21880" spans="1:8">
      <c r="A21880" s="43">
        <v>1979</v>
      </c>
      <c r="B21880" s="74">
        <v>46251</v>
      </c>
      <c r="C21880" s="30" t="s">
        <v>760</v>
      </c>
      <c r="D21880" s="30" t="s">
        <v>761</v>
      </c>
      <c r="E21880" s="75">
        <v>99</v>
      </c>
      <c r="F21880" s="30" t="s">
        <v>80</v>
      </c>
      <c r="G21880" s="30" t="s">
        <v>81</v>
      </c>
      <c r="H21880" s="75">
        <v>1</v>
      </c>
    </row>
    <row r="21881" spans="1:8">
      <c r="A21881" s="43">
        <v>1979</v>
      </c>
      <c r="B21881" s="74">
        <v>46251</v>
      </c>
      <c r="C21881" s="30" t="s">
        <v>764</v>
      </c>
      <c r="D21881" s="30" t="s">
        <v>765</v>
      </c>
      <c r="E21881" s="75">
        <v>101</v>
      </c>
      <c r="F21881" s="30" t="s">
        <v>70</v>
      </c>
      <c r="G21881" s="30" t="s">
        <v>71</v>
      </c>
      <c r="H21881" s="75">
        <v>2</v>
      </c>
    </row>
    <row r="21882" spans="1:8">
      <c r="A21882" s="43">
        <v>1979</v>
      </c>
      <c r="B21882" s="74">
        <v>46251</v>
      </c>
      <c r="C21882" s="30" t="s">
        <v>5076</v>
      </c>
      <c r="D21882" s="30" t="s">
        <v>5077</v>
      </c>
      <c r="E21882" s="75">
        <v>95</v>
      </c>
      <c r="F21882" s="30" t="s">
        <v>80</v>
      </c>
      <c r="G21882" s="30" t="s">
        <v>81</v>
      </c>
      <c r="H21882" s="75">
        <v>1</v>
      </c>
    </row>
    <row r="21883" spans="1:8">
      <c r="A21883" s="43">
        <v>1979</v>
      </c>
      <c r="B21883" s="74">
        <v>46249</v>
      </c>
      <c r="C21883" s="30" t="s">
        <v>732</v>
      </c>
      <c r="D21883" s="30" t="s">
        <v>733</v>
      </c>
      <c r="E21883" s="75">
        <v>60</v>
      </c>
      <c r="F21883" s="30" t="s">
        <v>70</v>
      </c>
      <c r="G21883" s="30" t="s">
        <v>71</v>
      </c>
      <c r="H21883" s="75">
        <v>2</v>
      </c>
    </row>
    <row r="21884" spans="1:8">
      <c r="A21884" s="43">
        <v>1979</v>
      </c>
      <c r="B21884" s="74">
        <v>46249</v>
      </c>
      <c r="C21884" s="30" t="s">
        <v>738</v>
      </c>
      <c r="D21884" s="30" t="s">
        <v>739</v>
      </c>
      <c r="E21884" s="75">
        <v>340</v>
      </c>
      <c r="F21884" s="30" t="s">
        <v>53</v>
      </c>
      <c r="G21884" s="30" t="s">
        <v>54</v>
      </c>
      <c r="H21884" s="75">
        <v>1</v>
      </c>
    </row>
    <row r="21885" spans="1:8">
      <c r="A21885" s="43">
        <v>1979</v>
      </c>
      <c r="B21885" s="74">
        <v>46249</v>
      </c>
      <c r="C21885" s="30" t="s">
        <v>740</v>
      </c>
      <c r="D21885" s="30" t="s">
        <v>741</v>
      </c>
      <c r="E21885" s="75">
        <v>27</v>
      </c>
      <c r="F21885" s="30" t="s">
        <v>63</v>
      </c>
      <c r="G21885" s="30" t="s">
        <v>64</v>
      </c>
      <c r="H21885" s="75">
        <v>2</v>
      </c>
    </row>
    <row r="21886" spans="1:8">
      <c r="A21886" s="43">
        <v>1979</v>
      </c>
      <c r="B21886" s="74">
        <v>46249</v>
      </c>
      <c r="C21886" s="30" t="s">
        <v>744</v>
      </c>
      <c r="D21886" s="30" t="s">
        <v>745</v>
      </c>
      <c r="E21886" s="75">
        <v>27</v>
      </c>
      <c r="F21886" s="30" t="s">
        <v>70</v>
      </c>
      <c r="G21886" s="30" t="s">
        <v>71</v>
      </c>
      <c r="H21886" s="75">
        <v>2</v>
      </c>
    </row>
    <row r="21887" spans="1:8">
      <c r="A21887" s="43">
        <v>1979</v>
      </c>
      <c r="B21887" s="74">
        <v>46249</v>
      </c>
      <c r="C21887" s="30" t="s">
        <v>2456</v>
      </c>
      <c r="D21887" s="30" t="s">
        <v>2457</v>
      </c>
      <c r="E21887" s="75">
        <v>10</v>
      </c>
      <c r="F21887" s="30" t="s">
        <v>70</v>
      </c>
      <c r="G21887" s="30" t="s">
        <v>71</v>
      </c>
      <c r="H21887" s="75">
        <v>2</v>
      </c>
    </row>
    <row r="21888" spans="1:8">
      <c r="A21888" s="43">
        <v>1979</v>
      </c>
      <c r="B21888" s="74">
        <v>46249</v>
      </c>
      <c r="C21888" s="30" t="s">
        <v>752</v>
      </c>
      <c r="D21888" s="30" t="s">
        <v>753</v>
      </c>
      <c r="E21888" s="75">
        <v>2</v>
      </c>
      <c r="F21888" s="30" t="s">
        <v>76</v>
      </c>
      <c r="G21888" s="30" t="s">
        <v>77</v>
      </c>
      <c r="H21888" s="75">
        <v>1</v>
      </c>
    </row>
    <row r="21889" spans="1:8">
      <c r="A21889" s="43">
        <v>1979</v>
      </c>
      <c r="B21889" s="74">
        <v>46249</v>
      </c>
      <c r="C21889" s="30" t="s">
        <v>758</v>
      </c>
      <c r="D21889" s="30" t="s">
        <v>759</v>
      </c>
      <c r="E21889" s="75">
        <v>105</v>
      </c>
      <c r="F21889" s="30" t="s">
        <v>63</v>
      </c>
      <c r="G21889" s="30" t="s">
        <v>64</v>
      </c>
      <c r="H21889" s="75">
        <v>2</v>
      </c>
    </row>
    <row r="21890" spans="1:8">
      <c r="A21890" s="43">
        <v>1979</v>
      </c>
      <c r="B21890" s="74">
        <v>46249</v>
      </c>
      <c r="C21890" s="30" t="s">
        <v>5076</v>
      </c>
      <c r="D21890" s="30" t="s">
        <v>5077</v>
      </c>
      <c r="E21890" s="75">
        <v>38</v>
      </c>
      <c r="F21890" s="30" t="s">
        <v>80</v>
      </c>
      <c r="G21890" s="30" t="s">
        <v>81</v>
      </c>
      <c r="H21890" s="75">
        <v>1</v>
      </c>
    </row>
    <row r="21891" spans="1:8">
      <c r="A21891" s="43">
        <v>1979</v>
      </c>
      <c r="B21891" s="74">
        <v>46248</v>
      </c>
      <c r="C21891" s="30" t="s">
        <v>732</v>
      </c>
      <c r="D21891" s="30" t="s">
        <v>733</v>
      </c>
      <c r="E21891" s="75">
        <v>171</v>
      </c>
      <c r="F21891" s="30" t="s">
        <v>70</v>
      </c>
      <c r="G21891" s="30" t="s">
        <v>71</v>
      </c>
      <c r="H21891" s="75">
        <v>2</v>
      </c>
    </row>
    <row r="21892" spans="1:8">
      <c r="A21892" s="43">
        <v>1979</v>
      </c>
      <c r="B21892" s="74">
        <v>46248</v>
      </c>
      <c r="C21892" s="30" t="s">
        <v>734</v>
      </c>
      <c r="D21892" s="30" t="s">
        <v>735</v>
      </c>
      <c r="E21892" s="75">
        <v>83</v>
      </c>
      <c r="F21892" s="30" t="s">
        <v>72</v>
      </c>
      <c r="G21892" s="30" t="s">
        <v>73</v>
      </c>
      <c r="H21892" s="75">
        <v>3</v>
      </c>
    </row>
    <row r="21893" spans="1:8">
      <c r="A21893" s="43">
        <v>1979</v>
      </c>
      <c r="B21893" s="74">
        <v>46248</v>
      </c>
      <c r="C21893" s="30" t="s">
        <v>738</v>
      </c>
      <c r="D21893" s="30" t="s">
        <v>739</v>
      </c>
      <c r="E21893" s="75">
        <v>86</v>
      </c>
      <c r="F21893" s="30" t="s">
        <v>58</v>
      </c>
      <c r="G21893" s="30" t="s">
        <v>59</v>
      </c>
      <c r="H21893" s="75">
        <v>3</v>
      </c>
    </row>
    <row r="21894" spans="1:8">
      <c r="A21894" s="43">
        <v>1979</v>
      </c>
      <c r="B21894" s="74">
        <v>46248</v>
      </c>
      <c r="C21894" s="30" t="s">
        <v>740</v>
      </c>
      <c r="D21894" s="30" t="s">
        <v>741</v>
      </c>
      <c r="E21894" s="75">
        <v>200</v>
      </c>
      <c r="F21894" s="30" t="s">
        <v>60</v>
      </c>
      <c r="G21894" s="30" t="s">
        <v>61</v>
      </c>
      <c r="H21894" s="75">
        <v>4</v>
      </c>
    </row>
    <row r="21895" spans="1:8">
      <c r="A21895" s="43">
        <v>1979</v>
      </c>
      <c r="B21895" s="74">
        <v>46248</v>
      </c>
      <c r="C21895" s="30" t="s">
        <v>744</v>
      </c>
      <c r="D21895" s="30" t="s">
        <v>745</v>
      </c>
      <c r="E21895" s="75">
        <v>222</v>
      </c>
      <c r="F21895" s="30" t="s">
        <v>70</v>
      </c>
      <c r="G21895" s="30" t="s">
        <v>71</v>
      </c>
      <c r="H21895" s="75">
        <v>2</v>
      </c>
    </row>
    <row r="21896" spans="1:8">
      <c r="A21896" s="43">
        <v>1979</v>
      </c>
      <c r="B21896" s="74">
        <v>46248</v>
      </c>
      <c r="C21896" s="30" t="s">
        <v>746</v>
      </c>
      <c r="D21896" s="30" t="s">
        <v>747</v>
      </c>
      <c r="E21896" s="75">
        <v>16</v>
      </c>
      <c r="F21896" s="30" t="s">
        <v>76</v>
      </c>
      <c r="G21896" s="30" t="s">
        <v>77</v>
      </c>
      <c r="H21896" s="75">
        <v>1</v>
      </c>
    </row>
    <row r="21897" spans="1:8">
      <c r="A21897" s="43">
        <v>1979</v>
      </c>
      <c r="B21897" s="74">
        <v>46248</v>
      </c>
      <c r="C21897" s="30" t="s">
        <v>750</v>
      </c>
      <c r="D21897" s="30" t="s">
        <v>751</v>
      </c>
      <c r="E21897" s="75">
        <v>121</v>
      </c>
      <c r="F21897" s="30" t="s">
        <v>5020</v>
      </c>
      <c r="G21897" s="30" t="s">
        <v>5021</v>
      </c>
      <c r="H21897" s="75">
        <v>3</v>
      </c>
    </row>
    <row r="21898" spans="1:8">
      <c r="A21898" s="43">
        <v>1979</v>
      </c>
      <c r="B21898" s="74">
        <v>46248</v>
      </c>
      <c r="C21898" s="30" t="s">
        <v>764</v>
      </c>
      <c r="D21898" s="30" t="s">
        <v>765</v>
      </c>
      <c r="E21898" s="75">
        <v>28</v>
      </c>
      <c r="F21898" s="30" t="s">
        <v>70</v>
      </c>
      <c r="G21898" s="30" t="s">
        <v>71</v>
      </c>
      <c r="H21898" s="75">
        <v>2</v>
      </c>
    </row>
    <row r="21899" spans="1:8">
      <c r="A21899" s="43">
        <v>1979</v>
      </c>
      <c r="B21899" s="74">
        <v>46248</v>
      </c>
      <c r="C21899" s="30" t="s">
        <v>5076</v>
      </c>
      <c r="D21899" s="30" t="s">
        <v>5077</v>
      </c>
      <c r="E21899" s="75">
        <v>101</v>
      </c>
      <c r="F21899" s="30" t="s">
        <v>80</v>
      </c>
      <c r="G21899" s="30" t="s">
        <v>81</v>
      </c>
      <c r="H21899" s="75">
        <v>1</v>
      </c>
    </row>
    <row r="21900" spans="1:8">
      <c r="A21900" s="43">
        <v>1979</v>
      </c>
      <c r="B21900" s="74">
        <v>46247</v>
      </c>
      <c r="C21900" s="30" t="s">
        <v>732</v>
      </c>
      <c r="D21900" s="30" t="s">
        <v>733</v>
      </c>
      <c r="E21900" s="75">
        <v>84</v>
      </c>
      <c r="F21900" s="30" t="s">
        <v>68</v>
      </c>
      <c r="G21900" s="30" t="s">
        <v>69</v>
      </c>
      <c r="H21900" s="75">
        <v>1</v>
      </c>
    </row>
    <row r="21901" spans="1:8">
      <c r="A21901" s="43">
        <v>1979</v>
      </c>
      <c r="B21901" s="74">
        <v>46247</v>
      </c>
      <c r="C21901" s="30" t="s">
        <v>734</v>
      </c>
      <c r="D21901" s="30" t="s">
        <v>735</v>
      </c>
      <c r="E21901" s="75">
        <v>98</v>
      </c>
      <c r="F21901" s="30" t="s">
        <v>70</v>
      </c>
      <c r="G21901" s="30" t="s">
        <v>71</v>
      </c>
      <c r="H21901" s="75">
        <v>2</v>
      </c>
    </row>
    <row r="21902" spans="1:8">
      <c r="A21902" s="43">
        <v>1979</v>
      </c>
      <c r="B21902" s="74">
        <v>46247</v>
      </c>
      <c r="C21902" s="30" t="s">
        <v>736</v>
      </c>
      <c r="D21902" s="30" t="s">
        <v>737</v>
      </c>
      <c r="E21902" s="75">
        <v>108</v>
      </c>
      <c r="F21902" s="30" t="s">
        <v>80</v>
      </c>
      <c r="G21902" s="30" t="s">
        <v>81</v>
      </c>
      <c r="H21902" s="75">
        <v>1</v>
      </c>
    </row>
    <row r="21903" spans="1:8">
      <c r="A21903" s="43">
        <v>1979</v>
      </c>
      <c r="B21903" s="74">
        <v>46247</v>
      </c>
      <c r="C21903" s="30" t="s">
        <v>738</v>
      </c>
      <c r="D21903" s="30" t="s">
        <v>739</v>
      </c>
      <c r="E21903" s="75">
        <v>156</v>
      </c>
      <c r="F21903" s="30" t="s">
        <v>56</v>
      </c>
      <c r="G21903" s="30" t="s">
        <v>57</v>
      </c>
      <c r="H21903" s="75">
        <v>2</v>
      </c>
    </row>
    <row r="21904" spans="1:8">
      <c r="A21904" s="43">
        <v>1979</v>
      </c>
      <c r="B21904" s="74">
        <v>46247</v>
      </c>
      <c r="C21904" s="30" t="s">
        <v>740</v>
      </c>
      <c r="D21904" s="30" t="s">
        <v>741</v>
      </c>
      <c r="E21904" s="75">
        <v>217</v>
      </c>
      <c r="F21904" s="30" t="s">
        <v>60</v>
      </c>
      <c r="G21904" s="30" t="s">
        <v>61</v>
      </c>
      <c r="H21904" s="75">
        <v>4</v>
      </c>
    </row>
    <row r="21905" spans="1:8">
      <c r="A21905" s="43">
        <v>1979</v>
      </c>
      <c r="B21905" s="74">
        <v>46247</v>
      </c>
      <c r="C21905" s="30" t="s">
        <v>1918</v>
      </c>
      <c r="D21905" s="30" t="s">
        <v>1919</v>
      </c>
      <c r="E21905" s="75">
        <v>10</v>
      </c>
      <c r="F21905" s="30" t="s">
        <v>68</v>
      </c>
      <c r="G21905" s="30" t="s">
        <v>69</v>
      </c>
      <c r="H21905" s="75">
        <v>1</v>
      </c>
    </row>
    <row r="21906" spans="1:8">
      <c r="A21906" s="43">
        <v>1979</v>
      </c>
      <c r="B21906" s="74">
        <v>46247</v>
      </c>
      <c r="C21906" s="30" t="s">
        <v>742</v>
      </c>
      <c r="D21906" s="30" t="s">
        <v>743</v>
      </c>
      <c r="E21906" s="75">
        <v>57</v>
      </c>
      <c r="F21906" s="30" t="s">
        <v>70</v>
      </c>
      <c r="G21906" s="30" t="s">
        <v>71</v>
      </c>
      <c r="H21906" s="75">
        <v>2</v>
      </c>
    </row>
    <row r="21907" spans="1:8">
      <c r="A21907" s="43">
        <v>1979</v>
      </c>
      <c r="B21907" s="74">
        <v>46247</v>
      </c>
      <c r="C21907" s="30" t="s">
        <v>744</v>
      </c>
      <c r="D21907" s="30" t="s">
        <v>745</v>
      </c>
      <c r="E21907" s="75">
        <v>57</v>
      </c>
      <c r="F21907" s="30" t="s">
        <v>70</v>
      </c>
      <c r="G21907" s="30" t="s">
        <v>71</v>
      </c>
      <c r="H21907" s="75">
        <v>2</v>
      </c>
    </row>
    <row r="21908" spans="1:8">
      <c r="A21908" s="43">
        <v>1979</v>
      </c>
      <c r="B21908" s="74">
        <v>46247</v>
      </c>
      <c r="C21908" s="30" t="s">
        <v>746</v>
      </c>
      <c r="D21908" s="30" t="s">
        <v>747</v>
      </c>
      <c r="E21908" s="75">
        <v>4</v>
      </c>
      <c r="F21908" s="30" t="s">
        <v>76</v>
      </c>
      <c r="G21908" s="30" t="s">
        <v>77</v>
      </c>
      <c r="H21908" s="75">
        <v>1</v>
      </c>
    </row>
    <row r="21909" spans="1:8">
      <c r="A21909" s="43">
        <v>1979</v>
      </c>
      <c r="B21909" s="74">
        <v>46247</v>
      </c>
      <c r="C21909" s="30" t="s">
        <v>748</v>
      </c>
      <c r="D21909" s="30" t="s">
        <v>749</v>
      </c>
      <c r="E21909" s="75">
        <v>110</v>
      </c>
      <c r="F21909" s="30" t="s">
        <v>5020</v>
      </c>
      <c r="G21909" s="30" t="s">
        <v>5021</v>
      </c>
      <c r="H21909" s="75">
        <v>3</v>
      </c>
    </row>
    <row r="21910" spans="1:8">
      <c r="A21910" s="43">
        <v>1979</v>
      </c>
      <c r="B21910" s="74">
        <v>46247</v>
      </c>
      <c r="C21910" s="30" t="s">
        <v>750</v>
      </c>
      <c r="D21910" s="30" t="s">
        <v>751</v>
      </c>
      <c r="E21910" s="75">
        <v>148</v>
      </c>
      <c r="F21910" s="30" t="s">
        <v>53</v>
      </c>
      <c r="G21910" s="30" t="s">
        <v>54</v>
      </c>
      <c r="H21910" s="75">
        <v>1</v>
      </c>
    </row>
    <row r="21911" spans="1:8">
      <c r="A21911" s="43">
        <v>1979</v>
      </c>
      <c r="B21911" s="74">
        <v>46247</v>
      </c>
      <c r="C21911" s="30" t="s">
        <v>2456</v>
      </c>
      <c r="D21911" s="30" t="s">
        <v>2457</v>
      </c>
      <c r="E21911" s="75">
        <v>1</v>
      </c>
      <c r="F21911" s="30" t="s">
        <v>68</v>
      </c>
      <c r="G21911" s="30" t="s">
        <v>69</v>
      </c>
      <c r="H21911" s="75">
        <v>1</v>
      </c>
    </row>
    <row r="21912" spans="1:8">
      <c r="A21912" s="43">
        <v>1979</v>
      </c>
      <c r="B21912" s="74">
        <v>46247</v>
      </c>
      <c r="C21912" s="30" t="s">
        <v>758</v>
      </c>
      <c r="D21912" s="30" t="s">
        <v>759</v>
      </c>
      <c r="E21912" s="75">
        <v>82</v>
      </c>
      <c r="F21912" s="30" t="s">
        <v>53</v>
      </c>
      <c r="G21912" s="30" t="s">
        <v>54</v>
      </c>
      <c r="H21912" s="75">
        <v>1</v>
      </c>
    </row>
    <row r="21913" spans="1:8">
      <c r="A21913" s="43">
        <v>1979</v>
      </c>
      <c r="B21913" s="74">
        <v>46247</v>
      </c>
      <c r="C21913" s="30" t="s">
        <v>760</v>
      </c>
      <c r="D21913" s="30" t="s">
        <v>761</v>
      </c>
      <c r="E21913" s="75">
        <v>176</v>
      </c>
      <c r="F21913" s="30" t="s">
        <v>80</v>
      </c>
      <c r="G21913" s="30" t="s">
        <v>81</v>
      </c>
      <c r="H21913" s="75">
        <v>1</v>
      </c>
    </row>
    <row r="21914" spans="1:8">
      <c r="A21914" s="43">
        <v>1979</v>
      </c>
      <c r="B21914" s="74">
        <v>46247</v>
      </c>
      <c r="C21914" s="30" t="s">
        <v>764</v>
      </c>
      <c r="D21914" s="30" t="s">
        <v>765</v>
      </c>
      <c r="E21914" s="75">
        <v>46</v>
      </c>
      <c r="F21914" s="30" t="s">
        <v>68</v>
      </c>
      <c r="G21914" s="30" t="s">
        <v>69</v>
      </c>
      <c r="H21914" s="75">
        <v>1</v>
      </c>
    </row>
    <row r="21915" spans="1:8">
      <c r="A21915" s="43">
        <v>1979</v>
      </c>
      <c r="B21915" s="74">
        <v>46246</v>
      </c>
      <c r="C21915" s="30" t="s">
        <v>732</v>
      </c>
      <c r="D21915" s="30" t="s">
        <v>733</v>
      </c>
      <c r="E21915" s="75">
        <v>69</v>
      </c>
      <c r="F21915" s="30" t="s">
        <v>68</v>
      </c>
      <c r="G21915" s="30" t="s">
        <v>69</v>
      </c>
      <c r="H21915" s="75">
        <v>1</v>
      </c>
    </row>
    <row r="21916" spans="1:8">
      <c r="A21916" s="43">
        <v>1979</v>
      </c>
      <c r="B21916" s="74">
        <v>46246</v>
      </c>
      <c r="C21916" s="30" t="s">
        <v>736</v>
      </c>
      <c r="D21916" s="30" t="s">
        <v>737</v>
      </c>
      <c r="E21916" s="75">
        <v>95</v>
      </c>
      <c r="F21916" s="30" t="s">
        <v>80</v>
      </c>
      <c r="G21916" s="30" t="s">
        <v>81</v>
      </c>
      <c r="H21916" s="75">
        <v>1</v>
      </c>
    </row>
    <row r="21917" spans="1:8">
      <c r="A21917" s="43">
        <v>1979</v>
      </c>
      <c r="B21917" s="74">
        <v>46246</v>
      </c>
      <c r="C21917" s="30" t="s">
        <v>738</v>
      </c>
      <c r="D21917" s="30" t="s">
        <v>739</v>
      </c>
      <c r="E21917" s="75">
        <v>113</v>
      </c>
      <c r="F21917" s="30" t="s">
        <v>56</v>
      </c>
      <c r="G21917" s="30" t="s">
        <v>57</v>
      </c>
      <c r="H21917" s="75">
        <v>2</v>
      </c>
    </row>
    <row r="21918" spans="1:8">
      <c r="A21918" s="43">
        <v>1979</v>
      </c>
      <c r="B21918" s="74">
        <v>46246</v>
      </c>
      <c r="C21918" s="30" t="s">
        <v>740</v>
      </c>
      <c r="D21918" s="30" t="s">
        <v>741</v>
      </c>
      <c r="E21918" s="75">
        <v>45</v>
      </c>
      <c r="F21918" s="30" t="s">
        <v>5070</v>
      </c>
      <c r="G21918" s="30" t="s">
        <v>5071</v>
      </c>
      <c r="H21918" s="75">
        <v>3</v>
      </c>
    </row>
    <row r="21919" spans="1:8">
      <c r="A21919" s="43">
        <v>1979</v>
      </c>
      <c r="B21919" s="74">
        <v>46246</v>
      </c>
      <c r="C21919" s="30" t="s">
        <v>742</v>
      </c>
      <c r="D21919" s="30" t="s">
        <v>743</v>
      </c>
      <c r="E21919" s="75">
        <v>48</v>
      </c>
      <c r="F21919" s="30" t="s">
        <v>70</v>
      </c>
      <c r="G21919" s="30" t="s">
        <v>71</v>
      </c>
      <c r="H21919" s="75">
        <v>2</v>
      </c>
    </row>
    <row r="21920" spans="1:8">
      <c r="A21920" s="43">
        <v>1979</v>
      </c>
      <c r="B21920" s="74">
        <v>46246</v>
      </c>
      <c r="C21920" s="30" t="s">
        <v>744</v>
      </c>
      <c r="D21920" s="30" t="s">
        <v>745</v>
      </c>
      <c r="E21920" s="75">
        <v>129</v>
      </c>
      <c r="F21920" s="30" t="s">
        <v>70</v>
      </c>
      <c r="G21920" s="30" t="s">
        <v>71</v>
      </c>
      <c r="H21920" s="75">
        <v>2</v>
      </c>
    </row>
    <row r="21921" spans="1:8">
      <c r="A21921" s="43">
        <v>1979</v>
      </c>
      <c r="B21921" s="74">
        <v>46246</v>
      </c>
      <c r="C21921" s="30" t="s">
        <v>746</v>
      </c>
      <c r="D21921" s="30" t="s">
        <v>747</v>
      </c>
      <c r="E21921" s="75">
        <v>8</v>
      </c>
      <c r="F21921" s="30" t="s">
        <v>76</v>
      </c>
      <c r="G21921" s="30" t="s">
        <v>77</v>
      </c>
      <c r="H21921" s="75">
        <v>1</v>
      </c>
    </row>
    <row r="21922" spans="1:8">
      <c r="A21922" s="43">
        <v>1979</v>
      </c>
      <c r="B21922" s="74">
        <v>46246</v>
      </c>
      <c r="C21922" s="30" t="s">
        <v>748</v>
      </c>
      <c r="D21922" s="30" t="s">
        <v>749</v>
      </c>
      <c r="E21922" s="75">
        <v>94</v>
      </c>
      <c r="F21922" s="30" t="s">
        <v>63</v>
      </c>
      <c r="G21922" s="30" t="s">
        <v>64</v>
      </c>
      <c r="H21922" s="75">
        <v>2</v>
      </c>
    </row>
    <row r="21923" spans="1:8">
      <c r="A21923" s="43">
        <v>1979</v>
      </c>
      <c r="B21923" s="74">
        <v>46246</v>
      </c>
      <c r="C21923" s="30" t="s">
        <v>750</v>
      </c>
      <c r="D21923" s="30" t="s">
        <v>751</v>
      </c>
      <c r="E21923" s="75">
        <v>102</v>
      </c>
      <c r="F21923" s="30" t="s">
        <v>53</v>
      </c>
      <c r="G21923" s="30" t="s">
        <v>54</v>
      </c>
      <c r="H21923" s="75">
        <v>1</v>
      </c>
    </row>
    <row r="21924" spans="1:8">
      <c r="A21924" s="43">
        <v>1979</v>
      </c>
      <c r="B21924" s="74">
        <v>46246</v>
      </c>
      <c r="C21924" s="30" t="s">
        <v>758</v>
      </c>
      <c r="D21924" s="30" t="s">
        <v>759</v>
      </c>
      <c r="E21924" s="75">
        <v>72</v>
      </c>
      <c r="F21924" s="30" t="s">
        <v>53</v>
      </c>
      <c r="G21924" s="30" t="s">
        <v>54</v>
      </c>
      <c r="H21924" s="75">
        <v>1</v>
      </c>
    </row>
    <row r="21925" spans="1:8">
      <c r="A21925" s="43">
        <v>1979</v>
      </c>
      <c r="B21925" s="74">
        <v>46246</v>
      </c>
      <c r="C21925" s="30" t="s">
        <v>760</v>
      </c>
      <c r="D21925" s="30" t="s">
        <v>761</v>
      </c>
      <c r="E21925" s="75">
        <v>72</v>
      </c>
      <c r="F21925" s="30" t="s">
        <v>80</v>
      </c>
      <c r="G21925" s="30" t="s">
        <v>81</v>
      </c>
      <c r="H21925" s="75">
        <v>1</v>
      </c>
    </row>
    <row r="21926" spans="1:8">
      <c r="A21926" s="43">
        <v>1979</v>
      </c>
      <c r="B21926" s="74">
        <v>46246</v>
      </c>
      <c r="C21926" s="30" t="s">
        <v>764</v>
      </c>
      <c r="D21926" s="30" t="s">
        <v>765</v>
      </c>
      <c r="E21926" s="75">
        <v>179</v>
      </c>
      <c r="F21926" s="30" t="s">
        <v>70</v>
      </c>
      <c r="G21926" s="30" t="s">
        <v>71</v>
      </c>
      <c r="H21926" s="75">
        <v>2</v>
      </c>
    </row>
    <row r="21927" spans="1:8">
      <c r="A21927" s="43">
        <v>1979</v>
      </c>
      <c r="B21927" s="74">
        <v>46246</v>
      </c>
      <c r="C21927" s="30" t="s">
        <v>5076</v>
      </c>
      <c r="D21927" s="30" t="s">
        <v>5077</v>
      </c>
      <c r="E21927" s="75">
        <v>172</v>
      </c>
      <c r="F21927" s="30" t="s">
        <v>80</v>
      </c>
      <c r="G21927" s="30" t="s">
        <v>81</v>
      </c>
      <c r="H21927" s="75">
        <v>1</v>
      </c>
    </row>
    <row r="21928" spans="1:8">
      <c r="A21928" s="43">
        <v>1979</v>
      </c>
      <c r="B21928" s="74">
        <v>46245</v>
      </c>
      <c r="C21928" s="30" t="s">
        <v>732</v>
      </c>
      <c r="D21928" s="30" t="s">
        <v>733</v>
      </c>
      <c r="E21928" s="75">
        <v>106</v>
      </c>
      <c r="F21928" s="30" t="s">
        <v>68</v>
      </c>
      <c r="G21928" s="30" t="s">
        <v>69</v>
      </c>
      <c r="H21928" s="75">
        <v>1</v>
      </c>
    </row>
    <row r="21929" spans="1:8">
      <c r="A21929" s="43">
        <v>1979</v>
      </c>
      <c r="B21929" s="74">
        <v>46245</v>
      </c>
      <c r="C21929" s="30" t="s">
        <v>736</v>
      </c>
      <c r="D21929" s="30" t="s">
        <v>737</v>
      </c>
      <c r="E21929" s="75">
        <v>132</v>
      </c>
      <c r="F21929" s="30" t="s">
        <v>80</v>
      </c>
      <c r="G21929" s="30" t="s">
        <v>81</v>
      </c>
      <c r="H21929" s="75">
        <v>1</v>
      </c>
    </row>
    <row r="21930" spans="1:8">
      <c r="A21930" s="43">
        <v>1979</v>
      </c>
      <c r="B21930" s="74">
        <v>46245</v>
      </c>
      <c r="C21930" s="30" t="s">
        <v>738</v>
      </c>
      <c r="D21930" s="30" t="s">
        <v>739</v>
      </c>
      <c r="E21930" s="75">
        <v>185</v>
      </c>
      <c r="F21930" s="30" t="s">
        <v>56</v>
      </c>
      <c r="G21930" s="30" t="s">
        <v>57</v>
      </c>
      <c r="H21930" s="75">
        <v>2</v>
      </c>
    </row>
    <row r="21931" spans="1:8">
      <c r="A21931" s="43">
        <v>1979</v>
      </c>
      <c r="B21931" s="74">
        <v>46245</v>
      </c>
      <c r="C21931" s="30" t="s">
        <v>740</v>
      </c>
      <c r="D21931" s="30" t="s">
        <v>741</v>
      </c>
      <c r="E21931" s="75">
        <v>53</v>
      </c>
      <c r="F21931" s="30" t="s">
        <v>58</v>
      </c>
      <c r="G21931" s="30" t="s">
        <v>59</v>
      </c>
      <c r="H21931" s="75">
        <v>3</v>
      </c>
    </row>
    <row r="21932" spans="1:8">
      <c r="A21932" s="43">
        <v>1979</v>
      </c>
      <c r="B21932" s="74">
        <v>46245</v>
      </c>
      <c r="C21932" s="30" t="s">
        <v>1918</v>
      </c>
      <c r="D21932" s="30" t="s">
        <v>1919</v>
      </c>
      <c r="E21932" s="75">
        <v>1</v>
      </c>
      <c r="F21932" s="30" t="s">
        <v>68</v>
      </c>
      <c r="G21932" s="30" t="s">
        <v>69</v>
      </c>
      <c r="H21932" s="75">
        <v>1</v>
      </c>
    </row>
    <row r="21933" spans="1:8">
      <c r="A21933" s="43">
        <v>1979</v>
      </c>
      <c r="B21933" s="74">
        <v>46245</v>
      </c>
      <c r="C21933" s="30" t="s">
        <v>742</v>
      </c>
      <c r="D21933" s="30" t="s">
        <v>743</v>
      </c>
      <c r="E21933" s="75">
        <v>54</v>
      </c>
      <c r="F21933" s="30" t="s">
        <v>70</v>
      </c>
      <c r="G21933" s="30" t="s">
        <v>71</v>
      </c>
      <c r="H21933" s="75">
        <v>2</v>
      </c>
    </row>
    <row r="21934" spans="1:8">
      <c r="A21934" s="43">
        <v>1979</v>
      </c>
      <c r="B21934" s="74">
        <v>46245</v>
      </c>
      <c r="C21934" s="30" t="s">
        <v>744</v>
      </c>
      <c r="D21934" s="30" t="s">
        <v>745</v>
      </c>
      <c r="E21934" s="75">
        <v>88</v>
      </c>
      <c r="F21934" s="30" t="s">
        <v>68</v>
      </c>
      <c r="G21934" s="30" t="s">
        <v>69</v>
      </c>
      <c r="H21934" s="75">
        <v>1</v>
      </c>
    </row>
    <row r="21935" spans="1:8">
      <c r="A21935" s="43">
        <v>1979</v>
      </c>
      <c r="B21935" s="74">
        <v>46245</v>
      </c>
      <c r="C21935" s="30" t="s">
        <v>746</v>
      </c>
      <c r="D21935" s="30" t="s">
        <v>747</v>
      </c>
      <c r="E21935" s="75">
        <v>5</v>
      </c>
      <c r="F21935" s="30" t="s">
        <v>76</v>
      </c>
      <c r="G21935" s="30" t="s">
        <v>77</v>
      </c>
      <c r="H21935" s="75">
        <v>1</v>
      </c>
    </row>
    <row r="21936" spans="1:8">
      <c r="A21936" s="43">
        <v>1979</v>
      </c>
      <c r="B21936" s="74">
        <v>46245</v>
      </c>
      <c r="C21936" s="30" t="s">
        <v>748</v>
      </c>
      <c r="D21936" s="30" t="s">
        <v>749</v>
      </c>
      <c r="E21936" s="75">
        <v>78</v>
      </c>
      <c r="F21936" s="30" t="s">
        <v>5020</v>
      </c>
      <c r="G21936" s="30" t="s">
        <v>5021</v>
      </c>
      <c r="H21936" s="75">
        <v>3</v>
      </c>
    </row>
    <row r="21937" spans="1:8">
      <c r="A21937" s="43">
        <v>1979</v>
      </c>
      <c r="B21937" s="74">
        <v>46245</v>
      </c>
      <c r="C21937" s="30" t="s">
        <v>750</v>
      </c>
      <c r="D21937" s="30" t="s">
        <v>751</v>
      </c>
      <c r="E21937" s="75">
        <v>204</v>
      </c>
      <c r="F21937" s="30" t="s">
        <v>53</v>
      </c>
      <c r="G21937" s="30" t="s">
        <v>54</v>
      </c>
      <c r="H21937" s="75">
        <v>1</v>
      </c>
    </row>
    <row r="21938" spans="1:8">
      <c r="A21938" s="43">
        <v>1979</v>
      </c>
      <c r="B21938" s="74">
        <v>46245</v>
      </c>
      <c r="C21938" s="30" t="s">
        <v>752</v>
      </c>
      <c r="D21938" s="30" t="s">
        <v>753</v>
      </c>
      <c r="E21938" s="75">
        <v>5</v>
      </c>
      <c r="F21938" s="30" t="s">
        <v>76</v>
      </c>
      <c r="G21938" s="30" t="s">
        <v>77</v>
      </c>
      <c r="H21938" s="75">
        <v>1</v>
      </c>
    </row>
    <row r="21939" spans="1:8">
      <c r="A21939" s="43">
        <v>1979</v>
      </c>
      <c r="B21939" s="74">
        <v>46245</v>
      </c>
      <c r="C21939" s="30" t="s">
        <v>758</v>
      </c>
      <c r="D21939" s="30" t="s">
        <v>759</v>
      </c>
      <c r="E21939" s="75">
        <v>36</v>
      </c>
      <c r="F21939" s="30" t="s">
        <v>53</v>
      </c>
      <c r="G21939" s="30" t="s">
        <v>54</v>
      </c>
      <c r="H21939" s="75">
        <v>1</v>
      </c>
    </row>
    <row r="21940" spans="1:8">
      <c r="A21940" s="43">
        <v>1979</v>
      </c>
      <c r="B21940" s="74">
        <v>46245</v>
      </c>
      <c r="C21940" s="30" t="s">
        <v>760</v>
      </c>
      <c r="D21940" s="30" t="s">
        <v>761</v>
      </c>
      <c r="E21940" s="75">
        <v>90</v>
      </c>
      <c r="F21940" s="30" t="s">
        <v>80</v>
      </c>
      <c r="G21940" s="30" t="s">
        <v>81</v>
      </c>
      <c r="H21940" s="75">
        <v>1</v>
      </c>
    </row>
    <row r="21941" spans="1:8">
      <c r="A21941" s="43">
        <v>1979</v>
      </c>
      <c r="B21941" s="74">
        <v>46245</v>
      </c>
      <c r="C21941" s="30" t="s">
        <v>764</v>
      </c>
      <c r="D21941" s="30" t="s">
        <v>765</v>
      </c>
      <c r="E21941" s="75">
        <v>165</v>
      </c>
      <c r="F21941" s="30" t="s">
        <v>70</v>
      </c>
      <c r="G21941" s="30" t="s">
        <v>71</v>
      </c>
      <c r="H21941" s="75">
        <v>2</v>
      </c>
    </row>
    <row r="21942" spans="1:8">
      <c r="A21942" s="43">
        <v>1979</v>
      </c>
      <c r="B21942" s="74">
        <v>46245</v>
      </c>
      <c r="C21942" s="30" t="s">
        <v>5076</v>
      </c>
      <c r="D21942" s="30" t="s">
        <v>5077</v>
      </c>
      <c r="E21942" s="75">
        <v>135</v>
      </c>
      <c r="F21942" s="30" t="s">
        <v>80</v>
      </c>
      <c r="G21942" s="30" t="s">
        <v>81</v>
      </c>
      <c r="H21942" s="75">
        <v>1</v>
      </c>
    </row>
    <row r="21943" spans="1:8">
      <c r="A21943" s="43">
        <v>1979</v>
      </c>
      <c r="B21943" s="74">
        <v>46244</v>
      </c>
      <c r="C21943" s="30" t="s">
        <v>732</v>
      </c>
      <c r="D21943" s="30" t="s">
        <v>733</v>
      </c>
      <c r="E21943" s="75">
        <v>156</v>
      </c>
      <c r="F21943" s="30" t="s">
        <v>68</v>
      </c>
      <c r="G21943" s="30" t="s">
        <v>69</v>
      </c>
      <c r="H21943" s="75">
        <v>1</v>
      </c>
    </row>
    <row r="21944" spans="1:8">
      <c r="A21944" s="43">
        <v>1979</v>
      </c>
      <c r="B21944" s="74">
        <v>46244</v>
      </c>
      <c r="C21944" s="30" t="s">
        <v>736</v>
      </c>
      <c r="D21944" s="30" t="s">
        <v>737</v>
      </c>
      <c r="E21944" s="75">
        <v>39</v>
      </c>
      <c r="F21944" s="30" t="s">
        <v>80</v>
      </c>
      <c r="G21944" s="30" t="s">
        <v>81</v>
      </c>
      <c r="H21944" s="75">
        <v>1</v>
      </c>
    </row>
    <row r="21945" spans="1:8">
      <c r="A21945" s="43">
        <v>1979</v>
      </c>
      <c r="B21945" s="74">
        <v>46244</v>
      </c>
      <c r="C21945" s="30" t="s">
        <v>738</v>
      </c>
      <c r="D21945" s="30" t="s">
        <v>739</v>
      </c>
      <c r="E21945" s="75">
        <v>155</v>
      </c>
      <c r="F21945" s="30" t="s">
        <v>56</v>
      </c>
      <c r="G21945" s="30" t="s">
        <v>57</v>
      </c>
      <c r="H21945" s="75">
        <v>2</v>
      </c>
    </row>
    <row r="21946" spans="1:8">
      <c r="A21946" s="43">
        <v>1979</v>
      </c>
      <c r="B21946" s="74">
        <v>46244</v>
      </c>
      <c r="C21946" s="30" t="s">
        <v>740</v>
      </c>
      <c r="D21946" s="30" t="s">
        <v>741</v>
      </c>
      <c r="E21946" s="75">
        <v>42</v>
      </c>
      <c r="F21946" s="30" t="s">
        <v>58</v>
      </c>
      <c r="G21946" s="30" t="s">
        <v>59</v>
      </c>
      <c r="H21946" s="75">
        <v>3</v>
      </c>
    </row>
    <row r="21947" spans="1:8">
      <c r="A21947" s="43">
        <v>1979</v>
      </c>
      <c r="B21947" s="74">
        <v>46244</v>
      </c>
      <c r="C21947" s="30" t="s">
        <v>742</v>
      </c>
      <c r="D21947" s="30" t="s">
        <v>743</v>
      </c>
      <c r="E21947" s="75">
        <v>59</v>
      </c>
      <c r="F21947" s="30" t="s">
        <v>70</v>
      </c>
      <c r="G21947" s="30" t="s">
        <v>71</v>
      </c>
      <c r="H21947" s="75">
        <v>2</v>
      </c>
    </row>
    <row r="21948" spans="1:8">
      <c r="A21948" s="43">
        <v>1979</v>
      </c>
      <c r="B21948" s="74">
        <v>46244</v>
      </c>
      <c r="C21948" s="30" t="s">
        <v>744</v>
      </c>
      <c r="D21948" s="30" t="s">
        <v>745</v>
      </c>
      <c r="E21948" s="75">
        <v>59</v>
      </c>
      <c r="F21948" s="30" t="s">
        <v>70</v>
      </c>
      <c r="G21948" s="30" t="s">
        <v>71</v>
      </c>
      <c r="H21948" s="75">
        <v>2</v>
      </c>
    </row>
    <row r="21949" spans="1:8">
      <c r="A21949" s="43">
        <v>1979</v>
      </c>
      <c r="B21949" s="74">
        <v>46244</v>
      </c>
      <c r="C21949" s="30" t="s">
        <v>748</v>
      </c>
      <c r="D21949" s="30" t="s">
        <v>749</v>
      </c>
      <c r="E21949" s="75">
        <v>113</v>
      </c>
      <c r="F21949" s="30" t="s">
        <v>63</v>
      </c>
      <c r="G21949" s="30" t="s">
        <v>64</v>
      </c>
      <c r="H21949" s="75">
        <v>2</v>
      </c>
    </row>
    <row r="21950" spans="1:8">
      <c r="A21950" s="43">
        <v>1979</v>
      </c>
      <c r="B21950" s="74">
        <v>46244</v>
      </c>
      <c r="C21950" s="30" t="s">
        <v>750</v>
      </c>
      <c r="D21950" s="30" t="s">
        <v>751</v>
      </c>
      <c r="E21950" s="75">
        <v>129</v>
      </c>
      <c r="F21950" s="30" t="s">
        <v>53</v>
      </c>
      <c r="G21950" s="30" t="s">
        <v>54</v>
      </c>
      <c r="H21950" s="75">
        <v>1</v>
      </c>
    </row>
    <row r="21951" spans="1:8">
      <c r="A21951" s="43">
        <v>1979</v>
      </c>
      <c r="B21951" s="74">
        <v>46244</v>
      </c>
      <c r="C21951" s="30" t="s">
        <v>2456</v>
      </c>
      <c r="D21951" s="30" t="s">
        <v>2457</v>
      </c>
      <c r="E21951" s="75">
        <v>1</v>
      </c>
      <c r="F21951" s="30" t="s">
        <v>76</v>
      </c>
      <c r="G21951" s="30" t="s">
        <v>77</v>
      </c>
      <c r="H21951" s="75">
        <v>1</v>
      </c>
    </row>
    <row r="21952" spans="1:8">
      <c r="A21952" s="43">
        <v>1979</v>
      </c>
      <c r="B21952" s="74">
        <v>46244</v>
      </c>
      <c r="C21952" s="30" t="s">
        <v>758</v>
      </c>
      <c r="D21952" s="30" t="s">
        <v>759</v>
      </c>
      <c r="E21952" s="75">
        <v>24</v>
      </c>
      <c r="F21952" s="30" t="s">
        <v>53</v>
      </c>
      <c r="G21952" s="30" t="s">
        <v>54</v>
      </c>
      <c r="H21952" s="75">
        <v>1</v>
      </c>
    </row>
    <row r="21953" spans="1:8">
      <c r="A21953" s="43">
        <v>1979</v>
      </c>
      <c r="B21953" s="74">
        <v>46244</v>
      </c>
      <c r="C21953" s="30" t="s">
        <v>760</v>
      </c>
      <c r="D21953" s="30" t="s">
        <v>761</v>
      </c>
      <c r="E21953" s="75">
        <v>105</v>
      </c>
      <c r="F21953" s="30" t="s">
        <v>80</v>
      </c>
      <c r="G21953" s="30" t="s">
        <v>81</v>
      </c>
      <c r="H21953" s="75">
        <v>1</v>
      </c>
    </row>
    <row r="21954" spans="1:8">
      <c r="A21954" s="43">
        <v>1979</v>
      </c>
      <c r="B21954" s="74">
        <v>46244</v>
      </c>
      <c r="C21954" s="30" t="s">
        <v>764</v>
      </c>
      <c r="D21954" s="30" t="s">
        <v>765</v>
      </c>
      <c r="E21954" s="75">
        <v>67</v>
      </c>
      <c r="F21954" s="30" t="s">
        <v>70</v>
      </c>
      <c r="G21954" s="30" t="s">
        <v>71</v>
      </c>
      <c r="H21954" s="75">
        <v>2</v>
      </c>
    </row>
    <row r="21955" spans="1:8">
      <c r="A21955" s="43">
        <v>1979</v>
      </c>
      <c r="B21955" s="74">
        <v>46244</v>
      </c>
      <c r="C21955" s="30" t="s">
        <v>5076</v>
      </c>
      <c r="D21955" s="30" t="s">
        <v>5077</v>
      </c>
      <c r="E21955" s="75">
        <v>380</v>
      </c>
      <c r="F21955" s="30" t="s">
        <v>80</v>
      </c>
      <c r="G21955" s="30" t="s">
        <v>81</v>
      </c>
      <c r="H21955" s="75">
        <v>1</v>
      </c>
    </row>
    <row r="21956" spans="1:8">
      <c r="A21956" s="43">
        <v>1979</v>
      </c>
      <c r="B21956" s="74">
        <v>46242</v>
      </c>
      <c r="C21956" s="30" t="s">
        <v>1916</v>
      </c>
      <c r="D21956" s="30" t="s">
        <v>1917</v>
      </c>
      <c r="E21956" s="75">
        <v>31</v>
      </c>
      <c r="F21956" s="30" t="s">
        <v>68</v>
      </c>
      <c r="G21956" s="30" t="s">
        <v>69</v>
      </c>
      <c r="H21956" s="75">
        <v>1</v>
      </c>
    </row>
    <row r="21957" spans="1:8">
      <c r="A21957" s="43">
        <v>1979</v>
      </c>
      <c r="B21957" s="74">
        <v>46242</v>
      </c>
      <c r="C21957" s="30" t="s">
        <v>738</v>
      </c>
      <c r="D21957" s="30" t="s">
        <v>739</v>
      </c>
      <c r="E21957" s="75">
        <v>70</v>
      </c>
      <c r="F21957" s="30" t="s">
        <v>56</v>
      </c>
      <c r="G21957" s="30" t="s">
        <v>57</v>
      </c>
      <c r="H21957" s="75">
        <v>2</v>
      </c>
    </row>
    <row r="21958" spans="1:8">
      <c r="A21958" s="43">
        <v>1979</v>
      </c>
      <c r="B21958" s="74">
        <v>46242</v>
      </c>
      <c r="C21958" s="30" t="s">
        <v>740</v>
      </c>
      <c r="D21958" s="30" t="s">
        <v>741</v>
      </c>
      <c r="E21958" s="75">
        <v>61</v>
      </c>
      <c r="F21958" s="30" t="s">
        <v>60</v>
      </c>
      <c r="G21958" s="30" t="s">
        <v>61</v>
      </c>
      <c r="H21958" s="75">
        <v>4</v>
      </c>
    </row>
    <row r="21959" spans="1:8">
      <c r="A21959" s="43">
        <v>1979</v>
      </c>
      <c r="B21959" s="74">
        <v>46242</v>
      </c>
      <c r="C21959" s="30" t="s">
        <v>742</v>
      </c>
      <c r="D21959" s="30" t="s">
        <v>743</v>
      </c>
      <c r="E21959" s="75">
        <v>54</v>
      </c>
      <c r="F21959" s="30" t="s">
        <v>58</v>
      </c>
      <c r="G21959" s="30" t="s">
        <v>59</v>
      </c>
      <c r="H21959" s="75">
        <v>3</v>
      </c>
    </row>
    <row r="21960" spans="1:8">
      <c r="A21960" s="43">
        <v>1979</v>
      </c>
      <c r="B21960" s="74">
        <v>46242</v>
      </c>
      <c r="C21960" s="30" t="s">
        <v>746</v>
      </c>
      <c r="D21960" s="30" t="s">
        <v>747</v>
      </c>
      <c r="E21960" s="75">
        <v>29</v>
      </c>
      <c r="F21960" s="30" t="s">
        <v>76</v>
      </c>
      <c r="G21960" s="30" t="s">
        <v>77</v>
      </c>
      <c r="H21960" s="75">
        <v>1</v>
      </c>
    </row>
    <row r="21961" spans="1:8">
      <c r="A21961" s="43">
        <v>1979</v>
      </c>
      <c r="B21961" s="74">
        <v>46242</v>
      </c>
      <c r="C21961" s="30" t="s">
        <v>750</v>
      </c>
      <c r="D21961" s="30" t="s">
        <v>751</v>
      </c>
      <c r="E21961" s="75">
        <v>113</v>
      </c>
      <c r="F21961" s="30" t="s">
        <v>5020</v>
      </c>
      <c r="G21961" s="30" t="s">
        <v>5021</v>
      </c>
      <c r="H21961" s="75">
        <v>3</v>
      </c>
    </row>
    <row r="21962" spans="1:8">
      <c r="A21962" s="43">
        <v>1979</v>
      </c>
      <c r="B21962" s="74">
        <v>46242</v>
      </c>
      <c r="C21962" s="30" t="s">
        <v>762</v>
      </c>
      <c r="D21962" s="30" t="s">
        <v>763</v>
      </c>
      <c r="E21962" s="75">
        <v>2</v>
      </c>
      <c r="F21962" s="30" t="s">
        <v>76</v>
      </c>
      <c r="G21962" s="30" t="s">
        <v>77</v>
      </c>
      <c r="H21962" s="75">
        <v>1</v>
      </c>
    </row>
    <row r="21963" spans="1:8">
      <c r="A21963" s="43">
        <v>1979</v>
      </c>
      <c r="B21963" s="74">
        <v>46241</v>
      </c>
      <c r="C21963" s="30" t="s">
        <v>732</v>
      </c>
      <c r="D21963" s="30" t="s">
        <v>733</v>
      </c>
      <c r="E21963" s="75">
        <v>205</v>
      </c>
      <c r="F21963" s="30" t="s">
        <v>68</v>
      </c>
      <c r="G21963" s="30" t="s">
        <v>69</v>
      </c>
      <c r="H21963" s="75">
        <v>1</v>
      </c>
    </row>
    <row r="21964" spans="1:8">
      <c r="A21964" s="43">
        <v>1979</v>
      </c>
      <c r="B21964" s="74">
        <v>46241</v>
      </c>
      <c r="C21964" s="30" t="s">
        <v>736</v>
      </c>
      <c r="D21964" s="30" t="s">
        <v>737</v>
      </c>
      <c r="E21964" s="75">
        <v>82</v>
      </c>
      <c r="F21964" s="30" t="s">
        <v>80</v>
      </c>
      <c r="G21964" s="30" t="s">
        <v>81</v>
      </c>
      <c r="H21964" s="75">
        <v>1</v>
      </c>
    </row>
    <row r="21965" spans="1:8">
      <c r="A21965" s="43">
        <v>1979</v>
      </c>
      <c r="B21965" s="74">
        <v>46241</v>
      </c>
      <c r="C21965" s="30" t="s">
        <v>738</v>
      </c>
      <c r="D21965" s="30" t="s">
        <v>739</v>
      </c>
      <c r="E21965" s="75">
        <v>263</v>
      </c>
      <c r="F21965" s="30" t="s">
        <v>56</v>
      </c>
      <c r="G21965" s="30" t="s">
        <v>57</v>
      </c>
      <c r="H21965" s="75">
        <v>2</v>
      </c>
    </row>
    <row r="21966" spans="1:8">
      <c r="A21966" s="43">
        <v>1979</v>
      </c>
      <c r="B21966" s="74">
        <v>46241</v>
      </c>
      <c r="C21966" s="30" t="s">
        <v>740</v>
      </c>
      <c r="D21966" s="30" t="s">
        <v>741</v>
      </c>
      <c r="E21966" s="75">
        <v>109</v>
      </c>
      <c r="F21966" s="30" t="s">
        <v>60</v>
      </c>
      <c r="G21966" s="30" t="s">
        <v>61</v>
      </c>
      <c r="H21966" s="75">
        <v>4</v>
      </c>
    </row>
    <row r="21967" spans="1:8">
      <c r="A21967" s="43">
        <v>1979</v>
      </c>
      <c r="B21967" s="74">
        <v>46241</v>
      </c>
      <c r="C21967" s="30" t="s">
        <v>742</v>
      </c>
      <c r="D21967" s="30" t="s">
        <v>743</v>
      </c>
      <c r="E21967" s="75">
        <v>39</v>
      </c>
      <c r="F21967" s="30" t="s">
        <v>70</v>
      </c>
      <c r="G21967" s="30" t="s">
        <v>71</v>
      </c>
      <c r="H21967" s="75">
        <v>2</v>
      </c>
    </row>
    <row r="21968" spans="1:8">
      <c r="A21968" s="43">
        <v>1979</v>
      </c>
      <c r="B21968" s="74">
        <v>46241</v>
      </c>
      <c r="C21968" s="30" t="s">
        <v>744</v>
      </c>
      <c r="D21968" s="30" t="s">
        <v>745</v>
      </c>
      <c r="E21968" s="75">
        <v>86</v>
      </c>
      <c r="F21968" s="30" t="s">
        <v>70</v>
      </c>
      <c r="G21968" s="30" t="s">
        <v>71</v>
      </c>
      <c r="H21968" s="75">
        <v>2</v>
      </c>
    </row>
    <row r="21969" spans="1:8">
      <c r="A21969" s="43">
        <v>1979</v>
      </c>
      <c r="B21969" s="74">
        <v>46241</v>
      </c>
      <c r="C21969" s="30" t="s">
        <v>746</v>
      </c>
      <c r="D21969" s="30" t="s">
        <v>747</v>
      </c>
      <c r="E21969" s="75">
        <v>9</v>
      </c>
      <c r="F21969" s="30" t="s">
        <v>76</v>
      </c>
      <c r="G21969" s="30" t="s">
        <v>77</v>
      </c>
      <c r="H21969" s="75">
        <v>1</v>
      </c>
    </row>
    <row r="21970" spans="1:8">
      <c r="A21970" s="43">
        <v>1979</v>
      </c>
      <c r="B21970" s="74">
        <v>46241</v>
      </c>
      <c r="C21970" s="30" t="s">
        <v>748</v>
      </c>
      <c r="D21970" s="30" t="s">
        <v>749</v>
      </c>
      <c r="E21970" s="75">
        <v>100</v>
      </c>
      <c r="F21970" s="30" t="s">
        <v>63</v>
      </c>
      <c r="G21970" s="30" t="s">
        <v>64</v>
      </c>
      <c r="H21970" s="75">
        <v>2</v>
      </c>
    </row>
    <row r="21971" spans="1:8">
      <c r="A21971" s="43">
        <v>1979</v>
      </c>
      <c r="B21971" s="74">
        <v>46241</v>
      </c>
      <c r="C21971" s="30" t="s">
        <v>750</v>
      </c>
      <c r="D21971" s="30" t="s">
        <v>751</v>
      </c>
      <c r="E21971" s="75">
        <v>177</v>
      </c>
      <c r="F21971" s="30" t="s">
        <v>53</v>
      </c>
      <c r="G21971" s="30" t="s">
        <v>54</v>
      </c>
      <c r="H21971" s="75">
        <v>1</v>
      </c>
    </row>
    <row r="21972" spans="1:8">
      <c r="A21972" s="43">
        <v>1979</v>
      </c>
      <c r="B21972" s="74">
        <v>46241</v>
      </c>
      <c r="C21972" s="30" t="s">
        <v>758</v>
      </c>
      <c r="D21972" s="30" t="s">
        <v>759</v>
      </c>
      <c r="E21972" s="75">
        <v>47</v>
      </c>
      <c r="F21972" s="30" t="s">
        <v>53</v>
      </c>
      <c r="G21972" s="30" t="s">
        <v>54</v>
      </c>
      <c r="H21972" s="75">
        <v>1</v>
      </c>
    </row>
    <row r="21973" spans="1:8">
      <c r="A21973" s="43">
        <v>1979</v>
      </c>
      <c r="B21973" s="74">
        <v>46241</v>
      </c>
      <c r="C21973" s="30" t="s">
        <v>760</v>
      </c>
      <c r="D21973" s="30" t="s">
        <v>761</v>
      </c>
      <c r="E21973" s="75">
        <v>66</v>
      </c>
      <c r="F21973" s="30" t="s">
        <v>80</v>
      </c>
      <c r="G21973" s="30" t="s">
        <v>81</v>
      </c>
      <c r="H21973" s="75">
        <v>1</v>
      </c>
    </row>
    <row r="21974" spans="1:8">
      <c r="A21974" s="43">
        <v>1979</v>
      </c>
      <c r="B21974" s="74">
        <v>46241</v>
      </c>
      <c r="C21974" s="30" t="s">
        <v>762</v>
      </c>
      <c r="D21974" s="30" t="s">
        <v>763</v>
      </c>
      <c r="E21974" s="75">
        <v>11</v>
      </c>
      <c r="F21974" s="30" t="s">
        <v>76</v>
      </c>
      <c r="G21974" s="30" t="s">
        <v>77</v>
      </c>
      <c r="H21974" s="75">
        <v>1</v>
      </c>
    </row>
    <row r="21975" spans="1:8">
      <c r="A21975" s="43">
        <v>1979</v>
      </c>
      <c r="B21975" s="74">
        <v>46241</v>
      </c>
      <c r="C21975" s="30" t="s">
        <v>764</v>
      </c>
      <c r="D21975" s="30" t="s">
        <v>765</v>
      </c>
      <c r="E21975" s="75">
        <v>172</v>
      </c>
      <c r="F21975" s="30" t="s">
        <v>70</v>
      </c>
      <c r="G21975" s="30" t="s">
        <v>71</v>
      </c>
      <c r="H21975" s="75">
        <v>2</v>
      </c>
    </row>
    <row r="21976" spans="1:8">
      <c r="A21976" s="43">
        <v>1979</v>
      </c>
      <c r="B21976" s="74">
        <v>46241</v>
      </c>
      <c r="C21976" s="30" t="s">
        <v>5076</v>
      </c>
      <c r="D21976" s="30" t="s">
        <v>5077</v>
      </c>
      <c r="E21976" s="75">
        <v>37</v>
      </c>
      <c r="F21976" s="30" t="s">
        <v>80</v>
      </c>
      <c r="G21976" s="30" t="s">
        <v>81</v>
      </c>
      <c r="H21976" s="75">
        <v>1</v>
      </c>
    </row>
    <row r="21977" spans="1:8">
      <c r="A21977" s="43">
        <v>1979</v>
      </c>
      <c r="B21977" s="74">
        <v>46240</v>
      </c>
      <c r="C21977" s="30" t="s">
        <v>732</v>
      </c>
      <c r="D21977" s="30" t="s">
        <v>733</v>
      </c>
      <c r="E21977" s="75">
        <v>167</v>
      </c>
      <c r="F21977" s="30" t="s">
        <v>70</v>
      </c>
      <c r="G21977" s="30" t="s">
        <v>71</v>
      </c>
      <c r="H21977" s="75">
        <v>2</v>
      </c>
    </row>
    <row r="21978" spans="1:8">
      <c r="A21978" s="43">
        <v>1979</v>
      </c>
      <c r="B21978" s="74">
        <v>46240</v>
      </c>
      <c r="C21978" s="30" t="s">
        <v>736</v>
      </c>
      <c r="D21978" s="30" t="s">
        <v>737</v>
      </c>
      <c r="E21978" s="75">
        <v>131</v>
      </c>
      <c r="F21978" s="30" t="s">
        <v>80</v>
      </c>
      <c r="G21978" s="30" t="s">
        <v>81</v>
      </c>
      <c r="H21978" s="75">
        <v>1</v>
      </c>
    </row>
    <row r="21979" spans="1:8">
      <c r="A21979" s="43">
        <v>1979</v>
      </c>
      <c r="B21979" s="74">
        <v>46240</v>
      </c>
      <c r="C21979" s="30" t="s">
        <v>738</v>
      </c>
      <c r="D21979" s="30" t="s">
        <v>739</v>
      </c>
      <c r="E21979" s="75">
        <v>186</v>
      </c>
      <c r="F21979" s="30" t="s">
        <v>56</v>
      </c>
      <c r="G21979" s="30" t="s">
        <v>57</v>
      </c>
      <c r="H21979" s="75">
        <v>2</v>
      </c>
    </row>
    <row r="21980" spans="1:8">
      <c r="A21980" s="43">
        <v>1979</v>
      </c>
      <c r="B21980" s="74">
        <v>46240</v>
      </c>
      <c r="C21980" s="30" t="s">
        <v>740</v>
      </c>
      <c r="D21980" s="30" t="s">
        <v>741</v>
      </c>
      <c r="E21980" s="75">
        <v>59</v>
      </c>
      <c r="F21980" s="30" t="s">
        <v>56</v>
      </c>
      <c r="G21980" s="30" t="s">
        <v>57</v>
      </c>
      <c r="H21980" s="75">
        <v>2</v>
      </c>
    </row>
    <row r="21981" spans="1:8">
      <c r="A21981" s="43">
        <v>1979</v>
      </c>
      <c r="B21981" s="74">
        <v>46240</v>
      </c>
      <c r="C21981" s="30" t="s">
        <v>742</v>
      </c>
      <c r="D21981" s="30" t="s">
        <v>743</v>
      </c>
      <c r="E21981" s="75">
        <v>51</v>
      </c>
      <c r="F21981" s="30" t="s">
        <v>60</v>
      </c>
      <c r="G21981" s="30" t="s">
        <v>61</v>
      </c>
      <c r="H21981" s="75">
        <v>4</v>
      </c>
    </row>
    <row r="21982" spans="1:8">
      <c r="A21982" s="43">
        <v>1979</v>
      </c>
      <c r="B21982" s="74">
        <v>46240</v>
      </c>
      <c r="C21982" s="30" t="s">
        <v>744</v>
      </c>
      <c r="D21982" s="30" t="s">
        <v>745</v>
      </c>
      <c r="E21982" s="75">
        <v>171</v>
      </c>
      <c r="F21982" s="30" t="s">
        <v>70</v>
      </c>
      <c r="G21982" s="30" t="s">
        <v>71</v>
      </c>
      <c r="H21982" s="75">
        <v>2</v>
      </c>
    </row>
    <row r="21983" spans="1:8">
      <c r="A21983" s="43">
        <v>1979</v>
      </c>
      <c r="B21983" s="74">
        <v>46240</v>
      </c>
      <c r="C21983" s="30" t="s">
        <v>748</v>
      </c>
      <c r="D21983" s="30" t="s">
        <v>749</v>
      </c>
      <c r="E21983" s="75">
        <v>111</v>
      </c>
      <c r="F21983" s="30" t="s">
        <v>63</v>
      </c>
      <c r="G21983" s="30" t="s">
        <v>64</v>
      </c>
      <c r="H21983" s="75">
        <v>2</v>
      </c>
    </row>
    <row r="21984" spans="1:8">
      <c r="A21984" s="43">
        <v>1979</v>
      </c>
      <c r="B21984" s="74">
        <v>46240</v>
      </c>
      <c r="C21984" s="30" t="s">
        <v>750</v>
      </c>
      <c r="D21984" s="30" t="s">
        <v>751</v>
      </c>
      <c r="E21984" s="75">
        <v>213</v>
      </c>
      <c r="F21984" s="30" t="s">
        <v>53</v>
      </c>
      <c r="G21984" s="30" t="s">
        <v>54</v>
      </c>
      <c r="H21984" s="75">
        <v>1</v>
      </c>
    </row>
    <row r="21985" spans="1:8">
      <c r="A21985" s="43">
        <v>1979</v>
      </c>
      <c r="B21985" s="74">
        <v>46240</v>
      </c>
      <c r="C21985" s="30" t="s">
        <v>2456</v>
      </c>
      <c r="D21985" s="30" t="s">
        <v>2457</v>
      </c>
      <c r="E21985" s="75">
        <v>1</v>
      </c>
      <c r="F21985" s="30" t="s">
        <v>68</v>
      </c>
      <c r="G21985" s="30" t="s">
        <v>69</v>
      </c>
      <c r="H21985" s="75">
        <v>1</v>
      </c>
    </row>
    <row r="21986" spans="1:8">
      <c r="A21986" s="43">
        <v>1979</v>
      </c>
      <c r="B21986" s="74">
        <v>46240</v>
      </c>
      <c r="C21986" s="30" t="s">
        <v>758</v>
      </c>
      <c r="D21986" s="30" t="s">
        <v>759</v>
      </c>
      <c r="E21986" s="75">
        <v>57</v>
      </c>
      <c r="F21986" s="30" t="s">
        <v>53</v>
      </c>
      <c r="G21986" s="30" t="s">
        <v>54</v>
      </c>
      <c r="H21986" s="75">
        <v>1</v>
      </c>
    </row>
    <row r="21987" spans="1:8">
      <c r="A21987" s="43">
        <v>1979</v>
      </c>
      <c r="B21987" s="74">
        <v>46240</v>
      </c>
      <c r="C21987" s="30" t="s">
        <v>760</v>
      </c>
      <c r="D21987" s="30" t="s">
        <v>761</v>
      </c>
      <c r="E21987" s="75">
        <v>146</v>
      </c>
      <c r="F21987" s="30" t="s">
        <v>80</v>
      </c>
      <c r="G21987" s="30" t="s">
        <v>81</v>
      </c>
      <c r="H21987" s="75">
        <v>1</v>
      </c>
    </row>
    <row r="21988" spans="1:8">
      <c r="A21988" s="43">
        <v>1979</v>
      </c>
      <c r="B21988" s="74">
        <v>46240</v>
      </c>
      <c r="C21988" s="30" t="s">
        <v>764</v>
      </c>
      <c r="D21988" s="30" t="s">
        <v>765</v>
      </c>
      <c r="E21988" s="75">
        <v>222</v>
      </c>
      <c r="F21988" s="30" t="s">
        <v>70</v>
      </c>
      <c r="G21988" s="30" t="s">
        <v>71</v>
      </c>
      <c r="H21988" s="75">
        <v>2</v>
      </c>
    </row>
    <row r="21989" spans="1:8">
      <c r="A21989" s="43">
        <v>1979</v>
      </c>
      <c r="B21989" s="74">
        <v>46240</v>
      </c>
      <c r="C21989" s="30" t="s">
        <v>5076</v>
      </c>
      <c r="D21989" s="30" t="s">
        <v>5077</v>
      </c>
      <c r="E21989" s="75">
        <v>80</v>
      </c>
      <c r="F21989" s="30" t="s">
        <v>80</v>
      </c>
      <c r="G21989" s="30" t="s">
        <v>81</v>
      </c>
      <c r="H21989" s="75">
        <v>1</v>
      </c>
    </row>
    <row r="21990" spans="1:8">
      <c r="A21990" s="43">
        <v>1979</v>
      </c>
      <c r="B21990" s="74">
        <v>46239</v>
      </c>
      <c r="C21990" s="30" t="s">
        <v>732</v>
      </c>
      <c r="D21990" s="30" t="s">
        <v>733</v>
      </c>
      <c r="E21990" s="75">
        <v>184</v>
      </c>
      <c r="F21990" s="30" t="s">
        <v>68</v>
      </c>
      <c r="G21990" s="30" t="s">
        <v>69</v>
      </c>
      <c r="H21990" s="75">
        <v>1</v>
      </c>
    </row>
    <row r="21991" spans="1:8">
      <c r="A21991" s="43">
        <v>1979</v>
      </c>
      <c r="B21991" s="74">
        <v>46239</v>
      </c>
      <c r="C21991" s="30" t="s">
        <v>736</v>
      </c>
      <c r="D21991" s="30" t="s">
        <v>737</v>
      </c>
      <c r="E21991" s="75">
        <v>167</v>
      </c>
      <c r="F21991" s="30" t="s">
        <v>80</v>
      </c>
      <c r="G21991" s="30" t="s">
        <v>81</v>
      </c>
      <c r="H21991" s="75">
        <v>1</v>
      </c>
    </row>
    <row r="21992" spans="1:8">
      <c r="A21992" s="43">
        <v>1979</v>
      </c>
      <c r="B21992" s="74">
        <v>46239</v>
      </c>
      <c r="C21992" s="30" t="s">
        <v>738</v>
      </c>
      <c r="D21992" s="30" t="s">
        <v>739</v>
      </c>
      <c r="E21992" s="75">
        <v>132</v>
      </c>
      <c r="F21992" s="30" t="s">
        <v>56</v>
      </c>
      <c r="G21992" s="30" t="s">
        <v>57</v>
      </c>
      <c r="H21992" s="75">
        <v>2</v>
      </c>
    </row>
    <row r="21993" spans="1:8">
      <c r="A21993" s="43">
        <v>1979</v>
      </c>
      <c r="B21993" s="74">
        <v>46239</v>
      </c>
      <c r="C21993" s="30" t="s">
        <v>740</v>
      </c>
      <c r="D21993" s="30" t="s">
        <v>741</v>
      </c>
      <c r="E21993" s="75">
        <v>250</v>
      </c>
      <c r="F21993" s="30" t="s">
        <v>5070</v>
      </c>
      <c r="G21993" s="30" t="s">
        <v>5071</v>
      </c>
      <c r="H21993" s="75">
        <v>3</v>
      </c>
    </row>
    <row r="21994" spans="1:8">
      <c r="A21994" s="43">
        <v>1979</v>
      </c>
      <c r="B21994" s="74">
        <v>46239</v>
      </c>
      <c r="C21994" s="30" t="s">
        <v>742</v>
      </c>
      <c r="D21994" s="30" t="s">
        <v>743</v>
      </c>
      <c r="E21994" s="75">
        <v>30</v>
      </c>
      <c r="F21994" s="30" t="s">
        <v>70</v>
      </c>
      <c r="G21994" s="30" t="s">
        <v>71</v>
      </c>
      <c r="H21994" s="75">
        <v>2</v>
      </c>
    </row>
    <row r="21995" spans="1:8">
      <c r="A21995" s="43">
        <v>1979</v>
      </c>
      <c r="B21995" s="74">
        <v>46239</v>
      </c>
      <c r="C21995" s="30" t="s">
        <v>744</v>
      </c>
      <c r="D21995" s="30" t="s">
        <v>745</v>
      </c>
      <c r="E21995" s="75">
        <v>147</v>
      </c>
      <c r="F21995" s="30" t="s">
        <v>70</v>
      </c>
      <c r="G21995" s="30" t="s">
        <v>71</v>
      </c>
      <c r="H21995" s="75">
        <v>2</v>
      </c>
    </row>
    <row r="21996" spans="1:8">
      <c r="A21996" s="43">
        <v>1979</v>
      </c>
      <c r="B21996" s="74">
        <v>46239</v>
      </c>
      <c r="C21996" s="30" t="s">
        <v>748</v>
      </c>
      <c r="D21996" s="30" t="s">
        <v>749</v>
      </c>
      <c r="E21996" s="75">
        <v>149</v>
      </c>
      <c r="F21996" s="30" t="s">
        <v>63</v>
      </c>
      <c r="G21996" s="30" t="s">
        <v>64</v>
      </c>
      <c r="H21996" s="75">
        <v>2</v>
      </c>
    </row>
    <row r="21997" spans="1:8">
      <c r="A21997" s="43">
        <v>1979</v>
      </c>
      <c r="B21997" s="74">
        <v>46239</v>
      </c>
      <c r="C21997" s="30" t="s">
        <v>750</v>
      </c>
      <c r="D21997" s="30" t="s">
        <v>751</v>
      </c>
      <c r="E21997" s="75">
        <v>55</v>
      </c>
      <c r="F21997" s="30" t="s">
        <v>53</v>
      </c>
      <c r="G21997" s="30" t="s">
        <v>54</v>
      </c>
      <c r="H21997" s="75">
        <v>1</v>
      </c>
    </row>
    <row r="21998" spans="1:8">
      <c r="A21998" s="43">
        <v>1979</v>
      </c>
      <c r="B21998" s="74">
        <v>46239</v>
      </c>
      <c r="C21998" s="30" t="s">
        <v>758</v>
      </c>
      <c r="D21998" s="30" t="s">
        <v>759</v>
      </c>
      <c r="E21998" s="75">
        <v>96</v>
      </c>
      <c r="F21998" s="30" t="s">
        <v>53</v>
      </c>
      <c r="G21998" s="30" t="s">
        <v>54</v>
      </c>
      <c r="H21998" s="75">
        <v>1</v>
      </c>
    </row>
    <row r="21999" spans="1:8">
      <c r="A21999" s="43">
        <v>1979</v>
      </c>
      <c r="B21999" s="74">
        <v>46239</v>
      </c>
      <c r="C21999" s="30" t="s">
        <v>760</v>
      </c>
      <c r="D21999" s="30" t="s">
        <v>761</v>
      </c>
      <c r="E21999" s="75">
        <v>113</v>
      </c>
      <c r="F21999" s="30" t="s">
        <v>80</v>
      </c>
      <c r="G21999" s="30" t="s">
        <v>81</v>
      </c>
      <c r="H21999" s="75">
        <v>1</v>
      </c>
    </row>
    <row r="22000" spans="1:8">
      <c r="A22000" s="43">
        <v>1979</v>
      </c>
      <c r="B22000" s="74">
        <v>46239</v>
      </c>
      <c r="C22000" s="30" t="s">
        <v>762</v>
      </c>
      <c r="D22000" s="30" t="s">
        <v>763</v>
      </c>
      <c r="E22000" s="75">
        <v>1</v>
      </c>
      <c r="F22000" s="30" t="s">
        <v>76</v>
      </c>
      <c r="G22000" s="30" t="s">
        <v>77</v>
      </c>
      <c r="H22000" s="75">
        <v>1</v>
      </c>
    </row>
    <row r="22001" spans="1:8">
      <c r="A22001" s="43">
        <v>1979</v>
      </c>
      <c r="B22001" s="74">
        <v>46239</v>
      </c>
      <c r="C22001" s="30" t="s">
        <v>764</v>
      </c>
      <c r="D22001" s="30" t="s">
        <v>765</v>
      </c>
      <c r="E22001" s="75">
        <v>191</v>
      </c>
      <c r="F22001" s="30" t="s">
        <v>70</v>
      </c>
      <c r="G22001" s="30" t="s">
        <v>71</v>
      </c>
      <c r="H22001" s="75">
        <v>2</v>
      </c>
    </row>
    <row r="22002" spans="1:8">
      <c r="A22002" s="43">
        <v>1979</v>
      </c>
      <c r="B22002" s="74">
        <v>46239</v>
      </c>
      <c r="C22002" s="30" t="s">
        <v>5076</v>
      </c>
      <c r="D22002" s="30" t="s">
        <v>5077</v>
      </c>
      <c r="E22002" s="75">
        <v>147</v>
      </c>
      <c r="F22002" s="30" t="s">
        <v>80</v>
      </c>
      <c r="G22002" s="30" t="s">
        <v>81</v>
      </c>
      <c r="H22002" s="75">
        <v>1</v>
      </c>
    </row>
    <row r="22003" spans="1:8">
      <c r="A22003" s="43">
        <v>1979</v>
      </c>
      <c r="B22003" s="74">
        <v>46238</v>
      </c>
      <c r="C22003" s="30" t="s">
        <v>732</v>
      </c>
      <c r="D22003" s="30" t="s">
        <v>733</v>
      </c>
      <c r="E22003" s="75">
        <v>191</v>
      </c>
      <c r="F22003" s="30" t="s">
        <v>68</v>
      </c>
      <c r="G22003" s="30" t="s">
        <v>69</v>
      </c>
      <c r="H22003" s="75">
        <v>1</v>
      </c>
    </row>
    <row r="22004" spans="1:8">
      <c r="A22004" s="43">
        <v>1979</v>
      </c>
      <c r="B22004" s="74">
        <v>46238</v>
      </c>
      <c r="C22004" s="30" t="s">
        <v>736</v>
      </c>
      <c r="D22004" s="30" t="s">
        <v>737</v>
      </c>
      <c r="E22004" s="75">
        <v>126</v>
      </c>
      <c r="F22004" s="30" t="s">
        <v>80</v>
      </c>
      <c r="G22004" s="30" t="s">
        <v>81</v>
      </c>
      <c r="H22004" s="75">
        <v>1</v>
      </c>
    </row>
    <row r="22005" spans="1:8">
      <c r="A22005" s="43">
        <v>1979</v>
      </c>
      <c r="B22005" s="74">
        <v>46238</v>
      </c>
      <c r="C22005" s="30" t="s">
        <v>738</v>
      </c>
      <c r="D22005" s="30" t="s">
        <v>739</v>
      </c>
      <c r="E22005" s="75">
        <v>37</v>
      </c>
      <c r="F22005" s="30" t="s">
        <v>53</v>
      </c>
      <c r="G22005" s="30" t="s">
        <v>54</v>
      </c>
      <c r="H22005" s="75">
        <v>1</v>
      </c>
    </row>
    <row r="22006" spans="1:8">
      <c r="A22006" s="43">
        <v>1979</v>
      </c>
      <c r="B22006" s="74">
        <v>46238</v>
      </c>
      <c r="C22006" s="30" t="s">
        <v>740</v>
      </c>
      <c r="D22006" s="30" t="s">
        <v>741</v>
      </c>
      <c r="E22006" s="75">
        <v>252</v>
      </c>
      <c r="F22006" s="30" t="s">
        <v>74</v>
      </c>
      <c r="G22006" s="30" t="s">
        <v>75</v>
      </c>
      <c r="H22006" s="75">
        <v>2</v>
      </c>
    </row>
    <row r="22007" spans="1:8">
      <c r="A22007" s="43">
        <v>1979</v>
      </c>
      <c r="B22007" s="74">
        <v>46238</v>
      </c>
      <c r="C22007" s="30" t="s">
        <v>742</v>
      </c>
      <c r="D22007" s="30" t="s">
        <v>743</v>
      </c>
      <c r="E22007" s="75">
        <v>92</v>
      </c>
      <c r="F22007" s="30" t="s">
        <v>60</v>
      </c>
      <c r="G22007" s="30" t="s">
        <v>61</v>
      </c>
      <c r="H22007" s="75">
        <v>4</v>
      </c>
    </row>
    <row r="22008" spans="1:8">
      <c r="A22008" s="43">
        <v>1979</v>
      </c>
      <c r="B22008" s="74">
        <v>46238</v>
      </c>
      <c r="C22008" s="30" t="s">
        <v>744</v>
      </c>
      <c r="D22008" s="30" t="s">
        <v>745</v>
      </c>
      <c r="E22008" s="75">
        <v>39</v>
      </c>
      <c r="F22008" s="30" t="s">
        <v>68</v>
      </c>
      <c r="G22008" s="30" t="s">
        <v>69</v>
      </c>
      <c r="H22008" s="75">
        <v>1</v>
      </c>
    </row>
    <row r="22009" spans="1:8">
      <c r="A22009" s="43">
        <v>1979</v>
      </c>
      <c r="B22009" s="74">
        <v>46238</v>
      </c>
      <c r="C22009" s="30" t="s">
        <v>748</v>
      </c>
      <c r="D22009" s="30" t="s">
        <v>749</v>
      </c>
      <c r="E22009" s="75">
        <v>110</v>
      </c>
      <c r="F22009" s="30" t="s">
        <v>5020</v>
      </c>
      <c r="G22009" s="30" t="s">
        <v>5021</v>
      </c>
      <c r="H22009" s="75">
        <v>3</v>
      </c>
    </row>
    <row r="22010" spans="1:8">
      <c r="A22010" s="43">
        <v>1979</v>
      </c>
      <c r="B22010" s="74">
        <v>46238</v>
      </c>
      <c r="C22010" s="30" t="s">
        <v>750</v>
      </c>
      <c r="D22010" s="30" t="s">
        <v>751</v>
      </c>
      <c r="E22010" s="75">
        <v>53</v>
      </c>
      <c r="F22010" s="30" t="s">
        <v>53</v>
      </c>
      <c r="G22010" s="30" t="s">
        <v>54</v>
      </c>
      <c r="H22010" s="75">
        <v>1</v>
      </c>
    </row>
    <row r="22011" spans="1:8">
      <c r="A22011" s="43">
        <v>1979</v>
      </c>
      <c r="B22011" s="74">
        <v>46238</v>
      </c>
      <c r="C22011" s="30" t="s">
        <v>758</v>
      </c>
      <c r="D22011" s="30" t="s">
        <v>759</v>
      </c>
      <c r="E22011" s="75">
        <v>31</v>
      </c>
      <c r="F22011" s="30" t="s">
        <v>53</v>
      </c>
      <c r="G22011" s="30" t="s">
        <v>54</v>
      </c>
      <c r="H22011" s="75">
        <v>1</v>
      </c>
    </row>
    <row r="22012" spans="1:8">
      <c r="A22012" s="43">
        <v>1979</v>
      </c>
      <c r="B22012" s="74">
        <v>46238</v>
      </c>
      <c r="C22012" s="30" t="s">
        <v>760</v>
      </c>
      <c r="D22012" s="30" t="s">
        <v>761</v>
      </c>
      <c r="E22012" s="75">
        <v>134</v>
      </c>
      <c r="F22012" s="30" t="s">
        <v>80</v>
      </c>
      <c r="G22012" s="30" t="s">
        <v>81</v>
      </c>
      <c r="H22012" s="75">
        <v>1</v>
      </c>
    </row>
    <row r="22013" spans="1:8">
      <c r="A22013" s="43">
        <v>1979</v>
      </c>
      <c r="B22013" s="74">
        <v>46238</v>
      </c>
      <c r="C22013" s="30" t="s">
        <v>764</v>
      </c>
      <c r="D22013" s="30" t="s">
        <v>765</v>
      </c>
      <c r="E22013" s="75">
        <v>118</v>
      </c>
      <c r="F22013" s="30" t="s">
        <v>68</v>
      </c>
      <c r="G22013" s="30" t="s">
        <v>69</v>
      </c>
      <c r="H22013" s="75">
        <v>1</v>
      </c>
    </row>
    <row r="22014" spans="1:8">
      <c r="A22014" s="43">
        <v>1979</v>
      </c>
      <c r="B22014" s="74">
        <v>46237</v>
      </c>
      <c r="C22014" s="30" t="s">
        <v>732</v>
      </c>
      <c r="D22014" s="30" t="s">
        <v>733</v>
      </c>
      <c r="E22014" s="75">
        <v>284</v>
      </c>
      <c r="F22014" s="30" t="s">
        <v>70</v>
      </c>
      <c r="G22014" s="30" t="s">
        <v>71</v>
      </c>
      <c r="H22014" s="75">
        <v>2</v>
      </c>
    </row>
    <row r="22015" spans="1:8">
      <c r="A22015" s="43">
        <v>1979</v>
      </c>
      <c r="B22015" s="74">
        <v>46237</v>
      </c>
      <c r="C22015" s="30" t="s">
        <v>736</v>
      </c>
      <c r="D22015" s="30" t="s">
        <v>737</v>
      </c>
      <c r="E22015" s="75">
        <v>142</v>
      </c>
      <c r="F22015" s="30" t="s">
        <v>80</v>
      </c>
      <c r="G22015" s="30" t="s">
        <v>81</v>
      </c>
      <c r="H22015" s="75">
        <v>1</v>
      </c>
    </row>
    <row r="22016" spans="1:8">
      <c r="A22016" s="43">
        <v>1979</v>
      </c>
      <c r="B22016" s="74">
        <v>46237</v>
      </c>
      <c r="C22016" s="30" t="s">
        <v>738</v>
      </c>
      <c r="D22016" s="30" t="s">
        <v>739</v>
      </c>
      <c r="E22016" s="75">
        <v>44</v>
      </c>
      <c r="F22016" s="30" t="s">
        <v>53</v>
      </c>
      <c r="G22016" s="30" t="s">
        <v>54</v>
      </c>
      <c r="H22016" s="75">
        <v>1</v>
      </c>
    </row>
    <row r="22017" spans="1:8">
      <c r="A22017" s="43">
        <v>1979</v>
      </c>
      <c r="B22017" s="74">
        <v>46237</v>
      </c>
      <c r="C22017" s="30" t="s">
        <v>740</v>
      </c>
      <c r="D22017" s="30" t="s">
        <v>741</v>
      </c>
      <c r="E22017" s="75">
        <v>47</v>
      </c>
      <c r="F22017" s="30" t="s">
        <v>58</v>
      </c>
      <c r="G22017" s="30" t="s">
        <v>59</v>
      </c>
      <c r="H22017" s="75">
        <v>3</v>
      </c>
    </row>
    <row r="22018" spans="1:8">
      <c r="A22018" s="43">
        <v>1979</v>
      </c>
      <c r="B22018" s="74">
        <v>46237</v>
      </c>
      <c r="C22018" s="30" t="s">
        <v>742</v>
      </c>
      <c r="D22018" s="30" t="s">
        <v>743</v>
      </c>
      <c r="E22018" s="75">
        <v>106</v>
      </c>
      <c r="F22018" s="30" t="s">
        <v>58</v>
      </c>
      <c r="G22018" s="30" t="s">
        <v>59</v>
      </c>
      <c r="H22018" s="75">
        <v>3</v>
      </c>
    </row>
    <row r="22019" spans="1:8">
      <c r="A22019" s="43">
        <v>1979</v>
      </c>
      <c r="B22019" s="74">
        <v>46237</v>
      </c>
      <c r="C22019" s="30" t="s">
        <v>744</v>
      </c>
      <c r="D22019" s="30" t="s">
        <v>745</v>
      </c>
      <c r="E22019" s="75">
        <v>89</v>
      </c>
      <c r="F22019" s="30" t="s">
        <v>70</v>
      </c>
      <c r="G22019" s="30" t="s">
        <v>71</v>
      </c>
      <c r="H22019" s="75">
        <v>2</v>
      </c>
    </row>
    <row r="22020" spans="1:8">
      <c r="A22020" s="43">
        <v>1979</v>
      </c>
      <c r="B22020" s="74">
        <v>46237</v>
      </c>
      <c r="C22020" s="30" t="s">
        <v>748</v>
      </c>
      <c r="D22020" s="30" t="s">
        <v>749</v>
      </c>
      <c r="E22020" s="75">
        <v>118</v>
      </c>
      <c r="F22020" s="30" t="s">
        <v>63</v>
      </c>
      <c r="G22020" s="30" t="s">
        <v>64</v>
      </c>
      <c r="H22020" s="75">
        <v>2</v>
      </c>
    </row>
    <row r="22021" spans="1:8">
      <c r="A22021" s="43">
        <v>1979</v>
      </c>
      <c r="B22021" s="74">
        <v>46237</v>
      </c>
      <c r="C22021" s="30" t="s">
        <v>750</v>
      </c>
      <c r="D22021" s="30" t="s">
        <v>751</v>
      </c>
      <c r="E22021" s="75">
        <v>151</v>
      </c>
      <c r="F22021" s="30" t="s">
        <v>53</v>
      </c>
      <c r="G22021" s="30" t="s">
        <v>54</v>
      </c>
      <c r="H22021" s="75">
        <v>1</v>
      </c>
    </row>
    <row r="22022" spans="1:8">
      <c r="A22022" s="43">
        <v>1979</v>
      </c>
      <c r="B22022" s="74">
        <v>46237</v>
      </c>
      <c r="C22022" s="30" t="s">
        <v>758</v>
      </c>
      <c r="D22022" s="30" t="s">
        <v>759</v>
      </c>
      <c r="E22022" s="75">
        <v>93</v>
      </c>
      <c r="F22022" s="30" t="s">
        <v>66</v>
      </c>
      <c r="G22022" s="30" t="s">
        <v>67</v>
      </c>
      <c r="H22022" s="75">
        <v>2</v>
      </c>
    </row>
    <row r="22023" spans="1:8">
      <c r="A22023" s="43">
        <v>1979</v>
      </c>
      <c r="B22023" s="74">
        <v>46237</v>
      </c>
      <c r="C22023" s="30" t="s">
        <v>760</v>
      </c>
      <c r="D22023" s="30" t="s">
        <v>761</v>
      </c>
      <c r="E22023" s="75">
        <v>159</v>
      </c>
      <c r="F22023" s="30" t="s">
        <v>80</v>
      </c>
      <c r="G22023" s="30" t="s">
        <v>81</v>
      </c>
      <c r="H22023" s="75">
        <v>1</v>
      </c>
    </row>
    <row r="22024" spans="1:8">
      <c r="A22024" s="43">
        <v>1979</v>
      </c>
      <c r="B22024" s="74">
        <v>46237</v>
      </c>
      <c r="C22024" s="30" t="s">
        <v>764</v>
      </c>
      <c r="D22024" s="30" t="s">
        <v>765</v>
      </c>
      <c r="E22024" s="75">
        <v>79</v>
      </c>
      <c r="F22024" s="30" t="s">
        <v>68</v>
      </c>
      <c r="G22024" s="30" t="s">
        <v>69</v>
      </c>
      <c r="H22024" s="75">
        <v>1</v>
      </c>
    </row>
    <row r="22025" spans="1:8">
      <c r="A22025" s="43">
        <v>1979</v>
      </c>
      <c r="B22025" s="74">
        <v>46235</v>
      </c>
      <c r="C22025" s="30" t="s">
        <v>736</v>
      </c>
      <c r="D22025" s="30" t="s">
        <v>737</v>
      </c>
      <c r="E22025" s="75">
        <v>67</v>
      </c>
      <c r="F22025" s="30" t="s">
        <v>80</v>
      </c>
      <c r="G22025" s="30" t="s">
        <v>81</v>
      </c>
      <c r="H22025" s="75">
        <v>1</v>
      </c>
    </row>
    <row r="22026" spans="1:8">
      <c r="A22026" s="43">
        <v>1979</v>
      </c>
      <c r="B22026" s="74">
        <v>46235</v>
      </c>
      <c r="C22026" s="30" t="s">
        <v>740</v>
      </c>
      <c r="D22026" s="30" t="s">
        <v>741</v>
      </c>
      <c r="E22026" s="75">
        <v>2</v>
      </c>
      <c r="F22026" s="30" t="s">
        <v>76</v>
      </c>
      <c r="G22026" s="30" t="s">
        <v>77</v>
      </c>
      <c r="H22026" s="75">
        <v>1</v>
      </c>
    </row>
    <row r="22027" spans="1:8">
      <c r="A22027" s="43">
        <v>1979</v>
      </c>
      <c r="B22027" s="74">
        <v>46235</v>
      </c>
      <c r="C22027" s="30" t="s">
        <v>744</v>
      </c>
      <c r="D22027" s="30" t="s">
        <v>745</v>
      </c>
      <c r="E22027" s="75">
        <v>100</v>
      </c>
      <c r="F22027" s="30" t="s">
        <v>70</v>
      </c>
      <c r="G22027" s="30" t="s">
        <v>71</v>
      </c>
      <c r="H22027" s="75">
        <v>2</v>
      </c>
    </row>
    <row r="22028" spans="1:8">
      <c r="A22028" s="43">
        <v>1979</v>
      </c>
      <c r="B22028" s="74">
        <v>46235</v>
      </c>
      <c r="C22028" s="30" t="s">
        <v>748</v>
      </c>
      <c r="D22028" s="30" t="s">
        <v>749</v>
      </c>
      <c r="E22028" s="75">
        <v>64</v>
      </c>
      <c r="F22028" s="30" t="s">
        <v>63</v>
      </c>
      <c r="G22028" s="30" t="s">
        <v>64</v>
      </c>
      <c r="H22028" s="75">
        <v>2</v>
      </c>
    </row>
    <row r="22029" spans="1:8">
      <c r="A22029" s="43">
        <v>1979</v>
      </c>
      <c r="B22029" s="74">
        <v>46235</v>
      </c>
      <c r="C22029" s="30" t="s">
        <v>756</v>
      </c>
      <c r="D22029" s="30" t="s">
        <v>757</v>
      </c>
      <c r="E22029" s="75">
        <v>144</v>
      </c>
      <c r="F22029" s="30" t="s">
        <v>53</v>
      </c>
      <c r="G22029" s="30" t="s">
        <v>54</v>
      </c>
      <c r="H22029" s="75">
        <v>1</v>
      </c>
    </row>
    <row r="22030" spans="1:8">
      <c r="A22030" s="43">
        <v>1979</v>
      </c>
      <c r="B22030" s="74">
        <v>46235</v>
      </c>
      <c r="C22030" s="30" t="s">
        <v>758</v>
      </c>
      <c r="D22030" s="30" t="s">
        <v>759</v>
      </c>
      <c r="E22030" s="75">
        <v>63</v>
      </c>
      <c r="F22030" s="30" t="s">
        <v>63</v>
      </c>
      <c r="G22030" s="30" t="s">
        <v>64</v>
      </c>
      <c r="H22030" s="75">
        <v>2</v>
      </c>
    </row>
    <row r="22031" spans="1:8">
      <c r="A22031" s="43">
        <v>1979</v>
      </c>
      <c r="B22031" s="74">
        <v>46235</v>
      </c>
      <c r="C22031" s="30" t="s">
        <v>760</v>
      </c>
      <c r="D22031" s="30" t="s">
        <v>761</v>
      </c>
      <c r="E22031" s="75">
        <v>33</v>
      </c>
      <c r="F22031" s="30" t="s">
        <v>80</v>
      </c>
      <c r="G22031" s="30" t="s">
        <v>81</v>
      </c>
      <c r="H22031" s="75">
        <v>1</v>
      </c>
    </row>
    <row r="22032" spans="1:8">
      <c r="A22032" s="43">
        <v>1979</v>
      </c>
      <c r="B22032" s="74">
        <v>46234</v>
      </c>
      <c r="C22032" s="30" t="s">
        <v>732</v>
      </c>
      <c r="D22032" s="30" t="s">
        <v>733</v>
      </c>
      <c r="E22032" s="75">
        <v>153</v>
      </c>
      <c r="F22032" s="30" t="s">
        <v>68</v>
      </c>
      <c r="G22032" s="30" t="s">
        <v>69</v>
      </c>
      <c r="H22032" s="75">
        <v>1</v>
      </c>
    </row>
    <row r="22033" spans="1:8">
      <c r="A22033" s="43">
        <v>1979</v>
      </c>
      <c r="B22033" s="74">
        <v>46234</v>
      </c>
      <c r="C22033" s="30" t="s">
        <v>736</v>
      </c>
      <c r="D22033" s="30" t="s">
        <v>737</v>
      </c>
      <c r="E22033" s="75">
        <v>129</v>
      </c>
      <c r="F22033" s="30" t="s">
        <v>80</v>
      </c>
      <c r="G22033" s="30" t="s">
        <v>81</v>
      </c>
      <c r="H22033" s="75">
        <v>1</v>
      </c>
    </row>
    <row r="22034" spans="1:8">
      <c r="A22034" s="43">
        <v>1979</v>
      </c>
      <c r="B22034" s="74">
        <v>46234</v>
      </c>
      <c r="C22034" s="30" t="s">
        <v>738</v>
      </c>
      <c r="D22034" s="30" t="s">
        <v>739</v>
      </c>
      <c r="E22034" s="75">
        <v>39</v>
      </c>
      <c r="F22034" s="30" t="s">
        <v>53</v>
      </c>
      <c r="G22034" s="30" t="s">
        <v>54</v>
      </c>
      <c r="H22034" s="75">
        <v>1</v>
      </c>
    </row>
    <row r="22035" spans="1:8">
      <c r="A22035" s="43">
        <v>1979</v>
      </c>
      <c r="B22035" s="74">
        <v>46234</v>
      </c>
      <c r="C22035" s="30" t="s">
        <v>740</v>
      </c>
      <c r="D22035" s="30" t="s">
        <v>741</v>
      </c>
      <c r="E22035" s="75">
        <v>6</v>
      </c>
      <c r="F22035" s="30" t="s">
        <v>74</v>
      </c>
      <c r="G22035" s="30" t="s">
        <v>75</v>
      </c>
      <c r="H22035" s="75">
        <v>2</v>
      </c>
    </row>
    <row r="22036" spans="1:8">
      <c r="A22036" s="43">
        <v>1979</v>
      </c>
      <c r="B22036" s="74">
        <v>46234</v>
      </c>
      <c r="C22036" s="30" t="s">
        <v>742</v>
      </c>
      <c r="D22036" s="30" t="s">
        <v>743</v>
      </c>
      <c r="E22036" s="75">
        <v>79</v>
      </c>
      <c r="F22036" s="30" t="s">
        <v>70</v>
      </c>
      <c r="G22036" s="30" t="s">
        <v>71</v>
      </c>
      <c r="H22036" s="75">
        <v>2</v>
      </c>
    </row>
    <row r="22037" spans="1:8">
      <c r="A22037" s="43">
        <v>1979</v>
      </c>
      <c r="B22037" s="74">
        <v>46234</v>
      </c>
      <c r="C22037" s="30" t="s">
        <v>744</v>
      </c>
      <c r="D22037" s="30" t="s">
        <v>745</v>
      </c>
      <c r="E22037" s="75">
        <v>83</v>
      </c>
      <c r="F22037" s="30" t="s">
        <v>70</v>
      </c>
      <c r="G22037" s="30" t="s">
        <v>71</v>
      </c>
      <c r="H22037" s="75">
        <v>2</v>
      </c>
    </row>
    <row r="22038" spans="1:8">
      <c r="A22038" s="43">
        <v>1979</v>
      </c>
      <c r="B22038" s="74">
        <v>46234</v>
      </c>
      <c r="C22038" s="30" t="s">
        <v>748</v>
      </c>
      <c r="D22038" s="30" t="s">
        <v>749</v>
      </c>
      <c r="E22038" s="75">
        <v>96</v>
      </c>
      <c r="F22038" s="30" t="s">
        <v>63</v>
      </c>
      <c r="G22038" s="30" t="s">
        <v>64</v>
      </c>
      <c r="H22038" s="75">
        <v>2</v>
      </c>
    </row>
    <row r="22039" spans="1:8">
      <c r="A22039" s="43">
        <v>1979</v>
      </c>
      <c r="B22039" s="74">
        <v>46234</v>
      </c>
      <c r="C22039" s="30" t="s">
        <v>750</v>
      </c>
      <c r="D22039" s="30" t="s">
        <v>751</v>
      </c>
      <c r="E22039" s="75">
        <v>110</v>
      </c>
      <c r="F22039" s="30" t="s">
        <v>58</v>
      </c>
      <c r="G22039" s="30" t="s">
        <v>59</v>
      </c>
      <c r="H22039" s="75">
        <v>3</v>
      </c>
    </row>
    <row r="22040" spans="1:8">
      <c r="A22040" s="43">
        <v>1979</v>
      </c>
      <c r="B22040" s="74">
        <v>46234</v>
      </c>
      <c r="C22040" s="30" t="s">
        <v>756</v>
      </c>
      <c r="D22040" s="30" t="s">
        <v>757</v>
      </c>
      <c r="E22040" s="75">
        <v>64</v>
      </c>
      <c r="F22040" s="30" t="s">
        <v>53</v>
      </c>
      <c r="G22040" s="30" t="s">
        <v>54</v>
      </c>
      <c r="H22040" s="75">
        <v>1</v>
      </c>
    </row>
    <row r="22041" spans="1:8">
      <c r="A22041" s="43">
        <v>1979</v>
      </c>
      <c r="B22041" s="74">
        <v>46234</v>
      </c>
      <c r="C22041" s="30" t="s">
        <v>758</v>
      </c>
      <c r="D22041" s="30" t="s">
        <v>759</v>
      </c>
      <c r="E22041" s="75">
        <v>72</v>
      </c>
      <c r="F22041" s="30" t="s">
        <v>53</v>
      </c>
      <c r="G22041" s="30" t="s">
        <v>54</v>
      </c>
      <c r="H22041" s="75">
        <v>1</v>
      </c>
    </row>
    <row r="22042" spans="1:8">
      <c r="A22042" s="43">
        <v>1979</v>
      </c>
      <c r="B22042" s="74">
        <v>46234</v>
      </c>
      <c r="C22042" s="30" t="s">
        <v>760</v>
      </c>
      <c r="D22042" s="30" t="s">
        <v>761</v>
      </c>
      <c r="E22042" s="75">
        <v>131</v>
      </c>
      <c r="F22042" s="30" t="s">
        <v>80</v>
      </c>
      <c r="G22042" s="30" t="s">
        <v>81</v>
      </c>
      <c r="H22042" s="75">
        <v>1</v>
      </c>
    </row>
    <row r="22043" spans="1:8">
      <c r="A22043" s="43">
        <v>1979</v>
      </c>
      <c r="B22043" s="74">
        <v>46234</v>
      </c>
      <c r="C22043" s="30" t="s">
        <v>764</v>
      </c>
      <c r="D22043" s="30" t="s">
        <v>765</v>
      </c>
      <c r="E22043" s="75">
        <v>75</v>
      </c>
      <c r="F22043" s="30" t="s">
        <v>68</v>
      </c>
      <c r="G22043" s="30" t="s">
        <v>69</v>
      </c>
      <c r="H22043" s="75">
        <v>1</v>
      </c>
    </row>
    <row r="22044" spans="1:8">
      <c r="A22044" s="43">
        <v>1979</v>
      </c>
      <c r="B22044" s="74">
        <v>46233</v>
      </c>
      <c r="C22044" s="30" t="s">
        <v>732</v>
      </c>
      <c r="D22044" s="30" t="s">
        <v>733</v>
      </c>
      <c r="E22044" s="75">
        <v>40</v>
      </c>
      <c r="F22044" s="30" t="s">
        <v>68</v>
      </c>
      <c r="G22044" s="30" t="s">
        <v>69</v>
      </c>
      <c r="H22044" s="75">
        <v>1</v>
      </c>
    </row>
    <row r="22045" spans="1:8">
      <c r="A22045" s="43">
        <v>1979</v>
      </c>
      <c r="B22045" s="74">
        <v>46233</v>
      </c>
      <c r="C22045" s="30" t="s">
        <v>736</v>
      </c>
      <c r="D22045" s="30" t="s">
        <v>737</v>
      </c>
      <c r="E22045" s="75">
        <v>44</v>
      </c>
      <c r="F22045" s="30" t="s">
        <v>80</v>
      </c>
      <c r="G22045" s="30" t="s">
        <v>81</v>
      </c>
      <c r="H22045" s="75">
        <v>1</v>
      </c>
    </row>
    <row r="22046" spans="1:8">
      <c r="A22046" s="43">
        <v>1979</v>
      </c>
      <c r="B22046" s="74">
        <v>46233</v>
      </c>
      <c r="C22046" s="30" t="s">
        <v>738</v>
      </c>
      <c r="D22046" s="30" t="s">
        <v>739</v>
      </c>
      <c r="E22046" s="75">
        <v>138</v>
      </c>
      <c r="F22046" s="30" t="s">
        <v>53</v>
      </c>
      <c r="G22046" s="30" t="s">
        <v>54</v>
      </c>
      <c r="H22046" s="75">
        <v>1</v>
      </c>
    </row>
    <row r="22047" spans="1:8">
      <c r="A22047" s="43">
        <v>1979</v>
      </c>
      <c r="B22047" s="74">
        <v>46233</v>
      </c>
      <c r="C22047" s="30" t="s">
        <v>740</v>
      </c>
      <c r="D22047" s="30" t="s">
        <v>741</v>
      </c>
      <c r="E22047" s="75">
        <v>192</v>
      </c>
      <c r="F22047" s="30" t="s">
        <v>74</v>
      </c>
      <c r="G22047" s="30" t="s">
        <v>75</v>
      </c>
      <c r="H22047" s="75">
        <v>2</v>
      </c>
    </row>
    <row r="22048" spans="1:8">
      <c r="A22048" s="43">
        <v>1979</v>
      </c>
      <c r="B22048" s="74">
        <v>46233</v>
      </c>
      <c r="C22048" s="30" t="s">
        <v>742</v>
      </c>
      <c r="D22048" s="30" t="s">
        <v>743</v>
      </c>
      <c r="E22048" s="75">
        <v>89</v>
      </c>
      <c r="F22048" s="30" t="s">
        <v>70</v>
      </c>
      <c r="G22048" s="30" t="s">
        <v>71</v>
      </c>
      <c r="H22048" s="75">
        <v>2</v>
      </c>
    </row>
    <row r="22049" spans="1:8">
      <c r="A22049" s="43">
        <v>1979</v>
      </c>
      <c r="B22049" s="74">
        <v>46233</v>
      </c>
      <c r="C22049" s="30" t="s">
        <v>744</v>
      </c>
      <c r="D22049" s="30" t="s">
        <v>745</v>
      </c>
      <c r="E22049" s="75">
        <v>103</v>
      </c>
      <c r="F22049" s="30" t="s">
        <v>70</v>
      </c>
      <c r="G22049" s="30" t="s">
        <v>71</v>
      </c>
      <c r="H22049" s="75">
        <v>2</v>
      </c>
    </row>
    <row r="22050" spans="1:8">
      <c r="A22050" s="43">
        <v>1979</v>
      </c>
      <c r="B22050" s="74">
        <v>46233</v>
      </c>
      <c r="C22050" s="30" t="s">
        <v>748</v>
      </c>
      <c r="D22050" s="30" t="s">
        <v>749</v>
      </c>
      <c r="E22050" s="75">
        <v>98</v>
      </c>
      <c r="F22050" s="30" t="s">
        <v>5020</v>
      </c>
      <c r="G22050" s="30" t="s">
        <v>5021</v>
      </c>
      <c r="H22050" s="75">
        <v>3</v>
      </c>
    </row>
    <row r="22051" spans="1:8">
      <c r="A22051" s="43">
        <v>1979</v>
      </c>
      <c r="B22051" s="74">
        <v>46233</v>
      </c>
      <c r="C22051" s="30" t="s">
        <v>750</v>
      </c>
      <c r="D22051" s="30" t="s">
        <v>751</v>
      </c>
      <c r="E22051" s="75">
        <v>160</v>
      </c>
      <c r="F22051" s="30" t="s">
        <v>63</v>
      </c>
      <c r="G22051" s="30" t="s">
        <v>64</v>
      </c>
      <c r="H22051" s="75">
        <v>2</v>
      </c>
    </row>
    <row r="22052" spans="1:8">
      <c r="A22052" s="43">
        <v>1979</v>
      </c>
      <c r="B22052" s="74">
        <v>46233</v>
      </c>
      <c r="C22052" s="30" t="s">
        <v>2456</v>
      </c>
      <c r="D22052" s="30" t="s">
        <v>2457</v>
      </c>
      <c r="E22052" s="75">
        <v>1</v>
      </c>
      <c r="F22052" s="30" t="s">
        <v>76</v>
      </c>
      <c r="G22052" s="30" t="s">
        <v>77</v>
      </c>
      <c r="H22052" s="75">
        <v>1</v>
      </c>
    </row>
    <row r="22053" spans="1:8">
      <c r="A22053" s="43">
        <v>1979</v>
      </c>
      <c r="B22053" s="74">
        <v>46233</v>
      </c>
      <c r="C22053" s="30" t="s">
        <v>756</v>
      </c>
      <c r="D22053" s="30" t="s">
        <v>757</v>
      </c>
      <c r="E22053" s="75">
        <v>229</v>
      </c>
      <c r="F22053" s="30" t="s">
        <v>53</v>
      </c>
      <c r="G22053" s="30" t="s">
        <v>54</v>
      </c>
      <c r="H22053" s="75">
        <v>1</v>
      </c>
    </row>
    <row r="22054" spans="1:8">
      <c r="A22054" s="43">
        <v>1979</v>
      </c>
      <c r="B22054" s="74">
        <v>46233</v>
      </c>
      <c r="C22054" s="30" t="s">
        <v>758</v>
      </c>
      <c r="D22054" s="30" t="s">
        <v>759</v>
      </c>
      <c r="E22054" s="75">
        <v>47</v>
      </c>
      <c r="F22054" s="30" t="s">
        <v>53</v>
      </c>
      <c r="G22054" s="30" t="s">
        <v>54</v>
      </c>
      <c r="H22054" s="75">
        <v>1</v>
      </c>
    </row>
    <row r="22055" spans="1:8">
      <c r="A22055" s="43">
        <v>1979</v>
      </c>
      <c r="B22055" s="74">
        <v>46233</v>
      </c>
      <c r="C22055" s="30" t="s">
        <v>760</v>
      </c>
      <c r="D22055" s="30" t="s">
        <v>761</v>
      </c>
      <c r="E22055" s="75">
        <v>72</v>
      </c>
      <c r="F22055" s="30" t="s">
        <v>80</v>
      </c>
      <c r="G22055" s="30" t="s">
        <v>81</v>
      </c>
      <c r="H22055" s="75">
        <v>1</v>
      </c>
    </row>
    <row r="22056" spans="1:8">
      <c r="A22056" s="43">
        <v>1979</v>
      </c>
      <c r="B22056" s="74">
        <v>46233</v>
      </c>
      <c r="C22056" s="30" t="s">
        <v>762</v>
      </c>
      <c r="D22056" s="30" t="s">
        <v>763</v>
      </c>
      <c r="E22056" s="75">
        <v>2</v>
      </c>
      <c r="F22056" s="30" t="s">
        <v>76</v>
      </c>
      <c r="G22056" s="30" t="s">
        <v>77</v>
      </c>
      <c r="H22056" s="75">
        <v>1</v>
      </c>
    </row>
    <row r="22057" spans="1:8">
      <c r="A22057" s="43">
        <v>1979</v>
      </c>
      <c r="B22057" s="74">
        <v>46233</v>
      </c>
      <c r="C22057" s="30" t="s">
        <v>764</v>
      </c>
      <c r="D22057" s="30" t="s">
        <v>765</v>
      </c>
      <c r="E22057" s="75">
        <v>98</v>
      </c>
      <c r="F22057" s="30" t="s">
        <v>68</v>
      </c>
      <c r="G22057" s="30" t="s">
        <v>69</v>
      </c>
      <c r="H22057" s="75">
        <v>1</v>
      </c>
    </row>
    <row r="22058" spans="1:8">
      <c r="A22058" s="43">
        <v>1979</v>
      </c>
      <c r="B22058" s="74">
        <v>46232</v>
      </c>
      <c r="C22058" s="30" t="s">
        <v>732</v>
      </c>
      <c r="D22058" s="30" t="s">
        <v>733</v>
      </c>
      <c r="E22058" s="75">
        <v>165</v>
      </c>
      <c r="F22058" s="30" t="s">
        <v>68</v>
      </c>
      <c r="G22058" s="30" t="s">
        <v>69</v>
      </c>
      <c r="H22058" s="75">
        <v>1</v>
      </c>
    </row>
    <row r="22059" spans="1:8">
      <c r="A22059" s="43">
        <v>1979</v>
      </c>
      <c r="B22059" s="74">
        <v>46232</v>
      </c>
      <c r="C22059" s="30" t="s">
        <v>736</v>
      </c>
      <c r="D22059" s="30" t="s">
        <v>737</v>
      </c>
      <c r="E22059" s="75">
        <v>72</v>
      </c>
      <c r="F22059" s="30" t="s">
        <v>80</v>
      </c>
      <c r="G22059" s="30" t="s">
        <v>81</v>
      </c>
      <c r="H22059" s="75">
        <v>1</v>
      </c>
    </row>
    <row r="22060" spans="1:8">
      <c r="A22060" s="43">
        <v>1979</v>
      </c>
      <c r="B22060" s="74">
        <v>46232</v>
      </c>
      <c r="C22060" s="30" t="s">
        <v>738</v>
      </c>
      <c r="D22060" s="30" t="s">
        <v>739</v>
      </c>
      <c r="E22060" s="75">
        <v>73</v>
      </c>
      <c r="F22060" s="30" t="s">
        <v>53</v>
      </c>
      <c r="G22060" s="30" t="s">
        <v>54</v>
      </c>
      <c r="H22060" s="75">
        <v>1</v>
      </c>
    </row>
    <row r="22061" spans="1:8">
      <c r="A22061" s="43">
        <v>1979</v>
      </c>
      <c r="B22061" s="74">
        <v>46232</v>
      </c>
      <c r="C22061" s="30" t="s">
        <v>740</v>
      </c>
      <c r="D22061" s="30" t="s">
        <v>741</v>
      </c>
      <c r="E22061" s="75">
        <v>4</v>
      </c>
      <c r="F22061" s="30" t="s">
        <v>68</v>
      </c>
      <c r="G22061" s="30" t="s">
        <v>69</v>
      </c>
      <c r="H22061" s="75">
        <v>1</v>
      </c>
    </row>
    <row r="22062" spans="1:8">
      <c r="A22062" s="43">
        <v>1979</v>
      </c>
      <c r="B22062" s="74">
        <v>46232</v>
      </c>
      <c r="C22062" s="30" t="s">
        <v>742</v>
      </c>
      <c r="D22062" s="30" t="s">
        <v>743</v>
      </c>
      <c r="E22062" s="75">
        <v>66</v>
      </c>
      <c r="F22062" s="30" t="s">
        <v>70</v>
      </c>
      <c r="G22062" s="30" t="s">
        <v>71</v>
      </c>
      <c r="H22062" s="75">
        <v>2</v>
      </c>
    </row>
    <row r="22063" spans="1:8">
      <c r="A22063" s="43">
        <v>1979</v>
      </c>
      <c r="B22063" s="74">
        <v>46232</v>
      </c>
      <c r="C22063" s="30" t="s">
        <v>744</v>
      </c>
      <c r="D22063" s="30" t="s">
        <v>745</v>
      </c>
      <c r="E22063" s="75">
        <v>108</v>
      </c>
      <c r="F22063" s="30" t="s">
        <v>70</v>
      </c>
      <c r="G22063" s="30" t="s">
        <v>71</v>
      </c>
      <c r="H22063" s="75">
        <v>2</v>
      </c>
    </row>
    <row r="22064" spans="1:8">
      <c r="A22064" s="43">
        <v>1979</v>
      </c>
      <c r="B22064" s="74">
        <v>46232</v>
      </c>
      <c r="C22064" s="30" t="s">
        <v>748</v>
      </c>
      <c r="D22064" s="30" t="s">
        <v>749</v>
      </c>
      <c r="E22064" s="75">
        <v>63</v>
      </c>
      <c r="F22064" s="30" t="s">
        <v>63</v>
      </c>
      <c r="G22064" s="30" t="s">
        <v>64</v>
      </c>
      <c r="H22064" s="75">
        <v>2</v>
      </c>
    </row>
    <row r="22065" spans="1:8">
      <c r="A22065" s="43">
        <v>1979</v>
      </c>
      <c r="B22065" s="74">
        <v>46232</v>
      </c>
      <c r="C22065" s="30" t="s">
        <v>750</v>
      </c>
      <c r="D22065" s="30" t="s">
        <v>751</v>
      </c>
      <c r="E22065" s="75">
        <v>93</v>
      </c>
      <c r="F22065" s="30" t="s">
        <v>58</v>
      </c>
      <c r="G22065" s="30" t="s">
        <v>59</v>
      </c>
      <c r="H22065" s="75">
        <v>3</v>
      </c>
    </row>
    <row r="22066" spans="1:8">
      <c r="A22066" s="43">
        <v>1979</v>
      </c>
      <c r="B22066" s="74">
        <v>46232</v>
      </c>
      <c r="C22066" s="30" t="s">
        <v>756</v>
      </c>
      <c r="D22066" s="30" t="s">
        <v>757</v>
      </c>
      <c r="E22066" s="75">
        <v>65</v>
      </c>
      <c r="F22066" s="30" t="s">
        <v>53</v>
      </c>
      <c r="G22066" s="30" t="s">
        <v>54</v>
      </c>
      <c r="H22066" s="75">
        <v>1</v>
      </c>
    </row>
    <row r="22067" spans="1:8">
      <c r="A22067" s="43">
        <v>1979</v>
      </c>
      <c r="B22067" s="74">
        <v>46232</v>
      </c>
      <c r="C22067" s="30" t="s">
        <v>758</v>
      </c>
      <c r="D22067" s="30" t="s">
        <v>759</v>
      </c>
      <c r="E22067" s="75">
        <v>56</v>
      </c>
      <c r="F22067" s="30" t="s">
        <v>53</v>
      </c>
      <c r="G22067" s="30" t="s">
        <v>54</v>
      </c>
      <c r="H22067" s="75">
        <v>1</v>
      </c>
    </row>
    <row r="22068" spans="1:8">
      <c r="A22068" s="43">
        <v>1979</v>
      </c>
      <c r="B22068" s="74">
        <v>46232</v>
      </c>
      <c r="C22068" s="30" t="s">
        <v>760</v>
      </c>
      <c r="D22068" s="30" t="s">
        <v>761</v>
      </c>
      <c r="E22068" s="75">
        <v>77</v>
      </c>
      <c r="F22068" s="30" t="s">
        <v>80</v>
      </c>
      <c r="G22068" s="30" t="s">
        <v>81</v>
      </c>
      <c r="H22068" s="75">
        <v>1</v>
      </c>
    </row>
    <row r="22069" spans="1:8">
      <c r="A22069" s="43">
        <v>1979</v>
      </c>
      <c r="B22069" s="74">
        <v>46232</v>
      </c>
      <c r="C22069" s="30" t="s">
        <v>762</v>
      </c>
      <c r="D22069" s="30" t="s">
        <v>763</v>
      </c>
      <c r="E22069" s="75">
        <v>3</v>
      </c>
      <c r="F22069" s="30" t="s">
        <v>76</v>
      </c>
      <c r="G22069" s="30" t="s">
        <v>77</v>
      </c>
      <c r="H22069" s="75">
        <v>1</v>
      </c>
    </row>
    <row r="22070" spans="1:8">
      <c r="A22070" s="43">
        <v>1979</v>
      </c>
      <c r="B22070" s="74">
        <v>46232</v>
      </c>
      <c r="C22070" s="30" t="s">
        <v>764</v>
      </c>
      <c r="D22070" s="30" t="s">
        <v>765</v>
      </c>
      <c r="E22070" s="75">
        <v>143</v>
      </c>
      <c r="F22070" s="30" t="s">
        <v>70</v>
      </c>
      <c r="G22070" s="30" t="s">
        <v>71</v>
      </c>
      <c r="H22070" s="75">
        <v>2</v>
      </c>
    </row>
    <row r="22071" spans="1:8">
      <c r="A22071" s="43">
        <v>1979</v>
      </c>
      <c r="B22071" s="74">
        <v>46231</v>
      </c>
      <c r="C22071" s="30" t="s">
        <v>732</v>
      </c>
      <c r="D22071" s="30" t="s">
        <v>733</v>
      </c>
      <c r="E22071" s="75">
        <v>137</v>
      </c>
      <c r="F22071" s="30" t="s">
        <v>70</v>
      </c>
      <c r="G22071" s="30" t="s">
        <v>71</v>
      </c>
      <c r="H22071" s="75">
        <v>2</v>
      </c>
    </row>
    <row r="22072" spans="1:8">
      <c r="A22072" s="43">
        <v>1979</v>
      </c>
      <c r="B22072" s="74">
        <v>46231</v>
      </c>
      <c r="C22072" s="30" t="s">
        <v>736</v>
      </c>
      <c r="D22072" s="30" t="s">
        <v>737</v>
      </c>
      <c r="E22072" s="75">
        <v>168</v>
      </c>
      <c r="F22072" s="30" t="s">
        <v>80</v>
      </c>
      <c r="G22072" s="30" t="s">
        <v>81</v>
      </c>
      <c r="H22072" s="75">
        <v>1</v>
      </c>
    </row>
    <row r="22073" spans="1:8">
      <c r="A22073" s="43">
        <v>1979</v>
      </c>
      <c r="B22073" s="74">
        <v>46231</v>
      </c>
      <c r="C22073" s="30" t="s">
        <v>738</v>
      </c>
      <c r="D22073" s="30" t="s">
        <v>739</v>
      </c>
      <c r="E22073" s="75">
        <v>100</v>
      </c>
      <c r="F22073" s="30" t="s">
        <v>53</v>
      </c>
      <c r="G22073" s="30" t="s">
        <v>54</v>
      </c>
      <c r="H22073" s="75">
        <v>1</v>
      </c>
    </row>
    <row r="22074" spans="1:8">
      <c r="A22074" s="43">
        <v>1979</v>
      </c>
      <c r="B22074" s="74">
        <v>46231</v>
      </c>
      <c r="C22074" s="30" t="s">
        <v>740</v>
      </c>
      <c r="D22074" s="30" t="s">
        <v>741</v>
      </c>
      <c r="E22074" s="75">
        <v>276</v>
      </c>
      <c r="F22074" s="30" t="s">
        <v>72</v>
      </c>
      <c r="G22074" s="30" t="s">
        <v>73</v>
      </c>
      <c r="H22074" s="75">
        <v>3</v>
      </c>
    </row>
    <row r="22075" spans="1:8">
      <c r="A22075" s="43">
        <v>1979</v>
      </c>
      <c r="B22075" s="74">
        <v>46231</v>
      </c>
      <c r="C22075" s="30" t="s">
        <v>742</v>
      </c>
      <c r="D22075" s="30" t="s">
        <v>743</v>
      </c>
      <c r="E22075" s="75">
        <v>37</v>
      </c>
      <c r="F22075" s="30" t="s">
        <v>70</v>
      </c>
      <c r="G22075" s="30" t="s">
        <v>71</v>
      </c>
      <c r="H22075" s="75">
        <v>2</v>
      </c>
    </row>
    <row r="22076" spans="1:8">
      <c r="A22076" s="43">
        <v>1979</v>
      </c>
      <c r="B22076" s="74">
        <v>46231</v>
      </c>
      <c r="C22076" s="30" t="s">
        <v>744</v>
      </c>
      <c r="D22076" s="30" t="s">
        <v>745</v>
      </c>
      <c r="E22076" s="75">
        <v>155</v>
      </c>
      <c r="F22076" s="30" t="s">
        <v>70</v>
      </c>
      <c r="G22076" s="30" t="s">
        <v>71</v>
      </c>
      <c r="H22076" s="75">
        <v>2</v>
      </c>
    </row>
    <row r="22077" spans="1:8">
      <c r="A22077" s="43">
        <v>1979</v>
      </c>
      <c r="B22077" s="74">
        <v>46231</v>
      </c>
      <c r="C22077" s="30" t="s">
        <v>746</v>
      </c>
      <c r="D22077" s="30" t="s">
        <v>747</v>
      </c>
      <c r="E22077" s="75">
        <v>4</v>
      </c>
      <c r="F22077" s="30" t="s">
        <v>76</v>
      </c>
      <c r="G22077" s="30" t="s">
        <v>77</v>
      </c>
      <c r="H22077" s="75">
        <v>1</v>
      </c>
    </row>
    <row r="22078" spans="1:8">
      <c r="A22078" s="43">
        <v>1979</v>
      </c>
      <c r="B22078" s="74">
        <v>46231</v>
      </c>
      <c r="C22078" s="30" t="s">
        <v>748</v>
      </c>
      <c r="D22078" s="30" t="s">
        <v>749</v>
      </c>
      <c r="E22078" s="75">
        <v>129</v>
      </c>
      <c r="F22078" s="30" t="s">
        <v>63</v>
      </c>
      <c r="G22078" s="30" t="s">
        <v>64</v>
      </c>
      <c r="H22078" s="75">
        <v>2</v>
      </c>
    </row>
    <row r="22079" spans="1:8">
      <c r="A22079" s="43">
        <v>1979</v>
      </c>
      <c r="B22079" s="74">
        <v>46231</v>
      </c>
      <c r="C22079" s="30" t="s">
        <v>750</v>
      </c>
      <c r="D22079" s="30" t="s">
        <v>751</v>
      </c>
      <c r="E22079" s="75">
        <v>96</v>
      </c>
      <c r="F22079" s="30" t="s">
        <v>58</v>
      </c>
      <c r="G22079" s="30" t="s">
        <v>59</v>
      </c>
      <c r="H22079" s="75">
        <v>3</v>
      </c>
    </row>
    <row r="22080" spans="1:8">
      <c r="A22080" s="43">
        <v>1979</v>
      </c>
      <c r="B22080" s="74">
        <v>46231</v>
      </c>
      <c r="C22080" s="30" t="s">
        <v>2456</v>
      </c>
      <c r="D22080" s="30" t="s">
        <v>2457</v>
      </c>
      <c r="E22080" s="75">
        <v>1</v>
      </c>
      <c r="F22080" s="30" t="s">
        <v>76</v>
      </c>
      <c r="G22080" s="30" t="s">
        <v>77</v>
      </c>
      <c r="H22080" s="75">
        <v>1</v>
      </c>
    </row>
    <row r="22081" spans="1:8">
      <c r="A22081" s="43">
        <v>1979</v>
      </c>
      <c r="B22081" s="74">
        <v>46231</v>
      </c>
      <c r="C22081" s="30" t="s">
        <v>756</v>
      </c>
      <c r="D22081" s="30" t="s">
        <v>757</v>
      </c>
      <c r="E22081" s="75">
        <v>65</v>
      </c>
      <c r="F22081" s="30" t="s">
        <v>53</v>
      </c>
      <c r="G22081" s="30" t="s">
        <v>54</v>
      </c>
      <c r="H22081" s="75">
        <v>1</v>
      </c>
    </row>
    <row r="22082" spans="1:8">
      <c r="A22082" s="43">
        <v>1979</v>
      </c>
      <c r="B22082" s="74">
        <v>46231</v>
      </c>
      <c r="C22082" s="30" t="s">
        <v>758</v>
      </c>
      <c r="D22082" s="30" t="s">
        <v>759</v>
      </c>
      <c r="E22082" s="75">
        <v>42</v>
      </c>
      <c r="F22082" s="30" t="s">
        <v>53</v>
      </c>
      <c r="G22082" s="30" t="s">
        <v>54</v>
      </c>
      <c r="H22082" s="75">
        <v>1</v>
      </c>
    </row>
    <row r="22083" spans="1:8">
      <c r="A22083" s="43">
        <v>1979</v>
      </c>
      <c r="B22083" s="74">
        <v>46231</v>
      </c>
      <c r="C22083" s="30" t="s">
        <v>760</v>
      </c>
      <c r="D22083" s="30" t="s">
        <v>761</v>
      </c>
      <c r="E22083" s="75">
        <v>61</v>
      </c>
      <c r="F22083" s="30" t="s">
        <v>80</v>
      </c>
      <c r="G22083" s="30" t="s">
        <v>81</v>
      </c>
      <c r="H22083" s="75">
        <v>1</v>
      </c>
    </row>
    <row r="22084" spans="1:8">
      <c r="A22084" s="43">
        <v>1979</v>
      </c>
      <c r="B22084" s="74">
        <v>46230</v>
      </c>
      <c r="C22084" s="30" t="s">
        <v>732</v>
      </c>
      <c r="D22084" s="30" t="s">
        <v>733</v>
      </c>
      <c r="E22084" s="75">
        <v>141</v>
      </c>
      <c r="F22084" s="30" t="s">
        <v>70</v>
      </c>
      <c r="G22084" s="30" t="s">
        <v>71</v>
      </c>
      <c r="H22084" s="75">
        <v>2</v>
      </c>
    </row>
    <row r="22085" spans="1:8">
      <c r="A22085" s="43">
        <v>1979</v>
      </c>
      <c r="B22085" s="74">
        <v>46230</v>
      </c>
      <c r="C22085" s="30" t="s">
        <v>736</v>
      </c>
      <c r="D22085" s="30" t="s">
        <v>737</v>
      </c>
      <c r="E22085" s="75">
        <v>124</v>
      </c>
      <c r="F22085" s="30" t="s">
        <v>80</v>
      </c>
      <c r="G22085" s="30" t="s">
        <v>81</v>
      </c>
      <c r="H22085" s="75">
        <v>1</v>
      </c>
    </row>
    <row r="22086" spans="1:8">
      <c r="A22086" s="43">
        <v>1979</v>
      </c>
      <c r="B22086" s="74">
        <v>46230</v>
      </c>
      <c r="C22086" s="30" t="s">
        <v>738</v>
      </c>
      <c r="D22086" s="30" t="s">
        <v>739</v>
      </c>
      <c r="E22086" s="75">
        <v>44</v>
      </c>
      <c r="F22086" s="30" t="s">
        <v>53</v>
      </c>
      <c r="G22086" s="30" t="s">
        <v>54</v>
      </c>
      <c r="H22086" s="75">
        <v>1</v>
      </c>
    </row>
    <row r="22087" spans="1:8">
      <c r="A22087" s="43">
        <v>1979</v>
      </c>
      <c r="B22087" s="74">
        <v>46230</v>
      </c>
      <c r="C22087" s="30" t="s">
        <v>740</v>
      </c>
      <c r="D22087" s="30" t="s">
        <v>741</v>
      </c>
      <c r="E22087" s="75">
        <v>310</v>
      </c>
      <c r="F22087" s="30" t="s">
        <v>74</v>
      </c>
      <c r="G22087" s="30" t="s">
        <v>75</v>
      </c>
      <c r="H22087" s="75">
        <v>2</v>
      </c>
    </row>
    <row r="22088" spans="1:8">
      <c r="A22088" s="43">
        <v>1979</v>
      </c>
      <c r="B22088" s="74">
        <v>46230</v>
      </c>
      <c r="C22088" s="30" t="s">
        <v>742</v>
      </c>
      <c r="D22088" s="30" t="s">
        <v>743</v>
      </c>
      <c r="E22088" s="75">
        <v>105</v>
      </c>
      <c r="F22088" s="30" t="s">
        <v>58</v>
      </c>
      <c r="G22088" s="30" t="s">
        <v>59</v>
      </c>
      <c r="H22088" s="75">
        <v>3</v>
      </c>
    </row>
    <row r="22089" spans="1:8">
      <c r="A22089" s="43">
        <v>1979</v>
      </c>
      <c r="B22089" s="74">
        <v>46230</v>
      </c>
      <c r="C22089" s="30" t="s">
        <v>744</v>
      </c>
      <c r="D22089" s="30" t="s">
        <v>745</v>
      </c>
      <c r="E22089" s="75">
        <v>287</v>
      </c>
      <c r="F22089" s="30" t="s">
        <v>70</v>
      </c>
      <c r="G22089" s="30" t="s">
        <v>71</v>
      </c>
      <c r="H22089" s="75">
        <v>2</v>
      </c>
    </row>
    <row r="22090" spans="1:8">
      <c r="A22090" s="43">
        <v>1979</v>
      </c>
      <c r="B22090" s="74">
        <v>46230</v>
      </c>
      <c r="C22090" s="30" t="s">
        <v>748</v>
      </c>
      <c r="D22090" s="30" t="s">
        <v>749</v>
      </c>
      <c r="E22090" s="75">
        <v>97</v>
      </c>
      <c r="F22090" s="30" t="s">
        <v>58</v>
      </c>
      <c r="G22090" s="30" t="s">
        <v>59</v>
      </c>
      <c r="H22090" s="75">
        <v>3</v>
      </c>
    </row>
    <row r="22091" spans="1:8">
      <c r="A22091" s="43">
        <v>1979</v>
      </c>
      <c r="B22091" s="74">
        <v>46230</v>
      </c>
      <c r="C22091" s="30" t="s">
        <v>750</v>
      </c>
      <c r="D22091" s="30" t="s">
        <v>751</v>
      </c>
      <c r="E22091" s="75">
        <v>117</v>
      </c>
      <c r="F22091" s="30" t="s">
        <v>63</v>
      </c>
      <c r="G22091" s="30" t="s">
        <v>64</v>
      </c>
      <c r="H22091" s="75">
        <v>2</v>
      </c>
    </row>
    <row r="22092" spans="1:8">
      <c r="A22092" s="43">
        <v>1979</v>
      </c>
      <c r="B22092" s="74">
        <v>46230</v>
      </c>
      <c r="C22092" s="30" t="s">
        <v>756</v>
      </c>
      <c r="D22092" s="30" t="s">
        <v>757</v>
      </c>
      <c r="E22092" s="75">
        <v>151</v>
      </c>
      <c r="F22092" s="30" t="s">
        <v>53</v>
      </c>
      <c r="G22092" s="30" t="s">
        <v>54</v>
      </c>
      <c r="H22092" s="75">
        <v>1</v>
      </c>
    </row>
    <row r="22093" spans="1:8">
      <c r="A22093" s="43">
        <v>1979</v>
      </c>
      <c r="B22093" s="74">
        <v>46230</v>
      </c>
      <c r="C22093" s="30" t="s">
        <v>758</v>
      </c>
      <c r="D22093" s="30" t="s">
        <v>759</v>
      </c>
      <c r="E22093" s="75">
        <v>15</v>
      </c>
      <c r="F22093" s="30" t="s">
        <v>53</v>
      </c>
      <c r="G22093" s="30" t="s">
        <v>54</v>
      </c>
      <c r="H22093" s="75">
        <v>1</v>
      </c>
    </row>
    <row r="22094" spans="1:8">
      <c r="A22094" s="43">
        <v>1979</v>
      </c>
      <c r="B22094" s="74">
        <v>46230</v>
      </c>
      <c r="C22094" s="30" t="s">
        <v>760</v>
      </c>
      <c r="D22094" s="30" t="s">
        <v>761</v>
      </c>
      <c r="E22094" s="75">
        <v>82</v>
      </c>
      <c r="F22094" s="30" t="s">
        <v>80</v>
      </c>
      <c r="G22094" s="30" t="s">
        <v>81</v>
      </c>
      <c r="H22094" s="75">
        <v>1</v>
      </c>
    </row>
    <row r="22095" spans="1:8">
      <c r="A22095" s="43">
        <v>1979</v>
      </c>
      <c r="B22095" s="74">
        <v>46228</v>
      </c>
      <c r="C22095" s="30" t="s">
        <v>738</v>
      </c>
      <c r="D22095" s="30" t="s">
        <v>739</v>
      </c>
      <c r="E22095" s="75">
        <v>111</v>
      </c>
      <c r="F22095" s="30" t="s">
        <v>63</v>
      </c>
      <c r="G22095" s="30" t="s">
        <v>64</v>
      </c>
      <c r="H22095" s="75">
        <v>2</v>
      </c>
    </row>
    <row r="22096" spans="1:8">
      <c r="A22096" s="43">
        <v>1979</v>
      </c>
      <c r="B22096" s="74">
        <v>46228</v>
      </c>
      <c r="C22096" s="30" t="s">
        <v>740</v>
      </c>
      <c r="D22096" s="30" t="s">
        <v>741</v>
      </c>
      <c r="E22096" s="75">
        <v>5</v>
      </c>
      <c r="F22096" s="30" t="s">
        <v>70</v>
      </c>
      <c r="G22096" s="30" t="s">
        <v>71</v>
      </c>
      <c r="H22096" s="75">
        <v>2</v>
      </c>
    </row>
    <row r="22097" spans="1:8">
      <c r="A22097" s="43">
        <v>1979</v>
      </c>
      <c r="B22097" s="74">
        <v>46228</v>
      </c>
      <c r="C22097" s="30" t="s">
        <v>1918</v>
      </c>
      <c r="D22097" s="30" t="s">
        <v>1919</v>
      </c>
      <c r="E22097" s="75">
        <v>1</v>
      </c>
      <c r="F22097" s="30" t="s">
        <v>80</v>
      </c>
      <c r="G22097" s="30" t="s">
        <v>81</v>
      </c>
      <c r="H22097" s="75">
        <v>1</v>
      </c>
    </row>
    <row r="22098" spans="1:8">
      <c r="A22098" s="43">
        <v>1979</v>
      </c>
      <c r="B22098" s="74">
        <v>46228</v>
      </c>
      <c r="C22098" s="30" t="s">
        <v>742</v>
      </c>
      <c r="D22098" s="30" t="s">
        <v>743</v>
      </c>
      <c r="E22098" s="75">
        <v>24</v>
      </c>
      <c r="F22098" s="30" t="s">
        <v>70</v>
      </c>
      <c r="G22098" s="30" t="s">
        <v>71</v>
      </c>
      <c r="H22098" s="75">
        <v>2</v>
      </c>
    </row>
    <row r="22099" spans="1:8">
      <c r="A22099" s="43">
        <v>1979</v>
      </c>
      <c r="B22099" s="74">
        <v>46228</v>
      </c>
      <c r="C22099" s="30" t="s">
        <v>746</v>
      </c>
      <c r="D22099" s="30" t="s">
        <v>747</v>
      </c>
      <c r="E22099" s="75">
        <v>13</v>
      </c>
      <c r="F22099" s="30" t="s">
        <v>76</v>
      </c>
      <c r="G22099" s="30" t="s">
        <v>77</v>
      </c>
      <c r="H22099" s="75">
        <v>1</v>
      </c>
    </row>
    <row r="22100" spans="1:8">
      <c r="A22100" s="43">
        <v>1979</v>
      </c>
      <c r="B22100" s="74">
        <v>46228</v>
      </c>
      <c r="C22100" s="30" t="s">
        <v>750</v>
      </c>
      <c r="D22100" s="30" t="s">
        <v>751</v>
      </c>
      <c r="E22100" s="75">
        <v>136</v>
      </c>
      <c r="F22100" s="30" t="s">
        <v>5020</v>
      </c>
      <c r="G22100" s="30" t="s">
        <v>5021</v>
      </c>
      <c r="H22100" s="75">
        <v>3</v>
      </c>
    </row>
    <row r="22101" spans="1:8">
      <c r="A22101" s="43">
        <v>1979</v>
      </c>
      <c r="B22101" s="74">
        <v>46227</v>
      </c>
      <c r="C22101" s="30" t="s">
        <v>732</v>
      </c>
      <c r="D22101" s="30" t="s">
        <v>733</v>
      </c>
      <c r="E22101" s="75">
        <v>109</v>
      </c>
      <c r="F22101" s="30" t="s">
        <v>70</v>
      </c>
      <c r="G22101" s="30" t="s">
        <v>71</v>
      </c>
      <c r="H22101" s="75">
        <v>2</v>
      </c>
    </row>
    <row r="22102" spans="1:8">
      <c r="A22102" s="43">
        <v>1979</v>
      </c>
      <c r="B22102" s="74">
        <v>46227</v>
      </c>
      <c r="C22102" s="30" t="s">
        <v>736</v>
      </c>
      <c r="D22102" s="30" t="s">
        <v>737</v>
      </c>
      <c r="E22102" s="75">
        <v>63</v>
      </c>
      <c r="F22102" s="30" t="s">
        <v>80</v>
      </c>
      <c r="G22102" s="30" t="s">
        <v>81</v>
      </c>
      <c r="H22102" s="75">
        <v>1</v>
      </c>
    </row>
    <row r="22103" spans="1:8">
      <c r="A22103" s="43">
        <v>1979</v>
      </c>
      <c r="B22103" s="74">
        <v>46227</v>
      </c>
      <c r="C22103" s="30" t="s">
        <v>738</v>
      </c>
      <c r="D22103" s="30" t="s">
        <v>739</v>
      </c>
      <c r="E22103" s="75">
        <v>34</v>
      </c>
      <c r="F22103" s="30" t="s">
        <v>53</v>
      </c>
      <c r="G22103" s="30" t="s">
        <v>54</v>
      </c>
      <c r="H22103" s="75">
        <v>1</v>
      </c>
    </row>
    <row r="22104" spans="1:8">
      <c r="A22104" s="43">
        <v>1979</v>
      </c>
      <c r="B22104" s="74">
        <v>46227</v>
      </c>
      <c r="C22104" s="30" t="s">
        <v>740</v>
      </c>
      <c r="D22104" s="30" t="s">
        <v>741</v>
      </c>
      <c r="E22104" s="75">
        <v>48</v>
      </c>
      <c r="F22104" s="30" t="s">
        <v>72</v>
      </c>
      <c r="G22104" s="30" t="s">
        <v>73</v>
      </c>
      <c r="H22104" s="75">
        <v>3</v>
      </c>
    </row>
    <row r="22105" spans="1:8">
      <c r="A22105" s="43">
        <v>1979</v>
      </c>
      <c r="B22105" s="74">
        <v>46227</v>
      </c>
      <c r="C22105" s="30" t="s">
        <v>742</v>
      </c>
      <c r="D22105" s="30" t="s">
        <v>743</v>
      </c>
      <c r="E22105" s="75">
        <v>38</v>
      </c>
      <c r="F22105" s="30" t="s">
        <v>70</v>
      </c>
      <c r="G22105" s="30" t="s">
        <v>71</v>
      </c>
      <c r="H22105" s="75">
        <v>2</v>
      </c>
    </row>
    <row r="22106" spans="1:8">
      <c r="A22106" s="43">
        <v>1979</v>
      </c>
      <c r="B22106" s="74">
        <v>46227</v>
      </c>
      <c r="C22106" s="30" t="s">
        <v>744</v>
      </c>
      <c r="D22106" s="30" t="s">
        <v>745</v>
      </c>
      <c r="E22106" s="75">
        <v>100</v>
      </c>
      <c r="F22106" s="30" t="s">
        <v>68</v>
      </c>
      <c r="G22106" s="30" t="s">
        <v>69</v>
      </c>
      <c r="H22106" s="75">
        <v>1</v>
      </c>
    </row>
    <row r="22107" spans="1:8">
      <c r="A22107" s="43">
        <v>1979</v>
      </c>
      <c r="B22107" s="74">
        <v>46227</v>
      </c>
      <c r="C22107" s="30" t="s">
        <v>746</v>
      </c>
      <c r="D22107" s="30" t="s">
        <v>747</v>
      </c>
      <c r="E22107" s="75">
        <v>19</v>
      </c>
      <c r="F22107" s="30" t="s">
        <v>76</v>
      </c>
      <c r="G22107" s="30" t="s">
        <v>77</v>
      </c>
      <c r="H22107" s="75">
        <v>1</v>
      </c>
    </row>
    <row r="22108" spans="1:8">
      <c r="A22108" s="43">
        <v>1979</v>
      </c>
      <c r="B22108" s="74">
        <v>46227</v>
      </c>
      <c r="C22108" s="30" t="s">
        <v>748</v>
      </c>
      <c r="D22108" s="30" t="s">
        <v>749</v>
      </c>
      <c r="E22108" s="75">
        <v>138</v>
      </c>
      <c r="F22108" s="30" t="s">
        <v>5020</v>
      </c>
      <c r="G22108" s="30" t="s">
        <v>5021</v>
      </c>
      <c r="H22108" s="75">
        <v>3</v>
      </c>
    </row>
    <row r="22109" spans="1:8">
      <c r="A22109" s="43">
        <v>1979</v>
      </c>
      <c r="B22109" s="74">
        <v>46227</v>
      </c>
      <c r="C22109" s="30" t="s">
        <v>750</v>
      </c>
      <c r="D22109" s="30" t="s">
        <v>751</v>
      </c>
      <c r="E22109" s="75">
        <v>83</v>
      </c>
      <c r="F22109" s="30" t="s">
        <v>5020</v>
      </c>
      <c r="G22109" s="30" t="s">
        <v>5021</v>
      </c>
      <c r="H22109" s="75">
        <v>3</v>
      </c>
    </row>
    <row r="22110" spans="1:8">
      <c r="A22110" s="43">
        <v>1979</v>
      </c>
      <c r="B22110" s="74">
        <v>46227</v>
      </c>
      <c r="C22110" s="30" t="s">
        <v>754</v>
      </c>
      <c r="D22110" s="30" t="s">
        <v>755</v>
      </c>
      <c r="E22110" s="75">
        <v>102</v>
      </c>
      <c r="F22110" s="30" t="s">
        <v>80</v>
      </c>
      <c r="G22110" s="30" t="s">
        <v>81</v>
      </c>
      <c r="H22110" s="75">
        <v>1</v>
      </c>
    </row>
    <row r="22111" spans="1:8">
      <c r="A22111" s="43">
        <v>1979</v>
      </c>
      <c r="B22111" s="74">
        <v>46227</v>
      </c>
      <c r="C22111" s="30" t="s">
        <v>756</v>
      </c>
      <c r="D22111" s="30" t="s">
        <v>757</v>
      </c>
      <c r="E22111" s="75">
        <v>129</v>
      </c>
      <c r="F22111" s="30" t="s">
        <v>53</v>
      </c>
      <c r="G22111" s="30" t="s">
        <v>54</v>
      </c>
      <c r="H22111" s="75">
        <v>1</v>
      </c>
    </row>
    <row r="22112" spans="1:8">
      <c r="A22112" s="43">
        <v>1979</v>
      </c>
      <c r="B22112" s="74">
        <v>46227</v>
      </c>
      <c r="C22112" s="30" t="s">
        <v>758</v>
      </c>
      <c r="D22112" s="30" t="s">
        <v>759</v>
      </c>
      <c r="E22112" s="75">
        <v>62</v>
      </c>
      <c r="F22112" s="30" t="s">
        <v>66</v>
      </c>
      <c r="G22112" s="30" t="s">
        <v>67</v>
      </c>
      <c r="H22112" s="75">
        <v>2</v>
      </c>
    </row>
    <row r="22113" spans="1:8">
      <c r="A22113" s="43">
        <v>1979</v>
      </c>
      <c r="B22113" s="74">
        <v>46227</v>
      </c>
      <c r="C22113" s="30" t="s">
        <v>764</v>
      </c>
      <c r="D22113" s="30" t="s">
        <v>765</v>
      </c>
      <c r="E22113" s="75">
        <v>111</v>
      </c>
      <c r="F22113" s="30" t="s">
        <v>70</v>
      </c>
      <c r="G22113" s="30" t="s">
        <v>71</v>
      </c>
      <c r="H22113" s="75">
        <v>2</v>
      </c>
    </row>
    <row r="22114" spans="1:8">
      <c r="A22114" s="43">
        <v>1979</v>
      </c>
      <c r="B22114" s="74">
        <v>46226</v>
      </c>
      <c r="C22114" s="30" t="s">
        <v>732</v>
      </c>
      <c r="D22114" s="30" t="s">
        <v>733</v>
      </c>
      <c r="E22114" s="75">
        <v>122</v>
      </c>
      <c r="F22114" s="30" t="s">
        <v>68</v>
      </c>
      <c r="G22114" s="30" t="s">
        <v>69</v>
      </c>
      <c r="H22114" s="75">
        <v>1</v>
      </c>
    </row>
    <row r="22115" spans="1:8">
      <c r="A22115" s="43">
        <v>1979</v>
      </c>
      <c r="B22115" s="74">
        <v>46226</v>
      </c>
      <c r="C22115" s="30" t="s">
        <v>736</v>
      </c>
      <c r="D22115" s="30" t="s">
        <v>737</v>
      </c>
      <c r="E22115" s="75">
        <v>105</v>
      </c>
      <c r="F22115" s="30" t="s">
        <v>80</v>
      </c>
      <c r="G22115" s="30" t="s">
        <v>81</v>
      </c>
      <c r="H22115" s="75">
        <v>1</v>
      </c>
    </row>
    <row r="22116" spans="1:8">
      <c r="A22116" s="43">
        <v>1979</v>
      </c>
      <c r="B22116" s="74">
        <v>46226</v>
      </c>
      <c r="C22116" s="30" t="s">
        <v>738</v>
      </c>
      <c r="D22116" s="30" t="s">
        <v>739</v>
      </c>
      <c r="E22116" s="75">
        <v>88</v>
      </c>
      <c r="F22116" s="30" t="s">
        <v>53</v>
      </c>
      <c r="G22116" s="30" t="s">
        <v>54</v>
      </c>
      <c r="H22116" s="75">
        <v>1</v>
      </c>
    </row>
    <row r="22117" spans="1:8">
      <c r="A22117" s="43">
        <v>1979</v>
      </c>
      <c r="B22117" s="74">
        <v>46226</v>
      </c>
      <c r="C22117" s="30" t="s">
        <v>740</v>
      </c>
      <c r="D22117" s="30" t="s">
        <v>741</v>
      </c>
      <c r="E22117" s="75">
        <v>137</v>
      </c>
      <c r="F22117" s="30" t="s">
        <v>72</v>
      </c>
      <c r="G22117" s="30" t="s">
        <v>73</v>
      </c>
      <c r="H22117" s="75">
        <v>3</v>
      </c>
    </row>
    <row r="22118" spans="1:8">
      <c r="A22118" s="43">
        <v>1979</v>
      </c>
      <c r="B22118" s="74">
        <v>46226</v>
      </c>
      <c r="C22118" s="30" t="s">
        <v>742</v>
      </c>
      <c r="D22118" s="30" t="s">
        <v>743</v>
      </c>
      <c r="E22118" s="75">
        <v>47</v>
      </c>
      <c r="F22118" s="30" t="s">
        <v>72</v>
      </c>
      <c r="G22118" s="30" t="s">
        <v>73</v>
      </c>
      <c r="H22118" s="75">
        <v>3</v>
      </c>
    </row>
    <row r="22119" spans="1:8">
      <c r="A22119" s="43">
        <v>1979</v>
      </c>
      <c r="B22119" s="74">
        <v>46226</v>
      </c>
      <c r="C22119" s="30" t="s">
        <v>744</v>
      </c>
      <c r="D22119" s="30" t="s">
        <v>745</v>
      </c>
      <c r="E22119" s="75">
        <v>146</v>
      </c>
      <c r="F22119" s="30" t="s">
        <v>70</v>
      </c>
      <c r="G22119" s="30" t="s">
        <v>71</v>
      </c>
      <c r="H22119" s="75">
        <v>2</v>
      </c>
    </row>
    <row r="22120" spans="1:8">
      <c r="A22120" s="43">
        <v>1979</v>
      </c>
      <c r="B22120" s="74">
        <v>46226</v>
      </c>
      <c r="C22120" s="30" t="s">
        <v>746</v>
      </c>
      <c r="D22120" s="30" t="s">
        <v>747</v>
      </c>
      <c r="E22120" s="75">
        <v>30</v>
      </c>
      <c r="F22120" s="30" t="s">
        <v>76</v>
      </c>
      <c r="G22120" s="30" t="s">
        <v>77</v>
      </c>
      <c r="H22120" s="75">
        <v>1</v>
      </c>
    </row>
    <row r="22121" spans="1:8">
      <c r="A22121" s="43">
        <v>1979</v>
      </c>
      <c r="B22121" s="74">
        <v>46226</v>
      </c>
      <c r="C22121" s="30" t="s">
        <v>748</v>
      </c>
      <c r="D22121" s="30" t="s">
        <v>749</v>
      </c>
      <c r="E22121" s="75">
        <v>192</v>
      </c>
      <c r="F22121" s="30" t="s">
        <v>5020</v>
      </c>
      <c r="G22121" s="30" t="s">
        <v>5021</v>
      </c>
      <c r="H22121" s="75">
        <v>3</v>
      </c>
    </row>
    <row r="22122" spans="1:8">
      <c r="A22122" s="43">
        <v>1979</v>
      </c>
      <c r="B22122" s="74">
        <v>46226</v>
      </c>
      <c r="C22122" s="30" t="s">
        <v>750</v>
      </c>
      <c r="D22122" s="30" t="s">
        <v>751</v>
      </c>
      <c r="E22122" s="75">
        <v>125</v>
      </c>
      <c r="F22122" s="30" t="s">
        <v>63</v>
      </c>
      <c r="G22122" s="30" t="s">
        <v>64</v>
      </c>
      <c r="H22122" s="75">
        <v>2</v>
      </c>
    </row>
    <row r="22123" spans="1:8">
      <c r="A22123" s="43">
        <v>1979</v>
      </c>
      <c r="B22123" s="74">
        <v>46226</v>
      </c>
      <c r="C22123" s="30" t="s">
        <v>2456</v>
      </c>
      <c r="D22123" s="30" t="s">
        <v>2457</v>
      </c>
      <c r="E22123" s="75">
        <v>1</v>
      </c>
      <c r="F22123" s="30" t="s">
        <v>76</v>
      </c>
      <c r="G22123" s="30" t="s">
        <v>77</v>
      </c>
      <c r="H22123" s="75">
        <v>1</v>
      </c>
    </row>
    <row r="22124" spans="1:8">
      <c r="A22124" s="43">
        <v>1979</v>
      </c>
      <c r="B22124" s="74">
        <v>46226</v>
      </c>
      <c r="C22124" s="30" t="s">
        <v>756</v>
      </c>
      <c r="D22124" s="30" t="s">
        <v>757</v>
      </c>
      <c r="E22124" s="75">
        <v>139</v>
      </c>
      <c r="F22124" s="30" t="s">
        <v>53</v>
      </c>
      <c r="G22124" s="30" t="s">
        <v>54</v>
      </c>
      <c r="H22124" s="75">
        <v>1</v>
      </c>
    </row>
    <row r="22125" spans="1:8">
      <c r="A22125" s="43">
        <v>1979</v>
      </c>
      <c r="B22125" s="74">
        <v>46226</v>
      </c>
      <c r="C22125" s="30" t="s">
        <v>758</v>
      </c>
      <c r="D22125" s="30" t="s">
        <v>759</v>
      </c>
      <c r="E22125" s="75">
        <v>67</v>
      </c>
      <c r="F22125" s="30" t="s">
        <v>53</v>
      </c>
      <c r="G22125" s="30" t="s">
        <v>54</v>
      </c>
      <c r="H22125" s="75">
        <v>1</v>
      </c>
    </row>
    <row r="22126" spans="1:8">
      <c r="A22126" s="43">
        <v>1979</v>
      </c>
      <c r="B22126" s="74">
        <v>46226</v>
      </c>
      <c r="C22126" s="30" t="s">
        <v>764</v>
      </c>
      <c r="D22126" s="30" t="s">
        <v>765</v>
      </c>
      <c r="E22126" s="75">
        <v>106</v>
      </c>
      <c r="F22126" s="30" t="s">
        <v>70</v>
      </c>
      <c r="G22126" s="30" t="s">
        <v>71</v>
      </c>
      <c r="H22126" s="75">
        <v>2</v>
      </c>
    </row>
    <row r="22127" spans="1:8">
      <c r="A22127" s="43">
        <v>1979</v>
      </c>
      <c r="B22127" s="74">
        <v>46225</v>
      </c>
      <c r="C22127" s="30" t="s">
        <v>732</v>
      </c>
      <c r="D22127" s="30" t="s">
        <v>733</v>
      </c>
      <c r="E22127" s="75">
        <v>85</v>
      </c>
      <c r="F22127" s="30" t="s">
        <v>70</v>
      </c>
      <c r="G22127" s="30" t="s">
        <v>71</v>
      </c>
      <c r="H22127" s="75">
        <v>2</v>
      </c>
    </row>
    <row r="22128" spans="1:8">
      <c r="A22128" s="43">
        <v>1979</v>
      </c>
      <c r="B22128" s="74">
        <v>46225</v>
      </c>
      <c r="C22128" s="30" t="s">
        <v>736</v>
      </c>
      <c r="D22128" s="30" t="s">
        <v>737</v>
      </c>
      <c r="E22128" s="75">
        <v>173</v>
      </c>
      <c r="F22128" s="30" t="s">
        <v>80</v>
      </c>
      <c r="G22128" s="30" t="s">
        <v>81</v>
      </c>
      <c r="H22128" s="75">
        <v>1</v>
      </c>
    </row>
    <row r="22129" spans="1:8">
      <c r="A22129" s="43">
        <v>1979</v>
      </c>
      <c r="B22129" s="74">
        <v>46225</v>
      </c>
      <c r="C22129" s="30" t="s">
        <v>738</v>
      </c>
      <c r="D22129" s="30" t="s">
        <v>739</v>
      </c>
      <c r="E22129" s="75">
        <v>107</v>
      </c>
      <c r="F22129" s="30" t="s">
        <v>53</v>
      </c>
      <c r="G22129" s="30" t="s">
        <v>54</v>
      </c>
      <c r="H22129" s="75">
        <v>1</v>
      </c>
    </row>
    <row r="22130" spans="1:8">
      <c r="A22130" s="43">
        <v>1979</v>
      </c>
      <c r="B22130" s="74">
        <v>46225</v>
      </c>
      <c r="C22130" s="30" t="s">
        <v>740</v>
      </c>
      <c r="D22130" s="30" t="s">
        <v>741</v>
      </c>
      <c r="E22130" s="75">
        <v>18</v>
      </c>
      <c r="F22130" s="30" t="s">
        <v>72</v>
      </c>
      <c r="G22130" s="30" t="s">
        <v>73</v>
      </c>
      <c r="H22130" s="75">
        <v>3</v>
      </c>
    </row>
    <row r="22131" spans="1:8">
      <c r="A22131" s="43">
        <v>1979</v>
      </c>
      <c r="B22131" s="74">
        <v>46225</v>
      </c>
      <c r="C22131" s="30" t="s">
        <v>742</v>
      </c>
      <c r="D22131" s="30" t="s">
        <v>743</v>
      </c>
      <c r="E22131" s="75">
        <v>28</v>
      </c>
      <c r="F22131" s="30" t="s">
        <v>70</v>
      </c>
      <c r="G22131" s="30" t="s">
        <v>71</v>
      </c>
      <c r="H22131" s="75">
        <v>2</v>
      </c>
    </row>
    <row r="22132" spans="1:8">
      <c r="A22132" s="43">
        <v>1979</v>
      </c>
      <c r="B22132" s="74">
        <v>46225</v>
      </c>
      <c r="C22132" s="30" t="s">
        <v>744</v>
      </c>
      <c r="D22132" s="30" t="s">
        <v>745</v>
      </c>
      <c r="E22132" s="75">
        <v>145</v>
      </c>
      <c r="F22132" s="30" t="s">
        <v>70</v>
      </c>
      <c r="G22132" s="30" t="s">
        <v>71</v>
      </c>
      <c r="H22132" s="75">
        <v>2</v>
      </c>
    </row>
    <row r="22133" spans="1:8">
      <c r="A22133" s="43">
        <v>1979</v>
      </c>
      <c r="B22133" s="74">
        <v>46225</v>
      </c>
      <c r="C22133" s="30" t="s">
        <v>748</v>
      </c>
      <c r="D22133" s="30" t="s">
        <v>749</v>
      </c>
      <c r="E22133" s="75">
        <v>76</v>
      </c>
      <c r="F22133" s="30" t="s">
        <v>5020</v>
      </c>
      <c r="G22133" s="30" t="s">
        <v>5021</v>
      </c>
      <c r="H22133" s="75">
        <v>3</v>
      </c>
    </row>
    <row r="22134" spans="1:8">
      <c r="A22134" s="43">
        <v>1979</v>
      </c>
      <c r="B22134" s="74">
        <v>46225</v>
      </c>
      <c r="C22134" s="30" t="s">
        <v>750</v>
      </c>
      <c r="D22134" s="30" t="s">
        <v>751</v>
      </c>
      <c r="E22134" s="75">
        <v>39</v>
      </c>
      <c r="F22134" s="30" t="s">
        <v>63</v>
      </c>
      <c r="G22134" s="30" t="s">
        <v>64</v>
      </c>
      <c r="H22134" s="75">
        <v>2</v>
      </c>
    </row>
    <row r="22135" spans="1:8">
      <c r="A22135" s="43">
        <v>1979</v>
      </c>
      <c r="B22135" s="74">
        <v>46225</v>
      </c>
      <c r="C22135" s="30" t="s">
        <v>2456</v>
      </c>
      <c r="D22135" s="30" t="s">
        <v>2457</v>
      </c>
      <c r="E22135" s="75">
        <v>1</v>
      </c>
      <c r="F22135" s="30" t="s">
        <v>76</v>
      </c>
      <c r="G22135" s="30" t="s">
        <v>77</v>
      </c>
      <c r="H22135" s="75">
        <v>1</v>
      </c>
    </row>
    <row r="22136" spans="1:8">
      <c r="A22136" s="43">
        <v>1979</v>
      </c>
      <c r="B22136" s="74">
        <v>46225</v>
      </c>
      <c r="C22136" s="30" t="s">
        <v>754</v>
      </c>
      <c r="D22136" s="30" t="s">
        <v>755</v>
      </c>
      <c r="E22136" s="75">
        <v>34</v>
      </c>
      <c r="F22136" s="30" t="s">
        <v>80</v>
      </c>
      <c r="G22136" s="30" t="s">
        <v>81</v>
      </c>
      <c r="H22136" s="75">
        <v>1</v>
      </c>
    </row>
    <row r="22137" spans="1:8">
      <c r="A22137" s="43">
        <v>1979</v>
      </c>
      <c r="B22137" s="74">
        <v>46225</v>
      </c>
      <c r="C22137" s="30" t="s">
        <v>756</v>
      </c>
      <c r="D22137" s="30" t="s">
        <v>757</v>
      </c>
      <c r="E22137" s="75">
        <v>123</v>
      </c>
      <c r="F22137" s="30" t="s">
        <v>53</v>
      </c>
      <c r="G22137" s="30" t="s">
        <v>54</v>
      </c>
      <c r="H22137" s="75">
        <v>1</v>
      </c>
    </row>
    <row r="22138" spans="1:8">
      <c r="A22138" s="43">
        <v>1979</v>
      </c>
      <c r="B22138" s="74">
        <v>46225</v>
      </c>
      <c r="C22138" s="30" t="s">
        <v>758</v>
      </c>
      <c r="D22138" s="30" t="s">
        <v>759</v>
      </c>
      <c r="E22138" s="75">
        <v>90</v>
      </c>
      <c r="F22138" s="30" t="s">
        <v>53</v>
      </c>
      <c r="G22138" s="30" t="s">
        <v>54</v>
      </c>
      <c r="H22138" s="75">
        <v>1</v>
      </c>
    </row>
    <row r="22139" spans="1:8">
      <c r="A22139" s="43">
        <v>1979</v>
      </c>
      <c r="B22139" s="74">
        <v>46225</v>
      </c>
      <c r="C22139" s="30" t="s">
        <v>764</v>
      </c>
      <c r="D22139" s="30" t="s">
        <v>765</v>
      </c>
      <c r="E22139" s="75">
        <v>73</v>
      </c>
      <c r="F22139" s="30" t="s">
        <v>68</v>
      </c>
      <c r="G22139" s="30" t="s">
        <v>69</v>
      </c>
      <c r="H22139" s="75">
        <v>1</v>
      </c>
    </row>
    <row r="22140" spans="1:8">
      <c r="A22140" s="43">
        <v>1979</v>
      </c>
      <c r="B22140" s="74">
        <v>46224</v>
      </c>
      <c r="C22140" s="30" t="s">
        <v>732</v>
      </c>
      <c r="D22140" s="30" t="s">
        <v>733</v>
      </c>
      <c r="E22140" s="75">
        <v>186</v>
      </c>
      <c r="F22140" s="30" t="s">
        <v>68</v>
      </c>
      <c r="G22140" s="30" t="s">
        <v>69</v>
      </c>
      <c r="H22140" s="75">
        <v>1</v>
      </c>
    </row>
    <row r="22141" spans="1:8">
      <c r="A22141" s="43">
        <v>1979</v>
      </c>
      <c r="B22141" s="74">
        <v>46224</v>
      </c>
      <c r="C22141" s="30" t="s">
        <v>736</v>
      </c>
      <c r="D22141" s="30" t="s">
        <v>737</v>
      </c>
      <c r="E22141" s="75">
        <v>196</v>
      </c>
      <c r="F22141" s="30" t="s">
        <v>80</v>
      </c>
      <c r="G22141" s="30" t="s">
        <v>81</v>
      </c>
      <c r="H22141" s="75">
        <v>1</v>
      </c>
    </row>
    <row r="22142" spans="1:8">
      <c r="A22142" s="43">
        <v>1979</v>
      </c>
      <c r="B22142" s="74">
        <v>46224</v>
      </c>
      <c r="C22142" s="30" t="s">
        <v>738</v>
      </c>
      <c r="D22142" s="30" t="s">
        <v>739</v>
      </c>
      <c r="E22142" s="75">
        <v>82</v>
      </c>
      <c r="F22142" s="30" t="s">
        <v>53</v>
      </c>
      <c r="G22142" s="30" t="s">
        <v>54</v>
      </c>
      <c r="H22142" s="75">
        <v>1</v>
      </c>
    </row>
    <row r="22143" spans="1:8">
      <c r="A22143" s="43">
        <v>1979</v>
      </c>
      <c r="B22143" s="74">
        <v>46224</v>
      </c>
      <c r="C22143" s="30" t="s">
        <v>740</v>
      </c>
      <c r="D22143" s="30" t="s">
        <v>741</v>
      </c>
      <c r="E22143" s="75">
        <v>199</v>
      </c>
      <c r="F22143" s="30" t="s">
        <v>74</v>
      </c>
      <c r="G22143" s="30" t="s">
        <v>75</v>
      </c>
      <c r="H22143" s="75">
        <v>2</v>
      </c>
    </row>
    <row r="22144" spans="1:8">
      <c r="A22144" s="43">
        <v>1979</v>
      </c>
      <c r="B22144" s="74">
        <v>46224</v>
      </c>
      <c r="C22144" s="30" t="s">
        <v>742</v>
      </c>
      <c r="D22144" s="30" t="s">
        <v>743</v>
      </c>
      <c r="E22144" s="75">
        <v>17</v>
      </c>
      <c r="F22144" s="30" t="s">
        <v>70</v>
      </c>
      <c r="G22144" s="30" t="s">
        <v>71</v>
      </c>
      <c r="H22144" s="75">
        <v>2</v>
      </c>
    </row>
    <row r="22145" spans="1:8">
      <c r="A22145" s="43">
        <v>1979</v>
      </c>
      <c r="B22145" s="74">
        <v>46224</v>
      </c>
      <c r="C22145" s="30" t="s">
        <v>744</v>
      </c>
      <c r="D22145" s="30" t="s">
        <v>745</v>
      </c>
      <c r="E22145" s="75">
        <v>197</v>
      </c>
      <c r="F22145" s="30" t="s">
        <v>70</v>
      </c>
      <c r="G22145" s="30" t="s">
        <v>71</v>
      </c>
      <c r="H22145" s="75">
        <v>2</v>
      </c>
    </row>
    <row r="22146" spans="1:8">
      <c r="A22146" s="43">
        <v>1979</v>
      </c>
      <c r="B22146" s="74">
        <v>46224</v>
      </c>
      <c r="C22146" s="30" t="s">
        <v>748</v>
      </c>
      <c r="D22146" s="30" t="s">
        <v>749</v>
      </c>
      <c r="E22146" s="75">
        <v>117</v>
      </c>
      <c r="F22146" s="30" t="s">
        <v>5020</v>
      </c>
      <c r="G22146" s="30" t="s">
        <v>5021</v>
      </c>
      <c r="H22146" s="75">
        <v>3</v>
      </c>
    </row>
    <row r="22147" spans="1:8">
      <c r="A22147" s="43">
        <v>1979</v>
      </c>
      <c r="B22147" s="74">
        <v>46224</v>
      </c>
      <c r="C22147" s="30" t="s">
        <v>750</v>
      </c>
      <c r="D22147" s="30" t="s">
        <v>751</v>
      </c>
      <c r="E22147" s="75">
        <v>80</v>
      </c>
      <c r="F22147" s="30" t="s">
        <v>63</v>
      </c>
      <c r="G22147" s="30" t="s">
        <v>64</v>
      </c>
      <c r="H22147" s="75">
        <v>2</v>
      </c>
    </row>
    <row r="22148" spans="1:8">
      <c r="A22148" s="43">
        <v>1979</v>
      </c>
      <c r="B22148" s="74">
        <v>46224</v>
      </c>
      <c r="C22148" s="30" t="s">
        <v>754</v>
      </c>
      <c r="D22148" s="30" t="s">
        <v>755</v>
      </c>
      <c r="E22148" s="75">
        <v>65</v>
      </c>
      <c r="F22148" s="30" t="s">
        <v>80</v>
      </c>
      <c r="G22148" s="30" t="s">
        <v>81</v>
      </c>
      <c r="H22148" s="75">
        <v>1</v>
      </c>
    </row>
    <row r="22149" spans="1:8">
      <c r="A22149" s="43">
        <v>1979</v>
      </c>
      <c r="B22149" s="74">
        <v>46224</v>
      </c>
      <c r="C22149" s="30" t="s">
        <v>756</v>
      </c>
      <c r="D22149" s="30" t="s">
        <v>757</v>
      </c>
      <c r="E22149" s="75">
        <v>134</v>
      </c>
      <c r="F22149" s="30" t="s">
        <v>53</v>
      </c>
      <c r="G22149" s="30" t="s">
        <v>54</v>
      </c>
      <c r="H22149" s="75">
        <v>1</v>
      </c>
    </row>
    <row r="22150" spans="1:8">
      <c r="A22150" s="43">
        <v>1979</v>
      </c>
      <c r="B22150" s="74">
        <v>46224</v>
      </c>
      <c r="C22150" s="30" t="s">
        <v>758</v>
      </c>
      <c r="D22150" s="30" t="s">
        <v>759</v>
      </c>
      <c r="E22150" s="75">
        <v>63</v>
      </c>
      <c r="F22150" s="30" t="s">
        <v>66</v>
      </c>
      <c r="G22150" s="30" t="s">
        <v>67</v>
      </c>
      <c r="H22150" s="75">
        <v>2</v>
      </c>
    </row>
    <row r="22151" spans="1:8">
      <c r="A22151" s="43">
        <v>1979</v>
      </c>
      <c r="B22151" s="74">
        <v>46224</v>
      </c>
      <c r="C22151" s="30" t="s">
        <v>764</v>
      </c>
      <c r="D22151" s="30" t="s">
        <v>765</v>
      </c>
      <c r="E22151" s="75">
        <v>149</v>
      </c>
      <c r="F22151" s="30" t="s">
        <v>70</v>
      </c>
      <c r="G22151" s="30" t="s">
        <v>71</v>
      </c>
      <c r="H22151" s="75">
        <v>2</v>
      </c>
    </row>
    <row r="22152" spans="1:8">
      <c r="A22152" s="43">
        <v>1979</v>
      </c>
      <c r="B22152" s="74">
        <v>46223</v>
      </c>
      <c r="C22152" s="30" t="s">
        <v>732</v>
      </c>
      <c r="D22152" s="30" t="s">
        <v>733</v>
      </c>
      <c r="E22152" s="75">
        <v>192</v>
      </c>
      <c r="F22152" s="30" t="s">
        <v>70</v>
      </c>
      <c r="G22152" s="30" t="s">
        <v>71</v>
      </c>
      <c r="H22152" s="75">
        <v>2</v>
      </c>
    </row>
    <row r="22153" spans="1:8">
      <c r="A22153" s="43">
        <v>1979</v>
      </c>
      <c r="B22153" s="74">
        <v>46223</v>
      </c>
      <c r="C22153" s="30" t="s">
        <v>736</v>
      </c>
      <c r="D22153" s="30" t="s">
        <v>737</v>
      </c>
      <c r="E22153" s="75">
        <v>154</v>
      </c>
      <c r="F22153" s="30" t="s">
        <v>80</v>
      </c>
      <c r="G22153" s="30" t="s">
        <v>81</v>
      </c>
      <c r="H22153" s="75">
        <v>1</v>
      </c>
    </row>
    <row r="22154" spans="1:8">
      <c r="A22154" s="43">
        <v>1979</v>
      </c>
      <c r="B22154" s="74">
        <v>46223</v>
      </c>
      <c r="C22154" s="30" t="s">
        <v>738</v>
      </c>
      <c r="D22154" s="30" t="s">
        <v>739</v>
      </c>
      <c r="E22154" s="75">
        <v>35</v>
      </c>
      <c r="F22154" s="30" t="s">
        <v>53</v>
      </c>
      <c r="G22154" s="30" t="s">
        <v>54</v>
      </c>
      <c r="H22154" s="75">
        <v>1</v>
      </c>
    </row>
    <row r="22155" spans="1:8">
      <c r="A22155" s="43">
        <v>1979</v>
      </c>
      <c r="B22155" s="74">
        <v>46223</v>
      </c>
      <c r="C22155" s="30" t="s">
        <v>740</v>
      </c>
      <c r="D22155" s="30" t="s">
        <v>741</v>
      </c>
      <c r="E22155" s="75">
        <v>3</v>
      </c>
      <c r="F22155" s="30" t="s">
        <v>68</v>
      </c>
      <c r="G22155" s="30" t="s">
        <v>69</v>
      </c>
      <c r="H22155" s="75">
        <v>1</v>
      </c>
    </row>
    <row r="22156" spans="1:8">
      <c r="A22156" s="43">
        <v>1979</v>
      </c>
      <c r="B22156" s="74">
        <v>46223</v>
      </c>
      <c r="C22156" s="30" t="s">
        <v>742</v>
      </c>
      <c r="D22156" s="30" t="s">
        <v>743</v>
      </c>
      <c r="E22156" s="75">
        <v>53</v>
      </c>
      <c r="F22156" s="30" t="s">
        <v>58</v>
      </c>
      <c r="G22156" s="30" t="s">
        <v>59</v>
      </c>
      <c r="H22156" s="75">
        <v>3</v>
      </c>
    </row>
    <row r="22157" spans="1:8">
      <c r="A22157" s="43">
        <v>1979</v>
      </c>
      <c r="B22157" s="74">
        <v>46223</v>
      </c>
      <c r="C22157" s="30" t="s">
        <v>744</v>
      </c>
      <c r="D22157" s="30" t="s">
        <v>745</v>
      </c>
      <c r="E22157" s="75">
        <v>128</v>
      </c>
      <c r="F22157" s="30" t="s">
        <v>70</v>
      </c>
      <c r="G22157" s="30" t="s">
        <v>71</v>
      </c>
      <c r="H22157" s="75">
        <v>2</v>
      </c>
    </row>
    <row r="22158" spans="1:8">
      <c r="A22158" s="43">
        <v>1979</v>
      </c>
      <c r="B22158" s="74">
        <v>46223</v>
      </c>
      <c r="C22158" s="30" t="s">
        <v>748</v>
      </c>
      <c r="D22158" s="30" t="s">
        <v>749</v>
      </c>
      <c r="E22158" s="75">
        <v>98</v>
      </c>
      <c r="F22158" s="30" t="s">
        <v>5020</v>
      </c>
      <c r="G22158" s="30" t="s">
        <v>5021</v>
      </c>
      <c r="H22158" s="75">
        <v>3</v>
      </c>
    </row>
    <row r="22159" spans="1:8">
      <c r="A22159" s="43">
        <v>1979</v>
      </c>
      <c r="B22159" s="74">
        <v>46223</v>
      </c>
      <c r="C22159" s="30" t="s">
        <v>750</v>
      </c>
      <c r="D22159" s="30" t="s">
        <v>751</v>
      </c>
      <c r="E22159" s="75">
        <v>13</v>
      </c>
      <c r="F22159" s="30" t="s">
        <v>76</v>
      </c>
      <c r="G22159" s="30" t="s">
        <v>77</v>
      </c>
      <c r="H22159" s="75">
        <v>1</v>
      </c>
    </row>
    <row r="22160" spans="1:8">
      <c r="A22160" s="43">
        <v>1979</v>
      </c>
      <c r="B22160" s="74">
        <v>46223</v>
      </c>
      <c r="C22160" s="30" t="s">
        <v>756</v>
      </c>
      <c r="D22160" s="30" t="s">
        <v>757</v>
      </c>
      <c r="E22160" s="75">
        <v>74</v>
      </c>
      <c r="F22160" s="30" t="s">
        <v>53</v>
      </c>
      <c r="G22160" s="30" t="s">
        <v>54</v>
      </c>
      <c r="H22160" s="75">
        <v>1</v>
      </c>
    </row>
    <row r="22161" spans="1:8">
      <c r="A22161" s="43">
        <v>1979</v>
      </c>
      <c r="B22161" s="74">
        <v>46223</v>
      </c>
      <c r="C22161" s="30" t="s">
        <v>758</v>
      </c>
      <c r="D22161" s="30" t="s">
        <v>759</v>
      </c>
      <c r="E22161" s="75">
        <v>17</v>
      </c>
      <c r="F22161" s="30" t="s">
        <v>53</v>
      </c>
      <c r="G22161" s="30" t="s">
        <v>54</v>
      </c>
      <c r="H22161" s="75">
        <v>1</v>
      </c>
    </row>
    <row r="22162" spans="1:8">
      <c r="A22162" s="43">
        <v>1979</v>
      </c>
      <c r="B22162" s="74">
        <v>46223</v>
      </c>
      <c r="C22162" s="30" t="s">
        <v>760</v>
      </c>
      <c r="D22162" s="30" t="s">
        <v>761</v>
      </c>
      <c r="E22162" s="75">
        <v>123</v>
      </c>
      <c r="F22162" s="30" t="s">
        <v>80</v>
      </c>
      <c r="G22162" s="30" t="s">
        <v>81</v>
      </c>
      <c r="H22162" s="75">
        <v>1</v>
      </c>
    </row>
    <row r="22163" spans="1:8">
      <c r="A22163" s="43">
        <v>1979</v>
      </c>
      <c r="B22163" s="74">
        <v>46223</v>
      </c>
      <c r="C22163" s="30" t="s">
        <v>764</v>
      </c>
      <c r="D22163" s="30" t="s">
        <v>765</v>
      </c>
      <c r="E22163" s="75">
        <v>102</v>
      </c>
      <c r="F22163" s="30" t="s">
        <v>58</v>
      </c>
      <c r="G22163" s="30" t="s">
        <v>59</v>
      </c>
      <c r="H22163" s="75">
        <v>3</v>
      </c>
    </row>
    <row r="22164" spans="1:8">
      <c r="A22164" s="43">
        <v>1979</v>
      </c>
      <c r="B22164" s="74">
        <v>46221</v>
      </c>
      <c r="C22164" s="30" t="s">
        <v>732</v>
      </c>
      <c r="D22164" s="30" t="s">
        <v>733</v>
      </c>
      <c r="E22164" s="75">
        <v>6</v>
      </c>
      <c r="F22164" s="30" t="s">
        <v>68</v>
      </c>
      <c r="G22164" s="30" t="s">
        <v>69</v>
      </c>
      <c r="H22164" s="75">
        <v>1</v>
      </c>
    </row>
    <row r="22165" spans="1:8">
      <c r="A22165" s="43">
        <v>1979</v>
      </c>
      <c r="B22165" s="74">
        <v>46221</v>
      </c>
      <c r="C22165" s="30" t="s">
        <v>744</v>
      </c>
      <c r="D22165" s="30" t="s">
        <v>745</v>
      </c>
      <c r="E22165" s="75">
        <v>51</v>
      </c>
      <c r="F22165" s="30" t="s">
        <v>70</v>
      </c>
      <c r="G22165" s="30" t="s">
        <v>71</v>
      </c>
      <c r="H22165" s="75">
        <v>2</v>
      </c>
    </row>
    <row r="22166" spans="1:8">
      <c r="A22166" s="43">
        <v>1979</v>
      </c>
      <c r="B22166" s="74">
        <v>46221</v>
      </c>
      <c r="C22166" s="30" t="s">
        <v>748</v>
      </c>
      <c r="D22166" s="30" t="s">
        <v>749</v>
      </c>
      <c r="E22166" s="75">
        <v>108</v>
      </c>
      <c r="F22166" s="30" t="s">
        <v>5020</v>
      </c>
      <c r="G22166" s="30" t="s">
        <v>5021</v>
      </c>
      <c r="H22166" s="75">
        <v>3</v>
      </c>
    </row>
    <row r="22167" spans="1:8">
      <c r="A22167" s="43">
        <v>1979</v>
      </c>
      <c r="B22167" s="74">
        <v>46221</v>
      </c>
      <c r="C22167" s="30" t="s">
        <v>756</v>
      </c>
      <c r="D22167" s="30" t="s">
        <v>757</v>
      </c>
      <c r="E22167" s="75">
        <v>135</v>
      </c>
      <c r="F22167" s="30" t="s">
        <v>53</v>
      </c>
      <c r="G22167" s="30" t="s">
        <v>54</v>
      </c>
      <c r="H22167" s="75">
        <v>1</v>
      </c>
    </row>
    <row r="22168" spans="1:8">
      <c r="A22168" s="43">
        <v>1979</v>
      </c>
      <c r="B22168" s="74">
        <v>46221</v>
      </c>
      <c r="C22168" s="30" t="s">
        <v>758</v>
      </c>
      <c r="D22168" s="30" t="s">
        <v>759</v>
      </c>
      <c r="E22168" s="75">
        <v>107</v>
      </c>
      <c r="F22168" s="30" t="s">
        <v>63</v>
      </c>
      <c r="G22168" s="30" t="s">
        <v>64</v>
      </c>
      <c r="H22168" s="75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C17" sqref="C17"/>
    </sheetView>
  </sheetViews>
  <sheetFormatPr defaultRowHeight="15"/>
  <cols>
    <col min="1" max="1" width="9.140625" style="25"/>
    <col min="2" max="2" width="47.85546875" style="35" bestFit="1" customWidth="1"/>
    <col min="3" max="3" width="23.42578125" style="25" bestFit="1" customWidth="1"/>
    <col min="4" max="4" width="2.140625" customWidth="1"/>
    <col min="5" max="5" width="4" bestFit="1" customWidth="1"/>
    <col min="6" max="6" width="19.28515625" bestFit="1" customWidth="1"/>
    <col min="7" max="7" width="11.28515625" bestFit="1" customWidth="1"/>
    <col min="8" max="8" width="5.5703125" bestFit="1" customWidth="1"/>
    <col min="9" max="9" width="12.42578125" bestFit="1" customWidth="1"/>
    <col min="10" max="10" width="23.42578125" bestFit="1" customWidth="1"/>
    <col min="11" max="11" width="2.42578125" customWidth="1"/>
  </cols>
  <sheetData>
    <row r="1" spans="1:10">
      <c r="A1" s="31" t="s">
        <v>40</v>
      </c>
      <c r="B1" s="33" t="s">
        <v>52</v>
      </c>
      <c r="C1" s="31" t="s">
        <v>44</v>
      </c>
      <c r="E1" s="36" t="s">
        <v>40</v>
      </c>
      <c r="F1" s="36" t="s">
        <v>41</v>
      </c>
      <c r="G1" s="36" t="s">
        <v>42</v>
      </c>
      <c r="H1" s="37" t="s">
        <v>18</v>
      </c>
      <c r="I1" s="36" t="s">
        <v>43</v>
      </c>
      <c r="J1" s="31" t="s">
        <v>44</v>
      </c>
    </row>
    <row r="2" spans="1:10">
      <c r="A2" s="32">
        <v>409</v>
      </c>
      <c r="B2" s="34" t="s">
        <v>53</v>
      </c>
      <c r="C2" s="32" t="s">
        <v>54</v>
      </c>
      <c r="E2" s="38">
        <v>409</v>
      </c>
      <c r="F2" s="38" t="s">
        <v>22</v>
      </c>
      <c r="G2" s="38" t="s">
        <v>46</v>
      </c>
      <c r="H2" s="39">
        <v>26.991741052807129</v>
      </c>
      <c r="I2" s="71">
        <f>AVERAGE(H2:H4)</f>
        <v>25.962940251390688</v>
      </c>
      <c r="J2" s="30">
        <v>2</v>
      </c>
    </row>
    <row r="3" spans="1:10">
      <c r="A3" s="32">
        <v>409</v>
      </c>
      <c r="B3" s="34" t="s">
        <v>56</v>
      </c>
      <c r="C3" s="32" t="s">
        <v>57</v>
      </c>
      <c r="E3" s="38">
        <v>409</v>
      </c>
      <c r="F3" s="38" t="s">
        <v>22</v>
      </c>
      <c r="G3" s="38" t="s">
        <v>47</v>
      </c>
      <c r="H3" s="39">
        <v>26.171762700726987</v>
      </c>
      <c r="I3" s="72"/>
      <c r="J3" s="30">
        <v>2</v>
      </c>
    </row>
    <row r="4" spans="1:10">
      <c r="A4" s="32">
        <v>409</v>
      </c>
      <c r="B4" s="34" t="s">
        <v>58</v>
      </c>
      <c r="C4" s="32" t="s">
        <v>59</v>
      </c>
      <c r="E4" s="38">
        <v>409</v>
      </c>
      <c r="F4" s="38" t="s">
        <v>22</v>
      </c>
      <c r="G4" s="38" t="s">
        <v>48</v>
      </c>
      <c r="H4" s="39">
        <v>24.72531700063794</v>
      </c>
      <c r="I4" s="72"/>
      <c r="J4" s="30">
        <v>2</v>
      </c>
    </row>
    <row r="5" spans="1:10">
      <c r="A5" s="32">
        <v>409</v>
      </c>
      <c r="B5" s="34" t="s">
        <v>60</v>
      </c>
      <c r="C5" s="32" t="s">
        <v>61</v>
      </c>
      <c r="E5" s="38">
        <v>409</v>
      </c>
      <c r="F5" s="38" t="s">
        <v>19</v>
      </c>
      <c r="G5" s="38" t="s">
        <v>46</v>
      </c>
      <c r="H5" s="39">
        <v>15.819599109131397</v>
      </c>
      <c r="I5" s="71">
        <f>AVERAGE(H5:H7)</f>
        <v>21.764178794992361</v>
      </c>
      <c r="J5" s="30">
        <v>1</v>
      </c>
    </row>
    <row r="6" spans="1:10">
      <c r="A6" s="32">
        <v>409</v>
      </c>
      <c r="B6" s="34" t="s">
        <v>63</v>
      </c>
      <c r="C6" s="32" t="s">
        <v>64</v>
      </c>
      <c r="E6" s="38">
        <v>409</v>
      </c>
      <c r="F6" s="38" t="s">
        <v>19</v>
      </c>
      <c r="G6" s="38" t="s">
        <v>47</v>
      </c>
      <c r="H6" s="39">
        <v>24.390974489921216</v>
      </c>
      <c r="I6" s="72"/>
      <c r="J6" s="30">
        <v>1</v>
      </c>
    </row>
    <row r="7" spans="1:10">
      <c r="A7" s="32">
        <v>409</v>
      </c>
      <c r="B7" s="34" t="s">
        <v>66</v>
      </c>
      <c r="C7" s="32" t="s">
        <v>67</v>
      </c>
      <c r="E7" s="38">
        <v>409</v>
      </c>
      <c r="F7" s="38" t="s">
        <v>19</v>
      </c>
      <c r="G7" s="38" t="s">
        <v>48</v>
      </c>
      <c r="H7" s="39">
        <v>25.081962785924471</v>
      </c>
      <c r="I7" s="72"/>
      <c r="J7" s="30">
        <v>1</v>
      </c>
    </row>
    <row r="8" spans="1:10">
      <c r="A8" s="32">
        <v>409</v>
      </c>
      <c r="B8" s="34" t="s">
        <v>68</v>
      </c>
      <c r="C8" s="32" t="s">
        <v>69</v>
      </c>
      <c r="E8" s="38">
        <v>409</v>
      </c>
      <c r="F8" s="38" t="s">
        <v>21</v>
      </c>
      <c r="G8" s="38" t="s">
        <v>46</v>
      </c>
      <c r="H8" s="39">
        <v>20.01496924500573</v>
      </c>
      <c r="I8" s="71">
        <f>AVERAGE(H8:H10)</f>
        <v>21.914432302395344</v>
      </c>
      <c r="J8" s="30">
        <v>34</v>
      </c>
    </row>
    <row r="9" spans="1:10">
      <c r="A9" s="32">
        <v>409</v>
      </c>
      <c r="B9" s="34" t="s">
        <v>70</v>
      </c>
      <c r="C9" s="32" t="s">
        <v>71</v>
      </c>
      <c r="E9" s="38">
        <v>409</v>
      </c>
      <c r="F9" s="38" t="s">
        <v>21</v>
      </c>
      <c r="G9" s="38" t="s">
        <v>47</v>
      </c>
      <c r="H9" s="39">
        <v>23.86560443366827</v>
      </c>
      <c r="I9" s="72"/>
      <c r="J9" s="30">
        <v>34</v>
      </c>
    </row>
    <row r="10" spans="1:10">
      <c r="A10" s="32">
        <v>409</v>
      </c>
      <c r="B10" s="34" t="s">
        <v>72</v>
      </c>
      <c r="C10" s="32" t="s">
        <v>73</v>
      </c>
      <c r="E10" s="38">
        <v>409</v>
      </c>
      <c r="F10" s="38" t="s">
        <v>21</v>
      </c>
      <c r="G10" s="38" t="s">
        <v>48</v>
      </c>
      <c r="H10" s="39">
        <v>21.862723228512039</v>
      </c>
      <c r="I10" s="72"/>
      <c r="J10" s="30">
        <v>34</v>
      </c>
    </row>
    <row r="11" spans="1:10">
      <c r="A11" s="32">
        <v>409</v>
      </c>
      <c r="B11" s="34" t="s">
        <v>74</v>
      </c>
      <c r="C11" s="32" t="s">
        <v>75</v>
      </c>
      <c r="E11" s="38">
        <v>409</v>
      </c>
      <c r="F11" s="38" t="s">
        <v>20</v>
      </c>
      <c r="G11" s="38" t="s">
        <v>46</v>
      </c>
      <c r="H11" s="39">
        <v>16.771956719371104</v>
      </c>
      <c r="I11" s="71">
        <f>AVERAGE(H11:H13)</f>
        <v>23.031802910527222</v>
      </c>
      <c r="J11" s="30">
        <v>4</v>
      </c>
    </row>
    <row r="12" spans="1:10">
      <c r="A12" s="32">
        <v>409</v>
      </c>
      <c r="B12" s="34" t="s">
        <v>76</v>
      </c>
      <c r="C12" s="32" t="s">
        <v>77</v>
      </c>
      <c r="E12" s="38">
        <v>409</v>
      </c>
      <c r="F12" s="38" t="s">
        <v>20</v>
      </c>
      <c r="G12" s="38" t="s">
        <v>47</v>
      </c>
      <c r="H12" s="39">
        <v>20.718358515514339</v>
      </c>
      <c r="I12" s="72"/>
      <c r="J12" s="30">
        <v>4</v>
      </c>
    </row>
    <row r="13" spans="1:10">
      <c r="A13" s="32">
        <v>409</v>
      </c>
      <c r="B13" s="34" t="s">
        <v>78</v>
      </c>
      <c r="C13" s="32" t="s">
        <v>79</v>
      </c>
      <c r="E13" s="38">
        <v>409</v>
      </c>
      <c r="F13" s="38" t="s">
        <v>20</v>
      </c>
      <c r="G13" s="38" t="s">
        <v>48</v>
      </c>
      <c r="H13" s="39">
        <v>31.605093496696227</v>
      </c>
      <c r="I13" s="72"/>
      <c r="J13" s="30">
        <v>4</v>
      </c>
    </row>
    <row r="14" spans="1:10">
      <c r="A14" s="32">
        <v>409</v>
      </c>
      <c r="B14" s="34" t="s">
        <v>80</v>
      </c>
      <c r="C14" s="32" t="s">
        <v>81</v>
      </c>
    </row>
  </sheetData>
  <mergeCells count="4">
    <mergeCell ref="I2:I4"/>
    <mergeCell ref="I5:I7"/>
    <mergeCell ref="I8:I10"/>
    <mergeCell ref="I11:I13"/>
  </mergeCells>
  <pageMargins left="0.511811024" right="0.511811024" top="0.78740157499999996" bottom="0.78740157499999996" header="0.31496062000000002" footer="0.31496062000000002"/>
  <ignoredErrors>
    <ignoredError sqref="C2:C14" numberStoredAsText="1"/>
    <ignoredError sqref="I2:I1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workbookViewId="0"/>
  </sheetViews>
  <sheetFormatPr defaultRowHeight="15"/>
  <cols>
    <col min="1" max="1" width="14.42578125" style="25" bestFit="1" customWidth="1"/>
    <col min="2" max="2" width="16.85546875" style="35" bestFit="1" customWidth="1"/>
    <col min="3" max="3" width="17.42578125" style="25" bestFit="1" customWidth="1"/>
  </cols>
  <sheetData>
    <row r="1" spans="1:3">
      <c r="A1" s="78" t="s">
        <v>5078</v>
      </c>
      <c r="B1" s="80" t="s">
        <v>5079</v>
      </c>
      <c r="C1" s="78" t="s">
        <v>5081</v>
      </c>
    </row>
    <row r="2" spans="1:3">
      <c r="A2" s="79">
        <v>1942</v>
      </c>
      <c r="B2" s="81" t="s">
        <v>22</v>
      </c>
      <c r="C2" s="79">
        <v>20</v>
      </c>
    </row>
    <row r="3" spans="1:3">
      <c r="A3" s="79">
        <v>1942</v>
      </c>
      <c r="B3" s="81" t="s">
        <v>19</v>
      </c>
      <c r="C3" s="79">
        <v>22</v>
      </c>
    </row>
    <row r="4" spans="1:3">
      <c r="A4" s="79">
        <v>1942</v>
      </c>
      <c r="B4" s="81" t="s">
        <v>1994</v>
      </c>
      <c r="C4" s="79">
        <v>80</v>
      </c>
    </row>
    <row r="5" spans="1:3">
      <c r="A5" s="79">
        <v>1942</v>
      </c>
      <c r="B5" s="81" t="s">
        <v>20</v>
      </c>
      <c r="C5" s="79">
        <v>17</v>
      </c>
    </row>
    <row r="6" spans="1:3">
      <c r="A6" s="79">
        <v>1953</v>
      </c>
      <c r="B6" s="81" t="s">
        <v>21</v>
      </c>
      <c r="C6" s="79">
        <v>15</v>
      </c>
    </row>
    <row r="7" spans="1:3">
      <c r="A7" s="79">
        <v>1953</v>
      </c>
      <c r="B7" s="81" t="s">
        <v>20</v>
      </c>
      <c r="C7" s="79">
        <v>20</v>
      </c>
    </row>
    <row r="8" spans="1:3">
      <c r="A8" s="79">
        <v>1953</v>
      </c>
      <c r="B8" s="81" t="s">
        <v>22</v>
      </c>
      <c r="C8" s="79">
        <v>19</v>
      </c>
    </row>
    <row r="9" spans="1:3">
      <c r="A9" s="79">
        <v>1953</v>
      </c>
      <c r="B9" s="81" t="s">
        <v>19</v>
      </c>
      <c r="C9" s="79">
        <v>19</v>
      </c>
    </row>
    <row r="10" spans="1:3">
      <c r="A10" s="79">
        <v>1953</v>
      </c>
      <c r="B10" s="81" t="s">
        <v>1994</v>
      </c>
      <c r="C10" s="79">
        <v>111</v>
      </c>
    </row>
    <row r="11" spans="1:3">
      <c r="A11" s="79">
        <v>1953</v>
      </c>
      <c r="B11" s="81" t="s">
        <v>22</v>
      </c>
      <c r="C11" s="79">
        <v>21</v>
      </c>
    </row>
    <row r="12" spans="1:3">
      <c r="A12" s="79">
        <v>1953</v>
      </c>
      <c r="B12" s="81" t="s">
        <v>21</v>
      </c>
      <c r="C12" s="79">
        <v>25</v>
      </c>
    </row>
    <row r="13" spans="1:3">
      <c r="A13" s="79">
        <v>1953</v>
      </c>
      <c r="B13" s="81" t="s">
        <v>19</v>
      </c>
      <c r="C13" s="79">
        <v>15</v>
      </c>
    </row>
    <row r="14" spans="1:3">
      <c r="A14" s="79">
        <v>1953</v>
      </c>
      <c r="B14" s="81" t="s">
        <v>19</v>
      </c>
      <c r="C14" s="79">
        <v>12</v>
      </c>
    </row>
    <row r="15" spans="1:3">
      <c r="A15" s="79">
        <v>1953</v>
      </c>
      <c r="B15" s="81" t="s">
        <v>1994</v>
      </c>
      <c r="C15" s="79">
        <v>115</v>
      </c>
    </row>
    <row r="16" spans="1:3">
      <c r="A16" s="79">
        <v>1953</v>
      </c>
      <c r="B16" s="81" t="s">
        <v>22</v>
      </c>
      <c r="C16" s="79">
        <v>20</v>
      </c>
    </row>
    <row r="17" spans="1:3">
      <c r="A17" s="79">
        <v>1953</v>
      </c>
      <c r="B17" s="81" t="s">
        <v>20</v>
      </c>
      <c r="C17" s="79">
        <v>17</v>
      </c>
    </row>
    <row r="18" spans="1:3">
      <c r="A18" s="79">
        <v>1953</v>
      </c>
      <c r="B18" s="81" t="s">
        <v>21</v>
      </c>
      <c r="C18" s="79">
        <v>9</v>
      </c>
    </row>
    <row r="19" spans="1:3">
      <c r="A19" s="79">
        <v>930</v>
      </c>
      <c r="B19" s="81" t="s">
        <v>1994</v>
      </c>
      <c r="C19" s="79">
        <v>85</v>
      </c>
    </row>
    <row r="20" spans="1:3">
      <c r="A20" s="79">
        <v>1978</v>
      </c>
      <c r="B20" s="81" t="s">
        <v>19</v>
      </c>
      <c r="C20" s="79">
        <v>24</v>
      </c>
    </row>
    <row r="21" spans="1:3">
      <c r="A21" s="79">
        <v>1978</v>
      </c>
      <c r="B21" s="81" t="s">
        <v>22</v>
      </c>
      <c r="C21" s="79">
        <v>26</v>
      </c>
    </row>
    <row r="22" spans="1:3">
      <c r="A22" s="79">
        <v>1978</v>
      </c>
      <c r="B22" s="81" t="s">
        <v>1994</v>
      </c>
      <c r="C22" s="79">
        <v>133</v>
      </c>
    </row>
    <row r="23" spans="1:3">
      <c r="A23" s="79">
        <v>1978</v>
      </c>
      <c r="B23" s="81" t="s">
        <v>21</v>
      </c>
      <c r="C23" s="79">
        <v>24</v>
      </c>
    </row>
    <row r="24" spans="1:3">
      <c r="A24" s="79">
        <v>1978</v>
      </c>
      <c r="B24" s="81" t="s">
        <v>20</v>
      </c>
      <c r="C24" s="79">
        <v>21</v>
      </c>
    </row>
    <row r="25" spans="1:3">
      <c r="A25" s="79">
        <v>2986</v>
      </c>
      <c r="B25" s="81" t="s">
        <v>1994</v>
      </c>
      <c r="C25" s="79">
        <v>116</v>
      </c>
    </row>
    <row r="26" spans="1:3">
      <c r="A26" s="79">
        <v>2986</v>
      </c>
      <c r="B26" s="81" t="s">
        <v>22</v>
      </c>
      <c r="C26" s="79">
        <v>25</v>
      </c>
    </row>
    <row r="27" spans="1:3">
      <c r="A27" s="79">
        <v>2986</v>
      </c>
      <c r="B27" s="81" t="s">
        <v>19</v>
      </c>
      <c r="C27" s="79">
        <v>25</v>
      </c>
    </row>
    <row r="28" spans="1:3">
      <c r="A28" s="79">
        <v>345</v>
      </c>
      <c r="B28" s="81" t="s">
        <v>19</v>
      </c>
      <c r="C28" s="79">
        <v>25</v>
      </c>
    </row>
    <row r="29" spans="1:3">
      <c r="A29" s="79">
        <v>912</v>
      </c>
      <c r="B29" s="81" t="s">
        <v>22</v>
      </c>
      <c r="C29" s="79">
        <v>27</v>
      </c>
    </row>
    <row r="30" spans="1:3">
      <c r="A30" s="79">
        <v>912</v>
      </c>
      <c r="B30" s="81" t="s">
        <v>20</v>
      </c>
      <c r="C30" s="79">
        <v>17</v>
      </c>
    </row>
    <row r="31" spans="1:3">
      <c r="A31" s="79">
        <v>912</v>
      </c>
      <c r="B31" s="81" t="s">
        <v>1994</v>
      </c>
      <c r="C31" s="79">
        <v>133</v>
      </c>
    </row>
    <row r="32" spans="1:3">
      <c r="A32" s="79">
        <v>912</v>
      </c>
      <c r="B32" s="81" t="s">
        <v>19</v>
      </c>
      <c r="C32" s="79">
        <v>16</v>
      </c>
    </row>
    <row r="33" spans="1:3">
      <c r="A33" s="79">
        <v>2986</v>
      </c>
      <c r="B33" s="81" t="s">
        <v>21</v>
      </c>
      <c r="C33" s="79">
        <v>22</v>
      </c>
    </row>
    <row r="34" spans="1:3">
      <c r="A34" s="79">
        <v>2986</v>
      </c>
      <c r="B34" s="81" t="s">
        <v>20</v>
      </c>
      <c r="C34" s="79">
        <v>32</v>
      </c>
    </row>
    <row r="35" spans="1:3">
      <c r="A35" s="79">
        <v>1979</v>
      </c>
      <c r="B35" s="81" t="s">
        <v>1994</v>
      </c>
      <c r="C35" s="79">
        <v>147</v>
      </c>
    </row>
    <row r="36" spans="1:3">
      <c r="A36" s="79">
        <v>1979</v>
      </c>
      <c r="B36" s="81" t="s">
        <v>22</v>
      </c>
      <c r="C36" s="79">
        <v>14</v>
      </c>
    </row>
    <row r="37" spans="1:3">
      <c r="A37" s="79">
        <v>1979</v>
      </c>
      <c r="B37" s="81" t="s">
        <v>1994</v>
      </c>
      <c r="C37" s="79">
        <v>125</v>
      </c>
    </row>
    <row r="38" spans="1:3">
      <c r="A38" s="79">
        <v>1979</v>
      </c>
      <c r="B38" s="81" t="s">
        <v>22</v>
      </c>
      <c r="C38" s="79">
        <v>21</v>
      </c>
    </row>
    <row r="39" spans="1:3">
      <c r="A39" s="79">
        <v>1979</v>
      </c>
      <c r="B39" s="81" t="s">
        <v>22</v>
      </c>
      <c r="C39" s="79">
        <v>23</v>
      </c>
    </row>
    <row r="40" spans="1:3">
      <c r="A40" s="79">
        <v>1965</v>
      </c>
      <c r="B40" s="81" t="s">
        <v>1994</v>
      </c>
      <c r="C40" s="79">
        <v>90</v>
      </c>
    </row>
    <row r="41" spans="1:3">
      <c r="A41" s="79">
        <v>1965</v>
      </c>
      <c r="B41" s="81" t="s">
        <v>22</v>
      </c>
      <c r="C41" s="79">
        <v>16</v>
      </c>
    </row>
    <row r="42" spans="1:3">
      <c r="A42" s="79">
        <v>7801</v>
      </c>
      <c r="B42" s="81" t="s">
        <v>1994</v>
      </c>
      <c r="C42" s="79">
        <v>77</v>
      </c>
    </row>
    <row r="43" spans="1:3">
      <c r="A43" s="79">
        <v>7801</v>
      </c>
      <c r="B43" s="81" t="s">
        <v>22</v>
      </c>
      <c r="C43" s="79">
        <v>16</v>
      </c>
    </row>
    <row r="44" spans="1:3">
      <c r="A44" s="79">
        <v>1974</v>
      </c>
      <c r="B44" s="81" t="s">
        <v>22</v>
      </c>
      <c r="C44" s="79">
        <v>11</v>
      </c>
    </row>
    <row r="45" spans="1:3">
      <c r="A45" s="79">
        <v>1974</v>
      </c>
      <c r="B45" s="81" t="s">
        <v>22</v>
      </c>
      <c r="C45" s="79">
        <v>10</v>
      </c>
    </row>
    <row r="46" spans="1:3">
      <c r="A46" s="79">
        <v>1974</v>
      </c>
      <c r="B46" s="81" t="s">
        <v>20</v>
      </c>
      <c r="C46" s="79">
        <v>37</v>
      </c>
    </row>
    <row r="47" spans="1:3">
      <c r="A47" s="79">
        <v>1974</v>
      </c>
      <c r="B47" s="81" t="s">
        <v>20</v>
      </c>
      <c r="C47" s="79">
        <v>58</v>
      </c>
    </row>
    <row r="48" spans="1:3">
      <c r="A48" s="79">
        <v>1974</v>
      </c>
      <c r="B48" s="81" t="s">
        <v>20</v>
      </c>
      <c r="C48" s="79">
        <v>25</v>
      </c>
    </row>
    <row r="49" spans="1:3">
      <c r="A49" s="79">
        <v>1974</v>
      </c>
      <c r="B49" s="81" t="s">
        <v>1994</v>
      </c>
      <c r="C49" s="79">
        <v>150</v>
      </c>
    </row>
    <row r="50" spans="1:3">
      <c r="A50" s="79">
        <v>1974</v>
      </c>
      <c r="B50" s="81" t="s">
        <v>1994</v>
      </c>
      <c r="C50" s="79">
        <v>135</v>
      </c>
    </row>
    <row r="51" spans="1:3">
      <c r="A51" s="79">
        <v>971</v>
      </c>
      <c r="B51" s="81" t="s">
        <v>5080</v>
      </c>
      <c r="C51" s="79">
        <v>20000</v>
      </c>
    </row>
    <row r="52" spans="1:3">
      <c r="A52" s="79">
        <v>1942</v>
      </c>
      <c r="B52" s="81" t="s">
        <v>5080</v>
      </c>
      <c r="C52" s="79">
        <v>470</v>
      </c>
    </row>
    <row r="53" spans="1:3">
      <c r="A53" s="79">
        <v>930</v>
      </c>
      <c r="B53" s="81" t="s">
        <v>5080</v>
      </c>
      <c r="C53" s="79">
        <v>439.7</v>
      </c>
    </row>
    <row r="54" spans="1:3">
      <c r="A54" s="79">
        <v>1953</v>
      </c>
      <c r="B54" s="81" t="s">
        <v>5080</v>
      </c>
      <c r="C54" s="79">
        <v>373</v>
      </c>
    </row>
    <row r="55" spans="1:3">
      <c r="A55" s="79">
        <v>1987</v>
      </c>
      <c r="B55" s="81" t="s">
        <v>5080</v>
      </c>
      <c r="C55" s="79">
        <v>45</v>
      </c>
    </row>
    <row r="56" spans="1:3">
      <c r="A56" s="79">
        <v>1978</v>
      </c>
      <c r="B56" s="81" t="s">
        <v>5080</v>
      </c>
      <c r="C56" s="79">
        <v>356</v>
      </c>
    </row>
    <row r="57" spans="1:3">
      <c r="A57" s="79">
        <v>2986</v>
      </c>
      <c r="B57" s="81" t="s">
        <v>5080</v>
      </c>
      <c r="C57" s="79">
        <v>356</v>
      </c>
    </row>
    <row r="58" spans="1:3">
      <c r="A58" s="79">
        <v>345</v>
      </c>
      <c r="B58" s="81" t="s">
        <v>5080</v>
      </c>
      <c r="C58" s="79">
        <v>356</v>
      </c>
    </row>
    <row r="59" spans="1:3">
      <c r="A59" s="79">
        <v>912</v>
      </c>
      <c r="B59" s="81" t="s">
        <v>5080</v>
      </c>
      <c r="C59" s="79">
        <v>356</v>
      </c>
    </row>
    <row r="60" spans="1:3">
      <c r="A60" s="79">
        <v>9717</v>
      </c>
      <c r="B60" s="81" t="s">
        <v>5080</v>
      </c>
      <c r="C60" s="79">
        <v>356</v>
      </c>
    </row>
    <row r="61" spans="1:3">
      <c r="A61" s="79">
        <v>1902</v>
      </c>
      <c r="B61" s="81" t="s">
        <v>5080</v>
      </c>
      <c r="C61" s="79">
        <v>3790</v>
      </c>
    </row>
    <row r="62" spans="1:3">
      <c r="A62" s="79">
        <v>1952</v>
      </c>
      <c r="B62" s="81" t="s">
        <v>5080</v>
      </c>
      <c r="C62" s="79">
        <v>117</v>
      </c>
    </row>
    <row r="63" spans="1:3">
      <c r="A63" s="79">
        <v>6758</v>
      </c>
      <c r="B63" s="81" t="s">
        <v>5080</v>
      </c>
      <c r="C63" s="79">
        <v>470</v>
      </c>
    </row>
    <row r="64" spans="1:3">
      <c r="A64" s="79">
        <v>8735</v>
      </c>
      <c r="B64" s="81" t="s">
        <v>5080</v>
      </c>
      <c r="C64" s="79">
        <v>51</v>
      </c>
    </row>
    <row r="65" spans="1:3">
      <c r="A65" s="79">
        <v>1979</v>
      </c>
      <c r="B65" s="81" t="s">
        <v>5080</v>
      </c>
      <c r="C65" s="79">
        <v>445</v>
      </c>
    </row>
    <row r="66" spans="1:3">
      <c r="A66" s="79">
        <v>1965</v>
      </c>
      <c r="B66" s="81" t="s">
        <v>5080</v>
      </c>
      <c r="C66" s="79">
        <v>60</v>
      </c>
    </row>
    <row r="67" spans="1:3">
      <c r="A67" s="79">
        <v>7801</v>
      </c>
      <c r="B67" s="81" t="s">
        <v>5080</v>
      </c>
      <c r="C67" s="79">
        <v>60</v>
      </c>
    </row>
    <row r="68" spans="1:3">
      <c r="A68" s="79">
        <v>1974</v>
      </c>
      <c r="B68" s="81" t="s">
        <v>5080</v>
      </c>
      <c r="C68" s="79">
        <v>345</v>
      </c>
    </row>
    <row r="69" spans="1:3">
      <c r="A69" s="79"/>
      <c r="B69" s="81"/>
      <c r="C69" s="79"/>
    </row>
  </sheetData>
  <dataValidations count="1">
    <dataValidation type="list" allowBlank="1" showInputMessage="1" showErrorMessage="1" sqref="B2:B69">
      <formula1>"---SELECIONE---,ATIVIDADE OP. EMP.,APOIO OPERAÇÃO,CARREGAMENTO,CHEFE/ ENCARREGADO,CONFERÊNCIA EXPEDIÇÃO,PUXADA RECEB,RECEBIMENTO,SEPARACAO"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selection activeCell="C19" sqref="C19"/>
    </sheetView>
  </sheetViews>
  <sheetFormatPr defaultColWidth="8.7109375" defaultRowHeight="15"/>
  <cols>
    <col min="1" max="1" width="6" customWidth="1"/>
    <col min="2" max="2" width="20" customWidth="1"/>
    <col min="3" max="4" width="7" customWidth="1"/>
    <col min="5" max="5" width="9" customWidth="1"/>
    <col min="6" max="6" width="11" customWidth="1"/>
    <col min="7" max="7" width="10" customWidth="1"/>
    <col min="8" max="8" width="15" customWidth="1"/>
    <col min="9" max="9" width="12" customWidth="1"/>
  </cols>
  <sheetData>
    <row r="1" spans="1:9" ht="15.75" customHeight="1">
      <c r="A1" s="6" t="s">
        <v>1978</v>
      </c>
    </row>
    <row r="3" spans="1:9" ht="23.25" customHeight="1">
      <c r="A3" s="2" t="s">
        <v>112</v>
      </c>
      <c r="B3" s="2" t="s">
        <v>113</v>
      </c>
      <c r="C3" s="2" t="s">
        <v>1979</v>
      </c>
      <c r="D3" s="2" t="s">
        <v>1980</v>
      </c>
      <c r="E3" s="2" t="s">
        <v>1981</v>
      </c>
      <c r="F3" s="2" t="s">
        <v>1982</v>
      </c>
      <c r="G3" s="2" t="s">
        <v>1951</v>
      </c>
      <c r="H3" s="2" t="s">
        <v>1983</v>
      </c>
      <c r="I3" s="2" t="s">
        <v>1955</v>
      </c>
    </row>
    <row r="4" spans="1:9" ht="15" customHeight="1">
      <c r="A4" s="56">
        <v>7</v>
      </c>
      <c r="B4" s="56" t="s">
        <v>22</v>
      </c>
      <c r="C4" s="56">
        <v>203</v>
      </c>
      <c r="D4" s="56">
        <v>203</v>
      </c>
      <c r="E4" s="56">
        <v>20</v>
      </c>
      <c r="F4" s="61">
        <v>1.19</v>
      </c>
      <c r="G4" s="66">
        <v>0.50246305418719195</v>
      </c>
      <c r="H4" s="60">
        <v>43550</v>
      </c>
      <c r="I4" s="57">
        <f>H4/Premissas!$C$16</f>
        <v>1675</v>
      </c>
    </row>
    <row r="5" spans="1:9" ht="15" customHeight="1">
      <c r="A5" s="56">
        <v>7</v>
      </c>
      <c r="B5" s="56" t="s">
        <v>19</v>
      </c>
      <c r="C5" s="56">
        <v>294</v>
      </c>
      <c r="D5" s="56">
        <v>294</v>
      </c>
      <c r="E5" s="56">
        <v>22</v>
      </c>
      <c r="F5" s="61">
        <v>1.87</v>
      </c>
      <c r="G5" s="66">
        <v>0.44217687074829898</v>
      </c>
      <c r="H5" s="60">
        <v>86950</v>
      </c>
      <c r="I5" s="57">
        <f>H5/Premissas!$C$16</f>
        <v>3344.2307692307691</v>
      </c>
    </row>
    <row r="6" spans="1:9" ht="15" customHeight="1">
      <c r="A6" s="56">
        <v>7</v>
      </c>
      <c r="B6" s="56" t="s">
        <v>21</v>
      </c>
      <c r="C6" s="56">
        <v>311</v>
      </c>
      <c r="D6" s="56">
        <v>311</v>
      </c>
      <c r="E6" s="56">
        <v>16</v>
      </c>
      <c r="F6" s="61">
        <v>1.1599999999999999</v>
      </c>
      <c r="G6" s="66">
        <v>0.52733118971061099</v>
      </c>
      <c r="H6" s="60">
        <v>60200</v>
      </c>
      <c r="I6" s="57">
        <f>H6/Premissas!$C$16</f>
        <v>2315.3846153846152</v>
      </c>
    </row>
    <row r="7" spans="1:9" ht="15" customHeight="1">
      <c r="A7" s="56">
        <v>7</v>
      </c>
      <c r="B7" s="56" t="s">
        <v>20</v>
      </c>
      <c r="C7" s="56">
        <v>176</v>
      </c>
      <c r="D7" s="56">
        <v>176</v>
      </c>
      <c r="E7" s="56">
        <v>17</v>
      </c>
      <c r="F7" s="61">
        <v>1.69</v>
      </c>
      <c r="G7" s="66">
        <v>0.375</v>
      </c>
      <c r="H7" s="60">
        <v>53000</v>
      </c>
      <c r="I7" s="57">
        <f>H7/Premissas!$C$16</f>
        <v>2038.4615384615386</v>
      </c>
    </row>
    <row r="8" spans="1:9" ht="15" customHeight="1">
      <c r="A8" s="56">
        <v>8</v>
      </c>
      <c r="B8" s="56" t="s">
        <v>22</v>
      </c>
      <c r="C8" s="56">
        <v>214</v>
      </c>
      <c r="D8" s="56">
        <v>293</v>
      </c>
      <c r="E8" s="56">
        <v>20</v>
      </c>
      <c r="F8" s="61">
        <v>0.99</v>
      </c>
      <c r="G8" s="66">
        <v>0.64846416382252603</v>
      </c>
      <c r="H8" s="60">
        <v>40650</v>
      </c>
      <c r="I8" s="57">
        <f>H8/Premissas!$C$16</f>
        <v>1563.4615384615386</v>
      </c>
    </row>
    <row r="9" spans="1:9" ht="15" customHeight="1">
      <c r="A9" s="56">
        <v>8</v>
      </c>
      <c r="B9" s="56" t="s">
        <v>19</v>
      </c>
      <c r="C9" s="56">
        <v>295</v>
      </c>
      <c r="D9" s="56">
        <v>380</v>
      </c>
      <c r="E9" s="56">
        <v>22</v>
      </c>
      <c r="F9" s="61">
        <v>1.46</v>
      </c>
      <c r="G9" s="66">
        <v>0.52631578947368396</v>
      </c>
      <c r="H9" s="60">
        <v>83900</v>
      </c>
      <c r="I9" s="57">
        <f>H9/Premissas!$C$16</f>
        <v>3226.9230769230771</v>
      </c>
    </row>
    <row r="10" spans="1:9" ht="15" customHeight="1">
      <c r="A10" s="56">
        <v>8</v>
      </c>
      <c r="B10" s="56" t="s">
        <v>21</v>
      </c>
      <c r="C10" s="56">
        <v>305</v>
      </c>
      <c r="D10" s="56">
        <v>400</v>
      </c>
      <c r="E10" s="56">
        <v>16</v>
      </c>
      <c r="F10" s="61">
        <v>1.18</v>
      </c>
      <c r="G10" s="66">
        <v>0.50749999999999995</v>
      </c>
      <c r="H10" s="60">
        <v>67950</v>
      </c>
      <c r="I10" s="57">
        <f>H10/Premissas!$C$16</f>
        <v>2613.4615384615386</v>
      </c>
    </row>
    <row r="11" spans="1:9" ht="15" customHeight="1">
      <c r="A11" s="56">
        <v>8</v>
      </c>
      <c r="B11" s="56" t="s">
        <v>20</v>
      </c>
      <c r="C11" s="56">
        <v>194</v>
      </c>
      <c r="D11" s="56">
        <v>243</v>
      </c>
      <c r="E11" s="56">
        <v>17</v>
      </c>
      <c r="F11" s="61">
        <v>1.85</v>
      </c>
      <c r="G11" s="66">
        <v>0.390946502057613</v>
      </c>
      <c r="H11" s="60">
        <v>74100</v>
      </c>
      <c r="I11" s="57">
        <f>H11/Premissas!$C$16</f>
        <v>2850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C9" sqref="C9"/>
    </sheetView>
  </sheetViews>
  <sheetFormatPr defaultColWidth="8.7109375" defaultRowHeight="15"/>
  <cols>
    <col min="1" max="1" width="6" customWidth="1"/>
    <col min="2" max="2" width="8" customWidth="1"/>
    <col min="3" max="3" width="18" customWidth="1"/>
    <col min="4" max="6" width="7" customWidth="1"/>
    <col min="7" max="8" width="10" customWidth="1"/>
    <col min="9" max="10" width="12" customWidth="1"/>
  </cols>
  <sheetData>
    <row r="1" spans="1:10" ht="15.75" customHeight="1">
      <c r="A1" s="6" t="s">
        <v>1984</v>
      </c>
    </row>
    <row r="3" spans="1:10" ht="23.25" customHeight="1">
      <c r="A3" s="2" t="s">
        <v>112</v>
      </c>
      <c r="B3" s="2" t="s">
        <v>40</v>
      </c>
      <c r="C3" s="2" t="s">
        <v>113</v>
      </c>
      <c r="D3" s="2" t="s">
        <v>1979</v>
      </c>
      <c r="E3" s="2" t="s">
        <v>1980</v>
      </c>
      <c r="F3" s="2" t="s">
        <v>1985</v>
      </c>
      <c r="G3" s="2" t="s">
        <v>1982</v>
      </c>
      <c r="H3" s="2" t="s">
        <v>1986</v>
      </c>
      <c r="I3" s="2" t="s">
        <v>1948</v>
      </c>
      <c r="J3" s="2" t="s">
        <v>1955</v>
      </c>
    </row>
    <row r="4" spans="1:10" ht="15" customHeight="1">
      <c r="A4" s="56">
        <v>7</v>
      </c>
      <c r="B4" s="56">
        <v>1942</v>
      </c>
      <c r="C4" s="56" t="s">
        <v>22</v>
      </c>
      <c r="D4" s="56">
        <v>24</v>
      </c>
      <c r="E4" s="56">
        <v>24</v>
      </c>
      <c r="F4" s="56">
        <v>20</v>
      </c>
      <c r="G4" s="61">
        <v>1.28</v>
      </c>
      <c r="H4" s="67">
        <v>37765</v>
      </c>
      <c r="I4" s="60">
        <v>5600</v>
      </c>
      <c r="J4" s="57">
        <f>I4/Premissas!$C$16</f>
        <v>215.38461538461539</v>
      </c>
    </row>
    <row r="5" spans="1:10" ht="15" customHeight="1">
      <c r="A5" s="56">
        <v>7</v>
      </c>
      <c r="B5" s="56">
        <v>1942</v>
      </c>
      <c r="C5" s="56" t="s">
        <v>19</v>
      </c>
      <c r="D5" s="56">
        <v>33</v>
      </c>
      <c r="E5" s="56">
        <v>33</v>
      </c>
      <c r="F5" s="56">
        <v>22</v>
      </c>
      <c r="G5" s="61">
        <v>2.4</v>
      </c>
      <c r="H5" s="67">
        <v>26547</v>
      </c>
      <c r="I5" s="60">
        <v>15050</v>
      </c>
      <c r="J5" s="57">
        <f>I5/Premissas!$C$16</f>
        <v>578.84615384615381</v>
      </c>
    </row>
    <row r="6" spans="1:10" ht="15" customHeight="1">
      <c r="A6" s="56">
        <v>7</v>
      </c>
      <c r="B6" s="56">
        <v>1942</v>
      </c>
      <c r="C6" s="56" t="s">
        <v>21</v>
      </c>
      <c r="D6" s="56">
        <v>20</v>
      </c>
      <c r="E6" s="56">
        <v>20</v>
      </c>
      <c r="F6" s="56">
        <v>16</v>
      </c>
      <c r="G6" s="61">
        <v>1.47</v>
      </c>
      <c r="H6" s="67">
        <v>10605</v>
      </c>
      <c r="I6" s="60">
        <v>4400</v>
      </c>
      <c r="J6" s="57">
        <f>I6/Premissas!$C$16</f>
        <v>169.23076923076923</v>
      </c>
    </row>
    <row r="7" spans="1:10" ht="15" customHeight="1">
      <c r="A7" s="56">
        <v>7</v>
      </c>
      <c r="B7" s="56">
        <v>1942</v>
      </c>
      <c r="C7" s="56" t="s">
        <v>20</v>
      </c>
      <c r="D7" s="56">
        <v>10</v>
      </c>
      <c r="E7" s="56">
        <v>10</v>
      </c>
      <c r="F7" s="56">
        <v>17</v>
      </c>
      <c r="G7" s="61">
        <v>1.06</v>
      </c>
      <c r="H7" s="67">
        <v>15412</v>
      </c>
      <c r="I7" s="60">
        <v>2250</v>
      </c>
      <c r="J7" s="57">
        <f>I7/Premissas!$C$16</f>
        <v>86.538461538461533</v>
      </c>
    </row>
    <row r="8" spans="1:10" ht="15" customHeight="1">
      <c r="A8" s="56">
        <v>7</v>
      </c>
      <c r="B8" s="56">
        <v>1953</v>
      </c>
      <c r="C8" s="56" t="s">
        <v>22</v>
      </c>
      <c r="D8" s="56">
        <v>16</v>
      </c>
      <c r="E8" s="56">
        <v>16</v>
      </c>
      <c r="F8" s="56">
        <v>19</v>
      </c>
      <c r="G8" s="61">
        <v>2.2599999999999998</v>
      </c>
      <c r="H8" s="67">
        <v>25487</v>
      </c>
      <c r="I8" s="60">
        <v>9850</v>
      </c>
      <c r="J8" s="57">
        <f>I8/Premissas!$C$16</f>
        <v>378.84615384615387</v>
      </c>
    </row>
    <row r="9" spans="1:10" ht="15" customHeight="1">
      <c r="A9" s="56">
        <v>7</v>
      </c>
      <c r="B9" s="56">
        <v>1953</v>
      </c>
      <c r="C9" s="56" t="s">
        <v>19</v>
      </c>
      <c r="D9" s="56">
        <v>15</v>
      </c>
      <c r="E9" s="56">
        <v>15</v>
      </c>
      <c r="F9" s="56">
        <v>18</v>
      </c>
      <c r="G9" s="61">
        <v>3.63</v>
      </c>
      <c r="H9" s="67">
        <v>9665</v>
      </c>
      <c r="I9" s="60">
        <v>8800</v>
      </c>
      <c r="J9" s="57">
        <f>I9/Premissas!$C$16</f>
        <v>338.46153846153845</v>
      </c>
    </row>
    <row r="10" spans="1:10" ht="15" customHeight="1">
      <c r="A10" s="56">
        <v>7</v>
      </c>
      <c r="B10" s="56">
        <v>1953</v>
      </c>
      <c r="C10" s="56" t="s">
        <v>21</v>
      </c>
      <c r="D10" s="56">
        <v>26</v>
      </c>
      <c r="E10" s="56">
        <v>26</v>
      </c>
      <c r="F10" s="56">
        <v>15</v>
      </c>
      <c r="G10" s="61">
        <v>1.66</v>
      </c>
      <c r="H10" s="67">
        <v>15689</v>
      </c>
      <c r="I10" s="60">
        <v>8050</v>
      </c>
      <c r="J10" s="57">
        <f>I10/Premissas!$C$16</f>
        <v>309.61538461538464</v>
      </c>
    </row>
    <row r="11" spans="1:10" ht="15" customHeight="1">
      <c r="A11" s="56">
        <v>7</v>
      </c>
      <c r="B11" s="56">
        <v>1953</v>
      </c>
      <c r="C11" s="56" t="s">
        <v>20</v>
      </c>
      <c r="D11" s="56">
        <v>20</v>
      </c>
      <c r="E11" s="56">
        <v>20</v>
      </c>
      <c r="F11" s="56">
        <v>19</v>
      </c>
      <c r="G11" s="61">
        <v>2.19</v>
      </c>
      <c r="H11" s="67">
        <v>18416</v>
      </c>
      <c r="I11" s="60">
        <v>9900</v>
      </c>
      <c r="J11" s="57">
        <f>I11/Premissas!$C$16</f>
        <v>380.76923076923077</v>
      </c>
    </row>
    <row r="12" spans="1:10" ht="15" customHeight="1">
      <c r="A12" s="56">
        <v>7</v>
      </c>
      <c r="B12" s="56">
        <v>1974</v>
      </c>
      <c r="C12" s="56" t="s">
        <v>22</v>
      </c>
      <c r="D12" s="56">
        <v>8</v>
      </c>
      <c r="E12" s="56">
        <v>8</v>
      </c>
      <c r="F12" s="56">
        <v>9</v>
      </c>
      <c r="G12" s="61">
        <v>3.38</v>
      </c>
      <c r="H12" s="67">
        <v>11457</v>
      </c>
      <c r="I12" s="60">
        <v>6000</v>
      </c>
      <c r="J12" s="57">
        <f>I12/Premissas!$C$16</f>
        <v>230.76923076923077</v>
      </c>
    </row>
    <row r="13" spans="1:10" ht="15" customHeight="1">
      <c r="A13" s="56">
        <v>7</v>
      </c>
      <c r="B13" s="56">
        <v>1974</v>
      </c>
      <c r="C13" s="56" t="s">
        <v>19</v>
      </c>
      <c r="D13" s="56">
        <v>9</v>
      </c>
      <c r="E13" s="56">
        <v>9</v>
      </c>
      <c r="F13" s="56">
        <v>22</v>
      </c>
      <c r="G13" s="61">
        <v>2.78</v>
      </c>
      <c r="H13" s="67">
        <v>2801</v>
      </c>
      <c r="I13" s="60">
        <v>4450</v>
      </c>
      <c r="J13" s="57">
        <f>I13/Premissas!$C$16</f>
        <v>171.15384615384616</v>
      </c>
    </row>
    <row r="14" spans="1:10" ht="15" customHeight="1">
      <c r="A14" s="56">
        <v>7</v>
      </c>
      <c r="B14" s="56">
        <v>1974</v>
      </c>
      <c r="C14" s="56" t="s">
        <v>21</v>
      </c>
      <c r="D14" s="56">
        <v>21</v>
      </c>
      <c r="E14" s="56">
        <v>21</v>
      </c>
      <c r="F14" s="56">
        <v>16</v>
      </c>
      <c r="G14" s="61">
        <v>1.95</v>
      </c>
      <c r="H14" s="67">
        <v>4914</v>
      </c>
      <c r="I14" s="60">
        <v>10850</v>
      </c>
      <c r="J14" s="57">
        <f>I14/Premissas!$C$16</f>
        <v>417.30769230769232</v>
      </c>
    </row>
    <row r="15" spans="1:10" ht="15" customHeight="1">
      <c r="A15" s="56">
        <v>7</v>
      </c>
      <c r="B15" s="56">
        <v>1974</v>
      </c>
      <c r="C15" s="56" t="s">
        <v>20</v>
      </c>
      <c r="D15" s="56">
        <v>8</v>
      </c>
      <c r="E15" s="56">
        <v>8</v>
      </c>
      <c r="F15" s="56">
        <v>41</v>
      </c>
      <c r="G15" s="61">
        <v>1.96</v>
      </c>
      <c r="H15" s="67">
        <v>10542</v>
      </c>
      <c r="I15" s="60">
        <v>3650</v>
      </c>
      <c r="J15" s="57">
        <f>I15/Premissas!$C$16</f>
        <v>140.38461538461539</v>
      </c>
    </row>
    <row r="16" spans="1:10" ht="15" customHeight="1">
      <c r="A16" s="56">
        <v>7</v>
      </c>
      <c r="B16" s="56">
        <v>1979</v>
      </c>
      <c r="C16" s="56" t="s">
        <v>22</v>
      </c>
      <c r="D16" s="56">
        <v>5</v>
      </c>
      <c r="E16" s="56">
        <v>5</v>
      </c>
      <c r="F16" s="56">
        <v>18</v>
      </c>
      <c r="G16" s="61">
        <v>1.43</v>
      </c>
      <c r="H16" s="67">
        <v>9363</v>
      </c>
      <c r="I16" s="60">
        <v>1450</v>
      </c>
      <c r="J16" s="57">
        <f>I16/Premissas!$C$16</f>
        <v>55.769230769230766</v>
      </c>
    </row>
    <row r="17" spans="1:10" ht="15" customHeight="1">
      <c r="A17" s="56">
        <v>7</v>
      </c>
      <c r="B17" s="56">
        <v>1979</v>
      </c>
      <c r="C17" s="56" t="s">
        <v>19</v>
      </c>
      <c r="D17" s="56">
        <v>8</v>
      </c>
      <c r="E17" s="56">
        <v>8</v>
      </c>
      <c r="F17" s="56">
        <v>22</v>
      </c>
      <c r="G17" s="61">
        <v>3.62</v>
      </c>
      <c r="H17" s="67">
        <v>4835</v>
      </c>
      <c r="I17" s="60">
        <v>1800</v>
      </c>
      <c r="J17" s="57">
        <f>I17/Premissas!$C$16</f>
        <v>69.230769230769226</v>
      </c>
    </row>
    <row r="18" spans="1:10" ht="15" customHeight="1">
      <c r="A18" s="56">
        <v>7</v>
      </c>
      <c r="B18" s="56">
        <v>1979</v>
      </c>
      <c r="C18" s="56" t="s">
        <v>21</v>
      </c>
      <c r="D18" s="56">
        <v>8</v>
      </c>
      <c r="E18" s="56">
        <v>8</v>
      </c>
      <c r="F18" s="56">
        <v>16</v>
      </c>
      <c r="G18" s="61">
        <v>0.69</v>
      </c>
      <c r="H18" s="67">
        <v>1559</v>
      </c>
      <c r="I18" s="60">
        <v>750</v>
      </c>
      <c r="J18" s="57">
        <f>I18/Premissas!$C$16</f>
        <v>28.846153846153847</v>
      </c>
    </row>
    <row r="19" spans="1:10" ht="15" customHeight="1">
      <c r="A19" s="56">
        <v>7</v>
      </c>
      <c r="B19" s="56">
        <v>1979</v>
      </c>
      <c r="C19" s="56" t="s">
        <v>20</v>
      </c>
      <c r="D19" s="56">
        <v>8</v>
      </c>
      <c r="E19" s="56">
        <v>8</v>
      </c>
      <c r="F19" s="56">
        <v>35</v>
      </c>
      <c r="G19" s="61">
        <v>1.3</v>
      </c>
      <c r="H19" s="67">
        <v>6953</v>
      </c>
      <c r="I19" s="60">
        <v>1250</v>
      </c>
      <c r="J19" s="57">
        <f>I19/Premissas!$C$16</f>
        <v>48.07692307692308</v>
      </c>
    </row>
    <row r="20" spans="1:10" ht="15" customHeight="1">
      <c r="A20" s="56">
        <v>7</v>
      </c>
      <c r="B20" s="56">
        <v>409</v>
      </c>
      <c r="C20" s="56" t="s">
        <v>22</v>
      </c>
      <c r="D20" s="56">
        <v>28</v>
      </c>
      <c r="E20" s="56">
        <v>28</v>
      </c>
      <c r="F20" s="56">
        <v>25</v>
      </c>
      <c r="G20" s="61">
        <v>1.51</v>
      </c>
      <c r="H20" s="67">
        <v>56904</v>
      </c>
      <c r="I20" s="60">
        <v>9750</v>
      </c>
      <c r="J20" s="57">
        <f>I20/Premissas!$C$16</f>
        <v>375</v>
      </c>
    </row>
    <row r="21" spans="1:10" ht="15" customHeight="1">
      <c r="A21" s="56">
        <v>7</v>
      </c>
      <c r="B21" s="56">
        <v>409</v>
      </c>
      <c r="C21" s="56" t="s">
        <v>19</v>
      </c>
      <c r="D21" s="56">
        <v>40</v>
      </c>
      <c r="E21" s="56">
        <v>40</v>
      </c>
      <c r="F21" s="56">
        <v>24</v>
      </c>
      <c r="G21" s="61">
        <v>2.0299999999999998</v>
      </c>
      <c r="H21" s="67">
        <v>14486</v>
      </c>
      <c r="I21" s="60">
        <v>20600</v>
      </c>
      <c r="J21" s="57">
        <f>I21/Premissas!$C$16</f>
        <v>792.30769230769226</v>
      </c>
    </row>
    <row r="22" spans="1:10" ht="15" customHeight="1">
      <c r="A22" s="56">
        <v>7</v>
      </c>
      <c r="B22" s="56">
        <v>409</v>
      </c>
      <c r="C22" s="56" t="s">
        <v>21</v>
      </c>
      <c r="D22" s="56">
        <v>86</v>
      </c>
      <c r="E22" s="56">
        <v>86</v>
      </c>
      <c r="F22" s="56">
        <v>22</v>
      </c>
      <c r="G22" s="61">
        <v>1.25</v>
      </c>
      <c r="H22" s="67">
        <v>14758</v>
      </c>
      <c r="I22" s="60">
        <v>18950</v>
      </c>
      <c r="J22" s="57">
        <f>I22/Premissas!$C$16</f>
        <v>728.84615384615381</v>
      </c>
    </row>
    <row r="23" spans="1:10" ht="15" customHeight="1">
      <c r="A23" s="56">
        <v>7</v>
      </c>
      <c r="B23" s="56">
        <v>409</v>
      </c>
      <c r="C23" s="56" t="s">
        <v>20</v>
      </c>
      <c r="D23" s="56">
        <v>41</v>
      </c>
      <c r="E23" s="56">
        <v>41</v>
      </c>
      <c r="F23" s="56">
        <v>25</v>
      </c>
      <c r="G23" s="61">
        <v>2.63</v>
      </c>
      <c r="H23" s="67">
        <v>33188</v>
      </c>
      <c r="I23" s="60">
        <v>18050</v>
      </c>
      <c r="J23" s="57">
        <f>I23/Premissas!$C$16</f>
        <v>694.23076923076928</v>
      </c>
    </row>
    <row r="24" spans="1:10" ht="15" customHeight="1">
      <c r="A24" s="56">
        <v>7</v>
      </c>
      <c r="B24" s="56">
        <v>7801</v>
      </c>
      <c r="C24" s="56" t="s">
        <v>22</v>
      </c>
      <c r="D24" s="56">
        <v>85</v>
      </c>
      <c r="E24" s="56">
        <v>85</v>
      </c>
      <c r="F24" s="56">
        <v>20</v>
      </c>
      <c r="G24" s="61">
        <v>0.53</v>
      </c>
      <c r="H24" s="67">
        <v>122861</v>
      </c>
      <c r="I24" s="60">
        <v>2000</v>
      </c>
      <c r="J24" s="57">
        <f>I24/Premissas!$C$16</f>
        <v>76.92307692307692</v>
      </c>
    </row>
    <row r="25" spans="1:10" ht="15" customHeight="1">
      <c r="A25" s="56">
        <v>7</v>
      </c>
      <c r="B25" s="56">
        <v>7801</v>
      </c>
      <c r="C25" s="56" t="s">
        <v>19</v>
      </c>
      <c r="D25" s="56">
        <v>93</v>
      </c>
      <c r="E25" s="56">
        <v>93</v>
      </c>
      <c r="F25" s="56">
        <v>22</v>
      </c>
      <c r="G25" s="61">
        <v>0.88</v>
      </c>
      <c r="H25" s="67">
        <v>38251</v>
      </c>
      <c r="I25" s="60">
        <v>5550</v>
      </c>
      <c r="J25" s="57">
        <f>I25/Premissas!$C$16</f>
        <v>213.46153846153845</v>
      </c>
    </row>
    <row r="26" spans="1:10" ht="15" customHeight="1">
      <c r="A26" s="56">
        <v>7</v>
      </c>
      <c r="B26" s="56">
        <v>7801</v>
      </c>
      <c r="C26" s="56" t="s">
        <v>21</v>
      </c>
      <c r="D26" s="56">
        <v>111</v>
      </c>
      <c r="E26" s="56">
        <v>111</v>
      </c>
      <c r="F26" s="56">
        <v>16</v>
      </c>
      <c r="G26" s="61">
        <v>0.68</v>
      </c>
      <c r="H26" s="67">
        <v>72353</v>
      </c>
      <c r="I26" s="60">
        <v>5500</v>
      </c>
      <c r="J26" s="57">
        <f>I26/Premissas!$C$16</f>
        <v>211.53846153846155</v>
      </c>
    </row>
    <row r="27" spans="1:10" ht="15" customHeight="1">
      <c r="A27" s="56">
        <v>7</v>
      </c>
      <c r="B27" s="56">
        <v>7801</v>
      </c>
      <c r="C27" s="56" t="s">
        <v>20</v>
      </c>
      <c r="D27" s="56">
        <v>53</v>
      </c>
      <c r="E27" s="56">
        <v>53</v>
      </c>
      <c r="F27" s="56">
        <v>17</v>
      </c>
      <c r="G27" s="61">
        <v>1.1399999999999999</v>
      </c>
      <c r="H27" s="67">
        <v>65365</v>
      </c>
      <c r="I27" s="60">
        <v>8050</v>
      </c>
      <c r="J27" s="57">
        <f>I27/Premissas!$C$16</f>
        <v>309.61538461538464</v>
      </c>
    </row>
    <row r="28" spans="1:10" ht="15" customHeight="1">
      <c r="A28" s="56">
        <v>7</v>
      </c>
      <c r="B28" s="56">
        <v>930</v>
      </c>
      <c r="C28" s="56" t="s">
        <v>22</v>
      </c>
      <c r="D28" s="56">
        <v>37</v>
      </c>
      <c r="E28" s="56">
        <v>37</v>
      </c>
      <c r="F28" s="56">
        <v>20</v>
      </c>
      <c r="G28" s="61">
        <v>1.46</v>
      </c>
      <c r="H28" s="67">
        <v>46854</v>
      </c>
      <c r="I28" s="60">
        <v>8900</v>
      </c>
      <c r="J28" s="57">
        <f>I28/Premissas!$C$16</f>
        <v>342.30769230769232</v>
      </c>
    </row>
    <row r="29" spans="1:10" ht="15" customHeight="1">
      <c r="A29" s="56">
        <v>7</v>
      </c>
      <c r="B29" s="56">
        <v>930</v>
      </c>
      <c r="C29" s="56" t="s">
        <v>19</v>
      </c>
      <c r="D29" s="56">
        <v>96</v>
      </c>
      <c r="E29" s="56">
        <v>96</v>
      </c>
      <c r="F29" s="56">
        <v>22</v>
      </c>
      <c r="G29" s="61">
        <v>2.06</v>
      </c>
      <c r="H29" s="67">
        <v>52135</v>
      </c>
      <c r="I29" s="60">
        <v>30700</v>
      </c>
      <c r="J29" s="57">
        <f>I29/Premissas!$C$16</f>
        <v>1180.7692307692307</v>
      </c>
    </row>
    <row r="30" spans="1:10" ht="15" customHeight="1">
      <c r="A30" s="56">
        <v>7</v>
      </c>
      <c r="B30" s="56">
        <v>930</v>
      </c>
      <c r="C30" s="56" t="s">
        <v>21</v>
      </c>
      <c r="D30" s="56">
        <v>39</v>
      </c>
      <c r="E30" s="56">
        <v>39</v>
      </c>
      <c r="F30" s="56">
        <v>16</v>
      </c>
      <c r="G30" s="61">
        <v>1.49</v>
      </c>
      <c r="H30" s="67">
        <v>17377</v>
      </c>
      <c r="I30" s="60">
        <v>11700</v>
      </c>
      <c r="J30" s="57">
        <f>I30/Premissas!$C$16</f>
        <v>450</v>
      </c>
    </row>
    <row r="31" spans="1:10" ht="15" customHeight="1">
      <c r="A31" s="56">
        <v>7</v>
      </c>
      <c r="B31" s="56">
        <v>930</v>
      </c>
      <c r="C31" s="56" t="s">
        <v>20</v>
      </c>
      <c r="D31" s="56">
        <v>36</v>
      </c>
      <c r="E31" s="56">
        <v>36</v>
      </c>
      <c r="F31" s="56">
        <v>17</v>
      </c>
      <c r="G31" s="61">
        <v>1.36</v>
      </c>
      <c r="H31" s="67">
        <v>59382</v>
      </c>
      <c r="I31" s="60">
        <v>9850</v>
      </c>
      <c r="J31" s="57">
        <f>I31/Premissas!$C$16</f>
        <v>378.84615384615387</v>
      </c>
    </row>
    <row r="32" spans="1:10" ht="15" customHeight="1">
      <c r="A32" s="56">
        <v>8</v>
      </c>
      <c r="B32" s="56">
        <v>1942</v>
      </c>
      <c r="C32" s="56" t="s">
        <v>22</v>
      </c>
      <c r="D32" s="56">
        <v>31</v>
      </c>
      <c r="E32" s="56">
        <v>31</v>
      </c>
      <c r="F32" s="56">
        <v>20</v>
      </c>
      <c r="G32" s="61">
        <v>1.01</v>
      </c>
      <c r="H32" s="67">
        <v>41629</v>
      </c>
      <c r="I32" s="60">
        <v>3550</v>
      </c>
      <c r="J32" s="57">
        <f>I32/Premissas!$C$16</f>
        <v>136.53846153846155</v>
      </c>
    </row>
    <row r="33" spans="1:10" ht="15" customHeight="1">
      <c r="A33" s="56">
        <v>8</v>
      </c>
      <c r="B33" s="56">
        <v>1942</v>
      </c>
      <c r="C33" s="56" t="s">
        <v>19</v>
      </c>
      <c r="D33" s="56">
        <v>32</v>
      </c>
      <c r="E33" s="56">
        <v>32</v>
      </c>
      <c r="F33" s="56">
        <v>22</v>
      </c>
      <c r="G33" s="61">
        <v>2.71</v>
      </c>
      <c r="H33" s="67">
        <v>24934</v>
      </c>
      <c r="I33" s="60">
        <v>14350</v>
      </c>
      <c r="J33" s="57">
        <f>I33/Premissas!$C$16</f>
        <v>551.92307692307691</v>
      </c>
    </row>
    <row r="34" spans="1:10" ht="15" customHeight="1">
      <c r="A34" s="56">
        <v>8</v>
      </c>
      <c r="B34" s="56">
        <v>1942</v>
      </c>
      <c r="C34" s="56" t="s">
        <v>21</v>
      </c>
      <c r="D34" s="56">
        <v>19</v>
      </c>
      <c r="E34" s="56">
        <v>19</v>
      </c>
      <c r="F34" s="56">
        <v>16</v>
      </c>
      <c r="G34" s="61">
        <v>1.38</v>
      </c>
      <c r="H34" s="67">
        <v>10878</v>
      </c>
      <c r="I34" s="60">
        <v>2950</v>
      </c>
      <c r="J34" s="57">
        <f>I34/Premissas!$C$16</f>
        <v>113.46153846153847</v>
      </c>
    </row>
    <row r="35" spans="1:10" ht="15" customHeight="1">
      <c r="A35" s="56">
        <v>8</v>
      </c>
      <c r="B35" s="56">
        <v>1942</v>
      </c>
      <c r="C35" s="56" t="s">
        <v>20</v>
      </c>
      <c r="D35" s="56">
        <v>13</v>
      </c>
      <c r="E35" s="56">
        <v>13</v>
      </c>
      <c r="F35" s="56">
        <v>17</v>
      </c>
      <c r="G35" s="61">
        <v>0.98</v>
      </c>
      <c r="H35" s="67">
        <v>16076</v>
      </c>
      <c r="I35" s="60">
        <v>2200</v>
      </c>
      <c r="J35" s="57">
        <f>I35/Premissas!$C$16</f>
        <v>84.615384615384613</v>
      </c>
    </row>
    <row r="36" spans="1:10" ht="15" customHeight="1">
      <c r="A36" s="56">
        <v>8</v>
      </c>
      <c r="B36" s="56">
        <v>1953</v>
      </c>
      <c r="C36" s="56" t="s">
        <v>22</v>
      </c>
      <c r="D36" s="56">
        <v>15</v>
      </c>
      <c r="E36" s="56">
        <v>15</v>
      </c>
      <c r="F36" s="56">
        <v>19</v>
      </c>
      <c r="G36" s="61">
        <v>2.2999999999999998</v>
      </c>
      <c r="H36" s="67">
        <v>26439</v>
      </c>
      <c r="I36" s="60">
        <v>10050</v>
      </c>
      <c r="J36" s="57">
        <f>I36/Premissas!$C$16</f>
        <v>386.53846153846155</v>
      </c>
    </row>
    <row r="37" spans="1:10" ht="15" customHeight="1">
      <c r="A37" s="56">
        <v>8</v>
      </c>
      <c r="B37" s="56">
        <v>1953</v>
      </c>
      <c r="C37" s="56" t="s">
        <v>19</v>
      </c>
      <c r="D37" s="56">
        <v>20</v>
      </c>
      <c r="E37" s="56">
        <v>20</v>
      </c>
      <c r="F37" s="56">
        <v>18</v>
      </c>
      <c r="G37" s="61">
        <v>3.99</v>
      </c>
      <c r="H37" s="67">
        <v>10319</v>
      </c>
      <c r="I37" s="60">
        <v>10050</v>
      </c>
      <c r="J37" s="57">
        <f>I37/Premissas!$C$16</f>
        <v>386.53846153846155</v>
      </c>
    </row>
    <row r="38" spans="1:10" ht="15" customHeight="1">
      <c r="A38" s="56">
        <v>8</v>
      </c>
      <c r="B38" s="56">
        <v>1953</v>
      </c>
      <c r="C38" s="56" t="s">
        <v>21</v>
      </c>
      <c r="D38" s="56">
        <v>20</v>
      </c>
      <c r="E38" s="56">
        <v>20</v>
      </c>
      <c r="F38" s="56">
        <v>15</v>
      </c>
      <c r="G38" s="61">
        <v>2.66</v>
      </c>
      <c r="H38" s="67">
        <v>14756</v>
      </c>
      <c r="I38" s="60">
        <v>5400</v>
      </c>
      <c r="J38" s="57">
        <f>I38/Premissas!$C$16</f>
        <v>207.69230769230768</v>
      </c>
    </row>
    <row r="39" spans="1:10" ht="15" customHeight="1">
      <c r="A39" s="56">
        <v>8</v>
      </c>
      <c r="B39" s="56">
        <v>1953</v>
      </c>
      <c r="C39" s="56" t="s">
        <v>20</v>
      </c>
      <c r="D39" s="56">
        <v>25</v>
      </c>
      <c r="E39" s="56">
        <v>25</v>
      </c>
      <c r="F39" s="56">
        <v>19</v>
      </c>
      <c r="G39" s="61">
        <v>1.96</v>
      </c>
      <c r="H39" s="67">
        <v>16982</v>
      </c>
      <c r="I39" s="60">
        <v>10600</v>
      </c>
      <c r="J39" s="57">
        <f>I39/Premissas!$C$16</f>
        <v>407.69230769230768</v>
      </c>
    </row>
    <row r="40" spans="1:10" ht="15" customHeight="1">
      <c r="A40" s="56">
        <v>8</v>
      </c>
      <c r="B40" s="56">
        <v>1965</v>
      </c>
      <c r="C40" s="56" t="s">
        <v>22</v>
      </c>
      <c r="D40" s="56">
        <v>79</v>
      </c>
      <c r="E40" s="56">
        <v>79</v>
      </c>
      <c r="F40" s="56">
        <v>20</v>
      </c>
      <c r="G40" s="61">
        <v>0.57999999999999996</v>
      </c>
      <c r="H40" s="67">
        <v>144653</v>
      </c>
      <c r="I40" s="60">
        <v>950</v>
      </c>
      <c r="J40" s="57">
        <f>I40/Premissas!$C$16</f>
        <v>36.53846153846154</v>
      </c>
    </row>
    <row r="41" spans="1:10" ht="15" customHeight="1">
      <c r="A41" s="56">
        <v>8</v>
      </c>
      <c r="B41" s="56">
        <v>1965</v>
      </c>
      <c r="C41" s="56" t="s">
        <v>19</v>
      </c>
      <c r="D41" s="56">
        <v>85</v>
      </c>
      <c r="E41" s="56">
        <v>85</v>
      </c>
      <c r="F41" s="56">
        <v>22</v>
      </c>
      <c r="G41" s="61">
        <v>0.88</v>
      </c>
      <c r="H41" s="67">
        <v>55639</v>
      </c>
      <c r="I41" s="60">
        <v>7050</v>
      </c>
      <c r="J41" s="57">
        <f>I41/Premissas!$C$16</f>
        <v>271.15384615384613</v>
      </c>
    </row>
    <row r="42" spans="1:10" ht="15" customHeight="1">
      <c r="A42" s="56">
        <v>8</v>
      </c>
      <c r="B42" s="56">
        <v>1965</v>
      </c>
      <c r="C42" s="56" t="s">
        <v>21</v>
      </c>
      <c r="D42" s="56">
        <v>95</v>
      </c>
      <c r="E42" s="56">
        <v>95</v>
      </c>
      <c r="F42" s="56">
        <v>16</v>
      </c>
      <c r="G42" s="61">
        <v>1</v>
      </c>
      <c r="H42" s="67">
        <v>83749</v>
      </c>
      <c r="I42" s="60">
        <v>11150</v>
      </c>
      <c r="J42" s="57">
        <f>I42/Premissas!$C$16</f>
        <v>428.84615384615387</v>
      </c>
    </row>
    <row r="43" spans="1:10" ht="15" customHeight="1">
      <c r="A43" s="56">
        <v>8</v>
      </c>
      <c r="B43" s="56">
        <v>1965</v>
      </c>
      <c r="C43" s="56" t="s">
        <v>20</v>
      </c>
      <c r="D43" s="56">
        <v>49</v>
      </c>
      <c r="E43" s="56">
        <v>49</v>
      </c>
      <c r="F43" s="56">
        <v>17</v>
      </c>
      <c r="G43" s="61">
        <v>1.71</v>
      </c>
      <c r="H43" s="67">
        <v>84640</v>
      </c>
      <c r="I43" s="60">
        <v>15000</v>
      </c>
      <c r="J43" s="57">
        <f>I43/Premissas!$C$16</f>
        <v>576.92307692307691</v>
      </c>
    </row>
    <row r="44" spans="1:10" ht="15" customHeight="1">
      <c r="A44" s="56">
        <v>8</v>
      </c>
      <c r="B44" s="56">
        <v>1974</v>
      </c>
      <c r="C44" s="56" t="s">
        <v>22</v>
      </c>
      <c r="D44" s="56">
        <v>7</v>
      </c>
      <c r="E44" s="56">
        <v>7</v>
      </c>
      <c r="F44" s="56">
        <v>9</v>
      </c>
      <c r="G44" s="61">
        <v>2.83</v>
      </c>
      <c r="H44" s="67">
        <v>9912</v>
      </c>
      <c r="I44" s="60">
        <v>4700</v>
      </c>
      <c r="J44" s="57">
        <f>I44/Premissas!$C$16</f>
        <v>180.76923076923077</v>
      </c>
    </row>
    <row r="45" spans="1:10" ht="15" customHeight="1">
      <c r="A45" s="56">
        <v>8</v>
      </c>
      <c r="B45" s="56">
        <v>1974</v>
      </c>
      <c r="C45" s="56" t="s">
        <v>19</v>
      </c>
      <c r="D45" s="56">
        <v>9</v>
      </c>
      <c r="E45" s="56">
        <v>9</v>
      </c>
      <c r="F45" s="56">
        <v>22</v>
      </c>
      <c r="G45" s="61">
        <v>2.3199999999999998</v>
      </c>
      <c r="H45" s="67">
        <v>2317</v>
      </c>
      <c r="I45" s="60">
        <v>4800</v>
      </c>
      <c r="J45" s="57">
        <f>I45/Premissas!$C$16</f>
        <v>184.61538461538461</v>
      </c>
    </row>
    <row r="46" spans="1:10" ht="15" customHeight="1">
      <c r="A46" s="56">
        <v>8</v>
      </c>
      <c r="B46" s="56">
        <v>1974</v>
      </c>
      <c r="C46" s="56" t="s">
        <v>21</v>
      </c>
      <c r="D46" s="56">
        <v>19</v>
      </c>
      <c r="E46" s="56">
        <v>19</v>
      </c>
      <c r="F46" s="56">
        <v>16</v>
      </c>
      <c r="G46" s="61">
        <v>2.2400000000000002</v>
      </c>
      <c r="H46" s="67">
        <v>3678</v>
      </c>
      <c r="I46" s="60">
        <v>8600</v>
      </c>
      <c r="J46" s="57">
        <f>I46/Premissas!$C$16</f>
        <v>330.76923076923077</v>
      </c>
    </row>
    <row r="47" spans="1:10" ht="15" customHeight="1">
      <c r="A47" s="56">
        <v>8</v>
      </c>
      <c r="B47" s="56">
        <v>1974</v>
      </c>
      <c r="C47" s="56" t="s">
        <v>20</v>
      </c>
      <c r="D47" s="56">
        <v>8</v>
      </c>
      <c r="E47" s="56">
        <v>8</v>
      </c>
      <c r="F47" s="56">
        <v>41</v>
      </c>
      <c r="G47" s="61">
        <v>1.3</v>
      </c>
      <c r="H47" s="67">
        <v>8678</v>
      </c>
      <c r="I47" s="60">
        <v>2300</v>
      </c>
      <c r="J47" s="57">
        <f>I47/Premissas!$C$16</f>
        <v>88.461538461538467</v>
      </c>
    </row>
    <row r="48" spans="1:10" ht="15" customHeight="1">
      <c r="A48" s="56">
        <v>8</v>
      </c>
      <c r="B48" s="56">
        <v>1979</v>
      </c>
      <c r="C48" s="56" t="s">
        <v>22</v>
      </c>
      <c r="D48" s="56">
        <v>6</v>
      </c>
      <c r="E48" s="56">
        <v>6</v>
      </c>
      <c r="F48" s="56">
        <v>18</v>
      </c>
      <c r="G48" s="61">
        <v>1.47</v>
      </c>
      <c r="H48" s="67">
        <v>10043</v>
      </c>
      <c r="I48" s="60">
        <v>1900</v>
      </c>
      <c r="J48" s="57">
        <f>I48/Premissas!$C$16</f>
        <v>73.07692307692308</v>
      </c>
    </row>
    <row r="49" spans="1:10" ht="15" customHeight="1">
      <c r="A49" s="56">
        <v>8</v>
      </c>
      <c r="B49" s="56">
        <v>1979</v>
      </c>
      <c r="C49" s="56" t="s">
        <v>19</v>
      </c>
      <c r="D49" s="56">
        <v>7</v>
      </c>
      <c r="E49" s="56">
        <v>7</v>
      </c>
      <c r="F49" s="56">
        <v>22</v>
      </c>
      <c r="G49" s="61">
        <v>1.4</v>
      </c>
      <c r="H49" s="67">
        <v>9850</v>
      </c>
      <c r="I49" s="60">
        <v>1900</v>
      </c>
      <c r="J49" s="57">
        <f>I49/Premissas!$C$16</f>
        <v>73.07692307692308</v>
      </c>
    </row>
    <row r="50" spans="1:10" ht="15" customHeight="1">
      <c r="A50" s="56">
        <v>8</v>
      </c>
      <c r="B50" s="56">
        <v>1979</v>
      </c>
      <c r="C50" s="56" t="s">
        <v>21</v>
      </c>
      <c r="D50" s="56">
        <v>9</v>
      </c>
      <c r="E50" s="56">
        <v>9</v>
      </c>
      <c r="F50" s="56">
        <v>16</v>
      </c>
      <c r="G50" s="61">
        <v>0.81</v>
      </c>
      <c r="H50" s="67">
        <v>1482</v>
      </c>
      <c r="I50" s="60">
        <v>1200</v>
      </c>
      <c r="J50" s="57">
        <f>I50/Premissas!$C$16</f>
        <v>46.153846153846153</v>
      </c>
    </row>
    <row r="51" spans="1:10" ht="15" customHeight="1">
      <c r="A51" s="56">
        <v>8</v>
      </c>
      <c r="B51" s="56">
        <v>1979</v>
      </c>
      <c r="C51" s="56" t="s">
        <v>20</v>
      </c>
      <c r="D51" s="56">
        <v>9</v>
      </c>
      <c r="E51" s="56">
        <v>9</v>
      </c>
      <c r="F51" s="56">
        <v>35</v>
      </c>
      <c r="G51" s="61">
        <v>1.8</v>
      </c>
      <c r="H51" s="67">
        <v>6367</v>
      </c>
      <c r="I51" s="60">
        <v>1350</v>
      </c>
      <c r="J51" s="57">
        <f>I51/Premissas!$C$16</f>
        <v>51.92307692307692</v>
      </c>
    </row>
    <row r="52" spans="1:10" ht="15" customHeight="1">
      <c r="A52" s="56">
        <v>8</v>
      </c>
      <c r="B52" s="56">
        <v>409</v>
      </c>
      <c r="C52" s="56" t="s">
        <v>22</v>
      </c>
      <c r="D52" s="56">
        <v>30</v>
      </c>
      <c r="E52" s="56">
        <v>30</v>
      </c>
      <c r="F52" s="56">
        <v>25</v>
      </c>
      <c r="G52" s="61">
        <v>1.6</v>
      </c>
      <c r="H52" s="67">
        <v>56775</v>
      </c>
      <c r="I52" s="60">
        <v>11050</v>
      </c>
      <c r="J52" s="57">
        <f>I52/Premissas!$C$16</f>
        <v>425</v>
      </c>
    </row>
    <row r="53" spans="1:10" ht="15" customHeight="1">
      <c r="A53" s="56">
        <v>8</v>
      </c>
      <c r="B53" s="56">
        <v>409</v>
      </c>
      <c r="C53" s="56" t="s">
        <v>19</v>
      </c>
      <c r="D53" s="56">
        <v>40</v>
      </c>
      <c r="E53" s="56">
        <v>40</v>
      </c>
      <c r="F53" s="56">
        <v>24</v>
      </c>
      <c r="G53" s="61">
        <v>2.02</v>
      </c>
      <c r="H53" s="67">
        <v>11638</v>
      </c>
      <c r="I53" s="60">
        <v>15200</v>
      </c>
      <c r="J53" s="57">
        <f>I53/Premissas!$C$16</f>
        <v>584.61538461538464</v>
      </c>
    </row>
    <row r="54" spans="1:10" ht="15" customHeight="1">
      <c r="A54" s="56">
        <v>8</v>
      </c>
      <c r="B54" s="56">
        <v>409</v>
      </c>
      <c r="C54" s="56" t="s">
        <v>21</v>
      </c>
      <c r="D54" s="56">
        <v>79</v>
      </c>
      <c r="E54" s="56">
        <v>79</v>
      </c>
      <c r="F54" s="56">
        <v>22</v>
      </c>
      <c r="G54" s="61">
        <v>1.06</v>
      </c>
      <c r="H54" s="67">
        <v>14689</v>
      </c>
      <c r="I54" s="60">
        <v>14500</v>
      </c>
      <c r="J54" s="57">
        <f>I54/Premissas!$C$16</f>
        <v>557.69230769230774</v>
      </c>
    </row>
    <row r="55" spans="1:10" ht="15" customHeight="1">
      <c r="A55" s="56">
        <v>8</v>
      </c>
      <c r="B55" s="56">
        <v>409</v>
      </c>
      <c r="C55" s="56" t="s">
        <v>20</v>
      </c>
      <c r="D55" s="56">
        <v>39</v>
      </c>
      <c r="E55" s="56">
        <v>39</v>
      </c>
      <c r="F55" s="56">
        <v>25</v>
      </c>
      <c r="G55" s="61">
        <v>2.62</v>
      </c>
      <c r="H55" s="67">
        <v>30843</v>
      </c>
      <c r="I55" s="60">
        <v>12100</v>
      </c>
      <c r="J55" s="57">
        <f>I55/Premissas!$C$16</f>
        <v>465.38461538461536</v>
      </c>
    </row>
    <row r="56" spans="1:10" ht="15" customHeight="1">
      <c r="A56" s="56">
        <v>8</v>
      </c>
      <c r="B56" s="56">
        <v>7801</v>
      </c>
      <c r="C56" s="56" t="s">
        <v>22</v>
      </c>
      <c r="D56" s="56">
        <v>88</v>
      </c>
      <c r="E56" s="56">
        <v>88</v>
      </c>
      <c r="F56" s="56">
        <v>20</v>
      </c>
      <c r="G56" s="61">
        <v>0.57999999999999996</v>
      </c>
      <c r="H56" s="67">
        <v>160839</v>
      </c>
      <c r="I56" s="60">
        <v>1300</v>
      </c>
      <c r="J56" s="57">
        <f>I56/Premissas!$C$16</f>
        <v>50</v>
      </c>
    </row>
    <row r="57" spans="1:10" ht="15" customHeight="1">
      <c r="A57" s="56">
        <v>8</v>
      </c>
      <c r="B57" s="56">
        <v>7801</v>
      </c>
      <c r="C57" s="56" t="s">
        <v>19</v>
      </c>
      <c r="D57" s="56">
        <v>99</v>
      </c>
      <c r="E57" s="56">
        <v>99</v>
      </c>
      <c r="F57" s="56">
        <v>22</v>
      </c>
      <c r="G57" s="61">
        <v>0.81</v>
      </c>
      <c r="H57" s="67">
        <v>60054</v>
      </c>
      <c r="I57" s="60">
        <v>7050</v>
      </c>
      <c r="J57" s="57">
        <f>I57/Premissas!$C$16</f>
        <v>271.15384615384613</v>
      </c>
    </row>
    <row r="58" spans="1:10" ht="15" customHeight="1">
      <c r="A58" s="56">
        <v>8</v>
      </c>
      <c r="B58" s="56">
        <v>7801</v>
      </c>
      <c r="C58" s="56" t="s">
        <v>21</v>
      </c>
      <c r="D58" s="56">
        <v>126</v>
      </c>
      <c r="E58" s="56">
        <v>126</v>
      </c>
      <c r="F58" s="56">
        <v>16</v>
      </c>
      <c r="G58" s="61">
        <v>0.88</v>
      </c>
      <c r="H58" s="67">
        <v>96071</v>
      </c>
      <c r="I58" s="60">
        <v>12500</v>
      </c>
      <c r="J58" s="57">
        <f>I58/Premissas!$C$16</f>
        <v>480.76923076923077</v>
      </c>
    </row>
    <row r="59" spans="1:10" ht="15" customHeight="1">
      <c r="A59" s="56">
        <v>8</v>
      </c>
      <c r="B59" s="56">
        <v>7801</v>
      </c>
      <c r="C59" s="56" t="s">
        <v>20</v>
      </c>
      <c r="D59" s="56">
        <v>63</v>
      </c>
      <c r="E59" s="56">
        <v>63</v>
      </c>
      <c r="F59" s="56">
        <v>17</v>
      </c>
      <c r="G59" s="61">
        <v>1.69</v>
      </c>
      <c r="H59" s="67">
        <v>93966</v>
      </c>
      <c r="I59" s="60">
        <v>17700</v>
      </c>
      <c r="J59" s="57">
        <f>I59/Premissas!$C$16</f>
        <v>680.76923076923072</v>
      </c>
    </row>
    <row r="60" spans="1:10" ht="15" customHeight="1">
      <c r="A60" s="56">
        <v>8</v>
      </c>
      <c r="B60" s="56">
        <v>930</v>
      </c>
      <c r="C60" s="56" t="s">
        <v>22</v>
      </c>
      <c r="D60" s="56">
        <v>37</v>
      </c>
      <c r="E60" s="56">
        <v>37</v>
      </c>
      <c r="F60" s="56">
        <v>20</v>
      </c>
      <c r="G60" s="61">
        <v>1.36</v>
      </c>
      <c r="H60" s="67">
        <v>47681</v>
      </c>
      <c r="I60" s="60">
        <v>7150</v>
      </c>
      <c r="J60" s="57">
        <f>I60/Premissas!$C$16</f>
        <v>275</v>
      </c>
    </row>
    <row r="61" spans="1:10" ht="15" customHeight="1">
      <c r="A61" s="56">
        <v>8</v>
      </c>
      <c r="B61" s="56">
        <v>930</v>
      </c>
      <c r="C61" s="56" t="s">
        <v>19</v>
      </c>
      <c r="D61" s="56">
        <v>88</v>
      </c>
      <c r="E61" s="56">
        <v>88</v>
      </c>
      <c r="F61" s="56">
        <v>22</v>
      </c>
      <c r="G61" s="61">
        <v>1.36</v>
      </c>
      <c r="H61" s="67">
        <v>47111</v>
      </c>
      <c r="I61" s="60">
        <v>23500</v>
      </c>
      <c r="J61" s="57">
        <f>I61/Premissas!$C$16</f>
        <v>903.84615384615381</v>
      </c>
    </row>
    <row r="62" spans="1:10" ht="15" customHeight="1">
      <c r="A62" s="56">
        <v>8</v>
      </c>
      <c r="B62" s="56">
        <v>930</v>
      </c>
      <c r="C62" s="56" t="s">
        <v>21</v>
      </c>
      <c r="D62" s="56">
        <v>33</v>
      </c>
      <c r="E62" s="56">
        <v>33</v>
      </c>
      <c r="F62" s="56">
        <v>16</v>
      </c>
      <c r="G62" s="61">
        <v>1.68</v>
      </c>
      <c r="H62" s="67">
        <v>17534</v>
      </c>
      <c r="I62" s="60">
        <v>11650</v>
      </c>
      <c r="J62" s="57">
        <f>I62/Premissas!$C$16</f>
        <v>448.07692307692309</v>
      </c>
    </row>
    <row r="63" spans="1:10" ht="15" customHeight="1">
      <c r="A63" s="56">
        <v>8</v>
      </c>
      <c r="B63" s="56">
        <v>930</v>
      </c>
      <c r="C63" s="56" t="s">
        <v>20</v>
      </c>
      <c r="D63" s="56">
        <v>37</v>
      </c>
      <c r="E63" s="56">
        <v>37</v>
      </c>
      <c r="F63" s="56">
        <v>17</v>
      </c>
      <c r="G63" s="61">
        <v>1.83</v>
      </c>
      <c r="H63" s="67">
        <v>54126</v>
      </c>
      <c r="I63" s="60">
        <v>12850</v>
      </c>
      <c r="J63" s="57">
        <f>I63/Premissas!$C$16</f>
        <v>494.23076923076923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Normal="100" workbookViewId="0"/>
  </sheetViews>
  <sheetFormatPr defaultColWidth="8.7109375" defaultRowHeight="15"/>
  <cols>
    <col min="1" max="1" width="6" customWidth="1"/>
    <col min="2" max="2" width="14" customWidth="1"/>
    <col min="3" max="4" width="13" customWidth="1"/>
    <col min="5" max="5" width="10" customWidth="1"/>
    <col min="6" max="6" width="9" customWidth="1"/>
    <col min="7" max="8" width="13" customWidth="1"/>
  </cols>
  <sheetData>
    <row r="1" spans="1:8" ht="15.75" customHeight="1">
      <c r="A1" s="6" t="s">
        <v>1987</v>
      </c>
    </row>
    <row r="3" spans="1:8" ht="23.25" customHeight="1">
      <c r="A3" s="2" t="s">
        <v>112</v>
      </c>
      <c r="B3" s="2" t="s">
        <v>93</v>
      </c>
      <c r="C3" s="2" t="s">
        <v>123</v>
      </c>
      <c r="D3" s="2" t="s">
        <v>124</v>
      </c>
      <c r="E3" s="2" t="s">
        <v>1988</v>
      </c>
      <c r="F3" s="2" t="s">
        <v>1989</v>
      </c>
      <c r="G3" s="2" t="s">
        <v>1948</v>
      </c>
      <c r="H3" s="2" t="s">
        <v>1955</v>
      </c>
    </row>
    <row r="4" spans="1:8" ht="15" customHeight="1">
      <c r="A4" s="56">
        <v>7</v>
      </c>
      <c r="B4" s="56" t="s">
        <v>1990</v>
      </c>
      <c r="C4" s="60">
        <f>Premissas!E7</f>
        <v>0</v>
      </c>
      <c r="D4" s="57">
        <f>Premissas!F7</f>
        <v>0</v>
      </c>
      <c r="E4" s="56">
        <f>COUNTIFS(Consolidado_HC!A:A,A4,Consolidado_HC!L:L,0)</f>
        <v>345</v>
      </c>
      <c r="F4" s="66">
        <f t="shared" ref="F4:F15" si="0">IFERROR(E4/SUMIFS(E:E,A:A,A4),0)</f>
        <v>0.43781725888324874</v>
      </c>
      <c r="G4" s="60">
        <f t="shared" ref="G4:G15" si="1">E4*C4</f>
        <v>0</v>
      </c>
      <c r="H4" s="57">
        <f t="shared" ref="H4:H15" si="2">E4*D4</f>
        <v>0</v>
      </c>
    </row>
    <row r="5" spans="1:8" ht="15" customHeight="1">
      <c r="A5" s="56">
        <v>7</v>
      </c>
      <c r="B5" s="56" t="s">
        <v>8</v>
      </c>
      <c r="C5" s="60">
        <f>Premissas!E8</f>
        <v>100</v>
      </c>
      <c r="D5" s="57">
        <f>Premissas!F8</f>
        <v>3.8461538461538463</v>
      </c>
      <c r="E5" s="56">
        <f>COUNTIFS(Consolidado_HC!A:A,A5,Consolidado_HC!L:L,100)</f>
        <v>81</v>
      </c>
      <c r="F5" s="66">
        <f t="shared" si="0"/>
        <v>0.10279187817258884</v>
      </c>
      <c r="G5" s="60">
        <f t="shared" si="1"/>
        <v>8100</v>
      </c>
      <c r="H5" s="57">
        <f t="shared" si="2"/>
        <v>311.53846153846155</v>
      </c>
    </row>
    <row r="6" spans="1:8" ht="15" customHeight="1">
      <c r="A6" s="56">
        <v>7</v>
      </c>
      <c r="B6" s="56" t="s">
        <v>9</v>
      </c>
      <c r="C6" s="60">
        <f>Premissas!E9</f>
        <v>200</v>
      </c>
      <c r="D6" s="57">
        <f>Premissas!F9</f>
        <v>7.6923076923076925</v>
      </c>
      <c r="E6" s="56">
        <f>COUNTIFS(Consolidado_HC!A:A,A6,Consolidado_HC!L:L,200)</f>
        <v>52</v>
      </c>
      <c r="F6" s="66">
        <f t="shared" si="0"/>
        <v>6.5989847715736044E-2</v>
      </c>
      <c r="G6" s="60">
        <f t="shared" si="1"/>
        <v>10400</v>
      </c>
      <c r="H6" s="57">
        <f t="shared" si="2"/>
        <v>400</v>
      </c>
    </row>
    <row r="7" spans="1:8" ht="15" customHeight="1">
      <c r="A7" s="56">
        <v>7</v>
      </c>
      <c r="B7" s="56" t="s">
        <v>10</v>
      </c>
      <c r="C7" s="60">
        <f>Premissas!E10</f>
        <v>350</v>
      </c>
      <c r="D7" s="57">
        <f>Premissas!F10</f>
        <v>13.461538461538462</v>
      </c>
      <c r="E7" s="56">
        <f>COUNTIFS(Consolidado_HC!A:A,A7,Consolidado_HC!L:L,350)</f>
        <v>50</v>
      </c>
      <c r="F7" s="66">
        <f t="shared" si="0"/>
        <v>6.3451776649746189E-2</v>
      </c>
      <c r="G7" s="60">
        <f t="shared" si="1"/>
        <v>17500</v>
      </c>
      <c r="H7" s="57">
        <f t="shared" si="2"/>
        <v>673.07692307692309</v>
      </c>
    </row>
    <row r="8" spans="1:8" ht="15" customHeight="1">
      <c r="A8" s="56">
        <v>7</v>
      </c>
      <c r="B8" s="56" t="s">
        <v>11</v>
      </c>
      <c r="C8" s="60">
        <f>Premissas!E11</f>
        <v>500</v>
      </c>
      <c r="D8" s="57">
        <f>Premissas!F11</f>
        <v>19.23076923076923</v>
      </c>
      <c r="E8" s="56">
        <f>COUNTIFS(Consolidado_HC!A:A,A8,Consolidado_HC!L:L,500)</f>
        <v>68</v>
      </c>
      <c r="F8" s="66">
        <f t="shared" si="0"/>
        <v>8.6294416243654817E-2</v>
      </c>
      <c r="G8" s="60">
        <f t="shared" si="1"/>
        <v>34000</v>
      </c>
      <c r="H8" s="57">
        <f t="shared" si="2"/>
        <v>1307.6923076923076</v>
      </c>
    </row>
    <row r="9" spans="1:8" ht="15" customHeight="1">
      <c r="A9" s="56">
        <v>7</v>
      </c>
      <c r="B9" s="56" t="s">
        <v>1991</v>
      </c>
      <c r="C9" s="60">
        <f>Premissas!E12</f>
        <v>750</v>
      </c>
      <c r="D9" s="57">
        <f>Premissas!F12</f>
        <v>28.846153846153847</v>
      </c>
      <c r="E9" s="56">
        <f>COUNTIFS(Consolidado_HC!A:A,A9,Consolidado_HC!L:L,750)</f>
        <v>192</v>
      </c>
      <c r="F9" s="66">
        <f t="shared" si="0"/>
        <v>0.24365482233502539</v>
      </c>
      <c r="G9" s="60">
        <f t="shared" si="1"/>
        <v>144000</v>
      </c>
      <c r="H9" s="57">
        <f t="shared" si="2"/>
        <v>5538.461538461539</v>
      </c>
    </row>
    <row r="10" spans="1:8" ht="15" customHeight="1">
      <c r="A10" s="56">
        <v>8</v>
      </c>
      <c r="B10" s="56" t="s">
        <v>1990</v>
      </c>
      <c r="C10" s="60">
        <f>Premissas!E7</f>
        <v>0</v>
      </c>
      <c r="D10" s="57">
        <f>Premissas!F7</f>
        <v>0</v>
      </c>
      <c r="E10" s="56">
        <f>COUNTIFS(Consolidado_HC!A:A,A10,Consolidado_HC!L:L,0)</f>
        <v>363</v>
      </c>
      <c r="F10" s="66">
        <f t="shared" si="0"/>
        <v>0.45093167701863351</v>
      </c>
      <c r="G10" s="60">
        <f t="shared" si="1"/>
        <v>0</v>
      </c>
      <c r="H10" s="57">
        <f t="shared" si="2"/>
        <v>0</v>
      </c>
    </row>
    <row r="11" spans="1:8" ht="15" customHeight="1">
      <c r="A11" s="56">
        <v>8</v>
      </c>
      <c r="B11" s="56" t="s">
        <v>8</v>
      </c>
      <c r="C11" s="60">
        <f>Premissas!E8</f>
        <v>100</v>
      </c>
      <c r="D11" s="57">
        <f>Premissas!F8</f>
        <v>3.8461538461538463</v>
      </c>
      <c r="E11" s="56">
        <f>COUNTIFS(Consolidado_HC!A:A,A11,Consolidado_HC!L:L,100)</f>
        <v>78</v>
      </c>
      <c r="F11" s="66">
        <f t="shared" si="0"/>
        <v>9.6894409937888198E-2</v>
      </c>
      <c r="G11" s="60">
        <f t="shared" si="1"/>
        <v>7800</v>
      </c>
      <c r="H11" s="57">
        <f t="shared" si="2"/>
        <v>300</v>
      </c>
    </row>
    <row r="12" spans="1:8" ht="15" customHeight="1">
      <c r="A12" s="56">
        <v>8</v>
      </c>
      <c r="B12" s="56" t="s">
        <v>9</v>
      </c>
      <c r="C12" s="60">
        <f>Premissas!E9</f>
        <v>200</v>
      </c>
      <c r="D12" s="57">
        <f>Premissas!F9</f>
        <v>7.6923076923076925</v>
      </c>
      <c r="E12" s="56">
        <f>COUNTIFS(Consolidado_HC!A:A,A12,Consolidado_HC!L:L,200)</f>
        <v>69</v>
      </c>
      <c r="F12" s="66">
        <f t="shared" si="0"/>
        <v>8.5714285714285715E-2</v>
      </c>
      <c r="G12" s="60">
        <f t="shared" si="1"/>
        <v>13800</v>
      </c>
      <c r="H12" s="57">
        <f t="shared" si="2"/>
        <v>530.76923076923083</v>
      </c>
    </row>
    <row r="13" spans="1:8" ht="15" customHeight="1">
      <c r="A13" s="56">
        <v>8</v>
      </c>
      <c r="B13" s="56" t="s">
        <v>10</v>
      </c>
      <c r="C13" s="60">
        <f>Premissas!E10</f>
        <v>350</v>
      </c>
      <c r="D13" s="57">
        <f>Premissas!F10</f>
        <v>13.461538461538462</v>
      </c>
      <c r="E13" s="56">
        <f>COUNTIFS(Consolidado_HC!A:A,A13,Consolidado_HC!L:L,350)</f>
        <v>64</v>
      </c>
      <c r="F13" s="66">
        <f t="shared" si="0"/>
        <v>7.9503105590062115E-2</v>
      </c>
      <c r="G13" s="60">
        <f t="shared" si="1"/>
        <v>22400</v>
      </c>
      <c r="H13" s="57">
        <f t="shared" si="2"/>
        <v>861.53846153846155</v>
      </c>
    </row>
    <row r="14" spans="1:8" ht="15" customHeight="1">
      <c r="A14" s="56">
        <v>8</v>
      </c>
      <c r="B14" s="56" t="s">
        <v>11</v>
      </c>
      <c r="C14" s="60">
        <f>Premissas!E11</f>
        <v>500</v>
      </c>
      <c r="D14" s="57">
        <f>Premissas!F11</f>
        <v>19.23076923076923</v>
      </c>
      <c r="E14" s="56">
        <f>COUNTIFS(Consolidado_HC!A:A,A14,Consolidado_HC!L:L,500)</f>
        <v>51</v>
      </c>
      <c r="F14" s="66">
        <f t="shared" si="0"/>
        <v>6.3354037267080748E-2</v>
      </c>
      <c r="G14" s="60">
        <f t="shared" si="1"/>
        <v>25500</v>
      </c>
      <c r="H14" s="57">
        <f t="shared" si="2"/>
        <v>980.76923076923072</v>
      </c>
    </row>
    <row r="15" spans="1:8" ht="15" customHeight="1">
      <c r="A15" s="56">
        <v>8</v>
      </c>
      <c r="B15" s="56" t="s">
        <v>1991</v>
      </c>
      <c r="C15" s="60">
        <f>Premissas!E12</f>
        <v>750</v>
      </c>
      <c r="D15" s="57">
        <f>Premissas!F12</f>
        <v>28.846153846153847</v>
      </c>
      <c r="E15" s="56">
        <f>COUNTIFS(Consolidado_HC!A:A,A15,Consolidado_HC!L:L,750)</f>
        <v>180</v>
      </c>
      <c r="F15" s="66">
        <f t="shared" si="0"/>
        <v>0.2236024844720497</v>
      </c>
      <c r="G15" s="60">
        <f t="shared" si="1"/>
        <v>135000</v>
      </c>
      <c r="H15" s="57">
        <f t="shared" si="2"/>
        <v>5192.3076923076924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08"/>
  <sheetViews>
    <sheetView zoomScaleNormal="100" workbookViewId="0">
      <pane ySplit="1" topLeftCell="A2" activePane="bottomLeft" state="frozen"/>
      <selection pane="bottomLeft" activeCell="E15" sqref="E15"/>
    </sheetView>
  </sheetViews>
  <sheetFormatPr defaultColWidth="8.7109375" defaultRowHeight="15"/>
  <cols>
    <col min="1" max="2" width="13" customWidth="1"/>
    <col min="3" max="3" width="18" customWidth="1"/>
    <col min="4" max="4" width="13" customWidth="1"/>
    <col min="5" max="5" width="28" customWidth="1"/>
    <col min="6" max="10" width="13" customWidth="1"/>
    <col min="11" max="11" width="16" customWidth="1"/>
  </cols>
  <sheetData>
    <row r="1" spans="1:11" ht="23.25" customHeight="1">
      <c r="A1" s="2" t="s">
        <v>112</v>
      </c>
      <c r="B1" s="2" t="s">
        <v>40</v>
      </c>
      <c r="C1" s="2" t="s">
        <v>113</v>
      </c>
      <c r="D1" s="2" t="s">
        <v>1992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1985</v>
      </c>
      <c r="J1" s="2" t="s">
        <v>1993</v>
      </c>
      <c r="K1" s="2" t="s">
        <v>122</v>
      </c>
    </row>
    <row r="2" spans="1:11" ht="15" customHeight="1">
      <c r="A2">
        <v>7</v>
      </c>
      <c r="B2">
        <v>409</v>
      </c>
      <c r="C2" t="s">
        <v>22</v>
      </c>
      <c r="D2" t="s">
        <v>125</v>
      </c>
      <c r="E2" t="s">
        <v>126</v>
      </c>
      <c r="F2">
        <v>2377</v>
      </c>
      <c r="G2">
        <v>66.81</v>
      </c>
      <c r="H2">
        <v>36</v>
      </c>
      <c r="I2">
        <v>25</v>
      </c>
      <c r="J2" t="s">
        <v>128</v>
      </c>
      <c r="K2" s="40" t="str">
        <f t="shared" ref="K2:K65" si="0">IF(J2&lt;&gt;"",IF(OR(UPPER(J2)="TERCEIRO",UPPER(J2)="TERCEIRA"),"TERCEIRA",IF(UPPER(J2)="GPA","GPA",J2)),IF(LEFT(D2,1)="T","TERCEIRA","GPA"))</f>
        <v>GPA</v>
      </c>
    </row>
    <row r="3" spans="1:11" ht="15" customHeight="1">
      <c r="A3">
        <v>7</v>
      </c>
      <c r="B3">
        <v>409</v>
      </c>
      <c r="C3" t="s">
        <v>20</v>
      </c>
      <c r="D3" t="s">
        <v>129</v>
      </c>
      <c r="E3" t="s">
        <v>130</v>
      </c>
      <c r="F3">
        <v>1518</v>
      </c>
      <c r="G3">
        <v>30.47</v>
      </c>
      <c r="H3">
        <v>50</v>
      </c>
      <c r="I3">
        <v>25</v>
      </c>
      <c r="J3" t="s">
        <v>128</v>
      </c>
      <c r="K3" s="40" t="str">
        <f t="shared" si="0"/>
        <v>GPA</v>
      </c>
    </row>
    <row r="4" spans="1:11" ht="15" customHeight="1">
      <c r="A4">
        <v>7</v>
      </c>
      <c r="B4">
        <v>409</v>
      </c>
      <c r="C4" t="s">
        <v>19</v>
      </c>
      <c r="D4" t="s">
        <v>131</v>
      </c>
      <c r="E4" t="s">
        <v>132</v>
      </c>
      <c r="F4">
        <v>272</v>
      </c>
      <c r="G4">
        <v>4.08</v>
      </c>
      <c r="H4">
        <v>67</v>
      </c>
      <c r="I4">
        <v>24</v>
      </c>
      <c r="J4" t="s">
        <v>128</v>
      </c>
      <c r="K4" s="40" t="str">
        <f t="shared" si="0"/>
        <v>GPA</v>
      </c>
    </row>
    <row r="5" spans="1:11" ht="15" customHeight="1">
      <c r="A5">
        <v>7</v>
      </c>
      <c r="B5">
        <v>409</v>
      </c>
      <c r="C5" t="s">
        <v>21</v>
      </c>
      <c r="D5" t="s">
        <v>131</v>
      </c>
      <c r="E5" t="s">
        <v>132</v>
      </c>
      <c r="F5">
        <v>318</v>
      </c>
      <c r="G5">
        <v>9.3800000000000008</v>
      </c>
      <c r="H5">
        <v>34</v>
      </c>
      <c r="I5">
        <v>22</v>
      </c>
      <c r="J5" t="s">
        <v>128</v>
      </c>
      <c r="K5" s="40" t="str">
        <f t="shared" si="0"/>
        <v>GPA</v>
      </c>
    </row>
    <row r="6" spans="1:11" ht="15" customHeight="1">
      <c r="A6">
        <v>7</v>
      </c>
      <c r="B6">
        <v>409</v>
      </c>
      <c r="C6" t="s">
        <v>20</v>
      </c>
      <c r="D6" t="s">
        <v>131</v>
      </c>
      <c r="E6" t="s">
        <v>132</v>
      </c>
      <c r="F6">
        <v>187</v>
      </c>
      <c r="G6">
        <v>7.68</v>
      </c>
      <c r="H6">
        <v>24</v>
      </c>
      <c r="I6">
        <v>25</v>
      </c>
      <c r="J6" t="s">
        <v>128</v>
      </c>
      <c r="K6" s="40" t="str">
        <f t="shared" si="0"/>
        <v>GPA</v>
      </c>
    </row>
    <row r="7" spans="1:11" ht="15" customHeight="1">
      <c r="A7">
        <v>7</v>
      </c>
      <c r="B7">
        <v>409</v>
      </c>
      <c r="C7" t="s">
        <v>1994</v>
      </c>
      <c r="D7" t="s">
        <v>131</v>
      </c>
      <c r="E7" t="s">
        <v>132</v>
      </c>
      <c r="F7">
        <v>499</v>
      </c>
      <c r="G7">
        <v>6.21</v>
      </c>
      <c r="H7">
        <v>80</v>
      </c>
      <c r="I7">
        <v>105</v>
      </c>
      <c r="J7" t="s">
        <v>128</v>
      </c>
      <c r="K7" s="40" t="str">
        <f t="shared" si="0"/>
        <v>GPA</v>
      </c>
    </row>
    <row r="8" spans="1:11" ht="15" customHeight="1">
      <c r="A8">
        <v>7</v>
      </c>
      <c r="B8">
        <v>409</v>
      </c>
      <c r="C8" t="s">
        <v>21</v>
      </c>
      <c r="D8" t="s">
        <v>133</v>
      </c>
      <c r="E8" t="s">
        <v>134</v>
      </c>
      <c r="F8">
        <v>124</v>
      </c>
      <c r="G8">
        <v>7.08</v>
      </c>
      <c r="H8">
        <v>18</v>
      </c>
      <c r="I8">
        <v>22</v>
      </c>
      <c r="J8" t="s">
        <v>128</v>
      </c>
      <c r="K8" s="40" t="str">
        <f t="shared" si="0"/>
        <v>GPA</v>
      </c>
    </row>
    <row r="9" spans="1:11" ht="15" customHeight="1">
      <c r="A9">
        <v>7</v>
      </c>
      <c r="B9">
        <v>409</v>
      </c>
      <c r="C9" t="s">
        <v>21</v>
      </c>
      <c r="D9" t="s">
        <v>135</v>
      </c>
      <c r="E9" t="s">
        <v>136</v>
      </c>
      <c r="F9">
        <v>38</v>
      </c>
      <c r="G9">
        <v>1.3</v>
      </c>
      <c r="H9">
        <v>29</v>
      </c>
      <c r="I9">
        <v>22</v>
      </c>
      <c r="J9" t="s">
        <v>128</v>
      </c>
      <c r="K9" s="40" t="str">
        <f t="shared" si="0"/>
        <v>GPA</v>
      </c>
    </row>
    <row r="10" spans="1:11" ht="15" customHeight="1">
      <c r="A10">
        <v>7</v>
      </c>
      <c r="B10">
        <v>409</v>
      </c>
      <c r="C10" t="s">
        <v>20</v>
      </c>
      <c r="D10" t="s">
        <v>135</v>
      </c>
      <c r="E10" t="s">
        <v>136</v>
      </c>
      <c r="F10">
        <v>3278</v>
      </c>
      <c r="G10">
        <v>39.72</v>
      </c>
      <c r="H10">
        <v>83</v>
      </c>
      <c r="I10">
        <v>25</v>
      </c>
      <c r="J10" t="s">
        <v>128</v>
      </c>
      <c r="K10" s="40" t="str">
        <f t="shared" si="0"/>
        <v>GPA</v>
      </c>
    </row>
    <row r="11" spans="1:11" ht="15" customHeight="1">
      <c r="A11">
        <v>7</v>
      </c>
      <c r="B11">
        <v>409</v>
      </c>
      <c r="C11" t="s">
        <v>19</v>
      </c>
      <c r="D11" t="s">
        <v>137</v>
      </c>
      <c r="E11" t="s">
        <v>138</v>
      </c>
      <c r="F11">
        <v>344</v>
      </c>
      <c r="G11">
        <v>7.68</v>
      </c>
      <c r="H11">
        <v>45</v>
      </c>
      <c r="I11">
        <v>24</v>
      </c>
      <c r="J11" t="s">
        <v>128</v>
      </c>
      <c r="K11" s="40" t="str">
        <f t="shared" si="0"/>
        <v>GPA</v>
      </c>
    </row>
    <row r="12" spans="1:11" ht="15" customHeight="1">
      <c r="A12">
        <v>7</v>
      </c>
      <c r="B12">
        <v>409</v>
      </c>
      <c r="C12" t="s">
        <v>22</v>
      </c>
      <c r="D12" t="s">
        <v>139</v>
      </c>
      <c r="E12" t="s">
        <v>140</v>
      </c>
      <c r="F12">
        <v>2828</v>
      </c>
      <c r="G12">
        <v>66.5</v>
      </c>
      <c r="H12">
        <v>43</v>
      </c>
      <c r="I12">
        <v>25</v>
      </c>
      <c r="J12" t="s">
        <v>128</v>
      </c>
      <c r="K12" s="40" t="str">
        <f t="shared" si="0"/>
        <v>GPA</v>
      </c>
    </row>
    <row r="13" spans="1:11" ht="15" customHeight="1">
      <c r="A13">
        <v>7</v>
      </c>
      <c r="B13">
        <v>409</v>
      </c>
      <c r="C13" t="s">
        <v>1994</v>
      </c>
      <c r="D13" t="s">
        <v>139</v>
      </c>
      <c r="E13" t="s">
        <v>140</v>
      </c>
      <c r="F13">
        <v>714</v>
      </c>
      <c r="G13">
        <v>3.65</v>
      </c>
      <c r="H13">
        <v>196</v>
      </c>
      <c r="I13">
        <v>105</v>
      </c>
      <c r="J13" t="s">
        <v>128</v>
      </c>
      <c r="K13" s="40" t="str">
        <f t="shared" si="0"/>
        <v>GPA</v>
      </c>
    </row>
    <row r="14" spans="1:11" ht="15" customHeight="1">
      <c r="A14">
        <v>7</v>
      </c>
      <c r="B14">
        <v>409</v>
      </c>
      <c r="C14" t="s">
        <v>22</v>
      </c>
      <c r="D14" t="s">
        <v>141</v>
      </c>
      <c r="E14" t="s">
        <v>142</v>
      </c>
      <c r="F14">
        <v>1857</v>
      </c>
      <c r="G14">
        <v>46.24</v>
      </c>
      <c r="H14">
        <v>40</v>
      </c>
      <c r="I14">
        <v>25</v>
      </c>
      <c r="J14" t="s">
        <v>128</v>
      </c>
      <c r="K14" s="40" t="str">
        <f t="shared" si="0"/>
        <v>GPA</v>
      </c>
    </row>
    <row r="15" spans="1:11" ht="15" customHeight="1">
      <c r="A15">
        <v>7</v>
      </c>
      <c r="B15">
        <v>409</v>
      </c>
      <c r="C15" t="s">
        <v>22</v>
      </c>
      <c r="D15" t="s">
        <v>143</v>
      </c>
      <c r="E15" t="s">
        <v>144</v>
      </c>
      <c r="F15">
        <v>1507</v>
      </c>
      <c r="G15">
        <v>52.63</v>
      </c>
      <c r="H15">
        <v>29</v>
      </c>
      <c r="I15">
        <v>25</v>
      </c>
      <c r="J15" t="s">
        <v>128</v>
      </c>
      <c r="K15" s="40" t="str">
        <f t="shared" si="0"/>
        <v>GPA</v>
      </c>
    </row>
    <row r="16" spans="1:11" ht="15" customHeight="1">
      <c r="A16">
        <v>7</v>
      </c>
      <c r="B16">
        <v>409</v>
      </c>
      <c r="C16" t="s">
        <v>22</v>
      </c>
      <c r="D16" t="s">
        <v>145</v>
      </c>
      <c r="E16" t="s">
        <v>146</v>
      </c>
      <c r="F16">
        <v>2386</v>
      </c>
      <c r="G16">
        <v>43.63</v>
      </c>
      <c r="H16">
        <v>55</v>
      </c>
      <c r="I16">
        <v>25</v>
      </c>
      <c r="J16" t="s">
        <v>128</v>
      </c>
      <c r="K16" s="40" t="str">
        <f t="shared" si="0"/>
        <v>GPA</v>
      </c>
    </row>
    <row r="17" spans="1:11" ht="15" customHeight="1">
      <c r="A17">
        <v>7</v>
      </c>
      <c r="B17">
        <v>409</v>
      </c>
      <c r="C17" t="s">
        <v>19</v>
      </c>
      <c r="D17" t="s">
        <v>147</v>
      </c>
      <c r="E17" t="s">
        <v>148</v>
      </c>
      <c r="F17">
        <v>458</v>
      </c>
      <c r="G17">
        <v>8.16</v>
      </c>
      <c r="H17">
        <v>56</v>
      </c>
      <c r="I17">
        <v>24</v>
      </c>
      <c r="J17" t="s">
        <v>128</v>
      </c>
      <c r="K17" s="40" t="str">
        <f t="shared" si="0"/>
        <v>GPA</v>
      </c>
    </row>
    <row r="18" spans="1:11" ht="15" customHeight="1">
      <c r="A18">
        <v>7</v>
      </c>
      <c r="B18">
        <v>409</v>
      </c>
      <c r="C18" t="s">
        <v>22</v>
      </c>
      <c r="D18" t="s">
        <v>149</v>
      </c>
      <c r="E18" t="s">
        <v>150</v>
      </c>
      <c r="F18">
        <v>1860</v>
      </c>
      <c r="G18">
        <v>57.56</v>
      </c>
      <c r="H18">
        <v>32</v>
      </c>
      <c r="I18">
        <v>25</v>
      </c>
      <c r="J18" t="s">
        <v>128</v>
      </c>
      <c r="K18" s="40" t="str">
        <f t="shared" si="0"/>
        <v>GPA</v>
      </c>
    </row>
    <row r="19" spans="1:11" ht="15" customHeight="1">
      <c r="A19">
        <v>7</v>
      </c>
      <c r="B19">
        <v>409</v>
      </c>
      <c r="C19" t="s">
        <v>22</v>
      </c>
      <c r="D19" t="s">
        <v>151</v>
      </c>
      <c r="E19" t="s">
        <v>152</v>
      </c>
      <c r="F19">
        <v>1886</v>
      </c>
      <c r="G19">
        <v>46.25</v>
      </c>
      <c r="H19">
        <v>41</v>
      </c>
      <c r="I19">
        <v>25</v>
      </c>
      <c r="J19" t="s">
        <v>128</v>
      </c>
      <c r="K19" s="40" t="str">
        <f t="shared" si="0"/>
        <v>GPA</v>
      </c>
    </row>
    <row r="20" spans="1:11" ht="15" customHeight="1">
      <c r="A20">
        <v>7</v>
      </c>
      <c r="B20">
        <v>409</v>
      </c>
      <c r="C20" t="s">
        <v>21</v>
      </c>
      <c r="D20" t="s">
        <v>153</v>
      </c>
      <c r="E20" t="s">
        <v>154</v>
      </c>
      <c r="F20">
        <v>246</v>
      </c>
      <c r="G20">
        <v>6.61</v>
      </c>
      <c r="H20">
        <v>37</v>
      </c>
      <c r="I20">
        <v>22</v>
      </c>
      <c r="J20" t="s">
        <v>128</v>
      </c>
      <c r="K20" s="40" t="str">
        <f t="shared" si="0"/>
        <v>GPA</v>
      </c>
    </row>
    <row r="21" spans="1:11" ht="15" customHeight="1">
      <c r="A21">
        <v>7</v>
      </c>
      <c r="B21">
        <v>409</v>
      </c>
      <c r="C21" t="s">
        <v>20</v>
      </c>
      <c r="D21" t="s">
        <v>153</v>
      </c>
      <c r="E21" t="s">
        <v>154</v>
      </c>
      <c r="F21">
        <v>2277</v>
      </c>
      <c r="G21">
        <v>45.8</v>
      </c>
      <c r="H21">
        <v>50</v>
      </c>
      <c r="I21">
        <v>25</v>
      </c>
      <c r="J21" t="s">
        <v>128</v>
      </c>
      <c r="K21" s="40" t="str">
        <f t="shared" si="0"/>
        <v>GPA</v>
      </c>
    </row>
    <row r="22" spans="1:11" ht="15" customHeight="1">
      <c r="A22">
        <v>7</v>
      </c>
      <c r="B22">
        <v>409</v>
      </c>
      <c r="C22" t="s">
        <v>21</v>
      </c>
      <c r="D22" t="s">
        <v>155</v>
      </c>
      <c r="E22" t="s">
        <v>156</v>
      </c>
      <c r="F22">
        <v>370</v>
      </c>
      <c r="G22">
        <v>19.940000000000001</v>
      </c>
      <c r="H22">
        <v>19</v>
      </c>
      <c r="I22">
        <v>22</v>
      </c>
      <c r="J22" t="s">
        <v>128</v>
      </c>
      <c r="K22" s="40" t="str">
        <f t="shared" si="0"/>
        <v>GPA</v>
      </c>
    </row>
    <row r="23" spans="1:11" ht="15" customHeight="1">
      <c r="A23">
        <v>7</v>
      </c>
      <c r="B23">
        <v>409</v>
      </c>
      <c r="C23" t="s">
        <v>20</v>
      </c>
      <c r="D23" t="s">
        <v>155</v>
      </c>
      <c r="E23" t="s">
        <v>156</v>
      </c>
      <c r="F23">
        <v>2278</v>
      </c>
      <c r="G23">
        <v>40.409999999999997</v>
      </c>
      <c r="H23">
        <v>56</v>
      </c>
      <c r="I23">
        <v>25</v>
      </c>
      <c r="J23" t="s">
        <v>128</v>
      </c>
      <c r="K23" s="40" t="str">
        <f t="shared" si="0"/>
        <v>GPA</v>
      </c>
    </row>
    <row r="24" spans="1:11" ht="15" customHeight="1">
      <c r="A24">
        <v>7</v>
      </c>
      <c r="B24">
        <v>409</v>
      </c>
      <c r="C24" t="s">
        <v>1994</v>
      </c>
      <c r="D24" t="s">
        <v>155</v>
      </c>
      <c r="E24" t="s">
        <v>156</v>
      </c>
      <c r="F24">
        <v>605</v>
      </c>
      <c r="G24">
        <v>9.49</v>
      </c>
      <c r="H24">
        <v>64</v>
      </c>
      <c r="I24">
        <v>105</v>
      </c>
      <c r="J24" t="s">
        <v>128</v>
      </c>
      <c r="K24" s="40" t="str">
        <f t="shared" si="0"/>
        <v>GPA</v>
      </c>
    </row>
    <row r="25" spans="1:11" ht="15" customHeight="1">
      <c r="A25">
        <v>7</v>
      </c>
      <c r="B25">
        <v>409</v>
      </c>
      <c r="C25" t="s">
        <v>21</v>
      </c>
      <c r="D25" t="s">
        <v>157</v>
      </c>
      <c r="E25" t="s">
        <v>158</v>
      </c>
      <c r="F25">
        <v>453</v>
      </c>
      <c r="G25">
        <v>8.2799999999999994</v>
      </c>
      <c r="H25">
        <v>55</v>
      </c>
      <c r="I25">
        <v>22</v>
      </c>
      <c r="J25" t="s">
        <v>128</v>
      </c>
      <c r="K25" s="40" t="str">
        <f t="shared" si="0"/>
        <v>GPA</v>
      </c>
    </row>
    <row r="26" spans="1:11" ht="15" customHeight="1">
      <c r="A26">
        <v>7</v>
      </c>
      <c r="B26">
        <v>409</v>
      </c>
      <c r="C26" t="s">
        <v>20</v>
      </c>
      <c r="D26" t="s">
        <v>157</v>
      </c>
      <c r="E26" t="s">
        <v>158</v>
      </c>
      <c r="F26">
        <v>1706</v>
      </c>
      <c r="G26">
        <v>24.55</v>
      </c>
      <c r="H26">
        <v>69</v>
      </c>
      <c r="I26">
        <v>25</v>
      </c>
      <c r="J26" t="s">
        <v>128</v>
      </c>
      <c r="K26" s="40" t="str">
        <f t="shared" si="0"/>
        <v>GPA</v>
      </c>
    </row>
    <row r="27" spans="1:11" ht="15" customHeight="1">
      <c r="A27">
        <v>7</v>
      </c>
      <c r="B27">
        <v>409</v>
      </c>
      <c r="C27" t="s">
        <v>21</v>
      </c>
      <c r="D27" t="s">
        <v>159</v>
      </c>
      <c r="E27" t="s">
        <v>160</v>
      </c>
      <c r="F27">
        <v>226</v>
      </c>
      <c r="G27">
        <v>9.69</v>
      </c>
      <c r="H27">
        <v>23</v>
      </c>
      <c r="I27">
        <v>22</v>
      </c>
      <c r="J27" t="s">
        <v>128</v>
      </c>
      <c r="K27" s="40" t="str">
        <f t="shared" si="0"/>
        <v>GPA</v>
      </c>
    </row>
    <row r="28" spans="1:11" ht="15" customHeight="1">
      <c r="A28">
        <v>7</v>
      </c>
      <c r="B28">
        <v>409</v>
      </c>
      <c r="C28" t="s">
        <v>20</v>
      </c>
      <c r="D28" t="s">
        <v>159</v>
      </c>
      <c r="E28" t="s">
        <v>160</v>
      </c>
      <c r="F28">
        <v>1772</v>
      </c>
      <c r="G28">
        <v>32.03</v>
      </c>
      <c r="H28">
        <v>55</v>
      </c>
      <c r="I28">
        <v>25</v>
      </c>
      <c r="J28" t="s">
        <v>128</v>
      </c>
      <c r="K28" s="40" t="str">
        <f t="shared" si="0"/>
        <v>GPA</v>
      </c>
    </row>
    <row r="29" spans="1:11" ht="15" customHeight="1">
      <c r="A29">
        <v>7</v>
      </c>
      <c r="B29">
        <v>409</v>
      </c>
      <c r="C29" t="s">
        <v>1994</v>
      </c>
      <c r="D29" t="s">
        <v>159</v>
      </c>
      <c r="E29" t="s">
        <v>160</v>
      </c>
      <c r="F29">
        <v>883</v>
      </c>
      <c r="G29">
        <v>14.54</v>
      </c>
      <c r="H29">
        <v>61</v>
      </c>
      <c r="I29">
        <v>105</v>
      </c>
      <c r="J29" t="s">
        <v>128</v>
      </c>
      <c r="K29" s="40" t="str">
        <f t="shared" si="0"/>
        <v>GPA</v>
      </c>
    </row>
    <row r="30" spans="1:11" ht="15" customHeight="1">
      <c r="A30">
        <v>7</v>
      </c>
      <c r="B30">
        <v>409</v>
      </c>
      <c r="C30" t="s">
        <v>19</v>
      </c>
      <c r="D30" t="s">
        <v>161</v>
      </c>
      <c r="E30" t="s">
        <v>162</v>
      </c>
      <c r="F30">
        <v>1036</v>
      </c>
      <c r="G30">
        <v>19.16</v>
      </c>
      <c r="H30">
        <v>54</v>
      </c>
      <c r="I30">
        <v>24</v>
      </c>
      <c r="J30" t="s">
        <v>128</v>
      </c>
      <c r="K30" s="40" t="str">
        <f t="shared" si="0"/>
        <v>GPA</v>
      </c>
    </row>
    <row r="31" spans="1:11" ht="15" customHeight="1">
      <c r="A31">
        <v>7</v>
      </c>
      <c r="B31">
        <v>409</v>
      </c>
      <c r="C31" t="s">
        <v>21</v>
      </c>
      <c r="D31" t="s">
        <v>163</v>
      </c>
      <c r="E31" t="s">
        <v>164</v>
      </c>
      <c r="F31">
        <v>3</v>
      </c>
      <c r="G31">
        <v>2.39</v>
      </c>
      <c r="H31">
        <v>1</v>
      </c>
      <c r="I31">
        <v>22</v>
      </c>
      <c r="J31" t="s">
        <v>128</v>
      </c>
      <c r="K31" s="40" t="str">
        <f t="shared" si="0"/>
        <v>GPA</v>
      </c>
    </row>
    <row r="32" spans="1:11" ht="15" customHeight="1">
      <c r="A32">
        <v>7</v>
      </c>
      <c r="B32">
        <v>409</v>
      </c>
      <c r="C32" t="s">
        <v>20</v>
      </c>
      <c r="D32" t="s">
        <v>163</v>
      </c>
      <c r="E32" t="s">
        <v>164</v>
      </c>
      <c r="F32">
        <v>2</v>
      </c>
      <c r="G32">
        <v>0.06</v>
      </c>
      <c r="H32">
        <v>33</v>
      </c>
      <c r="I32">
        <v>25</v>
      </c>
      <c r="J32" t="s">
        <v>128</v>
      </c>
      <c r="K32" s="40" t="str">
        <f t="shared" si="0"/>
        <v>GPA</v>
      </c>
    </row>
    <row r="33" spans="1:11" ht="15" customHeight="1">
      <c r="A33">
        <v>7</v>
      </c>
      <c r="B33">
        <v>409</v>
      </c>
      <c r="C33" t="s">
        <v>22</v>
      </c>
      <c r="D33" t="s">
        <v>165</v>
      </c>
      <c r="E33" t="s">
        <v>166</v>
      </c>
      <c r="F33">
        <v>2378</v>
      </c>
      <c r="G33">
        <v>49.24</v>
      </c>
      <c r="H33">
        <v>48</v>
      </c>
      <c r="I33">
        <v>25</v>
      </c>
      <c r="J33" t="s">
        <v>128</v>
      </c>
      <c r="K33" s="40" t="str">
        <f t="shared" si="0"/>
        <v>GPA</v>
      </c>
    </row>
    <row r="34" spans="1:11" ht="15" customHeight="1">
      <c r="A34">
        <v>7</v>
      </c>
      <c r="B34">
        <v>409</v>
      </c>
      <c r="C34" t="s">
        <v>21</v>
      </c>
      <c r="D34" t="s">
        <v>167</v>
      </c>
      <c r="E34" t="s">
        <v>168</v>
      </c>
      <c r="F34">
        <v>27</v>
      </c>
      <c r="G34">
        <v>1.23</v>
      </c>
      <c r="H34">
        <v>22</v>
      </c>
      <c r="I34">
        <v>22</v>
      </c>
      <c r="J34" t="s">
        <v>128</v>
      </c>
      <c r="K34" s="40" t="str">
        <f t="shared" si="0"/>
        <v>GPA</v>
      </c>
    </row>
    <row r="35" spans="1:11" ht="15" customHeight="1">
      <c r="A35">
        <v>7</v>
      </c>
      <c r="B35">
        <v>409</v>
      </c>
      <c r="C35" t="s">
        <v>20</v>
      </c>
      <c r="D35" t="s">
        <v>167</v>
      </c>
      <c r="E35" t="s">
        <v>168</v>
      </c>
      <c r="F35">
        <v>2453</v>
      </c>
      <c r="G35">
        <v>57.84</v>
      </c>
      <c r="H35">
        <v>42</v>
      </c>
      <c r="I35">
        <v>25</v>
      </c>
      <c r="J35" t="s">
        <v>128</v>
      </c>
      <c r="K35" s="40" t="str">
        <f t="shared" si="0"/>
        <v>GPA</v>
      </c>
    </row>
    <row r="36" spans="1:11" ht="15" customHeight="1">
      <c r="A36">
        <v>7</v>
      </c>
      <c r="B36">
        <v>409</v>
      </c>
      <c r="C36" t="s">
        <v>22</v>
      </c>
      <c r="D36" t="s">
        <v>169</v>
      </c>
      <c r="E36" t="s">
        <v>170</v>
      </c>
      <c r="F36">
        <v>1884</v>
      </c>
      <c r="G36">
        <v>68.16</v>
      </c>
      <c r="H36">
        <v>28</v>
      </c>
      <c r="I36">
        <v>25</v>
      </c>
      <c r="J36" t="s">
        <v>128</v>
      </c>
      <c r="K36" s="40" t="str">
        <f t="shared" si="0"/>
        <v>GPA</v>
      </c>
    </row>
    <row r="37" spans="1:11" ht="15" customHeight="1">
      <c r="A37">
        <v>7</v>
      </c>
      <c r="B37">
        <v>409</v>
      </c>
      <c r="C37" t="s">
        <v>19</v>
      </c>
      <c r="D37" t="s">
        <v>171</v>
      </c>
      <c r="E37" t="s">
        <v>172</v>
      </c>
      <c r="F37">
        <v>22</v>
      </c>
      <c r="G37">
        <v>0.4</v>
      </c>
      <c r="H37">
        <v>55</v>
      </c>
      <c r="I37">
        <v>24</v>
      </c>
      <c r="J37" t="s">
        <v>128</v>
      </c>
      <c r="K37" s="40" t="str">
        <f t="shared" si="0"/>
        <v>GPA</v>
      </c>
    </row>
    <row r="38" spans="1:11" ht="15" customHeight="1">
      <c r="A38">
        <v>7</v>
      </c>
      <c r="B38">
        <v>409</v>
      </c>
      <c r="C38" t="s">
        <v>21</v>
      </c>
      <c r="D38" t="s">
        <v>171</v>
      </c>
      <c r="E38" t="s">
        <v>172</v>
      </c>
      <c r="F38">
        <v>102</v>
      </c>
      <c r="G38">
        <v>7.98</v>
      </c>
      <c r="H38">
        <v>13</v>
      </c>
      <c r="I38">
        <v>22</v>
      </c>
      <c r="J38" t="s">
        <v>128</v>
      </c>
      <c r="K38" s="40" t="str">
        <f t="shared" si="0"/>
        <v>GPA</v>
      </c>
    </row>
    <row r="39" spans="1:11" ht="15" customHeight="1">
      <c r="A39">
        <v>7</v>
      </c>
      <c r="B39">
        <v>409</v>
      </c>
      <c r="C39" t="s">
        <v>20</v>
      </c>
      <c r="D39" t="s">
        <v>171</v>
      </c>
      <c r="E39" t="s">
        <v>172</v>
      </c>
      <c r="F39">
        <v>1301</v>
      </c>
      <c r="G39">
        <v>62.67</v>
      </c>
      <c r="H39">
        <v>21</v>
      </c>
      <c r="I39">
        <v>25</v>
      </c>
      <c r="J39" t="s">
        <v>128</v>
      </c>
      <c r="K39" s="40" t="str">
        <f t="shared" si="0"/>
        <v>GPA</v>
      </c>
    </row>
    <row r="40" spans="1:11" ht="15" customHeight="1">
      <c r="A40">
        <v>7</v>
      </c>
      <c r="B40">
        <v>409</v>
      </c>
      <c r="C40" t="s">
        <v>1994</v>
      </c>
      <c r="D40" t="s">
        <v>171</v>
      </c>
      <c r="E40" t="s">
        <v>172</v>
      </c>
      <c r="F40">
        <v>1539</v>
      </c>
      <c r="G40">
        <v>16.62</v>
      </c>
      <c r="H40">
        <v>93</v>
      </c>
      <c r="I40">
        <v>105</v>
      </c>
      <c r="J40" t="s">
        <v>128</v>
      </c>
      <c r="K40" s="40" t="str">
        <f t="shared" si="0"/>
        <v>GPA</v>
      </c>
    </row>
    <row r="41" spans="1:11" ht="15" customHeight="1">
      <c r="A41">
        <v>7</v>
      </c>
      <c r="B41">
        <v>409</v>
      </c>
      <c r="C41" t="s">
        <v>22</v>
      </c>
      <c r="D41" t="s">
        <v>173</v>
      </c>
      <c r="E41" t="s">
        <v>174</v>
      </c>
      <c r="F41">
        <v>1927</v>
      </c>
      <c r="G41">
        <v>68.42</v>
      </c>
      <c r="H41">
        <v>28</v>
      </c>
      <c r="I41">
        <v>25</v>
      </c>
      <c r="J41" t="s">
        <v>128</v>
      </c>
      <c r="K41" s="40" t="str">
        <f t="shared" si="0"/>
        <v>GPA</v>
      </c>
    </row>
    <row r="42" spans="1:11" ht="15" customHeight="1">
      <c r="A42">
        <v>7</v>
      </c>
      <c r="B42">
        <v>409</v>
      </c>
      <c r="C42" t="s">
        <v>20</v>
      </c>
      <c r="D42" t="s">
        <v>175</v>
      </c>
      <c r="E42" t="s">
        <v>176</v>
      </c>
      <c r="F42">
        <v>1263</v>
      </c>
      <c r="G42">
        <v>35.93</v>
      </c>
      <c r="H42">
        <v>35</v>
      </c>
      <c r="I42">
        <v>25</v>
      </c>
      <c r="J42" t="s">
        <v>128</v>
      </c>
      <c r="K42" s="40" t="str">
        <f t="shared" si="0"/>
        <v>GPA</v>
      </c>
    </row>
    <row r="43" spans="1:11" ht="15" customHeight="1">
      <c r="A43">
        <v>7</v>
      </c>
      <c r="B43">
        <v>409</v>
      </c>
      <c r="C43" t="s">
        <v>19</v>
      </c>
      <c r="D43" t="s">
        <v>177</v>
      </c>
      <c r="E43" t="s">
        <v>178</v>
      </c>
      <c r="F43">
        <v>26</v>
      </c>
      <c r="G43">
        <v>1.44</v>
      </c>
      <c r="H43">
        <v>18</v>
      </c>
      <c r="I43">
        <v>24</v>
      </c>
      <c r="J43" t="s">
        <v>128</v>
      </c>
      <c r="K43" s="40" t="str">
        <f t="shared" si="0"/>
        <v>GPA</v>
      </c>
    </row>
    <row r="44" spans="1:11" ht="15" customHeight="1">
      <c r="A44">
        <v>7</v>
      </c>
      <c r="B44">
        <v>409</v>
      </c>
      <c r="C44" t="s">
        <v>21</v>
      </c>
      <c r="D44" t="s">
        <v>177</v>
      </c>
      <c r="E44" t="s">
        <v>178</v>
      </c>
      <c r="F44">
        <v>274</v>
      </c>
      <c r="G44">
        <v>12.71</v>
      </c>
      <c r="H44">
        <v>22</v>
      </c>
      <c r="I44">
        <v>22</v>
      </c>
      <c r="J44" t="s">
        <v>128</v>
      </c>
      <c r="K44" s="40" t="str">
        <f t="shared" si="0"/>
        <v>GPA</v>
      </c>
    </row>
    <row r="45" spans="1:11" ht="15" customHeight="1">
      <c r="A45">
        <v>7</v>
      </c>
      <c r="B45">
        <v>409</v>
      </c>
      <c r="C45" t="s">
        <v>20</v>
      </c>
      <c r="D45" t="s">
        <v>177</v>
      </c>
      <c r="E45" t="s">
        <v>178</v>
      </c>
      <c r="F45">
        <v>524</v>
      </c>
      <c r="G45">
        <v>11.93</v>
      </c>
      <c r="H45">
        <v>44</v>
      </c>
      <c r="I45">
        <v>25</v>
      </c>
      <c r="J45" t="s">
        <v>128</v>
      </c>
      <c r="K45" s="40" t="str">
        <f t="shared" si="0"/>
        <v>GPA</v>
      </c>
    </row>
    <row r="46" spans="1:11" ht="15" customHeight="1">
      <c r="A46">
        <v>7</v>
      </c>
      <c r="B46">
        <v>409</v>
      </c>
      <c r="C46" t="s">
        <v>1994</v>
      </c>
      <c r="D46" t="s">
        <v>177</v>
      </c>
      <c r="E46" t="s">
        <v>178</v>
      </c>
      <c r="F46">
        <v>2113</v>
      </c>
      <c r="G46">
        <v>20.28</v>
      </c>
      <c r="H46">
        <v>104</v>
      </c>
      <c r="I46">
        <v>105</v>
      </c>
      <c r="J46" t="s">
        <v>128</v>
      </c>
      <c r="K46" s="40" t="str">
        <f t="shared" si="0"/>
        <v>GPA</v>
      </c>
    </row>
    <row r="47" spans="1:11" ht="15" customHeight="1">
      <c r="A47">
        <v>7</v>
      </c>
      <c r="B47">
        <v>409</v>
      </c>
      <c r="C47" t="s">
        <v>19</v>
      </c>
      <c r="D47" t="s">
        <v>179</v>
      </c>
      <c r="E47" t="s">
        <v>180</v>
      </c>
      <c r="F47">
        <v>1099</v>
      </c>
      <c r="G47">
        <v>19.53</v>
      </c>
      <c r="H47">
        <v>56</v>
      </c>
      <c r="I47">
        <v>24</v>
      </c>
      <c r="J47" t="s">
        <v>128</v>
      </c>
      <c r="K47" s="40" t="str">
        <f t="shared" si="0"/>
        <v>GPA</v>
      </c>
    </row>
    <row r="48" spans="1:11" ht="15" customHeight="1">
      <c r="A48">
        <v>7</v>
      </c>
      <c r="B48">
        <v>409</v>
      </c>
      <c r="C48" t="s">
        <v>1994</v>
      </c>
      <c r="D48" t="s">
        <v>179</v>
      </c>
      <c r="E48" t="s">
        <v>180</v>
      </c>
      <c r="F48">
        <v>179</v>
      </c>
      <c r="G48">
        <v>1.28</v>
      </c>
      <c r="H48">
        <v>140</v>
      </c>
      <c r="I48">
        <v>105</v>
      </c>
      <c r="J48" t="s">
        <v>128</v>
      </c>
      <c r="K48" s="40" t="str">
        <f t="shared" si="0"/>
        <v>GPA</v>
      </c>
    </row>
    <row r="49" spans="1:11" ht="15" customHeight="1">
      <c r="A49">
        <v>7</v>
      </c>
      <c r="B49">
        <v>409</v>
      </c>
      <c r="C49" t="s">
        <v>22</v>
      </c>
      <c r="D49" t="s">
        <v>181</v>
      </c>
      <c r="E49" t="s">
        <v>182</v>
      </c>
      <c r="F49">
        <v>2503</v>
      </c>
      <c r="G49">
        <v>59.6</v>
      </c>
      <c r="H49">
        <v>42</v>
      </c>
      <c r="I49">
        <v>25</v>
      </c>
      <c r="J49" t="s">
        <v>128</v>
      </c>
      <c r="K49" s="40" t="str">
        <f t="shared" si="0"/>
        <v>GPA</v>
      </c>
    </row>
    <row r="50" spans="1:11" ht="15" customHeight="1">
      <c r="A50">
        <v>7</v>
      </c>
      <c r="B50">
        <v>409</v>
      </c>
      <c r="C50" t="s">
        <v>1994</v>
      </c>
      <c r="D50" t="s">
        <v>181</v>
      </c>
      <c r="E50" t="s">
        <v>182</v>
      </c>
      <c r="F50">
        <v>579</v>
      </c>
      <c r="G50">
        <v>5.26</v>
      </c>
      <c r="H50">
        <v>110</v>
      </c>
      <c r="I50">
        <v>105</v>
      </c>
      <c r="J50" t="s">
        <v>128</v>
      </c>
      <c r="K50" s="40" t="str">
        <f t="shared" si="0"/>
        <v>GPA</v>
      </c>
    </row>
    <row r="51" spans="1:11" ht="15" customHeight="1">
      <c r="A51">
        <v>7</v>
      </c>
      <c r="B51">
        <v>409</v>
      </c>
      <c r="C51" t="s">
        <v>22</v>
      </c>
      <c r="D51" t="s">
        <v>183</v>
      </c>
      <c r="E51" t="s">
        <v>184</v>
      </c>
      <c r="F51">
        <v>1911</v>
      </c>
      <c r="G51">
        <v>53.72</v>
      </c>
      <c r="H51">
        <v>36</v>
      </c>
      <c r="I51">
        <v>25</v>
      </c>
      <c r="J51" t="s">
        <v>128</v>
      </c>
      <c r="K51" s="40" t="str">
        <f t="shared" si="0"/>
        <v>GPA</v>
      </c>
    </row>
    <row r="52" spans="1:11" ht="15" customHeight="1">
      <c r="A52">
        <v>7</v>
      </c>
      <c r="B52">
        <v>409</v>
      </c>
      <c r="C52" t="s">
        <v>21</v>
      </c>
      <c r="D52" t="s">
        <v>185</v>
      </c>
      <c r="E52" t="s">
        <v>186</v>
      </c>
      <c r="F52">
        <v>270</v>
      </c>
      <c r="G52">
        <v>13.6</v>
      </c>
      <c r="H52">
        <v>20</v>
      </c>
      <c r="I52">
        <v>22</v>
      </c>
      <c r="J52" t="s">
        <v>128</v>
      </c>
      <c r="K52" s="40" t="str">
        <f t="shared" si="0"/>
        <v>GPA</v>
      </c>
    </row>
    <row r="53" spans="1:11" ht="15" customHeight="1">
      <c r="A53">
        <v>7</v>
      </c>
      <c r="B53">
        <v>409</v>
      </c>
      <c r="C53" t="s">
        <v>1994</v>
      </c>
      <c r="D53" t="s">
        <v>185</v>
      </c>
      <c r="E53" t="s">
        <v>186</v>
      </c>
      <c r="F53">
        <v>109</v>
      </c>
      <c r="G53">
        <v>4.04</v>
      </c>
      <c r="H53">
        <v>27</v>
      </c>
      <c r="I53">
        <v>105</v>
      </c>
      <c r="J53" t="s">
        <v>128</v>
      </c>
      <c r="K53" s="40" t="str">
        <f t="shared" si="0"/>
        <v>GPA</v>
      </c>
    </row>
    <row r="54" spans="1:11" ht="15" customHeight="1">
      <c r="A54">
        <v>7</v>
      </c>
      <c r="B54">
        <v>409</v>
      </c>
      <c r="C54" t="s">
        <v>1994</v>
      </c>
      <c r="D54" t="s">
        <v>1995</v>
      </c>
      <c r="E54" t="s">
        <v>1996</v>
      </c>
      <c r="F54">
        <v>2840</v>
      </c>
      <c r="G54">
        <v>43.72</v>
      </c>
      <c r="H54">
        <v>65</v>
      </c>
      <c r="I54">
        <v>105</v>
      </c>
      <c r="J54" t="s">
        <v>128</v>
      </c>
      <c r="K54" s="40" t="str">
        <f t="shared" si="0"/>
        <v>GPA</v>
      </c>
    </row>
    <row r="55" spans="1:11" ht="15" customHeight="1">
      <c r="A55">
        <v>7</v>
      </c>
      <c r="B55">
        <v>409</v>
      </c>
      <c r="C55" t="s">
        <v>21</v>
      </c>
      <c r="D55" t="s">
        <v>187</v>
      </c>
      <c r="E55" t="s">
        <v>188</v>
      </c>
      <c r="F55">
        <v>22</v>
      </c>
      <c r="G55">
        <v>0.98</v>
      </c>
      <c r="H55">
        <v>22</v>
      </c>
      <c r="I55">
        <v>22</v>
      </c>
      <c r="J55" t="s">
        <v>128</v>
      </c>
      <c r="K55" s="40" t="str">
        <f t="shared" si="0"/>
        <v>GPA</v>
      </c>
    </row>
    <row r="56" spans="1:11" ht="15" customHeight="1">
      <c r="A56">
        <v>7</v>
      </c>
      <c r="B56">
        <v>409</v>
      </c>
      <c r="C56" t="s">
        <v>21</v>
      </c>
      <c r="D56" t="s">
        <v>189</v>
      </c>
      <c r="E56" t="s">
        <v>190</v>
      </c>
      <c r="F56">
        <v>330</v>
      </c>
      <c r="G56">
        <v>8.77</v>
      </c>
      <c r="H56">
        <v>38</v>
      </c>
      <c r="I56">
        <v>22</v>
      </c>
      <c r="J56" t="s">
        <v>128</v>
      </c>
      <c r="K56" s="40" t="str">
        <f t="shared" si="0"/>
        <v>GPA</v>
      </c>
    </row>
    <row r="57" spans="1:11" ht="15" customHeight="1">
      <c r="A57">
        <v>7</v>
      </c>
      <c r="B57">
        <v>409</v>
      </c>
      <c r="C57" t="s">
        <v>20</v>
      </c>
      <c r="D57" t="s">
        <v>189</v>
      </c>
      <c r="E57" t="s">
        <v>190</v>
      </c>
      <c r="F57">
        <v>2495</v>
      </c>
      <c r="G57">
        <v>33.33</v>
      </c>
      <c r="H57">
        <v>75</v>
      </c>
      <c r="I57">
        <v>25</v>
      </c>
      <c r="J57" t="s">
        <v>128</v>
      </c>
      <c r="K57" s="40" t="str">
        <f t="shared" si="0"/>
        <v>GPA</v>
      </c>
    </row>
    <row r="58" spans="1:11" ht="15" customHeight="1">
      <c r="A58">
        <v>7</v>
      </c>
      <c r="B58">
        <v>409</v>
      </c>
      <c r="C58" t="s">
        <v>22</v>
      </c>
      <c r="D58" t="s">
        <v>191</v>
      </c>
      <c r="E58" t="s">
        <v>192</v>
      </c>
      <c r="F58">
        <v>2469</v>
      </c>
      <c r="G58">
        <v>68.23</v>
      </c>
      <c r="H58">
        <v>36</v>
      </c>
      <c r="I58">
        <v>25</v>
      </c>
      <c r="J58" t="s">
        <v>128</v>
      </c>
      <c r="K58" s="40" t="str">
        <f t="shared" si="0"/>
        <v>GPA</v>
      </c>
    </row>
    <row r="59" spans="1:11" ht="15" customHeight="1">
      <c r="A59">
        <v>7</v>
      </c>
      <c r="B59">
        <v>409</v>
      </c>
      <c r="C59" t="s">
        <v>21</v>
      </c>
      <c r="D59" t="s">
        <v>193</v>
      </c>
      <c r="E59" t="s">
        <v>194</v>
      </c>
      <c r="F59">
        <v>5</v>
      </c>
      <c r="G59">
        <v>1.98</v>
      </c>
      <c r="H59">
        <v>3</v>
      </c>
      <c r="I59">
        <v>22</v>
      </c>
      <c r="J59" t="s">
        <v>128</v>
      </c>
      <c r="K59" s="40" t="str">
        <f t="shared" si="0"/>
        <v>GPA</v>
      </c>
    </row>
    <row r="60" spans="1:11" ht="15" customHeight="1">
      <c r="A60">
        <v>7</v>
      </c>
      <c r="B60">
        <v>409</v>
      </c>
      <c r="C60" t="s">
        <v>19</v>
      </c>
      <c r="D60" t="s">
        <v>195</v>
      </c>
      <c r="E60" t="s">
        <v>196</v>
      </c>
      <c r="F60">
        <v>889</v>
      </c>
      <c r="G60">
        <v>13.99</v>
      </c>
      <c r="H60">
        <v>64</v>
      </c>
      <c r="I60">
        <v>24</v>
      </c>
      <c r="J60" t="s">
        <v>128</v>
      </c>
      <c r="K60" s="40" t="str">
        <f t="shared" si="0"/>
        <v>GPA</v>
      </c>
    </row>
    <row r="61" spans="1:11" ht="15" customHeight="1">
      <c r="A61">
        <v>7</v>
      </c>
      <c r="B61">
        <v>409</v>
      </c>
      <c r="C61" t="s">
        <v>1994</v>
      </c>
      <c r="D61" t="s">
        <v>195</v>
      </c>
      <c r="E61" t="s">
        <v>196</v>
      </c>
      <c r="F61">
        <v>257</v>
      </c>
      <c r="G61">
        <v>2.29</v>
      </c>
      <c r="H61">
        <v>112</v>
      </c>
      <c r="I61">
        <v>105</v>
      </c>
      <c r="J61" t="s">
        <v>128</v>
      </c>
      <c r="K61" s="40" t="str">
        <f t="shared" si="0"/>
        <v>GPA</v>
      </c>
    </row>
    <row r="62" spans="1:11" ht="15" customHeight="1">
      <c r="A62">
        <v>7</v>
      </c>
      <c r="B62">
        <v>409</v>
      </c>
      <c r="C62" t="s">
        <v>21</v>
      </c>
      <c r="D62" t="s">
        <v>197</v>
      </c>
      <c r="E62" t="s">
        <v>198</v>
      </c>
      <c r="F62">
        <v>81</v>
      </c>
      <c r="G62">
        <v>7.05</v>
      </c>
      <c r="H62">
        <v>11</v>
      </c>
      <c r="I62">
        <v>22</v>
      </c>
      <c r="J62" t="s">
        <v>128</v>
      </c>
      <c r="K62" s="40" t="str">
        <f t="shared" si="0"/>
        <v>GPA</v>
      </c>
    </row>
    <row r="63" spans="1:11" ht="15" customHeight="1">
      <c r="A63">
        <v>7</v>
      </c>
      <c r="B63">
        <v>409</v>
      </c>
      <c r="C63" t="s">
        <v>20</v>
      </c>
      <c r="D63" t="s">
        <v>197</v>
      </c>
      <c r="E63" t="s">
        <v>198</v>
      </c>
      <c r="F63">
        <v>549</v>
      </c>
      <c r="G63">
        <v>20.04</v>
      </c>
      <c r="H63">
        <v>27</v>
      </c>
      <c r="I63">
        <v>25</v>
      </c>
      <c r="J63" t="s">
        <v>128</v>
      </c>
      <c r="K63" s="40" t="str">
        <f t="shared" si="0"/>
        <v>GPA</v>
      </c>
    </row>
    <row r="64" spans="1:11" ht="15" customHeight="1">
      <c r="A64">
        <v>7</v>
      </c>
      <c r="B64">
        <v>409</v>
      </c>
      <c r="C64" t="s">
        <v>1994</v>
      </c>
      <c r="D64" t="s">
        <v>197</v>
      </c>
      <c r="E64" t="s">
        <v>198</v>
      </c>
      <c r="F64">
        <v>769</v>
      </c>
      <c r="G64">
        <v>10.24</v>
      </c>
      <c r="H64">
        <v>75</v>
      </c>
      <c r="I64">
        <v>105</v>
      </c>
      <c r="J64" t="s">
        <v>128</v>
      </c>
      <c r="K64" s="40" t="str">
        <f t="shared" si="0"/>
        <v>GPA</v>
      </c>
    </row>
    <row r="65" spans="1:11" ht="15" customHeight="1">
      <c r="A65">
        <v>7</v>
      </c>
      <c r="B65">
        <v>409</v>
      </c>
      <c r="C65" t="s">
        <v>19</v>
      </c>
      <c r="D65" t="s">
        <v>199</v>
      </c>
      <c r="E65" t="s">
        <v>200</v>
      </c>
      <c r="F65">
        <v>223</v>
      </c>
      <c r="G65">
        <v>6.72</v>
      </c>
      <c r="H65">
        <v>33</v>
      </c>
      <c r="I65">
        <v>24</v>
      </c>
      <c r="J65" t="s">
        <v>128</v>
      </c>
      <c r="K65" s="40" t="str">
        <f t="shared" si="0"/>
        <v>GPA</v>
      </c>
    </row>
    <row r="66" spans="1:11" ht="15" customHeight="1">
      <c r="A66">
        <v>7</v>
      </c>
      <c r="B66">
        <v>409</v>
      </c>
      <c r="C66" t="s">
        <v>1994</v>
      </c>
      <c r="D66" t="s">
        <v>199</v>
      </c>
      <c r="E66" t="s">
        <v>200</v>
      </c>
      <c r="F66">
        <v>1344</v>
      </c>
      <c r="G66">
        <v>19.670000000000002</v>
      </c>
      <c r="H66">
        <v>68</v>
      </c>
      <c r="I66">
        <v>105</v>
      </c>
      <c r="J66" t="s">
        <v>128</v>
      </c>
      <c r="K66" s="40" t="str">
        <f t="shared" ref="K66:K129" si="1">IF(J66&lt;&gt;"",IF(OR(UPPER(J66)="TERCEIRO",UPPER(J66)="TERCEIRA"),"TERCEIRA",IF(UPPER(J66)="GPA","GPA",J66)),IF(LEFT(D66,1)="T","TERCEIRA","GPA"))</f>
        <v>GPA</v>
      </c>
    </row>
    <row r="67" spans="1:11" ht="15" customHeight="1">
      <c r="A67">
        <v>7</v>
      </c>
      <c r="B67">
        <v>409</v>
      </c>
      <c r="C67" t="s">
        <v>22</v>
      </c>
      <c r="D67" t="s">
        <v>201</v>
      </c>
      <c r="E67" t="s">
        <v>202</v>
      </c>
      <c r="F67">
        <v>71</v>
      </c>
      <c r="G67">
        <v>2.84</v>
      </c>
      <c r="H67">
        <v>25</v>
      </c>
      <c r="I67">
        <v>25</v>
      </c>
      <c r="J67" t="s">
        <v>128</v>
      </c>
      <c r="K67" s="40" t="str">
        <f t="shared" si="1"/>
        <v>GPA</v>
      </c>
    </row>
    <row r="68" spans="1:11" ht="15" customHeight="1">
      <c r="A68">
        <v>7</v>
      </c>
      <c r="B68">
        <v>409</v>
      </c>
      <c r="C68" t="s">
        <v>19</v>
      </c>
      <c r="D68" t="s">
        <v>203</v>
      </c>
      <c r="E68" t="s">
        <v>204</v>
      </c>
      <c r="F68">
        <v>6</v>
      </c>
      <c r="G68">
        <v>2.34</v>
      </c>
      <c r="H68">
        <v>3</v>
      </c>
      <c r="I68">
        <v>24</v>
      </c>
      <c r="J68" t="s">
        <v>128</v>
      </c>
      <c r="K68" s="40" t="str">
        <f t="shared" si="1"/>
        <v>GPA</v>
      </c>
    </row>
    <row r="69" spans="1:11" ht="15" customHeight="1">
      <c r="A69">
        <v>7</v>
      </c>
      <c r="B69">
        <v>409</v>
      </c>
      <c r="C69" t="s">
        <v>21</v>
      </c>
      <c r="D69" t="s">
        <v>203</v>
      </c>
      <c r="E69" t="s">
        <v>204</v>
      </c>
      <c r="F69">
        <v>442</v>
      </c>
      <c r="G69">
        <v>10.77</v>
      </c>
      <c r="H69">
        <v>41</v>
      </c>
      <c r="I69">
        <v>22</v>
      </c>
      <c r="J69" t="s">
        <v>128</v>
      </c>
      <c r="K69" s="40" t="str">
        <f t="shared" si="1"/>
        <v>GPA</v>
      </c>
    </row>
    <row r="70" spans="1:11" ht="15" customHeight="1">
      <c r="A70">
        <v>7</v>
      </c>
      <c r="B70">
        <v>409</v>
      </c>
      <c r="C70" t="s">
        <v>20</v>
      </c>
      <c r="D70" t="s">
        <v>203</v>
      </c>
      <c r="E70" t="s">
        <v>204</v>
      </c>
      <c r="F70">
        <v>94</v>
      </c>
      <c r="G70">
        <v>2.4700000000000002</v>
      </c>
      <c r="H70">
        <v>38</v>
      </c>
      <c r="I70">
        <v>25</v>
      </c>
      <c r="J70" t="s">
        <v>128</v>
      </c>
      <c r="K70" s="40" t="str">
        <f t="shared" si="1"/>
        <v>GPA</v>
      </c>
    </row>
    <row r="71" spans="1:11" ht="15" customHeight="1">
      <c r="A71">
        <v>7</v>
      </c>
      <c r="B71">
        <v>409</v>
      </c>
      <c r="C71" t="s">
        <v>1994</v>
      </c>
      <c r="D71" t="s">
        <v>203</v>
      </c>
      <c r="E71" t="s">
        <v>204</v>
      </c>
      <c r="F71">
        <v>1419</v>
      </c>
      <c r="G71">
        <v>22.66</v>
      </c>
      <c r="H71">
        <v>63</v>
      </c>
      <c r="I71">
        <v>105</v>
      </c>
      <c r="J71" t="s">
        <v>128</v>
      </c>
      <c r="K71" s="40" t="str">
        <f t="shared" si="1"/>
        <v>GPA</v>
      </c>
    </row>
    <row r="72" spans="1:11" ht="15" customHeight="1">
      <c r="A72">
        <v>7</v>
      </c>
      <c r="B72">
        <v>409</v>
      </c>
      <c r="C72" t="s">
        <v>21</v>
      </c>
      <c r="D72" t="s">
        <v>205</v>
      </c>
      <c r="E72" t="s">
        <v>206</v>
      </c>
      <c r="F72">
        <v>2</v>
      </c>
      <c r="G72">
        <v>0.72</v>
      </c>
      <c r="H72">
        <v>3</v>
      </c>
      <c r="I72">
        <v>22</v>
      </c>
      <c r="J72" t="s">
        <v>128</v>
      </c>
      <c r="K72" s="40" t="str">
        <f t="shared" si="1"/>
        <v>GPA</v>
      </c>
    </row>
    <row r="73" spans="1:11" ht="15" customHeight="1">
      <c r="A73">
        <v>7</v>
      </c>
      <c r="B73">
        <v>409</v>
      </c>
      <c r="C73" t="s">
        <v>20</v>
      </c>
      <c r="D73" t="s">
        <v>205</v>
      </c>
      <c r="E73" t="s">
        <v>206</v>
      </c>
      <c r="F73">
        <v>1</v>
      </c>
      <c r="G73">
        <v>1.7</v>
      </c>
      <c r="H73">
        <v>1</v>
      </c>
      <c r="I73">
        <v>25</v>
      </c>
      <c r="J73" t="s">
        <v>128</v>
      </c>
      <c r="K73" s="40" t="str">
        <f t="shared" si="1"/>
        <v>GPA</v>
      </c>
    </row>
    <row r="74" spans="1:11" ht="15" customHeight="1">
      <c r="A74">
        <v>7</v>
      </c>
      <c r="B74">
        <v>409</v>
      </c>
      <c r="C74" t="s">
        <v>21</v>
      </c>
      <c r="D74" t="s">
        <v>207</v>
      </c>
      <c r="E74" t="s">
        <v>208</v>
      </c>
      <c r="F74">
        <v>304</v>
      </c>
      <c r="G74">
        <v>20.28</v>
      </c>
      <c r="H74">
        <v>15</v>
      </c>
      <c r="I74">
        <v>22</v>
      </c>
      <c r="J74" t="s">
        <v>128</v>
      </c>
      <c r="K74" s="40" t="str">
        <f t="shared" si="1"/>
        <v>GPA</v>
      </c>
    </row>
    <row r="75" spans="1:11" ht="15" customHeight="1">
      <c r="A75">
        <v>7</v>
      </c>
      <c r="B75">
        <v>409</v>
      </c>
      <c r="C75" t="s">
        <v>21</v>
      </c>
      <c r="D75" t="s">
        <v>209</v>
      </c>
      <c r="E75" t="s">
        <v>210</v>
      </c>
      <c r="F75">
        <v>43</v>
      </c>
      <c r="G75">
        <v>4.71</v>
      </c>
      <c r="H75">
        <v>9</v>
      </c>
      <c r="I75">
        <v>22</v>
      </c>
      <c r="J75" t="s">
        <v>128</v>
      </c>
      <c r="K75" s="40" t="str">
        <f t="shared" si="1"/>
        <v>GPA</v>
      </c>
    </row>
    <row r="76" spans="1:11" ht="15" customHeight="1">
      <c r="A76">
        <v>7</v>
      </c>
      <c r="B76">
        <v>409</v>
      </c>
      <c r="C76" t="s">
        <v>20</v>
      </c>
      <c r="D76" t="s">
        <v>209</v>
      </c>
      <c r="E76" t="s">
        <v>210</v>
      </c>
      <c r="F76">
        <v>135</v>
      </c>
      <c r="G76">
        <v>4.3499999999999996</v>
      </c>
      <c r="H76">
        <v>31</v>
      </c>
      <c r="I76">
        <v>25</v>
      </c>
      <c r="J76" t="s">
        <v>128</v>
      </c>
      <c r="K76" s="40" t="str">
        <f t="shared" si="1"/>
        <v>GPA</v>
      </c>
    </row>
    <row r="77" spans="1:11" ht="15" customHeight="1">
      <c r="A77">
        <v>7</v>
      </c>
      <c r="B77">
        <v>409</v>
      </c>
      <c r="C77" t="s">
        <v>21</v>
      </c>
      <c r="D77" t="s">
        <v>211</v>
      </c>
      <c r="E77" t="s">
        <v>212</v>
      </c>
      <c r="F77">
        <v>433</v>
      </c>
      <c r="G77">
        <v>19.809999999999999</v>
      </c>
      <c r="H77">
        <v>22</v>
      </c>
      <c r="I77">
        <v>22</v>
      </c>
      <c r="J77" t="s">
        <v>128</v>
      </c>
      <c r="K77" s="40" t="str">
        <f t="shared" si="1"/>
        <v>GPA</v>
      </c>
    </row>
    <row r="78" spans="1:11" ht="15" customHeight="1">
      <c r="A78">
        <v>7</v>
      </c>
      <c r="B78">
        <v>409</v>
      </c>
      <c r="C78" t="s">
        <v>21</v>
      </c>
      <c r="D78" t="s">
        <v>213</v>
      </c>
      <c r="E78" t="s">
        <v>214</v>
      </c>
      <c r="F78">
        <v>33</v>
      </c>
      <c r="G78">
        <v>7.96</v>
      </c>
      <c r="H78">
        <v>4</v>
      </c>
      <c r="I78">
        <v>22</v>
      </c>
      <c r="J78" t="s">
        <v>128</v>
      </c>
      <c r="K78" s="40" t="str">
        <f t="shared" si="1"/>
        <v>GPA</v>
      </c>
    </row>
    <row r="79" spans="1:11" ht="15" customHeight="1">
      <c r="A79">
        <v>7</v>
      </c>
      <c r="B79">
        <v>409</v>
      </c>
      <c r="C79" t="s">
        <v>21</v>
      </c>
      <c r="D79" t="s">
        <v>215</v>
      </c>
      <c r="E79" t="s">
        <v>216</v>
      </c>
      <c r="F79">
        <v>689</v>
      </c>
      <c r="G79">
        <v>25.43</v>
      </c>
      <c r="H79">
        <v>27</v>
      </c>
      <c r="I79">
        <v>22</v>
      </c>
      <c r="J79" t="s">
        <v>128</v>
      </c>
      <c r="K79" s="40" t="str">
        <f t="shared" si="1"/>
        <v>GPA</v>
      </c>
    </row>
    <row r="80" spans="1:11" ht="15" customHeight="1">
      <c r="A80">
        <v>7</v>
      </c>
      <c r="B80">
        <v>409</v>
      </c>
      <c r="C80" t="s">
        <v>20</v>
      </c>
      <c r="D80" t="s">
        <v>215</v>
      </c>
      <c r="E80" t="s">
        <v>216</v>
      </c>
      <c r="F80">
        <v>1126</v>
      </c>
      <c r="G80">
        <v>21.49</v>
      </c>
      <c r="H80">
        <v>52</v>
      </c>
      <c r="I80">
        <v>25</v>
      </c>
      <c r="J80" t="s">
        <v>128</v>
      </c>
      <c r="K80" s="40" t="str">
        <f t="shared" si="1"/>
        <v>GPA</v>
      </c>
    </row>
    <row r="81" spans="1:11" ht="15" customHeight="1">
      <c r="A81">
        <v>7</v>
      </c>
      <c r="B81">
        <v>409</v>
      </c>
      <c r="C81" t="s">
        <v>21</v>
      </c>
      <c r="D81" t="s">
        <v>217</v>
      </c>
      <c r="E81" t="s">
        <v>218</v>
      </c>
      <c r="F81">
        <v>59</v>
      </c>
      <c r="G81">
        <v>10.67</v>
      </c>
      <c r="H81">
        <v>6</v>
      </c>
      <c r="I81">
        <v>22</v>
      </c>
      <c r="J81" t="s">
        <v>128</v>
      </c>
      <c r="K81" s="40" t="str">
        <f t="shared" si="1"/>
        <v>GPA</v>
      </c>
    </row>
    <row r="82" spans="1:11" ht="15" customHeight="1">
      <c r="A82">
        <v>7</v>
      </c>
      <c r="B82">
        <v>409</v>
      </c>
      <c r="C82" t="s">
        <v>21</v>
      </c>
      <c r="D82" t="s">
        <v>219</v>
      </c>
      <c r="E82" t="s">
        <v>220</v>
      </c>
      <c r="F82">
        <v>14</v>
      </c>
      <c r="G82">
        <v>0.73</v>
      </c>
      <c r="H82">
        <v>19</v>
      </c>
      <c r="I82">
        <v>22</v>
      </c>
      <c r="J82" t="s">
        <v>128</v>
      </c>
      <c r="K82" s="40" t="str">
        <f t="shared" si="1"/>
        <v>GPA</v>
      </c>
    </row>
    <row r="83" spans="1:11" ht="15" customHeight="1">
      <c r="A83">
        <v>7</v>
      </c>
      <c r="B83">
        <v>409</v>
      </c>
      <c r="C83" t="s">
        <v>20</v>
      </c>
      <c r="D83" t="s">
        <v>219</v>
      </c>
      <c r="E83" t="s">
        <v>220</v>
      </c>
      <c r="F83">
        <v>999</v>
      </c>
      <c r="G83">
        <v>18.23</v>
      </c>
      <c r="H83">
        <v>55</v>
      </c>
      <c r="I83">
        <v>25</v>
      </c>
      <c r="J83" t="s">
        <v>128</v>
      </c>
      <c r="K83" s="40" t="str">
        <f t="shared" si="1"/>
        <v>GPA</v>
      </c>
    </row>
    <row r="84" spans="1:11" ht="15" customHeight="1">
      <c r="A84">
        <v>7</v>
      </c>
      <c r="B84">
        <v>409</v>
      </c>
      <c r="C84" t="s">
        <v>1994</v>
      </c>
      <c r="D84" t="s">
        <v>219</v>
      </c>
      <c r="E84" t="s">
        <v>220</v>
      </c>
      <c r="F84">
        <v>46</v>
      </c>
      <c r="G84">
        <v>1.42</v>
      </c>
      <c r="H84">
        <v>32</v>
      </c>
      <c r="I84">
        <v>105</v>
      </c>
      <c r="J84" t="s">
        <v>128</v>
      </c>
      <c r="K84" s="40" t="str">
        <f t="shared" si="1"/>
        <v>GPA</v>
      </c>
    </row>
    <row r="85" spans="1:11" ht="15" customHeight="1">
      <c r="A85">
        <v>7</v>
      </c>
      <c r="B85">
        <v>409</v>
      </c>
      <c r="C85" t="s">
        <v>19</v>
      </c>
      <c r="D85" t="s">
        <v>221</v>
      </c>
      <c r="E85" t="s">
        <v>222</v>
      </c>
      <c r="F85">
        <v>174</v>
      </c>
      <c r="G85">
        <v>4.9000000000000004</v>
      </c>
      <c r="H85">
        <v>36</v>
      </c>
      <c r="I85">
        <v>24</v>
      </c>
      <c r="J85" t="s">
        <v>128</v>
      </c>
      <c r="K85" s="40" t="str">
        <f t="shared" si="1"/>
        <v>GPA</v>
      </c>
    </row>
    <row r="86" spans="1:11" ht="15" customHeight="1">
      <c r="A86">
        <v>7</v>
      </c>
      <c r="B86">
        <v>409</v>
      </c>
      <c r="C86" t="s">
        <v>1994</v>
      </c>
      <c r="D86" t="s">
        <v>221</v>
      </c>
      <c r="E86" t="s">
        <v>222</v>
      </c>
      <c r="F86">
        <v>720</v>
      </c>
      <c r="G86">
        <v>11.53</v>
      </c>
      <c r="H86">
        <v>62</v>
      </c>
      <c r="I86">
        <v>105</v>
      </c>
      <c r="J86" t="s">
        <v>128</v>
      </c>
      <c r="K86" s="40" t="str">
        <f t="shared" si="1"/>
        <v>GPA</v>
      </c>
    </row>
    <row r="87" spans="1:11" ht="15" customHeight="1">
      <c r="A87">
        <v>7</v>
      </c>
      <c r="B87">
        <v>409</v>
      </c>
      <c r="C87" t="s">
        <v>22</v>
      </c>
      <c r="D87" t="s">
        <v>223</v>
      </c>
      <c r="E87" t="s">
        <v>224</v>
      </c>
      <c r="F87">
        <v>3240</v>
      </c>
      <c r="G87">
        <v>87.56</v>
      </c>
      <c r="H87">
        <v>37</v>
      </c>
      <c r="I87">
        <v>25</v>
      </c>
      <c r="J87" t="s">
        <v>128</v>
      </c>
      <c r="K87" s="40" t="str">
        <f t="shared" si="1"/>
        <v>GPA</v>
      </c>
    </row>
    <row r="88" spans="1:11" ht="15" customHeight="1">
      <c r="A88">
        <v>7</v>
      </c>
      <c r="B88">
        <v>409</v>
      </c>
      <c r="C88" t="s">
        <v>1994</v>
      </c>
      <c r="D88" t="s">
        <v>223</v>
      </c>
      <c r="E88" t="s">
        <v>224</v>
      </c>
      <c r="F88">
        <v>1926</v>
      </c>
      <c r="G88">
        <v>13.88</v>
      </c>
      <c r="H88">
        <v>139</v>
      </c>
      <c r="I88">
        <v>105</v>
      </c>
      <c r="J88" t="s">
        <v>128</v>
      </c>
      <c r="K88" s="40" t="str">
        <f t="shared" si="1"/>
        <v>GPA</v>
      </c>
    </row>
    <row r="89" spans="1:11" ht="15" customHeight="1">
      <c r="A89">
        <v>7</v>
      </c>
      <c r="B89">
        <v>409</v>
      </c>
      <c r="C89" t="s">
        <v>19</v>
      </c>
      <c r="D89" t="s">
        <v>225</v>
      </c>
      <c r="E89" t="s">
        <v>226</v>
      </c>
      <c r="F89">
        <v>723</v>
      </c>
      <c r="G89">
        <v>7.03</v>
      </c>
      <c r="H89">
        <v>103</v>
      </c>
      <c r="I89">
        <v>24</v>
      </c>
      <c r="J89" t="s">
        <v>128</v>
      </c>
      <c r="K89" s="40" t="str">
        <f t="shared" si="1"/>
        <v>GPA</v>
      </c>
    </row>
    <row r="90" spans="1:11" ht="15" customHeight="1">
      <c r="A90">
        <v>7</v>
      </c>
      <c r="B90">
        <v>409</v>
      </c>
      <c r="C90" t="s">
        <v>1994</v>
      </c>
      <c r="D90" t="s">
        <v>225</v>
      </c>
      <c r="E90" t="s">
        <v>226</v>
      </c>
      <c r="F90">
        <v>21</v>
      </c>
      <c r="G90">
        <v>0.28999999999999998</v>
      </c>
      <c r="H90">
        <v>72</v>
      </c>
      <c r="I90">
        <v>105</v>
      </c>
      <c r="J90" t="s">
        <v>128</v>
      </c>
      <c r="K90" s="40" t="str">
        <f t="shared" si="1"/>
        <v>GPA</v>
      </c>
    </row>
    <row r="91" spans="1:11" ht="15" customHeight="1">
      <c r="A91">
        <v>7</v>
      </c>
      <c r="B91">
        <v>409</v>
      </c>
      <c r="C91" t="s">
        <v>21</v>
      </c>
      <c r="D91" t="s">
        <v>227</v>
      </c>
      <c r="E91" t="s">
        <v>228</v>
      </c>
      <c r="F91">
        <v>5</v>
      </c>
      <c r="G91">
        <v>1.1299999999999999</v>
      </c>
      <c r="H91">
        <v>4</v>
      </c>
      <c r="I91">
        <v>22</v>
      </c>
      <c r="J91" t="s">
        <v>128</v>
      </c>
      <c r="K91" s="40" t="str">
        <f t="shared" si="1"/>
        <v>GPA</v>
      </c>
    </row>
    <row r="92" spans="1:11" ht="15" customHeight="1">
      <c r="A92">
        <v>7</v>
      </c>
      <c r="B92">
        <v>409</v>
      </c>
      <c r="C92" t="s">
        <v>1994</v>
      </c>
      <c r="D92" t="s">
        <v>227</v>
      </c>
      <c r="E92" t="s">
        <v>228</v>
      </c>
      <c r="F92">
        <v>848</v>
      </c>
      <c r="G92">
        <v>9.32</v>
      </c>
      <c r="H92">
        <v>91</v>
      </c>
      <c r="I92">
        <v>105</v>
      </c>
      <c r="J92" t="s">
        <v>128</v>
      </c>
      <c r="K92" s="40" t="str">
        <f t="shared" si="1"/>
        <v>GPA</v>
      </c>
    </row>
    <row r="93" spans="1:11" ht="15" customHeight="1">
      <c r="A93">
        <v>7</v>
      </c>
      <c r="B93">
        <v>409</v>
      </c>
      <c r="C93" t="s">
        <v>19</v>
      </c>
      <c r="D93" t="s">
        <v>229</v>
      </c>
      <c r="E93" t="s">
        <v>230</v>
      </c>
      <c r="F93">
        <v>359</v>
      </c>
      <c r="G93">
        <v>6.72</v>
      </c>
      <c r="H93">
        <v>53</v>
      </c>
      <c r="I93">
        <v>24</v>
      </c>
      <c r="J93" t="s">
        <v>128</v>
      </c>
      <c r="K93" s="40" t="str">
        <f t="shared" si="1"/>
        <v>GPA</v>
      </c>
    </row>
    <row r="94" spans="1:11" ht="15" customHeight="1">
      <c r="A94">
        <v>7</v>
      </c>
      <c r="B94">
        <v>409</v>
      </c>
      <c r="C94" t="s">
        <v>22</v>
      </c>
      <c r="D94" t="s">
        <v>231</v>
      </c>
      <c r="E94" t="s">
        <v>232</v>
      </c>
      <c r="F94">
        <v>1445</v>
      </c>
      <c r="G94">
        <v>55.05</v>
      </c>
      <c r="H94">
        <v>26</v>
      </c>
      <c r="I94">
        <v>25</v>
      </c>
      <c r="J94" t="s">
        <v>128</v>
      </c>
      <c r="K94" s="40" t="str">
        <f t="shared" si="1"/>
        <v>GPA</v>
      </c>
    </row>
    <row r="95" spans="1:11" ht="15" customHeight="1">
      <c r="A95">
        <v>7</v>
      </c>
      <c r="B95">
        <v>409</v>
      </c>
      <c r="C95" t="s">
        <v>21</v>
      </c>
      <c r="D95" t="s">
        <v>233</v>
      </c>
      <c r="E95" t="s">
        <v>234</v>
      </c>
      <c r="F95">
        <v>123</v>
      </c>
      <c r="G95">
        <v>11.05</v>
      </c>
      <c r="H95">
        <v>11</v>
      </c>
      <c r="I95">
        <v>22</v>
      </c>
      <c r="J95" t="s">
        <v>128</v>
      </c>
      <c r="K95" s="40" t="str">
        <f t="shared" si="1"/>
        <v>GPA</v>
      </c>
    </row>
    <row r="96" spans="1:11" ht="15" customHeight="1">
      <c r="A96">
        <v>7</v>
      </c>
      <c r="B96">
        <v>409</v>
      </c>
      <c r="C96" t="s">
        <v>1994</v>
      </c>
      <c r="D96" t="s">
        <v>1997</v>
      </c>
      <c r="E96" t="s">
        <v>1998</v>
      </c>
      <c r="F96">
        <v>1905</v>
      </c>
      <c r="G96">
        <v>31.27</v>
      </c>
      <c r="H96">
        <v>61</v>
      </c>
      <c r="I96">
        <v>105</v>
      </c>
      <c r="J96" t="s">
        <v>128</v>
      </c>
      <c r="K96" s="40" t="str">
        <f t="shared" si="1"/>
        <v>GPA</v>
      </c>
    </row>
    <row r="97" spans="1:11" ht="15" customHeight="1">
      <c r="A97">
        <v>7</v>
      </c>
      <c r="B97">
        <v>409</v>
      </c>
      <c r="C97" t="s">
        <v>22</v>
      </c>
      <c r="D97" t="s">
        <v>235</v>
      </c>
      <c r="E97" t="s">
        <v>236</v>
      </c>
      <c r="F97">
        <v>3099</v>
      </c>
      <c r="G97">
        <v>57.09</v>
      </c>
      <c r="H97">
        <v>54</v>
      </c>
      <c r="I97">
        <v>25</v>
      </c>
      <c r="J97" t="s">
        <v>128</v>
      </c>
      <c r="K97" s="40" t="str">
        <f t="shared" si="1"/>
        <v>GPA</v>
      </c>
    </row>
    <row r="98" spans="1:11" ht="15" customHeight="1">
      <c r="A98">
        <v>7</v>
      </c>
      <c r="B98">
        <v>409</v>
      </c>
      <c r="C98" t="s">
        <v>21</v>
      </c>
      <c r="D98" t="s">
        <v>237</v>
      </c>
      <c r="E98" t="s">
        <v>238</v>
      </c>
      <c r="F98">
        <v>187</v>
      </c>
      <c r="G98">
        <v>31.66</v>
      </c>
      <c r="H98">
        <v>6</v>
      </c>
      <c r="I98">
        <v>22</v>
      </c>
      <c r="J98" t="s">
        <v>128</v>
      </c>
      <c r="K98" s="40" t="str">
        <f t="shared" si="1"/>
        <v>GPA</v>
      </c>
    </row>
    <row r="99" spans="1:11" ht="15" customHeight="1">
      <c r="A99">
        <v>7</v>
      </c>
      <c r="B99">
        <v>409</v>
      </c>
      <c r="C99" t="s">
        <v>20</v>
      </c>
      <c r="D99" t="s">
        <v>237</v>
      </c>
      <c r="E99" t="s">
        <v>238</v>
      </c>
      <c r="F99">
        <v>4</v>
      </c>
      <c r="G99">
        <v>5.5</v>
      </c>
      <c r="H99">
        <v>1</v>
      </c>
      <c r="I99">
        <v>25</v>
      </c>
      <c r="J99" t="s">
        <v>128</v>
      </c>
      <c r="K99" s="40" t="str">
        <f t="shared" si="1"/>
        <v>GPA</v>
      </c>
    </row>
    <row r="100" spans="1:11" ht="15" customHeight="1">
      <c r="A100">
        <v>7</v>
      </c>
      <c r="B100">
        <v>409</v>
      </c>
      <c r="C100" t="s">
        <v>19</v>
      </c>
      <c r="D100" t="s">
        <v>239</v>
      </c>
      <c r="E100" t="s">
        <v>240</v>
      </c>
      <c r="F100">
        <v>376</v>
      </c>
      <c r="G100">
        <v>6.62</v>
      </c>
      <c r="H100">
        <v>57</v>
      </c>
      <c r="I100">
        <v>24</v>
      </c>
      <c r="J100" t="s">
        <v>128</v>
      </c>
      <c r="K100" s="40" t="str">
        <f t="shared" si="1"/>
        <v>GPA</v>
      </c>
    </row>
    <row r="101" spans="1:11" ht="15" customHeight="1">
      <c r="A101">
        <v>7</v>
      </c>
      <c r="B101">
        <v>409</v>
      </c>
      <c r="C101" t="s">
        <v>22</v>
      </c>
      <c r="D101" t="s">
        <v>241</v>
      </c>
      <c r="E101" t="s">
        <v>242</v>
      </c>
      <c r="F101">
        <v>2171</v>
      </c>
      <c r="G101">
        <v>70.430000000000007</v>
      </c>
      <c r="H101">
        <v>31</v>
      </c>
      <c r="I101">
        <v>25</v>
      </c>
      <c r="J101" t="s">
        <v>128</v>
      </c>
      <c r="K101" s="40" t="str">
        <f t="shared" si="1"/>
        <v>GPA</v>
      </c>
    </row>
    <row r="102" spans="1:11" ht="15" customHeight="1">
      <c r="A102">
        <v>7</v>
      </c>
      <c r="B102">
        <v>409</v>
      </c>
      <c r="C102" t="s">
        <v>21</v>
      </c>
      <c r="D102" t="s">
        <v>243</v>
      </c>
      <c r="E102" t="s">
        <v>244</v>
      </c>
      <c r="F102">
        <v>229</v>
      </c>
      <c r="G102">
        <v>7.68</v>
      </c>
      <c r="H102">
        <v>30</v>
      </c>
      <c r="I102">
        <v>22</v>
      </c>
      <c r="J102" t="s">
        <v>128</v>
      </c>
      <c r="K102" s="40" t="str">
        <f t="shared" si="1"/>
        <v>GPA</v>
      </c>
    </row>
    <row r="103" spans="1:11" ht="15" customHeight="1">
      <c r="A103">
        <v>7</v>
      </c>
      <c r="B103">
        <v>409</v>
      </c>
      <c r="C103" t="s">
        <v>20</v>
      </c>
      <c r="D103" t="s">
        <v>243</v>
      </c>
      <c r="E103" t="s">
        <v>244</v>
      </c>
      <c r="F103">
        <v>657</v>
      </c>
      <c r="G103">
        <v>14.56</v>
      </c>
      <c r="H103">
        <v>45</v>
      </c>
      <c r="I103">
        <v>25</v>
      </c>
      <c r="J103" t="s">
        <v>128</v>
      </c>
      <c r="K103" s="40" t="str">
        <f t="shared" si="1"/>
        <v>GPA</v>
      </c>
    </row>
    <row r="104" spans="1:11" ht="15" customHeight="1">
      <c r="A104">
        <v>7</v>
      </c>
      <c r="B104">
        <v>409</v>
      </c>
      <c r="C104" t="s">
        <v>22</v>
      </c>
      <c r="D104" t="s">
        <v>245</v>
      </c>
      <c r="E104" t="s">
        <v>246</v>
      </c>
      <c r="F104">
        <v>2731</v>
      </c>
      <c r="G104">
        <v>84.56</v>
      </c>
      <c r="H104">
        <v>32</v>
      </c>
      <c r="I104">
        <v>25</v>
      </c>
      <c r="J104" t="s">
        <v>128</v>
      </c>
      <c r="K104" s="40" t="str">
        <f t="shared" si="1"/>
        <v>GPA</v>
      </c>
    </row>
    <row r="105" spans="1:11" ht="15" customHeight="1">
      <c r="A105">
        <v>7</v>
      </c>
      <c r="B105">
        <v>409</v>
      </c>
      <c r="C105" t="s">
        <v>19</v>
      </c>
      <c r="D105" t="s">
        <v>247</v>
      </c>
      <c r="E105" t="s">
        <v>248</v>
      </c>
      <c r="F105">
        <v>189</v>
      </c>
      <c r="G105">
        <v>4.93</v>
      </c>
      <c r="H105">
        <v>38</v>
      </c>
      <c r="I105">
        <v>24</v>
      </c>
      <c r="J105" t="s">
        <v>128</v>
      </c>
      <c r="K105" s="40" t="str">
        <f t="shared" si="1"/>
        <v>GPA</v>
      </c>
    </row>
    <row r="106" spans="1:11" ht="15" customHeight="1">
      <c r="A106">
        <v>7</v>
      </c>
      <c r="B106">
        <v>409</v>
      </c>
      <c r="C106" t="s">
        <v>1994</v>
      </c>
      <c r="D106" t="s">
        <v>247</v>
      </c>
      <c r="E106" t="s">
        <v>248</v>
      </c>
      <c r="F106">
        <v>1172</v>
      </c>
      <c r="G106">
        <v>14.16</v>
      </c>
      <c r="H106">
        <v>83</v>
      </c>
      <c r="I106">
        <v>105</v>
      </c>
      <c r="J106" t="s">
        <v>128</v>
      </c>
      <c r="K106" s="40" t="str">
        <f t="shared" si="1"/>
        <v>GPA</v>
      </c>
    </row>
    <row r="107" spans="1:11" ht="15" customHeight="1">
      <c r="A107">
        <v>7</v>
      </c>
      <c r="B107">
        <v>409</v>
      </c>
      <c r="C107" t="s">
        <v>21</v>
      </c>
      <c r="D107" t="s">
        <v>249</v>
      </c>
      <c r="E107" t="s">
        <v>250</v>
      </c>
      <c r="F107">
        <v>614</v>
      </c>
      <c r="G107">
        <v>17.59</v>
      </c>
      <c r="H107">
        <v>35</v>
      </c>
      <c r="I107">
        <v>22</v>
      </c>
      <c r="J107" t="s">
        <v>128</v>
      </c>
      <c r="K107" s="40" t="str">
        <f t="shared" si="1"/>
        <v>GPA</v>
      </c>
    </row>
    <row r="108" spans="1:11" ht="15" customHeight="1">
      <c r="A108">
        <v>7</v>
      </c>
      <c r="B108">
        <v>409</v>
      </c>
      <c r="C108" t="s">
        <v>1994</v>
      </c>
      <c r="D108" t="s">
        <v>249</v>
      </c>
      <c r="E108" t="s">
        <v>250</v>
      </c>
      <c r="F108">
        <v>4467</v>
      </c>
      <c r="G108">
        <v>48.04</v>
      </c>
      <c r="H108">
        <v>93</v>
      </c>
      <c r="I108">
        <v>105</v>
      </c>
      <c r="J108" t="s">
        <v>128</v>
      </c>
      <c r="K108" s="40" t="str">
        <f t="shared" si="1"/>
        <v>GPA</v>
      </c>
    </row>
    <row r="109" spans="1:11" ht="15" customHeight="1">
      <c r="A109">
        <v>7</v>
      </c>
      <c r="B109">
        <v>409</v>
      </c>
      <c r="C109" t="s">
        <v>19</v>
      </c>
      <c r="D109" t="s">
        <v>251</v>
      </c>
      <c r="E109" t="s">
        <v>252</v>
      </c>
      <c r="F109">
        <v>377</v>
      </c>
      <c r="G109">
        <v>5.36</v>
      </c>
      <c r="H109">
        <v>70</v>
      </c>
      <c r="I109">
        <v>24</v>
      </c>
      <c r="J109" t="s">
        <v>128</v>
      </c>
      <c r="K109" s="40" t="str">
        <f t="shared" si="1"/>
        <v>GPA</v>
      </c>
    </row>
    <row r="110" spans="1:11" ht="15" customHeight="1">
      <c r="A110">
        <v>7</v>
      </c>
      <c r="B110">
        <v>409</v>
      </c>
      <c r="C110" t="s">
        <v>1994</v>
      </c>
      <c r="D110" t="s">
        <v>251</v>
      </c>
      <c r="E110" t="s">
        <v>252</v>
      </c>
      <c r="F110">
        <v>457</v>
      </c>
      <c r="G110">
        <v>6.2</v>
      </c>
      <c r="H110">
        <v>74</v>
      </c>
      <c r="I110">
        <v>105</v>
      </c>
      <c r="J110" t="s">
        <v>128</v>
      </c>
      <c r="K110" s="40" t="str">
        <f t="shared" si="1"/>
        <v>GPA</v>
      </c>
    </row>
    <row r="111" spans="1:11" ht="15" customHeight="1">
      <c r="A111">
        <v>7</v>
      </c>
      <c r="B111">
        <v>409</v>
      </c>
      <c r="C111" t="s">
        <v>19</v>
      </c>
      <c r="D111" t="s">
        <v>253</v>
      </c>
      <c r="E111" t="s">
        <v>254</v>
      </c>
      <c r="F111">
        <v>44</v>
      </c>
      <c r="G111">
        <v>0.82</v>
      </c>
      <c r="H111">
        <v>54</v>
      </c>
      <c r="I111">
        <v>24</v>
      </c>
      <c r="J111" t="s">
        <v>128</v>
      </c>
      <c r="K111" s="40" t="str">
        <f t="shared" si="1"/>
        <v>GPA</v>
      </c>
    </row>
    <row r="112" spans="1:11" ht="15" customHeight="1">
      <c r="A112">
        <v>7</v>
      </c>
      <c r="B112">
        <v>409</v>
      </c>
      <c r="C112" t="s">
        <v>21</v>
      </c>
      <c r="D112" t="s">
        <v>253</v>
      </c>
      <c r="E112" t="s">
        <v>254</v>
      </c>
      <c r="F112">
        <v>81</v>
      </c>
      <c r="G112">
        <v>1.35</v>
      </c>
      <c r="H112">
        <v>60</v>
      </c>
      <c r="I112">
        <v>22</v>
      </c>
      <c r="J112" t="s">
        <v>128</v>
      </c>
      <c r="K112" s="40" t="str">
        <f t="shared" si="1"/>
        <v>GPA</v>
      </c>
    </row>
    <row r="113" spans="1:11" ht="15" customHeight="1">
      <c r="A113">
        <v>7</v>
      </c>
      <c r="B113">
        <v>409</v>
      </c>
      <c r="C113" t="s">
        <v>20</v>
      </c>
      <c r="D113" t="s">
        <v>253</v>
      </c>
      <c r="E113" t="s">
        <v>254</v>
      </c>
      <c r="F113">
        <v>1383</v>
      </c>
      <c r="G113">
        <v>48.75</v>
      </c>
      <c r="H113">
        <v>28</v>
      </c>
      <c r="I113">
        <v>25</v>
      </c>
      <c r="J113" t="s">
        <v>128</v>
      </c>
      <c r="K113" s="40" t="str">
        <f t="shared" si="1"/>
        <v>GPA</v>
      </c>
    </row>
    <row r="114" spans="1:11" ht="15" customHeight="1">
      <c r="A114">
        <v>7</v>
      </c>
      <c r="B114">
        <v>409</v>
      </c>
      <c r="C114" t="s">
        <v>22</v>
      </c>
      <c r="D114" t="s">
        <v>255</v>
      </c>
      <c r="E114" t="s">
        <v>256</v>
      </c>
      <c r="F114">
        <v>1780</v>
      </c>
      <c r="G114">
        <v>40.840000000000003</v>
      </c>
      <c r="H114">
        <v>44</v>
      </c>
      <c r="I114">
        <v>25</v>
      </c>
      <c r="J114" t="s">
        <v>128</v>
      </c>
      <c r="K114" s="40" t="str">
        <f t="shared" si="1"/>
        <v>GPA</v>
      </c>
    </row>
    <row r="115" spans="1:11" ht="15" customHeight="1">
      <c r="A115">
        <v>7</v>
      </c>
      <c r="B115">
        <v>409</v>
      </c>
      <c r="C115" t="s">
        <v>21</v>
      </c>
      <c r="D115" t="s">
        <v>257</v>
      </c>
      <c r="E115" t="s">
        <v>258</v>
      </c>
      <c r="F115">
        <v>79</v>
      </c>
      <c r="G115">
        <v>2.2200000000000002</v>
      </c>
      <c r="H115">
        <v>36</v>
      </c>
      <c r="I115">
        <v>22</v>
      </c>
      <c r="J115" t="s">
        <v>128</v>
      </c>
      <c r="K115" s="40" t="str">
        <f t="shared" si="1"/>
        <v>GPA</v>
      </c>
    </row>
    <row r="116" spans="1:11" ht="15" customHeight="1">
      <c r="A116">
        <v>7</v>
      </c>
      <c r="B116">
        <v>409</v>
      </c>
      <c r="C116" t="s">
        <v>20</v>
      </c>
      <c r="D116" t="s">
        <v>257</v>
      </c>
      <c r="E116" t="s">
        <v>258</v>
      </c>
      <c r="F116">
        <v>1271</v>
      </c>
      <c r="G116">
        <v>27.8</v>
      </c>
      <c r="H116">
        <v>46</v>
      </c>
      <c r="I116">
        <v>25</v>
      </c>
      <c r="J116" t="s">
        <v>128</v>
      </c>
      <c r="K116" s="40" t="str">
        <f t="shared" si="1"/>
        <v>GPA</v>
      </c>
    </row>
    <row r="117" spans="1:11" ht="15" customHeight="1">
      <c r="A117">
        <v>7</v>
      </c>
      <c r="B117">
        <v>409</v>
      </c>
      <c r="C117" t="s">
        <v>22</v>
      </c>
      <c r="D117" t="s">
        <v>259</v>
      </c>
      <c r="E117" t="s">
        <v>260</v>
      </c>
      <c r="F117">
        <v>2107</v>
      </c>
      <c r="G117">
        <v>62.88</v>
      </c>
      <c r="H117">
        <v>34</v>
      </c>
      <c r="I117">
        <v>25</v>
      </c>
      <c r="J117" t="s">
        <v>128</v>
      </c>
      <c r="K117" s="40" t="str">
        <f t="shared" si="1"/>
        <v>GPA</v>
      </c>
    </row>
    <row r="118" spans="1:11" ht="15" customHeight="1">
      <c r="A118">
        <v>7</v>
      </c>
      <c r="B118">
        <v>409</v>
      </c>
      <c r="C118" t="s">
        <v>19</v>
      </c>
      <c r="D118" t="s">
        <v>261</v>
      </c>
      <c r="E118" t="s">
        <v>262</v>
      </c>
      <c r="F118">
        <v>234</v>
      </c>
      <c r="G118">
        <v>5.74</v>
      </c>
      <c r="H118">
        <v>41</v>
      </c>
      <c r="I118">
        <v>24</v>
      </c>
      <c r="J118" t="s">
        <v>128</v>
      </c>
      <c r="K118" s="40" t="str">
        <f t="shared" si="1"/>
        <v>GPA</v>
      </c>
    </row>
    <row r="119" spans="1:11" ht="15" customHeight="1">
      <c r="A119">
        <v>7</v>
      </c>
      <c r="B119">
        <v>409</v>
      </c>
      <c r="C119" t="s">
        <v>1994</v>
      </c>
      <c r="D119" t="s">
        <v>261</v>
      </c>
      <c r="E119" t="s">
        <v>262</v>
      </c>
      <c r="F119">
        <v>100</v>
      </c>
      <c r="G119">
        <v>3.49</v>
      </c>
      <c r="H119">
        <v>29</v>
      </c>
      <c r="I119">
        <v>105</v>
      </c>
      <c r="J119" t="s">
        <v>128</v>
      </c>
      <c r="K119" s="40" t="str">
        <f t="shared" si="1"/>
        <v>GPA</v>
      </c>
    </row>
    <row r="120" spans="1:11" ht="15" customHeight="1">
      <c r="A120">
        <v>7</v>
      </c>
      <c r="B120">
        <v>409</v>
      </c>
      <c r="C120" t="s">
        <v>21</v>
      </c>
      <c r="D120" t="s">
        <v>263</v>
      </c>
      <c r="E120" t="s">
        <v>264</v>
      </c>
      <c r="F120">
        <v>281</v>
      </c>
      <c r="G120">
        <v>11.19</v>
      </c>
      <c r="H120">
        <v>25</v>
      </c>
      <c r="I120">
        <v>22</v>
      </c>
      <c r="J120" t="s">
        <v>128</v>
      </c>
      <c r="K120" s="40" t="str">
        <f t="shared" si="1"/>
        <v>GPA</v>
      </c>
    </row>
    <row r="121" spans="1:11" ht="15" customHeight="1">
      <c r="A121">
        <v>7</v>
      </c>
      <c r="B121">
        <v>409</v>
      </c>
      <c r="C121" t="s">
        <v>1994</v>
      </c>
      <c r="D121" t="s">
        <v>263</v>
      </c>
      <c r="E121" t="s">
        <v>264</v>
      </c>
      <c r="F121">
        <v>6518</v>
      </c>
      <c r="G121">
        <v>86.75</v>
      </c>
      <c r="H121">
        <v>75</v>
      </c>
      <c r="I121">
        <v>105</v>
      </c>
      <c r="J121" t="s">
        <v>128</v>
      </c>
      <c r="K121" s="40" t="str">
        <f t="shared" si="1"/>
        <v>GPA</v>
      </c>
    </row>
    <row r="122" spans="1:11" ht="15" customHeight="1">
      <c r="A122">
        <v>7</v>
      </c>
      <c r="B122">
        <v>409</v>
      </c>
      <c r="C122" t="s">
        <v>21</v>
      </c>
      <c r="D122" t="s">
        <v>265</v>
      </c>
      <c r="E122" t="s">
        <v>266</v>
      </c>
      <c r="F122">
        <v>350</v>
      </c>
      <c r="G122">
        <v>48.37</v>
      </c>
      <c r="H122">
        <v>7</v>
      </c>
      <c r="I122">
        <v>22</v>
      </c>
      <c r="J122" t="s">
        <v>128</v>
      </c>
      <c r="K122" s="40" t="str">
        <f t="shared" si="1"/>
        <v>GPA</v>
      </c>
    </row>
    <row r="123" spans="1:11" ht="15" customHeight="1">
      <c r="A123">
        <v>7</v>
      </c>
      <c r="B123">
        <v>409</v>
      </c>
      <c r="C123" t="s">
        <v>20</v>
      </c>
      <c r="D123" t="s">
        <v>265</v>
      </c>
      <c r="E123" t="s">
        <v>266</v>
      </c>
      <c r="F123">
        <v>97</v>
      </c>
      <c r="G123">
        <v>31.63</v>
      </c>
      <c r="H123">
        <v>3</v>
      </c>
      <c r="I123">
        <v>25</v>
      </c>
      <c r="J123" t="s">
        <v>128</v>
      </c>
      <c r="K123" s="40" t="str">
        <f t="shared" si="1"/>
        <v>GPA</v>
      </c>
    </row>
    <row r="124" spans="1:11" ht="15" customHeight="1">
      <c r="A124">
        <v>7</v>
      </c>
      <c r="B124">
        <v>409</v>
      </c>
      <c r="C124" t="s">
        <v>21</v>
      </c>
      <c r="D124" t="s">
        <v>267</v>
      </c>
      <c r="E124" t="s">
        <v>268</v>
      </c>
      <c r="F124">
        <v>572</v>
      </c>
      <c r="G124">
        <v>18.760000000000002</v>
      </c>
      <c r="H124">
        <v>30</v>
      </c>
      <c r="I124">
        <v>22</v>
      </c>
      <c r="J124" t="s">
        <v>128</v>
      </c>
      <c r="K124" s="40" t="str">
        <f t="shared" si="1"/>
        <v>GPA</v>
      </c>
    </row>
    <row r="125" spans="1:11" ht="15" customHeight="1">
      <c r="A125">
        <v>7</v>
      </c>
      <c r="B125">
        <v>409</v>
      </c>
      <c r="C125" t="s">
        <v>20</v>
      </c>
      <c r="D125" t="s">
        <v>267</v>
      </c>
      <c r="E125" t="s">
        <v>268</v>
      </c>
      <c r="F125">
        <v>170</v>
      </c>
      <c r="G125">
        <v>0.28000000000000003</v>
      </c>
      <c r="H125">
        <v>607</v>
      </c>
      <c r="I125">
        <v>25</v>
      </c>
      <c r="J125" t="s">
        <v>128</v>
      </c>
      <c r="K125" s="40" t="str">
        <f t="shared" si="1"/>
        <v>GPA</v>
      </c>
    </row>
    <row r="126" spans="1:11" ht="15" customHeight="1">
      <c r="A126">
        <v>7</v>
      </c>
      <c r="B126">
        <v>409</v>
      </c>
      <c r="C126" t="s">
        <v>1994</v>
      </c>
      <c r="D126" t="s">
        <v>267</v>
      </c>
      <c r="E126" t="s">
        <v>268</v>
      </c>
      <c r="F126">
        <v>2052</v>
      </c>
      <c r="G126">
        <v>33.979999999999997</v>
      </c>
      <c r="H126">
        <v>60</v>
      </c>
      <c r="I126">
        <v>105</v>
      </c>
      <c r="J126" t="s">
        <v>128</v>
      </c>
      <c r="K126" s="40" t="str">
        <f t="shared" si="1"/>
        <v>GPA</v>
      </c>
    </row>
    <row r="127" spans="1:11" ht="15" customHeight="1">
      <c r="A127">
        <v>7</v>
      </c>
      <c r="B127">
        <v>409</v>
      </c>
      <c r="C127" t="s">
        <v>19</v>
      </c>
      <c r="D127" t="s">
        <v>269</v>
      </c>
      <c r="E127" t="s">
        <v>270</v>
      </c>
      <c r="F127">
        <v>851</v>
      </c>
      <c r="G127">
        <v>17.989999999999998</v>
      </c>
      <c r="H127">
        <v>47</v>
      </c>
      <c r="I127">
        <v>24</v>
      </c>
      <c r="J127" t="s">
        <v>128</v>
      </c>
      <c r="K127" s="40" t="str">
        <f t="shared" si="1"/>
        <v>GPA</v>
      </c>
    </row>
    <row r="128" spans="1:11" ht="15" customHeight="1">
      <c r="A128">
        <v>7</v>
      </c>
      <c r="B128">
        <v>409</v>
      </c>
      <c r="C128" t="s">
        <v>21</v>
      </c>
      <c r="D128" t="s">
        <v>269</v>
      </c>
      <c r="E128" t="s">
        <v>270</v>
      </c>
      <c r="F128">
        <v>10</v>
      </c>
      <c r="G128">
        <v>0.16</v>
      </c>
      <c r="H128">
        <v>63</v>
      </c>
      <c r="I128">
        <v>22</v>
      </c>
      <c r="J128" t="s">
        <v>128</v>
      </c>
      <c r="K128" s="40" t="str">
        <f t="shared" si="1"/>
        <v>GPA</v>
      </c>
    </row>
    <row r="129" spans="1:11" ht="15" customHeight="1">
      <c r="A129">
        <v>7</v>
      </c>
      <c r="B129">
        <v>409</v>
      </c>
      <c r="C129" t="s">
        <v>1994</v>
      </c>
      <c r="D129" t="s">
        <v>269</v>
      </c>
      <c r="E129" t="s">
        <v>270</v>
      </c>
      <c r="F129">
        <v>206</v>
      </c>
      <c r="G129">
        <v>1.68</v>
      </c>
      <c r="H129">
        <v>123</v>
      </c>
      <c r="I129">
        <v>105</v>
      </c>
      <c r="J129" t="s">
        <v>128</v>
      </c>
      <c r="K129" s="40" t="str">
        <f t="shared" si="1"/>
        <v>GPA</v>
      </c>
    </row>
    <row r="130" spans="1:11" ht="15" customHeight="1">
      <c r="A130">
        <v>7</v>
      </c>
      <c r="B130">
        <v>409</v>
      </c>
      <c r="C130" t="s">
        <v>19</v>
      </c>
      <c r="D130" t="s">
        <v>271</v>
      </c>
      <c r="E130" t="s">
        <v>272</v>
      </c>
      <c r="F130">
        <v>56</v>
      </c>
      <c r="G130">
        <v>1.25</v>
      </c>
      <c r="H130">
        <v>45</v>
      </c>
      <c r="I130">
        <v>24</v>
      </c>
      <c r="J130" t="s">
        <v>128</v>
      </c>
      <c r="K130" s="40" t="str">
        <f t="shared" ref="K130:K193" si="2">IF(J130&lt;&gt;"",IF(OR(UPPER(J130)="TERCEIRO",UPPER(J130)="TERCEIRA"),"TERCEIRA",IF(UPPER(J130)="GPA","GPA",J130)),IF(LEFT(D130,1)="T","TERCEIRA","GPA"))</f>
        <v>GPA</v>
      </c>
    </row>
    <row r="131" spans="1:11" ht="15" customHeight="1">
      <c r="A131">
        <v>7</v>
      </c>
      <c r="B131">
        <v>409</v>
      </c>
      <c r="C131" t="s">
        <v>21</v>
      </c>
      <c r="D131" t="s">
        <v>271</v>
      </c>
      <c r="E131" t="s">
        <v>272</v>
      </c>
      <c r="F131">
        <v>66</v>
      </c>
      <c r="G131">
        <v>1.68</v>
      </c>
      <c r="H131">
        <v>39</v>
      </c>
      <c r="I131">
        <v>22</v>
      </c>
      <c r="J131" t="s">
        <v>128</v>
      </c>
      <c r="K131" s="40" t="str">
        <f t="shared" si="2"/>
        <v>GPA</v>
      </c>
    </row>
    <row r="132" spans="1:11" ht="15" customHeight="1">
      <c r="A132">
        <v>7</v>
      </c>
      <c r="B132">
        <v>409</v>
      </c>
      <c r="C132" t="s">
        <v>20</v>
      </c>
      <c r="D132" t="s">
        <v>271</v>
      </c>
      <c r="E132" t="s">
        <v>272</v>
      </c>
      <c r="F132">
        <v>31</v>
      </c>
      <c r="G132">
        <v>0.94</v>
      </c>
      <c r="H132">
        <v>33</v>
      </c>
      <c r="I132">
        <v>25</v>
      </c>
      <c r="J132" t="s">
        <v>128</v>
      </c>
      <c r="K132" s="40" t="str">
        <f t="shared" si="2"/>
        <v>GPA</v>
      </c>
    </row>
    <row r="133" spans="1:11" ht="15" customHeight="1">
      <c r="A133">
        <v>7</v>
      </c>
      <c r="B133">
        <v>409</v>
      </c>
      <c r="C133" t="s">
        <v>1994</v>
      </c>
      <c r="D133" t="s">
        <v>271</v>
      </c>
      <c r="E133" t="s">
        <v>272</v>
      </c>
      <c r="F133">
        <v>2307</v>
      </c>
      <c r="G133">
        <v>16</v>
      </c>
      <c r="H133">
        <v>144</v>
      </c>
      <c r="I133">
        <v>105</v>
      </c>
      <c r="J133" t="s">
        <v>128</v>
      </c>
      <c r="K133" s="40" t="str">
        <f t="shared" si="2"/>
        <v>GPA</v>
      </c>
    </row>
    <row r="134" spans="1:11" ht="15" customHeight="1">
      <c r="A134">
        <v>7</v>
      </c>
      <c r="B134">
        <v>409</v>
      </c>
      <c r="C134" t="s">
        <v>21</v>
      </c>
      <c r="D134" t="s">
        <v>273</v>
      </c>
      <c r="E134" t="s">
        <v>274</v>
      </c>
      <c r="F134">
        <v>47</v>
      </c>
      <c r="G134">
        <v>0.45</v>
      </c>
      <c r="H134">
        <v>104</v>
      </c>
      <c r="I134">
        <v>22</v>
      </c>
      <c r="J134" t="s">
        <v>128</v>
      </c>
      <c r="K134" s="40" t="str">
        <f t="shared" si="2"/>
        <v>GPA</v>
      </c>
    </row>
    <row r="135" spans="1:11" ht="15" customHeight="1">
      <c r="A135">
        <v>7</v>
      </c>
      <c r="B135">
        <v>409</v>
      </c>
      <c r="C135" t="s">
        <v>20</v>
      </c>
      <c r="D135" t="s">
        <v>273</v>
      </c>
      <c r="E135" t="s">
        <v>274</v>
      </c>
      <c r="F135">
        <v>644</v>
      </c>
      <c r="G135">
        <v>12.88</v>
      </c>
      <c r="H135">
        <v>50</v>
      </c>
      <c r="I135">
        <v>25</v>
      </c>
      <c r="J135" t="s">
        <v>128</v>
      </c>
      <c r="K135" s="40" t="str">
        <f t="shared" si="2"/>
        <v>GPA</v>
      </c>
    </row>
    <row r="136" spans="1:11" ht="15" customHeight="1">
      <c r="A136">
        <v>7</v>
      </c>
      <c r="B136">
        <v>409</v>
      </c>
      <c r="C136" t="s">
        <v>1994</v>
      </c>
      <c r="D136" t="s">
        <v>273</v>
      </c>
      <c r="E136" t="s">
        <v>274</v>
      </c>
      <c r="F136">
        <v>1437</v>
      </c>
      <c r="G136">
        <v>10.58</v>
      </c>
      <c r="H136">
        <v>136</v>
      </c>
      <c r="I136">
        <v>105</v>
      </c>
      <c r="J136" t="s">
        <v>128</v>
      </c>
      <c r="K136" s="40" t="str">
        <f t="shared" si="2"/>
        <v>GPA</v>
      </c>
    </row>
    <row r="137" spans="1:11" ht="15" customHeight="1">
      <c r="A137">
        <v>7</v>
      </c>
      <c r="B137">
        <v>409</v>
      </c>
      <c r="C137" t="s">
        <v>21</v>
      </c>
      <c r="D137" t="s">
        <v>275</v>
      </c>
      <c r="E137" t="s">
        <v>276</v>
      </c>
      <c r="F137">
        <v>13</v>
      </c>
      <c r="G137">
        <v>0.6</v>
      </c>
      <c r="H137">
        <v>22</v>
      </c>
      <c r="I137">
        <v>22</v>
      </c>
      <c r="J137" t="s">
        <v>128</v>
      </c>
      <c r="K137" s="40" t="str">
        <f t="shared" si="2"/>
        <v>GPA</v>
      </c>
    </row>
    <row r="138" spans="1:11" ht="15" customHeight="1">
      <c r="A138">
        <v>7</v>
      </c>
      <c r="B138">
        <v>409</v>
      </c>
      <c r="C138" t="s">
        <v>21</v>
      </c>
      <c r="D138" t="s">
        <v>277</v>
      </c>
      <c r="E138" t="s">
        <v>278</v>
      </c>
      <c r="F138">
        <v>166</v>
      </c>
      <c r="G138">
        <v>2.84</v>
      </c>
      <c r="H138">
        <v>58</v>
      </c>
      <c r="I138">
        <v>22</v>
      </c>
      <c r="J138" t="s">
        <v>128</v>
      </c>
      <c r="K138" s="40" t="str">
        <f t="shared" si="2"/>
        <v>GPA</v>
      </c>
    </row>
    <row r="139" spans="1:11" ht="15" customHeight="1">
      <c r="A139">
        <v>7</v>
      </c>
      <c r="B139">
        <v>409</v>
      </c>
      <c r="C139" t="s">
        <v>1994</v>
      </c>
      <c r="D139" t="s">
        <v>277</v>
      </c>
      <c r="E139" t="s">
        <v>278</v>
      </c>
      <c r="F139">
        <v>256</v>
      </c>
      <c r="G139">
        <v>3.05</v>
      </c>
      <c r="H139">
        <v>84</v>
      </c>
      <c r="I139">
        <v>105</v>
      </c>
      <c r="J139" t="s">
        <v>128</v>
      </c>
      <c r="K139" s="40" t="str">
        <f t="shared" si="2"/>
        <v>GPA</v>
      </c>
    </row>
    <row r="140" spans="1:11" ht="15" customHeight="1">
      <c r="A140">
        <v>7</v>
      </c>
      <c r="B140">
        <v>409</v>
      </c>
      <c r="C140" t="s">
        <v>21</v>
      </c>
      <c r="D140" t="s">
        <v>279</v>
      </c>
      <c r="E140" t="s">
        <v>280</v>
      </c>
      <c r="F140">
        <v>30</v>
      </c>
      <c r="G140">
        <v>0.57999999999999996</v>
      </c>
      <c r="H140">
        <v>52</v>
      </c>
      <c r="I140">
        <v>22</v>
      </c>
      <c r="J140" t="s">
        <v>128</v>
      </c>
      <c r="K140" s="40" t="str">
        <f t="shared" si="2"/>
        <v>GPA</v>
      </c>
    </row>
    <row r="141" spans="1:11" ht="15" customHeight="1">
      <c r="A141">
        <v>7</v>
      </c>
      <c r="B141">
        <v>409</v>
      </c>
      <c r="C141" t="s">
        <v>1994</v>
      </c>
      <c r="D141" t="s">
        <v>279</v>
      </c>
      <c r="E141" t="s">
        <v>280</v>
      </c>
      <c r="F141">
        <v>1663</v>
      </c>
      <c r="G141">
        <v>18.850000000000001</v>
      </c>
      <c r="H141">
        <v>88</v>
      </c>
      <c r="I141">
        <v>105</v>
      </c>
      <c r="J141" t="s">
        <v>128</v>
      </c>
      <c r="K141" s="40" t="str">
        <f t="shared" si="2"/>
        <v>GPA</v>
      </c>
    </row>
    <row r="142" spans="1:11" ht="15" customHeight="1">
      <c r="A142">
        <v>7</v>
      </c>
      <c r="B142">
        <v>409</v>
      </c>
      <c r="C142" t="s">
        <v>21</v>
      </c>
      <c r="D142" t="s">
        <v>281</v>
      </c>
      <c r="E142" t="s">
        <v>282</v>
      </c>
      <c r="F142">
        <v>86</v>
      </c>
      <c r="G142">
        <v>3.65</v>
      </c>
      <c r="H142">
        <v>24</v>
      </c>
      <c r="I142">
        <v>22</v>
      </c>
      <c r="J142" t="s">
        <v>128</v>
      </c>
      <c r="K142" s="40" t="str">
        <f t="shared" si="2"/>
        <v>GPA</v>
      </c>
    </row>
    <row r="143" spans="1:11" ht="15" customHeight="1">
      <c r="A143">
        <v>7</v>
      </c>
      <c r="B143">
        <v>409</v>
      </c>
      <c r="C143" t="s">
        <v>20</v>
      </c>
      <c r="D143" t="s">
        <v>281</v>
      </c>
      <c r="E143" t="s">
        <v>282</v>
      </c>
      <c r="F143">
        <v>10</v>
      </c>
      <c r="G143">
        <v>1.02</v>
      </c>
      <c r="H143">
        <v>10</v>
      </c>
      <c r="I143">
        <v>25</v>
      </c>
      <c r="J143" t="s">
        <v>128</v>
      </c>
      <c r="K143" s="40" t="str">
        <f t="shared" si="2"/>
        <v>GPA</v>
      </c>
    </row>
    <row r="144" spans="1:11" ht="15" customHeight="1">
      <c r="A144">
        <v>7</v>
      </c>
      <c r="B144">
        <v>409</v>
      </c>
      <c r="C144" t="s">
        <v>1994</v>
      </c>
      <c r="D144" t="s">
        <v>281</v>
      </c>
      <c r="E144" t="s">
        <v>282</v>
      </c>
      <c r="F144">
        <v>587</v>
      </c>
      <c r="G144">
        <v>6.96</v>
      </c>
      <c r="H144">
        <v>84</v>
      </c>
      <c r="I144">
        <v>105</v>
      </c>
      <c r="J144" t="s">
        <v>128</v>
      </c>
      <c r="K144" s="40" t="str">
        <f t="shared" si="2"/>
        <v>GPA</v>
      </c>
    </row>
    <row r="145" spans="1:11" ht="15" customHeight="1">
      <c r="A145">
        <v>7</v>
      </c>
      <c r="B145">
        <v>409</v>
      </c>
      <c r="C145" t="s">
        <v>21</v>
      </c>
      <c r="D145" t="s">
        <v>283</v>
      </c>
      <c r="E145" t="s">
        <v>284</v>
      </c>
      <c r="F145">
        <v>48</v>
      </c>
      <c r="G145">
        <v>1.55</v>
      </c>
      <c r="H145">
        <v>31</v>
      </c>
      <c r="I145">
        <v>22</v>
      </c>
      <c r="J145" t="s">
        <v>128</v>
      </c>
      <c r="K145" s="40" t="str">
        <f t="shared" si="2"/>
        <v>GPA</v>
      </c>
    </row>
    <row r="146" spans="1:11" ht="15" customHeight="1">
      <c r="A146">
        <v>7</v>
      </c>
      <c r="B146">
        <v>409</v>
      </c>
      <c r="C146" t="s">
        <v>20</v>
      </c>
      <c r="D146" t="s">
        <v>283</v>
      </c>
      <c r="E146" t="s">
        <v>284</v>
      </c>
      <c r="F146">
        <v>83</v>
      </c>
      <c r="G146">
        <v>0.4</v>
      </c>
      <c r="H146">
        <v>208</v>
      </c>
      <c r="I146">
        <v>25</v>
      </c>
      <c r="J146" t="s">
        <v>128</v>
      </c>
      <c r="K146" s="40" t="str">
        <f t="shared" si="2"/>
        <v>GPA</v>
      </c>
    </row>
    <row r="147" spans="1:11" ht="15" customHeight="1">
      <c r="A147">
        <v>7</v>
      </c>
      <c r="B147">
        <v>409</v>
      </c>
      <c r="C147" t="s">
        <v>1994</v>
      </c>
      <c r="D147" t="s">
        <v>283</v>
      </c>
      <c r="E147" t="s">
        <v>284</v>
      </c>
      <c r="F147">
        <v>657</v>
      </c>
      <c r="G147">
        <v>4.3</v>
      </c>
      <c r="H147">
        <v>153</v>
      </c>
      <c r="I147">
        <v>105</v>
      </c>
      <c r="J147" t="s">
        <v>128</v>
      </c>
      <c r="K147" s="40" t="str">
        <f t="shared" si="2"/>
        <v>GPA</v>
      </c>
    </row>
    <row r="148" spans="1:11" ht="15" customHeight="1">
      <c r="A148">
        <v>7</v>
      </c>
      <c r="B148">
        <v>409</v>
      </c>
      <c r="C148" t="s">
        <v>21</v>
      </c>
      <c r="D148" t="s">
        <v>285</v>
      </c>
      <c r="E148" t="s">
        <v>286</v>
      </c>
      <c r="F148">
        <v>2</v>
      </c>
      <c r="G148">
        <v>0.35</v>
      </c>
      <c r="H148">
        <v>6</v>
      </c>
      <c r="I148">
        <v>22</v>
      </c>
      <c r="J148" t="s">
        <v>128</v>
      </c>
      <c r="K148" s="40" t="str">
        <f t="shared" si="2"/>
        <v>GPA</v>
      </c>
    </row>
    <row r="149" spans="1:11" ht="15" customHeight="1">
      <c r="A149">
        <v>7</v>
      </c>
      <c r="B149">
        <v>409</v>
      </c>
      <c r="C149" t="s">
        <v>1994</v>
      </c>
      <c r="D149" t="s">
        <v>285</v>
      </c>
      <c r="E149" t="s">
        <v>286</v>
      </c>
      <c r="F149">
        <v>10688</v>
      </c>
      <c r="G149">
        <v>103.55</v>
      </c>
      <c r="H149">
        <v>103</v>
      </c>
      <c r="I149">
        <v>105</v>
      </c>
      <c r="J149" t="s">
        <v>128</v>
      </c>
      <c r="K149" s="40" t="str">
        <f t="shared" si="2"/>
        <v>GPA</v>
      </c>
    </row>
    <row r="150" spans="1:11" ht="15" customHeight="1">
      <c r="A150">
        <v>7</v>
      </c>
      <c r="B150">
        <v>409</v>
      </c>
      <c r="C150" t="s">
        <v>19</v>
      </c>
      <c r="D150" t="s">
        <v>287</v>
      </c>
      <c r="E150" t="s">
        <v>288</v>
      </c>
      <c r="F150">
        <v>9</v>
      </c>
      <c r="G150">
        <v>0.2</v>
      </c>
      <c r="H150">
        <v>45</v>
      </c>
      <c r="I150">
        <v>24</v>
      </c>
      <c r="J150" t="s">
        <v>128</v>
      </c>
      <c r="K150" s="40" t="str">
        <f t="shared" si="2"/>
        <v>GPA</v>
      </c>
    </row>
    <row r="151" spans="1:11" ht="15" customHeight="1">
      <c r="A151">
        <v>7</v>
      </c>
      <c r="B151">
        <v>409</v>
      </c>
      <c r="C151" t="s">
        <v>21</v>
      </c>
      <c r="D151" t="s">
        <v>287</v>
      </c>
      <c r="E151" t="s">
        <v>288</v>
      </c>
      <c r="F151">
        <v>188</v>
      </c>
      <c r="G151">
        <v>6.93</v>
      </c>
      <c r="H151">
        <v>27</v>
      </c>
      <c r="I151">
        <v>22</v>
      </c>
      <c r="J151" t="s">
        <v>128</v>
      </c>
      <c r="K151" s="40" t="str">
        <f t="shared" si="2"/>
        <v>GPA</v>
      </c>
    </row>
    <row r="152" spans="1:11" ht="15" customHeight="1">
      <c r="A152">
        <v>7</v>
      </c>
      <c r="B152">
        <v>409</v>
      </c>
      <c r="C152" t="s">
        <v>1994</v>
      </c>
      <c r="D152" t="s">
        <v>287</v>
      </c>
      <c r="E152" t="s">
        <v>288</v>
      </c>
      <c r="F152">
        <v>2228</v>
      </c>
      <c r="G152">
        <v>23.01</v>
      </c>
      <c r="H152">
        <v>97</v>
      </c>
      <c r="I152">
        <v>105</v>
      </c>
      <c r="J152" t="s">
        <v>128</v>
      </c>
      <c r="K152" s="40" t="str">
        <f t="shared" si="2"/>
        <v>GPA</v>
      </c>
    </row>
    <row r="153" spans="1:11" ht="15" customHeight="1">
      <c r="A153">
        <v>7</v>
      </c>
      <c r="B153">
        <v>409</v>
      </c>
      <c r="C153" t="s">
        <v>19</v>
      </c>
      <c r="D153" t="s">
        <v>289</v>
      </c>
      <c r="E153" t="s">
        <v>290</v>
      </c>
      <c r="F153">
        <v>129</v>
      </c>
      <c r="G153">
        <v>2.42</v>
      </c>
      <c r="H153">
        <v>53</v>
      </c>
      <c r="I153">
        <v>24</v>
      </c>
      <c r="J153" t="s">
        <v>128</v>
      </c>
      <c r="K153" s="40" t="str">
        <f t="shared" si="2"/>
        <v>GPA</v>
      </c>
    </row>
    <row r="154" spans="1:11" ht="15" customHeight="1">
      <c r="A154">
        <v>7</v>
      </c>
      <c r="B154">
        <v>409</v>
      </c>
      <c r="C154" t="s">
        <v>21</v>
      </c>
      <c r="D154" t="s">
        <v>289</v>
      </c>
      <c r="E154" t="s">
        <v>290</v>
      </c>
      <c r="F154">
        <v>43</v>
      </c>
      <c r="G154">
        <v>9.8699999999999992</v>
      </c>
      <c r="H154">
        <v>4</v>
      </c>
      <c r="I154">
        <v>22</v>
      </c>
      <c r="J154" t="s">
        <v>128</v>
      </c>
      <c r="K154" s="40" t="str">
        <f t="shared" si="2"/>
        <v>GPA</v>
      </c>
    </row>
    <row r="155" spans="1:11" ht="15" customHeight="1">
      <c r="A155">
        <v>7</v>
      </c>
      <c r="B155">
        <v>409</v>
      </c>
      <c r="C155" t="s">
        <v>1994</v>
      </c>
      <c r="D155" t="s">
        <v>289</v>
      </c>
      <c r="E155" t="s">
        <v>290</v>
      </c>
      <c r="F155">
        <v>2183</v>
      </c>
      <c r="G155">
        <v>27.39</v>
      </c>
      <c r="H155">
        <v>80</v>
      </c>
      <c r="I155">
        <v>105</v>
      </c>
      <c r="J155" t="s">
        <v>128</v>
      </c>
      <c r="K155" s="40" t="str">
        <f t="shared" si="2"/>
        <v>GPA</v>
      </c>
    </row>
    <row r="156" spans="1:11" ht="15" customHeight="1">
      <c r="A156">
        <v>7</v>
      </c>
      <c r="B156">
        <v>409</v>
      </c>
      <c r="C156" t="s">
        <v>21</v>
      </c>
      <c r="D156" t="s">
        <v>291</v>
      </c>
      <c r="E156" t="s">
        <v>292</v>
      </c>
      <c r="F156">
        <v>90</v>
      </c>
      <c r="G156">
        <v>6.39</v>
      </c>
      <c r="H156">
        <v>14</v>
      </c>
      <c r="I156">
        <v>22</v>
      </c>
      <c r="J156" t="s">
        <v>128</v>
      </c>
      <c r="K156" s="40" t="str">
        <f t="shared" si="2"/>
        <v>GPA</v>
      </c>
    </row>
    <row r="157" spans="1:11" ht="15" customHeight="1">
      <c r="A157">
        <v>7</v>
      </c>
      <c r="B157">
        <v>409</v>
      </c>
      <c r="C157" t="s">
        <v>20</v>
      </c>
      <c r="D157" t="s">
        <v>291</v>
      </c>
      <c r="E157" t="s">
        <v>292</v>
      </c>
      <c r="F157">
        <v>883</v>
      </c>
      <c r="G157">
        <v>49</v>
      </c>
      <c r="H157">
        <v>18</v>
      </c>
      <c r="I157">
        <v>25</v>
      </c>
      <c r="J157" t="s">
        <v>128</v>
      </c>
      <c r="K157" s="40" t="str">
        <f t="shared" si="2"/>
        <v>GPA</v>
      </c>
    </row>
    <row r="158" spans="1:11" ht="15" customHeight="1">
      <c r="A158">
        <v>7</v>
      </c>
      <c r="B158">
        <v>409</v>
      </c>
      <c r="C158" t="s">
        <v>1994</v>
      </c>
      <c r="D158" t="s">
        <v>291</v>
      </c>
      <c r="E158" t="s">
        <v>292</v>
      </c>
      <c r="F158">
        <v>338</v>
      </c>
      <c r="G158">
        <v>4.7300000000000004</v>
      </c>
      <c r="H158">
        <v>71</v>
      </c>
      <c r="I158">
        <v>105</v>
      </c>
      <c r="J158" t="s">
        <v>128</v>
      </c>
      <c r="K158" s="40" t="str">
        <f t="shared" si="2"/>
        <v>GPA</v>
      </c>
    </row>
    <row r="159" spans="1:11" ht="15" customHeight="1">
      <c r="A159">
        <v>7</v>
      </c>
      <c r="B159">
        <v>409</v>
      </c>
      <c r="C159" t="s">
        <v>21</v>
      </c>
      <c r="D159" t="s">
        <v>293</v>
      </c>
      <c r="E159" t="s">
        <v>294</v>
      </c>
      <c r="F159">
        <v>399</v>
      </c>
      <c r="G159">
        <v>33.79</v>
      </c>
      <c r="H159">
        <v>12</v>
      </c>
      <c r="I159">
        <v>22</v>
      </c>
      <c r="J159" t="s">
        <v>128</v>
      </c>
      <c r="K159" s="40" t="str">
        <f t="shared" si="2"/>
        <v>GPA</v>
      </c>
    </row>
    <row r="160" spans="1:11" ht="15" customHeight="1">
      <c r="A160">
        <v>7</v>
      </c>
      <c r="B160">
        <v>409</v>
      </c>
      <c r="C160" t="s">
        <v>1994</v>
      </c>
      <c r="D160" t="s">
        <v>293</v>
      </c>
      <c r="E160" t="s">
        <v>294</v>
      </c>
      <c r="F160">
        <v>293</v>
      </c>
      <c r="G160">
        <v>4.47</v>
      </c>
      <c r="H160">
        <v>66</v>
      </c>
      <c r="I160">
        <v>105</v>
      </c>
      <c r="J160" t="s">
        <v>128</v>
      </c>
      <c r="K160" s="40" t="str">
        <f t="shared" si="2"/>
        <v>GPA</v>
      </c>
    </row>
    <row r="161" spans="1:11" ht="15" customHeight="1">
      <c r="A161">
        <v>7</v>
      </c>
      <c r="B161">
        <v>409</v>
      </c>
      <c r="C161" t="s">
        <v>19</v>
      </c>
      <c r="D161" t="s">
        <v>295</v>
      </c>
      <c r="E161" t="s">
        <v>296</v>
      </c>
      <c r="F161">
        <v>192</v>
      </c>
      <c r="G161">
        <v>4.25</v>
      </c>
      <c r="H161">
        <v>45</v>
      </c>
      <c r="I161">
        <v>24</v>
      </c>
      <c r="J161" t="s">
        <v>128</v>
      </c>
      <c r="K161" s="40" t="str">
        <f t="shared" si="2"/>
        <v>GPA</v>
      </c>
    </row>
    <row r="162" spans="1:11" ht="15" customHeight="1">
      <c r="A162">
        <v>7</v>
      </c>
      <c r="B162">
        <v>409</v>
      </c>
      <c r="C162" t="s">
        <v>21</v>
      </c>
      <c r="D162" t="s">
        <v>297</v>
      </c>
      <c r="E162" t="s">
        <v>298</v>
      </c>
      <c r="F162">
        <v>509</v>
      </c>
      <c r="G162">
        <v>16.329999999999998</v>
      </c>
      <c r="H162">
        <v>31</v>
      </c>
      <c r="I162">
        <v>22</v>
      </c>
      <c r="J162" t="s">
        <v>128</v>
      </c>
      <c r="K162" s="40" t="str">
        <f t="shared" si="2"/>
        <v>GPA</v>
      </c>
    </row>
    <row r="163" spans="1:11" ht="15" customHeight="1">
      <c r="A163">
        <v>7</v>
      </c>
      <c r="B163">
        <v>409</v>
      </c>
      <c r="C163" t="s">
        <v>1994</v>
      </c>
      <c r="D163" t="s">
        <v>297</v>
      </c>
      <c r="E163" t="s">
        <v>298</v>
      </c>
      <c r="F163">
        <v>666</v>
      </c>
      <c r="G163">
        <v>15.07</v>
      </c>
      <c r="H163">
        <v>44</v>
      </c>
      <c r="I163">
        <v>105</v>
      </c>
      <c r="J163" t="s">
        <v>128</v>
      </c>
      <c r="K163" s="40" t="str">
        <f t="shared" si="2"/>
        <v>GPA</v>
      </c>
    </row>
    <row r="164" spans="1:11" ht="15" customHeight="1">
      <c r="A164">
        <v>7</v>
      </c>
      <c r="B164">
        <v>409</v>
      </c>
      <c r="C164" t="s">
        <v>1994</v>
      </c>
      <c r="D164" t="s">
        <v>1999</v>
      </c>
      <c r="E164" t="s">
        <v>2000</v>
      </c>
      <c r="F164">
        <v>172</v>
      </c>
      <c r="G164">
        <v>4.8099999999999996</v>
      </c>
      <c r="H164">
        <v>36</v>
      </c>
      <c r="I164">
        <v>105</v>
      </c>
      <c r="J164" t="s">
        <v>128</v>
      </c>
      <c r="K164" s="40" t="str">
        <f t="shared" si="2"/>
        <v>GPA</v>
      </c>
    </row>
    <row r="165" spans="1:11" ht="15" customHeight="1">
      <c r="A165">
        <v>7</v>
      </c>
      <c r="B165">
        <v>409</v>
      </c>
      <c r="C165" t="s">
        <v>19</v>
      </c>
      <c r="D165" t="s">
        <v>299</v>
      </c>
      <c r="E165" t="s">
        <v>300</v>
      </c>
      <c r="F165">
        <v>1082</v>
      </c>
      <c r="G165">
        <v>21.21</v>
      </c>
      <c r="H165">
        <v>51</v>
      </c>
      <c r="I165">
        <v>24</v>
      </c>
      <c r="J165" t="s">
        <v>128</v>
      </c>
      <c r="K165" s="40" t="str">
        <f t="shared" si="2"/>
        <v>GPA</v>
      </c>
    </row>
    <row r="166" spans="1:11" ht="15" customHeight="1">
      <c r="A166">
        <v>7</v>
      </c>
      <c r="B166">
        <v>409</v>
      </c>
      <c r="C166" t="s">
        <v>21</v>
      </c>
      <c r="D166" t="s">
        <v>299</v>
      </c>
      <c r="E166" t="s">
        <v>300</v>
      </c>
      <c r="F166">
        <v>1</v>
      </c>
      <c r="G166">
        <v>0.01</v>
      </c>
      <c r="H166">
        <v>100</v>
      </c>
      <c r="I166">
        <v>22</v>
      </c>
      <c r="J166" t="s">
        <v>128</v>
      </c>
      <c r="K166" s="40" t="str">
        <f t="shared" si="2"/>
        <v>GPA</v>
      </c>
    </row>
    <row r="167" spans="1:11" ht="15" customHeight="1">
      <c r="A167">
        <v>7</v>
      </c>
      <c r="B167">
        <v>409</v>
      </c>
      <c r="C167" t="s">
        <v>1994</v>
      </c>
      <c r="D167" t="s">
        <v>299</v>
      </c>
      <c r="E167" t="s">
        <v>300</v>
      </c>
      <c r="F167">
        <v>714</v>
      </c>
      <c r="G167">
        <v>3.94</v>
      </c>
      <c r="H167">
        <v>181</v>
      </c>
      <c r="I167">
        <v>105</v>
      </c>
      <c r="J167" t="s">
        <v>128</v>
      </c>
      <c r="K167" s="40" t="str">
        <f t="shared" si="2"/>
        <v>GPA</v>
      </c>
    </row>
    <row r="168" spans="1:11" ht="15" customHeight="1">
      <c r="A168">
        <v>7</v>
      </c>
      <c r="B168">
        <v>409</v>
      </c>
      <c r="C168" t="s">
        <v>21</v>
      </c>
      <c r="D168" t="s">
        <v>301</v>
      </c>
      <c r="E168" t="s">
        <v>302</v>
      </c>
      <c r="F168">
        <v>99</v>
      </c>
      <c r="G168">
        <v>1.4</v>
      </c>
      <c r="H168">
        <v>71</v>
      </c>
      <c r="I168">
        <v>22</v>
      </c>
      <c r="J168" t="s">
        <v>128</v>
      </c>
      <c r="K168" s="40" t="str">
        <f t="shared" si="2"/>
        <v>GPA</v>
      </c>
    </row>
    <row r="169" spans="1:11" ht="15" customHeight="1">
      <c r="A169">
        <v>7</v>
      </c>
      <c r="B169">
        <v>409</v>
      </c>
      <c r="C169" t="s">
        <v>20</v>
      </c>
      <c r="D169" t="s">
        <v>301</v>
      </c>
      <c r="E169" t="s">
        <v>302</v>
      </c>
      <c r="F169">
        <v>1055</v>
      </c>
      <c r="G169">
        <v>12.2</v>
      </c>
      <c r="H169">
        <v>86</v>
      </c>
      <c r="I169">
        <v>25</v>
      </c>
      <c r="J169" t="s">
        <v>128</v>
      </c>
      <c r="K169" s="40" t="str">
        <f t="shared" si="2"/>
        <v>GPA</v>
      </c>
    </row>
    <row r="170" spans="1:11" ht="15" customHeight="1">
      <c r="A170">
        <v>7</v>
      </c>
      <c r="B170">
        <v>409</v>
      </c>
      <c r="C170" t="s">
        <v>1994</v>
      </c>
      <c r="D170" t="s">
        <v>301</v>
      </c>
      <c r="E170" t="s">
        <v>302</v>
      </c>
      <c r="F170">
        <v>9</v>
      </c>
      <c r="G170">
        <v>0.09</v>
      </c>
      <c r="H170">
        <v>100</v>
      </c>
      <c r="I170">
        <v>105</v>
      </c>
      <c r="J170" t="s">
        <v>128</v>
      </c>
      <c r="K170" s="40" t="str">
        <f t="shared" si="2"/>
        <v>GPA</v>
      </c>
    </row>
    <row r="171" spans="1:11" ht="15" customHeight="1">
      <c r="A171">
        <v>7</v>
      </c>
      <c r="B171">
        <v>409</v>
      </c>
      <c r="C171" t="s">
        <v>21</v>
      </c>
      <c r="D171" t="s">
        <v>303</v>
      </c>
      <c r="E171" t="s">
        <v>304</v>
      </c>
      <c r="F171">
        <v>51</v>
      </c>
      <c r="G171">
        <v>0.98</v>
      </c>
      <c r="H171">
        <v>52</v>
      </c>
      <c r="I171">
        <v>22</v>
      </c>
      <c r="J171" t="s">
        <v>128</v>
      </c>
      <c r="K171" s="40" t="str">
        <f t="shared" si="2"/>
        <v>GPA</v>
      </c>
    </row>
    <row r="172" spans="1:11" ht="15" customHeight="1">
      <c r="A172">
        <v>7</v>
      </c>
      <c r="B172">
        <v>409</v>
      </c>
      <c r="C172" t="s">
        <v>1994</v>
      </c>
      <c r="D172" t="s">
        <v>303</v>
      </c>
      <c r="E172" t="s">
        <v>304</v>
      </c>
      <c r="F172">
        <v>737</v>
      </c>
      <c r="G172">
        <v>7.34</v>
      </c>
      <c r="H172">
        <v>100</v>
      </c>
      <c r="I172">
        <v>105</v>
      </c>
      <c r="J172" t="s">
        <v>128</v>
      </c>
      <c r="K172" s="40" t="str">
        <f t="shared" si="2"/>
        <v>GPA</v>
      </c>
    </row>
    <row r="173" spans="1:11" ht="15" customHeight="1">
      <c r="A173">
        <v>7</v>
      </c>
      <c r="B173">
        <v>409</v>
      </c>
      <c r="C173" t="s">
        <v>21</v>
      </c>
      <c r="D173" t="s">
        <v>305</v>
      </c>
      <c r="E173" t="s">
        <v>306</v>
      </c>
      <c r="F173">
        <v>157</v>
      </c>
      <c r="G173">
        <v>2.4700000000000002</v>
      </c>
      <c r="H173">
        <v>64</v>
      </c>
      <c r="I173">
        <v>22</v>
      </c>
      <c r="J173" t="s">
        <v>128</v>
      </c>
      <c r="K173" s="40" t="str">
        <f t="shared" si="2"/>
        <v>GPA</v>
      </c>
    </row>
    <row r="174" spans="1:11" ht="15" customHeight="1">
      <c r="A174">
        <v>7</v>
      </c>
      <c r="B174">
        <v>409</v>
      </c>
      <c r="C174" t="s">
        <v>20</v>
      </c>
      <c r="D174" t="s">
        <v>305</v>
      </c>
      <c r="E174" t="s">
        <v>306</v>
      </c>
      <c r="F174">
        <v>4</v>
      </c>
      <c r="G174">
        <v>7.0000000000000007E-2</v>
      </c>
      <c r="H174">
        <v>57</v>
      </c>
      <c r="I174">
        <v>25</v>
      </c>
      <c r="J174" t="s">
        <v>128</v>
      </c>
      <c r="K174" s="40" t="str">
        <f t="shared" si="2"/>
        <v>GPA</v>
      </c>
    </row>
    <row r="175" spans="1:11" ht="15" customHeight="1">
      <c r="A175">
        <v>7</v>
      </c>
      <c r="B175">
        <v>409</v>
      </c>
      <c r="C175" t="s">
        <v>1994</v>
      </c>
      <c r="D175" t="s">
        <v>305</v>
      </c>
      <c r="E175" t="s">
        <v>306</v>
      </c>
      <c r="F175">
        <v>311</v>
      </c>
      <c r="G175">
        <v>0.47</v>
      </c>
      <c r="H175">
        <v>662</v>
      </c>
      <c r="I175">
        <v>105</v>
      </c>
      <c r="J175" t="s">
        <v>128</v>
      </c>
      <c r="K175" s="40" t="str">
        <f t="shared" si="2"/>
        <v>GPA</v>
      </c>
    </row>
    <row r="176" spans="1:11" ht="15" customHeight="1">
      <c r="A176">
        <v>7</v>
      </c>
      <c r="B176">
        <v>409</v>
      </c>
      <c r="C176" t="s">
        <v>21</v>
      </c>
      <c r="D176" t="s">
        <v>307</v>
      </c>
      <c r="E176" t="s">
        <v>308</v>
      </c>
      <c r="F176">
        <v>160</v>
      </c>
      <c r="G176">
        <v>7.23</v>
      </c>
      <c r="H176">
        <v>22</v>
      </c>
      <c r="I176">
        <v>22</v>
      </c>
      <c r="J176" t="s">
        <v>128</v>
      </c>
      <c r="K176" s="40" t="str">
        <f t="shared" si="2"/>
        <v>GPA</v>
      </c>
    </row>
    <row r="177" spans="1:11" ht="15" customHeight="1">
      <c r="A177">
        <v>7</v>
      </c>
      <c r="B177">
        <v>409</v>
      </c>
      <c r="C177" t="s">
        <v>21</v>
      </c>
      <c r="D177" t="s">
        <v>309</v>
      </c>
      <c r="E177" t="s">
        <v>310</v>
      </c>
      <c r="F177">
        <v>72</v>
      </c>
      <c r="G177">
        <v>1.29</v>
      </c>
      <c r="H177">
        <v>56</v>
      </c>
      <c r="I177">
        <v>22</v>
      </c>
      <c r="J177" t="s">
        <v>128</v>
      </c>
      <c r="K177" s="40" t="str">
        <f t="shared" si="2"/>
        <v>GPA</v>
      </c>
    </row>
    <row r="178" spans="1:11" ht="15" customHeight="1">
      <c r="A178">
        <v>7</v>
      </c>
      <c r="B178">
        <v>409</v>
      </c>
      <c r="C178" t="s">
        <v>1994</v>
      </c>
      <c r="D178" t="s">
        <v>309</v>
      </c>
      <c r="E178" t="s">
        <v>310</v>
      </c>
      <c r="F178">
        <v>406</v>
      </c>
      <c r="G178">
        <v>5.12</v>
      </c>
      <c r="H178">
        <v>79</v>
      </c>
      <c r="I178">
        <v>105</v>
      </c>
      <c r="J178" t="s">
        <v>128</v>
      </c>
      <c r="K178" s="40" t="str">
        <f t="shared" si="2"/>
        <v>GPA</v>
      </c>
    </row>
    <row r="179" spans="1:11" ht="15" customHeight="1">
      <c r="A179">
        <v>7</v>
      </c>
      <c r="B179">
        <v>409</v>
      </c>
      <c r="C179" t="s">
        <v>21</v>
      </c>
      <c r="D179" t="s">
        <v>311</v>
      </c>
      <c r="E179" t="s">
        <v>312</v>
      </c>
      <c r="F179">
        <v>13</v>
      </c>
      <c r="G179">
        <v>0.37</v>
      </c>
      <c r="H179">
        <v>35</v>
      </c>
      <c r="I179">
        <v>22</v>
      </c>
      <c r="J179" t="s">
        <v>128</v>
      </c>
      <c r="K179" s="40" t="str">
        <f t="shared" si="2"/>
        <v>GPA</v>
      </c>
    </row>
    <row r="180" spans="1:11" ht="15" customHeight="1">
      <c r="A180">
        <v>7</v>
      </c>
      <c r="B180">
        <v>409</v>
      </c>
      <c r="C180" t="s">
        <v>20</v>
      </c>
      <c r="D180" t="s">
        <v>311</v>
      </c>
      <c r="E180" t="s">
        <v>312</v>
      </c>
      <c r="F180">
        <v>642</v>
      </c>
      <c r="G180">
        <v>7.27</v>
      </c>
      <c r="H180">
        <v>88</v>
      </c>
      <c r="I180">
        <v>25</v>
      </c>
      <c r="J180" t="s">
        <v>128</v>
      </c>
      <c r="K180" s="40" t="str">
        <f t="shared" si="2"/>
        <v>GPA</v>
      </c>
    </row>
    <row r="181" spans="1:11" ht="15" customHeight="1">
      <c r="A181">
        <v>7</v>
      </c>
      <c r="B181">
        <v>409</v>
      </c>
      <c r="C181" t="s">
        <v>1994</v>
      </c>
      <c r="D181" t="s">
        <v>311</v>
      </c>
      <c r="E181" t="s">
        <v>312</v>
      </c>
      <c r="F181">
        <v>413</v>
      </c>
      <c r="G181">
        <v>4.63</v>
      </c>
      <c r="H181">
        <v>89</v>
      </c>
      <c r="I181">
        <v>105</v>
      </c>
      <c r="J181" t="s">
        <v>128</v>
      </c>
      <c r="K181" s="40" t="str">
        <f t="shared" si="2"/>
        <v>GPA</v>
      </c>
    </row>
    <row r="182" spans="1:11" ht="15" customHeight="1">
      <c r="A182">
        <v>7</v>
      </c>
      <c r="B182">
        <v>409</v>
      </c>
      <c r="C182" t="s">
        <v>21</v>
      </c>
      <c r="D182" t="s">
        <v>313</v>
      </c>
      <c r="E182" t="s">
        <v>314</v>
      </c>
      <c r="F182">
        <v>208</v>
      </c>
      <c r="G182">
        <v>6.54</v>
      </c>
      <c r="H182">
        <v>32</v>
      </c>
      <c r="I182">
        <v>22</v>
      </c>
      <c r="J182" t="s">
        <v>128</v>
      </c>
      <c r="K182" s="40" t="str">
        <f t="shared" si="2"/>
        <v>GPA</v>
      </c>
    </row>
    <row r="183" spans="1:11" ht="15" customHeight="1">
      <c r="A183">
        <v>7</v>
      </c>
      <c r="B183">
        <v>409</v>
      </c>
      <c r="C183" t="s">
        <v>1994</v>
      </c>
      <c r="D183" t="s">
        <v>313</v>
      </c>
      <c r="E183" t="s">
        <v>314</v>
      </c>
      <c r="F183">
        <v>9742</v>
      </c>
      <c r="G183">
        <v>112.69</v>
      </c>
      <c r="H183">
        <v>86</v>
      </c>
      <c r="I183">
        <v>105</v>
      </c>
      <c r="J183" t="s">
        <v>128</v>
      </c>
      <c r="K183" s="40" t="str">
        <f t="shared" si="2"/>
        <v>GPA</v>
      </c>
    </row>
    <row r="184" spans="1:11" ht="15" customHeight="1">
      <c r="A184">
        <v>7</v>
      </c>
      <c r="B184">
        <v>409</v>
      </c>
      <c r="C184" t="s">
        <v>1994</v>
      </c>
      <c r="D184" t="s">
        <v>2001</v>
      </c>
      <c r="E184" t="s">
        <v>2002</v>
      </c>
      <c r="F184">
        <v>9596</v>
      </c>
      <c r="G184">
        <v>126.97</v>
      </c>
      <c r="H184">
        <v>76</v>
      </c>
      <c r="I184">
        <v>105</v>
      </c>
      <c r="J184" t="s">
        <v>128</v>
      </c>
      <c r="K184" s="40" t="str">
        <f t="shared" si="2"/>
        <v>GPA</v>
      </c>
    </row>
    <row r="185" spans="1:11" ht="15" customHeight="1">
      <c r="A185">
        <v>7</v>
      </c>
      <c r="B185">
        <v>409</v>
      </c>
      <c r="C185" t="s">
        <v>21</v>
      </c>
      <c r="D185" t="s">
        <v>315</v>
      </c>
      <c r="E185" t="s">
        <v>316</v>
      </c>
      <c r="F185">
        <v>80</v>
      </c>
      <c r="G185">
        <v>3.07</v>
      </c>
      <c r="H185">
        <v>26</v>
      </c>
      <c r="I185">
        <v>22</v>
      </c>
      <c r="J185" t="s">
        <v>128</v>
      </c>
      <c r="K185" s="40" t="str">
        <f t="shared" si="2"/>
        <v>GPA</v>
      </c>
    </row>
    <row r="186" spans="1:11" ht="15" customHeight="1">
      <c r="A186">
        <v>7</v>
      </c>
      <c r="B186">
        <v>409</v>
      </c>
      <c r="C186" t="s">
        <v>20</v>
      </c>
      <c r="D186" t="s">
        <v>315</v>
      </c>
      <c r="E186" t="s">
        <v>316</v>
      </c>
      <c r="F186">
        <v>47</v>
      </c>
      <c r="G186">
        <v>0.36</v>
      </c>
      <c r="H186">
        <v>131</v>
      </c>
      <c r="I186">
        <v>25</v>
      </c>
      <c r="J186" t="s">
        <v>128</v>
      </c>
      <c r="K186" s="40" t="str">
        <f t="shared" si="2"/>
        <v>GPA</v>
      </c>
    </row>
    <row r="187" spans="1:11" ht="15" customHeight="1">
      <c r="A187">
        <v>7</v>
      </c>
      <c r="B187">
        <v>409</v>
      </c>
      <c r="C187" t="s">
        <v>1994</v>
      </c>
      <c r="D187" t="s">
        <v>315</v>
      </c>
      <c r="E187" t="s">
        <v>316</v>
      </c>
      <c r="F187">
        <v>982</v>
      </c>
      <c r="G187">
        <v>12.28</v>
      </c>
      <c r="H187">
        <v>80</v>
      </c>
      <c r="I187">
        <v>105</v>
      </c>
      <c r="J187" t="s">
        <v>128</v>
      </c>
      <c r="K187" s="40" t="str">
        <f t="shared" si="2"/>
        <v>GPA</v>
      </c>
    </row>
    <row r="188" spans="1:11" ht="15" customHeight="1">
      <c r="A188">
        <v>7</v>
      </c>
      <c r="B188">
        <v>409</v>
      </c>
      <c r="C188" t="s">
        <v>21</v>
      </c>
      <c r="D188" t="s">
        <v>317</v>
      </c>
      <c r="E188" t="s">
        <v>318</v>
      </c>
      <c r="F188">
        <v>25</v>
      </c>
      <c r="G188">
        <v>0.46</v>
      </c>
      <c r="H188">
        <v>54</v>
      </c>
      <c r="I188">
        <v>22</v>
      </c>
      <c r="J188" t="s">
        <v>128</v>
      </c>
      <c r="K188" s="40" t="str">
        <f t="shared" si="2"/>
        <v>GPA</v>
      </c>
    </row>
    <row r="189" spans="1:11" ht="15" customHeight="1">
      <c r="A189">
        <v>7</v>
      </c>
      <c r="B189">
        <v>409</v>
      </c>
      <c r="C189" t="s">
        <v>1994</v>
      </c>
      <c r="D189" t="s">
        <v>317</v>
      </c>
      <c r="E189" t="s">
        <v>318</v>
      </c>
      <c r="F189">
        <v>547</v>
      </c>
      <c r="G189">
        <v>8.9</v>
      </c>
      <c r="H189">
        <v>61</v>
      </c>
      <c r="I189">
        <v>105</v>
      </c>
      <c r="J189" t="s">
        <v>128</v>
      </c>
      <c r="K189" s="40" t="str">
        <f t="shared" si="2"/>
        <v>GPA</v>
      </c>
    </row>
    <row r="190" spans="1:11" ht="15" customHeight="1">
      <c r="A190">
        <v>7</v>
      </c>
      <c r="B190">
        <v>409</v>
      </c>
      <c r="C190" t="s">
        <v>21</v>
      </c>
      <c r="D190" t="s">
        <v>319</v>
      </c>
      <c r="E190" t="s">
        <v>320</v>
      </c>
      <c r="F190">
        <v>20</v>
      </c>
      <c r="G190">
        <v>0.56999999999999995</v>
      </c>
      <c r="H190">
        <v>35</v>
      </c>
      <c r="I190">
        <v>22</v>
      </c>
      <c r="J190" t="s">
        <v>128</v>
      </c>
      <c r="K190" s="40" t="str">
        <f t="shared" si="2"/>
        <v>GPA</v>
      </c>
    </row>
    <row r="191" spans="1:11" ht="15" customHeight="1">
      <c r="A191">
        <v>7</v>
      </c>
      <c r="B191">
        <v>409</v>
      </c>
      <c r="C191" t="s">
        <v>1994</v>
      </c>
      <c r="D191" t="s">
        <v>319</v>
      </c>
      <c r="E191" t="s">
        <v>320</v>
      </c>
      <c r="F191">
        <v>335</v>
      </c>
      <c r="G191">
        <v>6.21</v>
      </c>
      <c r="H191">
        <v>54</v>
      </c>
      <c r="I191">
        <v>105</v>
      </c>
      <c r="J191" t="s">
        <v>128</v>
      </c>
      <c r="K191" s="40" t="str">
        <f t="shared" si="2"/>
        <v>GPA</v>
      </c>
    </row>
    <row r="192" spans="1:11" ht="15" customHeight="1">
      <c r="A192">
        <v>7</v>
      </c>
      <c r="B192">
        <v>409</v>
      </c>
      <c r="C192" t="s">
        <v>21</v>
      </c>
      <c r="D192" t="s">
        <v>321</v>
      </c>
      <c r="E192" t="s">
        <v>322</v>
      </c>
      <c r="F192">
        <v>503</v>
      </c>
      <c r="G192">
        <v>17.8</v>
      </c>
      <c r="H192">
        <v>28</v>
      </c>
      <c r="I192">
        <v>22</v>
      </c>
      <c r="J192" t="s">
        <v>128</v>
      </c>
      <c r="K192" s="40" t="str">
        <f t="shared" si="2"/>
        <v>GPA</v>
      </c>
    </row>
    <row r="193" spans="1:11" ht="15" customHeight="1">
      <c r="A193">
        <v>7</v>
      </c>
      <c r="B193">
        <v>409</v>
      </c>
      <c r="C193" t="s">
        <v>1994</v>
      </c>
      <c r="D193" t="s">
        <v>321</v>
      </c>
      <c r="E193" t="s">
        <v>322</v>
      </c>
      <c r="F193">
        <v>1456</v>
      </c>
      <c r="G193">
        <v>19.07</v>
      </c>
      <c r="H193">
        <v>76</v>
      </c>
      <c r="I193">
        <v>105</v>
      </c>
      <c r="J193" t="s">
        <v>128</v>
      </c>
      <c r="K193" s="40" t="str">
        <f t="shared" si="2"/>
        <v>GPA</v>
      </c>
    </row>
    <row r="194" spans="1:11" ht="15" customHeight="1">
      <c r="A194">
        <v>7</v>
      </c>
      <c r="B194">
        <v>409</v>
      </c>
      <c r="C194" t="s">
        <v>21</v>
      </c>
      <c r="D194" t="s">
        <v>323</v>
      </c>
      <c r="E194" t="s">
        <v>324</v>
      </c>
      <c r="F194">
        <v>9</v>
      </c>
      <c r="G194">
        <v>0.65</v>
      </c>
      <c r="H194">
        <v>14</v>
      </c>
      <c r="I194">
        <v>22</v>
      </c>
      <c r="J194" t="s">
        <v>128</v>
      </c>
      <c r="K194" s="40" t="str">
        <f t="shared" ref="K194:K257" si="3">IF(J194&lt;&gt;"",IF(OR(UPPER(J194)="TERCEIRO",UPPER(J194)="TERCEIRA"),"TERCEIRA",IF(UPPER(J194)="GPA","GPA",J194)),IF(LEFT(D194,1)="T","TERCEIRA","GPA"))</f>
        <v>GPA</v>
      </c>
    </row>
    <row r="195" spans="1:11" ht="15" customHeight="1">
      <c r="A195">
        <v>7</v>
      </c>
      <c r="B195">
        <v>409</v>
      </c>
      <c r="C195" t="s">
        <v>1994</v>
      </c>
      <c r="D195" t="s">
        <v>323</v>
      </c>
      <c r="E195" t="s">
        <v>324</v>
      </c>
      <c r="F195">
        <v>3755</v>
      </c>
      <c r="G195">
        <v>41.29</v>
      </c>
      <c r="H195">
        <v>91</v>
      </c>
      <c r="I195">
        <v>105</v>
      </c>
      <c r="J195" t="s">
        <v>128</v>
      </c>
      <c r="K195" s="40" t="str">
        <f t="shared" si="3"/>
        <v>GPA</v>
      </c>
    </row>
    <row r="196" spans="1:11" ht="15" customHeight="1">
      <c r="A196">
        <v>7</v>
      </c>
      <c r="B196">
        <v>409</v>
      </c>
      <c r="C196" t="s">
        <v>21</v>
      </c>
      <c r="D196" t="s">
        <v>325</v>
      </c>
      <c r="E196" t="s">
        <v>326</v>
      </c>
      <c r="F196">
        <v>1118</v>
      </c>
      <c r="G196">
        <v>34.409999999999997</v>
      </c>
      <c r="H196">
        <v>32</v>
      </c>
      <c r="I196">
        <v>22</v>
      </c>
      <c r="J196" t="s">
        <v>128</v>
      </c>
      <c r="K196" s="40" t="str">
        <f t="shared" si="3"/>
        <v>GPA</v>
      </c>
    </row>
    <row r="197" spans="1:11" ht="15" customHeight="1">
      <c r="A197">
        <v>7</v>
      </c>
      <c r="B197">
        <v>409</v>
      </c>
      <c r="C197" t="s">
        <v>1994</v>
      </c>
      <c r="D197" t="s">
        <v>325</v>
      </c>
      <c r="E197" t="s">
        <v>326</v>
      </c>
      <c r="F197">
        <v>3860</v>
      </c>
      <c r="G197">
        <v>62.85</v>
      </c>
      <c r="H197">
        <v>61</v>
      </c>
      <c r="I197">
        <v>105</v>
      </c>
      <c r="J197" t="s">
        <v>128</v>
      </c>
      <c r="K197" s="40" t="str">
        <f t="shared" si="3"/>
        <v>GPA</v>
      </c>
    </row>
    <row r="198" spans="1:11" ht="15" customHeight="1">
      <c r="A198">
        <v>7</v>
      </c>
      <c r="B198">
        <v>409</v>
      </c>
      <c r="C198" t="s">
        <v>1994</v>
      </c>
      <c r="D198" t="s">
        <v>1740</v>
      </c>
      <c r="E198" t="s">
        <v>1741</v>
      </c>
      <c r="F198">
        <v>530</v>
      </c>
      <c r="G198">
        <v>6.65</v>
      </c>
      <c r="H198">
        <v>80</v>
      </c>
      <c r="I198">
        <v>105</v>
      </c>
      <c r="J198" t="s">
        <v>128</v>
      </c>
      <c r="K198" s="40" t="str">
        <f t="shared" si="3"/>
        <v>GPA</v>
      </c>
    </row>
    <row r="199" spans="1:11" ht="15" customHeight="1">
      <c r="A199">
        <v>7</v>
      </c>
      <c r="B199">
        <v>409</v>
      </c>
      <c r="C199" t="s">
        <v>21</v>
      </c>
      <c r="D199" t="s">
        <v>327</v>
      </c>
      <c r="E199" t="s">
        <v>328</v>
      </c>
      <c r="F199">
        <v>14</v>
      </c>
      <c r="G199">
        <v>3.53</v>
      </c>
      <c r="H199">
        <v>4</v>
      </c>
      <c r="I199">
        <v>22</v>
      </c>
      <c r="J199" t="s">
        <v>128</v>
      </c>
      <c r="K199" s="40" t="str">
        <f t="shared" si="3"/>
        <v>GPA</v>
      </c>
    </row>
    <row r="200" spans="1:11" ht="15" customHeight="1">
      <c r="A200">
        <v>7</v>
      </c>
      <c r="B200">
        <v>409</v>
      </c>
      <c r="C200" t="s">
        <v>20</v>
      </c>
      <c r="D200" t="s">
        <v>327</v>
      </c>
      <c r="E200" t="s">
        <v>328</v>
      </c>
      <c r="F200">
        <v>4</v>
      </c>
      <c r="G200">
        <v>0.12</v>
      </c>
      <c r="H200">
        <v>33</v>
      </c>
      <c r="I200">
        <v>25</v>
      </c>
      <c r="J200" t="s">
        <v>128</v>
      </c>
      <c r="K200" s="40" t="str">
        <f t="shared" si="3"/>
        <v>GPA</v>
      </c>
    </row>
    <row r="201" spans="1:11" ht="15" customHeight="1">
      <c r="A201">
        <v>7</v>
      </c>
      <c r="B201">
        <v>409</v>
      </c>
      <c r="C201" t="s">
        <v>1994</v>
      </c>
      <c r="D201" t="s">
        <v>327</v>
      </c>
      <c r="E201" t="s">
        <v>328</v>
      </c>
      <c r="F201">
        <v>864</v>
      </c>
      <c r="G201">
        <v>7.95</v>
      </c>
      <c r="H201">
        <v>109</v>
      </c>
      <c r="I201">
        <v>105</v>
      </c>
      <c r="J201" t="s">
        <v>128</v>
      </c>
      <c r="K201" s="40" t="str">
        <f t="shared" si="3"/>
        <v>GPA</v>
      </c>
    </row>
    <row r="202" spans="1:11" ht="15" customHeight="1">
      <c r="A202">
        <v>7</v>
      </c>
      <c r="B202">
        <v>409</v>
      </c>
      <c r="C202" t="s">
        <v>1994</v>
      </c>
      <c r="D202" t="s">
        <v>2003</v>
      </c>
      <c r="E202" t="s">
        <v>2004</v>
      </c>
      <c r="F202">
        <v>1136</v>
      </c>
      <c r="G202">
        <v>7.86</v>
      </c>
      <c r="H202">
        <v>145</v>
      </c>
      <c r="I202">
        <v>105</v>
      </c>
      <c r="J202" t="s">
        <v>128</v>
      </c>
      <c r="K202" s="40" t="str">
        <f t="shared" si="3"/>
        <v>GPA</v>
      </c>
    </row>
    <row r="203" spans="1:11" ht="15" customHeight="1">
      <c r="A203">
        <v>7</v>
      </c>
      <c r="B203">
        <v>409</v>
      </c>
      <c r="C203" t="s">
        <v>19</v>
      </c>
      <c r="D203" t="s">
        <v>329</v>
      </c>
      <c r="E203" t="s">
        <v>330</v>
      </c>
      <c r="F203">
        <v>439</v>
      </c>
      <c r="G203">
        <v>5.97</v>
      </c>
      <c r="H203">
        <v>74</v>
      </c>
      <c r="I203">
        <v>24</v>
      </c>
      <c r="J203" t="s">
        <v>128</v>
      </c>
      <c r="K203" s="40" t="str">
        <f t="shared" si="3"/>
        <v>GPA</v>
      </c>
    </row>
    <row r="204" spans="1:11" ht="15" customHeight="1">
      <c r="A204">
        <v>7</v>
      </c>
      <c r="B204">
        <v>409</v>
      </c>
      <c r="C204" t="s">
        <v>21</v>
      </c>
      <c r="D204" t="s">
        <v>331</v>
      </c>
      <c r="E204" t="s">
        <v>332</v>
      </c>
      <c r="F204">
        <v>491</v>
      </c>
      <c r="G204">
        <v>20.420000000000002</v>
      </c>
      <c r="H204">
        <v>24</v>
      </c>
      <c r="I204">
        <v>22</v>
      </c>
      <c r="J204" t="s">
        <v>128</v>
      </c>
      <c r="K204" s="40" t="str">
        <f t="shared" si="3"/>
        <v>GPA</v>
      </c>
    </row>
    <row r="205" spans="1:11" ht="15" customHeight="1">
      <c r="A205">
        <v>7</v>
      </c>
      <c r="B205">
        <v>409</v>
      </c>
      <c r="C205" t="s">
        <v>19</v>
      </c>
      <c r="D205" t="s">
        <v>333</v>
      </c>
      <c r="E205" t="s">
        <v>334</v>
      </c>
      <c r="F205">
        <v>101</v>
      </c>
      <c r="G205">
        <v>1.07</v>
      </c>
      <c r="H205">
        <v>94</v>
      </c>
      <c r="I205">
        <v>24</v>
      </c>
      <c r="J205" t="s">
        <v>128</v>
      </c>
      <c r="K205" s="40" t="str">
        <f t="shared" si="3"/>
        <v>GPA</v>
      </c>
    </row>
    <row r="206" spans="1:11" ht="15" customHeight="1">
      <c r="A206">
        <v>7</v>
      </c>
      <c r="B206">
        <v>409</v>
      </c>
      <c r="C206" t="s">
        <v>1994</v>
      </c>
      <c r="D206" t="s">
        <v>333</v>
      </c>
      <c r="E206" t="s">
        <v>334</v>
      </c>
      <c r="F206">
        <v>990</v>
      </c>
      <c r="G206">
        <v>21.8</v>
      </c>
      <c r="H206">
        <v>45</v>
      </c>
      <c r="I206">
        <v>105</v>
      </c>
      <c r="J206" t="s">
        <v>128</v>
      </c>
      <c r="K206" s="40" t="str">
        <f t="shared" si="3"/>
        <v>GPA</v>
      </c>
    </row>
    <row r="207" spans="1:11" ht="15" customHeight="1">
      <c r="A207">
        <v>7</v>
      </c>
      <c r="B207">
        <v>409</v>
      </c>
      <c r="C207" t="s">
        <v>1994</v>
      </c>
      <c r="D207" t="s">
        <v>2005</v>
      </c>
      <c r="E207" t="s">
        <v>2006</v>
      </c>
      <c r="F207">
        <v>3847</v>
      </c>
      <c r="G207">
        <v>43.48</v>
      </c>
      <c r="H207">
        <v>88</v>
      </c>
      <c r="I207">
        <v>105</v>
      </c>
      <c r="J207" t="s">
        <v>128</v>
      </c>
      <c r="K207" s="40" t="str">
        <f t="shared" si="3"/>
        <v>GPA</v>
      </c>
    </row>
    <row r="208" spans="1:11" ht="15" customHeight="1">
      <c r="A208">
        <v>7</v>
      </c>
      <c r="B208">
        <v>409</v>
      </c>
      <c r="C208" t="s">
        <v>19</v>
      </c>
      <c r="D208" t="s">
        <v>335</v>
      </c>
      <c r="E208" t="s">
        <v>336</v>
      </c>
      <c r="F208">
        <v>1354</v>
      </c>
      <c r="G208">
        <v>28.05</v>
      </c>
      <c r="H208">
        <v>48</v>
      </c>
      <c r="I208">
        <v>24</v>
      </c>
      <c r="J208" t="s">
        <v>128</v>
      </c>
      <c r="K208" s="40" t="str">
        <f t="shared" si="3"/>
        <v>GPA</v>
      </c>
    </row>
    <row r="209" spans="1:11" ht="15" customHeight="1">
      <c r="A209">
        <v>7</v>
      </c>
      <c r="B209">
        <v>409</v>
      </c>
      <c r="C209" t="s">
        <v>1994</v>
      </c>
      <c r="D209" t="s">
        <v>335</v>
      </c>
      <c r="E209" t="s">
        <v>336</v>
      </c>
      <c r="F209">
        <v>624</v>
      </c>
      <c r="G209">
        <v>7.83</v>
      </c>
      <c r="H209">
        <v>80</v>
      </c>
      <c r="I209">
        <v>105</v>
      </c>
      <c r="J209" t="s">
        <v>128</v>
      </c>
      <c r="K209" s="40" t="str">
        <f t="shared" si="3"/>
        <v>GPA</v>
      </c>
    </row>
    <row r="210" spans="1:11" ht="15" customHeight="1">
      <c r="A210">
        <v>7</v>
      </c>
      <c r="B210">
        <v>409</v>
      </c>
      <c r="C210" t="s">
        <v>21</v>
      </c>
      <c r="D210" t="s">
        <v>337</v>
      </c>
      <c r="E210" t="s">
        <v>338</v>
      </c>
      <c r="F210">
        <v>275</v>
      </c>
      <c r="G210">
        <v>18.04</v>
      </c>
      <c r="H210">
        <v>15</v>
      </c>
      <c r="I210">
        <v>22</v>
      </c>
      <c r="J210" t="s">
        <v>128</v>
      </c>
      <c r="K210" s="40" t="str">
        <f t="shared" si="3"/>
        <v>GPA</v>
      </c>
    </row>
    <row r="211" spans="1:11" ht="15" customHeight="1">
      <c r="A211">
        <v>7</v>
      </c>
      <c r="B211">
        <v>409</v>
      </c>
      <c r="C211" t="s">
        <v>1994</v>
      </c>
      <c r="D211" t="s">
        <v>337</v>
      </c>
      <c r="E211" t="s">
        <v>338</v>
      </c>
      <c r="F211">
        <v>711</v>
      </c>
      <c r="G211">
        <v>8.48</v>
      </c>
      <c r="H211">
        <v>84</v>
      </c>
      <c r="I211">
        <v>105</v>
      </c>
      <c r="J211" t="s">
        <v>128</v>
      </c>
      <c r="K211" s="40" t="str">
        <f t="shared" si="3"/>
        <v>GPA</v>
      </c>
    </row>
    <row r="212" spans="1:11" ht="15" customHeight="1">
      <c r="A212">
        <v>7</v>
      </c>
      <c r="B212">
        <v>409</v>
      </c>
      <c r="C212" t="s">
        <v>1994</v>
      </c>
      <c r="D212" t="s">
        <v>2007</v>
      </c>
      <c r="E212" t="s">
        <v>2008</v>
      </c>
      <c r="F212">
        <v>4502</v>
      </c>
      <c r="G212">
        <v>56.05</v>
      </c>
      <c r="H212">
        <v>80</v>
      </c>
      <c r="I212">
        <v>105</v>
      </c>
      <c r="J212" t="s">
        <v>128</v>
      </c>
      <c r="K212" s="40" t="str">
        <f t="shared" si="3"/>
        <v>GPA</v>
      </c>
    </row>
    <row r="213" spans="1:11" ht="15" customHeight="1">
      <c r="A213">
        <v>7</v>
      </c>
      <c r="B213">
        <v>409</v>
      </c>
      <c r="C213" t="s">
        <v>22</v>
      </c>
      <c r="D213" t="s">
        <v>339</v>
      </c>
      <c r="E213" t="s">
        <v>340</v>
      </c>
      <c r="F213">
        <v>1198</v>
      </c>
      <c r="G213">
        <v>34.590000000000003</v>
      </c>
      <c r="H213">
        <v>35</v>
      </c>
      <c r="I213">
        <v>25</v>
      </c>
      <c r="J213" t="s">
        <v>128</v>
      </c>
      <c r="K213" s="40" t="str">
        <f t="shared" si="3"/>
        <v>GPA</v>
      </c>
    </row>
    <row r="214" spans="1:11" ht="15" customHeight="1">
      <c r="A214">
        <v>7</v>
      </c>
      <c r="B214">
        <v>409</v>
      </c>
      <c r="C214" t="s">
        <v>19</v>
      </c>
      <c r="D214" t="s">
        <v>341</v>
      </c>
      <c r="E214" t="s">
        <v>342</v>
      </c>
      <c r="F214">
        <v>222</v>
      </c>
      <c r="G214">
        <v>10.75</v>
      </c>
      <c r="H214">
        <v>21</v>
      </c>
      <c r="I214">
        <v>24</v>
      </c>
      <c r="J214" t="s">
        <v>128</v>
      </c>
      <c r="K214" s="40" t="str">
        <f t="shared" si="3"/>
        <v>GPA</v>
      </c>
    </row>
    <row r="215" spans="1:11" ht="15" customHeight="1">
      <c r="A215">
        <v>7</v>
      </c>
      <c r="B215">
        <v>409</v>
      </c>
      <c r="C215" t="s">
        <v>1994</v>
      </c>
      <c r="D215" t="s">
        <v>341</v>
      </c>
      <c r="E215" t="s">
        <v>342</v>
      </c>
      <c r="F215">
        <v>46</v>
      </c>
      <c r="G215">
        <v>0.4</v>
      </c>
      <c r="H215">
        <v>115</v>
      </c>
      <c r="I215">
        <v>105</v>
      </c>
      <c r="J215" t="s">
        <v>128</v>
      </c>
      <c r="K215" s="40" t="str">
        <f t="shared" si="3"/>
        <v>GPA</v>
      </c>
    </row>
    <row r="216" spans="1:11" ht="15" customHeight="1">
      <c r="A216">
        <v>7</v>
      </c>
      <c r="B216">
        <v>409</v>
      </c>
      <c r="C216" t="s">
        <v>20</v>
      </c>
      <c r="D216" t="s">
        <v>343</v>
      </c>
      <c r="E216" t="s">
        <v>344</v>
      </c>
      <c r="F216">
        <v>44</v>
      </c>
      <c r="G216">
        <v>0.27</v>
      </c>
      <c r="H216">
        <v>163</v>
      </c>
      <c r="I216">
        <v>25</v>
      </c>
      <c r="J216" t="s">
        <v>128</v>
      </c>
      <c r="K216" s="40" t="str">
        <f t="shared" si="3"/>
        <v>GPA</v>
      </c>
    </row>
    <row r="217" spans="1:11" ht="15" customHeight="1">
      <c r="A217">
        <v>7</v>
      </c>
      <c r="B217">
        <v>409</v>
      </c>
      <c r="C217" t="s">
        <v>1994</v>
      </c>
      <c r="D217" t="s">
        <v>343</v>
      </c>
      <c r="E217" t="s">
        <v>344</v>
      </c>
      <c r="F217">
        <v>92</v>
      </c>
      <c r="G217">
        <v>1.23</v>
      </c>
      <c r="H217">
        <v>75</v>
      </c>
      <c r="I217">
        <v>105</v>
      </c>
      <c r="J217" t="s">
        <v>128</v>
      </c>
      <c r="K217" s="40" t="str">
        <f t="shared" si="3"/>
        <v>GPA</v>
      </c>
    </row>
    <row r="218" spans="1:11" ht="15" customHeight="1">
      <c r="A218">
        <v>7</v>
      </c>
      <c r="B218">
        <v>409</v>
      </c>
      <c r="C218" t="s">
        <v>19</v>
      </c>
      <c r="D218" t="s">
        <v>345</v>
      </c>
      <c r="E218" t="s">
        <v>346</v>
      </c>
      <c r="F218">
        <v>9</v>
      </c>
      <c r="G218">
        <v>0.2</v>
      </c>
      <c r="H218">
        <v>45</v>
      </c>
      <c r="I218">
        <v>24</v>
      </c>
      <c r="J218" t="s">
        <v>128</v>
      </c>
      <c r="K218" s="40" t="str">
        <f t="shared" si="3"/>
        <v>GPA</v>
      </c>
    </row>
    <row r="219" spans="1:11" ht="15" customHeight="1">
      <c r="A219">
        <v>7</v>
      </c>
      <c r="B219">
        <v>409</v>
      </c>
      <c r="C219" t="s">
        <v>19</v>
      </c>
      <c r="D219" t="s">
        <v>347</v>
      </c>
      <c r="E219" t="s">
        <v>348</v>
      </c>
      <c r="F219">
        <v>26</v>
      </c>
      <c r="G219">
        <v>1.5</v>
      </c>
      <c r="H219">
        <v>17</v>
      </c>
      <c r="I219">
        <v>24</v>
      </c>
      <c r="J219" t="s">
        <v>128</v>
      </c>
      <c r="K219" s="40" t="str">
        <f t="shared" si="3"/>
        <v>GPA</v>
      </c>
    </row>
    <row r="220" spans="1:11" ht="15" customHeight="1">
      <c r="A220">
        <v>7</v>
      </c>
      <c r="B220">
        <v>409</v>
      </c>
      <c r="C220" t="s">
        <v>21</v>
      </c>
      <c r="D220" t="s">
        <v>347</v>
      </c>
      <c r="E220" t="s">
        <v>348</v>
      </c>
      <c r="F220">
        <v>59</v>
      </c>
      <c r="G220">
        <v>4.37</v>
      </c>
      <c r="H220">
        <v>14</v>
      </c>
      <c r="I220">
        <v>22</v>
      </c>
      <c r="J220" t="s">
        <v>128</v>
      </c>
      <c r="K220" s="40" t="str">
        <f t="shared" si="3"/>
        <v>GPA</v>
      </c>
    </row>
    <row r="221" spans="1:11" ht="15" customHeight="1">
      <c r="A221">
        <v>7</v>
      </c>
      <c r="B221">
        <v>409</v>
      </c>
      <c r="C221" t="s">
        <v>1994</v>
      </c>
      <c r="D221" t="s">
        <v>347</v>
      </c>
      <c r="E221" t="s">
        <v>348</v>
      </c>
      <c r="F221">
        <v>3153</v>
      </c>
      <c r="G221">
        <v>50.05</v>
      </c>
      <c r="H221">
        <v>63</v>
      </c>
      <c r="I221">
        <v>105</v>
      </c>
      <c r="J221" t="s">
        <v>128</v>
      </c>
      <c r="K221" s="40" t="str">
        <f t="shared" si="3"/>
        <v>GPA</v>
      </c>
    </row>
    <row r="222" spans="1:11" ht="15" customHeight="1">
      <c r="A222">
        <v>7</v>
      </c>
      <c r="B222">
        <v>409</v>
      </c>
      <c r="C222" t="s">
        <v>19</v>
      </c>
      <c r="D222" t="s">
        <v>349</v>
      </c>
      <c r="E222" t="s">
        <v>350</v>
      </c>
      <c r="F222">
        <v>5</v>
      </c>
      <c r="G222">
        <v>1.51</v>
      </c>
      <c r="H222">
        <v>3</v>
      </c>
      <c r="I222">
        <v>24</v>
      </c>
      <c r="J222" t="s">
        <v>128</v>
      </c>
      <c r="K222" s="40" t="str">
        <f t="shared" si="3"/>
        <v>GPA</v>
      </c>
    </row>
    <row r="223" spans="1:11" ht="15" customHeight="1">
      <c r="A223">
        <v>7</v>
      </c>
      <c r="B223">
        <v>409</v>
      </c>
      <c r="C223" t="s">
        <v>21</v>
      </c>
      <c r="D223" t="s">
        <v>349</v>
      </c>
      <c r="E223" t="s">
        <v>350</v>
      </c>
      <c r="F223">
        <v>190</v>
      </c>
      <c r="G223">
        <v>5.5</v>
      </c>
      <c r="H223">
        <v>35</v>
      </c>
      <c r="I223">
        <v>22</v>
      </c>
      <c r="J223" t="s">
        <v>128</v>
      </c>
      <c r="K223" s="40" t="str">
        <f t="shared" si="3"/>
        <v>GPA</v>
      </c>
    </row>
    <row r="224" spans="1:11" ht="15" customHeight="1">
      <c r="A224">
        <v>7</v>
      </c>
      <c r="B224">
        <v>409</v>
      </c>
      <c r="C224" t="s">
        <v>1994</v>
      </c>
      <c r="D224" t="s">
        <v>349</v>
      </c>
      <c r="E224" t="s">
        <v>350</v>
      </c>
      <c r="F224">
        <v>24471</v>
      </c>
      <c r="G224">
        <v>95.25</v>
      </c>
      <c r="H224">
        <v>257</v>
      </c>
      <c r="I224">
        <v>105</v>
      </c>
      <c r="J224" t="s">
        <v>128</v>
      </c>
      <c r="K224" s="40" t="str">
        <f t="shared" si="3"/>
        <v>GPA</v>
      </c>
    </row>
    <row r="225" spans="1:11" ht="15" customHeight="1">
      <c r="A225">
        <v>7</v>
      </c>
      <c r="B225">
        <v>409</v>
      </c>
      <c r="C225" t="s">
        <v>1994</v>
      </c>
      <c r="D225" t="s">
        <v>2009</v>
      </c>
      <c r="E225" t="s">
        <v>2010</v>
      </c>
      <c r="F225">
        <v>934</v>
      </c>
      <c r="G225">
        <v>10.11</v>
      </c>
      <c r="H225">
        <v>92</v>
      </c>
      <c r="I225">
        <v>105</v>
      </c>
      <c r="J225" t="s">
        <v>128</v>
      </c>
      <c r="K225" s="40" t="str">
        <f t="shared" si="3"/>
        <v>GPA</v>
      </c>
    </row>
    <row r="226" spans="1:11" ht="15" customHeight="1">
      <c r="A226">
        <v>7</v>
      </c>
      <c r="B226">
        <v>409</v>
      </c>
      <c r="C226" t="s">
        <v>1994</v>
      </c>
      <c r="D226" t="s">
        <v>2011</v>
      </c>
      <c r="E226" t="s">
        <v>2012</v>
      </c>
      <c r="F226">
        <v>7198</v>
      </c>
      <c r="G226">
        <v>102.15</v>
      </c>
      <c r="H226">
        <v>70</v>
      </c>
      <c r="I226">
        <v>105</v>
      </c>
      <c r="J226" t="s">
        <v>128</v>
      </c>
      <c r="K226" s="40" t="str">
        <f t="shared" si="3"/>
        <v>GPA</v>
      </c>
    </row>
    <row r="227" spans="1:11" ht="15" customHeight="1">
      <c r="A227">
        <v>7</v>
      </c>
      <c r="B227">
        <v>409</v>
      </c>
      <c r="C227" t="s">
        <v>1994</v>
      </c>
      <c r="D227" t="s">
        <v>2013</v>
      </c>
      <c r="E227" t="s">
        <v>2014</v>
      </c>
      <c r="F227">
        <v>18394</v>
      </c>
      <c r="G227">
        <v>124.33</v>
      </c>
      <c r="H227">
        <v>148</v>
      </c>
      <c r="I227">
        <v>105</v>
      </c>
      <c r="J227" t="s">
        <v>128</v>
      </c>
      <c r="K227" s="40" t="str">
        <f t="shared" si="3"/>
        <v>GPA</v>
      </c>
    </row>
    <row r="228" spans="1:11" ht="15" customHeight="1">
      <c r="A228">
        <v>7</v>
      </c>
      <c r="B228">
        <v>409</v>
      </c>
      <c r="C228" t="s">
        <v>1994</v>
      </c>
      <c r="D228" t="s">
        <v>2015</v>
      </c>
      <c r="E228" t="s">
        <v>2016</v>
      </c>
      <c r="F228">
        <v>17252</v>
      </c>
      <c r="G228">
        <v>76.13</v>
      </c>
      <c r="H228">
        <v>227</v>
      </c>
      <c r="I228">
        <v>105</v>
      </c>
      <c r="J228" t="s">
        <v>128</v>
      </c>
      <c r="K228" s="40" t="str">
        <f t="shared" si="3"/>
        <v>GPA</v>
      </c>
    </row>
    <row r="229" spans="1:11" ht="15" customHeight="1">
      <c r="A229">
        <v>7</v>
      </c>
      <c r="B229">
        <v>409</v>
      </c>
      <c r="C229" t="s">
        <v>1994</v>
      </c>
      <c r="D229" t="s">
        <v>2017</v>
      </c>
      <c r="E229" t="s">
        <v>2018</v>
      </c>
      <c r="F229">
        <v>17266</v>
      </c>
      <c r="G229">
        <v>119.25</v>
      </c>
      <c r="H229">
        <v>145</v>
      </c>
      <c r="I229">
        <v>105</v>
      </c>
      <c r="J229" t="s">
        <v>128</v>
      </c>
      <c r="K229" s="40" t="str">
        <f t="shared" si="3"/>
        <v>GPA</v>
      </c>
    </row>
    <row r="230" spans="1:11" ht="15" customHeight="1">
      <c r="A230">
        <v>7</v>
      </c>
      <c r="B230">
        <v>409</v>
      </c>
      <c r="C230" t="s">
        <v>1994</v>
      </c>
      <c r="D230" t="s">
        <v>2019</v>
      </c>
      <c r="E230" t="s">
        <v>2020</v>
      </c>
      <c r="F230">
        <v>13064</v>
      </c>
      <c r="G230">
        <v>86.93</v>
      </c>
      <c r="H230">
        <v>150</v>
      </c>
      <c r="I230">
        <v>105</v>
      </c>
      <c r="J230" t="s">
        <v>128</v>
      </c>
      <c r="K230" s="40" t="str">
        <f t="shared" si="3"/>
        <v>GPA</v>
      </c>
    </row>
    <row r="231" spans="1:11" ht="15" customHeight="1">
      <c r="A231">
        <v>7</v>
      </c>
      <c r="B231">
        <v>409</v>
      </c>
      <c r="C231" t="s">
        <v>1994</v>
      </c>
      <c r="D231" t="s">
        <v>2021</v>
      </c>
      <c r="E231" t="s">
        <v>2022</v>
      </c>
      <c r="F231">
        <v>16604</v>
      </c>
      <c r="G231">
        <v>121.85</v>
      </c>
      <c r="H231">
        <v>136</v>
      </c>
      <c r="I231">
        <v>105</v>
      </c>
      <c r="J231" t="s">
        <v>128</v>
      </c>
      <c r="K231" s="40" t="str">
        <f t="shared" si="3"/>
        <v>GPA</v>
      </c>
    </row>
    <row r="232" spans="1:11" ht="15" customHeight="1">
      <c r="A232">
        <v>7</v>
      </c>
      <c r="B232">
        <v>409</v>
      </c>
      <c r="C232" t="s">
        <v>1994</v>
      </c>
      <c r="D232" t="s">
        <v>2023</v>
      </c>
      <c r="E232" t="s">
        <v>2024</v>
      </c>
      <c r="F232">
        <v>15563</v>
      </c>
      <c r="G232">
        <v>73.989999999999995</v>
      </c>
      <c r="H232">
        <v>210</v>
      </c>
      <c r="I232">
        <v>105</v>
      </c>
      <c r="J232" t="s">
        <v>128</v>
      </c>
      <c r="K232" s="40" t="str">
        <f t="shared" si="3"/>
        <v>GPA</v>
      </c>
    </row>
    <row r="233" spans="1:11" ht="15" customHeight="1">
      <c r="A233">
        <v>7</v>
      </c>
      <c r="B233">
        <v>409</v>
      </c>
      <c r="C233" t="s">
        <v>21</v>
      </c>
      <c r="D233" t="s">
        <v>351</v>
      </c>
      <c r="E233" t="s">
        <v>352</v>
      </c>
      <c r="F233">
        <v>111</v>
      </c>
      <c r="G233">
        <v>3.22</v>
      </c>
      <c r="H233">
        <v>34</v>
      </c>
      <c r="I233">
        <v>22</v>
      </c>
      <c r="J233" t="s">
        <v>128</v>
      </c>
      <c r="K233" s="40" t="str">
        <f t="shared" si="3"/>
        <v>GPA</v>
      </c>
    </row>
    <row r="234" spans="1:11" ht="15" customHeight="1">
      <c r="A234">
        <v>7</v>
      </c>
      <c r="B234">
        <v>409</v>
      </c>
      <c r="C234" t="s">
        <v>1994</v>
      </c>
      <c r="D234" t="s">
        <v>351</v>
      </c>
      <c r="E234" t="s">
        <v>352</v>
      </c>
      <c r="F234">
        <v>16741</v>
      </c>
      <c r="G234">
        <v>74.84</v>
      </c>
      <c r="H234">
        <v>224</v>
      </c>
      <c r="I234">
        <v>105</v>
      </c>
      <c r="J234" t="s">
        <v>128</v>
      </c>
      <c r="K234" s="40" t="str">
        <f t="shared" si="3"/>
        <v>GPA</v>
      </c>
    </row>
    <row r="235" spans="1:11" ht="15" customHeight="1">
      <c r="A235">
        <v>7</v>
      </c>
      <c r="B235">
        <v>409</v>
      </c>
      <c r="C235" t="s">
        <v>1994</v>
      </c>
      <c r="D235" t="s">
        <v>2025</v>
      </c>
      <c r="E235" t="s">
        <v>2026</v>
      </c>
      <c r="F235">
        <v>14617</v>
      </c>
      <c r="G235">
        <v>119.91</v>
      </c>
      <c r="H235">
        <v>122</v>
      </c>
      <c r="I235">
        <v>105</v>
      </c>
      <c r="J235" t="s">
        <v>128</v>
      </c>
      <c r="K235" s="40" t="str">
        <f t="shared" si="3"/>
        <v>GPA</v>
      </c>
    </row>
    <row r="236" spans="1:11" ht="15" customHeight="1">
      <c r="A236">
        <v>7</v>
      </c>
      <c r="B236">
        <v>409</v>
      </c>
      <c r="C236" t="s">
        <v>1994</v>
      </c>
      <c r="D236" t="s">
        <v>2027</v>
      </c>
      <c r="E236" t="s">
        <v>2028</v>
      </c>
      <c r="F236">
        <v>16630</v>
      </c>
      <c r="G236">
        <v>118.35</v>
      </c>
      <c r="H236">
        <v>141</v>
      </c>
      <c r="I236">
        <v>105</v>
      </c>
      <c r="J236" t="s">
        <v>128</v>
      </c>
      <c r="K236" s="40" t="str">
        <f t="shared" si="3"/>
        <v>GPA</v>
      </c>
    </row>
    <row r="237" spans="1:11" ht="15" customHeight="1">
      <c r="A237">
        <v>7</v>
      </c>
      <c r="B237">
        <v>409</v>
      </c>
      <c r="C237" t="s">
        <v>1994</v>
      </c>
      <c r="D237" t="s">
        <v>2029</v>
      </c>
      <c r="E237" t="s">
        <v>2030</v>
      </c>
      <c r="F237">
        <v>17245</v>
      </c>
      <c r="G237">
        <v>100.83</v>
      </c>
      <c r="H237">
        <v>171</v>
      </c>
      <c r="I237">
        <v>105</v>
      </c>
      <c r="J237" t="s">
        <v>128</v>
      </c>
      <c r="K237" s="40" t="str">
        <f t="shared" si="3"/>
        <v>GPA</v>
      </c>
    </row>
    <row r="238" spans="1:11" ht="15" customHeight="1">
      <c r="A238">
        <v>7</v>
      </c>
      <c r="B238">
        <v>409</v>
      </c>
      <c r="C238" t="s">
        <v>21</v>
      </c>
      <c r="D238" t="s">
        <v>353</v>
      </c>
      <c r="E238" t="s">
        <v>354</v>
      </c>
      <c r="F238">
        <v>119</v>
      </c>
      <c r="G238">
        <v>5.8</v>
      </c>
      <c r="H238">
        <v>21</v>
      </c>
      <c r="I238">
        <v>22</v>
      </c>
      <c r="J238" t="s">
        <v>128</v>
      </c>
      <c r="K238" s="40" t="str">
        <f t="shared" si="3"/>
        <v>GPA</v>
      </c>
    </row>
    <row r="239" spans="1:11" ht="15" customHeight="1">
      <c r="A239">
        <v>7</v>
      </c>
      <c r="B239">
        <v>409</v>
      </c>
      <c r="C239" t="s">
        <v>1994</v>
      </c>
      <c r="D239" t="s">
        <v>353</v>
      </c>
      <c r="E239" t="s">
        <v>354</v>
      </c>
      <c r="F239">
        <v>1061</v>
      </c>
      <c r="G239">
        <v>15.98</v>
      </c>
      <c r="H239">
        <v>66</v>
      </c>
      <c r="I239">
        <v>105</v>
      </c>
      <c r="J239" t="s">
        <v>128</v>
      </c>
      <c r="K239" s="40" t="str">
        <f t="shared" si="3"/>
        <v>GPA</v>
      </c>
    </row>
    <row r="240" spans="1:11" ht="15" customHeight="1">
      <c r="A240">
        <v>7</v>
      </c>
      <c r="B240">
        <v>409</v>
      </c>
      <c r="C240" t="s">
        <v>1994</v>
      </c>
      <c r="D240" t="s">
        <v>2031</v>
      </c>
      <c r="E240" t="s">
        <v>2032</v>
      </c>
      <c r="F240">
        <v>19141</v>
      </c>
      <c r="G240">
        <v>139.13999999999999</v>
      </c>
      <c r="H240">
        <v>138</v>
      </c>
      <c r="I240">
        <v>105</v>
      </c>
      <c r="J240" t="s">
        <v>128</v>
      </c>
      <c r="K240" s="40" t="str">
        <f t="shared" si="3"/>
        <v>GPA</v>
      </c>
    </row>
    <row r="241" spans="1:11" ht="15" customHeight="1">
      <c r="A241">
        <v>7</v>
      </c>
      <c r="B241">
        <v>409</v>
      </c>
      <c r="C241" t="s">
        <v>21</v>
      </c>
      <c r="D241" t="s">
        <v>355</v>
      </c>
      <c r="E241" t="s">
        <v>356</v>
      </c>
      <c r="F241">
        <v>40</v>
      </c>
      <c r="G241">
        <v>1.46</v>
      </c>
      <c r="H241">
        <v>27</v>
      </c>
      <c r="I241">
        <v>22</v>
      </c>
      <c r="J241" t="s">
        <v>128</v>
      </c>
      <c r="K241" s="40" t="str">
        <f t="shared" si="3"/>
        <v>GPA</v>
      </c>
    </row>
    <row r="242" spans="1:11" ht="15" customHeight="1">
      <c r="A242">
        <v>7</v>
      </c>
      <c r="B242">
        <v>409</v>
      </c>
      <c r="C242" t="s">
        <v>1994</v>
      </c>
      <c r="D242" t="s">
        <v>355</v>
      </c>
      <c r="E242" t="s">
        <v>356</v>
      </c>
      <c r="F242">
        <v>6849</v>
      </c>
      <c r="G242">
        <v>60.63</v>
      </c>
      <c r="H242">
        <v>113</v>
      </c>
      <c r="I242">
        <v>105</v>
      </c>
      <c r="J242" t="s">
        <v>128</v>
      </c>
      <c r="K242" s="40" t="str">
        <f t="shared" si="3"/>
        <v>GPA</v>
      </c>
    </row>
    <row r="243" spans="1:11" ht="15" customHeight="1">
      <c r="A243">
        <v>7</v>
      </c>
      <c r="B243">
        <v>409</v>
      </c>
      <c r="C243" t="s">
        <v>1994</v>
      </c>
      <c r="D243" t="s">
        <v>2033</v>
      </c>
      <c r="E243" t="s">
        <v>2034</v>
      </c>
      <c r="F243">
        <v>14641</v>
      </c>
      <c r="G243">
        <v>81.44</v>
      </c>
      <c r="H243">
        <v>180</v>
      </c>
      <c r="I243">
        <v>105</v>
      </c>
      <c r="J243" t="s">
        <v>128</v>
      </c>
      <c r="K243" s="40" t="str">
        <f t="shared" si="3"/>
        <v>GPA</v>
      </c>
    </row>
    <row r="244" spans="1:11" ht="15" customHeight="1">
      <c r="A244">
        <v>7</v>
      </c>
      <c r="B244">
        <v>409</v>
      </c>
      <c r="C244" t="s">
        <v>22</v>
      </c>
      <c r="D244" t="s">
        <v>357</v>
      </c>
      <c r="E244" t="s">
        <v>358</v>
      </c>
      <c r="F244">
        <v>1885</v>
      </c>
      <c r="G244">
        <v>58.3</v>
      </c>
      <c r="H244">
        <v>32</v>
      </c>
      <c r="I244">
        <v>25</v>
      </c>
      <c r="J244" t="s">
        <v>128</v>
      </c>
      <c r="K244" s="40" t="str">
        <f t="shared" si="3"/>
        <v>GPA</v>
      </c>
    </row>
    <row r="245" spans="1:11" ht="15" customHeight="1">
      <c r="A245">
        <v>7</v>
      </c>
      <c r="B245">
        <v>409</v>
      </c>
      <c r="C245" t="s">
        <v>1994</v>
      </c>
      <c r="D245" t="s">
        <v>2035</v>
      </c>
      <c r="E245" t="s">
        <v>2036</v>
      </c>
      <c r="F245">
        <v>11741</v>
      </c>
      <c r="G245">
        <v>110.66</v>
      </c>
      <c r="H245">
        <v>106</v>
      </c>
      <c r="I245">
        <v>105</v>
      </c>
      <c r="J245" t="s">
        <v>128</v>
      </c>
      <c r="K245" s="40" t="str">
        <f t="shared" si="3"/>
        <v>GPA</v>
      </c>
    </row>
    <row r="246" spans="1:11" ht="15" customHeight="1">
      <c r="A246">
        <v>7</v>
      </c>
      <c r="B246">
        <v>409</v>
      </c>
      <c r="C246" t="s">
        <v>1994</v>
      </c>
      <c r="D246" t="s">
        <v>2037</v>
      </c>
      <c r="E246" t="s">
        <v>2038</v>
      </c>
      <c r="F246">
        <v>12534</v>
      </c>
      <c r="G246">
        <v>98.05</v>
      </c>
      <c r="H246">
        <v>128</v>
      </c>
      <c r="I246">
        <v>105</v>
      </c>
      <c r="J246" t="s">
        <v>128</v>
      </c>
      <c r="K246" s="40" t="str">
        <f t="shared" si="3"/>
        <v>GPA</v>
      </c>
    </row>
    <row r="247" spans="1:11" ht="15" customHeight="1">
      <c r="A247">
        <v>7</v>
      </c>
      <c r="B247">
        <v>409</v>
      </c>
      <c r="C247" t="s">
        <v>1994</v>
      </c>
      <c r="D247" t="s">
        <v>2039</v>
      </c>
      <c r="E247" t="s">
        <v>2040</v>
      </c>
      <c r="F247">
        <v>19192</v>
      </c>
      <c r="G247">
        <v>154.84</v>
      </c>
      <c r="H247">
        <v>124</v>
      </c>
      <c r="I247">
        <v>105</v>
      </c>
      <c r="J247" t="s">
        <v>128</v>
      </c>
      <c r="K247" s="40" t="str">
        <f t="shared" si="3"/>
        <v>GPA</v>
      </c>
    </row>
    <row r="248" spans="1:11" ht="15" customHeight="1">
      <c r="A248">
        <v>7</v>
      </c>
      <c r="B248">
        <v>409</v>
      </c>
      <c r="C248" t="s">
        <v>22</v>
      </c>
      <c r="D248" t="s">
        <v>359</v>
      </c>
      <c r="E248" t="s">
        <v>360</v>
      </c>
      <c r="F248">
        <v>2550</v>
      </c>
      <c r="G248">
        <v>84.14</v>
      </c>
      <c r="H248">
        <v>30</v>
      </c>
      <c r="I248">
        <v>25</v>
      </c>
      <c r="J248" t="s">
        <v>128</v>
      </c>
      <c r="K248" s="40" t="str">
        <f t="shared" si="3"/>
        <v>GPA</v>
      </c>
    </row>
    <row r="249" spans="1:11" ht="15" customHeight="1">
      <c r="A249">
        <v>7</v>
      </c>
      <c r="B249">
        <v>409</v>
      </c>
      <c r="C249" t="s">
        <v>1994</v>
      </c>
      <c r="D249" t="s">
        <v>2041</v>
      </c>
      <c r="E249" t="s">
        <v>2042</v>
      </c>
      <c r="F249">
        <v>19957</v>
      </c>
      <c r="G249">
        <v>94.42</v>
      </c>
      <c r="H249">
        <v>211</v>
      </c>
      <c r="I249">
        <v>105</v>
      </c>
      <c r="J249" t="s">
        <v>128</v>
      </c>
      <c r="K249" s="40" t="str">
        <f t="shared" si="3"/>
        <v>GPA</v>
      </c>
    </row>
    <row r="250" spans="1:11" ht="15" customHeight="1">
      <c r="A250">
        <v>7</v>
      </c>
      <c r="B250">
        <v>409</v>
      </c>
      <c r="C250" t="s">
        <v>1994</v>
      </c>
      <c r="D250" t="s">
        <v>2043</v>
      </c>
      <c r="E250" t="s">
        <v>2044</v>
      </c>
      <c r="F250">
        <v>12007</v>
      </c>
      <c r="G250">
        <v>95.31</v>
      </c>
      <c r="H250">
        <v>126</v>
      </c>
      <c r="I250">
        <v>105</v>
      </c>
      <c r="J250" t="s">
        <v>128</v>
      </c>
      <c r="K250" s="40" t="str">
        <f t="shared" si="3"/>
        <v>GPA</v>
      </c>
    </row>
    <row r="251" spans="1:11" ht="15" customHeight="1">
      <c r="A251">
        <v>7</v>
      </c>
      <c r="B251">
        <v>409</v>
      </c>
      <c r="C251" t="s">
        <v>1994</v>
      </c>
      <c r="D251" t="s">
        <v>2045</v>
      </c>
      <c r="E251" t="s">
        <v>2046</v>
      </c>
      <c r="F251">
        <v>10975</v>
      </c>
      <c r="G251">
        <v>90.64</v>
      </c>
      <c r="H251">
        <v>121</v>
      </c>
      <c r="I251">
        <v>105</v>
      </c>
      <c r="J251" t="s">
        <v>128</v>
      </c>
      <c r="K251" s="40" t="str">
        <f t="shared" si="3"/>
        <v>GPA</v>
      </c>
    </row>
    <row r="252" spans="1:11" ht="15" customHeight="1">
      <c r="A252">
        <v>7</v>
      </c>
      <c r="B252">
        <v>409</v>
      </c>
      <c r="C252" t="s">
        <v>1994</v>
      </c>
      <c r="D252" t="s">
        <v>2047</v>
      </c>
      <c r="E252" t="s">
        <v>2048</v>
      </c>
      <c r="F252">
        <v>13742</v>
      </c>
      <c r="G252">
        <v>106.28</v>
      </c>
      <c r="H252">
        <v>129</v>
      </c>
      <c r="I252">
        <v>105</v>
      </c>
      <c r="J252" t="s">
        <v>128</v>
      </c>
      <c r="K252" s="40" t="str">
        <f t="shared" si="3"/>
        <v>GPA</v>
      </c>
    </row>
    <row r="253" spans="1:11" ht="15" customHeight="1">
      <c r="A253">
        <v>7</v>
      </c>
      <c r="B253">
        <v>409</v>
      </c>
      <c r="C253" t="s">
        <v>19</v>
      </c>
      <c r="D253" t="s">
        <v>361</v>
      </c>
      <c r="E253" t="s">
        <v>362</v>
      </c>
      <c r="F253">
        <v>248</v>
      </c>
      <c r="G253">
        <v>7.63</v>
      </c>
      <c r="H253">
        <v>33</v>
      </c>
      <c r="I253">
        <v>24</v>
      </c>
      <c r="J253" t="s">
        <v>128</v>
      </c>
      <c r="K253" s="40" t="str">
        <f t="shared" si="3"/>
        <v>GPA</v>
      </c>
    </row>
    <row r="254" spans="1:11" ht="15" customHeight="1">
      <c r="A254">
        <v>7</v>
      </c>
      <c r="B254">
        <v>409</v>
      </c>
      <c r="C254" t="s">
        <v>21</v>
      </c>
      <c r="D254" t="s">
        <v>363</v>
      </c>
      <c r="E254" t="s">
        <v>364</v>
      </c>
      <c r="F254">
        <v>4</v>
      </c>
      <c r="G254">
        <v>0.83</v>
      </c>
      <c r="H254">
        <v>5</v>
      </c>
      <c r="I254">
        <v>22</v>
      </c>
      <c r="J254" t="s">
        <v>128</v>
      </c>
      <c r="K254" s="40" t="str">
        <f t="shared" si="3"/>
        <v>GPA</v>
      </c>
    </row>
    <row r="255" spans="1:11" ht="15" customHeight="1">
      <c r="A255">
        <v>7</v>
      </c>
      <c r="B255">
        <v>409</v>
      </c>
      <c r="C255" t="s">
        <v>1994</v>
      </c>
      <c r="D255" t="s">
        <v>363</v>
      </c>
      <c r="E255" t="s">
        <v>364</v>
      </c>
      <c r="F255">
        <v>14719</v>
      </c>
      <c r="G255">
        <v>58.66</v>
      </c>
      <c r="H255">
        <v>251</v>
      </c>
      <c r="I255">
        <v>105</v>
      </c>
      <c r="J255" t="s">
        <v>128</v>
      </c>
      <c r="K255" s="40" t="str">
        <f t="shared" si="3"/>
        <v>GPA</v>
      </c>
    </row>
    <row r="256" spans="1:11" ht="15" customHeight="1">
      <c r="A256">
        <v>7</v>
      </c>
      <c r="B256">
        <v>409</v>
      </c>
      <c r="C256" t="s">
        <v>1994</v>
      </c>
      <c r="D256" t="s">
        <v>2049</v>
      </c>
      <c r="E256" t="s">
        <v>2050</v>
      </c>
      <c r="F256">
        <v>9143</v>
      </c>
      <c r="G256">
        <v>96.81</v>
      </c>
      <c r="H256">
        <v>94</v>
      </c>
      <c r="I256">
        <v>105</v>
      </c>
      <c r="J256" t="s">
        <v>128</v>
      </c>
      <c r="K256" s="40" t="str">
        <f t="shared" si="3"/>
        <v>GPA</v>
      </c>
    </row>
    <row r="257" spans="1:11" ht="15" customHeight="1">
      <c r="A257">
        <v>7</v>
      </c>
      <c r="B257">
        <v>409</v>
      </c>
      <c r="C257" t="s">
        <v>21</v>
      </c>
      <c r="D257" t="s">
        <v>365</v>
      </c>
      <c r="E257" t="s">
        <v>366</v>
      </c>
      <c r="F257">
        <v>1105</v>
      </c>
      <c r="G257">
        <v>37.700000000000003</v>
      </c>
      <c r="H257">
        <v>29</v>
      </c>
      <c r="I257">
        <v>22</v>
      </c>
      <c r="J257" t="s">
        <v>128</v>
      </c>
      <c r="K257" s="40" t="str">
        <f t="shared" si="3"/>
        <v>GPA</v>
      </c>
    </row>
    <row r="258" spans="1:11" ht="15" customHeight="1">
      <c r="A258">
        <v>7</v>
      </c>
      <c r="B258">
        <v>409</v>
      </c>
      <c r="C258" t="s">
        <v>1994</v>
      </c>
      <c r="D258" t="s">
        <v>365</v>
      </c>
      <c r="E258" t="s">
        <v>366</v>
      </c>
      <c r="F258">
        <v>4780</v>
      </c>
      <c r="G258">
        <v>48.76</v>
      </c>
      <c r="H258">
        <v>98</v>
      </c>
      <c r="I258">
        <v>105</v>
      </c>
      <c r="J258" t="s">
        <v>128</v>
      </c>
      <c r="K258" s="40" t="str">
        <f t="shared" ref="K258:K321" si="4">IF(J258&lt;&gt;"",IF(OR(UPPER(J258)="TERCEIRO",UPPER(J258)="TERCEIRA"),"TERCEIRA",IF(UPPER(J258)="GPA","GPA",J258)),IF(LEFT(D258,1)="T","TERCEIRA","GPA"))</f>
        <v>GPA</v>
      </c>
    </row>
    <row r="259" spans="1:11" ht="15" customHeight="1">
      <c r="A259">
        <v>7</v>
      </c>
      <c r="B259">
        <v>409</v>
      </c>
      <c r="C259" t="s">
        <v>1994</v>
      </c>
      <c r="D259" t="s">
        <v>2051</v>
      </c>
      <c r="E259" t="s">
        <v>2052</v>
      </c>
      <c r="F259">
        <v>11989</v>
      </c>
      <c r="G259">
        <v>83.38</v>
      </c>
      <c r="H259">
        <v>144</v>
      </c>
      <c r="I259">
        <v>105</v>
      </c>
      <c r="J259" t="s">
        <v>128</v>
      </c>
      <c r="K259" s="40" t="str">
        <f t="shared" si="4"/>
        <v>GPA</v>
      </c>
    </row>
    <row r="260" spans="1:11" ht="15" customHeight="1">
      <c r="A260">
        <v>7</v>
      </c>
      <c r="B260">
        <v>409</v>
      </c>
      <c r="C260" t="s">
        <v>21</v>
      </c>
      <c r="D260" t="s">
        <v>367</v>
      </c>
      <c r="E260" t="s">
        <v>368</v>
      </c>
      <c r="F260">
        <v>20</v>
      </c>
      <c r="G260">
        <v>0.7</v>
      </c>
      <c r="H260">
        <v>29</v>
      </c>
      <c r="I260">
        <v>22</v>
      </c>
      <c r="J260" t="s">
        <v>128</v>
      </c>
      <c r="K260" s="40" t="str">
        <f t="shared" si="4"/>
        <v>GPA</v>
      </c>
    </row>
    <row r="261" spans="1:11" ht="15" customHeight="1">
      <c r="A261">
        <v>7</v>
      </c>
      <c r="B261">
        <v>409</v>
      </c>
      <c r="C261" t="s">
        <v>1994</v>
      </c>
      <c r="D261" t="s">
        <v>367</v>
      </c>
      <c r="E261" t="s">
        <v>368</v>
      </c>
      <c r="F261">
        <v>352</v>
      </c>
      <c r="G261">
        <v>6.44</v>
      </c>
      <c r="H261">
        <v>55</v>
      </c>
      <c r="I261">
        <v>105</v>
      </c>
      <c r="J261" t="s">
        <v>128</v>
      </c>
      <c r="K261" s="40" t="str">
        <f t="shared" si="4"/>
        <v>GPA</v>
      </c>
    </row>
    <row r="262" spans="1:11" ht="15" customHeight="1">
      <c r="A262">
        <v>7</v>
      </c>
      <c r="B262">
        <v>409</v>
      </c>
      <c r="C262" t="s">
        <v>21</v>
      </c>
      <c r="D262" t="s">
        <v>369</v>
      </c>
      <c r="E262" t="s">
        <v>370</v>
      </c>
      <c r="F262">
        <v>90</v>
      </c>
      <c r="G262">
        <v>5.93</v>
      </c>
      <c r="H262">
        <v>15</v>
      </c>
      <c r="I262">
        <v>22</v>
      </c>
      <c r="J262" t="s">
        <v>128</v>
      </c>
      <c r="K262" s="40" t="str">
        <f t="shared" si="4"/>
        <v>GPA</v>
      </c>
    </row>
    <row r="263" spans="1:11" ht="15" customHeight="1">
      <c r="A263">
        <v>7</v>
      </c>
      <c r="B263">
        <v>409</v>
      </c>
      <c r="C263" t="s">
        <v>1994</v>
      </c>
      <c r="D263" t="s">
        <v>369</v>
      </c>
      <c r="E263" t="s">
        <v>370</v>
      </c>
      <c r="F263">
        <v>14577</v>
      </c>
      <c r="G263">
        <v>95.92</v>
      </c>
      <c r="H263">
        <v>152</v>
      </c>
      <c r="I263">
        <v>105</v>
      </c>
      <c r="J263" t="s">
        <v>128</v>
      </c>
      <c r="K263" s="40" t="str">
        <f t="shared" si="4"/>
        <v>GPA</v>
      </c>
    </row>
    <row r="264" spans="1:11" ht="15" customHeight="1">
      <c r="A264">
        <v>7</v>
      </c>
      <c r="B264">
        <v>409</v>
      </c>
      <c r="C264" t="s">
        <v>1994</v>
      </c>
      <c r="D264" t="s">
        <v>1744</v>
      </c>
      <c r="E264" t="s">
        <v>1745</v>
      </c>
      <c r="F264">
        <v>154</v>
      </c>
      <c r="G264">
        <v>2.58</v>
      </c>
      <c r="H264">
        <v>60</v>
      </c>
      <c r="I264">
        <v>105</v>
      </c>
      <c r="J264" t="s">
        <v>128</v>
      </c>
      <c r="K264" s="40" t="str">
        <f t="shared" si="4"/>
        <v>GPA</v>
      </c>
    </row>
    <row r="265" spans="1:11" ht="15" customHeight="1">
      <c r="A265">
        <v>7</v>
      </c>
      <c r="B265">
        <v>409</v>
      </c>
      <c r="C265" t="s">
        <v>21</v>
      </c>
      <c r="D265" t="s">
        <v>371</v>
      </c>
      <c r="E265" t="s">
        <v>372</v>
      </c>
      <c r="F265">
        <v>72</v>
      </c>
      <c r="G265">
        <v>3.81</v>
      </c>
      <c r="H265">
        <v>19</v>
      </c>
      <c r="I265">
        <v>22</v>
      </c>
      <c r="J265" t="s">
        <v>128</v>
      </c>
      <c r="K265" s="40" t="str">
        <f t="shared" si="4"/>
        <v>GPA</v>
      </c>
    </row>
    <row r="266" spans="1:11" ht="15" customHeight="1">
      <c r="A266">
        <v>7</v>
      </c>
      <c r="B266">
        <v>409</v>
      </c>
      <c r="C266" t="s">
        <v>1994</v>
      </c>
      <c r="D266" t="s">
        <v>371</v>
      </c>
      <c r="E266" t="s">
        <v>372</v>
      </c>
      <c r="F266">
        <v>6196</v>
      </c>
      <c r="G266">
        <v>70.3</v>
      </c>
      <c r="H266">
        <v>88</v>
      </c>
      <c r="I266">
        <v>105</v>
      </c>
      <c r="J266" t="s">
        <v>128</v>
      </c>
      <c r="K266" s="40" t="str">
        <f t="shared" si="4"/>
        <v>GPA</v>
      </c>
    </row>
    <row r="267" spans="1:11" ht="15" customHeight="1">
      <c r="A267">
        <v>7</v>
      </c>
      <c r="B267">
        <v>409</v>
      </c>
      <c r="C267" t="s">
        <v>21</v>
      </c>
      <c r="D267" t="s">
        <v>373</v>
      </c>
      <c r="E267" t="s">
        <v>374</v>
      </c>
      <c r="F267">
        <v>90</v>
      </c>
      <c r="G267">
        <v>3.62</v>
      </c>
      <c r="H267">
        <v>25</v>
      </c>
      <c r="I267">
        <v>22</v>
      </c>
      <c r="J267" t="s">
        <v>128</v>
      </c>
      <c r="K267" s="40" t="str">
        <f t="shared" si="4"/>
        <v>GPA</v>
      </c>
    </row>
    <row r="268" spans="1:11" ht="15" customHeight="1">
      <c r="A268">
        <v>7</v>
      </c>
      <c r="B268">
        <v>409</v>
      </c>
      <c r="C268" t="s">
        <v>1994</v>
      </c>
      <c r="D268" t="s">
        <v>373</v>
      </c>
      <c r="E268" t="s">
        <v>374</v>
      </c>
      <c r="F268">
        <v>11711</v>
      </c>
      <c r="G268">
        <v>75.099999999999994</v>
      </c>
      <c r="H268">
        <v>156</v>
      </c>
      <c r="I268">
        <v>105</v>
      </c>
      <c r="J268" t="s">
        <v>128</v>
      </c>
      <c r="K268" s="40" t="str">
        <f t="shared" si="4"/>
        <v>GPA</v>
      </c>
    </row>
    <row r="269" spans="1:11" ht="15" customHeight="1">
      <c r="A269">
        <v>7</v>
      </c>
      <c r="B269">
        <v>409</v>
      </c>
      <c r="C269" t="s">
        <v>21</v>
      </c>
      <c r="D269" t="s">
        <v>375</v>
      </c>
      <c r="E269" t="s">
        <v>376</v>
      </c>
      <c r="F269">
        <v>18</v>
      </c>
      <c r="G269">
        <v>1.07</v>
      </c>
      <c r="H269">
        <v>17</v>
      </c>
      <c r="I269">
        <v>22</v>
      </c>
      <c r="J269" t="s">
        <v>128</v>
      </c>
      <c r="K269" s="40" t="str">
        <f t="shared" si="4"/>
        <v>GPA</v>
      </c>
    </row>
    <row r="270" spans="1:11" ht="15" customHeight="1">
      <c r="A270">
        <v>7</v>
      </c>
      <c r="B270">
        <v>409</v>
      </c>
      <c r="C270" t="s">
        <v>1994</v>
      </c>
      <c r="D270" t="s">
        <v>375</v>
      </c>
      <c r="E270" t="s">
        <v>376</v>
      </c>
      <c r="F270">
        <v>2284</v>
      </c>
      <c r="G270">
        <v>22.95</v>
      </c>
      <c r="H270">
        <v>100</v>
      </c>
      <c r="I270">
        <v>105</v>
      </c>
      <c r="J270" t="s">
        <v>128</v>
      </c>
      <c r="K270" s="40" t="str">
        <f t="shared" si="4"/>
        <v>GPA</v>
      </c>
    </row>
    <row r="271" spans="1:11" ht="15" customHeight="1">
      <c r="A271">
        <v>7</v>
      </c>
      <c r="B271">
        <v>409</v>
      </c>
      <c r="C271" t="s">
        <v>1994</v>
      </c>
      <c r="D271" t="s">
        <v>2053</v>
      </c>
      <c r="E271" t="s">
        <v>2054</v>
      </c>
      <c r="F271">
        <v>15660</v>
      </c>
      <c r="G271">
        <v>75.349999999999994</v>
      </c>
      <c r="H271">
        <v>208</v>
      </c>
      <c r="I271">
        <v>105</v>
      </c>
      <c r="J271" t="s">
        <v>128</v>
      </c>
      <c r="K271" s="40" t="str">
        <f t="shared" si="4"/>
        <v>GPA</v>
      </c>
    </row>
    <row r="272" spans="1:11" ht="15" customHeight="1">
      <c r="A272">
        <v>7</v>
      </c>
      <c r="B272">
        <v>409</v>
      </c>
      <c r="C272" t="s">
        <v>1994</v>
      </c>
      <c r="D272" t="s">
        <v>2055</v>
      </c>
      <c r="E272" t="s">
        <v>2056</v>
      </c>
      <c r="F272">
        <v>17904</v>
      </c>
      <c r="G272">
        <v>87.71</v>
      </c>
      <c r="H272">
        <v>204</v>
      </c>
      <c r="I272">
        <v>105</v>
      </c>
      <c r="J272" t="s">
        <v>128</v>
      </c>
      <c r="K272" s="40" t="str">
        <f t="shared" si="4"/>
        <v>GPA</v>
      </c>
    </row>
    <row r="273" spans="1:11" ht="15" customHeight="1">
      <c r="A273">
        <v>7</v>
      </c>
      <c r="B273">
        <v>409</v>
      </c>
      <c r="C273" t="s">
        <v>21</v>
      </c>
      <c r="D273" t="s">
        <v>377</v>
      </c>
      <c r="E273" t="s">
        <v>378</v>
      </c>
      <c r="F273">
        <v>8</v>
      </c>
      <c r="G273">
        <v>1.7</v>
      </c>
      <c r="H273">
        <v>5</v>
      </c>
      <c r="I273">
        <v>22</v>
      </c>
      <c r="J273" t="s">
        <v>128</v>
      </c>
      <c r="K273" s="40" t="str">
        <f t="shared" si="4"/>
        <v>GPA</v>
      </c>
    </row>
    <row r="274" spans="1:11" ht="15" customHeight="1">
      <c r="A274">
        <v>7</v>
      </c>
      <c r="B274">
        <v>409</v>
      </c>
      <c r="C274" t="s">
        <v>1994</v>
      </c>
      <c r="D274" t="s">
        <v>377</v>
      </c>
      <c r="E274" t="s">
        <v>378</v>
      </c>
      <c r="F274">
        <v>4552</v>
      </c>
      <c r="G274">
        <v>18.73</v>
      </c>
      <c r="H274">
        <v>243</v>
      </c>
      <c r="I274">
        <v>105</v>
      </c>
      <c r="J274" t="s">
        <v>128</v>
      </c>
      <c r="K274" s="40" t="str">
        <f t="shared" si="4"/>
        <v>GPA</v>
      </c>
    </row>
    <row r="275" spans="1:11" ht="15" customHeight="1">
      <c r="A275">
        <v>7</v>
      </c>
      <c r="B275">
        <v>409</v>
      </c>
      <c r="C275" t="s">
        <v>1994</v>
      </c>
      <c r="D275" t="s">
        <v>2057</v>
      </c>
      <c r="E275" t="s">
        <v>2058</v>
      </c>
      <c r="F275">
        <v>532</v>
      </c>
      <c r="G275">
        <v>3.96</v>
      </c>
      <c r="H275">
        <v>134</v>
      </c>
      <c r="I275">
        <v>105</v>
      </c>
      <c r="J275" t="s">
        <v>128</v>
      </c>
      <c r="K275" s="40" t="str">
        <f t="shared" si="4"/>
        <v>GPA</v>
      </c>
    </row>
    <row r="276" spans="1:11" ht="15" customHeight="1">
      <c r="A276">
        <v>7</v>
      </c>
      <c r="B276">
        <v>409</v>
      </c>
      <c r="C276" t="s">
        <v>1994</v>
      </c>
      <c r="D276" t="s">
        <v>2059</v>
      </c>
      <c r="E276" t="s">
        <v>2060</v>
      </c>
      <c r="F276">
        <v>2645</v>
      </c>
      <c r="G276">
        <v>20.67</v>
      </c>
      <c r="H276">
        <v>128</v>
      </c>
      <c r="I276">
        <v>105</v>
      </c>
      <c r="J276" t="s">
        <v>128</v>
      </c>
      <c r="K276" s="40" t="str">
        <f t="shared" si="4"/>
        <v>GPA</v>
      </c>
    </row>
    <row r="277" spans="1:11" ht="15" customHeight="1">
      <c r="A277">
        <v>7</v>
      </c>
      <c r="B277">
        <v>409</v>
      </c>
      <c r="C277" t="s">
        <v>1994</v>
      </c>
      <c r="D277" t="s">
        <v>2061</v>
      </c>
      <c r="E277" t="s">
        <v>2062</v>
      </c>
      <c r="F277">
        <v>9452</v>
      </c>
      <c r="G277">
        <v>72.08</v>
      </c>
      <c r="H277">
        <v>131</v>
      </c>
      <c r="I277">
        <v>105</v>
      </c>
      <c r="J277" t="s">
        <v>128</v>
      </c>
      <c r="K277" s="40" t="str">
        <f t="shared" si="4"/>
        <v>GPA</v>
      </c>
    </row>
    <row r="278" spans="1:11" ht="15" customHeight="1">
      <c r="A278">
        <v>7</v>
      </c>
      <c r="B278">
        <v>409</v>
      </c>
      <c r="C278" t="s">
        <v>1994</v>
      </c>
      <c r="D278" t="s">
        <v>2063</v>
      </c>
      <c r="E278" t="s">
        <v>2064</v>
      </c>
      <c r="F278">
        <v>14850</v>
      </c>
      <c r="G278">
        <v>86.55</v>
      </c>
      <c r="H278">
        <v>172</v>
      </c>
      <c r="I278">
        <v>105</v>
      </c>
      <c r="J278" t="s">
        <v>128</v>
      </c>
      <c r="K278" s="40" t="str">
        <f t="shared" si="4"/>
        <v>GPA</v>
      </c>
    </row>
    <row r="279" spans="1:11" ht="15" customHeight="1">
      <c r="A279">
        <v>7</v>
      </c>
      <c r="B279">
        <v>409</v>
      </c>
      <c r="C279" t="s">
        <v>21</v>
      </c>
      <c r="D279" t="s">
        <v>379</v>
      </c>
      <c r="E279" t="s">
        <v>380</v>
      </c>
      <c r="F279">
        <v>36</v>
      </c>
      <c r="G279">
        <v>2.5299999999999998</v>
      </c>
      <c r="H279">
        <v>14</v>
      </c>
      <c r="I279">
        <v>22</v>
      </c>
      <c r="J279" t="s">
        <v>128</v>
      </c>
      <c r="K279" s="40" t="str">
        <f t="shared" si="4"/>
        <v>GPA</v>
      </c>
    </row>
    <row r="280" spans="1:11" ht="15" customHeight="1">
      <c r="A280">
        <v>7</v>
      </c>
      <c r="B280">
        <v>409</v>
      </c>
      <c r="C280" t="s">
        <v>1994</v>
      </c>
      <c r="D280" t="s">
        <v>379</v>
      </c>
      <c r="E280" t="s">
        <v>380</v>
      </c>
      <c r="F280">
        <v>14703</v>
      </c>
      <c r="G280">
        <v>73.150000000000006</v>
      </c>
      <c r="H280">
        <v>201</v>
      </c>
      <c r="I280">
        <v>105</v>
      </c>
      <c r="J280" t="s">
        <v>128</v>
      </c>
      <c r="K280" s="40" t="str">
        <f t="shared" si="4"/>
        <v>GPA</v>
      </c>
    </row>
    <row r="281" spans="1:11" ht="15" customHeight="1">
      <c r="A281">
        <v>7</v>
      </c>
      <c r="B281">
        <v>409</v>
      </c>
      <c r="C281" t="s">
        <v>1994</v>
      </c>
      <c r="D281" t="s">
        <v>2065</v>
      </c>
      <c r="E281" t="s">
        <v>2066</v>
      </c>
      <c r="F281">
        <v>12564</v>
      </c>
      <c r="G281">
        <v>120.54</v>
      </c>
      <c r="H281">
        <v>104</v>
      </c>
      <c r="I281">
        <v>105</v>
      </c>
      <c r="J281" t="s">
        <v>128</v>
      </c>
      <c r="K281" s="40" t="str">
        <f t="shared" si="4"/>
        <v>GPA</v>
      </c>
    </row>
    <row r="282" spans="1:11" ht="15" customHeight="1">
      <c r="A282">
        <v>7</v>
      </c>
      <c r="B282">
        <v>409</v>
      </c>
      <c r="C282" t="s">
        <v>1994</v>
      </c>
      <c r="D282" t="s">
        <v>1746</v>
      </c>
      <c r="E282" t="s">
        <v>1747</v>
      </c>
      <c r="F282">
        <v>245</v>
      </c>
      <c r="G282">
        <v>1.77</v>
      </c>
      <c r="H282">
        <v>138</v>
      </c>
      <c r="I282">
        <v>105</v>
      </c>
      <c r="J282" t="s">
        <v>128</v>
      </c>
      <c r="K282" s="40" t="str">
        <f t="shared" si="4"/>
        <v>GPA</v>
      </c>
    </row>
    <row r="283" spans="1:11" ht="15" customHeight="1">
      <c r="A283">
        <v>7</v>
      </c>
      <c r="B283">
        <v>409</v>
      </c>
      <c r="C283" t="s">
        <v>19</v>
      </c>
      <c r="D283" t="s">
        <v>381</v>
      </c>
      <c r="E283" t="s">
        <v>382</v>
      </c>
      <c r="F283">
        <v>410</v>
      </c>
      <c r="G283">
        <v>6.94</v>
      </c>
      <c r="H283">
        <v>59</v>
      </c>
      <c r="I283">
        <v>24</v>
      </c>
      <c r="J283" t="s">
        <v>128</v>
      </c>
      <c r="K283" s="40" t="str">
        <f t="shared" si="4"/>
        <v>GPA</v>
      </c>
    </row>
    <row r="284" spans="1:11" ht="15" customHeight="1">
      <c r="A284">
        <v>7</v>
      </c>
      <c r="B284">
        <v>409</v>
      </c>
      <c r="C284" t="s">
        <v>1994</v>
      </c>
      <c r="D284" t="s">
        <v>2067</v>
      </c>
      <c r="E284" t="s">
        <v>2068</v>
      </c>
      <c r="F284">
        <v>8731</v>
      </c>
      <c r="G284">
        <v>71.87</v>
      </c>
      <c r="H284">
        <v>121</v>
      </c>
      <c r="I284">
        <v>105</v>
      </c>
      <c r="J284" t="s">
        <v>128</v>
      </c>
      <c r="K284" s="40" t="str">
        <f t="shared" si="4"/>
        <v>GPA</v>
      </c>
    </row>
    <row r="285" spans="1:11" ht="15" customHeight="1">
      <c r="A285">
        <v>7</v>
      </c>
      <c r="B285">
        <v>409</v>
      </c>
      <c r="C285" t="s">
        <v>21</v>
      </c>
      <c r="D285" t="s">
        <v>383</v>
      </c>
      <c r="E285" t="s">
        <v>384</v>
      </c>
      <c r="F285">
        <v>9</v>
      </c>
      <c r="G285">
        <v>0.39</v>
      </c>
      <c r="H285">
        <v>23</v>
      </c>
      <c r="I285">
        <v>22</v>
      </c>
      <c r="J285" t="s">
        <v>128</v>
      </c>
      <c r="K285" s="40" t="str">
        <f t="shared" si="4"/>
        <v>GPA</v>
      </c>
    </row>
    <row r="286" spans="1:11" ht="15" customHeight="1">
      <c r="A286">
        <v>7</v>
      </c>
      <c r="B286">
        <v>409</v>
      </c>
      <c r="C286" t="s">
        <v>1994</v>
      </c>
      <c r="D286" t="s">
        <v>383</v>
      </c>
      <c r="E286" t="s">
        <v>384</v>
      </c>
      <c r="F286">
        <v>7378</v>
      </c>
      <c r="G286">
        <v>38.83</v>
      </c>
      <c r="H286">
        <v>190</v>
      </c>
      <c r="I286">
        <v>105</v>
      </c>
      <c r="J286" t="s">
        <v>128</v>
      </c>
      <c r="K286" s="40" t="str">
        <f t="shared" si="4"/>
        <v>GPA</v>
      </c>
    </row>
    <row r="287" spans="1:11" ht="15" customHeight="1">
      <c r="A287">
        <v>7</v>
      </c>
      <c r="B287">
        <v>409</v>
      </c>
      <c r="C287" t="s">
        <v>19</v>
      </c>
      <c r="D287" t="s">
        <v>385</v>
      </c>
      <c r="E287" t="s">
        <v>386</v>
      </c>
      <c r="F287">
        <v>284</v>
      </c>
      <c r="G287">
        <v>8.65</v>
      </c>
      <c r="H287">
        <v>33</v>
      </c>
      <c r="I287">
        <v>24</v>
      </c>
      <c r="J287" t="s">
        <v>128</v>
      </c>
      <c r="K287" s="40" t="str">
        <f t="shared" si="4"/>
        <v>GPA</v>
      </c>
    </row>
    <row r="288" spans="1:11" ht="15" customHeight="1">
      <c r="A288">
        <v>7</v>
      </c>
      <c r="B288">
        <v>409</v>
      </c>
      <c r="C288" t="s">
        <v>1994</v>
      </c>
      <c r="D288" t="s">
        <v>2069</v>
      </c>
      <c r="E288" t="s">
        <v>2070</v>
      </c>
      <c r="F288">
        <v>5778</v>
      </c>
      <c r="G288">
        <v>92.22</v>
      </c>
      <c r="H288">
        <v>63</v>
      </c>
      <c r="I288">
        <v>105</v>
      </c>
      <c r="J288" t="s">
        <v>128</v>
      </c>
      <c r="K288" s="40" t="str">
        <f t="shared" si="4"/>
        <v>GPA</v>
      </c>
    </row>
    <row r="289" spans="1:11" ht="15" customHeight="1">
      <c r="A289">
        <v>7</v>
      </c>
      <c r="B289">
        <v>409</v>
      </c>
      <c r="C289" t="s">
        <v>19</v>
      </c>
      <c r="D289" t="s">
        <v>387</v>
      </c>
      <c r="E289" t="s">
        <v>388</v>
      </c>
      <c r="F289">
        <v>150</v>
      </c>
      <c r="G289">
        <v>4.3</v>
      </c>
      <c r="H289">
        <v>35</v>
      </c>
      <c r="I289">
        <v>24</v>
      </c>
      <c r="J289" t="s">
        <v>128</v>
      </c>
      <c r="K289" s="40" t="str">
        <f t="shared" si="4"/>
        <v>GPA</v>
      </c>
    </row>
    <row r="290" spans="1:11" ht="15" customHeight="1">
      <c r="A290">
        <v>7</v>
      </c>
      <c r="B290">
        <v>409</v>
      </c>
      <c r="C290" t="s">
        <v>1994</v>
      </c>
      <c r="D290" t="s">
        <v>387</v>
      </c>
      <c r="E290" t="s">
        <v>388</v>
      </c>
      <c r="F290">
        <v>223</v>
      </c>
      <c r="G290">
        <v>2.15</v>
      </c>
      <c r="H290">
        <v>104</v>
      </c>
      <c r="I290">
        <v>105</v>
      </c>
      <c r="J290" t="s">
        <v>128</v>
      </c>
      <c r="K290" s="40" t="str">
        <f t="shared" si="4"/>
        <v>GPA</v>
      </c>
    </row>
    <row r="291" spans="1:11" ht="15" customHeight="1">
      <c r="A291">
        <v>7</v>
      </c>
      <c r="B291">
        <v>409</v>
      </c>
      <c r="C291" t="s">
        <v>1994</v>
      </c>
      <c r="D291" t="s">
        <v>2071</v>
      </c>
      <c r="E291" t="s">
        <v>2072</v>
      </c>
      <c r="F291">
        <v>13659</v>
      </c>
      <c r="G291">
        <v>99.33</v>
      </c>
      <c r="H291">
        <v>138</v>
      </c>
      <c r="I291">
        <v>105</v>
      </c>
      <c r="J291" t="s">
        <v>128</v>
      </c>
      <c r="K291" s="40" t="str">
        <f t="shared" si="4"/>
        <v>GPA</v>
      </c>
    </row>
    <row r="292" spans="1:11" ht="15" customHeight="1">
      <c r="A292">
        <v>7</v>
      </c>
      <c r="B292">
        <v>409</v>
      </c>
      <c r="C292" t="s">
        <v>21</v>
      </c>
      <c r="D292" t="s">
        <v>389</v>
      </c>
      <c r="E292" t="s">
        <v>390</v>
      </c>
      <c r="F292">
        <v>27</v>
      </c>
      <c r="G292">
        <v>3.11</v>
      </c>
      <c r="H292">
        <v>9</v>
      </c>
      <c r="I292">
        <v>22</v>
      </c>
      <c r="J292" t="s">
        <v>128</v>
      </c>
      <c r="K292" s="40" t="str">
        <f t="shared" si="4"/>
        <v>GPA</v>
      </c>
    </row>
    <row r="293" spans="1:11" ht="15" customHeight="1">
      <c r="A293">
        <v>7</v>
      </c>
      <c r="B293">
        <v>409</v>
      </c>
      <c r="C293" t="s">
        <v>1994</v>
      </c>
      <c r="D293" t="s">
        <v>389</v>
      </c>
      <c r="E293" t="s">
        <v>390</v>
      </c>
      <c r="F293">
        <v>16235</v>
      </c>
      <c r="G293">
        <v>83.8</v>
      </c>
      <c r="H293">
        <v>194</v>
      </c>
      <c r="I293">
        <v>105</v>
      </c>
      <c r="J293" t="s">
        <v>128</v>
      </c>
      <c r="K293" s="40" t="str">
        <f t="shared" si="4"/>
        <v>GPA</v>
      </c>
    </row>
    <row r="294" spans="1:11" ht="15" customHeight="1">
      <c r="A294">
        <v>7</v>
      </c>
      <c r="B294">
        <v>409</v>
      </c>
      <c r="C294" t="s">
        <v>1994</v>
      </c>
      <c r="D294" t="s">
        <v>2073</v>
      </c>
      <c r="E294" t="s">
        <v>2074</v>
      </c>
      <c r="F294">
        <v>13713</v>
      </c>
      <c r="G294">
        <v>78.38</v>
      </c>
      <c r="H294">
        <v>175</v>
      </c>
      <c r="I294">
        <v>105</v>
      </c>
      <c r="J294" t="s">
        <v>128</v>
      </c>
      <c r="K294" s="40" t="str">
        <f t="shared" si="4"/>
        <v>GPA</v>
      </c>
    </row>
    <row r="295" spans="1:11" ht="15" customHeight="1">
      <c r="A295">
        <v>7</v>
      </c>
      <c r="B295">
        <v>409</v>
      </c>
      <c r="C295" t="s">
        <v>1994</v>
      </c>
      <c r="D295" t="s">
        <v>2075</v>
      </c>
      <c r="E295" t="s">
        <v>2076</v>
      </c>
      <c r="F295">
        <v>13074</v>
      </c>
      <c r="G295">
        <v>99.78</v>
      </c>
      <c r="H295">
        <v>131</v>
      </c>
      <c r="I295">
        <v>105</v>
      </c>
      <c r="J295" t="s">
        <v>128</v>
      </c>
      <c r="K295" s="40" t="str">
        <f t="shared" si="4"/>
        <v>GPA</v>
      </c>
    </row>
    <row r="296" spans="1:11" ht="15" customHeight="1">
      <c r="A296">
        <v>7</v>
      </c>
      <c r="B296">
        <v>409</v>
      </c>
      <c r="C296" t="s">
        <v>1994</v>
      </c>
      <c r="D296" t="s">
        <v>2077</v>
      </c>
      <c r="E296" t="s">
        <v>2078</v>
      </c>
      <c r="F296">
        <v>13751</v>
      </c>
      <c r="G296">
        <v>64.23</v>
      </c>
      <c r="H296">
        <v>214</v>
      </c>
      <c r="I296">
        <v>105</v>
      </c>
      <c r="J296" t="s">
        <v>128</v>
      </c>
      <c r="K296" s="40" t="str">
        <f t="shared" si="4"/>
        <v>GPA</v>
      </c>
    </row>
    <row r="297" spans="1:11" ht="15" customHeight="1">
      <c r="A297">
        <v>7</v>
      </c>
      <c r="B297">
        <v>409</v>
      </c>
      <c r="C297" t="s">
        <v>1994</v>
      </c>
      <c r="D297" t="s">
        <v>2079</v>
      </c>
      <c r="E297" t="s">
        <v>2080</v>
      </c>
      <c r="F297">
        <v>14041</v>
      </c>
      <c r="G297">
        <v>127.82</v>
      </c>
      <c r="H297">
        <v>110</v>
      </c>
      <c r="I297">
        <v>105</v>
      </c>
      <c r="J297" t="s">
        <v>128</v>
      </c>
      <c r="K297" s="40" t="str">
        <f t="shared" si="4"/>
        <v>GPA</v>
      </c>
    </row>
    <row r="298" spans="1:11" ht="15" customHeight="1">
      <c r="A298">
        <v>7</v>
      </c>
      <c r="B298">
        <v>409</v>
      </c>
      <c r="C298" t="s">
        <v>1994</v>
      </c>
      <c r="D298" t="s">
        <v>2081</v>
      </c>
      <c r="E298" t="s">
        <v>2082</v>
      </c>
      <c r="F298">
        <v>17731</v>
      </c>
      <c r="G298">
        <v>94.28</v>
      </c>
      <c r="H298">
        <v>188</v>
      </c>
      <c r="I298">
        <v>105</v>
      </c>
      <c r="J298" t="s">
        <v>128</v>
      </c>
      <c r="K298" s="40" t="str">
        <f t="shared" si="4"/>
        <v>GPA</v>
      </c>
    </row>
    <row r="299" spans="1:11" ht="15" customHeight="1">
      <c r="A299">
        <v>7</v>
      </c>
      <c r="B299">
        <v>409</v>
      </c>
      <c r="C299" t="s">
        <v>1994</v>
      </c>
      <c r="D299" t="s">
        <v>2083</v>
      </c>
      <c r="E299" t="s">
        <v>2084</v>
      </c>
      <c r="F299">
        <v>14554</v>
      </c>
      <c r="G299">
        <v>83.26</v>
      </c>
      <c r="H299">
        <v>175</v>
      </c>
      <c r="I299">
        <v>105</v>
      </c>
      <c r="J299" t="s">
        <v>128</v>
      </c>
      <c r="K299" s="40" t="str">
        <f t="shared" si="4"/>
        <v>GPA</v>
      </c>
    </row>
    <row r="300" spans="1:11" ht="15" customHeight="1">
      <c r="A300">
        <v>7</v>
      </c>
      <c r="B300">
        <v>409</v>
      </c>
      <c r="C300" t="s">
        <v>1994</v>
      </c>
      <c r="D300" t="s">
        <v>2085</v>
      </c>
      <c r="E300" t="s">
        <v>2086</v>
      </c>
      <c r="F300">
        <v>15532</v>
      </c>
      <c r="G300">
        <v>136.63999999999999</v>
      </c>
      <c r="H300">
        <v>114</v>
      </c>
      <c r="I300">
        <v>105</v>
      </c>
      <c r="J300" t="s">
        <v>128</v>
      </c>
      <c r="K300" s="40" t="str">
        <f t="shared" si="4"/>
        <v>GPA</v>
      </c>
    </row>
    <row r="301" spans="1:11" ht="15" customHeight="1">
      <c r="A301">
        <v>7</v>
      </c>
      <c r="B301">
        <v>409</v>
      </c>
      <c r="C301" t="s">
        <v>1994</v>
      </c>
      <c r="D301" t="s">
        <v>2087</v>
      </c>
      <c r="E301" t="s">
        <v>2088</v>
      </c>
      <c r="F301">
        <v>2275</v>
      </c>
      <c r="G301">
        <v>22.17</v>
      </c>
      <c r="H301">
        <v>103</v>
      </c>
      <c r="I301">
        <v>105</v>
      </c>
      <c r="J301" t="s">
        <v>128</v>
      </c>
      <c r="K301" s="40" t="str">
        <f t="shared" si="4"/>
        <v>GPA</v>
      </c>
    </row>
    <row r="302" spans="1:11" ht="15" customHeight="1">
      <c r="A302">
        <v>7</v>
      </c>
      <c r="B302">
        <v>409</v>
      </c>
      <c r="C302" t="s">
        <v>20</v>
      </c>
      <c r="D302" t="s">
        <v>391</v>
      </c>
      <c r="E302" t="s">
        <v>392</v>
      </c>
      <c r="F302">
        <v>197</v>
      </c>
      <c r="G302">
        <v>6.68</v>
      </c>
      <c r="H302">
        <v>29</v>
      </c>
      <c r="I302">
        <v>25</v>
      </c>
      <c r="J302" t="s">
        <v>128</v>
      </c>
      <c r="K302" s="40" t="str">
        <f t="shared" si="4"/>
        <v>GPA</v>
      </c>
    </row>
    <row r="303" spans="1:11" ht="15" customHeight="1">
      <c r="A303">
        <v>7</v>
      </c>
      <c r="B303">
        <v>409</v>
      </c>
      <c r="C303" t="s">
        <v>1994</v>
      </c>
      <c r="D303" t="s">
        <v>2089</v>
      </c>
      <c r="E303" t="s">
        <v>2090</v>
      </c>
      <c r="F303">
        <v>20319</v>
      </c>
      <c r="G303">
        <v>149.96</v>
      </c>
      <c r="H303">
        <v>135</v>
      </c>
      <c r="I303">
        <v>105</v>
      </c>
      <c r="J303" t="s">
        <v>128</v>
      </c>
      <c r="K303" s="40" t="str">
        <f t="shared" si="4"/>
        <v>GPA</v>
      </c>
    </row>
    <row r="304" spans="1:11" ht="15" customHeight="1">
      <c r="A304">
        <v>7</v>
      </c>
      <c r="B304">
        <v>409</v>
      </c>
      <c r="C304" t="s">
        <v>1994</v>
      </c>
      <c r="D304" t="s">
        <v>2091</v>
      </c>
      <c r="E304" t="s">
        <v>2092</v>
      </c>
      <c r="F304">
        <v>16832</v>
      </c>
      <c r="G304">
        <v>145.16</v>
      </c>
      <c r="H304">
        <v>116</v>
      </c>
      <c r="I304">
        <v>105</v>
      </c>
      <c r="J304" t="s">
        <v>128</v>
      </c>
      <c r="K304" s="40" t="str">
        <f t="shared" si="4"/>
        <v>GPA</v>
      </c>
    </row>
    <row r="305" spans="1:11" ht="15" customHeight="1">
      <c r="A305">
        <v>7</v>
      </c>
      <c r="B305">
        <v>409</v>
      </c>
      <c r="C305" t="s">
        <v>1994</v>
      </c>
      <c r="D305" t="s">
        <v>1748</v>
      </c>
      <c r="E305" t="s">
        <v>1749</v>
      </c>
      <c r="F305">
        <v>54</v>
      </c>
      <c r="G305">
        <v>2.1800000000000002</v>
      </c>
      <c r="H305">
        <v>25</v>
      </c>
      <c r="I305">
        <v>105</v>
      </c>
      <c r="J305" t="s">
        <v>128</v>
      </c>
      <c r="K305" s="40" t="str">
        <f t="shared" si="4"/>
        <v>GPA</v>
      </c>
    </row>
    <row r="306" spans="1:11" ht="15" customHeight="1">
      <c r="A306">
        <v>7</v>
      </c>
      <c r="B306">
        <v>409</v>
      </c>
      <c r="C306" t="s">
        <v>1994</v>
      </c>
      <c r="D306" t="s">
        <v>1750</v>
      </c>
      <c r="E306" t="s">
        <v>1751</v>
      </c>
      <c r="F306">
        <v>3258</v>
      </c>
      <c r="G306">
        <v>39.799999999999997</v>
      </c>
      <c r="H306">
        <v>82</v>
      </c>
      <c r="I306">
        <v>105</v>
      </c>
      <c r="J306" t="s">
        <v>128</v>
      </c>
      <c r="K306" s="40" t="str">
        <f t="shared" si="4"/>
        <v>GPA</v>
      </c>
    </row>
    <row r="307" spans="1:11" ht="15" customHeight="1">
      <c r="A307">
        <v>7</v>
      </c>
      <c r="B307">
        <v>409</v>
      </c>
      <c r="C307" t="s">
        <v>1994</v>
      </c>
      <c r="D307" t="s">
        <v>2093</v>
      </c>
      <c r="E307" t="s">
        <v>2094</v>
      </c>
      <c r="F307">
        <v>12832</v>
      </c>
      <c r="G307">
        <v>80.59</v>
      </c>
      <c r="H307">
        <v>159</v>
      </c>
      <c r="I307">
        <v>105</v>
      </c>
      <c r="J307" t="s">
        <v>128</v>
      </c>
      <c r="K307" s="40" t="str">
        <f t="shared" si="4"/>
        <v>GPA</v>
      </c>
    </row>
    <row r="308" spans="1:11" ht="15" customHeight="1">
      <c r="A308">
        <v>7</v>
      </c>
      <c r="B308">
        <v>409</v>
      </c>
      <c r="C308" t="s">
        <v>19</v>
      </c>
      <c r="D308" t="s">
        <v>393</v>
      </c>
      <c r="E308" t="s">
        <v>394</v>
      </c>
      <c r="F308">
        <v>612</v>
      </c>
      <c r="G308">
        <v>11.39</v>
      </c>
      <c r="H308">
        <v>54</v>
      </c>
      <c r="I308">
        <v>24</v>
      </c>
      <c r="J308" t="s">
        <v>128</v>
      </c>
      <c r="K308" s="40" t="str">
        <f t="shared" si="4"/>
        <v>GPA</v>
      </c>
    </row>
    <row r="309" spans="1:11" ht="15" customHeight="1">
      <c r="A309">
        <v>7</v>
      </c>
      <c r="B309">
        <v>409</v>
      </c>
      <c r="C309" t="s">
        <v>1994</v>
      </c>
      <c r="D309" t="s">
        <v>393</v>
      </c>
      <c r="E309" t="s">
        <v>394</v>
      </c>
      <c r="F309">
        <v>77</v>
      </c>
      <c r="G309">
        <v>0.68</v>
      </c>
      <c r="H309">
        <v>113</v>
      </c>
      <c r="I309">
        <v>105</v>
      </c>
      <c r="J309" t="s">
        <v>128</v>
      </c>
      <c r="K309" s="40" t="str">
        <f t="shared" si="4"/>
        <v>GPA</v>
      </c>
    </row>
    <row r="310" spans="1:11" ht="15" customHeight="1">
      <c r="A310">
        <v>7</v>
      </c>
      <c r="B310">
        <v>409</v>
      </c>
      <c r="C310" t="s">
        <v>1994</v>
      </c>
      <c r="D310" t="s">
        <v>2095</v>
      </c>
      <c r="E310" t="s">
        <v>2096</v>
      </c>
      <c r="F310">
        <v>13364</v>
      </c>
      <c r="G310">
        <v>107.54</v>
      </c>
      <c r="H310">
        <v>124</v>
      </c>
      <c r="I310">
        <v>105</v>
      </c>
      <c r="J310" t="s">
        <v>128</v>
      </c>
      <c r="K310" s="40" t="str">
        <f t="shared" si="4"/>
        <v>GPA</v>
      </c>
    </row>
    <row r="311" spans="1:11" ht="15" customHeight="1">
      <c r="A311">
        <v>7</v>
      </c>
      <c r="B311">
        <v>409</v>
      </c>
      <c r="C311" t="s">
        <v>20</v>
      </c>
      <c r="D311" t="s">
        <v>395</v>
      </c>
      <c r="E311" t="s">
        <v>396</v>
      </c>
      <c r="F311">
        <v>325</v>
      </c>
      <c r="G311">
        <v>14.48</v>
      </c>
      <c r="H311">
        <v>22</v>
      </c>
      <c r="I311">
        <v>25</v>
      </c>
      <c r="J311" t="s">
        <v>128</v>
      </c>
      <c r="K311" s="40" t="str">
        <f t="shared" si="4"/>
        <v>GPA</v>
      </c>
    </row>
    <row r="312" spans="1:11" ht="15" customHeight="1">
      <c r="A312">
        <v>7</v>
      </c>
      <c r="B312">
        <v>409</v>
      </c>
      <c r="C312" t="s">
        <v>22</v>
      </c>
      <c r="D312" t="s">
        <v>397</v>
      </c>
      <c r="E312" t="s">
        <v>398</v>
      </c>
      <c r="F312">
        <v>1484</v>
      </c>
      <c r="G312">
        <v>50.52</v>
      </c>
      <c r="H312">
        <v>29</v>
      </c>
      <c r="I312">
        <v>25</v>
      </c>
      <c r="J312" t="s">
        <v>128</v>
      </c>
      <c r="K312" s="40" t="str">
        <f t="shared" si="4"/>
        <v>GPA</v>
      </c>
    </row>
    <row r="313" spans="1:11" ht="15" customHeight="1">
      <c r="A313">
        <v>7</v>
      </c>
      <c r="B313">
        <v>409</v>
      </c>
      <c r="C313" t="s">
        <v>21</v>
      </c>
      <c r="D313" t="s">
        <v>399</v>
      </c>
      <c r="E313" t="s">
        <v>400</v>
      </c>
      <c r="F313">
        <v>120</v>
      </c>
      <c r="G313">
        <v>7.26</v>
      </c>
      <c r="H313">
        <v>17</v>
      </c>
      <c r="I313">
        <v>22</v>
      </c>
      <c r="J313" t="s">
        <v>128</v>
      </c>
      <c r="K313" s="40" t="str">
        <f t="shared" si="4"/>
        <v>GPA</v>
      </c>
    </row>
    <row r="314" spans="1:11" ht="15" customHeight="1">
      <c r="A314">
        <v>7</v>
      </c>
      <c r="B314">
        <v>409</v>
      </c>
      <c r="C314" t="s">
        <v>1994</v>
      </c>
      <c r="D314" t="s">
        <v>399</v>
      </c>
      <c r="E314" t="s">
        <v>400</v>
      </c>
      <c r="F314">
        <v>16006</v>
      </c>
      <c r="G314">
        <v>102.66</v>
      </c>
      <c r="H314">
        <v>156</v>
      </c>
      <c r="I314">
        <v>105</v>
      </c>
      <c r="J314" t="s">
        <v>128</v>
      </c>
      <c r="K314" s="40" t="str">
        <f t="shared" si="4"/>
        <v>GPA</v>
      </c>
    </row>
    <row r="315" spans="1:11" ht="15" customHeight="1">
      <c r="A315">
        <v>7</v>
      </c>
      <c r="B315">
        <v>409</v>
      </c>
      <c r="C315" t="s">
        <v>1994</v>
      </c>
      <c r="D315" t="s">
        <v>2097</v>
      </c>
      <c r="E315" t="s">
        <v>2098</v>
      </c>
      <c r="F315">
        <v>9629</v>
      </c>
      <c r="G315">
        <v>120.36</v>
      </c>
      <c r="H315">
        <v>80</v>
      </c>
      <c r="I315">
        <v>105</v>
      </c>
      <c r="J315" t="s">
        <v>128</v>
      </c>
      <c r="K315" s="40" t="str">
        <f t="shared" si="4"/>
        <v>GPA</v>
      </c>
    </row>
    <row r="316" spans="1:11" ht="15" customHeight="1">
      <c r="A316">
        <v>7</v>
      </c>
      <c r="B316">
        <v>409</v>
      </c>
      <c r="C316" t="s">
        <v>1994</v>
      </c>
      <c r="D316" t="s">
        <v>2099</v>
      </c>
      <c r="E316" t="s">
        <v>2100</v>
      </c>
      <c r="F316">
        <v>12607</v>
      </c>
      <c r="G316">
        <v>90.81</v>
      </c>
      <c r="H316">
        <v>139</v>
      </c>
      <c r="I316">
        <v>105</v>
      </c>
      <c r="J316" t="s">
        <v>128</v>
      </c>
      <c r="K316" s="40" t="str">
        <f t="shared" si="4"/>
        <v>GPA</v>
      </c>
    </row>
    <row r="317" spans="1:11" ht="15" customHeight="1">
      <c r="A317">
        <v>7</v>
      </c>
      <c r="B317">
        <v>409</v>
      </c>
      <c r="C317" t="s">
        <v>1994</v>
      </c>
      <c r="D317" t="s">
        <v>2101</v>
      </c>
      <c r="E317" t="s">
        <v>2102</v>
      </c>
      <c r="F317">
        <v>2030</v>
      </c>
      <c r="G317">
        <v>26.63</v>
      </c>
      <c r="H317">
        <v>76</v>
      </c>
      <c r="I317">
        <v>105</v>
      </c>
      <c r="J317" t="s">
        <v>128</v>
      </c>
      <c r="K317" s="40" t="str">
        <f t="shared" si="4"/>
        <v>GPA</v>
      </c>
    </row>
    <row r="318" spans="1:11" ht="15" customHeight="1">
      <c r="A318">
        <v>7</v>
      </c>
      <c r="B318">
        <v>409</v>
      </c>
      <c r="C318" t="s">
        <v>1994</v>
      </c>
      <c r="D318" t="s">
        <v>2103</v>
      </c>
      <c r="E318" t="s">
        <v>2104</v>
      </c>
      <c r="F318">
        <v>10780</v>
      </c>
      <c r="G318">
        <v>98.75</v>
      </c>
      <c r="H318">
        <v>109</v>
      </c>
      <c r="I318">
        <v>105</v>
      </c>
      <c r="J318" t="s">
        <v>128</v>
      </c>
      <c r="K318" s="40" t="str">
        <f t="shared" si="4"/>
        <v>GPA</v>
      </c>
    </row>
    <row r="319" spans="1:11" ht="15" customHeight="1">
      <c r="A319">
        <v>7</v>
      </c>
      <c r="B319">
        <v>409</v>
      </c>
      <c r="C319" t="s">
        <v>1994</v>
      </c>
      <c r="D319" t="s">
        <v>2105</v>
      </c>
      <c r="E319" t="s">
        <v>2106</v>
      </c>
      <c r="F319">
        <v>6945</v>
      </c>
      <c r="G319">
        <v>82.8</v>
      </c>
      <c r="H319">
        <v>84</v>
      </c>
      <c r="I319">
        <v>105</v>
      </c>
      <c r="J319" t="s">
        <v>128</v>
      </c>
      <c r="K319" s="40" t="str">
        <f t="shared" si="4"/>
        <v>GPA</v>
      </c>
    </row>
    <row r="320" spans="1:11" ht="15" customHeight="1">
      <c r="A320">
        <v>7</v>
      </c>
      <c r="B320">
        <v>409</v>
      </c>
      <c r="C320" t="s">
        <v>1994</v>
      </c>
      <c r="D320" t="s">
        <v>2107</v>
      </c>
      <c r="E320" t="s">
        <v>2108</v>
      </c>
      <c r="F320">
        <v>13401</v>
      </c>
      <c r="G320">
        <v>114.94</v>
      </c>
      <c r="H320">
        <v>117</v>
      </c>
      <c r="I320">
        <v>105</v>
      </c>
      <c r="J320" t="s">
        <v>128</v>
      </c>
      <c r="K320" s="40" t="str">
        <f t="shared" si="4"/>
        <v>GPA</v>
      </c>
    </row>
    <row r="321" spans="1:11" ht="15" customHeight="1">
      <c r="A321">
        <v>7</v>
      </c>
      <c r="B321">
        <v>409</v>
      </c>
      <c r="C321" t="s">
        <v>1994</v>
      </c>
      <c r="D321" t="s">
        <v>2109</v>
      </c>
      <c r="E321" t="s">
        <v>2110</v>
      </c>
      <c r="F321">
        <v>16625</v>
      </c>
      <c r="G321">
        <v>88.67</v>
      </c>
      <c r="H321">
        <v>187</v>
      </c>
      <c r="I321">
        <v>105</v>
      </c>
      <c r="J321" t="s">
        <v>128</v>
      </c>
      <c r="K321" s="40" t="str">
        <f t="shared" si="4"/>
        <v>GPA</v>
      </c>
    </row>
    <row r="322" spans="1:11" ht="15" customHeight="1">
      <c r="A322">
        <v>7</v>
      </c>
      <c r="B322">
        <v>409</v>
      </c>
      <c r="C322" t="s">
        <v>1994</v>
      </c>
      <c r="D322" t="s">
        <v>2111</v>
      </c>
      <c r="E322" t="s">
        <v>2112</v>
      </c>
      <c r="F322">
        <v>2450</v>
      </c>
      <c r="G322">
        <v>33.68</v>
      </c>
      <c r="H322">
        <v>73</v>
      </c>
      <c r="I322">
        <v>105</v>
      </c>
      <c r="J322" t="s">
        <v>128</v>
      </c>
      <c r="K322" s="40" t="str">
        <f t="shared" ref="K322:K385" si="5">IF(J322&lt;&gt;"",IF(OR(UPPER(J322)="TERCEIRO",UPPER(J322)="TERCEIRA"),"TERCEIRA",IF(UPPER(J322)="GPA","GPA",J322)),IF(LEFT(D322,1)="T","TERCEIRA","GPA"))</f>
        <v>GPA</v>
      </c>
    </row>
    <row r="323" spans="1:11" ht="15" customHeight="1">
      <c r="A323">
        <v>7</v>
      </c>
      <c r="B323">
        <v>409</v>
      </c>
      <c r="C323" t="s">
        <v>1994</v>
      </c>
      <c r="D323" t="s">
        <v>2113</v>
      </c>
      <c r="E323" t="s">
        <v>2114</v>
      </c>
      <c r="F323">
        <v>6588</v>
      </c>
      <c r="G323">
        <v>57.02</v>
      </c>
      <c r="H323">
        <v>116</v>
      </c>
      <c r="I323">
        <v>105</v>
      </c>
      <c r="J323" t="s">
        <v>128</v>
      </c>
      <c r="K323" s="40" t="str">
        <f t="shared" si="5"/>
        <v>GPA</v>
      </c>
    </row>
    <row r="324" spans="1:11" ht="15" customHeight="1">
      <c r="A324">
        <v>7</v>
      </c>
      <c r="B324">
        <v>409</v>
      </c>
      <c r="C324" t="s">
        <v>1994</v>
      </c>
      <c r="D324" t="s">
        <v>2115</v>
      </c>
      <c r="E324" t="s">
        <v>2116</v>
      </c>
      <c r="F324">
        <v>382</v>
      </c>
      <c r="G324">
        <v>6.99</v>
      </c>
      <c r="H324">
        <v>55</v>
      </c>
      <c r="I324">
        <v>105</v>
      </c>
      <c r="J324" t="s">
        <v>128</v>
      </c>
      <c r="K324" s="40" t="str">
        <f t="shared" si="5"/>
        <v>GPA</v>
      </c>
    </row>
    <row r="325" spans="1:11" ht="15" customHeight="1">
      <c r="A325">
        <v>7</v>
      </c>
      <c r="B325">
        <v>409</v>
      </c>
      <c r="C325" t="s">
        <v>22</v>
      </c>
      <c r="D325" t="s">
        <v>401</v>
      </c>
      <c r="E325" t="s">
        <v>402</v>
      </c>
      <c r="F325">
        <v>1170</v>
      </c>
      <c r="G325">
        <v>34.75</v>
      </c>
      <c r="H325">
        <v>34</v>
      </c>
      <c r="I325">
        <v>25</v>
      </c>
      <c r="J325" t="s">
        <v>128</v>
      </c>
      <c r="K325" s="40" t="str">
        <f t="shared" si="5"/>
        <v>GPA</v>
      </c>
    </row>
    <row r="326" spans="1:11" ht="15" customHeight="1">
      <c r="A326">
        <v>7</v>
      </c>
      <c r="B326">
        <v>409</v>
      </c>
      <c r="C326" t="s">
        <v>22</v>
      </c>
      <c r="D326" t="s">
        <v>403</v>
      </c>
      <c r="E326" t="s">
        <v>404</v>
      </c>
      <c r="F326">
        <v>1970</v>
      </c>
      <c r="G326">
        <v>39.72</v>
      </c>
      <c r="H326">
        <v>50</v>
      </c>
      <c r="I326">
        <v>25</v>
      </c>
      <c r="J326" t="s">
        <v>128</v>
      </c>
      <c r="K326" s="40" t="str">
        <f t="shared" si="5"/>
        <v>GPA</v>
      </c>
    </row>
    <row r="327" spans="1:11" ht="15" customHeight="1">
      <c r="A327">
        <v>7</v>
      </c>
      <c r="B327">
        <v>409</v>
      </c>
      <c r="C327" t="s">
        <v>22</v>
      </c>
      <c r="D327" t="s">
        <v>405</v>
      </c>
      <c r="E327" t="s">
        <v>406</v>
      </c>
      <c r="F327">
        <v>2230</v>
      </c>
      <c r="G327">
        <v>32.46</v>
      </c>
      <c r="H327">
        <v>69</v>
      </c>
      <c r="I327">
        <v>25</v>
      </c>
      <c r="J327" t="s">
        <v>128</v>
      </c>
      <c r="K327" s="40" t="str">
        <f t="shared" si="5"/>
        <v>GPA</v>
      </c>
    </row>
    <row r="328" spans="1:11" ht="15" customHeight="1">
      <c r="A328">
        <v>7</v>
      </c>
      <c r="B328">
        <v>409</v>
      </c>
      <c r="C328" t="s">
        <v>19</v>
      </c>
      <c r="D328" t="s">
        <v>407</v>
      </c>
      <c r="E328" t="s">
        <v>408</v>
      </c>
      <c r="F328">
        <v>93</v>
      </c>
      <c r="G328">
        <v>2.75</v>
      </c>
      <c r="H328">
        <v>34</v>
      </c>
      <c r="I328">
        <v>24</v>
      </c>
      <c r="J328" t="s">
        <v>128</v>
      </c>
      <c r="K328" s="40" t="str">
        <f t="shared" si="5"/>
        <v>GPA</v>
      </c>
    </row>
    <row r="329" spans="1:11" ht="15" customHeight="1">
      <c r="A329">
        <v>7</v>
      </c>
      <c r="B329">
        <v>409</v>
      </c>
      <c r="C329" t="s">
        <v>1994</v>
      </c>
      <c r="D329" t="s">
        <v>407</v>
      </c>
      <c r="E329" t="s">
        <v>408</v>
      </c>
      <c r="F329">
        <v>468</v>
      </c>
      <c r="G329">
        <v>4.21</v>
      </c>
      <c r="H329">
        <v>111</v>
      </c>
      <c r="I329">
        <v>105</v>
      </c>
      <c r="J329" t="s">
        <v>128</v>
      </c>
      <c r="K329" s="40" t="str">
        <f t="shared" si="5"/>
        <v>GPA</v>
      </c>
    </row>
    <row r="330" spans="1:11" ht="15" customHeight="1">
      <c r="A330">
        <v>7</v>
      </c>
      <c r="B330">
        <v>409</v>
      </c>
      <c r="C330" t="s">
        <v>19</v>
      </c>
      <c r="D330" t="s">
        <v>409</v>
      </c>
      <c r="E330" t="s">
        <v>410</v>
      </c>
      <c r="F330">
        <v>98</v>
      </c>
      <c r="G330">
        <v>3.95</v>
      </c>
      <c r="H330">
        <v>25</v>
      </c>
      <c r="I330">
        <v>24</v>
      </c>
      <c r="J330" t="s">
        <v>128</v>
      </c>
      <c r="K330" s="40" t="str">
        <f t="shared" si="5"/>
        <v>GPA</v>
      </c>
    </row>
    <row r="331" spans="1:11" ht="15" customHeight="1">
      <c r="A331">
        <v>7</v>
      </c>
      <c r="B331">
        <v>409</v>
      </c>
      <c r="C331" t="s">
        <v>21</v>
      </c>
      <c r="D331" t="s">
        <v>411</v>
      </c>
      <c r="E331" t="s">
        <v>412</v>
      </c>
      <c r="F331">
        <v>18</v>
      </c>
      <c r="G331">
        <v>0.22</v>
      </c>
      <c r="H331">
        <v>82</v>
      </c>
      <c r="I331">
        <v>22</v>
      </c>
      <c r="J331" t="s">
        <v>128</v>
      </c>
      <c r="K331" s="40" t="str">
        <f t="shared" si="5"/>
        <v>GPA</v>
      </c>
    </row>
    <row r="332" spans="1:11" ht="15" customHeight="1">
      <c r="A332">
        <v>7</v>
      </c>
      <c r="B332">
        <v>409</v>
      </c>
      <c r="C332" t="s">
        <v>20</v>
      </c>
      <c r="D332" t="s">
        <v>411</v>
      </c>
      <c r="E332" t="s">
        <v>412</v>
      </c>
      <c r="F332">
        <v>1618</v>
      </c>
      <c r="G332">
        <v>25.88</v>
      </c>
      <c r="H332">
        <v>63</v>
      </c>
      <c r="I332">
        <v>25</v>
      </c>
      <c r="J332" t="s">
        <v>128</v>
      </c>
      <c r="K332" s="40" t="str">
        <f t="shared" si="5"/>
        <v>GPA</v>
      </c>
    </row>
    <row r="333" spans="1:11" ht="15" customHeight="1">
      <c r="A333">
        <v>7</v>
      </c>
      <c r="B333">
        <v>409</v>
      </c>
      <c r="C333" t="s">
        <v>21</v>
      </c>
      <c r="D333" t="s">
        <v>413</v>
      </c>
      <c r="E333" t="s">
        <v>414</v>
      </c>
      <c r="F333">
        <v>14</v>
      </c>
      <c r="G333">
        <v>0.74</v>
      </c>
      <c r="H333">
        <v>19</v>
      </c>
      <c r="I333">
        <v>22</v>
      </c>
      <c r="J333" t="s">
        <v>128</v>
      </c>
      <c r="K333" s="40" t="str">
        <f t="shared" si="5"/>
        <v>GPA</v>
      </c>
    </row>
    <row r="334" spans="1:11" ht="15" customHeight="1">
      <c r="A334">
        <v>7</v>
      </c>
      <c r="B334">
        <v>409</v>
      </c>
      <c r="C334" t="s">
        <v>20</v>
      </c>
      <c r="D334" t="s">
        <v>413</v>
      </c>
      <c r="E334" t="s">
        <v>414</v>
      </c>
      <c r="F334">
        <v>3</v>
      </c>
      <c r="G334">
        <v>1.64</v>
      </c>
      <c r="H334">
        <v>2</v>
      </c>
      <c r="I334">
        <v>25</v>
      </c>
      <c r="J334" t="s">
        <v>128</v>
      </c>
      <c r="K334" s="40" t="str">
        <f t="shared" si="5"/>
        <v>GPA</v>
      </c>
    </row>
    <row r="335" spans="1:11" ht="15" customHeight="1">
      <c r="A335">
        <v>7</v>
      </c>
      <c r="B335">
        <v>409</v>
      </c>
      <c r="C335" t="s">
        <v>1994</v>
      </c>
      <c r="D335" t="s">
        <v>2117</v>
      </c>
      <c r="E335" t="s">
        <v>2118</v>
      </c>
      <c r="F335">
        <v>8676</v>
      </c>
      <c r="G335">
        <v>100.73</v>
      </c>
      <c r="H335">
        <v>86</v>
      </c>
      <c r="I335">
        <v>105</v>
      </c>
      <c r="J335" t="s">
        <v>128</v>
      </c>
      <c r="K335" s="40" t="str">
        <f t="shared" si="5"/>
        <v>GPA</v>
      </c>
    </row>
    <row r="336" spans="1:11" ht="15" customHeight="1">
      <c r="A336">
        <v>7</v>
      </c>
      <c r="B336">
        <v>409</v>
      </c>
      <c r="C336" t="s">
        <v>19</v>
      </c>
      <c r="D336" t="s">
        <v>415</v>
      </c>
      <c r="E336" t="s">
        <v>416</v>
      </c>
      <c r="F336">
        <v>507</v>
      </c>
      <c r="G336">
        <v>6.05</v>
      </c>
      <c r="H336">
        <v>84</v>
      </c>
      <c r="I336">
        <v>24</v>
      </c>
      <c r="J336" t="s">
        <v>128</v>
      </c>
      <c r="K336" s="40" t="str">
        <f t="shared" si="5"/>
        <v>GPA</v>
      </c>
    </row>
    <row r="337" spans="1:11" ht="15" customHeight="1">
      <c r="A337">
        <v>7</v>
      </c>
      <c r="B337">
        <v>409</v>
      </c>
      <c r="C337" t="s">
        <v>19</v>
      </c>
      <c r="D337" t="s">
        <v>417</v>
      </c>
      <c r="E337" t="s">
        <v>418</v>
      </c>
      <c r="F337">
        <v>758</v>
      </c>
      <c r="G337">
        <v>7.22</v>
      </c>
      <c r="H337">
        <v>105</v>
      </c>
      <c r="I337">
        <v>24</v>
      </c>
      <c r="J337" t="s">
        <v>128</v>
      </c>
      <c r="K337" s="40" t="str">
        <f t="shared" si="5"/>
        <v>GPA</v>
      </c>
    </row>
    <row r="338" spans="1:11" ht="15" customHeight="1">
      <c r="A338">
        <v>7</v>
      </c>
      <c r="B338">
        <v>409</v>
      </c>
      <c r="C338" t="s">
        <v>1994</v>
      </c>
      <c r="D338" t="s">
        <v>417</v>
      </c>
      <c r="E338" t="s">
        <v>418</v>
      </c>
      <c r="F338">
        <v>39</v>
      </c>
      <c r="G338">
        <v>0.41</v>
      </c>
      <c r="H338">
        <v>95</v>
      </c>
      <c r="I338">
        <v>105</v>
      </c>
      <c r="J338" t="s">
        <v>128</v>
      </c>
      <c r="K338" s="40" t="str">
        <f t="shared" si="5"/>
        <v>GPA</v>
      </c>
    </row>
    <row r="339" spans="1:11" ht="15" customHeight="1">
      <c r="A339">
        <v>7</v>
      </c>
      <c r="B339">
        <v>409</v>
      </c>
      <c r="C339" t="s">
        <v>21</v>
      </c>
      <c r="D339" t="s">
        <v>419</v>
      </c>
      <c r="E339" t="s">
        <v>420</v>
      </c>
      <c r="F339">
        <v>186</v>
      </c>
      <c r="G339">
        <v>7.11</v>
      </c>
      <c r="H339">
        <v>26</v>
      </c>
      <c r="I339">
        <v>22</v>
      </c>
      <c r="J339" t="s">
        <v>128</v>
      </c>
      <c r="K339" s="40" t="str">
        <f t="shared" si="5"/>
        <v>GPA</v>
      </c>
    </row>
    <row r="340" spans="1:11" ht="15" customHeight="1">
      <c r="A340">
        <v>7</v>
      </c>
      <c r="B340">
        <v>409</v>
      </c>
      <c r="C340" t="s">
        <v>20</v>
      </c>
      <c r="D340" t="s">
        <v>419</v>
      </c>
      <c r="E340" t="s">
        <v>420</v>
      </c>
      <c r="F340">
        <v>58</v>
      </c>
      <c r="G340">
        <v>0.44</v>
      </c>
      <c r="H340">
        <v>132</v>
      </c>
      <c r="I340">
        <v>25</v>
      </c>
      <c r="J340" t="s">
        <v>128</v>
      </c>
      <c r="K340" s="40" t="str">
        <f t="shared" si="5"/>
        <v>GPA</v>
      </c>
    </row>
    <row r="341" spans="1:11" ht="15" customHeight="1">
      <c r="A341">
        <v>7</v>
      </c>
      <c r="B341">
        <v>409</v>
      </c>
      <c r="C341" t="s">
        <v>1994</v>
      </c>
      <c r="D341" t="s">
        <v>419</v>
      </c>
      <c r="E341" t="s">
        <v>420</v>
      </c>
      <c r="F341">
        <v>734</v>
      </c>
      <c r="G341">
        <v>12.55</v>
      </c>
      <c r="H341">
        <v>58</v>
      </c>
      <c r="I341">
        <v>105</v>
      </c>
      <c r="J341" t="s">
        <v>128</v>
      </c>
      <c r="K341" s="40" t="str">
        <f t="shared" si="5"/>
        <v>GPA</v>
      </c>
    </row>
    <row r="342" spans="1:11" ht="15" customHeight="1">
      <c r="A342">
        <v>7</v>
      </c>
      <c r="B342">
        <v>1942</v>
      </c>
      <c r="C342" t="s">
        <v>20</v>
      </c>
      <c r="D342" t="s">
        <v>421</v>
      </c>
      <c r="E342" t="s">
        <v>422</v>
      </c>
      <c r="F342">
        <v>3895</v>
      </c>
      <c r="G342">
        <v>152.47</v>
      </c>
      <c r="H342">
        <v>26</v>
      </c>
      <c r="I342">
        <v>17</v>
      </c>
      <c r="J342" t="s">
        <v>128</v>
      </c>
      <c r="K342" s="40" t="str">
        <f t="shared" si="5"/>
        <v>GPA</v>
      </c>
    </row>
    <row r="343" spans="1:11" ht="15" customHeight="1">
      <c r="A343">
        <v>7</v>
      </c>
      <c r="B343">
        <v>1942</v>
      </c>
      <c r="C343" t="s">
        <v>22</v>
      </c>
      <c r="D343" t="s">
        <v>423</v>
      </c>
      <c r="E343" t="s">
        <v>424</v>
      </c>
      <c r="F343">
        <v>139</v>
      </c>
      <c r="G343">
        <v>8.65</v>
      </c>
      <c r="H343">
        <v>16</v>
      </c>
      <c r="I343">
        <v>20</v>
      </c>
      <c r="J343" t="s">
        <v>128</v>
      </c>
      <c r="K343" s="40" t="str">
        <f t="shared" si="5"/>
        <v>GPA</v>
      </c>
    </row>
    <row r="344" spans="1:11" ht="15" customHeight="1">
      <c r="A344">
        <v>7</v>
      </c>
      <c r="B344">
        <v>1942</v>
      </c>
      <c r="C344" t="s">
        <v>21</v>
      </c>
      <c r="D344" t="s">
        <v>2119</v>
      </c>
      <c r="E344" t="s">
        <v>2120</v>
      </c>
      <c r="F344">
        <v>2</v>
      </c>
      <c r="G344">
        <v>0</v>
      </c>
      <c r="H344">
        <v>0</v>
      </c>
      <c r="I344">
        <v>16</v>
      </c>
      <c r="J344" t="s">
        <v>128</v>
      </c>
      <c r="K344" s="40" t="str">
        <f t="shared" si="5"/>
        <v>GPA</v>
      </c>
    </row>
    <row r="345" spans="1:11" ht="15" customHeight="1">
      <c r="A345">
        <v>7</v>
      </c>
      <c r="B345">
        <v>1942</v>
      </c>
      <c r="C345" t="s">
        <v>1994</v>
      </c>
      <c r="D345" t="s">
        <v>2119</v>
      </c>
      <c r="E345" t="s">
        <v>2120</v>
      </c>
      <c r="F345">
        <v>773</v>
      </c>
      <c r="G345">
        <v>13.78</v>
      </c>
      <c r="H345">
        <v>56</v>
      </c>
      <c r="I345">
        <v>80</v>
      </c>
      <c r="J345" t="s">
        <v>128</v>
      </c>
      <c r="K345" s="40" t="str">
        <f t="shared" si="5"/>
        <v>GPA</v>
      </c>
    </row>
    <row r="346" spans="1:11" ht="15" customHeight="1">
      <c r="A346">
        <v>7</v>
      </c>
      <c r="B346">
        <v>1942</v>
      </c>
      <c r="C346" t="s">
        <v>22</v>
      </c>
      <c r="D346" t="s">
        <v>425</v>
      </c>
      <c r="E346" t="s">
        <v>426</v>
      </c>
      <c r="F346">
        <v>1906</v>
      </c>
      <c r="G346">
        <v>86.07</v>
      </c>
      <c r="H346">
        <v>22</v>
      </c>
      <c r="I346">
        <v>20</v>
      </c>
      <c r="J346" t="s">
        <v>128</v>
      </c>
      <c r="K346" s="40" t="str">
        <f t="shared" si="5"/>
        <v>GPA</v>
      </c>
    </row>
    <row r="347" spans="1:11" ht="15" customHeight="1">
      <c r="A347">
        <v>7</v>
      </c>
      <c r="B347">
        <v>1942</v>
      </c>
      <c r="C347" t="s">
        <v>22</v>
      </c>
      <c r="D347" t="s">
        <v>427</v>
      </c>
      <c r="E347" t="s">
        <v>428</v>
      </c>
      <c r="F347">
        <v>1831</v>
      </c>
      <c r="G347">
        <v>85.91</v>
      </c>
      <c r="H347">
        <v>21</v>
      </c>
      <c r="I347">
        <v>20</v>
      </c>
      <c r="J347" t="s">
        <v>128</v>
      </c>
      <c r="K347" s="40" t="str">
        <f t="shared" si="5"/>
        <v>GPA</v>
      </c>
    </row>
    <row r="348" spans="1:11" ht="15" customHeight="1">
      <c r="A348">
        <v>7</v>
      </c>
      <c r="B348">
        <v>1942</v>
      </c>
      <c r="C348" t="s">
        <v>1994</v>
      </c>
      <c r="D348" t="s">
        <v>427</v>
      </c>
      <c r="E348" t="s">
        <v>428</v>
      </c>
      <c r="F348">
        <v>339</v>
      </c>
      <c r="G348">
        <v>3.32</v>
      </c>
      <c r="H348">
        <v>102</v>
      </c>
      <c r="I348">
        <v>80</v>
      </c>
      <c r="J348" t="s">
        <v>128</v>
      </c>
      <c r="K348" s="40" t="str">
        <f t="shared" si="5"/>
        <v>GPA</v>
      </c>
    </row>
    <row r="349" spans="1:11" ht="15" customHeight="1">
      <c r="A349">
        <v>7</v>
      </c>
      <c r="B349">
        <v>1942</v>
      </c>
      <c r="C349" t="s">
        <v>22</v>
      </c>
      <c r="D349" t="s">
        <v>429</v>
      </c>
      <c r="E349" t="s">
        <v>430</v>
      </c>
      <c r="F349">
        <v>2342</v>
      </c>
      <c r="G349">
        <v>79.02</v>
      </c>
      <c r="H349">
        <v>30</v>
      </c>
      <c r="I349">
        <v>20</v>
      </c>
      <c r="J349" t="s">
        <v>128</v>
      </c>
      <c r="K349" s="40" t="str">
        <f t="shared" si="5"/>
        <v>GPA</v>
      </c>
    </row>
    <row r="350" spans="1:11" ht="15" customHeight="1">
      <c r="A350">
        <v>7</v>
      </c>
      <c r="B350">
        <v>1942</v>
      </c>
      <c r="C350" t="s">
        <v>21</v>
      </c>
      <c r="D350" t="s">
        <v>431</v>
      </c>
      <c r="E350" t="s">
        <v>432</v>
      </c>
      <c r="F350">
        <v>4</v>
      </c>
      <c r="G350">
        <v>0.67</v>
      </c>
      <c r="H350">
        <v>6</v>
      </c>
      <c r="I350">
        <v>16</v>
      </c>
      <c r="J350" t="s">
        <v>128</v>
      </c>
      <c r="K350" s="40" t="str">
        <f t="shared" si="5"/>
        <v>GPA</v>
      </c>
    </row>
    <row r="351" spans="1:11" ht="15" customHeight="1">
      <c r="A351">
        <v>7</v>
      </c>
      <c r="B351">
        <v>1942</v>
      </c>
      <c r="C351" t="s">
        <v>20</v>
      </c>
      <c r="D351" t="s">
        <v>431</v>
      </c>
      <c r="E351" t="s">
        <v>432</v>
      </c>
      <c r="F351">
        <v>2</v>
      </c>
      <c r="G351">
        <v>0.5</v>
      </c>
      <c r="H351">
        <v>4</v>
      </c>
      <c r="I351">
        <v>17</v>
      </c>
      <c r="J351" t="s">
        <v>128</v>
      </c>
      <c r="K351" s="40" t="str">
        <f t="shared" si="5"/>
        <v>GPA</v>
      </c>
    </row>
    <row r="352" spans="1:11" ht="15" customHeight="1">
      <c r="A352">
        <v>7</v>
      </c>
      <c r="B352">
        <v>1942</v>
      </c>
      <c r="C352" t="s">
        <v>1994</v>
      </c>
      <c r="D352" t="s">
        <v>431</v>
      </c>
      <c r="E352" t="s">
        <v>432</v>
      </c>
      <c r="F352">
        <v>3</v>
      </c>
      <c r="G352">
        <v>0</v>
      </c>
      <c r="H352">
        <v>0</v>
      </c>
      <c r="I352">
        <v>80</v>
      </c>
      <c r="J352" t="s">
        <v>128</v>
      </c>
      <c r="K352" s="40" t="str">
        <f t="shared" si="5"/>
        <v>GPA</v>
      </c>
    </row>
    <row r="353" spans="1:11" ht="15" customHeight="1">
      <c r="A353">
        <v>7</v>
      </c>
      <c r="B353">
        <v>1942</v>
      </c>
      <c r="C353" t="s">
        <v>1994</v>
      </c>
      <c r="D353" t="s">
        <v>1704</v>
      </c>
      <c r="E353" t="s">
        <v>1705</v>
      </c>
      <c r="F353">
        <v>631</v>
      </c>
      <c r="G353">
        <v>8.99</v>
      </c>
      <c r="H353">
        <v>70</v>
      </c>
      <c r="I353">
        <v>80</v>
      </c>
      <c r="J353" t="s">
        <v>128</v>
      </c>
      <c r="K353" s="40" t="str">
        <f t="shared" si="5"/>
        <v>GPA</v>
      </c>
    </row>
    <row r="354" spans="1:11" ht="15" customHeight="1">
      <c r="A354">
        <v>7</v>
      </c>
      <c r="B354">
        <v>1942</v>
      </c>
      <c r="C354" t="s">
        <v>22</v>
      </c>
      <c r="D354" t="s">
        <v>433</v>
      </c>
      <c r="E354" t="s">
        <v>434</v>
      </c>
      <c r="F354">
        <v>1294</v>
      </c>
      <c r="G354">
        <v>76.430000000000007</v>
      </c>
      <c r="H354">
        <v>17</v>
      </c>
      <c r="I354">
        <v>20</v>
      </c>
      <c r="J354" t="s">
        <v>128</v>
      </c>
      <c r="K354" s="40" t="str">
        <f t="shared" si="5"/>
        <v>GPA</v>
      </c>
    </row>
    <row r="355" spans="1:11" ht="15" customHeight="1">
      <c r="A355">
        <v>7</v>
      </c>
      <c r="B355">
        <v>1942</v>
      </c>
      <c r="C355" t="s">
        <v>1994</v>
      </c>
      <c r="D355" t="s">
        <v>433</v>
      </c>
      <c r="E355" t="s">
        <v>434</v>
      </c>
      <c r="F355">
        <v>281</v>
      </c>
      <c r="G355">
        <v>2.09</v>
      </c>
      <c r="H355">
        <v>134</v>
      </c>
      <c r="I355">
        <v>80</v>
      </c>
      <c r="J355" t="s">
        <v>128</v>
      </c>
      <c r="K355" s="40" t="str">
        <f t="shared" si="5"/>
        <v>GPA</v>
      </c>
    </row>
    <row r="356" spans="1:11" ht="15" customHeight="1">
      <c r="A356">
        <v>7</v>
      </c>
      <c r="B356">
        <v>1942</v>
      </c>
      <c r="C356" t="s">
        <v>19</v>
      </c>
      <c r="D356" t="s">
        <v>435</v>
      </c>
      <c r="E356" t="s">
        <v>436</v>
      </c>
      <c r="F356">
        <v>1751</v>
      </c>
      <c r="G356">
        <v>101.8</v>
      </c>
      <c r="H356">
        <v>17</v>
      </c>
      <c r="I356">
        <v>22</v>
      </c>
      <c r="J356" t="s">
        <v>128</v>
      </c>
      <c r="K356" s="40" t="str">
        <f t="shared" si="5"/>
        <v>GPA</v>
      </c>
    </row>
    <row r="357" spans="1:11" ht="15" customHeight="1">
      <c r="A357">
        <v>7</v>
      </c>
      <c r="B357">
        <v>1942</v>
      </c>
      <c r="C357" t="s">
        <v>1994</v>
      </c>
      <c r="D357" t="s">
        <v>453</v>
      </c>
      <c r="E357" t="s">
        <v>454</v>
      </c>
      <c r="F357">
        <v>272</v>
      </c>
      <c r="G357">
        <v>3.26</v>
      </c>
      <c r="H357">
        <v>83</v>
      </c>
      <c r="I357">
        <v>80</v>
      </c>
      <c r="J357" t="s">
        <v>128</v>
      </c>
      <c r="K357" s="40" t="str">
        <f t="shared" si="5"/>
        <v>GPA</v>
      </c>
    </row>
    <row r="358" spans="1:11" ht="15" customHeight="1">
      <c r="A358">
        <v>7</v>
      </c>
      <c r="B358">
        <v>1942</v>
      </c>
      <c r="C358" t="s">
        <v>22</v>
      </c>
      <c r="D358" t="s">
        <v>437</v>
      </c>
      <c r="E358" t="s">
        <v>438</v>
      </c>
      <c r="F358">
        <v>1947</v>
      </c>
      <c r="G358">
        <v>48.74</v>
      </c>
      <c r="H358">
        <v>40</v>
      </c>
      <c r="I358">
        <v>20</v>
      </c>
      <c r="J358" t="s">
        <v>128</v>
      </c>
      <c r="K358" s="40" t="str">
        <f t="shared" si="5"/>
        <v>GPA</v>
      </c>
    </row>
    <row r="359" spans="1:11" ht="15" customHeight="1">
      <c r="A359">
        <v>7</v>
      </c>
      <c r="B359">
        <v>1942</v>
      </c>
      <c r="C359" t="s">
        <v>1994</v>
      </c>
      <c r="D359" t="s">
        <v>437</v>
      </c>
      <c r="E359" t="s">
        <v>438</v>
      </c>
      <c r="F359">
        <v>2133</v>
      </c>
      <c r="G359">
        <v>8.35</v>
      </c>
      <c r="H359">
        <v>255</v>
      </c>
      <c r="I359">
        <v>80</v>
      </c>
      <c r="J359" t="s">
        <v>128</v>
      </c>
      <c r="K359" s="40" t="str">
        <f t="shared" si="5"/>
        <v>GPA</v>
      </c>
    </row>
    <row r="360" spans="1:11" ht="15" customHeight="1">
      <c r="A360">
        <v>7</v>
      </c>
      <c r="B360">
        <v>1942</v>
      </c>
      <c r="C360" t="s">
        <v>22</v>
      </c>
      <c r="D360" t="s">
        <v>439</v>
      </c>
      <c r="E360" t="s">
        <v>440</v>
      </c>
      <c r="F360">
        <v>1516</v>
      </c>
      <c r="G360">
        <v>44.61</v>
      </c>
      <c r="H360">
        <v>34</v>
      </c>
      <c r="I360">
        <v>20</v>
      </c>
      <c r="J360" t="s">
        <v>128</v>
      </c>
      <c r="K360" s="40" t="str">
        <f t="shared" si="5"/>
        <v>GPA</v>
      </c>
    </row>
    <row r="361" spans="1:11" ht="15" customHeight="1">
      <c r="A361">
        <v>7</v>
      </c>
      <c r="B361">
        <v>1942</v>
      </c>
      <c r="C361" t="s">
        <v>1994</v>
      </c>
      <c r="D361" t="s">
        <v>439</v>
      </c>
      <c r="E361" t="s">
        <v>440</v>
      </c>
      <c r="F361">
        <v>3533</v>
      </c>
      <c r="G361">
        <v>21</v>
      </c>
      <c r="H361">
        <v>168</v>
      </c>
      <c r="I361">
        <v>80</v>
      </c>
      <c r="J361" t="s">
        <v>128</v>
      </c>
      <c r="K361" s="40" t="str">
        <f t="shared" si="5"/>
        <v>GPA</v>
      </c>
    </row>
    <row r="362" spans="1:11" ht="15" customHeight="1">
      <c r="A362">
        <v>7</v>
      </c>
      <c r="B362">
        <v>1942</v>
      </c>
      <c r="C362" t="s">
        <v>22</v>
      </c>
      <c r="D362" t="s">
        <v>441</v>
      </c>
      <c r="E362" t="s">
        <v>442</v>
      </c>
      <c r="F362">
        <v>2351</v>
      </c>
      <c r="G362">
        <v>88.85</v>
      </c>
      <c r="H362">
        <v>26</v>
      </c>
      <c r="I362">
        <v>20</v>
      </c>
      <c r="J362" t="s">
        <v>128</v>
      </c>
      <c r="K362" s="40" t="str">
        <f t="shared" si="5"/>
        <v>GPA</v>
      </c>
    </row>
    <row r="363" spans="1:11" ht="15" customHeight="1">
      <c r="A363">
        <v>7</v>
      </c>
      <c r="B363">
        <v>1942</v>
      </c>
      <c r="C363" t="s">
        <v>1994</v>
      </c>
      <c r="D363" t="s">
        <v>441</v>
      </c>
      <c r="E363" t="s">
        <v>442</v>
      </c>
      <c r="F363">
        <v>39</v>
      </c>
      <c r="G363">
        <v>0.15</v>
      </c>
      <c r="H363">
        <v>260</v>
      </c>
      <c r="I363">
        <v>80</v>
      </c>
      <c r="J363" t="s">
        <v>128</v>
      </c>
      <c r="K363" s="40" t="str">
        <f t="shared" si="5"/>
        <v>GPA</v>
      </c>
    </row>
    <row r="364" spans="1:11" ht="15" customHeight="1">
      <c r="A364">
        <v>7</v>
      </c>
      <c r="B364">
        <v>1942</v>
      </c>
      <c r="C364" t="s">
        <v>20</v>
      </c>
      <c r="D364" t="s">
        <v>443</v>
      </c>
      <c r="E364" t="s">
        <v>444</v>
      </c>
      <c r="F364">
        <v>2235</v>
      </c>
      <c r="G364">
        <v>123.77</v>
      </c>
      <c r="H364">
        <v>18</v>
      </c>
      <c r="I364">
        <v>17</v>
      </c>
      <c r="J364" t="s">
        <v>128</v>
      </c>
      <c r="K364" s="40" t="str">
        <f t="shared" si="5"/>
        <v>GPA</v>
      </c>
    </row>
    <row r="365" spans="1:11" ht="15" customHeight="1">
      <c r="A365">
        <v>7</v>
      </c>
      <c r="B365">
        <v>1942</v>
      </c>
      <c r="C365" t="s">
        <v>22</v>
      </c>
      <c r="D365" t="s">
        <v>445</v>
      </c>
      <c r="E365" t="s">
        <v>446</v>
      </c>
      <c r="F365">
        <v>2229</v>
      </c>
      <c r="G365">
        <v>72.59</v>
      </c>
      <c r="H365">
        <v>31</v>
      </c>
      <c r="I365">
        <v>20</v>
      </c>
      <c r="J365" t="s">
        <v>128</v>
      </c>
      <c r="K365" s="40" t="str">
        <f t="shared" si="5"/>
        <v>GPA</v>
      </c>
    </row>
    <row r="366" spans="1:11" ht="15" customHeight="1">
      <c r="A366">
        <v>7</v>
      </c>
      <c r="B366">
        <v>1942</v>
      </c>
      <c r="C366" t="s">
        <v>22</v>
      </c>
      <c r="D366" t="s">
        <v>447</v>
      </c>
      <c r="E366" t="s">
        <v>448</v>
      </c>
      <c r="F366">
        <v>1706</v>
      </c>
      <c r="G366">
        <v>34.229999999999997</v>
      </c>
      <c r="H366">
        <v>50</v>
      </c>
      <c r="I366">
        <v>20</v>
      </c>
      <c r="J366" t="s">
        <v>128</v>
      </c>
      <c r="K366" s="40" t="str">
        <f t="shared" si="5"/>
        <v>GPA</v>
      </c>
    </row>
    <row r="367" spans="1:11" ht="15" customHeight="1">
      <c r="A367">
        <v>7</v>
      </c>
      <c r="B367">
        <v>1942</v>
      </c>
      <c r="C367" t="s">
        <v>19</v>
      </c>
      <c r="D367" t="s">
        <v>449</v>
      </c>
      <c r="E367" t="s">
        <v>450</v>
      </c>
      <c r="F367">
        <v>994</v>
      </c>
      <c r="G367">
        <v>81.260000000000005</v>
      </c>
      <c r="H367">
        <v>12</v>
      </c>
      <c r="I367">
        <v>22</v>
      </c>
      <c r="J367" t="s">
        <v>128</v>
      </c>
      <c r="K367" s="40" t="str">
        <f t="shared" si="5"/>
        <v>GPA</v>
      </c>
    </row>
    <row r="368" spans="1:11" ht="15" customHeight="1">
      <c r="A368">
        <v>7</v>
      </c>
      <c r="B368">
        <v>1942</v>
      </c>
      <c r="C368" t="s">
        <v>1994</v>
      </c>
      <c r="D368" t="s">
        <v>447</v>
      </c>
      <c r="E368" t="s">
        <v>448</v>
      </c>
      <c r="F368">
        <v>4539</v>
      </c>
      <c r="G368">
        <v>18.239999999999998</v>
      </c>
      <c r="H368">
        <v>249</v>
      </c>
      <c r="I368">
        <v>80</v>
      </c>
      <c r="J368" t="s">
        <v>128</v>
      </c>
      <c r="K368" s="40" t="str">
        <f t="shared" si="5"/>
        <v>GPA</v>
      </c>
    </row>
    <row r="369" spans="1:11" ht="15" customHeight="1">
      <c r="A369">
        <v>7</v>
      </c>
      <c r="B369">
        <v>1942</v>
      </c>
      <c r="C369" t="s">
        <v>22</v>
      </c>
      <c r="D369" t="s">
        <v>451</v>
      </c>
      <c r="E369" t="s">
        <v>452</v>
      </c>
      <c r="F369">
        <v>2375</v>
      </c>
      <c r="G369">
        <v>59.81</v>
      </c>
      <c r="H369">
        <v>40</v>
      </c>
      <c r="I369">
        <v>20</v>
      </c>
      <c r="J369" t="s">
        <v>128</v>
      </c>
      <c r="K369" s="40" t="str">
        <f t="shared" si="5"/>
        <v>GPA</v>
      </c>
    </row>
    <row r="370" spans="1:11" ht="15" customHeight="1">
      <c r="A370">
        <v>7</v>
      </c>
      <c r="B370">
        <v>1942</v>
      </c>
      <c r="C370" t="s">
        <v>1994</v>
      </c>
      <c r="D370" t="s">
        <v>451</v>
      </c>
      <c r="E370" t="s">
        <v>452</v>
      </c>
      <c r="F370">
        <v>82</v>
      </c>
      <c r="G370">
        <v>0.74</v>
      </c>
      <c r="H370">
        <v>111</v>
      </c>
      <c r="I370">
        <v>80</v>
      </c>
      <c r="J370" t="s">
        <v>128</v>
      </c>
      <c r="K370" s="40" t="str">
        <f t="shared" si="5"/>
        <v>GPA</v>
      </c>
    </row>
    <row r="371" spans="1:11" ht="15" customHeight="1">
      <c r="A371">
        <v>7</v>
      </c>
      <c r="B371">
        <v>1942</v>
      </c>
      <c r="C371" t="s">
        <v>19</v>
      </c>
      <c r="D371" t="s">
        <v>453</v>
      </c>
      <c r="E371" t="s">
        <v>454</v>
      </c>
      <c r="F371">
        <v>1612</v>
      </c>
      <c r="G371">
        <v>61.69</v>
      </c>
      <c r="H371">
        <v>26</v>
      </c>
      <c r="I371">
        <v>22</v>
      </c>
      <c r="J371" t="s">
        <v>128</v>
      </c>
      <c r="K371" s="40" t="str">
        <f t="shared" si="5"/>
        <v>GPA</v>
      </c>
    </row>
    <row r="372" spans="1:11" ht="15" customHeight="1">
      <c r="A372">
        <v>7</v>
      </c>
      <c r="B372">
        <v>1942</v>
      </c>
      <c r="C372" t="s">
        <v>1994</v>
      </c>
      <c r="D372" t="s">
        <v>551</v>
      </c>
      <c r="E372" t="s">
        <v>552</v>
      </c>
      <c r="F372">
        <v>529</v>
      </c>
      <c r="G372">
        <v>1.88</v>
      </c>
      <c r="H372">
        <v>281</v>
      </c>
      <c r="I372">
        <v>80</v>
      </c>
      <c r="J372" t="s">
        <v>128</v>
      </c>
      <c r="K372" s="40" t="str">
        <f t="shared" si="5"/>
        <v>GPA</v>
      </c>
    </row>
    <row r="373" spans="1:11" ht="15" customHeight="1">
      <c r="A373">
        <v>7</v>
      </c>
      <c r="B373">
        <v>1942</v>
      </c>
      <c r="C373" t="s">
        <v>20</v>
      </c>
      <c r="D373" t="s">
        <v>455</v>
      </c>
      <c r="E373" t="s">
        <v>456</v>
      </c>
      <c r="F373">
        <v>2176</v>
      </c>
      <c r="G373">
        <v>86.63</v>
      </c>
      <c r="H373">
        <v>25</v>
      </c>
      <c r="I373">
        <v>17</v>
      </c>
      <c r="J373" t="s">
        <v>128</v>
      </c>
      <c r="K373" s="40" t="str">
        <f t="shared" si="5"/>
        <v>GPA</v>
      </c>
    </row>
    <row r="374" spans="1:11" ht="15" customHeight="1">
      <c r="A374">
        <v>7</v>
      </c>
      <c r="B374">
        <v>1942</v>
      </c>
      <c r="C374" t="s">
        <v>22</v>
      </c>
      <c r="D374" t="s">
        <v>457</v>
      </c>
      <c r="E374" t="s">
        <v>458</v>
      </c>
      <c r="F374">
        <v>1683</v>
      </c>
      <c r="G374">
        <v>79.55</v>
      </c>
      <c r="H374">
        <v>21</v>
      </c>
      <c r="I374">
        <v>20</v>
      </c>
      <c r="J374" t="s">
        <v>128</v>
      </c>
      <c r="K374" s="40" t="str">
        <f t="shared" si="5"/>
        <v>GPA</v>
      </c>
    </row>
    <row r="375" spans="1:11" ht="15" customHeight="1">
      <c r="A375">
        <v>7</v>
      </c>
      <c r="B375">
        <v>1942</v>
      </c>
      <c r="C375" t="s">
        <v>1994</v>
      </c>
      <c r="D375" t="s">
        <v>457</v>
      </c>
      <c r="E375" t="s">
        <v>458</v>
      </c>
      <c r="F375">
        <v>818</v>
      </c>
      <c r="G375">
        <v>8.6199999999999992</v>
      </c>
      <c r="H375">
        <v>95</v>
      </c>
      <c r="I375">
        <v>80</v>
      </c>
      <c r="J375" t="s">
        <v>128</v>
      </c>
      <c r="K375" s="40" t="str">
        <f t="shared" si="5"/>
        <v>GPA</v>
      </c>
    </row>
    <row r="376" spans="1:11" ht="15" customHeight="1">
      <c r="A376">
        <v>7</v>
      </c>
      <c r="B376">
        <v>1942</v>
      </c>
      <c r="C376" t="s">
        <v>19</v>
      </c>
      <c r="D376" t="s">
        <v>459</v>
      </c>
      <c r="E376" t="s">
        <v>460</v>
      </c>
      <c r="F376">
        <v>693</v>
      </c>
      <c r="G376">
        <v>53.95</v>
      </c>
      <c r="H376">
        <v>13</v>
      </c>
      <c r="I376">
        <v>22</v>
      </c>
      <c r="J376" t="s">
        <v>128</v>
      </c>
      <c r="K376" s="40" t="str">
        <f t="shared" si="5"/>
        <v>GPA</v>
      </c>
    </row>
    <row r="377" spans="1:11" ht="15" customHeight="1">
      <c r="A377">
        <v>7</v>
      </c>
      <c r="B377">
        <v>1942</v>
      </c>
      <c r="C377" t="s">
        <v>1994</v>
      </c>
      <c r="D377" t="s">
        <v>521</v>
      </c>
      <c r="E377" t="s">
        <v>522</v>
      </c>
      <c r="F377">
        <v>501</v>
      </c>
      <c r="G377">
        <v>7.54</v>
      </c>
      <c r="H377">
        <v>66</v>
      </c>
      <c r="I377">
        <v>80</v>
      </c>
      <c r="J377" t="s">
        <v>128</v>
      </c>
      <c r="K377" s="40" t="str">
        <f t="shared" si="5"/>
        <v>GPA</v>
      </c>
    </row>
    <row r="378" spans="1:11" ht="15" customHeight="1">
      <c r="A378">
        <v>7</v>
      </c>
      <c r="B378">
        <v>1942</v>
      </c>
      <c r="C378" t="s">
        <v>19</v>
      </c>
      <c r="D378" t="s">
        <v>461</v>
      </c>
      <c r="E378" t="s">
        <v>462</v>
      </c>
      <c r="F378">
        <v>1502</v>
      </c>
      <c r="G378">
        <v>50.21</v>
      </c>
      <c r="H378">
        <v>30</v>
      </c>
      <c r="I378">
        <v>22</v>
      </c>
      <c r="J378" t="s">
        <v>128</v>
      </c>
      <c r="K378" s="40" t="str">
        <f t="shared" si="5"/>
        <v>GPA</v>
      </c>
    </row>
    <row r="379" spans="1:11" ht="15" customHeight="1">
      <c r="A379">
        <v>7</v>
      </c>
      <c r="B379">
        <v>1942</v>
      </c>
      <c r="C379" t="s">
        <v>1994</v>
      </c>
      <c r="D379" t="s">
        <v>505</v>
      </c>
      <c r="E379" t="s">
        <v>506</v>
      </c>
      <c r="F379">
        <v>92</v>
      </c>
      <c r="G379">
        <v>0.88</v>
      </c>
      <c r="H379">
        <v>105</v>
      </c>
      <c r="I379">
        <v>80</v>
      </c>
      <c r="J379" t="s">
        <v>128</v>
      </c>
      <c r="K379" s="40" t="str">
        <f t="shared" si="5"/>
        <v>GPA</v>
      </c>
    </row>
    <row r="380" spans="1:11" ht="15" customHeight="1">
      <c r="A380">
        <v>7</v>
      </c>
      <c r="B380">
        <v>1942</v>
      </c>
      <c r="C380" t="s">
        <v>1994</v>
      </c>
      <c r="D380" t="s">
        <v>2121</v>
      </c>
      <c r="E380" t="s">
        <v>2122</v>
      </c>
      <c r="F380">
        <v>7969</v>
      </c>
      <c r="G380">
        <v>119.91</v>
      </c>
      <c r="H380">
        <v>66</v>
      </c>
      <c r="I380">
        <v>80</v>
      </c>
      <c r="J380" t="s">
        <v>128</v>
      </c>
      <c r="K380" s="40" t="str">
        <f t="shared" si="5"/>
        <v>GPA</v>
      </c>
    </row>
    <row r="381" spans="1:11" ht="15" customHeight="1">
      <c r="A381">
        <v>7</v>
      </c>
      <c r="B381">
        <v>1942</v>
      </c>
      <c r="C381" t="s">
        <v>19</v>
      </c>
      <c r="D381" t="s">
        <v>463</v>
      </c>
      <c r="E381" t="s">
        <v>464</v>
      </c>
      <c r="F381">
        <v>1287</v>
      </c>
      <c r="G381">
        <v>46.74</v>
      </c>
      <c r="H381">
        <v>28</v>
      </c>
      <c r="I381">
        <v>22</v>
      </c>
      <c r="J381" t="s">
        <v>128</v>
      </c>
      <c r="K381" s="40" t="str">
        <f t="shared" si="5"/>
        <v>GPA</v>
      </c>
    </row>
    <row r="382" spans="1:11" ht="15" customHeight="1">
      <c r="A382">
        <v>7</v>
      </c>
      <c r="B382">
        <v>1942</v>
      </c>
      <c r="C382" t="s">
        <v>1994</v>
      </c>
      <c r="D382" t="s">
        <v>449</v>
      </c>
      <c r="E382" t="s">
        <v>450</v>
      </c>
      <c r="F382">
        <v>251</v>
      </c>
      <c r="G382">
        <v>5.83</v>
      </c>
      <c r="H382">
        <v>43</v>
      </c>
      <c r="I382">
        <v>80</v>
      </c>
      <c r="J382" t="s">
        <v>128</v>
      </c>
      <c r="K382" s="40" t="str">
        <f t="shared" si="5"/>
        <v>GPA</v>
      </c>
    </row>
    <row r="383" spans="1:11" ht="15" customHeight="1">
      <c r="A383">
        <v>7</v>
      </c>
      <c r="B383">
        <v>1942</v>
      </c>
      <c r="C383" t="s">
        <v>22</v>
      </c>
      <c r="D383" t="s">
        <v>465</v>
      </c>
      <c r="E383" t="s">
        <v>466</v>
      </c>
      <c r="F383">
        <v>155</v>
      </c>
      <c r="G383">
        <v>10.78</v>
      </c>
      <c r="H383">
        <v>14</v>
      </c>
      <c r="I383">
        <v>20</v>
      </c>
      <c r="J383" t="s">
        <v>128</v>
      </c>
      <c r="K383" s="40" t="str">
        <f t="shared" si="5"/>
        <v>GPA</v>
      </c>
    </row>
    <row r="384" spans="1:11" ht="15" customHeight="1">
      <c r="A384">
        <v>7</v>
      </c>
      <c r="B384">
        <v>1942</v>
      </c>
      <c r="C384" t="s">
        <v>21</v>
      </c>
      <c r="D384" t="s">
        <v>465</v>
      </c>
      <c r="E384" t="s">
        <v>466</v>
      </c>
      <c r="F384">
        <v>1</v>
      </c>
      <c r="G384">
        <v>0.01</v>
      </c>
      <c r="H384">
        <v>100</v>
      </c>
      <c r="I384">
        <v>16</v>
      </c>
      <c r="J384" t="s">
        <v>128</v>
      </c>
      <c r="K384" s="40" t="str">
        <f t="shared" si="5"/>
        <v>GPA</v>
      </c>
    </row>
    <row r="385" spans="1:11" ht="15" customHeight="1">
      <c r="A385">
        <v>7</v>
      </c>
      <c r="B385">
        <v>1942</v>
      </c>
      <c r="C385" t="s">
        <v>1994</v>
      </c>
      <c r="D385" t="s">
        <v>465</v>
      </c>
      <c r="E385" t="s">
        <v>466</v>
      </c>
      <c r="F385">
        <v>2363</v>
      </c>
      <c r="G385">
        <v>21.84</v>
      </c>
      <c r="H385">
        <v>108</v>
      </c>
      <c r="I385">
        <v>80</v>
      </c>
      <c r="J385" t="s">
        <v>128</v>
      </c>
      <c r="K385" s="40" t="str">
        <f t="shared" si="5"/>
        <v>GPA</v>
      </c>
    </row>
    <row r="386" spans="1:11" ht="15" customHeight="1">
      <c r="A386">
        <v>7</v>
      </c>
      <c r="B386">
        <v>1942</v>
      </c>
      <c r="C386" t="s">
        <v>1994</v>
      </c>
      <c r="D386" t="s">
        <v>2123</v>
      </c>
      <c r="E386" t="s">
        <v>2124</v>
      </c>
      <c r="F386">
        <v>1081</v>
      </c>
      <c r="G386">
        <v>19.100000000000001</v>
      </c>
      <c r="H386">
        <v>57</v>
      </c>
      <c r="I386">
        <v>80</v>
      </c>
      <c r="J386" t="s">
        <v>128</v>
      </c>
      <c r="K386" s="40" t="str">
        <f t="shared" ref="K386:K449" si="6">IF(J386&lt;&gt;"",IF(OR(UPPER(J386)="TERCEIRO",UPPER(J386)="TERCEIRA"),"TERCEIRA",IF(UPPER(J386)="GPA","GPA",J386)),IF(LEFT(D386,1)="T","TERCEIRA","GPA"))</f>
        <v>GPA</v>
      </c>
    </row>
    <row r="387" spans="1:11" ht="15" customHeight="1">
      <c r="A387">
        <v>7</v>
      </c>
      <c r="B387">
        <v>1942</v>
      </c>
      <c r="C387" t="s">
        <v>22</v>
      </c>
      <c r="D387" t="s">
        <v>467</v>
      </c>
      <c r="E387" t="s">
        <v>468</v>
      </c>
      <c r="F387">
        <v>1103</v>
      </c>
      <c r="G387">
        <v>55.19</v>
      </c>
      <c r="H387">
        <v>20</v>
      </c>
      <c r="I387">
        <v>20</v>
      </c>
      <c r="J387" t="s">
        <v>128</v>
      </c>
      <c r="K387" s="40" t="str">
        <f t="shared" si="6"/>
        <v>GPA</v>
      </c>
    </row>
    <row r="388" spans="1:11" ht="15" customHeight="1">
      <c r="A388">
        <v>7</v>
      </c>
      <c r="B388">
        <v>1942</v>
      </c>
      <c r="C388" t="s">
        <v>1994</v>
      </c>
      <c r="D388" t="s">
        <v>467</v>
      </c>
      <c r="E388" t="s">
        <v>468</v>
      </c>
      <c r="F388">
        <v>1095</v>
      </c>
      <c r="G388">
        <v>6.39</v>
      </c>
      <c r="H388">
        <v>171</v>
      </c>
      <c r="I388">
        <v>80</v>
      </c>
      <c r="J388" t="s">
        <v>128</v>
      </c>
      <c r="K388" s="40" t="str">
        <f t="shared" si="6"/>
        <v>GPA</v>
      </c>
    </row>
    <row r="389" spans="1:11" ht="15" customHeight="1">
      <c r="A389">
        <v>7</v>
      </c>
      <c r="B389">
        <v>1942</v>
      </c>
      <c r="C389" t="s">
        <v>19</v>
      </c>
      <c r="D389" t="s">
        <v>469</v>
      </c>
      <c r="E389" t="s">
        <v>470</v>
      </c>
      <c r="F389">
        <v>2070</v>
      </c>
      <c r="G389">
        <v>39.9</v>
      </c>
      <c r="H389">
        <v>52</v>
      </c>
      <c r="I389">
        <v>22</v>
      </c>
      <c r="J389" t="s">
        <v>128</v>
      </c>
      <c r="K389" s="40" t="str">
        <f t="shared" si="6"/>
        <v>GPA</v>
      </c>
    </row>
    <row r="390" spans="1:11" ht="15" customHeight="1">
      <c r="A390">
        <v>7</v>
      </c>
      <c r="B390">
        <v>1942</v>
      </c>
      <c r="C390" t="s">
        <v>1994</v>
      </c>
      <c r="D390" t="s">
        <v>527</v>
      </c>
      <c r="E390" t="s">
        <v>528</v>
      </c>
      <c r="F390">
        <v>556</v>
      </c>
      <c r="G390">
        <v>8.83</v>
      </c>
      <c r="H390">
        <v>63</v>
      </c>
      <c r="I390">
        <v>80</v>
      </c>
      <c r="J390" t="s">
        <v>128</v>
      </c>
      <c r="K390" s="40" t="str">
        <f t="shared" si="6"/>
        <v>GPA</v>
      </c>
    </row>
    <row r="391" spans="1:11" ht="15" customHeight="1">
      <c r="A391">
        <v>7</v>
      </c>
      <c r="B391">
        <v>1942</v>
      </c>
      <c r="C391" t="s">
        <v>19</v>
      </c>
      <c r="D391" t="s">
        <v>471</v>
      </c>
      <c r="E391" t="s">
        <v>472</v>
      </c>
      <c r="F391">
        <v>878</v>
      </c>
      <c r="G391">
        <v>31.35</v>
      </c>
      <c r="H391">
        <v>28</v>
      </c>
      <c r="I391">
        <v>22</v>
      </c>
      <c r="J391" t="s">
        <v>128</v>
      </c>
      <c r="K391" s="40" t="str">
        <f t="shared" si="6"/>
        <v>GPA</v>
      </c>
    </row>
    <row r="392" spans="1:11" ht="15" customHeight="1">
      <c r="A392">
        <v>7</v>
      </c>
      <c r="B392">
        <v>1942</v>
      </c>
      <c r="C392" t="s">
        <v>1994</v>
      </c>
      <c r="D392" t="s">
        <v>473</v>
      </c>
      <c r="E392" t="s">
        <v>474</v>
      </c>
      <c r="F392">
        <v>918</v>
      </c>
      <c r="G392">
        <v>7.37</v>
      </c>
      <c r="H392">
        <v>125</v>
      </c>
      <c r="I392">
        <v>80</v>
      </c>
      <c r="J392" t="s">
        <v>128</v>
      </c>
      <c r="K392" s="40" t="str">
        <f t="shared" si="6"/>
        <v>GPA</v>
      </c>
    </row>
    <row r="393" spans="1:11" ht="15" customHeight="1">
      <c r="A393">
        <v>7</v>
      </c>
      <c r="B393">
        <v>1942</v>
      </c>
      <c r="C393" t="s">
        <v>19</v>
      </c>
      <c r="D393" t="s">
        <v>473</v>
      </c>
      <c r="E393" t="s">
        <v>474</v>
      </c>
      <c r="F393">
        <v>1263</v>
      </c>
      <c r="G393">
        <v>30.72</v>
      </c>
      <c r="H393">
        <v>41</v>
      </c>
      <c r="I393">
        <v>22</v>
      </c>
      <c r="J393" t="s">
        <v>128</v>
      </c>
      <c r="K393" s="40" t="str">
        <f t="shared" si="6"/>
        <v>GPA</v>
      </c>
    </row>
    <row r="394" spans="1:11" ht="15" customHeight="1">
      <c r="A394">
        <v>7</v>
      </c>
      <c r="B394">
        <v>1942</v>
      </c>
      <c r="C394" t="s">
        <v>1994</v>
      </c>
      <c r="D394" t="s">
        <v>523</v>
      </c>
      <c r="E394" t="s">
        <v>524</v>
      </c>
      <c r="F394">
        <v>199</v>
      </c>
      <c r="G394">
        <v>4.09</v>
      </c>
      <c r="H394">
        <v>49</v>
      </c>
      <c r="I394">
        <v>80</v>
      </c>
      <c r="J394" t="s">
        <v>128</v>
      </c>
      <c r="K394" s="40" t="str">
        <f t="shared" si="6"/>
        <v>GPA</v>
      </c>
    </row>
    <row r="395" spans="1:11" ht="15" customHeight="1">
      <c r="A395">
        <v>7</v>
      </c>
      <c r="B395">
        <v>1942</v>
      </c>
      <c r="C395" t="s">
        <v>19</v>
      </c>
      <c r="D395" t="s">
        <v>475</v>
      </c>
      <c r="E395" t="s">
        <v>476</v>
      </c>
      <c r="F395">
        <v>1299</v>
      </c>
      <c r="G395">
        <v>28.93</v>
      </c>
      <c r="H395">
        <v>45</v>
      </c>
      <c r="I395">
        <v>22</v>
      </c>
      <c r="J395" t="s">
        <v>128</v>
      </c>
      <c r="K395" s="40" t="str">
        <f t="shared" si="6"/>
        <v>GPA</v>
      </c>
    </row>
    <row r="396" spans="1:11" ht="15" customHeight="1">
      <c r="A396">
        <v>7</v>
      </c>
      <c r="B396">
        <v>1942</v>
      </c>
      <c r="C396" t="s">
        <v>1994</v>
      </c>
      <c r="D396" t="s">
        <v>459</v>
      </c>
      <c r="E396" t="s">
        <v>460</v>
      </c>
      <c r="F396">
        <v>1728</v>
      </c>
      <c r="G396">
        <v>20.170000000000002</v>
      </c>
      <c r="H396">
        <v>86</v>
      </c>
      <c r="I396">
        <v>80</v>
      </c>
      <c r="J396" t="s">
        <v>128</v>
      </c>
      <c r="K396" s="40" t="str">
        <f t="shared" si="6"/>
        <v>GPA</v>
      </c>
    </row>
    <row r="397" spans="1:11" ht="15" customHeight="1">
      <c r="A397">
        <v>7</v>
      </c>
      <c r="B397">
        <v>1942</v>
      </c>
      <c r="C397" t="s">
        <v>1994</v>
      </c>
      <c r="D397" t="s">
        <v>2125</v>
      </c>
      <c r="E397" t="s">
        <v>2126</v>
      </c>
      <c r="F397">
        <v>5592</v>
      </c>
      <c r="G397">
        <v>72.06</v>
      </c>
      <c r="H397">
        <v>78</v>
      </c>
      <c r="I397">
        <v>80</v>
      </c>
      <c r="J397" t="s">
        <v>128</v>
      </c>
      <c r="K397" s="40" t="str">
        <f t="shared" si="6"/>
        <v>GPA</v>
      </c>
    </row>
    <row r="398" spans="1:11" ht="15" customHeight="1">
      <c r="A398">
        <v>7</v>
      </c>
      <c r="B398">
        <v>1942</v>
      </c>
      <c r="C398" t="s">
        <v>19</v>
      </c>
      <c r="D398" t="s">
        <v>477</v>
      </c>
      <c r="E398" t="s">
        <v>478</v>
      </c>
      <c r="F398">
        <v>1444</v>
      </c>
      <c r="G398">
        <v>24.58</v>
      </c>
      <c r="H398">
        <v>59</v>
      </c>
      <c r="I398">
        <v>22</v>
      </c>
      <c r="J398" t="s">
        <v>128</v>
      </c>
      <c r="K398" s="40" t="str">
        <f t="shared" si="6"/>
        <v>GPA</v>
      </c>
    </row>
    <row r="399" spans="1:11" ht="15" customHeight="1">
      <c r="A399">
        <v>7</v>
      </c>
      <c r="B399">
        <v>1942</v>
      </c>
      <c r="C399" t="s">
        <v>1994</v>
      </c>
      <c r="D399" t="s">
        <v>471</v>
      </c>
      <c r="E399" t="s">
        <v>472</v>
      </c>
      <c r="F399">
        <v>2743</v>
      </c>
      <c r="G399">
        <v>27.75</v>
      </c>
      <c r="H399">
        <v>99</v>
      </c>
      <c r="I399">
        <v>80</v>
      </c>
      <c r="J399" t="s">
        <v>128</v>
      </c>
      <c r="K399" s="40" t="str">
        <f t="shared" si="6"/>
        <v>GPA</v>
      </c>
    </row>
    <row r="400" spans="1:11" ht="15" customHeight="1">
      <c r="A400">
        <v>7</v>
      </c>
      <c r="B400">
        <v>1942</v>
      </c>
      <c r="C400" t="s">
        <v>19</v>
      </c>
      <c r="D400" t="s">
        <v>479</v>
      </c>
      <c r="E400" t="s">
        <v>480</v>
      </c>
      <c r="F400">
        <v>1678</v>
      </c>
      <c r="G400">
        <v>23.53</v>
      </c>
      <c r="H400">
        <v>71</v>
      </c>
      <c r="I400">
        <v>22</v>
      </c>
      <c r="J400" t="s">
        <v>128</v>
      </c>
      <c r="K400" s="40" t="str">
        <f t="shared" si="6"/>
        <v>GPA</v>
      </c>
    </row>
    <row r="401" spans="1:11" ht="15" customHeight="1">
      <c r="A401">
        <v>7</v>
      </c>
      <c r="B401">
        <v>1942</v>
      </c>
      <c r="C401" t="s">
        <v>1994</v>
      </c>
      <c r="D401" t="s">
        <v>435</v>
      </c>
      <c r="E401" t="s">
        <v>436</v>
      </c>
      <c r="F401">
        <v>337</v>
      </c>
      <c r="G401">
        <v>4.58</v>
      </c>
      <c r="H401">
        <v>74</v>
      </c>
      <c r="I401">
        <v>80</v>
      </c>
      <c r="J401" t="s">
        <v>128</v>
      </c>
      <c r="K401" s="40" t="str">
        <f t="shared" si="6"/>
        <v>GPA</v>
      </c>
    </row>
    <row r="402" spans="1:11" ht="15" customHeight="1">
      <c r="A402">
        <v>7</v>
      </c>
      <c r="B402">
        <v>1942</v>
      </c>
      <c r="C402" t="s">
        <v>22</v>
      </c>
      <c r="D402" t="s">
        <v>481</v>
      </c>
      <c r="E402" t="s">
        <v>482</v>
      </c>
      <c r="F402">
        <v>1720</v>
      </c>
      <c r="G402">
        <v>66.58</v>
      </c>
      <c r="H402">
        <v>26</v>
      </c>
      <c r="I402">
        <v>20</v>
      </c>
      <c r="J402" t="s">
        <v>128</v>
      </c>
      <c r="K402" s="40" t="str">
        <f t="shared" si="6"/>
        <v>GPA</v>
      </c>
    </row>
    <row r="403" spans="1:11" ht="15" customHeight="1">
      <c r="A403">
        <v>7</v>
      </c>
      <c r="B403">
        <v>1942</v>
      </c>
      <c r="C403" t="s">
        <v>1994</v>
      </c>
      <c r="D403" t="s">
        <v>481</v>
      </c>
      <c r="E403" t="s">
        <v>482</v>
      </c>
      <c r="F403">
        <v>2189</v>
      </c>
      <c r="G403">
        <v>14.73</v>
      </c>
      <c r="H403">
        <v>149</v>
      </c>
      <c r="I403">
        <v>80</v>
      </c>
      <c r="J403" t="s">
        <v>128</v>
      </c>
      <c r="K403" s="40" t="str">
        <f t="shared" si="6"/>
        <v>GPA</v>
      </c>
    </row>
    <row r="404" spans="1:11" ht="15" customHeight="1">
      <c r="A404">
        <v>7</v>
      </c>
      <c r="B404">
        <v>1942</v>
      </c>
      <c r="C404" t="s">
        <v>21</v>
      </c>
      <c r="D404" t="s">
        <v>2127</v>
      </c>
      <c r="E404" t="s">
        <v>2128</v>
      </c>
      <c r="F404">
        <v>1</v>
      </c>
      <c r="G404">
        <v>5.67</v>
      </c>
      <c r="H404">
        <v>0</v>
      </c>
      <c r="I404">
        <v>16</v>
      </c>
      <c r="J404" t="s">
        <v>128</v>
      </c>
      <c r="K404" s="40" t="str">
        <f t="shared" si="6"/>
        <v>GPA</v>
      </c>
    </row>
    <row r="405" spans="1:11" ht="15" customHeight="1">
      <c r="A405">
        <v>7</v>
      </c>
      <c r="B405">
        <v>1942</v>
      </c>
      <c r="C405" t="s">
        <v>21</v>
      </c>
      <c r="D405" t="s">
        <v>483</v>
      </c>
      <c r="E405" t="s">
        <v>484</v>
      </c>
      <c r="F405">
        <v>529</v>
      </c>
      <c r="G405">
        <v>38.31</v>
      </c>
      <c r="H405">
        <v>14</v>
      </c>
      <c r="I405">
        <v>16</v>
      </c>
      <c r="J405" t="s">
        <v>128</v>
      </c>
      <c r="K405" s="40" t="str">
        <f t="shared" si="6"/>
        <v>GPA</v>
      </c>
    </row>
    <row r="406" spans="1:11" ht="15" customHeight="1">
      <c r="A406">
        <v>7</v>
      </c>
      <c r="B406">
        <v>1942</v>
      </c>
      <c r="C406" t="s">
        <v>1994</v>
      </c>
      <c r="D406" t="s">
        <v>483</v>
      </c>
      <c r="E406" t="s">
        <v>484</v>
      </c>
      <c r="F406">
        <v>249</v>
      </c>
      <c r="G406">
        <v>2.68</v>
      </c>
      <c r="H406">
        <v>93</v>
      </c>
      <c r="I406">
        <v>80</v>
      </c>
      <c r="J406" t="s">
        <v>128</v>
      </c>
      <c r="K406" s="40" t="str">
        <f t="shared" si="6"/>
        <v>GPA</v>
      </c>
    </row>
    <row r="407" spans="1:11" ht="15" customHeight="1">
      <c r="A407">
        <v>7</v>
      </c>
      <c r="B407">
        <v>1942</v>
      </c>
      <c r="C407" t="s">
        <v>22</v>
      </c>
      <c r="D407" t="s">
        <v>485</v>
      </c>
      <c r="E407" t="s">
        <v>486</v>
      </c>
      <c r="F407">
        <v>1826</v>
      </c>
      <c r="G407">
        <v>76.5</v>
      </c>
      <c r="H407">
        <v>24</v>
      </c>
      <c r="I407">
        <v>20</v>
      </c>
      <c r="J407" t="s">
        <v>128</v>
      </c>
      <c r="K407" s="40" t="str">
        <f t="shared" si="6"/>
        <v>GPA</v>
      </c>
    </row>
    <row r="408" spans="1:11" ht="15" customHeight="1">
      <c r="A408">
        <v>7</v>
      </c>
      <c r="B408">
        <v>1942</v>
      </c>
      <c r="C408" t="s">
        <v>1994</v>
      </c>
      <c r="D408" t="s">
        <v>485</v>
      </c>
      <c r="E408" t="s">
        <v>486</v>
      </c>
      <c r="F408">
        <v>812</v>
      </c>
      <c r="G408">
        <v>6.48</v>
      </c>
      <c r="H408">
        <v>125</v>
      </c>
      <c r="I408">
        <v>80</v>
      </c>
      <c r="J408" t="s">
        <v>128</v>
      </c>
      <c r="K408" s="40" t="str">
        <f t="shared" si="6"/>
        <v>GPA</v>
      </c>
    </row>
    <row r="409" spans="1:11" ht="15" customHeight="1">
      <c r="A409">
        <v>7</v>
      </c>
      <c r="B409">
        <v>1942</v>
      </c>
      <c r="C409" t="s">
        <v>21</v>
      </c>
      <c r="D409" t="s">
        <v>487</v>
      </c>
      <c r="E409" t="s">
        <v>488</v>
      </c>
      <c r="F409">
        <v>2379</v>
      </c>
      <c r="G409">
        <v>91.83</v>
      </c>
      <c r="H409">
        <v>26</v>
      </c>
      <c r="I409">
        <v>16</v>
      </c>
      <c r="J409" t="s">
        <v>128</v>
      </c>
      <c r="K409" s="40" t="str">
        <f t="shared" si="6"/>
        <v>GPA</v>
      </c>
    </row>
    <row r="410" spans="1:11" ht="15" customHeight="1">
      <c r="A410">
        <v>7</v>
      </c>
      <c r="B410">
        <v>1942</v>
      </c>
      <c r="C410" t="s">
        <v>21</v>
      </c>
      <c r="D410" t="s">
        <v>489</v>
      </c>
      <c r="E410" t="s">
        <v>490</v>
      </c>
      <c r="F410">
        <v>188</v>
      </c>
      <c r="G410">
        <v>24.66</v>
      </c>
      <c r="H410">
        <v>8</v>
      </c>
      <c r="I410">
        <v>16</v>
      </c>
      <c r="J410" t="s">
        <v>128</v>
      </c>
      <c r="K410" s="40" t="str">
        <f t="shared" si="6"/>
        <v>GPA</v>
      </c>
    </row>
    <row r="411" spans="1:11" ht="15" customHeight="1">
      <c r="A411">
        <v>7</v>
      </c>
      <c r="B411">
        <v>1942</v>
      </c>
      <c r="C411" t="s">
        <v>1994</v>
      </c>
      <c r="D411" t="s">
        <v>489</v>
      </c>
      <c r="E411" t="s">
        <v>490</v>
      </c>
      <c r="F411">
        <v>1768</v>
      </c>
      <c r="G411">
        <v>18.36</v>
      </c>
      <c r="H411">
        <v>96</v>
      </c>
      <c r="I411">
        <v>80</v>
      </c>
      <c r="J411" t="s">
        <v>128</v>
      </c>
      <c r="K411" s="40" t="str">
        <f t="shared" si="6"/>
        <v>GPA</v>
      </c>
    </row>
    <row r="412" spans="1:11" ht="15" customHeight="1">
      <c r="A412">
        <v>7</v>
      </c>
      <c r="B412">
        <v>1942</v>
      </c>
      <c r="C412" t="s">
        <v>1994</v>
      </c>
      <c r="D412" t="s">
        <v>2129</v>
      </c>
      <c r="E412" t="s">
        <v>2130</v>
      </c>
      <c r="F412">
        <v>1311</v>
      </c>
      <c r="G412">
        <v>25.07</v>
      </c>
      <c r="H412">
        <v>52</v>
      </c>
      <c r="I412">
        <v>80</v>
      </c>
      <c r="J412" t="s">
        <v>128</v>
      </c>
      <c r="K412" s="40" t="str">
        <f t="shared" si="6"/>
        <v>GPA</v>
      </c>
    </row>
    <row r="413" spans="1:11" ht="15" customHeight="1">
      <c r="A413">
        <v>7</v>
      </c>
      <c r="B413">
        <v>1942</v>
      </c>
      <c r="C413" t="s">
        <v>1994</v>
      </c>
      <c r="D413" t="s">
        <v>2131</v>
      </c>
      <c r="E413" t="s">
        <v>2132</v>
      </c>
      <c r="F413">
        <v>10144</v>
      </c>
      <c r="G413">
        <v>86.09</v>
      </c>
      <c r="H413">
        <v>118</v>
      </c>
      <c r="I413">
        <v>80</v>
      </c>
      <c r="J413" t="s">
        <v>128</v>
      </c>
      <c r="K413" s="40" t="str">
        <f t="shared" si="6"/>
        <v>GPA</v>
      </c>
    </row>
    <row r="414" spans="1:11" ht="15" customHeight="1">
      <c r="A414">
        <v>7</v>
      </c>
      <c r="B414">
        <v>1942</v>
      </c>
      <c r="C414" t="s">
        <v>19</v>
      </c>
      <c r="D414" t="s">
        <v>491</v>
      </c>
      <c r="E414" t="s">
        <v>492</v>
      </c>
      <c r="F414">
        <v>1127</v>
      </c>
      <c r="G414">
        <v>21.44</v>
      </c>
      <c r="H414">
        <v>53</v>
      </c>
      <c r="I414">
        <v>22</v>
      </c>
      <c r="J414" t="s">
        <v>128</v>
      </c>
      <c r="K414" s="40" t="str">
        <f t="shared" si="6"/>
        <v>GPA</v>
      </c>
    </row>
    <row r="415" spans="1:11" ht="15" customHeight="1">
      <c r="A415">
        <v>7</v>
      </c>
      <c r="B415">
        <v>1942</v>
      </c>
      <c r="C415" t="s">
        <v>21</v>
      </c>
      <c r="D415" t="s">
        <v>493</v>
      </c>
      <c r="E415" t="s">
        <v>494</v>
      </c>
      <c r="F415">
        <v>30</v>
      </c>
      <c r="G415">
        <v>2.5499999999999998</v>
      </c>
      <c r="H415">
        <v>12</v>
      </c>
      <c r="I415">
        <v>16</v>
      </c>
      <c r="J415" t="s">
        <v>128</v>
      </c>
      <c r="K415" s="40" t="str">
        <f t="shared" si="6"/>
        <v>GPA</v>
      </c>
    </row>
    <row r="416" spans="1:11" ht="15" customHeight="1">
      <c r="A416">
        <v>7</v>
      </c>
      <c r="B416">
        <v>1942</v>
      </c>
      <c r="C416" t="s">
        <v>1994</v>
      </c>
      <c r="D416" t="s">
        <v>493</v>
      </c>
      <c r="E416" t="s">
        <v>494</v>
      </c>
      <c r="F416">
        <v>4591</v>
      </c>
      <c r="G416">
        <v>57.48</v>
      </c>
      <c r="H416">
        <v>80</v>
      </c>
      <c r="I416">
        <v>80</v>
      </c>
      <c r="J416" t="s">
        <v>128</v>
      </c>
      <c r="K416" s="40" t="str">
        <f t="shared" si="6"/>
        <v>GPA</v>
      </c>
    </row>
    <row r="417" spans="1:11" ht="15" customHeight="1">
      <c r="A417">
        <v>7</v>
      </c>
      <c r="B417">
        <v>1942</v>
      </c>
      <c r="C417" t="s">
        <v>19</v>
      </c>
      <c r="D417" t="s">
        <v>495</v>
      </c>
      <c r="E417" t="s">
        <v>496</v>
      </c>
      <c r="F417">
        <v>296</v>
      </c>
      <c r="G417">
        <v>19.93</v>
      </c>
      <c r="H417">
        <v>15</v>
      </c>
      <c r="I417">
        <v>22</v>
      </c>
      <c r="J417" t="s">
        <v>128</v>
      </c>
      <c r="K417" s="40" t="str">
        <f t="shared" si="6"/>
        <v>GPA</v>
      </c>
    </row>
    <row r="418" spans="1:11" ht="15" customHeight="1">
      <c r="A418">
        <v>7</v>
      </c>
      <c r="B418">
        <v>1942</v>
      </c>
      <c r="C418" t="s">
        <v>21</v>
      </c>
      <c r="D418" t="s">
        <v>495</v>
      </c>
      <c r="E418" t="s">
        <v>496</v>
      </c>
      <c r="F418">
        <v>127</v>
      </c>
      <c r="G418">
        <v>7.17</v>
      </c>
      <c r="H418">
        <v>18</v>
      </c>
      <c r="I418">
        <v>16</v>
      </c>
      <c r="J418" t="s">
        <v>128</v>
      </c>
      <c r="K418" s="40" t="str">
        <f t="shared" si="6"/>
        <v>GPA</v>
      </c>
    </row>
    <row r="419" spans="1:11" ht="15" customHeight="1">
      <c r="A419">
        <v>7</v>
      </c>
      <c r="B419">
        <v>1942</v>
      </c>
      <c r="C419" t="s">
        <v>1994</v>
      </c>
      <c r="D419" t="s">
        <v>495</v>
      </c>
      <c r="E419" t="s">
        <v>496</v>
      </c>
      <c r="F419">
        <v>151</v>
      </c>
      <c r="G419">
        <v>4.41</v>
      </c>
      <c r="H419">
        <v>34</v>
      </c>
      <c r="I419">
        <v>80</v>
      </c>
      <c r="J419" t="s">
        <v>128</v>
      </c>
      <c r="K419" s="40" t="str">
        <f t="shared" si="6"/>
        <v>GPA</v>
      </c>
    </row>
    <row r="420" spans="1:11" ht="15" customHeight="1">
      <c r="A420">
        <v>7</v>
      </c>
      <c r="B420">
        <v>1942</v>
      </c>
      <c r="C420" t="s">
        <v>21</v>
      </c>
      <c r="D420" t="s">
        <v>497</v>
      </c>
      <c r="E420" t="s">
        <v>498</v>
      </c>
      <c r="F420">
        <v>179</v>
      </c>
      <c r="G420">
        <v>10.14</v>
      </c>
      <c r="H420">
        <v>18</v>
      </c>
      <c r="I420">
        <v>16</v>
      </c>
      <c r="J420" t="s">
        <v>128</v>
      </c>
      <c r="K420" s="40" t="str">
        <f t="shared" si="6"/>
        <v>GPA</v>
      </c>
    </row>
    <row r="421" spans="1:11" ht="15" customHeight="1">
      <c r="A421">
        <v>7</v>
      </c>
      <c r="B421">
        <v>1942</v>
      </c>
      <c r="C421" t="s">
        <v>1994</v>
      </c>
      <c r="D421" t="s">
        <v>497</v>
      </c>
      <c r="E421" t="s">
        <v>498</v>
      </c>
      <c r="F421">
        <v>4194</v>
      </c>
      <c r="G421">
        <v>61.94</v>
      </c>
      <c r="H421">
        <v>68</v>
      </c>
      <c r="I421">
        <v>80</v>
      </c>
      <c r="J421" t="s">
        <v>128</v>
      </c>
      <c r="K421" s="40" t="str">
        <f t="shared" si="6"/>
        <v>GPA</v>
      </c>
    </row>
    <row r="422" spans="1:11" ht="15" customHeight="1">
      <c r="A422">
        <v>7</v>
      </c>
      <c r="B422">
        <v>1942</v>
      </c>
      <c r="C422" t="s">
        <v>21</v>
      </c>
      <c r="D422" t="s">
        <v>499</v>
      </c>
      <c r="E422" t="s">
        <v>500</v>
      </c>
      <c r="F422">
        <v>1946</v>
      </c>
      <c r="G422">
        <v>92.88</v>
      </c>
      <c r="H422">
        <v>21</v>
      </c>
      <c r="I422">
        <v>16</v>
      </c>
      <c r="J422" t="s">
        <v>128</v>
      </c>
      <c r="K422" s="40" t="str">
        <f t="shared" si="6"/>
        <v>GPA</v>
      </c>
    </row>
    <row r="423" spans="1:11" ht="15" customHeight="1">
      <c r="A423">
        <v>7</v>
      </c>
      <c r="B423">
        <v>1942</v>
      </c>
      <c r="C423" t="s">
        <v>1994</v>
      </c>
      <c r="D423" t="s">
        <v>499</v>
      </c>
      <c r="E423" t="s">
        <v>500</v>
      </c>
      <c r="F423">
        <v>803</v>
      </c>
      <c r="G423">
        <v>8.32</v>
      </c>
      <c r="H423">
        <v>97</v>
      </c>
      <c r="I423">
        <v>80</v>
      </c>
      <c r="J423" t="s">
        <v>128</v>
      </c>
      <c r="K423" s="40" t="str">
        <f t="shared" si="6"/>
        <v>GPA</v>
      </c>
    </row>
    <row r="424" spans="1:11" ht="15" customHeight="1">
      <c r="A424">
        <v>7</v>
      </c>
      <c r="B424">
        <v>1942</v>
      </c>
      <c r="C424" t="s">
        <v>22</v>
      </c>
      <c r="D424" t="s">
        <v>501</v>
      </c>
      <c r="E424" t="s">
        <v>502</v>
      </c>
      <c r="F424">
        <v>716</v>
      </c>
      <c r="G424">
        <v>47.75</v>
      </c>
      <c r="H424">
        <v>15</v>
      </c>
      <c r="I424">
        <v>20</v>
      </c>
      <c r="J424" t="s">
        <v>128</v>
      </c>
      <c r="K424" s="40" t="str">
        <f t="shared" si="6"/>
        <v>GPA</v>
      </c>
    </row>
    <row r="425" spans="1:11" ht="15" customHeight="1">
      <c r="A425">
        <v>7</v>
      </c>
      <c r="B425">
        <v>1942</v>
      </c>
      <c r="C425" t="s">
        <v>1994</v>
      </c>
      <c r="D425" t="s">
        <v>501</v>
      </c>
      <c r="E425" t="s">
        <v>502</v>
      </c>
      <c r="F425">
        <v>614</v>
      </c>
      <c r="G425">
        <v>7.81</v>
      </c>
      <c r="H425">
        <v>79</v>
      </c>
      <c r="I425">
        <v>80</v>
      </c>
      <c r="J425" t="s">
        <v>128</v>
      </c>
      <c r="K425" s="40" t="str">
        <f t="shared" si="6"/>
        <v>GPA</v>
      </c>
    </row>
    <row r="426" spans="1:11" ht="15" customHeight="1">
      <c r="A426">
        <v>7</v>
      </c>
      <c r="B426">
        <v>1942</v>
      </c>
      <c r="C426" t="s">
        <v>19</v>
      </c>
      <c r="D426" t="s">
        <v>503</v>
      </c>
      <c r="E426" t="s">
        <v>504</v>
      </c>
      <c r="F426">
        <v>96</v>
      </c>
      <c r="G426">
        <v>19.649999999999999</v>
      </c>
      <c r="H426">
        <v>5</v>
      </c>
      <c r="I426">
        <v>22</v>
      </c>
      <c r="J426" t="s">
        <v>128</v>
      </c>
      <c r="K426" s="40" t="str">
        <f t="shared" si="6"/>
        <v>GPA</v>
      </c>
    </row>
    <row r="427" spans="1:11" ht="15" customHeight="1">
      <c r="A427">
        <v>7</v>
      </c>
      <c r="B427">
        <v>1942</v>
      </c>
      <c r="C427" t="s">
        <v>1994</v>
      </c>
      <c r="D427" t="s">
        <v>491</v>
      </c>
      <c r="E427" t="s">
        <v>492</v>
      </c>
      <c r="F427">
        <v>190</v>
      </c>
      <c r="G427">
        <v>3.62</v>
      </c>
      <c r="H427">
        <v>52</v>
      </c>
      <c r="I427">
        <v>80</v>
      </c>
      <c r="J427" t="s">
        <v>128</v>
      </c>
      <c r="K427" s="40" t="str">
        <f t="shared" si="6"/>
        <v>GPA</v>
      </c>
    </row>
    <row r="428" spans="1:11" ht="15" customHeight="1">
      <c r="A428">
        <v>7</v>
      </c>
      <c r="B428">
        <v>1942</v>
      </c>
      <c r="C428" t="s">
        <v>1994</v>
      </c>
      <c r="D428" t="s">
        <v>2133</v>
      </c>
      <c r="E428" t="s">
        <v>2134</v>
      </c>
      <c r="F428">
        <v>1492</v>
      </c>
      <c r="G428">
        <v>18.47</v>
      </c>
      <c r="H428">
        <v>81</v>
      </c>
      <c r="I428">
        <v>80</v>
      </c>
      <c r="J428" t="s">
        <v>128</v>
      </c>
      <c r="K428" s="40" t="str">
        <f t="shared" si="6"/>
        <v>GPA</v>
      </c>
    </row>
    <row r="429" spans="1:11" ht="15" customHeight="1">
      <c r="A429">
        <v>7</v>
      </c>
      <c r="B429">
        <v>1942</v>
      </c>
      <c r="C429" t="s">
        <v>19</v>
      </c>
      <c r="D429" t="s">
        <v>505</v>
      </c>
      <c r="E429" t="s">
        <v>506</v>
      </c>
      <c r="F429">
        <v>1169</v>
      </c>
      <c r="G429">
        <v>18.72</v>
      </c>
      <c r="H429">
        <v>62</v>
      </c>
      <c r="I429">
        <v>22</v>
      </c>
      <c r="J429" t="s">
        <v>128</v>
      </c>
      <c r="K429" s="40" t="str">
        <f t="shared" si="6"/>
        <v>GPA</v>
      </c>
    </row>
    <row r="430" spans="1:11" ht="15" customHeight="1">
      <c r="A430">
        <v>7</v>
      </c>
      <c r="B430">
        <v>1942</v>
      </c>
      <c r="C430" t="s">
        <v>1994</v>
      </c>
      <c r="D430" t="s">
        <v>475</v>
      </c>
      <c r="E430" t="s">
        <v>476</v>
      </c>
      <c r="F430">
        <v>1781</v>
      </c>
      <c r="G430">
        <v>27.06</v>
      </c>
      <c r="H430">
        <v>66</v>
      </c>
      <c r="I430">
        <v>80</v>
      </c>
      <c r="J430" t="s">
        <v>128</v>
      </c>
      <c r="K430" s="40" t="str">
        <f t="shared" si="6"/>
        <v>GPA</v>
      </c>
    </row>
    <row r="431" spans="1:11" ht="15" customHeight="1">
      <c r="A431">
        <v>7</v>
      </c>
      <c r="B431">
        <v>1942</v>
      </c>
      <c r="C431" t="s">
        <v>1994</v>
      </c>
      <c r="D431" t="s">
        <v>2135</v>
      </c>
      <c r="E431" t="s">
        <v>2136</v>
      </c>
      <c r="F431">
        <v>2891</v>
      </c>
      <c r="G431">
        <v>47.51</v>
      </c>
      <c r="H431">
        <v>61</v>
      </c>
      <c r="I431">
        <v>80</v>
      </c>
      <c r="J431" t="s">
        <v>128</v>
      </c>
      <c r="K431" s="40" t="str">
        <f t="shared" si="6"/>
        <v>GPA</v>
      </c>
    </row>
    <row r="432" spans="1:11" ht="15" customHeight="1">
      <c r="A432">
        <v>7</v>
      </c>
      <c r="B432">
        <v>1942</v>
      </c>
      <c r="C432" t="s">
        <v>19</v>
      </c>
      <c r="D432" t="s">
        <v>507</v>
      </c>
      <c r="E432" t="s">
        <v>508</v>
      </c>
      <c r="F432">
        <v>722</v>
      </c>
      <c r="G432">
        <v>17.28</v>
      </c>
      <c r="H432">
        <v>42</v>
      </c>
      <c r="I432">
        <v>22</v>
      </c>
      <c r="J432" t="s">
        <v>128</v>
      </c>
      <c r="K432" s="40" t="str">
        <f t="shared" si="6"/>
        <v>GPA</v>
      </c>
    </row>
    <row r="433" spans="1:11" ht="15" customHeight="1">
      <c r="A433">
        <v>7</v>
      </c>
      <c r="B433">
        <v>1942</v>
      </c>
      <c r="C433" t="s">
        <v>21</v>
      </c>
      <c r="D433" t="s">
        <v>479</v>
      </c>
      <c r="E433" t="s">
        <v>480</v>
      </c>
      <c r="F433">
        <v>48</v>
      </c>
      <c r="G433">
        <v>3.71</v>
      </c>
      <c r="H433">
        <v>13</v>
      </c>
      <c r="I433">
        <v>16</v>
      </c>
      <c r="J433" t="s">
        <v>128</v>
      </c>
      <c r="K433" s="40" t="str">
        <f t="shared" si="6"/>
        <v>GPA</v>
      </c>
    </row>
    <row r="434" spans="1:11" ht="15" customHeight="1">
      <c r="A434">
        <v>7</v>
      </c>
      <c r="B434">
        <v>1942</v>
      </c>
      <c r="C434" t="s">
        <v>1994</v>
      </c>
      <c r="D434" t="s">
        <v>479</v>
      </c>
      <c r="E434" t="s">
        <v>480</v>
      </c>
      <c r="F434">
        <v>1273</v>
      </c>
      <c r="G434">
        <v>14.6</v>
      </c>
      <c r="H434">
        <v>87</v>
      </c>
      <c r="I434">
        <v>80</v>
      </c>
      <c r="J434" t="s">
        <v>128</v>
      </c>
      <c r="K434" s="40" t="str">
        <f t="shared" si="6"/>
        <v>GPA</v>
      </c>
    </row>
    <row r="435" spans="1:11" ht="15" customHeight="1">
      <c r="A435">
        <v>7</v>
      </c>
      <c r="B435">
        <v>1942</v>
      </c>
      <c r="C435" t="s">
        <v>22</v>
      </c>
      <c r="D435" t="s">
        <v>509</v>
      </c>
      <c r="E435" t="s">
        <v>510</v>
      </c>
      <c r="F435">
        <v>1698</v>
      </c>
      <c r="G435">
        <v>66.73</v>
      </c>
      <c r="H435">
        <v>25</v>
      </c>
      <c r="I435">
        <v>20</v>
      </c>
      <c r="J435" t="s">
        <v>128</v>
      </c>
      <c r="K435" s="40" t="str">
        <f t="shared" si="6"/>
        <v>GPA</v>
      </c>
    </row>
    <row r="436" spans="1:11" ht="15" customHeight="1">
      <c r="A436">
        <v>7</v>
      </c>
      <c r="B436">
        <v>1942</v>
      </c>
      <c r="C436" t="s">
        <v>1994</v>
      </c>
      <c r="D436" t="s">
        <v>509</v>
      </c>
      <c r="E436" t="s">
        <v>510</v>
      </c>
      <c r="F436">
        <v>322</v>
      </c>
      <c r="G436">
        <v>2.92</v>
      </c>
      <c r="H436">
        <v>110</v>
      </c>
      <c r="I436">
        <v>80</v>
      </c>
      <c r="J436" t="s">
        <v>128</v>
      </c>
      <c r="K436" s="40" t="str">
        <f t="shared" si="6"/>
        <v>GPA</v>
      </c>
    </row>
    <row r="437" spans="1:11" ht="15" customHeight="1">
      <c r="A437">
        <v>7</v>
      </c>
      <c r="B437">
        <v>1942</v>
      </c>
      <c r="C437" t="s">
        <v>22</v>
      </c>
      <c r="D437" t="s">
        <v>511</v>
      </c>
      <c r="E437" t="s">
        <v>512</v>
      </c>
      <c r="F437">
        <v>1932</v>
      </c>
      <c r="G437">
        <v>65.099999999999994</v>
      </c>
      <c r="H437">
        <v>30</v>
      </c>
      <c r="I437">
        <v>20</v>
      </c>
      <c r="J437" t="s">
        <v>128</v>
      </c>
      <c r="K437" s="40" t="str">
        <f t="shared" si="6"/>
        <v>GPA</v>
      </c>
    </row>
    <row r="438" spans="1:11" ht="15" customHeight="1">
      <c r="A438">
        <v>7</v>
      </c>
      <c r="B438">
        <v>1942</v>
      </c>
      <c r="C438" t="s">
        <v>1994</v>
      </c>
      <c r="D438" t="s">
        <v>511</v>
      </c>
      <c r="E438" t="s">
        <v>512</v>
      </c>
      <c r="F438">
        <v>41</v>
      </c>
      <c r="G438">
        <v>0.23</v>
      </c>
      <c r="H438">
        <v>178</v>
      </c>
      <c r="I438">
        <v>80</v>
      </c>
      <c r="J438" t="s">
        <v>128</v>
      </c>
      <c r="K438" s="40" t="str">
        <f t="shared" si="6"/>
        <v>GPA</v>
      </c>
    </row>
    <row r="439" spans="1:11" ht="15" customHeight="1">
      <c r="A439">
        <v>7</v>
      </c>
      <c r="B439">
        <v>1942</v>
      </c>
      <c r="C439" t="s">
        <v>1994</v>
      </c>
      <c r="D439" t="s">
        <v>2137</v>
      </c>
      <c r="E439" t="s">
        <v>2138</v>
      </c>
      <c r="F439">
        <v>5004</v>
      </c>
      <c r="G439">
        <v>64.680000000000007</v>
      </c>
      <c r="H439">
        <v>77</v>
      </c>
      <c r="I439">
        <v>80</v>
      </c>
      <c r="J439" t="s">
        <v>128</v>
      </c>
      <c r="K439" s="40" t="str">
        <f t="shared" si="6"/>
        <v>GPA</v>
      </c>
    </row>
    <row r="440" spans="1:11" ht="15" customHeight="1">
      <c r="A440">
        <v>7</v>
      </c>
      <c r="B440">
        <v>1942</v>
      </c>
      <c r="C440" t="s">
        <v>21</v>
      </c>
      <c r="D440" t="s">
        <v>513</v>
      </c>
      <c r="E440" t="s">
        <v>514</v>
      </c>
      <c r="F440">
        <v>3</v>
      </c>
      <c r="G440">
        <v>0.05</v>
      </c>
      <c r="H440">
        <v>60</v>
      </c>
      <c r="I440">
        <v>16</v>
      </c>
      <c r="J440" t="s">
        <v>128</v>
      </c>
      <c r="K440" s="40" t="str">
        <f t="shared" si="6"/>
        <v>GPA</v>
      </c>
    </row>
    <row r="441" spans="1:11" ht="15" customHeight="1">
      <c r="A441">
        <v>7</v>
      </c>
      <c r="B441">
        <v>1942</v>
      </c>
      <c r="C441" t="s">
        <v>19</v>
      </c>
      <c r="D441" t="s">
        <v>515</v>
      </c>
      <c r="E441" t="s">
        <v>516</v>
      </c>
      <c r="F441">
        <v>98</v>
      </c>
      <c r="G441">
        <v>16.37</v>
      </c>
      <c r="H441">
        <v>6</v>
      </c>
      <c r="I441">
        <v>22</v>
      </c>
      <c r="J441" t="s">
        <v>128</v>
      </c>
      <c r="K441" s="40" t="str">
        <f t="shared" si="6"/>
        <v>GPA</v>
      </c>
    </row>
    <row r="442" spans="1:11" ht="15" customHeight="1">
      <c r="A442">
        <v>7</v>
      </c>
      <c r="B442">
        <v>1942</v>
      </c>
      <c r="C442" t="s">
        <v>1994</v>
      </c>
      <c r="D442" t="s">
        <v>545</v>
      </c>
      <c r="E442" t="s">
        <v>546</v>
      </c>
      <c r="F442">
        <v>1280</v>
      </c>
      <c r="G442">
        <v>17.98</v>
      </c>
      <c r="H442">
        <v>71</v>
      </c>
      <c r="I442">
        <v>80</v>
      </c>
      <c r="J442" t="s">
        <v>128</v>
      </c>
      <c r="K442" s="40" t="str">
        <f t="shared" si="6"/>
        <v>GPA</v>
      </c>
    </row>
    <row r="443" spans="1:11" ht="15" customHeight="1">
      <c r="A443">
        <v>7</v>
      </c>
      <c r="B443">
        <v>1942</v>
      </c>
      <c r="C443" t="s">
        <v>19</v>
      </c>
      <c r="D443" t="s">
        <v>517</v>
      </c>
      <c r="E443" t="s">
        <v>518</v>
      </c>
      <c r="F443">
        <v>1142</v>
      </c>
      <c r="G443">
        <v>15.59</v>
      </c>
      <c r="H443">
        <v>73</v>
      </c>
      <c r="I443">
        <v>22</v>
      </c>
      <c r="J443" t="s">
        <v>128</v>
      </c>
      <c r="K443" s="40" t="str">
        <f t="shared" si="6"/>
        <v>GPA</v>
      </c>
    </row>
    <row r="444" spans="1:11" ht="15" customHeight="1">
      <c r="A444">
        <v>7</v>
      </c>
      <c r="B444">
        <v>1942</v>
      </c>
      <c r="C444" t="s">
        <v>20</v>
      </c>
      <c r="D444" t="s">
        <v>519</v>
      </c>
      <c r="E444" t="s">
        <v>520</v>
      </c>
      <c r="F444">
        <v>167</v>
      </c>
      <c r="G444">
        <v>35.590000000000003</v>
      </c>
      <c r="H444">
        <v>5</v>
      </c>
      <c r="I444">
        <v>17</v>
      </c>
      <c r="J444" t="s">
        <v>128</v>
      </c>
      <c r="K444" s="40" t="str">
        <f t="shared" si="6"/>
        <v>GPA</v>
      </c>
    </row>
    <row r="445" spans="1:11" ht="15" customHeight="1">
      <c r="A445">
        <v>7</v>
      </c>
      <c r="B445">
        <v>1942</v>
      </c>
      <c r="C445" t="s">
        <v>1994</v>
      </c>
      <c r="D445" t="s">
        <v>519</v>
      </c>
      <c r="E445" t="s">
        <v>520</v>
      </c>
      <c r="F445">
        <v>1082</v>
      </c>
      <c r="G445">
        <v>22.36</v>
      </c>
      <c r="H445">
        <v>48</v>
      </c>
      <c r="I445">
        <v>80</v>
      </c>
      <c r="J445" t="s">
        <v>128</v>
      </c>
      <c r="K445" s="40" t="str">
        <f t="shared" si="6"/>
        <v>GPA</v>
      </c>
    </row>
    <row r="446" spans="1:11" ht="15" customHeight="1">
      <c r="A446">
        <v>7</v>
      </c>
      <c r="B446">
        <v>1942</v>
      </c>
      <c r="C446" t="s">
        <v>1994</v>
      </c>
      <c r="D446" t="s">
        <v>2139</v>
      </c>
      <c r="E446" t="s">
        <v>2140</v>
      </c>
      <c r="F446">
        <v>7402</v>
      </c>
      <c r="G446">
        <v>89.93</v>
      </c>
      <c r="H446">
        <v>82</v>
      </c>
      <c r="I446">
        <v>80</v>
      </c>
      <c r="J446" t="s">
        <v>128</v>
      </c>
      <c r="K446" s="40" t="str">
        <f t="shared" si="6"/>
        <v>GPA</v>
      </c>
    </row>
    <row r="447" spans="1:11" ht="15" customHeight="1">
      <c r="A447">
        <v>7</v>
      </c>
      <c r="B447">
        <v>1942</v>
      </c>
      <c r="C447" t="s">
        <v>19</v>
      </c>
      <c r="D447" t="s">
        <v>521</v>
      </c>
      <c r="E447" t="s">
        <v>522</v>
      </c>
      <c r="F447">
        <v>1560</v>
      </c>
      <c r="G447">
        <v>12.91</v>
      </c>
      <c r="H447">
        <v>121</v>
      </c>
      <c r="I447">
        <v>22</v>
      </c>
      <c r="J447" t="s">
        <v>128</v>
      </c>
      <c r="K447" s="40" t="str">
        <f t="shared" si="6"/>
        <v>GPA</v>
      </c>
    </row>
    <row r="448" spans="1:11" ht="15" customHeight="1">
      <c r="A448">
        <v>7</v>
      </c>
      <c r="B448">
        <v>1942</v>
      </c>
      <c r="C448" t="s">
        <v>1994</v>
      </c>
      <c r="D448" t="s">
        <v>517</v>
      </c>
      <c r="E448" t="s">
        <v>518</v>
      </c>
      <c r="F448">
        <v>2070</v>
      </c>
      <c r="G448">
        <v>17.64</v>
      </c>
      <c r="H448">
        <v>117</v>
      </c>
      <c r="I448">
        <v>80</v>
      </c>
      <c r="J448" t="s">
        <v>128</v>
      </c>
      <c r="K448" s="40" t="str">
        <f t="shared" si="6"/>
        <v>GPA</v>
      </c>
    </row>
    <row r="449" spans="1:11" ht="15" customHeight="1">
      <c r="A449">
        <v>7</v>
      </c>
      <c r="B449">
        <v>1942</v>
      </c>
      <c r="C449" t="s">
        <v>1994</v>
      </c>
      <c r="D449" t="s">
        <v>2141</v>
      </c>
      <c r="E449" t="s">
        <v>2142</v>
      </c>
      <c r="F449">
        <v>12431</v>
      </c>
      <c r="G449">
        <v>98.71</v>
      </c>
      <c r="H449">
        <v>126</v>
      </c>
      <c r="I449">
        <v>80</v>
      </c>
      <c r="J449" t="s">
        <v>128</v>
      </c>
      <c r="K449" s="40" t="str">
        <f t="shared" si="6"/>
        <v>GPA</v>
      </c>
    </row>
    <row r="450" spans="1:11" ht="15" customHeight="1">
      <c r="A450">
        <v>7</v>
      </c>
      <c r="B450">
        <v>1942</v>
      </c>
      <c r="C450" t="s">
        <v>19</v>
      </c>
      <c r="D450" t="s">
        <v>523</v>
      </c>
      <c r="E450" t="s">
        <v>524</v>
      </c>
      <c r="F450">
        <v>391</v>
      </c>
      <c r="G450">
        <v>10.85</v>
      </c>
      <c r="H450">
        <v>36</v>
      </c>
      <c r="I450">
        <v>22</v>
      </c>
      <c r="J450" t="s">
        <v>128</v>
      </c>
      <c r="K450" s="40" t="str">
        <f t="shared" ref="K450:K513" si="7">IF(J450&lt;&gt;"",IF(OR(UPPER(J450)="TERCEIRO",UPPER(J450)="TERCEIRA"),"TERCEIRA",IF(UPPER(J450)="GPA","GPA",J450)),IF(LEFT(D450,1)="T","TERCEIRA","GPA"))</f>
        <v>GPA</v>
      </c>
    </row>
    <row r="451" spans="1:11" ht="15" customHeight="1">
      <c r="A451">
        <v>7</v>
      </c>
      <c r="B451">
        <v>1942</v>
      </c>
      <c r="C451" t="s">
        <v>1994</v>
      </c>
      <c r="D451" t="s">
        <v>469</v>
      </c>
      <c r="E451" t="s">
        <v>470</v>
      </c>
      <c r="F451">
        <v>2043</v>
      </c>
      <c r="G451">
        <v>12.43</v>
      </c>
      <c r="H451">
        <v>164</v>
      </c>
      <c r="I451">
        <v>80</v>
      </c>
      <c r="J451" t="s">
        <v>128</v>
      </c>
      <c r="K451" s="40" t="str">
        <f t="shared" si="7"/>
        <v>GPA</v>
      </c>
    </row>
    <row r="452" spans="1:11" ht="15" customHeight="1">
      <c r="A452">
        <v>7</v>
      </c>
      <c r="B452">
        <v>1942</v>
      </c>
      <c r="C452" t="s">
        <v>21</v>
      </c>
      <c r="D452" t="s">
        <v>525</v>
      </c>
      <c r="E452" t="s">
        <v>526</v>
      </c>
      <c r="F452">
        <v>534</v>
      </c>
      <c r="G452">
        <v>42.6</v>
      </c>
      <c r="H452">
        <v>13</v>
      </c>
      <c r="I452">
        <v>16</v>
      </c>
      <c r="J452" t="s">
        <v>128</v>
      </c>
      <c r="K452" s="40" t="str">
        <f t="shared" si="7"/>
        <v>GPA</v>
      </c>
    </row>
    <row r="453" spans="1:11" ht="15" customHeight="1">
      <c r="A453">
        <v>7</v>
      </c>
      <c r="B453">
        <v>1942</v>
      </c>
      <c r="C453" t="s">
        <v>1994</v>
      </c>
      <c r="D453" t="s">
        <v>2143</v>
      </c>
      <c r="E453" t="s">
        <v>2144</v>
      </c>
      <c r="F453">
        <v>15660</v>
      </c>
      <c r="G453">
        <v>141.88</v>
      </c>
      <c r="H453">
        <v>110</v>
      </c>
      <c r="I453">
        <v>80</v>
      </c>
      <c r="J453" t="s">
        <v>128</v>
      </c>
      <c r="K453" s="40" t="str">
        <f t="shared" si="7"/>
        <v>GPA</v>
      </c>
    </row>
    <row r="454" spans="1:11" ht="15" customHeight="1">
      <c r="A454">
        <v>7</v>
      </c>
      <c r="B454">
        <v>1942</v>
      </c>
      <c r="C454" t="s">
        <v>1994</v>
      </c>
      <c r="D454" t="s">
        <v>2145</v>
      </c>
      <c r="E454" t="s">
        <v>2146</v>
      </c>
      <c r="F454">
        <v>9481</v>
      </c>
      <c r="G454">
        <v>104.22</v>
      </c>
      <c r="H454">
        <v>91</v>
      </c>
      <c r="I454">
        <v>80</v>
      </c>
      <c r="J454" t="s">
        <v>128</v>
      </c>
      <c r="K454" s="40" t="str">
        <f t="shared" si="7"/>
        <v>GPA</v>
      </c>
    </row>
    <row r="455" spans="1:11" ht="15" customHeight="1">
      <c r="A455">
        <v>7</v>
      </c>
      <c r="B455">
        <v>1942</v>
      </c>
      <c r="C455" t="s">
        <v>1994</v>
      </c>
      <c r="D455" t="s">
        <v>2147</v>
      </c>
      <c r="E455" t="s">
        <v>2148</v>
      </c>
      <c r="F455">
        <v>9165</v>
      </c>
      <c r="G455">
        <v>60.49</v>
      </c>
      <c r="H455">
        <v>152</v>
      </c>
      <c r="I455">
        <v>80</v>
      </c>
      <c r="J455" t="s">
        <v>128</v>
      </c>
      <c r="K455" s="40" t="str">
        <f t="shared" si="7"/>
        <v>GPA</v>
      </c>
    </row>
    <row r="456" spans="1:11" ht="15" customHeight="1">
      <c r="A456">
        <v>7</v>
      </c>
      <c r="B456">
        <v>1942</v>
      </c>
      <c r="C456" t="s">
        <v>1994</v>
      </c>
      <c r="D456" t="s">
        <v>2149</v>
      </c>
      <c r="E456" t="s">
        <v>2150</v>
      </c>
      <c r="F456">
        <v>3255</v>
      </c>
      <c r="G456">
        <v>46.61</v>
      </c>
      <c r="H456">
        <v>70</v>
      </c>
      <c r="I456">
        <v>80</v>
      </c>
      <c r="J456" t="s">
        <v>128</v>
      </c>
      <c r="K456" s="40" t="str">
        <f t="shared" si="7"/>
        <v>GPA</v>
      </c>
    </row>
    <row r="457" spans="1:11" ht="15" customHeight="1">
      <c r="A457">
        <v>7</v>
      </c>
      <c r="B457">
        <v>1942</v>
      </c>
      <c r="C457" t="s">
        <v>1994</v>
      </c>
      <c r="D457" t="s">
        <v>1716</v>
      </c>
      <c r="E457" t="s">
        <v>1717</v>
      </c>
      <c r="F457">
        <v>930</v>
      </c>
      <c r="G457">
        <v>9.32</v>
      </c>
      <c r="H457">
        <v>100</v>
      </c>
      <c r="I457">
        <v>80</v>
      </c>
      <c r="J457" t="s">
        <v>128</v>
      </c>
      <c r="K457" s="40" t="str">
        <f t="shared" si="7"/>
        <v>GPA</v>
      </c>
    </row>
    <row r="458" spans="1:11" ht="15" customHeight="1">
      <c r="A458">
        <v>7</v>
      </c>
      <c r="B458">
        <v>1942</v>
      </c>
      <c r="C458" t="s">
        <v>19</v>
      </c>
      <c r="D458" t="s">
        <v>493</v>
      </c>
      <c r="E458" t="s">
        <v>494</v>
      </c>
      <c r="F458">
        <v>193</v>
      </c>
      <c r="G458">
        <v>10.35</v>
      </c>
      <c r="H458">
        <v>19</v>
      </c>
      <c r="I458">
        <v>22</v>
      </c>
      <c r="J458" t="s">
        <v>128</v>
      </c>
      <c r="K458" s="40" t="str">
        <f t="shared" si="7"/>
        <v>GPA</v>
      </c>
    </row>
    <row r="459" spans="1:11" ht="15" customHeight="1">
      <c r="A459">
        <v>7</v>
      </c>
      <c r="B459">
        <v>1942</v>
      </c>
      <c r="C459" t="s">
        <v>1994</v>
      </c>
      <c r="D459" t="s">
        <v>515</v>
      </c>
      <c r="E459" t="s">
        <v>516</v>
      </c>
      <c r="F459">
        <v>8617</v>
      </c>
      <c r="G459">
        <v>124.74</v>
      </c>
      <c r="H459">
        <v>69</v>
      </c>
      <c r="I459">
        <v>80</v>
      </c>
      <c r="J459" t="s">
        <v>128</v>
      </c>
      <c r="K459" s="40" t="str">
        <f t="shared" si="7"/>
        <v>GPA</v>
      </c>
    </row>
    <row r="460" spans="1:11" ht="15" customHeight="1">
      <c r="A460">
        <v>7</v>
      </c>
      <c r="B460">
        <v>1942</v>
      </c>
      <c r="C460" t="s">
        <v>19</v>
      </c>
      <c r="D460" t="s">
        <v>527</v>
      </c>
      <c r="E460" t="s">
        <v>528</v>
      </c>
      <c r="F460">
        <v>968</v>
      </c>
      <c r="G460">
        <v>9.26</v>
      </c>
      <c r="H460">
        <v>105</v>
      </c>
      <c r="I460">
        <v>22</v>
      </c>
      <c r="J460" t="s">
        <v>128</v>
      </c>
      <c r="K460" s="40" t="str">
        <f t="shared" si="7"/>
        <v>GPA</v>
      </c>
    </row>
    <row r="461" spans="1:11" ht="15" customHeight="1">
      <c r="A461">
        <v>7</v>
      </c>
      <c r="B461">
        <v>1942</v>
      </c>
      <c r="C461" t="s">
        <v>1994</v>
      </c>
      <c r="D461" t="s">
        <v>533</v>
      </c>
      <c r="E461" t="s">
        <v>534</v>
      </c>
      <c r="F461">
        <v>2969</v>
      </c>
      <c r="G461">
        <v>26.69</v>
      </c>
      <c r="H461">
        <v>111</v>
      </c>
      <c r="I461">
        <v>80</v>
      </c>
      <c r="J461" t="s">
        <v>128</v>
      </c>
      <c r="K461" s="40" t="str">
        <f t="shared" si="7"/>
        <v>GPA</v>
      </c>
    </row>
    <row r="462" spans="1:11" ht="15" customHeight="1">
      <c r="A462">
        <v>7</v>
      </c>
      <c r="B462">
        <v>1942</v>
      </c>
      <c r="C462" t="s">
        <v>21</v>
      </c>
      <c r="D462" t="s">
        <v>529</v>
      </c>
      <c r="E462" t="s">
        <v>530</v>
      </c>
      <c r="F462">
        <v>1692</v>
      </c>
      <c r="G462">
        <v>91.37</v>
      </c>
      <c r="H462">
        <v>19</v>
      </c>
      <c r="I462">
        <v>16</v>
      </c>
      <c r="J462" t="s">
        <v>128</v>
      </c>
      <c r="K462" s="40" t="str">
        <f t="shared" si="7"/>
        <v>GPA</v>
      </c>
    </row>
    <row r="463" spans="1:11" ht="15" customHeight="1">
      <c r="A463">
        <v>7</v>
      </c>
      <c r="B463">
        <v>1942</v>
      </c>
      <c r="C463" t="s">
        <v>1994</v>
      </c>
      <c r="D463" t="s">
        <v>529</v>
      </c>
      <c r="E463" t="s">
        <v>530</v>
      </c>
      <c r="F463">
        <v>366</v>
      </c>
      <c r="G463">
        <v>4.37</v>
      </c>
      <c r="H463">
        <v>84</v>
      </c>
      <c r="I463">
        <v>80</v>
      </c>
      <c r="J463" t="s">
        <v>128</v>
      </c>
      <c r="K463" s="40" t="str">
        <f t="shared" si="7"/>
        <v>GPA</v>
      </c>
    </row>
    <row r="464" spans="1:11" ht="15" customHeight="1">
      <c r="A464">
        <v>7</v>
      </c>
      <c r="B464">
        <v>1942</v>
      </c>
      <c r="C464" t="s">
        <v>22</v>
      </c>
      <c r="D464" t="s">
        <v>531</v>
      </c>
      <c r="E464" t="s">
        <v>532</v>
      </c>
      <c r="F464">
        <v>1348</v>
      </c>
      <c r="G464">
        <v>70.010000000000005</v>
      </c>
      <c r="H464">
        <v>19</v>
      </c>
      <c r="I464">
        <v>20</v>
      </c>
      <c r="J464" t="s">
        <v>128</v>
      </c>
      <c r="K464" s="40" t="str">
        <f t="shared" si="7"/>
        <v>GPA</v>
      </c>
    </row>
    <row r="465" spans="1:11" ht="15" customHeight="1">
      <c r="A465">
        <v>7</v>
      </c>
      <c r="B465">
        <v>1942</v>
      </c>
      <c r="C465" t="s">
        <v>1994</v>
      </c>
      <c r="D465" t="s">
        <v>531</v>
      </c>
      <c r="E465" t="s">
        <v>532</v>
      </c>
      <c r="F465">
        <v>755</v>
      </c>
      <c r="G465">
        <v>4.78</v>
      </c>
      <c r="H465">
        <v>158</v>
      </c>
      <c r="I465">
        <v>80</v>
      </c>
      <c r="J465" t="s">
        <v>128</v>
      </c>
      <c r="K465" s="40" t="str">
        <f t="shared" si="7"/>
        <v>GPA</v>
      </c>
    </row>
    <row r="466" spans="1:11" ht="15" customHeight="1">
      <c r="A466">
        <v>7</v>
      </c>
      <c r="B466">
        <v>1942</v>
      </c>
      <c r="C466" t="s">
        <v>1994</v>
      </c>
      <c r="D466" t="s">
        <v>2151</v>
      </c>
      <c r="E466" t="s">
        <v>2152</v>
      </c>
      <c r="F466">
        <v>3232</v>
      </c>
      <c r="G466">
        <v>32.44</v>
      </c>
      <c r="H466">
        <v>100</v>
      </c>
      <c r="I466">
        <v>80</v>
      </c>
      <c r="J466" t="s">
        <v>128</v>
      </c>
      <c r="K466" s="40" t="str">
        <f t="shared" si="7"/>
        <v>GPA</v>
      </c>
    </row>
    <row r="467" spans="1:11" ht="15" customHeight="1">
      <c r="A467">
        <v>7</v>
      </c>
      <c r="B467">
        <v>1942</v>
      </c>
      <c r="C467" t="s">
        <v>19</v>
      </c>
      <c r="D467" t="s">
        <v>533</v>
      </c>
      <c r="E467" t="s">
        <v>534</v>
      </c>
      <c r="F467">
        <v>965</v>
      </c>
      <c r="G467">
        <v>7.17</v>
      </c>
      <c r="H467">
        <v>135</v>
      </c>
      <c r="I467">
        <v>22</v>
      </c>
      <c r="J467" t="s">
        <v>128</v>
      </c>
      <c r="K467" s="40" t="str">
        <f t="shared" si="7"/>
        <v>GPA</v>
      </c>
    </row>
    <row r="468" spans="1:11" ht="15" customHeight="1">
      <c r="A468">
        <v>7</v>
      </c>
      <c r="B468">
        <v>1942</v>
      </c>
      <c r="C468" t="s">
        <v>21</v>
      </c>
      <c r="D468" t="s">
        <v>535</v>
      </c>
      <c r="E468" t="s">
        <v>536</v>
      </c>
      <c r="F468">
        <v>723</v>
      </c>
      <c r="G468">
        <v>19.48</v>
      </c>
      <c r="H468">
        <v>37</v>
      </c>
      <c r="I468">
        <v>16</v>
      </c>
      <c r="J468" t="s">
        <v>128</v>
      </c>
      <c r="K468" s="40" t="str">
        <f t="shared" si="7"/>
        <v>GPA</v>
      </c>
    </row>
    <row r="469" spans="1:11" ht="15" customHeight="1">
      <c r="A469">
        <v>7</v>
      </c>
      <c r="B469">
        <v>1942</v>
      </c>
      <c r="C469" t="s">
        <v>20</v>
      </c>
      <c r="D469" t="s">
        <v>535</v>
      </c>
      <c r="E469" t="s">
        <v>536</v>
      </c>
      <c r="F469">
        <v>1291</v>
      </c>
      <c r="G469">
        <v>52.55</v>
      </c>
      <c r="H469">
        <v>25</v>
      </c>
      <c r="I469">
        <v>17</v>
      </c>
      <c r="J469" t="s">
        <v>128</v>
      </c>
      <c r="K469" s="40" t="str">
        <f t="shared" si="7"/>
        <v>GPA</v>
      </c>
    </row>
    <row r="470" spans="1:11" ht="15" customHeight="1">
      <c r="A470">
        <v>7</v>
      </c>
      <c r="B470">
        <v>1942</v>
      </c>
      <c r="C470" t="s">
        <v>1994</v>
      </c>
      <c r="D470" t="s">
        <v>535</v>
      </c>
      <c r="E470" t="s">
        <v>536</v>
      </c>
      <c r="F470">
        <v>176</v>
      </c>
      <c r="G470">
        <v>3.48</v>
      </c>
      <c r="H470">
        <v>51</v>
      </c>
      <c r="I470">
        <v>80</v>
      </c>
      <c r="J470" t="s">
        <v>128</v>
      </c>
      <c r="K470" s="40" t="str">
        <f t="shared" si="7"/>
        <v>GPA</v>
      </c>
    </row>
    <row r="471" spans="1:11" ht="15" customHeight="1">
      <c r="A471">
        <v>7</v>
      </c>
      <c r="B471">
        <v>1942</v>
      </c>
      <c r="C471" t="s">
        <v>1994</v>
      </c>
      <c r="D471" t="s">
        <v>2153</v>
      </c>
      <c r="E471" t="s">
        <v>2154</v>
      </c>
      <c r="F471">
        <v>229</v>
      </c>
      <c r="G471">
        <v>14.12</v>
      </c>
      <c r="H471">
        <v>16</v>
      </c>
      <c r="I471">
        <v>80</v>
      </c>
      <c r="J471" t="s">
        <v>128</v>
      </c>
      <c r="K471" s="40" t="str">
        <f t="shared" si="7"/>
        <v>GPA</v>
      </c>
    </row>
    <row r="472" spans="1:11" ht="15" customHeight="1">
      <c r="A472">
        <v>7</v>
      </c>
      <c r="B472">
        <v>1942</v>
      </c>
      <c r="C472" t="s">
        <v>21</v>
      </c>
      <c r="D472" t="s">
        <v>537</v>
      </c>
      <c r="E472" t="s">
        <v>538</v>
      </c>
      <c r="F472">
        <v>12</v>
      </c>
      <c r="G472">
        <v>0.25</v>
      </c>
      <c r="H472">
        <v>48</v>
      </c>
      <c r="I472">
        <v>16</v>
      </c>
      <c r="J472" t="s">
        <v>128</v>
      </c>
      <c r="K472" s="40" t="str">
        <f t="shared" si="7"/>
        <v>GPA</v>
      </c>
    </row>
    <row r="473" spans="1:11" ht="15" customHeight="1">
      <c r="A473">
        <v>7</v>
      </c>
      <c r="B473">
        <v>1942</v>
      </c>
      <c r="C473" t="s">
        <v>1994</v>
      </c>
      <c r="D473" t="s">
        <v>537</v>
      </c>
      <c r="E473" t="s">
        <v>538</v>
      </c>
      <c r="F473">
        <v>3236</v>
      </c>
      <c r="G473">
        <v>25.73</v>
      </c>
      <c r="H473">
        <v>126</v>
      </c>
      <c r="I473">
        <v>80</v>
      </c>
      <c r="J473" t="s">
        <v>128</v>
      </c>
      <c r="K473" s="40" t="str">
        <f t="shared" si="7"/>
        <v>GPA</v>
      </c>
    </row>
    <row r="474" spans="1:11" ht="15" customHeight="1">
      <c r="A474">
        <v>7</v>
      </c>
      <c r="B474">
        <v>1942</v>
      </c>
      <c r="C474" t="s">
        <v>21</v>
      </c>
      <c r="D474" t="s">
        <v>539</v>
      </c>
      <c r="E474" t="s">
        <v>540</v>
      </c>
      <c r="F474">
        <v>14</v>
      </c>
      <c r="G474">
        <v>4.0599999999999996</v>
      </c>
      <c r="H474">
        <v>3</v>
      </c>
      <c r="I474">
        <v>16</v>
      </c>
      <c r="J474" t="s">
        <v>128</v>
      </c>
      <c r="K474" s="40" t="str">
        <f t="shared" si="7"/>
        <v>GPA</v>
      </c>
    </row>
    <row r="475" spans="1:11" ht="15" customHeight="1">
      <c r="A475">
        <v>7</v>
      </c>
      <c r="B475">
        <v>1942</v>
      </c>
      <c r="C475" t="s">
        <v>1994</v>
      </c>
      <c r="D475" t="s">
        <v>539</v>
      </c>
      <c r="E475" t="s">
        <v>540</v>
      </c>
      <c r="F475">
        <v>328</v>
      </c>
      <c r="G475">
        <v>6.27</v>
      </c>
      <c r="H475">
        <v>52</v>
      </c>
      <c r="I475">
        <v>80</v>
      </c>
      <c r="J475" t="s">
        <v>128</v>
      </c>
      <c r="K475" s="40" t="str">
        <f t="shared" si="7"/>
        <v>GPA</v>
      </c>
    </row>
    <row r="476" spans="1:11" ht="15" customHeight="1">
      <c r="A476">
        <v>7</v>
      </c>
      <c r="B476">
        <v>1942</v>
      </c>
      <c r="C476" t="s">
        <v>21</v>
      </c>
      <c r="D476" t="s">
        <v>541</v>
      </c>
      <c r="E476" t="s">
        <v>542</v>
      </c>
      <c r="F476">
        <v>63</v>
      </c>
      <c r="G476">
        <v>11.16</v>
      </c>
      <c r="H476">
        <v>6</v>
      </c>
      <c r="I476">
        <v>16</v>
      </c>
      <c r="J476" t="s">
        <v>128</v>
      </c>
      <c r="K476" s="40" t="str">
        <f t="shared" si="7"/>
        <v>GPA</v>
      </c>
    </row>
    <row r="477" spans="1:11" ht="15" customHeight="1">
      <c r="A477">
        <v>7</v>
      </c>
      <c r="B477">
        <v>1942</v>
      </c>
      <c r="C477" t="s">
        <v>20</v>
      </c>
      <c r="D477" t="s">
        <v>541</v>
      </c>
      <c r="E477" t="s">
        <v>542</v>
      </c>
      <c r="F477">
        <v>170</v>
      </c>
      <c r="G477">
        <v>77.78</v>
      </c>
      <c r="H477">
        <v>2</v>
      </c>
      <c r="I477">
        <v>17</v>
      </c>
      <c r="J477" t="s">
        <v>128</v>
      </c>
      <c r="K477" s="40" t="str">
        <f t="shared" si="7"/>
        <v>GPA</v>
      </c>
    </row>
    <row r="478" spans="1:11" ht="15" customHeight="1">
      <c r="A478">
        <v>7</v>
      </c>
      <c r="B478">
        <v>1942</v>
      </c>
      <c r="C478" t="s">
        <v>22</v>
      </c>
      <c r="D478" t="s">
        <v>543</v>
      </c>
      <c r="E478" t="s">
        <v>544</v>
      </c>
      <c r="F478">
        <v>1343</v>
      </c>
      <c r="G478">
        <v>76.52</v>
      </c>
      <c r="H478">
        <v>18</v>
      </c>
      <c r="I478">
        <v>20</v>
      </c>
      <c r="J478" t="s">
        <v>128</v>
      </c>
      <c r="K478" s="40" t="str">
        <f t="shared" si="7"/>
        <v>GPA</v>
      </c>
    </row>
    <row r="479" spans="1:11" ht="15" customHeight="1">
      <c r="A479">
        <v>7</v>
      </c>
      <c r="B479">
        <v>1942</v>
      </c>
      <c r="C479" t="s">
        <v>1994</v>
      </c>
      <c r="D479" t="s">
        <v>543</v>
      </c>
      <c r="E479" t="s">
        <v>544</v>
      </c>
      <c r="F479">
        <v>716</v>
      </c>
      <c r="G479">
        <v>5.68</v>
      </c>
      <c r="H479">
        <v>126</v>
      </c>
      <c r="I479">
        <v>80</v>
      </c>
      <c r="J479" t="s">
        <v>128</v>
      </c>
      <c r="K479" s="40" t="str">
        <f t="shared" si="7"/>
        <v>GPA</v>
      </c>
    </row>
    <row r="480" spans="1:11" ht="15" customHeight="1">
      <c r="A480">
        <v>7</v>
      </c>
      <c r="B480">
        <v>1942</v>
      </c>
      <c r="C480" t="s">
        <v>19</v>
      </c>
      <c r="D480" t="s">
        <v>545</v>
      </c>
      <c r="E480" t="s">
        <v>546</v>
      </c>
      <c r="F480">
        <v>560</v>
      </c>
      <c r="G480">
        <v>7.12</v>
      </c>
      <c r="H480">
        <v>79</v>
      </c>
      <c r="I480">
        <v>22</v>
      </c>
      <c r="J480" t="s">
        <v>128</v>
      </c>
      <c r="K480" s="40" t="str">
        <f t="shared" si="7"/>
        <v>GPA</v>
      </c>
    </row>
    <row r="481" spans="1:11" ht="15" customHeight="1">
      <c r="A481">
        <v>7</v>
      </c>
      <c r="B481">
        <v>1942</v>
      </c>
      <c r="C481" t="s">
        <v>1994</v>
      </c>
      <c r="D481" t="s">
        <v>547</v>
      </c>
      <c r="E481" t="s">
        <v>548</v>
      </c>
      <c r="F481">
        <v>1703</v>
      </c>
      <c r="G481">
        <v>15.82</v>
      </c>
      <c r="H481">
        <v>108</v>
      </c>
      <c r="I481">
        <v>80</v>
      </c>
      <c r="J481" t="s">
        <v>128</v>
      </c>
      <c r="K481" s="40" t="str">
        <f t="shared" si="7"/>
        <v>GPA</v>
      </c>
    </row>
    <row r="482" spans="1:11" ht="15" customHeight="1">
      <c r="A482">
        <v>7</v>
      </c>
      <c r="B482">
        <v>1942</v>
      </c>
      <c r="C482" t="s">
        <v>19</v>
      </c>
      <c r="D482" t="s">
        <v>547</v>
      </c>
      <c r="E482" t="s">
        <v>548</v>
      </c>
      <c r="F482">
        <v>215</v>
      </c>
      <c r="G482">
        <v>5.16</v>
      </c>
      <c r="H482">
        <v>42</v>
      </c>
      <c r="I482">
        <v>22</v>
      </c>
      <c r="J482" t="s">
        <v>128</v>
      </c>
      <c r="K482" s="40" t="str">
        <f t="shared" si="7"/>
        <v>GPA</v>
      </c>
    </row>
    <row r="483" spans="1:11" ht="15" customHeight="1">
      <c r="A483">
        <v>7</v>
      </c>
      <c r="B483">
        <v>1942</v>
      </c>
      <c r="C483" t="s">
        <v>1994</v>
      </c>
      <c r="D483" t="s">
        <v>507</v>
      </c>
      <c r="E483" t="s">
        <v>508</v>
      </c>
      <c r="F483">
        <v>388</v>
      </c>
      <c r="G483">
        <v>6.4</v>
      </c>
      <c r="H483">
        <v>61</v>
      </c>
      <c r="I483">
        <v>80</v>
      </c>
      <c r="J483" t="s">
        <v>128</v>
      </c>
      <c r="K483" s="40" t="str">
        <f t="shared" si="7"/>
        <v>GPA</v>
      </c>
    </row>
    <row r="484" spans="1:11" ht="15" customHeight="1">
      <c r="A484">
        <v>7</v>
      </c>
      <c r="B484">
        <v>1942</v>
      </c>
      <c r="C484" t="s">
        <v>1994</v>
      </c>
      <c r="D484" t="s">
        <v>2155</v>
      </c>
      <c r="E484" t="s">
        <v>2156</v>
      </c>
      <c r="F484">
        <v>5665</v>
      </c>
      <c r="G484">
        <v>85.07</v>
      </c>
      <c r="H484">
        <v>67</v>
      </c>
      <c r="I484">
        <v>80</v>
      </c>
      <c r="J484" t="s">
        <v>128</v>
      </c>
      <c r="K484" s="40" t="str">
        <f t="shared" si="7"/>
        <v>GPA</v>
      </c>
    </row>
    <row r="485" spans="1:11" ht="15" customHeight="1">
      <c r="A485">
        <v>7</v>
      </c>
      <c r="B485">
        <v>1942</v>
      </c>
      <c r="C485" t="s">
        <v>1994</v>
      </c>
      <c r="D485" t="s">
        <v>2157</v>
      </c>
      <c r="E485" t="s">
        <v>2158</v>
      </c>
      <c r="F485">
        <v>14284</v>
      </c>
      <c r="G485">
        <v>129.84</v>
      </c>
      <c r="H485">
        <v>110</v>
      </c>
      <c r="I485">
        <v>80</v>
      </c>
      <c r="J485" t="s">
        <v>128</v>
      </c>
      <c r="K485" s="40" t="str">
        <f t="shared" si="7"/>
        <v>GPA</v>
      </c>
    </row>
    <row r="486" spans="1:11" ht="15" customHeight="1">
      <c r="A486">
        <v>7</v>
      </c>
      <c r="B486">
        <v>1942</v>
      </c>
      <c r="C486" t="s">
        <v>1994</v>
      </c>
      <c r="D486" t="s">
        <v>2159</v>
      </c>
      <c r="E486" t="s">
        <v>2160</v>
      </c>
      <c r="F486">
        <v>6784</v>
      </c>
      <c r="G486">
        <v>98.44</v>
      </c>
      <c r="H486">
        <v>69</v>
      </c>
      <c r="I486">
        <v>80</v>
      </c>
      <c r="J486" t="s">
        <v>128</v>
      </c>
      <c r="K486" s="40" t="str">
        <f t="shared" si="7"/>
        <v>GPA</v>
      </c>
    </row>
    <row r="487" spans="1:11" ht="15" customHeight="1">
      <c r="A487">
        <v>7</v>
      </c>
      <c r="B487">
        <v>1942</v>
      </c>
      <c r="C487" t="s">
        <v>1994</v>
      </c>
      <c r="D487" t="s">
        <v>2161</v>
      </c>
      <c r="E487" t="s">
        <v>2162</v>
      </c>
      <c r="F487">
        <v>4778</v>
      </c>
      <c r="G487">
        <v>75.91</v>
      </c>
      <c r="H487">
        <v>63</v>
      </c>
      <c r="I487">
        <v>80</v>
      </c>
      <c r="J487" t="s">
        <v>128</v>
      </c>
      <c r="K487" s="40" t="str">
        <f t="shared" si="7"/>
        <v>GPA</v>
      </c>
    </row>
    <row r="488" spans="1:11" ht="15" customHeight="1">
      <c r="A488">
        <v>7</v>
      </c>
      <c r="B488">
        <v>1942</v>
      </c>
      <c r="C488" t="s">
        <v>1994</v>
      </c>
      <c r="D488" t="s">
        <v>2163</v>
      </c>
      <c r="E488" t="s">
        <v>2164</v>
      </c>
      <c r="F488">
        <v>7880</v>
      </c>
      <c r="G488">
        <v>138.19999999999999</v>
      </c>
      <c r="H488">
        <v>57</v>
      </c>
      <c r="I488">
        <v>80</v>
      </c>
      <c r="J488" t="s">
        <v>128</v>
      </c>
      <c r="K488" s="40" t="str">
        <f t="shared" si="7"/>
        <v>GPA</v>
      </c>
    </row>
    <row r="489" spans="1:11" ht="15" customHeight="1">
      <c r="A489">
        <v>7</v>
      </c>
      <c r="B489">
        <v>1942</v>
      </c>
      <c r="C489" t="s">
        <v>1994</v>
      </c>
      <c r="D489" t="s">
        <v>1720</v>
      </c>
      <c r="E489" t="s">
        <v>1721</v>
      </c>
      <c r="F489">
        <v>10701</v>
      </c>
      <c r="G489">
        <v>141.29</v>
      </c>
      <c r="H489">
        <v>76</v>
      </c>
      <c r="I489">
        <v>80</v>
      </c>
      <c r="J489" t="s">
        <v>128</v>
      </c>
      <c r="K489" s="40" t="str">
        <f t="shared" si="7"/>
        <v>GPA</v>
      </c>
    </row>
    <row r="490" spans="1:11" ht="15" customHeight="1">
      <c r="A490">
        <v>7</v>
      </c>
      <c r="B490">
        <v>1942</v>
      </c>
      <c r="C490" t="s">
        <v>1994</v>
      </c>
      <c r="D490" t="s">
        <v>2165</v>
      </c>
      <c r="E490" t="s">
        <v>2166</v>
      </c>
      <c r="F490">
        <v>17123</v>
      </c>
      <c r="G490">
        <v>131.01</v>
      </c>
      <c r="H490">
        <v>131</v>
      </c>
      <c r="I490">
        <v>80</v>
      </c>
      <c r="J490" t="s">
        <v>128</v>
      </c>
      <c r="K490" s="40" t="str">
        <f t="shared" si="7"/>
        <v>GPA</v>
      </c>
    </row>
    <row r="491" spans="1:11" ht="15" customHeight="1">
      <c r="A491">
        <v>7</v>
      </c>
      <c r="B491">
        <v>1942</v>
      </c>
      <c r="C491" t="s">
        <v>1994</v>
      </c>
      <c r="D491" t="s">
        <v>2167</v>
      </c>
      <c r="E491" t="s">
        <v>2168</v>
      </c>
      <c r="F491">
        <v>9312</v>
      </c>
      <c r="G491">
        <v>108.69</v>
      </c>
      <c r="H491">
        <v>86</v>
      </c>
      <c r="I491">
        <v>80</v>
      </c>
      <c r="J491" t="s">
        <v>128</v>
      </c>
      <c r="K491" s="40" t="str">
        <f t="shared" si="7"/>
        <v>GPA</v>
      </c>
    </row>
    <row r="492" spans="1:11" ht="15" customHeight="1">
      <c r="A492">
        <v>7</v>
      </c>
      <c r="B492">
        <v>1942</v>
      </c>
      <c r="C492" t="s">
        <v>20</v>
      </c>
      <c r="D492" t="s">
        <v>549</v>
      </c>
      <c r="E492" t="s">
        <v>550</v>
      </c>
      <c r="F492">
        <v>701</v>
      </c>
      <c r="G492">
        <v>25.59</v>
      </c>
      <c r="H492">
        <v>27</v>
      </c>
      <c r="I492">
        <v>17</v>
      </c>
      <c r="J492" t="s">
        <v>128</v>
      </c>
      <c r="K492" s="40" t="str">
        <f t="shared" si="7"/>
        <v>GPA</v>
      </c>
    </row>
    <row r="493" spans="1:11" ht="15" customHeight="1">
      <c r="A493">
        <v>7</v>
      </c>
      <c r="B493">
        <v>1942</v>
      </c>
      <c r="C493" t="s">
        <v>1994</v>
      </c>
      <c r="D493" t="s">
        <v>2169</v>
      </c>
      <c r="E493" t="s">
        <v>2170</v>
      </c>
      <c r="F493">
        <v>1318</v>
      </c>
      <c r="G493">
        <v>21.36</v>
      </c>
      <c r="H493">
        <v>62</v>
      </c>
      <c r="I493">
        <v>80</v>
      </c>
      <c r="J493" t="s">
        <v>128</v>
      </c>
      <c r="K493" s="40" t="str">
        <f t="shared" si="7"/>
        <v>GPA</v>
      </c>
    </row>
    <row r="494" spans="1:11" ht="15" customHeight="1">
      <c r="A494">
        <v>7</v>
      </c>
      <c r="B494">
        <v>1942</v>
      </c>
      <c r="C494" t="s">
        <v>1994</v>
      </c>
      <c r="D494" t="s">
        <v>2171</v>
      </c>
      <c r="E494" t="s">
        <v>2172</v>
      </c>
      <c r="F494">
        <v>4887</v>
      </c>
      <c r="G494">
        <v>60.55</v>
      </c>
      <c r="H494">
        <v>81</v>
      </c>
      <c r="I494">
        <v>80</v>
      </c>
      <c r="J494" t="s">
        <v>128</v>
      </c>
      <c r="K494" s="40" t="str">
        <f t="shared" si="7"/>
        <v>GPA</v>
      </c>
    </row>
    <row r="495" spans="1:11" ht="15" customHeight="1">
      <c r="A495">
        <v>7</v>
      </c>
      <c r="B495">
        <v>1942</v>
      </c>
      <c r="C495" t="s">
        <v>19</v>
      </c>
      <c r="D495" t="s">
        <v>551</v>
      </c>
      <c r="E495" t="s">
        <v>552</v>
      </c>
      <c r="F495">
        <v>180</v>
      </c>
      <c r="G495">
        <v>2.52</v>
      </c>
      <c r="H495">
        <v>71</v>
      </c>
      <c r="I495">
        <v>22</v>
      </c>
      <c r="J495" t="s">
        <v>128</v>
      </c>
      <c r="K495" s="40" t="str">
        <f t="shared" si="7"/>
        <v>GPA</v>
      </c>
    </row>
    <row r="496" spans="1:11" ht="15" customHeight="1">
      <c r="A496">
        <v>7</v>
      </c>
      <c r="B496">
        <v>1942</v>
      </c>
      <c r="C496" t="s">
        <v>1994</v>
      </c>
      <c r="D496" t="s">
        <v>503</v>
      </c>
      <c r="E496" t="s">
        <v>504</v>
      </c>
      <c r="F496">
        <v>866</v>
      </c>
      <c r="G496">
        <v>12.88</v>
      </c>
      <c r="H496">
        <v>67</v>
      </c>
      <c r="I496">
        <v>80</v>
      </c>
      <c r="J496" t="s">
        <v>128</v>
      </c>
      <c r="K496" s="40" t="str">
        <f t="shared" si="7"/>
        <v>GPA</v>
      </c>
    </row>
    <row r="497" spans="1:11" ht="15" customHeight="1">
      <c r="A497">
        <v>7</v>
      </c>
      <c r="B497">
        <v>1942</v>
      </c>
      <c r="C497" t="s">
        <v>1994</v>
      </c>
      <c r="D497" t="s">
        <v>2173</v>
      </c>
      <c r="E497" t="s">
        <v>2174</v>
      </c>
      <c r="F497">
        <v>2200</v>
      </c>
      <c r="G497">
        <v>30.53</v>
      </c>
      <c r="H497">
        <v>72</v>
      </c>
      <c r="I497">
        <v>80</v>
      </c>
      <c r="J497" t="s">
        <v>128</v>
      </c>
      <c r="K497" s="40" t="str">
        <f t="shared" si="7"/>
        <v>GPA</v>
      </c>
    </row>
    <row r="498" spans="1:11" ht="15" customHeight="1">
      <c r="A498">
        <v>7</v>
      </c>
      <c r="B498">
        <v>1942</v>
      </c>
      <c r="C498" t="s">
        <v>1994</v>
      </c>
      <c r="D498" t="s">
        <v>1722</v>
      </c>
      <c r="E498" t="s">
        <v>1723</v>
      </c>
      <c r="F498">
        <v>7574</v>
      </c>
      <c r="G498">
        <v>89.45</v>
      </c>
      <c r="H498">
        <v>85</v>
      </c>
      <c r="I498">
        <v>80</v>
      </c>
      <c r="J498" t="s">
        <v>128</v>
      </c>
      <c r="K498" s="40" t="str">
        <f t="shared" si="7"/>
        <v>GPA</v>
      </c>
    </row>
    <row r="499" spans="1:11" ht="15" customHeight="1">
      <c r="A499">
        <v>7</v>
      </c>
      <c r="B499">
        <v>1942</v>
      </c>
      <c r="C499" t="s">
        <v>19</v>
      </c>
      <c r="D499" t="s">
        <v>519</v>
      </c>
      <c r="E499" t="s">
        <v>520</v>
      </c>
      <c r="F499">
        <v>118</v>
      </c>
      <c r="G499">
        <v>2.36</v>
      </c>
      <c r="H499">
        <v>50</v>
      </c>
      <c r="I499">
        <v>22</v>
      </c>
      <c r="J499" t="s">
        <v>128</v>
      </c>
      <c r="K499" s="40" t="str">
        <f t="shared" si="7"/>
        <v>GPA</v>
      </c>
    </row>
    <row r="500" spans="1:11" ht="15" customHeight="1">
      <c r="A500">
        <v>7</v>
      </c>
      <c r="B500">
        <v>1942</v>
      </c>
      <c r="C500" t="s">
        <v>21</v>
      </c>
      <c r="D500" t="s">
        <v>553</v>
      </c>
      <c r="E500" t="s">
        <v>554</v>
      </c>
      <c r="F500">
        <v>56</v>
      </c>
      <c r="G500">
        <v>6.33</v>
      </c>
      <c r="H500">
        <v>9</v>
      </c>
      <c r="I500">
        <v>16</v>
      </c>
      <c r="J500" t="s">
        <v>128</v>
      </c>
      <c r="K500" s="40" t="str">
        <f t="shared" si="7"/>
        <v>GPA</v>
      </c>
    </row>
    <row r="501" spans="1:11" ht="15" customHeight="1">
      <c r="A501">
        <v>7</v>
      </c>
      <c r="B501">
        <v>1942</v>
      </c>
      <c r="C501" t="s">
        <v>20</v>
      </c>
      <c r="D501" t="s">
        <v>553</v>
      </c>
      <c r="E501" t="s">
        <v>554</v>
      </c>
      <c r="F501">
        <v>46</v>
      </c>
      <c r="G501">
        <v>17.59</v>
      </c>
      <c r="H501">
        <v>3</v>
      </c>
      <c r="I501">
        <v>17</v>
      </c>
      <c r="J501" t="s">
        <v>128</v>
      </c>
      <c r="K501" s="40" t="str">
        <f t="shared" si="7"/>
        <v>GPA</v>
      </c>
    </row>
    <row r="502" spans="1:11" ht="15" customHeight="1">
      <c r="A502">
        <v>7</v>
      </c>
      <c r="B502">
        <v>1942</v>
      </c>
      <c r="C502" t="s">
        <v>1994</v>
      </c>
      <c r="D502" t="s">
        <v>553</v>
      </c>
      <c r="E502" t="s">
        <v>554</v>
      </c>
      <c r="F502">
        <v>507</v>
      </c>
      <c r="G502">
        <v>5.18</v>
      </c>
      <c r="H502">
        <v>98</v>
      </c>
      <c r="I502">
        <v>80</v>
      </c>
      <c r="J502" t="s">
        <v>128</v>
      </c>
      <c r="K502" s="40" t="str">
        <f t="shared" si="7"/>
        <v>GPA</v>
      </c>
    </row>
    <row r="503" spans="1:11" ht="15" customHeight="1">
      <c r="A503">
        <v>7</v>
      </c>
      <c r="B503">
        <v>1942</v>
      </c>
      <c r="C503" t="s">
        <v>19</v>
      </c>
      <c r="D503" t="s">
        <v>555</v>
      </c>
      <c r="E503" t="s">
        <v>556</v>
      </c>
      <c r="F503">
        <v>27</v>
      </c>
      <c r="G503">
        <v>2.36</v>
      </c>
      <c r="H503">
        <v>11</v>
      </c>
      <c r="I503">
        <v>22</v>
      </c>
      <c r="J503" t="s">
        <v>128</v>
      </c>
      <c r="K503" s="40" t="str">
        <f t="shared" si="7"/>
        <v>GPA</v>
      </c>
    </row>
    <row r="504" spans="1:11" ht="15" customHeight="1">
      <c r="A504">
        <v>7</v>
      </c>
      <c r="B504">
        <v>1942</v>
      </c>
      <c r="C504" t="s">
        <v>1994</v>
      </c>
      <c r="D504" t="s">
        <v>477</v>
      </c>
      <c r="E504" t="s">
        <v>478</v>
      </c>
      <c r="F504">
        <v>2468</v>
      </c>
      <c r="G504">
        <v>18.03</v>
      </c>
      <c r="H504">
        <v>137</v>
      </c>
      <c r="I504">
        <v>80</v>
      </c>
      <c r="J504" t="s">
        <v>128</v>
      </c>
      <c r="K504" s="40" t="str">
        <f t="shared" si="7"/>
        <v>GPA</v>
      </c>
    </row>
    <row r="505" spans="1:11" ht="15" customHeight="1">
      <c r="A505">
        <v>7</v>
      </c>
      <c r="B505">
        <v>1942</v>
      </c>
      <c r="C505" t="s">
        <v>1994</v>
      </c>
      <c r="D505" t="s">
        <v>2175</v>
      </c>
      <c r="E505" t="s">
        <v>2176</v>
      </c>
      <c r="F505">
        <v>8589</v>
      </c>
      <c r="G505">
        <v>97.85</v>
      </c>
      <c r="H505">
        <v>88</v>
      </c>
      <c r="I505">
        <v>80</v>
      </c>
      <c r="J505" t="s">
        <v>128</v>
      </c>
      <c r="K505" s="40" t="str">
        <f t="shared" si="7"/>
        <v>GPA</v>
      </c>
    </row>
    <row r="506" spans="1:11" ht="15" customHeight="1">
      <c r="A506">
        <v>7</v>
      </c>
      <c r="B506">
        <v>1942</v>
      </c>
      <c r="C506" t="s">
        <v>19</v>
      </c>
      <c r="D506" t="s">
        <v>535</v>
      </c>
      <c r="E506" t="s">
        <v>536</v>
      </c>
      <c r="F506">
        <v>82</v>
      </c>
      <c r="G506">
        <v>1.79</v>
      </c>
      <c r="H506">
        <v>46</v>
      </c>
      <c r="I506">
        <v>22</v>
      </c>
      <c r="J506" t="s">
        <v>128</v>
      </c>
      <c r="K506" s="40" t="str">
        <f t="shared" si="7"/>
        <v>GPA</v>
      </c>
    </row>
    <row r="507" spans="1:11" ht="15" customHeight="1">
      <c r="A507">
        <v>7</v>
      </c>
      <c r="B507">
        <v>1942</v>
      </c>
      <c r="C507" t="s">
        <v>1994</v>
      </c>
      <c r="D507" t="s">
        <v>555</v>
      </c>
      <c r="E507" t="s">
        <v>556</v>
      </c>
      <c r="F507">
        <v>11276</v>
      </c>
      <c r="G507">
        <v>119.03</v>
      </c>
      <c r="H507">
        <v>95</v>
      </c>
      <c r="I507">
        <v>80</v>
      </c>
      <c r="J507" t="s">
        <v>128</v>
      </c>
      <c r="K507" s="40" t="str">
        <f t="shared" si="7"/>
        <v>GPA</v>
      </c>
    </row>
    <row r="508" spans="1:11" ht="15" customHeight="1">
      <c r="A508">
        <v>7</v>
      </c>
      <c r="B508">
        <v>1942</v>
      </c>
      <c r="C508" t="s">
        <v>21</v>
      </c>
      <c r="D508" t="s">
        <v>557</v>
      </c>
      <c r="E508" t="s">
        <v>558</v>
      </c>
      <c r="F508">
        <v>2062</v>
      </c>
      <c r="G508">
        <v>102.15</v>
      </c>
      <c r="H508">
        <v>20</v>
      </c>
      <c r="I508">
        <v>16</v>
      </c>
      <c r="J508" t="s">
        <v>128</v>
      </c>
      <c r="K508" s="40" t="str">
        <f t="shared" si="7"/>
        <v>GPA</v>
      </c>
    </row>
    <row r="509" spans="1:11" ht="15" customHeight="1">
      <c r="A509">
        <v>7</v>
      </c>
      <c r="B509">
        <v>1942</v>
      </c>
      <c r="C509" t="s">
        <v>1994</v>
      </c>
      <c r="D509" t="s">
        <v>557</v>
      </c>
      <c r="E509" t="s">
        <v>558</v>
      </c>
      <c r="F509">
        <v>1210</v>
      </c>
      <c r="G509">
        <v>7</v>
      </c>
      <c r="H509">
        <v>173</v>
      </c>
      <c r="I509">
        <v>80</v>
      </c>
      <c r="J509" t="s">
        <v>128</v>
      </c>
      <c r="K509" s="40" t="str">
        <f t="shared" si="7"/>
        <v>GPA</v>
      </c>
    </row>
    <row r="510" spans="1:11" ht="15" customHeight="1">
      <c r="A510">
        <v>7</v>
      </c>
      <c r="B510">
        <v>1942</v>
      </c>
      <c r="C510" t="s">
        <v>1994</v>
      </c>
      <c r="D510" t="s">
        <v>2177</v>
      </c>
      <c r="E510" t="s">
        <v>2178</v>
      </c>
      <c r="F510">
        <v>8216</v>
      </c>
      <c r="G510">
        <v>113.63</v>
      </c>
      <c r="H510">
        <v>72</v>
      </c>
      <c r="I510">
        <v>80</v>
      </c>
      <c r="J510" t="s">
        <v>128</v>
      </c>
      <c r="K510" s="40" t="str">
        <f t="shared" si="7"/>
        <v>GPA</v>
      </c>
    </row>
    <row r="511" spans="1:11" ht="15" customHeight="1">
      <c r="A511">
        <v>7</v>
      </c>
      <c r="B511">
        <v>1942</v>
      </c>
      <c r="C511" t="s">
        <v>1994</v>
      </c>
      <c r="D511" t="s">
        <v>2179</v>
      </c>
      <c r="E511" t="s">
        <v>2180</v>
      </c>
      <c r="F511">
        <v>14499</v>
      </c>
      <c r="G511">
        <v>144.71</v>
      </c>
      <c r="H511">
        <v>100</v>
      </c>
      <c r="I511">
        <v>80</v>
      </c>
      <c r="J511" t="s">
        <v>128</v>
      </c>
      <c r="K511" s="40" t="str">
        <f t="shared" si="7"/>
        <v>GPA</v>
      </c>
    </row>
    <row r="512" spans="1:11" ht="15" customHeight="1">
      <c r="A512">
        <v>7</v>
      </c>
      <c r="B512">
        <v>1942</v>
      </c>
      <c r="C512" t="s">
        <v>22</v>
      </c>
      <c r="D512" t="s">
        <v>559</v>
      </c>
      <c r="E512" t="s">
        <v>560</v>
      </c>
      <c r="F512">
        <v>1398</v>
      </c>
      <c r="G512">
        <v>64.09</v>
      </c>
      <c r="H512">
        <v>22</v>
      </c>
      <c r="I512">
        <v>20</v>
      </c>
      <c r="J512" t="s">
        <v>128</v>
      </c>
      <c r="K512" s="40" t="str">
        <f t="shared" si="7"/>
        <v>GPA</v>
      </c>
    </row>
    <row r="513" spans="1:11" ht="15" customHeight="1">
      <c r="A513">
        <v>7</v>
      </c>
      <c r="B513">
        <v>1942</v>
      </c>
      <c r="C513" t="s">
        <v>1994</v>
      </c>
      <c r="D513" t="s">
        <v>559</v>
      </c>
      <c r="E513" t="s">
        <v>560</v>
      </c>
      <c r="F513">
        <v>141</v>
      </c>
      <c r="G513">
        <v>0.7</v>
      </c>
      <c r="H513">
        <v>201</v>
      </c>
      <c r="I513">
        <v>80</v>
      </c>
      <c r="J513" t="s">
        <v>128</v>
      </c>
      <c r="K513" s="40" t="str">
        <f t="shared" si="7"/>
        <v>GPA</v>
      </c>
    </row>
    <row r="514" spans="1:11" ht="15" customHeight="1">
      <c r="A514">
        <v>7</v>
      </c>
      <c r="B514">
        <v>1942</v>
      </c>
      <c r="C514" t="s">
        <v>1994</v>
      </c>
      <c r="D514" t="s">
        <v>2181</v>
      </c>
      <c r="E514" t="s">
        <v>2182</v>
      </c>
      <c r="F514">
        <v>4911</v>
      </c>
      <c r="G514">
        <v>80.3</v>
      </c>
      <c r="H514">
        <v>61</v>
      </c>
      <c r="I514">
        <v>80</v>
      </c>
      <c r="J514" t="s">
        <v>128</v>
      </c>
      <c r="K514" s="40" t="str">
        <f t="shared" ref="K514:K577" si="8">IF(J514&lt;&gt;"",IF(OR(UPPER(J514)="TERCEIRO",UPPER(J514)="TERCEIRA"),"TERCEIRA",IF(UPPER(J514)="GPA","GPA",J514)),IF(LEFT(D514,1)="T","TERCEIRA","GPA"))</f>
        <v>GPA</v>
      </c>
    </row>
    <row r="515" spans="1:11" ht="15" customHeight="1">
      <c r="A515">
        <v>7</v>
      </c>
      <c r="B515">
        <v>1942</v>
      </c>
      <c r="C515" t="s">
        <v>1994</v>
      </c>
      <c r="D515" t="s">
        <v>2183</v>
      </c>
      <c r="E515" t="s">
        <v>2184</v>
      </c>
      <c r="F515">
        <v>5911</v>
      </c>
      <c r="G515">
        <v>86.6</v>
      </c>
      <c r="H515">
        <v>68</v>
      </c>
      <c r="I515">
        <v>80</v>
      </c>
      <c r="J515" t="s">
        <v>128</v>
      </c>
      <c r="K515" s="40" t="str">
        <f t="shared" si="8"/>
        <v>GPA</v>
      </c>
    </row>
    <row r="516" spans="1:11" ht="15" customHeight="1">
      <c r="A516">
        <v>7</v>
      </c>
      <c r="B516">
        <v>1942</v>
      </c>
      <c r="C516" t="s">
        <v>19</v>
      </c>
      <c r="D516" t="s">
        <v>553</v>
      </c>
      <c r="E516" t="s">
        <v>554</v>
      </c>
      <c r="F516">
        <v>37</v>
      </c>
      <c r="G516">
        <v>1.07</v>
      </c>
      <c r="H516">
        <v>35</v>
      </c>
      <c r="I516">
        <v>22</v>
      </c>
      <c r="J516" t="s">
        <v>128</v>
      </c>
      <c r="K516" s="40" t="str">
        <f t="shared" si="8"/>
        <v>GPA</v>
      </c>
    </row>
    <row r="517" spans="1:11" ht="15" customHeight="1">
      <c r="A517">
        <v>7</v>
      </c>
      <c r="B517">
        <v>1942</v>
      </c>
      <c r="C517" t="s">
        <v>1994</v>
      </c>
      <c r="D517" t="s">
        <v>463</v>
      </c>
      <c r="E517" t="s">
        <v>464</v>
      </c>
      <c r="F517">
        <v>2435</v>
      </c>
      <c r="G517">
        <v>28.5</v>
      </c>
      <c r="H517">
        <v>85</v>
      </c>
      <c r="I517">
        <v>80</v>
      </c>
      <c r="J517" t="s">
        <v>128</v>
      </c>
      <c r="K517" s="40" t="str">
        <f t="shared" si="8"/>
        <v>GPA</v>
      </c>
    </row>
    <row r="518" spans="1:11" ht="15" customHeight="1">
      <c r="A518">
        <v>7</v>
      </c>
      <c r="B518">
        <v>1942</v>
      </c>
      <c r="C518" t="s">
        <v>1994</v>
      </c>
      <c r="D518" t="s">
        <v>2185</v>
      </c>
      <c r="E518" t="s">
        <v>2186</v>
      </c>
      <c r="F518">
        <v>12187</v>
      </c>
      <c r="G518">
        <v>128.76</v>
      </c>
      <c r="H518">
        <v>95</v>
      </c>
      <c r="I518">
        <v>80</v>
      </c>
      <c r="J518" t="s">
        <v>128</v>
      </c>
      <c r="K518" s="40" t="str">
        <f t="shared" si="8"/>
        <v>GPA</v>
      </c>
    </row>
    <row r="519" spans="1:11" ht="15" customHeight="1">
      <c r="A519">
        <v>7</v>
      </c>
      <c r="B519">
        <v>1942</v>
      </c>
      <c r="C519" t="s">
        <v>1994</v>
      </c>
      <c r="D519" t="s">
        <v>2187</v>
      </c>
      <c r="E519" t="s">
        <v>2188</v>
      </c>
      <c r="F519">
        <v>7875</v>
      </c>
      <c r="G519">
        <v>91</v>
      </c>
      <c r="H519">
        <v>87</v>
      </c>
      <c r="I519">
        <v>80</v>
      </c>
      <c r="J519" t="s">
        <v>128</v>
      </c>
      <c r="K519" s="40" t="str">
        <f t="shared" si="8"/>
        <v>GPA</v>
      </c>
    </row>
    <row r="520" spans="1:11" ht="15" customHeight="1">
      <c r="A520">
        <v>7</v>
      </c>
      <c r="B520">
        <v>1942</v>
      </c>
      <c r="C520" t="s">
        <v>1994</v>
      </c>
      <c r="D520" t="s">
        <v>2189</v>
      </c>
      <c r="E520" t="s">
        <v>2190</v>
      </c>
      <c r="F520">
        <v>9586</v>
      </c>
      <c r="G520">
        <v>139.96</v>
      </c>
      <c r="H520">
        <v>68</v>
      </c>
      <c r="I520">
        <v>80</v>
      </c>
      <c r="J520" t="s">
        <v>128</v>
      </c>
      <c r="K520" s="40" t="str">
        <f t="shared" si="8"/>
        <v>GPA</v>
      </c>
    </row>
    <row r="521" spans="1:11" ht="15" customHeight="1">
      <c r="A521">
        <v>7</v>
      </c>
      <c r="B521">
        <v>1942</v>
      </c>
      <c r="C521" t="s">
        <v>1994</v>
      </c>
      <c r="D521" t="s">
        <v>2191</v>
      </c>
      <c r="E521" t="s">
        <v>2192</v>
      </c>
      <c r="F521">
        <v>9305</v>
      </c>
      <c r="G521">
        <v>101.98</v>
      </c>
      <c r="H521">
        <v>91</v>
      </c>
      <c r="I521">
        <v>80</v>
      </c>
      <c r="J521" t="s">
        <v>128</v>
      </c>
      <c r="K521" s="40" t="str">
        <f t="shared" si="8"/>
        <v>GPA</v>
      </c>
    </row>
    <row r="522" spans="1:11" ht="15" customHeight="1">
      <c r="A522">
        <v>7</v>
      </c>
      <c r="B522">
        <v>1942</v>
      </c>
      <c r="C522" t="s">
        <v>1994</v>
      </c>
      <c r="D522" t="s">
        <v>2193</v>
      </c>
      <c r="E522" t="s">
        <v>2194</v>
      </c>
      <c r="F522">
        <v>986</v>
      </c>
      <c r="G522">
        <v>11.98</v>
      </c>
      <c r="H522">
        <v>82</v>
      </c>
      <c r="I522">
        <v>80</v>
      </c>
      <c r="J522" t="s">
        <v>128</v>
      </c>
      <c r="K522" s="40" t="str">
        <f t="shared" si="8"/>
        <v>GPA</v>
      </c>
    </row>
    <row r="523" spans="1:11" ht="15" customHeight="1">
      <c r="A523">
        <v>7</v>
      </c>
      <c r="B523">
        <v>1942</v>
      </c>
      <c r="C523" t="s">
        <v>1994</v>
      </c>
      <c r="D523" t="s">
        <v>2195</v>
      </c>
      <c r="E523" t="s">
        <v>2196</v>
      </c>
      <c r="F523">
        <v>5899</v>
      </c>
      <c r="G523">
        <v>83.4</v>
      </c>
      <c r="H523">
        <v>71</v>
      </c>
      <c r="I523">
        <v>80</v>
      </c>
      <c r="J523" t="s">
        <v>128</v>
      </c>
      <c r="K523" s="40" t="str">
        <f t="shared" si="8"/>
        <v>GPA</v>
      </c>
    </row>
    <row r="524" spans="1:11" ht="15" customHeight="1">
      <c r="A524">
        <v>7</v>
      </c>
      <c r="B524">
        <v>1942</v>
      </c>
      <c r="C524" t="s">
        <v>1994</v>
      </c>
      <c r="D524" t="s">
        <v>2197</v>
      </c>
      <c r="E524" t="s">
        <v>2198</v>
      </c>
      <c r="F524">
        <v>13729</v>
      </c>
      <c r="G524">
        <v>82.21</v>
      </c>
      <c r="H524">
        <v>167</v>
      </c>
      <c r="I524">
        <v>80</v>
      </c>
      <c r="J524" t="s">
        <v>128</v>
      </c>
      <c r="K524" s="40" t="str">
        <f t="shared" si="8"/>
        <v>GPA</v>
      </c>
    </row>
    <row r="525" spans="1:11" ht="15" customHeight="1">
      <c r="A525">
        <v>7</v>
      </c>
      <c r="B525">
        <v>1942</v>
      </c>
      <c r="C525" t="s">
        <v>1994</v>
      </c>
      <c r="D525" t="s">
        <v>2199</v>
      </c>
      <c r="E525" t="s">
        <v>2200</v>
      </c>
      <c r="F525">
        <v>11042</v>
      </c>
      <c r="G525">
        <v>113.01</v>
      </c>
      <c r="H525">
        <v>98</v>
      </c>
      <c r="I525">
        <v>80</v>
      </c>
      <c r="J525" t="s">
        <v>128</v>
      </c>
      <c r="K525" s="40" t="str">
        <f t="shared" si="8"/>
        <v>GPA</v>
      </c>
    </row>
    <row r="526" spans="1:11" ht="15" customHeight="1">
      <c r="A526">
        <v>7</v>
      </c>
      <c r="B526">
        <v>1942</v>
      </c>
      <c r="C526" t="s">
        <v>1994</v>
      </c>
      <c r="D526" t="s">
        <v>2201</v>
      </c>
      <c r="E526" t="s">
        <v>2202</v>
      </c>
      <c r="F526">
        <v>14912</v>
      </c>
      <c r="G526">
        <v>143.1</v>
      </c>
      <c r="H526">
        <v>104</v>
      </c>
      <c r="I526">
        <v>80</v>
      </c>
      <c r="J526" t="s">
        <v>128</v>
      </c>
      <c r="K526" s="40" t="str">
        <f t="shared" si="8"/>
        <v>GPA</v>
      </c>
    </row>
    <row r="527" spans="1:11" ht="15" customHeight="1">
      <c r="A527">
        <v>7</v>
      </c>
      <c r="B527">
        <v>1942</v>
      </c>
      <c r="C527" t="s">
        <v>1994</v>
      </c>
      <c r="D527" t="s">
        <v>2203</v>
      </c>
      <c r="E527" t="s">
        <v>2204</v>
      </c>
      <c r="F527">
        <v>11825</v>
      </c>
      <c r="G527">
        <v>143.94999999999999</v>
      </c>
      <c r="H527">
        <v>82</v>
      </c>
      <c r="I527">
        <v>80</v>
      </c>
      <c r="J527" t="s">
        <v>128</v>
      </c>
      <c r="K527" s="40" t="str">
        <f t="shared" si="8"/>
        <v>GPA</v>
      </c>
    </row>
    <row r="528" spans="1:11" ht="15" customHeight="1">
      <c r="A528">
        <v>7</v>
      </c>
      <c r="B528">
        <v>1942</v>
      </c>
      <c r="C528" t="s">
        <v>1994</v>
      </c>
      <c r="D528" t="s">
        <v>2205</v>
      </c>
      <c r="E528" t="s">
        <v>2206</v>
      </c>
      <c r="F528">
        <v>3858</v>
      </c>
      <c r="G528">
        <v>61.78</v>
      </c>
      <c r="H528">
        <v>62</v>
      </c>
      <c r="I528">
        <v>80</v>
      </c>
      <c r="J528" t="s">
        <v>128</v>
      </c>
      <c r="K528" s="40" t="str">
        <f t="shared" si="8"/>
        <v>GPA</v>
      </c>
    </row>
    <row r="529" spans="1:11" ht="15" customHeight="1">
      <c r="A529">
        <v>7</v>
      </c>
      <c r="B529">
        <v>1942</v>
      </c>
      <c r="C529" t="s">
        <v>1994</v>
      </c>
      <c r="D529" t="s">
        <v>2207</v>
      </c>
      <c r="E529" t="s">
        <v>2208</v>
      </c>
      <c r="F529">
        <v>15585</v>
      </c>
      <c r="G529">
        <v>136.76</v>
      </c>
      <c r="H529">
        <v>114</v>
      </c>
      <c r="I529">
        <v>80</v>
      </c>
      <c r="J529" t="s">
        <v>128</v>
      </c>
      <c r="K529" s="40" t="str">
        <f t="shared" si="8"/>
        <v>GPA</v>
      </c>
    </row>
    <row r="530" spans="1:11" ht="15" customHeight="1">
      <c r="A530">
        <v>7</v>
      </c>
      <c r="B530">
        <v>1942</v>
      </c>
      <c r="C530" t="s">
        <v>1994</v>
      </c>
      <c r="D530" t="s">
        <v>2209</v>
      </c>
      <c r="E530" t="s">
        <v>2210</v>
      </c>
      <c r="F530">
        <v>6367</v>
      </c>
      <c r="G530">
        <v>115.94</v>
      </c>
      <c r="H530">
        <v>55</v>
      </c>
      <c r="I530">
        <v>80</v>
      </c>
      <c r="J530" t="s">
        <v>128</v>
      </c>
      <c r="K530" s="40" t="str">
        <f t="shared" si="8"/>
        <v>GPA</v>
      </c>
    </row>
    <row r="531" spans="1:11" ht="15" customHeight="1">
      <c r="A531">
        <v>7</v>
      </c>
      <c r="B531">
        <v>1942</v>
      </c>
      <c r="C531" t="s">
        <v>1994</v>
      </c>
      <c r="D531" t="s">
        <v>2211</v>
      </c>
      <c r="E531" t="s">
        <v>2212</v>
      </c>
      <c r="F531">
        <v>11237</v>
      </c>
      <c r="G531">
        <v>119.42</v>
      </c>
      <c r="H531">
        <v>94</v>
      </c>
      <c r="I531">
        <v>80</v>
      </c>
      <c r="J531" t="s">
        <v>128</v>
      </c>
      <c r="K531" s="40" t="str">
        <f t="shared" si="8"/>
        <v>GPA</v>
      </c>
    </row>
    <row r="532" spans="1:11" ht="15" customHeight="1">
      <c r="A532">
        <v>7</v>
      </c>
      <c r="B532">
        <v>1942</v>
      </c>
      <c r="C532" t="s">
        <v>1994</v>
      </c>
      <c r="D532" t="s">
        <v>2213</v>
      </c>
      <c r="E532" t="s">
        <v>2214</v>
      </c>
      <c r="F532">
        <v>7704</v>
      </c>
      <c r="G532">
        <v>133.21</v>
      </c>
      <c r="H532">
        <v>58</v>
      </c>
      <c r="I532">
        <v>80</v>
      </c>
      <c r="J532" t="s">
        <v>128</v>
      </c>
      <c r="K532" s="40" t="str">
        <f t="shared" si="8"/>
        <v>GPA</v>
      </c>
    </row>
    <row r="533" spans="1:11" ht="15" customHeight="1">
      <c r="A533">
        <v>7</v>
      </c>
      <c r="B533">
        <v>1942</v>
      </c>
      <c r="C533" t="s">
        <v>1994</v>
      </c>
      <c r="D533" t="s">
        <v>2215</v>
      </c>
      <c r="E533" t="s">
        <v>2216</v>
      </c>
      <c r="F533">
        <v>10765</v>
      </c>
      <c r="G533">
        <v>109</v>
      </c>
      <c r="H533">
        <v>99</v>
      </c>
      <c r="I533">
        <v>80</v>
      </c>
      <c r="J533" t="s">
        <v>128</v>
      </c>
      <c r="K533" s="40" t="str">
        <f t="shared" si="8"/>
        <v>GPA</v>
      </c>
    </row>
    <row r="534" spans="1:11" ht="15" customHeight="1">
      <c r="A534">
        <v>7</v>
      </c>
      <c r="B534">
        <v>1942</v>
      </c>
      <c r="C534" t="s">
        <v>1994</v>
      </c>
      <c r="D534" t="s">
        <v>2217</v>
      </c>
      <c r="E534" t="s">
        <v>2218</v>
      </c>
      <c r="F534">
        <v>7085</v>
      </c>
      <c r="G534">
        <v>81.569999999999993</v>
      </c>
      <c r="H534">
        <v>87</v>
      </c>
      <c r="I534">
        <v>80</v>
      </c>
      <c r="J534" t="s">
        <v>128</v>
      </c>
      <c r="K534" s="40" t="str">
        <f t="shared" si="8"/>
        <v>GPA</v>
      </c>
    </row>
    <row r="535" spans="1:11" ht="15" customHeight="1">
      <c r="A535">
        <v>7</v>
      </c>
      <c r="B535">
        <v>1942</v>
      </c>
      <c r="C535" t="s">
        <v>1994</v>
      </c>
      <c r="D535" t="s">
        <v>2219</v>
      </c>
      <c r="E535" t="s">
        <v>2220</v>
      </c>
      <c r="F535">
        <v>22490</v>
      </c>
      <c r="G535">
        <v>127.89</v>
      </c>
      <c r="H535">
        <v>176</v>
      </c>
      <c r="I535">
        <v>80</v>
      </c>
      <c r="J535" t="s">
        <v>128</v>
      </c>
      <c r="K535" s="40" t="str">
        <f t="shared" si="8"/>
        <v>GPA</v>
      </c>
    </row>
    <row r="536" spans="1:11" ht="15" customHeight="1">
      <c r="A536">
        <v>7</v>
      </c>
      <c r="B536">
        <v>1942</v>
      </c>
      <c r="C536" t="s">
        <v>1994</v>
      </c>
      <c r="D536" t="s">
        <v>2221</v>
      </c>
      <c r="E536" t="s">
        <v>2222</v>
      </c>
      <c r="F536">
        <v>7152</v>
      </c>
      <c r="G536">
        <v>104.94</v>
      </c>
      <c r="H536">
        <v>68</v>
      </c>
      <c r="I536">
        <v>80</v>
      </c>
      <c r="J536" t="s">
        <v>128</v>
      </c>
      <c r="K536" s="40" t="str">
        <f t="shared" si="8"/>
        <v>GPA</v>
      </c>
    </row>
    <row r="537" spans="1:11" ht="15" customHeight="1">
      <c r="A537">
        <v>7</v>
      </c>
      <c r="B537">
        <v>1942</v>
      </c>
      <c r="C537" t="s">
        <v>1994</v>
      </c>
      <c r="D537" t="s">
        <v>2223</v>
      </c>
      <c r="E537" t="s">
        <v>2224</v>
      </c>
      <c r="F537">
        <v>9289</v>
      </c>
      <c r="G537">
        <v>109.99</v>
      </c>
      <c r="H537">
        <v>84</v>
      </c>
      <c r="I537">
        <v>80</v>
      </c>
      <c r="J537" t="s">
        <v>128</v>
      </c>
      <c r="K537" s="40" t="str">
        <f t="shared" si="8"/>
        <v>GPA</v>
      </c>
    </row>
    <row r="538" spans="1:11" ht="15" customHeight="1">
      <c r="A538">
        <v>7</v>
      </c>
      <c r="B538">
        <v>1942</v>
      </c>
      <c r="C538" t="s">
        <v>1994</v>
      </c>
      <c r="D538" t="s">
        <v>2225</v>
      </c>
      <c r="E538" t="s">
        <v>2226</v>
      </c>
      <c r="F538">
        <v>735</v>
      </c>
      <c r="G538">
        <v>14.37</v>
      </c>
      <c r="H538">
        <v>51</v>
      </c>
      <c r="I538">
        <v>80</v>
      </c>
      <c r="J538" t="s">
        <v>128</v>
      </c>
      <c r="K538" s="40" t="str">
        <f t="shared" si="8"/>
        <v>GPA</v>
      </c>
    </row>
    <row r="539" spans="1:11" ht="15" customHeight="1">
      <c r="A539">
        <v>7</v>
      </c>
      <c r="B539">
        <v>1942</v>
      </c>
      <c r="C539" t="s">
        <v>1994</v>
      </c>
      <c r="D539" t="s">
        <v>2227</v>
      </c>
      <c r="E539" t="s">
        <v>2228</v>
      </c>
      <c r="F539">
        <v>5905</v>
      </c>
      <c r="G539">
        <v>110.56</v>
      </c>
      <c r="H539">
        <v>53</v>
      </c>
      <c r="I539">
        <v>80</v>
      </c>
      <c r="J539" t="s">
        <v>128</v>
      </c>
      <c r="K539" s="40" t="str">
        <f t="shared" si="8"/>
        <v>GPA</v>
      </c>
    </row>
    <row r="540" spans="1:11" ht="15" customHeight="1">
      <c r="A540">
        <v>7</v>
      </c>
      <c r="B540">
        <v>1942</v>
      </c>
      <c r="C540" t="s">
        <v>1994</v>
      </c>
      <c r="D540" t="s">
        <v>2229</v>
      </c>
      <c r="E540" t="s">
        <v>2230</v>
      </c>
      <c r="F540">
        <v>2015</v>
      </c>
      <c r="G540">
        <v>21.08</v>
      </c>
      <c r="H540">
        <v>96</v>
      </c>
      <c r="I540">
        <v>80</v>
      </c>
      <c r="J540" t="s">
        <v>128</v>
      </c>
      <c r="K540" s="40" t="str">
        <f t="shared" si="8"/>
        <v>GPA</v>
      </c>
    </row>
    <row r="541" spans="1:11" ht="15" customHeight="1">
      <c r="A541">
        <v>7</v>
      </c>
      <c r="B541">
        <v>1942</v>
      </c>
      <c r="C541" t="s">
        <v>1994</v>
      </c>
      <c r="D541" t="s">
        <v>2231</v>
      </c>
      <c r="E541" t="s">
        <v>2232</v>
      </c>
      <c r="F541">
        <v>153</v>
      </c>
      <c r="G541">
        <v>4.7699999999999996</v>
      </c>
      <c r="H541">
        <v>32</v>
      </c>
      <c r="I541">
        <v>80</v>
      </c>
      <c r="J541" t="s">
        <v>128</v>
      </c>
      <c r="K541" s="40" t="str">
        <f t="shared" si="8"/>
        <v>GPA</v>
      </c>
    </row>
    <row r="542" spans="1:11" ht="15" customHeight="1">
      <c r="A542">
        <v>7</v>
      </c>
      <c r="B542">
        <v>1942</v>
      </c>
      <c r="C542" t="s">
        <v>1994</v>
      </c>
      <c r="D542" t="s">
        <v>2233</v>
      </c>
      <c r="E542" t="s">
        <v>2234</v>
      </c>
      <c r="F542">
        <v>5417</v>
      </c>
      <c r="G542">
        <v>94.69</v>
      </c>
      <c r="H542">
        <v>57</v>
      </c>
      <c r="I542">
        <v>80</v>
      </c>
      <c r="J542" t="s">
        <v>128</v>
      </c>
      <c r="K542" s="40" t="str">
        <f t="shared" si="8"/>
        <v>GPA</v>
      </c>
    </row>
    <row r="543" spans="1:11" ht="15" customHeight="1">
      <c r="A543">
        <v>7</v>
      </c>
      <c r="B543">
        <v>1942</v>
      </c>
      <c r="C543" t="s">
        <v>1994</v>
      </c>
      <c r="D543" t="s">
        <v>2235</v>
      </c>
      <c r="E543" t="s">
        <v>2236</v>
      </c>
      <c r="F543">
        <v>9368</v>
      </c>
      <c r="G543">
        <v>140.19</v>
      </c>
      <c r="H543">
        <v>67</v>
      </c>
      <c r="I543">
        <v>80</v>
      </c>
      <c r="J543" t="s">
        <v>128</v>
      </c>
      <c r="K543" s="40" t="str">
        <f t="shared" si="8"/>
        <v>GPA</v>
      </c>
    </row>
    <row r="544" spans="1:11" ht="15" customHeight="1">
      <c r="A544">
        <v>7</v>
      </c>
      <c r="B544">
        <v>1942</v>
      </c>
      <c r="C544" t="s">
        <v>1994</v>
      </c>
      <c r="D544" t="s">
        <v>2237</v>
      </c>
      <c r="E544" t="s">
        <v>2238</v>
      </c>
      <c r="F544">
        <v>5098</v>
      </c>
      <c r="G544">
        <v>127.05</v>
      </c>
      <c r="H544">
        <v>40</v>
      </c>
      <c r="I544">
        <v>80</v>
      </c>
      <c r="J544" t="s">
        <v>128</v>
      </c>
      <c r="K544" s="40" t="str">
        <f t="shared" si="8"/>
        <v>GPA</v>
      </c>
    </row>
    <row r="545" spans="1:11" ht="15" customHeight="1">
      <c r="A545">
        <v>7</v>
      </c>
      <c r="B545">
        <v>1942</v>
      </c>
      <c r="C545" t="s">
        <v>1994</v>
      </c>
      <c r="D545" t="s">
        <v>2239</v>
      </c>
      <c r="E545" t="s">
        <v>2240</v>
      </c>
      <c r="F545">
        <v>5083</v>
      </c>
      <c r="G545">
        <v>86.65</v>
      </c>
      <c r="H545">
        <v>59</v>
      </c>
      <c r="I545">
        <v>80</v>
      </c>
      <c r="J545" t="s">
        <v>128</v>
      </c>
      <c r="K545" s="40" t="str">
        <f t="shared" si="8"/>
        <v>GPA</v>
      </c>
    </row>
    <row r="546" spans="1:11" ht="15" customHeight="1">
      <c r="A546">
        <v>7</v>
      </c>
      <c r="B546">
        <v>1942</v>
      </c>
      <c r="C546" t="s">
        <v>1994</v>
      </c>
      <c r="D546" t="s">
        <v>2241</v>
      </c>
      <c r="E546" t="s">
        <v>2242</v>
      </c>
      <c r="F546">
        <v>5233</v>
      </c>
      <c r="G546">
        <v>80.91</v>
      </c>
      <c r="H546">
        <v>65</v>
      </c>
      <c r="I546">
        <v>80</v>
      </c>
      <c r="J546" t="s">
        <v>128</v>
      </c>
      <c r="K546" s="40" t="str">
        <f t="shared" si="8"/>
        <v>GPA</v>
      </c>
    </row>
    <row r="547" spans="1:11" ht="15" customHeight="1">
      <c r="A547">
        <v>7</v>
      </c>
      <c r="B547">
        <v>1942</v>
      </c>
      <c r="C547" t="s">
        <v>1994</v>
      </c>
      <c r="D547" t="s">
        <v>2243</v>
      </c>
      <c r="E547" t="s">
        <v>2244</v>
      </c>
      <c r="F547">
        <v>9219</v>
      </c>
      <c r="G547">
        <v>118.91</v>
      </c>
      <c r="H547">
        <v>78</v>
      </c>
      <c r="I547">
        <v>80</v>
      </c>
      <c r="J547" t="s">
        <v>128</v>
      </c>
      <c r="K547" s="40" t="str">
        <f t="shared" si="8"/>
        <v>GPA</v>
      </c>
    </row>
    <row r="548" spans="1:11" ht="15" customHeight="1">
      <c r="A548">
        <v>7</v>
      </c>
      <c r="B548">
        <v>1942</v>
      </c>
      <c r="C548" t="s">
        <v>1994</v>
      </c>
      <c r="D548" t="s">
        <v>2245</v>
      </c>
      <c r="E548" t="s">
        <v>2246</v>
      </c>
      <c r="F548">
        <v>8689</v>
      </c>
      <c r="G548">
        <v>114.14</v>
      </c>
      <c r="H548">
        <v>76</v>
      </c>
      <c r="I548">
        <v>80</v>
      </c>
      <c r="J548" t="s">
        <v>128</v>
      </c>
      <c r="K548" s="40" t="str">
        <f t="shared" si="8"/>
        <v>GPA</v>
      </c>
    </row>
    <row r="549" spans="1:11" ht="15" customHeight="1">
      <c r="A549">
        <v>7</v>
      </c>
      <c r="B549">
        <v>1942</v>
      </c>
      <c r="C549" t="s">
        <v>1994</v>
      </c>
      <c r="D549" t="s">
        <v>2247</v>
      </c>
      <c r="E549" t="s">
        <v>2248</v>
      </c>
      <c r="F549">
        <v>5413</v>
      </c>
      <c r="G549">
        <v>113.22</v>
      </c>
      <c r="H549">
        <v>48</v>
      </c>
      <c r="I549">
        <v>80</v>
      </c>
      <c r="J549" t="s">
        <v>128</v>
      </c>
      <c r="K549" s="40" t="str">
        <f t="shared" si="8"/>
        <v>GPA</v>
      </c>
    </row>
    <row r="550" spans="1:11" ht="15" customHeight="1">
      <c r="A550">
        <v>7</v>
      </c>
      <c r="B550">
        <v>1942</v>
      </c>
      <c r="C550" t="s">
        <v>1994</v>
      </c>
      <c r="D550" t="s">
        <v>2249</v>
      </c>
      <c r="E550" t="s">
        <v>2250</v>
      </c>
      <c r="F550">
        <v>3724</v>
      </c>
      <c r="G550">
        <v>57.13</v>
      </c>
      <c r="H550">
        <v>65</v>
      </c>
      <c r="I550">
        <v>80</v>
      </c>
      <c r="J550" t="s">
        <v>128</v>
      </c>
      <c r="K550" s="40" t="str">
        <f t="shared" si="8"/>
        <v>GPA</v>
      </c>
    </row>
    <row r="551" spans="1:11" ht="15" customHeight="1">
      <c r="A551">
        <v>7</v>
      </c>
      <c r="B551">
        <v>1942</v>
      </c>
      <c r="C551" t="s">
        <v>1994</v>
      </c>
      <c r="D551" t="s">
        <v>2251</v>
      </c>
      <c r="E551" t="s">
        <v>2252</v>
      </c>
      <c r="F551">
        <v>4808</v>
      </c>
      <c r="G551">
        <v>70.13</v>
      </c>
      <c r="H551">
        <v>69</v>
      </c>
      <c r="I551">
        <v>80</v>
      </c>
      <c r="J551" t="s">
        <v>128</v>
      </c>
      <c r="K551" s="40" t="str">
        <f t="shared" si="8"/>
        <v>GPA</v>
      </c>
    </row>
    <row r="552" spans="1:11" ht="15" customHeight="1">
      <c r="A552">
        <v>7</v>
      </c>
      <c r="B552">
        <v>1942</v>
      </c>
      <c r="C552" t="s">
        <v>1994</v>
      </c>
      <c r="D552" t="s">
        <v>2253</v>
      </c>
      <c r="E552" t="s">
        <v>2254</v>
      </c>
      <c r="F552">
        <v>7576</v>
      </c>
      <c r="G552">
        <v>108.45</v>
      </c>
      <c r="H552">
        <v>70</v>
      </c>
      <c r="I552">
        <v>80</v>
      </c>
      <c r="J552" t="s">
        <v>128</v>
      </c>
      <c r="K552" s="40" t="str">
        <f t="shared" si="8"/>
        <v>GPA</v>
      </c>
    </row>
    <row r="553" spans="1:11" ht="15" customHeight="1">
      <c r="A553">
        <v>7</v>
      </c>
      <c r="B553">
        <v>1942</v>
      </c>
      <c r="C553" t="s">
        <v>1994</v>
      </c>
      <c r="D553" t="s">
        <v>1724</v>
      </c>
      <c r="E553" t="s">
        <v>1725</v>
      </c>
      <c r="F553">
        <v>7987</v>
      </c>
      <c r="G553">
        <v>115.53</v>
      </c>
      <c r="H553">
        <v>69</v>
      </c>
      <c r="I553">
        <v>80</v>
      </c>
      <c r="J553" t="s">
        <v>128</v>
      </c>
      <c r="K553" s="40" t="str">
        <f t="shared" si="8"/>
        <v>GPA</v>
      </c>
    </row>
    <row r="554" spans="1:11" ht="15" customHeight="1">
      <c r="A554">
        <v>7</v>
      </c>
      <c r="B554">
        <v>1942</v>
      </c>
      <c r="C554" t="s">
        <v>1994</v>
      </c>
      <c r="D554" t="s">
        <v>2255</v>
      </c>
      <c r="E554" t="s">
        <v>2256</v>
      </c>
      <c r="F554">
        <v>7126</v>
      </c>
      <c r="G554">
        <v>97.18</v>
      </c>
      <c r="H554">
        <v>73</v>
      </c>
      <c r="I554">
        <v>80</v>
      </c>
      <c r="J554" t="s">
        <v>128</v>
      </c>
      <c r="K554" s="40" t="str">
        <f t="shared" si="8"/>
        <v>GPA</v>
      </c>
    </row>
    <row r="555" spans="1:11" ht="15" customHeight="1">
      <c r="A555">
        <v>7</v>
      </c>
      <c r="B555">
        <v>1942</v>
      </c>
      <c r="C555" t="s">
        <v>1994</v>
      </c>
      <c r="D555" t="s">
        <v>2257</v>
      </c>
      <c r="E555" t="s">
        <v>2258</v>
      </c>
      <c r="F555">
        <v>2952</v>
      </c>
      <c r="G555">
        <v>72.19</v>
      </c>
      <c r="H555">
        <v>41</v>
      </c>
      <c r="I555">
        <v>80</v>
      </c>
      <c r="J555" t="s">
        <v>128</v>
      </c>
      <c r="K555" s="40" t="str">
        <f t="shared" si="8"/>
        <v>GPA</v>
      </c>
    </row>
    <row r="556" spans="1:11" ht="15" customHeight="1">
      <c r="A556">
        <v>7</v>
      </c>
      <c r="B556">
        <v>1942</v>
      </c>
      <c r="C556" t="s">
        <v>1994</v>
      </c>
      <c r="D556" t="s">
        <v>2259</v>
      </c>
      <c r="E556" t="s">
        <v>2260</v>
      </c>
      <c r="F556">
        <v>6532</v>
      </c>
      <c r="G556">
        <v>108</v>
      </c>
      <c r="H556">
        <v>60</v>
      </c>
      <c r="I556">
        <v>80</v>
      </c>
      <c r="J556" t="s">
        <v>128</v>
      </c>
      <c r="K556" s="40" t="str">
        <f t="shared" si="8"/>
        <v>GPA</v>
      </c>
    </row>
    <row r="557" spans="1:11" ht="15" customHeight="1">
      <c r="A557">
        <v>7</v>
      </c>
      <c r="B557">
        <v>1942</v>
      </c>
      <c r="C557" t="s">
        <v>1994</v>
      </c>
      <c r="D557" t="s">
        <v>2261</v>
      </c>
      <c r="E557" t="s">
        <v>2262</v>
      </c>
      <c r="F557">
        <v>8090</v>
      </c>
      <c r="G557">
        <v>116.85</v>
      </c>
      <c r="H557">
        <v>69</v>
      </c>
      <c r="I557">
        <v>80</v>
      </c>
      <c r="J557" t="s">
        <v>128</v>
      </c>
      <c r="K557" s="40" t="str">
        <f t="shared" si="8"/>
        <v>GPA</v>
      </c>
    </row>
    <row r="558" spans="1:11" ht="15" customHeight="1">
      <c r="A558">
        <v>7</v>
      </c>
      <c r="B558">
        <v>1942</v>
      </c>
      <c r="C558" t="s">
        <v>1994</v>
      </c>
      <c r="D558" t="s">
        <v>2263</v>
      </c>
      <c r="E558" t="s">
        <v>2264</v>
      </c>
      <c r="F558">
        <v>1400</v>
      </c>
      <c r="G558">
        <v>28.28</v>
      </c>
      <c r="H558">
        <v>50</v>
      </c>
      <c r="I558">
        <v>80</v>
      </c>
      <c r="J558" t="s">
        <v>128</v>
      </c>
      <c r="K558" s="40" t="str">
        <f t="shared" si="8"/>
        <v>GPA</v>
      </c>
    </row>
    <row r="559" spans="1:11" ht="15" customHeight="1">
      <c r="A559">
        <v>7</v>
      </c>
      <c r="B559">
        <v>1942</v>
      </c>
      <c r="C559" t="s">
        <v>1994</v>
      </c>
      <c r="D559" t="s">
        <v>2265</v>
      </c>
      <c r="E559" t="s">
        <v>2266</v>
      </c>
      <c r="F559">
        <v>6185</v>
      </c>
      <c r="G559">
        <v>125.25</v>
      </c>
      <c r="H559">
        <v>49</v>
      </c>
      <c r="I559">
        <v>80</v>
      </c>
      <c r="J559" t="s">
        <v>128</v>
      </c>
      <c r="K559" s="40" t="str">
        <f t="shared" si="8"/>
        <v>GPA</v>
      </c>
    </row>
    <row r="560" spans="1:11" ht="15" customHeight="1">
      <c r="A560">
        <v>7</v>
      </c>
      <c r="B560">
        <v>1942</v>
      </c>
      <c r="C560" t="s">
        <v>1994</v>
      </c>
      <c r="D560" t="s">
        <v>2267</v>
      </c>
      <c r="E560" t="s">
        <v>2268</v>
      </c>
      <c r="F560">
        <v>3587</v>
      </c>
      <c r="G560">
        <v>86</v>
      </c>
      <c r="H560">
        <v>42</v>
      </c>
      <c r="I560">
        <v>80</v>
      </c>
      <c r="J560" t="s">
        <v>128</v>
      </c>
      <c r="K560" s="40" t="str">
        <f t="shared" si="8"/>
        <v>GPA</v>
      </c>
    </row>
    <row r="561" spans="1:11" ht="15" customHeight="1">
      <c r="A561">
        <v>7</v>
      </c>
      <c r="B561">
        <v>1942</v>
      </c>
      <c r="C561" t="s">
        <v>1994</v>
      </c>
      <c r="D561" t="s">
        <v>2269</v>
      </c>
      <c r="E561" t="s">
        <v>2270</v>
      </c>
      <c r="F561">
        <v>5910</v>
      </c>
      <c r="G561">
        <v>93.59</v>
      </c>
      <c r="H561">
        <v>63</v>
      </c>
      <c r="I561">
        <v>80</v>
      </c>
      <c r="J561" t="s">
        <v>128</v>
      </c>
      <c r="K561" s="40" t="str">
        <f t="shared" si="8"/>
        <v>GPA</v>
      </c>
    </row>
    <row r="562" spans="1:11" ht="15" customHeight="1">
      <c r="A562">
        <v>7</v>
      </c>
      <c r="B562">
        <v>1942</v>
      </c>
      <c r="C562" t="s">
        <v>1994</v>
      </c>
      <c r="D562" t="s">
        <v>2271</v>
      </c>
      <c r="E562" t="s">
        <v>2272</v>
      </c>
      <c r="F562">
        <v>1764</v>
      </c>
      <c r="G562">
        <v>30.28</v>
      </c>
      <c r="H562">
        <v>58</v>
      </c>
      <c r="I562">
        <v>80</v>
      </c>
      <c r="J562" t="s">
        <v>128</v>
      </c>
      <c r="K562" s="40" t="str">
        <f t="shared" si="8"/>
        <v>GPA</v>
      </c>
    </row>
    <row r="563" spans="1:11" ht="15" customHeight="1">
      <c r="A563">
        <v>7</v>
      </c>
      <c r="B563">
        <v>1942</v>
      </c>
      <c r="C563" t="s">
        <v>1994</v>
      </c>
      <c r="D563" t="s">
        <v>2273</v>
      </c>
      <c r="E563" t="s">
        <v>2274</v>
      </c>
      <c r="F563">
        <v>1216</v>
      </c>
      <c r="G563">
        <v>30.42</v>
      </c>
      <c r="H563">
        <v>40</v>
      </c>
      <c r="I563">
        <v>80</v>
      </c>
      <c r="J563" t="s">
        <v>128</v>
      </c>
      <c r="K563" s="40" t="str">
        <f t="shared" si="8"/>
        <v>GPA</v>
      </c>
    </row>
    <row r="564" spans="1:11" ht="15" customHeight="1">
      <c r="A564">
        <v>7</v>
      </c>
      <c r="B564">
        <v>1942</v>
      </c>
      <c r="C564" t="s">
        <v>1994</v>
      </c>
      <c r="D564" t="s">
        <v>2275</v>
      </c>
      <c r="E564" t="s">
        <v>2276</v>
      </c>
      <c r="F564">
        <v>1141</v>
      </c>
      <c r="G564">
        <v>21.3</v>
      </c>
      <c r="H564">
        <v>54</v>
      </c>
      <c r="I564">
        <v>80</v>
      </c>
      <c r="J564" t="s">
        <v>128</v>
      </c>
      <c r="K564" s="40" t="str">
        <f t="shared" si="8"/>
        <v>GPA</v>
      </c>
    </row>
    <row r="565" spans="1:11" ht="15" customHeight="1">
      <c r="A565">
        <v>7</v>
      </c>
      <c r="B565">
        <v>1942</v>
      </c>
      <c r="C565" t="s">
        <v>1994</v>
      </c>
      <c r="D565" t="s">
        <v>2277</v>
      </c>
      <c r="E565" t="s">
        <v>2278</v>
      </c>
      <c r="F565">
        <v>2749</v>
      </c>
      <c r="G565">
        <v>31.18</v>
      </c>
      <c r="H565">
        <v>88</v>
      </c>
      <c r="I565">
        <v>80</v>
      </c>
      <c r="J565" t="s">
        <v>128</v>
      </c>
      <c r="K565" s="40" t="str">
        <f t="shared" si="8"/>
        <v>GPA</v>
      </c>
    </row>
    <row r="566" spans="1:11" ht="15" customHeight="1">
      <c r="A566">
        <v>7</v>
      </c>
      <c r="B566">
        <v>1942</v>
      </c>
      <c r="C566" t="s">
        <v>1994</v>
      </c>
      <c r="D566" t="s">
        <v>2279</v>
      </c>
      <c r="E566" t="s">
        <v>2280</v>
      </c>
      <c r="F566">
        <v>2628</v>
      </c>
      <c r="G566">
        <v>45.99</v>
      </c>
      <c r="H566">
        <v>57</v>
      </c>
      <c r="I566">
        <v>80</v>
      </c>
      <c r="J566" t="s">
        <v>128</v>
      </c>
      <c r="K566" s="40" t="str">
        <f t="shared" si="8"/>
        <v>GPA</v>
      </c>
    </row>
    <row r="567" spans="1:11" ht="15" customHeight="1">
      <c r="A567">
        <v>7</v>
      </c>
      <c r="B567">
        <v>1942</v>
      </c>
      <c r="C567" t="s">
        <v>1994</v>
      </c>
      <c r="D567" t="s">
        <v>2281</v>
      </c>
      <c r="E567" t="s">
        <v>2282</v>
      </c>
      <c r="F567">
        <v>1452</v>
      </c>
      <c r="G567">
        <v>31.75</v>
      </c>
      <c r="H567">
        <v>46</v>
      </c>
      <c r="I567">
        <v>80</v>
      </c>
      <c r="J567" t="s">
        <v>128</v>
      </c>
      <c r="K567" s="40" t="str">
        <f t="shared" si="8"/>
        <v>GPA</v>
      </c>
    </row>
    <row r="568" spans="1:11" ht="15" customHeight="1">
      <c r="A568">
        <v>7</v>
      </c>
      <c r="B568">
        <v>1942</v>
      </c>
      <c r="C568" t="s">
        <v>1994</v>
      </c>
      <c r="D568" t="s">
        <v>2283</v>
      </c>
      <c r="E568" t="s">
        <v>2284</v>
      </c>
      <c r="F568">
        <v>990</v>
      </c>
      <c r="G568">
        <v>24.53</v>
      </c>
      <c r="H568">
        <v>40</v>
      </c>
      <c r="I568">
        <v>80</v>
      </c>
      <c r="J568" t="s">
        <v>128</v>
      </c>
      <c r="K568" s="40" t="str">
        <f t="shared" si="8"/>
        <v>GPA</v>
      </c>
    </row>
    <row r="569" spans="1:11" ht="15" customHeight="1">
      <c r="A569">
        <v>7</v>
      </c>
      <c r="B569">
        <v>1942</v>
      </c>
      <c r="C569" t="s">
        <v>1994</v>
      </c>
      <c r="D569" t="s">
        <v>2285</v>
      </c>
      <c r="E569" t="s">
        <v>2286</v>
      </c>
      <c r="F569">
        <v>830</v>
      </c>
      <c r="G569">
        <v>21.88</v>
      </c>
      <c r="H569">
        <v>38</v>
      </c>
      <c r="I569">
        <v>80</v>
      </c>
      <c r="J569" t="s">
        <v>128</v>
      </c>
      <c r="K569" s="40" t="str">
        <f t="shared" si="8"/>
        <v>GPA</v>
      </c>
    </row>
    <row r="570" spans="1:11" ht="15" customHeight="1">
      <c r="A570">
        <v>7</v>
      </c>
      <c r="B570">
        <v>1942</v>
      </c>
      <c r="C570" t="s">
        <v>1994</v>
      </c>
      <c r="D570" t="s">
        <v>2287</v>
      </c>
      <c r="E570" t="s">
        <v>2288</v>
      </c>
      <c r="F570">
        <v>1058</v>
      </c>
      <c r="G570">
        <v>22.42</v>
      </c>
      <c r="H570">
        <v>47</v>
      </c>
      <c r="I570">
        <v>80</v>
      </c>
      <c r="J570" t="s">
        <v>128</v>
      </c>
      <c r="K570" s="40" t="str">
        <f t="shared" si="8"/>
        <v>GPA</v>
      </c>
    </row>
    <row r="571" spans="1:11" ht="15" customHeight="1">
      <c r="A571">
        <v>7</v>
      </c>
      <c r="B571">
        <v>1942</v>
      </c>
      <c r="C571" t="s">
        <v>1994</v>
      </c>
      <c r="D571" t="s">
        <v>2289</v>
      </c>
      <c r="E571" t="s">
        <v>2290</v>
      </c>
      <c r="F571">
        <v>1445</v>
      </c>
      <c r="G571">
        <v>25.75</v>
      </c>
      <c r="H571">
        <v>56</v>
      </c>
      <c r="I571">
        <v>80</v>
      </c>
      <c r="J571" t="s">
        <v>128</v>
      </c>
      <c r="K571" s="40" t="str">
        <f t="shared" si="8"/>
        <v>GPA</v>
      </c>
    </row>
    <row r="572" spans="1:11" ht="15" customHeight="1">
      <c r="A572">
        <v>7</v>
      </c>
      <c r="B572">
        <v>1942</v>
      </c>
      <c r="C572" t="s">
        <v>19</v>
      </c>
      <c r="D572" t="s">
        <v>561</v>
      </c>
      <c r="E572" t="s">
        <v>562</v>
      </c>
      <c r="F572">
        <v>120</v>
      </c>
      <c r="G572">
        <v>0.46</v>
      </c>
      <c r="H572">
        <v>261</v>
      </c>
      <c r="I572">
        <v>22</v>
      </c>
      <c r="J572" t="s">
        <v>128</v>
      </c>
      <c r="K572" s="40" t="str">
        <f t="shared" si="8"/>
        <v>GPA</v>
      </c>
    </row>
    <row r="573" spans="1:11" ht="15" customHeight="1">
      <c r="A573">
        <v>7</v>
      </c>
      <c r="B573">
        <v>1942</v>
      </c>
      <c r="C573" t="s">
        <v>1994</v>
      </c>
      <c r="D573" t="s">
        <v>461</v>
      </c>
      <c r="E573" t="s">
        <v>462</v>
      </c>
      <c r="F573">
        <v>1042</v>
      </c>
      <c r="G573">
        <v>9.7200000000000006</v>
      </c>
      <c r="H573">
        <v>107</v>
      </c>
      <c r="I573">
        <v>80</v>
      </c>
      <c r="J573" t="s">
        <v>128</v>
      </c>
      <c r="K573" s="40" t="str">
        <f t="shared" si="8"/>
        <v>GPA</v>
      </c>
    </row>
    <row r="574" spans="1:11" ht="15" customHeight="1">
      <c r="A574">
        <v>7</v>
      </c>
      <c r="B574">
        <v>1942</v>
      </c>
      <c r="C574" t="s">
        <v>19</v>
      </c>
      <c r="D574" t="s">
        <v>447</v>
      </c>
      <c r="E574" t="s">
        <v>448</v>
      </c>
      <c r="F574">
        <v>10</v>
      </c>
      <c r="G574">
        <v>0.2</v>
      </c>
      <c r="H574">
        <v>50</v>
      </c>
      <c r="I574">
        <v>22</v>
      </c>
      <c r="J574" t="s">
        <v>128</v>
      </c>
      <c r="K574" s="40" t="str">
        <f t="shared" si="8"/>
        <v>GPA</v>
      </c>
    </row>
    <row r="575" spans="1:11" ht="15" customHeight="1">
      <c r="A575">
        <v>7</v>
      </c>
      <c r="B575">
        <v>1942</v>
      </c>
      <c r="C575" t="s">
        <v>1994</v>
      </c>
      <c r="D575" t="s">
        <v>561</v>
      </c>
      <c r="E575" t="s">
        <v>562</v>
      </c>
      <c r="F575">
        <v>141</v>
      </c>
      <c r="G575">
        <v>2.79</v>
      </c>
      <c r="H575">
        <v>51</v>
      </c>
      <c r="I575">
        <v>80</v>
      </c>
      <c r="J575" t="s">
        <v>128</v>
      </c>
      <c r="K575" s="40" t="str">
        <f t="shared" si="8"/>
        <v>GPA</v>
      </c>
    </row>
    <row r="576" spans="1:11" ht="15" customHeight="1">
      <c r="A576">
        <v>7</v>
      </c>
      <c r="B576">
        <v>1942</v>
      </c>
      <c r="C576" t="s">
        <v>21</v>
      </c>
      <c r="D576" t="s">
        <v>563</v>
      </c>
      <c r="E576" t="s">
        <v>564</v>
      </c>
      <c r="F576">
        <v>15</v>
      </c>
      <c r="G576">
        <v>0.76</v>
      </c>
      <c r="H576">
        <v>20</v>
      </c>
      <c r="I576">
        <v>16</v>
      </c>
      <c r="J576" t="s">
        <v>128</v>
      </c>
      <c r="K576" s="40" t="str">
        <f t="shared" si="8"/>
        <v>GPA</v>
      </c>
    </row>
    <row r="577" spans="1:11" ht="15" customHeight="1">
      <c r="A577">
        <v>7</v>
      </c>
      <c r="B577">
        <v>1942</v>
      </c>
      <c r="C577" t="s">
        <v>20</v>
      </c>
      <c r="D577" t="s">
        <v>563</v>
      </c>
      <c r="E577" t="s">
        <v>564</v>
      </c>
      <c r="F577">
        <v>4729</v>
      </c>
      <c r="G577">
        <v>106.19</v>
      </c>
      <c r="H577">
        <v>45</v>
      </c>
      <c r="I577">
        <v>17</v>
      </c>
      <c r="J577" t="s">
        <v>128</v>
      </c>
      <c r="K577" s="40" t="str">
        <f t="shared" si="8"/>
        <v>GPA</v>
      </c>
    </row>
    <row r="578" spans="1:11" ht="15" customHeight="1">
      <c r="A578">
        <v>7</v>
      </c>
      <c r="B578">
        <v>1942</v>
      </c>
      <c r="C578" t="s">
        <v>1994</v>
      </c>
      <c r="D578" t="s">
        <v>563</v>
      </c>
      <c r="E578" t="s">
        <v>564</v>
      </c>
      <c r="F578">
        <v>155</v>
      </c>
      <c r="G578">
        <v>0.91</v>
      </c>
      <c r="H578">
        <v>170</v>
      </c>
      <c r="I578">
        <v>80</v>
      </c>
      <c r="J578" t="s">
        <v>128</v>
      </c>
      <c r="K578" s="40" t="str">
        <f t="shared" ref="K578:K641" si="9">IF(J578&lt;&gt;"",IF(OR(UPPER(J578)="TERCEIRO",UPPER(J578)="TERCEIRA"),"TERCEIRA",IF(UPPER(J578)="GPA","GPA",J578)),IF(LEFT(D578,1)="T","TERCEIRA","GPA"))</f>
        <v>GPA</v>
      </c>
    </row>
    <row r="579" spans="1:11" ht="15" customHeight="1">
      <c r="A579">
        <v>7</v>
      </c>
      <c r="B579">
        <v>1942</v>
      </c>
      <c r="C579" t="s">
        <v>22</v>
      </c>
      <c r="D579" t="s">
        <v>565</v>
      </c>
      <c r="E579" t="s">
        <v>566</v>
      </c>
      <c r="F579">
        <v>1948</v>
      </c>
      <c r="G579">
        <v>52.62</v>
      </c>
      <c r="H579">
        <v>37</v>
      </c>
      <c r="I579">
        <v>20</v>
      </c>
      <c r="J579" t="s">
        <v>128</v>
      </c>
      <c r="K579" s="40" t="str">
        <f t="shared" si="9"/>
        <v>GPA</v>
      </c>
    </row>
    <row r="580" spans="1:11" ht="15" customHeight="1">
      <c r="A580">
        <v>7</v>
      </c>
      <c r="B580">
        <v>1942</v>
      </c>
      <c r="C580" t="s">
        <v>22</v>
      </c>
      <c r="D580" t="s">
        <v>567</v>
      </c>
      <c r="E580" t="s">
        <v>568</v>
      </c>
      <c r="F580">
        <v>1259</v>
      </c>
      <c r="G580">
        <v>72.260000000000005</v>
      </c>
      <c r="H580">
        <v>17</v>
      </c>
      <c r="I580">
        <v>20</v>
      </c>
      <c r="J580" t="s">
        <v>128</v>
      </c>
      <c r="K580" s="40" t="str">
        <f t="shared" si="9"/>
        <v>GPA</v>
      </c>
    </row>
    <row r="581" spans="1:11" ht="15" customHeight="1">
      <c r="A581">
        <v>7</v>
      </c>
      <c r="B581">
        <v>1942</v>
      </c>
      <c r="C581" t="s">
        <v>1994</v>
      </c>
      <c r="D581" t="s">
        <v>567</v>
      </c>
      <c r="E581" t="s">
        <v>568</v>
      </c>
      <c r="F581">
        <v>1010</v>
      </c>
      <c r="G581">
        <v>12.8</v>
      </c>
      <c r="H581">
        <v>79</v>
      </c>
      <c r="I581">
        <v>80</v>
      </c>
      <c r="J581" t="s">
        <v>128</v>
      </c>
      <c r="K581" s="40" t="str">
        <f t="shared" si="9"/>
        <v>GPA</v>
      </c>
    </row>
    <row r="582" spans="1:11" ht="15" customHeight="1">
      <c r="A582">
        <v>7</v>
      </c>
      <c r="B582">
        <v>1942</v>
      </c>
      <c r="C582" t="s">
        <v>1994</v>
      </c>
      <c r="D582" t="s">
        <v>2291</v>
      </c>
      <c r="E582" t="s">
        <v>2292</v>
      </c>
      <c r="F582">
        <v>9903</v>
      </c>
      <c r="G582">
        <v>136.12</v>
      </c>
      <c r="H582">
        <v>73</v>
      </c>
      <c r="I582">
        <v>80</v>
      </c>
      <c r="J582" t="s">
        <v>2293</v>
      </c>
      <c r="K582" s="40" t="str">
        <f t="shared" si="9"/>
        <v>TERCEIRA</v>
      </c>
    </row>
    <row r="583" spans="1:11" ht="15" customHeight="1">
      <c r="A583">
        <v>7</v>
      </c>
      <c r="B583">
        <v>1942</v>
      </c>
      <c r="C583" t="s">
        <v>1994</v>
      </c>
      <c r="D583" t="s">
        <v>2294</v>
      </c>
      <c r="E583" t="s">
        <v>2295</v>
      </c>
      <c r="F583">
        <v>4508</v>
      </c>
      <c r="G583">
        <v>63.02</v>
      </c>
      <c r="H583">
        <v>72</v>
      </c>
      <c r="I583">
        <v>80</v>
      </c>
      <c r="J583" t="s">
        <v>2293</v>
      </c>
      <c r="K583" s="40" t="str">
        <f t="shared" si="9"/>
        <v>TERCEIRA</v>
      </c>
    </row>
    <row r="584" spans="1:11" ht="15" customHeight="1">
      <c r="A584">
        <v>7</v>
      </c>
      <c r="B584">
        <v>1942</v>
      </c>
      <c r="C584" t="s">
        <v>1994</v>
      </c>
      <c r="D584" t="s">
        <v>2296</v>
      </c>
      <c r="E584" t="s">
        <v>2297</v>
      </c>
      <c r="F584">
        <v>1191</v>
      </c>
      <c r="G584">
        <v>8.7200000000000006</v>
      </c>
      <c r="H584">
        <v>137</v>
      </c>
      <c r="I584">
        <v>80</v>
      </c>
      <c r="J584" t="s">
        <v>2293</v>
      </c>
      <c r="K584" s="40" t="str">
        <f t="shared" si="9"/>
        <v>TERCEIRA</v>
      </c>
    </row>
    <row r="585" spans="1:11" ht="15" customHeight="1">
      <c r="A585">
        <v>7</v>
      </c>
      <c r="B585">
        <v>1942</v>
      </c>
      <c r="C585" t="s">
        <v>1994</v>
      </c>
      <c r="D585" t="s">
        <v>2298</v>
      </c>
      <c r="E585" t="s">
        <v>2299</v>
      </c>
      <c r="F585">
        <v>9796</v>
      </c>
      <c r="G585">
        <v>114.36</v>
      </c>
      <c r="H585">
        <v>86</v>
      </c>
      <c r="I585">
        <v>80</v>
      </c>
      <c r="J585" t="s">
        <v>2293</v>
      </c>
      <c r="K585" s="40" t="str">
        <f t="shared" si="9"/>
        <v>TERCEIRA</v>
      </c>
    </row>
    <row r="586" spans="1:11" ht="15" customHeight="1">
      <c r="A586">
        <v>7</v>
      </c>
      <c r="B586">
        <v>1942</v>
      </c>
      <c r="C586" t="s">
        <v>1994</v>
      </c>
      <c r="D586" t="s">
        <v>2300</v>
      </c>
      <c r="E586" t="s">
        <v>2301</v>
      </c>
      <c r="F586">
        <v>5655</v>
      </c>
      <c r="G586">
        <v>82.95</v>
      </c>
      <c r="H586">
        <v>68</v>
      </c>
      <c r="I586">
        <v>80</v>
      </c>
      <c r="J586" t="s">
        <v>2293</v>
      </c>
      <c r="K586" s="40" t="str">
        <f t="shared" si="9"/>
        <v>TERCEIRA</v>
      </c>
    </row>
    <row r="587" spans="1:11" ht="15" customHeight="1">
      <c r="A587">
        <v>7</v>
      </c>
      <c r="B587">
        <v>1942</v>
      </c>
      <c r="C587" t="s">
        <v>1994</v>
      </c>
      <c r="D587" t="s">
        <v>2302</v>
      </c>
      <c r="E587" t="s">
        <v>2303</v>
      </c>
      <c r="F587">
        <v>5206</v>
      </c>
      <c r="G587">
        <v>38.92</v>
      </c>
      <c r="H587">
        <v>134</v>
      </c>
      <c r="I587">
        <v>80</v>
      </c>
      <c r="J587" t="s">
        <v>2293</v>
      </c>
      <c r="K587" s="40" t="str">
        <f t="shared" si="9"/>
        <v>TERCEIRA</v>
      </c>
    </row>
    <row r="588" spans="1:11" ht="15" customHeight="1">
      <c r="A588">
        <v>7</v>
      </c>
      <c r="B588">
        <v>1942</v>
      </c>
      <c r="C588" t="s">
        <v>1994</v>
      </c>
      <c r="D588" t="s">
        <v>2304</v>
      </c>
      <c r="E588" t="s">
        <v>2305</v>
      </c>
      <c r="F588">
        <v>12774</v>
      </c>
      <c r="G588">
        <v>172.48</v>
      </c>
      <c r="H588">
        <v>74</v>
      </c>
      <c r="I588">
        <v>80</v>
      </c>
      <c r="J588" t="s">
        <v>2293</v>
      </c>
      <c r="K588" s="40" t="str">
        <f t="shared" si="9"/>
        <v>TERCEIRA</v>
      </c>
    </row>
    <row r="589" spans="1:11" ht="15" customHeight="1">
      <c r="A589">
        <v>7</v>
      </c>
      <c r="B589">
        <v>1942</v>
      </c>
      <c r="C589" t="s">
        <v>1994</v>
      </c>
      <c r="D589" t="s">
        <v>2306</v>
      </c>
      <c r="E589" t="s">
        <v>2307</v>
      </c>
      <c r="F589">
        <v>1620</v>
      </c>
      <c r="G589">
        <v>22.05</v>
      </c>
      <c r="H589">
        <v>73</v>
      </c>
      <c r="I589">
        <v>80</v>
      </c>
      <c r="J589" t="s">
        <v>2293</v>
      </c>
      <c r="K589" s="40" t="str">
        <f t="shared" si="9"/>
        <v>TERCEIRA</v>
      </c>
    </row>
    <row r="590" spans="1:11" ht="15" customHeight="1">
      <c r="A590">
        <v>7</v>
      </c>
      <c r="B590">
        <v>1942</v>
      </c>
      <c r="C590" t="s">
        <v>1994</v>
      </c>
      <c r="D590" t="s">
        <v>2308</v>
      </c>
      <c r="E590" t="s">
        <v>2309</v>
      </c>
      <c r="F590">
        <v>7210</v>
      </c>
      <c r="G590">
        <v>84.06</v>
      </c>
      <c r="H590">
        <v>86</v>
      </c>
      <c r="I590">
        <v>80</v>
      </c>
      <c r="J590" t="s">
        <v>2293</v>
      </c>
      <c r="K590" s="40" t="str">
        <f t="shared" si="9"/>
        <v>TERCEIRA</v>
      </c>
    </row>
    <row r="591" spans="1:11" ht="15" customHeight="1">
      <c r="A591">
        <v>7</v>
      </c>
      <c r="B591">
        <v>1942</v>
      </c>
      <c r="C591" t="s">
        <v>1994</v>
      </c>
      <c r="D591" t="s">
        <v>2310</v>
      </c>
      <c r="E591" t="s">
        <v>2311</v>
      </c>
      <c r="F591">
        <v>17465</v>
      </c>
      <c r="G591">
        <v>111.5</v>
      </c>
      <c r="H591">
        <v>157</v>
      </c>
      <c r="I591">
        <v>80</v>
      </c>
      <c r="J591" t="s">
        <v>2293</v>
      </c>
      <c r="K591" s="40" t="str">
        <f t="shared" si="9"/>
        <v>TERCEIRA</v>
      </c>
    </row>
    <row r="592" spans="1:11" ht="15" customHeight="1">
      <c r="A592">
        <v>7</v>
      </c>
      <c r="B592">
        <v>1942</v>
      </c>
      <c r="C592" t="s">
        <v>1994</v>
      </c>
      <c r="D592" t="s">
        <v>2312</v>
      </c>
      <c r="E592" t="s">
        <v>2313</v>
      </c>
      <c r="F592">
        <v>9318</v>
      </c>
      <c r="G592">
        <v>80.38</v>
      </c>
      <c r="H592">
        <v>116</v>
      </c>
      <c r="I592">
        <v>80</v>
      </c>
      <c r="J592" t="s">
        <v>2293</v>
      </c>
      <c r="K592" s="40" t="str">
        <f t="shared" si="9"/>
        <v>TERCEIRA</v>
      </c>
    </row>
    <row r="593" spans="1:11" ht="15" customHeight="1">
      <c r="A593">
        <v>7</v>
      </c>
      <c r="B593">
        <v>1942</v>
      </c>
      <c r="C593" t="s">
        <v>1994</v>
      </c>
      <c r="D593" t="s">
        <v>2314</v>
      </c>
      <c r="E593" t="s">
        <v>2315</v>
      </c>
      <c r="F593">
        <v>14734</v>
      </c>
      <c r="G593">
        <v>107.03</v>
      </c>
      <c r="H593">
        <v>138</v>
      </c>
      <c r="I593">
        <v>80</v>
      </c>
      <c r="J593" t="s">
        <v>2293</v>
      </c>
      <c r="K593" s="40" t="str">
        <f t="shared" si="9"/>
        <v>TERCEIRA</v>
      </c>
    </row>
    <row r="594" spans="1:11" ht="15" customHeight="1">
      <c r="A594">
        <v>7</v>
      </c>
      <c r="B594">
        <v>1942</v>
      </c>
      <c r="C594" t="s">
        <v>1994</v>
      </c>
      <c r="D594" t="s">
        <v>2316</v>
      </c>
      <c r="E594" t="s">
        <v>2317</v>
      </c>
      <c r="F594">
        <v>11369</v>
      </c>
      <c r="G594">
        <v>141.97999999999999</v>
      </c>
      <c r="H594">
        <v>80</v>
      </c>
      <c r="I594">
        <v>80</v>
      </c>
      <c r="J594" t="s">
        <v>2293</v>
      </c>
      <c r="K594" s="40" t="str">
        <f t="shared" si="9"/>
        <v>TERCEIRA</v>
      </c>
    </row>
    <row r="595" spans="1:11" ht="15" customHeight="1">
      <c r="A595">
        <v>7</v>
      </c>
      <c r="B595">
        <v>1942</v>
      </c>
      <c r="C595" t="s">
        <v>1994</v>
      </c>
      <c r="D595" t="s">
        <v>2318</v>
      </c>
      <c r="E595" t="s">
        <v>2319</v>
      </c>
      <c r="F595">
        <v>15274</v>
      </c>
      <c r="G595">
        <v>106.07</v>
      </c>
      <c r="H595">
        <v>144</v>
      </c>
      <c r="I595">
        <v>80</v>
      </c>
      <c r="J595" t="s">
        <v>2293</v>
      </c>
      <c r="K595" s="40" t="str">
        <f t="shared" si="9"/>
        <v>TERCEIRA</v>
      </c>
    </row>
    <row r="596" spans="1:11" ht="15" customHeight="1">
      <c r="A596">
        <v>7</v>
      </c>
      <c r="B596">
        <v>1942</v>
      </c>
      <c r="C596" t="s">
        <v>1994</v>
      </c>
      <c r="D596" t="s">
        <v>2320</v>
      </c>
      <c r="E596" t="s">
        <v>2321</v>
      </c>
      <c r="F596">
        <v>18478</v>
      </c>
      <c r="G596">
        <v>124.63</v>
      </c>
      <c r="H596">
        <v>148</v>
      </c>
      <c r="I596">
        <v>80</v>
      </c>
      <c r="J596" t="s">
        <v>2293</v>
      </c>
      <c r="K596" s="40" t="str">
        <f t="shared" si="9"/>
        <v>TERCEIRA</v>
      </c>
    </row>
    <row r="597" spans="1:11" ht="15" customHeight="1">
      <c r="A597">
        <v>7</v>
      </c>
      <c r="B597">
        <v>1942</v>
      </c>
      <c r="C597" t="s">
        <v>1994</v>
      </c>
      <c r="D597" t="s">
        <v>2322</v>
      </c>
      <c r="E597" t="s">
        <v>2323</v>
      </c>
      <c r="F597">
        <v>9959</v>
      </c>
      <c r="G597">
        <v>68.94</v>
      </c>
      <c r="H597">
        <v>144</v>
      </c>
      <c r="I597">
        <v>80</v>
      </c>
      <c r="J597" t="s">
        <v>2293</v>
      </c>
      <c r="K597" s="40" t="str">
        <f t="shared" si="9"/>
        <v>TERCEIRA</v>
      </c>
    </row>
    <row r="598" spans="1:11" ht="15" customHeight="1">
      <c r="A598">
        <v>7</v>
      </c>
      <c r="B598">
        <v>1942</v>
      </c>
      <c r="C598" t="s">
        <v>1994</v>
      </c>
      <c r="D598" t="s">
        <v>2324</v>
      </c>
      <c r="E598" t="s">
        <v>2325</v>
      </c>
      <c r="F598">
        <v>9697</v>
      </c>
      <c r="G598">
        <v>63.49</v>
      </c>
      <c r="H598">
        <v>153</v>
      </c>
      <c r="I598">
        <v>80</v>
      </c>
      <c r="J598" t="s">
        <v>2293</v>
      </c>
      <c r="K598" s="40" t="str">
        <f t="shared" si="9"/>
        <v>TERCEIRA</v>
      </c>
    </row>
    <row r="599" spans="1:11" ht="15" customHeight="1">
      <c r="A599">
        <v>7</v>
      </c>
      <c r="B599">
        <v>1942</v>
      </c>
      <c r="C599" t="s">
        <v>1994</v>
      </c>
      <c r="D599" t="s">
        <v>2326</v>
      </c>
      <c r="E599" t="s">
        <v>2327</v>
      </c>
      <c r="F599">
        <v>8609</v>
      </c>
      <c r="G599">
        <v>80.81</v>
      </c>
      <c r="H599">
        <v>107</v>
      </c>
      <c r="I599">
        <v>80</v>
      </c>
      <c r="J599" t="s">
        <v>2293</v>
      </c>
      <c r="K599" s="40" t="str">
        <f t="shared" si="9"/>
        <v>TERCEIRA</v>
      </c>
    </row>
    <row r="600" spans="1:11" ht="15" customHeight="1">
      <c r="A600">
        <v>7</v>
      </c>
      <c r="B600">
        <v>1942</v>
      </c>
      <c r="C600" t="s">
        <v>1994</v>
      </c>
      <c r="D600" t="s">
        <v>2328</v>
      </c>
      <c r="E600" t="s">
        <v>2329</v>
      </c>
      <c r="F600">
        <v>3579</v>
      </c>
      <c r="G600">
        <v>55.94</v>
      </c>
      <c r="H600">
        <v>64</v>
      </c>
      <c r="I600">
        <v>80</v>
      </c>
      <c r="J600" t="s">
        <v>2293</v>
      </c>
      <c r="K600" s="40" t="str">
        <f t="shared" si="9"/>
        <v>TERCEIRA</v>
      </c>
    </row>
    <row r="601" spans="1:11" ht="15" customHeight="1">
      <c r="A601">
        <v>7</v>
      </c>
      <c r="B601">
        <v>1942</v>
      </c>
      <c r="C601" t="s">
        <v>1994</v>
      </c>
      <c r="D601" t="s">
        <v>2330</v>
      </c>
      <c r="E601" t="s">
        <v>2331</v>
      </c>
      <c r="F601">
        <v>10418</v>
      </c>
      <c r="G601">
        <v>94.77</v>
      </c>
      <c r="H601">
        <v>110</v>
      </c>
      <c r="I601">
        <v>80</v>
      </c>
      <c r="J601" t="s">
        <v>2293</v>
      </c>
      <c r="K601" s="40" t="str">
        <f t="shared" si="9"/>
        <v>TERCEIRA</v>
      </c>
    </row>
    <row r="602" spans="1:11" ht="15" customHeight="1">
      <c r="A602">
        <v>7</v>
      </c>
      <c r="B602">
        <v>1942</v>
      </c>
      <c r="C602" t="s">
        <v>1994</v>
      </c>
      <c r="D602" t="s">
        <v>2332</v>
      </c>
      <c r="E602" t="s">
        <v>2333</v>
      </c>
      <c r="F602">
        <v>12309</v>
      </c>
      <c r="G602">
        <v>103.15</v>
      </c>
      <c r="H602">
        <v>119</v>
      </c>
      <c r="I602">
        <v>80</v>
      </c>
      <c r="J602" t="s">
        <v>2293</v>
      </c>
      <c r="K602" s="40" t="str">
        <f t="shared" si="9"/>
        <v>TERCEIRA</v>
      </c>
    </row>
    <row r="603" spans="1:11" ht="15" customHeight="1">
      <c r="A603">
        <v>7</v>
      </c>
      <c r="B603">
        <v>1942</v>
      </c>
      <c r="C603" t="s">
        <v>1994</v>
      </c>
      <c r="D603" t="s">
        <v>2334</v>
      </c>
      <c r="E603" t="s">
        <v>2335</v>
      </c>
      <c r="F603">
        <v>361</v>
      </c>
      <c r="G603">
        <v>4.24</v>
      </c>
      <c r="H603">
        <v>85</v>
      </c>
      <c r="I603">
        <v>80</v>
      </c>
      <c r="J603" t="s">
        <v>2293</v>
      </c>
      <c r="K603" s="40" t="str">
        <f t="shared" si="9"/>
        <v>TERCEIRA</v>
      </c>
    </row>
    <row r="604" spans="1:11" ht="15" customHeight="1">
      <c r="A604">
        <v>7</v>
      </c>
      <c r="B604">
        <v>1942</v>
      </c>
      <c r="C604" t="s">
        <v>1994</v>
      </c>
      <c r="D604" t="s">
        <v>2336</v>
      </c>
      <c r="E604" t="s">
        <v>2337</v>
      </c>
      <c r="F604">
        <v>9791</v>
      </c>
      <c r="G604">
        <v>86.23</v>
      </c>
      <c r="H604">
        <v>114</v>
      </c>
      <c r="I604">
        <v>80</v>
      </c>
      <c r="J604" t="s">
        <v>2293</v>
      </c>
      <c r="K604" s="40" t="str">
        <f t="shared" si="9"/>
        <v>TERCEIRA</v>
      </c>
    </row>
    <row r="605" spans="1:11" ht="15" customHeight="1">
      <c r="A605">
        <v>7</v>
      </c>
      <c r="B605">
        <v>1942</v>
      </c>
      <c r="C605" t="s">
        <v>1994</v>
      </c>
      <c r="D605" t="s">
        <v>2338</v>
      </c>
      <c r="E605" t="s">
        <v>2339</v>
      </c>
      <c r="F605">
        <v>13923</v>
      </c>
      <c r="G605">
        <v>84.85</v>
      </c>
      <c r="H605">
        <v>164</v>
      </c>
      <c r="I605">
        <v>80</v>
      </c>
      <c r="J605" t="s">
        <v>2293</v>
      </c>
      <c r="K605" s="40" t="str">
        <f t="shared" si="9"/>
        <v>TERCEIRA</v>
      </c>
    </row>
    <row r="606" spans="1:11" ht="15" customHeight="1">
      <c r="A606">
        <v>7</v>
      </c>
      <c r="B606">
        <v>1942</v>
      </c>
      <c r="C606" t="s">
        <v>1994</v>
      </c>
      <c r="D606" t="s">
        <v>2340</v>
      </c>
      <c r="E606" t="s">
        <v>2341</v>
      </c>
      <c r="F606">
        <v>4884</v>
      </c>
      <c r="G606">
        <v>79.66</v>
      </c>
      <c r="H606">
        <v>61</v>
      </c>
      <c r="I606">
        <v>80</v>
      </c>
      <c r="J606" t="s">
        <v>2293</v>
      </c>
      <c r="K606" s="40" t="str">
        <f t="shared" si="9"/>
        <v>TERCEIRA</v>
      </c>
    </row>
    <row r="607" spans="1:11" ht="15" customHeight="1">
      <c r="A607">
        <v>7</v>
      </c>
      <c r="B607">
        <v>1942</v>
      </c>
      <c r="C607" t="s">
        <v>1994</v>
      </c>
      <c r="D607" t="s">
        <v>2342</v>
      </c>
      <c r="E607" t="s">
        <v>2343</v>
      </c>
      <c r="F607">
        <v>9688</v>
      </c>
      <c r="G607">
        <v>91.48</v>
      </c>
      <c r="H607">
        <v>106</v>
      </c>
      <c r="I607">
        <v>80</v>
      </c>
      <c r="J607" t="s">
        <v>2293</v>
      </c>
      <c r="K607" s="40" t="str">
        <f t="shared" si="9"/>
        <v>TERCEIRA</v>
      </c>
    </row>
    <row r="608" spans="1:11" ht="15" customHeight="1">
      <c r="A608">
        <v>7</v>
      </c>
      <c r="B608">
        <v>1942</v>
      </c>
      <c r="C608" t="s">
        <v>1994</v>
      </c>
      <c r="D608" t="s">
        <v>2344</v>
      </c>
      <c r="E608" t="s">
        <v>2345</v>
      </c>
      <c r="F608">
        <v>1144</v>
      </c>
      <c r="G608">
        <v>9.26</v>
      </c>
      <c r="H608">
        <v>124</v>
      </c>
      <c r="I608">
        <v>80</v>
      </c>
      <c r="J608" t="s">
        <v>2293</v>
      </c>
      <c r="K608" s="40" t="str">
        <f t="shared" si="9"/>
        <v>TERCEIRA</v>
      </c>
    </row>
    <row r="609" spans="1:11" ht="15" customHeight="1">
      <c r="A609">
        <v>7</v>
      </c>
      <c r="B609">
        <v>1942</v>
      </c>
      <c r="C609" t="s">
        <v>1994</v>
      </c>
      <c r="D609" t="s">
        <v>2346</v>
      </c>
      <c r="E609" t="s">
        <v>2347</v>
      </c>
      <c r="F609">
        <v>15349</v>
      </c>
      <c r="G609">
        <v>113.17</v>
      </c>
      <c r="H609">
        <v>136</v>
      </c>
      <c r="I609">
        <v>80</v>
      </c>
      <c r="J609" t="s">
        <v>2293</v>
      </c>
      <c r="K609" s="40" t="str">
        <f t="shared" si="9"/>
        <v>TERCEIRA</v>
      </c>
    </row>
    <row r="610" spans="1:11" ht="15" customHeight="1">
      <c r="A610">
        <v>7</v>
      </c>
      <c r="B610">
        <v>1942</v>
      </c>
      <c r="C610" t="s">
        <v>1994</v>
      </c>
      <c r="D610" t="s">
        <v>2348</v>
      </c>
      <c r="E610" t="s">
        <v>2349</v>
      </c>
      <c r="F610">
        <v>12624</v>
      </c>
      <c r="G610">
        <v>156.21</v>
      </c>
      <c r="H610">
        <v>81</v>
      </c>
      <c r="I610">
        <v>80</v>
      </c>
      <c r="J610" t="s">
        <v>2293</v>
      </c>
      <c r="K610" s="40" t="str">
        <f t="shared" si="9"/>
        <v>TERCEIRA</v>
      </c>
    </row>
    <row r="611" spans="1:11" ht="15" customHeight="1">
      <c r="A611">
        <v>7</v>
      </c>
      <c r="B611">
        <v>1942</v>
      </c>
      <c r="C611" t="s">
        <v>1994</v>
      </c>
      <c r="D611" t="s">
        <v>2350</v>
      </c>
      <c r="E611" t="s">
        <v>2351</v>
      </c>
      <c r="F611">
        <v>7066</v>
      </c>
      <c r="G611">
        <v>119.05</v>
      </c>
      <c r="H611">
        <v>59</v>
      </c>
      <c r="I611">
        <v>80</v>
      </c>
      <c r="J611" t="s">
        <v>2293</v>
      </c>
      <c r="K611" s="40" t="str">
        <f t="shared" si="9"/>
        <v>TERCEIRA</v>
      </c>
    </row>
    <row r="612" spans="1:11" ht="15" customHeight="1">
      <c r="A612">
        <v>7</v>
      </c>
      <c r="B612">
        <v>1942</v>
      </c>
      <c r="C612" t="s">
        <v>1994</v>
      </c>
      <c r="D612" t="s">
        <v>2352</v>
      </c>
      <c r="E612" t="s">
        <v>2353</v>
      </c>
      <c r="F612">
        <v>1011</v>
      </c>
      <c r="G612">
        <v>20</v>
      </c>
      <c r="H612">
        <v>51</v>
      </c>
      <c r="I612">
        <v>80</v>
      </c>
      <c r="J612" t="s">
        <v>2293</v>
      </c>
      <c r="K612" s="40" t="str">
        <f t="shared" si="9"/>
        <v>TERCEIRA</v>
      </c>
    </row>
    <row r="613" spans="1:11" ht="15" customHeight="1">
      <c r="A613">
        <v>7</v>
      </c>
      <c r="B613">
        <v>1942</v>
      </c>
      <c r="C613" t="s">
        <v>1994</v>
      </c>
      <c r="D613" t="s">
        <v>2354</v>
      </c>
      <c r="E613" t="s">
        <v>2355</v>
      </c>
      <c r="F613">
        <v>14731</v>
      </c>
      <c r="G613">
        <v>115.61</v>
      </c>
      <c r="H613">
        <v>127</v>
      </c>
      <c r="I613">
        <v>80</v>
      </c>
      <c r="J613" t="s">
        <v>2293</v>
      </c>
      <c r="K613" s="40" t="str">
        <f t="shared" si="9"/>
        <v>TERCEIRA</v>
      </c>
    </row>
    <row r="614" spans="1:11" ht="15" customHeight="1">
      <c r="A614">
        <v>7</v>
      </c>
      <c r="B614">
        <v>1942</v>
      </c>
      <c r="C614" t="s">
        <v>1994</v>
      </c>
      <c r="D614" t="s">
        <v>2356</v>
      </c>
      <c r="E614" t="s">
        <v>2357</v>
      </c>
      <c r="F614">
        <v>10919</v>
      </c>
      <c r="G614">
        <v>90.88</v>
      </c>
      <c r="H614">
        <v>120</v>
      </c>
      <c r="I614">
        <v>80</v>
      </c>
      <c r="J614" t="s">
        <v>2293</v>
      </c>
      <c r="K614" s="40" t="str">
        <f t="shared" si="9"/>
        <v>TERCEIRA</v>
      </c>
    </row>
    <row r="615" spans="1:11" ht="15" customHeight="1">
      <c r="A615">
        <v>7</v>
      </c>
      <c r="B615">
        <v>1942</v>
      </c>
      <c r="C615" t="s">
        <v>1994</v>
      </c>
      <c r="D615" t="s">
        <v>2358</v>
      </c>
      <c r="E615" t="s">
        <v>2359</v>
      </c>
      <c r="F615">
        <v>5923</v>
      </c>
      <c r="G615">
        <v>91.34</v>
      </c>
      <c r="H615">
        <v>65</v>
      </c>
      <c r="I615">
        <v>80</v>
      </c>
      <c r="J615" t="s">
        <v>2293</v>
      </c>
      <c r="K615" s="40" t="str">
        <f t="shared" si="9"/>
        <v>TERCEIRA</v>
      </c>
    </row>
    <row r="616" spans="1:11" ht="15" customHeight="1">
      <c r="A616">
        <v>7</v>
      </c>
      <c r="B616">
        <v>1942</v>
      </c>
      <c r="C616" t="s">
        <v>1994</v>
      </c>
      <c r="D616" t="s">
        <v>2360</v>
      </c>
      <c r="E616" t="s">
        <v>2361</v>
      </c>
      <c r="F616">
        <v>1698</v>
      </c>
      <c r="G616">
        <v>41.93</v>
      </c>
      <c r="H616">
        <v>40</v>
      </c>
      <c r="I616">
        <v>80</v>
      </c>
      <c r="J616" t="s">
        <v>2293</v>
      </c>
      <c r="K616" s="40" t="str">
        <f t="shared" si="9"/>
        <v>TERCEIRA</v>
      </c>
    </row>
    <row r="617" spans="1:11" ht="15" customHeight="1">
      <c r="A617">
        <v>7</v>
      </c>
      <c r="B617">
        <v>1942</v>
      </c>
      <c r="C617" t="s">
        <v>1994</v>
      </c>
      <c r="D617" t="s">
        <v>2362</v>
      </c>
      <c r="E617" t="s">
        <v>2363</v>
      </c>
      <c r="F617">
        <v>2904</v>
      </c>
      <c r="G617">
        <v>33.15</v>
      </c>
      <c r="H617">
        <v>88</v>
      </c>
      <c r="I617">
        <v>80</v>
      </c>
      <c r="J617" t="s">
        <v>2293</v>
      </c>
      <c r="K617" s="40" t="str">
        <f t="shared" si="9"/>
        <v>TERCEIRA</v>
      </c>
    </row>
    <row r="618" spans="1:11" ht="15" customHeight="1">
      <c r="A618">
        <v>7</v>
      </c>
      <c r="B618">
        <v>1942</v>
      </c>
      <c r="C618" t="s">
        <v>1994</v>
      </c>
      <c r="D618" t="s">
        <v>2364</v>
      </c>
      <c r="E618" t="s">
        <v>2365</v>
      </c>
      <c r="F618">
        <v>2586</v>
      </c>
      <c r="G618">
        <v>37.82</v>
      </c>
      <c r="H618">
        <v>68</v>
      </c>
      <c r="I618">
        <v>80</v>
      </c>
      <c r="J618" t="s">
        <v>2293</v>
      </c>
      <c r="K618" s="40" t="str">
        <f t="shared" si="9"/>
        <v>TERCEIRA</v>
      </c>
    </row>
    <row r="619" spans="1:11" ht="15" customHeight="1">
      <c r="A619">
        <v>7</v>
      </c>
      <c r="B619">
        <v>1942</v>
      </c>
      <c r="C619" t="s">
        <v>1994</v>
      </c>
      <c r="D619" t="s">
        <v>2366</v>
      </c>
      <c r="E619" t="s">
        <v>2367</v>
      </c>
      <c r="F619">
        <v>570</v>
      </c>
      <c r="G619">
        <v>16.45</v>
      </c>
      <c r="H619">
        <v>35</v>
      </c>
      <c r="I619">
        <v>80</v>
      </c>
      <c r="J619" t="s">
        <v>2293</v>
      </c>
      <c r="K619" s="40" t="str">
        <f t="shared" si="9"/>
        <v>TERCEIRA</v>
      </c>
    </row>
    <row r="620" spans="1:11" ht="15" customHeight="1">
      <c r="A620">
        <v>7</v>
      </c>
      <c r="B620">
        <v>1942</v>
      </c>
      <c r="C620" t="s">
        <v>1994</v>
      </c>
      <c r="D620" t="s">
        <v>2368</v>
      </c>
      <c r="E620" t="s">
        <v>2369</v>
      </c>
      <c r="F620">
        <v>1007</v>
      </c>
      <c r="G620">
        <v>12.04</v>
      </c>
      <c r="H620">
        <v>84</v>
      </c>
      <c r="I620">
        <v>80</v>
      </c>
      <c r="J620" t="s">
        <v>2293</v>
      </c>
      <c r="K620" s="40" t="str">
        <f t="shared" si="9"/>
        <v>TERCEIRA</v>
      </c>
    </row>
    <row r="621" spans="1:11" ht="15" customHeight="1">
      <c r="A621">
        <v>7</v>
      </c>
      <c r="B621">
        <v>1942</v>
      </c>
      <c r="C621" t="s">
        <v>1994</v>
      </c>
      <c r="D621" t="s">
        <v>2370</v>
      </c>
      <c r="E621" t="s">
        <v>2371</v>
      </c>
      <c r="F621">
        <v>926</v>
      </c>
      <c r="G621">
        <v>13</v>
      </c>
      <c r="H621">
        <v>71</v>
      </c>
      <c r="I621">
        <v>80</v>
      </c>
      <c r="J621" t="s">
        <v>2293</v>
      </c>
      <c r="K621" s="40" t="str">
        <f t="shared" si="9"/>
        <v>TERCEIRA</v>
      </c>
    </row>
    <row r="622" spans="1:11" ht="15" customHeight="1">
      <c r="A622">
        <v>7</v>
      </c>
      <c r="B622">
        <v>1942</v>
      </c>
      <c r="C622" t="s">
        <v>1994</v>
      </c>
      <c r="D622" t="s">
        <v>2372</v>
      </c>
      <c r="E622" t="s">
        <v>2373</v>
      </c>
      <c r="F622">
        <v>1370</v>
      </c>
      <c r="G622">
        <v>20.95</v>
      </c>
      <c r="H622">
        <v>65</v>
      </c>
      <c r="I622">
        <v>80</v>
      </c>
      <c r="J622" t="s">
        <v>2293</v>
      </c>
      <c r="K622" s="40" t="str">
        <f t="shared" si="9"/>
        <v>TERCEIRA</v>
      </c>
    </row>
    <row r="623" spans="1:11" ht="15" customHeight="1">
      <c r="A623">
        <v>7</v>
      </c>
      <c r="B623">
        <v>1942</v>
      </c>
      <c r="C623" t="s">
        <v>1994</v>
      </c>
      <c r="D623" t="s">
        <v>2374</v>
      </c>
      <c r="E623" t="s">
        <v>2375</v>
      </c>
      <c r="F623">
        <v>974</v>
      </c>
      <c r="G623">
        <v>23.74</v>
      </c>
      <c r="H623">
        <v>41</v>
      </c>
      <c r="I623">
        <v>80</v>
      </c>
      <c r="J623" t="s">
        <v>2293</v>
      </c>
      <c r="K623" s="40" t="str">
        <f t="shared" si="9"/>
        <v>TERCEIRA</v>
      </c>
    </row>
    <row r="624" spans="1:11" ht="15" customHeight="1">
      <c r="A624">
        <v>7</v>
      </c>
      <c r="B624">
        <v>1942</v>
      </c>
      <c r="C624" t="s">
        <v>1994</v>
      </c>
      <c r="D624" t="s">
        <v>2376</v>
      </c>
      <c r="E624" t="s">
        <v>2377</v>
      </c>
      <c r="F624">
        <v>672</v>
      </c>
      <c r="G624">
        <v>19.11</v>
      </c>
      <c r="H624">
        <v>35</v>
      </c>
      <c r="I624">
        <v>80</v>
      </c>
      <c r="J624" t="s">
        <v>2293</v>
      </c>
      <c r="K624" s="40" t="str">
        <f t="shared" si="9"/>
        <v>TERCEIRA</v>
      </c>
    </row>
    <row r="625" spans="1:11" ht="15" customHeight="1">
      <c r="A625">
        <v>7</v>
      </c>
      <c r="B625">
        <v>1953</v>
      </c>
      <c r="C625" t="s">
        <v>1994</v>
      </c>
      <c r="D625" t="s">
        <v>2378</v>
      </c>
      <c r="E625" t="s">
        <v>2379</v>
      </c>
      <c r="F625">
        <v>20862</v>
      </c>
      <c r="G625">
        <v>124.43</v>
      </c>
      <c r="H625">
        <v>168</v>
      </c>
      <c r="I625">
        <v>110</v>
      </c>
      <c r="J625" t="s">
        <v>128</v>
      </c>
      <c r="K625" s="40" t="str">
        <f t="shared" si="9"/>
        <v>GPA</v>
      </c>
    </row>
    <row r="626" spans="1:11" ht="15" customHeight="1">
      <c r="A626">
        <v>7</v>
      </c>
      <c r="B626">
        <v>1953</v>
      </c>
      <c r="C626" t="s">
        <v>1994</v>
      </c>
      <c r="D626" t="s">
        <v>2380</v>
      </c>
      <c r="E626" t="s">
        <v>2381</v>
      </c>
      <c r="F626">
        <v>24737</v>
      </c>
      <c r="G626">
        <v>161.49</v>
      </c>
      <c r="H626">
        <v>153</v>
      </c>
      <c r="I626">
        <v>110</v>
      </c>
      <c r="J626" t="s">
        <v>128</v>
      </c>
      <c r="K626" s="40" t="str">
        <f t="shared" si="9"/>
        <v>GPA</v>
      </c>
    </row>
    <row r="627" spans="1:11" ht="15" customHeight="1">
      <c r="A627">
        <v>7</v>
      </c>
      <c r="B627">
        <v>1953</v>
      </c>
      <c r="C627" t="s">
        <v>1994</v>
      </c>
      <c r="D627" t="s">
        <v>2382</v>
      </c>
      <c r="E627" t="s">
        <v>2383</v>
      </c>
      <c r="F627">
        <v>297</v>
      </c>
      <c r="G627">
        <v>1.18</v>
      </c>
      <c r="H627">
        <v>252</v>
      </c>
      <c r="I627">
        <v>110</v>
      </c>
      <c r="J627" t="s">
        <v>128</v>
      </c>
      <c r="K627" s="40" t="str">
        <f t="shared" si="9"/>
        <v>GPA</v>
      </c>
    </row>
    <row r="628" spans="1:11" ht="15" customHeight="1">
      <c r="A628">
        <v>7</v>
      </c>
      <c r="B628">
        <v>1953</v>
      </c>
      <c r="C628" t="s">
        <v>1994</v>
      </c>
      <c r="D628" t="s">
        <v>1798</v>
      </c>
      <c r="E628" t="s">
        <v>1799</v>
      </c>
      <c r="F628">
        <v>1097</v>
      </c>
      <c r="G628">
        <v>5.93</v>
      </c>
      <c r="H628">
        <v>185</v>
      </c>
      <c r="I628">
        <v>110</v>
      </c>
      <c r="J628" t="s">
        <v>128</v>
      </c>
      <c r="K628" s="40" t="str">
        <f t="shared" si="9"/>
        <v>GPA</v>
      </c>
    </row>
    <row r="629" spans="1:11" ht="15" customHeight="1">
      <c r="A629">
        <v>7</v>
      </c>
      <c r="B629">
        <v>1953</v>
      </c>
      <c r="C629" t="s">
        <v>21</v>
      </c>
      <c r="D629" t="s">
        <v>2384</v>
      </c>
      <c r="E629" t="s">
        <v>2385</v>
      </c>
      <c r="F629">
        <v>3</v>
      </c>
      <c r="G629">
        <v>6.78</v>
      </c>
      <c r="H629">
        <v>0</v>
      </c>
      <c r="I629">
        <v>15</v>
      </c>
      <c r="J629" t="s">
        <v>128</v>
      </c>
      <c r="K629" s="40" t="str">
        <f t="shared" si="9"/>
        <v>GPA</v>
      </c>
    </row>
    <row r="630" spans="1:11" ht="15" customHeight="1">
      <c r="A630">
        <v>7</v>
      </c>
      <c r="B630">
        <v>1953</v>
      </c>
      <c r="C630" t="s">
        <v>1994</v>
      </c>
      <c r="D630" t="s">
        <v>2384</v>
      </c>
      <c r="E630" t="s">
        <v>2385</v>
      </c>
      <c r="F630">
        <v>1508</v>
      </c>
      <c r="G630">
        <v>12.3</v>
      </c>
      <c r="H630">
        <v>123</v>
      </c>
      <c r="I630">
        <v>110</v>
      </c>
      <c r="J630" t="s">
        <v>128</v>
      </c>
      <c r="K630" s="40" t="str">
        <f t="shared" si="9"/>
        <v>GPA</v>
      </c>
    </row>
    <row r="631" spans="1:11" ht="15" customHeight="1">
      <c r="A631">
        <v>7</v>
      </c>
      <c r="B631">
        <v>1953</v>
      </c>
      <c r="C631" t="s">
        <v>22</v>
      </c>
      <c r="D631" t="s">
        <v>569</v>
      </c>
      <c r="E631" t="s">
        <v>570</v>
      </c>
      <c r="F631">
        <v>2</v>
      </c>
      <c r="G631">
        <v>0.11</v>
      </c>
      <c r="H631">
        <v>18</v>
      </c>
      <c r="I631">
        <v>19</v>
      </c>
      <c r="J631" t="s">
        <v>128</v>
      </c>
      <c r="K631" s="40" t="str">
        <f t="shared" si="9"/>
        <v>GPA</v>
      </c>
    </row>
    <row r="632" spans="1:11" ht="15" customHeight="1">
      <c r="A632">
        <v>7</v>
      </c>
      <c r="B632">
        <v>1953</v>
      </c>
      <c r="C632" t="s">
        <v>1994</v>
      </c>
      <c r="D632" t="s">
        <v>569</v>
      </c>
      <c r="E632" t="s">
        <v>570</v>
      </c>
      <c r="F632">
        <v>959</v>
      </c>
      <c r="G632">
        <v>10.220000000000001</v>
      </c>
      <c r="H632">
        <v>94</v>
      </c>
      <c r="I632">
        <v>110</v>
      </c>
      <c r="J632" t="s">
        <v>128</v>
      </c>
      <c r="K632" s="40" t="str">
        <f t="shared" si="9"/>
        <v>GPA</v>
      </c>
    </row>
    <row r="633" spans="1:11" ht="15" customHeight="1">
      <c r="A633">
        <v>7</v>
      </c>
      <c r="B633">
        <v>1953</v>
      </c>
      <c r="C633" t="s">
        <v>19</v>
      </c>
      <c r="D633" t="s">
        <v>571</v>
      </c>
      <c r="E633" t="s">
        <v>572</v>
      </c>
      <c r="F633">
        <v>520</v>
      </c>
      <c r="G633">
        <v>12.28</v>
      </c>
      <c r="H633">
        <v>42</v>
      </c>
      <c r="I633">
        <v>18</v>
      </c>
      <c r="J633" t="s">
        <v>128</v>
      </c>
      <c r="K633" s="40" t="str">
        <f t="shared" si="9"/>
        <v>GPA</v>
      </c>
    </row>
    <row r="634" spans="1:11" ht="15" customHeight="1">
      <c r="A634">
        <v>7</v>
      </c>
      <c r="B634">
        <v>1953</v>
      </c>
      <c r="C634" t="s">
        <v>21</v>
      </c>
      <c r="D634" t="s">
        <v>571</v>
      </c>
      <c r="E634" t="s">
        <v>572</v>
      </c>
      <c r="F634">
        <v>29</v>
      </c>
      <c r="G634">
        <v>7.4</v>
      </c>
      <c r="H634">
        <v>4</v>
      </c>
      <c r="I634">
        <v>15</v>
      </c>
      <c r="J634" t="s">
        <v>128</v>
      </c>
      <c r="K634" s="40" t="str">
        <f t="shared" si="9"/>
        <v>GPA</v>
      </c>
    </row>
    <row r="635" spans="1:11" ht="15" customHeight="1">
      <c r="A635">
        <v>7</v>
      </c>
      <c r="B635">
        <v>1953</v>
      </c>
      <c r="C635" t="s">
        <v>20</v>
      </c>
      <c r="D635" t="s">
        <v>571</v>
      </c>
      <c r="E635" t="s">
        <v>572</v>
      </c>
      <c r="F635">
        <v>122</v>
      </c>
      <c r="G635">
        <v>4.76</v>
      </c>
      <c r="H635">
        <v>26</v>
      </c>
      <c r="I635">
        <v>19</v>
      </c>
      <c r="J635" t="s">
        <v>128</v>
      </c>
      <c r="K635" s="40" t="str">
        <f t="shared" si="9"/>
        <v>GPA</v>
      </c>
    </row>
    <row r="636" spans="1:11" ht="15" customHeight="1">
      <c r="A636">
        <v>7</v>
      </c>
      <c r="B636">
        <v>1953</v>
      </c>
      <c r="C636" t="s">
        <v>1994</v>
      </c>
      <c r="D636" t="s">
        <v>571</v>
      </c>
      <c r="E636" t="s">
        <v>572</v>
      </c>
      <c r="F636">
        <v>26</v>
      </c>
      <c r="G636">
        <v>0.06</v>
      </c>
      <c r="H636">
        <v>433</v>
      </c>
      <c r="I636">
        <v>110</v>
      </c>
      <c r="J636" t="s">
        <v>128</v>
      </c>
      <c r="K636" s="40" t="str">
        <f t="shared" si="9"/>
        <v>GPA</v>
      </c>
    </row>
    <row r="637" spans="1:11" ht="15" customHeight="1">
      <c r="A637">
        <v>7</v>
      </c>
      <c r="B637">
        <v>1953</v>
      </c>
      <c r="C637" t="s">
        <v>22</v>
      </c>
      <c r="D637" t="s">
        <v>573</v>
      </c>
      <c r="E637" t="s">
        <v>574</v>
      </c>
      <c r="F637">
        <v>2034</v>
      </c>
      <c r="G637">
        <v>76.23</v>
      </c>
      <c r="H637">
        <v>27</v>
      </c>
      <c r="I637">
        <v>19</v>
      </c>
      <c r="J637" t="s">
        <v>128</v>
      </c>
      <c r="K637" s="40" t="str">
        <f t="shared" si="9"/>
        <v>GPA</v>
      </c>
    </row>
    <row r="638" spans="1:11" ht="15" customHeight="1">
      <c r="A638">
        <v>7</v>
      </c>
      <c r="B638">
        <v>1953</v>
      </c>
      <c r="C638" t="s">
        <v>22</v>
      </c>
      <c r="D638" t="s">
        <v>575</v>
      </c>
      <c r="E638" t="s">
        <v>576</v>
      </c>
      <c r="F638">
        <v>1559</v>
      </c>
      <c r="G638">
        <v>21.17</v>
      </c>
      <c r="H638">
        <v>74</v>
      </c>
      <c r="I638">
        <v>19</v>
      </c>
      <c r="J638" t="s">
        <v>128</v>
      </c>
      <c r="K638" s="40" t="str">
        <f t="shared" si="9"/>
        <v>GPA</v>
      </c>
    </row>
    <row r="639" spans="1:11" ht="15" customHeight="1">
      <c r="A639">
        <v>7</v>
      </c>
      <c r="B639">
        <v>1953</v>
      </c>
      <c r="C639" t="s">
        <v>1994</v>
      </c>
      <c r="D639" t="s">
        <v>575</v>
      </c>
      <c r="E639" t="s">
        <v>576</v>
      </c>
      <c r="F639">
        <v>342</v>
      </c>
      <c r="G639">
        <v>2.17</v>
      </c>
      <c r="H639">
        <v>158</v>
      </c>
      <c r="I639">
        <v>110</v>
      </c>
      <c r="J639" t="s">
        <v>128</v>
      </c>
      <c r="K639" s="40" t="str">
        <f t="shared" si="9"/>
        <v>GPA</v>
      </c>
    </row>
    <row r="640" spans="1:11" ht="15" customHeight="1">
      <c r="A640">
        <v>7</v>
      </c>
      <c r="B640">
        <v>1953</v>
      </c>
      <c r="C640" t="s">
        <v>22</v>
      </c>
      <c r="D640" t="s">
        <v>577</v>
      </c>
      <c r="E640" t="s">
        <v>578</v>
      </c>
      <c r="F640">
        <v>2549</v>
      </c>
      <c r="G640">
        <v>74.900000000000006</v>
      </c>
      <c r="H640">
        <v>34</v>
      </c>
      <c r="I640">
        <v>19</v>
      </c>
      <c r="J640" t="s">
        <v>128</v>
      </c>
      <c r="K640" s="40" t="str">
        <f t="shared" si="9"/>
        <v>GPA</v>
      </c>
    </row>
    <row r="641" spans="1:11" ht="15" customHeight="1">
      <c r="A641">
        <v>7</v>
      </c>
      <c r="B641">
        <v>1953</v>
      </c>
      <c r="C641" t="s">
        <v>22</v>
      </c>
      <c r="D641" t="s">
        <v>579</v>
      </c>
      <c r="E641" t="s">
        <v>580</v>
      </c>
      <c r="F641">
        <v>1872</v>
      </c>
      <c r="G641">
        <v>33.68</v>
      </c>
      <c r="H641">
        <v>56</v>
      </c>
      <c r="I641">
        <v>19</v>
      </c>
      <c r="J641" t="s">
        <v>128</v>
      </c>
      <c r="K641" s="40" t="str">
        <f t="shared" si="9"/>
        <v>GPA</v>
      </c>
    </row>
    <row r="642" spans="1:11" ht="15" customHeight="1">
      <c r="A642">
        <v>7</v>
      </c>
      <c r="B642">
        <v>1953</v>
      </c>
      <c r="C642" t="s">
        <v>1994</v>
      </c>
      <c r="D642" t="s">
        <v>579</v>
      </c>
      <c r="E642" t="s">
        <v>580</v>
      </c>
      <c r="F642">
        <v>152</v>
      </c>
      <c r="G642">
        <v>0.87</v>
      </c>
      <c r="H642">
        <v>175</v>
      </c>
      <c r="I642">
        <v>110</v>
      </c>
      <c r="J642" t="s">
        <v>128</v>
      </c>
      <c r="K642" s="40" t="str">
        <f t="shared" ref="K642:K705" si="10">IF(J642&lt;&gt;"",IF(OR(UPPER(J642)="TERCEIRO",UPPER(J642)="TERCEIRA"),"TERCEIRA",IF(UPPER(J642)="GPA","GPA",J642)),IF(LEFT(D642,1)="T","TERCEIRA","GPA"))</f>
        <v>GPA</v>
      </c>
    </row>
    <row r="643" spans="1:11" ht="15" customHeight="1">
      <c r="A643">
        <v>7</v>
      </c>
      <c r="B643">
        <v>1953</v>
      </c>
      <c r="C643" t="s">
        <v>22</v>
      </c>
      <c r="D643" t="s">
        <v>581</v>
      </c>
      <c r="E643" t="s">
        <v>582</v>
      </c>
      <c r="F643">
        <v>2403</v>
      </c>
      <c r="G643">
        <v>53.02</v>
      </c>
      <c r="H643">
        <v>45</v>
      </c>
      <c r="I643">
        <v>19</v>
      </c>
      <c r="J643" t="s">
        <v>128</v>
      </c>
      <c r="K643" s="40" t="str">
        <f t="shared" si="10"/>
        <v>GPA</v>
      </c>
    </row>
    <row r="644" spans="1:11" ht="15" customHeight="1">
      <c r="A644">
        <v>7</v>
      </c>
      <c r="B644">
        <v>1953</v>
      </c>
      <c r="C644" t="s">
        <v>22</v>
      </c>
      <c r="D644" t="s">
        <v>583</v>
      </c>
      <c r="E644" t="s">
        <v>584</v>
      </c>
      <c r="F644">
        <v>1613</v>
      </c>
      <c r="G644">
        <v>37.32</v>
      </c>
      <c r="H644">
        <v>43</v>
      </c>
      <c r="I644">
        <v>19</v>
      </c>
      <c r="J644" t="s">
        <v>128</v>
      </c>
      <c r="K644" s="40" t="str">
        <f t="shared" si="10"/>
        <v>GPA</v>
      </c>
    </row>
    <row r="645" spans="1:11" ht="15" customHeight="1">
      <c r="A645">
        <v>7</v>
      </c>
      <c r="B645">
        <v>1953</v>
      </c>
      <c r="C645" t="s">
        <v>20</v>
      </c>
      <c r="D645" t="s">
        <v>583</v>
      </c>
      <c r="E645" t="s">
        <v>584</v>
      </c>
      <c r="F645">
        <v>200</v>
      </c>
      <c r="G645">
        <v>2.59</v>
      </c>
      <c r="H645">
        <v>77</v>
      </c>
      <c r="I645">
        <v>19</v>
      </c>
      <c r="J645" t="s">
        <v>128</v>
      </c>
      <c r="K645" s="40" t="str">
        <f t="shared" si="10"/>
        <v>GPA</v>
      </c>
    </row>
    <row r="646" spans="1:11" ht="15" customHeight="1">
      <c r="A646">
        <v>7</v>
      </c>
      <c r="B646">
        <v>1953</v>
      </c>
      <c r="C646" t="s">
        <v>1994</v>
      </c>
      <c r="D646" t="s">
        <v>583</v>
      </c>
      <c r="E646" t="s">
        <v>584</v>
      </c>
      <c r="F646">
        <v>502</v>
      </c>
      <c r="G646">
        <v>2.65</v>
      </c>
      <c r="H646">
        <v>189</v>
      </c>
      <c r="I646">
        <v>110</v>
      </c>
      <c r="J646" t="s">
        <v>128</v>
      </c>
      <c r="K646" s="40" t="str">
        <f t="shared" si="10"/>
        <v>GPA</v>
      </c>
    </row>
    <row r="647" spans="1:11" ht="15" customHeight="1">
      <c r="A647">
        <v>7</v>
      </c>
      <c r="B647">
        <v>1953</v>
      </c>
      <c r="C647" t="s">
        <v>19</v>
      </c>
      <c r="D647" t="s">
        <v>585</v>
      </c>
      <c r="E647" t="s">
        <v>586</v>
      </c>
      <c r="F647">
        <v>329</v>
      </c>
      <c r="G647">
        <v>1</v>
      </c>
      <c r="H647">
        <v>329</v>
      </c>
      <c r="I647">
        <v>18</v>
      </c>
      <c r="J647" t="s">
        <v>128</v>
      </c>
      <c r="K647" s="40" t="str">
        <f t="shared" si="10"/>
        <v>GPA</v>
      </c>
    </row>
    <row r="648" spans="1:11" ht="15" customHeight="1">
      <c r="A648">
        <v>7</v>
      </c>
      <c r="B648">
        <v>1953</v>
      </c>
      <c r="C648" t="s">
        <v>20</v>
      </c>
      <c r="D648" t="s">
        <v>585</v>
      </c>
      <c r="E648" t="s">
        <v>586</v>
      </c>
      <c r="F648">
        <v>2203</v>
      </c>
      <c r="G648">
        <v>31.38</v>
      </c>
      <c r="H648">
        <v>70</v>
      </c>
      <c r="I648">
        <v>19</v>
      </c>
      <c r="J648" t="s">
        <v>128</v>
      </c>
      <c r="K648" s="40" t="str">
        <f t="shared" si="10"/>
        <v>GPA</v>
      </c>
    </row>
    <row r="649" spans="1:11" ht="15" customHeight="1">
      <c r="A649">
        <v>7</v>
      </c>
      <c r="B649">
        <v>1953</v>
      </c>
      <c r="C649" t="s">
        <v>1994</v>
      </c>
      <c r="D649" t="s">
        <v>585</v>
      </c>
      <c r="E649" t="s">
        <v>586</v>
      </c>
      <c r="F649">
        <v>432</v>
      </c>
      <c r="G649">
        <v>3.04</v>
      </c>
      <c r="H649">
        <v>142</v>
      </c>
      <c r="I649">
        <v>110</v>
      </c>
      <c r="J649" t="s">
        <v>128</v>
      </c>
      <c r="K649" s="40" t="str">
        <f t="shared" si="10"/>
        <v>GPA</v>
      </c>
    </row>
    <row r="650" spans="1:11" ht="15" customHeight="1">
      <c r="A650">
        <v>7</v>
      </c>
      <c r="B650">
        <v>1953</v>
      </c>
      <c r="C650" t="s">
        <v>22</v>
      </c>
      <c r="D650" t="s">
        <v>587</v>
      </c>
      <c r="E650" t="s">
        <v>588</v>
      </c>
      <c r="F650">
        <v>1331</v>
      </c>
      <c r="G650">
        <v>29.61</v>
      </c>
      <c r="H650">
        <v>45</v>
      </c>
      <c r="I650">
        <v>19</v>
      </c>
      <c r="J650" t="s">
        <v>128</v>
      </c>
      <c r="K650" s="40" t="str">
        <f t="shared" si="10"/>
        <v>GPA</v>
      </c>
    </row>
    <row r="651" spans="1:11" ht="15" customHeight="1">
      <c r="A651">
        <v>7</v>
      </c>
      <c r="B651">
        <v>1953</v>
      </c>
      <c r="C651" t="s">
        <v>21</v>
      </c>
      <c r="D651" t="s">
        <v>589</v>
      </c>
      <c r="E651" t="s">
        <v>590</v>
      </c>
      <c r="F651">
        <v>2170</v>
      </c>
      <c r="G651">
        <v>14.67</v>
      </c>
      <c r="H651">
        <v>148</v>
      </c>
      <c r="I651">
        <v>15</v>
      </c>
      <c r="J651" t="s">
        <v>128</v>
      </c>
      <c r="K651" s="40" t="str">
        <f t="shared" si="10"/>
        <v>GPA</v>
      </c>
    </row>
    <row r="652" spans="1:11" ht="15" customHeight="1">
      <c r="A652">
        <v>7</v>
      </c>
      <c r="B652">
        <v>1953</v>
      </c>
      <c r="C652" t="s">
        <v>1994</v>
      </c>
      <c r="D652" t="s">
        <v>589</v>
      </c>
      <c r="E652" t="s">
        <v>590</v>
      </c>
      <c r="F652">
        <v>4168</v>
      </c>
      <c r="G652">
        <v>34.1</v>
      </c>
      <c r="H652">
        <v>122</v>
      </c>
      <c r="I652">
        <v>110</v>
      </c>
      <c r="J652" t="s">
        <v>128</v>
      </c>
      <c r="K652" s="40" t="str">
        <f t="shared" si="10"/>
        <v>GPA</v>
      </c>
    </row>
    <row r="653" spans="1:11" ht="15" customHeight="1">
      <c r="A653">
        <v>7</v>
      </c>
      <c r="B653">
        <v>1953</v>
      </c>
      <c r="C653" t="s">
        <v>19</v>
      </c>
      <c r="D653" t="s">
        <v>591</v>
      </c>
      <c r="E653" t="s">
        <v>592</v>
      </c>
      <c r="F653">
        <v>2</v>
      </c>
      <c r="G653">
        <v>0.04</v>
      </c>
      <c r="H653">
        <v>50</v>
      </c>
      <c r="I653">
        <v>18</v>
      </c>
      <c r="J653" t="s">
        <v>128</v>
      </c>
      <c r="K653" s="40" t="str">
        <f t="shared" si="10"/>
        <v>GPA</v>
      </c>
    </row>
    <row r="654" spans="1:11" ht="15" customHeight="1">
      <c r="A654">
        <v>7</v>
      </c>
      <c r="B654">
        <v>1953</v>
      </c>
      <c r="C654" t="s">
        <v>21</v>
      </c>
      <c r="D654" t="s">
        <v>591</v>
      </c>
      <c r="E654" t="s">
        <v>592</v>
      </c>
      <c r="F654">
        <v>1</v>
      </c>
      <c r="G654">
        <v>0</v>
      </c>
      <c r="H654">
        <v>0</v>
      </c>
      <c r="I654">
        <v>15</v>
      </c>
      <c r="J654" t="s">
        <v>128</v>
      </c>
      <c r="K654" s="40" t="str">
        <f t="shared" si="10"/>
        <v>GPA</v>
      </c>
    </row>
    <row r="655" spans="1:11" ht="15" customHeight="1">
      <c r="A655">
        <v>7</v>
      </c>
      <c r="B655">
        <v>1953</v>
      </c>
      <c r="C655" t="s">
        <v>20</v>
      </c>
      <c r="D655" t="s">
        <v>591</v>
      </c>
      <c r="E655" t="s">
        <v>592</v>
      </c>
      <c r="F655">
        <v>1</v>
      </c>
      <c r="G655">
        <v>9.2799999999999994</v>
      </c>
      <c r="H655">
        <v>0</v>
      </c>
      <c r="I655">
        <v>19</v>
      </c>
      <c r="J655" t="s">
        <v>128</v>
      </c>
      <c r="K655" s="40" t="str">
        <f t="shared" si="10"/>
        <v>GPA</v>
      </c>
    </row>
    <row r="656" spans="1:11" ht="15" customHeight="1">
      <c r="A656">
        <v>7</v>
      </c>
      <c r="B656">
        <v>1953</v>
      </c>
      <c r="C656" t="s">
        <v>1994</v>
      </c>
      <c r="D656" t="s">
        <v>1800</v>
      </c>
      <c r="E656" t="s">
        <v>1801</v>
      </c>
      <c r="F656">
        <v>9</v>
      </c>
      <c r="G656">
        <v>9.5399999999999991</v>
      </c>
      <c r="H656">
        <v>1</v>
      </c>
      <c r="I656">
        <v>110</v>
      </c>
      <c r="J656" t="s">
        <v>128</v>
      </c>
      <c r="K656" s="40" t="str">
        <f t="shared" si="10"/>
        <v>GPA</v>
      </c>
    </row>
    <row r="657" spans="1:11" ht="15" customHeight="1">
      <c r="A657">
        <v>7</v>
      </c>
      <c r="B657">
        <v>1953</v>
      </c>
      <c r="C657" t="s">
        <v>21</v>
      </c>
      <c r="D657" t="s">
        <v>593</v>
      </c>
      <c r="E657" t="s">
        <v>594</v>
      </c>
      <c r="F657">
        <v>96</v>
      </c>
      <c r="G657">
        <v>8.09</v>
      </c>
      <c r="H657">
        <v>12</v>
      </c>
      <c r="I657">
        <v>15</v>
      </c>
      <c r="J657" t="s">
        <v>128</v>
      </c>
      <c r="K657" s="40" t="str">
        <f t="shared" si="10"/>
        <v>GPA</v>
      </c>
    </row>
    <row r="658" spans="1:11" ht="15" customHeight="1">
      <c r="A658">
        <v>7</v>
      </c>
      <c r="B658">
        <v>1953</v>
      </c>
      <c r="C658" t="s">
        <v>20</v>
      </c>
      <c r="D658" t="s">
        <v>593</v>
      </c>
      <c r="E658" t="s">
        <v>594</v>
      </c>
      <c r="F658">
        <v>513</v>
      </c>
      <c r="G658">
        <v>15.71</v>
      </c>
      <c r="H658">
        <v>33</v>
      </c>
      <c r="I658">
        <v>19</v>
      </c>
      <c r="J658" t="s">
        <v>128</v>
      </c>
      <c r="K658" s="40" t="str">
        <f t="shared" si="10"/>
        <v>GPA</v>
      </c>
    </row>
    <row r="659" spans="1:11" ht="15" customHeight="1">
      <c r="A659">
        <v>7</v>
      </c>
      <c r="B659">
        <v>1953</v>
      </c>
      <c r="C659" t="s">
        <v>1994</v>
      </c>
      <c r="D659" t="s">
        <v>593</v>
      </c>
      <c r="E659" t="s">
        <v>594</v>
      </c>
      <c r="F659">
        <v>474</v>
      </c>
      <c r="G659">
        <v>4.1100000000000003</v>
      </c>
      <c r="H659">
        <v>115</v>
      </c>
      <c r="I659">
        <v>110</v>
      </c>
      <c r="J659" t="s">
        <v>128</v>
      </c>
      <c r="K659" s="40" t="str">
        <f t="shared" si="10"/>
        <v>GPA</v>
      </c>
    </row>
    <row r="660" spans="1:11" ht="15" customHeight="1">
      <c r="A660">
        <v>7</v>
      </c>
      <c r="B660">
        <v>1953</v>
      </c>
      <c r="C660" t="s">
        <v>20</v>
      </c>
      <c r="D660" t="s">
        <v>595</v>
      </c>
      <c r="E660" t="s">
        <v>596</v>
      </c>
      <c r="F660">
        <v>250</v>
      </c>
      <c r="G660">
        <v>4.7300000000000004</v>
      </c>
      <c r="H660">
        <v>53</v>
      </c>
      <c r="I660">
        <v>19</v>
      </c>
      <c r="J660" t="s">
        <v>128</v>
      </c>
      <c r="K660" s="40" t="str">
        <f t="shared" si="10"/>
        <v>GPA</v>
      </c>
    </row>
    <row r="661" spans="1:11" ht="15" customHeight="1">
      <c r="A661">
        <v>7</v>
      </c>
      <c r="B661">
        <v>1953</v>
      </c>
      <c r="C661" t="s">
        <v>1994</v>
      </c>
      <c r="D661" t="s">
        <v>595</v>
      </c>
      <c r="E661" t="s">
        <v>596</v>
      </c>
      <c r="F661">
        <v>409</v>
      </c>
      <c r="G661">
        <v>0.86</v>
      </c>
      <c r="H661">
        <v>476</v>
      </c>
      <c r="I661">
        <v>110</v>
      </c>
      <c r="J661" t="s">
        <v>128</v>
      </c>
      <c r="K661" s="40" t="str">
        <f t="shared" si="10"/>
        <v>GPA</v>
      </c>
    </row>
    <row r="662" spans="1:11" ht="15" customHeight="1">
      <c r="A662">
        <v>7</v>
      </c>
      <c r="B662">
        <v>1953</v>
      </c>
      <c r="C662" t="s">
        <v>22</v>
      </c>
      <c r="D662" t="s">
        <v>597</v>
      </c>
      <c r="E662" t="s">
        <v>598</v>
      </c>
      <c r="F662">
        <v>1327</v>
      </c>
      <c r="G662">
        <v>33.630000000000003</v>
      </c>
      <c r="H662">
        <v>39</v>
      </c>
      <c r="I662">
        <v>19</v>
      </c>
      <c r="J662" t="s">
        <v>128</v>
      </c>
      <c r="K662" s="40" t="str">
        <f t="shared" si="10"/>
        <v>GPA</v>
      </c>
    </row>
    <row r="663" spans="1:11" ht="15" customHeight="1">
      <c r="A663">
        <v>7</v>
      </c>
      <c r="B663">
        <v>1953</v>
      </c>
      <c r="C663" t="s">
        <v>22</v>
      </c>
      <c r="D663" t="s">
        <v>599</v>
      </c>
      <c r="E663" t="s">
        <v>600</v>
      </c>
      <c r="F663">
        <v>1658</v>
      </c>
      <c r="G663">
        <v>32.840000000000003</v>
      </c>
      <c r="H663">
        <v>50</v>
      </c>
      <c r="I663">
        <v>19</v>
      </c>
      <c r="J663" t="s">
        <v>128</v>
      </c>
      <c r="K663" s="40" t="str">
        <f t="shared" si="10"/>
        <v>GPA</v>
      </c>
    </row>
    <row r="664" spans="1:11" ht="15" customHeight="1">
      <c r="A664">
        <v>7</v>
      </c>
      <c r="B664">
        <v>1953</v>
      </c>
      <c r="C664" t="s">
        <v>21</v>
      </c>
      <c r="D664" t="s">
        <v>601</v>
      </c>
      <c r="E664" t="s">
        <v>602</v>
      </c>
      <c r="F664">
        <v>1165</v>
      </c>
      <c r="G664">
        <v>41.1</v>
      </c>
      <c r="H664">
        <v>28</v>
      </c>
      <c r="I664">
        <v>15</v>
      </c>
      <c r="J664" t="s">
        <v>128</v>
      </c>
      <c r="K664" s="40" t="str">
        <f t="shared" si="10"/>
        <v>GPA</v>
      </c>
    </row>
    <row r="665" spans="1:11" ht="15" customHeight="1">
      <c r="A665">
        <v>7</v>
      </c>
      <c r="B665">
        <v>1953</v>
      </c>
      <c r="C665" t="s">
        <v>20</v>
      </c>
      <c r="D665" t="s">
        <v>601</v>
      </c>
      <c r="E665" t="s">
        <v>602</v>
      </c>
      <c r="F665">
        <v>251</v>
      </c>
      <c r="G665">
        <v>7.23</v>
      </c>
      <c r="H665">
        <v>35</v>
      </c>
      <c r="I665">
        <v>19</v>
      </c>
      <c r="J665" t="s">
        <v>128</v>
      </c>
      <c r="K665" s="40" t="str">
        <f t="shared" si="10"/>
        <v>GPA</v>
      </c>
    </row>
    <row r="666" spans="1:11" ht="15" customHeight="1">
      <c r="A666">
        <v>7</v>
      </c>
      <c r="B666">
        <v>1953</v>
      </c>
      <c r="C666" t="s">
        <v>1994</v>
      </c>
      <c r="D666" t="s">
        <v>601</v>
      </c>
      <c r="E666" t="s">
        <v>602</v>
      </c>
      <c r="F666">
        <v>1508</v>
      </c>
      <c r="G666">
        <v>16.14</v>
      </c>
      <c r="H666">
        <v>93</v>
      </c>
      <c r="I666">
        <v>110</v>
      </c>
      <c r="J666" t="s">
        <v>128</v>
      </c>
      <c r="K666" s="40" t="str">
        <f t="shared" si="10"/>
        <v>GPA</v>
      </c>
    </row>
    <row r="667" spans="1:11" ht="15" customHeight="1">
      <c r="A667">
        <v>7</v>
      </c>
      <c r="B667">
        <v>1953</v>
      </c>
      <c r="C667" t="s">
        <v>22</v>
      </c>
      <c r="D667" t="s">
        <v>603</v>
      </c>
      <c r="E667" t="s">
        <v>604</v>
      </c>
      <c r="F667">
        <v>697</v>
      </c>
      <c r="G667">
        <v>21.35</v>
      </c>
      <c r="H667">
        <v>33</v>
      </c>
      <c r="I667">
        <v>19</v>
      </c>
      <c r="J667" t="s">
        <v>128</v>
      </c>
      <c r="K667" s="40" t="str">
        <f t="shared" si="10"/>
        <v>GPA</v>
      </c>
    </row>
    <row r="668" spans="1:11" ht="15" customHeight="1">
      <c r="A668">
        <v>7</v>
      </c>
      <c r="B668">
        <v>1953</v>
      </c>
      <c r="C668" t="s">
        <v>19</v>
      </c>
      <c r="D668" t="s">
        <v>605</v>
      </c>
      <c r="E668" t="s">
        <v>606</v>
      </c>
      <c r="F668">
        <v>290</v>
      </c>
      <c r="G668">
        <v>16.68</v>
      </c>
      <c r="H668">
        <v>17</v>
      </c>
      <c r="I668">
        <v>18</v>
      </c>
      <c r="J668" t="s">
        <v>128</v>
      </c>
      <c r="K668" s="40" t="str">
        <f t="shared" si="10"/>
        <v>GPA</v>
      </c>
    </row>
    <row r="669" spans="1:11" ht="15" customHeight="1">
      <c r="A669">
        <v>7</v>
      </c>
      <c r="B669">
        <v>1953</v>
      </c>
      <c r="C669" t="s">
        <v>1994</v>
      </c>
      <c r="D669" t="s">
        <v>605</v>
      </c>
      <c r="E669" t="s">
        <v>606</v>
      </c>
      <c r="F669">
        <v>9617</v>
      </c>
      <c r="G669">
        <v>62.11</v>
      </c>
      <c r="H669">
        <v>155</v>
      </c>
      <c r="I669">
        <v>110</v>
      </c>
      <c r="J669" t="s">
        <v>128</v>
      </c>
      <c r="K669" s="40" t="str">
        <f t="shared" si="10"/>
        <v>GPA</v>
      </c>
    </row>
    <row r="670" spans="1:11" ht="15" customHeight="1">
      <c r="A670">
        <v>7</v>
      </c>
      <c r="B670">
        <v>1953</v>
      </c>
      <c r="C670" t="s">
        <v>21</v>
      </c>
      <c r="D670" t="s">
        <v>607</v>
      </c>
      <c r="E670" t="s">
        <v>608</v>
      </c>
      <c r="F670">
        <v>161</v>
      </c>
      <c r="G670">
        <v>9.7799999999999994</v>
      </c>
      <c r="H670">
        <v>16</v>
      </c>
      <c r="I670">
        <v>15</v>
      </c>
      <c r="J670" t="s">
        <v>128</v>
      </c>
      <c r="K670" s="40" t="str">
        <f t="shared" si="10"/>
        <v>GPA</v>
      </c>
    </row>
    <row r="671" spans="1:11" ht="15" customHeight="1">
      <c r="A671">
        <v>7</v>
      </c>
      <c r="B671">
        <v>1953</v>
      </c>
      <c r="C671" t="s">
        <v>20</v>
      </c>
      <c r="D671" t="s">
        <v>607</v>
      </c>
      <c r="E671" t="s">
        <v>608</v>
      </c>
      <c r="F671">
        <v>363</v>
      </c>
      <c r="G671">
        <v>13.58</v>
      </c>
      <c r="H671">
        <v>27</v>
      </c>
      <c r="I671">
        <v>19</v>
      </c>
      <c r="J671" t="s">
        <v>128</v>
      </c>
      <c r="K671" s="40" t="str">
        <f t="shared" si="10"/>
        <v>GPA</v>
      </c>
    </row>
    <row r="672" spans="1:11" ht="15" customHeight="1">
      <c r="A672">
        <v>7</v>
      </c>
      <c r="B672">
        <v>1953</v>
      </c>
      <c r="C672" t="s">
        <v>1994</v>
      </c>
      <c r="D672" t="s">
        <v>607</v>
      </c>
      <c r="E672" t="s">
        <v>608</v>
      </c>
      <c r="F672">
        <v>496</v>
      </c>
      <c r="G672">
        <v>1.76</v>
      </c>
      <c r="H672">
        <v>282</v>
      </c>
      <c r="I672">
        <v>110</v>
      </c>
      <c r="J672" t="s">
        <v>128</v>
      </c>
      <c r="K672" s="40" t="str">
        <f t="shared" si="10"/>
        <v>GPA</v>
      </c>
    </row>
    <row r="673" spans="1:11" ht="15" customHeight="1">
      <c r="A673">
        <v>7</v>
      </c>
      <c r="B673">
        <v>1953</v>
      </c>
      <c r="C673" t="s">
        <v>19</v>
      </c>
      <c r="D673" t="s">
        <v>609</v>
      </c>
      <c r="E673" t="s">
        <v>610</v>
      </c>
      <c r="F673">
        <v>268</v>
      </c>
      <c r="G673">
        <v>4.18</v>
      </c>
      <c r="H673">
        <v>64</v>
      </c>
      <c r="I673">
        <v>18</v>
      </c>
      <c r="J673" t="s">
        <v>128</v>
      </c>
      <c r="K673" s="40" t="str">
        <f t="shared" si="10"/>
        <v>GPA</v>
      </c>
    </row>
    <row r="674" spans="1:11" ht="15" customHeight="1">
      <c r="A674">
        <v>7</v>
      </c>
      <c r="B674">
        <v>1953</v>
      </c>
      <c r="C674" t="s">
        <v>21</v>
      </c>
      <c r="D674" t="s">
        <v>609</v>
      </c>
      <c r="E674" t="s">
        <v>610</v>
      </c>
      <c r="F674">
        <v>100</v>
      </c>
      <c r="G674">
        <v>2.33</v>
      </c>
      <c r="H674">
        <v>43</v>
      </c>
      <c r="I674">
        <v>15</v>
      </c>
      <c r="J674" t="s">
        <v>128</v>
      </c>
      <c r="K674" s="40" t="str">
        <f t="shared" si="10"/>
        <v>GPA</v>
      </c>
    </row>
    <row r="675" spans="1:11" ht="15" customHeight="1">
      <c r="A675">
        <v>7</v>
      </c>
      <c r="B675">
        <v>1953</v>
      </c>
      <c r="C675" t="s">
        <v>20</v>
      </c>
      <c r="D675" t="s">
        <v>609</v>
      </c>
      <c r="E675" t="s">
        <v>610</v>
      </c>
      <c r="F675">
        <v>2167</v>
      </c>
      <c r="G675">
        <v>24.11</v>
      </c>
      <c r="H675">
        <v>90</v>
      </c>
      <c r="I675">
        <v>19</v>
      </c>
      <c r="J675" t="s">
        <v>128</v>
      </c>
      <c r="K675" s="40" t="str">
        <f t="shared" si="10"/>
        <v>GPA</v>
      </c>
    </row>
    <row r="676" spans="1:11" ht="15" customHeight="1">
      <c r="A676">
        <v>7</v>
      </c>
      <c r="B676">
        <v>1953</v>
      </c>
      <c r="C676" t="s">
        <v>1994</v>
      </c>
      <c r="D676" t="s">
        <v>609</v>
      </c>
      <c r="E676" t="s">
        <v>610</v>
      </c>
      <c r="F676">
        <v>1931</v>
      </c>
      <c r="G676">
        <v>13.3</v>
      </c>
      <c r="H676">
        <v>145</v>
      </c>
      <c r="I676">
        <v>110</v>
      </c>
      <c r="J676" t="s">
        <v>128</v>
      </c>
      <c r="K676" s="40" t="str">
        <f t="shared" si="10"/>
        <v>GPA</v>
      </c>
    </row>
    <row r="677" spans="1:11" ht="15" customHeight="1">
      <c r="A677">
        <v>7</v>
      </c>
      <c r="B677">
        <v>1953</v>
      </c>
      <c r="C677" t="s">
        <v>19</v>
      </c>
      <c r="D677" t="s">
        <v>611</v>
      </c>
      <c r="E677" t="s">
        <v>612</v>
      </c>
      <c r="F677">
        <v>113</v>
      </c>
      <c r="G677">
        <v>2.98</v>
      </c>
      <c r="H677">
        <v>38</v>
      </c>
      <c r="I677">
        <v>18</v>
      </c>
      <c r="J677" t="s">
        <v>128</v>
      </c>
      <c r="K677" s="40" t="str">
        <f t="shared" si="10"/>
        <v>GPA</v>
      </c>
    </row>
    <row r="678" spans="1:11" ht="15" customHeight="1">
      <c r="A678">
        <v>7</v>
      </c>
      <c r="B678">
        <v>1953</v>
      </c>
      <c r="C678" t="s">
        <v>21</v>
      </c>
      <c r="D678" t="s">
        <v>611</v>
      </c>
      <c r="E678" t="s">
        <v>612</v>
      </c>
      <c r="F678">
        <v>15</v>
      </c>
      <c r="G678">
        <v>12.46</v>
      </c>
      <c r="H678">
        <v>1</v>
      </c>
      <c r="I678">
        <v>15</v>
      </c>
      <c r="J678" t="s">
        <v>128</v>
      </c>
      <c r="K678" s="40" t="str">
        <f t="shared" si="10"/>
        <v>GPA</v>
      </c>
    </row>
    <row r="679" spans="1:11" ht="15" customHeight="1">
      <c r="A679">
        <v>7</v>
      </c>
      <c r="B679">
        <v>1953</v>
      </c>
      <c r="C679" t="s">
        <v>20</v>
      </c>
      <c r="D679" t="s">
        <v>611</v>
      </c>
      <c r="E679" t="s">
        <v>612</v>
      </c>
      <c r="F679">
        <v>15</v>
      </c>
      <c r="G679">
        <v>10.26</v>
      </c>
      <c r="H679">
        <v>1</v>
      </c>
      <c r="I679">
        <v>19</v>
      </c>
      <c r="J679" t="s">
        <v>128</v>
      </c>
      <c r="K679" s="40" t="str">
        <f t="shared" si="10"/>
        <v>GPA</v>
      </c>
    </row>
    <row r="680" spans="1:11" ht="15" customHeight="1">
      <c r="A680">
        <v>7</v>
      </c>
      <c r="B680">
        <v>1953</v>
      </c>
      <c r="C680" t="s">
        <v>1994</v>
      </c>
      <c r="D680" t="s">
        <v>611</v>
      </c>
      <c r="E680" t="s">
        <v>612</v>
      </c>
      <c r="F680">
        <v>13</v>
      </c>
      <c r="G680">
        <v>0.14000000000000001</v>
      </c>
      <c r="H680">
        <v>93</v>
      </c>
      <c r="I680">
        <v>110</v>
      </c>
      <c r="J680" t="s">
        <v>128</v>
      </c>
      <c r="K680" s="40" t="str">
        <f t="shared" si="10"/>
        <v>GPA</v>
      </c>
    </row>
    <row r="681" spans="1:11" ht="15" customHeight="1">
      <c r="A681">
        <v>7</v>
      </c>
      <c r="B681">
        <v>1953</v>
      </c>
      <c r="C681" t="s">
        <v>21</v>
      </c>
      <c r="D681" t="s">
        <v>613</v>
      </c>
      <c r="E681" t="s">
        <v>614</v>
      </c>
      <c r="F681">
        <v>2398</v>
      </c>
      <c r="G681">
        <v>118.21</v>
      </c>
      <c r="H681">
        <v>20</v>
      </c>
      <c r="I681">
        <v>15</v>
      </c>
      <c r="J681" t="s">
        <v>128</v>
      </c>
      <c r="K681" s="40" t="str">
        <f t="shared" si="10"/>
        <v>GPA</v>
      </c>
    </row>
    <row r="682" spans="1:11" ht="15" customHeight="1">
      <c r="A682">
        <v>7</v>
      </c>
      <c r="B682">
        <v>1953</v>
      </c>
      <c r="C682" t="s">
        <v>1994</v>
      </c>
      <c r="D682" t="s">
        <v>613</v>
      </c>
      <c r="E682" t="s">
        <v>614</v>
      </c>
      <c r="F682">
        <v>1312</v>
      </c>
      <c r="G682">
        <v>7.51</v>
      </c>
      <c r="H682">
        <v>175</v>
      </c>
      <c r="I682">
        <v>110</v>
      </c>
      <c r="J682" t="s">
        <v>128</v>
      </c>
      <c r="K682" s="40" t="str">
        <f t="shared" si="10"/>
        <v>GPA</v>
      </c>
    </row>
    <row r="683" spans="1:11" ht="15" customHeight="1">
      <c r="A683">
        <v>7</v>
      </c>
      <c r="B683">
        <v>1953</v>
      </c>
      <c r="C683" t="s">
        <v>21</v>
      </c>
      <c r="D683" t="s">
        <v>615</v>
      </c>
      <c r="E683" t="s">
        <v>616</v>
      </c>
      <c r="F683">
        <v>114</v>
      </c>
      <c r="G683">
        <v>5.34</v>
      </c>
      <c r="H683">
        <v>21</v>
      </c>
      <c r="I683">
        <v>15</v>
      </c>
      <c r="J683" t="s">
        <v>128</v>
      </c>
      <c r="K683" s="40" t="str">
        <f t="shared" si="10"/>
        <v>GPA</v>
      </c>
    </row>
    <row r="684" spans="1:11" ht="15" customHeight="1">
      <c r="A684">
        <v>7</v>
      </c>
      <c r="B684">
        <v>1953</v>
      </c>
      <c r="C684" t="s">
        <v>20</v>
      </c>
      <c r="D684" t="s">
        <v>615</v>
      </c>
      <c r="E684" t="s">
        <v>616</v>
      </c>
      <c r="F684">
        <v>3699</v>
      </c>
      <c r="G684">
        <v>57.6</v>
      </c>
      <c r="H684">
        <v>64</v>
      </c>
      <c r="I684">
        <v>19</v>
      </c>
      <c r="J684" t="s">
        <v>128</v>
      </c>
      <c r="K684" s="40" t="str">
        <f t="shared" si="10"/>
        <v>GPA</v>
      </c>
    </row>
    <row r="685" spans="1:11" ht="15" customHeight="1">
      <c r="A685">
        <v>7</v>
      </c>
      <c r="B685">
        <v>1953</v>
      </c>
      <c r="C685" t="s">
        <v>1994</v>
      </c>
      <c r="D685" t="s">
        <v>615</v>
      </c>
      <c r="E685" t="s">
        <v>616</v>
      </c>
      <c r="F685">
        <v>457</v>
      </c>
      <c r="G685">
        <v>4.99</v>
      </c>
      <c r="H685">
        <v>92</v>
      </c>
      <c r="I685">
        <v>110</v>
      </c>
      <c r="J685" t="s">
        <v>128</v>
      </c>
      <c r="K685" s="40" t="str">
        <f t="shared" si="10"/>
        <v>GPA</v>
      </c>
    </row>
    <row r="686" spans="1:11" ht="15" customHeight="1">
      <c r="A686">
        <v>7</v>
      </c>
      <c r="B686">
        <v>1953</v>
      </c>
      <c r="C686" t="s">
        <v>21</v>
      </c>
      <c r="D686" t="s">
        <v>617</v>
      </c>
      <c r="E686" t="s">
        <v>618</v>
      </c>
      <c r="F686">
        <v>529</v>
      </c>
      <c r="G686">
        <v>60.21</v>
      </c>
      <c r="H686">
        <v>9</v>
      </c>
      <c r="I686">
        <v>15</v>
      </c>
      <c r="J686" t="s">
        <v>128</v>
      </c>
      <c r="K686" s="40" t="str">
        <f t="shared" si="10"/>
        <v>GPA</v>
      </c>
    </row>
    <row r="687" spans="1:11" ht="15" customHeight="1">
      <c r="A687">
        <v>7</v>
      </c>
      <c r="B687">
        <v>1953</v>
      </c>
      <c r="C687" t="s">
        <v>22</v>
      </c>
      <c r="D687" t="s">
        <v>619</v>
      </c>
      <c r="E687" t="s">
        <v>620</v>
      </c>
      <c r="F687">
        <v>2276</v>
      </c>
      <c r="G687">
        <v>58.58</v>
      </c>
      <c r="H687">
        <v>39</v>
      </c>
      <c r="I687">
        <v>19</v>
      </c>
      <c r="J687" t="s">
        <v>128</v>
      </c>
      <c r="K687" s="40" t="str">
        <f t="shared" si="10"/>
        <v>GPA</v>
      </c>
    </row>
    <row r="688" spans="1:11" ht="15" customHeight="1">
      <c r="A688">
        <v>7</v>
      </c>
      <c r="B688">
        <v>1953</v>
      </c>
      <c r="C688" t="s">
        <v>1994</v>
      </c>
      <c r="D688" t="s">
        <v>619</v>
      </c>
      <c r="E688" t="s">
        <v>620</v>
      </c>
      <c r="F688">
        <v>606</v>
      </c>
      <c r="G688">
        <v>4.42</v>
      </c>
      <c r="H688">
        <v>137</v>
      </c>
      <c r="I688">
        <v>110</v>
      </c>
      <c r="J688" t="s">
        <v>128</v>
      </c>
      <c r="K688" s="40" t="str">
        <f t="shared" si="10"/>
        <v>GPA</v>
      </c>
    </row>
    <row r="689" spans="1:11" ht="15" customHeight="1">
      <c r="A689">
        <v>7</v>
      </c>
      <c r="B689">
        <v>1953</v>
      </c>
      <c r="C689" t="s">
        <v>19</v>
      </c>
      <c r="D689" t="s">
        <v>621</v>
      </c>
      <c r="E689" t="s">
        <v>622</v>
      </c>
      <c r="F689">
        <v>778</v>
      </c>
      <c r="G689">
        <v>18.579999999999998</v>
      </c>
      <c r="H689">
        <v>42</v>
      </c>
      <c r="I689">
        <v>18</v>
      </c>
      <c r="J689" t="s">
        <v>128</v>
      </c>
      <c r="K689" s="40" t="str">
        <f t="shared" si="10"/>
        <v>GPA</v>
      </c>
    </row>
    <row r="690" spans="1:11" ht="15" customHeight="1">
      <c r="A690">
        <v>7</v>
      </c>
      <c r="B690">
        <v>1953</v>
      </c>
      <c r="C690" t="s">
        <v>19</v>
      </c>
      <c r="D690" t="s">
        <v>623</v>
      </c>
      <c r="E690" t="s">
        <v>624</v>
      </c>
      <c r="F690">
        <v>2083</v>
      </c>
      <c r="G690">
        <v>25.57</v>
      </c>
      <c r="H690">
        <v>81</v>
      </c>
      <c r="I690">
        <v>18</v>
      </c>
      <c r="J690" t="s">
        <v>128</v>
      </c>
      <c r="K690" s="40" t="str">
        <f t="shared" si="10"/>
        <v>GPA</v>
      </c>
    </row>
    <row r="691" spans="1:11" ht="15" customHeight="1">
      <c r="A691">
        <v>7</v>
      </c>
      <c r="B691">
        <v>1953</v>
      </c>
      <c r="C691" t="s">
        <v>22</v>
      </c>
      <c r="D691" t="s">
        <v>625</v>
      </c>
      <c r="E691" t="s">
        <v>626</v>
      </c>
      <c r="F691">
        <v>1708</v>
      </c>
      <c r="G691">
        <v>55.95</v>
      </c>
      <c r="H691">
        <v>31</v>
      </c>
      <c r="I691">
        <v>19</v>
      </c>
      <c r="J691" t="s">
        <v>128</v>
      </c>
      <c r="K691" s="40" t="str">
        <f t="shared" si="10"/>
        <v>GPA</v>
      </c>
    </row>
    <row r="692" spans="1:11" ht="15" customHeight="1">
      <c r="A692">
        <v>7</v>
      </c>
      <c r="B692">
        <v>1953</v>
      </c>
      <c r="C692" t="s">
        <v>19</v>
      </c>
      <c r="D692" t="s">
        <v>627</v>
      </c>
      <c r="E692" t="s">
        <v>628</v>
      </c>
      <c r="F692">
        <v>270</v>
      </c>
      <c r="G692">
        <v>18.57</v>
      </c>
      <c r="H692">
        <v>15</v>
      </c>
      <c r="I692">
        <v>18</v>
      </c>
      <c r="J692" t="s">
        <v>128</v>
      </c>
      <c r="K692" s="40" t="str">
        <f t="shared" si="10"/>
        <v>GPA</v>
      </c>
    </row>
    <row r="693" spans="1:11" ht="15" customHeight="1">
      <c r="A693">
        <v>7</v>
      </c>
      <c r="B693">
        <v>1953</v>
      </c>
      <c r="C693" t="s">
        <v>1994</v>
      </c>
      <c r="D693" t="s">
        <v>627</v>
      </c>
      <c r="E693" t="s">
        <v>628</v>
      </c>
      <c r="F693">
        <v>5971</v>
      </c>
      <c r="G693">
        <v>47.14</v>
      </c>
      <c r="H693">
        <v>127</v>
      </c>
      <c r="I693">
        <v>110</v>
      </c>
      <c r="J693" t="s">
        <v>128</v>
      </c>
      <c r="K693" s="40" t="str">
        <f t="shared" si="10"/>
        <v>GPA</v>
      </c>
    </row>
    <row r="694" spans="1:11" ht="15" customHeight="1">
      <c r="A694">
        <v>7</v>
      </c>
      <c r="B694">
        <v>1953</v>
      </c>
      <c r="C694" t="s">
        <v>22</v>
      </c>
      <c r="D694" t="s">
        <v>629</v>
      </c>
      <c r="E694" t="s">
        <v>630</v>
      </c>
      <c r="F694">
        <v>2387</v>
      </c>
      <c r="G694">
        <v>65.209999999999994</v>
      </c>
      <c r="H694">
        <v>37</v>
      </c>
      <c r="I694">
        <v>19</v>
      </c>
      <c r="J694" t="s">
        <v>128</v>
      </c>
      <c r="K694" s="40" t="str">
        <f t="shared" si="10"/>
        <v>GPA</v>
      </c>
    </row>
    <row r="695" spans="1:11" ht="15" customHeight="1">
      <c r="A695">
        <v>7</v>
      </c>
      <c r="B695">
        <v>1953</v>
      </c>
      <c r="C695" t="s">
        <v>1994</v>
      </c>
      <c r="D695" t="s">
        <v>2386</v>
      </c>
      <c r="E695" t="s">
        <v>2387</v>
      </c>
      <c r="F695">
        <v>2152</v>
      </c>
      <c r="G695">
        <v>18.8</v>
      </c>
      <c r="H695">
        <v>114</v>
      </c>
      <c r="I695">
        <v>110</v>
      </c>
      <c r="J695" t="s">
        <v>128</v>
      </c>
      <c r="K695" s="40" t="str">
        <f t="shared" si="10"/>
        <v>GPA</v>
      </c>
    </row>
    <row r="696" spans="1:11" ht="15" customHeight="1">
      <c r="A696">
        <v>7</v>
      </c>
      <c r="B696">
        <v>1953</v>
      </c>
      <c r="C696" t="s">
        <v>21</v>
      </c>
      <c r="D696" t="s">
        <v>631</v>
      </c>
      <c r="E696" t="s">
        <v>632</v>
      </c>
      <c r="F696">
        <v>1</v>
      </c>
      <c r="G696">
        <v>0.15</v>
      </c>
      <c r="H696">
        <v>7</v>
      </c>
      <c r="I696">
        <v>15</v>
      </c>
      <c r="J696" t="s">
        <v>128</v>
      </c>
      <c r="K696" s="40" t="str">
        <f t="shared" si="10"/>
        <v>GPA</v>
      </c>
    </row>
    <row r="697" spans="1:11" ht="15" customHeight="1">
      <c r="A697">
        <v>7</v>
      </c>
      <c r="B697">
        <v>1953</v>
      </c>
      <c r="C697" t="s">
        <v>1994</v>
      </c>
      <c r="D697" t="s">
        <v>631</v>
      </c>
      <c r="E697" t="s">
        <v>632</v>
      </c>
      <c r="F697">
        <v>7244</v>
      </c>
      <c r="G697">
        <v>46.54</v>
      </c>
      <c r="H697">
        <v>156</v>
      </c>
      <c r="I697">
        <v>110</v>
      </c>
      <c r="J697" t="s">
        <v>128</v>
      </c>
      <c r="K697" s="40" t="str">
        <f t="shared" si="10"/>
        <v>GPA</v>
      </c>
    </row>
    <row r="698" spans="1:11" ht="15" customHeight="1">
      <c r="A698">
        <v>7</v>
      </c>
      <c r="B698">
        <v>1953</v>
      </c>
      <c r="C698" t="s">
        <v>21</v>
      </c>
      <c r="D698" t="s">
        <v>633</v>
      </c>
      <c r="E698" t="s">
        <v>634</v>
      </c>
      <c r="F698">
        <v>4298</v>
      </c>
      <c r="G698">
        <v>133.30000000000001</v>
      </c>
      <c r="H698">
        <v>32</v>
      </c>
      <c r="I698">
        <v>15</v>
      </c>
      <c r="J698" t="s">
        <v>128</v>
      </c>
      <c r="K698" s="40" t="str">
        <f t="shared" si="10"/>
        <v>GPA</v>
      </c>
    </row>
    <row r="699" spans="1:11" ht="15" customHeight="1">
      <c r="A699">
        <v>7</v>
      </c>
      <c r="B699">
        <v>1953</v>
      </c>
      <c r="C699" t="s">
        <v>1994</v>
      </c>
      <c r="D699" t="s">
        <v>633</v>
      </c>
      <c r="E699" t="s">
        <v>634</v>
      </c>
      <c r="F699">
        <v>350</v>
      </c>
      <c r="G699">
        <v>2.21</v>
      </c>
      <c r="H699">
        <v>158</v>
      </c>
      <c r="I699">
        <v>110</v>
      </c>
      <c r="J699" t="s">
        <v>128</v>
      </c>
      <c r="K699" s="40" t="str">
        <f t="shared" si="10"/>
        <v>GPA</v>
      </c>
    </row>
    <row r="700" spans="1:11" ht="15" customHeight="1">
      <c r="A700">
        <v>7</v>
      </c>
      <c r="B700">
        <v>1953</v>
      </c>
      <c r="C700" t="s">
        <v>19</v>
      </c>
      <c r="D700" t="s">
        <v>635</v>
      </c>
      <c r="E700" t="s">
        <v>636</v>
      </c>
      <c r="F700">
        <v>992</v>
      </c>
      <c r="G700">
        <v>16.940000000000001</v>
      </c>
      <c r="H700">
        <v>59</v>
      </c>
      <c r="I700">
        <v>18</v>
      </c>
      <c r="J700" t="s">
        <v>128</v>
      </c>
      <c r="K700" s="40" t="str">
        <f t="shared" si="10"/>
        <v>GPA</v>
      </c>
    </row>
    <row r="701" spans="1:11" ht="15" customHeight="1">
      <c r="A701">
        <v>7</v>
      </c>
      <c r="B701">
        <v>1953</v>
      </c>
      <c r="C701" t="s">
        <v>21</v>
      </c>
      <c r="D701" t="s">
        <v>635</v>
      </c>
      <c r="E701" t="s">
        <v>636</v>
      </c>
      <c r="F701">
        <v>6</v>
      </c>
      <c r="G701">
        <v>0.35</v>
      </c>
      <c r="H701">
        <v>17</v>
      </c>
      <c r="I701">
        <v>15</v>
      </c>
      <c r="J701" t="s">
        <v>128</v>
      </c>
      <c r="K701" s="40" t="str">
        <f t="shared" si="10"/>
        <v>GPA</v>
      </c>
    </row>
    <row r="702" spans="1:11" ht="15" customHeight="1">
      <c r="A702">
        <v>7</v>
      </c>
      <c r="B702">
        <v>1953</v>
      </c>
      <c r="C702" t="s">
        <v>20</v>
      </c>
      <c r="D702" t="s">
        <v>635</v>
      </c>
      <c r="E702" t="s">
        <v>636</v>
      </c>
      <c r="F702">
        <v>31</v>
      </c>
      <c r="G702">
        <v>3.15</v>
      </c>
      <c r="H702">
        <v>10</v>
      </c>
      <c r="I702">
        <v>19</v>
      </c>
      <c r="J702" t="s">
        <v>128</v>
      </c>
      <c r="K702" s="40" t="str">
        <f t="shared" si="10"/>
        <v>GPA</v>
      </c>
    </row>
    <row r="703" spans="1:11" ht="15" customHeight="1">
      <c r="A703">
        <v>7</v>
      </c>
      <c r="B703">
        <v>1953</v>
      </c>
      <c r="C703" t="s">
        <v>1994</v>
      </c>
      <c r="D703" t="s">
        <v>635</v>
      </c>
      <c r="E703" t="s">
        <v>636</v>
      </c>
      <c r="F703">
        <v>403</v>
      </c>
      <c r="G703">
        <v>3.63</v>
      </c>
      <c r="H703">
        <v>111</v>
      </c>
      <c r="I703">
        <v>110</v>
      </c>
      <c r="J703" t="s">
        <v>128</v>
      </c>
      <c r="K703" s="40" t="str">
        <f t="shared" si="10"/>
        <v>GPA</v>
      </c>
    </row>
    <row r="704" spans="1:11" ht="15" customHeight="1">
      <c r="A704">
        <v>7</v>
      </c>
      <c r="B704">
        <v>1953</v>
      </c>
      <c r="C704" t="s">
        <v>21</v>
      </c>
      <c r="D704" t="s">
        <v>637</v>
      </c>
      <c r="E704" t="s">
        <v>638</v>
      </c>
      <c r="F704">
        <v>2475</v>
      </c>
      <c r="G704">
        <v>104.83</v>
      </c>
      <c r="H704">
        <v>24</v>
      </c>
      <c r="I704">
        <v>15</v>
      </c>
      <c r="J704" t="s">
        <v>128</v>
      </c>
      <c r="K704" s="40" t="str">
        <f t="shared" si="10"/>
        <v>GPA</v>
      </c>
    </row>
    <row r="705" spans="1:11" ht="15" customHeight="1">
      <c r="A705">
        <v>7</v>
      </c>
      <c r="B705">
        <v>1953</v>
      </c>
      <c r="C705" t="s">
        <v>1994</v>
      </c>
      <c r="D705" t="s">
        <v>637</v>
      </c>
      <c r="E705" t="s">
        <v>638</v>
      </c>
      <c r="F705">
        <v>4392</v>
      </c>
      <c r="G705">
        <v>28.62</v>
      </c>
      <c r="H705">
        <v>153</v>
      </c>
      <c r="I705">
        <v>110</v>
      </c>
      <c r="J705" t="s">
        <v>128</v>
      </c>
      <c r="K705" s="40" t="str">
        <f t="shared" si="10"/>
        <v>GPA</v>
      </c>
    </row>
    <row r="706" spans="1:11" ht="15" customHeight="1">
      <c r="A706">
        <v>7</v>
      </c>
      <c r="B706">
        <v>1953</v>
      </c>
      <c r="C706" t="s">
        <v>21</v>
      </c>
      <c r="D706" t="s">
        <v>639</v>
      </c>
      <c r="E706" t="s">
        <v>640</v>
      </c>
      <c r="F706">
        <v>201</v>
      </c>
      <c r="G706">
        <v>6.02</v>
      </c>
      <c r="H706">
        <v>33</v>
      </c>
      <c r="I706">
        <v>15</v>
      </c>
      <c r="J706" t="s">
        <v>128</v>
      </c>
      <c r="K706" s="40" t="str">
        <f t="shared" ref="K706:K769" si="11">IF(J706&lt;&gt;"",IF(OR(UPPER(J706)="TERCEIRO",UPPER(J706)="TERCEIRA"),"TERCEIRA",IF(UPPER(J706)="GPA","GPA",J706)),IF(LEFT(D706,1)="T","TERCEIRA","GPA"))</f>
        <v>GPA</v>
      </c>
    </row>
    <row r="707" spans="1:11" ht="15" customHeight="1">
      <c r="A707">
        <v>7</v>
      </c>
      <c r="B707">
        <v>1953</v>
      </c>
      <c r="C707" t="s">
        <v>22</v>
      </c>
      <c r="D707" t="s">
        <v>641</v>
      </c>
      <c r="E707" t="s">
        <v>642</v>
      </c>
      <c r="F707">
        <v>66</v>
      </c>
      <c r="G707">
        <v>0.85</v>
      </c>
      <c r="H707">
        <v>78</v>
      </c>
      <c r="I707">
        <v>19</v>
      </c>
      <c r="J707" t="s">
        <v>128</v>
      </c>
      <c r="K707" s="40" t="str">
        <f t="shared" si="11"/>
        <v>GPA</v>
      </c>
    </row>
    <row r="708" spans="1:11" ht="15" customHeight="1">
      <c r="A708">
        <v>7</v>
      </c>
      <c r="B708">
        <v>1953</v>
      </c>
      <c r="C708" t="s">
        <v>21</v>
      </c>
      <c r="D708" t="s">
        <v>643</v>
      </c>
      <c r="E708" t="s">
        <v>644</v>
      </c>
      <c r="F708">
        <v>129</v>
      </c>
      <c r="G708">
        <v>23.08</v>
      </c>
      <c r="H708">
        <v>6</v>
      </c>
      <c r="I708">
        <v>15</v>
      </c>
      <c r="J708" t="s">
        <v>128</v>
      </c>
      <c r="K708" s="40" t="str">
        <f t="shared" si="11"/>
        <v>GPA</v>
      </c>
    </row>
    <row r="709" spans="1:11" ht="15" customHeight="1">
      <c r="A709">
        <v>7</v>
      </c>
      <c r="B709">
        <v>1953</v>
      </c>
      <c r="C709" t="s">
        <v>20</v>
      </c>
      <c r="D709" t="s">
        <v>643</v>
      </c>
      <c r="E709" t="s">
        <v>644</v>
      </c>
      <c r="F709">
        <v>50</v>
      </c>
      <c r="G709">
        <v>2.4</v>
      </c>
      <c r="H709">
        <v>21</v>
      </c>
      <c r="I709">
        <v>19</v>
      </c>
      <c r="J709" t="s">
        <v>128</v>
      </c>
      <c r="K709" s="40" t="str">
        <f t="shared" si="11"/>
        <v>GPA</v>
      </c>
    </row>
    <row r="710" spans="1:11" ht="15" customHeight="1">
      <c r="A710">
        <v>7</v>
      </c>
      <c r="B710">
        <v>1953</v>
      </c>
      <c r="C710" t="s">
        <v>1994</v>
      </c>
      <c r="D710" t="s">
        <v>643</v>
      </c>
      <c r="E710" t="s">
        <v>644</v>
      </c>
      <c r="F710">
        <v>1346</v>
      </c>
      <c r="G710">
        <v>17.71</v>
      </c>
      <c r="H710">
        <v>76</v>
      </c>
      <c r="I710">
        <v>110</v>
      </c>
      <c r="J710" t="s">
        <v>128</v>
      </c>
      <c r="K710" s="40" t="str">
        <f t="shared" si="11"/>
        <v>GPA</v>
      </c>
    </row>
    <row r="711" spans="1:11" ht="15" customHeight="1">
      <c r="A711">
        <v>7</v>
      </c>
      <c r="B711">
        <v>1953</v>
      </c>
      <c r="C711" t="s">
        <v>21</v>
      </c>
      <c r="D711" t="s">
        <v>645</v>
      </c>
      <c r="E711" t="s">
        <v>646</v>
      </c>
      <c r="F711">
        <v>166</v>
      </c>
      <c r="G711">
        <v>5.26</v>
      </c>
      <c r="H711">
        <v>32</v>
      </c>
      <c r="I711">
        <v>15</v>
      </c>
      <c r="J711" t="s">
        <v>128</v>
      </c>
      <c r="K711" s="40" t="str">
        <f t="shared" si="11"/>
        <v>GPA</v>
      </c>
    </row>
    <row r="712" spans="1:11" ht="15" customHeight="1">
      <c r="A712">
        <v>7</v>
      </c>
      <c r="B712">
        <v>1953</v>
      </c>
      <c r="C712" t="s">
        <v>20</v>
      </c>
      <c r="D712" t="s">
        <v>645</v>
      </c>
      <c r="E712" t="s">
        <v>646</v>
      </c>
      <c r="F712">
        <v>4541</v>
      </c>
      <c r="G712">
        <v>65.27</v>
      </c>
      <c r="H712">
        <v>70</v>
      </c>
      <c r="I712">
        <v>19</v>
      </c>
      <c r="J712" t="s">
        <v>128</v>
      </c>
      <c r="K712" s="40" t="str">
        <f t="shared" si="11"/>
        <v>GPA</v>
      </c>
    </row>
    <row r="713" spans="1:11" ht="15" customHeight="1">
      <c r="A713">
        <v>7</v>
      </c>
      <c r="B713">
        <v>1953</v>
      </c>
      <c r="C713" t="s">
        <v>1994</v>
      </c>
      <c r="D713" t="s">
        <v>645</v>
      </c>
      <c r="E713" t="s">
        <v>646</v>
      </c>
      <c r="F713">
        <v>668</v>
      </c>
      <c r="G713">
        <v>4.6500000000000004</v>
      </c>
      <c r="H713">
        <v>144</v>
      </c>
      <c r="I713">
        <v>110</v>
      </c>
      <c r="J713" t="s">
        <v>128</v>
      </c>
      <c r="K713" s="40" t="str">
        <f t="shared" si="11"/>
        <v>GPA</v>
      </c>
    </row>
    <row r="714" spans="1:11" ht="15" customHeight="1">
      <c r="A714">
        <v>7</v>
      </c>
      <c r="B714">
        <v>1953</v>
      </c>
      <c r="C714" t="s">
        <v>21</v>
      </c>
      <c r="D714" t="s">
        <v>647</v>
      </c>
      <c r="E714" t="s">
        <v>648</v>
      </c>
      <c r="F714">
        <v>54</v>
      </c>
      <c r="G714">
        <v>3.85</v>
      </c>
      <c r="H714">
        <v>14</v>
      </c>
      <c r="I714">
        <v>15</v>
      </c>
      <c r="J714" t="s">
        <v>128</v>
      </c>
      <c r="K714" s="40" t="str">
        <f t="shared" si="11"/>
        <v>GPA</v>
      </c>
    </row>
    <row r="715" spans="1:11" ht="15" customHeight="1">
      <c r="A715">
        <v>7</v>
      </c>
      <c r="B715">
        <v>1953</v>
      </c>
      <c r="C715" t="s">
        <v>20</v>
      </c>
      <c r="D715" t="s">
        <v>647</v>
      </c>
      <c r="E715" t="s">
        <v>648</v>
      </c>
      <c r="F715">
        <v>1297</v>
      </c>
      <c r="G715">
        <v>29.29</v>
      </c>
      <c r="H715">
        <v>44</v>
      </c>
      <c r="I715">
        <v>19</v>
      </c>
      <c r="J715" t="s">
        <v>128</v>
      </c>
      <c r="K715" s="40" t="str">
        <f t="shared" si="11"/>
        <v>GPA</v>
      </c>
    </row>
    <row r="716" spans="1:11" ht="15" customHeight="1">
      <c r="A716">
        <v>7</v>
      </c>
      <c r="B716">
        <v>1953</v>
      </c>
      <c r="C716" t="s">
        <v>1994</v>
      </c>
      <c r="D716" t="s">
        <v>647</v>
      </c>
      <c r="E716" t="s">
        <v>648</v>
      </c>
      <c r="F716">
        <v>386</v>
      </c>
      <c r="G716">
        <v>2.38</v>
      </c>
      <c r="H716">
        <v>162</v>
      </c>
      <c r="I716">
        <v>110</v>
      </c>
      <c r="J716" t="s">
        <v>128</v>
      </c>
      <c r="K716" s="40" t="str">
        <f t="shared" si="11"/>
        <v>GPA</v>
      </c>
    </row>
    <row r="717" spans="1:11" ht="15" customHeight="1">
      <c r="A717">
        <v>7</v>
      </c>
      <c r="B717">
        <v>1953</v>
      </c>
      <c r="C717" t="s">
        <v>1994</v>
      </c>
      <c r="D717" t="s">
        <v>2388</v>
      </c>
      <c r="E717" t="s">
        <v>2389</v>
      </c>
      <c r="F717">
        <v>30</v>
      </c>
      <c r="G717">
        <v>5.19</v>
      </c>
      <c r="H717">
        <v>6</v>
      </c>
      <c r="I717">
        <v>110</v>
      </c>
      <c r="J717" t="s">
        <v>128</v>
      </c>
      <c r="K717" s="40" t="str">
        <f t="shared" si="11"/>
        <v>GPA</v>
      </c>
    </row>
    <row r="718" spans="1:11" ht="15" customHeight="1">
      <c r="A718">
        <v>7</v>
      </c>
      <c r="B718">
        <v>1953</v>
      </c>
      <c r="C718" t="s">
        <v>21</v>
      </c>
      <c r="D718" t="s">
        <v>649</v>
      </c>
      <c r="E718" t="s">
        <v>650</v>
      </c>
      <c r="F718">
        <v>135</v>
      </c>
      <c r="G718">
        <v>4.82</v>
      </c>
      <c r="H718">
        <v>28</v>
      </c>
      <c r="I718">
        <v>15</v>
      </c>
      <c r="J718" t="s">
        <v>128</v>
      </c>
      <c r="K718" s="40" t="str">
        <f t="shared" si="11"/>
        <v>GPA</v>
      </c>
    </row>
    <row r="719" spans="1:11" ht="15" customHeight="1">
      <c r="A719">
        <v>7</v>
      </c>
      <c r="B719">
        <v>1953</v>
      </c>
      <c r="C719" t="s">
        <v>20</v>
      </c>
      <c r="D719" t="s">
        <v>649</v>
      </c>
      <c r="E719" t="s">
        <v>650</v>
      </c>
      <c r="F719">
        <v>16</v>
      </c>
      <c r="G719">
        <v>0.43</v>
      </c>
      <c r="H719">
        <v>37</v>
      </c>
      <c r="I719">
        <v>19</v>
      </c>
      <c r="J719" t="s">
        <v>128</v>
      </c>
      <c r="K719" s="40" t="str">
        <f t="shared" si="11"/>
        <v>GPA</v>
      </c>
    </row>
    <row r="720" spans="1:11" ht="15" customHeight="1">
      <c r="A720">
        <v>7</v>
      </c>
      <c r="B720">
        <v>1953</v>
      </c>
      <c r="C720" t="s">
        <v>1994</v>
      </c>
      <c r="D720" t="s">
        <v>649</v>
      </c>
      <c r="E720" t="s">
        <v>650</v>
      </c>
      <c r="F720">
        <v>666</v>
      </c>
      <c r="G720">
        <v>3.47</v>
      </c>
      <c r="H720">
        <v>192</v>
      </c>
      <c r="I720">
        <v>110</v>
      </c>
      <c r="J720" t="s">
        <v>128</v>
      </c>
      <c r="K720" s="40" t="str">
        <f t="shared" si="11"/>
        <v>GPA</v>
      </c>
    </row>
    <row r="721" spans="1:11" ht="15" customHeight="1">
      <c r="A721">
        <v>7</v>
      </c>
      <c r="B721">
        <v>1953</v>
      </c>
      <c r="C721" t="s">
        <v>1994</v>
      </c>
      <c r="D721" t="s">
        <v>2390</v>
      </c>
      <c r="E721" t="s">
        <v>2391</v>
      </c>
      <c r="F721">
        <v>15809</v>
      </c>
      <c r="G721">
        <v>104.87</v>
      </c>
      <c r="H721">
        <v>151</v>
      </c>
      <c r="I721">
        <v>110</v>
      </c>
      <c r="J721" t="s">
        <v>128</v>
      </c>
      <c r="K721" s="40" t="str">
        <f t="shared" si="11"/>
        <v>GPA</v>
      </c>
    </row>
    <row r="722" spans="1:11" ht="15" customHeight="1">
      <c r="A722">
        <v>7</v>
      </c>
      <c r="B722">
        <v>1953</v>
      </c>
      <c r="C722" t="s">
        <v>21</v>
      </c>
      <c r="D722" t="s">
        <v>651</v>
      </c>
      <c r="E722" t="s">
        <v>652</v>
      </c>
      <c r="F722">
        <v>274</v>
      </c>
      <c r="G722">
        <v>22.12</v>
      </c>
      <c r="H722">
        <v>12</v>
      </c>
      <c r="I722">
        <v>15</v>
      </c>
      <c r="J722" t="s">
        <v>128</v>
      </c>
      <c r="K722" s="40" t="str">
        <f t="shared" si="11"/>
        <v>GPA</v>
      </c>
    </row>
    <row r="723" spans="1:11" ht="15" customHeight="1">
      <c r="A723">
        <v>7</v>
      </c>
      <c r="B723">
        <v>1953</v>
      </c>
      <c r="C723" t="s">
        <v>20</v>
      </c>
      <c r="D723" t="s">
        <v>651</v>
      </c>
      <c r="E723" t="s">
        <v>652</v>
      </c>
      <c r="F723">
        <v>72</v>
      </c>
      <c r="G723">
        <v>2.27</v>
      </c>
      <c r="H723">
        <v>32</v>
      </c>
      <c r="I723">
        <v>19</v>
      </c>
      <c r="J723" t="s">
        <v>128</v>
      </c>
      <c r="K723" s="40" t="str">
        <f t="shared" si="11"/>
        <v>GPA</v>
      </c>
    </row>
    <row r="724" spans="1:11" ht="15" customHeight="1">
      <c r="A724">
        <v>7</v>
      </c>
      <c r="B724">
        <v>1953</v>
      </c>
      <c r="C724" t="s">
        <v>1994</v>
      </c>
      <c r="D724" t="s">
        <v>651</v>
      </c>
      <c r="E724" t="s">
        <v>652</v>
      </c>
      <c r="F724">
        <v>1442</v>
      </c>
      <c r="G724">
        <v>8.68</v>
      </c>
      <c r="H724">
        <v>166</v>
      </c>
      <c r="I724">
        <v>110</v>
      </c>
      <c r="J724" t="s">
        <v>128</v>
      </c>
      <c r="K724" s="40" t="str">
        <f t="shared" si="11"/>
        <v>GPA</v>
      </c>
    </row>
    <row r="725" spans="1:11" ht="15" customHeight="1">
      <c r="A725">
        <v>7</v>
      </c>
      <c r="B725">
        <v>1953</v>
      </c>
      <c r="C725" t="s">
        <v>1994</v>
      </c>
      <c r="D725" t="s">
        <v>2392</v>
      </c>
      <c r="E725" t="s">
        <v>2393</v>
      </c>
      <c r="F725">
        <v>8268</v>
      </c>
      <c r="G725">
        <v>62.56</v>
      </c>
      <c r="H725">
        <v>132</v>
      </c>
      <c r="I725">
        <v>110</v>
      </c>
      <c r="J725" t="s">
        <v>128</v>
      </c>
      <c r="K725" s="40" t="str">
        <f t="shared" si="11"/>
        <v>GPA</v>
      </c>
    </row>
    <row r="726" spans="1:11" ht="15" customHeight="1">
      <c r="A726">
        <v>7</v>
      </c>
      <c r="B726">
        <v>1953</v>
      </c>
      <c r="C726" t="s">
        <v>1994</v>
      </c>
      <c r="D726" t="s">
        <v>2394</v>
      </c>
      <c r="E726" t="s">
        <v>2395</v>
      </c>
      <c r="F726">
        <v>3362</v>
      </c>
      <c r="G726">
        <v>50.93</v>
      </c>
      <c r="H726">
        <v>66</v>
      </c>
      <c r="I726">
        <v>110</v>
      </c>
      <c r="J726" t="s">
        <v>128</v>
      </c>
      <c r="K726" s="40" t="str">
        <f t="shared" si="11"/>
        <v>GPA</v>
      </c>
    </row>
    <row r="727" spans="1:11" ht="15" customHeight="1">
      <c r="A727">
        <v>7</v>
      </c>
      <c r="B727">
        <v>1953</v>
      </c>
      <c r="C727" t="s">
        <v>1994</v>
      </c>
      <c r="D727" t="s">
        <v>2396</v>
      </c>
      <c r="E727" t="s">
        <v>2397</v>
      </c>
      <c r="F727">
        <v>2868</v>
      </c>
      <c r="G727">
        <v>47</v>
      </c>
      <c r="H727">
        <v>61</v>
      </c>
      <c r="I727">
        <v>110</v>
      </c>
      <c r="J727" t="s">
        <v>128</v>
      </c>
      <c r="K727" s="40" t="str">
        <f t="shared" si="11"/>
        <v>GPA</v>
      </c>
    </row>
    <row r="728" spans="1:11" ht="15" customHeight="1">
      <c r="A728">
        <v>7</v>
      </c>
      <c r="B728">
        <v>1953</v>
      </c>
      <c r="C728" t="s">
        <v>21</v>
      </c>
      <c r="D728" t="s">
        <v>653</v>
      </c>
      <c r="E728" t="s">
        <v>654</v>
      </c>
      <c r="F728">
        <v>309</v>
      </c>
      <c r="G728">
        <v>20.32</v>
      </c>
      <c r="H728">
        <v>15</v>
      </c>
      <c r="I728">
        <v>15</v>
      </c>
      <c r="J728" t="s">
        <v>128</v>
      </c>
      <c r="K728" s="40" t="str">
        <f t="shared" si="11"/>
        <v>GPA</v>
      </c>
    </row>
    <row r="729" spans="1:11" ht="15" customHeight="1">
      <c r="A729">
        <v>7</v>
      </c>
      <c r="B729">
        <v>1953</v>
      </c>
      <c r="C729" t="s">
        <v>1994</v>
      </c>
      <c r="D729" t="s">
        <v>653</v>
      </c>
      <c r="E729" t="s">
        <v>654</v>
      </c>
      <c r="F729">
        <v>2835</v>
      </c>
      <c r="G729">
        <v>21.97</v>
      </c>
      <c r="H729">
        <v>129</v>
      </c>
      <c r="I729">
        <v>110</v>
      </c>
      <c r="J729" t="s">
        <v>128</v>
      </c>
      <c r="K729" s="40" t="str">
        <f t="shared" si="11"/>
        <v>GPA</v>
      </c>
    </row>
    <row r="730" spans="1:11" ht="15" customHeight="1">
      <c r="A730">
        <v>7</v>
      </c>
      <c r="B730">
        <v>1953</v>
      </c>
      <c r="C730" t="s">
        <v>1994</v>
      </c>
      <c r="D730" t="s">
        <v>2398</v>
      </c>
      <c r="E730" t="s">
        <v>2399</v>
      </c>
      <c r="F730">
        <v>7280</v>
      </c>
      <c r="G730">
        <v>65.73</v>
      </c>
      <c r="H730">
        <v>111</v>
      </c>
      <c r="I730">
        <v>110</v>
      </c>
      <c r="J730" t="s">
        <v>128</v>
      </c>
      <c r="K730" s="40" t="str">
        <f t="shared" si="11"/>
        <v>GPA</v>
      </c>
    </row>
    <row r="731" spans="1:11" ht="15" customHeight="1">
      <c r="A731">
        <v>7</v>
      </c>
      <c r="B731">
        <v>1953</v>
      </c>
      <c r="C731" t="s">
        <v>1994</v>
      </c>
      <c r="D731" t="s">
        <v>2400</v>
      </c>
      <c r="E731" t="s">
        <v>2401</v>
      </c>
      <c r="F731">
        <v>8418</v>
      </c>
      <c r="G731">
        <v>73.36</v>
      </c>
      <c r="H731">
        <v>115</v>
      </c>
      <c r="I731">
        <v>110</v>
      </c>
      <c r="J731" t="s">
        <v>128</v>
      </c>
      <c r="K731" s="40" t="str">
        <f t="shared" si="11"/>
        <v>GPA</v>
      </c>
    </row>
    <row r="732" spans="1:11" ht="15" customHeight="1">
      <c r="A732">
        <v>7</v>
      </c>
      <c r="B732">
        <v>1953</v>
      </c>
      <c r="C732" t="s">
        <v>1994</v>
      </c>
      <c r="D732" t="s">
        <v>1808</v>
      </c>
      <c r="E732" t="s">
        <v>1809</v>
      </c>
      <c r="F732">
        <v>3174</v>
      </c>
      <c r="G732">
        <v>37.799999999999997</v>
      </c>
      <c r="H732">
        <v>84</v>
      </c>
      <c r="I732">
        <v>110</v>
      </c>
      <c r="J732" t="s">
        <v>128</v>
      </c>
      <c r="K732" s="40" t="str">
        <f t="shared" si="11"/>
        <v>GPA</v>
      </c>
    </row>
    <row r="733" spans="1:11" ht="15" customHeight="1">
      <c r="A733">
        <v>7</v>
      </c>
      <c r="B733">
        <v>1953</v>
      </c>
      <c r="C733" t="s">
        <v>1994</v>
      </c>
      <c r="D733" t="s">
        <v>2402</v>
      </c>
      <c r="E733" t="s">
        <v>2403</v>
      </c>
      <c r="F733">
        <v>3367</v>
      </c>
      <c r="G733">
        <v>33.200000000000003</v>
      </c>
      <c r="H733">
        <v>101</v>
      </c>
      <c r="I733">
        <v>110</v>
      </c>
      <c r="J733" t="s">
        <v>128</v>
      </c>
      <c r="K733" s="40" t="str">
        <f t="shared" si="11"/>
        <v>GPA</v>
      </c>
    </row>
    <row r="734" spans="1:11" ht="15" customHeight="1">
      <c r="A734">
        <v>7</v>
      </c>
      <c r="B734">
        <v>1953</v>
      </c>
      <c r="C734" t="s">
        <v>1994</v>
      </c>
      <c r="D734" t="s">
        <v>2404</v>
      </c>
      <c r="E734" t="s">
        <v>2405</v>
      </c>
      <c r="F734">
        <v>11333</v>
      </c>
      <c r="G734">
        <v>80.150000000000006</v>
      </c>
      <c r="H734">
        <v>141</v>
      </c>
      <c r="I734">
        <v>110</v>
      </c>
      <c r="J734" t="s">
        <v>128</v>
      </c>
      <c r="K734" s="40" t="str">
        <f t="shared" si="11"/>
        <v>GPA</v>
      </c>
    </row>
    <row r="735" spans="1:11" ht="15" customHeight="1">
      <c r="A735">
        <v>7</v>
      </c>
      <c r="B735">
        <v>1953</v>
      </c>
      <c r="C735" t="s">
        <v>1994</v>
      </c>
      <c r="D735" t="s">
        <v>1810</v>
      </c>
      <c r="E735" t="s">
        <v>1811</v>
      </c>
      <c r="F735">
        <v>14739</v>
      </c>
      <c r="G735">
        <v>88.77</v>
      </c>
      <c r="H735">
        <v>166</v>
      </c>
      <c r="I735">
        <v>110</v>
      </c>
      <c r="J735" t="s">
        <v>128</v>
      </c>
      <c r="K735" s="40" t="str">
        <f t="shared" si="11"/>
        <v>GPA</v>
      </c>
    </row>
    <row r="736" spans="1:11" ht="15" customHeight="1">
      <c r="A736">
        <v>7</v>
      </c>
      <c r="B736">
        <v>1953</v>
      </c>
      <c r="C736" t="s">
        <v>1994</v>
      </c>
      <c r="D736" t="s">
        <v>2406</v>
      </c>
      <c r="E736" t="s">
        <v>2407</v>
      </c>
      <c r="F736">
        <v>8861</v>
      </c>
      <c r="G736">
        <v>55.43</v>
      </c>
      <c r="H736">
        <v>160</v>
      </c>
      <c r="I736">
        <v>110</v>
      </c>
      <c r="J736" t="s">
        <v>128</v>
      </c>
      <c r="K736" s="40" t="str">
        <f t="shared" si="11"/>
        <v>GPA</v>
      </c>
    </row>
    <row r="737" spans="1:11" ht="15" customHeight="1">
      <c r="A737">
        <v>7</v>
      </c>
      <c r="B737">
        <v>1953</v>
      </c>
      <c r="C737" t="s">
        <v>1994</v>
      </c>
      <c r="D737" t="s">
        <v>2408</v>
      </c>
      <c r="E737" t="s">
        <v>2409</v>
      </c>
      <c r="F737">
        <v>10336</v>
      </c>
      <c r="G737">
        <v>82.78</v>
      </c>
      <c r="H737">
        <v>125</v>
      </c>
      <c r="I737">
        <v>110</v>
      </c>
      <c r="J737" t="s">
        <v>128</v>
      </c>
      <c r="K737" s="40" t="str">
        <f t="shared" si="11"/>
        <v>GPA</v>
      </c>
    </row>
    <row r="738" spans="1:11" ht="15" customHeight="1">
      <c r="A738">
        <v>7</v>
      </c>
      <c r="B738">
        <v>1953</v>
      </c>
      <c r="C738" t="s">
        <v>1994</v>
      </c>
      <c r="D738" t="s">
        <v>2410</v>
      </c>
      <c r="E738" t="s">
        <v>2411</v>
      </c>
      <c r="F738">
        <v>8632</v>
      </c>
      <c r="G738">
        <v>70.239999999999995</v>
      </c>
      <c r="H738">
        <v>123</v>
      </c>
      <c r="I738">
        <v>110</v>
      </c>
      <c r="J738" t="s">
        <v>128</v>
      </c>
      <c r="K738" s="40" t="str">
        <f t="shared" si="11"/>
        <v>GPA</v>
      </c>
    </row>
    <row r="739" spans="1:11" ht="15" customHeight="1">
      <c r="A739">
        <v>7</v>
      </c>
      <c r="B739">
        <v>1953</v>
      </c>
      <c r="C739" t="s">
        <v>1994</v>
      </c>
      <c r="D739" t="s">
        <v>2412</v>
      </c>
      <c r="E739" t="s">
        <v>2413</v>
      </c>
      <c r="F739">
        <v>483</v>
      </c>
      <c r="G739">
        <v>10.050000000000001</v>
      </c>
      <c r="H739">
        <v>48</v>
      </c>
      <c r="I739">
        <v>110</v>
      </c>
      <c r="J739" t="s">
        <v>128</v>
      </c>
      <c r="K739" s="40" t="str">
        <f t="shared" si="11"/>
        <v>GPA</v>
      </c>
    </row>
    <row r="740" spans="1:11" ht="15" customHeight="1">
      <c r="A740">
        <v>7</v>
      </c>
      <c r="B740">
        <v>1953</v>
      </c>
      <c r="C740" t="s">
        <v>1994</v>
      </c>
      <c r="D740" t="s">
        <v>2414</v>
      </c>
      <c r="E740" t="s">
        <v>2415</v>
      </c>
      <c r="F740">
        <v>2947</v>
      </c>
      <c r="G740">
        <v>41.6</v>
      </c>
      <c r="H740">
        <v>71</v>
      </c>
      <c r="I740">
        <v>110</v>
      </c>
      <c r="J740" t="s">
        <v>128</v>
      </c>
      <c r="K740" s="40" t="str">
        <f t="shared" si="11"/>
        <v>GPA</v>
      </c>
    </row>
    <row r="741" spans="1:11" ht="15" customHeight="1">
      <c r="A741">
        <v>7</v>
      </c>
      <c r="B741">
        <v>1953</v>
      </c>
      <c r="C741" t="s">
        <v>1994</v>
      </c>
      <c r="D741" t="s">
        <v>2416</v>
      </c>
      <c r="E741" t="s">
        <v>2417</v>
      </c>
      <c r="F741">
        <v>2029</v>
      </c>
      <c r="G741">
        <v>43.56</v>
      </c>
      <c r="H741">
        <v>47</v>
      </c>
      <c r="I741">
        <v>110</v>
      </c>
      <c r="J741" t="s">
        <v>128</v>
      </c>
      <c r="K741" s="40" t="str">
        <f t="shared" si="11"/>
        <v>GPA</v>
      </c>
    </row>
    <row r="742" spans="1:11" ht="15" customHeight="1">
      <c r="A742">
        <v>7</v>
      </c>
      <c r="B742">
        <v>1953</v>
      </c>
      <c r="C742" t="s">
        <v>21</v>
      </c>
      <c r="D742" t="s">
        <v>655</v>
      </c>
      <c r="E742" t="s">
        <v>656</v>
      </c>
      <c r="F742">
        <v>216</v>
      </c>
      <c r="G742">
        <v>10.050000000000001</v>
      </c>
      <c r="H742">
        <v>21</v>
      </c>
      <c r="I742">
        <v>15</v>
      </c>
      <c r="J742" t="s">
        <v>128</v>
      </c>
      <c r="K742" s="40" t="str">
        <f t="shared" si="11"/>
        <v>GPA</v>
      </c>
    </row>
    <row r="743" spans="1:11" ht="15" customHeight="1">
      <c r="A743">
        <v>7</v>
      </c>
      <c r="B743">
        <v>1953</v>
      </c>
      <c r="C743" t="s">
        <v>20</v>
      </c>
      <c r="D743" t="s">
        <v>655</v>
      </c>
      <c r="E743" t="s">
        <v>656</v>
      </c>
      <c r="F743">
        <v>2029</v>
      </c>
      <c r="G743">
        <v>48.05</v>
      </c>
      <c r="H743">
        <v>42</v>
      </c>
      <c r="I743">
        <v>19</v>
      </c>
      <c r="J743" t="s">
        <v>128</v>
      </c>
      <c r="K743" s="40" t="str">
        <f t="shared" si="11"/>
        <v>GPA</v>
      </c>
    </row>
    <row r="744" spans="1:11" ht="15" customHeight="1">
      <c r="A744">
        <v>7</v>
      </c>
      <c r="B744">
        <v>1953</v>
      </c>
      <c r="C744" t="s">
        <v>1994</v>
      </c>
      <c r="D744" t="s">
        <v>2418</v>
      </c>
      <c r="E744" t="s">
        <v>2419</v>
      </c>
      <c r="F744">
        <v>9344</v>
      </c>
      <c r="G744">
        <v>64.56</v>
      </c>
      <c r="H744">
        <v>145</v>
      </c>
      <c r="I744">
        <v>110</v>
      </c>
      <c r="J744" t="s">
        <v>128</v>
      </c>
      <c r="K744" s="40" t="str">
        <f t="shared" si="11"/>
        <v>GPA</v>
      </c>
    </row>
    <row r="745" spans="1:11" ht="15" customHeight="1">
      <c r="A745">
        <v>7</v>
      </c>
      <c r="B745">
        <v>1953</v>
      </c>
      <c r="C745" t="s">
        <v>21</v>
      </c>
      <c r="D745" t="s">
        <v>657</v>
      </c>
      <c r="E745" t="s">
        <v>658</v>
      </c>
      <c r="F745">
        <v>9</v>
      </c>
      <c r="G745">
        <v>0.22</v>
      </c>
      <c r="H745">
        <v>41</v>
      </c>
      <c r="I745">
        <v>15</v>
      </c>
      <c r="J745" t="s">
        <v>128</v>
      </c>
      <c r="K745" s="40" t="str">
        <f t="shared" si="11"/>
        <v>GPA</v>
      </c>
    </row>
    <row r="746" spans="1:11" ht="15" customHeight="1">
      <c r="A746">
        <v>7</v>
      </c>
      <c r="B746">
        <v>1953</v>
      </c>
      <c r="C746" t="s">
        <v>1994</v>
      </c>
      <c r="D746" t="s">
        <v>657</v>
      </c>
      <c r="E746" t="s">
        <v>658</v>
      </c>
      <c r="F746">
        <v>10922</v>
      </c>
      <c r="G746">
        <v>72.150000000000006</v>
      </c>
      <c r="H746">
        <v>151</v>
      </c>
      <c r="I746">
        <v>110</v>
      </c>
      <c r="J746" t="s">
        <v>128</v>
      </c>
      <c r="K746" s="40" t="str">
        <f t="shared" si="11"/>
        <v>GPA</v>
      </c>
    </row>
    <row r="747" spans="1:11" ht="15" customHeight="1">
      <c r="A747">
        <v>7</v>
      </c>
      <c r="B747">
        <v>1953</v>
      </c>
      <c r="C747" t="s">
        <v>1994</v>
      </c>
      <c r="D747" t="s">
        <v>2420</v>
      </c>
      <c r="E747" t="s">
        <v>2421</v>
      </c>
      <c r="F747">
        <v>1385</v>
      </c>
      <c r="G747">
        <v>10.050000000000001</v>
      </c>
      <c r="H747">
        <v>138</v>
      </c>
      <c r="I747">
        <v>110</v>
      </c>
      <c r="J747" t="s">
        <v>128</v>
      </c>
      <c r="K747" s="40" t="str">
        <f t="shared" si="11"/>
        <v>GPA</v>
      </c>
    </row>
    <row r="748" spans="1:11" ht="15" customHeight="1">
      <c r="A748">
        <v>7</v>
      </c>
      <c r="B748">
        <v>1953</v>
      </c>
      <c r="C748" t="s">
        <v>1994</v>
      </c>
      <c r="D748" t="s">
        <v>2422</v>
      </c>
      <c r="E748" t="s">
        <v>2423</v>
      </c>
      <c r="F748">
        <v>136</v>
      </c>
      <c r="G748">
        <v>1.71</v>
      </c>
      <c r="H748">
        <v>80</v>
      </c>
      <c r="I748">
        <v>110</v>
      </c>
      <c r="J748" t="s">
        <v>128</v>
      </c>
      <c r="K748" s="40" t="str">
        <f t="shared" si="11"/>
        <v>GPA</v>
      </c>
    </row>
    <row r="749" spans="1:11" ht="15" customHeight="1">
      <c r="A749">
        <v>7</v>
      </c>
      <c r="B749">
        <v>1953</v>
      </c>
      <c r="C749" t="s">
        <v>1994</v>
      </c>
      <c r="D749" t="s">
        <v>2424</v>
      </c>
      <c r="E749" t="s">
        <v>2425</v>
      </c>
      <c r="F749">
        <v>245</v>
      </c>
      <c r="G749">
        <v>6.68</v>
      </c>
      <c r="H749">
        <v>37</v>
      </c>
      <c r="I749">
        <v>110</v>
      </c>
      <c r="J749" t="s">
        <v>128</v>
      </c>
      <c r="K749" s="40" t="str">
        <f t="shared" si="11"/>
        <v>GPA</v>
      </c>
    </row>
    <row r="750" spans="1:11" ht="15" customHeight="1">
      <c r="A750">
        <v>7</v>
      </c>
      <c r="B750">
        <v>1953</v>
      </c>
      <c r="C750" t="s">
        <v>19</v>
      </c>
      <c r="D750" t="s">
        <v>659</v>
      </c>
      <c r="E750" t="s">
        <v>660</v>
      </c>
      <c r="F750">
        <v>979</v>
      </c>
      <c r="G750">
        <v>40.06</v>
      </c>
      <c r="H750">
        <v>24</v>
      </c>
      <c r="I750">
        <v>18</v>
      </c>
      <c r="J750" t="s">
        <v>128</v>
      </c>
      <c r="K750" s="40" t="str">
        <f t="shared" si="11"/>
        <v>GPA</v>
      </c>
    </row>
    <row r="751" spans="1:11" ht="15" customHeight="1">
      <c r="A751">
        <v>7</v>
      </c>
      <c r="B751">
        <v>1953</v>
      </c>
      <c r="C751" t="s">
        <v>21</v>
      </c>
      <c r="D751" t="s">
        <v>659</v>
      </c>
      <c r="E751" t="s">
        <v>660</v>
      </c>
      <c r="F751">
        <v>139</v>
      </c>
      <c r="G751">
        <v>3.7</v>
      </c>
      <c r="H751">
        <v>38</v>
      </c>
      <c r="I751">
        <v>15</v>
      </c>
      <c r="J751" t="s">
        <v>128</v>
      </c>
      <c r="K751" s="40" t="str">
        <f t="shared" si="11"/>
        <v>GPA</v>
      </c>
    </row>
    <row r="752" spans="1:11" ht="15" customHeight="1">
      <c r="A752">
        <v>7</v>
      </c>
      <c r="B752">
        <v>1953</v>
      </c>
      <c r="C752" t="s">
        <v>20</v>
      </c>
      <c r="D752" t="s">
        <v>659</v>
      </c>
      <c r="E752" t="s">
        <v>660</v>
      </c>
      <c r="F752">
        <v>471</v>
      </c>
      <c r="G752">
        <v>14.36</v>
      </c>
      <c r="H752">
        <v>33</v>
      </c>
      <c r="I752">
        <v>19</v>
      </c>
      <c r="J752" t="s">
        <v>128</v>
      </c>
      <c r="K752" s="40" t="str">
        <f t="shared" si="11"/>
        <v>GPA</v>
      </c>
    </row>
    <row r="753" spans="1:11" ht="15" customHeight="1">
      <c r="A753">
        <v>7</v>
      </c>
      <c r="B753">
        <v>1953</v>
      </c>
      <c r="C753" t="s">
        <v>1994</v>
      </c>
      <c r="D753" t="s">
        <v>659</v>
      </c>
      <c r="E753" t="s">
        <v>660</v>
      </c>
      <c r="F753">
        <v>2100</v>
      </c>
      <c r="G753">
        <v>8.81</v>
      </c>
      <c r="H753">
        <v>238</v>
      </c>
      <c r="I753">
        <v>110</v>
      </c>
      <c r="J753" t="s">
        <v>128</v>
      </c>
      <c r="K753" s="40" t="str">
        <f t="shared" si="11"/>
        <v>GPA</v>
      </c>
    </row>
    <row r="754" spans="1:11" ht="15" customHeight="1">
      <c r="A754">
        <v>7</v>
      </c>
      <c r="B754">
        <v>1953</v>
      </c>
      <c r="C754" t="s">
        <v>19</v>
      </c>
      <c r="D754" t="s">
        <v>661</v>
      </c>
      <c r="E754" t="s">
        <v>662</v>
      </c>
      <c r="F754">
        <v>1153</v>
      </c>
      <c r="G754">
        <v>22.46</v>
      </c>
      <c r="H754">
        <v>51</v>
      </c>
      <c r="I754">
        <v>18</v>
      </c>
      <c r="J754" t="s">
        <v>128</v>
      </c>
      <c r="K754" s="40" t="str">
        <f t="shared" si="11"/>
        <v>GPA</v>
      </c>
    </row>
    <row r="755" spans="1:11" ht="15" customHeight="1">
      <c r="A755">
        <v>7</v>
      </c>
      <c r="B755">
        <v>1953</v>
      </c>
      <c r="C755" t="s">
        <v>22</v>
      </c>
      <c r="D755" t="s">
        <v>663</v>
      </c>
      <c r="E755" t="s">
        <v>664</v>
      </c>
      <c r="F755">
        <v>2005</v>
      </c>
      <c r="G755">
        <v>53.18</v>
      </c>
      <c r="H755">
        <v>38</v>
      </c>
      <c r="I755">
        <v>19</v>
      </c>
      <c r="J755" t="s">
        <v>128</v>
      </c>
      <c r="K755" s="40" t="str">
        <f t="shared" si="11"/>
        <v>GPA</v>
      </c>
    </row>
    <row r="756" spans="1:11" ht="15" customHeight="1">
      <c r="A756">
        <v>7</v>
      </c>
      <c r="B756">
        <v>1953</v>
      </c>
      <c r="C756" t="s">
        <v>1994</v>
      </c>
      <c r="D756" t="s">
        <v>663</v>
      </c>
      <c r="E756" t="s">
        <v>664</v>
      </c>
      <c r="F756">
        <v>221</v>
      </c>
      <c r="G756">
        <v>1.91</v>
      </c>
      <c r="H756">
        <v>116</v>
      </c>
      <c r="I756">
        <v>110</v>
      </c>
      <c r="J756" t="s">
        <v>128</v>
      </c>
      <c r="K756" s="40" t="str">
        <f t="shared" si="11"/>
        <v>GPA</v>
      </c>
    </row>
    <row r="757" spans="1:11" ht="15" customHeight="1">
      <c r="A757">
        <v>7</v>
      </c>
      <c r="B757">
        <v>1953</v>
      </c>
      <c r="C757" t="s">
        <v>19</v>
      </c>
      <c r="D757" t="s">
        <v>665</v>
      </c>
      <c r="E757" t="s">
        <v>666</v>
      </c>
      <c r="F757">
        <v>823</v>
      </c>
      <c r="G757">
        <v>29.06</v>
      </c>
      <c r="H757">
        <v>28</v>
      </c>
      <c r="I757">
        <v>18</v>
      </c>
      <c r="J757" t="s">
        <v>128</v>
      </c>
      <c r="K757" s="40" t="str">
        <f t="shared" si="11"/>
        <v>GPA</v>
      </c>
    </row>
    <row r="758" spans="1:11" ht="15" customHeight="1">
      <c r="A758">
        <v>7</v>
      </c>
      <c r="B758">
        <v>1953</v>
      </c>
      <c r="C758" t="s">
        <v>21</v>
      </c>
      <c r="D758" t="s">
        <v>665</v>
      </c>
      <c r="E758" t="s">
        <v>666</v>
      </c>
      <c r="F758">
        <v>499</v>
      </c>
      <c r="G758">
        <v>48.11</v>
      </c>
      <c r="H758">
        <v>10</v>
      </c>
      <c r="I758">
        <v>15</v>
      </c>
      <c r="J758" t="s">
        <v>128</v>
      </c>
      <c r="K758" s="40" t="str">
        <f t="shared" si="11"/>
        <v>GPA</v>
      </c>
    </row>
    <row r="759" spans="1:11" ht="15" customHeight="1">
      <c r="A759">
        <v>7</v>
      </c>
      <c r="B759">
        <v>1953</v>
      </c>
      <c r="C759" t="s">
        <v>20</v>
      </c>
      <c r="D759" t="s">
        <v>665</v>
      </c>
      <c r="E759" t="s">
        <v>666</v>
      </c>
      <c r="F759">
        <v>114</v>
      </c>
      <c r="G759">
        <v>1.74</v>
      </c>
      <c r="H759">
        <v>66</v>
      </c>
      <c r="I759">
        <v>19</v>
      </c>
      <c r="J759" t="s">
        <v>128</v>
      </c>
      <c r="K759" s="40" t="str">
        <f t="shared" si="11"/>
        <v>GPA</v>
      </c>
    </row>
    <row r="760" spans="1:11" ht="15" customHeight="1">
      <c r="A760">
        <v>7</v>
      </c>
      <c r="B760">
        <v>1953</v>
      </c>
      <c r="C760" t="s">
        <v>1994</v>
      </c>
      <c r="D760" t="s">
        <v>665</v>
      </c>
      <c r="E760" t="s">
        <v>666</v>
      </c>
      <c r="F760">
        <v>1141</v>
      </c>
      <c r="G760">
        <v>10.07</v>
      </c>
      <c r="H760">
        <v>113</v>
      </c>
      <c r="I760">
        <v>110</v>
      </c>
      <c r="J760" t="s">
        <v>128</v>
      </c>
      <c r="K760" s="40" t="str">
        <f t="shared" si="11"/>
        <v>GPA</v>
      </c>
    </row>
    <row r="761" spans="1:11" ht="15" customHeight="1">
      <c r="A761">
        <v>7</v>
      </c>
      <c r="B761">
        <v>1953</v>
      </c>
      <c r="C761" t="s">
        <v>19</v>
      </c>
      <c r="D761" t="s">
        <v>667</v>
      </c>
      <c r="E761" t="s">
        <v>668</v>
      </c>
      <c r="F761">
        <v>1062</v>
      </c>
      <c r="G761">
        <v>26.22</v>
      </c>
      <c r="H761">
        <v>41</v>
      </c>
      <c r="I761">
        <v>18</v>
      </c>
      <c r="J761" t="s">
        <v>128</v>
      </c>
      <c r="K761" s="40" t="str">
        <f t="shared" si="11"/>
        <v>GPA</v>
      </c>
    </row>
    <row r="762" spans="1:11" ht="15" customHeight="1">
      <c r="A762">
        <v>7</v>
      </c>
      <c r="B762">
        <v>1953</v>
      </c>
      <c r="C762" t="s">
        <v>1994</v>
      </c>
      <c r="D762" t="s">
        <v>667</v>
      </c>
      <c r="E762" t="s">
        <v>668</v>
      </c>
      <c r="F762">
        <v>330</v>
      </c>
      <c r="G762">
        <v>2.42</v>
      </c>
      <c r="H762">
        <v>136</v>
      </c>
      <c r="I762">
        <v>110</v>
      </c>
      <c r="J762" t="s">
        <v>128</v>
      </c>
      <c r="K762" s="40" t="str">
        <f t="shared" si="11"/>
        <v>GPA</v>
      </c>
    </row>
    <row r="763" spans="1:11" ht="15" customHeight="1">
      <c r="A763">
        <v>7</v>
      </c>
      <c r="B763">
        <v>1953</v>
      </c>
      <c r="C763" t="s">
        <v>19</v>
      </c>
      <c r="D763" t="s">
        <v>669</v>
      </c>
      <c r="E763" t="s">
        <v>670</v>
      </c>
      <c r="F763">
        <v>3</v>
      </c>
      <c r="G763">
        <v>0.03</v>
      </c>
      <c r="H763">
        <v>100</v>
      </c>
      <c r="I763">
        <v>18</v>
      </c>
      <c r="J763" t="s">
        <v>128</v>
      </c>
      <c r="K763" s="40" t="str">
        <f t="shared" si="11"/>
        <v>GPA</v>
      </c>
    </row>
    <row r="764" spans="1:11" ht="15" customHeight="1">
      <c r="A764">
        <v>7</v>
      </c>
      <c r="B764">
        <v>1953</v>
      </c>
      <c r="C764" t="s">
        <v>21</v>
      </c>
      <c r="D764" t="s">
        <v>669</v>
      </c>
      <c r="E764" t="s">
        <v>670</v>
      </c>
      <c r="F764">
        <v>1</v>
      </c>
      <c r="G764">
        <v>0.06</v>
      </c>
      <c r="H764">
        <v>17</v>
      </c>
      <c r="I764">
        <v>15</v>
      </c>
      <c r="J764" t="s">
        <v>128</v>
      </c>
      <c r="K764" s="40" t="str">
        <f t="shared" si="11"/>
        <v>GPA</v>
      </c>
    </row>
    <row r="765" spans="1:11" ht="15" customHeight="1">
      <c r="A765">
        <v>7</v>
      </c>
      <c r="B765">
        <v>1953</v>
      </c>
      <c r="C765" t="s">
        <v>20</v>
      </c>
      <c r="D765" t="s">
        <v>669</v>
      </c>
      <c r="E765" t="s">
        <v>670</v>
      </c>
      <c r="F765">
        <v>12</v>
      </c>
      <c r="G765">
        <v>11.46</v>
      </c>
      <c r="H765">
        <v>1</v>
      </c>
      <c r="I765">
        <v>19</v>
      </c>
      <c r="J765" t="s">
        <v>128</v>
      </c>
      <c r="K765" s="40" t="str">
        <f t="shared" si="11"/>
        <v>GPA</v>
      </c>
    </row>
    <row r="766" spans="1:11" ht="15" customHeight="1">
      <c r="A766">
        <v>7</v>
      </c>
      <c r="B766">
        <v>1953</v>
      </c>
      <c r="C766" t="s">
        <v>1994</v>
      </c>
      <c r="D766" t="s">
        <v>669</v>
      </c>
      <c r="E766" t="s">
        <v>670</v>
      </c>
      <c r="F766">
        <v>19</v>
      </c>
      <c r="G766">
        <v>0.19</v>
      </c>
      <c r="H766">
        <v>100</v>
      </c>
      <c r="I766">
        <v>110</v>
      </c>
      <c r="J766" t="s">
        <v>128</v>
      </c>
      <c r="K766" s="40" t="str">
        <f t="shared" si="11"/>
        <v>GPA</v>
      </c>
    </row>
    <row r="767" spans="1:11" ht="15" customHeight="1">
      <c r="A767">
        <v>7</v>
      </c>
      <c r="B767">
        <v>1953</v>
      </c>
      <c r="C767" t="s">
        <v>1994</v>
      </c>
      <c r="D767" t="s">
        <v>2426</v>
      </c>
      <c r="E767" t="s">
        <v>2427</v>
      </c>
      <c r="F767">
        <v>439</v>
      </c>
      <c r="G767">
        <v>2.0699999999999998</v>
      </c>
      <c r="H767">
        <v>212</v>
      </c>
      <c r="I767">
        <v>110</v>
      </c>
      <c r="J767" t="s">
        <v>2293</v>
      </c>
      <c r="K767" s="40" t="str">
        <f t="shared" si="11"/>
        <v>TERCEIRA</v>
      </c>
    </row>
    <row r="768" spans="1:11" ht="15" customHeight="1">
      <c r="A768">
        <v>7</v>
      </c>
      <c r="B768">
        <v>1953</v>
      </c>
      <c r="C768" t="s">
        <v>1994</v>
      </c>
      <c r="D768" t="s">
        <v>2428</v>
      </c>
      <c r="E768" t="s">
        <v>2429</v>
      </c>
      <c r="F768">
        <v>1859</v>
      </c>
      <c r="G768">
        <v>18.02</v>
      </c>
      <c r="H768">
        <v>103</v>
      </c>
      <c r="I768">
        <v>110</v>
      </c>
      <c r="J768" t="s">
        <v>2293</v>
      </c>
      <c r="K768" s="40" t="str">
        <f t="shared" si="11"/>
        <v>TERCEIRA</v>
      </c>
    </row>
    <row r="769" spans="1:11" ht="15" customHeight="1">
      <c r="A769">
        <v>7</v>
      </c>
      <c r="B769">
        <v>1953</v>
      </c>
      <c r="C769" t="s">
        <v>1994</v>
      </c>
      <c r="D769" t="s">
        <v>2430</v>
      </c>
      <c r="E769" t="s">
        <v>2431</v>
      </c>
      <c r="F769">
        <v>974</v>
      </c>
      <c r="G769">
        <v>5.95</v>
      </c>
      <c r="H769">
        <v>164</v>
      </c>
      <c r="I769">
        <v>110</v>
      </c>
      <c r="J769" t="s">
        <v>2293</v>
      </c>
      <c r="K769" s="40" t="str">
        <f t="shared" si="11"/>
        <v>TERCEIRA</v>
      </c>
    </row>
    <row r="770" spans="1:11" ht="15" customHeight="1">
      <c r="A770">
        <v>7</v>
      </c>
      <c r="B770">
        <v>1953</v>
      </c>
      <c r="C770" t="s">
        <v>1994</v>
      </c>
      <c r="D770" t="s">
        <v>2432</v>
      </c>
      <c r="E770" t="s">
        <v>2433</v>
      </c>
      <c r="F770">
        <v>147</v>
      </c>
      <c r="G770">
        <v>1.85</v>
      </c>
      <c r="H770">
        <v>79</v>
      </c>
      <c r="I770">
        <v>110</v>
      </c>
      <c r="J770" t="s">
        <v>2293</v>
      </c>
      <c r="K770" s="40" t="str">
        <f t="shared" ref="K770:K833" si="12">IF(J770&lt;&gt;"",IF(OR(UPPER(J770)="TERCEIRO",UPPER(J770)="TERCEIRA"),"TERCEIRA",IF(UPPER(J770)="GPA","GPA",J770)),IF(LEFT(D770,1)="T","TERCEIRA","GPA"))</f>
        <v>TERCEIRA</v>
      </c>
    </row>
    <row r="771" spans="1:11" ht="15" customHeight="1">
      <c r="A771">
        <v>7</v>
      </c>
      <c r="B771">
        <v>1953</v>
      </c>
      <c r="C771" t="s">
        <v>1994</v>
      </c>
      <c r="D771" t="s">
        <v>2434</v>
      </c>
      <c r="E771" t="s">
        <v>2435</v>
      </c>
      <c r="F771">
        <v>26488</v>
      </c>
      <c r="G771">
        <v>163.41999999999999</v>
      </c>
      <c r="H771">
        <v>162</v>
      </c>
      <c r="I771">
        <v>110</v>
      </c>
      <c r="J771" t="s">
        <v>2293</v>
      </c>
      <c r="K771" s="40" t="str">
        <f t="shared" si="12"/>
        <v>TERCEIRA</v>
      </c>
    </row>
    <row r="772" spans="1:11" ht="15" customHeight="1">
      <c r="A772">
        <v>7</v>
      </c>
      <c r="B772">
        <v>1953</v>
      </c>
      <c r="C772" t="s">
        <v>1994</v>
      </c>
      <c r="D772" t="s">
        <v>2436</v>
      </c>
      <c r="E772" t="s">
        <v>2437</v>
      </c>
      <c r="F772">
        <v>15649</v>
      </c>
      <c r="G772">
        <v>148.91</v>
      </c>
      <c r="H772">
        <v>105</v>
      </c>
      <c r="I772">
        <v>110</v>
      </c>
      <c r="J772" t="s">
        <v>2293</v>
      </c>
      <c r="K772" s="40" t="str">
        <f t="shared" si="12"/>
        <v>TERCEIRA</v>
      </c>
    </row>
    <row r="773" spans="1:11" ht="15" customHeight="1">
      <c r="A773">
        <v>7</v>
      </c>
      <c r="B773">
        <v>1953</v>
      </c>
      <c r="C773" t="s">
        <v>1994</v>
      </c>
      <c r="D773" t="s">
        <v>2438</v>
      </c>
      <c r="E773" t="s">
        <v>2439</v>
      </c>
      <c r="F773">
        <v>14794</v>
      </c>
      <c r="G773">
        <v>131.12</v>
      </c>
      <c r="H773">
        <v>113</v>
      </c>
      <c r="I773">
        <v>110</v>
      </c>
      <c r="J773" t="s">
        <v>2293</v>
      </c>
      <c r="K773" s="40" t="str">
        <f t="shared" si="12"/>
        <v>TERCEIRA</v>
      </c>
    </row>
    <row r="774" spans="1:11" ht="15" customHeight="1">
      <c r="A774">
        <v>7</v>
      </c>
      <c r="B774">
        <v>1953</v>
      </c>
      <c r="C774" t="s">
        <v>1994</v>
      </c>
      <c r="D774" t="s">
        <v>2440</v>
      </c>
      <c r="E774" t="s">
        <v>2441</v>
      </c>
      <c r="F774">
        <v>14219</v>
      </c>
      <c r="G774">
        <v>98.12</v>
      </c>
      <c r="H774">
        <v>145</v>
      </c>
      <c r="I774">
        <v>110</v>
      </c>
      <c r="J774" t="s">
        <v>2293</v>
      </c>
      <c r="K774" s="40" t="str">
        <f t="shared" si="12"/>
        <v>TERCEIRA</v>
      </c>
    </row>
    <row r="775" spans="1:11" ht="15" customHeight="1">
      <c r="A775">
        <v>7</v>
      </c>
      <c r="B775">
        <v>1953</v>
      </c>
      <c r="C775" t="s">
        <v>1994</v>
      </c>
      <c r="D775" t="s">
        <v>2442</v>
      </c>
      <c r="E775" t="s">
        <v>2443</v>
      </c>
      <c r="F775">
        <v>11366</v>
      </c>
      <c r="G775">
        <v>101.53</v>
      </c>
      <c r="H775">
        <v>112</v>
      </c>
      <c r="I775">
        <v>110</v>
      </c>
      <c r="J775" t="s">
        <v>2293</v>
      </c>
      <c r="K775" s="40" t="str">
        <f t="shared" si="12"/>
        <v>TERCEIRA</v>
      </c>
    </row>
    <row r="776" spans="1:11" ht="15" customHeight="1">
      <c r="A776">
        <v>7</v>
      </c>
      <c r="B776">
        <v>1953</v>
      </c>
      <c r="C776" t="s">
        <v>1994</v>
      </c>
      <c r="D776" t="s">
        <v>2444</v>
      </c>
      <c r="E776" t="s">
        <v>2445</v>
      </c>
      <c r="F776">
        <v>7045</v>
      </c>
      <c r="G776">
        <v>66.53</v>
      </c>
      <c r="H776">
        <v>106</v>
      </c>
      <c r="I776">
        <v>110</v>
      </c>
      <c r="J776" t="s">
        <v>2293</v>
      </c>
      <c r="K776" s="40" t="str">
        <f t="shared" si="12"/>
        <v>TERCEIRA</v>
      </c>
    </row>
    <row r="777" spans="1:11" ht="15" customHeight="1">
      <c r="A777">
        <v>7</v>
      </c>
      <c r="B777">
        <v>1953</v>
      </c>
      <c r="C777" t="s">
        <v>1994</v>
      </c>
      <c r="D777" t="s">
        <v>2446</v>
      </c>
      <c r="E777" t="s">
        <v>2447</v>
      </c>
      <c r="F777">
        <v>5739</v>
      </c>
      <c r="G777">
        <v>53.21</v>
      </c>
      <c r="H777">
        <v>108</v>
      </c>
      <c r="I777">
        <v>110</v>
      </c>
      <c r="J777" t="s">
        <v>2293</v>
      </c>
      <c r="K777" s="40" t="str">
        <f t="shared" si="12"/>
        <v>TERCEIRA</v>
      </c>
    </row>
    <row r="778" spans="1:11" ht="15" customHeight="1">
      <c r="A778">
        <v>7</v>
      </c>
      <c r="B778">
        <v>1953</v>
      </c>
      <c r="C778" t="s">
        <v>1994</v>
      </c>
      <c r="D778" t="s">
        <v>2448</v>
      </c>
      <c r="E778" t="s">
        <v>2449</v>
      </c>
      <c r="F778">
        <v>2167</v>
      </c>
      <c r="G778">
        <v>21.76</v>
      </c>
      <c r="H778">
        <v>100</v>
      </c>
      <c r="I778">
        <v>110</v>
      </c>
      <c r="J778" t="s">
        <v>2293</v>
      </c>
      <c r="K778" s="40" t="str">
        <f t="shared" si="12"/>
        <v>TERCEIRA</v>
      </c>
    </row>
    <row r="779" spans="1:11" ht="15" customHeight="1">
      <c r="A779">
        <v>7</v>
      </c>
      <c r="B779">
        <v>1974</v>
      </c>
      <c r="C779" t="s">
        <v>22</v>
      </c>
      <c r="D779" t="s">
        <v>671</v>
      </c>
      <c r="E779" t="s">
        <v>672</v>
      </c>
      <c r="F779">
        <v>14</v>
      </c>
      <c r="G779">
        <v>0.62</v>
      </c>
      <c r="H779">
        <v>23</v>
      </c>
      <c r="I779">
        <v>9</v>
      </c>
      <c r="J779" t="s">
        <v>128</v>
      </c>
      <c r="K779" s="40" t="str">
        <f t="shared" si="12"/>
        <v>GPA</v>
      </c>
    </row>
    <row r="780" spans="1:11" ht="15" customHeight="1">
      <c r="A780">
        <v>7</v>
      </c>
      <c r="B780">
        <v>1974</v>
      </c>
      <c r="C780" t="s">
        <v>22</v>
      </c>
      <c r="D780" t="s">
        <v>673</v>
      </c>
      <c r="E780" t="s">
        <v>674</v>
      </c>
      <c r="F780">
        <v>51</v>
      </c>
      <c r="G780">
        <v>1.31</v>
      </c>
      <c r="H780">
        <v>39</v>
      </c>
      <c r="I780">
        <v>9</v>
      </c>
      <c r="J780" t="s">
        <v>128</v>
      </c>
      <c r="K780" s="40" t="str">
        <f t="shared" si="12"/>
        <v>GPA</v>
      </c>
    </row>
    <row r="781" spans="1:11" ht="15" customHeight="1">
      <c r="A781">
        <v>7</v>
      </c>
      <c r="B781">
        <v>1974</v>
      </c>
      <c r="C781" t="s">
        <v>19</v>
      </c>
      <c r="D781" t="s">
        <v>675</v>
      </c>
      <c r="E781" t="s">
        <v>676</v>
      </c>
      <c r="F781">
        <v>23</v>
      </c>
      <c r="G781">
        <v>1.21</v>
      </c>
      <c r="H781">
        <v>19</v>
      </c>
      <c r="I781">
        <v>0</v>
      </c>
      <c r="J781" t="s">
        <v>128</v>
      </c>
      <c r="K781" s="40" t="str">
        <f t="shared" si="12"/>
        <v>GPA</v>
      </c>
    </row>
    <row r="782" spans="1:11" ht="15" customHeight="1">
      <c r="A782">
        <v>7</v>
      </c>
      <c r="B782">
        <v>1974</v>
      </c>
      <c r="C782" t="s">
        <v>21</v>
      </c>
      <c r="D782" t="s">
        <v>675</v>
      </c>
      <c r="E782" t="s">
        <v>676</v>
      </c>
      <c r="F782">
        <v>95</v>
      </c>
      <c r="G782">
        <v>2.7</v>
      </c>
      <c r="H782">
        <v>35</v>
      </c>
      <c r="I782">
        <v>0</v>
      </c>
      <c r="J782" t="s">
        <v>128</v>
      </c>
      <c r="K782" s="40" t="str">
        <f t="shared" si="12"/>
        <v>GPA</v>
      </c>
    </row>
    <row r="783" spans="1:11" ht="15" customHeight="1">
      <c r="A783">
        <v>7</v>
      </c>
      <c r="B783">
        <v>1974</v>
      </c>
      <c r="C783" t="s">
        <v>20</v>
      </c>
      <c r="D783" t="s">
        <v>675</v>
      </c>
      <c r="E783" t="s">
        <v>676</v>
      </c>
      <c r="F783">
        <v>357</v>
      </c>
      <c r="G783">
        <v>6.48</v>
      </c>
      <c r="H783">
        <v>55</v>
      </c>
      <c r="I783">
        <v>41</v>
      </c>
      <c r="J783" t="s">
        <v>128</v>
      </c>
      <c r="K783" s="40" t="str">
        <f t="shared" si="12"/>
        <v>GPA</v>
      </c>
    </row>
    <row r="784" spans="1:11" ht="15" customHeight="1">
      <c r="A784">
        <v>7</v>
      </c>
      <c r="B784">
        <v>1974</v>
      </c>
      <c r="C784" t="s">
        <v>22</v>
      </c>
      <c r="D784" t="s">
        <v>678</v>
      </c>
      <c r="E784" t="s">
        <v>679</v>
      </c>
      <c r="F784">
        <v>2623</v>
      </c>
      <c r="G784">
        <v>101.11</v>
      </c>
      <c r="H784">
        <v>26</v>
      </c>
      <c r="I784">
        <v>9</v>
      </c>
      <c r="J784" t="s">
        <v>128</v>
      </c>
      <c r="K784" s="40" t="str">
        <f t="shared" si="12"/>
        <v>GPA</v>
      </c>
    </row>
    <row r="785" spans="1:11" ht="15" customHeight="1">
      <c r="A785">
        <v>7</v>
      </c>
      <c r="B785">
        <v>1974</v>
      </c>
      <c r="C785" t="s">
        <v>22</v>
      </c>
      <c r="D785" t="s">
        <v>680</v>
      </c>
      <c r="E785" t="s">
        <v>681</v>
      </c>
      <c r="F785">
        <v>1783</v>
      </c>
      <c r="G785">
        <v>51.71</v>
      </c>
      <c r="H785">
        <v>34</v>
      </c>
      <c r="I785">
        <v>9</v>
      </c>
      <c r="J785" t="s">
        <v>128</v>
      </c>
      <c r="K785" s="40" t="str">
        <f t="shared" si="12"/>
        <v>GPA</v>
      </c>
    </row>
    <row r="786" spans="1:11" ht="15" customHeight="1">
      <c r="A786">
        <v>7</v>
      </c>
      <c r="B786">
        <v>1974</v>
      </c>
      <c r="C786" t="s">
        <v>22</v>
      </c>
      <c r="D786" t="s">
        <v>682</v>
      </c>
      <c r="E786" t="s">
        <v>683</v>
      </c>
      <c r="F786">
        <v>2222</v>
      </c>
      <c r="G786">
        <v>65.97</v>
      </c>
      <c r="H786">
        <v>34</v>
      </c>
      <c r="I786">
        <v>9</v>
      </c>
      <c r="J786" t="s">
        <v>128</v>
      </c>
      <c r="K786" s="40" t="str">
        <f t="shared" si="12"/>
        <v>GPA</v>
      </c>
    </row>
    <row r="787" spans="1:11" ht="15" customHeight="1">
      <c r="A787">
        <v>7</v>
      </c>
      <c r="B787">
        <v>1974</v>
      </c>
      <c r="C787" t="s">
        <v>20</v>
      </c>
      <c r="D787" t="s">
        <v>684</v>
      </c>
      <c r="E787" t="s">
        <v>685</v>
      </c>
      <c r="F787">
        <v>2</v>
      </c>
      <c r="G787">
        <v>0.02</v>
      </c>
      <c r="H787">
        <v>100</v>
      </c>
      <c r="I787">
        <v>41</v>
      </c>
      <c r="J787" t="s">
        <v>128</v>
      </c>
      <c r="K787" s="40" t="str">
        <f t="shared" si="12"/>
        <v>GPA</v>
      </c>
    </row>
    <row r="788" spans="1:11" ht="15" customHeight="1">
      <c r="A788">
        <v>7</v>
      </c>
      <c r="B788">
        <v>1974</v>
      </c>
      <c r="C788" t="s">
        <v>20</v>
      </c>
      <c r="D788" t="s">
        <v>2450</v>
      </c>
      <c r="E788" t="s">
        <v>2451</v>
      </c>
      <c r="F788">
        <v>1</v>
      </c>
      <c r="G788">
        <v>7.33</v>
      </c>
      <c r="H788">
        <v>0</v>
      </c>
      <c r="I788">
        <v>41</v>
      </c>
      <c r="J788" t="s">
        <v>128</v>
      </c>
      <c r="K788" s="40" t="str">
        <f t="shared" si="12"/>
        <v>GPA</v>
      </c>
    </row>
    <row r="789" spans="1:11" ht="15" customHeight="1">
      <c r="A789">
        <v>7</v>
      </c>
      <c r="B789">
        <v>1974</v>
      </c>
      <c r="C789" t="s">
        <v>22</v>
      </c>
      <c r="D789" t="s">
        <v>686</v>
      </c>
      <c r="E789" t="s">
        <v>687</v>
      </c>
      <c r="F789">
        <v>2224</v>
      </c>
      <c r="G789">
        <v>68.12</v>
      </c>
      <c r="H789">
        <v>33</v>
      </c>
      <c r="I789">
        <v>9</v>
      </c>
      <c r="J789" t="s">
        <v>128</v>
      </c>
      <c r="K789" s="40" t="str">
        <f t="shared" si="12"/>
        <v>GPA</v>
      </c>
    </row>
    <row r="790" spans="1:11" ht="15" customHeight="1">
      <c r="A790">
        <v>7</v>
      </c>
      <c r="B790">
        <v>1974</v>
      </c>
      <c r="C790" t="s">
        <v>19</v>
      </c>
      <c r="D790" t="s">
        <v>688</v>
      </c>
      <c r="E790" t="s">
        <v>689</v>
      </c>
      <c r="F790">
        <v>159</v>
      </c>
      <c r="G790">
        <v>7.05</v>
      </c>
      <c r="H790">
        <v>23</v>
      </c>
      <c r="I790">
        <v>0</v>
      </c>
      <c r="J790" t="s">
        <v>128</v>
      </c>
      <c r="K790" s="40" t="str">
        <f t="shared" si="12"/>
        <v>GPA</v>
      </c>
    </row>
    <row r="791" spans="1:11" ht="15" customHeight="1">
      <c r="A791">
        <v>7</v>
      </c>
      <c r="B791">
        <v>1974</v>
      </c>
      <c r="C791" t="s">
        <v>21</v>
      </c>
      <c r="D791" t="s">
        <v>688</v>
      </c>
      <c r="E791" t="s">
        <v>689</v>
      </c>
      <c r="F791">
        <v>49</v>
      </c>
      <c r="G791">
        <v>3.68</v>
      </c>
      <c r="H791">
        <v>13</v>
      </c>
      <c r="I791">
        <v>0</v>
      </c>
      <c r="J791" t="s">
        <v>128</v>
      </c>
      <c r="K791" s="40" t="str">
        <f t="shared" si="12"/>
        <v>GPA</v>
      </c>
    </row>
    <row r="792" spans="1:11" ht="15" customHeight="1">
      <c r="A792">
        <v>7</v>
      </c>
      <c r="B792">
        <v>1974</v>
      </c>
      <c r="C792" t="s">
        <v>20</v>
      </c>
      <c r="D792" t="s">
        <v>688</v>
      </c>
      <c r="E792" t="s">
        <v>689</v>
      </c>
      <c r="F792">
        <v>2251</v>
      </c>
      <c r="G792">
        <v>33.25</v>
      </c>
      <c r="H792">
        <v>68</v>
      </c>
      <c r="I792">
        <v>41</v>
      </c>
      <c r="J792" t="s">
        <v>128</v>
      </c>
      <c r="K792" s="40" t="str">
        <f t="shared" si="12"/>
        <v>GPA</v>
      </c>
    </row>
    <row r="793" spans="1:11" ht="15" customHeight="1">
      <c r="A793">
        <v>7</v>
      </c>
      <c r="B793">
        <v>1974</v>
      </c>
      <c r="C793" t="s">
        <v>22</v>
      </c>
      <c r="D793" t="s">
        <v>690</v>
      </c>
      <c r="E793" t="s">
        <v>691</v>
      </c>
      <c r="F793">
        <v>602</v>
      </c>
      <c r="G793">
        <v>21.59</v>
      </c>
      <c r="H793">
        <v>28</v>
      </c>
      <c r="I793">
        <v>9</v>
      </c>
      <c r="J793" t="s">
        <v>128</v>
      </c>
      <c r="K793" s="40" t="str">
        <f t="shared" si="12"/>
        <v>GPA</v>
      </c>
    </row>
    <row r="794" spans="1:11" ht="15" customHeight="1">
      <c r="A794">
        <v>7</v>
      </c>
      <c r="B794">
        <v>1974</v>
      </c>
      <c r="C794" t="s">
        <v>19</v>
      </c>
      <c r="D794" t="s">
        <v>692</v>
      </c>
      <c r="E794" t="s">
        <v>693</v>
      </c>
      <c r="F794">
        <v>441</v>
      </c>
      <c r="G794">
        <v>8.5399999999999991</v>
      </c>
      <c r="H794">
        <v>52</v>
      </c>
      <c r="I794">
        <v>0</v>
      </c>
      <c r="J794" t="s">
        <v>128</v>
      </c>
      <c r="K794" s="40" t="str">
        <f t="shared" si="12"/>
        <v>GPA</v>
      </c>
    </row>
    <row r="795" spans="1:11" ht="15" customHeight="1">
      <c r="A795">
        <v>7</v>
      </c>
      <c r="B795">
        <v>1974</v>
      </c>
      <c r="C795" t="s">
        <v>21</v>
      </c>
      <c r="D795" t="s">
        <v>692</v>
      </c>
      <c r="E795" t="s">
        <v>693</v>
      </c>
      <c r="F795">
        <v>159</v>
      </c>
      <c r="G795">
        <v>7.56</v>
      </c>
      <c r="H795">
        <v>21</v>
      </c>
      <c r="I795">
        <v>0</v>
      </c>
      <c r="J795" t="s">
        <v>128</v>
      </c>
      <c r="K795" s="40" t="str">
        <f t="shared" si="12"/>
        <v>GPA</v>
      </c>
    </row>
    <row r="796" spans="1:11" ht="15" customHeight="1">
      <c r="A796">
        <v>7</v>
      </c>
      <c r="B796">
        <v>1974</v>
      </c>
      <c r="C796" t="s">
        <v>20</v>
      </c>
      <c r="D796" t="s">
        <v>692</v>
      </c>
      <c r="E796" t="s">
        <v>693</v>
      </c>
      <c r="F796">
        <v>963</v>
      </c>
      <c r="G796">
        <v>27.36</v>
      </c>
      <c r="H796">
        <v>35</v>
      </c>
      <c r="I796">
        <v>41</v>
      </c>
      <c r="J796" t="s">
        <v>128</v>
      </c>
      <c r="K796" s="40" t="str">
        <f t="shared" si="12"/>
        <v>GPA</v>
      </c>
    </row>
    <row r="797" spans="1:11" ht="15" customHeight="1">
      <c r="A797">
        <v>7</v>
      </c>
      <c r="B797">
        <v>1974</v>
      </c>
      <c r="C797" t="s">
        <v>19</v>
      </c>
      <c r="D797" t="s">
        <v>694</v>
      </c>
      <c r="E797" t="s">
        <v>695</v>
      </c>
      <c r="F797">
        <v>1551</v>
      </c>
      <c r="G797">
        <v>19.29</v>
      </c>
      <c r="H797">
        <v>80</v>
      </c>
      <c r="I797">
        <v>0</v>
      </c>
      <c r="J797" t="s">
        <v>128</v>
      </c>
      <c r="K797" s="40" t="str">
        <f t="shared" si="12"/>
        <v>GPA</v>
      </c>
    </row>
    <row r="798" spans="1:11" ht="15" customHeight="1">
      <c r="A798">
        <v>7</v>
      </c>
      <c r="B798">
        <v>1974</v>
      </c>
      <c r="C798" t="s">
        <v>21</v>
      </c>
      <c r="D798" t="s">
        <v>694</v>
      </c>
      <c r="E798" t="s">
        <v>695</v>
      </c>
      <c r="F798">
        <v>33</v>
      </c>
      <c r="G798">
        <v>1.05</v>
      </c>
      <c r="H798">
        <v>31</v>
      </c>
      <c r="I798">
        <v>0</v>
      </c>
      <c r="J798" t="s">
        <v>128</v>
      </c>
      <c r="K798" s="40" t="str">
        <f t="shared" si="12"/>
        <v>GPA</v>
      </c>
    </row>
    <row r="799" spans="1:11" ht="15" customHeight="1">
      <c r="A799">
        <v>7</v>
      </c>
      <c r="B799">
        <v>1974</v>
      </c>
      <c r="C799" t="s">
        <v>20</v>
      </c>
      <c r="D799" t="s">
        <v>694</v>
      </c>
      <c r="E799" t="s">
        <v>695</v>
      </c>
      <c r="F799">
        <v>140</v>
      </c>
      <c r="G799">
        <v>1.44</v>
      </c>
      <c r="H799">
        <v>97</v>
      </c>
      <c r="I799">
        <v>41</v>
      </c>
      <c r="J799" t="s">
        <v>128</v>
      </c>
      <c r="K799" s="40" t="str">
        <f t="shared" si="12"/>
        <v>GPA</v>
      </c>
    </row>
    <row r="800" spans="1:11" ht="15" customHeight="1">
      <c r="A800">
        <v>7</v>
      </c>
      <c r="B800">
        <v>1974</v>
      </c>
      <c r="C800" t="s">
        <v>1994</v>
      </c>
      <c r="D800" t="s">
        <v>694</v>
      </c>
      <c r="E800" t="s">
        <v>695</v>
      </c>
      <c r="F800">
        <v>51</v>
      </c>
      <c r="G800">
        <v>0.02</v>
      </c>
      <c r="H800">
        <v>2550</v>
      </c>
      <c r="I800">
        <v>110</v>
      </c>
      <c r="J800" t="s">
        <v>128</v>
      </c>
      <c r="K800" s="40" t="str">
        <f t="shared" si="12"/>
        <v>GPA</v>
      </c>
    </row>
    <row r="801" spans="1:11" ht="15" customHeight="1">
      <c r="A801">
        <v>7</v>
      </c>
      <c r="B801">
        <v>1974</v>
      </c>
      <c r="C801" t="s">
        <v>21</v>
      </c>
      <c r="D801" t="s">
        <v>696</v>
      </c>
      <c r="E801" t="s">
        <v>697</v>
      </c>
      <c r="F801">
        <v>90</v>
      </c>
      <c r="G801">
        <v>3.08</v>
      </c>
      <c r="H801">
        <v>29</v>
      </c>
      <c r="I801">
        <v>0</v>
      </c>
      <c r="J801" t="s">
        <v>128</v>
      </c>
      <c r="K801" s="40" t="str">
        <f t="shared" si="12"/>
        <v>GPA</v>
      </c>
    </row>
    <row r="802" spans="1:11" ht="15" customHeight="1">
      <c r="A802">
        <v>7</v>
      </c>
      <c r="B802">
        <v>1974</v>
      </c>
      <c r="C802" t="s">
        <v>1994</v>
      </c>
      <c r="D802" t="s">
        <v>696</v>
      </c>
      <c r="E802" t="s">
        <v>697</v>
      </c>
      <c r="F802">
        <v>3213</v>
      </c>
      <c r="G802">
        <v>24.65</v>
      </c>
      <c r="H802">
        <v>130</v>
      </c>
      <c r="I802">
        <v>110</v>
      </c>
      <c r="J802" t="s">
        <v>128</v>
      </c>
      <c r="K802" s="40" t="str">
        <f t="shared" si="12"/>
        <v>GPA</v>
      </c>
    </row>
    <row r="803" spans="1:11" ht="15" customHeight="1">
      <c r="A803">
        <v>7</v>
      </c>
      <c r="B803">
        <v>1974</v>
      </c>
      <c r="C803" t="s">
        <v>19</v>
      </c>
      <c r="D803" t="s">
        <v>698</v>
      </c>
      <c r="E803" t="s">
        <v>699</v>
      </c>
      <c r="F803">
        <v>405</v>
      </c>
      <c r="G803">
        <v>2.44</v>
      </c>
      <c r="H803">
        <v>166</v>
      </c>
      <c r="I803">
        <v>0</v>
      </c>
      <c r="J803" t="s">
        <v>128</v>
      </c>
      <c r="K803" s="40" t="str">
        <f t="shared" si="12"/>
        <v>GPA</v>
      </c>
    </row>
    <row r="804" spans="1:11" ht="15" customHeight="1">
      <c r="A804">
        <v>7</v>
      </c>
      <c r="B804">
        <v>1974</v>
      </c>
      <c r="C804" t="s">
        <v>21</v>
      </c>
      <c r="D804" t="s">
        <v>698</v>
      </c>
      <c r="E804" t="s">
        <v>699</v>
      </c>
      <c r="F804">
        <v>286</v>
      </c>
      <c r="G804">
        <v>8.33</v>
      </c>
      <c r="H804">
        <v>34</v>
      </c>
      <c r="I804">
        <v>0</v>
      </c>
      <c r="J804" t="s">
        <v>128</v>
      </c>
      <c r="K804" s="40" t="str">
        <f t="shared" si="12"/>
        <v>GPA</v>
      </c>
    </row>
    <row r="805" spans="1:11" ht="15" customHeight="1">
      <c r="A805">
        <v>7</v>
      </c>
      <c r="B805">
        <v>1974</v>
      </c>
      <c r="C805" t="s">
        <v>20</v>
      </c>
      <c r="D805" t="s">
        <v>698</v>
      </c>
      <c r="E805" t="s">
        <v>699</v>
      </c>
      <c r="F805">
        <v>1596</v>
      </c>
      <c r="G805">
        <v>31.71</v>
      </c>
      <c r="H805">
        <v>50</v>
      </c>
      <c r="I805">
        <v>41</v>
      </c>
      <c r="J805" t="s">
        <v>128</v>
      </c>
      <c r="K805" s="40" t="str">
        <f t="shared" si="12"/>
        <v>GPA</v>
      </c>
    </row>
    <row r="806" spans="1:11" ht="15" customHeight="1">
      <c r="A806">
        <v>7</v>
      </c>
      <c r="B806">
        <v>1974</v>
      </c>
      <c r="C806" t="s">
        <v>1994</v>
      </c>
      <c r="D806" t="s">
        <v>698</v>
      </c>
      <c r="E806" t="s">
        <v>699</v>
      </c>
      <c r="F806">
        <v>79</v>
      </c>
      <c r="G806">
        <v>0.2</v>
      </c>
      <c r="H806">
        <v>395</v>
      </c>
      <c r="I806">
        <v>110</v>
      </c>
      <c r="J806" t="s">
        <v>128</v>
      </c>
      <c r="K806" s="40" t="str">
        <f t="shared" si="12"/>
        <v>GPA</v>
      </c>
    </row>
    <row r="807" spans="1:11" ht="15" customHeight="1">
      <c r="A807">
        <v>7</v>
      </c>
      <c r="B807">
        <v>1974</v>
      </c>
      <c r="C807" t="s">
        <v>22</v>
      </c>
      <c r="D807" t="s">
        <v>700</v>
      </c>
      <c r="E807" t="s">
        <v>701</v>
      </c>
      <c r="F807">
        <v>1938</v>
      </c>
      <c r="G807">
        <v>74.34</v>
      </c>
      <c r="H807">
        <v>26</v>
      </c>
      <c r="I807">
        <v>9</v>
      </c>
      <c r="J807" t="s">
        <v>128</v>
      </c>
      <c r="K807" s="40" t="str">
        <f t="shared" si="12"/>
        <v>GPA</v>
      </c>
    </row>
    <row r="808" spans="1:11" ht="15" customHeight="1">
      <c r="A808">
        <v>7</v>
      </c>
      <c r="B808">
        <v>1974</v>
      </c>
      <c r="C808" t="s">
        <v>1994</v>
      </c>
      <c r="D808" t="s">
        <v>700</v>
      </c>
      <c r="E808" t="s">
        <v>701</v>
      </c>
      <c r="F808">
        <v>205</v>
      </c>
      <c r="G808">
        <v>2.41</v>
      </c>
      <c r="H808">
        <v>85</v>
      </c>
      <c r="I808">
        <v>110</v>
      </c>
      <c r="J808" t="s">
        <v>128</v>
      </c>
      <c r="K808" s="40" t="str">
        <f t="shared" si="12"/>
        <v>GPA</v>
      </c>
    </row>
    <row r="809" spans="1:11" ht="15" customHeight="1">
      <c r="A809">
        <v>7</v>
      </c>
      <c r="B809">
        <v>1974</v>
      </c>
      <c r="C809" t="s">
        <v>21</v>
      </c>
      <c r="D809" t="s">
        <v>702</v>
      </c>
      <c r="E809" t="s">
        <v>703</v>
      </c>
      <c r="F809">
        <v>67</v>
      </c>
      <c r="G809">
        <v>2.31</v>
      </c>
      <c r="H809">
        <v>29</v>
      </c>
      <c r="I809">
        <v>0</v>
      </c>
      <c r="J809" t="s">
        <v>128</v>
      </c>
      <c r="K809" s="40" t="str">
        <f t="shared" si="12"/>
        <v>GPA</v>
      </c>
    </row>
    <row r="810" spans="1:11" ht="15" customHeight="1">
      <c r="A810">
        <v>7</v>
      </c>
      <c r="B810">
        <v>1974</v>
      </c>
      <c r="C810" t="s">
        <v>1994</v>
      </c>
      <c r="D810" t="s">
        <v>702</v>
      </c>
      <c r="E810" t="s">
        <v>703</v>
      </c>
      <c r="F810">
        <v>18360</v>
      </c>
      <c r="G810">
        <v>111.17</v>
      </c>
      <c r="H810">
        <v>165</v>
      </c>
      <c r="I810">
        <v>110</v>
      </c>
      <c r="J810" t="s">
        <v>128</v>
      </c>
      <c r="K810" s="40" t="str">
        <f t="shared" si="12"/>
        <v>GPA</v>
      </c>
    </row>
    <row r="811" spans="1:11" ht="15" customHeight="1">
      <c r="A811">
        <v>7</v>
      </c>
      <c r="B811">
        <v>1974</v>
      </c>
      <c r="C811" t="s">
        <v>21</v>
      </c>
      <c r="D811" t="s">
        <v>704</v>
      </c>
      <c r="E811" t="s">
        <v>705</v>
      </c>
      <c r="F811">
        <v>801</v>
      </c>
      <c r="G811">
        <v>35.479999999999997</v>
      </c>
      <c r="H811">
        <v>23</v>
      </c>
      <c r="I811">
        <v>0</v>
      </c>
      <c r="J811" t="s">
        <v>128</v>
      </c>
      <c r="K811" s="40" t="str">
        <f t="shared" si="12"/>
        <v>GPA</v>
      </c>
    </row>
    <row r="812" spans="1:11" ht="15" customHeight="1">
      <c r="A812">
        <v>7</v>
      </c>
      <c r="B812">
        <v>1974</v>
      </c>
      <c r="C812" t="s">
        <v>19</v>
      </c>
      <c r="D812" t="s">
        <v>706</v>
      </c>
      <c r="E812" t="s">
        <v>707</v>
      </c>
      <c r="F812">
        <v>45</v>
      </c>
      <c r="G812">
        <v>1.22</v>
      </c>
      <c r="H812">
        <v>37</v>
      </c>
      <c r="I812">
        <v>0</v>
      </c>
      <c r="J812" t="s">
        <v>128</v>
      </c>
      <c r="K812" s="40" t="str">
        <f t="shared" si="12"/>
        <v>GPA</v>
      </c>
    </row>
    <row r="813" spans="1:11" ht="15" customHeight="1">
      <c r="A813">
        <v>7</v>
      </c>
      <c r="B813">
        <v>1974</v>
      </c>
      <c r="C813" t="s">
        <v>21</v>
      </c>
      <c r="D813" t="s">
        <v>706</v>
      </c>
      <c r="E813" t="s">
        <v>707</v>
      </c>
      <c r="F813">
        <v>194</v>
      </c>
      <c r="G813">
        <v>4.6399999999999997</v>
      </c>
      <c r="H813">
        <v>42</v>
      </c>
      <c r="I813">
        <v>0</v>
      </c>
      <c r="J813" t="s">
        <v>128</v>
      </c>
      <c r="K813" s="40" t="str">
        <f t="shared" si="12"/>
        <v>GPA</v>
      </c>
    </row>
    <row r="814" spans="1:11" ht="15" customHeight="1">
      <c r="A814">
        <v>7</v>
      </c>
      <c r="B814">
        <v>1974</v>
      </c>
      <c r="C814" t="s">
        <v>20</v>
      </c>
      <c r="D814" t="s">
        <v>706</v>
      </c>
      <c r="E814" t="s">
        <v>707</v>
      </c>
      <c r="F814">
        <v>4400</v>
      </c>
      <c r="G814">
        <v>61.73</v>
      </c>
      <c r="H814">
        <v>71</v>
      </c>
      <c r="I814">
        <v>41</v>
      </c>
      <c r="J814" t="s">
        <v>128</v>
      </c>
      <c r="K814" s="40" t="str">
        <f t="shared" si="12"/>
        <v>GPA</v>
      </c>
    </row>
    <row r="815" spans="1:11" ht="15" customHeight="1">
      <c r="A815">
        <v>7</v>
      </c>
      <c r="B815">
        <v>1974</v>
      </c>
      <c r="C815" t="s">
        <v>19</v>
      </c>
      <c r="D815" t="s">
        <v>708</v>
      </c>
      <c r="E815" t="s">
        <v>709</v>
      </c>
      <c r="F815">
        <v>39</v>
      </c>
      <c r="G815">
        <v>1.02</v>
      </c>
      <c r="H815">
        <v>38</v>
      </c>
      <c r="I815">
        <v>0</v>
      </c>
      <c r="J815" t="s">
        <v>128</v>
      </c>
      <c r="K815" s="40" t="str">
        <f t="shared" si="12"/>
        <v>GPA</v>
      </c>
    </row>
    <row r="816" spans="1:11" ht="15" customHeight="1">
      <c r="A816">
        <v>7</v>
      </c>
      <c r="B816">
        <v>1974</v>
      </c>
      <c r="C816" t="s">
        <v>21</v>
      </c>
      <c r="D816" t="s">
        <v>708</v>
      </c>
      <c r="E816" t="s">
        <v>709</v>
      </c>
      <c r="F816">
        <v>1133</v>
      </c>
      <c r="G816">
        <v>20.32</v>
      </c>
      <c r="H816">
        <v>56</v>
      </c>
      <c r="I816">
        <v>0</v>
      </c>
      <c r="J816" t="s">
        <v>128</v>
      </c>
      <c r="K816" s="40" t="str">
        <f t="shared" si="12"/>
        <v>GPA</v>
      </c>
    </row>
    <row r="817" spans="1:11" ht="15" customHeight="1">
      <c r="A817">
        <v>7</v>
      </c>
      <c r="B817">
        <v>1974</v>
      </c>
      <c r="C817" t="s">
        <v>20</v>
      </c>
      <c r="D817" t="s">
        <v>708</v>
      </c>
      <c r="E817" t="s">
        <v>709</v>
      </c>
      <c r="F817">
        <v>833</v>
      </c>
      <c r="G817">
        <v>5</v>
      </c>
      <c r="H817">
        <v>167</v>
      </c>
      <c r="I817">
        <v>41</v>
      </c>
      <c r="J817" t="s">
        <v>128</v>
      </c>
      <c r="K817" s="40" t="str">
        <f t="shared" si="12"/>
        <v>GPA</v>
      </c>
    </row>
    <row r="818" spans="1:11" ht="15" customHeight="1">
      <c r="A818">
        <v>7</v>
      </c>
      <c r="B818">
        <v>1974</v>
      </c>
      <c r="C818" t="s">
        <v>21</v>
      </c>
      <c r="D818" t="s">
        <v>710</v>
      </c>
      <c r="E818" t="s">
        <v>711</v>
      </c>
      <c r="F818">
        <v>13</v>
      </c>
      <c r="G818">
        <v>0.34</v>
      </c>
      <c r="H818">
        <v>38</v>
      </c>
      <c r="I818">
        <v>0</v>
      </c>
      <c r="J818" t="s">
        <v>128</v>
      </c>
      <c r="K818" s="40" t="str">
        <f t="shared" si="12"/>
        <v>GPA</v>
      </c>
    </row>
    <row r="819" spans="1:11" ht="15" customHeight="1">
      <c r="A819">
        <v>7</v>
      </c>
      <c r="B819">
        <v>1974</v>
      </c>
      <c r="C819" t="s">
        <v>1994</v>
      </c>
      <c r="D819" t="s">
        <v>710</v>
      </c>
      <c r="E819" t="s">
        <v>711</v>
      </c>
      <c r="F819">
        <v>24960</v>
      </c>
      <c r="G819">
        <v>127.57</v>
      </c>
      <c r="H819">
        <v>196</v>
      </c>
      <c r="I819">
        <v>110</v>
      </c>
      <c r="J819" t="s">
        <v>128</v>
      </c>
      <c r="K819" s="40" t="str">
        <f t="shared" si="12"/>
        <v>GPA</v>
      </c>
    </row>
    <row r="820" spans="1:11" ht="15" customHeight="1">
      <c r="A820">
        <v>7</v>
      </c>
      <c r="B820">
        <v>1974</v>
      </c>
      <c r="C820" t="s">
        <v>21</v>
      </c>
      <c r="D820" t="s">
        <v>712</v>
      </c>
      <c r="E820" t="s">
        <v>713</v>
      </c>
      <c r="F820">
        <v>8</v>
      </c>
      <c r="G820">
        <v>0.49</v>
      </c>
      <c r="H820">
        <v>16</v>
      </c>
      <c r="I820">
        <v>0</v>
      </c>
      <c r="J820" t="s">
        <v>128</v>
      </c>
      <c r="K820" s="40" t="str">
        <f t="shared" si="12"/>
        <v>GPA</v>
      </c>
    </row>
    <row r="821" spans="1:11" ht="15" customHeight="1">
      <c r="A821">
        <v>7</v>
      </c>
      <c r="B821">
        <v>1974</v>
      </c>
      <c r="C821" t="s">
        <v>1994</v>
      </c>
      <c r="D821" t="s">
        <v>712</v>
      </c>
      <c r="E821" t="s">
        <v>713</v>
      </c>
      <c r="F821">
        <v>16786</v>
      </c>
      <c r="G821">
        <v>104.73</v>
      </c>
      <c r="H821">
        <v>160</v>
      </c>
      <c r="I821">
        <v>110</v>
      </c>
      <c r="J821" t="s">
        <v>128</v>
      </c>
      <c r="K821" s="40" t="str">
        <f t="shared" si="12"/>
        <v>GPA</v>
      </c>
    </row>
    <row r="822" spans="1:11" ht="15" customHeight="1">
      <c r="A822">
        <v>7</v>
      </c>
      <c r="B822">
        <v>1974</v>
      </c>
      <c r="C822" t="s">
        <v>1994</v>
      </c>
      <c r="D822" t="s">
        <v>2452</v>
      </c>
      <c r="E822" t="s">
        <v>2453</v>
      </c>
      <c r="F822">
        <v>24982</v>
      </c>
      <c r="G822">
        <v>119.49</v>
      </c>
      <c r="H822">
        <v>209</v>
      </c>
      <c r="I822">
        <v>110</v>
      </c>
      <c r="J822" t="s">
        <v>128</v>
      </c>
      <c r="K822" s="40" t="str">
        <f t="shared" si="12"/>
        <v>GPA</v>
      </c>
    </row>
    <row r="823" spans="1:11" ht="15" customHeight="1">
      <c r="A823">
        <v>7</v>
      </c>
      <c r="B823">
        <v>1974</v>
      </c>
      <c r="C823" t="s">
        <v>21</v>
      </c>
      <c r="D823" t="s">
        <v>714</v>
      </c>
      <c r="E823" t="s">
        <v>715</v>
      </c>
      <c r="F823">
        <v>10</v>
      </c>
      <c r="G823">
        <v>1.03</v>
      </c>
      <c r="H823">
        <v>10</v>
      </c>
      <c r="I823">
        <v>0</v>
      </c>
      <c r="J823" t="s">
        <v>128</v>
      </c>
      <c r="K823" s="40" t="str">
        <f t="shared" si="12"/>
        <v>GPA</v>
      </c>
    </row>
    <row r="824" spans="1:11" ht="15" customHeight="1">
      <c r="A824">
        <v>7</v>
      </c>
      <c r="B824">
        <v>1974</v>
      </c>
      <c r="C824" t="s">
        <v>1994</v>
      </c>
      <c r="D824" t="s">
        <v>714</v>
      </c>
      <c r="E824" t="s">
        <v>715</v>
      </c>
      <c r="F824">
        <v>272</v>
      </c>
      <c r="G824">
        <v>1.31</v>
      </c>
      <c r="H824">
        <v>208</v>
      </c>
      <c r="I824">
        <v>110</v>
      </c>
      <c r="J824" t="s">
        <v>128</v>
      </c>
      <c r="K824" s="40" t="str">
        <f t="shared" si="12"/>
        <v>GPA</v>
      </c>
    </row>
    <row r="825" spans="1:11" ht="15" customHeight="1">
      <c r="A825">
        <v>7</v>
      </c>
      <c r="B825">
        <v>1974</v>
      </c>
      <c r="C825" t="s">
        <v>21</v>
      </c>
      <c r="D825" t="s">
        <v>716</v>
      </c>
      <c r="E825" t="s">
        <v>717</v>
      </c>
      <c r="F825">
        <v>430</v>
      </c>
      <c r="G825">
        <v>15.3</v>
      </c>
      <c r="H825">
        <v>28</v>
      </c>
      <c r="I825">
        <v>0</v>
      </c>
      <c r="J825" t="s">
        <v>128</v>
      </c>
      <c r="K825" s="40" t="str">
        <f t="shared" si="12"/>
        <v>GPA</v>
      </c>
    </row>
    <row r="826" spans="1:11" ht="15" customHeight="1">
      <c r="A826">
        <v>7</v>
      </c>
      <c r="B826">
        <v>1974</v>
      </c>
      <c r="C826" t="s">
        <v>1994</v>
      </c>
      <c r="D826" t="s">
        <v>716</v>
      </c>
      <c r="E826" t="s">
        <v>717</v>
      </c>
      <c r="F826">
        <v>7258</v>
      </c>
      <c r="G826">
        <v>45.86</v>
      </c>
      <c r="H826">
        <v>158</v>
      </c>
      <c r="I826">
        <v>110</v>
      </c>
      <c r="J826" t="s">
        <v>128</v>
      </c>
      <c r="K826" s="40" t="str">
        <f t="shared" si="12"/>
        <v>GPA</v>
      </c>
    </row>
    <row r="827" spans="1:11" ht="15" customHeight="1">
      <c r="A827">
        <v>7</v>
      </c>
      <c r="B827">
        <v>1974</v>
      </c>
      <c r="C827" t="s">
        <v>19</v>
      </c>
      <c r="D827" t="s">
        <v>718</v>
      </c>
      <c r="E827" t="s">
        <v>719</v>
      </c>
      <c r="F827">
        <v>121</v>
      </c>
      <c r="G827">
        <v>1.17</v>
      </c>
      <c r="H827">
        <v>103</v>
      </c>
      <c r="I827">
        <v>0</v>
      </c>
      <c r="J827" t="s">
        <v>128</v>
      </c>
      <c r="K827" s="40" t="str">
        <f t="shared" si="12"/>
        <v>GPA</v>
      </c>
    </row>
    <row r="828" spans="1:11" ht="15" customHeight="1">
      <c r="A828">
        <v>7</v>
      </c>
      <c r="B828">
        <v>1974</v>
      </c>
      <c r="C828" t="s">
        <v>21</v>
      </c>
      <c r="D828" t="s">
        <v>718</v>
      </c>
      <c r="E828" t="s">
        <v>719</v>
      </c>
      <c r="F828">
        <v>217</v>
      </c>
      <c r="G828">
        <v>4.63</v>
      </c>
      <c r="H828">
        <v>47</v>
      </c>
      <c r="I828">
        <v>0</v>
      </c>
      <c r="J828" t="s">
        <v>128</v>
      </c>
      <c r="K828" s="40" t="str">
        <f t="shared" si="12"/>
        <v>GPA</v>
      </c>
    </row>
    <row r="829" spans="1:11" ht="15" customHeight="1">
      <c r="A829">
        <v>7</v>
      </c>
      <c r="B829">
        <v>1974</v>
      </c>
      <c r="C829" t="s">
        <v>1994</v>
      </c>
      <c r="D829" t="s">
        <v>718</v>
      </c>
      <c r="E829" t="s">
        <v>719</v>
      </c>
      <c r="F829">
        <v>7155</v>
      </c>
      <c r="G829">
        <v>30.86</v>
      </c>
      <c r="H829">
        <v>232</v>
      </c>
      <c r="I829">
        <v>110</v>
      </c>
      <c r="J829" t="s">
        <v>128</v>
      </c>
      <c r="K829" s="40" t="str">
        <f t="shared" si="12"/>
        <v>GPA</v>
      </c>
    </row>
    <row r="830" spans="1:11" ht="15" customHeight="1">
      <c r="A830">
        <v>7</v>
      </c>
      <c r="B830">
        <v>1974</v>
      </c>
      <c r="C830" t="s">
        <v>19</v>
      </c>
      <c r="D830" t="s">
        <v>720</v>
      </c>
      <c r="E830" t="s">
        <v>721</v>
      </c>
      <c r="F830">
        <v>17</v>
      </c>
      <c r="G830">
        <v>0.52</v>
      </c>
      <c r="H830">
        <v>33</v>
      </c>
      <c r="I830">
        <v>0</v>
      </c>
      <c r="J830" t="s">
        <v>128</v>
      </c>
      <c r="K830" s="40" t="str">
        <f t="shared" si="12"/>
        <v>GPA</v>
      </c>
    </row>
    <row r="831" spans="1:11" ht="15" customHeight="1">
      <c r="A831">
        <v>7</v>
      </c>
      <c r="B831">
        <v>1974</v>
      </c>
      <c r="C831" t="s">
        <v>21</v>
      </c>
      <c r="D831" t="s">
        <v>720</v>
      </c>
      <c r="E831" t="s">
        <v>721</v>
      </c>
      <c r="F831">
        <v>102</v>
      </c>
      <c r="G831">
        <v>5.2</v>
      </c>
      <c r="H831">
        <v>20</v>
      </c>
      <c r="I831">
        <v>0</v>
      </c>
      <c r="J831" t="s">
        <v>128</v>
      </c>
      <c r="K831" s="40" t="str">
        <f t="shared" si="12"/>
        <v>GPA</v>
      </c>
    </row>
    <row r="832" spans="1:11" ht="15" customHeight="1">
      <c r="A832">
        <v>7</v>
      </c>
      <c r="B832">
        <v>1974</v>
      </c>
      <c r="C832" t="s">
        <v>1994</v>
      </c>
      <c r="D832" t="s">
        <v>720</v>
      </c>
      <c r="E832" t="s">
        <v>721</v>
      </c>
      <c r="F832">
        <v>4156</v>
      </c>
      <c r="G832">
        <v>33.17</v>
      </c>
      <c r="H832">
        <v>125</v>
      </c>
      <c r="I832">
        <v>110</v>
      </c>
      <c r="J832" t="s">
        <v>128</v>
      </c>
      <c r="K832" s="40" t="str">
        <f t="shared" si="12"/>
        <v>GPA</v>
      </c>
    </row>
    <row r="833" spans="1:11" ht="15" customHeight="1">
      <c r="A833">
        <v>7</v>
      </c>
      <c r="B833">
        <v>1974</v>
      </c>
      <c r="C833" t="s">
        <v>21</v>
      </c>
      <c r="D833" t="s">
        <v>722</v>
      </c>
      <c r="E833" t="s">
        <v>723</v>
      </c>
      <c r="F833">
        <v>15</v>
      </c>
      <c r="G833">
        <v>0.34</v>
      </c>
      <c r="H833">
        <v>44</v>
      </c>
      <c r="I833">
        <v>0</v>
      </c>
      <c r="J833" t="s">
        <v>128</v>
      </c>
      <c r="K833" s="40" t="str">
        <f t="shared" si="12"/>
        <v>GPA</v>
      </c>
    </row>
    <row r="834" spans="1:11" ht="15" customHeight="1">
      <c r="A834">
        <v>7</v>
      </c>
      <c r="B834">
        <v>1974</v>
      </c>
      <c r="C834" t="s">
        <v>1994</v>
      </c>
      <c r="D834" t="s">
        <v>722</v>
      </c>
      <c r="E834" t="s">
        <v>723</v>
      </c>
      <c r="F834">
        <v>15986</v>
      </c>
      <c r="G834">
        <v>94.6</v>
      </c>
      <c r="H834">
        <v>169</v>
      </c>
      <c r="I834">
        <v>110</v>
      </c>
      <c r="J834" t="s">
        <v>128</v>
      </c>
      <c r="K834" s="40" t="str">
        <f t="shared" ref="K834:K897" si="13">IF(J834&lt;&gt;"",IF(OR(UPPER(J834)="TERCEIRO",UPPER(J834)="TERCEIRA"),"TERCEIRA",IF(UPPER(J834)="GPA","GPA",J834)),IF(LEFT(D834,1)="T","TERCEIRA","GPA"))</f>
        <v>GPA</v>
      </c>
    </row>
    <row r="835" spans="1:11" ht="15" customHeight="1">
      <c r="A835">
        <v>7</v>
      </c>
      <c r="B835">
        <v>1974</v>
      </c>
      <c r="C835" t="s">
        <v>21</v>
      </c>
      <c r="D835" t="s">
        <v>724</v>
      </c>
      <c r="E835" t="s">
        <v>725</v>
      </c>
      <c r="F835">
        <v>535</v>
      </c>
      <c r="G835">
        <v>20.57</v>
      </c>
      <c r="H835">
        <v>26</v>
      </c>
      <c r="I835">
        <v>0</v>
      </c>
      <c r="J835" t="s">
        <v>128</v>
      </c>
      <c r="K835" s="40" t="str">
        <f t="shared" si="13"/>
        <v>GPA</v>
      </c>
    </row>
    <row r="836" spans="1:11" ht="15" customHeight="1">
      <c r="A836">
        <v>7</v>
      </c>
      <c r="B836">
        <v>1974</v>
      </c>
      <c r="C836" t="s">
        <v>21</v>
      </c>
      <c r="D836" t="s">
        <v>726</v>
      </c>
      <c r="E836" t="s">
        <v>727</v>
      </c>
      <c r="F836">
        <v>38</v>
      </c>
      <c r="G836">
        <v>0.98</v>
      </c>
      <c r="H836">
        <v>39</v>
      </c>
      <c r="I836">
        <v>0</v>
      </c>
      <c r="J836" t="s">
        <v>128</v>
      </c>
      <c r="K836" s="40" t="str">
        <f t="shared" si="13"/>
        <v>GPA</v>
      </c>
    </row>
    <row r="837" spans="1:11" ht="15" customHeight="1">
      <c r="A837">
        <v>7</v>
      </c>
      <c r="B837">
        <v>1974</v>
      </c>
      <c r="C837" t="s">
        <v>1994</v>
      </c>
      <c r="D837" t="s">
        <v>726</v>
      </c>
      <c r="E837" t="s">
        <v>727</v>
      </c>
      <c r="F837">
        <v>9190</v>
      </c>
      <c r="G837">
        <v>91.16</v>
      </c>
      <c r="H837">
        <v>101</v>
      </c>
      <c r="I837">
        <v>110</v>
      </c>
      <c r="J837" t="s">
        <v>128</v>
      </c>
      <c r="K837" s="40" t="str">
        <f t="shared" si="13"/>
        <v>GPA</v>
      </c>
    </row>
    <row r="838" spans="1:11" ht="15" customHeight="1">
      <c r="A838">
        <v>7</v>
      </c>
      <c r="B838">
        <v>1974</v>
      </c>
      <c r="C838" t="s">
        <v>21</v>
      </c>
      <c r="D838" t="s">
        <v>728</v>
      </c>
      <c r="E838" t="s">
        <v>729</v>
      </c>
      <c r="F838">
        <v>157</v>
      </c>
      <c r="G838">
        <v>3.75</v>
      </c>
      <c r="H838">
        <v>42</v>
      </c>
      <c r="I838">
        <v>0</v>
      </c>
      <c r="J838" t="s">
        <v>128</v>
      </c>
      <c r="K838" s="40" t="str">
        <f t="shared" si="13"/>
        <v>GPA</v>
      </c>
    </row>
    <row r="839" spans="1:11" ht="15" customHeight="1">
      <c r="A839">
        <v>7</v>
      </c>
      <c r="B839">
        <v>1974</v>
      </c>
      <c r="C839" t="s">
        <v>1994</v>
      </c>
      <c r="D839" t="s">
        <v>728</v>
      </c>
      <c r="E839" t="s">
        <v>729</v>
      </c>
      <c r="F839">
        <v>6591</v>
      </c>
      <c r="G839">
        <v>42.27</v>
      </c>
      <c r="H839">
        <v>156</v>
      </c>
      <c r="I839">
        <v>110</v>
      </c>
      <c r="J839" t="s">
        <v>128</v>
      </c>
      <c r="K839" s="40" t="str">
        <f t="shared" si="13"/>
        <v>GPA</v>
      </c>
    </row>
    <row r="840" spans="1:11" ht="15" customHeight="1">
      <c r="A840">
        <v>7</v>
      </c>
      <c r="B840">
        <v>1974</v>
      </c>
      <c r="C840" t="s">
        <v>21</v>
      </c>
      <c r="D840" t="s">
        <v>730</v>
      </c>
      <c r="E840" t="s">
        <v>731</v>
      </c>
      <c r="F840">
        <v>482</v>
      </c>
      <c r="G840">
        <v>14.75</v>
      </c>
      <c r="H840">
        <v>33</v>
      </c>
      <c r="I840">
        <v>0</v>
      </c>
      <c r="J840" t="s">
        <v>128</v>
      </c>
      <c r="K840" s="40" t="str">
        <f t="shared" si="13"/>
        <v>GPA</v>
      </c>
    </row>
    <row r="841" spans="1:11" ht="15" customHeight="1">
      <c r="A841">
        <v>7</v>
      </c>
      <c r="B841">
        <v>1974</v>
      </c>
      <c r="C841" t="s">
        <v>1994</v>
      </c>
      <c r="D841" t="s">
        <v>730</v>
      </c>
      <c r="E841" t="s">
        <v>731</v>
      </c>
      <c r="F841">
        <v>7805</v>
      </c>
      <c r="G841">
        <v>37.72</v>
      </c>
      <c r="H841">
        <v>207</v>
      </c>
      <c r="I841">
        <v>110</v>
      </c>
      <c r="J841" t="s">
        <v>128</v>
      </c>
      <c r="K841" s="40" t="str">
        <f t="shared" si="13"/>
        <v>GPA</v>
      </c>
    </row>
    <row r="842" spans="1:11" ht="15" customHeight="1">
      <c r="A842">
        <v>7</v>
      </c>
      <c r="B842">
        <v>1979</v>
      </c>
      <c r="C842" t="s">
        <v>1994</v>
      </c>
      <c r="D842" t="s">
        <v>1916</v>
      </c>
      <c r="E842" t="s">
        <v>1917</v>
      </c>
      <c r="F842">
        <v>949</v>
      </c>
      <c r="G842">
        <v>8.41</v>
      </c>
      <c r="H842">
        <v>113</v>
      </c>
      <c r="I842">
        <v>110</v>
      </c>
      <c r="J842" t="s">
        <v>128</v>
      </c>
      <c r="K842" s="40" t="str">
        <f t="shared" si="13"/>
        <v>GPA</v>
      </c>
    </row>
    <row r="843" spans="1:11" ht="15" customHeight="1">
      <c r="A843">
        <v>7</v>
      </c>
      <c r="B843">
        <v>1979</v>
      </c>
      <c r="C843" t="s">
        <v>22</v>
      </c>
      <c r="D843" t="s">
        <v>732</v>
      </c>
      <c r="E843" t="s">
        <v>733</v>
      </c>
      <c r="F843">
        <v>3138</v>
      </c>
      <c r="G843">
        <v>141.51</v>
      </c>
      <c r="H843">
        <v>22</v>
      </c>
      <c r="I843">
        <v>18</v>
      </c>
      <c r="J843" t="s">
        <v>128</v>
      </c>
      <c r="K843" s="40" t="str">
        <f t="shared" si="13"/>
        <v>GPA</v>
      </c>
    </row>
    <row r="844" spans="1:11" ht="15" customHeight="1">
      <c r="A844">
        <v>7</v>
      </c>
      <c r="B844">
        <v>1979</v>
      </c>
      <c r="C844" t="s">
        <v>1994</v>
      </c>
      <c r="D844" t="s">
        <v>732</v>
      </c>
      <c r="E844" t="s">
        <v>733</v>
      </c>
      <c r="F844">
        <v>3909</v>
      </c>
      <c r="G844">
        <v>22.52</v>
      </c>
      <c r="H844">
        <v>174</v>
      </c>
      <c r="I844">
        <v>110</v>
      </c>
      <c r="J844" t="s">
        <v>128</v>
      </c>
      <c r="K844" s="40" t="str">
        <f t="shared" si="13"/>
        <v>GPA</v>
      </c>
    </row>
    <row r="845" spans="1:11" ht="15" customHeight="1">
      <c r="A845">
        <v>7</v>
      </c>
      <c r="B845">
        <v>1979</v>
      </c>
      <c r="C845" t="s">
        <v>22</v>
      </c>
      <c r="D845" t="s">
        <v>734</v>
      </c>
      <c r="E845" t="s">
        <v>735</v>
      </c>
      <c r="F845">
        <v>906</v>
      </c>
      <c r="G845">
        <v>35.82</v>
      </c>
      <c r="H845">
        <v>25</v>
      </c>
      <c r="I845">
        <v>18</v>
      </c>
      <c r="J845" t="s">
        <v>128</v>
      </c>
      <c r="K845" s="40" t="str">
        <f t="shared" si="13"/>
        <v>GPA</v>
      </c>
    </row>
    <row r="846" spans="1:11" ht="15" customHeight="1">
      <c r="A846">
        <v>7</v>
      </c>
      <c r="B846">
        <v>1979</v>
      </c>
      <c r="C846" t="s">
        <v>20</v>
      </c>
      <c r="D846" t="s">
        <v>736</v>
      </c>
      <c r="E846" t="s">
        <v>737</v>
      </c>
      <c r="F846">
        <v>2698</v>
      </c>
      <c r="G846">
        <v>100.89</v>
      </c>
      <c r="H846">
        <v>27</v>
      </c>
      <c r="I846">
        <v>35</v>
      </c>
      <c r="J846" t="s">
        <v>128</v>
      </c>
      <c r="K846" s="40" t="str">
        <f t="shared" si="13"/>
        <v>GPA</v>
      </c>
    </row>
    <row r="847" spans="1:11" ht="15" customHeight="1">
      <c r="A847">
        <v>7</v>
      </c>
      <c r="B847">
        <v>1979</v>
      </c>
      <c r="C847" t="s">
        <v>22</v>
      </c>
      <c r="D847" t="s">
        <v>738</v>
      </c>
      <c r="E847" t="s">
        <v>739</v>
      </c>
      <c r="F847">
        <v>213</v>
      </c>
      <c r="G847">
        <v>9.25</v>
      </c>
      <c r="H847">
        <v>23</v>
      </c>
      <c r="I847">
        <v>18</v>
      </c>
      <c r="J847" t="s">
        <v>128</v>
      </c>
      <c r="K847" s="40" t="str">
        <f t="shared" si="13"/>
        <v>GPA</v>
      </c>
    </row>
    <row r="848" spans="1:11" ht="15" customHeight="1">
      <c r="A848">
        <v>7</v>
      </c>
      <c r="B848">
        <v>1979</v>
      </c>
      <c r="C848" t="s">
        <v>19</v>
      </c>
      <c r="D848" t="s">
        <v>738</v>
      </c>
      <c r="E848" t="s">
        <v>739</v>
      </c>
      <c r="F848">
        <v>1419</v>
      </c>
      <c r="G848">
        <v>89.02</v>
      </c>
      <c r="H848">
        <v>16</v>
      </c>
      <c r="I848">
        <v>0</v>
      </c>
      <c r="J848" t="s">
        <v>128</v>
      </c>
      <c r="K848" s="40" t="str">
        <f t="shared" si="13"/>
        <v>GPA</v>
      </c>
    </row>
    <row r="849" spans="1:11" ht="15" customHeight="1">
      <c r="A849">
        <v>7</v>
      </c>
      <c r="B849">
        <v>1979</v>
      </c>
      <c r="C849" t="s">
        <v>1994</v>
      </c>
      <c r="D849" t="s">
        <v>738</v>
      </c>
      <c r="E849" t="s">
        <v>739</v>
      </c>
      <c r="F849">
        <v>571</v>
      </c>
      <c r="G849">
        <v>2.69</v>
      </c>
      <c r="H849">
        <v>212</v>
      </c>
      <c r="I849">
        <v>110</v>
      </c>
      <c r="J849" t="s">
        <v>128</v>
      </c>
      <c r="K849" s="40" t="str">
        <f t="shared" si="13"/>
        <v>GPA</v>
      </c>
    </row>
    <row r="850" spans="1:11" ht="15" customHeight="1">
      <c r="A850">
        <v>7</v>
      </c>
      <c r="B850">
        <v>1979</v>
      </c>
      <c r="C850" t="s">
        <v>19</v>
      </c>
      <c r="D850" t="s">
        <v>740</v>
      </c>
      <c r="E850" t="s">
        <v>741</v>
      </c>
      <c r="F850">
        <v>29</v>
      </c>
      <c r="G850">
        <v>0.06</v>
      </c>
      <c r="H850">
        <v>483</v>
      </c>
      <c r="I850">
        <v>0</v>
      </c>
      <c r="J850" t="s">
        <v>128</v>
      </c>
      <c r="K850" s="40" t="str">
        <f t="shared" si="13"/>
        <v>GPA</v>
      </c>
    </row>
    <row r="851" spans="1:11" ht="15" customHeight="1">
      <c r="A851">
        <v>7</v>
      </c>
      <c r="B851">
        <v>1979</v>
      </c>
      <c r="C851" t="s">
        <v>21</v>
      </c>
      <c r="D851" t="s">
        <v>740</v>
      </c>
      <c r="E851" t="s">
        <v>741</v>
      </c>
      <c r="F851">
        <v>107</v>
      </c>
      <c r="G851">
        <v>16.75</v>
      </c>
      <c r="H851">
        <v>6</v>
      </c>
      <c r="I851">
        <v>0</v>
      </c>
      <c r="J851" t="s">
        <v>128</v>
      </c>
      <c r="K851" s="40" t="str">
        <f t="shared" si="13"/>
        <v>GPA</v>
      </c>
    </row>
    <row r="852" spans="1:11" ht="15" customHeight="1">
      <c r="A852">
        <v>7</v>
      </c>
      <c r="B852">
        <v>1979</v>
      </c>
      <c r="C852" t="s">
        <v>20</v>
      </c>
      <c r="D852" t="s">
        <v>740</v>
      </c>
      <c r="E852" t="s">
        <v>741</v>
      </c>
      <c r="F852">
        <v>1669</v>
      </c>
      <c r="G852">
        <v>28.44</v>
      </c>
      <c r="H852">
        <v>59</v>
      </c>
      <c r="I852">
        <v>35</v>
      </c>
      <c r="J852" t="s">
        <v>128</v>
      </c>
      <c r="K852" s="40" t="str">
        <f t="shared" si="13"/>
        <v>GPA</v>
      </c>
    </row>
    <row r="853" spans="1:11" ht="15" customHeight="1">
      <c r="A853">
        <v>7</v>
      </c>
      <c r="B853">
        <v>1979</v>
      </c>
      <c r="C853" t="s">
        <v>1994</v>
      </c>
      <c r="D853" t="s">
        <v>740</v>
      </c>
      <c r="E853" t="s">
        <v>741</v>
      </c>
      <c r="F853">
        <v>1224</v>
      </c>
      <c r="G853">
        <v>7</v>
      </c>
      <c r="H853">
        <v>175</v>
      </c>
      <c r="I853">
        <v>110</v>
      </c>
      <c r="J853" t="s">
        <v>128</v>
      </c>
      <c r="K853" s="40" t="str">
        <f t="shared" si="13"/>
        <v>GPA</v>
      </c>
    </row>
    <row r="854" spans="1:11" ht="15" customHeight="1">
      <c r="A854">
        <v>7</v>
      </c>
      <c r="B854">
        <v>1979</v>
      </c>
      <c r="C854" t="s">
        <v>20</v>
      </c>
      <c r="D854" t="s">
        <v>1918</v>
      </c>
      <c r="E854" t="s">
        <v>1919</v>
      </c>
      <c r="F854">
        <v>1</v>
      </c>
      <c r="G854">
        <v>7</v>
      </c>
      <c r="H854">
        <v>0</v>
      </c>
      <c r="I854">
        <v>35</v>
      </c>
      <c r="J854" t="s">
        <v>128</v>
      </c>
      <c r="K854" s="40" t="str">
        <f t="shared" si="13"/>
        <v>GPA</v>
      </c>
    </row>
    <row r="855" spans="1:11" ht="15" customHeight="1">
      <c r="A855">
        <v>7</v>
      </c>
      <c r="B855">
        <v>1979</v>
      </c>
      <c r="C855" t="s">
        <v>19</v>
      </c>
      <c r="D855" t="s">
        <v>742</v>
      </c>
      <c r="E855" t="s">
        <v>743</v>
      </c>
      <c r="F855">
        <v>276</v>
      </c>
      <c r="G855">
        <v>6.98</v>
      </c>
      <c r="H855">
        <v>40</v>
      </c>
      <c r="I855">
        <v>0</v>
      </c>
      <c r="J855" t="s">
        <v>128</v>
      </c>
      <c r="K855" s="40" t="str">
        <f t="shared" si="13"/>
        <v>GPA</v>
      </c>
    </row>
    <row r="856" spans="1:11" ht="15" customHeight="1">
      <c r="A856">
        <v>7</v>
      </c>
      <c r="B856">
        <v>1979</v>
      </c>
      <c r="C856" t="s">
        <v>21</v>
      </c>
      <c r="D856" t="s">
        <v>742</v>
      </c>
      <c r="E856" t="s">
        <v>743</v>
      </c>
      <c r="F856">
        <v>276</v>
      </c>
      <c r="G856">
        <v>22.3</v>
      </c>
      <c r="H856">
        <v>12</v>
      </c>
      <c r="I856">
        <v>0</v>
      </c>
      <c r="J856" t="s">
        <v>128</v>
      </c>
      <c r="K856" s="40" t="str">
        <f t="shared" si="13"/>
        <v>GPA</v>
      </c>
    </row>
    <row r="857" spans="1:11" ht="15" customHeight="1">
      <c r="A857">
        <v>7</v>
      </c>
      <c r="B857">
        <v>1979</v>
      </c>
      <c r="C857" t="s">
        <v>20</v>
      </c>
      <c r="D857" t="s">
        <v>742</v>
      </c>
      <c r="E857" t="s">
        <v>743</v>
      </c>
      <c r="F857">
        <v>9</v>
      </c>
      <c r="G857">
        <v>1.53</v>
      </c>
      <c r="H857">
        <v>6</v>
      </c>
      <c r="I857">
        <v>35</v>
      </c>
      <c r="J857" t="s">
        <v>128</v>
      </c>
      <c r="K857" s="40" t="str">
        <f t="shared" si="13"/>
        <v>GPA</v>
      </c>
    </row>
    <row r="858" spans="1:11" ht="15" customHeight="1">
      <c r="A858">
        <v>7</v>
      </c>
      <c r="B858">
        <v>1979</v>
      </c>
      <c r="C858" t="s">
        <v>1994</v>
      </c>
      <c r="D858" t="s">
        <v>742</v>
      </c>
      <c r="E858" t="s">
        <v>743</v>
      </c>
      <c r="F858">
        <v>548</v>
      </c>
      <c r="G858">
        <v>4.26</v>
      </c>
      <c r="H858">
        <v>129</v>
      </c>
      <c r="I858">
        <v>110</v>
      </c>
      <c r="J858" t="s">
        <v>128</v>
      </c>
      <c r="K858" s="40" t="str">
        <f t="shared" si="13"/>
        <v>GPA</v>
      </c>
    </row>
    <row r="859" spans="1:11" ht="15" customHeight="1">
      <c r="A859">
        <v>7</v>
      </c>
      <c r="B859">
        <v>1979</v>
      </c>
      <c r="C859" t="s">
        <v>22</v>
      </c>
      <c r="D859" t="s">
        <v>744</v>
      </c>
      <c r="E859" t="s">
        <v>745</v>
      </c>
      <c r="F859">
        <v>3224</v>
      </c>
      <c r="G859">
        <v>81.319999999999993</v>
      </c>
      <c r="H859">
        <v>40</v>
      </c>
      <c r="I859">
        <v>18</v>
      </c>
      <c r="J859" t="s">
        <v>128</v>
      </c>
      <c r="K859" s="40" t="str">
        <f t="shared" si="13"/>
        <v>GPA</v>
      </c>
    </row>
    <row r="860" spans="1:11" ht="15" customHeight="1">
      <c r="A860">
        <v>7</v>
      </c>
      <c r="B860">
        <v>1979</v>
      </c>
      <c r="C860" t="s">
        <v>1994</v>
      </c>
      <c r="D860" t="s">
        <v>744</v>
      </c>
      <c r="E860" t="s">
        <v>745</v>
      </c>
      <c r="F860">
        <v>297</v>
      </c>
      <c r="G860">
        <v>2.0699999999999998</v>
      </c>
      <c r="H860">
        <v>143</v>
      </c>
      <c r="I860">
        <v>110</v>
      </c>
      <c r="J860" t="s">
        <v>128</v>
      </c>
      <c r="K860" s="40" t="str">
        <f t="shared" si="13"/>
        <v>GPA</v>
      </c>
    </row>
    <row r="861" spans="1:11" ht="15" customHeight="1">
      <c r="A861">
        <v>7</v>
      </c>
      <c r="B861">
        <v>1979</v>
      </c>
      <c r="C861" t="s">
        <v>21</v>
      </c>
      <c r="D861" t="s">
        <v>746</v>
      </c>
      <c r="E861" t="s">
        <v>747</v>
      </c>
      <c r="F861">
        <v>66</v>
      </c>
      <c r="G861">
        <v>13.65</v>
      </c>
      <c r="H861">
        <v>5</v>
      </c>
      <c r="I861">
        <v>0</v>
      </c>
      <c r="J861" t="s">
        <v>128</v>
      </c>
      <c r="K861" s="40" t="str">
        <f t="shared" si="13"/>
        <v>GPA</v>
      </c>
    </row>
    <row r="862" spans="1:11" ht="15" customHeight="1">
      <c r="A862">
        <v>7</v>
      </c>
      <c r="B862">
        <v>1979</v>
      </c>
      <c r="C862" t="s">
        <v>1994</v>
      </c>
      <c r="D862" t="s">
        <v>746</v>
      </c>
      <c r="E862" t="s">
        <v>747</v>
      </c>
      <c r="F862">
        <v>2441</v>
      </c>
      <c r="G862">
        <v>28.77</v>
      </c>
      <c r="H862">
        <v>85</v>
      </c>
      <c r="I862">
        <v>110</v>
      </c>
      <c r="J862" t="s">
        <v>128</v>
      </c>
      <c r="K862" s="40" t="str">
        <f t="shared" si="13"/>
        <v>GPA</v>
      </c>
    </row>
    <row r="863" spans="1:11" ht="15" customHeight="1">
      <c r="A863">
        <v>7</v>
      </c>
      <c r="B863">
        <v>1979</v>
      </c>
      <c r="C863" t="s">
        <v>19</v>
      </c>
      <c r="D863" t="s">
        <v>748</v>
      </c>
      <c r="E863" t="s">
        <v>749</v>
      </c>
      <c r="F863">
        <v>363</v>
      </c>
      <c r="G863">
        <v>23.1</v>
      </c>
      <c r="H863">
        <v>16</v>
      </c>
      <c r="I863">
        <v>0</v>
      </c>
      <c r="J863" t="s">
        <v>128</v>
      </c>
      <c r="K863" s="40" t="str">
        <f t="shared" si="13"/>
        <v>GPA</v>
      </c>
    </row>
    <row r="864" spans="1:11" ht="15" customHeight="1">
      <c r="A864">
        <v>7</v>
      </c>
      <c r="B864">
        <v>1979</v>
      </c>
      <c r="C864" t="s">
        <v>21</v>
      </c>
      <c r="D864" t="s">
        <v>748</v>
      </c>
      <c r="E864" t="s">
        <v>749</v>
      </c>
      <c r="F864">
        <v>502</v>
      </c>
      <c r="G864">
        <v>51.63</v>
      </c>
      <c r="H864">
        <v>10</v>
      </c>
      <c r="I864">
        <v>0</v>
      </c>
      <c r="J864" t="s">
        <v>128</v>
      </c>
      <c r="K864" s="40" t="str">
        <f t="shared" si="13"/>
        <v>GPA</v>
      </c>
    </row>
    <row r="865" spans="1:11" ht="15" customHeight="1">
      <c r="A865">
        <v>7</v>
      </c>
      <c r="B865">
        <v>1979</v>
      </c>
      <c r="C865" t="s">
        <v>20</v>
      </c>
      <c r="D865" t="s">
        <v>748</v>
      </c>
      <c r="E865" t="s">
        <v>749</v>
      </c>
      <c r="F865">
        <v>349</v>
      </c>
      <c r="G865">
        <v>14.4</v>
      </c>
      <c r="H865">
        <v>24</v>
      </c>
      <c r="I865">
        <v>35</v>
      </c>
      <c r="J865" t="s">
        <v>128</v>
      </c>
      <c r="K865" s="40" t="str">
        <f t="shared" si="13"/>
        <v>GPA</v>
      </c>
    </row>
    <row r="866" spans="1:11" ht="15" customHeight="1">
      <c r="A866">
        <v>7</v>
      </c>
      <c r="B866">
        <v>1979</v>
      </c>
      <c r="C866" t="s">
        <v>1994</v>
      </c>
      <c r="D866" t="s">
        <v>748</v>
      </c>
      <c r="E866" t="s">
        <v>749</v>
      </c>
      <c r="F866">
        <v>292</v>
      </c>
      <c r="G866">
        <v>2.1</v>
      </c>
      <c r="H866">
        <v>139</v>
      </c>
      <c r="I866">
        <v>110</v>
      </c>
      <c r="J866" t="s">
        <v>128</v>
      </c>
      <c r="K866" s="40" t="str">
        <f t="shared" si="13"/>
        <v>GPA</v>
      </c>
    </row>
    <row r="867" spans="1:11" ht="15" customHeight="1">
      <c r="A867">
        <v>7</v>
      </c>
      <c r="B867">
        <v>1979</v>
      </c>
      <c r="C867" t="s">
        <v>1994</v>
      </c>
      <c r="D867" t="s">
        <v>2454</v>
      </c>
      <c r="E867" t="s">
        <v>2455</v>
      </c>
      <c r="F867">
        <v>19457</v>
      </c>
      <c r="G867">
        <v>139.11000000000001</v>
      </c>
      <c r="H867">
        <v>140</v>
      </c>
      <c r="I867">
        <v>110</v>
      </c>
      <c r="J867" t="s">
        <v>128</v>
      </c>
      <c r="K867" s="40" t="str">
        <f t="shared" si="13"/>
        <v>GPA</v>
      </c>
    </row>
    <row r="868" spans="1:11" ht="15" customHeight="1">
      <c r="A868">
        <v>7</v>
      </c>
      <c r="B868">
        <v>1979</v>
      </c>
      <c r="C868" t="s">
        <v>19</v>
      </c>
      <c r="D868" t="s">
        <v>750</v>
      </c>
      <c r="E868" t="s">
        <v>751</v>
      </c>
      <c r="F868">
        <v>403</v>
      </c>
      <c r="G868">
        <v>12.38</v>
      </c>
      <c r="H868">
        <v>33</v>
      </c>
      <c r="I868">
        <v>0</v>
      </c>
      <c r="J868" t="s">
        <v>128</v>
      </c>
      <c r="K868" s="40" t="str">
        <f t="shared" si="13"/>
        <v>GPA</v>
      </c>
    </row>
    <row r="869" spans="1:11" ht="15" customHeight="1">
      <c r="A869">
        <v>7</v>
      </c>
      <c r="B869">
        <v>1979</v>
      </c>
      <c r="C869" t="s">
        <v>21</v>
      </c>
      <c r="D869" t="s">
        <v>750</v>
      </c>
      <c r="E869" t="s">
        <v>751</v>
      </c>
      <c r="F869">
        <v>486</v>
      </c>
      <c r="G869">
        <v>59.15</v>
      </c>
      <c r="H869">
        <v>8</v>
      </c>
      <c r="I869">
        <v>0</v>
      </c>
      <c r="J869" t="s">
        <v>128</v>
      </c>
      <c r="K869" s="40" t="str">
        <f t="shared" si="13"/>
        <v>GPA</v>
      </c>
    </row>
    <row r="870" spans="1:11" ht="15" customHeight="1">
      <c r="A870">
        <v>7</v>
      </c>
      <c r="B870">
        <v>1979</v>
      </c>
      <c r="C870" t="s">
        <v>20</v>
      </c>
      <c r="D870" t="s">
        <v>750</v>
      </c>
      <c r="E870" t="s">
        <v>751</v>
      </c>
      <c r="F870">
        <v>110</v>
      </c>
      <c r="G870">
        <v>9.92</v>
      </c>
      <c r="H870">
        <v>11</v>
      </c>
      <c r="I870">
        <v>35</v>
      </c>
      <c r="J870" t="s">
        <v>128</v>
      </c>
      <c r="K870" s="40" t="str">
        <f t="shared" si="13"/>
        <v>GPA</v>
      </c>
    </row>
    <row r="871" spans="1:11" ht="15" customHeight="1">
      <c r="A871">
        <v>7</v>
      </c>
      <c r="B871">
        <v>1979</v>
      </c>
      <c r="C871" t="s">
        <v>1994</v>
      </c>
      <c r="D871" t="s">
        <v>750</v>
      </c>
      <c r="E871" t="s">
        <v>751</v>
      </c>
      <c r="F871">
        <v>377</v>
      </c>
      <c r="G871">
        <v>1.77</v>
      </c>
      <c r="H871">
        <v>213</v>
      </c>
      <c r="I871">
        <v>110</v>
      </c>
      <c r="J871" t="s">
        <v>128</v>
      </c>
      <c r="K871" s="40" t="str">
        <f t="shared" si="13"/>
        <v>GPA</v>
      </c>
    </row>
    <row r="872" spans="1:11" ht="15" customHeight="1">
      <c r="A872">
        <v>7</v>
      </c>
      <c r="B872">
        <v>1979</v>
      </c>
      <c r="C872" t="s">
        <v>1994</v>
      </c>
      <c r="D872" t="s">
        <v>1920</v>
      </c>
      <c r="E872" t="s">
        <v>1921</v>
      </c>
      <c r="F872">
        <v>18501</v>
      </c>
      <c r="G872">
        <v>118.41</v>
      </c>
      <c r="H872">
        <v>156</v>
      </c>
      <c r="I872">
        <v>110</v>
      </c>
      <c r="J872" t="s">
        <v>128</v>
      </c>
      <c r="K872" s="40" t="str">
        <f t="shared" si="13"/>
        <v>GPA</v>
      </c>
    </row>
    <row r="873" spans="1:11" ht="15" customHeight="1">
      <c r="A873">
        <v>7</v>
      </c>
      <c r="B873">
        <v>1979</v>
      </c>
      <c r="C873" t="s">
        <v>21</v>
      </c>
      <c r="D873" t="s">
        <v>2456</v>
      </c>
      <c r="E873" t="s">
        <v>2457</v>
      </c>
      <c r="F873">
        <v>5</v>
      </c>
      <c r="G873">
        <v>21.42</v>
      </c>
      <c r="H873">
        <v>0</v>
      </c>
      <c r="I873">
        <v>0</v>
      </c>
      <c r="J873" t="s">
        <v>128</v>
      </c>
      <c r="K873" s="40" t="str">
        <f t="shared" si="13"/>
        <v>GPA</v>
      </c>
    </row>
    <row r="874" spans="1:11" ht="15" customHeight="1">
      <c r="A874">
        <v>7</v>
      </c>
      <c r="B874">
        <v>1979</v>
      </c>
      <c r="C874" t="s">
        <v>1994</v>
      </c>
      <c r="D874" t="s">
        <v>2456</v>
      </c>
      <c r="E874" t="s">
        <v>2457</v>
      </c>
      <c r="F874">
        <v>205</v>
      </c>
      <c r="G874">
        <v>2.2000000000000002</v>
      </c>
      <c r="H874">
        <v>93</v>
      </c>
      <c r="I874">
        <v>110</v>
      </c>
      <c r="J874" t="s">
        <v>128</v>
      </c>
      <c r="K874" s="40" t="str">
        <f t="shared" si="13"/>
        <v>GPA</v>
      </c>
    </row>
    <row r="875" spans="1:11" ht="15" customHeight="1">
      <c r="A875">
        <v>7</v>
      </c>
      <c r="B875">
        <v>1979</v>
      </c>
      <c r="C875" t="s">
        <v>21</v>
      </c>
      <c r="D875" t="s">
        <v>752</v>
      </c>
      <c r="E875" t="s">
        <v>753</v>
      </c>
      <c r="F875">
        <v>22</v>
      </c>
      <c r="G875">
        <v>1.93</v>
      </c>
      <c r="H875">
        <v>11</v>
      </c>
      <c r="I875">
        <v>0</v>
      </c>
      <c r="J875" t="s">
        <v>128</v>
      </c>
      <c r="K875" s="40" t="str">
        <f t="shared" si="13"/>
        <v>GPA</v>
      </c>
    </row>
    <row r="876" spans="1:11" ht="15" customHeight="1">
      <c r="A876">
        <v>7</v>
      </c>
      <c r="B876">
        <v>1979</v>
      </c>
      <c r="C876" t="s">
        <v>1994</v>
      </c>
      <c r="D876" t="s">
        <v>752</v>
      </c>
      <c r="E876" t="s">
        <v>753</v>
      </c>
      <c r="F876">
        <v>16165</v>
      </c>
      <c r="G876">
        <v>100.77</v>
      </c>
      <c r="H876">
        <v>160</v>
      </c>
      <c r="I876">
        <v>110</v>
      </c>
      <c r="J876" t="s">
        <v>128</v>
      </c>
      <c r="K876" s="40" t="str">
        <f t="shared" si="13"/>
        <v>GPA</v>
      </c>
    </row>
    <row r="877" spans="1:11" ht="15" customHeight="1">
      <c r="A877">
        <v>7</v>
      </c>
      <c r="B877">
        <v>1979</v>
      </c>
      <c r="C877" t="s">
        <v>1994</v>
      </c>
      <c r="D877" t="s">
        <v>2458</v>
      </c>
      <c r="E877" t="s">
        <v>2459</v>
      </c>
      <c r="F877">
        <v>124</v>
      </c>
      <c r="G877">
        <v>1.49</v>
      </c>
      <c r="H877">
        <v>83</v>
      </c>
      <c r="I877">
        <v>110</v>
      </c>
      <c r="J877" t="s">
        <v>128</v>
      </c>
      <c r="K877" s="40" t="str">
        <f t="shared" si="13"/>
        <v>GPA</v>
      </c>
    </row>
    <row r="878" spans="1:11" ht="15" customHeight="1">
      <c r="A878">
        <v>7</v>
      </c>
      <c r="B878">
        <v>1979</v>
      </c>
      <c r="C878" t="s">
        <v>20</v>
      </c>
      <c r="D878" t="s">
        <v>754</v>
      </c>
      <c r="E878" t="s">
        <v>755</v>
      </c>
      <c r="F878">
        <v>207</v>
      </c>
      <c r="G878">
        <v>33.590000000000003</v>
      </c>
      <c r="H878">
        <v>6</v>
      </c>
      <c r="I878">
        <v>35</v>
      </c>
      <c r="J878" t="s">
        <v>128</v>
      </c>
      <c r="K878" s="40" t="str">
        <f t="shared" si="13"/>
        <v>GPA</v>
      </c>
    </row>
    <row r="879" spans="1:11" ht="15" customHeight="1">
      <c r="A879">
        <v>7</v>
      </c>
      <c r="B879">
        <v>1979</v>
      </c>
      <c r="C879" t="s">
        <v>19</v>
      </c>
      <c r="D879" t="s">
        <v>756</v>
      </c>
      <c r="E879" t="s">
        <v>757</v>
      </c>
      <c r="F879">
        <v>2038</v>
      </c>
      <c r="G879">
        <v>93.49</v>
      </c>
      <c r="H879">
        <v>22</v>
      </c>
      <c r="I879">
        <v>0</v>
      </c>
      <c r="J879" t="s">
        <v>128</v>
      </c>
      <c r="K879" s="40" t="str">
        <f t="shared" si="13"/>
        <v>GPA</v>
      </c>
    </row>
    <row r="880" spans="1:11" ht="15" customHeight="1">
      <c r="A880">
        <v>7</v>
      </c>
      <c r="B880">
        <v>1979</v>
      </c>
      <c r="C880" t="s">
        <v>1994</v>
      </c>
      <c r="D880" t="s">
        <v>756</v>
      </c>
      <c r="E880" t="s">
        <v>757</v>
      </c>
      <c r="F880">
        <v>2105</v>
      </c>
      <c r="G880">
        <v>19.13</v>
      </c>
      <c r="H880">
        <v>110</v>
      </c>
      <c r="I880">
        <v>110</v>
      </c>
      <c r="J880" t="s">
        <v>128</v>
      </c>
      <c r="K880" s="40" t="str">
        <f t="shared" si="13"/>
        <v>GPA</v>
      </c>
    </row>
    <row r="881" spans="1:11" ht="15" customHeight="1">
      <c r="A881">
        <v>7</v>
      </c>
      <c r="B881">
        <v>1979</v>
      </c>
      <c r="C881" t="s">
        <v>1994</v>
      </c>
      <c r="D881" t="s">
        <v>2460</v>
      </c>
      <c r="E881" t="s">
        <v>2461</v>
      </c>
      <c r="F881">
        <v>20801</v>
      </c>
      <c r="G881">
        <v>115.55</v>
      </c>
      <c r="H881">
        <v>180</v>
      </c>
      <c r="I881">
        <v>110</v>
      </c>
      <c r="J881" t="s">
        <v>128</v>
      </c>
      <c r="K881" s="40" t="str">
        <f t="shared" si="13"/>
        <v>GPA</v>
      </c>
    </row>
    <row r="882" spans="1:11" ht="15" customHeight="1">
      <c r="A882">
        <v>7</v>
      </c>
      <c r="B882">
        <v>1979</v>
      </c>
      <c r="C882" t="s">
        <v>19</v>
      </c>
      <c r="D882" t="s">
        <v>758</v>
      </c>
      <c r="E882" t="s">
        <v>759</v>
      </c>
      <c r="F882">
        <v>296</v>
      </c>
      <c r="G882">
        <v>13.37</v>
      </c>
      <c r="H882">
        <v>22</v>
      </c>
      <c r="I882">
        <v>0</v>
      </c>
      <c r="J882" t="s">
        <v>128</v>
      </c>
      <c r="K882" s="40" t="str">
        <f t="shared" si="13"/>
        <v>GPA</v>
      </c>
    </row>
    <row r="883" spans="1:11" ht="15" customHeight="1">
      <c r="A883">
        <v>7</v>
      </c>
      <c r="B883">
        <v>1979</v>
      </c>
      <c r="C883" t="s">
        <v>21</v>
      </c>
      <c r="D883" t="s">
        <v>758</v>
      </c>
      <c r="E883" t="s">
        <v>759</v>
      </c>
      <c r="F883">
        <v>95</v>
      </c>
      <c r="G883">
        <v>2.73</v>
      </c>
      <c r="H883">
        <v>35</v>
      </c>
      <c r="I883">
        <v>0</v>
      </c>
      <c r="J883" t="s">
        <v>128</v>
      </c>
      <c r="K883" s="40" t="str">
        <f t="shared" si="13"/>
        <v>GPA</v>
      </c>
    </row>
    <row r="884" spans="1:11" ht="15" customHeight="1">
      <c r="A884">
        <v>7</v>
      </c>
      <c r="B884">
        <v>1979</v>
      </c>
      <c r="C884" t="s">
        <v>20</v>
      </c>
      <c r="D884" t="s">
        <v>758</v>
      </c>
      <c r="E884" t="s">
        <v>759</v>
      </c>
      <c r="F884">
        <v>113</v>
      </c>
      <c r="G884">
        <v>0.54</v>
      </c>
      <c r="H884">
        <v>209</v>
      </c>
      <c r="I884">
        <v>35</v>
      </c>
      <c r="J884" t="s">
        <v>128</v>
      </c>
      <c r="K884" s="40" t="str">
        <f t="shared" si="13"/>
        <v>GPA</v>
      </c>
    </row>
    <row r="885" spans="1:11" ht="15" customHeight="1">
      <c r="A885">
        <v>7</v>
      </c>
      <c r="B885">
        <v>1979</v>
      </c>
      <c r="C885" t="s">
        <v>1994</v>
      </c>
      <c r="D885" t="s">
        <v>758</v>
      </c>
      <c r="E885" t="s">
        <v>759</v>
      </c>
      <c r="F885">
        <v>87</v>
      </c>
      <c r="G885">
        <v>1.26</v>
      </c>
      <c r="H885">
        <v>69</v>
      </c>
      <c r="I885">
        <v>110</v>
      </c>
      <c r="J885" t="s">
        <v>128</v>
      </c>
      <c r="K885" s="40" t="str">
        <f t="shared" si="13"/>
        <v>GPA</v>
      </c>
    </row>
    <row r="886" spans="1:11" ht="15" customHeight="1">
      <c r="A886">
        <v>7</v>
      </c>
      <c r="B886">
        <v>1979</v>
      </c>
      <c r="C886" t="s">
        <v>1994</v>
      </c>
      <c r="D886" t="s">
        <v>2462</v>
      </c>
      <c r="E886" t="s">
        <v>2463</v>
      </c>
      <c r="F886">
        <v>11424</v>
      </c>
      <c r="G886">
        <v>86</v>
      </c>
      <c r="H886">
        <v>133</v>
      </c>
      <c r="I886">
        <v>110</v>
      </c>
      <c r="J886" t="s">
        <v>128</v>
      </c>
      <c r="K886" s="40" t="str">
        <f t="shared" si="13"/>
        <v>GPA</v>
      </c>
    </row>
    <row r="887" spans="1:11" ht="15" customHeight="1">
      <c r="A887">
        <v>7</v>
      </c>
      <c r="B887">
        <v>1979</v>
      </c>
      <c r="C887" t="s">
        <v>20</v>
      </c>
      <c r="D887" t="s">
        <v>760</v>
      </c>
      <c r="E887" t="s">
        <v>761</v>
      </c>
      <c r="F887">
        <v>1798</v>
      </c>
      <c r="G887">
        <v>78.14</v>
      </c>
      <c r="H887">
        <v>23</v>
      </c>
      <c r="I887">
        <v>35</v>
      </c>
      <c r="J887" t="s">
        <v>128</v>
      </c>
      <c r="K887" s="40" t="str">
        <f t="shared" si="13"/>
        <v>GPA</v>
      </c>
    </row>
    <row r="888" spans="1:11" ht="15" customHeight="1">
      <c r="A888">
        <v>7</v>
      </c>
      <c r="B888">
        <v>1979</v>
      </c>
      <c r="C888" t="s">
        <v>1994</v>
      </c>
      <c r="D888" t="s">
        <v>2464</v>
      </c>
      <c r="E888" t="s">
        <v>2465</v>
      </c>
      <c r="F888">
        <v>12864</v>
      </c>
      <c r="G888">
        <v>123.73</v>
      </c>
      <c r="H888">
        <v>104</v>
      </c>
      <c r="I888">
        <v>110</v>
      </c>
      <c r="J888" t="s">
        <v>128</v>
      </c>
      <c r="K888" s="40" t="str">
        <f t="shared" si="13"/>
        <v>GPA</v>
      </c>
    </row>
    <row r="889" spans="1:11" ht="15" customHeight="1">
      <c r="A889">
        <v>7</v>
      </c>
      <c r="B889">
        <v>1979</v>
      </c>
      <c r="C889" t="s">
        <v>1994</v>
      </c>
      <c r="D889" t="s">
        <v>2466</v>
      </c>
      <c r="E889" t="s">
        <v>2467</v>
      </c>
      <c r="F889">
        <v>498</v>
      </c>
      <c r="G889">
        <v>12.64</v>
      </c>
      <c r="H889">
        <v>39</v>
      </c>
      <c r="I889">
        <v>110</v>
      </c>
      <c r="J889" t="s">
        <v>128</v>
      </c>
      <c r="K889" s="40" t="str">
        <f t="shared" si="13"/>
        <v>GPA</v>
      </c>
    </row>
    <row r="890" spans="1:11" ht="15" customHeight="1">
      <c r="A890">
        <v>7</v>
      </c>
      <c r="B890">
        <v>1979</v>
      </c>
      <c r="C890" t="s">
        <v>21</v>
      </c>
      <c r="D890" t="s">
        <v>762</v>
      </c>
      <c r="E890" t="s">
        <v>763</v>
      </c>
      <c r="F890">
        <v>5</v>
      </c>
      <c r="G890">
        <v>3.35</v>
      </c>
      <c r="H890">
        <v>1</v>
      </c>
      <c r="I890">
        <v>0</v>
      </c>
      <c r="J890" t="s">
        <v>128</v>
      </c>
      <c r="K890" s="40" t="str">
        <f t="shared" si="13"/>
        <v>GPA</v>
      </c>
    </row>
    <row r="891" spans="1:11" ht="15" customHeight="1">
      <c r="A891">
        <v>7</v>
      </c>
      <c r="B891">
        <v>1979</v>
      </c>
      <c r="C891" t="s">
        <v>1994</v>
      </c>
      <c r="D891" t="s">
        <v>762</v>
      </c>
      <c r="E891" t="s">
        <v>763</v>
      </c>
      <c r="F891">
        <v>2100</v>
      </c>
      <c r="G891">
        <v>39.159999999999997</v>
      </c>
      <c r="H891">
        <v>54</v>
      </c>
      <c r="I891">
        <v>110</v>
      </c>
      <c r="J891" t="s">
        <v>128</v>
      </c>
      <c r="K891" s="40" t="str">
        <f t="shared" si="13"/>
        <v>GPA</v>
      </c>
    </row>
    <row r="892" spans="1:11" ht="15" customHeight="1">
      <c r="A892">
        <v>7</v>
      </c>
      <c r="B892">
        <v>1979</v>
      </c>
      <c r="C892" t="s">
        <v>1994</v>
      </c>
      <c r="D892" t="s">
        <v>2468</v>
      </c>
      <c r="E892" t="s">
        <v>2469</v>
      </c>
      <c r="F892">
        <v>2877</v>
      </c>
      <c r="G892">
        <v>36.83</v>
      </c>
      <c r="H892">
        <v>78</v>
      </c>
      <c r="I892">
        <v>110</v>
      </c>
      <c r="J892" t="s">
        <v>128</v>
      </c>
      <c r="K892" s="40" t="str">
        <f t="shared" si="13"/>
        <v>GPA</v>
      </c>
    </row>
    <row r="893" spans="1:11" ht="15" customHeight="1">
      <c r="A893">
        <v>7</v>
      </c>
      <c r="B893">
        <v>1979</v>
      </c>
      <c r="C893" t="s">
        <v>22</v>
      </c>
      <c r="D893" t="s">
        <v>764</v>
      </c>
      <c r="E893" t="s">
        <v>765</v>
      </c>
      <c r="F893">
        <v>1882</v>
      </c>
      <c r="G893">
        <v>101.68</v>
      </c>
      <c r="H893">
        <v>19</v>
      </c>
      <c r="I893">
        <v>18</v>
      </c>
      <c r="J893" t="s">
        <v>128</v>
      </c>
      <c r="K893" s="40" t="str">
        <f t="shared" si="13"/>
        <v>GPA</v>
      </c>
    </row>
    <row r="894" spans="1:11" ht="15" customHeight="1">
      <c r="A894">
        <v>7</v>
      </c>
      <c r="B894">
        <v>1979</v>
      </c>
      <c r="C894" t="s">
        <v>19</v>
      </c>
      <c r="D894" t="s">
        <v>764</v>
      </c>
      <c r="E894" t="s">
        <v>765</v>
      </c>
      <c r="F894">
        <v>11</v>
      </c>
      <c r="G894">
        <v>2.0499999999999998</v>
      </c>
      <c r="H894">
        <v>5</v>
      </c>
      <c r="I894">
        <v>0</v>
      </c>
      <c r="J894" t="s">
        <v>128</v>
      </c>
      <c r="K894" s="40" t="str">
        <f t="shared" si="13"/>
        <v>GPA</v>
      </c>
    </row>
    <row r="895" spans="1:11" ht="15" customHeight="1">
      <c r="A895">
        <v>7</v>
      </c>
      <c r="B895">
        <v>1979</v>
      </c>
      <c r="C895" t="s">
        <v>1994</v>
      </c>
      <c r="D895" t="s">
        <v>764</v>
      </c>
      <c r="E895" t="s">
        <v>765</v>
      </c>
      <c r="F895">
        <v>1123</v>
      </c>
      <c r="G895">
        <v>10.63</v>
      </c>
      <c r="H895">
        <v>106</v>
      </c>
      <c r="I895">
        <v>110</v>
      </c>
      <c r="J895" t="s">
        <v>128</v>
      </c>
      <c r="K895" s="40" t="str">
        <f t="shared" si="13"/>
        <v>GPA</v>
      </c>
    </row>
    <row r="896" spans="1:11" ht="15" customHeight="1">
      <c r="A896">
        <v>7</v>
      </c>
      <c r="B896">
        <v>7801</v>
      </c>
      <c r="C896" t="s">
        <v>22</v>
      </c>
      <c r="D896" t="s">
        <v>766</v>
      </c>
      <c r="E896" t="s">
        <v>767</v>
      </c>
      <c r="F896">
        <v>1941</v>
      </c>
      <c r="G896">
        <v>161.75</v>
      </c>
      <c r="H896">
        <v>12</v>
      </c>
      <c r="I896">
        <v>0</v>
      </c>
      <c r="J896" t="s">
        <v>128</v>
      </c>
      <c r="K896" s="40" t="str">
        <f t="shared" si="13"/>
        <v>GPA</v>
      </c>
    </row>
    <row r="897" spans="1:11" ht="15" customHeight="1">
      <c r="A897">
        <v>7</v>
      </c>
      <c r="B897">
        <v>7801</v>
      </c>
      <c r="C897" t="s">
        <v>22</v>
      </c>
      <c r="D897" t="s">
        <v>768</v>
      </c>
      <c r="E897" t="s">
        <v>769</v>
      </c>
      <c r="F897">
        <v>1720</v>
      </c>
      <c r="G897">
        <v>188.68</v>
      </c>
      <c r="H897">
        <v>9</v>
      </c>
      <c r="I897">
        <v>0</v>
      </c>
      <c r="J897" t="s">
        <v>128</v>
      </c>
      <c r="K897" s="40" t="str">
        <f t="shared" si="13"/>
        <v>GPA</v>
      </c>
    </row>
    <row r="898" spans="1:11" ht="15" customHeight="1">
      <c r="A898">
        <v>7</v>
      </c>
      <c r="B898">
        <v>7801</v>
      </c>
      <c r="C898" t="s">
        <v>22</v>
      </c>
      <c r="D898" t="s">
        <v>770</v>
      </c>
      <c r="E898" t="s">
        <v>771</v>
      </c>
      <c r="F898">
        <v>1478</v>
      </c>
      <c r="G898">
        <v>81.38</v>
      </c>
      <c r="H898">
        <v>18</v>
      </c>
      <c r="I898">
        <v>0</v>
      </c>
      <c r="J898" t="s">
        <v>128</v>
      </c>
      <c r="K898" s="40" t="str">
        <f t="shared" ref="K898:K961" si="14">IF(J898&lt;&gt;"",IF(OR(UPPER(J898)="TERCEIRO",UPPER(J898)="TERCEIRA"),"TERCEIRA",IF(UPPER(J898)="GPA","GPA",J898)),IF(LEFT(D898,1)="T","TERCEIRA","GPA"))</f>
        <v>GPA</v>
      </c>
    </row>
    <row r="899" spans="1:11" ht="15" customHeight="1">
      <c r="A899">
        <v>7</v>
      </c>
      <c r="B899">
        <v>7801</v>
      </c>
      <c r="C899" t="s">
        <v>21</v>
      </c>
      <c r="D899" t="s">
        <v>772</v>
      </c>
      <c r="E899" t="s">
        <v>773</v>
      </c>
      <c r="F899">
        <v>11</v>
      </c>
      <c r="G899">
        <v>1.67</v>
      </c>
      <c r="H899">
        <v>7</v>
      </c>
      <c r="I899">
        <v>0</v>
      </c>
      <c r="J899" t="s">
        <v>128</v>
      </c>
      <c r="K899" s="40" t="str">
        <f t="shared" si="14"/>
        <v>GPA</v>
      </c>
    </row>
    <row r="900" spans="1:11" ht="15" customHeight="1">
      <c r="A900">
        <v>7</v>
      </c>
      <c r="B900">
        <v>7801</v>
      </c>
      <c r="C900" t="s">
        <v>20</v>
      </c>
      <c r="D900" t="s">
        <v>772</v>
      </c>
      <c r="E900" t="s">
        <v>773</v>
      </c>
      <c r="F900">
        <v>2580</v>
      </c>
      <c r="G900">
        <v>148.11000000000001</v>
      </c>
      <c r="H900">
        <v>17</v>
      </c>
      <c r="I900">
        <v>0</v>
      </c>
      <c r="J900" t="s">
        <v>128</v>
      </c>
      <c r="K900" s="40" t="str">
        <f t="shared" si="14"/>
        <v>GPA</v>
      </c>
    </row>
    <row r="901" spans="1:11" ht="15" customHeight="1">
      <c r="A901">
        <v>7</v>
      </c>
      <c r="B901">
        <v>7801</v>
      </c>
      <c r="C901" t="s">
        <v>22</v>
      </c>
      <c r="D901" t="s">
        <v>774</v>
      </c>
      <c r="E901" t="s">
        <v>775</v>
      </c>
      <c r="F901">
        <v>4042</v>
      </c>
      <c r="G901">
        <v>190.15</v>
      </c>
      <c r="H901">
        <v>21</v>
      </c>
      <c r="I901">
        <v>0</v>
      </c>
      <c r="J901" t="s">
        <v>128</v>
      </c>
      <c r="K901" s="40" t="str">
        <f t="shared" si="14"/>
        <v>GPA</v>
      </c>
    </row>
    <row r="902" spans="1:11" ht="15" customHeight="1">
      <c r="A902">
        <v>7</v>
      </c>
      <c r="B902">
        <v>7801</v>
      </c>
      <c r="C902" t="s">
        <v>22</v>
      </c>
      <c r="D902" t="s">
        <v>776</v>
      </c>
      <c r="E902" t="s">
        <v>777</v>
      </c>
      <c r="F902">
        <v>1409</v>
      </c>
      <c r="G902">
        <v>192.73</v>
      </c>
      <c r="H902">
        <v>7</v>
      </c>
      <c r="I902">
        <v>0</v>
      </c>
      <c r="J902" t="s">
        <v>128</v>
      </c>
      <c r="K902" s="40" t="str">
        <f t="shared" si="14"/>
        <v>GPA</v>
      </c>
    </row>
    <row r="903" spans="1:11" ht="15" customHeight="1">
      <c r="A903">
        <v>7</v>
      </c>
      <c r="B903">
        <v>7801</v>
      </c>
      <c r="C903" t="s">
        <v>22</v>
      </c>
      <c r="D903" t="s">
        <v>778</v>
      </c>
      <c r="E903" t="s">
        <v>779</v>
      </c>
      <c r="F903">
        <v>601</v>
      </c>
      <c r="G903">
        <v>96.49</v>
      </c>
      <c r="H903">
        <v>6</v>
      </c>
      <c r="I903">
        <v>0</v>
      </c>
      <c r="J903" t="s">
        <v>128</v>
      </c>
      <c r="K903" s="40" t="str">
        <f t="shared" si="14"/>
        <v>GPA</v>
      </c>
    </row>
    <row r="904" spans="1:11" ht="15" customHeight="1">
      <c r="A904">
        <v>7</v>
      </c>
      <c r="B904">
        <v>7801</v>
      </c>
      <c r="C904" t="s">
        <v>22</v>
      </c>
      <c r="D904" t="s">
        <v>780</v>
      </c>
      <c r="E904" t="s">
        <v>781</v>
      </c>
      <c r="F904">
        <v>1854</v>
      </c>
      <c r="G904">
        <v>162.15</v>
      </c>
      <c r="H904">
        <v>11</v>
      </c>
      <c r="I904">
        <v>0</v>
      </c>
      <c r="J904" t="s">
        <v>128</v>
      </c>
      <c r="K904" s="40" t="str">
        <f t="shared" si="14"/>
        <v>GPA</v>
      </c>
    </row>
    <row r="905" spans="1:11" ht="15" customHeight="1">
      <c r="A905">
        <v>7</v>
      </c>
      <c r="B905">
        <v>7801</v>
      </c>
      <c r="C905" t="s">
        <v>20</v>
      </c>
      <c r="D905" t="s">
        <v>782</v>
      </c>
      <c r="E905" t="s">
        <v>783</v>
      </c>
      <c r="F905">
        <v>1365</v>
      </c>
      <c r="G905">
        <v>74.040000000000006</v>
      </c>
      <c r="H905">
        <v>18</v>
      </c>
      <c r="I905">
        <v>0</v>
      </c>
      <c r="J905" t="s">
        <v>128</v>
      </c>
      <c r="K905" s="40" t="str">
        <f t="shared" si="14"/>
        <v>GPA</v>
      </c>
    </row>
    <row r="906" spans="1:11" ht="15" customHeight="1">
      <c r="A906">
        <v>7</v>
      </c>
      <c r="B906">
        <v>7801</v>
      </c>
      <c r="C906" t="s">
        <v>21</v>
      </c>
      <c r="D906" t="s">
        <v>784</v>
      </c>
      <c r="E906" t="s">
        <v>785</v>
      </c>
      <c r="F906">
        <v>12</v>
      </c>
      <c r="G906">
        <v>20.010000000000002</v>
      </c>
      <c r="H906">
        <v>1</v>
      </c>
      <c r="I906">
        <v>0</v>
      </c>
      <c r="J906" t="s">
        <v>128</v>
      </c>
      <c r="K906" s="40" t="str">
        <f t="shared" si="14"/>
        <v>GPA</v>
      </c>
    </row>
    <row r="907" spans="1:11" ht="15" customHeight="1">
      <c r="A907">
        <v>7</v>
      </c>
      <c r="B907">
        <v>7801</v>
      </c>
      <c r="C907" t="s">
        <v>20</v>
      </c>
      <c r="D907" t="s">
        <v>784</v>
      </c>
      <c r="E907" t="s">
        <v>785</v>
      </c>
      <c r="F907">
        <v>12</v>
      </c>
      <c r="G907">
        <v>12.28</v>
      </c>
      <c r="H907">
        <v>1</v>
      </c>
      <c r="I907">
        <v>0</v>
      </c>
      <c r="J907" t="s">
        <v>128</v>
      </c>
      <c r="K907" s="40" t="str">
        <f t="shared" si="14"/>
        <v>GPA</v>
      </c>
    </row>
    <row r="908" spans="1:11" ht="15" customHeight="1">
      <c r="A908">
        <v>7</v>
      </c>
      <c r="B908">
        <v>7801</v>
      </c>
      <c r="C908" t="s">
        <v>22</v>
      </c>
      <c r="D908" t="s">
        <v>786</v>
      </c>
      <c r="E908" t="s">
        <v>787</v>
      </c>
      <c r="F908">
        <v>1396</v>
      </c>
      <c r="G908">
        <v>140.63</v>
      </c>
      <c r="H908">
        <v>10</v>
      </c>
      <c r="I908">
        <v>0</v>
      </c>
      <c r="J908" t="s">
        <v>128</v>
      </c>
      <c r="K908" s="40" t="str">
        <f t="shared" si="14"/>
        <v>GPA</v>
      </c>
    </row>
    <row r="909" spans="1:11" ht="15" customHeight="1">
      <c r="A909">
        <v>7</v>
      </c>
      <c r="B909">
        <v>7801</v>
      </c>
      <c r="C909" t="s">
        <v>22</v>
      </c>
      <c r="D909" t="s">
        <v>788</v>
      </c>
      <c r="E909" t="s">
        <v>789</v>
      </c>
      <c r="F909">
        <v>1005</v>
      </c>
      <c r="G909">
        <v>105.68</v>
      </c>
      <c r="H909">
        <v>10</v>
      </c>
      <c r="I909">
        <v>0</v>
      </c>
      <c r="J909" t="s">
        <v>128</v>
      </c>
      <c r="K909" s="40" t="str">
        <f t="shared" si="14"/>
        <v>GPA</v>
      </c>
    </row>
    <row r="910" spans="1:11" ht="15" customHeight="1">
      <c r="A910">
        <v>7</v>
      </c>
      <c r="B910">
        <v>7801</v>
      </c>
      <c r="C910" t="s">
        <v>22</v>
      </c>
      <c r="D910" t="s">
        <v>790</v>
      </c>
      <c r="E910" t="s">
        <v>791</v>
      </c>
      <c r="F910">
        <v>1661</v>
      </c>
      <c r="G910">
        <v>216.22</v>
      </c>
      <c r="H910">
        <v>8</v>
      </c>
      <c r="I910">
        <v>0</v>
      </c>
      <c r="J910" t="s">
        <v>128</v>
      </c>
      <c r="K910" s="40" t="str">
        <f t="shared" si="14"/>
        <v>GPA</v>
      </c>
    </row>
    <row r="911" spans="1:11" ht="15" customHeight="1">
      <c r="A911">
        <v>7</v>
      </c>
      <c r="B911">
        <v>7801</v>
      </c>
      <c r="C911" t="s">
        <v>22</v>
      </c>
      <c r="D911" t="s">
        <v>792</v>
      </c>
      <c r="E911" t="s">
        <v>793</v>
      </c>
      <c r="F911">
        <v>1378</v>
      </c>
      <c r="G911">
        <v>92.61</v>
      </c>
      <c r="H911">
        <v>15</v>
      </c>
      <c r="I911">
        <v>0</v>
      </c>
      <c r="J911" t="s">
        <v>128</v>
      </c>
      <c r="K911" s="40" t="str">
        <f t="shared" si="14"/>
        <v>GPA</v>
      </c>
    </row>
    <row r="912" spans="1:11" ht="15" customHeight="1">
      <c r="A912">
        <v>7</v>
      </c>
      <c r="B912">
        <v>7801</v>
      </c>
      <c r="C912" t="s">
        <v>22</v>
      </c>
      <c r="D912" t="s">
        <v>794</v>
      </c>
      <c r="E912" t="s">
        <v>795</v>
      </c>
      <c r="F912">
        <v>85</v>
      </c>
      <c r="G912">
        <v>6.55</v>
      </c>
      <c r="H912">
        <v>13</v>
      </c>
      <c r="I912">
        <v>0</v>
      </c>
      <c r="J912" t="s">
        <v>128</v>
      </c>
      <c r="K912" s="40" t="str">
        <f t="shared" si="14"/>
        <v>GPA</v>
      </c>
    </row>
    <row r="913" spans="1:11" ht="15" customHeight="1">
      <c r="A913">
        <v>7</v>
      </c>
      <c r="B913">
        <v>7801</v>
      </c>
      <c r="C913" t="s">
        <v>22</v>
      </c>
      <c r="D913" t="s">
        <v>796</v>
      </c>
      <c r="E913" t="s">
        <v>797</v>
      </c>
      <c r="F913">
        <v>839</v>
      </c>
      <c r="G913">
        <v>103</v>
      </c>
      <c r="H913">
        <v>8</v>
      </c>
      <c r="I913">
        <v>0</v>
      </c>
      <c r="J913" t="s">
        <v>128</v>
      </c>
      <c r="K913" s="40" t="str">
        <f t="shared" si="14"/>
        <v>GPA</v>
      </c>
    </row>
    <row r="914" spans="1:11" ht="15" customHeight="1">
      <c r="A914">
        <v>7</v>
      </c>
      <c r="B914">
        <v>7801</v>
      </c>
      <c r="C914" t="s">
        <v>22</v>
      </c>
      <c r="D914" t="s">
        <v>798</v>
      </c>
      <c r="E914" t="s">
        <v>799</v>
      </c>
      <c r="F914">
        <v>2297</v>
      </c>
      <c r="G914">
        <v>224.28</v>
      </c>
      <c r="H914">
        <v>10</v>
      </c>
      <c r="I914">
        <v>0</v>
      </c>
      <c r="J914" t="s">
        <v>128</v>
      </c>
      <c r="K914" s="40" t="str">
        <f t="shared" si="14"/>
        <v>GPA</v>
      </c>
    </row>
    <row r="915" spans="1:11" ht="15" customHeight="1">
      <c r="A915">
        <v>7</v>
      </c>
      <c r="B915">
        <v>7801</v>
      </c>
      <c r="C915" t="s">
        <v>22</v>
      </c>
      <c r="D915" t="s">
        <v>800</v>
      </c>
      <c r="E915" t="s">
        <v>801</v>
      </c>
      <c r="F915">
        <v>974</v>
      </c>
      <c r="G915">
        <v>122.34</v>
      </c>
      <c r="H915">
        <v>8</v>
      </c>
      <c r="I915">
        <v>0</v>
      </c>
      <c r="J915" t="s">
        <v>128</v>
      </c>
      <c r="K915" s="40" t="str">
        <f t="shared" si="14"/>
        <v>GPA</v>
      </c>
    </row>
    <row r="916" spans="1:11" ht="15" customHeight="1">
      <c r="A916">
        <v>7</v>
      </c>
      <c r="B916">
        <v>7801</v>
      </c>
      <c r="C916" t="s">
        <v>22</v>
      </c>
      <c r="D916" t="s">
        <v>802</v>
      </c>
      <c r="E916" t="s">
        <v>803</v>
      </c>
      <c r="F916">
        <v>4857</v>
      </c>
      <c r="G916">
        <v>209.67</v>
      </c>
      <c r="H916">
        <v>23</v>
      </c>
      <c r="I916">
        <v>0</v>
      </c>
      <c r="J916" t="s">
        <v>128</v>
      </c>
      <c r="K916" s="40" t="str">
        <f t="shared" si="14"/>
        <v>GPA</v>
      </c>
    </row>
    <row r="917" spans="1:11" ht="15" customHeight="1">
      <c r="A917">
        <v>7</v>
      </c>
      <c r="B917">
        <v>7801</v>
      </c>
      <c r="C917" t="s">
        <v>20</v>
      </c>
      <c r="D917" t="s">
        <v>804</v>
      </c>
      <c r="E917" t="s">
        <v>805</v>
      </c>
      <c r="F917">
        <v>2105</v>
      </c>
      <c r="G917">
        <v>103.36</v>
      </c>
      <c r="H917">
        <v>20</v>
      </c>
      <c r="I917">
        <v>0</v>
      </c>
      <c r="J917" t="s">
        <v>128</v>
      </c>
      <c r="K917" s="40" t="str">
        <f t="shared" si="14"/>
        <v>GPA</v>
      </c>
    </row>
    <row r="918" spans="1:11" ht="15" customHeight="1">
      <c r="A918">
        <v>7</v>
      </c>
      <c r="B918">
        <v>7801</v>
      </c>
      <c r="C918" t="s">
        <v>22</v>
      </c>
      <c r="D918" t="s">
        <v>806</v>
      </c>
      <c r="E918" t="s">
        <v>807</v>
      </c>
      <c r="F918">
        <v>1788</v>
      </c>
      <c r="G918">
        <v>175.69</v>
      </c>
      <c r="H918">
        <v>10</v>
      </c>
      <c r="I918">
        <v>0</v>
      </c>
      <c r="J918" t="s">
        <v>128</v>
      </c>
      <c r="K918" s="40" t="str">
        <f t="shared" si="14"/>
        <v>GPA</v>
      </c>
    </row>
    <row r="919" spans="1:11" ht="15" customHeight="1">
      <c r="A919">
        <v>7</v>
      </c>
      <c r="B919">
        <v>7801</v>
      </c>
      <c r="C919" t="s">
        <v>22</v>
      </c>
      <c r="D919" t="s">
        <v>808</v>
      </c>
      <c r="E919" t="s">
        <v>809</v>
      </c>
      <c r="F919">
        <v>1303</v>
      </c>
      <c r="G919">
        <v>122.83</v>
      </c>
      <c r="H919">
        <v>11</v>
      </c>
      <c r="I919">
        <v>0</v>
      </c>
      <c r="J919" t="s">
        <v>128</v>
      </c>
      <c r="K919" s="40" t="str">
        <f t="shared" si="14"/>
        <v>GPA</v>
      </c>
    </row>
    <row r="920" spans="1:11" ht="15" customHeight="1">
      <c r="A920">
        <v>7</v>
      </c>
      <c r="B920">
        <v>7801</v>
      </c>
      <c r="C920" t="s">
        <v>22</v>
      </c>
      <c r="D920" t="s">
        <v>810</v>
      </c>
      <c r="E920" t="s">
        <v>811</v>
      </c>
      <c r="F920">
        <v>1984</v>
      </c>
      <c r="G920">
        <v>188.94</v>
      </c>
      <c r="H920">
        <v>11</v>
      </c>
      <c r="I920">
        <v>0</v>
      </c>
      <c r="J920" t="s">
        <v>128</v>
      </c>
      <c r="K920" s="40" t="str">
        <f t="shared" si="14"/>
        <v>GPA</v>
      </c>
    </row>
    <row r="921" spans="1:11" ht="15" customHeight="1">
      <c r="A921">
        <v>7</v>
      </c>
      <c r="B921">
        <v>7801</v>
      </c>
      <c r="C921" t="s">
        <v>20</v>
      </c>
      <c r="D921" t="s">
        <v>812</v>
      </c>
      <c r="E921" t="s">
        <v>813</v>
      </c>
      <c r="F921">
        <v>609</v>
      </c>
      <c r="G921">
        <v>32.340000000000003</v>
      </c>
      <c r="H921">
        <v>19</v>
      </c>
      <c r="I921">
        <v>0</v>
      </c>
      <c r="J921" t="s">
        <v>128</v>
      </c>
      <c r="K921" s="40" t="str">
        <f t="shared" si="14"/>
        <v>GPA</v>
      </c>
    </row>
    <row r="922" spans="1:11" ht="15" customHeight="1">
      <c r="A922">
        <v>7</v>
      </c>
      <c r="B922">
        <v>7801</v>
      </c>
      <c r="C922" t="s">
        <v>20</v>
      </c>
      <c r="D922" t="s">
        <v>814</v>
      </c>
      <c r="E922" t="s">
        <v>815</v>
      </c>
      <c r="F922">
        <v>222</v>
      </c>
      <c r="G922">
        <v>46.69</v>
      </c>
      <c r="H922">
        <v>5</v>
      </c>
      <c r="I922">
        <v>0</v>
      </c>
      <c r="J922" t="s">
        <v>128</v>
      </c>
      <c r="K922" s="40" t="str">
        <f t="shared" si="14"/>
        <v>GPA</v>
      </c>
    </row>
    <row r="923" spans="1:11" ht="15" customHeight="1">
      <c r="A923">
        <v>7</v>
      </c>
      <c r="B923">
        <v>7801</v>
      </c>
      <c r="C923" t="s">
        <v>20</v>
      </c>
      <c r="D923" t="s">
        <v>816</v>
      </c>
      <c r="E923" t="s">
        <v>817</v>
      </c>
      <c r="F923">
        <v>98</v>
      </c>
      <c r="G923">
        <v>7.98</v>
      </c>
      <c r="H923">
        <v>12</v>
      </c>
      <c r="I923">
        <v>0</v>
      </c>
      <c r="J923" t="s">
        <v>128</v>
      </c>
      <c r="K923" s="40" t="str">
        <f t="shared" si="14"/>
        <v>GPA</v>
      </c>
    </row>
    <row r="924" spans="1:11" ht="15" customHeight="1">
      <c r="A924">
        <v>7</v>
      </c>
      <c r="B924">
        <v>7801</v>
      </c>
      <c r="C924" t="s">
        <v>19</v>
      </c>
      <c r="D924" t="s">
        <v>818</v>
      </c>
      <c r="E924" t="s">
        <v>819</v>
      </c>
      <c r="F924">
        <v>387</v>
      </c>
      <c r="G924">
        <v>45.97</v>
      </c>
      <c r="H924">
        <v>8</v>
      </c>
      <c r="I924">
        <v>0</v>
      </c>
      <c r="J924" t="s">
        <v>128</v>
      </c>
      <c r="K924" s="40" t="str">
        <f t="shared" si="14"/>
        <v>GPA</v>
      </c>
    </row>
    <row r="925" spans="1:11" ht="15" customHeight="1">
      <c r="A925">
        <v>7</v>
      </c>
      <c r="B925">
        <v>7801</v>
      </c>
      <c r="C925" t="s">
        <v>21</v>
      </c>
      <c r="D925" t="s">
        <v>818</v>
      </c>
      <c r="E925" t="s">
        <v>819</v>
      </c>
      <c r="F925">
        <v>22</v>
      </c>
      <c r="G925">
        <v>14.01</v>
      </c>
      <c r="H925">
        <v>2</v>
      </c>
      <c r="I925">
        <v>0</v>
      </c>
      <c r="J925" t="s">
        <v>128</v>
      </c>
      <c r="K925" s="40" t="str">
        <f t="shared" si="14"/>
        <v>GPA</v>
      </c>
    </row>
    <row r="926" spans="1:11" ht="15" customHeight="1">
      <c r="A926">
        <v>7</v>
      </c>
      <c r="B926">
        <v>7801</v>
      </c>
      <c r="C926" t="s">
        <v>22</v>
      </c>
      <c r="D926" t="s">
        <v>820</v>
      </c>
      <c r="E926" t="s">
        <v>821</v>
      </c>
      <c r="F926">
        <v>1429</v>
      </c>
      <c r="G926">
        <v>170.18</v>
      </c>
      <c r="H926">
        <v>8</v>
      </c>
      <c r="I926">
        <v>0</v>
      </c>
      <c r="J926" t="s">
        <v>128</v>
      </c>
      <c r="K926" s="40" t="str">
        <f t="shared" si="14"/>
        <v>GPA</v>
      </c>
    </row>
    <row r="927" spans="1:11" ht="15" customHeight="1">
      <c r="A927">
        <v>7</v>
      </c>
      <c r="B927">
        <v>7801</v>
      </c>
      <c r="C927" t="s">
        <v>22</v>
      </c>
      <c r="D927" t="s">
        <v>822</v>
      </c>
      <c r="E927" t="s">
        <v>823</v>
      </c>
      <c r="F927">
        <v>3064</v>
      </c>
      <c r="G927">
        <v>206.71</v>
      </c>
      <c r="H927">
        <v>15</v>
      </c>
      <c r="I927">
        <v>0</v>
      </c>
      <c r="J927" t="s">
        <v>128</v>
      </c>
      <c r="K927" s="40" t="str">
        <f t="shared" si="14"/>
        <v>GPA</v>
      </c>
    </row>
    <row r="928" spans="1:11" ht="15" customHeight="1">
      <c r="A928">
        <v>7</v>
      </c>
      <c r="B928">
        <v>7801</v>
      </c>
      <c r="C928" t="s">
        <v>20</v>
      </c>
      <c r="D928" t="s">
        <v>824</v>
      </c>
      <c r="E928" t="s">
        <v>825</v>
      </c>
      <c r="F928">
        <v>585</v>
      </c>
      <c r="G928">
        <v>63.42</v>
      </c>
      <c r="H928">
        <v>9</v>
      </c>
      <c r="I928">
        <v>0</v>
      </c>
      <c r="J928" t="s">
        <v>128</v>
      </c>
      <c r="K928" s="40" t="str">
        <f t="shared" si="14"/>
        <v>GPA</v>
      </c>
    </row>
    <row r="929" spans="1:11" ht="15" customHeight="1">
      <c r="A929">
        <v>7</v>
      </c>
      <c r="B929">
        <v>7801</v>
      </c>
      <c r="C929" t="s">
        <v>22</v>
      </c>
      <c r="D929" t="s">
        <v>826</v>
      </c>
      <c r="E929" t="s">
        <v>827</v>
      </c>
      <c r="F929">
        <v>1922</v>
      </c>
      <c r="G929">
        <v>200.83</v>
      </c>
      <c r="H929">
        <v>10</v>
      </c>
      <c r="I929">
        <v>0</v>
      </c>
      <c r="J929" t="s">
        <v>128</v>
      </c>
      <c r="K929" s="40" t="str">
        <f t="shared" si="14"/>
        <v>GPA</v>
      </c>
    </row>
    <row r="930" spans="1:11" ht="15" customHeight="1">
      <c r="A930">
        <v>7</v>
      </c>
      <c r="B930">
        <v>7801</v>
      </c>
      <c r="C930" t="s">
        <v>22</v>
      </c>
      <c r="D930" t="s">
        <v>828</v>
      </c>
      <c r="E930" t="s">
        <v>829</v>
      </c>
      <c r="F930">
        <v>1755</v>
      </c>
      <c r="G930">
        <v>160.01</v>
      </c>
      <c r="H930">
        <v>11</v>
      </c>
      <c r="I930">
        <v>0</v>
      </c>
      <c r="J930" t="s">
        <v>128</v>
      </c>
      <c r="K930" s="40" t="str">
        <f t="shared" si="14"/>
        <v>GPA</v>
      </c>
    </row>
    <row r="931" spans="1:11" ht="15" customHeight="1">
      <c r="A931">
        <v>7</v>
      </c>
      <c r="B931">
        <v>7801</v>
      </c>
      <c r="C931" t="s">
        <v>22</v>
      </c>
      <c r="D931" t="s">
        <v>830</v>
      </c>
      <c r="E931" t="s">
        <v>831</v>
      </c>
      <c r="F931">
        <v>203</v>
      </c>
      <c r="G931">
        <v>32.07</v>
      </c>
      <c r="H931">
        <v>6</v>
      </c>
      <c r="I931">
        <v>0</v>
      </c>
      <c r="J931" t="s">
        <v>128</v>
      </c>
      <c r="K931" s="40" t="str">
        <f t="shared" si="14"/>
        <v>GPA</v>
      </c>
    </row>
    <row r="932" spans="1:11" ht="15" customHeight="1">
      <c r="A932">
        <v>7</v>
      </c>
      <c r="B932">
        <v>7801</v>
      </c>
      <c r="C932" t="s">
        <v>22</v>
      </c>
      <c r="D932" t="s">
        <v>832</v>
      </c>
      <c r="E932" t="s">
        <v>833</v>
      </c>
      <c r="F932">
        <v>1669</v>
      </c>
      <c r="G932">
        <v>192.44</v>
      </c>
      <c r="H932">
        <v>9</v>
      </c>
      <c r="I932">
        <v>0</v>
      </c>
      <c r="J932" t="s">
        <v>128</v>
      </c>
      <c r="K932" s="40" t="str">
        <f t="shared" si="14"/>
        <v>GPA</v>
      </c>
    </row>
    <row r="933" spans="1:11" ht="15" customHeight="1">
      <c r="A933">
        <v>7</v>
      </c>
      <c r="B933">
        <v>7801</v>
      </c>
      <c r="C933" t="s">
        <v>19</v>
      </c>
      <c r="D933" t="s">
        <v>834</v>
      </c>
      <c r="E933" t="s">
        <v>835</v>
      </c>
      <c r="F933">
        <v>24</v>
      </c>
      <c r="G933">
        <v>2.64</v>
      </c>
      <c r="H933">
        <v>9</v>
      </c>
      <c r="I933">
        <v>0</v>
      </c>
      <c r="J933" t="s">
        <v>128</v>
      </c>
      <c r="K933" s="40" t="str">
        <f t="shared" si="14"/>
        <v>GPA</v>
      </c>
    </row>
    <row r="934" spans="1:11" ht="15" customHeight="1">
      <c r="A934">
        <v>7</v>
      </c>
      <c r="B934">
        <v>7801</v>
      </c>
      <c r="C934" t="s">
        <v>21</v>
      </c>
      <c r="D934" t="s">
        <v>834</v>
      </c>
      <c r="E934" t="s">
        <v>835</v>
      </c>
      <c r="F934">
        <v>18</v>
      </c>
      <c r="G934">
        <v>5.22</v>
      </c>
      <c r="H934">
        <v>3</v>
      </c>
      <c r="I934">
        <v>0</v>
      </c>
      <c r="J934" t="s">
        <v>128</v>
      </c>
      <c r="K934" s="40" t="str">
        <f t="shared" si="14"/>
        <v>GPA</v>
      </c>
    </row>
    <row r="935" spans="1:11" ht="15" customHeight="1">
      <c r="A935">
        <v>7</v>
      </c>
      <c r="B935">
        <v>7801</v>
      </c>
      <c r="C935" t="s">
        <v>20</v>
      </c>
      <c r="D935" t="s">
        <v>834</v>
      </c>
      <c r="E935" t="s">
        <v>835</v>
      </c>
      <c r="F935">
        <v>582</v>
      </c>
      <c r="G935">
        <v>62.23</v>
      </c>
      <c r="H935">
        <v>9</v>
      </c>
      <c r="I935">
        <v>0</v>
      </c>
      <c r="J935" t="s">
        <v>128</v>
      </c>
      <c r="K935" s="40" t="str">
        <f t="shared" si="14"/>
        <v>GPA</v>
      </c>
    </row>
    <row r="936" spans="1:11" ht="15" customHeight="1">
      <c r="A936">
        <v>7</v>
      </c>
      <c r="B936">
        <v>7801</v>
      </c>
      <c r="C936" t="s">
        <v>19</v>
      </c>
      <c r="D936" t="s">
        <v>836</v>
      </c>
      <c r="E936" t="s">
        <v>837</v>
      </c>
      <c r="F936">
        <v>121</v>
      </c>
      <c r="G936">
        <v>27.93</v>
      </c>
      <c r="H936">
        <v>4</v>
      </c>
      <c r="I936">
        <v>0</v>
      </c>
      <c r="J936" t="s">
        <v>128</v>
      </c>
      <c r="K936" s="40" t="str">
        <f t="shared" si="14"/>
        <v>GPA</v>
      </c>
    </row>
    <row r="937" spans="1:11" ht="15" customHeight="1">
      <c r="A937">
        <v>7</v>
      </c>
      <c r="B937">
        <v>7801</v>
      </c>
      <c r="C937" t="s">
        <v>22</v>
      </c>
      <c r="D937" t="s">
        <v>838</v>
      </c>
      <c r="E937" t="s">
        <v>839</v>
      </c>
      <c r="F937">
        <v>2779</v>
      </c>
      <c r="G937">
        <v>191.07</v>
      </c>
      <c r="H937">
        <v>15</v>
      </c>
      <c r="I937">
        <v>0</v>
      </c>
      <c r="J937" t="s">
        <v>128</v>
      </c>
      <c r="K937" s="40" t="str">
        <f t="shared" si="14"/>
        <v>GPA</v>
      </c>
    </row>
    <row r="938" spans="1:11" ht="15" customHeight="1">
      <c r="A938">
        <v>7</v>
      </c>
      <c r="B938">
        <v>7801</v>
      </c>
      <c r="C938" t="s">
        <v>22</v>
      </c>
      <c r="D938" t="s">
        <v>840</v>
      </c>
      <c r="E938" t="s">
        <v>841</v>
      </c>
      <c r="F938">
        <v>1486</v>
      </c>
      <c r="G938">
        <v>181.68</v>
      </c>
      <c r="H938">
        <v>8</v>
      </c>
      <c r="I938">
        <v>0</v>
      </c>
      <c r="J938" t="s">
        <v>128</v>
      </c>
      <c r="K938" s="40" t="str">
        <f t="shared" si="14"/>
        <v>GPA</v>
      </c>
    </row>
    <row r="939" spans="1:11" ht="15" customHeight="1">
      <c r="A939">
        <v>7</v>
      </c>
      <c r="B939">
        <v>7801</v>
      </c>
      <c r="C939" t="s">
        <v>22</v>
      </c>
      <c r="D939" t="s">
        <v>842</v>
      </c>
      <c r="E939" t="s">
        <v>843</v>
      </c>
      <c r="F939">
        <v>2548</v>
      </c>
      <c r="G939">
        <v>165.39</v>
      </c>
      <c r="H939">
        <v>15</v>
      </c>
      <c r="I939">
        <v>0</v>
      </c>
      <c r="J939" t="s">
        <v>128</v>
      </c>
      <c r="K939" s="40" t="str">
        <f t="shared" si="14"/>
        <v>GPA</v>
      </c>
    </row>
    <row r="940" spans="1:11" ht="15" customHeight="1">
      <c r="A940">
        <v>7</v>
      </c>
      <c r="B940">
        <v>7801</v>
      </c>
      <c r="C940" t="s">
        <v>20</v>
      </c>
      <c r="D940" t="s">
        <v>844</v>
      </c>
      <c r="E940" t="s">
        <v>845</v>
      </c>
      <c r="F940">
        <v>368</v>
      </c>
      <c r="G940">
        <v>40.020000000000003</v>
      </c>
      <c r="H940">
        <v>9</v>
      </c>
      <c r="I940">
        <v>0</v>
      </c>
      <c r="J940" t="s">
        <v>128</v>
      </c>
      <c r="K940" s="40" t="str">
        <f t="shared" si="14"/>
        <v>GPA</v>
      </c>
    </row>
    <row r="941" spans="1:11" ht="15" customHeight="1">
      <c r="A941">
        <v>7</v>
      </c>
      <c r="B941">
        <v>7801</v>
      </c>
      <c r="C941" t="s">
        <v>20</v>
      </c>
      <c r="D941" t="s">
        <v>846</v>
      </c>
      <c r="E941" t="s">
        <v>847</v>
      </c>
      <c r="F941">
        <v>3502</v>
      </c>
      <c r="G941">
        <v>157.74</v>
      </c>
      <c r="H941">
        <v>22</v>
      </c>
      <c r="I941">
        <v>0</v>
      </c>
      <c r="J941" t="s">
        <v>128</v>
      </c>
      <c r="K941" s="40" t="str">
        <f t="shared" si="14"/>
        <v>GPA</v>
      </c>
    </row>
    <row r="942" spans="1:11" ht="15" customHeight="1">
      <c r="A942">
        <v>7</v>
      </c>
      <c r="B942">
        <v>7801</v>
      </c>
      <c r="C942" t="s">
        <v>22</v>
      </c>
      <c r="D942" t="s">
        <v>848</v>
      </c>
      <c r="E942" t="s">
        <v>849</v>
      </c>
      <c r="F942">
        <v>5981</v>
      </c>
      <c r="G942">
        <v>171.75</v>
      </c>
      <c r="H942">
        <v>35</v>
      </c>
      <c r="I942">
        <v>0</v>
      </c>
      <c r="J942" t="s">
        <v>128</v>
      </c>
      <c r="K942" s="40" t="str">
        <f t="shared" si="14"/>
        <v>GPA</v>
      </c>
    </row>
    <row r="943" spans="1:11" ht="15" customHeight="1">
      <c r="A943">
        <v>7</v>
      </c>
      <c r="B943">
        <v>7801</v>
      </c>
      <c r="C943" t="s">
        <v>22</v>
      </c>
      <c r="D943" t="s">
        <v>850</v>
      </c>
      <c r="E943" t="s">
        <v>851</v>
      </c>
      <c r="F943">
        <v>1397</v>
      </c>
      <c r="G943">
        <v>174.42</v>
      </c>
      <c r="H943">
        <v>8</v>
      </c>
      <c r="I943">
        <v>0</v>
      </c>
      <c r="J943" t="s">
        <v>128</v>
      </c>
      <c r="K943" s="40" t="str">
        <f t="shared" si="14"/>
        <v>GPA</v>
      </c>
    </row>
    <row r="944" spans="1:11" ht="15" customHeight="1">
      <c r="A944">
        <v>7</v>
      </c>
      <c r="B944">
        <v>7801</v>
      </c>
      <c r="C944" t="s">
        <v>22</v>
      </c>
      <c r="D944" t="s">
        <v>852</v>
      </c>
      <c r="E944" t="s">
        <v>853</v>
      </c>
      <c r="F944">
        <v>278</v>
      </c>
      <c r="G944">
        <v>28.23</v>
      </c>
      <c r="H944">
        <v>10</v>
      </c>
      <c r="I944">
        <v>0</v>
      </c>
      <c r="J944" t="s">
        <v>128</v>
      </c>
      <c r="K944" s="40" t="str">
        <f t="shared" si="14"/>
        <v>GPA</v>
      </c>
    </row>
    <row r="945" spans="1:11" ht="15" customHeight="1">
      <c r="A945">
        <v>7</v>
      </c>
      <c r="B945">
        <v>7801</v>
      </c>
      <c r="C945" t="s">
        <v>22</v>
      </c>
      <c r="D945" t="s">
        <v>854</v>
      </c>
      <c r="E945" t="s">
        <v>855</v>
      </c>
      <c r="F945">
        <v>1674</v>
      </c>
      <c r="G945">
        <v>109.49</v>
      </c>
      <c r="H945">
        <v>15</v>
      </c>
      <c r="I945">
        <v>0</v>
      </c>
      <c r="J945" t="s">
        <v>128</v>
      </c>
      <c r="K945" s="40" t="str">
        <f t="shared" si="14"/>
        <v>GPA</v>
      </c>
    </row>
    <row r="946" spans="1:11" ht="15" customHeight="1">
      <c r="A946">
        <v>7</v>
      </c>
      <c r="B946">
        <v>7801</v>
      </c>
      <c r="C946" t="s">
        <v>20</v>
      </c>
      <c r="D946" t="s">
        <v>854</v>
      </c>
      <c r="E946" t="s">
        <v>855</v>
      </c>
      <c r="F946">
        <v>78</v>
      </c>
      <c r="G946">
        <v>2.62</v>
      </c>
      <c r="H946">
        <v>30</v>
      </c>
      <c r="I946">
        <v>0</v>
      </c>
      <c r="J946" t="s">
        <v>128</v>
      </c>
      <c r="K946" s="40" t="str">
        <f t="shared" si="14"/>
        <v>GPA</v>
      </c>
    </row>
    <row r="947" spans="1:11" ht="15" customHeight="1">
      <c r="A947">
        <v>7</v>
      </c>
      <c r="B947">
        <v>7801</v>
      </c>
      <c r="C947" t="s">
        <v>21</v>
      </c>
      <c r="D947" t="s">
        <v>856</v>
      </c>
      <c r="E947" t="s">
        <v>857</v>
      </c>
      <c r="F947">
        <v>259</v>
      </c>
      <c r="G947">
        <v>76.16</v>
      </c>
      <c r="H947">
        <v>3</v>
      </c>
      <c r="I947">
        <v>0</v>
      </c>
      <c r="J947" t="s">
        <v>128</v>
      </c>
      <c r="K947" s="40" t="str">
        <f t="shared" si="14"/>
        <v>GPA</v>
      </c>
    </row>
    <row r="948" spans="1:11" ht="15" customHeight="1">
      <c r="A948">
        <v>7</v>
      </c>
      <c r="B948">
        <v>7801</v>
      </c>
      <c r="C948" t="s">
        <v>20</v>
      </c>
      <c r="D948" t="s">
        <v>856</v>
      </c>
      <c r="E948" t="s">
        <v>857</v>
      </c>
      <c r="F948">
        <v>11</v>
      </c>
      <c r="G948">
        <v>16.440000000000001</v>
      </c>
      <c r="H948">
        <v>1</v>
      </c>
      <c r="I948">
        <v>0</v>
      </c>
      <c r="J948" t="s">
        <v>128</v>
      </c>
      <c r="K948" s="40" t="str">
        <f t="shared" si="14"/>
        <v>GPA</v>
      </c>
    </row>
    <row r="949" spans="1:11" ht="15" customHeight="1">
      <c r="A949">
        <v>7</v>
      </c>
      <c r="B949">
        <v>7801</v>
      </c>
      <c r="C949" t="s">
        <v>19</v>
      </c>
      <c r="D949" t="s">
        <v>858</v>
      </c>
      <c r="E949" t="s">
        <v>859</v>
      </c>
      <c r="F949">
        <v>135</v>
      </c>
      <c r="G949">
        <v>28.45</v>
      </c>
      <c r="H949">
        <v>5</v>
      </c>
      <c r="I949">
        <v>0</v>
      </c>
      <c r="J949" t="s">
        <v>128</v>
      </c>
      <c r="K949" s="40" t="str">
        <f t="shared" si="14"/>
        <v>GPA</v>
      </c>
    </row>
    <row r="950" spans="1:11" ht="15" customHeight="1">
      <c r="A950">
        <v>7</v>
      </c>
      <c r="B950">
        <v>7801</v>
      </c>
      <c r="C950" t="s">
        <v>1994</v>
      </c>
      <c r="D950" t="s">
        <v>858</v>
      </c>
      <c r="E950" t="s">
        <v>859</v>
      </c>
      <c r="F950">
        <v>154</v>
      </c>
      <c r="G950">
        <v>3.56</v>
      </c>
      <c r="H950">
        <v>43</v>
      </c>
      <c r="I950">
        <v>0</v>
      </c>
      <c r="J950" t="s">
        <v>128</v>
      </c>
      <c r="K950" s="40" t="str">
        <f t="shared" si="14"/>
        <v>GPA</v>
      </c>
    </row>
    <row r="951" spans="1:11" ht="15" customHeight="1">
      <c r="A951">
        <v>7</v>
      </c>
      <c r="B951">
        <v>7801</v>
      </c>
      <c r="C951" t="s">
        <v>22</v>
      </c>
      <c r="D951" t="s">
        <v>860</v>
      </c>
      <c r="E951" t="s">
        <v>861</v>
      </c>
      <c r="F951">
        <v>1364</v>
      </c>
      <c r="G951">
        <v>146.54</v>
      </c>
      <c r="H951">
        <v>9</v>
      </c>
      <c r="I951">
        <v>0</v>
      </c>
      <c r="J951" t="s">
        <v>128</v>
      </c>
      <c r="K951" s="40" t="str">
        <f t="shared" si="14"/>
        <v>GPA</v>
      </c>
    </row>
    <row r="952" spans="1:11" ht="15" customHeight="1">
      <c r="A952">
        <v>7</v>
      </c>
      <c r="B952">
        <v>7801</v>
      </c>
      <c r="C952" t="s">
        <v>1994</v>
      </c>
      <c r="D952" t="s">
        <v>2470</v>
      </c>
      <c r="E952" t="s">
        <v>2471</v>
      </c>
      <c r="F952">
        <v>1</v>
      </c>
      <c r="G952">
        <v>6.31</v>
      </c>
      <c r="H952">
        <v>0</v>
      </c>
      <c r="I952">
        <v>0</v>
      </c>
      <c r="J952" t="s">
        <v>128</v>
      </c>
      <c r="K952" s="40" t="str">
        <f t="shared" si="14"/>
        <v>GPA</v>
      </c>
    </row>
    <row r="953" spans="1:11" ht="15" customHeight="1">
      <c r="A953">
        <v>7</v>
      </c>
      <c r="B953">
        <v>7801</v>
      </c>
      <c r="C953" t="s">
        <v>22</v>
      </c>
      <c r="D953" t="s">
        <v>862</v>
      </c>
      <c r="E953" t="s">
        <v>863</v>
      </c>
      <c r="F953">
        <v>328</v>
      </c>
      <c r="G953">
        <v>35.64</v>
      </c>
      <c r="H953">
        <v>9</v>
      </c>
      <c r="I953">
        <v>0</v>
      </c>
      <c r="J953" t="s">
        <v>128</v>
      </c>
      <c r="K953" s="40" t="str">
        <f t="shared" si="14"/>
        <v>GPA</v>
      </c>
    </row>
    <row r="954" spans="1:11" ht="15" customHeight="1">
      <c r="A954">
        <v>7</v>
      </c>
      <c r="B954">
        <v>7801</v>
      </c>
      <c r="C954" t="s">
        <v>22</v>
      </c>
      <c r="D954" t="s">
        <v>864</v>
      </c>
      <c r="E954" t="s">
        <v>865</v>
      </c>
      <c r="F954">
        <v>160</v>
      </c>
      <c r="G954">
        <v>25.92</v>
      </c>
      <c r="H954">
        <v>6</v>
      </c>
      <c r="I954">
        <v>0</v>
      </c>
      <c r="J954" t="s">
        <v>128</v>
      </c>
      <c r="K954" s="40" t="str">
        <f t="shared" si="14"/>
        <v>GPA</v>
      </c>
    </row>
    <row r="955" spans="1:11" ht="15" customHeight="1">
      <c r="A955">
        <v>7</v>
      </c>
      <c r="B955">
        <v>7801</v>
      </c>
      <c r="C955" t="s">
        <v>22</v>
      </c>
      <c r="D955" t="s">
        <v>866</v>
      </c>
      <c r="E955" t="s">
        <v>867</v>
      </c>
      <c r="F955">
        <v>2318</v>
      </c>
      <c r="G955">
        <v>173.49</v>
      </c>
      <c r="H955">
        <v>13</v>
      </c>
      <c r="I955">
        <v>0</v>
      </c>
      <c r="J955" t="s">
        <v>128</v>
      </c>
      <c r="K955" s="40" t="str">
        <f t="shared" si="14"/>
        <v>GPA</v>
      </c>
    </row>
    <row r="956" spans="1:11" ht="15" customHeight="1">
      <c r="A956">
        <v>7</v>
      </c>
      <c r="B956">
        <v>7801</v>
      </c>
      <c r="C956" t="s">
        <v>22</v>
      </c>
      <c r="D956" t="s">
        <v>868</v>
      </c>
      <c r="E956" t="s">
        <v>869</v>
      </c>
      <c r="F956">
        <v>922</v>
      </c>
      <c r="G956">
        <v>142.16999999999999</v>
      </c>
      <c r="H956">
        <v>6</v>
      </c>
      <c r="I956">
        <v>0</v>
      </c>
      <c r="J956" t="s">
        <v>128</v>
      </c>
      <c r="K956" s="40" t="str">
        <f t="shared" si="14"/>
        <v>GPA</v>
      </c>
    </row>
    <row r="957" spans="1:11" ht="15" customHeight="1">
      <c r="A957">
        <v>7</v>
      </c>
      <c r="B957">
        <v>7801</v>
      </c>
      <c r="C957" t="s">
        <v>22</v>
      </c>
      <c r="D957" t="s">
        <v>870</v>
      </c>
      <c r="E957" t="s">
        <v>871</v>
      </c>
      <c r="F957">
        <v>986</v>
      </c>
      <c r="G957">
        <v>177.41</v>
      </c>
      <c r="H957">
        <v>6</v>
      </c>
      <c r="I957">
        <v>0</v>
      </c>
      <c r="J957" t="s">
        <v>128</v>
      </c>
      <c r="K957" s="40" t="str">
        <f t="shared" si="14"/>
        <v>GPA</v>
      </c>
    </row>
    <row r="958" spans="1:11" ht="15" customHeight="1">
      <c r="A958">
        <v>7</v>
      </c>
      <c r="B958">
        <v>7801</v>
      </c>
      <c r="C958" t="s">
        <v>22</v>
      </c>
      <c r="D958" t="s">
        <v>872</v>
      </c>
      <c r="E958" t="s">
        <v>873</v>
      </c>
      <c r="F958">
        <v>1937</v>
      </c>
      <c r="G958">
        <v>196.52</v>
      </c>
      <c r="H958">
        <v>10</v>
      </c>
      <c r="I958">
        <v>0</v>
      </c>
      <c r="J958" t="s">
        <v>128</v>
      </c>
      <c r="K958" s="40" t="str">
        <f t="shared" si="14"/>
        <v>GPA</v>
      </c>
    </row>
    <row r="959" spans="1:11" ht="15" customHeight="1">
      <c r="A959">
        <v>7</v>
      </c>
      <c r="B959">
        <v>7801</v>
      </c>
      <c r="C959" t="s">
        <v>22</v>
      </c>
      <c r="D959" t="s">
        <v>874</v>
      </c>
      <c r="E959" t="s">
        <v>875</v>
      </c>
      <c r="F959">
        <v>1023</v>
      </c>
      <c r="G959">
        <v>125.45</v>
      </c>
      <c r="H959">
        <v>8</v>
      </c>
      <c r="I959">
        <v>0</v>
      </c>
      <c r="J959" t="s">
        <v>128</v>
      </c>
      <c r="K959" s="40" t="str">
        <f t="shared" si="14"/>
        <v>GPA</v>
      </c>
    </row>
    <row r="960" spans="1:11" ht="15" customHeight="1">
      <c r="A960">
        <v>7</v>
      </c>
      <c r="B960">
        <v>7801</v>
      </c>
      <c r="C960" t="s">
        <v>22</v>
      </c>
      <c r="D960" t="s">
        <v>876</v>
      </c>
      <c r="E960" t="s">
        <v>877</v>
      </c>
      <c r="F960">
        <v>67</v>
      </c>
      <c r="G960">
        <v>5.68</v>
      </c>
      <c r="H960">
        <v>12</v>
      </c>
      <c r="I960">
        <v>0</v>
      </c>
      <c r="J960" t="s">
        <v>128</v>
      </c>
      <c r="K960" s="40" t="str">
        <f t="shared" si="14"/>
        <v>GPA</v>
      </c>
    </row>
    <row r="961" spans="1:11" ht="15" customHeight="1">
      <c r="A961">
        <v>7</v>
      </c>
      <c r="B961">
        <v>7801</v>
      </c>
      <c r="C961" t="s">
        <v>1994</v>
      </c>
      <c r="D961" t="s">
        <v>2472</v>
      </c>
      <c r="E961" t="s">
        <v>2473</v>
      </c>
      <c r="F961">
        <v>22</v>
      </c>
      <c r="G961">
        <v>1.89</v>
      </c>
      <c r="H961">
        <v>12</v>
      </c>
      <c r="I961">
        <v>0</v>
      </c>
      <c r="J961" t="s">
        <v>128</v>
      </c>
      <c r="K961" s="40" t="str">
        <f t="shared" si="14"/>
        <v>GPA</v>
      </c>
    </row>
    <row r="962" spans="1:11" ht="15" customHeight="1">
      <c r="A962">
        <v>7</v>
      </c>
      <c r="B962">
        <v>7801</v>
      </c>
      <c r="C962" t="s">
        <v>22</v>
      </c>
      <c r="D962" t="s">
        <v>878</v>
      </c>
      <c r="E962" t="s">
        <v>879</v>
      </c>
      <c r="F962">
        <v>1773</v>
      </c>
      <c r="G962">
        <v>144.66999999999999</v>
      </c>
      <c r="H962">
        <v>12</v>
      </c>
      <c r="I962">
        <v>0</v>
      </c>
      <c r="J962" t="s">
        <v>128</v>
      </c>
      <c r="K962" s="40" t="str">
        <f t="shared" ref="K962:K1025" si="15">IF(J962&lt;&gt;"",IF(OR(UPPER(J962)="TERCEIRO",UPPER(J962)="TERCEIRA"),"TERCEIRA",IF(UPPER(J962)="GPA","GPA",J962)),IF(LEFT(D962,1)="T","TERCEIRA","GPA"))</f>
        <v>GPA</v>
      </c>
    </row>
    <row r="963" spans="1:11" ht="15" customHeight="1">
      <c r="A963">
        <v>7</v>
      </c>
      <c r="B963">
        <v>7801</v>
      </c>
      <c r="C963" t="s">
        <v>22</v>
      </c>
      <c r="D963" t="s">
        <v>880</v>
      </c>
      <c r="E963" t="s">
        <v>881</v>
      </c>
      <c r="F963">
        <v>1084</v>
      </c>
      <c r="G963">
        <v>178.84</v>
      </c>
      <c r="H963">
        <v>6</v>
      </c>
      <c r="I963">
        <v>0</v>
      </c>
      <c r="J963" t="s">
        <v>128</v>
      </c>
      <c r="K963" s="40" t="str">
        <f t="shared" si="15"/>
        <v>GPA</v>
      </c>
    </row>
    <row r="964" spans="1:11" ht="15" customHeight="1">
      <c r="A964">
        <v>7</v>
      </c>
      <c r="B964">
        <v>7801</v>
      </c>
      <c r="C964" t="s">
        <v>22</v>
      </c>
      <c r="D964" t="s">
        <v>882</v>
      </c>
      <c r="E964" t="s">
        <v>883</v>
      </c>
      <c r="F964">
        <v>1450</v>
      </c>
      <c r="G964">
        <v>150.99</v>
      </c>
      <c r="H964">
        <v>10</v>
      </c>
      <c r="I964">
        <v>0</v>
      </c>
      <c r="J964" t="s">
        <v>128</v>
      </c>
      <c r="K964" s="40" t="str">
        <f t="shared" si="15"/>
        <v>GPA</v>
      </c>
    </row>
    <row r="965" spans="1:11" ht="15" customHeight="1">
      <c r="A965">
        <v>7</v>
      </c>
      <c r="B965">
        <v>7801</v>
      </c>
      <c r="C965" t="s">
        <v>19</v>
      </c>
      <c r="D965" t="s">
        <v>884</v>
      </c>
      <c r="E965" t="s">
        <v>885</v>
      </c>
      <c r="F965">
        <v>140</v>
      </c>
      <c r="G965">
        <v>5.5</v>
      </c>
      <c r="H965">
        <v>25</v>
      </c>
      <c r="I965">
        <v>0</v>
      </c>
      <c r="J965" t="s">
        <v>128</v>
      </c>
      <c r="K965" s="40" t="str">
        <f t="shared" si="15"/>
        <v>GPA</v>
      </c>
    </row>
    <row r="966" spans="1:11" ht="15" customHeight="1">
      <c r="A966">
        <v>7</v>
      </c>
      <c r="B966">
        <v>7801</v>
      </c>
      <c r="C966" t="s">
        <v>1994</v>
      </c>
      <c r="D966" t="s">
        <v>884</v>
      </c>
      <c r="E966" t="s">
        <v>885</v>
      </c>
      <c r="F966">
        <v>95</v>
      </c>
      <c r="G966">
        <v>4.2</v>
      </c>
      <c r="H966">
        <v>23</v>
      </c>
      <c r="I966">
        <v>0</v>
      </c>
      <c r="J966" t="s">
        <v>128</v>
      </c>
      <c r="K966" s="40" t="str">
        <f t="shared" si="15"/>
        <v>GPA</v>
      </c>
    </row>
    <row r="967" spans="1:11" ht="15" customHeight="1">
      <c r="A967">
        <v>7</v>
      </c>
      <c r="B967">
        <v>7801</v>
      </c>
      <c r="C967" t="s">
        <v>22</v>
      </c>
      <c r="D967" t="s">
        <v>886</v>
      </c>
      <c r="E967" t="s">
        <v>887</v>
      </c>
      <c r="F967">
        <v>2898</v>
      </c>
      <c r="G967">
        <v>103.15</v>
      </c>
      <c r="H967">
        <v>28</v>
      </c>
      <c r="I967">
        <v>0</v>
      </c>
      <c r="J967" t="s">
        <v>128</v>
      </c>
      <c r="K967" s="40" t="str">
        <f t="shared" si="15"/>
        <v>GPA</v>
      </c>
    </row>
    <row r="968" spans="1:11" ht="15" customHeight="1">
      <c r="A968">
        <v>7</v>
      </c>
      <c r="B968">
        <v>7801</v>
      </c>
      <c r="C968" t="s">
        <v>1994</v>
      </c>
      <c r="D968" t="s">
        <v>886</v>
      </c>
      <c r="E968" t="s">
        <v>887</v>
      </c>
      <c r="F968">
        <v>156</v>
      </c>
      <c r="G968">
        <v>4.1900000000000004</v>
      </c>
      <c r="H968">
        <v>37</v>
      </c>
      <c r="I968">
        <v>0</v>
      </c>
      <c r="J968" t="s">
        <v>128</v>
      </c>
      <c r="K968" s="40" t="str">
        <f t="shared" si="15"/>
        <v>GPA</v>
      </c>
    </row>
    <row r="969" spans="1:11" ht="15" customHeight="1">
      <c r="A969">
        <v>7</v>
      </c>
      <c r="B969">
        <v>7801</v>
      </c>
      <c r="C969" t="s">
        <v>22</v>
      </c>
      <c r="D969" t="s">
        <v>888</v>
      </c>
      <c r="E969" t="s">
        <v>889</v>
      </c>
      <c r="F969">
        <v>16</v>
      </c>
      <c r="G969">
        <v>1.68</v>
      </c>
      <c r="H969">
        <v>10</v>
      </c>
      <c r="I969">
        <v>0</v>
      </c>
      <c r="J969" t="s">
        <v>128</v>
      </c>
      <c r="K969" s="40" t="str">
        <f t="shared" si="15"/>
        <v>GPA</v>
      </c>
    </row>
    <row r="970" spans="1:11" ht="15" customHeight="1">
      <c r="A970">
        <v>7</v>
      </c>
      <c r="B970">
        <v>7801</v>
      </c>
      <c r="C970" t="s">
        <v>19</v>
      </c>
      <c r="D970" t="s">
        <v>890</v>
      </c>
      <c r="E970" t="s">
        <v>891</v>
      </c>
      <c r="F970">
        <v>533</v>
      </c>
      <c r="G970">
        <v>23.93</v>
      </c>
      <c r="H970">
        <v>22</v>
      </c>
      <c r="I970">
        <v>0</v>
      </c>
      <c r="J970" t="s">
        <v>128</v>
      </c>
      <c r="K970" s="40" t="str">
        <f t="shared" si="15"/>
        <v>GPA</v>
      </c>
    </row>
    <row r="971" spans="1:11" ht="15" customHeight="1">
      <c r="A971">
        <v>7</v>
      </c>
      <c r="B971">
        <v>7801</v>
      </c>
      <c r="C971" t="s">
        <v>22</v>
      </c>
      <c r="D971" t="s">
        <v>892</v>
      </c>
      <c r="E971" t="s">
        <v>893</v>
      </c>
      <c r="F971">
        <v>943</v>
      </c>
      <c r="G971">
        <v>121.97</v>
      </c>
      <c r="H971">
        <v>8</v>
      </c>
      <c r="I971">
        <v>0</v>
      </c>
      <c r="J971" t="s">
        <v>128</v>
      </c>
      <c r="K971" s="40" t="str">
        <f t="shared" si="15"/>
        <v>GPA</v>
      </c>
    </row>
    <row r="972" spans="1:11" ht="15" customHeight="1">
      <c r="A972">
        <v>7</v>
      </c>
      <c r="B972">
        <v>7801</v>
      </c>
      <c r="C972" t="s">
        <v>1994</v>
      </c>
      <c r="D972" t="s">
        <v>2474</v>
      </c>
      <c r="E972" t="s">
        <v>2475</v>
      </c>
      <c r="F972">
        <v>8673</v>
      </c>
      <c r="G972">
        <v>161.62</v>
      </c>
      <c r="H972">
        <v>54</v>
      </c>
      <c r="I972">
        <v>0</v>
      </c>
      <c r="J972" t="s">
        <v>128</v>
      </c>
      <c r="K972" s="40" t="str">
        <f t="shared" si="15"/>
        <v>GPA</v>
      </c>
    </row>
    <row r="973" spans="1:11" ht="15" customHeight="1">
      <c r="A973">
        <v>7</v>
      </c>
      <c r="B973">
        <v>7801</v>
      </c>
      <c r="C973" t="s">
        <v>22</v>
      </c>
      <c r="D973" t="s">
        <v>894</v>
      </c>
      <c r="E973" t="s">
        <v>895</v>
      </c>
      <c r="F973">
        <v>1727</v>
      </c>
      <c r="G973">
        <v>164.02</v>
      </c>
      <c r="H973">
        <v>11</v>
      </c>
      <c r="I973">
        <v>0</v>
      </c>
      <c r="J973" t="s">
        <v>128</v>
      </c>
      <c r="K973" s="40" t="str">
        <f t="shared" si="15"/>
        <v>GPA</v>
      </c>
    </row>
    <row r="974" spans="1:11" ht="15" customHeight="1">
      <c r="A974">
        <v>7</v>
      </c>
      <c r="B974">
        <v>7801</v>
      </c>
      <c r="C974" t="s">
        <v>22</v>
      </c>
      <c r="D974" t="s">
        <v>896</v>
      </c>
      <c r="E974" t="s">
        <v>897</v>
      </c>
      <c r="F974">
        <v>348</v>
      </c>
      <c r="G974">
        <v>88.91</v>
      </c>
      <c r="H974">
        <v>4</v>
      </c>
      <c r="I974">
        <v>0</v>
      </c>
      <c r="J974" t="s">
        <v>128</v>
      </c>
      <c r="K974" s="40" t="str">
        <f t="shared" si="15"/>
        <v>GPA</v>
      </c>
    </row>
    <row r="975" spans="1:11" ht="15" customHeight="1">
      <c r="A975">
        <v>7</v>
      </c>
      <c r="B975">
        <v>7801</v>
      </c>
      <c r="C975" t="s">
        <v>21</v>
      </c>
      <c r="D975" t="s">
        <v>898</v>
      </c>
      <c r="E975" t="s">
        <v>899</v>
      </c>
      <c r="F975">
        <v>1551</v>
      </c>
      <c r="G975">
        <v>133.1</v>
      </c>
      <c r="H975">
        <v>12</v>
      </c>
      <c r="I975">
        <v>0</v>
      </c>
      <c r="J975" t="s">
        <v>128</v>
      </c>
      <c r="K975" s="40" t="str">
        <f t="shared" si="15"/>
        <v>GPA</v>
      </c>
    </row>
    <row r="976" spans="1:11" ht="15" customHeight="1">
      <c r="A976">
        <v>7</v>
      </c>
      <c r="B976">
        <v>7801</v>
      </c>
      <c r="C976" t="s">
        <v>1994</v>
      </c>
      <c r="D976" t="s">
        <v>898</v>
      </c>
      <c r="E976" t="s">
        <v>899</v>
      </c>
      <c r="F976">
        <v>511</v>
      </c>
      <c r="G976">
        <v>20.2</v>
      </c>
      <c r="H976">
        <v>25</v>
      </c>
      <c r="I976">
        <v>0</v>
      </c>
      <c r="J976" t="s">
        <v>128</v>
      </c>
      <c r="K976" s="40" t="str">
        <f t="shared" si="15"/>
        <v>GPA</v>
      </c>
    </row>
    <row r="977" spans="1:11" ht="15" customHeight="1">
      <c r="A977">
        <v>7</v>
      </c>
      <c r="B977">
        <v>7801</v>
      </c>
      <c r="C977" t="s">
        <v>22</v>
      </c>
      <c r="D977" t="s">
        <v>900</v>
      </c>
      <c r="E977" t="s">
        <v>901</v>
      </c>
      <c r="F977">
        <v>406</v>
      </c>
      <c r="G977">
        <v>140.66999999999999</v>
      </c>
      <c r="H977">
        <v>3</v>
      </c>
      <c r="I977">
        <v>0</v>
      </c>
      <c r="J977" t="s">
        <v>128</v>
      </c>
      <c r="K977" s="40" t="str">
        <f t="shared" si="15"/>
        <v>GPA</v>
      </c>
    </row>
    <row r="978" spans="1:11" ht="15" customHeight="1">
      <c r="A978">
        <v>7</v>
      </c>
      <c r="B978">
        <v>7801</v>
      </c>
      <c r="C978" t="s">
        <v>21</v>
      </c>
      <c r="D978" t="s">
        <v>902</v>
      </c>
      <c r="E978" t="s">
        <v>903</v>
      </c>
      <c r="F978">
        <v>11</v>
      </c>
      <c r="G978">
        <v>1.25</v>
      </c>
      <c r="H978">
        <v>9</v>
      </c>
      <c r="I978">
        <v>0</v>
      </c>
      <c r="J978" t="s">
        <v>128</v>
      </c>
      <c r="K978" s="40" t="str">
        <f t="shared" si="15"/>
        <v>GPA</v>
      </c>
    </row>
    <row r="979" spans="1:11" ht="15" customHeight="1">
      <c r="A979">
        <v>7</v>
      </c>
      <c r="B979">
        <v>7801</v>
      </c>
      <c r="C979" t="s">
        <v>22</v>
      </c>
      <c r="D979" t="s">
        <v>904</v>
      </c>
      <c r="E979" t="s">
        <v>905</v>
      </c>
      <c r="F979">
        <v>394</v>
      </c>
      <c r="G979">
        <v>45.78</v>
      </c>
      <c r="H979">
        <v>9</v>
      </c>
      <c r="I979">
        <v>0</v>
      </c>
      <c r="J979" t="s">
        <v>128</v>
      </c>
      <c r="K979" s="40" t="str">
        <f t="shared" si="15"/>
        <v>GPA</v>
      </c>
    </row>
    <row r="980" spans="1:11" ht="15" customHeight="1">
      <c r="A980">
        <v>7</v>
      </c>
      <c r="B980">
        <v>7801</v>
      </c>
      <c r="C980" t="s">
        <v>22</v>
      </c>
      <c r="D980" t="s">
        <v>906</v>
      </c>
      <c r="E980" t="s">
        <v>907</v>
      </c>
      <c r="F980">
        <v>859</v>
      </c>
      <c r="G980">
        <v>183.92</v>
      </c>
      <c r="H980">
        <v>5</v>
      </c>
      <c r="I980">
        <v>0</v>
      </c>
      <c r="J980" t="s">
        <v>128</v>
      </c>
      <c r="K980" s="40" t="str">
        <f t="shared" si="15"/>
        <v>GPA</v>
      </c>
    </row>
    <row r="981" spans="1:11" ht="15" customHeight="1">
      <c r="A981">
        <v>7</v>
      </c>
      <c r="B981">
        <v>7801</v>
      </c>
      <c r="C981" t="s">
        <v>21</v>
      </c>
      <c r="D981" t="s">
        <v>908</v>
      </c>
      <c r="E981" t="s">
        <v>909</v>
      </c>
      <c r="F981">
        <v>114</v>
      </c>
      <c r="G981">
        <v>14.13</v>
      </c>
      <c r="H981">
        <v>8</v>
      </c>
      <c r="I981">
        <v>0</v>
      </c>
      <c r="J981" t="s">
        <v>128</v>
      </c>
      <c r="K981" s="40" t="str">
        <f t="shared" si="15"/>
        <v>GPA</v>
      </c>
    </row>
    <row r="982" spans="1:11" ht="15" customHeight="1">
      <c r="A982">
        <v>7</v>
      </c>
      <c r="B982">
        <v>7801</v>
      </c>
      <c r="C982" t="s">
        <v>20</v>
      </c>
      <c r="D982" t="s">
        <v>908</v>
      </c>
      <c r="E982" t="s">
        <v>909</v>
      </c>
      <c r="F982">
        <v>3454</v>
      </c>
      <c r="G982">
        <v>131.19</v>
      </c>
      <c r="H982">
        <v>26</v>
      </c>
      <c r="I982">
        <v>0</v>
      </c>
      <c r="J982" t="s">
        <v>128</v>
      </c>
      <c r="K982" s="40" t="str">
        <f t="shared" si="15"/>
        <v>GPA</v>
      </c>
    </row>
    <row r="983" spans="1:11" ht="15" customHeight="1">
      <c r="A983">
        <v>7</v>
      </c>
      <c r="B983">
        <v>7801</v>
      </c>
      <c r="C983" t="s">
        <v>22</v>
      </c>
      <c r="D983" t="s">
        <v>910</v>
      </c>
      <c r="E983" t="s">
        <v>911</v>
      </c>
      <c r="F983">
        <v>1449</v>
      </c>
      <c r="G983">
        <v>175.48</v>
      </c>
      <c r="H983">
        <v>8</v>
      </c>
      <c r="I983">
        <v>0</v>
      </c>
      <c r="J983" t="s">
        <v>128</v>
      </c>
      <c r="K983" s="40" t="str">
        <f t="shared" si="15"/>
        <v>GPA</v>
      </c>
    </row>
    <row r="984" spans="1:11" ht="15" customHeight="1">
      <c r="A984">
        <v>7</v>
      </c>
      <c r="B984">
        <v>7801</v>
      </c>
      <c r="C984" t="s">
        <v>22</v>
      </c>
      <c r="D984" t="s">
        <v>912</v>
      </c>
      <c r="E984" t="s">
        <v>913</v>
      </c>
      <c r="F984">
        <v>1249</v>
      </c>
      <c r="G984">
        <v>156.36000000000001</v>
      </c>
      <c r="H984">
        <v>8</v>
      </c>
      <c r="I984">
        <v>0</v>
      </c>
      <c r="J984" t="s">
        <v>128</v>
      </c>
      <c r="K984" s="40" t="str">
        <f t="shared" si="15"/>
        <v>GPA</v>
      </c>
    </row>
    <row r="985" spans="1:11" ht="15" customHeight="1">
      <c r="A985">
        <v>7</v>
      </c>
      <c r="B985">
        <v>7801</v>
      </c>
      <c r="C985" t="s">
        <v>19</v>
      </c>
      <c r="D985" t="s">
        <v>914</v>
      </c>
      <c r="E985" t="s">
        <v>915</v>
      </c>
      <c r="F985">
        <v>75</v>
      </c>
      <c r="G985">
        <v>25.62</v>
      </c>
      <c r="H985">
        <v>3</v>
      </c>
      <c r="I985">
        <v>0</v>
      </c>
      <c r="J985" t="s">
        <v>128</v>
      </c>
      <c r="K985" s="40" t="str">
        <f t="shared" si="15"/>
        <v>GPA</v>
      </c>
    </row>
    <row r="986" spans="1:11" ht="15" customHeight="1">
      <c r="A986">
        <v>7</v>
      </c>
      <c r="B986">
        <v>7801</v>
      </c>
      <c r="C986" t="s">
        <v>19</v>
      </c>
      <c r="D986" t="s">
        <v>916</v>
      </c>
      <c r="E986" t="s">
        <v>917</v>
      </c>
      <c r="F986">
        <v>110</v>
      </c>
      <c r="G986">
        <v>3.46</v>
      </c>
      <c r="H986">
        <v>32</v>
      </c>
      <c r="I986">
        <v>0</v>
      </c>
      <c r="J986" t="s">
        <v>128</v>
      </c>
      <c r="K986" s="40" t="str">
        <f t="shared" si="15"/>
        <v>GPA</v>
      </c>
    </row>
    <row r="987" spans="1:11" ht="15" customHeight="1">
      <c r="A987">
        <v>7</v>
      </c>
      <c r="B987">
        <v>7801</v>
      </c>
      <c r="C987" t="s">
        <v>19</v>
      </c>
      <c r="D987" t="s">
        <v>918</v>
      </c>
      <c r="E987" t="s">
        <v>919</v>
      </c>
      <c r="F987">
        <v>268</v>
      </c>
      <c r="G987">
        <v>36.28</v>
      </c>
      <c r="H987">
        <v>7</v>
      </c>
      <c r="I987">
        <v>0</v>
      </c>
      <c r="J987" t="s">
        <v>128</v>
      </c>
      <c r="K987" s="40" t="str">
        <f t="shared" si="15"/>
        <v>GPA</v>
      </c>
    </row>
    <row r="988" spans="1:11" ht="15" customHeight="1">
      <c r="A988">
        <v>7</v>
      </c>
      <c r="B988">
        <v>7801</v>
      </c>
      <c r="C988" t="s">
        <v>20</v>
      </c>
      <c r="D988" t="s">
        <v>920</v>
      </c>
      <c r="E988" t="s">
        <v>921</v>
      </c>
      <c r="F988">
        <v>3674</v>
      </c>
      <c r="G988">
        <v>160.16</v>
      </c>
      <c r="H988">
        <v>23</v>
      </c>
      <c r="I988">
        <v>0</v>
      </c>
      <c r="J988" t="s">
        <v>128</v>
      </c>
      <c r="K988" s="40" t="str">
        <f t="shared" si="15"/>
        <v>GPA</v>
      </c>
    </row>
    <row r="989" spans="1:11" ht="15" customHeight="1">
      <c r="A989">
        <v>7</v>
      </c>
      <c r="B989">
        <v>7801</v>
      </c>
      <c r="C989" t="s">
        <v>22</v>
      </c>
      <c r="D989" t="s">
        <v>922</v>
      </c>
      <c r="E989" t="s">
        <v>923</v>
      </c>
      <c r="F989">
        <v>362</v>
      </c>
      <c r="G989">
        <v>71.92</v>
      </c>
      <c r="H989">
        <v>5</v>
      </c>
      <c r="I989">
        <v>0</v>
      </c>
      <c r="J989" t="s">
        <v>128</v>
      </c>
      <c r="K989" s="40" t="str">
        <f t="shared" si="15"/>
        <v>GPA</v>
      </c>
    </row>
    <row r="990" spans="1:11" ht="15" customHeight="1">
      <c r="A990">
        <v>7</v>
      </c>
      <c r="B990">
        <v>7801</v>
      </c>
      <c r="C990" t="s">
        <v>21</v>
      </c>
      <c r="D990" t="s">
        <v>924</v>
      </c>
      <c r="E990" t="s">
        <v>925</v>
      </c>
      <c r="F990">
        <v>278</v>
      </c>
      <c r="G990">
        <v>27.29</v>
      </c>
      <c r="H990">
        <v>10</v>
      </c>
      <c r="I990">
        <v>0</v>
      </c>
      <c r="J990" t="s">
        <v>128</v>
      </c>
      <c r="K990" s="40" t="str">
        <f t="shared" si="15"/>
        <v>GPA</v>
      </c>
    </row>
    <row r="991" spans="1:11" ht="15" customHeight="1">
      <c r="A991">
        <v>7</v>
      </c>
      <c r="B991">
        <v>7801</v>
      </c>
      <c r="C991" t="s">
        <v>1994</v>
      </c>
      <c r="D991" t="s">
        <v>924</v>
      </c>
      <c r="E991" t="s">
        <v>925</v>
      </c>
      <c r="F991">
        <v>194</v>
      </c>
      <c r="G991">
        <v>5.57</v>
      </c>
      <c r="H991">
        <v>35</v>
      </c>
      <c r="I991">
        <v>0</v>
      </c>
      <c r="J991" t="s">
        <v>128</v>
      </c>
      <c r="K991" s="40" t="str">
        <f t="shared" si="15"/>
        <v>GPA</v>
      </c>
    </row>
    <row r="992" spans="1:11" ht="15" customHeight="1">
      <c r="A992">
        <v>7</v>
      </c>
      <c r="B992">
        <v>7801</v>
      </c>
      <c r="C992" t="s">
        <v>21</v>
      </c>
      <c r="D992" t="s">
        <v>926</v>
      </c>
      <c r="E992" t="s">
        <v>927</v>
      </c>
      <c r="F992">
        <v>2524</v>
      </c>
      <c r="G992">
        <v>128.58000000000001</v>
      </c>
      <c r="H992">
        <v>20</v>
      </c>
      <c r="I992">
        <v>0</v>
      </c>
      <c r="J992" t="s">
        <v>128</v>
      </c>
      <c r="K992" s="40" t="str">
        <f t="shared" si="15"/>
        <v>GPA</v>
      </c>
    </row>
    <row r="993" spans="1:11" ht="15" customHeight="1">
      <c r="A993">
        <v>7</v>
      </c>
      <c r="B993">
        <v>7801</v>
      </c>
      <c r="C993" t="s">
        <v>1994</v>
      </c>
      <c r="D993" t="s">
        <v>926</v>
      </c>
      <c r="E993" t="s">
        <v>927</v>
      </c>
      <c r="F993">
        <v>544</v>
      </c>
      <c r="G993">
        <v>18.05</v>
      </c>
      <c r="H993">
        <v>30</v>
      </c>
      <c r="I993">
        <v>0</v>
      </c>
      <c r="J993" t="s">
        <v>128</v>
      </c>
      <c r="K993" s="40" t="str">
        <f t="shared" si="15"/>
        <v>GPA</v>
      </c>
    </row>
    <row r="994" spans="1:11" ht="15" customHeight="1">
      <c r="A994">
        <v>7</v>
      </c>
      <c r="B994">
        <v>7801</v>
      </c>
      <c r="C994" t="s">
        <v>1994</v>
      </c>
      <c r="D994" t="s">
        <v>2476</v>
      </c>
      <c r="E994" t="s">
        <v>2477</v>
      </c>
      <c r="F994">
        <v>3010</v>
      </c>
      <c r="G994">
        <v>58.99</v>
      </c>
      <c r="H994">
        <v>51</v>
      </c>
      <c r="I994">
        <v>0</v>
      </c>
      <c r="J994" t="s">
        <v>128</v>
      </c>
      <c r="K994" s="40" t="str">
        <f t="shared" si="15"/>
        <v>GPA</v>
      </c>
    </row>
    <row r="995" spans="1:11" ht="15" customHeight="1">
      <c r="A995">
        <v>7</v>
      </c>
      <c r="B995">
        <v>7801</v>
      </c>
      <c r="C995" t="s">
        <v>22</v>
      </c>
      <c r="D995" t="s">
        <v>928</v>
      </c>
      <c r="E995" t="s">
        <v>929</v>
      </c>
      <c r="F995">
        <v>1765</v>
      </c>
      <c r="G995">
        <v>123.37</v>
      </c>
      <c r="H995">
        <v>14</v>
      </c>
      <c r="I995">
        <v>0</v>
      </c>
      <c r="J995" t="s">
        <v>128</v>
      </c>
      <c r="K995" s="40" t="str">
        <f t="shared" si="15"/>
        <v>GPA</v>
      </c>
    </row>
    <row r="996" spans="1:11" ht="15" customHeight="1">
      <c r="A996">
        <v>7</v>
      </c>
      <c r="B996">
        <v>7801</v>
      </c>
      <c r="C996" t="s">
        <v>21</v>
      </c>
      <c r="D996" t="s">
        <v>930</v>
      </c>
      <c r="E996" t="s">
        <v>931</v>
      </c>
      <c r="F996">
        <v>189</v>
      </c>
      <c r="G996">
        <v>12.63</v>
      </c>
      <c r="H996">
        <v>15</v>
      </c>
      <c r="I996">
        <v>0</v>
      </c>
      <c r="J996" t="s">
        <v>128</v>
      </c>
      <c r="K996" s="40" t="str">
        <f t="shared" si="15"/>
        <v>GPA</v>
      </c>
    </row>
    <row r="997" spans="1:11" ht="15" customHeight="1">
      <c r="A997">
        <v>7</v>
      </c>
      <c r="B997">
        <v>7801</v>
      </c>
      <c r="C997" t="s">
        <v>20</v>
      </c>
      <c r="D997" t="s">
        <v>930</v>
      </c>
      <c r="E997" t="s">
        <v>931</v>
      </c>
      <c r="F997">
        <v>482</v>
      </c>
      <c r="G997">
        <v>22.64</v>
      </c>
      <c r="H997">
        <v>21</v>
      </c>
      <c r="I997">
        <v>0</v>
      </c>
      <c r="J997" t="s">
        <v>128</v>
      </c>
      <c r="K997" s="40" t="str">
        <f t="shared" si="15"/>
        <v>GPA</v>
      </c>
    </row>
    <row r="998" spans="1:11" ht="15" customHeight="1">
      <c r="A998">
        <v>7</v>
      </c>
      <c r="B998">
        <v>7801</v>
      </c>
      <c r="C998" t="s">
        <v>19</v>
      </c>
      <c r="D998" t="s">
        <v>932</v>
      </c>
      <c r="E998" t="s">
        <v>933</v>
      </c>
      <c r="F998">
        <v>126</v>
      </c>
      <c r="G998">
        <v>3.57</v>
      </c>
      <c r="H998">
        <v>35</v>
      </c>
      <c r="I998">
        <v>0</v>
      </c>
      <c r="J998" t="s">
        <v>128</v>
      </c>
      <c r="K998" s="40" t="str">
        <f t="shared" si="15"/>
        <v>GPA</v>
      </c>
    </row>
    <row r="999" spans="1:11" ht="15" customHeight="1">
      <c r="A999">
        <v>7</v>
      </c>
      <c r="B999">
        <v>7801</v>
      </c>
      <c r="C999" t="s">
        <v>21</v>
      </c>
      <c r="D999" t="s">
        <v>932</v>
      </c>
      <c r="E999" t="s">
        <v>933</v>
      </c>
      <c r="F999">
        <v>180</v>
      </c>
      <c r="G999">
        <v>20.239999999999998</v>
      </c>
      <c r="H999">
        <v>9</v>
      </c>
      <c r="I999">
        <v>0</v>
      </c>
      <c r="J999" t="s">
        <v>128</v>
      </c>
      <c r="K999" s="40" t="str">
        <f t="shared" si="15"/>
        <v>GPA</v>
      </c>
    </row>
    <row r="1000" spans="1:11" ht="15" customHeight="1">
      <c r="A1000">
        <v>7</v>
      </c>
      <c r="B1000">
        <v>7801</v>
      </c>
      <c r="C1000" t="s">
        <v>20</v>
      </c>
      <c r="D1000" t="s">
        <v>932</v>
      </c>
      <c r="E1000" t="s">
        <v>933</v>
      </c>
      <c r="F1000">
        <v>331</v>
      </c>
      <c r="G1000">
        <v>50.93</v>
      </c>
      <c r="H1000">
        <v>6</v>
      </c>
      <c r="I1000">
        <v>0</v>
      </c>
      <c r="J1000" t="s">
        <v>128</v>
      </c>
      <c r="K1000" s="40" t="str">
        <f t="shared" si="15"/>
        <v>GPA</v>
      </c>
    </row>
    <row r="1001" spans="1:11" ht="15" customHeight="1">
      <c r="A1001">
        <v>7</v>
      </c>
      <c r="B1001">
        <v>7801</v>
      </c>
      <c r="C1001" t="s">
        <v>1994</v>
      </c>
      <c r="D1001" t="s">
        <v>932</v>
      </c>
      <c r="E1001" t="s">
        <v>933</v>
      </c>
      <c r="F1001">
        <v>3798</v>
      </c>
      <c r="G1001">
        <v>56.83</v>
      </c>
      <c r="H1001">
        <v>67</v>
      </c>
      <c r="I1001">
        <v>0</v>
      </c>
      <c r="J1001" t="s">
        <v>128</v>
      </c>
      <c r="K1001" s="40" t="str">
        <f t="shared" si="15"/>
        <v>GPA</v>
      </c>
    </row>
    <row r="1002" spans="1:11" ht="15" customHeight="1">
      <c r="A1002">
        <v>7</v>
      </c>
      <c r="B1002">
        <v>7801</v>
      </c>
      <c r="C1002" t="s">
        <v>22</v>
      </c>
      <c r="D1002" t="s">
        <v>934</v>
      </c>
      <c r="E1002" t="s">
        <v>935</v>
      </c>
      <c r="F1002">
        <v>1789</v>
      </c>
      <c r="G1002">
        <v>170.37</v>
      </c>
      <c r="H1002">
        <v>11</v>
      </c>
      <c r="I1002">
        <v>0</v>
      </c>
      <c r="J1002" t="s">
        <v>128</v>
      </c>
      <c r="K1002" s="40" t="str">
        <f t="shared" si="15"/>
        <v>GPA</v>
      </c>
    </row>
    <row r="1003" spans="1:11" ht="15" customHeight="1">
      <c r="A1003">
        <v>7</v>
      </c>
      <c r="B1003">
        <v>7801</v>
      </c>
      <c r="C1003" t="s">
        <v>22</v>
      </c>
      <c r="D1003" t="s">
        <v>936</v>
      </c>
      <c r="E1003" t="s">
        <v>937</v>
      </c>
      <c r="F1003">
        <v>1248</v>
      </c>
      <c r="G1003">
        <v>87.51</v>
      </c>
      <c r="H1003">
        <v>14</v>
      </c>
      <c r="I1003">
        <v>0</v>
      </c>
      <c r="J1003" t="s">
        <v>128</v>
      </c>
      <c r="K1003" s="40" t="str">
        <f t="shared" si="15"/>
        <v>GPA</v>
      </c>
    </row>
    <row r="1004" spans="1:11" ht="15" customHeight="1">
      <c r="A1004">
        <v>7</v>
      </c>
      <c r="B1004">
        <v>7801</v>
      </c>
      <c r="C1004" t="s">
        <v>21</v>
      </c>
      <c r="D1004" t="s">
        <v>938</v>
      </c>
      <c r="E1004" t="s">
        <v>939</v>
      </c>
      <c r="F1004">
        <v>4</v>
      </c>
      <c r="G1004">
        <v>1.55</v>
      </c>
      <c r="H1004">
        <v>3</v>
      </c>
      <c r="I1004">
        <v>0</v>
      </c>
      <c r="J1004" t="s">
        <v>128</v>
      </c>
      <c r="K1004" s="40" t="str">
        <f t="shared" si="15"/>
        <v>GPA</v>
      </c>
    </row>
    <row r="1005" spans="1:11" ht="15" customHeight="1">
      <c r="A1005">
        <v>7</v>
      </c>
      <c r="B1005">
        <v>7801</v>
      </c>
      <c r="C1005" t="s">
        <v>20</v>
      </c>
      <c r="D1005" t="s">
        <v>938</v>
      </c>
      <c r="E1005" t="s">
        <v>939</v>
      </c>
      <c r="F1005">
        <v>2377</v>
      </c>
      <c r="G1005">
        <v>173.05</v>
      </c>
      <c r="H1005">
        <v>14</v>
      </c>
      <c r="I1005">
        <v>0</v>
      </c>
      <c r="J1005" t="s">
        <v>128</v>
      </c>
      <c r="K1005" s="40" t="str">
        <f t="shared" si="15"/>
        <v>GPA</v>
      </c>
    </row>
    <row r="1006" spans="1:11" ht="15" customHeight="1">
      <c r="A1006">
        <v>7</v>
      </c>
      <c r="B1006">
        <v>7801</v>
      </c>
      <c r="C1006" t="s">
        <v>22</v>
      </c>
      <c r="D1006" t="s">
        <v>940</v>
      </c>
      <c r="E1006" t="s">
        <v>941</v>
      </c>
      <c r="F1006">
        <v>1144</v>
      </c>
      <c r="G1006">
        <v>190.6</v>
      </c>
      <c r="H1006">
        <v>6</v>
      </c>
      <c r="I1006">
        <v>0</v>
      </c>
      <c r="J1006" t="s">
        <v>128</v>
      </c>
      <c r="K1006" s="40" t="str">
        <f t="shared" si="15"/>
        <v>GPA</v>
      </c>
    </row>
    <row r="1007" spans="1:11" ht="15" customHeight="1">
      <c r="A1007">
        <v>7</v>
      </c>
      <c r="B1007">
        <v>7801</v>
      </c>
      <c r="C1007" t="s">
        <v>21</v>
      </c>
      <c r="D1007" t="s">
        <v>942</v>
      </c>
      <c r="E1007" t="s">
        <v>943</v>
      </c>
      <c r="F1007">
        <v>33</v>
      </c>
      <c r="G1007">
        <v>13.34</v>
      </c>
      <c r="H1007">
        <v>2</v>
      </c>
      <c r="I1007">
        <v>0</v>
      </c>
      <c r="J1007" t="s">
        <v>128</v>
      </c>
      <c r="K1007" s="40" t="str">
        <f t="shared" si="15"/>
        <v>GPA</v>
      </c>
    </row>
    <row r="1008" spans="1:11" ht="15" customHeight="1">
      <c r="A1008">
        <v>7</v>
      </c>
      <c r="B1008">
        <v>7801</v>
      </c>
      <c r="C1008" t="s">
        <v>1994</v>
      </c>
      <c r="D1008" t="s">
        <v>2478</v>
      </c>
      <c r="E1008" t="s">
        <v>2479</v>
      </c>
      <c r="F1008">
        <v>149</v>
      </c>
      <c r="G1008">
        <v>4.4800000000000004</v>
      </c>
      <c r="H1008">
        <v>33</v>
      </c>
      <c r="I1008">
        <v>0</v>
      </c>
      <c r="J1008" t="s">
        <v>128</v>
      </c>
      <c r="K1008" s="40" t="str">
        <f t="shared" si="15"/>
        <v>GPA</v>
      </c>
    </row>
    <row r="1009" spans="1:11" ht="15" customHeight="1">
      <c r="A1009">
        <v>7</v>
      </c>
      <c r="B1009">
        <v>7801</v>
      </c>
      <c r="C1009" t="s">
        <v>22</v>
      </c>
      <c r="D1009" t="s">
        <v>944</v>
      </c>
      <c r="E1009" t="s">
        <v>945</v>
      </c>
      <c r="F1009">
        <v>233</v>
      </c>
      <c r="G1009">
        <v>40.68</v>
      </c>
      <c r="H1009">
        <v>6</v>
      </c>
      <c r="I1009">
        <v>0</v>
      </c>
      <c r="J1009" t="s">
        <v>128</v>
      </c>
      <c r="K1009" s="40" t="str">
        <f t="shared" si="15"/>
        <v>GPA</v>
      </c>
    </row>
    <row r="1010" spans="1:11" ht="15" customHeight="1">
      <c r="A1010">
        <v>7</v>
      </c>
      <c r="B1010">
        <v>7801</v>
      </c>
      <c r="C1010" t="s">
        <v>20</v>
      </c>
      <c r="D1010" t="s">
        <v>2480</v>
      </c>
      <c r="E1010" t="s">
        <v>2481</v>
      </c>
      <c r="F1010">
        <v>1</v>
      </c>
      <c r="G1010">
        <v>6.67</v>
      </c>
      <c r="H1010">
        <v>0</v>
      </c>
      <c r="I1010">
        <v>0</v>
      </c>
      <c r="J1010" t="s">
        <v>128</v>
      </c>
      <c r="K1010" s="40" t="str">
        <f t="shared" si="15"/>
        <v>GPA</v>
      </c>
    </row>
    <row r="1011" spans="1:11" ht="15" customHeight="1">
      <c r="A1011">
        <v>7</v>
      </c>
      <c r="B1011">
        <v>7801</v>
      </c>
      <c r="C1011" t="s">
        <v>22</v>
      </c>
      <c r="D1011" t="s">
        <v>946</v>
      </c>
      <c r="E1011" t="s">
        <v>947</v>
      </c>
      <c r="F1011">
        <v>224</v>
      </c>
      <c r="G1011">
        <v>79.040000000000006</v>
      </c>
      <c r="H1011">
        <v>3</v>
      </c>
      <c r="I1011">
        <v>0</v>
      </c>
      <c r="J1011" t="s">
        <v>128</v>
      </c>
      <c r="K1011" s="40" t="str">
        <f t="shared" si="15"/>
        <v>GPA</v>
      </c>
    </row>
    <row r="1012" spans="1:11" ht="15" customHeight="1">
      <c r="A1012">
        <v>7</v>
      </c>
      <c r="B1012">
        <v>7801</v>
      </c>
      <c r="C1012" t="s">
        <v>21</v>
      </c>
      <c r="D1012" t="s">
        <v>948</v>
      </c>
      <c r="E1012" t="s">
        <v>949</v>
      </c>
      <c r="F1012">
        <v>199</v>
      </c>
      <c r="G1012">
        <v>28.25</v>
      </c>
      <c r="H1012">
        <v>7</v>
      </c>
      <c r="I1012">
        <v>0</v>
      </c>
      <c r="J1012" t="s">
        <v>128</v>
      </c>
      <c r="K1012" s="40" t="str">
        <f t="shared" si="15"/>
        <v>GPA</v>
      </c>
    </row>
    <row r="1013" spans="1:11" ht="15" customHeight="1">
      <c r="A1013">
        <v>7</v>
      </c>
      <c r="B1013">
        <v>7801</v>
      </c>
      <c r="C1013" t="s">
        <v>20</v>
      </c>
      <c r="D1013" t="s">
        <v>948</v>
      </c>
      <c r="E1013" t="s">
        <v>949</v>
      </c>
      <c r="F1013">
        <v>5127</v>
      </c>
      <c r="G1013">
        <v>187.22</v>
      </c>
      <c r="H1013">
        <v>27</v>
      </c>
      <c r="I1013">
        <v>0</v>
      </c>
      <c r="J1013" t="s">
        <v>128</v>
      </c>
      <c r="K1013" s="40" t="str">
        <f t="shared" si="15"/>
        <v>GPA</v>
      </c>
    </row>
    <row r="1014" spans="1:11" ht="15" customHeight="1">
      <c r="A1014">
        <v>7</v>
      </c>
      <c r="B1014">
        <v>7801</v>
      </c>
      <c r="C1014" t="s">
        <v>1994</v>
      </c>
      <c r="D1014" t="s">
        <v>948</v>
      </c>
      <c r="E1014" t="s">
        <v>949</v>
      </c>
      <c r="F1014">
        <v>205</v>
      </c>
      <c r="G1014">
        <v>3.53</v>
      </c>
      <c r="H1014">
        <v>58</v>
      </c>
      <c r="I1014">
        <v>0</v>
      </c>
      <c r="J1014" t="s">
        <v>128</v>
      </c>
      <c r="K1014" s="40" t="str">
        <f t="shared" si="15"/>
        <v>GPA</v>
      </c>
    </row>
    <row r="1015" spans="1:11" ht="15" customHeight="1">
      <c r="A1015">
        <v>7</v>
      </c>
      <c r="B1015">
        <v>7801</v>
      </c>
      <c r="C1015" t="s">
        <v>19</v>
      </c>
      <c r="D1015" t="s">
        <v>950</v>
      </c>
      <c r="E1015" t="s">
        <v>951</v>
      </c>
      <c r="F1015">
        <v>446</v>
      </c>
      <c r="G1015">
        <v>36.18</v>
      </c>
      <c r="H1015">
        <v>12</v>
      </c>
      <c r="I1015">
        <v>0</v>
      </c>
      <c r="J1015" t="s">
        <v>128</v>
      </c>
      <c r="K1015" s="40" t="str">
        <f t="shared" si="15"/>
        <v>GPA</v>
      </c>
    </row>
    <row r="1016" spans="1:11" ht="15" customHeight="1">
      <c r="A1016">
        <v>7</v>
      </c>
      <c r="B1016">
        <v>7801</v>
      </c>
      <c r="C1016" t="s">
        <v>22</v>
      </c>
      <c r="D1016" t="s">
        <v>952</v>
      </c>
      <c r="E1016" t="s">
        <v>953</v>
      </c>
      <c r="F1016">
        <v>721</v>
      </c>
      <c r="G1016">
        <v>88.52</v>
      </c>
      <c r="H1016">
        <v>8</v>
      </c>
      <c r="I1016">
        <v>0</v>
      </c>
      <c r="J1016" t="s">
        <v>128</v>
      </c>
      <c r="K1016" s="40" t="str">
        <f t="shared" si="15"/>
        <v>GPA</v>
      </c>
    </row>
    <row r="1017" spans="1:11" ht="15" customHeight="1">
      <c r="A1017">
        <v>7</v>
      </c>
      <c r="B1017">
        <v>7801</v>
      </c>
      <c r="C1017" t="s">
        <v>22</v>
      </c>
      <c r="D1017" t="s">
        <v>954</v>
      </c>
      <c r="E1017" t="s">
        <v>955</v>
      </c>
      <c r="F1017">
        <v>1170</v>
      </c>
      <c r="G1017">
        <v>167.29</v>
      </c>
      <c r="H1017">
        <v>7</v>
      </c>
      <c r="I1017">
        <v>0</v>
      </c>
      <c r="J1017" t="s">
        <v>128</v>
      </c>
      <c r="K1017" s="40" t="str">
        <f t="shared" si="15"/>
        <v>GPA</v>
      </c>
    </row>
    <row r="1018" spans="1:11" ht="15" customHeight="1">
      <c r="A1018">
        <v>7</v>
      </c>
      <c r="B1018">
        <v>7801</v>
      </c>
      <c r="C1018" t="s">
        <v>19</v>
      </c>
      <c r="D1018" t="s">
        <v>956</v>
      </c>
      <c r="E1018" t="s">
        <v>957</v>
      </c>
      <c r="F1018">
        <v>9</v>
      </c>
      <c r="G1018">
        <v>2.64</v>
      </c>
      <c r="H1018">
        <v>3</v>
      </c>
      <c r="I1018">
        <v>0</v>
      </c>
      <c r="J1018" t="s">
        <v>128</v>
      </c>
      <c r="K1018" s="40" t="str">
        <f t="shared" si="15"/>
        <v>GPA</v>
      </c>
    </row>
    <row r="1019" spans="1:11" ht="15" customHeight="1">
      <c r="A1019">
        <v>7</v>
      </c>
      <c r="B1019">
        <v>7801</v>
      </c>
      <c r="C1019" t="s">
        <v>20</v>
      </c>
      <c r="D1019" t="s">
        <v>956</v>
      </c>
      <c r="E1019" t="s">
        <v>957</v>
      </c>
      <c r="F1019">
        <v>3</v>
      </c>
      <c r="G1019">
        <v>0.81</v>
      </c>
      <c r="H1019">
        <v>4</v>
      </c>
      <c r="I1019">
        <v>0</v>
      </c>
      <c r="J1019" t="s">
        <v>128</v>
      </c>
      <c r="K1019" s="40" t="str">
        <f t="shared" si="15"/>
        <v>GPA</v>
      </c>
    </row>
    <row r="1020" spans="1:11" ht="15" customHeight="1">
      <c r="A1020">
        <v>7</v>
      </c>
      <c r="B1020">
        <v>7801</v>
      </c>
      <c r="C1020" t="s">
        <v>19</v>
      </c>
      <c r="D1020" t="s">
        <v>958</v>
      </c>
      <c r="E1020" t="s">
        <v>959</v>
      </c>
      <c r="F1020">
        <v>320</v>
      </c>
      <c r="G1020">
        <v>26.19</v>
      </c>
      <c r="H1020">
        <v>12</v>
      </c>
      <c r="I1020">
        <v>0</v>
      </c>
      <c r="J1020" t="s">
        <v>128</v>
      </c>
      <c r="K1020" s="40" t="str">
        <f t="shared" si="15"/>
        <v>GPA</v>
      </c>
    </row>
    <row r="1021" spans="1:11" ht="15" customHeight="1">
      <c r="A1021">
        <v>7</v>
      </c>
      <c r="B1021">
        <v>7801</v>
      </c>
      <c r="C1021" t="s">
        <v>19</v>
      </c>
      <c r="D1021" t="s">
        <v>960</v>
      </c>
      <c r="E1021" t="s">
        <v>961</v>
      </c>
      <c r="F1021">
        <v>174</v>
      </c>
      <c r="G1021">
        <v>16.78</v>
      </c>
      <c r="H1021">
        <v>10</v>
      </c>
      <c r="I1021">
        <v>0</v>
      </c>
      <c r="J1021" t="s">
        <v>128</v>
      </c>
      <c r="K1021" s="40" t="str">
        <f t="shared" si="15"/>
        <v>GPA</v>
      </c>
    </row>
    <row r="1022" spans="1:11" ht="15" customHeight="1">
      <c r="A1022">
        <v>7</v>
      </c>
      <c r="B1022">
        <v>7801</v>
      </c>
      <c r="C1022" t="s">
        <v>1994</v>
      </c>
      <c r="D1022" t="s">
        <v>960</v>
      </c>
      <c r="E1022" t="s">
        <v>961</v>
      </c>
      <c r="F1022">
        <v>411</v>
      </c>
      <c r="G1022">
        <v>13.21</v>
      </c>
      <c r="H1022">
        <v>31</v>
      </c>
      <c r="I1022">
        <v>0</v>
      </c>
      <c r="J1022" t="s">
        <v>128</v>
      </c>
      <c r="K1022" s="40" t="str">
        <f t="shared" si="15"/>
        <v>GPA</v>
      </c>
    </row>
    <row r="1023" spans="1:11" ht="15" customHeight="1">
      <c r="A1023">
        <v>7</v>
      </c>
      <c r="B1023">
        <v>7801</v>
      </c>
      <c r="C1023" t="s">
        <v>1994</v>
      </c>
      <c r="D1023" t="s">
        <v>2482</v>
      </c>
      <c r="E1023" t="s">
        <v>2483</v>
      </c>
      <c r="F1023">
        <v>1086</v>
      </c>
      <c r="G1023">
        <v>20.91</v>
      </c>
      <c r="H1023">
        <v>52</v>
      </c>
      <c r="I1023">
        <v>0</v>
      </c>
      <c r="J1023" t="s">
        <v>128</v>
      </c>
      <c r="K1023" s="40" t="str">
        <f t="shared" si="15"/>
        <v>GPA</v>
      </c>
    </row>
    <row r="1024" spans="1:11" ht="15" customHeight="1">
      <c r="A1024">
        <v>7</v>
      </c>
      <c r="B1024">
        <v>7801</v>
      </c>
      <c r="C1024" t="s">
        <v>22</v>
      </c>
      <c r="D1024" t="s">
        <v>962</v>
      </c>
      <c r="E1024" t="s">
        <v>963</v>
      </c>
      <c r="F1024">
        <v>680</v>
      </c>
      <c r="G1024">
        <v>108.02</v>
      </c>
      <c r="H1024">
        <v>6</v>
      </c>
      <c r="I1024">
        <v>0</v>
      </c>
      <c r="J1024" t="s">
        <v>128</v>
      </c>
      <c r="K1024" s="40" t="str">
        <f t="shared" si="15"/>
        <v>GPA</v>
      </c>
    </row>
    <row r="1025" spans="1:11" ht="15" customHeight="1">
      <c r="A1025">
        <v>7</v>
      </c>
      <c r="B1025">
        <v>7801</v>
      </c>
      <c r="C1025" t="s">
        <v>19</v>
      </c>
      <c r="D1025" t="s">
        <v>962</v>
      </c>
      <c r="E1025" t="s">
        <v>963</v>
      </c>
      <c r="F1025">
        <v>25</v>
      </c>
      <c r="G1025">
        <v>2.87</v>
      </c>
      <c r="H1025">
        <v>9</v>
      </c>
      <c r="I1025">
        <v>0</v>
      </c>
      <c r="J1025" t="s">
        <v>128</v>
      </c>
      <c r="K1025" s="40" t="str">
        <f t="shared" si="15"/>
        <v>GPA</v>
      </c>
    </row>
    <row r="1026" spans="1:11" ht="15" customHeight="1">
      <c r="A1026">
        <v>7</v>
      </c>
      <c r="B1026">
        <v>7801</v>
      </c>
      <c r="C1026" t="s">
        <v>22</v>
      </c>
      <c r="D1026" t="s">
        <v>2484</v>
      </c>
      <c r="E1026" t="s">
        <v>2485</v>
      </c>
      <c r="F1026">
        <v>7</v>
      </c>
      <c r="G1026">
        <v>17.54</v>
      </c>
      <c r="H1026">
        <v>0</v>
      </c>
      <c r="I1026">
        <v>0</v>
      </c>
      <c r="J1026" t="s">
        <v>128</v>
      </c>
      <c r="K1026" s="40" t="str">
        <f t="shared" ref="K1026:K1089" si="16">IF(J1026&lt;&gt;"",IF(OR(UPPER(J1026)="TERCEIRO",UPPER(J1026)="TERCEIRA"),"TERCEIRA",IF(UPPER(J1026)="GPA","GPA",J1026)),IF(LEFT(D1026,1)="T","TERCEIRA","GPA"))</f>
        <v>GPA</v>
      </c>
    </row>
    <row r="1027" spans="1:11" ht="15" customHeight="1">
      <c r="A1027">
        <v>7</v>
      </c>
      <c r="B1027">
        <v>7801</v>
      </c>
      <c r="C1027" t="s">
        <v>19</v>
      </c>
      <c r="D1027" t="s">
        <v>964</v>
      </c>
      <c r="E1027" t="s">
        <v>965</v>
      </c>
      <c r="F1027">
        <v>102</v>
      </c>
      <c r="G1027">
        <v>21.74</v>
      </c>
      <c r="H1027">
        <v>5</v>
      </c>
      <c r="I1027">
        <v>0</v>
      </c>
      <c r="J1027" t="s">
        <v>128</v>
      </c>
      <c r="K1027" s="40" t="str">
        <f t="shared" si="16"/>
        <v>GPA</v>
      </c>
    </row>
    <row r="1028" spans="1:11" ht="15" customHeight="1">
      <c r="A1028">
        <v>7</v>
      </c>
      <c r="B1028">
        <v>7801</v>
      </c>
      <c r="C1028" t="s">
        <v>1994</v>
      </c>
      <c r="D1028" t="s">
        <v>964</v>
      </c>
      <c r="E1028" t="s">
        <v>965</v>
      </c>
      <c r="F1028">
        <v>628</v>
      </c>
      <c r="G1028">
        <v>15.66</v>
      </c>
      <c r="H1028">
        <v>40</v>
      </c>
      <c r="I1028">
        <v>0</v>
      </c>
      <c r="J1028" t="s">
        <v>128</v>
      </c>
      <c r="K1028" s="40" t="str">
        <f t="shared" si="16"/>
        <v>GPA</v>
      </c>
    </row>
    <row r="1029" spans="1:11" ht="15" customHeight="1">
      <c r="A1029">
        <v>7</v>
      </c>
      <c r="B1029">
        <v>7801</v>
      </c>
      <c r="C1029" t="s">
        <v>1994</v>
      </c>
      <c r="D1029" t="s">
        <v>2486</v>
      </c>
      <c r="E1029" t="s">
        <v>2487</v>
      </c>
      <c r="F1029">
        <v>2198</v>
      </c>
      <c r="G1029">
        <v>73.58</v>
      </c>
      <c r="H1029">
        <v>30</v>
      </c>
      <c r="I1029">
        <v>0</v>
      </c>
      <c r="J1029" t="s">
        <v>128</v>
      </c>
      <c r="K1029" s="40" t="str">
        <f t="shared" si="16"/>
        <v>GPA</v>
      </c>
    </row>
    <row r="1030" spans="1:11" ht="15" customHeight="1">
      <c r="A1030">
        <v>7</v>
      </c>
      <c r="B1030">
        <v>7801</v>
      </c>
      <c r="C1030" t="s">
        <v>21</v>
      </c>
      <c r="D1030" t="s">
        <v>966</v>
      </c>
      <c r="E1030" t="s">
        <v>967</v>
      </c>
      <c r="F1030">
        <v>2</v>
      </c>
      <c r="G1030">
        <v>0.02</v>
      </c>
      <c r="H1030">
        <v>100</v>
      </c>
      <c r="I1030">
        <v>0</v>
      </c>
      <c r="J1030" t="s">
        <v>128</v>
      </c>
      <c r="K1030" s="40" t="str">
        <f t="shared" si="16"/>
        <v>GPA</v>
      </c>
    </row>
    <row r="1031" spans="1:11" ht="15" customHeight="1">
      <c r="A1031">
        <v>7</v>
      </c>
      <c r="B1031">
        <v>7801</v>
      </c>
      <c r="C1031" t="s">
        <v>1994</v>
      </c>
      <c r="D1031" t="s">
        <v>966</v>
      </c>
      <c r="E1031" t="s">
        <v>967</v>
      </c>
      <c r="F1031">
        <v>600</v>
      </c>
      <c r="G1031">
        <v>8.76</v>
      </c>
      <c r="H1031">
        <v>68</v>
      </c>
      <c r="I1031">
        <v>0</v>
      </c>
      <c r="J1031" t="s">
        <v>128</v>
      </c>
      <c r="K1031" s="40" t="str">
        <f t="shared" si="16"/>
        <v>GPA</v>
      </c>
    </row>
    <row r="1032" spans="1:11" ht="15" customHeight="1">
      <c r="A1032">
        <v>7</v>
      </c>
      <c r="B1032">
        <v>7801</v>
      </c>
      <c r="C1032" t="s">
        <v>19</v>
      </c>
      <c r="D1032" t="s">
        <v>968</v>
      </c>
      <c r="E1032" t="s">
        <v>969</v>
      </c>
      <c r="F1032">
        <v>323</v>
      </c>
      <c r="G1032">
        <v>29.12</v>
      </c>
      <c r="H1032">
        <v>11</v>
      </c>
      <c r="I1032">
        <v>0</v>
      </c>
      <c r="J1032" t="s">
        <v>128</v>
      </c>
      <c r="K1032" s="40" t="str">
        <f t="shared" si="16"/>
        <v>GPA</v>
      </c>
    </row>
    <row r="1033" spans="1:11" ht="15" customHeight="1">
      <c r="A1033">
        <v>7</v>
      </c>
      <c r="B1033">
        <v>7801</v>
      </c>
      <c r="C1033" t="s">
        <v>19</v>
      </c>
      <c r="D1033" t="s">
        <v>970</v>
      </c>
      <c r="E1033" t="s">
        <v>971</v>
      </c>
      <c r="F1033">
        <v>51</v>
      </c>
      <c r="G1033">
        <v>5.46</v>
      </c>
      <c r="H1033">
        <v>9</v>
      </c>
      <c r="I1033">
        <v>0</v>
      </c>
      <c r="J1033" t="s">
        <v>128</v>
      </c>
      <c r="K1033" s="40" t="str">
        <f t="shared" si="16"/>
        <v>GPA</v>
      </c>
    </row>
    <row r="1034" spans="1:11" ht="15" customHeight="1">
      <c r="A1034">
        <v>7</v>
      </c>
      <c r="B1034">
        <v>7801</v>
      </c>
      <c r="C1034" t="s">
        <v>20</v>
      </c>
      <c r="D1034" t="s">
        <v>970</v>
      </c>
      <c r="E1034" t="s">
        <v>971</v>
      </c>
      <c r="F1034">
        <v>111</v>
      </c>
      <c r="G1034">
        <v>2.39</v>
      </c>
      <c r="H1034">
        <v>46</v>
      </c>
      <c r="I1034">
        <v>0</v>
      </c>
      <c r="J1034" t="s">
        <v>128</v>
      </c>
      <c r="K1034" s="40" t="str">
        <f t="shared" si="16"/>
        <v>GPA</v>
      </c>
    </row>
    <row r="1035" spans="1:11" ht="15" customHeight="1">
      <c r="A1035">
        <v>7</v>
      </c>
      <c r="B1035">
        <v>7801</v>
      </c>
      <c r="C1035" t="s">
        <v>22</v>
      </c>
      <c r="D1035" t="s">
        <v>972</v>
      </c>
      <c r="E1035" t="s">
        <v>973</v>
      </c>
      <c r="F1035">
        <v>2324</v>
      </c>
      <c r="G1035">
        <v>193.01</v>
      </c>
      <c r="H1035">
        <v>12</v>
      </c>
      <c r="I1035">
        <v>0</v>
      </c>
      <c r="J1035" t="s">
        <v>128</v>
      </c>
      <c r="K1035" s="40" t="str">
        <f t="shared" si="16"/>
        <v>GPA</v>
      </c>
    </row>
    <row r="1036" spans="1:11" ht="15" customHeight="1">
      <c r="A1036">
        <v>7</v>
      </c>
      <c r="B1036">
        <v>7801</v>
      </c>
      <c r="C1036" t="s">
        <v>19</v>
      </c>
      <c r="D1036" t="s">
        <v>974</v>
      </c>
      <c r="E1036" t="s">
        <v>975</v>
      </c>
      <c r="F1036">
        <v>2377</v>
      </c>
      <c r="G1036">
        <v>104.44</v>
      </c>
      <c r="H1036">
        <v>23</v>
      </c>
      <c r="I1036">
        <v>0</v>
      </c>
      <c r="J1036" t="s">
        <v>128</v>
      </c>
      <c r="K1036" s="40" t="str">
        <f t="shared" si="16"/>
        <v>GPA</v>
      </c>
    </row>
    <row r="1037" spans="1:11" ht="15" customHeight="1">
      <c r="A1037">
        <v>7</v>
      </c>
      <c r="B1037">
        <v>7801</v>
      </c>
      <c r="C1037" t="s">
        <v>20</v>
      </c>
      <c r="D1037" t="s">
        <v>974</v>
      </c>
      <c r="E1037" t="s">
        <v>975</v>
      </c>
      <c r="F1037">
        <v>57</v>
      </c>
      <c r="G1037">
        <v>0.35</v>
      </c>
      <c r="H1037">
        <v>163</v>
      </c>
      <c r="I1037">
        <v>0</v>
      </c>
      <c r="J1037" t="s">
        <v>128</v>
      </c>
      <c r="K1037" s="40" t="str">
        <f t="shared" si="16"/>
        <v>GPA</v>
      </c>
    </row>
    <row r="1038" spans="1:11" ht="15" customHeight="1">
      <c r="A1038">
        <v>7</v>
      </c>
      <c r="B1038">
        <v>7801</v>
      </c>
      <c r="C1038" t="s">
        <v>22</v>
      </c>
      <c r="D1038" t="s">
        <v>976</v>
      </c>
      <c r="E1038" t="s">
        <v>977</v>
      </c>
      <c r="F1038">
        <v>1053</v>
      </c>
      <c r="G1038">
        <v>190.75</v>
      </c>
      <c r="H1038">
        <v>6</v>
      </c>
      <c r="I1038">
        <v>0</v>
      </c>
      <c r="J1038" t="s">
        <v>128</v>
      </c>
      <c r="K1038" s="40" t="str">
        <f t="shared" si="16"/>
        <v>GPA</v>
      </c>
    </row>
    <row r="1039" spans="1:11" ht="15" customHeight="1">
      <c r="A1039">
        <v>7</v>
      </c>
      <c r="B1039">
        <v>7801</v>
      </c>
      <c r="C1039" t="s">
        <v>19</v>
      </c>
      <c r="D1039" t="s">
        <v>978</v>
      </c>
      <c r="E1039" t="s">
        <v>979</v>
      </c>
      <c r="F1039">
        <v>55</v>
      </c>
      <c r="G1039">
        <v>2.58</v>
      </c>
      <c r="H1039">
        <v>21</v>
      </c>
      <c r="I1039">
        <v>0</v>
      </c>
      <c r="J1039" t="s">
        <v>128</v>
      </c>
      <c r="K1039" s="40" t="str">
        <f t="shared" si="16"/>
        <v>GPA</v>
      </c>
    </row>
    <row r="1040" spans="1:11" ht="15" customHeight="1">
      <c r="A1040">
        <v>7</v>
      </c>
      <c r="B1040">
        <v>7801</v>
      </c>
      <c r="C1040" t="s">
        <v>21</v>
      </c>
      <c r="D1040" t="s">
        <v>978</v>
      </c>
      <c r="E1040" t="s">
        <v>979</v>
      </c>
      <c r="F1040">
        <v>106</v>
      </c>
      <c r="G1040">
        <v>4.46</v>
      </c>
      <c r="H1040">
        <v>24</v>
      </c>
      <c r="I1040">
        <v>0</v>
      </c>
      <c r="J1040" t="s">
        <v>128</v>
      </c>
      <c r="K1040" s="40" t="str">
        <f t="shared" si="16"/>
        <v>GPA</v>
      </c>
    </row>
    <row r="1041" spans="1:11" ht="15" customHeight="1">
      <c r="A1041">
        <v>7</v>
      </c>
      <c r="B1041">
        <v>7801</v>
      </c>
      <c r="C1041" t="s">
        <v>20</v>
      </c>
      <c r="D1041" t="s">
        <v>978</v>
      </c>
      <c r="E1041" t="s">
        <v>979</v>
      </c>
      <c r="F1041">
        <v>210</v>
      </c>
      <c r="G1041">
        <v>14.09</v>
      </c>
      <c r="H1041">
        <v>15</v>
      </c>
      <c r="I1041">
        <v>0</v>
      </c>
      <c r="J1041" t="s">
        <v>128</v>
      </c>
      <c r="K1041" s="40" t="str">
        <f t="shared" si="16"/>
        <v>GPA</v>
      </c>
    </row>
    <row r="1042" spans="1:11" ht="15" customHeight="1">
      <c r="A1042">
        <v>7</v>
      </c>
      <c r="B1042">
        <v>7801</v>
      </c>
      <c r="C1042" t="s">
        <v>1994</v>
      </c>
      <c r="D1042" t="s">
        <v>978</v>
      </c>
      <c r="E1042" t="s">
        <v>979</v>
      </c>
      <c r="F1042">
        <v>105</v>
      </c>
      <c r="G1042">
        <v>3.61</v>
      </c>
      <c r="H1042">
        <v>29</v>
      </c>
      <c r="I1042">
        <v>0</v>
      </c>
      <c r="J1042" t="s">
        <v>128</v>
      </c>
      <c r="K1042" s="40" t="str">
        <f t="shared" si="16"/>
        <v>GPA</v>
      </c>
    </row>
    <row r="1043" spans="1:11" ht="15" customHeight="1">
      <c r="A1043">
        <v>7</v>
      </c>
      <c r="B1043">
        <v>7801</v>
      </c>
      <c r="C1043" t="s">
        <v>20</v>
      </c>
      <c r="D1043" t="s">
        <v>1924</v>
      </c>
      <c r="E1043" t="s">
        <v>1925</v>
      </c>
      <c r="F1043">
        <v>1</v>
      </c>
      <c r="G1043">
        <v>6.67</v>
      </c>
      <c r="H1043">
        <v>0</v>
      </c>
      <c r="I1043">
        <v>0</v>
      </c>
      <c r="J1043" t="s">
        <v>128</v>
      </c>
      <c r="K1043" s="40" t="str">
        <f t="shared" si="16"/>
        <v>GPA</v>
      </c>
    </row>
    <row r="1044" spans="1:11" ht="15" customHeight="1">
      <c r="A1044">
        <v>7</v>
      </c>
      <c r="B1044">
        <v>7801</v>
      </c>
      <c r="C1044" t="s">
        <v>1994</v>
      </c>
      <c r="D1044" t="s">
        <v>1924</v>
      </c>
      <c r="E1044" t="s">
        <v>1925</v>
      </c>
      <c r="F1044">
        <v>1073</v>
      </c>
      <c r="G1044">
        <v>21.84</v>
      </c>
      <c r="H1044">
        <v>49</v>
      </c>
      <c r="I1044">
        <v>0</v>
      </c>
      <c r="J1044" t="s">
        <v>128</v>
      </c>
      <c r="K1044" s="40" t="str">
        <f t="shared" si="16"/>
        <v>GPA</v>
      </c>
    </row>
    <row r="1045" spans="1:11" ht="15" customHeight="1">
      <c r="A1045">
        <v>7</v>
      </c>
      <c r="B1045">
        <v>7801</v>
      </c>
      <c r="C1045" t="s">
        <v>1994</v>
      </c>
      <c r="D1045" t="s">
        <v>1832</v>
      </c>
      <c r="E1045" t="s">
        <v>1833</v>
      </c>
      <c r="F1045">
        <v>41</v>
      </c>
      <c r="G1045">
        <v>0.54</v>
      </c>
      <c r="H1045">
        <v>76</v>
      </c>
      <c r="I1045">
        <v>0</v>
      </c>
      <c r="J1045" t="s">
        <v>128</v>
      </c>
      <c r="K1045" s="40" t="str">
        <f t="shared" si="16"/>
        <v>GPA</v>
      </c>
    </row>
    <row r="1046" spans="1:11" ht="15" customHeight="1">
      <c r="A1046">
        <v>7</v>
      </c>
      <c r="B1046">
        <v>7801</v>
      </c>
      <c r="C1046" t="s">
        <v>22</v>
      </c>
      <c r="D1046" t="s">
        <v>980</v>
      </c>
      <c r="E1046" t="s">
        <v>981</v>
      </c>
      <c r="F1046">
        <v>5330</v>
      </c>
      <c r="G1046">
        <v>94.73</v>
      </c>
      <c r="H1046">
        <v>56</v>
      </c>
      <c r="I1046">
        <v>0</v>
      </c>
      <c r="J1046" t="s">
        <v>128</v>
      </c>
      <c r="K1046" s="40" t="str">
        <f t="shared" si="16"/>
        <v>GPA</v>
      </c>
    </row>
    <row r="1047" spans="1:11" ht="15" customHeight="1">
      <c r="A1047">
        <v>7</v>
      </c>
      <c r="B1047">
        <v>7801</v>
      </c>
      <c r="C1047" t="s">
        <v>1994</v>
      </c>
      <c r="D1047" t="s">
        <v>980</v>
      </c>
      <c r="E1047" t="s">
        <v>981</v>
      </c>
      <c r="F1047">
        <v>94</v>
      </c>
      <c r="G1047">
        <v>0.01</v>
      </c>
      <c r="H1047">
        <v>9400</v>
      </c>
      <c r="I1047">
        <v>0</v>
      </c>
      <c r="J1047" t="s">
        <v>128</v>
      </c>
      <c r="K1047" s="40" t="str">
        <f t="shared" si="16"/>
        <v>GPA</v>
      </c>
    </row>
    <row r="1048" spans="1:11" ht="15" customHeight="1">
      <c r="A1048">
        <v>7</v>
      </c>
      <c r="B1048">
        <v>7801</v>
      </c>
      <c r="C1048" t="s">
        <v>20</v>
      </c>
      <c r="D1048" t="s">
        <v>982</v>
      </c>
      <c r="E1048" t="s">
        <v>983</v>
      </c>
      <c r="F1048">
        <v>1025</v>
      </c>
      <c r="G1048">
        <v>106.17</v>
      </c>
      <c r="H1048">
        <v>10</v>
      </c>
      <c r="I1048">
        <v>0</v>
      </c>
      <c r="J1048" t="s">
        <v>128</v>
      </c>
      <c r="K1048" s="40" t="str">
        <f t="shared" si="16"/>
        <v>GPA</v>
      </c>
    </row>
    <row r="1049" spans="1:11" ht="15" customHeight="1">
      <c r="A1049">
        <v>7</v>
      </c>
      <c r="B1049">
        <v>7801</v>
      </c>
      <c r="C1049" t="s">
        <v>19</v>
      </c>
      <c r="D1049" t="s">
        <v>984</v>
      </c>
      <c r="E1049" t="s">
        <v>985</v>
      </c>
      <c r="F1049">
        <v>1071</v>
      </c>
      <c r="G1049">
        <v>28.39</v>
      </c>
      <c r="H1049">
        <v>38</v>
      </c>
      <c r="I1049">
        <v>0</v>
      </c>
      <c r="J1049" t="s">
        <v>128</v>
      </c>
      <c r="K1049" s="40" t="str">
        <f t="shared" si="16"/>
        <v>GPA</v>
      </c>
    </row>
    <row r="1050" spans="1:11" ht="15" customHeight="1">
      <c r="A1050">
        <v>7</v>
      </c>
      <c r="B1050">
        <v>7801</v>
      </c>
      <c r="C1050" t="s">
        <v>19</v>
      </c>
      <c r="D1050" t="s">
        <v>986</v>
      </c>
      <c r="E1050" t="s">
        <v>987</v>
      </c>
      <c r="F1050">
        <v>764</v>
      </c>
      <c r="G1050">
        <v>35.479999999999997</v>
      </c>
      <c r="H1050">
        <v>22</v>
      </c>
      <c r="I1050">
        <v>0</v>
      </c>
      <c r="J1050" t="s">
        <v>128</v>
      </c>
      <c r="K1050" s="40" t="str">
        <f t="shared" si="16"/>
        <v>GPA</v>
      </c>
    </row>
    <row r="1051" spans="1:11" ht="15" customHeight="1">
      <c r="A1051">
        <v>7</v>
      </c>
      <c r="B1051">
        <v>7801</v>
      </c>
      <c r="C1051" t="s">
        <v>21</v>
      </c>
      <c r="D1051" t="s">
        <v>986</v>
      </c>
      <c r="E1051" t="s">
        <v>987</v>
      </c>
      <c r="F1051">
        <v>49</v>
      </c>
      <c r="G1051">
        <v>32.97</v>
      </c>
      <c r="H1051">
        <v>1</v>
      </c>
      <c r="I1051">
        <v>0</v>
      </c>
      <c r="J1051" t="s">
        <v>128</v>
      </c>
      <c r="K1051" s="40" t="str">
        <f t="shared" si="16"/>
        <v>GPA</v>
      </c>
    </row>
    <row r="1052" spans="1:11" ht="15" customHeight="1">
      <c r="A1052">
        <v>7</v>
      </c>
      <c r="B1052">
        <v>7801</v>
      </c>
      <c r="C1052" t="s">
        <v>21</v>
      </c>
      <c r="D1052" t="s">
        <v>988</v>
      </c>
      <c r="E1052" t="s">
        <v>989</v>
      </c>
      <c r="F1052">
        <v>94</v>
      </c>
      <c r="G1052">
        <v>86.68</v>
      </c>
      <c r="H1052">
        <v>1</v>
      </c>
      <c r="I1052">
        <v>0</v>
      </c>
      <c r="J1052" t="s">
        <v>128</v>
      </c>
      <c r="K1052" s="40" t="str">
        <f t="shared" si="16"/>
        <v>GPA</v>
      </c>
    </row>
    <row r="1053" spans="1:11" ht="15" customHeight="1">
      <c r="A1053">
        <v>7</v>
      </c>
      <c r="B1053">
        <v>7801</v>
      </c>
      <c r="C1053" t="s">
        <v>20</v>
      </c>
      <c r="D1053" t="s">
        <v>988</v>
      </c>
      <c r="E1053" t="s">
        <v>989</v>
      </c>
      <c r="F1053">
        <v>4</v>
      </c>
      <c r="G1053">
        <v>4.45</v>
      </c>
      <c r="H1053">
        <v>1</v>
      </c>
      <c r="I1053">
        <v>0</v>
      </c>
      <c r="J1053" t="s">
        <v>128</v>
      </c>
      <c r="K1053" s="40" t="str">
        <f t="shared" si="16"/>
        <v>GPA</v>
      </c>
    </row>
    <row r="1054" spans="1:11" ht="15" customHeight="1">
      <c r="A1054">
        <v>7</v>
      </c>
      <c r="B1054">
        <v>7801</v>
      </c>
      <c r="C1054" t="s">
        <v>19</v>
      </c>
      <c r="D1054" t="s">
        <v>990</v>
      </c>
      <c r="E1054" t="s">
        <v>991</v>
      </c>
      <c r="F1054">
        <v>66</v>
      </c>
      <c r="G1054">
        <v>9.39</v>
      </c>
      <c r="H1054">
        <v>7</v>
      </c>
      <c r="I1054">
        <v>0</v>
      </c>
      <c r="J1054" t="s">
        <v>128</v>
      </c>
      <c r="K1054" s="40" t="str">
        <f t="shared" si="16"/>
        <v>GPA</v>
      </c>
    </row>
    <row r="1055" spans="1:11" ht="15" customHeight="1">
      <c r="A1055">
        <v>7</v>
      </c>
      <c r="B1055">
        <v>7801</v>
      </c>
      <c r="C1055" t="s">
        <v>1994</v>
      </c>
      <c r="D1055" t="s">
        <v>990</v>
      </c>
      <c r="E1055" t="s">
        <v>991</v>
      </c>
      <c r="F1055">
        <v>265</v>
      </c>
      <c r="G1055">
        <v>8.77</v>
      </c>
      <c r="H1055">
        <v>30</v>
      </c>
      <c r="I1055">
        <v>0</v>
      </c>
      <c r="J1055" t="s">
        <v>128</v>
      </c>
      <c r="K1055" s="40" t="str">
        <f t="shared" si="16"/>
        <v>GPA</v>
      </c>
    </row>
    <row r="1056" spans="1:11" ht="15" customHeight="1">
      <c r="A1056">
        <v>7</v>
      </c>
      <c r="B1056">
        <v>7801</v>
      </c>
      <c r="C1056" t="s">
        <v>22</v>
      </c>
      <c r="D1056" t="s">
        <v>992</v>
      </c>
      <c r="E1056" t="s">
        <v>993</v>
      </c>
      <c r="F1056">
        <v>148</v>
      </c>
      <c r="G1056">
        <v>36.85</v>
      </c>
      <c r="H1056">
        <v>4</v>
      </c>
      <c r="I1056">
        <v>0</v>
      </c>
      <c r="J1056" t="s">
        <v>128</v>
      </c>
      <c r="K1056" s="40" t="str">
        <f t="shared" si="16"/>
        <v>GPA</v>
      </c>
    </row>
    <row r="1057" spans="1:11" ht="15" customHeight="1">
      <c r="A1057">
        <v>7</v>
      </c>
      <c r="B1057">
        <v>7801</v>
      </c>
      <c r="C1057" t="s">
        <v>19</v>
      </c>
      <c r="D1057" t="s">
        <v>994</v>
      </c>
      <c r="E1057" t="s">
        <v>995</v>
      </c>
      <c r="F1057">
        <v>109</v>
      </c>
      <c r="G1057">
        <v>18.22</v>
      </c>
      <c r="H1057">
        <v>6</v>
      </c>
      <c r="I1057">
        <v>0</v>
      </c>
      <c r="J1057" t="s">
        <v>128</v>
      </c>
      <c r="K1057" s="40" t="str">
        <f t="shared" si="16"/>
        <v>GPA</v>
      </c>
    </row>
    <row r="1058" spans="1:11" ht="15" customHeight="1">
      <c r="A1058">
        <v>7</v>
      </c>
      <c r="B1058">
        <v>7801</v>
      </c>
      <c r="C1058" t="s">
        <v>1994</v>
      </c>
      <c r="D1058" t="s">
        <v>994</v>
      </c>
      <c r="E1058" t="s">
        <v>995</v>
      </c>
      <c r="F1058">
        <v>468</v>
      </c>
      <c r="G1058">
        <v>20.23</v>
      </c>
      <c r="H1058">
        <v>23</v>
      </c>
      <c r="I1058">
        <v>0</v>
      </c>
      <c r="J1058" t="s">
        <v>128</v>
      </c>
      <c r="K1058" s="40" t="str">
        <f t="shared" si="16"/>
        <v>GPA</v>
      </c>
    </row>
    <row r="1059" spans="1:11" ht="15" customHeight="1">
      <c r="A1059">
        <v>7</v>
      </c>
      <c r="B1059">
        <v>7801</v>
      </c>
      <c r="C1059" t="s">
        <v>19</v>
      </c>
      <c r="D1059" t="s">
        <v>996</v>
      </c>
      <c r="E1059" t="s">
        <v>997</v>
      </c>
      <c r="F1059">
        <v>27</v>
      </c>
      <c r="G1059">
        <v>6.03</v>
      </c>
      <c r="H1059">
        <v>4</v>
      </c>
      <c r="I1059">
        <v>0</v>
      </c>
      <c r="J1059" t="s">
        <v>128</v>
      </c>
      <c r="K1059" s="40" t="str">
        <f t="shared" si="16"/>
        <v>GPA</v>
      </c>
    </row>
    <row r="1060" spans="1:11" ht="15" customHeight="1">
      <c r="A1060">
        <v>7</v>
      </c>
      <c r="B1060">
        <v>7801</v>
      </c>
      <c r="C1060" t="s">
        <v>21</v>
      </c>
      <c r="D1060" t="s">
        <v>998</v>
      </c>
      <c r="E1060" t="s">
        <v>999</v>
      </c>
      <c r="F1060">
        <v>80</v>
      </c>
      <c r="G1060">
        <v>29.31</v>
      </c>
      <c r="H1060">
        <v>3</v>
      </c>
      <c r="I1060">
        <v>0</v>
      </c>
      <c r="J1060" t="s">
        <v>128</v>
      </c>
      <c r="K1060" s="40" t="str">
        <f t="shared" si="16"/>
        <v>GPA</v>
      </c>
    </row>
    <row r="1061" spans="1:11" ht="15" customHeight="1">
      <c r="A1061">
        <v>7</v>
      </c>
      <c r="B1061">
        <v>7801</v>
      </c>
      <c r="C1061" t="s">
        <v>21</v>
      </c>
      <c r="D1061" t="s">
        <v>1000</v>
      </c>
      <c r="E1061" t="s">
        <v>1001</v>
      </c>
      <c r="F1061">
        <v>258</v>
      </c>
      <c r="G1061">
        <v>52.37</v>
      </c>
      <c r="H1061">
        <v>5</v>
      </c>
      <c r="I1061">
        <v>0</v>
      </c>
      <c r="J1061" t="s">
        <v>128</v>
      </c>
      <c r="K1061" s="40" t="str">
        <f t="shared" si="16"/>
        <v>GPA</v>
      </c>
    </row>
    <row r="1062" spans="1:11" ht="15" customHeight="1">
      <c r="A1062">
        <v>7</v>
      </c>
      <c r="B1062">
        <v>7801</v>
      </c>
      <c r="C1062" t="s">
        <v>20</v>
      </c>
      <c r="D1062" t="s">
        <v>1000</v>
      </c>
      <c r="E1062" t="s">
        <v>1001</v>
      </c>
      <c r="F1062">
        <v>1</v>
      </c>
      <c r="G1062">
        <v>6.34</v>
      </c>
      <c r="H1062">
        <v>0</v>
      </c>
      <c r="I1062">
        <v>0</v>
      </c>
      <c r="J1062" t="s">
        <v>128</v>
      </c>
      <c r="K1062" s="40" t="str">
        <f t="shared" si="16"/>
        <v>GPA</v>
      </c>
    </row>
    <row r="1063" spans="1:11" ht="15" customHeight="1">
      <c r="A1063">
        <v>7</v>
      </c>
      <c r="B1063">
        <v>7801</v>
      </c>
      <c r="C1063" t="s">
        <v>19</v>
      </c>
      <c r="D1063" t="s">
        <v>1002</v>
      </c>
      <c r="E1063" t="s">
        <v>1003</v>
      </c>
      <c r="F1063">
        <v>183</v>
      </c>
      <c r="G1063">
        <v>5.93</v>
      </c>
      <c r="H1063">
        <v>31</v>
      </c>
      <c r="I1063">
        <v>0</v>
      </c>
      <c r="J1063" t="s">
        <v>128</v>
      </c>
      <c r="K1063" s="40" t="str">
        <f t="shared" si="16"/>
        <v>GPA</v>
      </c>
    </row>
    <row r="1064" spans="1:11" ht="15" customHeight="1">
      <c r="A1064">
        <v>7</v>
      </c>
      <c r="B1064">
        <v>7801</v>
      </c>
      <c r="C1064" t="s">
        <v>19</v>
      </c>
      <c r="D1064" t="s">
        <v>1004</v>
      </c>
      <c r="E1064" t="s">
        <v>1005</v>
      </c>
      <c r="F1064">
        <v>276</v>
      </c>
      <c r="G1064">
        <v>45.99</v>
      </c>
      <c r="H1064">
        <v>6</v>
      </c>
      <c r="I1064">
        <v>0</v>
      </c>
      <c r="J1064" t="s">
        <v>128</v>
      </c>
      <c r="K1064" s="40" t="str">
        <f t="shared" si="16"/>
        <v>GPA</v>
      </c>
    </row>
    <row r="1065" spans="1:11" ht="15" customHeight="1">
      <c r="A1065">
        <v>7</v>
      </c>
      <c r="B1065">
        <v>7801</v>
      </c>
      <c r="C1065" t="s">
        <v>1994</v>
      </c>
      <c r="D1065" t="s">
        <v>1004</v>
      </c>
      <c r="E1065" t="s">
        <v>1005</v>
      </c>
      <c r="F1065">
        <v>248</v>
      </c>
      <c r="G1065">
        <v>5.98</v>
      </c>
      <c r="H1065">
        <v>41</v>
      </c>
      <c r="I1065">
        <v>0</v>
      </c>
      <c r="J1065" t="s">
        <v>128</v>
      </c>
      <c r="K1065" s="40" t="str">
        <f t="shared" si="16"/>
        <v>GPA</v>
      </c>
    </row>
    <row r="1066" spans="1:11" ht="15" customHeight="1">
      <c r="A1066">
        <v>7</v>
      </c>
      <c r="B1066">
        <v>7801</v>
      </c>
      <c r="C1066" t="s">
        <v>22</v>
      </c>
      <c r="D1066" t="s">
        <v>1006</v>
      </c>
      <c r="E1066" t="s">
        <v>1007</v>
      </c>
      <c r="F1066">
        <v>681</v>
      </c>
      <c r="G1066">
        <v>130.77000000000001</v>
      </c>
      <c r="H1066">
        <v>5</v>
      </c>
      <c r="I1066">
        <v>0</v>
      </c>
      <c r="J1066" t="s">
        <v>128</v>
      </c>
      <c r="K1066" s="40" t="str">
        <f t="shared" si="16"/>
        <v>GPA</v>
      </c>
    </row>
    <row r="1067" spans="1:11" ht="15" customHeight="1">
      <c r="A1067">
        <v>7</v>
      </c>
      <c r="B1067">
        <v>7801</v>
      </c>
      <c r="C1067" t="s">
        <v>19</v>
      </c>
      <c r="D1067" t="s">
        <v>1008</v>
      </c>
      <c r="E1067" t="s">
        <v>1009</v>
      </c>
      <c r="F1067">
        <v>151</v>
      </c>
      <c r="G1067">
        <v>10.24</v>
      </c>
      <c r="H1067">
        <v>15</v>
      </c>
      <c r="I1067">
        <v>0</v>
      </c>
      <c r="J1067" t="s">
        <v>128</v>
      </c>
      <c r="K1067" s="40" t="str">
        <f t="shared" si="16"/>
        <v>GPA</v>
      </c>
    </row>
    <row r="1068" spans="1:11" ht="15" customHeight="1">
      <c r="A1068">
        <v>7</v>
      </c>
      <c r="B1068">
        <v>7801</v>
      </c>
      <c r="C1068" t="s">
        <v>22</v>
      </c>
      <c r="D1068" t="s">
        <v>1010</v>
      </c>
      <c r="E1068" t="s">
        <v>1011</v>
      </c>
      <c r="F1068">
        <v>50</v>
      </c>
      <c r="G1068">
        <v>6.07</v>
      </c>
      <c r="H1068">
        <v>8</v>
      </c>
      <c r="I1068">
        <v>0</v>
      </c>
      <c r="J1068" t="s">
        <v>128</v>
      </c>
      <c r="K1068" s="40" t="str">
        <f t="shared" si="16"/>
        <v>GPA</v>
      </c>
    </row>
    <row r="1069" spans="1:11" ht="15" customHeight="1">
      <c r="A1069">
        <v>7</v>
      </c>
      <c r="B1069">
        <v>7801</v>
      </c>
      <c r="C1069" t="s">
        <v>19</v>
      </c>
      <c r="D1069" t="s">
        <v>1012</v>
      </c>
      <c r="E1069" t="s">
        <v>1013</v>
      </c>
      <c r="F1069">
        <v>220</v>
      </c>
      <c r="G1069">
        <v>46.37</v>
      </c>
      <c r="H1069">
        <v>5</v>
      </c>
      <c r="I1069">
        <v>0</v>
      </c>
      <c r="J1069" t="s">
        <v>128</v>
      </c>
      <c r="K1069" s="40" t="str">
        <f t="shared" si="16"/>
        <v>GPA</v>
      </c>
    </row>
    <row r="1070" spans="1:11" ht="15" customHeight="1">
      <c r="A1070">
        <v>7</v>
      </c>
      <c r="B1070">
        <v>7801</v>
      </c>
      <c r="C1070" t="s">
        <v>1994</v>
      </c>
      <c r="D1070" t="s">
        <v>2488</v>
      </c>
      <c r="E1070" t="s">
        <v>2489</v>
      </c>
      <c r="F1070">
        <v>709</v>
      </c>
      <c r="G1070">
        <v>18.7</v>
      </c>
      <c r="H1070">
        <v>38</v>
      </c>
      <c r="I1070">
        <v>0</v>
      </c>
      <c r="J1070" t="s">
        <v>128</v>
      </c>
      <c r="K1070" s="40" t="str">
        <f t="shared" si="16"/>
        <v>GPA</v>
      </c>
    </row>
    <row r="1071" spans="1:11" ht="15" customHeight="1">
      <c r="A1071">
        <v>7</v>
      </c>
      <c r="B1071">
        <v>7801</v>
      </c>
      <c r="C1071" t="s">
        <v>19</v>
      </c>
      <c r="D1071" t="s">
        <v>1014</v>
      </c>
      <c r="E1071" t="s">
        <v>1015</v>
      </c>
      <c r="F1071">
        <v>468</v>
      </c>
      <c r="G1071">
        <v>18.8</v>
      </c>
      <c r="H1071">
        <v>25</v>
      </c>
      <c r="I1071">
        <v>0</v>
      </c>
      <c r="J1071" t="s">
        <v>128</v>
      </c>
      <c r="K1071" s="40" t="str">
        <f t="shared" si="16"/>
        <v>GPA</v>
      </c>
    </row>
    <row r="1072" spans="1:11" ht="15" customHeight="1">
      <c r="A1072">
        <v>7</v>
      </c>
      <c r="B1072">
        <v>7801</v>
      </c>
      <c r="C1072" t="s">
        <v>19</v>
      </c>
      <c r="D1072" t="s">
        <v>1016</v>
      </c>
      <c r="E1072" t="s">
        <v>1017</v>
      </c>
      <c r="F1072">
        <v>298</v>
      </c>
      <c r="G1072">
        <v>36.71</v>
      </c>
      <c r="H1072">
        <v>8</v>
      </c>
      <c r="I1072">
        <v>0</v>
      </c>
      <c r="J1072" t="s">
        <v>128</v>
      </c>
      <c r="K1072" s="40" t="str">
        <f t="shared" si="16"/>
        <v>GPA</v>
      </c>
    </row>
    <row r="1073" spans="1:11" ht="15" customHeight="1">
      <c r="A1073">
        <v>7</v>
      </c>
      <c r="B1073">
        <v>7801</v>
      </c>
      <c r="C1073" t="s">
        <v>1994</v>
      </c>
      <c r="D1073" t="s">
        <v>1016</v>
      </c>
      <c r="E1073" t="s">
        <v>1017</v>
      </c>
      <c r="F1073">
        <v>958</v>
      </c>
      <c r="G1073">
        <v>10.37</v>
      </c>
      <c r="H1073">
        <v>92</v>
      </c>
      <c r="I1073">
        <v>0</v>
      </c>
      <c r="J1073" t="s">
        <v>128</v>
      </c>
      <c r="K1073" s="40" t="str">
        <f t="shared" si="16"/>
        <v>GPA</v>
      </c>
    </row>
    <row r="1074" spans="1:11" ht="15" customHeight="1">
      <c r="A1074">
        <v>7</v>
      </c>
      <c r="B1074">
        <v>7801</v>
      </c>
      <c r="C1074" t="s">
        <v>22</v>
      </c>
      <c r="D1074" t="s">
        <v>1018</v>
      </c>
      <c r="E1074" t="s">
        <v>1019</v>
      </c>
      <c r="F1074">
        <v>3700</v>
      </c>
      <c r="G1074">
        <v>153.22999999999999</v>
      </c>
      <c r="H1074">
        <v>24</v>
      </c>
      <c r="I1074">
        <v>0</v>
      </c>
      <c r="J1074" t="s">
        <v>128</v>
      </c>
      <c r="K1074" s="40" t="str">
        <f t="shared" si="16"/>
        <v>GPA</v>
      </c>
    </row>
    <row r="1075" spans="1:11" ht="15" customHeight="1">
      <c r="A1075">
        <v>7</v>
      </c>
      <c r="B1075">
        <v>7801</v>
      </c>
      <c r="C1075" t="s">
        <v>19</v>
      </c>
      <c r="D1075" t="s">
        <v>1020</v>
      </c>
      <c r="E1075" t="s">
        <v>1021</v>
      </c>
      <c r="F1075">
        <v>28</v>
      </c>
      <c r="G1075">
        <v>1.47</v>
      </c>
      <c r="H1075">
        <v>19</v>
      </c>
      <c r="I1075">
        <v>0</v>
      </c>
      <c r="J1075" t="s">
        <v>128</v>
      </c>
      <c r="K1075" s="40" t="str">
        <f t="shared" si="16"/>
        <v>GPA</v>
      </c>
    </row>
    <row r="1076" spans="1:11" ht="15" customHeight="1">
      <c r="A1076">
        <v>7</v>
      </c>
      <c r="B1076">
        <v>7801</v>
      </c>
      <c r="C1076" t="s">
        <v>20</v>
      </c>
      <c r="D1076" t="s">
        <v>1020</v>
      </c>
      <c r="E1076" t="s">
        <v>1021</v>
      </c>
      <c r="F1076">
        <v>107</v>
      </c>
      <c r="G1076">
        <v>6.18</v>
      </c>
      <c r="H1076">
        <v>17</v>
      </c>
      <c r="I1076">
        <v>0</v>
      </c>
      <c r="J1076" t="s">
        <v>128</v>
      </c>
      <c r="K1076" s="40" t="str">
        <f t="shared" si="16"/>
        <v>GPA</v>
      </c>
    </row>
    <row r="1077" spans="1:11" ht="15" customHeight="1">
      <c r="A1077">
        <v>7</v>
      </c>
      <c r="B1077">
        <v>7801</v>
      </c>
      <c r="C1077" t="s">
        <v>21</v>
      </c>
      <c r="D1077" t="s">
        <v>1022</v>
      </c>
      <c r="E1077" t="s">
        <v>1023</v>
      </c>
      <c r="F1077">
        <v>401</v>
      </c>
      <c r="G1077">
        <v>33.22</v>
      </c>
      <c r="H1077">
        <v>12</v>
      </c>
      <c r="I1077">
        <v>0</v>
      </c>
      <c r="J1077" t="s">
        <v>128</v>
      </c>
      <c r="K1077" s="40" t="str">
        <f t="shared" si="16"/>
        <v>GPA</v>
      </c>
    </row>
    <row r="1078" spans="1:11" ht="15" customHeight="1">
      <c r="A1078">
        <v>7</v>
      </c>
      <c r="B1078">
        <v>7801</v>
      </c>
      <c r="C1078" t="s">
        <v>19</v>
      </c>
      <c r="D1078" t="s">
        <v>1024</v>
      </c>
      <c r="E1078" t="s">
        <v>1025</v>
      </c>
      <c r="F1078">
        <v>350</v>
      </c>
      <c r="G1078">
        <v>36.93</v>
      </c>
      <c r="H1078">
        <v>9</v>
      </c>
      <c r="I1078">
        <v>0</v>
      </c>
      <c r="J1078" t="s">
        <v>128</v>
      </c>
      <c r="K1078" s="40" t="str">
        <f t="shared" si="16"/>
        <v>GPA</v>
      </c>
    </row>
    <row r="1079" spans="1:11" ht="15" customHeight="1">
      <c r="A1079">
        <v>7</v>
      </c>
      <c r="B1079">
        <v>7801</v>
      </c>
      <c r="C1079" t="s">
        <v>21</v>
      </c>
      <c r="D1079" t="s">
        <v>1024</v>
      </c>
      <c r="E1079" t="s">
        <v>1025</v>
      </c>
      <c r="F1079">
        <v>781</v>
      </c>
      <c r="G1079">
        <v>61.22</v>
      </c>
      <c r="H1079">
        <v>13</v>
      </c>
      <c r="I1079">
        <v>0</v>
      </c>
      <c r="J1079" t="s">
        <v>128</v>
      </c>
      <c r="K1079" s="40" t="str">
        <f t="shared" si="16"/>
        <v>GPA</v>
      </c>
    </row>
    <row r="1080" spans="1:11" ht="15" customHeight="1">
      <c r="A1080">
        <v>7</v>
      </c>
      <c r="B1080">
        <v>7801</v>
      </c>
      <c r="C1080" t="s">
        <v>1994</v>
      </c>
      <c r="D1080" t="s">
        <v>1024</v>
      </c>
      <c r="E1080" t="s">
        <v>1025</v>
      </c>
      <c r="F1080">
        <v>1018</v>
      </c>
      <c r="G1080">
        <v>15.73</v>
      </c>
      <c r="H1080">
        <v>65</v>
      </c>
      <c r="I1080">
        <v>0</v>
      </c>
      <c r="J1080" t="s">
        <v>128</v>
      </c>
      <c r="K1080" s="40" t="str">
        <f t="shared" si="16"/>
        <v>GPA</v>
      </c>
    </row>
    <row r="1081" spans="1:11" ht="15" customHeight="1">
      <c r="A1081">
        <v>7</v>
      </c>
      <c r="B1081">
        <v>7801</v>
      </c>
      <c r="C1081" t="s">
        <v>19</v>
      </c>
      <c r="D1081" t="s">
        <v>1026</v>
      </c>
      <c r="E1081" t="s">
        <v>1027</v>
      </c>
      <c r="F1081">
        <v>977</v>
      </c>
      <c r="G1081">
        <v>99.62</v>
      </c>
      <c r="H1081">
        <v>10</v>
      </c>
      <c r="I1081">
        <v>0</v>
      </c>
      <c r="J1081" t="s">
        <v>128</v>
      </c>
      <c r="K1081" s="40" t="str">
        <f t="shared" si="16"/>
        <v>GPA</v>
      </c>
    </row>
    <row r="1082" spans="1:11" ht="15" customHeight="1">
      <c r="A1082">
        <v>7</v>
      </c>
      <c r="B1082">
        <v>7801</v>
      </c>
      <c r="C1082" t="s">
        <v>19</v>
      </c>
      <c r="D1082" t="s">
        <v>1028</v>
      </c>
      <c r="E1082" t="s">
        <v>1029</v>
      </c>
      <c r="F1082">
        <v>933</v>
      </c>
      <c r="G1082">
        <v>39.89</v>
      </c>
      <c r="H1082">
        <v>23</v>
      </c>
      <c r="I1082">
        <v>0</v>
      </c>
      <c r="J1082" t="s">
        <v>128</v>
      </c>
      <c r="K1082" s="40" t="str">
        <f t="shared" si="16"/>
        <v>GPA</v>
      </c>
    </row>
    <row r="1083" spans="1:11" ht="15" customHeight="1">
      <c r="A1083">
        <v>7</v>
      </c>
      <c r="B1083">
        <v>7801</v>
      </c>
      <c r="C1083" t="s">
        <v>21</v>
      </c>
      <c r="D1083" t="s">
        <v>1030</v>
      </c>
      <c r="E1083" t="s">
        <v>1031</v>
      </c>
      <c r="F1083">
        <v>4</v>
      </c>
      <c r="G1083">
        <v>7.01</v>
      </c>
      <c r="H1083">
        <v>1</v>
      </c>
      <c r="I1083">
        <v>0</v>
      </c>
      <c r="J1083" t="s">
        <v>128</v>
      </c>
      <c r="K1083" s="40" t="str">
        <f t="shared" si="16"/>
        <v>GPA</v>
      </c>
    </row>
    <row r="1084" spans="1:11" ht="15" customHeight="1">
      <c r="A1084">
        <v>7</v>
      </c>
      <c r="B1084">
        <v>7801</v>
      </c>
      <c r="C1084" t="s">
        <v>20</v>
      </c>
      <c r="D1084" t="s">
        <v>1030</v>
      </c>
      <c r="E1084" t="s">
        <v>1031</v>
      </c>
      <c r="F1084">
        <v>15</v>
      </c>
      <c r="G1084">
        <v>14.66</v>
      </c>
      <c r="H1084">
        <v>1</v>
      </c>
      <c r="I1084">
        <v>0</v>
      </c>
      <c r="J1084" t="s">
        <v>128</v>
      </c>
      <c r="K1084" s="40" t="str">
        <f t="shared" si="16"/>
        <v>GPA</v>
      </c>
    </row>
    <row r="1085" spans="1:11" ht="15" customHeight="1">
      <c r="A1085">
        <v>7</v>
      </c>
      <c r="B1085">
        <v>7801</v>
      </c>
      <c r="C1085" t="s">
        <v>1994</v>
      </c>
      <c r="D1085" t="s">
        <v>1030</v>
      </c>
      <c r="E1085" t="s">
        <v>1031</v>
      </c>
      <c r="F1085">
        <v>8</v>
      </c>
      <c r="G1085">
        <v>1.17</v>
      </c>
      <c r="H1085">
        <v>7</v>
      </c>
      <c r="I1085">
        <v>0</v>
      </c>
      <c r="J1085" t="s">
        <v>128</v>
      </c>
      <c r="K1085" s="40" t="str">
        <f t="shared" si="16"/>
        <v>GPA</v>
      </c>
    </row>
    <row r="1086" spans="1:11" ht="15" customHeight="1">
      <c r="A1086">
        <v>7</v>
      </c>
      <c r="B1086">
        <v>7801</v>
      </c>
      <c r="C1086" t="s">
        <v>1994</v>
      </c>
      <c r="D1086" t="s">
        <v>2490</v>
      </c>
      <c r="E1086" t="s">
        <v>2491</v>
      </c>
      <c r="F1086">
        <v>3548</v>
      </c>
      <c r="G1086">
        <v>81.680000000000007</v>
      </c>
      <c r="H1086">
        <v>43</v>
      </c>
      <c r="I1086">
        <v>0</v>
      </c>
      <c r="J1086" t="s">
        <v>128</v>
      </c>
      <c r="K1086" s="40" t="str">
        <f t="shared" si="16"/>
        <v>GPA</v>
      </c>
    </row>
    <row r="1087" spans="1:11" ht="15" customHeight="1">
      <c r="A1087">
        <v>7</v>
      </c>
      <c r="B1087">
        <v>7801</v>
      </c>
      <c r="C1087" t="s">
        <v>1994</v>
      </c>
      <c r="D1087" t="s">
        <v>2492</v>
      </c>
      <c r="E1087" t="s">
        <v>2493</v>
      </c>
      <c r="F1087">
        <v>8726</v>
      </c>
      <c r="G1087">
        <v>154.66</v>
      </c>
      <c r="H1087">
        <v>56</v>
      </c>
      <c r="I1087">
        <v>0</v>
      </c>
      <c r="J1087" t="s">
        <v>128</v>
      </c>
      <c r="K1087" s="40" t="str">
        <f t="shared" si="16"/>
        <v>GPA</v>
      </c>
    </row>
    <row r="1088" spans="1:11" ht="15" customHeight="1">
      <c r="A1088">
        <v>7</v>
      </c>
      <c r="B1088">
        <v>7801</v>
      </c>
      <c r="C1088" t="s">
        <v>21</v>
      </c>
      <c r="D1088" t="s">
        <v>1032</v>
      </c>
      <c r="E1088" t="s">
        <v>1033</v>
      </c>
      <c r="F1088">
        <v>2052</v>
      </c>
      <c r="G1088">
        <v>129.62</v>
      </c>
      <c r="H1088">
        <v>16</v>
      </c>
      <c r="I1088">
        <v>0</v>
      </c>
      <c r="J1088" t="s">
        <v>128</v>
      </c>
      <c r="K1088" s="40" t="str">
        <f t="shared" si="16"/>
        <v>GPA</v>
      </c>
    </row>
    <row r="1089" spans="1:11" ht="15" customHeight="1">
      <c r="A1089">
        <v>7</v>
      </c>
      <c r="B1089">
        <v>7801</v>
      </c>
      <c r="C1089" t="s">
        <v>1994</v>
      </c>
      <c r="D1089" t="s">
        <v>1032</v>
      </c>
      <c r="E1089" t="s">
        <v>1033</v>
      </c>
      <c r="F1089">
        <v>344</v>
      </c>
      <c r="G1089">
        <v>16.260000000000002</v>
      </c>
      <c r="H1089">
        <v>21</v>
      </c>
      <c r="I1089">
        <v>0</v>
      </c>
      <c r="J1089" t="s">
        <v>128</v>
      </c>
      <c r="K1089" s="40" t="str">
        <f t="shared" si="16"/>
        <v>GPA</v>
      </c>
    </row>
    <row r="1090" spans="1:11" ht="15" customHeight="1">
      <c r="A1090">
        <v>7</v>
      </c>
      <c r="B1090">
        <v>7801</v>
      </c>
      <c r="C1090" t="s">
        <v>19</v>
      </c>
      <c r="D1090" t="s">
        <v>1034</v>
      </c>
      <c r="E1090" t="s">
        <v>1035</v>
      </c>
      <c r="F1090">
        <v>60</v>
      </c>
      <c r="G1090">
        <v>6.74</v>
      </c>
      <c r="H1090">
        <v>9</v>
      </c>
      <c r="I1090">
        <v>0</v>
      </c>
      <c r="J1090" t="s">
        <v>128</v>
      </c>
      <c r="K1090" s="40" t="str">
        <f t="shared" ref="K1090:K1153" si="17">IF(J1090&lt;&gt;"",IF(OR(UPPER(J1090)="TERCEIRO",UPPER(J1090)="TERCEIRA"),"TERCEIRA",IF(UPPER(J1090)="GPA","GPA",J1090)),IF(LEFT(D1090,1)="T","TERCEIRA","GPA"))</f>
        <v>GPA</v>
      </c>
    </row>
    <row r="1091" spans="1:11" ht="15" customHeight="1">
      <c r="A1091">
        <v>7</v>
      </c>
      <c r="B1091">
        <v>7801</v>
      </c>
      <c r="C1091" t="s">
        <v>21</v>
      </c>
      <c r="D1091" t="s">
        <v>1034</v>
      </c>
      <c r="E1091" t="s">
        <v>1035</v>
      </c>
      <c r="F1091">
        <v>4</v>
      </c>
      <c r="G1091">
        <v>8.42</v>
      </c>
      <c r="H1091">
        <v>0</v>
      </c>
      <c r="I1091">
        <v>0</v>
      </c>
      <c r="J1091" t="s">
        <v>128</v>
      </c>
      <c r="K1091" s="40" t="str">
        <f t="shared" si="17"/>
        <v>GPA</v>
      </c>
    </row>
    <row r="1092" spans="1:11" ht="15" customHeight="1">
      <c r="A1092">
        <v>7</v>
      </c>
      <c r="B1092">
        <v>7801</v>
      </c>
      <c r="C1092" t="s">
        <v>19</v>
      </c>
      <c r="D1092" t="s">
        <v>1036</v>
      </c>
      <c r="E1092" t="s">
        <v>1037</v>
      </c>
      <c r="F1092">
        <v>2137</v>
      </c>
      <c r="G1092">
        <v>116.49</v>
      </c>
      <c r="H1092">
        <v>18</v>
      </c>
      <c r="I1092">
        <v>0</v>
      </c>
      <c r="J1092" t="s">
        <v>128</v>
      </c>
      <c r="K1092" s="40" t="str">
        <f t="shared" si="17"/>
        <v>GPA</v>
      </c>
    </row>
    <row r="1093" spans="1:11" ht="15" customHeight="1">
      <c r="A1093">
        <v>7</v>
      </c>
      <c r="B1093">
        <v>7801</v>
      </c>
      <c r="C1093" t="s">
        <v>21</v>
      </c>
      <c r="D1093" t="s">
        <v>1038</v>
      </c>
      <c r="E1093" t="s">
        <v>1039</v>
      </c>
      <c r="F1093">
        <v>379</v>
      </c>
      <c r="G1093">
        <v>19.7</v>
      </c>
      <c r="H1093">
        <v>19</v>
      </c>
      <c r="I1093">
        <v>0</v>
      </c>
      <c r="J1093" t="s">
        <v>128</v>
      </c>
      <c r="K1093" s="40" t="str">
        <f t="shared" si="17"/>
        <v>GPA</v>
      </c>
    </row>
    <row r="1094" spans="1:11" ht="15" customHeight="1">
      <c r="A1094">
        <v>7</v>
      </c>
      <c r="B1094">
        <v>7801</v>
      </c>
      <c r="C1094" t="s">
        <v>21</v>
      </c>
      <c r="D1094" t="s">
        <v>2494</v>
      </c>
      <c r="E1094" t="s">
        <v>2495</v>
      </c>
      <c r="F1094">
        <v>3</v>
      </c>
      <c r="G1094">
        <v>6.67</v>
      </c>
      <c r="H1094">
        <v>0</v>
      </c>
      <c r="I1094">
        <v>0</v>
      </c>
      <c r="J1094" t="s">
        <v>128</v>
      </c>
      <c r="K1094" s="40" t="str">
        <f t="shared" si="17"/>
        <v>GPA</v>
      </c>
    </row>
    <row r="1095" spans="1:11" ht="15" customHeight="1">
      <c r="A1095">
        <v>7</v>
      </c>
      <c r="B1095">
        <v>7801</v>
      </c>
      <c r="C1095" t="s">
        <v>19</v>
      </c>
      <c r="D1095" t="s">
        <v>1040</v>
      </c>
      <c r="E1095" t="s">
        <v>1041</v>
      </c>
      <c r="F1095">
        <v>85</v>
      </c>
      <c r="G1095">
        <v>15.13</v>
      </c>
      <c r="H1095">
        <v>6</v>
      </c>
      <c r="I1095">
        <v>0</v>
      </c>
      <c r="J1095" t="s">
        <v>128</v>
      </c>
      <c r="K1095" s="40" t="str">
        <f t="shared" si="17"/>
        <v>GPA</v>
      </c>
    </row>
    <row r="1096" spans="1:11" ht="15" customHeight="1">
      <c r="A1096">
        <v>7</v>
      </c>
      <c r="B1096">
        <v>7801</v>
      </c>
      <c r="C1096" t="s">
        <v>1994</v>
      </c>
      <c r="D1096" t="s">
        <v>1040</v>
      </c>
      <c r="E1096" t="s">
        <v>1041</v>
      </c>
      <c r="F1096">
        <v>323</v>
      </c>
      <c r="G1096">
        <v>12.74</v>
      </c>
      <c r="H1096">
        <v>25</v>
      </c>
      <c r="I1096">
        <v>0</v>
      </c>
      <c r="J1096" t="s">
        <v>128</v>
      </c>
      <c r="K1096" s="40" t="str">
        <f t="shared" si="17"/>
        <v>GPA</v>
      </c>
    </row>
    <row r="1097" spans="1:11" ht="15" customHeight="1">
      <c r="A1097">
        <v>7</v>
      </c>
      <c r="B1097">
        <v>7801</v>
      </c>
      <c r="C1097" t="s">
        <v>21</v>
      </c>
      <c r="D1097" t="s">
        <v>1042</v>
      </c>
      <c r="E1097" t="s">
        <v>1043</v>
      </c>
      <c r="F1097">
        <v>6</v>
      </c>
      <c r="G1097">
        <v>1.38</v>
      </c>
      <c r="H1097">
        <v>4</v>
      </c>
      <c r="I1097">
        <v>0</v>
      </c>
      <c r="J1097" t="s">
        <v>128</v>
      </c>
      <c r="K1097" s="40" t="str">
        <f t="shared" si="17"/>
        <v>GPA</v>
      </c>
    </row>
    <row r="1098" spans="1:11" ht="15" customHeight="1">
      <c r="A1098">
        <v>7</v>
      </c>
      <c r="B1098">
        <v>7801</v>
      </c>
      <c r="C1098" t="s">
        <v>20</v>
      </c>
      <c r="D1098" t="s">
        <v>1042</v>
      </c>
      <c r="E1098" t="s">
        <v>1043</v>
      </c>
      <c r="F1098">
        <v>160</v>
      </c>
      <c r="G1098">
        <v>11.45</v>
      </c>
      <c r="H1098">
        <v>14</v>
      </c>
      <c r="I1098">
        <v>0</v>
      </c>
      <c r="J1098" t="s">
        <v>128</v>
      </c>
      <c r="K1098" s="40" t="str">
        <f t="shared" si="17"/>
        <v>GPA</v>
      </c>
    </row>
    <row r="1099" spans="1:11" ht="15" customHeight="1">
      <c r="A1099">
        <v>7</v>
      </c>
      <c r="B1099">
        <v>7801</v>
      </c>
      <c r="C1099" t="s">
        <v>19</v>
      </c>
      <c r="D1099" t="s">
        <v>1044</v>
      </c>
      <c r="E1099" t="s">
        <v>1045</v>
      </c>
      <c r="F1099">
        <v>1656</v>
      </c>
      <c r="G1099">
        <v>59.31</v>
      </c>
      <c r="H1099">
        <v>28</v>
      </c>
      <c r="I1099">
        <v>0</v>
      </c>
      <c r="J1099" t="s">
        <v>128</v>
      </c>
      <c r="K1099" s="40" t="str">
        <f t="shared" si="17"/>
        <v>GPA</v>
      </c>
    </row>
    <row r="1100" spans="1:11" ht="15" customHeight="1">
      <c r="A1100">
        <v>7</v>
      </c>
      <c r="B1100">
        <v>7801</v>
      </c>
      <c r="C1100" t="s">
        <v>21</v>
      </c>
      <c r="D1100" t="s">
        <v>1046</v>
      </c>
      <c r="E1100" t="s">
        <v>1047</v>
      </c>
      <c r="F1100">
        <v>287</v>
      </c>
      <c r="G1100">
        <v>42.78</v>
      </c>
      <c r="H1100">
        <v>7</v>
      </c>
      <c r="I1100">
        <v>0</v>
      </c>
      <c r="J1100" t="s">
        <v>128</v>
      </c>
      <c r="K1100" s="40" t="str">
        <f t="shared" si="17"/>
        <v>GPA</v>
      </c>
    </row>
    <row r="1101" spans="1:11" ht="15" customHeight="1">
      <c r="A1101">
        <v>7</v>
      </c>
      <c r="B1101">
        <v>7801</v>
      </c>
      <c r="C1101" t="s">
        <v>20</v>
      </c>
      <c r="D1101" t="s">
        <v>1046</v>
      </c>
      <c r="E1101" t="s">
        <v>1047</v>
      </c>
      <c r="F1101">
        <v>1684</v>
      </c>
      <c r="G1101">
        <v>128.65</v>
      </c>
      <c r="H1101">
        <v>13</v>
      </c>
      <c r="I1101">
        <v>0</v>
      </c>
      <c r="J1101" t="s">
        <v>128</v>
      </c>
      <c r="K1101" s="40" t="str">
        <f t="shared" si="17"/>
        <v>GPA</v>
      </c>
    </row>
    <row r="1102" spans="1:11" ht="15" customHeight="1">
      <c r="A1102">
        <v>7</v>
      </c>
      <c r="B1102">
        <v>7801</v>
      </c>
      <c r="C1102" t="s">
        <v>21</v>
      </c>
      <c r="D1102" t="s">
        <v>1048</v>
      </c>
      <c r="E1102" t="s">
        <v>1049</v>
      </c>
      <c r="F1102">
        <v>1156</v>
      </c>
      <c r="G1102">
        <v>110.84</v>
      </c>
      <c r="H1102">
        <v>10</v>
      </c>
      <c r="I1102">
        <v>0</v>
      </c>
      <c r="J1102" t="s">
        <v>128</v>
      </c>
      <c r="K1102" s="40" t="str">
        <f t="shared" si="17"/>
        <v>GPA</v>
      </c>
    </row>
    <row r="1103" spans="1:11" ht="15" customHeight="1">
      <c r="A1103">
        <v>7</v>
      </c>
      <c r="B1103">
        <v>7801</v>
      </c>
      <c r="C1103" t="s">
        <v>1994</v>
      </c>
      <c r="D1103" t="s">
        <v>1048</v>
      </c>
      <c r="E1103" t="s">
        <v>1049</v>
      </c>
      <c r="F1103">
        <v>332</v>
      </c>
      <c r="G1103">
        <v>11.42</v>
      </c>
      <c r="H1103">
        <v>29</v>
      </c>
      <c r="I1103">
        <v>0</v>
      </c>
      <c r="J1103" t="s">
        <v>128</v>
      </c>
      <c r="K1103" s="40" t="str">
        <f t="shared" si="17"/>
        <v>GPA</v>
      </c>
    </row>
    <row r="1104" spans="1:11" ht="15" customHeight="1">
      <c r="A1104">
        <v>7</v>
      </c>
      <c r="B1104">
        <v>7801</v>
      </c>
      <c r="C1104" t="s">
        <v>21</v>
      </c>
      <c r="D1104" t="s">
        <v>1050</v>
      </c>
      <c r="E1104" t="s">
        <v>1051</v>
      </c>
      <c r="F1104">
        <v>2106</v>
      </c>
      <c r="G1104">
        <v>116.26</v>
      </c>
      <c r="H1104">
        <v>18</v>
      </c>
      <c r="I1104">
        <v>0</v>
      </c>
      <c r="J1104" t="s">
        <v>128</v>
      </c>
      <c r="K1104" s="40" t="str">
        <f t="shared" si="17"/>
        <v>GPA</v>
      </c>
    </row>
    <row r="1105" spans="1:11" ht="15" customHeight="1">
      <c r="A1105">
        <v>7</v>
      </c>
      <c r="B1105">
        <v>7801</v>
      </c>
      <c r="C1105" t="s">
        <v>1994</v>
      </c>
      <c r="D1105" t="s">
        <v>1050</v>
      </c>
      <c r="E1105" t="s">
        <v>1051</v>
      </c>
      <c r="F1105">
        <v>844</v>
      </c>
      <c r="G1105">
        <v>10.8</v>
      </c>
      <c r="H1105">
        <v>78</v>
      </c>
      <c r="I1105">
        <v>0</v>
      </c>
      <c r="J1105" t="s">
        <v>128</v>
      </c>
      <c r="K1105" s="40" t="str">
        <f t="shared" si="17"/>
        <v>GPA</v>
      </c>
    </row>
    <row r="1106" spans="1:11" ht="15" customHeight="1">
      <c r="A1106">
        <v>7</v>
      </c>
      <c r="B1106">
        <v>7801</v>
      </c>
      <c r="C1106" t="s">
        <v>19</v>
      </c>
      <c r="D1106" t="s">
        <v>1052</v>
      </c>
      <c r="E1106" t="s">
        <v>1053</v>
      </c>
      <c r="F1106">
        <v>953</v>
      </c>
      <c r="G1106">
        <v>42.31</v>
      </c>
      <c r="H1106">
        <v>23</v>
      </c>
      <c r="I1106">
        <v>0</v>
      </c>
      <c r="J1106" t="s">
        <v>128</v>
      </c>
      <c r="K1106" s="40" t="str">
        <f t="shared" si="17"/>
        <v>GPA</v>
      </c>
    </row>
    <row r="1107" spans="1:11" ht="15" customHeight="1">
      <c r="A1107">
        <v>7</v>
      </c>
      <c r="B1107">
        <v>7801</v>
      </c>
      <c r="C1107" t="s">
        <v>21</v>
      </c>
      <c r="D1107" t="s">
        <v>1054</v>
      </c>
      <c r="E1107" t="s">
        <v>1055</v>
      </c>
      <c r="F1107">
        <v>2766</v>
      </c>
      <c r="G1107">
        <v>118.9</v>
      </c>
      <c r="H1107">
        <v>23</v>
      </c>
      <c r="I1107">
        <v>0</v>
      </c>
      <c r="J1107" t="s">
        <v>128</v>
      </c>
      <c r="K1107" s="40" t="str">
        <f t="shared" si="17"/>
        <v>GPA</v>
      </c>
    </row>
    <row r="1108" spans="1:11" ht="15" customHeight="1">
      <c r="A1108">
        <v>7</v>
      </c>
      <c r="B1108">
        <v>7801</v>
      </c>
      <c r="C1108" t="s">
        <v>1994</v>
      </c>
      <c r="D1108" t="s">
        <v>1054</v>
      </c>
      <c r="E1108" t="s">
        <v>1055</v>
      </c>
      <c r="F1108">
        <v>76</v>
      </c>
      <c r="G1108">
        <v>4.79</v>
      </c>
      <c r="H1108">
        <v>16</v>
      </c>
      <c r="I1108">
        <v>0</v>
      </c>
      <c r="J1108" t="s">
        <v>128</v>
      </c>
      <c r="K1108" s="40" t="str">
        <f t="shared" si="17"/>
        <v>GPA</v>
      </c>
    </row>
    <row r="1109" spans="1:11" ht="15" customHeight="1">
      <c r="A1109">
        <v>7</v>
      </c>
      <c r="B1109">
        <v>7801</v>
      </c>
      <c r="C1109" t="s">
        <v>20</v>
      </c>
      <c r="D1109" t="s">
        <v>1056</v>
      </c>
      <c r="E1109" t="s">
        <v>1057</v>
      </c>
      <c r="F1109">
        <v>135</v>
      </c>
      <c r="G1109">
        <v>3.93</v>
      </c>
      <c r="H1109">
        <v>34</v>
      </c>
      <c r="I1109">
        <v>0</v>
      </c>
      <c r="J1109" t="s">
        <v>128</v>
      </c>
      <c r="K1109" s="40" t="str">
        <f t="shared" si="17"/>
        <v>GPA</v>
      </c>
    </row>
    <row r="1110" spans="1:11" ht="15" customHeight="1">
      <c r="A1110">
        <v>7</v>
      </c>
      <c r="B1110">
        <v>7801</v>
      </c>
      <c r="C1110" t="s">
        <v>1994</v>
      </c>
      <c r="D1110" t="s">
        <v>1056</v>
      </c>
      <c r="E1110" t="s">
        <v>1057</v>
      </c>
      <c r="F1110">
        <v>187</v>
      </c>
      <c r="G1110">
        <v>0.28000000000000003</v>
      </c>
      <c r="H1110">
        <v>668</v>
      </c>
      <c r="I1110">
        <v>0</v>
      </c>
      <c r="J1110" t="s">
        <v>128</v>
      </c>
      <c r="K1110" s="40" t="str">
        <f t="shared" si="17"/>
        <v>GPA</v>
      </c>
    </row>
    <row r="1111" spans="1:11" ht="15" customHeight="1">
      <c r="A1111">
        <v>7</v>
      </c>
      <c r="B1111">
        <v>7801</v>
      </c>
      <c r="C1111" t="s">
        <v>21</v>
      </c>
      <c r="D1111" t="s">
        <v>1058</v>
      </c>
      <c r="E1111" t="s">
        <v>1059</v>
      </c>
      <c r="F1111">
        <v>7</v>
      </c>
      <c r="G1111">
        <v>13.57</v>
      </c>
      <c r="H1111">
        <v>1</v>
      </c>
      <c r="I1111">
        <v>0</v>
      </c>
      <c r="J1111" t="s">
        <v>128</v>
      </c>
      <c r="K1111" s="40" t="str">
        <f t="shared" si="17"/>
        <v>GPA</v>
      </c>
    </row>
    <row r="1112" spans="1:11" ht="15" customHeight="1">
      <c r="A1112">
        <v>7</v>
      </c>
      <c r="B1112">
        <v>7801</v>
      </c>
      <c r="C1112" t="s">
        <v>20</v>
      </c>
      <c r="D1112" t="s">
        <v>1058</v>
      </c>
      <c r="E1112" t="s">
        <v>1059</v>
      </c>
      <c r="F1112">
        <v>53</v>
      </c>
      <c r="G1112">
        <v>26.68</v>
      </c>
      <c r="H1112">
        <v>2</v>
      </c>
      <c r="I1112">
        <v>0</v>
      </c>
      <c r="J1112" t="s">
        <v>128</v>
      </c>
      <c r="K1112" s="40" t="str">
        <f t="shared" si="17"/>
        <v>GPA</v>
      </c>
    </row>
    <row r="1113" spans="1:11" ht="15" customHeight="1">
      <c r="A1113">
        <v>7</v>
      </c>
      <c r="B1113">
        <v>7801</v>
      </c>
      <c r="C1113" t="s">
        <v>19</v>
      </c>
      <c r="D1113" t="s">
        <v>1060</v>
      </c>
      <c r="E1113" t="s">
        <v>1061</v>
      </c>
      <c r="F1113">
        <v>373</v>
      </c>
      <c r="G1113">
        <v>53.5</v>
      </c>
      <c r="H1113">
        <v>7</v>
      </c>
      <c r="I1113">
        <v>0</v>
      </c>
      <c r="J1113" t="s">
        <v>128</v>
      </c>
      <c r="K1113" s="40" t="str">
        <f t="shared" si="17"/>
        <v>GPA</v>
      </c>
    </row>
    <row r="1114" spans="1:11" ht="15" customHeight="1">
      <c r="A1114">
        <v>7</v>
      </c>
      <c r="B1114">
        <v>7801</v>
      </c>
      <c r="C1114" t="s">
        <v>1994</v>
      </c>
      <c r="D1114" t="s">
        <v>2496</v>
      </c>
      <c r="E1114" t="s">
        <v>2497</v>
      </c>
      <c r="F1114">
        <v>2226</v>
      </c>
      <c r="G1114">
        <v>35.049999999999997</v>
      </c>
      <c r="H1114">
        <v>64</v>
      </c>
      <c r="I1114">
        <v>0</v>
      </c>
      <c r="J1114" t="s">
        <v>128</v>
      </c>
      <c r="K1114" s="40" t="str">
        <f t="shared" si="17"/>
        <v>GPA</v>
      </c>
    </row>
    <row r="1115" spans="1:11" ht="15" customHeight="1">
      <c r="A1115">
        <v>7</v>
      </c>
      <c r="B1115">
        <v>7801</v>
      </c>
      <c r="C1115" t="s">
        <v>21</v>
      </c>
      <c r="D1115" t="s">
        <v>1062</v>
      </c>
      <c r="E1115" t="s">
        <v>1063</v>
      </c>
      <c r="F1115">
        <v>385</v>
      </c>
      <c r="G1115">
        <v>35.78</v>
      </c>
      <c r="H1115">
        <v>11</v>
      </c>
      <c r="I1115">
        <v>0</v>
      </c>
      <c r="J1115" t="s">
        <v>128</v>
      </c>
      <c r="K1115" s="40" t="str">
        <f t="shared" si="17"/>
        <v>GPA</v>
      </c>
    </row>
    <row r="1116" spans="1:11" ht="15" customHeight="1">
      <c r="A1116">
        <v>7</v>
      </c>
      <c r="B1116">
        <v>7801</v>
      </c>
      <c r="C1116" t="s">
        <v>21</v>
      </c>
      <c r="D1116" t="s">
        <v>1064</v>
      </c>
      <c r="E1116" t="s">
        <v>1065</v>
      </c>
      <c r="F1116">
        <v>8</v>
      </c>
      <c r="G1116">
        <v>6.75</v>
      </c>
      <c r="H1116">
        <v>1</v>
      </c>
      <c r="I1116">
        <v>0</v>
      </c>
      <c r="J1116" t="s">
        <v>128</v>
      </c>
      <c r="K1116" s="40" t="str">
        <f t="shared" si="17"/>
        <v>GPA</v>
      </c>
    </row>
    <row r="1117" spans="1:11" ht="15" customHeight="1">
      <c r="A1117">
        <v>7</v>
      </c>
      <c r="B1117">
        <v>7801</v>
      </c>
      <c r="C1117" t="s">
        <v>21</v>
      </c>
      <c r="D1117" t="s">
        <v>1066</v>
      </c>
      <c r="E1117" t="s">
        <v>1067</v>
      </c>
      <c r="F1117">
        <v>260</v>
      </c>
      <c r="G1117">
        <v>27.42</v>
      </c>
      <c r="H1117">
        <v>9</v>
      </c>
      <c r="I1117">
        <v>0</v>
      </c>
      <c r="J1117" t="s">
        <v>128</v>
      </c>
      <c r="K1117" s="40" t="str">
        <f t="shared" si="17"/>
        <v>GPA</v>
      </c>
    </row>
    <row r="1118" spans="1:11" ht="15" customHeight="1">
      <c r="A1118">
        <v>7</v>
      </c>
      <c r="B1118">
        <v>7801</v>
      </c>
      <c r="C1118" t="s">
        <v>20</v>
      </c>
      <c r="D1118" t="s">
        <v>1066</v>
      </c>
      <c r="E1118" t="s">
        <v>1067</v>
      </c>
      <c r="F1118">
        <v>2047</v>
      </c>
      <c r="G1118">
        <v>125.6</v>
      </c>
      <c r="H1118">
        <v>16</v>
      </c>
      <c r="I1118">
        <v>0</v>
      </c>
      <c r="J1118" t="s">
        <v>128</v>
      </c>
      <c r="K1118" s="40" t="str">
        <f t="shared" si="17"/>
        <v>GPA</v>
      </c>
    </row>
    <row r="1119" spans="1:11" ht="15" customHeight="1">
      <c r="A1119">
        <v>7</v>
      </c>
      <c r="B1119">
        <v>7801</v>
      </c>
      <c r="C1119" t="s">
        <v>21</v>
      </c>
      <c r="D1119" t="s">
        <v>1068</v>
      </c>
      <c r="E1119" t="s">
        <v>1069</v>
      </c>
      <c r="F1119">
        <v>1552</v>
      </c>
      <c r="G1119">
        <v>115.7</v>
      </c>
      <c r="H1119">
        <v>13</v>
      </c>
      <c r="I1119">
        <v>0</v>
      </c>
      <c r="J1119" t="s">
        <v>128</v>
      </c>
      <c r="K1119" s="40" t="str">
        <f t="shared" si="17"/>
        <v>GPA</v>
      </c>
    </row>
    <row r="1120" spans="1:11" ht="15" customHeight="1">
      <c r="A1120">
        <v>7</v>
      </c>
      <c r="B1120">
        <v>7801</v>
      </c>
      <c r="C1120" t="s">
        <v>1994</v>
      </c>
      <c r="D1120" t="s">
        <v>1068</v>
      </c>
      <c r="E1120" t="s">
        <v>1069</v>
      </c>
      <c r="F1120">
        <v>49</v>
      </c>
      <c r="G1120">
        <v>0.28000000000000003</v>
      </c>
      <c r="H1120">
        <v>175</v>
      </c>
      <c r="I1120">
        <v>0</v>
      </c>
      <c r="J1120" t="s">
        <v>128</v>
      </c>
      <c r="K1120" s="40" t="str">
        <f t="shared" si="17"/>
        <v>GPA</v>
      </c>
    </row>
    <row r="1121" spans="1:11" ht="15" customHeight="1">
      <c r="A1121">
        <v>7</v>
      </c>
      <c r="B1121">
        <v>7801</v>
      </c>
      <c r="C1121" t="s">
        <v>21</v>
      </c>
      <c r="D1121" t="s">
        <v>1070</v>
      </c>
      <c r="E1121" t="s">
        <v>1071</v>
      </c>
      <c r="F1121">
        <v>295</v>
      </c>
      <c r="G1121">
        <v>55.72</v>
      </c>
      <c r="H1121">
        <v>5</v>
      </c>
      <c r="I1121">
        <v>0</v>
      </c>
      <c r="J1121" t="s">
        <v>128</v>
      </c>
      <c r="K1121" s="40" t="str">
        <f t="shared" si="17"/>
        <v>GPA</v>
      </c>
    </row>
    <row r="1122" spans="1:11" ht="15" customHeight="1">
      <c r="A1122">
        <v>7</v>
      </c>
      <c r="B1122">
        <v>7801</v>
      </c>
      <c r="C1122" t="s">
        <v>1994</v>
      </c>
      <c r="D1122" t="s">
        <v>2498</v>
      </c>
      <c r="E1122" t="s">
        <v>2499</v>
      </c>
      <c r="F1122">
        <v>10232</v>
      </c>
      <c r="G1122">
        <v>152.85</v>
      </c>
      <c r="H1122">
        <v>67</v>
      </c>
      <c r="I1122">
        <v>0</v>
      </c>
      <c r="J1122" t="s">
        <v>128</v>
      </c>
      <c r="K1122" s="40" t="str">
        <f t="shared" si="17"/>
        <v>GPA</v>
      </c>
    </row>
    <row r="1123" spans="1:11" ht="15" customHeight="1">
      <c r="A1123">
        <v>7</v>
      </c>
      <c r="B1123">
        <v>7801</v>
      </c>
      <c r="C1123" t="s">
        <v>19</v>
      </c>
      <c r="D1123" t="s">
        <v>1072</v>
      </c>
      <c r="E1123" t="s">
        <v>1073</v>
      </c>
      <c r="F1123">
        <v>1046</v>
      </c>
      <c r="G1123">
        <v>126.87</v>
      </c>
      <c r="H1123">
        <v>8</v>
      </c>
      <c r="I1123">
        <v>0</v>
      </c>
      <c r="J1123" t="s">
        <v>128</v>
      </c>
      <c r="K1123" s="40" t="str">
        <f t="shared" si="17"/>
        <v>GPA</v>
      </c>
    </row>
    <row r="1124" spans="1:11" ht="15" customHeight="1">
      <c r="A1124">
        <v>7</v>
      </c>
      <c r="B1124">
        <v>7801</v>
      </c>
      <c r="C1124" t="s">
        <v>1994</v>
      </c>
      <c r="D1124" t="s">
        <v>1072</v>
      </c>
      <c r="E1124" t="s">
        <v>1073</v>
      </c>
      <c r="F1124">
        <v>186</v>
      </c>
      <c r="G1124">
        <v>8.26</v>
      </c>
      <c r="H1124">
        <v>23</v>
      </c>
      <c r="I1124">
        <v>0</v>
      </c>
      <c r="J1124" t="s">
        <v>128</v>
      </c>
      <c r="K1124" s="40" t="str">
        <f t="shared" si="17"/>
        <v>GPA</v>
      </c>
    </row>
    <row r="1125" spans="1:11" ht="15" customHeight="1">
      <c r="A1125">
        <v>7</v>
      </c>
      <c r="B1125">
        <v>7801</v>
      </c>
      <c r="C1125" t="s">
        <v>21</v>
      </c>
      <c r="D1125" t="s">
        <v>1074</v>
      </c>
      <c r="E1125" t="s">
        <v>1075</v>
      </c>
      <c r="F1125">
        <v>1391</v>
      </c>
      <c r="G1125">
        <v>119.97</v>
      </c>
      <c r="H1125">
        <v>12</v>
      </c>
      <c r="I1125">
        <v>0</v>
      </c>
      <c r="J1125" t="s">
        <v>128</v>
      </c>
      <c r="K1125" s="40" t="str">
        <f t="shared" si="17"/>
        <v>GPA</v>
      </c>
    </row>
    <row r="1126" spans="1:11" ht="15" customHeight="1">
      <c r="A1126">
        <v>7</v>
      </c>
      <c r="B1126">
        <v>7801</v>
      </c>
      <c r="C1126" t="s">
        <v>1994</v>
      </c>
      <c r="D1126" t="s">
        <v>1074</v>
      </c>
      <c r="E1126" t="s">
        <v>1075</v>
      </c>
      <c r="F1126">
        <v>1274</v>
      </c>
      <c r="G1126">
        <v>28.36</v>
      </c>
      <c r="H1126">
        <v>45</v>
      </c>
      <c r="I1126">
        <v>0</v>
      </c>
      <c r="J1126" t="s">
        <v>128</v>
      </c>
      <c r="K1126" s="40" t="str">
        <f t="shared" si="17"/>
        <v>GPA</v>
      </c>
    </row>
    <row r="1127" spans="1:11" ht="15" customHeight="1">
      <c r="A1127">
        <v>7</v>
      </c>
      <c r="B1127">
        <v>7801</v>
      </c>
      <c r="C1127" t="s">
        <v>19</v>
      </c>
      <c r="D1127" t="s">
        <v>1076</v>
      </c>
      <c r="E1127" t="s">
        <v>1077</v>
      </c>
      <c r="F1127">
        <v>176</v>
      </c>
      <c r="G1127">
        <v>23.54</v>
      </c>
      <c r="H1127">
        <v>7</v>
      </c>
      <c r="I1127">
        <v>0</v>
      </c>
      <c r="J1127" t="s">
        <v>128</v>
      </c>
      <c r="K1127" s="40" t="str">
        <f t="shared" si="17"/>
        <v>GPA</v>
      </c>
    </row>
    <row r="1128" spans="1:11" ht="15" customHeight="1">
      <c r="A1128">
        <v>7</v>
      </c>
      <c r="B1128">
        <v>7801</v>
      </c>
      <c r="C1128" t="s">
        <v>19</v>
      </c>
      <c r="D1128" t="s">
        <v>1078</v>
      </c>
      <c r="E1128" t="s">
        <v>1079</v>
      </c>
      <c r="F1128">
        <v>3</v>
      </c>
      <c r="G1128">
        <v>1.03</v>
      </c>
      <c r="H1128">
        <v>3</v>
      </c>
      <c r="I1128">
        <v>0</v>
      </c>
      <c r="J1128" t="s">
        <v>128</v>
      </c>
      <c r="K1128" s="40" t="str">
        <f t="shared" si="17"/>
        <v>GPA</v>
      </c>
    </row>
    <row r="1129" spans="1:11" ht="15" customHeight="1">
      <c r="A1129">
        <v>7</v>
      </c>
      <c r="B1129">
        <v>7801</v>
      </c>
      <c r="C1129" t="s">
        <v>21</v>
      </c>
      <c r="D1129" t="s">
        <v>1078</v>
      </c>
      <c r="E1129" t="s">
        <v>1079</v>
      </c>
      <c r="F1129">
        <v>82</v>
      </c>
      <c r="G1129">
        <v>23.98</v>
      </c>
      <c r="H1129">
        <v>3</v>
      </c>
      <c r="I1129">
        <v>0</v>
      </c>
      <c r="J1129" t="s">
        <v>128</v>
      </c>
      <c r="K1129" s="40" t="str">
        <f t="shared" si="17"/>
        <v>GPA</v>
      </c>
    </row>
    <row r="1130" spans="1:11" ht="15" customHeight="1">
      <c r="A1130">
        <v>7</v>
      </c>
      <c r="B1130">
        <v>7801</v>
      </c>
      <c r="C1130" t="s">
        <v>20</v>
      </c>
      <c r="D1130" t="s">
        <v>1078</v>
      </c>
      <c r="E1130" t="s">
        <v>1079</v>
      </c>
      <c r="F1130">
        <v>2</v>
      </c>
      <c r="G1130">
        <v>5.33</v>
      </c>
      <c r="H1130">
        <v>0</v>
      </c>
      <c r="I1130">
        <v>0</v>
      </c>
      <c r="J1130" t="s">
        <v>128</v>
      </c>
      <c r="K1130" s="40" t="str">
        <f t="shared" si="17"/>
        <v>GPA</v>
      </c>
    </row>
    <row r="1131" spans="1:11" ht="15" customHeight="1">
      <c r="A1131">
        <v>7</v>
      </c>
      <c r="B1131">
        <v>7801</v>
      </c>
      <c r="C1131" t="s">
        <v>21</v>
      </c>
      <c r="D1131" t="s">
        <v>1080</v>
      </c>
      <c r="E1131" t="s">
        <v>1081</v>
      </c>
      <c r="F1131">
        <v>490</v>
      </c>
      <c r="G1131">
        <v>109.14</v>
      </c>
      <c r="H1131">
        <v>4</v>
      </c>
      <c r="I1131">
        <v>0</v>
      </c>
      <c r="J1131" t="s">
        <v>128</v>
      </c>
      <c r="K1131" s="40" t="str">
        <f t="shared" si="17"/>
        <v>GPA</v>
      </c>
    </row>
    <row r="1132" spans="1:11" ht="15" customHeight="1">
      <c r="A1132">
        <v>7</v>
      </c>
      <c r="B1132">
        <v>7801</v>
      </c>
      <c r="C1132" t="s">
        <v>1994</v>
      </c>
      <c r="D1132" t="s">
        <v>1080</v>
      </c>
      <c r="E1132" t="s">
        <v>1081</v>
      </c>
      <c r="F1132">
        <v>104</v>
      </c>
      <c r="G1132">
        <v>1.69</v>
      </c>
      <c r="H1132">
        <v>62</v>
      </c>
      <c r="I1132">
        <v>0</v>
      </c>
      <c r="J1132" t="s">
        <v>128</v>
      </c>
      <c r="K1132" s="40" t="str">
        <f t="shared" si="17"/>
        <v>GPA</v>
      </c>
    </row>
    <row r="1133" spans="1:11" ht="15" customHeight="1">
      <c r="A1133">
        <v>7</v>
      </c>
      <c r="B1133">
        <v>7801</v>
      </c>
      <c r="C1133" t="s">
        <v>21</v>
      </c>
      <c r="D1133" t="s">
        <v>1082</v>
      </c>
      <c r="E1133" t="s">
        <v>1083</v>
      </c>
      <c r="F1133">
        <v>12</v>
      </c>
      <c r="G1133">
        <v>5.33</v>
      </c>
      <c r="H1133">
        <v>2</v>
      </c>
      <c r="I1133">
        <v>0</v>
      </c>
      <c r="J1133" t="s">
        <v>128</v>
      </c>
      <c r="K1133" s="40" t="str">
        <f t="shared" si="17"/>
        <v>GPA</v>
      </c>
    </row>
    <row r="1134" spans="1:11" ht="15" customHeight="1">
      <c r="A1134">
        <v>7</v>
      </c>
      <c r="B1134">
        <v>7801</v>
      </c>
      <c r="C1134" t="s">
        <v>1994</v>
      </c>
      <c r="D1134" t="s">
        <v>1082</v>
      </c>
      <c r="E1134" t="s">
        <v>1083</v>
      </c>
      <c r="F1134">
        <v>6</v>
      </c>
      <c r="G1134">
        <v>0.22</v>
      </c>
      <c r="H1134">
        <v>27</v>
      </c>
      <c r="I1134">
        <v>0</v>
      </c>
      <c r="J1134" t="s">
        <v>128</v>
      </c>
      <c r="K1134" s="40" t="str">
        <f t="shared" si="17"/>
        <v>GPA</v>
      </c>
    </row>
    <row r="1135" spans="1:11" ht="15" customHeight="1">
      <c r="A1135">
        <v>7</v>
      </c>
      <c r="B1135">
        <v>7801</v>
      </c>
      <c r="C1135" t="s">
        <v>19</v>
      </c>
      <c r="D1135" t="s">
        <v>1084</v>
      </c>
      <c r="E1135" t="s">
        <v>1085</v>
      </c>
      <c r="F1135">
        <v>32</v>
      </c>
      <c r="G1135">
        <v>5.25</v>
      </c>
      <c r="H1135">
        <v>6</v>
      </c>
      <c r="I1135">
        <v>0</v>
      </c>
      <c r="J1135" t="s">
        <v>128</v>
      </c>
      <c r="K1135" s="40" t="str">
        <f t="shared" si="17"/>
        <v>GPA</v>
      </c>
    </row>
    <row r="1136" spans="1:11" ht="15" customHeight="1">
      <c r="A1136">
        <v>7</v>
      </c>
      <c r="B1136">
        <v>7801</v>
      </c>
      <c r="C1136" t="s">
        <v>20</v>
      </c>
      <c r="D1136" t="s">
        <v>1084</v>
      </c>
      <c r="E1136" t="s">
        <v>1085</v>
      </c>
      <c r="F1136">
        <v>3</v>
      </c>
      <c r="G1136">
        <v>2.83</v>
      </c>
      <c r="H1136">
        <v>1</v>
      </c>
      <c r="I1136">
        <v>0</v>
      </c>
      <c r="J1136" t="s">
        <v>128</v>
      </c>
      <c r="K1136" s="40" t="str">
        <f t="shared" si="17"/>
        <v>GPA</v>
      </c>
    </row>
    <row r="1137" spans="1:11" ht="15" customHeight="1">
      <c r="A1137">
        <v>7</v>
      </c>
      <c r="B1137">
        <v>7801</v>
      </c>
      <c r="C1137" t="s">
        <v>1994</v>
      </c>
      <c r="D1137" t="s">
        <v>1084</v>
      </c>
      <c r="E1137" t="s">
        <v>1085</v>
      </c>
      <c r="F1137">
        <v>51</v>
      </c>
      <c r="G1137">
        <v>1.05</v>
      </c>
      <c r="H1137">
        <v>49</v>
      </c>
      <c r="I1137">
        <v>0</v>
      </c>
      <c r="J1137" t="s">
        <v>128</v>
      </c>
      <c r="K1137" s="40" t="str">
        <f t="shared" si="17"/>
        <v>GPA</v>
      </c>
    </row>
    <row r="1138" spans="1:11" ht="15" customHeight="1">
      <c r="A1138">
        <v>7</v>
      </c>
      <c r="B1138">
        <v>7801</v>
      </c>
      <c r="C1138" t="s">
        <v>19</v>
      </c>
      <c r="D1138" t="s">
        <v>1086</v>
      </c>
      <c r="E1138" t="s">
        <v>1087</v>
      </c>
      <c r="F1138">
        <v>1375</v>
      </c>
      <c r="G1138">
        <v>46.43</v>
      </c>
      <c r="H1138">
        <v>30</v>
      </c>
      <c r="I1138">
        <v>0</v>
      </c>
      <c r="J1138" t="s">
        <v>128</v>
      </c>
      <c r="K1138" s="40" t="str">
        <f t="shared" si="17"/>
        <v>GPA</v>
      </c>
    </row>
    <row r="1139" spans="1:11" ht="15" customHeight="1">
      <c r="A1139">
        <v>7</v>
      </c>
      <c r="B1139">
        <v>7801</v>
      </c>
      <c r="C1139" t="s">
        <v>19</v>
      </c>
      <c r="D1139" t="s">
        <v>1088</v>
      </c>
      <c r="E1139" t="s">
        <v>1089</v>
      </c>
      <c r="F1139">
        <v>279</v>
      </c>
      <c r="G1139">
        <v>22.15</v>
      </c>
      <c r="H1139">
        <v>13</v>
      </c>
      <c r="I1139">
        <v>0</v>
      </c>
      <c r="J1139" t="s">
        <v>128</v>
      </c>
      <c r="K1139" s="40" t="str">
        <f t="shared" si="17"/>
        <v>GPA</v>
      </c>
    </row>
    <row r="1140" spans="1:11" ht="15" customHeight="1">
      <c r="A1140">
        <v>7</v>
      </c>
      <c r="B1140">
        <v>7801</v>
      </c>
      <c r="C1140" t="s">
        <v>21</v>
      </c>
      <c r="D1140" t="s">
        <v>1088</v>
      </c>
      <c r="E1140" t="s">
        <v>1089</v>
      </c>
      <c r="F1140">
        <v>79</v>
      </c>
      <c r="G1140">
        <v>4.9400000000000004</v>
      </c>
      <c r="H1140">
        <v>16</v>
      </c>
      <c r="I1140">
        <v>0</v>
      </c>
      <c r="J1140" t="s">
        <v>128</v>
      </c>
      <c r="K1140" s="40" t="str">
        <f t="shared" si="17"/>
        <v>GPA</v>
      </c>
    </row>
    <row r="1141" spans="1:11" ht="15" customHeight="1">
      <c r="A1141">
        <v>7</v>
      </c>
      <c r="B1141">
        <v>7801</v>
      </c>
      <c r="C1141" t="s">
        <v>20</v>
      </c>
      <c r="D1141" t="s">
        <v>1088</v>
      </c>
      <c r="E1141" t="s">
        <v>1089</v>
      </c>
      <c r="F1141">
        <v>777</v>
      </c>
      <c r="G1141">
        <v>58.71</v>
      </c>
      <c r="H1141">
        <v>13</v>
      </c>
      <c r="I1141">
        <v>0</v>
      </c>
      <c r="J1141" t="s">
        <v>128</v>
      </c>
      <c r="K1141" s="40" t="str">
        <f t="shared" si="17"/>
        <v>GPA</v>
      </c>
    </row>
    <row r="1142" spans="1:11" ht="15" customHeight="1">
      <c r="A1142">
        <v>7</v>
      </c>
      <c r="B1142">
        <v>7801</v>
      </c>
      <c r="C1142" t="s">
        <v>1994</v>
      </c>
      <c r="D1142" t="s">
        <v>1088</v>
      </c>
      <c r="E1142" t="s">
        <v>1089</v>
      </c>
      <c r="F1142">
        <v>300</v>
      </c>
      <c r="G1142">
        <v>6.99</v>
      </c>
      <c r="H1142">
        <v>43</v>
      </c>
      <c r="I1142">
        <v>0</v>
      </c>
      <c r="J1142" t="s">
        <v>128</v>
      </c>
      <c r="K1142" s="40" t="str">
        <f t="shared" si="17"/>
        <v>GPA</v>
      </c>
    </row>
    <row r="1143" spans="1:11" ht="15" customHeight="1">
      <c r="A1143">
        <v>7</v>
      </c>
      <c r="B1143">
        <v>7801</v>
      </c>
      <c r="C1143" t="s">
        <v>20</v>
      </c>
      <c r="D1143" t="s">
        <v>1090</v>
      </c>
      <c r="E1143" t="s">
        <v>1091</v>
      </c>
      <c r="F1143">
        <v>1225</v>
      </c>
      <c r="G1143">
        <v>79.459999999999994</v>
      </c>
      <c r="H1143">
        <v>15</v>
      </c>
      <c r="I1143">
        <v>0</v>
      </c>
      <c r="J1143" t="s">
        <v>128</v>
      </c>
      <c r="K1143" s="40" t="str">
        <f t="shared" si="17"/>
        <v>GPA</v>
      </c>
    </row>
    <row r="1144" spans="1:11" ht="15" customHeight="1">
      <c r="A1144">
        <v>7</v>
      </c>
      <c r="B1144">
        <v>7801</v>
      </c>
      <c r="C1144" t="s">
        <v>21</v>
      </c>
      <c r="D1144" t="s">
        <v>1092</v>
      </c>
      <c r="E1144" t="s">
        <v>1093</v>
      </c>
      <c r="F1144">
        <v>242</v>
      </c>
      <c r="G1144">
        <v>18.420000000000002</v>
      </c>
      <c r="H1144">
        <v>13</v>
      </c>
      <c r="I1144">
        <v>0</v>
      </c>
      <c r="J1144" t="s">
        <v>128</v>
      </c>
      <c r="K1144" s="40" t="str">
        <f t="shared" si="17"/>
        <v>GPA</v>
      </c>
    </row>
    <row r="1145" spans="1:11" ht="15" customHeight="1">
      <c r="A1145">
        <v>7</v>
      </c>
      <c r="B1145">
        <v>7801</v>
      </c>
      <c r="C1145" t="s">
        <v>20</v>
      </c>
      <c r="D1145" t="s">
        <v>1092</v>
      </c>
      <c r="E1145" t="s">
        <v>1093</v>
      </c>
      <c r="F1145">
        <v>2822</v>
      </c>
      <c r="G1145">
        <v>103.88</v>
      </c>
      <c r="H1145">
        <v>27</v>
      </c>
      <c r="I1145">
        <v>0</v>
      </c>
      <c r="J1145" t="s">
        <v>128</v>
      </c>
      <c r="K1145" s="40" t="str">
        <f t="shared" si="17"/>
        <v>GPA</v>
      </c>
    </row>
    <row r="1146" spans="1:11" ht="15" customHeight="1">
      <c r="A1146">
        <v>7</v>
      </c>
      <c r="B1146">
        <v>7801</v>
      </c>
      <c r="C1146" t="s">
        <v>22</v>
      </c>
      <c r="D1146" t="s">
        <v>1094</v>
      </c>
      <c r="E1146" t="s">
        <v>1095</v>
      </c>
      <c r="F1146">
        <v>748</v>
      </c>
      <c r="G1146">
        <v>107.5</v>
      </c>
      <c r="H1146">
        <v>7</v>
      </c>
      <c r="I1146">
        <v>0</v>
      </c>
      <c r="J1146" t="s">
        <v>128</v>
      </c>
      <c r="K1146" s="40" t="str">
        <f t="shared" si="17"/>
        <v>GPA</v>
      </c>
    </row>
    <row r="1147" spans="1:11" ht="15" customHeight="1">
      <c r="A1147">
        <v>7</v>
      </c>
      <c r="B1147">
        <v>7801</v>
      </c>
      <c r="C1147" t="s">
        <v>22</v>
      </c>
      <c r="D1147" t="s">
        <v>1096</v>
      </c>
      <c r="E1147" t="s">
        <v>1097</v>
      </c>
      <c r="F1147">
        <v>1864</v>
      </c>
      <c r="G1147">
        <v>165.78</v>
      </c>
      <c r="H1147">
        <v>11</v>
      </c>
      <c r="I1147">
        <v>0</v>
      </c>
      <c r="J1147" t="s">
        <v>128</v>
      </c>
      <c r="K1147" s="40" t="str">
        <f t="shared" si="17"/>
        <v>GPA</v>
      </c>
    </row>
    <row r="1148" spans="1:11" ht="15" customHeight="1">
      <c r="A1148">
        <v>7</v>
      </c>
      <c r="B1148">
        <v>7801</v>
      </c>
      <c r="C1148" t="s">
        <v>1994</v>
      </c>
      <c r="D1148" t="s">
        <v>2500</v>
      </c>
      <c r="E1148" t="s">
        <v>2501</v>
      </c>
      <c r="F1148">
        <v>36</v>
      </c>
      <c r="G1148">
        <v>1.23</v>
      </c>
      <c r="H1148">
        <v>29</v>
      </c>
      <c r="I1148">
        <v>0</v>
      </c>
      <c r="J1148" t="s">
        <v>128</v>
      </c>
      <c r="K1148" s="40" t="str">
        <f t="shared" si="17"/>
        <v>GPA</v>
      </c>
    </row>
    <row r="1149" spans="1:11" ht="15" customHeight="1">
      <c r="A1149">
        <v>7</v>
      </c>
      <c r="B1149">
        <v>7801</v>
      </c>
      <c r="C1149" t="s">
        <v>19</v>
      </c>
      <c r="D1149" t="s">
        <v>1098</v>
      </c>
      <c r="E1149" t="s">
        <v>1099</v>
      </c>
      <c r="F1149">
        <v>233</v>
      </c>
      <c r="G1149">
        <v>22.03</v>
      </c>
      <c r="H1149">
        <v>11</v>
      </c>
      <c r="I1149">
        <v>0</v>
      </c>
      <c r="J1149" t="s">
        <v>128</v>
      </c>
      <c r="K1149" s="40" t="str">
        <f t="shared" si="17"/>
        <v>GPA</v>
      </c>
    </row>
    <row r="1150" spans="1:11" ht="15" customHeight="1">
      <c r="A1150">
        <v>7</v>
      </c>
      <c r="B1150">
        <v>7801</v>
      </c>
      <c r="C1150" t="s">
        <v>19</v>
      </c>
      <c r="D1150" t="s">
        <v>1100</v>
      </c>
      <c r="E1150" t="s">
        <v>1101</v>
      </c>
      <c r="F1150">
        <v>549</v>
      </c>
      <c r="G1150">
        <v>18.82</v>
      </c>
      <c r="H1150">
        <v>29</v>
      </c>
      <c r="I1150">
        <v>0</v>
      </c>
      <c r="J1150" t="s">
        <v>128</v>
      </c>
      <c r="K1150" s="40" t="str">
        <f t="shared" si="17"/>
        <v>GPA</v>
      </c>
    </row>
    <row r="1151" spans="1:11" ht="15" customHeight="1">
      <c r="A1151">
        <v>7</v>
      </c>
      <c r="B1151">
        <v>7801</v>
      </c>
      <c r="C1151" t="s">
        <v>1994</v>
      </c>
      <c r="D1151" t="s">
        <v>2502</v>
      </c>
      <c r="E1151" t="s">
        <v>2503</v>
      </c>
      <c r="F1151">
        <v>3623</v>
      </c>
      <c r="G1151">
        <v>77.680000000000007</v>
      </c>
      <c r="H1151">
        <v>47</v>
      </c>
      <c r="I1151">
        <v>0</v>
      </c>
      <c r="J1151" t="s">
        <v>128</v>
      </c>
      <c r="K1151" s="40" t="str">
        <f t="shared" si="17"/>
        <v>GPA</v>
      </c>
    </row>
    <row r="1152" spans="1:11" ht="15" customHeight="1">
      <c r="A1152">
        <v>7</v>
      </c>
      <c r="B1152">
        <v>7801</v>
      </c>
      <c r="C1152" t="s">
        <v>19</v>
      </c>
      <c r="D1152" t="s">
        <v>1102</v>
      </c>
      <c r="E1152" t="s">
        <v>1103</v>
      </c>
      <c r="F1152">
        <v>309</v>
      </c>
      <c r="G1152">
        <v>20.399999999999999</v>
      </c>
      <c r="H1152">
        <v>15</v>
      </c>
      <c r="I1152">
        <v>0</v>
      </c>
      <c r="J1152" t="s">
        <v>128</v>
      </c>
      <c r="K1152" s="40" t="str">
        <f t="shared" si="17"/>
        <v>GPA</v>
      </c>
    </row>
    <row r="1153" spans="1:11" ht="15" customHeight="1">
      <c r="A1153">
        <v>7</v>
      </c>
      <c r="B1153">
        <v>7801</v>
      </c>
      <c r="C1153" t="s">
        <v>21</v>
      </c>
      <c r="D1153" t="s">
        <v>1102</v>
      </c>
      <c r="E1153" t="s">
        <v>1103</v>
      </c>
      <c r="F1153">
        <v>20</v>
      </c>
      <c r="G1153">
        <v>1.46</v>
      </c>
      <c r="H1153">
        <v>14</v>
      </c>
      <c r="I1153">
        <v>0</v>
      </c>
      <c r="J1153" t="s">
        <v>128</v>
      </c>
      <c r="K1153" s="40" t="str">
        <f t="shared" si="17"/>
        <v>GPA</v>
      </c>
    </row>
    <row r="1154" spans="1:11" ht="15" customHeight="1">
      <c r="A1154">
        <v>7</v>
      </c>
      <c r="B1154">
        <v>7801</v>
      </c>
      <c r="C1154" t="s">
        <v>20</v>
      </c>
      <c r="D1154" t="s">
        <v>1102</v>
      </c>
      <c r="E1154" t="s">
        <v>1103</v>
      </c>
      <c r="F1154">
        <v>279</v>
      </c>
      <c r="G1154">
        <v>15.46</v>
      </c>
      <c r="H1154">
        <v>18</v>
      </c>
      <c r="I1154">
        <v>0</v>
      </c>
      <c r="J1154" t="s">
        <v>128</v>
      </c>
      <c r="K1154" s="40" t="str">
        <f t="shared" ref="K1154:K1217" si="18">IF(J1154&lt;&gt;"",IF(OR(UPPER(J1154)="TERCEIRO",UPPER(J1154)="TERCEIRA"),"TERCEIRA",IF(UPPER(J1154)="GPA","GPA",J1154)),IF(LEFT(D1154,1)="T","TERCEIRA","GPA"))</f>
        <v>GPA</v>
      </c>
    </row>
    <row r="1155" spans="1:11" ht="15" customHeight="1">
      <c r="A1155">
        <v>7</v>
      </c>
      <c r="B1155">
        <v>7801</v>
      </c>
      <c r="C1155" t="s">
        <v>1994</v>
      </c>
      <c r="D1155" t="s">
        <v>1102</v>
      </c>
      <c r="E1155" t="s">
        <v>1103</v>
      </c>
      <c r="F1155">
        <v>932</v>
      </c>
      <c r="G1155">
        <v>18.75</v>
      </c>
      <c r="H1155">
        <v>50</v>
      </c>
      <c r="I1155">
        <v>0</v>
      </c>
      <c r="J1155" t="s">
        <v>128</v>
      </c>
      <c r="K1155" s="40" t="str">
        <f t="shared" si="18"/>
        <v>GPA</v>
      </c>
    </row>
    <row r="1156" spans="1:11" ht="15" customHeight="1">
      <c r="A1156">
        <v>7</v>
      </c>
      <c r="B1156">
        <v>7801</v>
      </c>
      <c r="C1156" t="s">
        <v>19</v>
      </c>
      <c r="D1156" t="s">
        <v>1104</v>
      </c>
      <c r="E1156" t="s">
        <v>1105</v>
      </c>
      <c r="F1156">
        <v>906</v>
      </c>
      <c r="G1156">
        <v>41.98</v>
      </c>
      <c r="H1156">
        <v>22</v>
      </c>
      <c r="I1156">
        <v>0</v>
      </c>
      <c r="J1156" t="s">
        <v>128</v>
      </c>
      <c r="K1156" s="40" t="str">
        <f t="shared" si="18"/>
        <v>GPA</v>
      </c>
    </row>
    <row r="1157" spans="1:11" ht="15" customHeight="1">
      <c r="A1157">
        <v>7</v>
      </c>
      <c r="B1157">
        <v>7801</v>
      </c>
      <c r="C1157" t="s">
        <v>20</v>
      </c>
      <c r="D1157" t="s">
        <v>1106</v>
      </c>
      <c r="E1157" t="s">
        <v>1107</v>
      </c>
      <c r="F1157">
        <v>2480</v>
      </c>
      <c r="G1157">
        <v>87.61</v>
      </c>
      <c r="H1157">
        <v>28</v>
      </c>
      <c r="I1157">
        <v>0</v>
      </c>
      <c r="J1157" t="s">
        <v>128</v>
      </c>
      <c r="K1157" s="40" t="str">
        <f t="shared" si="18"/>
        <v>GPA</v>
      </c>
    </row>
    <row r="1158" spans="1:11" ht="15" customHeight="1">
      <c r="A1158">
        <v>7</v>
      </c>
      <c r="B1158">
        <v>7801</v>
      </c>
      <c r="C1158" t="s">
        <v>19</v>
      </c>
      <c r="D1158" t="s">
        <v>1108</v>
      </c>
      <c r="E1158" t="s">
        <v>1109</v>
      </c>
      <c r="F1158">
        <v>1058</v>
      </c>
      <c r="G1158">
        <v>50.19</v>
      </c>
      <c r="H1158">
        <v>21</v>
      </c>
      <c r="I1158">
        <v>0</v>
      </c>
      <c r="J1158" t="s">
        <v>128</v>
      </c>
      <c r="K1158" s="40" t="str">
        <f t="shared" si="18"/>
        <v>GPA</v>
      </c>
    </row>
    <row r="1159" spans="1:11" ht="15" customHeight="1">
      <c r="A1159">
        <v>7</v>
      </c>
      <c r="B1159">
        <v>7801</v>
      </c>
      <c r="C1159" t="s">
        <v>21</v>
      </c>
      <c r="D1159" t="s">
        <v>1110</v>
      </c>
      <c r="E1159" t="s">
        <v>1111</v>
      </c>
      <c r="F1159">
        <v>245</v>
      </c>
      <c r="G1159">
        <v>16.579999999999998</v>
      </c>
      <c r="H1159">
        <v>15</v>
      </c>
      <c r="I1159">
        <v>0</v>
      </c>
      <c r="J1159" t="s">
        <v>128</v>
      </c>
      <c r="K1159" s="40" t="str">
        <f t="shared" si="18"/>
        <v>GPA</v>
      </c>
    </row>
    <row r="1160" spans="1:11" ht="15" customHeight="1">
      <c r="A1160">
        <v>7</v>
      </c>
      <c r="B1160">
        <v>7801</v>
      </c>
      <c r="C1160" t="s">
        <v>20</v>
      </c>
      <c r="D1160" t="s">
        <v>1110</v>
      </c>
      <c r="E1160" t="s">
        <v>1111</v>
      </c>
      <c r="F1160">
        <v>1545</v>
      </c>
      <c r="G1160">
        <v>113.76</v>
      </c>
      <c r="H1160">
        <v>14</v>
      </c>
      <c r="I1160">
        <v>0</v>
      </c>
      <c r="J1160" t="s">
        <v>128</v>
      </c>
      <c r="K1160" s="40" t="str">
        <f t="shared" si="18"/>
        <v>GPA</v>
      </c>
    </row>
    <row r="1161" spans="1:11" ht="15" customHeight="1">
      <c r="A1161">
        <v>7</v>
      </c>
      <c r="B1161">
        <v>7801</v>
      </c>
      <c r="C1161" t="s">
        <v>19</v>
      </c>
      <c r="D1161" t="s">
        <v>1112</v>
      </c>
      <c r="E1161" t="s">
        <v>1113</v>
      </c>
      <c r="F1161">
        <v>84</v>
      </c>
      <c r="G1161">
        <v>22.38</v>
      </c>
      <c r="H1161">
        <v>4</v>
      </c>
      <c r="I1161">
        <v>0</v>
      </c>
      <c r="J1161" t="s">
        <v>128</v>
      </c>
      <c r="K1161" s="40" t="str">
        <f t="shared" si="18"/>
        <v>GPA</v>
      </c>
    </row>
    <row r="1162" spans="1:11" ht="15" customHeight="1">
      <c r="A1162">
        <v>7</v>
      </c>
      <c r="B1162">
        <v>7801</v>
      </c>
      <c r="C1162" t="s">
        <v>1994</v>
      </c>
      <c r="D1162" t="s">
        <v>1852</v>
      </c>
      <c r="E1162" t="s">
        <v>1853</v>
      </c>
      <c r="F1162">
        <v>547</v>
      </c>
      <c r="G1162">
        <v>17.7</v>
      </c>
      <c r="H1162">
        <v>31</v>
      </c>
      <c r="I1162">
        <v>0</v>
      </c>
      <c r="J1162" t="s">
        <v>128</v>
      </c>
      <c r="K1162" s="40" t="str">
        <f t="shared" si="18"/>
        <v>GPA</v>
      </c>
    </row>
    <row r="1163" spans="1:11" ht="15" customHeight="1">
      <c r="A1163">
        <v>7</v>
      </c>
      <c r="B1163">
        <v>7801</v>
      </c>
      <c r="C1163" t="s">
        <v>1994</v>
      </c>
      <c r="D1163" t="s">
        <v>2504</v>
      </c>
      <c r="E1163" t="s">
        <v>2505</v>
      </c>
      <c r="F1163">
        <v>8260</v>
      </c>
      <c r="G1163">
        <v>133.09</v>
      </c>
      <c r="H1163">
        <v>62</v>
      </c>
      <c r="I1163">
        <v>0</v>
      </c>
      <c r="J1163" t="s">
        <v>128</v>
      </c>
      <c r="K1163" s="40" t="str">
        <f t="shared" si="18"/>
        <v>GPA</v>
      </c>
    </row>
    <row r="1164" spans="1:11" ht="15" customHeight="1">
      <c r="A1164">
        <v>7</v>
      </c>
      <c r="B1164">
        <v>7801</v>
      </c>
      <c r="C1164" t="s">
        <v>1994</v>
      </c>
      <c r="D1164" t="s">
        <v>1854</v>
      </c>
      <c r="E1164" t="s">
        <v>1855</v>
      </c>
      <c r="F1164">
        <v>1339</v>
      </c>
      <c r="G1164">
        <v>43.89</v>
      </c>
      <c r="H1164">
        <v>31</v>
      </c>
      <c r="I1164">
        <v>0</v>
      </c>
      <c r="J1164" t="s">
        <v>128</v>
      </c>
      <c r="K1164" s="40" t="str">
        <f t="shared" si="18"/>
        <v>GPA</v>
      </c>
    </row>
    <row r="1165" spans="1:11" ht="15" customHeight="1">
      <c r="A1165">
        <v>7</v>
      </c>
      <c r="B1165">
        <v>7801</v>
      </c>
      <c r="C1165" t="s">
        <v>21</v>
      </c>
      <c r="D1165" t="s">
        <v>1114</v>
      </c>
      <c r="E1165" t="s">
        <v>1115</v>
      </c>
      <c r="F1165">
        <v>95</v>
      </c>
      <c r="G1165">
        <v>5.81</v>
      </c>
      <c r="H1165">
        <v>16</v>
      </c>
      <c r="I1165">
        <v>0</v>
      </c>
      <c r="J1165" t="s">
        <v>128</v>
      </c>
      <c r="K1165" s="40" t="str">
        <f t="shared" si="18"/>
        <v>GPA</v>
      </c>
    </row>
    <row r="1166" spans="1:11" ht="15" customHeight="1">
      <c r="A1166">
        <v>7</v>
      </c>
      <c r="B1166">
        <v>7801</v>
      </c>
      <c r="C1166" t="s">
        <v>21</v>
      </c>
      <c r="D1166" t="s">
        <v>1116</v>
      </c>
      <c r="E1166" t="s">
        <v>1117</v>
      </c>
      <c r="F1166">
        <v>12</v>
      </c>
      <c r="G1166">
        <v>6.36</v>
      </c>
      <c r="H1166">
        <v>2</v>
      </c>
      <c r="I1166">
        <v>0</v>
      </c>
      <c r="J1166" t="s">
        <v>128</v>
      </c>
      <c r="K1166" s="40" t="str">
        <f t="shared" si="18"/>
        <v>GPA</v>
      </c>
    </row>
    <row r="1167" spans="1:11" ht="15" customHeight="1">
      <c r="A1167">
        <v>7</v>
      </c>
      <c r="B1167">
        <v>7801</v>
      </c>
      <c r="C1167" t="s">
        <v>21</v>
      </c>
      <c r="D1167" t="s">
        <v>1118</v>
      </c>
      <c r="E1167" t="s">
        <v>1119</v>
      </c>
      <c r="F1167">
        <v>123</v>
      </c>
      <c r="G1167">
        <v>19.75</v>
      </c>
      <c r="H1167">
        <v>6</v>
      </c>
      <c r="I1167">
        <v>0</v>
      </c>
      <c r="J1167" t="s">
        <v>128</v>
      </c>
      <c r="K1167" s="40" t="str">
        <f t="shared" si="18"/>
        <v>GPA</v>
      </c>
    </row>
    <row r="1168" spans="1:11" ht="15" customHeight="1">
      <c r="A1168">
        <v>7</v>
      </c>
      <c r="B1168">
        <v>7801</v>
      </c>
      <c r="C1168" t="s">
        <v>1994</v>
      </c>
      <c r="D1168" t="s">
        <v>1118</v>
      </c>
      <c r="E1168" t="s">
        <v>1119</v>
      </c>
      <c r="F1168">
        <v>338</v>
      </c>
      <c r="G1168">
        <v>19.27</v>
      </c>
      <c r="H1168">
        <v>18</v>
      </c>
      <c r="I1168">
        <v>0</v>
      </c>
      <c r="J1168" t="s">
        <v>128</v>
      </c>
      <c r="K1168" s="40" t="str">
        <f t="shared" si="18"/>
        <v>GPA</v>
      </c>
    </row>
    <row r="1169" spans="1:11" ht="15" customHeight="1">
      <c r="A1169">
        <v>7</v>
      </c>
      <c r="B1169">
        <v>7801</v>
      </c>
      <c r="C1169" t="s">
        <v>21</v>
      </c>
      <c r="D1169" t="s">
        <v>1120</v>
      </c>
      <c r="E1169" t="s">
        <v>1121</v>
      </c>
      <c r="F1169">
        <v>2357</v>
      </c>
      <c r="G1169">
        <v>150.78</v>
      </c>
      <c r="H1169">
        <v>16</v>
      </c>
      <c r="I1169">
        <v>0</v>
      </c>
      <c r="J1169" t="s">
        <v>128</v>
      </c>
      <c r="K1169" s="40" t="str">
        <f t="shared" si="18"/>
        <v>GPA</v>
      </c>
    </row>
    <row r="1170" spans="1:11" ht="15" customHeight="1">
      <c r="A1170">
        <v>7</v>
      </c>
      <c r="B1170">
        <v>7801</v>
      </c>
      <c r="C1170" t="s">
        <v>20</v>
      </c>
      <c r="D1170" t="s">
        <v>1120</v>
      </c>
      <c r="E1170" t="s">
        <v>1121</v>
      </c>
      <c r="F1170">
        <v>330</v>
      </c>
      <c r="G1170">
        <v>10.95</v>
      </c>
      <c r="H1170">
        <v>30</v>
      </c>
      <c r="I1170">
        <v>0</v>
      </c>
      <c r="J1170" t="s">
        <v>128</v>
      </c>
      <c r="K1170" s="40" t="str">
        <f t="shared" si="18"/>
        <v>GPA</v>
      </c>
    </row>
    <row r="1171" spans="1:11" ht="15" customHeight="1">
      <c r="A1171">
        <v>7</v>
      </c>
      <c r="B1171">
        <v>7801</v>
      </c>
      <c r="C1171" t="s">
        <v>1994</v>
      </c>
      <c r="D1171" t="s">
        <v>2506</v>
      </c>
      <c r="E1171" t="s">
        <v>2507</v>
      </c>
      <c r="F1171">
        <v>4353</v>
      </c>
      <c r="G1171">
        <v>94.39</v>
      </c>
      <c r="H1171">
        <v>46</v>
      </c>
      <c r="I1171">
        <v>0</v>
      </c>
      <c r="J1171" t="s">
        <v>128</v>
      </c>
      <c r="K1171" s="40" t="str">
        <f t="shared" si="18"/>
        <v>GPA</v>
      </c>
    </row>
    <row r="1172" spans="1:11" ht="15" customHeight="1">
      <c r="A1172">
        <v>7</v>
      </c>
      <c r="B1172">
        <v>7801</v>
      </c>
      <c r="C1172" t="s">
        <v>21</v>
      </c>
      <c r="D1172" t="s">
        <v>1122</v>
      </c>
      <c r="E1172" t="s">
        <v>1123</v>
      </c>
      <c r="F1172">
        <v>1265</v>
      </c>
      <c r="G1172">
        <v>132.13</v>
      </c>
      <c r="H1172">
        <v>10</v>
      </c>
      <c r="I1172">
        <v>0</v>
      </c>
      <c r="J1172" t="s">
        <v>128</v>
      </c>
      <c r="K1172" s="40" t="str">
        <f t="shared" si="18"/>
        <v>GPA</v>
      </c>
    </row>
    <row r="1173" spans="1:11" ht="15" customHeight="1">
      <c r="A1173">
        <v>7</v>
      </c>
      <c r="B1173">
        <v>7801</v>
      </c>
      <c r="C1173" t="s">
        <v>1994</v>
      </c>
      <c r="D1173" t="s">
        <v>1122</v>
      </c>
      <c r="E1173" t="s">
        <v>1123</v>
      </c>
      <c r="F1173">
        <v>541</v>
      </c>
      <c r="G1173">
        <v>11.71</v>
      </c>
      <c r="H1173">
        <v>46</v>
      </c>
      <c r="I1173">
        <v>0</v>
      </c>
      <c r="J1173" t="s">
        <v>128</v>
      </c>
      <c r="K1173" s="40" t="str">
        <f t="shared" si="18"/>
        <v>GPA</v>
      </c>
    </row>
    <row r="1174" spans="1:11" ht="15" customHeight="1">
      <c r="A1174">
        <v>7</v>
      </c>
      <c r="B1174">
        <v>7801</v>
      </c>
      <c r="C1174" t="s">
        <v>21</v>
      </c>
      <c r="D1174" t="s">
        <v>1124</v>
      </c>
      <c r="E1174" t="s">
        <v>1125</v>
      </c>
      <c r="F1174">
        <v>102</v>
      </c>
      <c r="G1174">
        <v>12.76</v>
      </c>
      <c r="H1174">
        <v>8</v>
      </c>
      <c r="I1174">
        <v>0</v>
      </c>
      <c r="J1174" t="s">
        <v>128</v>
      </c>
      <c r="K1174" s="40" t="str">
        <f t="shared" si="18"/>
        <v>GPA</v>
      </c>
    </row>
    <row r="1175" spans="1:11" ht="15" customHeight="1">
      <c r="A1175">
        <v>7</v>
      </c>
      <c r="B1175">
        <v>7801</v>
      </c>
      <c r="C1175" t="s">
        <v>20</v>
      </c>
      <c r="D1175" t="s">
        <v>1124</v>
      </c>
      <c r="E1175" t="s">
        <v>1125</v>
      </c>
      <c r="F1175">
        <v>2242</v>
      </c>
      <c r="G1175">
        <v>151.31</v>
      </c>
      <c r="H1175">
        <v>15</v>
      </c>
      <c r="I1175">
        <v>0</v>
      </c>
      <c r="J1175" t="s">
        <v>128</v>
      </c>
      <c r="K1175" s="40" t="str">
        <f t="shared" si="18"/>
        <v>GPA</v>
      </c>
    </row>
    <row r="1176" spans="1:11" ht="15" customHeight="1">
      <c r="A1176">
        <v>7</v>
      </c>
      <c r="B1176">
        <v>7801</v>
      </c>
      <c r="C1176" t="s">
        <v>21</v>
      </c>
      <c r="D1176" t="s">
        <v>1126</v>
      </c>
      <c r="E1176" t="s">
        <v>1127</v>
      </c>
      <c r="F1176">
        <v>1101</v>
      </c>
      <c r="G1176">
        <v>113</v>
      </c>
      <c r="H1176">
        <v>10</v>
      </c>
      <c r="I1176">
        <v>0</v>
      </c>
      <c r="J1176" t="s">
        <v>128</v>
      </c>
      <c r="K1176" s="40" t="str">
        <f t="shared" si="18"/>
        <v>GPA</v>
      </c>
    </row>
    <row r="1177" spans="1:11" ht="15" customHeight="1">
      <c r="A1177">
        <v>7</v>
      </c>
      <c r="B1177">
        <v>7801</v>
      </c>
      <c r="C1177" t="s">
        <v>1994</v>
      </c>
      <c r="D1177" t="s">
        <v>1126</v>
      </c>
      <c r="E1177" t="s">
        <v>1127</v>
      </c>
      <c r="F1177">
        <v>139</v>
      </c>
      <c r="G1177">
        <v>13.38</v>
      </c>
      <c r="H1177">
        <v>10</v>
      </c>
      <c r="I1177">
        <v>0</v>
      </c>
      <c r="J1177" t="s">
        <v>128</v>
      </c>
      <c r="K1177" s="40" t="str">
        <f t="shared" si="18"/>
        <v>GPA</v>
      </c>
    </row>
    <row r="1178" spans="1:11" ht="15" customHeight="1">
      <c r="A1178">
        <v>7</v>
      </c>
      <c r="B1178">
        <v>7801</v>
      </c>
      <c r="C1178" t="s">
        <v>22</v>
      </c>
      <c r="D1178" t="s">
        <v>1128</v>
      </c>
      <c r="E1178" t="s">
        <v>1129</v>
      </c>
      <c r="F1178">
        <v>978</v>
      </c>
      <c r="G1178">
        <v>167.1</v>
      </c>
      <c r="H1178">
        <v>6</v>
      </c>
      <c r="I1178">
        <v>0</v>
      </c>
      <c r="J1178" t="s">
        <v>128</v>
      </c>
      <c r="K1178" s="40" t="str">
        <f t="shared" si="18"/>
        <v>GPA</v>
      </c>
    </row>
    <row r="1179" spans="1:11" ht="15" customHeight="1">
      <c r="A1179">
        <v>7</v>
      </c>
      <c r="B1179">
        <v>7801</v>
      </c>
      <c r="C1179" t="s">
        <v>21</v>
      </c>
      <c r="D1179" t="s">
        <v>1130</v>
      </c>
      <c r="E1179" t="s">
        <v>1131</v>
      </c>
      <c r="F1179">
        <v>1603</v>
      </c>
      <c r="G1179">
        <v>129.01</v>
      </c>
      <c r="H1179">
        <v>12</v>
      </c>
      <c r="I1179">
        <v>0</v>
      </c>
      <c r="J1179" t="s">
        <v>128</v>
      </c>
      <c r="K1179" s="40" t="str">
        <f t="shared" si="18"/>
        <v>GPA</v>
      </c>
    </row>
    <row r="1180" spans="1:11" ht="15" customHeight="1">
      <c r="A1180">
        <v>7</v>
      </c>
      <c r="B1180">
        <v>7801</v>
      </c>
      <c r="C1180" t="s">
        <v>1994</v>
      </c>
      <c r="D1180" t="s">
        <v>1130</v>
      </c>
      <c r="E1180" t="s">
        <v>1131</v>
      </c>
      <c r="F1180">
        <v>80</v>
      </c>
      <c r="G1180">
        <v>1.65</v>
      </c>
      <c r="H1180">
        <v>48</v>
      </c>
      <c r="I1180">
        <v>0</v>
      </c>
      <c r="J1180" t="s">
        <v>128</v>
      </c>
      <c r="K1180" s="40" t="str">
        <f t="shared" si="18"/>
        <v>GPA</v>
      </c>
    </row>
    <row r="1181" spans="1:11" ht="15" customHeight="1">
      <c r="A1181">
        <v>7</v>
      </c>
      <c r="B1181">
        <v>7801</v>
      </c>
      <c r="C1181" t="s">
        <v>21</v>
      </c>
      <c r="D1181" t="s">
        <v>1132</v>
      </c>
      <c r="E1181" t="s">
        <v>1133</v>
      </c>
      <c r="F1181">
        <v>406</v>
      </c>
      <c r="G1181">
        <v>24.38</v>
      </c>
      <c r="H1181">
        <v>17</v>
      </c>
      <c r="I1181">
        <v>0</v>
      </c>
      <c r="J1181" t="s">
        <v>128</v>
      </c>
      <c r="K1181" s="40" t="str">
        <f t="shared" si="18"/>
        <v>GPA</v>
      </c>
    </row>
    <row r="1182" spans="1:11" ht="15" customHeight="1">
      <c r="A1182">
        <v>7</v>
      </c>
      <c r="B1182">
        <v>7801</v>
      </c>
      <c r="C1182" t="s">
        <v>1994</v>
      </c>
      <c r="D1182" t="s">
        <v>1132</v>
      </c>
      <c r="E1182" t="s">
        <v>1133</v>
      </c>
      <c r="F1182">
        <v>7018</v>
      </c>
      <c r="G1182">
        <v>109.04</v>
      </c>
      <c r="H1182">
        <v>64</v>
      </c>
      <c r="I1182">
        <v>0</v>
      </c>
      <c r="J1182" t="s">
        <v>128</v>
      </c>
      <c r="K1182" s="40" t="str">
        <f t="shared" si="18"/>
        <v>GPA</v>
      </c>
    </row>
    <row r="1183" spans="1:11" ht="15" customHeight="1">
      <c r="A1183">
        <v>7</v>
      </c>
      <c r="B1183">
        <v>7801</v>
      </c>
      <c r="C1183" t="s">
        <v>21</v>
      </c>
      <c r="D1183" t="s">
        <v>1134</v>
      </c>
      <c r="E1183" t="s">
        <v>1135</v>
      </c>
      <c r="F1183">
        <v>3260</v>
      </c>
      <c r="G1183">
        <v>112.06</v>
      </c>
      <c r="H1183">
        <v>29</v>
      </c>
      <c r="I1183">
        <v>0</v>
      </c>
      <c r="J1183" t="s">
        <v>128</v>
      </c>
      <c r="K1183" s="40" t="str">
        <f t="shared" si="18"/>
        <v>GPA</v>
      </c>
    </row>
    <row r="1184" spans="1:11" ht="15" customHeight="1">
      <c r="A1184">
        <v>7</v>
      </c>
      <c r="B1184">
        <v>7801</v>
      </c>
      <c r="C1184" t="s">
        <v>1994</v>
      </c>
      <c r="D1184" t="s">
        <v>1134</v>
      </c>
      <c r="E1184" t="s">
        <v>1135</v>
      </c>
      <c r="F1184">
        <v>961</v>
      </c>
      <c r="G1184">
        <v>16.170000000000002</v>
      </c>
      <c r="H1184">
        <v>59</v>
      </c>
      <c r="I1184">
        <v>0</v>
      </c>
      <c r="J1184" t="s">
        <v>128</v>
      </c>
      <c r="K1184" s="40" t="str">
        <f t="shared" si="18"/>
        <v>GPA</v>
      </c>
    </row>
    <row r="1185" spans="1:11" ht="15" customHeight="1">
      <c r="A1185">
        <v>7</v>
      </c>
      <c r="B1185">
        <v>7801</v>
      </c>
      <c r="C1185" t="s">
        <v>21</v>
      </c>
      <c r="D1185" t="s">
        <v>1136</v>
      </c>
      <c r="E1185" t="s">
        <v>1137</v>
      </c>
      <c r="F1185">
        <v>325</v>
      </c>
      <c r="G1185">
        <v>35.380000000000003</v>
      </c>
      <c r="H1185">
        <v>9</v>
      </c>
      <c r="I1185">
        <v>0</v>
      </c>
      <c r="J1185" t="s">
        <v>128</v>
      </c>
      <c r="K1185" s="40" t="str">
        <f t="shared" si="18"/>
        <v>GPA</v>
      </c>
    </row>
    <row r="1186" spans="1:11" ht="15" customHeight="1">
      <c r="A1186">
        <v>7</v>
      </c>
      <c r="B1186">
        <v>7801</v>
      </c>
      <c r="C1186" t="s">
        <v>1994</v>
      </c>
      <c r="D1186" t="s">
        <v>1136</v>
      </c>
      <c r="E1186" t="s">
        <v>1137</v>
      </c>
      <c r="F1186">
        <v>35</v>
      </c>
      <c r="G1186">
        <v>2.2799999999999998</v>
      </c>
      <c r="H1186">
        <v>15</v>
      </c>
      <c r="I1186">
        <v>0</v>
      </c>
      <c r="J1186" t="s">
        <v>128</v>
      </c>
      <c r="K1186" s="40" t="str">
        <f t="shared" si="18"/>
        <v>GPA</v>
      </c>
    </row>
    <row r="1187" spans="1:11" ht="15" customHeight="1">
      <c r="A1187">
        <v>7</v>
      </c>
      <c r="B1187">
        <v>7801</v>
      </c>
      <c r="C1187" t="s">
        <v>21</v>
      </c>
      <c r="D1187" t="s">
        <v>2508</v>
      </c>
      <c r="E1187" t="s">
        <v>2509</v>
      </c>
      <c r="F1187">
        <v>2</v>
      </c>
      <c r="G1187">
        <v>13.34</v>
      </c>
      <c r="H1187">
        <v>0</v>
      </c>
      <c r="I1187">
        <v>0</v>
      </c>
      <c r="J1187" t="s">
        <v>128</v>
      </c>
      <c r="K1187" s="40" t="str">
        <f t="shared" si="18"/>
        <v>GPA</v>
      </c>
    </row>
    <row r="1188" spans="1:11" ht="15" customHeight="1">
      <c r="A1188">
        <v>7</v>
      </c>
      <c r="B1188">
        <v>7801</v>
      </c>
      <c r="C1188" t="s">
        <v>1994</v>
      </c>
      <c r="D1188" t="s">
        <v>2508</v>
      </c>
      <c r="E1188" t="s">
        <v>2509</v>
      </c>
      <c r="F1188">
        <v>764</v>
      </c>
      <c r="G1188">
        <v>12.02</v>
      </c>
      <c r="H1188">
        <v>64</v>
      </c>
      <c r="I1188">
        <v>0</v>
      </c>
      <c r="J1188" t="s">
        <v>128</v>
      </c>
      <c r="K1188" s="40" t="str">
        <f t="shared" si="18"/>
        <v>GPA</v>
      </c>
    </row>
    <row r="1189" spans="1:11" ht="15" customHeight="1">
      <c r="A1189">
        <v>7</v>
      </c>
      <c r="B1189">
        <v>7801</v>
      </c>
      <c r="C1189" t="s">
        <v>21</v>
      </c>
      <c r="D1189" t="s">
        <v>1138</v>
      </c>
      <c r="E1189" t="s">
        <v>1139</v>
      </c>
      <c r="F1189">
        <v>1822</v>
      </c>
      <c r="G1189">
        <v>121.72</v>
      </c>
      <c r="H1189">
        <v>15</v>
      </c>
      <c r="I1189">
        <v>0</v>
      </c>
      <c r="J1189" t="s">
        <v>128</v>
      </c>
      <c r="K1189" s="40" t="str">
        <f t="shared" si="18"/>
        <v>GPA</v>
      </c>
    </row>
    <row r="1190" spans="1:11" ht="15" customHeight="1">
      <c r="A1190">
        <v>7</v>
      </c>
      <c r="B1190">
        <v>7801</v>
      </c>
      <c r="C1190" t="s">
        <v>1994</v>
      </c>
      <c r="D1190" t="s">
        <v>1138</v>
      </c>
      <c r="E1190" t="s">
        <v>1139</v>
      </c>
      <c r="F1190">
        <v>406</v>
      </c>
      <c r="G1190">
        <v>13.8</v>
      </c>
      <c r="H1190">
        <v>29</v>
      </c>
      <c r="I1190">
        <v>0</v>
      </c>
      <c r="J1190" t="s">
        <v>128</v>
      </c>
      <c r="K1190" s="40" t="str">
        <f t="shared" si="18"/>
        <v>GPA</v>
      </c>
    </row>
    <row r="1191" spans="1:11" ht="15" customHeight="1">
      <c r="A1191">
        <v>7</v>
      </c>
      <c r="B1191">
        <v>7801</v>
      </c>
      <c r="C1191" t="s">
        <v>1994</v>
      </c>
      <c r="D1191" t="s">
        <v>2510</v>
      </c>
      <c r="E1191" t="s">
        <v>2511</v>
      </c>
      <c r="F1191">
        <v>8941</v>
      </c>
      <c r="G1191">
        <v>150.87</v>
      </c>
      <c r="H1191">
        <v>59</v>
      </c>
      <c r="I1191">
        <v>0</v>
      </c>
      <c r="J1191" t="s">
        <v>128</v>
      </c>
      <c r="K1191" s="40" t="str">
        <f t="shared" si="18"/>
        <v>GPA</v>
      </c>
    </row>
    <row r="1192" spans="1:11" ht="15" customHeight="1">
      <c r="A1192">
        <v>7</v>
      </c>
      <c r="B1192">
        <v>7801</v>
      </c>
      <c r="C1192" t="s">
        <v>1994</v>
      </c>
      <c r="D1192" t="s">
        <v>2512</v>
      </c>
      <c r="E1192" t="s">
        <v>2513</v>
      </c>
      <c r="F1192">
        <v>9308</v>
      </c>
      <c r="G1192">
        <v>132.28</v>
      </c>
      <c r="H1192">
        <v>70</v>
      </c>
      <c r="I1192">
        <v>0</v>
      </c>
      <c r="J1192" t="s">
        <v>128</v>
      </c>
      <c r="K1192" s="40" t="str">
        <f t="shared" si="18"/>
        <v>GPA</v>
      </c>
    </row>
    <row r="1193" spans="1:11" ht="15" customHeight="1">
      <c r="A1193">
        <v>7</v>
      </c>
      <c r="B1193">
        <v>7801</v>
      </c>
      <c r="C1193" t="s">
        <v>19</v>
      </c>
      <c r="D1193" t="s">
        <v>1140</v>
      </c>
      <c r="E1193" t="s">
        <v>1141</v>
      </c>
      <c r="F1193">
        <v>988</v>
      </c>
      <c r="G1193">
        <v>80.56</v>
      </c>
      <c r="H1193">
        <v>12</v>
      </c>
      <c r="I1193">
        <v>0</v>
      </c>
      <c r="J1193" t="s">
        <v>128</v>
      </c>
      <c r="K1193" s="40" t="str">
        <f t="shared" si="18"/>
        <v>GPA</v>
      </c>
    </row>
    <row r="1194" spans="1:11" ht="15" customHeight="1">
      <c r="A1194">
        <v>7</v>
      </c>
      <c r="B1194">
        <v>7801</v>
      </c>
      <c r="C1194" t="s">
        <v>1994</v>
      </c>
      <c r="D1194" t="s">
        <v>1140</v>
      </c>
      <c r="E1194" t="s">
        <v>1141</v>
      </c>
      <c r="F1194">
        <v>498</v>
      </c>
      <c r="G1194">
        <v>10.73</v>
      </c>
      <c r="H1194">
        <v>46</v>
      </c>
      <c r="I1194">
        <v>0</v>
      </c>
      <c r="J1194" t="s">
        <v>128</v>
      </c>
      <c r="K1194" s="40" t="str">
        <f t="shared" si="18"/>
        <v>GPA</v>
      </c>
    </row>
    <row r="1195" spans="1:11" ht="15" customHeight="1">
      <c r="A1195">
        <v>7</v>
      </c>
      <c r="B1195">
        <v>7801</v>
      </c>
      <c r="C1195" t="s">
        <v>21</v>
      </c>
      <c r="D1195" t="s">
        <v>1142</v>
      </c>
      <c r="E1195" t="s">
        <v>1143</v>
      </c>
      <c r="F1195">
        <v>2990</v>
      </c>
      <c r="G1195">
        <v>135.38999999999999</v>
      </c>
      <c r="H1195">
        <v>22</v>
      </c>
      <c r="I1195">
        <v>0</v>
      </c>
      <c r="J1195" t="s">
        <v>128</v>
      </c>
      <c r="K1195" s="40" t="str">
        <f t="shared" si="18"/>
        <v>GPA</v>
      </c>
    </row>
    <row r="1196" spans="1:11" ht="15" customHeight="1">
      <c r="A1196">
        <v>7</v>
      </c>
      <c r="B1196">
        <v>7801</v>
      </c>
      <c r="C1196" t="s">
        <v>1994</v>
      </c>
      <c r="D1196" t="s">
        <v>1142</v>
      </c>
      <c r="E1196" t="s">
        <v>1143</v>
      </c>
      <c r="F1196">
        <v>1578</v>
      </c>
      <c r="G1196">
        <v>27.61</v>
      </c>
      <c r="H1196">
        <v>57</v>
      </c>
      <c r="I1196">
        <v>0</v>
      </c>
      <c r="J1196" t="s">
        <v>128</v>
      </c>
      <c r="K1196" s="40" t="str">
        <f t="shared" si="18"/>
        <v>GPA</v>
      </c>
    </row>
    <row r="1197" spans="1:11" ht="15" customHeight="1">
      <c r="A1197">
        <v>7</v>
      </c>
      <c r="B1197">
        <v>7801</v>
      </c>
      <c r="C1197" t="s">
        <v>21</v>
      </c>
      <c r="D1197" t="s">
        <v>1144</v>
      </c>
      <c r="E1197" t="s">
        <v>1145</v>
      </c>
      <c r="F1197">
        <v>35</v>
      </c>
      <c r="G1197">
        <v>31.41</v>
      </c>
      <c r="H1197">
        <v>1</v>
      </c>
      <c r="I1197">
        <v>0</v>
      </c>
      <c r="J1197" t="s">
        <v>128</v>
      </c>
      <c r="K1197" s="40" t="str">
        <f t="shared" si="18"/>
        <v>GPA</v>
      </c>
    </row>
    <row r="1198" spans="1:11" ht="15" customHeight="1">
      <c r="A1198">
        <v>7</v>
      </c>
      <c r="B1198">
        <v>7801</v>
      </c>
      <c r="C1198" t="s">
        <v>21</v>
      </c>
      <c r="D1198" t="s">
        <v>1146</v>
      </c>
      <c r="E1198" t="s">
        <v>1147</v>
      </c>
      <c r="F1198">
        <v>668</v>
      </c>
      <c r="G1198">
        <v>49.56</v>
      </c>
      <c r="H1198">
        <v>13</v>
      </c>
      <c r="I1198">
        <v>0</v>
      </c>
      <c r="J1198" t="s">
        <v>128</v>
      </c>
      <c r="K1198" s="40" t="str">
        <f t="shared" si="18"/>
        <v>GPA</v>
      </c>
    </row>
    <row r="1199" spans="1:11" ht="15" customHeight="1">
      <c r="A1199">
        <v>7</v>
      </c>
      <c r="B1199">
        <v>7801</v>
      </c>
      <c r="C1199" t="s">
        <v>1994</v>
      </c>
      <c r="D1199" t="s">
        <v>1146</v>
      </c>
      <c r="E1199" t="s">
        <v>1147</v>
      </c>
      <c r="F1199">
        <v>3183</v>
      </c>
      <c r="G1199">
        <v>61.75</v>
      </c>
      <c r="H1199">
        <v>52</v>
      </c>
      <c r="I1199">
        <v>0</v>
      </c>
      <c r="J1199" t="s">
        <v>128</v>
      </c>
      <c r="K1199" s="40" t="str">
        <f t="shared" si="18"/>
        <v>GPA</v>
      </c>
    </row>
    <row r="1200" spans="1:11" ht="15" customHeight="1">
      <c r="A1200">
        <v>7</v>
      </c>
      <c r="B1200">
        <v>7801</v>
      </c>
      <c r="C1200" t="s">
        <v>21</v>
      </c>
      <c r="D1200" t="s">
        <v>1148</v>
      </c>
      <c r="E1200" t="s">
        <v>1149</v>
      </c>
      <c r="F1200">
        <v>1775</v>
      </c>
      <c r="G1200">
        <v>151.09</v>
      </c>
      <c r="H1200">
        <v>12</v>
      </c>
      <c r="I1200">
        <v>0</v>
      </c>
      <c r="J1200" t="s">
        <v>128</v>
      </c>
      <c r="K1200" s="40" t="str">
        <f t="shared" si="18"/>
        <v>GPA</v>
      </c>
    </row>
    <row r="1201" spans="1:11" ht="15" customHeight="1">
      <c r="A1201">
        <v>7</v>
      </c>
      <c r="B1201">
        <v>7801</v>
      </c>
      <c r="C1201" t="s">
        <v>1994</v>
      </c>
      <c r="D1201" t="s">
        <v>1148</v>
      </c>
      <c r="E1201" t="s">
        <v>1149</v>
      </c>
      <c r="F1201">
        <v>561</v>
      </c>
      <c r="G1201">
        <v>16.600000000000001</v>
      </c>
      <c r="H1201">
        <v>34</v>
      </c>
      <c r="I1201">
        <v>0</v>
      </c>
      <c r="J1201" t="s">
        <v>128</v>
      </c>
      <c r="K1201" s="40" t="str">
        <f t="shared" si="18"/>
        <v>GPA</v>
      </c>
    </row>
    <row r="1202" spans="1:11" ht="15" customHeight="1">
      <c r="A1202">
        <v>7</v>
      </c>
      <c r="B1202">
        <v>7801</v>
      </c>
      <c r="C1202" t="s">
        <v>22</v>
      </c>
      <c r="D1202" t="s">
        <v>1150</v>
      </c>
      <c r="E1202" t="s">
        <v>1151</v>
      </c>
      <c r="F1202">
        <v>1401</v>
      </c>
      <c r="G1202">
        <v>167.64</v>
      </c>
      <c r="H1202">
        <v>8</v>
      </c>
      <c r="I1202">
        <v>0</v>
      </c>
      <c r="J1202" t="s">
        <v>128</v>
      </c>
      <c r="K1202" s="40" t="str">
        <f t="shared" si="18"/>
        <v>GPA</v>
      </c>
    </row>
    <row r="1203" spans="1:11" ht="15" customHeight="1">
      <c r="A1203">
        <v>7</v>
      </c>
      <c r="B1203">
        <v>7801</v>
      </c>
      <c r="C1203" t="s">
        <v>21</v>
      </c>
      <c r="D1203" t="s">
        <v>1152</v>
      </c>
      <c r="E1203" t="s">
        <v>1153</v>
      </c>
      <c r="F1203">
        <v>1635</v>
      </c>
      <c r="G1203">
        <v>114.76</v>
      </c>
      <c r="H1203">
        <v>14</v>
      </c>
      <c r="I1203">
        <v>0</v>
      </c>
      <c r="J1203" t="s">
        <v>128</v>
      </c>
      <c r="K1203" s="40" t="str">
        <f t="shared" si="18"/>
        <v>GPA</v>
      </c>
    </row>
    <row r="1204" spans="1:11" ht="15" customHeight="1">
      <c r="A1204">
        <v>7</v>
      </c>
      <c r="B1204">
        <v>7801</v>
      </c>
      <c r="C1204" t="s">
        <v>1994</v>
      </c>
      <c r="D1204" t="s">
        <v>1152</v>
      </c>
      <c r="E1204" t="s">
        <v>1153</v>
      </c>
      <c r="F1204">
        <v>2691</v>
      </c>
      <c r="G1204">
        <v>30.58</v>
      </c>
      <c r="H1204">
        <v>88</v>
      </c>
      <c r="I1204">
        <v>0</v>
      </c>
      <c r="J1204" t="s">
        <v>128</v>
      </c>
      <c r="K1204" s="40" t="str">
        <f t="shared" si="18"/>
        <v>GPA</v>
      </c>
    </row>
    <row r="1205" spans="1:11" ht="15" customHeight="1">
      <c r="A1205">
        <v>7</v>
      </c>
      <c r="B1205">
        <v>7801</v>
      </c>
      <c r="C1205" t="s">
        <v>19</v>
      </c>
      <c r="D1205" t="s">
        <v>1154</v>
      </c>
      <c r="E1205" t="s">
        <v>1155</v>
      </c>
      <c r="F1205">
        <v>1362</v>
      </c>
      <c r="G1205">
        <v>92.1</v>
      </c>
      <c r="H1205">
        <v>15</v>
      </c>
      <c r="I1205">
        <v>0</v>
      </c>
      <c r="J1205" t="s">
        <v>128</v>
      </c>
      <c r="K1205" s="40" t="str">
        <f t="shared" si="18"/>
        <v>GPA</v>
      </c>
    </row>
    <row r="1206" spans="1:11" ht="15" customHeight="1">
      <c r="A1206">
        <v>7</v>
      </c>
      <c r="B1206">
        <v>7801</v>
      </c>
      <c r="C1206" t="s">
        <v>21</v>
      </c>
      <c r="D1206" t="s">
        <v>1156</v>
      </c>
      <c r="E1206" t="s">
        <v>1157</v>
      </c>
      <c r="F1206">
        <v>2799</v>
      </c>
      <c r="G1206">
        <v>109.51</v>
      </c>
      <c r="H1206">
        <v>26</v>
      </c>
      <c r="I1206">
        <v>0</v>
      </c>
      <c r="J1206" t="s">
        <v>128</v>
      </c>
      <c r="K1206" s="40" t="str">
        <f t="shared" si="18"/>
        <v>GPA</v>
      </c>
    </row>
    <row r="1207" spans="1:11" ht="15" customHeight="1">
      <c r="A1207">
        <v>7</v>
      </c>
      <c r="B1207">
        <v>7801</v>
      </c>
      <c r="C1207" t="s">
        <v>1994</v>
      </c>
      <c r="D1207" t="s">
        <v>1156</v>
      </c>
      <c r="E1207" t="s">
        <v>1157</v>
      </c>
      <c r="F1207">
        <v>2977</v>
      </c>
      <c r="G1207">
        <v>34.64</v>
      </c>
      <c r="H1207">
        <v>86</v>
      </c>
      <c r="I1207">
        <v>0</v>
      </c>
      <c r="J1207" t="s">
        <v>128</v>
      </c>
      <c r="K1207" s="40" t="str">
        <f t="shared" si="18"/>
        <v>GPA</v>
      </c>
    </row>
    <row r="1208" spans="1:11" ht="15" customHeight="1">
      <c r="A1208">
        <v>7</v>
      </c>
      <c r="B1208">
        <v>7801</v>
      </c>
      <c r="C1208" t="s">
        <v>21</v>
      </c>
      <c r="D1208" t="s">
        <v>1158</v>
      </c>
      <c r="E1208" t="s">
        <v>1159</v>
      </c>
      <c r="F1208">
        <v>91</v>
      </c>
      <c r="G1208">
        <v>47.06</v>
      </c>
      <c r="H1208">
        <v>2</v>
      </c>
      <c r="I1208">
        <v>0</v>
      </c>
      <c r="J1208" t="s">
        <v>128</v>
      </c>
      <c r="K1208" s="40" t="str">
        <f t="shared" si="18"/>
        <v>GPA</v>
      </c>
    </row>
    <row r="1209" spans="1:11" ht="15" customHeight="1">
      <c r="A1209">
        <v>7</v>
      </c>
      <c r="B1209">
        <v>7801</v>
      </c>
      <c r="C1209" t="s">
        <v>1994</v>
      </c>
      <c r="D1209" t="s">
        <v>1158</v>
      </c>
      <c r="E1209" t="s">
        <v>1159</v>
      </c>
      <c r="F1209">
        <v>3745</v>
      </c>
      <c r="G1209">
        <v>72.37</v>
      </c>
      <c r="H1209">
        <v>52</v>
      </c>
      <c r="I1209">
        <v>0</v>
      </c>
      <c r="J1209" t="s">
        <v>128</v>
      </c>
      <c r="K1209" s="40" t="str">
        <f t="shared" si="18"/>
        <v>GPA</v>
      </c>
    </row>
    <row r="1210" spans="1:11" ht="15" customHeight="1">
      <c r="A1210">
        <v>7</v>
      </c>
      <c r="B1210">
        <v>7801</v>
      </c>
      <c r="C1210" t="s">
        <v>21</v>
      </c>
      <c r="D1210" t="s">
        <v>1160</v>
      </c>
      <c r="E1210" t="s">
        <v>1161</v>
      </c>
      <c r="F1210">
        <v>248</v>
      </c>
      <c r="G1210">
        <v>24.15</v>
      </c>
      <c r="H1210">
        <v>10</v>
      </c>
      <c r="I1210">
        <v>0</v>
      </c>
      <c r="J1210" t="s">
        <v>128</v>
      </c>
      <c r="K1210" s="40" t="str">
        <f t="shared" si="18"/>
        <v>GPA</v>
      </c>
    </row>
    <row r="1211" spans="1:11" ht="15" customHeight="1">
      <c r="A1211">
        <v>7</v>
      </c>
      <c r="B1211">
        <v>7801</v>
      </c>
      <c r="C1211" t="s">
        <v>1994</v>
      </c>
      <c r="D1211" t="s">
        <v>1160</v>
      </c>
      <c r="E1211" t="s">
        <v>1161</v>
      </c>
      <c r="F1211">
        <v>8522</v>
      </c>
      <c r="G1211">
        <v>152.81</v>
      </c>
      <c r="H1211">
        <v>56</v>
      </c>
      <c r="I1211">
        <v>0</v>
      </c>
      <c r="J1211" t="s">
        <v>128</v>
      </c>
      <c r="K1211" s="40" t="str">
        <f t="shared" si="18"/>
        <v>GPA</v>
      </c>
    </row>
    <row r="1212" spans="1:11" ht="15" customHeight="1">
      <c r="A1212">
        <v>7</v>
      </c>
      <c r="B1212">
        <v>7801</v>
      </c>
      <c r="C1212" t="s">
        <v>21</v>
      </c>
      <c r="D1212" t="s">
        <v>1162</v>
      </c>
      <c r="E1212" t="s">
        <v>1163</v>
      </c>
      <c r="F1212">
        <v>74</v>
      </c>
      <c r="G1212">
        <v>29.75</v>
      </c>
      <c r="H1212">
        <v>2</v>
      </c>
      <c r="I1212">
        <v>0</v>
      </c>
      <c r="J1212" t="s">
        <v>128</v>
      </c>
      <c r="K1212" s="40" t="str">
        <f t="shared" si="18"/>
        <v>GPA</v>
      </c>
    </row>
    <row r="1213" spans="1:11" ht="15" customHeight="1">
      <c r="A1213">
        <v>7</v>
      </c>
      <c r="B1213">
        <v>7801</v>
      </c>
      <c r="C1213" t="s">
        <v>21</v>
      </c>
      <c r="D1213" t="s">
        <v>1164</v>
      </c>
      <c r="E1213" t="s">
        <v>1165</v>
      </c>
      <c r="F1213">
        <v>1856</v>
      </c>
      <c r="G1213">
        <v>93.51</v>
      </c>
      <c r="H1213">
        <v>20</v>
      </c>
      <c r="I1213">
        <v>0</v>
      </c>
      <c r="J1213" t="s">
        <v>128</v>
      </c>
      <c r="K1213" s="40" t="str">
        <f t="shared" si="18"/>
        <v>GPA</v>
      </c>
    </row>
    <row r="1214" spans="1:11" ht="15" customHeight="1">
      <c r="A1214">
        <v>7</v>
      </c>
      <c r="B1214">
        <v>7801</v>
      </c>
      <c r="C1214" t="s">
        <v>1994</v>
      </c>
      <c r="D1214" t="s">
        <v>1164</v>
      </c>
      <c r="E1214" t="s">
        <v>1165</v>
      </c>
      <c r="F1214">
        <v>283</v>
      </c>
      <c r="G1214">
        <v>12.31</v>
      </c>
      <c r="H1214">
        <v>23</v>
      </c>
      <c r="I1214">
        <v>0</v>
      </c>
      <c r="J1214" t="s">
        <v>128</v>
      </c>
      <c r="K1214" s="40" t="str">
        <f t="shared" si="18"/>
        <v>GPA</v>
      </c>
    </row>
    <row r="1215" spans="1:11" ht="15" customHeight="1">
      <c r="A1215">
        <v>7</v>
      </c>
      <c r="B1215">
        <v>7801</v>
      </c>
      <c r="C1215" t="s">
        <v>19</v>
      </c>
      <c r="D1215" t="s">
        <v>1166</v>
      </c>
      <c r="E1215" t="s">
        <v>1167</v>
      </c>
      <c r="F1215">
        <v>198</v>
      </c>
      <c r="G1215">
        <v>27.85</v>
      </c>
      <c r="H1215">
        <v>7</v>
      </c>
      <c r="I1215">
        <v>0</v>
      </c>
      <c r="J1215" t="s">
        <v>128</v>
      </c>
      <c r="K1215" s="40" t="str">
        <f t="shared" si="18"/>
        <v>GPA</v>
      </c>
    </row>
    <row r="1216" spans="1:11" ht="15" customHeight="1">
      <c r="A1216">
        <v>7</v>
      </c>
      <c r="B1216">
        <v>7801</v>
      </c>
      <c r="C1216" t="s">
        <v>1994</v>
      </c>
      <c r="D1216" t="s">
        <v>1166</v>
      </c>
      <c r="E1216" t="s">
        <v>1167</v>
      </c>
      <c r="F1216">
        <v>287</v>
      </c>
      <c r="G1216">
        <v>10.32</v>
      </c>
      <c r="H1216">
        <v>28</v>
      </c>
      <c r="I1216">
        <v>0</v>
      </c>
      <c r="J1216" t="s">
        <v>128</v>
      </c>
      <c r="K1216" s="40" t="str">
        <f t="shared" si="18"/>
        <v>GPA</v>
      </c>
    </row>
    <row r="1217" spans="1:11" ht="15" customHeight="1">
      <c r="A1217">
        <v>7</v>
      </c>
      <c r="B1217">
        <v>7801</v>
      </c>
      <c r="C1217" t="s">
        <v>19</v>
      </c>
      <c r="D1217" t="s">
        <v>1168</v>
      </c>
      <c r="E1217" t="s">
        <v>1169</v>
      </c>
      <c r="F1217">
        <v>119</v>
      </c>
      <c r="G1217">
        <v>3.14</v>
      </c>
      <c r="H1217">
        <v>38</v>
      </c>
      <c r="I1217">
        <v>0</v>
      </c>
      <c r="J1217" t="s">
        <v>128</v>
      </c>
      <c r="K1217" s="40" t="str">
        <f t="shared" si="18"/>
        <v>GPA</v>
      </c>
    </row>
    <row r="1218" spans="1:11" ht="15" customHeight="1">
      <c r="A1218">
        <v>7</v>
      </c>
      <c r="B1218">
        <v>7801</v>
      </c>
      <c r="C1218" t="s">
        <v>1994</v>
      </c>
      <c r="D1218" t="s">
        <v>2514</v>
      </c>
      <c r="E1218" t="s">
        <v>2515</v>
      </c>
      <c r="F1218">
        <v>3785</v>
      </c>
      <c r="G1218">
        <v>82.53</v>
      </c>
      <c r="H1218">
        <v>46</v>
      </c>
      <c r="I1218">
        <v>0</v>
      </c>
      <c r="J1218" t="s">
        <v>128</v>
      </c>
      <c r="K1218" s="40" t="str">
        <f t="shared" ref="K1218:K1281" si="19">IF(J1218&lt;&gt;"",IF(OR(UPPER(J1218)="TERCEIRO",UPPER(J1218)="TERCEIRA"),"TERCEIRA",IF(UPPER(J1218)="GPA","GPA",J1218)),IF(LEFT(D1218,1)="T","TERCEIRA","GPA"))</f>
        <v>GPA</v>
      </c>
    </row>
    <row r="1219" spans="1:11" ht="15" customHeight="1">
      <c r="A1219">
        <v>7</v>
      </c>
      <c r="B1219">
        <v>7801</v>
      </c>
      <c r="C1219" t="s">
        <v>19</v>
      </c>
      <c r="D1219" t="s">
        <v>1170</v>
      </c>
      <c r="E1219" t="s">
        <v>1171</v>
      </c>
      <c r="F1219">
        <v>151</v>
      </c>
      <c r="G1219">
        <v>8.3800000000000008</v>
      </c>
      <c r="H1219">
        <v>18</v>
      </c>
      <c r="I1219">
        <v>0</v>
      </c>
      <c r="J1219" t="s">
        <v>128</v>
      </c>
      <c r="K1219" s="40" t="str">
        <f t="shared" si="19"/>
        <v>GPA</v>
      </c>
    </row>
    <row r="1220" spans="1:11" ht="15" customHeight="1">
      <c r="A1220">
        <v>7</v>
      </c>
      <c r="B1220">
        <v>7801</v>
      </c>
      <c r="C1220" t="s">
        <v>1994</v>
      </c>
      <c r="D1220" t="s">
        <v>1170</v>
      </c>
      <c r="E1220" t="s">
        <v>1171</v>
      </c>
      <c r="F1220">
        <v>1682</v>
      </c>
      <c r="G1220">
        <v>43.57</v>
      </c>
      <c r="H1220">
        <v>39</v>
      </c>
      <c r="I1220">
        <v>0</v>
      </c>
      <c r="J1220" t="s">
        <v>128</v>
      </c>
      <c r="K1220" s="40" t="str">
        <f t="shared" si="19"/>
        <v>GPA</v>
      </c>
    </row>
    <row r="1221" spans="1:11" ht="15" customHeight="1">
      <c r="A1221">
        <v>7</v>
      </c>
      <c r="B1221">
        <v>7801</v>
      </c>
      <c r="C1221" t="s">
        <v>21</v>
      </c>
      <c r="D1221" t="s">
        <v>1172</v>
      </c>
      <c r="E1221" t="s">
        <v>1173</v>
      </c>
      <c r="F1221">
        <v>1073</v>
      </c>
      <c r="G1221">
        <v>77.67</v>
      </c>
      <c r="H1221">
        <v>14</v>
      </c>
      <c r="I1221">
        <v>0</v>
      </c>
      <c r="J1221" t="s">
        <v>128</v>
      </c>
      <c r="K1221" s="40" t="str">
        <f t="shared" si="19"/>
        <v>GPA</v>
      </c>
    </row>
    <row r="1222" spans="1:11" ht="15" customHeight="1">
      <c r="A1222">
        <v>7</v>
      </c>
      <c r="B1222">
        <v>7801</v>
      </c>
      <c r="C1222" t="s">
        <v>1994</v>
      </c>
      <c r="D1222" t="s">
        <v>1172</v>
      </c>
      <c r="E1222" t="s">
        <v>1173</v>
      </c>
      <c r="F1222">
        <v>1327</v>
      </c>
      <c r="G1222">
        <v>21.59</v>
      </c>
      <c r="H1222">
        <v>61</v>
      </c>
      <c r="I1222">
        <v>0</v>
      </c>
      <c r="J1222" t="s">
        <v>128</v>
      </c>
      <c r="K1222" s="40" t="str">
        <f t="shared" si="19"/>
        <v>GPA</v>
      </c>
    </row>
    <row r="1223" spans="1:11" ht="15" customHeight="1">
      <c r="A1223">
        <v>7</v>
      </c>
      <c r="B1223">
        <v>7801</v>
      </c>
      <c r="C1223" t="s">
        <v>19</v>
      </c>
      <c r="D1223" t="s">
        <v>1174</v>
      </c>
      <c r="E1223" t="s">
        <v>1175</v>
      </c>
      <c r="F1223">
        <v>972</v>
      </c>
      <c r="G1223">
        <v>95.56</v>
      </c>
      <c r="H1223">
        <v>10</v>
      </c>
      <c r="I1223">
        <v>0</v>
      </c>
      <c r="J1223" t="s">
        <v>128</v>
      </c>
      <c r="K1223" s="40" t="str">
        <f t="shared" si="19"/>
        <v>GPA</v>
      </c>
    </row>
    <row r="1224" spans="1:11" ht="15" customHeight="1">
      <c r="A1224">
        <v>7</v>
      </c>
      <c r="B1224">
        <v>7801</v>
      </c>
      <c r="C1224" t="s">
        <v>1994</v>
      </c>
      <c r="D1224" t="s">
        <v>1174</v>
      </c>
      <c r="E1224" t="s">
        <v>1175</v>
      </c>
      <c r="F1224">
        <v>257</v>
      </c>
      <c r="G1224">
        <v>4.03</v>
      </c>
      <c r="H1224">
        <v>64</v>
      </c>
      <c r="I1224">
        <v>0</v>
      </c>
      <c r="J1224" t="s">
        <v>128</v>
      </c>
      <c r="K1224" s="40" t="str">
        <f t="shared" si="19"/>
        <v>GPA</v>
      </c>
    </row>
    <row r="1225" spans="1:11" ht="15" customHeight="1">
      <c r="A1225">
        <v>7</v>
      </c>
      <c r="B1225">
        <v>7801</v>
      </c>
      <c r="C1225" t="s">
        <v>19</v>
      </c>
      <c r="D1225" t="s">
        <v>1176</v>
      </c>
      <c r="E1225" t="s">
        <v>1177</v>
      </c>
      <c r="F1225">
        <v>236</v>
      </c>
      <c r="G1225">
        <v>33.11</v>
      </c>
      <c r="H1225">
        <v>7</v>
      </c>
      <c r="I1225">
        <v>0</v>
      </c>
      <c r="J1225" t="s">
        <v>128</v>
      </c>
      <c r="K1225" s="40" t="str">
        <f t="shared" si="19"/>
        <v>GPA</v>
      </c>
    </row>
    <row r="1226" spans="1:11" ht="15" customHeight="1">
      <c r="A1226">
        <v>7</v>
      </c>
      <c r="B1226">
        <v>7801</v>
      </c>
      <c r="C1226" t="s">
        <v>21</v>
      </c>
      <c r="D1226" t="s">
        <v>1178</v>
      </c>
      <c r="E1226" t="s">
        <v>1179</v>
      </c>
      <c r="F1226">
        <v>61</v>
      </c>
      <c r="G1226">
        <v>6.86</v>
      </c>
      <c r="H1226">
        <v>9</v>
      </c>
      <c r="I1226">
        <v>0</v>
      </c>
      <c r="J1226" t="s">
        <v>128</v>
      </c>
      <c r="K1226" s="40" t="str">
        <f t="shared" si="19"/>
        <v>GPA</v>
      </c>
    </row>
    <row r="1227" spans="1:11" ht="15" customHeight="1">
      <c r="A1227">
        <v>7</v>
      </c>
      <c r="B1227">
        <v>7801</v>
      </c>
      <c r="C1227" t="s">
        <v>20</v>
      </c>
      <c r="D1227" t="s">
        <v>1178</v>
      </c>
      <c r="E1227" t="s">
        <v>1179</v>
      </c>
      <c r="F1227">
        <v>4</v>
      </c>
      <c r="G1227">
        <v>0.39</v>
      </c>
      <c r="H1227">
        <v>10</v>
      </c>
      <c r="I1227">
        <v>0</v>
      </c>
      <c r="J1227" t="s">
        <v>128</v>
      </c>
      <c r="K1227" s="40" t="str">
        <f t="shared" si="19"/>
        <v>GPA</v>
      </c>
    </row>
    <row r="1228" spans="1:11" ht="15" customHeight="1">
      <c r="A1228">
        <v>7</v>
      </c>
      <c r="B1228">
        <v>7801</v>
      </c>
      <c r="C1228" t="s">
        <v>1994</v>
      </c>
      <c r="D1228" t="s">
        <v>2516</v>
      </c>
      <c r="E1228" t="s">
        <v>2517</v>
      </c>
      <c r="F1228">
        <v>482</v>
      </c>
      <c r="G1228">
        <v>10.6</v>
      </c>
      <c r="H1228">
        <v>45</v>
      </c>
      <c r="I1228">
        <v>0</v>
      </c>
      <c r="J1228" t="s">
        <v>128</v>
      </c>
      <c r="K1228" s="40" t="str">
        <f t="shared" si="19"/>
        <v>GPA</v>
      </c>
    </row>
    <row r="1229" spans="1:11" ht="15" customHeight="1">
      <c r="A1229">
        <v>7</v>
      </c>
      <c r="B1229">
        <v>7801</v>
      </c>
      <c r="C1229" t="s">
        <v>19</v>
      </c>
      <c r="D1229" t="s">
        <v>1180</v>
      </c>
      <c r="E1229" t="s">
        <v>1181</v>
      </c>
      <c r="F1229">
        <v>2104</v>
      </c>
      <c r="G1229">
        <v>80.84</v>
      </c>
      <c r="H1229">
        <v>26</v>
      </c>
      <c r="I1229">
        <v>0</v>
      </c>
      <c r="J1229" t="s">
        <v>128</v>
      </c>
      <c r="K1229" s="40" t="str">
        <f t="shared" si="19"/>
        <v>GPA</v>
      </c>
    </row>
    <row r="1230" spans="1:11" ht="15" customHeight="1">
      <c r="A1230">
        <v>7</v>
      </c>
      <c r="B1230">
        <v>7801</v>
      </c>
      <c r="C1230" t="s">
        <v>21</v>
      </c>
      <c r="D1230" t="s">
        <v>1182</v>
      </c>
      <c r="E1230" t="s">
        <v>1183</v>
      </c>
      <c r="F1230">
        <v>98</v>
      </c>
      <c r="G1230">
        <v>6.14</v>
      </c>
      <c r="H1230">
        <v>16</v>
      </c>
      <c r="I1230">
        <v>0</v>
      </c>
      <c r="J1230" t="s">
        <v>128</v>
      </c>
      <c r="K1230" s="40" t="str">
        <f t="shared" si="19"/>
        <v>GPA</v>
      </c>
    </row>
    <row r="1231" spans="1:11" ht="15" customHeight="1">
      <c r="A1231">
        <v>7</v>
      </c>
      <c r="B1231">
        <v>7801</v>
      </c>
      <c r="C1231" t="s">
        <v>1994</v>
      </c>
      <c r="D1231" t="s">
        <v>1182</v>
      </c>
      <c r="E1231" t="s">
        <v>1183</v>
      </c>
      <c r="F1231">
        <v>2663</v>
      </c>
      <c r="G1231">
        <v>44.58</v>
      </c>
      <c r="H1231">
        <v>60</v>
      </c>
      <c r="I1231">
        <v>0</v>
      </c>
      <c r="J1231" t="s">
        <v>128</v>
      </c>
      <c r="K1231" s="40" t="str">
        <f t="shared" si="19"/>
        <v>GPA</v>
      </c>
    </row>
    <row r="1232" spans="1:11" ht="15" customHeight="1">
      <c r="A1232">
        <v>7</v>
      </c>
      <c r="B1232">
        <v>7801</v>
      </c>
      <c r="C1232" t="s">
        <v>1994</v>
      </c>
      <c r="D1232" t="s">
        <v>2518</v>
      </c>
      <c r="E1232" t="s">
        <v>2519</v>
      </c>
      <c r="F1232">
        <v>542</v>
      </c>
      <c r="G1232">
        <v>16.190000000000001</v>
      </c>
      <c r="H1232">
        <v>33</v>
      </c>
      <c r="I1232">
        <v>0</v>
      </c>
      <c r="J1232" t="s">
        <v>128</v>
      </c>
      <c r="K1232" s="40" t="str">
        <f t="shared" si="19"/>
        <v>GPA</v>
      </c>
    </row>
    <row r="1233" spans="1:11" ht="15" customHeight="1">
      <c r="A1233">
        <v>7</v>
      </c>
      <c r="B1233">
        <v>7801</v>
      </c>
      <c r="C1233" t="s">
        <v>1994</v>
      </c>
      <c r="D1233" t="s">
        <v>2520</v>
      </c>
      <c r="E1233" t="s">
        <v>2521</v>
      </c>
      <c r="F1233">
        <v>2714</v>
      </c>
      <c r="G1233">
        <v>34.08</v>
      </c>
      <c r="H1233">
        <v>80</v>
      </c>
      <c r="I1233">
        <v>0</v>
      </c>
      <c r="J1233" t="s">
        <v>128</v>
      </c>
      <c r="K1233" s="40" t="str">
        <f t="shared" si="19"/>
        <v>GPA</v>
      </c>
    </row>
    <row r="1234" spans="1:11" ht="15" customHeight="1">
      <c r="A1234">
        <v>7</v>
      </c>
      <c r="B1234">
        <v>7801</v>
      </c>
      <c r="C1234" t="s">
        <v>21</v>
      </c>
      <c r="D1234" t="s">
        <v>1184</v>
      </c>
      <c r="E1234" t="s">
        <v>1185</v>
      </c>
      <c r="F1234">
        <v>2</v>
      </c>
      <c r="G1234">
        <v>3.05</v>
      </c>
      <c r="H1234">
        <v>1</v>
      </c>
      <c r="I1234">
        <v>0</v>
      </c>
      <c r="J1234" t="s">
        <v>128</v>
      </c>
      <c r="K1234" s="40" t="str">
        <f t="shared" si="19"/>
        <v>GPA</v>
      </c>
    </row>
    <row r="1235" spans="1:11" ht="15" customHeight="1">
      <c r="A1235">
        <v>7</v>
      </c>
      <c r="B1235">
        <v>7801</v>
      </c>
      <c r="C1235" t="s">
        <v>19</v>
      </c>
      <c r="D1235" t="s">
        <v>1186</v>
      </c>
      <c r="E1235" t="s">
        <v>1187</v>
      </c>
      <c r="F1235">
        <v>246</v>
      </c>
      <c r="G1235">
        <v>19.739999999999998</v>
      </c>
      <c r="H1235">
        <v>12</v>
      </c>
      <c r="I1235">
        <v>0</v>
      </c>
      <c r="J1235" t="s">
        <v>128</v>
      </c>
      <c r="K1235" s="40" t="str">
        <f t="shared" si="19"/>
        <v>GPA</v>
      </c>
    </row>
    <row r="1236" spans="1:11" ht="15" customHeight="1">
      <c r="A1236">
        <v>7</v>
      </c>
      <c r="B1236">
        <v>7801</v>
      </c>
      <c r="C1236" t="s">
        <v>1994</v>
      </c>
      <c r="D1236" t="s">
        <v>1186</v>
      </c>
      <c r="E1236" t="s">
        <v>1187</v>
      </c>
      <c r="F1236">
        <v>335</v>
      </c>
      <c r="G1236">
        <v>9.27</v>
      </c>
      <c r="H1236">
        <v>36</v>
      </c>
      <c r="I1236">
        <v>0</v>
      </c>
      <c r="J1236" t="s">
        <v>128</v>
      </c>
      <c r="K1236" s="40" t="str">
        <f t="shared" si="19"/>
        <v>GPA</v>
      </c>
    </row>
    <row r="1237" spans="1:11" ht="15" customHeight="1">
      <c r="A1237">
        <v>7</v>
      </c>
      <c r="B1237">
        <v>7801</v>
      </c>
      <c r="C1237" t="s">
        <v>1994</v>
      </c>
      <c r="D1237" t="s">
        <v>2522</v>
      </c>
      <c r="E1237" t="s">
        <v>2523</v>
      </c>
      <c r="F1237">
        <v>9494</v>
      </c>
      <c r="G1237">
        <v>166.38</v>
      </c>
      <c r="H1237">
        <v>57</v>
      </c>
      <c r="I1237">
        <v>0</v>
      </c>
      <c r="J1237" t="s">
        <v>128</v>
      </c>
      <c r="K1237" s="40" t="str">
        <f t="shared" si="19"/>
        <v>GPA</v>
      </c>
    </row>
    <row r="1238" spans="1:11" ht="15" customHeight="1">
      <c r="A1238">
        <v>7</v>
      </c>
      <c r="B1238">
        <v>7801</v>
      </c>
      <c r="C1238" t="s">
        <v>1994</v>
      </c>
      <c r="D1238" t="s">
        <v>2524</v>
      </c>
      <c r="E1238" t="s">
        <v>2525</v>
      </c>
      <c r="F1238">
        <v>8736</v>
      </c>
      <c r="G1238">
        <v>113.34</v>
      </c>
      <c r="H1238">
        <v>77</v>
      </c>
      <c r="I1238">
        <v>0</v>
      </c>
      <c r="J1238" t="s">
        <v>128</v>
      </c>
      <c r="K1238" s="40" t="str">
        <f t="shared" si="19"/>
        <v>GPA</v>
      </c>
    </row>
    <row r="1239" spans="1:11" ht="15" customHeight="1">
      <c r="A1239">
        <v>7</v>
      </c>
      <c r="B1239">
        <v>7801</v>
      </c>
      <c r="C1239" t="s">
        <v>1994</v>
      </c>
      <c r="D1239" t="s">
        <v>2526</v>
      </c>
      <c r="E1239" t="s">
        <v>2527</v>
      </c>
      <c r="F1239">
        <v>2833</v>
      </c>
      <c r="G1239">
        <v>68.930000000000007</v>
      </c>
      <c r="H1239">
        <v>41</v>
      </c>
      <c r="I1239">
        <v>0</v>
      </c>
      <c r="J1239" t="s">
        <v>128</v>
      </c>
      <c r="K1239" s="40" t="str">
        <f t="shared" si="19"/>
        <v>GPA</v>
      </c>
    </row>
    <row r="1240" spans="1:11" ht="15" customHeight="1">
      <c r="A1240">
        <v>7</v>
      </c>
      <c r="B1240">
        <v>7801</v>
      </c>
      <c r="C1240" t="s">
        <v>1994</v>
      </c>
      <c r="D1240" t="s">
        <v>2528</v>
      </c>
      <c r="E1240" t="s">
        <v>2529</v>
      </c>
      <c r="F1240">
        <v>286</v>
      </c>
      <c r="G1240">
        <v>6.57</v>
      </c>
      <c r="H1240">
        <v>44</v>
      </c>
      <c r="I1240">
        <v>0</v>
      </c>
      <c r="J1240" t="s">
        <v>128</v>
      </c>
      <c r="K1240" s="40" t="str">
        <f t="shared" si="19"/>
        <v>GPA</v>
      </c>
    </row>
    <row r="1241" spans="1:11" ht="15" customHeight="1">
      <c r="A1241">
        <v>7</v>
      </c>
      <c r="B1241">
        <v>7801</v>
      </c>
      <c r="C1241" t="s">
        <v>1994</v>
      </c>
      <c r="D1241" t="s">
        <v>2530</v>
      </c>
      <c r="E1241" t="s">
        <v>2531</v>
      </c>
      <c r="F1241">
        <v>5388</v>
      </c>
      <c r="G1241">
        <v>81.47</v>
      </c>
      <c r="H1241">
        <v>66</v>
      </c>
      <c r="I1241">
        <v>0</v>
      </c>
      <c r="J1241" t="s">
        <v>128</v>
      </c>
      <c r="K1241" s="40" t="str">
        <f t="shared" si="19"/>
        <v>GPA</v>
      </c>
    </row>
    <row r="1242" spans="1:11" ht="15" customHeight="1">
      <c r="A1242">
        <v>7</v>
      </c>
      <c r="B1242">
        <v>7801</v>
      </c>
      <c r="C1242" t="s">
        <v>19</v>
      </c>
      <c r="D1242" t="s">
        <v>1188</v>
      </c>
      <c r="E1242" t="s">
        <v>1189</v>
      </c>
      <c r="F1242">
        <v>799</v>
      </c>
      <c r="G1242">
        <v>54.75</v>
      </c>
      <c r="H1242">
        <v>15</v>
      </c>
      <c r="I1242">
        <v>0</v>
      </c>
      <c r="J1242" t="s">
        <v>128</v>
      </c>
      <c r="K1242" s="40" t="str">
        <f t="shared" si="19"/>
        <v>GPA</v>
      </c>
    </row>
    <row r="1243" spans="1:11" ht="15" customHeight="1">
      <c r="A1243">
        <v>7</v>
      </c>
      <c r="B1243">
        <v>7801</v>
      </c>
      <c r="C1243" t="s">
        <v>21</v>
      </c>
      <c r="D1243" t="s">
        <v>1188</v>
      </c>
      <c r="E1243" t="s">
        <v>1189</v>
      </c>
      <c r="F1243">
        <v>380</v>
      </c>
      <c r="G1243">
        <v>60.52</v>
      </c>
      <c r="H1243">
        <v>6</v>
      </c>
      <c r="I1243">
        <v>0</v>
      </c>
      <c r="J1243" t="s">
        <v>128</v>
      </c>
      <c r="K1243" s="40" t="str">
        <f t="shared" si="19"/>
        <v>GPA</v>
      </c>
    </row>
    <row r="1244" spans="1:11" ht="15" customHeight="1">
      <c r="A1244">
        <v>7</v>
      </c>
      <c r="B1244">
        <v>7801</v>
      </c>
      <c r="C1244" t="s">
        <v>1994</v>
      </c>
      <c r="D1244" t="s">
        <v>1188</v>
      </c>
      <c r="E1244" t="s">
        <v>1189</v>
      </c>
      <c r="F1244">
        <v>1020</v>
      </c>
      <c r="G1244">
        <v>14.11</v>
      </c>
      <c r="H1244">
        <v>72</v>
      </c>
      <c r="I1244">
        <v>0</v>
      </c>
      <c r="J1244" t="s">
        <v>128</v>
      </c>
      <c r="K1244" s="40" t="str">
        <f t="shared" si="19"/>
        <v>GPA</v>
      </c>
    </row>
    <row r="1245" spans="1:11" ht="15" customHeight="1">
      <c r="A1245">
        <v>7</v>
      </c>
      <c r="B1245">
        <v>7801</v>
      </c>
      <c r="C1245" t="s">
        <v>1994</v>
      </c>
      <c r="D1245" t="s">
        <v>1928</v>
      </c>
      <c r="E1245" t="s">
        <v>1929</v>
      </c>
      <c r="F1245">
        <v>1476</v>
      </c>
      <c r="G1245">
        <v>23.05</v>
      </c>
      <c r="H1245">
        <v>64</v>
      </c>
      <c r="I1245">
        <v>0</v>
      </c>
      <c r="J1245" t="s">
        <v>128</v>
      </c>
      <c r="K1245" s="40" t="str">
        <f t="shared" si="19"/>
        <v>GPA</v>
      </c>
    </row>
    <row r="1246" spans="1:11" ht="15" customHeight="1">
      <c r="A1246">
        <v>7</v>
      </c>
      <c r="B1246">
        <v>7801</v>
      </c>
      <c r="C1246" t="s">
        <v>19</v>
      </c>
      <c r="D1246" t="s">
        <v>1190</v>
      </c>
      <c r="E1246" t="s">
        <v>1191</v>
      </c>
      <c r="F1246">
        <v>4</v>
      </c>
      <c r="G1246">
        <v>0.87</v>
      </c>
      <c r="H1246">
        <v>5</v>
      </c>
      <c r="I1246">
        <v>0</v>
      </c>
      <c r="J1246" t="s">
        <v>128</v>
      </c>
      <c r="K1246" s="40" t="str">
        <f t="shared" si="19"/>
        <v>GPA</v>
      </c>
    </row>
    <row r="1247" spans="1:11" ht="15" customHeight="1">
      <c r="A1247">
        <v>7</v>
      </c>
      <c r="B1247">
        <v>7801</v>
      </c>
      <c r="C1247" t="s">
        <v>19</v>
      </c>
      <c r="D1247" t="s">
        <v>1192</v>
      </c>
      <c r="E1247" t="s">
        <v>1193</v>
      </c>
      <c r="F1247">
        <v>257</v>
      </c>
      <c r="G1247">
        <v>34.770000000000003</v>
      </c>
      <c r="H1247">
        <v>7</v>
      </c>
      <c r="I1247">
        <v>0</v>
      </c>
      <c r="J1247" t="s">
        <v>128</v>
      </c>
      <c r="K1247" s="40" t="str">
        <f t="shared" si="19"/>
        <v>GPA</v>
      </c>
    </row>
    <row r="1248" spans="1:11" ht="15" customHeight="1">
      <c r="A1248">
        <v>7</v>
      </c>
      <c r="B1248">
        <v>7801</v>
      </c>
      <c r="C1248" t="s">
        <v>1994</v>
      </c>
      <c r="D1248" t="s">
        <v>1192</v>
      </c>
      <c r="E1248" t="s">
        <v>1193</v>
      </c>
      <c r="F1248">
        <v>132</v>
      </c>
      <c r="G1248">
        <v>5.07</v>
      </c>
      <c r="H1248">
        <v>26</v>
      </c>
      <c r="I1248">
        <v>0</v>
      </c>
      <c r="J1248" t="s">
        <v>128</v>
      </c>
      <c r="K1248" s="40" t="str">
        <f t="shared" si="19"/>
        <v>GPA</v>
      </c>
    </row>
    <row r="1249" spans="1:11" ht="15" customHeight="1">
      <c r="A1249">
        <v>7</v>
      </c>
      <c r="B1249">
        <v>7801</v>
      </c>
      <c r="C1249" t="s">
        <v>21</v>
      </c>
      <c r="D1249" t="s">
        <v>1194</v>
      </c>
      <c r="E1249" t="s">
        <v>1195</v>
      </c>
      <c r="F1249">
        <v>71</v>
      </c>
      <c r="G1249">
        <v>5.79</v>
      </c>
      <c r="H1249">
        <v>12</v>
      </c>
      <c r="I1249">
        <v>0</v>
      </c>
      <c r="J1249" t="s">
        <v>128</v>
      </c>
      <c r="K1249" s="40" t="str">
        <f t="shared" si="19"/>
        <v>GPA</v>
      </c>
    </row>
    <row r="1250" spans="1:11" ht="15" customHeight="1">
      <c r="A1250">
        <v>7</v>
      </c>
      <c r="B1250">
        <v>7801</v>
      </c>
      <c r="C1250" t="s">
        <v>1994</v>
      </c>
      <c r="D1250" t="s">
        <v>2532</v>
      </c>
      <c r="E1250" t="s">
        <v>2533</v>
      </c>
      <c r="F1250">
        <v>3340</v>
      </c>
      <c r="G1250">
        <v>83.04</v>
      </c>
      <c r="H1250">
        <v>40</v>
      </c>
      <c r="I1250">
        <v>0</v>
      </c>
      <c r="J1250" t="s">
        <v>128</v>
      </c>
      <c r="K1250" s="40" t="str">
        <f t="shared" si="19"/>
        <v>GPA</v>
      </c>
    </row>
    <row r="1251" spans="1:11" ht="15" customHeight="1">
      <c r="A1251">
        <v>7</v>
      </c>
      <c r="B1251">
        <v>7801</v>
      </c>
      <c r="C1251" t="s">
        <v>19</v>
      </c>
      <c r="D1251" t="s">
        <v>1196</v>
      </c>
      <c r="E1251" t="s">
        <v>1197</v>
      </c>
      <c r="F1251">
        <v>264</v>
      </c>
      <c r="G1251">
        <v>9.1300000000000008</v>
      </c>
      <c r="H1251">
        <v>29</v>
      </c>
      <c r="I1251">
        <v>0</v>
      </c>
      <c r="J1251" t="s">
        <v>128</v>
      </c>
      <c r="K1251" s="40" t="str">
        <f t="shared" si="19"/>
        <v>GPA</v>
      </c>
    </row>
    <row r="1252" spans="1:11" ht="15" customHeight="1">
      <c r="A1252">
        <v>7</v>
      </c>
      <c r="B1252">
        <v>7801</v>
      </c>
      <c r="C1252" t="s">
        <v>21</v>
      </c>
      <c r="D1252" t="s">
        <v>2534</v>
      </c>
      <c r="E1252" t="s">
        <v>2535</v>
      </c>
      <c r="F1252">
        <v>1</v>
      </c>
      <c r="G1252">
        <v>0</v>
      </c>
      <c r="H1252">
        <v>0</v>
      </c>
      <c r="I1252">
        <v>0</v>
      </c>
      <c r="J1252" t="s">
        <v>128</v>
      </c>
      <c r="K1252" s="40" t="str">
        <f t="shared" si="19"/>
        <v>GPA</v>
      </c>
    </row>
    <row r="1253" spans="1:11" ht="15" customHeight="1">
      <c r="A1253">
        <v>7</v>
      </c>
      <c r="B1253">
        <v>7801</v>
      </c>
      <c r="C1253" t="s">
        <v>1994</v>
      </c>
      <c r="D1253" t="s">
        <v>2534</v>
      </c>
      <c r="E1253" t="s">
        <v>2535</v>
      </c>
      <c r="F1253">
        <v>2666</v>
      </c>
      <c r="G1253">
        <v>44.09</v>
      </c>
      <c r="H1253">
        <v>60</v>
      </c>
      <c r="I1253">
        <v>0</v>
      </c>
      <c r="J1253" t="s">
        <v>128</v>
      </c>
      <c r="K1253" s="40" t="str">
        <f t="shared" si="19"/>
        <v>GPA</v>
      </c>
    </row>
    <row r="1254" spans="1:11" ht="15" customHeight="1">
      <c r="A1254">
        <v>7</v>
      </c>
      <c r="B1254">
        <v>7801</v>
      </c>
      <c r="C1254" t="s">
        <v>21</v>
      </c>
      <c r="D1254" t="s">
        <v>1198</v>
      </c>
      <c r="E1254" t="s">
        <v>1199</v>
      </c>
      <c r="F1254">
        <v>56</v>
      </c>
      <c r="G1254">
        <v>8.42</v>
      </c>
      <c r="H1254">
        <v>7</v>
      </c>
      <c r="I1254">
        <v>0</v>
      </c>
      <c r="J1254" t="s">
        <v>128</v>
      </c>
      <c r="K1254" s="40" t="str">
        <f t="shared" si="19"/>
        <v>GPA</v>
      </c>
    </row>
    <row r="1255" spans="1:11" ht="15" customHeight="1">
      <c r="A1255">
        <v>7</v>
      </c>
      <c r="B1255">
        <v>7801</v>
      </c>
      <c r="C1255" t="s">
        <v>1994</v>
      </c>
      <c r="D1255" t="s">
        <v>1198</v>
      </c>
      <c r="E1255" t="s">
        <v>1199</v>
      </c>
      <c r="F1255">
        <v>9155</v>
      </c>
      <c r="G1255">
        <v>130.84</v>
      </c>
      <c r="H1255">
        <v>70</v>
      </c>
      <c r="I1255">
        <v>0</v>
      </c>
      <c r="J1255" t="s">
        <v>128</v>
      </c>
      <c r="K1255" s="40" t="str">
        <f t="shared" si="19"/>
        <v>GPA</v>
      </c>
    </row>
    <row r="1256" spans="1:11" ht="15" customHeight="1">
      <c r="A1256">
        <v>7</v>
      </c>
      <c r="B1256">
        <v>7801</v>
      </c>
      <c r="C1256" t="s">
        <v>21</v>
      </c>
      <c r="D1256" t="s">
        <v>1200</v>
      </c>
      <c r="E1256" t="s">
        <v>1201</v>
      </c>
      <c r="F1256">
        <v>59</v>
      </c>
      <c r="G1256">
        <v>19.25</v>
      </c>
      <c r="H1256">
        <v>3</v>
      </c>
      <c r="I1256">
        <v>0</v>
      </c>
      <c r="J1256" t="s">
        <v>128</v>
      </c>
      <c r="K1256" s="40" t="str">
        <f t="shared" si="19"/>
        <v>GPA</v>
      </c>
    </row>
    <row r="1257" spans="1:11" ht="15" customHeight="1">
      <c r="A1257">
        <v>7</v>
      </c>
      <c r="B1257">
        <v>7801</v>
      </c>
      <c r="C1257" t="s">
        <v>1994</v>
      </c>
      <c r="D1257" t="s">
        <v>1200</v>
      </c>
      <c r="E1257" t="s">
        <v>1201</v>
      </c>
      <c r="F1257">
        <v>600</v>
      </c>
      <c r="G1257">
        <v>14.31</v>
      </c>
      <c r="H1257">
        <v>42</v>
      </c>
      <c r="I1257">
        <v>0</v>
      </c>
      <c r="J1257" t="s">
        <v>128</v>
      </c>
      <c r="K1257" s="40" t="str">
        <f t="shared" si="19"/>
        <v>GPA</v>
      </c>
    </row>
    <row r="1258" spans="1:11" ht="15" customHeight="1">
      <c r="A1258">
        <v>7</v>
      </c>
      <c r="B1258">
        <v>7801</v>
      </c>
      <c r="C1258" t="s">
        <v>21</v>
      </c>
      <c r="D1258" t="s">
        <v>1202</v>
      </c>
      <c r="E1258" t="s">
        <v>1203</v>
      </c>
      <c r="F1258">
        <v>1915</v>
      </c>
      <c r="G1258">
        <v>118.96</v>
      </c>
      <c r="H1258">
        <v>16</v>
      </c>
      <c r="I1258">
        <v>0</v>
      </c>
      <c r="J1258" t="s">
        <v>128</v>
      </c>
      <c r="K1258" s="40" t="str">
        <f t="shared" si="19"/>
        <v>GPA</v>
      </c>
    </row>
    <row r="1259" spans="1:11" ht="15" customHeight="1">
      <c r="A1259">
        <v>7</v>
      </c>
      <c r="B1259">
        <v>7801</v>
      </c>
      <c r="C1259" t="s">
        <v>1994</v>
      </c>
      <c r="D1259" t="s">
        <v>1202</v>
      </c>
      <c r="E1259" t="s">
        <v>1203</v>
      </c>
      <c r="F1259">
        <v>2370</v>
      </c>
      <c r="G1259">
        <v>29.18</v>
      </c>
      <c r="H1259">
        <v>81</v>
      </c>
      <c r="I1259">
        <v>0</v>
      </c>
      <c r="J1259" t="s">
        <v>128</v>
      </c>
      <c r="K1259" s="40" t="str">
        <f t="shared" si="19"/>
        <v>GPA</v>
      </c>
    </row>
    <row r="1260" spans="1:11" ht="15" customHeight="1">
      <c r="A1260">
        <v>7</v>
      </c>
      <c r="B1260">
        <v>7801</v>
      </c>
      <c r="C1260" t="s">
        <v>19</v>
      </c>
      <c r="D1260" t="s">
        <v>1204</v>
      </c>
      <c r="E1260" t="s">
        <v>1205</v>
      </c>
      <c r="F1260">
        <v>217</v>
      </c>
      <c r="G1260">
        <v>50.87</v>
      </c>
      <c r="H1260">
        <v>4</v>
      </c>
      <c r="I1260">
        <v>0</v>
      </c>
      <c r="J1260" t="s">
        <v>128</v>
      </c>
      <c r="K1260" s="40" t="str">
        <f t="shared" si="19"/>
        <v>GPA</v>
      </c>
    </row>
    <row r="1261" spans="1:11" ht="15" customHeight="1">
      <c r="A1261">
        <v>7</v>
      </c>
      <c r="B1261">
        <v>7801</v>
      </c>
      <c r="C1261" t="s">
        <v>1994</v>
      </c>
      <c r="D1261" t="s">
        <v>1204</v>
      </c>
      <c r="E1261" t="s">
        <v>1205</v>
      </c>
      <c r="F1261">
        <v>848</v>
      </c>
      <c r="G1261">
        <v>29.15</v>
      </c>
      <c r="H1261">
        <v>29</v>
      </c>
      <c r="I1261">
        <v>0</v>
      </c>
      <c r="J1261" t="s">
        <v>128</v>
      </c>
      <c r="K1261" s="40" t="str">
        <f t="shared" si="19"/>
        <v>GPA</v>
      </c>
    </row>
    <row r="1262" spans="1:11" ht="15" customHeight="1">
      <c r="A1262">
        <v>7</v>
      </c>
      <c r="B1262">
        <v>7801</v>
      </c>
      <c r="C1262" t="s">
        <v>19</v>
      </c>
      <c r="D1262" t="s">
        <v>1206</v>
      </c>
      <c r="E1262" t="s">
        <v>1207</v>
      </c>
      <c r="F1262">
        <v>253</v>
      </c>
      <c r="G1262">
        <v>31.57</v>
      </c>
      <c r="H1262">
        <v>8</v>
      </c>
      <c r="I1262">
        <v>0</v>
      </c>
      <c r="J1262" t="s">
        <v>128</v>
      </c>
      <c r="K1262" s="40" t="str">
        <f t="shared" si="19"/>
        <v>GPA</v>
      </c>
    </row>
    <row r="1263" spans="1:11" ht="15" customHeight="1">
      <c r="A1263">
        <v>7</v>
      </c>
      <c r="B1263">
        <v>7801</v>
      </c>
      <c r="C1263" t="s">
        <v>1994</v>
      </c>
      <c r="D1263" t="s">
        <v>1206</v>
      </c>
      <c r="E1263" t="s">
        <v>1207</v>
      </c>
      <c r="F1263">
        <v>809</v>
      </c>
      <c r="G1263">
        <v>15.79</v>
      </c>
      <c r="H1263">
        <v>51</v>
      </c>
      <c r="I1263">
        <v>0</v>
      </c>
      <c r="J1263" t="s">
        <v>128</v>
      </c>
      <c r="K1263" s="40" t="str">
        <f t="shared" si="19"/>
        <v>GPA</v>
      </c>
    </row>
    <row r="1264" spans="1:11" ht="15" customHeight="1">
      <c r="A1264">
        <v>7</v>
      </c>
      <c r="B1264">
        <v>7801</v>
      </c>
      <c r="C1264" t="s">
        <v>1994</v>
      </c>
      <c r="D1264" t="s">
        <v>2536</v>
      </c>
      <c r="E1264" t="s">
        <v>2537</v>
      </c>
      <c r="F1264">
        <v>1805</v>
      </c>
      <c r="G1264">
        <v>20.9</v>
      </c>
      <c r="H1264">
        <v>86</v>
      </c>
      <c r="I1264">
        <v>0</v>
      </c>
      <c r="J1264" t="s">
        <v>128</v>
      </c>
      <c r="K1264" s="40" t="str">
        <f t="shared" si="19"/>
        <v>GPA</v>
      </c>
    </row>
    <row r="1265" spans="1:11" ht="15" customHeight="1">
      <c r="A1265">
        <v>7</v>
      </c>
      <c r="B1265">
        <v>7801</v>
      </c>
      <c r="C1265" t="s">
        <v>1994</v>
      </c>
      <c r="D1265" t="s">
        <v>2538</v>
      </c>
      <c r="E1265" t="s">
        <v>2539</v>
      </c>
      <c r="F1265">
        <v>4247</v>
      </c>
      <c r="G1265">
        <v>67.45</v>
      </c>
      <c r="H1265">
        <v>63</v>
      </c>
      <c r="I1265">
        <v>0</v>
      </c>
      <c r="J1265" t="s">
        <v>128</v>
      </c>
      <c r="K1265" s="40" t="str">
        <f t="shared" si="19"/>
        <v>GPA</v>
      </c>
    </row>
    <row r="1266" spans="1:11" ht="15" customHeight="1">
      <c r="A1266">
        <v>7</v>
      </c>
      <c r="B1266">
        <v>7801</v>
      </c>
      <c r="C1266" t="s">
        <v>19</v>
      </c>
      <c r="D1266" t="s">
        <v>1208</v>
      </c>
      <c r="E1266" t="s">
        <v>1209</v>
      </c>
      <c r="F1266">
        <v>519</v>
      </c>
      <c r="G1266">
        <v>60.19</v>
      </c>
      <c r="H1266">
        <v>9</v>
      </c>
      <c r="I1266">
        <v>0</v>
      </c>
      <c r="J1266" t="s">
        <v>128</v>
      </c>
      <c r="K1266" s="40" t="str">
        <f t="shared" si="19"/>
        <v>GPA</v>
      </c>
    </row>
    <row r="1267" spans="1:11" ht="15" customHeight="1">
      <c r="A1267">
        <v>7</v>
      </c>
      <c r="B1267">
        <v>7801</v>
      </c>
      <c r="C1267" t="s">
        <v>1994</v>
      </c>
      <c r="D1267" t="s">
        <v>1208</v>
      </c>
      <c r="E1267" t="s">
        <v>1209</v>
      </c>
      <c r="F1267">
        <v>10</v>
      </c>
      <c r="G1267">
        <v>1.85</v>
      </c>
      <c r="H1267">
        <v>5</v>
      </c>
      <c r="I1267">
        <v>0</v>
      </c>
      <c r="J1267" t="s">
        <v>128</v>
      </c>
      <c r="K1267" s="40" t="str">
        <f t="shared" si="19"/>
        <v>GPA</v>
      </c>
    </row>
    <row r="1268" spans="1:11" ht="15" customHeight="1">
      <c r="A1268">
        <v>7</v>
      </c>
      <c r="B1268">
        <v>7801</v>
      </c>
      <c r="C1268" t="s">
        <v>19</v>
      </c>
      <c r="D1268" t="s">
        <v>1210</v>
      </c>
      <c r="E1268" t="s">
        <v>1211</v>
      </c>
      <c r="F1268">
        <v>284</v>
      </c>
      <c r="G1268">
        <v>41.63</v>
      </c>
      <c r="H1268">
        <v>7</v>
      </c>
      <c r="I1268">
        <v>0</v>
      </c>
      <c r="J1268" t="s">
        <v>128</v>
      </c>
      <c r="K1268" s="40" t="str">
        <f t="shared" si="19"/>
        <v>GPA</v>
      </c>
    </row>
    <row r="1269" spans="1:11" ht="15" customHeight="1">
      <c r="A1269">
        <v>7</v>
      </c>
      <c r="B1269">
        <v>7801</v>
      </c>
      <c r="C1269" t="s">
        <v>21</v>
      </c>
      <c r="D1269" t="s">
        <v>1210</v>
      </c>
      <c r="E1269" t="s">
        <v>1211</v>
      </c>
      <c r="F1269">
        <v>250</v>
      </c>
      <c r="G1269">
        <v>47.05</v>
      </c>
      <c r="H1269">
        <v>5</v>
      </c>
      <c r="I1269">
        <v>0</v>
      </c>
      <c r="J1269" t="s">
        <v>128</v>
      </c>
      <c r="K1269" s="40" t="str">
        <f t="shared" si="19"/>
        <v>GPA</v>
      </c>
    </row>
    <row r="1270" spans="1:11" ht="15" customHeight="1">
      <c r="A1270">
        <v>7</v>
      </c>
      <c r="B1270">
        <v>7801</v>
      </c>
      <c r="C1270" t="s">
        <v>1994</v>
      </c>
      <c r="D1270" t="s">
        <v>1210</v>
      </c>
      <c r="E1270" t="s">
        <v>1211</v>
      </c>
      <c r="F1270">
        <v>512</v>
      </c>
      <c r="G1270">
        <v>5.85</v>
      </c>
      <c r="H1270">
        <v>88</v>
      </c>
      <c r="I1270">
        <v>0</v>
      </c>
      <c r="J1270" t="s">
        <v>128</v>
      </c>
      <c r="K1270" s="40" t="str">
        <f t="shared" si="19"/>
        <v>GPA</v>
      </c>
    </row>
    <row r="1271" spans="1:11" ht="15" customHeight="1">
      <c r="A1271">
        <v>7</v>
      </c>
      <c r="B1271">
        <v>7801</v>
      </c>
      <c r="C1271" t="s">
        <v>21</v>
      </c>
      <c r="D1271" t="s">
        <v>1212</v>
      </c>
      <c r="E1271" t="s">
        <v>1213</v>
      </c>
      <c r="F1271">
        <v>125</v>
      </c>
      <c r="G1271">
        <v>15.09</v>
      </c>
      <c r="H1271">
        <v>8</v>
      </c>
      <c r="I1271">
        <v>0</v>
      </c>
      <c r="J1271" t="s">
        <v>128</v>
      </c>
      <c r="K1271" s="40" t="str">
        <f t="shared" si="19"/>
        <v>GPA</v>
      </c>
    </row>
    <row r="1272" spans="1:11" ht="15" customHeight="1">
      <c r="A1272">
        <v>7</v>
      </c>
      <c r="B1272">
        <v>7801</v>
      </c>
      <c r="C1272" t="s">
        <v>20</v>
      </c>
      <c r="D1272" t="s">
        <v>1212</v>
      </c>
      <c r="E1272" t="s">
        <v>1213</v>
      </c>
      <c r="F1272">
        <v>2565</v>
      </c>
      <c r="G1272">
        <v>150.15</v>
      </c>
      <c r="H1272">
        <v>17</v>
      </c>
      <c r="I1272">
        <v>0</v>
      </c>
      <c r="J1272" t="s">
        <v>128</v>
      </c>
      <c r="K1272" s="40" t="str">
        <f t="shared" si="19"/>
        <v>GPA</v>
      </c>
    </row>
    <row r="1273" spans="1:11" ht="15" customHeight="1">
      <c r="A1273">
        <v>7</v>
      </c>
      <c r="B1273">
        <v>7801</v>
      </c>
      <c r="C1273" t="s">
        <v>1994</v>
      </c>
      <c r="D1273" t="s">
        <v>2540</v>
      </c>
      <c r="E1273" t="s">
        <v>2541</v>
      </c>
      <c r="F1273">
        <v>6196</v>
      </c>
      <c r="G1273">
        <v>111.67</v>
      </c>
      <c r="H1273">
        <v>55</v>
      </c>
      <c r="I1273">
        <v>0</v>
      </c>
      <c r="J1273" t="s">
        <v>128</v>
      </c>
      <c r="K1273" s="40" t="str">
        <f t="shared" si="19"/>
        <v>GPA</v>
      </c>
    </row>
    <row r="1274" spans="1:11" ht="15" customHeight="1">
      <c r="A1274">
        <v>7</v>
      </c>
      <c r="B1274">
        <v>7801</v>
      </c>
      <c r="C1274" t="s">
        <v>21</v>
      </c>
      <c r="D1274" t="s">
        <v>1214</v>
      </c>
      <c r="E1274" t="s">
        <v>1215</v>
      </c>
      <c r="F1274">
        <v>75</v>
      </c>
      <c r="G1274">
        <v>31.82</v>
      </c>
      <c r="H1274">
        <v>2</v>
      </c>
      <c r="I1274">
        <v>0</v>
      </c>
      <c r="J1274" t="s">
        <v>128</v>
      </c>
      <c r="K1274" s="40" t="str">
        <f t="shared" si="19"/>
        <v>GPA</v>
      </c>
    </row>
    <row r="1275" spans="1:11" ht="15" customHeight="1">
      <c r="A1275">
        <v>7</v>
      </c>
      <c r="B1275">
        <v>7801</v>
      </c>
      <c r="C1275" t="s">
        <v>21</v>
      </c>
      <c r="D1275" t="s">
        <v>1216</v>
      </c>
      <c r="E1275" t="s">
        <v>1217</v>
      </c>
      <c r="F1275">
        <v>452</v>
      </c>
      <c r="G1275">
        <v>43.55</v>
      </c>
      <c r="H1275">
        <v>10</v>
      </c>
      <c r="I1275">
        <v>0</v>
      </c>
      <c r="J1275" t="s">
        <v>128</v>
      </c>
      <c r="K1275" s="40" t="str">
        <f t="shared" si="19"/>
        <v>GPA</v>
      </c>
    </row>
    <row r="1276" spans="1:11" ht="15" customHeight="1">
      <c r="A1276">
        <v>7</v>
      </c>
      <c r="B1276">
        <v>7801</v>
      </c>
      <c r="C1276" t="s">
        <v>1994</v>
      </c>
      <c r="D1276" t="s">
        <v>1216</v>
      </c>
      <c r="E1276" t="s">
        <v>1217</v>
      </c>
      <c r="F1276">
        <v>5214</v>
      </c>
      <c r="G1276">
        <v>103.18</v>
      </c>
      <c r="H1276">
        <v>51</v>
      </c>
      <c r="I1276">
        <v>0</v>
      </c>
      <c r="J1276" t="s">
        <v>128</v>
      </c>
      <c r="K1276" s="40" t="str">
        <f t="shared" si="19"/>
        <v>GPA</v>
      </c>
    </row>
    <row r="1277" spans="1:11" ht="15" customHeight="1">
      <c r="A1277">
        <v>7</v>
      </c>
      <c r="B1277">
        <v>7801</v>
      </c>
      <c r="C1277" t="s">
        <v>19</v>
      </c>
      <c r="D1277" t="s">
        <v>1218</v>
      </c>
      <c r="E1277" t="s">
        <v>1219</v>
      </c>
      <c r="F1277">
        <v>235</v>
      </c>
      <c r="G1277">
        <v>27.18</v>
      </c>
      <c r="H1277">
        <v>9</v>
      </c>
      <c r="I1277">
        <v>0</v>
      </c>
      <c r="J1277" t="s">
        <v>128</v>
      </c>
      <c r="K1277" s="40" t="str">
        <f t="shared" si="19"/>
        <v>GPA</v>
      </c>
    </row>
    <row r="1278" spans="1:11" ht="15" customHeight="1">
      <c r="A1278">
        <v>7</v>
      </c>
      <c r="B1278">
        <v>7801</v>
      </c>
      <c r="C1278" t="s">
        <v>21</v>
      </c>
      <c r="D1278" t="s">
        <v>1220</v>
      </c>
      <c r="E1278" t="s">
        <v>1221</v>
      </c>
      <c r="F1278">
        <v>2254</v>
      </c>
      <c r="G1278">
        <v>138.02000000000001</v>
      </c>
      <c r="H1278">
        <v>16</v>
      </c>
      <c r="I1278">
        <v>0</v>
      </c>
      <c r="J1278" t="s">
        <v>128</v>
      </c>
      <c r="K1278" s="40" t="str">
        <f t="shared" si="19"/>
        <v>GPA</v>
      </c>
    </row>
    <row r="1279" spans="1:11" ht="15" customHeight="1">
      <c r="A1279">
        <v>7</v>
      </c>
      <c r="B1279">
        <v>7801</v>
      </c>
      <c r="C1279" t="s">
        <v>1994</v>
      </c>
      <c r="D1279" t="s">
        <v>1220</v>
      </c>
      <c r="E1279" t="s">
        <v>1221</v>
      </c>
      <c r="F1279">
        <v>589</v>
      </c>
      <c r="G1279">
        <v>7.21</v>
      </c>
      <c r="H1279">
        <v>82</v>
      </c>
      <c r="I1279">
        <v>0</v>
      </c>
      <c r="J1279" t="s">
        <v>128</v>
      </c>
      <c r="K1279" s="40" t="str">
        <f t="shared" si="19"/>
        <v>GPA</v>
      </c>
    </row>
    <row r="1280" spans="1:11" ht="15" customHeight="1">
      <c r="A1280">
        <v>7</v>
      </c>
      <c r="B1280">
        <v>7801</v>
      </c>
      <c r="C1280" t="s">
        <v>1994</v>
      </c>
      <c r="D1280" t="s">
        <v>1864</v>
      </c>
      <c r="E1280" t="s">
        <v>1865</v>
      </c>
      <c r="F1280">
        <v>405</v>
      </c>
      <c r="G1280">
        <v>12.69</v>
      </c>
      <c r="H1280">
        <v>32</v>
      </c>
      <c r="I1280">
        <v>0</v>
      </c>
      <c r="J1280" t="s">
        <v>128</v>
      </c>
      <c r="K1280" s="40" t="str">
        <f t="shared" si="19"/>
        <v>GPA</v>
      </c>
    </row>
    <row r="1281" spans="1:11" ht="15" customHeight="1">
      <c r="A1281">
        <v>7</v>
      </c>
      <c r="B1281">
        <v>7801</v>
      </c>
      <c r="C1281" t="s">
        <v>21</v>
      </c>
      <c r="D1281" t="s">
        <v>1222</v>
      </c>
      <c r="E1281" t="s">
        <v>1223</v>
      </c>
      <c r="F1281">
        <v>1136</v>
      </c>
      <c r="G1281">
        <v>79.3</v>
      </c>
      <c r="H1281">
        <v>14</v>
      </c>
      <c r="I1281">
        <v>0</v>
      </c>
      <c r="J1281" t="s">
        <v>128</v>
      </c>
      <c r="K1281" s="40" t="str">
        <f t="shared" si="19"/>
        <v>GPA</v>
      </c>
    </row>
    <row r="1282" spans="1:11" ht="15" customHeight="1">
      <c r="A1282">
        <v>7</v>
      </c>
      <c r="B1282">
        <v>7801</v>
      </c>
      <c r="C1282" t="s">
        <v>1994</v>
      </c>
      <c r="D1282" t="s">
        <v>1222</v>
      </c>
      <c r="E1282" t="s">
        <v>1223</v>
      </c>
      <c r="F1282">
        <v>815</v>
      </c>
      <c r="G1282">
        <v>16.059999999999999</v>
      </c>
      <c r="H1282">
        <v>51</v>
      </c>
      <c r="I1282">
        <v>0</v>
      </c>
      <c r="J1282" t="s">
        <v>128</v>
      </c>
      <c r="K1282" s="40" t="str">
        <f t="shared" ref="K1282:K1345" si="20">IF(J1282&lt;&gt;"",IF(OR(UPPER(J1282)="TERCEIRO",UPPER(J1282)="TERCEIRA"),"TERCEIRA",IF(UPPER(J1282)="GPA","GPA",J1282)),IF(LEFT(D1282,1)="T","TERCEIRA","GPA"))</f>
        <v>GPA</v>
      </c>
    </row>
    <row r="1283" spans="1:11" ht="15" customHeight="1">
      <c r="A1283">
        <v>7</v>
      </c>
      <c r="B1283">
        <v>7801</v>
      </c>
      <c r="C1283" t="s">
        <v>1994</v>
      </c>
      <c r="D1283" t="s">
        <v>2542</v>
      </c>
      <c r="E1283" t="s">
        <v>2543</v>
      </c>
      <c r="F1283">
        <v>14194</v>
      </c>
      <c r="G1283">
        <v>124.67</v>
      </c>
      <c r="H1283">
        <v>114</v>
      </c>
      <c r="I1283">
        <v>0</v>
      </c>
      <c r="J1283" t="s">
        <v>128</v>
      </c>
      <c r="K1283" s="40" t="str">
        <f t="shared" si="20"/>
        <v>GPA</v>
      </c>
    </row>
    <row r="1284" spans="1:11" ht="15" customHeight="1">
      <c r="A1284">
        <v>7</v>
      </c>
      <c r="B1284">
        <v>7801</v>
      </c>
      <c r="C1284" t="s">
        <v>1994</v>
      </c>
      <c r="D1284" t="s">
        <v>2544</v>
      </c>
      <c r="E1284" t="s">
        <v>2545</v>
      </c>
      <c r="F1284">
        <v>1358</v>
      </c>
      <c r="G1284">
        <v>37.229999999999997</v>
      </c>
      <c r="H1284">
        <v>36</v>
      </c>
      <c r="I1284">
        <v>0</v>
      </c>
      <c r="J1284" t="s">
        <v>128</v>
      </c>
      <c r="K1284" s="40" t="str">
        <f t="shared" si="20"/>
        <v>GPA</v>
      </c>
    </row>
    <row r="1285" spans="1:11" ht="15" customHeight="1">
      <c r="A1285">
        <v>7</v>
      </c>
      <c r="B1285">
        <v>7801</v>
      </c>
      <c r="C1285" t="s">
        <v>21</v>
      </c>
      <c r="D1285" t="s">
        <v>1224</v>
      </c>
      <c r="E1285" t="s">
        <v>1225</v>
      </c>
      <c r="F1285">
        <v>2067</v>
      </c>
      <c r="G1285">
        <v>128.9</v>
      </c>
      <c r="H1285">
        <v>16</v>
      </c>
      <c r="I1285">
        <v>0</v>
      </c>
      <c r="J1285" t="s">
        <v>128</v>
      </c>
      <c r="K1285" s="40" t="str">
        <f t="shared" si="20"/>
        <v>GPA</v>
      </c>
    </row>
    <row r="1286" spans="1:11" ht="15" customHeight="1">
      <c r="A1286">
        <v>7</v>
      </c>
      <c r="B1286">
        <v>7801</v>
      </c>
      <c r="C1286" t="s">
        <v>1994</v>
      </c>
      <c r="D1286" t="s">
        <v>1224</v>
      </c>
      <c r="E1286" t="s">
        <v>1225</v>
      </c>
      <c r="F1286">
        <v>2055</v>
      </c>
      <c r="G1286">
        <v>28.15</v>
      </c>
      <c r="H1286">
        <v>73</v>
      </c>
      <c r="I1286">
        <v>0</v>
      </c>
      <c r="J1286" t="s">
        <v>128</v>
      </c>
      <c r="K1286" s="40" t="str">
        <f t="shared" si="20"/>
        <v>GPA</v>
      </c>
    </row>
    <row r="1287" spans="1:11" ht="15" customHeight="1">
      <c r="A1287">
        <v>7</v>
      </c>
      <c r="B1287">
        <v>7801</v>
      </c>
      <c r="C1287" t="s">
        <v>21</v>
      </c>
      <c r="D1287" t="s">
        <v>1226</v>
      </c>
      <c r="E1287" t="s">
        <v>1227</v>
      </c>
      <c r="F1287">
        <v>1373</v>
      </c>
      <c r="G1287">
        <v>115.37</v>
      </c>
      <c r="H1287">
        <v>12</v>
      </c>
      <c r="I1287">
        <v>0</v>
      </c>
      <c r="J1287" t="s">
        <v>128</v>
      </c>
      <c r="K1287" s="40" t="str">
        <f t="shared" si="20"/>
        <v>GPA</v>
      </c>
    </row>
    <row r="1288" spans="1:11" ht="15" customHeight="1">
      <c r="A1288">
        <v>7</v>
      </c>
      <c r="B1288">
        <v>7801</v>
      </c>
      <c r="C1288" t="s">
        <v>1994</v>
      </c>
      <c r="D1288" t="s">
        <v>1226</v>
      </c>
      <c r="E1288" t="s">
        <v>1227</v>
      </c>
      <c r="F1288">
        <v>723</v>
      </c>
      <c r="G1288">
        <v>25.12</v>
      </c>
      <c r="H1288">
        <v>29</v>
      </c>
      <c r="I1288">
        <v>0</v>
      </c>
      <c r="J1288" t="s">
        <v>128</v>
      </c>
      <c r="K1288" s="40" t="str">
        <f t="shared" si="20"/>
        <v>GPA</v>
      </c>
    </row>
    <row r="1289" spans="1:11" ht="15" customHeight="1">
      <c r="A1289">
        <v>7</v>
      </c>
      <c r="B1289">
        <v>7801</v>
      </c>
      <c r="C1289" t="s">
        <v>1994</v>
      </c>
      <c r="D1289" t="s">
        <v>2546</v>
      </c>
      <c r="E1289" t="s">
        <v>2547</v>
      </c>
      <c r="F1289">
        <v>469</v>
      </c>
      <c r="G1289">
        <v>5.56</v>
      </c>
      <c r="H1289">
        <v>84</v>
      </c>
      <c r="I1289">
        <v>0</v>
      </c>
      <c r="J1289" t="s">
        <v>128</v>
      </c>
      <c r="K1289" s="40" t="str">
        <f t="shared" si="20"/>
        <v>GPA</v>
      </c>
    </row>
    <row r="1290" spans="1:11" ht="15" customHeight="1">
      <c r="A1290">
        <v>7</v>
      </c>
      <c r="B1290">
        <v>7801</v>
      </c>
      <c r="C1290" t="s">
        <v>19</v>
      </c>
      <c r="D1290" t="s">
        <v>1228</v>
      </c>
      <c r="E1290" t="s">
        <v>1229</v>
      </c>
      <c r="F1290">
        <v>203</v>
      </c>
      <c r="G1290">
        <v>20.079999999999998</v>
      </c>
      <c r="H1290">
        <v>10</v>
      </c>
      <c r="I1290">
        <v>0</v>
      </c>
      <c r="J1290" t="s">
        <v>128</v>
      </c>
      <c r="K1290" s="40" t="str">
        <f t="shared" si="20"/>
        <v>GPA</v>
      </c>
    </row>
    <row r="1291" spans="1:11" ht="15" customHeight="1">
      <c r="A1291">
        <v>7</v>
      </c>
      <c r="B1291">
        <v>7801</v>
      </c>
      <c r="C1291" t="s">
        <v>1994</v>
      </c>
      <c r="D1291" t="s">
        <v>1228</v>
      </c>
      <c r="E1291" t="s">
        <v>1229</v>
      </c>
      <c r="F1291">
        <v>177</v>
      </c>
      <c r="G1291">
        <v>2.63</v>
      </c>
      <c r="H1291">
        <v>67</v>
      </c>
      <c r="I1291">
        <v>0</v>
      </c>
      <c r="J1291" t="s">
        <v>128</v>
      </c>
      <c r="K1291" s="40" t="str">
        <f t="shared" si="20"/>
        <v>GPA</v>
      </c>
    </row>
    <row r="1292" spans="1:11" ht="15" customHeight="1">
      <c r="A1292">
        <v>7</v>
      </c>
      <c r="B1292">
        <v>7801</v>
      </c>
      <c r="C1292" t="s">
        <v>20</v>
      </c>
      <c r="D1292" t="s">
        <v>1230</v>
      </c>
      <c r="E1292" t="s">
        <v>1231</v>
      </c>
      <c r="F1292">
        <v>14</v>
      </c>
      <c r="G1292">
        <v>5.75</v>
      </c>
      <c r="H1292">
        <v>2</v>
      </c>
      <c r="I1292">
        <v>0</v>
      </c>
      <c r="J1292" t="s">
        <v>128</v>
      </c>
      <c r="K1292" s="40" t="str">
        <f t="shared" si="20"/>
        <v>GPA</v>
      </c>
    </row>
    <row r="1293" spans="1:11" ht="15" customHeight="1">
      <c r="A1293">
        <v>7</v>
      </c>
      <c r="B1293">
        <v>7801</v>
      </c>
      <c r="C1293" t="s">
        <v>1994</v>
      </c>
      <c r="D1293" t="s">
        <v>1230</v>
      </c>
      <c r="E1293" t="s">
        <v>1231</v>
      </c>
      <c r="F1293">
        <v>1961</v>
      </c>
      <c r="G1293">
        <v>30.16</v>
      </c>
      <c r="H1293">
        <v>65</v>
      </c>
      <c r="I1293">
        <v>0</v>
      </c>
      <c r="J1293" t="s">
        <v>128</v>
      </c>
      <c r="K1293" s="40" t="str">
        <f t="shared" si="20"/>
        <v>GPA</v>
      </c>
    </row>
    <row r="1294" spans="1:11" ht="15" customHeight="1">
      <c r="A1294">
        <v>7</v>
      </c>
      <c r="B1294">
        <v>7801</v>
      </c>
      <c r="C1294" t="s">
        <v>21</v>
      </c>
      <c r="D1294" t="s">
        <v>1232</v>
      </c>
      <c r="E1294" t="s">
        <v>1233</v>
      </c>
      <c r="F1294">
        <v>1589</v>
      </c>
      <c r="G1294">
        <v>152.35</v>
      </c>
      <c r="H1294">
        <v>10</v>
      </c>
      <c r="I1294">
        <v>0</v>
      </c>
      <c r="J1294" t="s">
        <v>128</v>
      </c>
      <c r="K1294" s="40" t="str">
        <f t="shared" si="20"/>
        <v>GPA</v>
      </c>
    </row>
    <row r="1295" spans="1:11" ht="15" customHeight="1">
      <c r="A1295">
        <v>7</v>
      </c>
      <c r="B1295">
        <v>7801</v>
      </c>
      <c r="C1295" t="s">
        <v>1994</v>
      </c>
      <c r="D1295" t="s">
        <v>1232</v>
      </c>
      <c r="E1295" t="s">
        <v>1233</v>
      </c>
      <c r="F1295">
        <v>282</v>
      </c>
      <c r="G1295">
        <v>7.6</v>
      </c>
      <c r="H1295">
        <v>37</v>
      </c>
      <c r="I1295">
        <v>0</v>
      </c>
      <c r="J1295" t="s">
        <v>128</v>
      </c>
      <c r="K1295" s="40" t="str">
        <f t="shared" si="20"/>
        <v>GPA</v>
      </c>
    </row>
    <row r="1296" spans="1:11" ht="15" customHeight="1">
      <c r="A1296">
        <v>7</v>
      </c>
      <c r="B1296">
        <v>7801</v>
      </c>
      <c r="C1296" t="s">
        <v>21</v>
      </c>
      <c r="D1296" t="s">
        <v>1234</v>
      </c>
      <c r="E1296" t="s">
        <v>1235</v>
      </c>
      <c r="F1296">
        <v>1926</v>
      </c>
      <c r="G1296">
        <v>82.73</v>
      </c>
      <c r="H1296">
        <v>23</v>
      </c>
      <c r="I1296">
        <v>0</v>
      </c>
      <c r="J1296" t="s">
        <v>128</v>
      </c>
      <c r="K1296" s="40" t="str">
        <f t="shared" si="20"/>
        <v>GPA</v>
      </c>
    </row>
    <row r="1297" spans="1:11" ht="15" customHeight="1">
      <c r="A1297">
        <v>7</v>
      </c>
      <c r="B1297">
        <v>7801</v>
      </c>
      <c r="C1297" t="s">
        <v>1994</v>
      </c>
      <c r="D1297" t="s">
        <v>1234</v>
      </c>
      <c r="E1297" t="s">
        <v>1235</v>
      </c>
      <c r="F1297">
        <v>1502</v>
      </c>
      <c r="G1297">
        <v>47.7</v>
      </c>
      <c r="H1297">
        <v>31</v>
      </c>
      <c r="I1297">
        <v>0</v>
      </c>
      <c r="J1297" t="s">
        <v>128</v>
      </c>
      <c r="K1297" s="40" t="str">
        <f t="shared" si="20"/>
        <v>GPA</v>
      </c>
    </row>
    <row r="1298" spans="1:11" ht="15" customHeight="1">
      <c r="A1298">
        <v>7</v>
      </c>
      <c r="B1298">
        <v>7801</v>
      </c>
      <c r="C1298" t="s">
        <v>19</v>
      </c>
      <c r="D1298" t="s">
        <v>1236</v>
      </c>
      <c r="E1298" t="s">
        <v>1237</v>
      </c>
      <c r="F1298">
        <v>9</v>
      </c>
      <c r="G1298">
        <v>3.88</v>
      </c>
      <c r="H1298">
        <v>2</v>
      </c>
      <c r="I1298">
        <v>0</v>
      </c>
      <c r="J1298" t="s">
        <v>128</v>
      </c>
      <c r="K1298" s="40" t="str">
        <f t="shared" si="20"/>
        <v>GPA</v>
      </c>
    </row>
    <row r="1299" spans="1:11" ht="15" customHeight="1">
      <c r="A1299">
        <v>7</v>
      </c>
      <c r="B1299">
        <v>7801</v>
      </c>
      <c r="C1299" t="s">
        <v>1994</v>
      </c>
      <c r="D1299" t="s">
        <v>2548</v>
      </c>
      <c r="E1299" t="s">
        <v>2549</v>
      </c>
      <c r="F1299">
        <v>7448</v>
      </c>
      <c r="G1299">
        <v>122.91</v>
      </c>
      <c r="H1299">
        <v>61</v>
      </c>
      <c r="I1299">
        <v>0</v>
      </c>
      <c r="J1299" t="s">
        <v>128</v>
      </c>
      <c r="K1299" s="40" t="str">
        <f t="shared" si="20"/>
        <v>GPA</v>
      </c>
    </row>
    <row r="1300" spans="1:11" ht="15" customHeight="1">
      <c r="A1300">
        <v>7</v>
      </c>
      <c r="B1300">
        <v>7801</v>
      </c>
      <c r="C1300" t="s">
        <v>21</v>
      </c>
      <c r="D1300" t="s">
        <v>1238</v>
      </c>
      <c r="E1300" t="s">
        <v>1239</v>
      </c>
      <c r="F1300">
        <v>8</v>
      </c>
      <c r="G1300">
        <v>0.31</v>
      </c>
      <c r="H1300">
        <v>26</v>
      </c>
      <c r="I1300">
        <v>0</v>
      </c>
      <c r="J1300" t="s">
        <v>128</v>
      </c>
      <c r="K1300" s="40" t="str">
        <f t="shared" si="20"/>
        <v>GPA</v>
      </c>
    </row>
    <row r="1301" spans="1:11" ht="15" customHeight="1">
      <c r="A1301">
        <v>7</v>
      </c>
      <c r="B1301">
        <v>7801</v>
      </c>
      <c r="C1301" t="s">
        <v>1994</v>
      </c>
      <c r="D1301" t="s">
        <v>1238</v>
      </c>
      <c r="E1301" t="s">
        <v>1239</v>
      </c>
      <c r="F1301">
        <v>1128</v>
      </c>
      <c r="G1301">
        <v>21.54</v>
      </c>
      <c r="H1301">
        <v>52</v>
      </c>
      <c r="I1301">
        <v>0</v>
      </c>
      <c r="J1301" t="s">
        <v>128</v>
      </c>
      <c r="K1301" s="40" t="str">
        <f t="shared" si="20"/>
        <v>GPA</v>
      </c>
    </row>
    <row r="1302" spans="1:11" ht="15" customHeight="1">
      <c r="A1302">
        <v>7</v>
      </c>
      <c r="B1302">
        <v>7801</v>
      </c>
      <c r="C1302" t="s">
        <v>1994</v>
      </c>
      <c r="D1302" t="s">
        <v>2550</v>
      </c>
      <c r="E1302" t="s">
        <v>2551</v>
      </c>
      <c r="F1302">
        <v>1442</v>
      </c>
      <c r="G1302">
        <v>23.28</v>
      </c>
      <c r="H1302">
        <v>62</v>
      </c>
      <c r="I1302">
        <v>0</v>
      </c>
      <c r="J1302" t="s">
        <v>128</v>
      </c>
      <c r="K1302" s="40" t="str">
        <f t="shared" si="20"/>
        <v>GPA</v>
      </c>
    </row>
    <row r="1303" spans="1:11" ht="15" customHeight="1">
      <c r="A1303">
        <v>7</v>
      </c>
      <c r="B1303">
        <v>7801</v>
      </c>
      <c r="C1303" t="s">
        <v>19</v>
      </c>
      <c r="D1303" t="s">
        <v>1240</v>
      </c>
      <c r="E1303" t="s">
        <v>1241</v>
      </c>
      <c r="F1303">
        <v>123</v>
      </c>
      <c r="G1303">
        <v>16.95</v>
      </c>
      <c r="H1303">
        <v>7</v>
      </c>
      <c r="I1303">
        <v>0</v>
      </c>
      <c r="J1303" t="s">
        <v>128</v>
      </c>
      <c r="K1303" s="40" t="str">
        <f t="shared" si="20"/>
        <v>GPA</v>
      </c>
    </row>
    <row r="1304" spans="1:11" ht="15" customHeight="1">
      <c r="A1304">
        <v>7</v>
      </c>
      <c r="B1304">
        <v>7801</v>
      </c>
      <c r="C1304" t="s">
        <v>21</v>
      </c>
      <c r="D1304" t="s">
        <v>1242</v>
      </c>
      <c r="E1304" t="s">
        <v>1243</v>
      </c>
      <c r="F1304">
        <v>348</v>
      </c>
      <c r="G1304">
        <v>34.18</v>
      </c>
      <c r="H1304">
        <v>10</v>
      </c>
      <c r="I1304">
        <v>0</v>
      </c>
      <c r="J1304" t="s">
        <v>128</v>
      </c>
      <c r="K1304" s="40" t="str">
        <f t="shared" si="20"/>
        <v>GPA</v>
      </c>
    </row>
    <row r="1305" spans="1:11" ht="15" customHeight="1">
      <c r="A1305">
        <v>7</v>
      </c>
      <c r="B1305">
        <v>7801</v>
      </c>
      <c r="C1305" t="s">
        <v>1994</v>
      </c>
      <c r="D1305" t="s">
        <v>1242</v>
      </c>
      <c r="E1305" t="s">
        <v>1243</v>
      </c>
      <c r="F1305">
        <v>11337</v>
      </c>
      <c r="G1305">
        <v>148.83000000000001</v>
      </c>
      <c r="H1305">
        <v>76</v>
      </c>
      <c r="I1305">
        <v>0</v>
      </c>
      <c r="J1305" t="s">
        <v>128</v>
      </c>
      <c r="K1305" s="40" t="str">
        <f t="shared" si="20"/>
        <v>GPA</v>
      </c>
    </row>
    <row r="1306" spans="1:11" ht="15" customHeight="1">
      <c r="A1306">
        <v>7</v>
      </c>
      <c r="B1306">
        <v>7801</v>
      </c>
      <c r="C1306" t="s">
        <v>19</v>
      </c>
      <c r="D1306" t="s">
        <v>1244</v>
      </c>
      <c r="E1306" t="s">
        <v>1245</v>
      </c>
      <c r="F1306">
        <v>187</v>
      </c>
      <c r="G1306">
        <v>18.25</v>
      </c>
      <c r="H1306">
        <v>10</v>
      </c>
      <c r="I1306">
        <v>0</v>
      </c>
      <c r="J1306" t="s">
        <v>128</v>
      </c>
      <c r="K1306" s="40" t="str">
        <f t="shared" si="20"/>
        <v>GPA</v>
      </c>
    </row>
    <row r="1307" spans="1:11" ht="15" customHeight="1">
      <c r="A1307">
        <v>7</v>
      </c>
      <c r="B1307">
        <v>7801</v>
      </c>
      <c r="C1307" t="s">
        <v>1994</v>
      </c>
      <c r="D1307" t="s">
        <v>2552</v>
      </c>
      <c r="E1307" t="s">
        <v>2553</v>
      </c>
      <c r="F1307">
        <v>190</v>
      </c>
      <c r="G1307">
        <v>8.3699999999999992</v>
      </c>
      <c r="H1307">
        <v>23</v>
      </c>
      <c r="I1307">
        <v>0</v>
      </c>
      <c r="J1307" t="s">
        <v>128</v>
      </c>
      <c r="K1307" s="40" t="str">
        <f t="shared" si="20"/>
        <v>GPA</v>
      </c>
    </row>
    <row r="1308" spans="1:11" ht="15" customHeight="1">
      <c r="A1308">
        <v>7</v>
      </c>
      <c r="B1308">
        <v>7801</v>
      </c>
      <c r="C1308" t="s">
        <v>21</v>
      </c>
      <c r="D1308" t="s">
        <v>1246</v>
      </c>
      <c r="E1308" t="s">
        <v>1247</v>
      </c>
      <c r="F1308">
        <v>84</v>
      </c>
      <c r="G1308">
        <v>24.19</v>
      </c>
      <c r="H1308">
        <v>3</v>
      </c>
      <c r="I1308">
        <v>0</v>
      </c>
      <c r="J1308" t="s">
        <v>128</v>
      </c>
      <c r="K1308" s="40" t="str">
        <f t="shared" si="20"/>
        <v>GPA</v>
      </c>
    </row>
    <row r="1309" spans="1:11" ht="15" customHeight="1">
      <c r="A1309">
        <v>7</v>
      </c>
      <c r="B1309">
        <v>7801</v>
      </c>
      <c r="C1309" t="s">
        <v>1994</v>
      </c>
      <c r="D1309" t="s">
        <v>1246</v>
      </c>
      <c r="E1309" t="s">
        <v>1247</v>
      </c>
      <c r="F1309">
        <v>1611</v>
      </c>
      <c r="G1309">
        <v>24.13</v>
      </c>
      <c r="H1309">
        <v>67</v>
      </c>
      <c r="I1309">
        <v>0</v>
      </c>
      <c r="J1309" t="s">
        <v>128</v>
      </c>
      <c r="K1309" s="40" t="str">
        <f t="shared" si="20"/>
        <v>GPA</v>
      </c>
    </row>
    <row r="1310" spans="1:11" ht="15" customHeight="1">
      <c r="A1310">
        <v>7</v>
      </c>
      <c r="B1310">
        <v>7801</v>
      </c>
      <c r="C1310" t="s">
        <v>21</v>
      </c>
      <c r="D1310" t="s">
        <v>1248</v>
      </c>
      <c r="E1310" t="s">
        <v>1249</v>
      </c>
      <c r="F1310">
        <v>97</v>
      </c>
      <c r="G1310">
        <v>33.64</v>
      </c>
      <c r="H1310">
        <v>3</v>
      </c>
      <c r="I1310">
        <v>0</v>
      </c>
      <c r="J1310" t="s">
        <v>128</v>
      </c>
      <c r="K1310" s="40" t="str">
        <f t="shared" si="20"/>
        <v>GPA</v>
      </c>
    </row>
    <row r="1311" spans="1:11" ht="15" customHeight="1">
      <c r="A1311">
        <v>7</v>
      </c>
      <c r="B1311">
        <v>7801</v>
      </c>
      <c r="C1311" t="s">
        <v>1994</v>
      </c>
      <c r="D1311" t="s">
        <v>1248</v>
      </c>
      <c r="E1311" t="s">
        <v>1249</v>
      </c>
      <c r="F1311">
        <v>1540</v>
      </c>
      <c r="G1311">
        <v>39.950000000000003</v>
      </c>
      <c r="H1311">
        <v>39</v>
      </c>
      <c r="I1311">
        <v>0</v>
      </c>
      <c r="J1311" t="s">
        <v>128</v>
      </c>
      <c r="K1311" s="40" t="str">
        <f t="shared" si="20"/>
        <v>GPA</v>
      </c>
    </row>
    <row r="1312" spans="1:11" ht="15" customHeight="1">
      <c r="A1312">
        <v>7</v>
      </c>
      <c r="B1312">
        <v>7801</v>
      </c>
      <c r="C1312" t="s">
        <v>21</v>
      </c>
      <c r="D1312" t="s">
        <v>1250</v>
      </c>
      <c r="E1312" t="s">
        <v>1251</v>
      </c>
      <c r="F1312">
        <v>1669</v>
      </c>
      <c r="G1312">
        <v>97.04</v>
      </c>
      <c r="H1312">
        <v>17</v>
      </c>
      <c r="I1312">
        <v>0</v>
      </c>
      <c r="J1312" t="s">
        <v>128</v>
      </c>
      <c r="K1312" s="40" t="str">
        <f t="shared" si="20"/>
        <v>GPA</v>
      </c>
    </row>
    <row r="1313" spans="1:11" ht="15" customHeight="1">
      <c r="A1313">
        <v>7</v>
      </c>
      <c r="B1313">
        <v>7801</v>
      </c>
      <c r="C1313" t="s">
        <v>1994</v>
      </c>
      <c r="D1313" t="s">
        <v>1250</v>
      </c>
      <c r="E1313" t="s">
        <v>1251</v>
      </c>
      <c r="F1313">
        <v>1589</v>
      </c>
      <c r="G1313">
        <v>22.26</v>
      </c>
      <c r="H1313">
        <v>71</v>
      </c>
      <c r="I1313">
        <v>0</v>
      </c>
      <c r="J1313" t="s">
        <v>128</v>
      </c>
      <c r="K1313" s="40" t="str">
        <f t="shared" si="20"/>
        <v>GPA</v>
      </c>
    </row>
    <row r="1314" spans="1:11" ht="15" customHeight="1">
      <c r="A1314">
        <v>7</v>
      </c>
      <c r="B1314">
        <v>7801</v>
      </c>
      <c r="C1314" t="s">
        <v>1994</v>
      </c>
      <c r="D1314" t="s">
        <v>2554</v>
      </c>
      <c r="E1314" t="s">
        <v>2555</v>
      </c>
      <c r="F1314">
        <v>944</v>
      </c>
      <c r="G1314">
        <v>12.58</v>
      </c>
      <c r="H1314">
        <v>75</v>
      </c>
      <c r="I1314">
        <v>0</v>
      </c>
      <c r="J1314" t="s">
        <v>128</v>
      </c>
      <c r="K1314" s="40" t="str">
        <f t="shared" si="20"/>
        <v>GPA</v>
      </c>
    </row>
    <row r="1315" spans="1:11" ht="15" customHeight="1">
      <c r="A1315">
        <v>7</v>
      </c>
      <c r="B1315">
        <v>7801</v>
      </c>
      <c r="C1315" t="s">
        <v>19</v>
      </c>
      <c r="D1315" t="s">
        <v>1252</v>
      </c>
      <c r="E1315" t="s">
        <v>1253</v>
      </c>
      <c r="F1315">
        <v>61</v>
      </c>
      <c r="G1315">
        <v>5.81</v>
      </c>
      <c r="H1315">
        <v>10</v>
      </c>
      <c r="I1315">
        <v>0</v>
      </c>
      <c r="J1315" t="s">
        <v>128</v>
      </c>
      <c r="K1315" s="40" t="str">
        <f t="shared" si="20"/>
        <v>GPA</v>
      </c>
    </row>
    <row r="1316" spans="1:11" ht="15" customHeight="1">
      <c r="A1316">
        <v>7</v>
      </c>
      <c r="B1316">
        <v>7801</v>
      </c>
      <c r="C1316" t="s">
        <v>1994</v>
      </c>
      <c r="D1316" t="s">
        <v>1252</v>
      </c>
      <c r="E1316" t="s">
        <v>1253</v>
      </c>
      <c r="F1316">
        <v>660</v>
      </c>
      <c r="G1316">
        <v>9.9499999999999993</v>
      </c>
      <c r="H1316">
        <v>66</v>
      </c>
      <c r="I1316">
        <v>0</v>
      </c>
      <c r="J1316" t="s">
        <v>128</v>
      </c>
      <c r="K1316" s="40" t="str">
        <f t="shared" si="20"/>
        <v>GPA</v>
      </c>
    </row>
    <row r="1317" spans="1:11" ht="15" customHeight="1">
      <c r="A1317">
        <v>7</v>
      </c>
      <c r="B1317">
        <v>7801</v>
      </c>
      <c r="C1317" t="s">
        <v>19</v>
      </c>
      <c r="D1317" t="s">
        <v>1254</v>
      </c>
      <c r="E1317" t="s">
        <v>1255</v>
      </c>
      <c r="F1317">
        <v>597</v>
      </c>
      <c r="G1317">
        <v>43.6</v>
      </c>
      <c r="H1317">
        <v>14</v>
      </c>
      <c r="I1317">
        <v>0</v>
      </c>
      <c r="J1317" t="s">
        <v>128</v>
      </c>
      <c r="K1317" s="40" t="str">
        <f t="shared" si="20"/>
        <v>GPA</v>
      </c>
    </row>
    <row r="1318" spans="1:11" ht="15" customHeight="1">
      <c r="A1318">
        <v>7</v>
      </c>
      <c r="B1318">
        <v>7801</v>
      </c>
      <c r="C1318" t="s">
        <v>21</v>
      </c>
      <c r="D1318" t="s">
        <v>1254</v>
      </c>
      <c r="E1318" t="s">
        <v>1255</v>
      </c>
      <c r="F1318">
        <v>693</v>
      </c>
      <c r="G1318">
        <v>80.510000000000005</v>
      </c>
      <c r="H1318">
        <v>9</v>
      </c>
      <c r="I1318">
        <v>0</v>
      </c>
      <c r="J1318" t="s">
        <v>128</v>
      </c>
      <c r="K1318" s="40" t="str">
        <f t="shared" si="20"/>
        <v>GPA</v>
      </c>
    </row>
    <row r="1319" spans="1:11" ht="15" customHeight="1">
      <c r="A1319">
        <v>7</v>
      </c>
      <c r="B1319">
        <v>7801</v>
      </c>
      <c r="C1319" t="s">
        <v>1994</v>
      </c>
      <c r="D1319" t="s">
        <v>1254</v>
      </c>
      <c r="E1319" t="s">
        <v>1255</v>
      </c>
      <c r="F1319">
        <v>2256</v>
      </c>
      <c r="G1319">
        <v>21.73</v>
      </c>
      <c r="H1319">
        <v>104</v>
      </c>
      <c r="I1319">
        <v>0</v>
      </c>
      <c r="J1319" t="s">
        <v>128</v>
      </c>
      <c r="K1319" s="40" t="str">
        <f t="shared" si="20"/>
        <v>GPA</v>
      </c>
    </row>
    <row r="1320" spans="1:11" ht="15" customHeight="1">
      <c r="A1320">
        <v>7</v>
      </c>
      <c r="B1320">
        <v>7801</v>
      </c>
      <c r="C1320" t="s">
        <v>1994</v>
      </c>
      <c r="D1320" t="s">
        <v>1872</v>
      </c>
      <c r="E1320" t="s">
        <v>1873</v>
      </c>
      <c r="F1320">
        <v>12</v>
      </c>
      <c r="G1320">
        <v>0.16</v>
      </c>
      <c r="H1320">
        <v>75</v>
      </c>
      <c r="I1320">
        <v>0</v>
      </c>
      <c r="J1320" t="s">
        <v>128</v>
      </c>
      <c r="K1320" s="40" t="str">
        <f t="shared" si="20"/>
        <v>GPA</v>
      </c>
    </row>
    <row r="1321" spans="1:11" ht="15" customHeight="1">
      <c r="A1321">
        <v>7</v>
      </c>
      <c r="B1321">
        <v>7801</v>
      </c>
      <c r="C1321" t="s">
        <v>1994</v>
      </c>
      <c r="D1321" t="s">
        <v>2556</v>
      </c>
      <c r="E1321" t="s">
        <v>2557</v>
      </c>
      <c r="F1321">
        <v>5168</v>
      </c>
      <c r="G1321">
        <v>119.93</v>
      </c>
      <c r="H1321">
        <v>43</v>
      </c>
      <c r="I1321">
        <v>0</v>
      </c>
      <c r="J1321" t="s">
        <v>128</v>
      </c>
      <c r="K1321" s="40" t="str">
        <f t="shared" si="20"/>
        <v>GPA</v>
      </c>
    </row>
    <row r="1322" spans="1:11" ht="15" customHeight="1">
      <c r="A1322">
        <v>7</v>
      </c>
      <c r="B1322">
        <v>7801</v>
      </c>
      <c r="C1322" t="s">
        <v>1994</v>
      </c>
      <c r="D1322" t="s">
        <v>2558</v>
      </c>
      <c r="E1322" t="s">
        <v>2559</v>
      </c>
      <c r="F1322">
        <v>13456</v>
      </c>
      <c r="G1322">
        <v>154.08000000000001</v>
      </c>
      <c r="H1322">
        <v>87</v>
      </c>
      <c r="I1322">
        <v>0</v>
      </c>
      <c r="J1322" t="s">
        <v>128</v>
      </c>
      <c r="K1322" s="40" t="str">
        <f t="shared" si="20"/>
        <v>GPA</v>
      </c>
    </row>
    <row r="1323" spans="1:11" ht="15" customHeight="1">
      <c r="A1323">
        <v>7</v>
      </c>
      <c r="B1323">
        <v>7801</v>
      </c>
      <c r="C1323" t="s">
        <v>1994</v>
      </c>
      <c r="D1323" t="s">
        <v>1874</v>
      </c>
      <c r="E1323" t="s">
        <v>1875</v>
      </c>
      <c r="F1323">
        <v>7829</v>
      </c>
      <c r="G1323">
        <v>113.86</v>
      </c>
      <c r="H1323">
        <v>69</v>
      </c>
      <c r="I1323">
        <v>0</v>
      </c>
      <c r="J1323" t="s">
        <v>128</v>
      </c>
      <c r="K1323" s="40" t="str">
        <f t="shared" si="20"/>
        <v>GPA</v>
      </c>
    </row>
    <row r="1324" spans="1:11" ht="15" customHeight="1">
      <c r="A1324">
        <v>7</v>
      </c>
      <c r="B1324">
        <v>7801</v>
      </c>
      <c r="C1324" t="s">
        <v>1994</v>
      </c>
      <c r="D1324" t="s">
        <v>1876</v>
      </c>
      <c r="E1324" t="s">
        <v>1877</v>
      </c>
      <c r="F1324">
        <v>524</v>
      </c>
      <c r="G1324">
        <v>7.99</v>
      </c>
      <c r="H1324">
        <v>66</v>
      </c>
      <c r="I1324">
        <v>0</v>
      </c>
      <c r="J1324" t="s">
        <v>128</v>
      </c>
      <c r="K1324" s="40" t="str">
        <f t="shared" si="20"/>
        <v>GPA</v>
      </c>
    </row>
    <row r="1325" spans="1:11" ht="15" customHeight="1">
      <c r="A1325">
        <v>7</v>
      </c>
      <c r="B1325">
        <v>7801</v>
      </c>
      <c r="C1325" t="s">
        <v>21</v>
      </c>
      <c r="D1325" t="s">
        <v>1256</v>
      </c>
      <c r="E1325" t="s">
        <v>1257</v>
      </c>
      <c r="F1325">
        <v>84</v>
      </c>
      <c r="G1325">
        <v>24.44</v>
      </c>
      <c r="H1325">
        <v>3</v>
      </c>
      <c r="I1325">
        <v>0</v>
      </c>
      <c r="J1325" t="s">
        <v>128</v>
      </c>
      <c r="K1325" s="40" t="str">
        <f t="shared" si="20"/>
        <v>GPA</v>
      </c>
    </row>
    <row r="1326" spans="1:11" ht="15" customHeight="1">
      <c r="A1326">
        <v>7</v>
      </c>
      <c r="B1326">
        <v>7801</v>
      </c>
      <c r="C1326" t="s">
        <v>1994</v>
      </c>
      <c r="D1326" t="s">
        <v>1256</v>
      </c>
      <c r="E1326" t="s">
        <v>1257</v>
      </c>
      <c r="F1326">
        <v>378</v>
      </c>
      <c r="G1326">
        <v>2.81</v>
      </c>
      <c r="H1326">
        <v>135</v>
      </c>
      <c r="I1326">
        <v>0</v>
      </c>
      <c r="J1326" t="s">
        <v>128</v>
      </c>
      <c r="K1326" s="40" t="str">
        <f t="shared" si="20"/>
        <v>GPA</v>
      </c>
    </row>
    <row r="1327" spans="1:11" ht="15" customHeight="1">
      <c r="A1327">
        <v>7</v>
      </c>
      <c r="B1327">
        <v>7801</v>
      </c>
      <c r="C1327" t="s">
        <v>1994</v>
      </c>
      <c r="D1327" t="s">
        <v>2560</v>
      </c>
      <c r="E1327" t="s">
        <v>2561</v>
      </c>
      <c r="F1327">
        <v>15762</v>
      </c>
      <c r="G1327">
        <v>174.87</v>
      </c>
      <c r="H1327">
        <v>90</v>
      </c>
      <c r="I1327">
        <v>0</v>
      </c>
      <c r="J1327" t="s">
        <v>128</v>
      </c>
      <c r="K1327" s="40" t="str">
        <f t="shared" si="20"/>
        <v>GPA</v>
      </c>
    </row>
    <row r="1328" spans="1:11" ht="15" customHeight="1">
      <c r="A1328">
        <v>7</v>
      </c>
      <c r="B1328">
        <v>7801</v>
      </c>
      <c r="C1328" t="s">
        <v>1994</v>
      </c>
      <c r="D1328" t="s">
        <v>2562</v>
      </c>
      <c r="E1328" t="s">
        <v>2563</v>
      </c>
      <c r="F1328">
        <v>10418</v>
      </c>
      <c r="G1328">
        <v>191.9</v>
      </c>
      <c r="H1328">
        <v>54</v>
      </c>
      <c r="I1328">
        <v>0</v>
      </c>
      <c r="J1328" t="s">
        <v>128</v>
      </c>
      <c r="K1328" s="40" t="str">
        <f t="shared" si="20"/>
        <v>GPA</v>
      </c>
    </row>
    <row r="1329" spans="1:11" ht="15" customHeight="1">
      <c r="A1329">
        <v>7</v>
      </c>
      <c r="B1329">
        <v>7801</v>
      </c>
      <c r="C1329" t="s">
        <v>19</v>
      </c>
      <c r="D1329" t="s">
        <v>1258</v>
      </c>
      <c r="E1329" t="s">
        <v>1259</v>
      </c>
      <c r="F1329">
        <v>20</v>
      </c>
      <c r="G1329">
        <v>8.11</v>
      </c>
      <c r="H1329">
        <v>2</v>
      </c>
      <c r="I1329">
        <v>0</v>
      </c>
      <c r="J1329" t="s">
        <v>128</v>
      </c>
      <c r="K1329" s="40" t="str">
        <f t="shared" si="20"/>
        <v>GPA</v>
      </c>
    </row>
    <row r="1330" spans="1:11" ht="15" customHeight="1">
      <c r="A1330">
        <v>7</v>
      </c>
      <c r="B1330">
        <v>7801</v>
      </c>
      <c r="C1330" t="s">
        <v>22</v>
      </c>
      <c r="D1330" t="s">
        <v>1260</v>
      </c>
      <c r="E1330" t="s">
        <v>1261</v>
      </c>
      <c r="F1330">
        <v>1481</v>
      </c>
      <c r="G1330">
        <v>193.75</v>
      </c>
      <c r="H1330">
        <v>8</v>
      </c>
      <c r="I1330">
        <v>0</v>
      </c>
      <c r="J1330" t="s">
        <v>128</v>
      </c>
      <c r="K1330" s="40" t="str">
        <f t="shared" si="20"/>
        <v>GPA</v>
      </c>
    </row>
    <row r="1331" spans="1:11" ht="15" customHeight="1">
      <c r="A1331">
        <v>7</v>
      </c>
      <c r="B1331">
        <v>7801</v>
      </c>
      <c r="C1331" t="s">
        <v>1994</v>
      </c>
      <c r="D1331" t="s">
        <v>2564</v>
      </c>
      <c r="E1331" t="s">
        <v>2565</v>
      </c>
      <c r="F1331">
        <v>4067</v>
      </c>
      <c r="G1331">
        <v>89.96</v>
      </c>
      <c r="H1331">
        <v>45</v>
      </c>
      <c r="I1331">
        <v>0</v>
      </c>
      <c r="J1331" t="s">
        <v>128</v>
      </c>
      <c r="K1331" s="40" t="str">
        <f t="shared" si="20"/>
        <v>GPA</v>
      </c>
    </row>
    <row r="1332" spans="1:11" ht="15" customHeight="1">
      <c r="A1332">
        <v>7</v>
      </c>
      <c r="B1332">
        <v>7801</v>
      </c>
      <c r="C1332" t="s">
        <v>1994</v>
      </c>
      <c r="D1332" t="s">
        <v>2566</v>
      </c>
      <c r="E1332" t="s">
        <v>2567</v>
      </c>
      <c r="F1332">
        <v>27</v>
      </c>
      <c r="G1332">
        <v>2.5099999999999998</v>
      </c>
      <c r="H1332">
        <v>11</v>
      </c>
      <c r="I1332">
        <v>0</v>
      </c>
      <c r="J1332" t="s">
        <v>128</v>
      </c>
      <c r="K1332" s="40" t="str">
        <f t="shared" si="20"/>
        <v>GPA</v>
      </c>
    </row>
    <row r="1333" spans="1:11" ht="15" customHeight="1">
      <c r="A1333">
        <v>7</v>
      </c>
      <c r="B1333">
        <v>7801</v>
      </c>
      <c r="C1333" t="s">
        <v>1994</v>
      </c>
      <c r="D1333" t="s">
        <v>2568</v>
      </c>
      <c r="E1333" t="s">
        <v>2569</v>
      </c>
      <c r="F1333">
        <v>9082</v>
      </c>
      <c r="G1333">
        <v>129.77000000000001</v>
      </c>
      <c r="H1333">
        <v>70</v>
      </c>
      <c r="I1333">
        <v>0</v>
      </c>
      <c r="J1333" t="s">
        <v>128</v>
      </c>
      <c r="K1333" s="40" t="str">
        <f t="shared" si="20"/>
        <v>GPA</v>
      </c>
    </row>
    <row r="1334" spans="1:11" ht="15" customHeight="1">
      <c r="A1334">
        <v>7</v>
      </c>
      <c r="B1334">
        <v>7801</v>
      </c>
      <c r="C1334" t="s">
        <v>21</v>
      </c>
      <c r="D1334" t="s">
        <v>1262</v>
      </c>
      <c r="E1334" t="s">
        <v>1263</v>
      </c>
      <c r="F1334">
        <v>1251</v>
      </c>
      <c r="G1334">
        <v>103.23</v>
      </c>
      <c r="H1334">
        <v>12</v>
      </c>
      <c r="I1334">
        <v>0</v>
      </c>
      <c r="J1334" t="s">
        <v>128</v>
      </c>
      <c r="K1334" s="40" t="str">
        <f t="shared" si="20"/>
        <v>GPA</v>
      </c>
    </row>
    <row r="1335" spans="1:11" ht="15" customHeight="1">
      <c r="A1335">
        <v>7</v>
      </c>
      <c r="B1335">
        <v>7801</v>
      </c>
      <c r="C1335" t="s">
        <v>1994</v>
      </c>
      <c r="D1335" t="s">
        <v>1262</v>
      </c>
      <c r="E1335" t="s">
        <v>1263</v>
      </c>
      <c r="F1335">
        <v>225</v>
      </c>
      <c r="G1335">
        <v>5.2</v>
      </c>
      <c r="H1335">
        <v>43</v>
      </c>
      <c r="I1335">
        <v>0</v>
      </c>
      <c r="J1335" t="s">
        <v>128</v>
      </c>
      <c r="K1335" s="40" t="str">
        <f t="shared" si="20"/>
        <v>GPA</v>
      </c>
    </row>
    <row r="1336" spans="1:11" ht="15" customHeight="1">
      <c r="A1336">
        <v>7</v>
      </c>
      <c r="B1336">
        <v>7801</v>
      </c>
      <c r="C1336" t="s">
        <v>21</v>
      </c>
      <c r="D1336" t="s">
        <v>1264</v>
      </c>
      <c r="E1336" t="s">
        <v>1265</v>
      </c>
      <c r="F1336">
        <v>2127</v>
      </c>
      <c r="G1336">
        <v>130.09</v>
      </c>
      <c r="H1336">
        <v>16</v>
      </c>
      <c r="I1336">
        <v>0</v>
      </c>
      <c r="J1336" t="s">
        <v>128</v>
      </c>
      <c r="K1336" s="40" t="str">
        <f t="shared" si="20"/>
        <v>GPA</v>
      </c>
    </row>
    <row r="1337" spans="1:11" ht="15" customHeight="1">
      <c r="A1337">
        <v>7</v>
      </c>
      <c r="B1337">
        <v>7801</v>
      </c>
      <c r="C1337" t="s">
        <v>1994</v>
      </c>
      <c r="D1337" t="s">
        <v>1264</v>
      </c>
      <c r="E1337" t="s">
        <v>1265</v>
      </c>
      <c r="F1337">
        <v>553</v>
      </c>
      <c r="G1337">
        <v>9.98</v>
      </c>
      <c r="H1337">
        <v>55</v>
      </c>
      <c r="I1337">
        <v>0</v>
      </c>
      <c r="J1337" t="s">
        <v>128</v>
      </c>
      <c r="K1337" s="40" t="str">
        <f t="shared" si="20"/>
        <v>GPA</v>
      </c>
    </row>
    <row r="1338" spans="1:11" ht="15" customHeight="1">
      <c r="A1338">
        <v>7</v>
      </c>
      <c r="B1338">
        <v>7801</v>
      </c>
      <c r="C1338" t="s">
        <v>19</v>
      </c>
      <c r="D1338" t="s">
        <v>1266</v>
      </c>
      <c r="E1338" t="s">
        <v>1267</v>
      </c>
      <c r="F1338">
        <v>410</v>
      </c>
      <c r="G1338">
        <v>20.48</v>
      </c>
      <c r="H1338">
        <v>20</v>
      </c>
      <c r="I1338">
        <v>0</v>
      </c>
      <c r="J1338" t="s">
        <v>128</v>
      </c>
      <c r="K1338" s="40" t="str">
        <f t="shared" si="20"/>
        <v>GPA</v>
      </c>
    </row>
    <row r="1339" spans="1:11" ht="15" customHeight="1">
      <c r="A1339">
        <v>7</v>
      </c>
      <c r="B1339">
        <v>7801</v>
      </c>
      <c r="C1339" t="s">
        <v>1994</v>
      </c>
      <c r="D1339" t="s">
        <v>2570</v>
      </c>
      <c r="E1339" t="s">
        <v>2571</v>
      </c>
      <c r="F1339">
        <v>220</v>
      </c>
      <c r="G1339">
        <v>4.76</v>
      </c>
      <c r="H1339">
        <v>46</v>
      </c>
      <c r="I1339">
        <v>0</v>
      </c>
      <c r="J1339" t="s">
        <v>128</v>
      </c>
      <c r="K1339" s="40" t="str">
        <f t="shared" si="20"/>
        <v>GPA</v>
      </c>
    </row>
    <row r="1340" spans="1:11" ht="15" customHeight="1">
      <c r="A1340">
        <v>7</v>
      </c>
      <c r="B1340">
        <v>7801</v>
      </c>
      <c r="C1340" t="s">
        <v>1994</v>
      </c>
      <c r="D1340" t="s">
        <v>1880</v>
      </c>
      <c r="E1340" t="s">
        <v>1881</v>
      </c>
      <c r="F1340">
        <v>4291</v>
      </c>
      <c r="G1340">
        <v>88.25</v>
      </c>
      <c r="H1340">
        <v>49</v>
      </c>
      <c r="I1340">
        <v>0</v>
      </c>
      <c r="J1340" t="s">
        <v>128</v>
      </c>
      <c r="K1340" s="40" t="str">
        <f t="shared" si="20"/>
        <v>GPA</v>
      </c>
    </row>
    <row r="1341" spans="1:11" ht="15" customHeight="1">
      <c r="A1341">
        <v>7</v>
      </c>
      <c r="B1341">
        <v>7801</v>
      </c>
      <c r="C1341" t="s">
        <v>1994</v>
      </c>
      <c r="D1341" t="s">
        <v>2572</v>
      </c>
      <c r="E1341" t="s">
        <v>2573</v>
      </c>
      <c r="F1341">
        <v>6054</v>
      </c>
      <c r="G1341">
        <v>171.94</v>
      </c>
      <c r="H1341">
        <v>35</v>
      </c>
      <c r="I1341">
        <v>0</v>
      </c>
      <c r="J1341" t="s">
        <v>128</v>
      </c>
      <c r="K1341" s="40" t="str">
        <f t="shared" si="20"/>
        <v>GPA</v>
      </c>
    </row>
    <row r="1342" spans="1:11" ht="15" customHeight="1">
      <c r="A1342">
        <v>7</v>
      </c>
      <c r="B1342">
        <v>7801</v>
      </c>
      <c r="C1342" t="s">
        <v>1994</v>
      </c>
      <c r="D1342" t="s">
        <v>2574</v>
      </c>
      <c r="E1342" t="s">
        <v>2575</v>
      </c>
      <c r="F1342">
        <v>156</v>
      </c>
      <c r="G1342">
        <v>4.1900000000000004</v>
      </c>
      <c r="H1342">
        <v>37</v>
      </c>
      <c r="I1342">
        <v>0</v>
      </c>
      <c r="J1342" t="s">
        <v>128</v>
      </c>
      <c r="K1342" s="40" t="str">
        <f t="shared" si="20"/>
        <v>GPA</v>
      </c>
    </row>
    <row r="1343" spans="1:11" ht="15" customHeight="1">
      <c r="A1343">
        <v>7</v>
      </c>
      <c r="B1343">
        <v>7801</v>
      </c>
      <c r="C1343" t="s">
        <v>1994</v>
      </c>
      <c r="D1343" t="s">
        <v>2576</v>
      </c>
      <c r="E1343" t="s">
        <v>2577</v>
      </c>
      <c r="F1343">
        <v>22121</v>
      </c>
      <c r="G1343">
        <v>157.81</v>
      </c>
      <c r="H1343">
        <v>140</v>
      </c>
      <c r="I1343">
        <v>0</v>
      </c>
      <c r="J1343" t="s">
        <v>128</v>
      </c>
      <c r="K1343" s="40" t="str">
        <f t="shared" si="20"/>
        <v>GPA</v>
      </c>
    </row>
    <row r="1344" spans="1:11" ht="15" customHeight="1">
      <c r="A1344">
        <v>7</v>
      </c>
      <c r="B1344">
        <v>7801</v>
      </c>
      <c r="C1344" t="s">
        <v>1994</v>
      </c>
      <c r="D1344" t="s">
        <v>2578</v>
      </c>
      <c r="E1344" t="s">
        <v>2579</v>
      </c>
      <c r="F1344">
        <v>17516</v>
      </c>
      <c r="G1344">
        <v>175.88</v>
      </c>
      <c r="H1344">
        <v>100</v>
      </c>
      <c r="I1344">
        <v>0</v>
      </c>
      <c r="J1344" t="s">
        <v>128</v>
      </c>
      <c r="K1344" s="40" t="str">
        <f t="shared" si="20"/>
        <v>GPA</v>
      </c>
    </row>
    <row r="1345" spans="1:11" ht="15" customHeight="1">
      <c r="A1345">
        <v>7</v>
      </c>
      <c r="B1345">
        <v>7801</v>
      </c>
      <c r="C1345" t="s">
        <v>19</v>
      </c>
      <c r="D1345" t="s">
        <v>1268</v>
      </c>
      <c r="E1345" t="s">
        <v>1269</v>
      </c>
      <c r="F1345">
        <v>18</v>
      </c>
      <c r="G1345">
        <v>0.31</v>
      </c>
      <c r="H1345">
        <v>58</v>
      </c>
      <c r="I1345">
        <v>0</v>
      </c>
      <c r="J1345" t="s">
        <v>128</v>
      </c>
      <c r="K1345" s="40" t="str">
        <f t="shared" si="20"/>
        <v>GPA</v>
      </c>
    </row>
    <row r="1346" spans="1:11" ht="15" customHeight="1">
      <c r="A1346">
        <v>7</v>
      </c>
      <c r="B1346">
        <v>7801</v>
      </c>
      <c r="C1346" t="s">
        <v>1994</v>
      </c>
      <c r="D1346" t="s">
        <v>1268</v>
      </c>
      <c r="E1346" t="s">
        <v>1269</v>
      </c>
      <c r="F1346">
        <v>2318</v>
      </c>
      <c r="G1346">
        <v>52.65</v>
      </c>
      <c r="H1346">
        <v>44</v>
      </c>
      <c r="I1346">
        <v>0</v>
      </c>
      <c r="J1346" t="s">
        <v>128</v>
      </c>
      <c r="K1346" s="40" t="str">
        <f t="shared" ref="K1346:K1409" si="21">IF(J1346&lt;&gt;"",IF(OR(UPPER(J1346)="TERCEIRO",UPPER(J1346)="TERCEIRA"),"TERCEIRA",IF(UPPER(J1346)="GPA","GPA",J1346)),IF(LEFT(D1346,1)="T","TERCEIRA","GPA"))</f>
        <v>GPA</v>
      </c>
    </row>
    <row r="1347" spans="1:11" ht="15" customHeight="1">
      <c r="A1347">
        <v>7</v>
      </c>
      <c r="B1347">
        <v>7801</v>
      </c>
      <c r="C1347" t="s">
        <v>19</v>
      </c>
      <c r="D1347" t="s">
        <v>1270</v>
      </c>
      <c r="E1347" t="s">
        <v>1271</v>
      </c>
      <c r="F1347">
        <v>858</v>
      </c>
      <c r="G1347">
        <v>111.5</v>
      </c>
      <c r="H1347">
        <v>8</v>
      </c>
      <c r="I1347">
        <v>0</v>
      </c>
      <c r="J1347" t="s">
        <v>128</v>
      </c>
      <c r="K1347" s="40" t="str">
        <f t="shared" si="21"/>
        <v>GPA</v>
      </c>
    </row>
    <row r="1348" spans="1:11" ht="15" customHeight="1">
      <c r="A1348">
        <v>7</v>
      </c>
      <c r="B1348">
        <v>7801</v>
      </c>
      <c r="C1348" t="s">
        <v>21</v>
      </c>
      <c r="D1348" t="s">
        <v>1272</v>
      </c>
      <c r="E1348" t="s">
        <v>1273</v>
      </c>
      <c r="F1348">
        <v>181</v>
      </c>
      <c r="G1348">
        <v>11.56</v>
      </c>
      <c r="H1348">
        <v>16</v>
      </c>
      <c r="I1348">
        <v>0</v>
      </c>
      <c r="J1348" t="s">
        <v>128</v>
      </c>
      <c r="K1348" s="40" t="str">
        <f t="shared" si="21"/>
        <v>GPA</v>
      </c>
    </row>
    <row r="1349" spans="1:11" ht="15" customHeight="1">
      <c r="A1349">
        <v>7</v>
      </c>
      <c r="B1349">
        <v>7801</v>
      </c>
      <c r="C1349" t="s">
        <v>1994</v>
      </c>
      <c r="D1349" t="s">
        <v>1272</v>
      </c>
      <c r="E1349" t="s">
        <v>1273</v>
      </c>
      <c r="F1349">
        <v>483</v>
      </c>
      <c r="G1349">
        <v>12.26</v>
      </c>
      <c r="H1349">
        <v>39</v>
      </c>
      <c r="I1349">
        <v>0</v>
      </c>
      <c r="J1349" t="s">
        <v>128</v>
      </c>
      <c r="K1349" s="40" t="str">
        <f t="shared" si="21"/>
        <v>GPA</v>
      </c>
    </row>
    <row r="1350" spans="1:11" ht="15" customHeight="1">
      <c r="A1350">
        <v>7</v>
      </c>
      <c r="B1350">
        <v>7801</v>
      </c>
      <c r="C1350" t="s">
        <v>1994</v>
      </c>
      <c r="D1350" t="s">
        <v>2580</v>
      </c>
      <c r="E1350" t="s">
        <v>2581</v>
      </c>
      <c r="F1350">
        <v>4649</v>
      </c>
      <c r="G1350">
        <v>97.61</v>
      </c>
      <c r="H1350">
        <v>48</v>
      </c>
      <c r="I1350">
        <v>0</v>
      </c>
      <c r="J1350" t="s">
        <v>128</v>
      </c>
      <c r="K1350" s="40" t="str">
        <f t="shared" si="21"/>
        <v>GPA</v>
      </c>
    </row>
    <row r="1351" spans="1:11" ht="15" customHeight="1">
      <c r="A1351">
        <v>7</v>
      </c>
      <c r="B1351">
        <v>7801</v>
      </c>
      <c r="C1351" t="s">
        <v>21</v>
      </c>
      <c r="D1351" t="s">
        <v>1274</v>
      </c>
      <c r="E1351" t="s">
        <v>1275</v>
      </c>
      <c r="F1351">
        <v>221</v>
      </c>
      <c r="G1351">
        <v>43.94</v>
      </c>
      <c r="H1351">
        <v>5</v>
      </c>
      <c r="I1351">
        <v>0</v>
      </c>
      <c r="J1351" t="s">
        <v>128</v>
      </c>
      <c r="K1351" s="40" t="str">
        <f t="shared" si="21"/>
        <v>GPA</v>
      </c>
    </row>
    <row r="1352" spans="1:11" ht="15" customHeight="1">
      <c r="A1352">
        <v>7</v>
      </c>
      <c r="B1352">
        <v>7801</v>
      </c>
      <c r="C1352" t="s">
        <v>21</v>
      </c>
      <c r="D1352" t="s">
        <v>1276</v>
      </c>
      <c r="E1352" t="s">
        <v>1277</v>
      </c>
      <c r="F1352">
        <v>2596</v>
      </c>
      <c r="G1352">
        <v>134.46</v>
      </c>
      <c r="H1352">
        <v>19</v>
      </c>
      <c r="I1352">
        <v>0</v>
      </c>
      <c r="J1352" t="s">
        <v>128</v>
      </c>
      <c r="K1352" s="40" t="str">
        <f t="shared" si="21"/>
        <v>GPA</v>
      </c>
    </row>
    <row r="1353" spans="1:11" ht="15" customHeight="1">
      <c r="A1353">
        <v>7</v>
      </c>
      <c r="B1353">
        <v>7801</v>
      </c>
      <c r="C1353" t="s">
        <v>1994</v>
      </c>
      <c r="D1353" t="s">
        <v>1276</v>
      </c>
      <c r="E1353" t="s">
        <v>1277</v>
      </c>
      <c r="F1353">
        <v>88</v>
      </c>
      <c r="G1353">
        <v>2.54</v>
      </c>
      <c r="H1353">
        <v>35</v>
      </c>
      <c r="I1353">
        <v>0</v>
      </c>
      <c r="J1353" t="s">
        <v>128</v>
      </c>
      <c r="K1353" s="40" t="str">
        <f t="shared" si="21"/>
        <v>GPA</v>
      </c>
    </row>
    <row r="1354" spans="1:11" ht="15" customHeight="1">
      <c r="A1354">
        <v>7</v>
      </c>
      <c r="B1354">
        <v>7801</v>
      </c>
      <c r="C1354" t="s">
        <v>1994</v>
      </c>
      <c r="D1354" t="s">
        <v>1882</v>
      </c>
      <c r="E1354" t="s">
        <v>1883</v>
      </c>
      <c r="F1354">
        <v>4762</v>
      </c>
      <c r="G1354">
        <v>93.79</v>
      </c>
      <c r="H1354">
        <v>51</v>
      </c>
      <c r="I1354">
        <v>0</v>
      </c>
      <c r="J1354" t="s">
        <v>128</v>
      </c>
      <c r="K1354" s="40" t="str">
        <f t="shared" si="21"/>
        <v>GPA</v>
      </c>
    </row>
    <row r="1355" spans="1:11" ht="15" customHeight="1">
      <c r="A1355">
        <v>7</v>
      </c>
      <c r="B1355">
        <v>7801</v>
      </c>
      <c r="C1355" t="s">
        <v>1994</v>
      </c>
      <c r="D1355" t="s">
        <v>2582</v>
      </c>
      <c r="E1355" t="s">
        <v>2583</v>
      </c>
      <c r="F1355">
        <v>9187</v>
      </c>
      <c r="G1355">
        <v>162.82</v>
      </c>
      <c r="H1355">
        <v>56</v>
      </c>
      <c r="I1355">
        <v>0</v>
      </c>
      <c r="J1355" t="s">
        <v>128</v>
      </c>
      <c r="K1355" s="40" t="str">
        <f t="shared" si="21"/>
        <v>GPA</v>
      </c>
    </row>
    <row r="1356" spans="1:11" ht="15" customHeight="1">
      <c r="A1356">
        <v>7</v>
      </c>
      <c r="B1356">
        <v>7801</v>
      </c>
      <c r="C1356" t="s">
        <v>1994</v>
      </c>
      <c r="D1356" t="s">
        <v>2584</v>
      </c>
      <c r="E1356" t="s">
        <v>2585</v>
      </c>
      <c r="F1356">
        <v>1026</v>
      </c>
      <c r="G1356">
        <v>30.51</v>
      </c>
      <c r="H1356">
        <v>34</v>
      </c>
      <c r="I1356">
        <v>0</v>
      </c>
      <c r="J1356" t="s">
        <v>128</v>
      </c>
      <c r="K1356" s="40" t="str">
        <f t="shared" si="21"/>
        <v>GPA</v>
      </c>
    </row>
    <row r="1357" spans="1:11" ht="15" customHeight="1">
      <c r="A1357">
        <v>7</v>
      </c>
      <c r="B1357">
        <v>7801</v>
      </c>
      <c r="C1357" t="s">
        <v>1994</v>
      </c>
      <c r="D1357" t="s">
        <v>2586</v>
      </c>
      <c r="E1357" t="s">
        <v>2587</v>
      </c>
      <c r="F1357">
        <v>8953</v>
      </c>
      <c r="G1357">
        <v>140.65</v>
      </c>
      <c r="H1357">
        <v>64</v>
      </c>
      <c r="I1357">
        <v>0</v>
      </c>
      <c r="J1357" t="s">
        <v>128</v>
      </c>
      <c r="K1357" s="40" t="str">
        <f t="shared" si="21"/>
        <v>GPA</v>
      </c>
    </row>
    <row r="1358" spans="1:11" ht="15" customHeight="1">
      <c r="A1358">
        <v>7</v>
      </c>
      <c r="B1358">
        <v>7801</v>
      </c>
      <c r="C1358" t="s">
        <v>19</v>
      </c>
      <c r="D1358" t="s">
        <v>1278</v>
      </c>
      <c r="E1358" t="s">
        <v>1279</v>
      </c>
      <c r="F1358">
        <v>1604</v>
      </c>
      <c r="G1358">
        <v>87.56</v>
      </c>
      <c r="H1358">
        <v>18</v>
      </c>
      <c r="I1358">
        <v>0</v>
      </c>
      <c r="J1358" t="s">
        <v>128</v>
      </c>
      <c r="K1358" s="40" t="str">
        <f t="shared" si="21"/>
        <v>GPA</v>
      </c>
    </row>
    <row r="1359" spans="1:11" ht="15" customHeight="1">
      <c r="A1359">
        <v>7</v>
      </c>
      <c r="B1359">
        <v>7801</v>
      </c>
      <c r="C1359" t="s">
        <v>19</v>
      </c>
      <c r="D1359" t="s">
        <v>1280</v>
      </c>
      <c r="E1359" t="s">
        <v>1281</v>
      </c>
      <c r="F1359">
        <v>60</v>
      </c>
      <c r="G1359">
        <v>2.52</v>
      </c>
      <c r="H1359">
        <v>24</v>
      </c>
      <c r="I1359">
        <v>0</v>
      </c>
      <c r="J1359" t="s">
        <v>128</v>
      </c>
      <c r="K1359" s="40" t="str">
        <f t="shared" si="21"/>
        <v>GPA</v>
      </c>
    </row>
    <row r="1360" spans="1:11" ht="15" customHeight="1">
      <c r="A1360">
        <v>7</v>
      </c>
      <c r="B1360">
        <v>7801</v>
      </c>
      <c r="C1360" t="s">
        <v>1994</v>
      </c>
      <c r="D1360" t="s">
        <v>2588</v>
      </c>
      <c r="E1360" t="s">
        <v>2589</v>
      </c>
      <c r="F1360">
        <v>13027</v>
      </c>
      <c r="G1360">
        <v>159.25</v>
      </c>
      <c r="H1360">
        <v>82</v>
      </c>
      <c r="I1360">
        <v>0</v>
      </c>
      <c r="J1360" t="s">
        <v>128</v>
      </c>
      <c r="K1360" s="40" t="str">
        <f t="shared" si="21"/>
        <v>GPA</v>
      </c>
    </row>
    <row r="1361" spans="1:11" ht="15" customHeight="1">
      <c r="A1361">
        <v>7</v>
      </c>
      <c r="B1361">
        <v>7801</v>
      </c>
      <c r="C1361" t="s">
        <v>1994</v>
      </c>
      <c r="D1361" t="s">
        <v>1884</v>
      </c>
      <c r="E1361" t="s">
        <v>1885</v>
      </c>
      <c r="F1361">
        <v>5070</v>
      </c>
      <c r="G1361">
        <v>88.02</v>
      </c>
      <c r="H1361">
        <v>58</v>
      </c>
      <c r="I1361">
        <v>0</v>
      </c>
      <c r="J1361" t="s">
        <v>128</v>
      </c>
      <c r="K1361" s="40" t="str">
        <f t="shared" si="21"/>
        <v>GPA</v>
      </c>
    </row>
    <row r="1362" spans="1:11" ht="15" customHeight="1">
      <c r="A1362">
        <v>7</v>
      </c>
      <c r="B1362">
        <v>7801</v>
      </c>
      <c r="C1362" t="s">
        <v>21</v>
      </c>
      <c r="D1362" t="s">
        <v>1282</v>
      </c>
      <c r="E1362" t="s">
        <v>1283</v>
      </c>
      <c r="F1362">
        <v>463</v>
      </c>
      <c r="G1362">
        <v>48.59</v>
      </c>
      <c r="H1362">
        <v>10</v>
      </c>
      <c r="I1362">
        <v>0</v>
      </c>
      <c r="J1362" t="s">
        <v>128</v>
      </c>
      <c r="K1362" s="40" t="str">
        <f t="shared" si="21"/>
        <v>GPA</v>
      </c>
    </row>
    <row r="1363" spans="1:11" ht="15" customHeight="1">
      <c r="A1363">
        <v>7</v>
      </c>
      <c r="B1363">
        <v>7801</v>
      </c>
      <c r="C1363" t="s">
        <v>1994</v>
      </c>
      <c r="D1363" t="s">
        <v>1282</v>
      </c>
      <c r="E1363" t="s">
        <v>1283</v>
      </c>
      <c r="F1363">
        <v>5157</v>
      </c>
      <c r="G1363">
        <v>104.15</v>
      </c>
      <c r="H1363">
        <v>50</v>
      </c>
      <c r="I1363">
        <v>0</v>
      </c>
      <c r="J1363" t="s">
        <v>128</v>
      </c>
      <c r="K1363" s="40" t="str">
        <f t="shared" si="21"/>
        <v>GPA</v>
      </c>
    </row>
    <row r="1364" spans="1:11" ht="15" customHeight="1">
      <c r="A1364">
        <v>7</v>
      </c>
      <c r="B1364">
        <v>7801</v>
      </c>
      <c r="C1364" t="s">
        <v>1994</v>
      </c>
      <c r="D1364" t="s">
        <v>2590</v>
      </c>
      <c r="E1364" t="s">
        <v>2591</v>
      </c>
      <c r="F1364">
        <v>5009</v>
      </c>
      <c r="G1364">
        <v>89.94</v>
      </c>
      <c r="H1364">
        <v>56</v>
      </c>
      <c r="I1364">
        <v>0</v>
      </c>
      <c r="J1364" t="s">
        <v>128</v>
      </c>
      <c r="K1364" s="40" t="str">
        <f t="shared" si="21"/>
        <v>GPA</v>
      </c>
    </row>
    <row r="1365" spans="1:11" ht="15" customHeight="1">
      <c r="A1365">
        <v>7</v>
      </c>
      <c r="B1365">
        <v>7801</v>
      </c>
      <c r="C1365" t="s">
        <v>1994</v>
      </c>
      <c r="D1365" t="s">
        <v>2592</v>
      </c>
      <c r="E1365" t="s">
        <v>2593</v>
      </c>
      <c r="F1365">
        <v>1473</v>
      </c>
      <c r="G1365">
        <v>50.67</v>
      </c>
      <c r="H1365">
        <v>29</v>
      </c>
      <c r="I1365">
        <v>0</v>
      </c>
      <c r="J1365" t="s">
        <v>128</v>
      </c>
      <c r="K1365" s="40" t="str">
        <f t="shared" si="21"/>
        <v>GPA</v>
      </c>
    </row>
    <row r="1366" spans="1:11" ht="15" customHeight="1">
      <c r="A1366">
        <v>7</v>
      </c>
      <c r="B1366">
        <v>7801</v>
      </c>
      <c r="C1366" t="s">
        <v>1994</v>
      </c>
      <c r="D1366" t="s">
        <v>2594</v>
      </c>
      <c r="E1366" t="s">
        <v>2595</v>
      </c>
      <c r="F1366">
        <v>4578</v>
      </c>
      <c r="G1366">
        <v>75.83</v>
      </c>
      <c r="H1366">
        <v>60</v>
      </c>
      <c r="I1366">
        <v>0</v>
      </c>
      <c r="J1366" t="s">
        <v>128</v>
      </c>
      <c r="K1366" s="40" t="str">
        <f t="shared" si="21"/>
        <v>GPA</v>
      </c>
    </row>
    <row r="1367" spans="1:11" ht="15" customHeight="1">
      <c r="A1367">
        <v>7</v>
      </c>
      <c r="B1367">
        <v>7801</v>
      </c>
      <c r="C1367" t="s">
        <v>21</v>
      </c>
      <c r="D1367" t="s">
        <v>1284</v>
      </c>
      <c r="E1367" t="s">
        <v>1285</v>
      </c>
      <c r="F1367">
        <v>121</v>
      </c>
      <c r="G1367">
        <v>8.07</v>
      </c>
      <c r="H1367">
        <v>15</v>
      </c>
      <c r="I1367">
        <v>0</v>
      </c>
      <c r="J1367" t="s">
        <v>128</v>
      </c>
      <c r="K1367" s="40" t="str">
        <f t="shared" si="21"/>
        <v>GPA</v>
      </c>
    </row>
    <row r="1368" spans="1:11" ht="15" customHeight="1">
      <c r="A1368">
        <v>7</v>
      </c>
      <c r="B1368">
        <v>7801</v>
      </c>
      <c r="C1368" t="s">
        <v>1994</v>
      </c>
      <c r="D1368" t="s">
        <v>1284</v>
      </c>
      <c r="E1368" t="s">
        <v>1285</v>
      </c>
      <c r="F1368">
        <v>11780</v>
      </c>
      <c r="G1368">
        <v>138.43</v>
      </c>
      <c r="H1368">
        <v>85</v>
      </c>
      <c r="I1368">
        <v>0</v>
      </c>
      <c r="J1368" t="s">
        <v>128</v>
      </c>
      <c r="K1368" s="40" t="str">
        <f t="shared" si="21"/>
        <v>GPA</v>
      </c>
    </row>
    <row r="1369" spans="1:11" ht="15" customHeight="1">
      <c r="A1369">
        <v>7</v>
      </c>
      <c r="B1369">
        <v>7801</v>
      </c>
      <c r="C1369" t="s">
        <v>19</v>
      </c>
      <c r="D1369" t="s">
        <v>1286</v>
      </c>
      <c r="E1369" t="s">
        <v>1287</v>
      </c>
      <c r="F1369">
        <v>38</v>
      </c>
      <c r="G1369">
        <v>3.17</v>
      </c>
      <c r="H1369">
        <v>12</v>
      </c>
      <c r="I1369">
        <v>0</v>
      </c>
      <c r="J1369" t="s">
        <v>128</v>
      </c>
      <c r="K1369" s="40" t="str">
        <f t="shared" si="21"/>
        <v>GPA</v>
      </c>
    </row>
    <row r="1370" spans="1:11" ht="15" customHeight="1">
      <c r="A1370">
        <v>7</v>
      </c>
      <c r="B1370">
        <v>7801</v>
      </c>
      <c r="C1370" t="s">
        <v>21</v>
      </c>
      <c r="D1370" t="s">
        <v>1286</v>
      </c>
      <c r="E1370" t="s">
        <v>1287</v>
      </c>
      <c r="F1370">
        <v>30</v>
      </c>
      <c r="G1370">
        <v>10.06</v>
      </c>
      <c r="H1370">
        <v>3</v>
      </c>
      <c r="I1370">
        <v>0</v>
      </c>
      <c r="J1370" t="s">
        <v>128</v>
      </c>
      <c r="K1370" s="40" t="str">
        <f t="shared" si="21"/>
        <v>GPA</v>
      </c>
    </row>
    <row r="1371" spans="1:11" ht="15" customHeight="1">
      <c r="A1371">
        <v>7</v>
      </c>
      <c r="B1371">
        <v>7801</v>
      </c>
      <c r="C1371" t="s">
        <v>1994</v>
      </c>
      <c r="D1371" t="s">
        <v>1286</v>
      </c>
      <c r="E1371" t="s">
        <v>1287</v>
      </c>
      <c r="F1371">
        <v>192</v>
      </c>
      <c r="G1371">
        <v>4.7699999999999996</v>
      </c>
      <c r="H1371">
        <v>40</v>
      </c>
      <c r="I1371">
        <v>0</v>
      </c>
      <c r="J1371" t="s">
        <v>128</v>
      </c>
      <c r="K1371" s="40" t="str">
        <f t="shared" si="21"/>
        <v>GPA</v>
      </c>
    </row>
    <row r="1372" spans="1:11" ht="15" customHeight="1">
      <c r="A1372">
        <v>7</v>
      </c>
      <c r="B1372">
        <v>7801</v>
      </c>
      <c r="C1372" t="s">
        <v>1994</v>
      </c>
      <c r="D1372" t="s">
        <v>2596</v>
      </c>
      <c r="E1372" t="s">
        <v>2597</v>
      </c>
      <c r="F1372">
        <v>144</v>
      </c>
      <c r="G1372">
        <v>5.39</v>
      </c>
      <c r="H1372">
        <v>27</v>
      </c>
      <c r="I1372">
        <v>0</v>
      </c>
      <c r="J1372" t="s">
        <v>128</v>
      </c>
      <c r="K1372" s="40" t="str">
        <f t="shared" si="21"/>
        <v>GPA</v>
      </c>
    </row>
    <row r="1373" spans="1:11" ht="15" customHeight="1">
      <c r="A1373">
        <v>7</v>
      </c>
      <c r="B1373">
        <v>7801</v>
      </c>
      <c r="C1373" t="s">
        <v>19</v>
      </c>
      <c r="D1373" t="s">
        <v>1288</v>
      </c>
      <c r="E1373" t="s">
        <v>1289</v>
      </c>
      <c r="F1373">
        <v>434</v>
      </c>
      <c r="G1373">
        <v>18.809999999999999</v>
      </c>
      <c r="H1373">
        <v>23</v>
      </c>
      <c r="I1373">
        <v>0</v>
      </c>
      <c r="J1373" t="s">
        <v>128</v>
      </c>
      <c r="K1373" s="40" t="str">
        <f t="shared" si="21"/>
        <v>GPA</v>
      </c>
    </row>
    <row r="1374" spans="1:11" ht="15" customHeight="1">
      <c r="A1374">
        <v>7</v>
      </c>
      <c r="B1374">
        <v>7801</v>
      </c>
      <c r="C1374" t="s">
        <v>1994</v>
      </c>
      <c r="D1374" t="s">
        <v>1886</v>
      </c>
      <c r="E1374" t="s">
        <v>1887</v>
      </c>
      <c r="F1374">
        <v>10529</v>
      </c>
      <c r="G1374">
        <v>147.75</v>
      </c>
      <c r="H1374">
        <v>71</v>
      </c>
      <c r="I1374">
        <v>0</v>
      </c>
      <c r="J1374" t="s">
        <v>128</v>
      </c>
      <c r="K1374" s="40" t="str">
        <f t="shared" si="21"/>
        <v>GPA</v>
      </c>
    </row>
    <row r="1375" spans="1:11" ht="15" customHeight="1">
      <c r="A1375">
        <v>7</v>
      </c>
      <c r="B1375">
        <v>7801</v>
      </c>
      <c r="C1375" t="s">
        <v>1994</v>
      </c>
      <c r="D1375" t="s">
        <v>2598</v>
      </c>
      <c r="E1375" t="s">
        <v>2599</v>
      </c>
      <c r="F1375">
        <v>9130</v>
      </c>
      <c r="G1375">
        <v>155.34</v>
      </c>
      <c r="H1375">
        <v>59</v>
      </c>
      <c r="I1375">
        <v>0</v>
      </c>
      <c r="J1375" t="s">
        <v>128</v>
      </c>
      <c r="K1375" s="40" t="str">
        <f t="shared" si="21"/>
        <v>GPA</v>
      </c>
    </row>
    <row r="1376" spans="1:11" ht="15" customHeight="1">
      <c r="A1376">
        <v>7</v>
      </c>
      <c r="B1376">
        <v>7801</v>
      </c>
      <c r="C1376" t="s">
        <v>19</v>
      </c>
      <c r="D1376" t="s">
        <v>1290</v>
      </c>
      <c r="E1376" t="s">
        <v>1291</v>
      </c>
      <c r="F1376">
        <v>5</v>
      </c>
      <c r="G1376">
        <v>0.01</v>
      </c>
      <c r="H1376">
        <v>500</v>
      </c>
      <c r="I1376">
        <v>0</v>
      </c>
      <c r="J1376" t="s">
        <v>128</v>
      </c>
      <c r="K1376" s="40" t="str">
        <f t="shared" si="21"/>
        <v>GPA</v>
      </c>
    </row>
    <row r="1377" spans="1:11" ht="15" customHeight="1">
      <c r="A1377">
        <v>7</v>
      </c>
      <c r="B1377">
        <v>7801</v>
      </c>
      <c r="C1377" t="s">
        <v>20</v>
      </c>
      <c r="D1377" t="s">
        <v>1290</v>
      </c>
      <c r="E1377" t="s">
        <v>1291</v>
      </c>
      <c r="F1377">
        <v>1841</v>
      </c>
      <c r="G1377">
        <v>36.21</v>
      </c>
      <c r="H1377">
        <v>51</v>
      </c>
      <c r="I1377">
        <v>0</v>
      </c>
      <c r="J1377" t="s">
        <v>128</v>
      </c>
      <c r="K1377" s="40" t="str">
        <f t="shared" si="21"/>
        <v>GPA</v>
      </c>
    </row>
    <row r="1378" spans="1:11" ht="15" customHeight="1">
      <c r="A1378">
        <v>7</v>
      </c>
      <c r="B1378">
        <v>7801</v>
      </c>
      <c r="C1378" t="s">
        <v>1994</v>
      </c>
      <c r="D1378" t="s">
        <v>1290</v>
      </c>
      <c r="E1378" t="s">
        <v>1291</v>
      </c>
      <c r="F1378">
        <v>681</v>
      </c>
      <c r="G1378">
        <v>3.09</v>
      </c>
      <c r="H1378">
        <v>220</v>
      </c>
      <c r="I1378">
        <v>0</v>
      </c>
      <c r="J1378" t="s">
        <v>128</v>
      </c>
      <c r="K1378" s="40" t="str">
        <f t="shared" si="21"/>
        <v>GPA</v>
      </c>
    </row>
    <row r="1379" spans="1:11" ht="15" customHeight="1">
      <c r="A1379">
        <v>7</v>
      </c>
      <c r="B1379">
        <v>7801</v>
      </c>
      <c r="C1379" t="s">
        <v>1994</v>
      </c>
      <c r="D1379" t="s">
        <v>2600</v>
      </c>
      <c r="E1379" t="s">
        <v>2601</v>
      </c>
      <c r="F1379">
        <v>10120</v>
      </c>
      <c r="G1379">
        <v>123.37</v>
      </c>
      <c r="H1379">
        <v>82</v>
      </c>
      <c r="I1379">
        <v>0</v>
      </c>
      <c r="J1379" t="s">
        <v>128</v>
      </c>
      <c r="K1379" s="40" t="str">
        <f t="shared" si="21"/>
        <v>GPA</v>
      </c>
    </row>
    <row r="1380" spans="1:11" ht="15" customHeight="1">
      <c r="A1380">
        <v>7</v>
      </c>
      <c r="B1380">
        <v>7801</v>
      </c>
      <c r="C1380" t="s">
        <v>1994</v>
      </c>
      <c r="D1380" t="s">
        <v>2602</v>
      </c>
      <c r="E1380" t="s">
        <v>2603</v>
      </c>
      <c r="F1380">
        <v>1219</v>
      </c>
      <c r="G1380">
        <v>63.56</v>
      </c>
      <c r="H1380">
        <v>19</v>
      </c>
      <c r="I1380">
        <v>0</v>
      </c>
      <c r="J1380" t="s">
        <v>128</v>
      </c>
      <c r="K1380" s="40" t="str">
        <f t="shared" si="21"/>
        <v>GPA</v>
      </c>
    </row>
    <row r="1381" spans="1:11" ht="15" customHeight="1">
      <c r="A1381">
        <v>7</v>
      </c>
      <c r="B1381">
        <v>7801</v>
      </c>
      <c r="C1381" t="s">
        <v>1994</v>
      </c>
      <c r="D1381" t="s">
        <v>2604</v>
      </c>
      <c r="E1381" t="s">
        <v>2605</v>
      </c>
      <c r="F1381">
        <v>308</v>
      </c>
      <c r="G1381">
        <v>4.93</v>
      </c>
      <c r="H1381">
        <v>62</v>
      </c>
      <c r="I1381">
        <v>0</v>
      </c>
      <c r="J1381" t="s">
        <v>128</v>
      </c>
      <c r="K1381" s="40" t="str">
        <f t="shared" si="21"/>
        <v>GPA</v>
      </c>
    </row>
    <row r="1382" spans="1:11" ht="15" customHeight="1">
      <c r="A1382">
        <v>7</v>
      </c>
      <c r="B1382">
        <v>7801</v>
      </c>
      <c r="C1382" t="s">
        <v>1994</v>
      </c>
      <c r="D1382" t="s">
        <v>1888</v>
      </c>
      <c r="E1382" t="s">
        <v>1889</v>
      </c>
      <c r="F1382">
        <v>7560</v>
      </c>
      <c r="G1382">
        <v>131.08000000000001</v>
      </c>
      <c r="H1382">
        <v>58</v>
      </c>
      <c r="I1382">
        <v>0</v>
      </c>
      <c r="J1382" t="s">
        <v>128</v>
      </c>
      <c r="K1382" s="40" t="str">
        <f t="shared" si="21"/>
        <v>GPA</v>
      </c>
    </row>
    <row r="1383" spans="1:11" ht="15" customHeight="1">
      <c r="A1383">
        <v>7</v>
      </c>
      <c r="B1383">
        <v>7801</v>
      </c>
      <c r="C1383" t="s">
        <v>1994</v>
      </c>
      <c r="D1383" t="s">
        <v>2606</v>
      </c>
      <c r="E1383" t="s">
        <v>2607</v>
      </c>
      <c r="F1383">
        <v>4894</v>
      </c>
      <c r="G1383">
        <v>93.2</v>
      </c>
      <c r="H1383">
        <v>53</v>
      </c>
      <c r="I1383">
        <v>0</v>
      </c>
      <c r="J1383" t="s">
        <v>128</v>
      </c>
      <c r="K1383" s="40" t="str">
        <f t="shared" si="21"/>
        <v>GPA</v>
      </c>
    </row>
    <row r="1384" spans="1:11" ht="15" customHeight="1">
      <c r="A1384">
        <v>7</v>
      </c>
      <c r="B1384">
        <v>7801</v>
      </c>
      <c r="C1384" t="s">
        <v>21</v>
      </c>
      <c r="D1384" t="s">
        <v>1292</v>
      </c>
      <c r="E1384" t="s">
        <v>1293</v>
      </c>
      <c r="F1384">
        <v>20</v>
      </c>
      <c r="G1384">
        <v>7.35</v>
      </c>
      <c r="H1384">
        <v>3</v>
      </c>
      <c r="I1384">
        <v>0</v>
      </c>
      <c r="J1384" t="s">
        <v>128</v>
      </c>
      <c r="K1384" s="40" t="str">
        <f t="shared" si="21"/>
        <v>GPA</v>
      </c>
    </row>
    <row r="1385" spans="1:11" ht="15" customHeight="1">
      <c r="A1385">
        <v>7</v>
      </c>
      <c r="B1385">
        <v>7801</v>
      </c>
      <c r="C1385" t="s">
        <v>1994</v>
      </c>
      <c r="D1385" t="s">
        <v>2608</v>
      </c>
      <c r="E1385" t="s">
        <v>2609</v>
      </c>
      <c r="F1385">
        <v>10270</v>
      </c>
      <c r="G1385">
        <v>160.59</v>
      </c>
      <c r="H1385">
        <v>64</v>
      </c>
      <c r="I1385">
        <v>0</v>
      </c>
      <c r="J1385" t="s">
        <v>128</v>
      </c>
      <c r="K1385" s="40" t="str">
        <f t="shared" si="21"/>
        <v>GPA</v>
      </c>
    </row>
    <row r="1386" spans="1:11" ht="15" customHeight="1">
      <c r="A1386">
        <v>7</v>
      </c>
      <c r="B1386">
        <v>7801</v>
      </c>
      <c r="C1386" t="s">
        <v>19</v>
      </c>
      <c r="D1386" t="s">
        <v>1294</v>
      </c>
      <c r="E1386" t="s">
        <v>1295</v>
      </c>
      <c r="F1386">
        <v>430</v>
      </c>
      <c r="G1386">
        <v>57.03</v>
      </c>
      <c r="H1386">
        <v>8</v>
      </c>
      <c r="I1386">
        <v>0</v>
      </c>
      <c r="J1386" t="s">
        <v>128</v>
      </c>
      <c r="K1386" s="40" t="str">
        <f t="shared" si="21"/>
        <v>GPA</v>
      </c>
    </row>
    <row r="1387" spans="1:11" ht="15" customHeight="1">
      <c r="A1387">
        <v>7</v>
      </c>
      <c r="B1387">
        <v>7801</v>
      </c>
      <c r="C1387" t="s">
        <v>1994</v>
      </c>
      <c r="D1387" t="s">
        <v>2610</v>
      </c>
      <c r="E1387" t="s">
        <v>2611</v>
      </c>
      <c r="F1387">
        <v>7347</v>
      </c>
      <c r="G1387">
        <v>108.04</v>
      </c>
      <c r="H1387">
        <v>68</v>
      </c>
      <c r="I1387">
        <v>0</v>
      </c>
      <c r="J1387" t="s">
        <v>128</v>
      </c>
      <c r="K1387" s="40" t="str">
        <f t="shared" si="21"/>
        <v>GPA</v>
      </c>
    </row>
    <row r="1388" spans="1:11" ht="15" customHeight="1">
      <c r="A1388">
        <v>7</v>
      </c>
      <c r="B1388">
        <v>7801</v>
      </c>
      <c r="C1388" t="s">
        <v>1994</v>
      </c>
      <c r="D1388" t="s">
        <v>1890</v>
      </c>
      <c r="E1388" t="s">
        <v>1891</v>
      </c>
      <c r="F1388">
        <v>12891</v>
      </c>
      <c r="G1388">
        <v>164.99</v>
      </c>
      <c r="H1388">
        <v>78</v>
      </c>
      <c r="I1388">
        <v>0</v>
      </c>
      <c r="J1388" t="s">
        <v>128</v>
      </c>
      <c r="K1388" s="40" t="str">
        <f t="shared" si="21"/>
        <v>GPA</v>
      </c>
    </row>
    <row r="1389" spans="1:11" ht="15" customHeight="1">
      <c r="A1389">
        <v>7</v>
      </c>
      <c r="B1389">
        <v>7801</v>
      </c>
      <c r="C1389" t="s">
        <v>21</v>
      </c>
      <c r="D1389" t="s">
        <v>1296</v>
      </c>
      <c r="E1389" t="s">
        <v>1297</v>
      </c>
      <c r="F1389">
        <v>2</v>
      </c>
      <c r="G1389">
        <v>3.53</v>
      </c>
      <c r="H1389">
        <v>1</v>
      </c>
      <c r="I1389">
        <v>0</v>
      </c>
      <c r="J1389" t="s">
        <v>128</v>
      </c>
      <c r="K1389" s="40" t="str">
        <f t="shared" si="21"/>
        <v>GPA</v>
      </c>
    </row>
    <row r="1390" spans="1:11" ht="15" customHeight="1">
      <c r="A1390">
        <v>7</v>
      </c>
      <c r="B1390">
        <v>7801</v>
      </c>
      <c r="C1390" t="s">
        <v>1994</v>
      </c>
      <c r="D1390" t="s">
        <v>1296</v>
      </c>
      <c r="E1390" t="s">
        <v>1297</v>
      </c>
      <c r="F1390">
        <v>244</v>
      </c>
      <c r="G1390">
        <v>3.58</v>
      </c>
      <c r="H1390">
        <v>68</v>
      </c>
      <c r="I1390">
        <v>0</v>
      </c>
      <c r="J1390" t="s">
        <v>128</v>
      </c>
      <c r="K1390" s="40" t="str">
        <f t="shared" si="21"/>
        <v>GPA</v>
      </c>
    </row>
    <row r="1391" spans="1:11" ht="15" customHeight="1">
      <c r="A1391">
        <v>7</v>
      </c>
      <c r="B1391">
        <v>7801</v>
      </c>
      <c r="C1391" t="s">
        <v>1994</v>
      </c>
      <c r="D1391" t="s">
        <v>2612</v>
      </c>
      <c r="E1391" t="s">
        <v>2613</v>
      </c>
      <c r="F1391">
        <v>13254</v>
      </c>
      <c r="G1391">
        <v>164.05</v>
      </c>
      <c r="H1391">
        <v>81</v>
      </c>
      <c r="I1391">
        <v>0</v>
      </c>
      <c r="J1391" t="s">
        <v>128</v>
      </c>
      <c r="K1391" s="40" t="str">
        <f t="shared" si="21"/>
        <v>GPA</v>
      </c>
    </row>
    <row r="1392" spans="1:11" ht="15" customHeight="1">
      <c r="A1392">
        <v>7</v>
      </c>
      <c r="B1392">
        <v>7801</v>
      </c>
      <c r="C1392" t="s">
        <v>1994</v>
      </c>
      <c r="D1392" t="s">
        <v>2614</v>
      </c>
      <c r="E1392" t="s">
        <v>2615</v>
      </c>
      <c r="F1392">
        <v>8699</v>
      </c>
      <c r="G1392">
        <v>166.19</v>
      </c>
      <c r="H1392">
        <v>52</v>
      </c>
      <c r="I1392">
        <v>0</v>
      </c>
      <c r="J1392" t="s">
        <v>128</v>
      </c>
      <c r="K1392" s="40" t="str">
        <f t="shared" si="21"/>
        <v>GPA</v>
      </c>
    </row>
    <row r="1393" spans="1:11" ht="15" customHeight="1">
      <c r="A1393">
        <v>7</v>
      </c>
      <c r="B1393">
        <v>7801</v>
      </c>
      <c r="C1393" t="s">
        <v>21</v>
      </c>
      <c r="D1393" t="s">
        <v>2616</v>
      </c>
      <c r="E1393" t="s">
        <v>2617</v>
      </c>
      <c r="F1393">
        <v>6</v>
      </c>
      <c r="G1393">
        <v>12.65</v>
      </c>
      <c r="H1393">
        <v>0</v>
      </c>
      <c r="I1393">
        <v>0</v>
      </c>
      <c r="J1393" t="s">
        <v>128</v>
      </c>
      <c r="K1393" s="40" t="str">
        <f t="shared" si="21"/>
        <v>GPA</v>
      </c>
    </row>
    <row r="1394" spans="1:11" ht="15" customHeight="1">
      <c r="A1394">
        <v>7</v>
      </c>
      <c r="B1394">
        <v>7801</v>
      </c>
      <c r="C1394" t="s">
        <v>1994</v>
      </c>
      <c r="D1394" t="s">
        <v>2616</v>
      </c>
      <c r="E1394" t="s">
        <v>2617</v>
      </c>
      <c r="F1394">
        <v>128</v>
      </c>
      <c r="G1394">
        <v>4.7699999999999996</v>
      </c>
      <c r="H1394">
        <v>27</v>
      </c>
      <c r="I1394">
        <v>0</v>
      </c>
      <c r="J1394" t="s">
        <v>128</v>
      </c>
      <c r="K1394" s="40" t="str">
        <f t="shared" si="21"/>
        <v>GPA</v>
      </c>
    </row>
    <row r="1395" spans="1:11" ht="15" customHeight="1">
      <c r="A1395">
        <v>7</v>
      </c>
      <c r="B1395">
        <v>7801</v>
      </c>
      <c r="C1395" t="s">
        <v>19</v>
      </c>
      <c r="D1395" t="s">
        <v>1298</v>
      </c>
      <c r="E1395" t="s">
        <v>1299</v>
      </c>
      <c r="F1395">
        <v>94</v>
      </c>
      <c r="G1395">
        <v>4.1399999999999997</v>
      </c>
      <c r="H1395">
        <v>23</v>
      </c>
      <c r="I1395">
        <v>0</v>
      </c>
      <c r="J1395" t="s">
        <v>128</v>
      </c>
      <c r="K1395" s="40" t="str">
        <f t="shared" si="21"/>
        <v>GPA</v>
      </c>
    </row>
    <row r="1396" spans="1:11" ht="15" customHeight="1">
      <c r="A1396">
        <v>7</v>
      </c>
      <c r="B1396">
        <v>7801</v>
      </c>
      <c r="C1396" t="s">
        <v>21</v>
      </c>
      <c r="D1396" t="s">
        <v>1298</v>
      </c>
      <c r="E1396" t="s">
        <v>1299</v>
      </c>
      <c r="F1396">
        <v>1</v>
      </c>
      <c r="G1396">
        <v>2.4500000000000002</v>
      </c>
      <c r="H1396">
        <v>0</v>
      </c>
      <c r="I1396">
        <v>0</v>
      </c>
      <c r="J1396" t="s">
        <v>128</v>
      </c>
      <c r="K1396" s="40" t="str">
        <f t="shared" si="21"/>
        <v>GPA</v>
      </c>
    </row>
    <row r="1397" spans="1:11" ht="15" customHeight="1">
      <c r="A1397">
        <v>7</v>
      </c>
      <c r="B1397">
        <v>7801</v>
      </c>
      <c r="C1397" t="s">
        <v>1994</v>
      </c>
      <c r="D1397" t="s">
        <v>1298</v>
      </c>
      <c r="E1397" t="s">
        <v>1299</v>
      </c>
      <c r="F1397">
        <v>474</v>
      </c>
      <c r="G1397">
        <v>6.26</v>
      </c>
      <c r="H1397">
        <v>76</v>
      </c>
      <c r="I1397">
        <v>0</v>
      </c>
      <c r="J1397" t="s">
        <v>128</v>
      </c>
      <c r="K1397" s="40" t="str">
        <f t="shared" si="21"/>
        <v>GPA</v>
      </c>
    </row>
    <row r="1398" spans="1:11" ht="15" customHeight="1">
      <c r="A1398">
        <v>7</v>
      </c>
      <c r="B1398">
        <v>7801</v>
      </c>
      <c r="C1398" t="s">
        <v>1994</v>
      </c>
      <c r="D1398" t="s">
        <v>2618</v>
      </c>
      <c r="E1398" t="s">
        <v>2619</v>
      </c>
      <c r="F1398">
        <v>15213</v>
      </c>
      <c r="G1398">
        <v>199.7</v>
      </c>
      <c r="H1398">
        <v>76</v>
      </c>
      <c r="I1398">
        <v>0</v>
      </c>
      <c r="J1398" t="s">
        <v>128</v>
      </c>
      <c r="K1398" s="40" t="str">
        <f t="shared" si="21"/>
        <v>GPA</v>
      </c>
    </row>
    <row r="1399" spans="1:11" ht="15" customHeight="1">
      <c r="A1399">
        <v>7</v>
      </c>
      <c r="B1399">
        <v>7801</v>
      </c>
      <c r="C1399" t="s">
        <v>1994</v>
      </c>
      <c r="D1399" t="s">
        <v>1892</v>
      </c>
      <c r="E1399" t="s">
        <v>1893</v>
      </c>
      <c r="F1399">
        <v>2250</v>
      </c>
      <c r="G1399">
        <v>41.15</v>
      </c>
      <c r="H1399">
        <v>55</v>
      </c>
      <c r="I1399">
        <v>0</v>
      </c>
      <c r="J1399" t="s">
        <v>128</v>
      </c>
      <c r="K1399" s="40" t="str">
        <f t="shared" si="21"/>
        <v>GPA</v>
      </c>
    </row>
    <row r="1400" spans="1:11" ht="15" customHeight="1">
      <c r="A1400">
        <v>7</v>
      </c>
      <c r="B1400">
        <v>7801</v>
      </c>
      <c r="C1400" t="s">
        <v>21</v>
      </c>
      <c r="D1400" t="s">
        <v>1300</v>
      </c>
      <c r="E1400" t="s">
        <v>1301</v>
      </c>
      <c r="F1400">
        <v>9</v>
      </c>
      <c r="G1400">
        <v>3.36</v>
      </c>
      <c r="H1400">
        <v>3</v>
      </c>
      <c r="I1400">
        <v>0</v>
      </c>
      <c r="J1400" t="s">
        <v>128</v>
      </c>
      <c r="K1400" s="40" t="str">
        <f t="shared" si="21"/>
        <v>GPA</v>
      </c>
    </row>
    <row r="1401" spans="1:11" ht="15" customHeight="1">
      <c r="A1401">
        <v>7</v>
      </c>
      <c r="B1401">
        <v>7801</v>
      </c>
      <c r="C1401" t="s">
        <v>1994</v>
      </c>
      <c r="D1401" t="s">
        <v>1300</v>
      </c>
      <c r="E1401" t="s">
        <v>1301</v>
      </c>
      <c r="F1401">
        <v>7897</v>
      </c>
      <c r="G1401">
        <v>146.49</v>
      </c>
      <c r="H1401">
        <v>54</v>
      </c>
      <c r="I1401">
        <v>0</v>
      </c>
      <c r="J1401" t="s">
        <v>128</v>
      </c>
      <c r="K1401" s="40" t="str">
        <f t="shared" si="21"/>
        <v>GPA</v>
      </c>
    </row>
    <row r="1402" spans="1:11" ht="15" customHeight="1">
      <c r="A1402">
        <v>7</v>
      </c>
      <c r="B1402">
        <v>7801</v>
      </c>
      <c r="C1402" t="s">
        <v>1994</v>
      </c>
      <c r="D1402" t="s">
        <v>2620</v>
      </c>
      <c r="E1402" t="s">
        <v>2621</v>
      </c>
      <c r="F1402">
        <v>11968</v>
      </c>
      <c r="G1402">
        <v>162.19</v>
      </c>
      <c r="H1402">
        <v>74</v>
      </c>
      <c r="I1402">
        <v>0</v>
      </c>
      <c r="J1402" t="s">
        <v>128</v>
      </c>
      <c r="K1402" s="40" t="str">
        <f t="shared" si="21"/>
        <v>GPA</v>
      </c>
    </row>
    <row r="1403" spans="1:11" ht="15" customHeight="1">
      <c r="A1403">
        <v>7</v>
      </c>
      <c r="B1403">
        <v>7801</v>
      </c>
      <c r="C1403" t="s">
        <v>1994</v>
      </c>
      <c r="D1403" t="s">
        <v>1894</v>
      </c>
      <c r="E1403" t="s">
        <v>1895</v>
      </c>
      <c r="F1403">
        <v>9943</v>
      </c>
      <c r="G1403">
        <v>170.18</v>
      </c>
      <c r="H1403">
        <v>58</v>
      </c>
      <c r="I1403">
        <v>0</v>
      </c>
      <c r="J1403" t="s">
        <v>128</v>
      </c>
      <c r="K1403" s="40" t="str">
        <f t="shared" si="21"/>
        <v>GPA</v>
      </c>
    </row>
    <row r="1404" spans="1:11" ht="15" customHeight="1">
      <c r="A1404">
        <v>7</v>
      </c>
      <c r="B1404">
        <v>7801</v>
      </c>
      <c r="C1404" t="s">
        <v>19</v>
      </c>
      <c r="D1404" t="s">
        <v>1302</v>
      </c>
      <c r="E1404" t="s">
        <v>1303</v>
      </c>
      <c r="F1404">
        <v>568</v>
      </c>
      <c r="G1404">
        <v>37.130000000000003</v>
      </c>
      <c r="H1404">
        <v>15</v>
      </c>
      <c r="I1404">
        <v>0</v>
      </c>
      <c r="J1404" t="s">
        <v>128</v>
      </c>
      <c r="K1404" s="40" t="str">
        <f t="shared" si="21"/>
        <v>GPA</v>
      </c>
    </row>
    <row r="1405" spans="1:11" ht="15" customHeight="1">
      <c r="A1405">
        <v>7</v>
      </c>
      <c r="B1405">
        <v>7801</v>
      </c>
      <c r="C1405" t="s">
        <v>1994</v>
      </c>
      <c r="D1405" t="s">
        <v>1302</v>
      </c>
      <c r="E1405" t="s">
        <v>1303</v>
      </c>
      <c r="F1405">
        <v>417</v>
      </c>
      <c r="G1405">
        <v>2.52</v>
      </c>
      <c r="H1405">
        <v>165</v>
      </c>
      <c r="I1405">
        <v>0</v>
      </c>
      <c r="J1405" t="s">
        <v>128</v>
      </c>
      <c r="K1405" s="40" t="str">
        <f t="shared" si="21"/>
        <v>GPA</v>
      </c>
    </row>
    <row r="1406" spans="1:11" ht="15" customHeight="1">
      <c r="A1406">
        <v>7</v>
      </c>
      <c r="B1406">
        <v>7801</v>
      </c>
      <c r="C1406" t="s">
        <v>1994</v>
      </c>
      <c r="D1406" t="s">
        <v>2622</v>
      </c>
      <c r="E1406" t="s">
        <v>2623</v>
      </c>
      <c r="F1406">
        <v>35</v>
      </c>
      <c r="G1406">
        <v>2.62</v>
      </c>
      <c r="H1406">
        <v>13</v>
      </c>
      <c r="I1406">
        <v>0</v>
      </c>
      <c r="J1406" t="s">
        <v>128</v>
      </c>
      <c r="K1406" s="40" t="str">
        <f t="shared" si="21"/>
        <v>GPA</v>
      </c>
    </row>
    <row r="1407" spans="1:11" ht="15" customHeight="1">
      <c r="A1407">
        <v>7</v>
      </c>
      <c r="B1407">
        <v>7801</v>
      </c>
      <c r="C1407" t="s">
        <v>1994</v>
      </c>
      <c r="D1407" t="s">
        <v>2624</v>
      </c>
      <c r="E1407" t="s">
        <v>2625</v>
      </c>
      <c r="F1407">
        <v>922</v>
      </c>
      <c r="G1407">
        <v>27.45</v>
      </c>
      <c r="H1407">
        <v>34</v>
      </c>
      <c r="I1407">
        <v>0</v>
      </c>
      <c r="J1407" t="s">
        <v>128</v>
      </c>
      <c r="K1407" s="40" t="str">
        <f t="shared" si="21"/>
        <v>GPA</v>
      </c>
    </row>
    <row r="1408" spans="1:11" ht="15" customHeight="1">
      <c r="A1408">
        <v>7</v>
      </c>
      <c r="B1408">
        <v>7801</v>
      </c>
      <c r="C1408" t="s">
        <v>1994</v>
      </c>
      <c r="D1408" t="s">
        <v>2626</v>
      </c>
      <c r="E1408" t="s">
        <v>2627</v>
      </c>
      <c r="F1408">
        <v>77</v>
      </c>
      <c r="G1408">
        <v>1.98</v>
      </c>
      <c r="H1408">
        <v>39</v>
      </c>
      <c r="I1408">
        <v>0</v>
      </c>
      <c r="J1408" t="s">
        <v>128</v>
      </c>
      <c r="K1408" s="40" t="str">
        <f t="shared" si="21"/>
        <v>GPA</v>
      </c>
    </row>
    <row r="1409" spans="1:11" ht="15" customHeight="1">
      <c r="A1409">
        <v>7</v>
      </c>
      <c r="B1409">
        <v>7801</v>
      </c>
      <c r="C1409" t="s">
        <v>1994</v>
      </c>
      <c r="D1409" t="s">
        <v>2628</v>
      </c>
      <c r="E1409" t="s">
        <v>2629</v>
      </c>
      <c r="F1409">
        <v>67</v>
      </c>
      <c r="G1409">
        <v>4.03</v>
      </c>
      <c r="H1409">
        <v>17</v>
      </c>
      <c r="I1409">
        <v>0</v>
      </c>
      <c r="J1409" t="s">
        <v>128</v>
      </c>
      <c r="K1409" s="40" t="str">
        <f t="shared" si="21"/>
        <v>GPA</v>
      </c>
    </row>
    <row r="1410" spans="1:11" ht="15" customHeight="1">
      <c r="A1410">
        <v>7</v>
      </c>
      <c r="B1410">
        <v>7801</v>
      </c>
      <c r="C1410" t="s">
        <v>1994</v>
      </c>
      <c r="D1410" t="s">
        <v>2630</v>
      </c>
      <c r="E1410" t="s">
        <v>2631</v>
      </c>
      <c r="F1410">
        <v>992</v>
      </c>
      <c r="G1410">
        <v>22.71</v>
      </c>
      <c r="H1410">
        <v>44</v>
      </c>
      <c r="I1410">
        <v>0</v>
      </c>
      <c r="J1410" t="s">
        <v>128</v>
      </c>
      <c r="K1410" s="40" t="str">
        <f t="shared" ref="K1410:K1473" si="22">IF(J1410&lt;&gt;"",IF(OR(UPPER(J1410)="TERCEIRO",UPPER(J1410)="TERCEIRA"),"TERCEIRA",IF(UPPER(J1410)="GPA","GPA",J1410)),IF(LEFT(D1410,1)="T","TERCEIRA","GPA"))</f>
        <v>GPA</v>
      </c>
    </row>
    <row r="1411" spans="1:11" ht="15" customHeight="1">
      <c r="A1411">
        <v>7</v>
      </c>
      <c r="B1411">
        <v>7801</v>
      </c>
      <c r="C1411" t="s">
        <v>1994</v>
      </c>
      <c r="D1411" t="s">
        <v>2632</v>
      </c>
      <c r="E1411" t="s">
        <v>2633</v>
      </c>
      <c r="F1411">
        <v>12781</v>
      </c>
      <c r="G1411">
        <v>154.9</v>
      </c>
      <c r="H1411">
        <v>83</v>
      </c>
      <c r="I1411">
        <v>0</v>
      </c>
      <c r="J1411" t="s">
        <v>128</v>
      </c>
      <c r="K1411" s="40" t="str">
        <f t="shared" si="22"/>
        <v>GPA</v>
      </c>
    </row>
    <row r="1412" spans="1:11" ht="15" customHeight="1">
      <c r="A1412">
        <v>7</v>
      </c>
      <c r="B1412">
        <v>7801</v>
      </c>
      <c r="C1412" t="s">
        <v>1994</v>
      </c>
      <c r="D1412" t="s">
        <v>2634</v>
      </c>
      <c r="E1412" t="s">
        <v>2635</v>
      </c>
      <c r="F1412">
        <v>346</v>
      </c>
      <c r="G1412">
        <v>6.16</v>
      </c>
      <c r="H1412">
        <v>56</v>
      </c>
      <c r="I1412">
        <v>0</v>
      </c>
      <c r="J1412" t="s">
        <v>128</v>
      </c>
      <c r="K1412" s="40" t="str">
        <f t="shared" si="22"/>
        <v>GPA</v>
      </c>
    </row>
    <row r="1413" spans="1:11" ht="15" customHeight="1">
      <c r="A1413">
        <v>7</v>
      </c>
      <c r="B1413">
        <v>7801</v>
      </c>
      <c r="C1413" t="s">
        <v>1994</v>
      </c>
      <c r="D1413" t="s">
        <v>2636</v>
      </c>
      <c r="E1413" t="s">
        <v>2637</v>
      </c>
      <c r="F1413">
        <v>9937</v>
      </c>
      <c r="G1413">
        <v>123.41</v>
      </c>
      <c r="H1413">
        <v>81</v>
      </c>
      <c r="I1413">
        <v>0</v>
      </c>
      <c r="J1413" t="s">
        <v>128</v>
      </c>
      <c r="K1413" s="40" t="str">
        <f t="shared" si="22"/>
        <v>GPA</v>
      </c>
    </row>
    <row r="1414" spans="1:11" ht="15" customHeight="1">
      <c r="A1414">
        <v>7</v>
      </c>
      <c r="B1414">
        <v>7801</v>
      </c>
      <c r="C1414" t="s">
        <v>1994</v>
      </c>
      <c r="D1414" t="s">
        <v>2638</v>
      </c>
      <c r="E1414" t="s">
        <v>2639</v>
      </c>
      <c r="F1414">
        <v>9752</v>
      </c>
      <c r="G1414">
        <v>157.91999999999999</v>
      </c>
      <c r="H1414">
        <v>62</v>
      </c>
      <c r="I1414">
        <v>0</v>
      </c>
      <c r="J1414" t="s">
        <v>128</v>
      </c>
      <c r="K1414" s="40" t="str">
        <f t="shared" si="22"/>
        <v>GPA</v>
      </c>
    </row>
    <row r="1415" spans="1:11" ht="15" customHeight="1">
      <c r="A1415">
        <v>7</v>
      </c>
      <c r="B1415">
        <v>7801</v>
      </c>
      <c r="C1415" t="s">
        <v>1994</v>
      </c>
      <c r="D1415" t="s">
        <v>2640</v>
      </c>
      <c r="E1415" t="s">
        <v>2641</v>
      </c>
      <c r="F1415">
        <v>12201</v>
      </c>
      <c r="G1415">
        <v>159.28</v>
      </c>
      <c r="H1415">
        <v>77</v>
      </c>
      <c r="I1415">
        <v>0</v>
      </c>
      <c r="J1415" t="s">
        <v>128</v>
      </c>
      <c r="K1415" s="40" t="str">
        <f t="shared" si="22"/>
        <v>GPA</v>
      </c>
    </row>
    <row r="1416" spans="1:11" ht="15" customHeight="1">
      <c r="A1416">
        <v>7</v>
      </c>
      <c r="B1416">
        <v>7801</v>
      </c>
      <c r="C1416" t="s">
        <v>1994</v>
      </c>
      <c r="D1416" t="s">
        <v>2642</v>
      </c>
      <c r="E1416" t="s">
        <v>2643</v>
      </c>
      <c r="F1416">
        <v>7731</v>
      </c>
      <c r="G1416">
        <v>110.62</v>
      </c>
      <c r="H1416">
        <v>70</v>
      </c>
      <c r="I1416">
        <v>0</v>
      </c>
      <c r="J1416" t="s">
        <v>128</v>
      </c>
      <c r="K1416" s="40" t="str">
        <f t="shared" si="22"/>
        <v>GPA</v>
      </c>
    </row>
    <row r="1417" spans="1:11" ht="15" customHeight="1">
      <c r="A1417">
        <v>7</v>
      </c>
      <c r="B1417">
        <v>7801</v>
      </c>
      <c r="C1417" t="s">
        <v>1994</v>
      </c>
      <c r="D1417" t="s">
        <v>2644</v>
      </c>
      <c r="E1417" t="s">
        <v>2645</v>
      </c>
      <c r="F1417">
        <v>9136</v>
      </c>
      <c r="G1417">
        <v>163.61000000000001</v>
      </c>
      <c r="H1417">
        <v>56</v>
      </c>
      <c r="I1417">
        <v>0</v>
      </c>
      <c r="J1417" t="s">
        <v>128</v>
      </c>
      <c r="K1417" s="40" t="str">
        <f t="shared" si="22"/>
        <v>GPA</v>
      </c>
    </row>
    <row r="1418" spans="1:11" ht="15" customHeight="1">
      <c r="A1418">
        <v>7</v>
      </c>
      <c r="B1418">
        <v>7801</v>
      </c>
      <c r="C1418" t="s">
        <v>1994</v>
      </c>
      <c r="D1418" t="s">
        <v>2646</v>
      </c>
      <c r="E1418" t="s">
        <v>2647</v>
      </c>
      <c r="F1418">
        <v>8123</v>
      </c>
      <c r="G1418">
        <v>110.71</v>
      </c>
      <c r="H1418">
        <v>73</v>
      </c>
      <c r="I1418">
        <v>0</v>
      </c>
      <c r="J1418" t="s">
        <v>128</v>
      </c>
      <c r="K1418" s="40" t="str">
        <f t="shared" si="22"/>
        <v>GPA</v>
      </c>
    </row>
    <row r="1419" spans="1:11" ht="15" customHeight="1">
      <c r="A1419">
        <v>7</v>
      </c>
      <c r="B1419">
        <v>7801</v>
      </c>
      <c r="C1419" t="s">
        <v>1994</v>
      </c>
      <c r="D1419" t="s">
        <v>2648</v>
      </c>
      <c r="E1419" t="s">
        <v>2649</v>
      </c>
      <c r="F1419">
        <v>9944</v>
      </c>
      <c r="G1419">
        <v>170.15</v>
      </c>
      <c r="H1419">
        <v>58</v>
      </c>
      <c r="I1419">
        <v>0</v>
      </c>
      <c r="J1419" t="s">
        <v>128</v>
      </c>
      <c r="K1419" s="40" t="str">
        <f t="shared" si="22"/>
        <v>GPA</v>
      </c>
    </row>
    <row r="1420" spans="1:11" ht="15" customHeight="1">
      <c r="A1420">
        <v>7</v>
      </c>
      <c r="B1420">
        <v>7801</v>
      </c>
      <c r="C1420" t="s">
        <v>1994</v>
      </c>
      <c r="D1420" t="s">
        <v>2650</v>
      </c>
      <c r="E1420" t="s">
        <v>2651</v>
      </c>
      <c r="F1420">
        <v>8077</v>
      </c>
      <c r="G1420">
        <v>134.66</v>
      </c>
      <c r="H1420">
        <v>60</v>
      </c>
      <c r="I1420">
        <v>0</v>
      </c>
      <c r="J1420" t="s">
        <v>128</v>
      </c>
      <c r="K1420" s="40" t="str">
        <f t="shared" si="22"/>
        <v>GPA</v>
      </c>
    </row>
    <row r="1421" spans="1:11" ht="15" customHeight="1">
      <c r="A1421">
        <v>7</v>
      </c>
      <c r="B1421">
        <v>7801</v>
      </c>
      <c r="C1421" t="s">
        <v>1994</v>
      </c>
      <c r="D1421" t="s">
        <v>2652</v>
      </c>
      <c r="E1421" t="s">
        <v>2653</v>
      </c>
      <c r="F1421">
        <v>1891</v>
      </c>
      <c r="G1421">
        <v>69.33</v>
      </c>
      <c r="H1421">
        <v>27</v>
      </c>
      <c r="I1421">
        <v>0</v>
      </c>
      <c r="J1421" t="s">
        <v>128</v>
      </c>
      <c r="K1421" s="40" t="str">
        <f t="shared" si="22"/>
        <v>GPA</v>
      </c>
    </row>
    <row r="1422" spans="1:11" ht="15" customHeight="1">
      <c r="A1422">
        <v>7</v>
      </c>
      <c r="B1422">
        <v>7801</v>
      </c>
      <c r="C1422" t="s">
        <v>1994</v>
      </c>
      <c r="D1422" t="s">
        <v>2654</v>
      </c>
      <c r="E1422" t="s">
        <v>2655</v>
      </c>
      <c r="F1422">
        <v>8776</v>
      </c>
      <c r="G1422">
        <v>128.05000000000001</v>
      </c>
      <c r="H1422">
        <v>69</v>
      </c>
      <c r="I1422">
        <v>0</v>
      </c>
      <c r="J1422" t="s">
        <v>128</v>
      </c>
      <c r="K1422" s="40" t="str">
        <f t="shared" si="22"/>
        <v>GPA</v>
      </c>
    </row>
    <row r="1423" spans="1:11" ht="15" customHeight="1">
      <c r="A1423">
        <v>7</v>
      </c>
      <c r="B1423">
        <v>7801</v>
      </c>
      <c r="C1423" t="s">
        <v>1994</v>
      </c>
      <c r="D1423" t="s">
        <v>1896</v>
      </c>
      <c r="E1423" t="s">
        <v>1897</v>
      </c>
      <c r="F1423">
        <v>4443</v>
      </c>
      <c r="G1423">
        <v>110.09</v>
      </c>
      <c r="H1423">
        <v>40</v>
      </c>
      <c r="I1423">
        <v>0</v>
      </c>
      <c r="J1423" t="s">
        <v>128</v>
      </c>
      <c r="K1423" s="40" t="str">
        <f t="shared" si="22"/>
        <v>GPA</v>
      </c>
    </row>
    <row r="1424" spans="1:11" ht="15" customHeight="1">
      <c r="A1424">
        <v>7</v>
      </c>
      <c r="B1424">
        <v>7801</v>
      </c>
      <c r="C1424" t="s">
        <v>1994</v>
      </c>
      <c r="D1424" t="s">
        <v>2656</v>
      </c>
      <c r="E1424" t="s">
        <v>2657</v>
      </c>
      <c r="F1424">
        <v>5230</v>
      </c>
      <c r="G1424">
        <v>137.03</v>
      </c>
      <c r="H1424">
        <v>38</v>
      </c>
      <c r="I1424">
        <v>0</v>
      </c>
      <c r="J1424" t="s">
        <v>128</v>
      </c>
      <c r="K1424" s="40" t="str">
        <f t="shared" si="22"/>
        <v>GPA</v>
      </c>
    </row>
    <row r="1425" spans="1:11" ht="15" customHeight="1">
      <c r="A1425">
        <v>7</v>
      </c>
      <c r="B1425">
        <v>7801</v>
      </c>
      <c r="C1425" t="s">
        <v>1994</v>
      </c>
      <c r="D1425" t="s">
        <v>2658</v>
      </c>
      <c r="E1425" t="s">
        <v>2659</v>
      </c>
      <c r="F1425">
        <v>4396</v>
      </c>
      <c r="G1425">
        <v>60.15</v>
      </c>
      <c r="H1425">
        <v>73</v>
      </c>
      <c r="I1425">
        <v>0</v>
      </c>
      <c r="J1425" t="s">
        <v>128</v>
      </c>
      <c r="K1425" s="40" t="str">
        <f t="shared" si="22"/>
        <v>GPA</v>
      </c>
    </row>
    <row r="1426" spans="1:11" ht="15" customHeight="1">
      <c r="A1426">
        <v>7</v>
      </c>
      <c r="B1426">
        <v>7801</v>
      </c>
      <c r="C1426" t="s">
        <v>1994</v>
      </c>
      <c r="D1426" t="s">
        <v>2660</v>
      </c>
      <c r="E1426" t="s">
        <v>2661</v>
      </c>
      <c r="F1426">
        <v>1945</v>
      </c>
      <c r="G1426">
        <v>41.06</v>
      </c>
      <c r="H1426">
        <v>47</v>
      </c>
      <c r="I1426">
        <v>0</v>
      </c>
      <c r="J1426" t="s">
        <v>128</v>
      </c>
      <c r="K1426" s="40" t="str">
        <f t="shared" si="22"/>
        <v>GPA</v>
      </c>
    </row>
    <row r="1427" spans="1:11" ht="15" customHeight="1">
      <c r="A1427">
        <v>7</v>
      </c>
      <c r="B1427">
        <v>7801</v>
      </c>
      <c r="C1427" t="s">
        <v>1994</v>
      </c>
      <c r="D1427" t="s">
        <v>1898</v>
      </c>
      <c r="E1427" t="s">
        <v>1899</v>
      </c>
      <c r="F1427">
        <v>7153</v>
      </c>
      <c r="G1427">
        <v>137.52000000000001</v>
      </c>
      <c r="H1427">
        <v>52</v>
      </c>
      <c r="I1427">
        <v>0</v>
      </c>
      <c r="J1427" t="s">
        <v>128</v>
      </c>
      <c r="K1427" s="40" t="str">
        <f t="shared" si="22"/>
        <v>GPA</v>
      </c>
    </row>
    <row r="1428" spans="1:11" ht="15" customHeight="1">
      <c r="A1428">
        <v>7</v>
      </c>
      <c r="B1428">
        <v>7801</v>
      </c>
      <c r="C1428" t="s">
        <v>1994</v>
      </c>
      <c r="D1428" t="s">
        <v>2662</v>
      </c>
      <c r="E1428" t="s">
        <v>2663</v>
      </c>
      <c r="F1428">
        <v>7334</v>
      </c>
      <c r="G1428">
        <v>132.75</v>
      </c>
      <c r="H1428">
        <v>55</v>
      </c>
      <c r="I1428">
        <v>0</v>
      </c>
      <c r="J1428" t="s">
        <v>128</v>
      </c>
      <c r="K1428" s="40" t="str">
        <f t="shared" si="22"/>
        <v>GPA</v>
      </c>
    </row>
    <row r="1429" spans="1:11" ht="15" customHeight="1">
      <c r="A1429">
        <v>7</v>
      </c>
      <c r="B1429">
        <v>7801</v>
      </c>
      <c r="C1429" t="s">
        <v>1994</v>
      </c>
      <c r="D1429" t="s">
        <v>2664</v>
      </c>
      <c r="E1429" t="s">
        <v>2665</v>
      </c>
      <c r="F1429">
        <v>3592</v>
      </c>
      <c r="G1429">
        <v>62.2</v>
      </c>
      <c r="H1429">
        <v>58</v>
      </c>
      <c r="I1429">
        <v>0</v>
      </c>
      <c r="J1429" t="s">
        <v>128</v>
      </c>
      <c r="K1429" s="40" t="str">
        <f t="shared" si="22"/>
        <v>GPA</v>
      </c>
    </row>
    <row r="1430" spans="1:11" ht="15" customHeight="1">
      <c r="A1430">
        <v>7</v>
      </c>
      <c r="B1430">
        <v>7801</v>
      </c>
      <c r="C1430" t="s">
        <v>21</v>
      </c>
      <c r="D1430" t="s">
        <v>1304</v>
      </c>
      <c r="E1430" t="s">
        <v>1305</v>
      </c>
      <c r="F1430">
        <v>774</v>
      </c>
      <c r="G1430">
        <v>40.619999999999997</v>
      </c>
      <c r="H1430">
        <v>19</v>
      </c>
      <c r="I1430">
        <v>0</v>
      </c>
      <c r="J1430" t="s">
        <v>128</v>
      </c>
      <c r="K1430" s="40" t="str">
        <f t="shared" si="22"/>
        <v>GPA</v>
      </c>
    </row>
    <row r="1431" spans="1:11" ht="15" customHeight="1">
      <c r="A1431">
        <v>7</v>
      </c>
      <c r="B1431">
        <v>7801</v>
      </c>
      <c r="C1431" t="s">
        <v>1994</v>
      </c>
      <c r="D1431" t="s">
        <v>1304</v>
      </c>
      <c r="E1431" t="s">
        <v>1305</v>
      </c>
      <c r="F1431">
        <v>10166</v>
      </c>
      <c r="G1431">
        <v>114.11</v>
      </c>
      <c r="H1431">
        <v>89</v>
      </c>
      <c r="I1431">
        <v>0</v>
      </c>
      <c r="J1431" t="s">
        <v>128</v>
      </c>
      <c r="K1431" s="40" t="str">
        <f t="shared" si="22"/>
        <v>GPA</v>
      </c>
    </row>
    <row r="1432" spans="1:11" ht="15" customHeight="1">
      <c r="A1432">
        <v>7</v>
      </c>
      <c r="B1432">
        <v>7801</v>
      </c>
      <c r="C1432" t="s">
        <v>1994</v>
      </c>
      <c r="D1432" t="s">
        <v>1900</v>
      </c>
      <c r="E1432" t="s">
        <v>1901</v>
      </c>
      <c r="F1432">
        <v>6645</v>
      </c>
      <c r="G1432">
        <v>121.44</v>
      </c>
      <c r="H1432">
        <v>55</v>
      </c>
      <c r="I1432">
        <v>0</v>
      </c>
      <c r="J1432" t="s">
        <v>128</v>
      </c>
      <c r="K1432" s="40" t="str">
        <f t="shared" si="22"/>
        <v>GPA</v>
      </c>
    </row>
    <row r="1433" spans="1:11" ht="15" customHeight="1">
      <c r="A1433">
        <v>7</v>
      </c>
      <c r="B1433">
        <v>7801</v>
      </c>
      <c r="C1433" t="s">
        <v>1994</v>
      </c>
      <c r="D1433" t="s">
        <v>2666</v>
      </c>
      <c r="E1433" t="s">
        <v>2667</v>
      </c>
      <c r="F1433">
        <v>2861</v>
      </c>
      <c r="G1433">
        <v>49.66</v>
      </c>
      <c r="H1433">
        <v>58</v>
      </c>
      <c r="I1433">
        <v>0</v>
      </c>
      <c r="J1433" t="s">
        <v>128</v>
      </c>
      <c r="K1433" s="40" t="str">
        <f t="shared" si="22"/>
        <v>GPA</v>
      </c>
    </row>
    <row r="1434" spans="1:11" ht="15" customHeight="1">
      <c r="A1434">
        <v>7</v>
      </c>
      <c r="B1434">
        <v>7801</v>
      </c>
      <c r="C1434" t="s">
        <v>1994</v>
      </c>
      <c r="D1434" t="s">
        <v>2668</v>
      </c>
      <c r="E1434" t="s">
        <v>2669</v>
      </c>
      <c r="F1434">
        <v>2198</v>
      </c>
      <c r="G1434">
        <v>79.150000000000006</v>
      </c>
      <c r="H1434">
        <v>28</v>
      </c>
      <c r="I1434">
        <v>0</v>
      </c>
      <c r="J1434" t="s">
        <v>128</v>
      </c>
      <c r="K1434" s="40" t="str">
        <f t="shared" si="22"/>
        <v>GPA</v>
      </c>
    </row>
    <row r="1435" spans="1:11" ht="15" customHeight="1">
      <c r="A1435">
        <v>7</v>
      </c>
      <c r="B1435">
        <v>7801</v>
      </c>
      <c r="C1435" t="s">
        <v>1994</v>
      </c>
      <c r="D1435" t="s">
        <v>2670</v>
      </c>
      <c r="E1435" t="s">
        <v>2671</v>
      </c>
      <c r="F1435">
        <v>8054</v>
      </c>
      <c r="G1435">
        <v>142.03</v>
      </c>
      <c r="H1435">
        <v>57</v>
      </c>
      <c r="I1435">
        <v>0</v>
      </c>
      <c r="J1435" t="s">
        <v>128</v>
      </c>
      <c r="K1435" s="40" t="str">
        <f t="shared" si="22"/>
        <v>GPA</v>
      </c>
    </row>
    <row r="1436" spans="1:11" ht="15" customHeight="1">
      <c r="A1436">
        <v>7</v>
      </c>
      <c r="B1436">
        <v>7801</v>
      </c>
      <c r="C1436" t="s">
        <v>19</v>
      </c>
      <c r="D1436" t="s">
        <v>1306</v>
      </c>
      <c r="E1436" t="s">
        <v>1307</v>
      </c>
      <c r="F1436">
        <v>45</v>
      </c>
      <c r="G1436">
        <v>3.31</v>
      </c>
      <c r="H1436">
        <v>14</v>
      </c>
      <c r="I1436">
        <v>0</v>
      </c>
      <c r="J1436" t="s">
        <v>128</v>
      </c>
      <c r="K1436" s="40" t="str">
        <f t="shared" si="22"/>
        <v>GPA</v>
      </c>
    </row>
    <row r="1437" spans="1:11" ht="15" customHeight="1">
      <c r="A1437">
        <v>7</v>
      </c>
      <c r="B1437">
        <v>7801</v>
      </c>
      <c r="C1437" t="s">
        <v>20</v>
      </c>
      <c r="D1437" t="s">
        <v>1306</v>
      </c>
      <c r="E1437" t="s">
        <v>1307</v>
      </c>
      <c r="F1437">
        <v>1508</v>
      </c>
      <c r="G1437">
        <v>52.32</v>
      </c>
      <c r="H1437">
        <v>29</v>
      </c>
      <c r="I1437">
        <v>0</v>
      </c>
      <c r="J1437" t="s">
        <v>128</v>
      </c>
      <c r="K1437" s="40" t="str">
        <f t="shared" si="22"/>
        <v>GPA</v>
      </c>
    </row>
    <row r="1438" spans="1:11" ht="15" customHeight="1">
      <c r="A1438">
        <v>7</v>
      </c>
      <c r="B1438">
        <v>7801</v>
      </c>
      <c r="C1438" t="s">
        <v>21</v>
      </c>
      <c r="D1438" t="s">
        <v>1308</v>
      </c>
      <c r="E1438" t="s">
        <v>1309</v>
      </c>
      <c r="F1438">
        <v>45</v>
      </c>
      <c r="G1438">
        <v>2.96</v>
      </c>
      <c r="H1438">
        <v>15</v>
      </c>
      <c r="I1438">
        <v>0</v>
      </c>
      <c r="J1438" t="s">
        <v>128</v>
      </c>
      <c r="K1438" s="40" t="str">
        <f t="shared" si="22"/>
        <v>GPA</v>
      </c>
    </row>
    <row r="1439" spans="1:11" ht="15" customHeight="1">
      <c r="A1439">
        <v>7</v>
      </c>
      <c r="B1439">
        <v>7801</v>
      </c>
      <c r="C1439" t="s">
        <v>20</v>
      </c>
      <c r="D1439" t="s">
        <v>1308</v>
      </c>
      <c r="E1439" t="s">
        <v>1309</v>
      </c>
      <c r="F1439">
        <v>2435</v>
      </c>
      <c r="G1439">
        <v>150.75</v>
      </c>
      <c r="H1439">
        <v>16</v>
      </c>
      <c r="I1439">
        <v>0</v>
      </c>
      <c r="J1439" t="s">
        <v>128</v>
      </c>
      <c r="K1439" s="40" t="str">
        <f t="shared" si="22"/>
        <v>GPA</v>
      </c>
    </row>
    <row r="1440" spans="1:11" ht="15" customHeight="1">
      <c r="A1440">
        <v>7</v>
      </c>
      <c r="B1440">
        <v>7801</v>
      </c>
      <c r="C1440" t="s">
        <v>1994</v>
      </c>
      <c r="D1440" t="s">
        <v>2672</v>
      </c>
      <c r="E1440" t="s">
        <v>2673</v>
      </c>
      <c r="F1440">
        <v>10303</v>
      </c>
      <c r="G1440">
        <v>157.74</v>
      </c>
      <c r="H1440">
        <v>65</v>
      </c>
      <c r="I1440">
        <v>0</v>
      </c>
      <c r="J1440" t="s">
        <v>128</v>
      </c>
      <c r="K1440" s="40" t="str">
        <f t="shared" si="22"/>
        <v>GPA</v>
      </c>
    </row>
    <row r="1441" spans="1:11" ht="15" customHeight="1">
      <c r="A1441">
        <v>7</v>
      </c>
      <c r="B1441">
        <v>7801</v>
      </c>
      <c r="C1441" t="s">
        <v>1994</v>
      </c>
      <c r="D1441" t="s">
        <v>2674</v>
      </c>
      <c r="E1441" t="s">
        <v>2675</v>
      </c>
      <c r="F1441">
        <v>7213</v>
      </c>
      <c r="G1441">
        <v>141.74</v>
      </c>
      <c r="H1441">
        <v>51</v>
      </c>
      <c r="I1441">
        <v>0</v>
      </c>
      <c r="J1441" t="s">
        <v>128</v>
      </c>
      <c r="K1441" s="40" t="str">
        <f t="shared" si="22"/>
        <v>GPA</v>
      </c>
    </row>
    <row r="1442" spans="1:11" ht="15" customHeight="1">
      <c r="A1442">
        <v>7</v>
      </c>
      <c r="B1442">
        <v>7801</v>
      </c>
      <c r="C1442" t="s">
        <v>1994</v>
      </c>
      <c r="D1442" t="s">
        <v>2676</v>
      </c>
      <c r="E1442" t="s">
        <v>2677</v>
      </c>
      <c r="F1442">
        <v>904</v>
      </c>
      <c r="G1442">
        <v>47.06</v>
      </c>
      <c r="H1442">
        <v>19</v>
      </c>
      <c r="I1442">
        <v>0</v>
      </c>
      <c r="J1442" t="s">
        <v>128</v>
      </c>
      <c r="K1442" s="40" t="str">
        <f t="shared" si="22"/>
        <v>GPA</v>
      </c>
    </row>
    <row r="1443" spans="1:11" ht="15" customHeight="1">
      <c r="A1443">
        <v>7</v>
      </c>
      <c r="B1443">
        <v>7801</v>
      </c>
      <c r="C1443" t="s">
        <v>1994</v>
      </c>
      <c r="D1443" t="s">
        <v>2678</v>
      </c>
      <c r="E1443" t="s">
        <v>2679</v>
      </c>
      <c r="F1443">
        <v>4420</v>
      </c>
      <c r="G1443">
        <v>111.53</v>
      </c>
      <c r="H1443">
        <v>40</v>
      </c>
      <c r="I1443">
        <v>0</v>
      </c>
      <c r="J1443" t="s">
        <v>128</v>
      </c>
      <c r="K1443" s="40" t="str">
        <f t="shared" si="22"/>
        <v>GPA</v>
      </c>
    </row>
    <row r="1444" spans="1:11" ht="15" customHeight="1">
      <c r="A1444">
        <v>7</v>
      </c>
      <c r="B1444">
        <v>7801</v>
      </c>
      <c r="C1444" t="s">
        <v>1994</v>
      </c>
      <c r="D1444" t="s">
        <v>2680</v>
      </c>
      <c r="E1444" t="s">
        <v>2681</v>
      </c>
      <c r="F1444">
        <v>1334</v>
      </c>
      <c r="G1444">
        <v>54.7</v>
      </c>
      <c r="H1444">
        <v>24</v>
      </c>
      <c r="I1444">
        <v>0</v>
      </c>
      <c r="J1444" t="s">
        <v>128</v>
      </c>
      <c r="K1444" s="40" t="str">
        <f t="shared" si="22"/>
        <v>GPA</v>
      </c>
    </row>
    <row r="1445" spans="1:11" ht="15" customHeight="1">
      <c r="A1445">
        <v>7</v>
      </c>
      <c r="B1445">
        <v>7801</v>
      </c>
      <c r="C1445" t="s">
        <v>1994</v>
      </c>
      <c r="D1445" t="s">
        <v>2682</v>
      </c>
      <c r="E1445" t="s">
        <v>2683</v>
      </c>
      <c r="F1445">
        <v>11304</v>
      </c>
      <c r="G1445">
        <v>165.39</v>
      </c>
      <c r="H1445">
        <v>68</v>
      </c>
      <c r="I1445">
        <v>0</v>
      </c>
      <c r="J1445" t="s">
        <v>128</v>
      </c>
      <c r="K1445" s="40" t="str">
        <f t="shared" si="22"/>
        <v>GPA</v>
      </c>
    </row>
    <row r="1446" spans="1:11" ht="15" customHeight="1">
      <c r="A1446">
        <v>7</v>
      </c>
      <c r="B1446">
        <v>7801</v>
      </c>
      <c r="C1446" t="s">
        <v>1994</v>
      </c>
      <c r="D1446" t="s">
        <v>2684</v>
      </c>
      <c r="E1446" t="s">
        <v>2685</v>
      </c>
      <c r="F1446">
        <v>2225</v>
      </c>
      <c r="G1446">
        <v>59.73</v>
      </c>
      <c r="H1446">
        <v>37</v>
      </c>
      <c r="I1446">
        <v>0</v>
      </c>
      <c r="J1446" t="s">
        <v>128</v>
      </c>
      <c r="K1446" s="40" t="str">
        <f t="shared" si="22"/>
        <v>GPA</v>
      </c>
    </row>
    <row r="1447" spans="1:11" ht="15" customHeight="1">
      <c r="A1447">
        <v>7</v>
      </c>
      <c r="B1447">
        <v>7801</v>
      </c>
      <c r="C1447" t="s">
        <v>1994</v>
      </c>
      <c r="D1447" t="s">
        <v>2686</v>
      </c>
      <c r="E1447" t="s">
        <v>2687</v>
      </c>
      <c r="F1447">
        <v>5116</v>
      </c>
      <c r="G1447">
        <v>119.89</v>
      </c>
      <c r="H1447">
        <v>43</v>
      </c>
      <c r="I1447">
        <v>0</v>
      </c>
      <c r="J1447" t="s">
        <v>128</v>
      </c>
      <c r="K1447" s="40" t="str">
        <f t="shared" si="22"/>
        <v>GPA</v>
      </c>
    </row>
    <row r="1448" spans="1:11" ht="15" customHeight="1">
      <c r="A1448">
        <v>7</v>
      </c>
      <c r="B1448">
        <v>7801</v>
      </c>
      <c r="C1448" t="s">
        <v>1994</v>
      </c>
      <c r="D1448" t="s">
        <v>2688</v>
      </c>
      <c r="E1448" t="s">
        <v>2689</v>
      </c>
      <c r="F1448">
        <v>5167</v>
      </c>
      <c r="G1448">
        <v>144.47</v>
      </c>
      <c r="H1448">
        <v>36</v>
      </c>
      <c r="I1448">
        <v>0</v>
      </c>
      <c r="J1448" t="s">
        <v>128</v>
      </c>
      <c r="K1448" s="40" t="str">
        <f t="shared" si="22"/>
        <v>GPA</v>
      </c>
    </row>
    <row r="1449" spans="1:11" ht="15" customHeight="1">
      <c r="A1449">
        <v>7</v>
      </c>
      <c r="B1449">
        <v>7801</v>
      </c>
      <c r="C1449" t="s">
        <v>1994</v>
      </c>
      <c r="D1449" t="s">
        <v>2690</v>
      </c>
      <c r="E1449" t="s">
        <v>2691</v>
      </c>
      <c r="F1449">
        <v>2650</v>
      </c>
      <c r="G1449">
        <v>73.959999999999994</v>
      </c>
      <c r="H1449">
        <v>36</v>
      </c>
      <c r="I1449">
        <v>0</v>
      </c>
      <c r="J1449" t="s">
        <v>128</v>
      </c>
      <c r="K1449" s="40" t="str">
        <f t="shared" si="22"/>
        <v>GPA</v>
      </c>
    </row>
    <row r="1450" spans="1:11" ht="15" customHeight="1">
      <c r="A1450">
        <v>7</v>
      </c>
      <c r="B1450">
        <v>7801</v>
      </c>
      <c r="C1450" t="s">
        <v>1994</v>
      </c>
      <c r="D1450" t="s">
        <v>2692</v>
      </c>
      <c r="E1450" t="s">
        <v>2693</v>
      </c>
      <c r="F1450">
        <v>7220</v>
      </c>
      <c r="G1450">
        <v>130.05000000000001</v>
      </c>
      <c r="H1450">
        <v>56</v>
      </c>
      <c r="I1450">
        <v>0</v>
      </c>
      <c r="J1450" t="s">
        <v>128</v>
      </c>
      <c r="K1450" s="40" t="str">
        <f t="shared" si="22"/>
        <v>GPA</v>
      </c>
    </row>
    <row r="1451" spans="1:11" ht="15" customHeight="1">
      <c r="A1451">
        <v>7</v>
      </c>
      <c r="B1451">
        <v>7801</v>
      </c>
      <c r="C1451" t="s">
        <v>1994</v>
      </c>
      <c r="D1451" t="s">
        <v>2694</v>
      </c>
      <c r="E1451" t="s">
        <v>2695</v>
      </c>
      <c r="F1451">
        <v>5174</v>
      </c>
      <c r="G1451">
        <v>90.01</v>
      </c>
      <c r="H1451">
        <v>57</v>
      </c>
      <c r="I1451">
        <v>0</v>
      </c>
      <c r="J1451" t="s">
        <v>128</v>
      </c>
      <c r="K1451" s="40" t="str">
        <f t="shared" si="22"/>
        <v>GPA</v>
      </c>
    </row>
    <row r="1452" spans="1:11" ht="15" customHeight="1">
      <c r="A1452">
        <v>7</v>
      </c>
      <c r="B1452">
        <v>7801</v>
      </c>
      <c r="C1452" t="s">
        <v>1994</v>
      </c>
      <c r="D1452" t="s">
        <v>2696</v>
      </c>
      <c r="E1452" t="s">
        <v>2697</v>
      </c>
      <c r="F1452">
        <v>2810</v>
      </c>
      <c r="G1452">
        <v>88.73</v>
      </c>
      <c r="H1452">
        <v>32</v>
      </c>
      <c r="I1452">
        <v>0</v>
      </c>
      <c r="J1452" t="s">
        <v>128</v>
      </c>
      <c r="K1452" s="40" t="str">
        <f t="shared" si="22"/>
        <v>GPA</v>
      </c>
    </row>
    <row r="1453" spans="1:11" ht="15" customHeight="1">
      <c r="A1453">
        <v>7</v>
      </c>
      <c r="B1453">
        <v>7801</v>
      </c>
      <c r="C1453" t="s">
        <v>1994</v>
      </c>
      <c r="D1453" t="s">
        <v>2698</v>
      </c>
      <c r="E1453" t="s">
        <v>2699</v>
      </c>
      <c r="F1453">
        <v>153</v>
      </c>
      <c r="G1453">
        <v>6.87</v>
      </c>
      <c r="H1453">
        <v>22</v>
      </c>
      <c r="I1453">
        <v>0</v>
      </c>
      <c r="J1453" t="s">
        <v>128</v>
      </c>
      <c r="K1453" s="40" t="str">
        <f t="shared" si="22"/>
        <v>GPA</v>
      </c>
    </row>
    <row r="1454" spans="1:11" ht="15" customHeight="1">
      <c r="A1454">
        <v>7</v>
      </c>
      <c r="B1454">
        <v>7801</v>
      </c>
      <c r="C1454" t="s">
        <v>1994</v>
      </c>
      <c r="D1454" t="s">
        <v>2700</v>
      </c>
      <c r="E1454" t="s">
        <v>2701</v>
      </c>
      <c r="F1454">
        <v>3185</v>
      </c>
      <c r="G1454">
        <v>140.4</v>
      </c>
      <c r="H1454">
        <v>23</v>
      </c>
      <c r="I1454">
        <v>0</v>
      </c>
      <c r="J1454" t="s">
        <v>128</v>
      </c>
      <c r="K1454" s="40" t="str">
        <f t="shared" si="22"/>
        <v>GPA</v>
      </c>
    </row>
    <row r="1455" spans="1:11" ht="15" customHeight="1">
      <c r="A1455">
        <v>7</v>
      </c>
      <c r="B1455">
        <v>7801</v>
      </c>
      <c r="C1455" t="s">
        <v>1994</v>
      </c>
      <c r="D1455" t="s">
        <v>2702</v>
      </c>
      <c r="E1455" t="s">
        <v>2703</v>
      </c>
      <c r="F1455">
        <v>3151</v>
      </c>
      <c r="G1455">
        <v>59.75</v>
      </c>
      <c r="H1455">
        <v>53</v>
      </c>
      <c r="I1455">
        <v>0</v>
      </c>
      <c r="J1455" t="s">
        <v>128</v>
      </c>
      <c r="K1455" s="40" t="str">
        <f t="shared" si="22"/>
        <v>GPA</v>
      </c>
    </row>
    <row r="1456" spans="1:11" ht="15" customHeight="1">
      <c r="A1456">
        <v>7</v>
      </c>
      <c r="B1456">
        <v>7801</v>
      </c>
      <c r="C1456" t="s">
        <v>1994</v>
      </c>
      <c r="D1456" t="s">
        <v>1902</v>
      </c>
      <c r="E1456" t="s">
        <v>1903</v>
      </c>
      <c r="F1456">
        <v>5013</v>
      </c>
      <c r="G1456">
        <v>121.23</v>
      </c>
      <c r="H1456">
        <v>41</v>
      </c>
      <c r="I1456">
        <v>0</v>
      </c>
      <c r="J1456" t="s">
        <v>128</v>
      </c>
      <c r="K1456" s="40" t="str">
        <f t="shared" si="22"/>
        <v>GPA</v>
      </c>
    </row>
    <row r="1457" spans="1:11" ht="15" customHeight="1">
      <c r="A1457">
        <v>7</v>
      </c>
      <c r="B1457">
        <v>7801</v>
      </c>
      <c r="C1457" t="s">
        <v>1994</v>
      </c>
      <c r="D1457" t="s">
        <v>2704</v>
      </c>
      <c r="E1457" t="s">
        <v>2705</v>
      </c>
      <c r="F1457">
        <v>8010</v>
      </c>
      <c r="G1457">
        <v>134.12</v>
      </c>
      <c r="H1457">
        <v>60</v>
      </c>
      <c r="I1457">
        <v>0</v>
      </c>
      <c r="J1457" t="s">
        <v>128</v>
      </c>
      <c r="K1457" s="40" t="str">
        <f t="shared" si="22"/>
        <v>GPA</v>
      </c>
    </row>
    <row r="1458" spans="1:11" ht="15" customHeight="1">
      <c r="A1458">
        <v>7</v>
      </c>
      <c r="B1458">
        <v>7801</v>
      </c>
      <c r="C1458" t="s">
        <v>1994</v>
      </c>
      <c r="D1458" t="s">
        <v>2706</v>
      </c>
      <c r="E1458" t="s">
        <v>2707</v>
      </c>
      <c r="F1458">
        <v>6593</v>
      </c>
      <c r="G1458">
        <v>133.53</v>
      </c>
      <c r="H1458">
        <v>49</v>
      </c>
      <c r="I1458">
        <v>0</v>
      </c>
      <c r="J1458" t="s">
        <v>128</v>
      </c>
      <c r="K1458" s="40" t="str">
        <f t="shared" si="22"/>
        <v>GPA</v>
      </c>
    </row>
    <row r="1459" spans="1:11" ht="15" customHeight="1">
      <c r="A1459">
        <v>7</v>
      </c>
      <c r="B1459">
        <v>7801</v>
      </c>
      <c r="C1459" t="s">
        <v>1994</v>
      </c>
      <c r="D1459" t="s">
        <v>2708</v>
      </c>
      <c r="E1459" t="s">
        <v>2709</v>
      </c>
      <c r="F1459">
        <v>194</v>
      </c>
      <c r="G1459">
        <v>1.01</v>
      </c>
      <c r="H1459">
        <v>192</v>
      </c>
      <c r="I1459">
        <v>0</v>
      </c>
      <c r="J1459" t="s">
        <v>128</v>
      </c>
      <c r="K1459" s="40" t="str">
        <f t="shared" si="22"/>
        <v>GPA</v>
      </c>
    </row>
    <row r="1460" spans="1:11" ht="15" customHeight="1">
      <c r="A1460">
        <v>7</v>
      </c>
      <c r="B1460">
        <v>7801</v>
      </c>
      <c r="C1460" t="s">
        <v>1994</v>
      </c>
      <c r="D1460" t="s">
        <v>2710</v>
      </c>
      <c r="E1460" t="s">
        <v>2711</v>
      </c>
      <c r="F1460">
        <v>9491</v>
      </c>
      <c r="G1460">
        <v>152.44</v>
      </c>
      <c r="H1460">
        <v>62</v>
      </c>
      <c r="I1460">
        <v>0</v>
      </c>
      <c r="J1460" t="s">
        <v>128</v>
      </c>
      <c r="K1460" s="40" t="str">
        <f t="shared" si="22"/>
        <v>GPA</v>
      </c>
    </row>
    <row r="1461" spans="1:11" ht="15" customHeight="1">
      <c r="A1461">
        <v>7</v>
      </c>
      <c r="B1461">
        <v>7801</v>
      </c>
      <c r="C1461" t="s">
        <v>1994</v>
      </c>
      <c r="D1461" t="s">
        <v>2712</v>
      </c>
      <c r="E1461" t="s">
        <v>2713</v>
      </c>
      <c r="F1461">
        <v>3442</v>
      </c>
      <c r="G1461">
        <v>125.31</v>
      </c>
      <c r="H1461">
        <v>27</v>
      </c>
      <c r="I1461">
        <v>0</v>
      </c>
      <c r="J1461" t="s">
        <v>128</v>
      </c>
      <c r="K1461" s="40" t="str">
        <f t="shared" si="22"/>
        <v>GPA</v>
      </c>
    </row>
    <row r="1462" spans="1:11" ht="15" customHeight="1">
      <c r="A1462">
        <v>7</v>
      </c>
      <c r="B1462">
        <v>7801</v>
      </c>
      <c r="C1462" t="s">
        <v>1994</v>
      </c>
      <c r="D1462" t="s">
        <v>2714</v>
      </c>
      <c r="E1462" t="s">
        <v>2715</v>
      </c>
      <c r="F1462">
        <v>5200</v>
      </c>
      <c r="G1462">
        <v>159.78</v>
      </c>
      <c r="H1462">
        <v>33</v>
      </c>
      <c r="I1462">
        <v>0</v>
      </c>
      <c r="J1462" t="s">
        <v>128</v>
      </c>
      <c r="K1462" s="40" t="str">
        <f t="shared" si="22"/>
        <v>GPA</v>
      </c>
    </row>
    <row r="1463" spans="1:11" ht="15" customHeight="1">
      <c r="A1463">
        <v>7</v>
      </c>
      <c r="B1463">
        <v>7801</v>
      </c>
      <c r="C1463" t="s">
        <v>1994</v>
      </c>
      <c r="D1463" t="s">
        <v>2716</v>
      </c>
      <c r="E1463" t="s">
        <v>2717</v>
      </c>
      <c r="F1463">
        <v>2399</v>
      </c>
      <c r="G1463">
        <v>87.17</v>
      </c>
      <c r="H1463">
        <v>28</v>
      </c>
      <c r="I1463">
        <v>0</v>
      </c>
      <c r="J1463" t="s">
        <v>128</v>
      </c>
      <c r="K1463" s="40" t="str">
        <f t="shared" si="22"/>
        <v>GPA</v>
      </c>
    </row>
    <row r="1464" spans="1:11" ht="15" customHeight="1">
      <c r="A1464">
        <v>7</v>
      </c>
      <c r="B1464">
        <v>7801</v>
      </c>
      <c r="C1464" t="s">
        <v>1994</v>
      </c>
      <c r="D1464" t="s">
        <v>2718</v>
      </c>
      <c r="E1464" t="s">
        <v>2719</v>
      </c>
      <c r="F1464">
        <v>5069</v>
      </c>
      <c r="G1464">
        <v>113.22</v>
      </c>
      <c r="H1464">
        <v>45</v>
      </c>
      <c r="I1464">
        <v>0</v>
      </c>
      <c r="J1464" t="s">
        <v>128</v>
      </c>
      <c r="K1464" s="40" t="str">
        <f t="shared" si="22"/>
        <v>GPA</v>
      </c>
    </row>
    <row r="1465" spans="1:11" ht="15" customHeight="1">
      <c r="A1465">
        <v>7</v>
      </c>
      <c r="B1465">
        <v>7801</v>
      </c>
      <c r="C1465" t="s">
        <v>1994</v>
      </c>
      <c r="D1465" t="s">
        <v>2720</v>
      </c>
      <c r="E1465" t="s">
        <v>2721</v>
      </c>
      <c r="F1465">
        <v>2533</v>
      </c>
      <c r="G1465">
        <v>89.67</v>
      </c>
      <c r="H1465">
        <v>28</v>
      </c>
      <c r="I1465">
        <v>0</v>
      </c>
      <c r="J1465" t="s">
        <v>128</v>
      </c>
      <c r="K1465" s="40" t="str">
        <f t="shared" si="22"/>
        <v>GPA</v>
      </c>
    </row>
    <row r="1466" spans="1:11" ht="15" customHeight="1">
      <c r="A1466">
        <v>7</v>
      </c>
      <c r="B1466">
        <v>7801</v>
      </c>
      <c r="C1466" t="s">
        <v>1994</v>
      </c>
      <c r="D1466" t="s">
        <v>2722</v>
      </c>
      <c r="E1466" t="s">
        <v>2723</v>
      </c>
      <c r="F1466">
        <v>511</v>
      </c>
      <c r="G1466">
        <v>16.91</v>
      </c>
      <c r="H1466">
        <v>30</v>
      </c>
      <c r="I1466">
        <v>0</v>
      </c>
      <c r="J1466" t="s">
        <v>128</v>
      </c>
      <c r="K1466" s="40" t="str">
        <f t="shared" si="22"/>
        <v>GPA</v>
      </c>
    </row>
    <row r="1467" spans="1:11" ht="15" customHeight="1">
      <c r="A1467">
        <v>7</v>
      </c>
      <c r="B1467">
        <v>7801</v>
      </c>
      <c r="C1467" t="s">
        <v>1994</v>
      </c>
      <c r="D1467" t="s">
        <v>2724</v>
      </c>
      <c r="E1467" t="s">
        <v>2725</v>
      </c>
      <c r="F1467">
        <v>569</v>
      </c>
      <c r="G1467">
        <v>16.5</v>
      </c>
      <c r="H1467">
        <v>34</v>
      </c>
      <c r="I1467">
        <v>0</v>
      </c>
      <c r="J1467" t="s">
        <v>128</v>
      </c>
      <c r="K1467" s="40" t="str">
        <f t="shared" si="22"/>
        <v>GPA</v>
      </c>
    </row>
    <row r="1468" spans="1:11" ht="15" customHeight="1">
      <c r="A1468">
        <v>7</v>
      </c>
      <c r="B1468">
        <v>7801</v>
      </c>
      <c r="C1468" t="s">
        <v>1994</v>
      </c>
      <c r="D1468" t="s">
        <v>2726</v>
      </c>
      <c r="E1468" t="s">
        <v>2727</v>
      </c>
      <c r="F1468">
        <v>2322</v>
      </c>
      <c r="G1468">
        <v>92.22</v>
      </c>
      <c r="H1468">
        <v>25</v>
      </c>
      <c r="I1468">
        <v>0</v>
      </c>
      <c r="J1468" t="s">
        <v>128</v>
      </c>
      <c r="K1468" s="40" t="str">
        <f t="shared" si="22"/>
        <v>GPA</v>
      </c>
    </row>
    <row r="1469" spans="1:11" ht="15" customHeight="1">
      <c r="A1469">
        <v>7</v>
      </c>
      <c r="B1469">
        <v>7801</v>
      </c>
      <c r="C1469" t="s">
        <v>1994</v>
      </c>
      <c r="D1469" t="s">
        <v>2728</v>
      </c>
      <c r="E1469" t="s">
        <v>2729</v>
      </c>
      <c r="F1469">
        <v>4005</v>
      </c>
      <c r="G1469">
        <v>149.01</v>
      </c>
      <c r="H1469">
        <v>27</v>
      </c>
      <c r="I1469">
        <v>0</v>
      </c>
      <c r="J1469" t="s">
        <v>128</v>
      </c>
      <c r="K1469" s="40" t="str">
        <f t="shared" si="22"/>
        <v>GPA</v>
      </c>
    </row>
    <row r="1470" spans="1:11" ht="15" customHeight="1">
      <c r="A1470">
        <v>7</v>
      </c>
      <c r="B1470">
        <v>7801</v>
      </c>
      <c r="C1470" t="s">
        <v>1994</v>
      </c>
      <c r="D1470" t="s">
        <v>2730</v>
      </c>
      <c r="E1470" t="s">
        <v>2731</v>
      </c>
      <c r="F1470">
        <v>2059</v>
      </c>
      <c r="G1470">
        <v>78.2</v>
      </c>
      <c r="H1470">
        <v>26</v>
      </c>
      <c r="I1470">
        <v>0</v>
      </c>
      <c r="J1470" t="s">
        <v>128</v>
      </c>
      <c r="K1470" s="40" t="str">
        <f t="shared" si="22"/>
        <v>GPA</v>
      </c>
    </row>
    <row r="1471" spans="1:11" ht="15" customHeight="1">
      <c r="A1471">
        <v>7</v>
      </c>
      <c r="B1471">
        <v>7801</v>
      </c>
      <c r="C1471" t="s">
        <v>1994</v>
      </c>
      <c r="D1471" t="s">
        <v>2732</v>
      </c>
      <c r="E1471" t="s">
        <v>2733</v>
      </c>
      <c r="F1471">
        <v>2238</v>
      </c>
      <c r="G1471">
        <v>38.56</v>
      </c>
      <c r="H1471">
        <v>58</v>
      </c>
      <c r="I1471">
        <v>0</v>
      </c>
      <c r="J1471" t="s">
        <v>128</v>
      </c>
      <c r="K1471" s="40" t="str">
        <f t="shared" si="22"/>
        <v>GPA</v>
      </c>
    </row>
    <row r="1472" spans="1:11" ht="15" customHeight="1">
      <c r="A1472">
        <v>7</v>
      </c>
      <c r="B1472">
        <v>7801</v>
      </c>
      <c r="C1472" t="s">
        <v>1994</v>
      </c>
      <c r="D1472" t="s">
        <v>2734</v>
      </c>
      <c r="E1472" t="s">
        <v>2735</v>
      </c>
      <c r="F1472">
        <v>7338</v>
      </c>
      <c r="G1472">
        <v>164.77</v>
      </c>
      <c r="H1472">
        <v>45</v>
      </c>
      <c r="I1472">
        <v>0</v>
      </c>
      <c r="J1472" t="s">
        <v>128</v>
      </c>
      <c r="K1472" s="40" t="str">
        <f t="shared" si="22"/>
        <v>GPA</v>
      </c>
    </row>
    <row r="1473" spans="1:11" ht="15" customHeight="1">
      <c r="A1473">
        <v>7</v>
      </c>
      <c r="B1473">
        <v>7801</v>
      </c>
      <c r="C1473" t="s">
        <v>1994</v>
      </c>
      <c r="D1473" t="s">
        <v>2736</v>
      </c>
      <c r="E1473" t="s">
        <v>2737</v>
      </c>
      <c r="F1473">
        <v>1657</v>
      </c>
      <c r="G1473">
        <v>49.02</v>
      </c>
      <c r="H1473">
        <v>34</v>
      </c>
      <c r="I1473">
        <v>0</v>
      </c>
      <c r="J1473" t="s">
        <v>128</v>
      </c>
      <c r="K1473" s="40" t="str">
        <f t="shared" si="22"/>
        <v>GPA</v>
      </c>
    </row>
    <row r="1474" spans="1:11" ht="15" customHeight="1">
      <c r="A1474">
        <v>7</v>
      </c>
      <c r="B1474">
        <v>7801</v>
      </c>
      <c r="C1474" t="s">
        <v>1994</v>
      </c>
      <c r="D1474" t="s">
        <v>2738</v>
      </c>
      <c r="E1474" t="s">
        <v>2739</v>
      </c>
      <c r="F1474">
        <v>2029</v>
      </c>
      <c r="G1474">
        <v>65.31</v>
      </c>
      <c r="H1474">
        <v>31</v>
      </c>
      <c r="I1474">
        <v>0</v>
      </c>
      <c r="J1474" t="s">
        <v>128</v>
      </c>
      <c r="K1474" s="40" t="str">
        <f t="shared" ref="K1474:K1537" si="23">IF(J1474&lt;&gt;"",IF(OR(UPPER(J1474)="TERCEIRO",UPPER(J1474)="TERCEIRA"),"TERCEIRA",IF(UPPER(J1474)="GPA","GPA",J1474)),IF(LEFT(D1474,1)="T","TERCEIRA","GPA"))</f>
        <v>GPA</v>
      </c>
    </row>
    <row r="1475" spans="1:11" ht="15" customHeight="1">
      <c r="A1475">
        <v>7</v>
      </c>
      <c r="B1475">
        <v>7801</v>
      </c>
      <c r="C1475" t="s">
        <v>1994</v>
      </c>
      <c r="D1475" t="s">
        <v>2740</v>
      </c>
      <c r="E1475" t="s">
        <v>2741</v>
      </c>
      <c r="F1475">
        <v>7986</v>
      </c>
      <c r="G1475">
        <v>139.29</v>
      </c>
      <c r="H1475">
        <v>57</v>
      </c>
      <c r="I1475">
        <v>0</v>
      </c>
      <c r="J1475" t="s">
        <v>128</v>
      </c>
      <c r="K1475" s="40" t="str">
        <f t="shared" si="23"/>
        <v>GPA</v>
      </c>
    </row>
    <row r="1476" spans="1:11" ht="15" customHeight="1">
      <c r="A1476">
        <v>7</v>
      </c>
      <c r="B1476">
        <v>7801</v>
      </c>
      <c r="C1476" t="s">
        <v>1994</v>
      </c>
      <c r="D1476" t="s">
        <v>2742</v>
      </c>
      <c r="E1476" t="s">
        <v>2743</v>
      </c>
      <c r="F1476">
        <v>8701</v>
      </c>
      <c r="G1476">
        <v>130.09</v>
      </c>
      <c r="H1476">
        <v>67</v>
      </c>
      <c r="I1476">
        <v>0</v>
      </c>
      <c r="J1476" t="s">
        <v>128</v>
      </c>
      <c r="K1476" s="40" t="str">
        <f t="shared" si="23"/>
        <v>GPA</v>
      </c>
    </row>
    <row r="1477" spans="1:11" ht="15" customHeight="1">
      <c r="A1477">
        <v>7</v>
      </c>
      <c r="B1477">
        <v>7801</v>
      </c>
      <c r="C1477" t="s">
        <v>1994</v>
      </c>
      <c r="D1477" t="s">
        <v>2744</v>
      </c>
      <c r="E1477" t="s">
        <v>2745</v>
      </c>
      <c r="F1477">
        <v>3304</v>
      </c>
      <c r="G1477">
        <v>117.89</v>
      </c>
      <c r="H1477">
        <v>28</v>
      </c>
      <c r="I1477">
        <v>0</v>
      </c>
      <c r="J1477" t="s">
        <v>128</v>
      </c>
      <c r="K1477" s="40" t="str">
        <f t="shared" si="23"/>
        <v>GPA</v>
      </c>
    </row>
    <row r="1478" spans="1:11" ht="15" customHeight="1">
      <c r="A1478">
        <v>7</v>
      </c>
      <c r="B1478">
        <v>7801</v>
      </c>
      <c r="C1478" t="s">
        <v>1994</v>
      </c>
      <c r="D1478" t="s">
        <v>2746</v>
      </c>
      <c r="E1478" t="s">
        <v>2747</v>
      </c>
      <c r="F1478">
        <v>1605</v>
      </c>
      <c r="G1478">
        <v>57.33</v>
      </c>
      <c r="H1478">
        <v>28</v>
      </c>
      <c r="I1478">
        <v>0</v>
      </c>
      <c r="J1478" t="s">
        <v>128</v>
      </c>
      <c r="K1478" s="40" t="str">
        <f t="shared" si="23"/>
        <v>GPA</v>
      </c>
    </row>
    <row r="1479" spans="1:11" ht="15" customHeight="1">
      <c r="A1479">
        <v>7</v>
      </c>
      <c r="B1479">
        <v>7801</v>
      </c>
      <c r="C1479" t="s">
        <v>1994</v>
      </c>
      <c r="D1479" t="s">
        <v>2748</v>
      </c>
      <c r="E1479" t="s">
        <v>2749</v>
      </c>
      <c r="F1479">
        <v>3567</v>
      </c>
      <c r="G1479">
        <v>89.88</v>
      </c>
      <c r="H1479">
        <v>40</v>
      </c>
      <c r="I1479">
        <v>0</v>
      </c>
      <c r="J1479" t="s">
        <v>128</v>
      </c>
      <c r="K1479" s="40" t="str">
        <f t="shared" si="23"/>
        <v>GPA</v>
      </c>
    </row>
    <row r="1480" spans="1:11" ht="15" customHeight="1">
      <c r="A1480">
        <v>7</v>
      </c>
      <c r="B1480">
        <v>7801</v>
      </c>
      <c r="C1480" t="s">
        <v>21</v>
      </c>
      <c r="D1480" t="s">
        <v>1310</v>
      </c>
      <c r="E1480" t="s">
        <v>1311</v>
      </c>
      <c r="F1480">
        <v>64</v>
      </c>
      <c r="G1480">
        <v>4.6500000000000004</v>
      </c>
      <c r="H1480">
        <v>14</v>
      </c>
      <c r="I1480">
        <v>0</v>
      </c>
      <c r="J1480" t="s">
        <v>128</v>
      </c>
      <c r="K1480" s="40" t="str">
        <f t="shared" si="23"/>
        <v>GPA</v>
      </c>
    </row>
    <row r="1481" spans="1:11" ht="15" customHeight="1">
      <c r="A1481">
        <v>7</v>
      </c>
      <c r="B1481">
        <v>7801</v>
      </c>
      <c r="C1481" t="s">
        <v>1994</v>
      </c>
      <c r="D1481" t="s">
        <v>1310</v>
      </c>
      <c r="E1481" t="s">
        <v>1311</v>
      </c>
      <c r="F1481">
        <v>5138</v>
      </c>
      <c r="G1481">
        <v>110.55</v>
      </c>
      <c r="H1481">
        <v>46</v>
      </c>
      <c r="I1481">
        <v>0</v>
      </c>
      <c r="J1481" t="s">
        <v>128</v>
      </c>
      <c r="K1481" s="40" t="str">
        <f t="shared" si="23"/>
        <v>GPA</v>
      </c>
    </row>
    <row r="1482" spans="1:11" ht="15" customHeight="1">
      <c r="A1482">
        <v>7</v>
      </c>
      <c r="B1482">
        <v>7801</v>
      </c>
      <c r="C1482" t="s">
        <v>1994</v>
      </c>
      <c r="D1482" t="s">
        <v>2750</v>
      </c>
      <c r="E1482" t="s">
        <v>2751</v>
      </c>
      <c r="F1482">
        <v>247</v>
      </c>
      <c r="G1482">
        <v>15.79</v>
      </c>
      <c r="H1482">
        <v>16</v>
      </c>
      <c r="I1482">
        <v>0</v>
      </c>
      <c r="J1482" t="s">
        <v>128</v>
      </c>
      <c r="K1482" s="40" t="str">
        <f t="shared" si="23"/>
        <v>GPA</v>
      </c>
    </row>
    <row r="1483" spans="1:11" ht="15" customHeight="1">
      <c r="A1483">
        <v>7</v>
      </c>
      <c r="B1483">
        <v>7801</v>
      </c>
      <c r="C1483" t="s">
        <v>1994</v>
      </c>
      <c r="D1483" t="s">
        <v>2752</v>
      </c>
      <c r="E1483" t="s">
        <v>2753</v>
      </c>
      <c r="F1483">
        <v>4999</v>
      </c>
      <c r="G1483">
        <v>138.31</v>
      </c>
      <c r="H1483">
        <v>36</v>
      </c>
      <c r="I1483">
        <v>0</v>
      </c>
      <c r="J1483" t="s">
        <v>128</v>
      </c>
      <c r="K1483" s="40" t="str">
        <f t="shared" si="23"/>
        <v>GPA</v>
      </c>
    </row>
    <row r="1484" spans="1:11" ht="15" customHeight="1">
      <c r="A1484">
        <v>7</v>
      </c>
      <c r="B1484">
        <v>7801</v>
      </c>
      <c r="C1484" t="s">
        <v>1994</v>
      </c>
      <c r="D1484" t="s">
        <v>2754</v>
      </c>
      <c r="E1484" t="s">
        <v>2755</v>
      </c>
      <c r="F1484">
        <v>221</v>
      </c>
      <c r="G1484">
        <v>10.25</v>
      </c>
      <c r="H1484">
        <v>22</v>
      </c>
      <c r="I1484">
        <v>0</v>
      </c>
      <c r="J1484" t="s">
        <v>128</v>
      </c>
      <c r="K1484" s="40" t="str">
        <f t="shared" si="23"/>
        <v>GPA</v>
      </c>
    </row>
    <row r="1485" spans="1:11" ht="15" customHeight="1">
      <c r="A1485">
        <v>7</v>
      </c>
      <c r="B1485">
        <v>7801</v>
      </c>
      <c r="C1485" t="s">
        <v>1994</v>
      </c>
      <c r="D1485" t="s">
        <v>2756</v>
      </c>
      <c r="E1485" t="s">
        <v>2757</v>
      </c>
      <c r="F1485">
        <v>1528</v>
      </c>
      <c r="G1485">
        <v>65.27</v>
      </c>
      <c r="H1485">
        <v>23</v>
      </c>
      <c r="I1485">
        <v>0</v>
      </c>
      <c r="J1485" t="s">
        <v>128</v>
      </c>
      <c r="K1485" s="40" t="str">
        <f t="shared" si="23"/>
        <v>GPA</v>
      </c>
    </row>
    <row r="1486" spans="1:11" ht="15" customHeight="1">
      <c r="A1486">
        <v>7</v>
      </c>
      <c r="B1486">
        <v>7801</v>
      </c>
      <c r="C1486" t="s">
        <v>1994</v>
      </c>
      <c r="D1486" t="s">
        <v>2758</v>
      </c>
      <c r="E1486" t="s">
        <v>2759</v>
      </c>
      <c r="F1486">
        <v>386</v>
      </c>
      <c r="G1486">
        <v>14.84</v>
      </c>
      <c r="H1486">
        <v>26</v>
      </c>
      <c r="I1486">
        <v>0</v>
      </c>
      <c r="J1486" t="s">
        <v>128</v>
      </c>
      <c r="K1486" s="40" t="str">
        <f t="shared" si="23"/>
        <v>GPA</v>
      </c>
    </row>
    <row r="1487" spans="1:11" ht="15" customHeight="1">
      <c r="A1487">
        <v>7</v>
      </c>
      <c r="B1487">
        <v>7801</v>
      </c>
      <c r="C1487" t="s">
        <v>1994</v>
      </c>
      <c r="D1487" t="s">
        <v>2760</v>
      </c>
      <c r="E1487" t="s">
        <v>2761</v>
      </c>
      <c r="F1487">
        <v>4640</v>
      </c>
      <c r="G1487">
        <v>118.18</v>
      </c>
      <c r="H1487">
        <v>39</v>
      </c>
      <c r="I1487">
        <v>0</v>
      </c>
      <c r="J1487" t="s">
        <v>128</v>
      </c>
      <c r="K1487" s="40" t="str">
        <f t="shared" si="23"/>
        <v>GPA</v>
      </c>
    </row>
    <row r="1488" spans="1:11" ht="15" customHeight="1">
      <c r="A1488">
        <v>7</v>
      </c>
      <c r="B1488">
        <v>7801</v>
      </c>
      <c r="C1488" t="s">
        <v>1994</v>
      </c>
      <c r="D1488" t="s">
        <v>2762</v>
      </c>
      <c r="E1488" t="s">
        <v>2763</v>
      </c>
      <c r="F1488">
        <v>584</v>
      </c>
      <c r="G1488">
        <v>15.09</v>
      </c>
      <c r="H1488">
        <v>39</v>
      </c>
      <c r="I1488">
        <v>0</v>
      </c>
      <c r="J1488" t="s">
        <v>128</v>
      </c>
      <c r="K1488" s="40" t="str">
        <f t="shared" si="23"/>
        <v>GPA</v>
      </c>
    </row>
    <row r="1489" spans="1:11" ht="15" customHeight="1">
      <c r="A1489">
        <v>7</v>
      </c>
      <c r="B1489">
        <v>7801</v>
      </c>
      <c r="C1489" t="s">
        <v>1994</v>
      </c>
      <c r="D1489" t="s">
        <v>2764</v>
      </c>
      <c r="E1489" t="s">
        <v>2765</v>
      </c>
      <c r="F1489">
        <v>804</v>
      </c>
      <c r="G1489">
        <v>13.73</v>
      </c>
      <c r="H1489">
        <v>59</v>
      </c>
      <c r="I1489">
        <v>0</v>
      </c>
      <c r="J1489" t="s">
        <v>128</v>
      </c>
      <c r="K1489" s="40" t="str">
        <f t="shared" si="23"/>
        <v>GPA</v>
      </c>
    </row>
    <row r="1490" spans="1:11" ht="15" customHeight="1">
      <c r="A1490">
        <v>7</v>
      </c>
      <c r="B1490">
        <v>7801</v>
      </c>
      <c r="C1490" t="s">
        <v>1994</v>
      </c>
      <c r="D1490" t="s">
        <v>2766</v>
      </c>
      <c r="E1490" t="s">
        <v>2767</v>
      </c>
      <c r="F1490">
        <v>1995</v>
      </c>
      <c r="G1490">
        <v>62.43</v>
      </c>
      <c r="H1490">
        <v>32</v>
      </c>
      <c r="I1490">
        <v>0</v>
      </c>
      <c r="J1490" t="s">
        <v>128</v>
      </c>
      <c r="K1490" s="40" t="str">
        <f t="shared" si="23"/>
        <v>GPA</v>
      </c>
    </row>
    <row r="1491" spans="1:11" ht="15" customHeight="1">
      <c r="A1491">
        <v>7</v>
      </c>
      <c r="B1491">
        <v>7801</v>
      </c>
      <c r="C1491" t="s">
        <v>1994</v>
      </c>
      <c r="D1491" t="s">
        <v>2768</v>
      </c>
      <c r="E1491" t="s">
        <v>2769</v>
      </c>
      <c r="F1491">
        <v>2566</v>
      </c>
      <c r="G1491">
        <v>72.17</v>
      </c>
      <c r="H1491">
        <v>36</v>
      </c>
      <c r="I1491">
        <v>0</v>
      </c>
      <c r="J1491" t="s">
        <v>128</v>
      </c>
      <c r="K1491" s="40" t="str">
        <f t="shared" si="23"/>
        <v>GPA</v>
      </c>
    </row>
    <row r="1492" spans="1:11" ht="15" customHeight="1">
      <c r="A1492">
        <v>7</v>
      </c>
      <c r="B1492">
        <v>7801</v>
      </c>
      <c r="C1492" t="s">
        <v>1994</v>
      </c>
      <c r="D1492" t="s">
        <v>2770</v>
      </c>
      <c r="E1492" t="s">
        <v>2771</v>
      </c>
      <c r="F1492">
        <v>1021</v>
      </c>
      <c r="G1492">
        <v>24.35</v>
      </c>
      <c r="H1492">
        <v>42</v>
      </c>
      <c r="I1492">
        <v>0</v>
      </c>
      <c r="J1492" t="s">
        <v>128</v>
      </c>
      <c r="K1492" s="40" t="str">
        <f t="shared" si="23"/>
        <v>GPA</v>
      </c>
    </row>
    <row r="1493" spans="1:11" ht="15" customHeight="1">
      <c r="A1493">
        <v>7</v>
      </c>
      <c r="B1493">
        <v>7801</v>
      </c>
      <c r="C1493" t="s">
        <v>1994</v>
      </c>
      <c r="D1493" t="s">
        <v>2772</v>
      </c>
      <c r="E1493" t="s">
        <v>2773</v>
      </c>
      <c r="F1493">
        <v>1934</v>
      </c>
      <c r="G1493">
        <v>62.19</v>
      </c>
      <c r="H1493">
        <v>31</v>
      </c>
      <c r="I1493">
        <v>0</v>
      </c>
      <c r="J1493" t="s">
        <v>128</v>
      </c>
      <c r="K1493" s="40" t="str">
        <f t="shared" si="23"/>
        <v>GPA</v>
      </c>
    </row>
    <row r="1494" spans="1:11" ht="15" customHeight="1">
      <c r="A1494">
        <v>7</v>
      </c>
      <c r="B1494">
        <v>7801</v>
      </c>
      <c r="C1494" t="s">
        <v>1994</v>
      </c>
      <c r="D1494" t="s">
        <v>2774</v>
      </c>
      <c r="E1494" t="s">
        <v>2775</v>
      </c>
      <c r="F1494">
        <v>2387</v>
      </c>
      <c r="G1494">
        <v>80.930000000000007</v>
      </c>
      <c r="H1494">
        <v>29</v>
      </c>
      <c r="I1494">
        <v>0</v>
      </c>
      <c r="J1494" t="s">
        <v>128</v>
      </c>
      <c r="K1494" s="40" t="str">
        <f t="shared" si="23"/>
        <v>GPA</v>
      </c>
    </row>
    <row r="1495" spans="1:11" ht="15" customHeight="1">
      <c r="A1495">
        <v>7</v>
      </c>
      <c r="B1495">
        <v>7801</v>
      </c>
      <c r="C1495" t="s">
        <v>1994</v>
      </c>
      <c r="D1495" t="s">
        <v>2776</v>
      </c>
      <c r="E1495" t="s">
        <v>2777</v>
      </c>
      <c r="F1495">
        <v>896</v>
      </c>
      <c r="G1495">
        <v>25.65</v>
      </c>
      <c r="H1495">
        <v>35</v>
      </c>
      <c r="I1495">
        <v>0</v>
      </c>
      <c r="J1495" t="s">
        <v>128</v>
      </c>
      <c r="K1495" s="40" t="str">
        <f t="shared" si="23"/>
        <v>GPA</v>
      </c>
    </row>
    <row r="1496" spans="1:11" ht="15" customHeight="1">
      <c r="A1496">
        <v>7</v>
      </c>
      <c r="B1496">
        <v>7801</v>
      </c>
      <c r="C1496" t="s">
        <v>1994</v>
      </c>
      <c r="D1496" t="s">
        <v>2778</v>
      </c>
      <c r="E1496" t="s">
        <v>2779</v>
      </c>
      <c r="F1496">
        <v>1984</v>
      </c>
      <c r="G1496">
        <v>78.39</v>
      </c>
      <c r="H1496">
        <v>25</v>
      </c>
      <c r="I1496">
        <v>0</v>
      </c>
      <c r="J1496" t="s">
        <v>128</v>
      </c>
      <c r="K1496" s="40" t="str">
        <f t="shared" si="23"/>
        <v>GPA</v>
      </c>
    </row>
    <row r="1497" spans="1:11" ht="15" customHeight="1">
      <c r="A1497">
        <v>7</v>
      </c>
      <c r="B1497">
        <v>7801</v>
      </c>
      <c r="C1497" t="s">
        <v>1994</v>
      </c>
      <c r="D1497" t="s">
        <v>2780</v>
      </c>
      <c r="E1497" t="s">
        <v>2781</v>
      </c>
      <c r="F1497">
        <v>1286</v>
      </c>
      <c r="G1497">
        <v>52.58</v>
      </c>
      <c r="H1497">
        <v>24</v>
      </c>
      <c r="I1497">
        <v>0</v>
      </c>
      <c r="J1497" t="s">
        <v>128</v>
      </c>
      <c r="K1497" s="40" t="str">
        <f t="shared" si="23"/>
        <v>GPA</v>
      </c>
    </row>
    <row r="1498" spans="1:11" ht="15" customHeight="1">
      <c r="A1498">
        <v>7</v>
      </c>
      <c r="B1498">
        <v>7801</v>
      </c>
      <c r="C1498" t="s">
        <v>1994</v>
      </c>
      <c r="D1498" t="s">
        <v>2782</v>
      </c>
      <c r="E1498" t="s">
        <v>2783</v>
      </c>
      <c r="F1498">
        <v>2285</v>
      </c>
      <c r="G1498">
        <v>73.66</v>
      </c>
      <c r="H1498">
        <v>31</v>
      </c>
      <c r="I1498">
        <v>0</v>
      </c>
      <c r="J1498" t="s">
        <v>128</v>
      </c>
      <c r="K1498" s="40" t="str">
        <f t="shared" si="23"/>
        <v>GPA</v>
      </c>
    </row>
    <row r="1499" spans="1:11" ht="15" customHeight="1">
      <c r="A1499">
        <v>7</v>
      </c>
      <c r="B1499">
        <v>7801</v>
      </c>
      <c r="C1499" t="s">
        <v>1994</v>
      </c>
      <c r="D1499" t="s">
        <v>2784</v>
      </c>
      <c r="E1499" t="s">
        <v>2785</v>
      </c>
      <c r="F1499">
        <v>1851</v>
      </c>
      <c r="G1499">
        <v>70.989999999999995</v>
      </c>
      <c r="H1499">
        <v>26</v>
      </c>
      <c r="I1499">
        <v>0</v>
      </c>
      <c r="J1499" t="s">
        <v>128</v>
      </c>
      <c r="K1499" s="40" t="str">
        <f t="shared" si="23"/>
        <v>GPA</v>
      </c>
    </row>
    <row r="1500" spans="1:11" ht="15" customHeight="1">
      <c r="A1500">
        <v>7</v>
      </c>
      <c r="B1500">
        <v>7801</v>
      </c>
      <c r="C1500" t="s">
        <v>1994</v>
      </c>
      <c r="D1500" t="s">
        <v>2786</v>
      </c>
      <c r="E1500" t="s">
        <v>2787</v>
      </c>
      <c r="F1500">
        <v>1108</v>
      </c>
      <c r="G1500">
        <v>64.14</v>
      </c>
      <c r="H1500">
        <v>17</v>
      </c>
      <c r="I1500">
        <v>0</v>
      </c>
      <c r="J1500" t="s">
        <v>128</v>
      </c>
      <c r="K1500" s="40" t="str">
        <f t="shared" si="23"/>
        <v>GPA</v>
      </c>
    </row>
    <row r="1501" spans="1:11" ht="15" customHeight="1">
      <c r="A1501">
        <v>7</v>
      </c>
      <c r="B1501">
        <v>7801</v>
      </c>
      <c r="C1501" t="s">
        <v>22</v>
      </c>
      <c r="D1501" t="s">
        <v>1312</v>
      </c>
      <c r="E1501" t="s">
        <v>1313</v>
      </c>
      <c r="F1501">
        <v>100</v>
      </c>
      <c r="G1501">
        <v>19.09</v>
      </c>
      <c r="H1501">
        <v>5</v>
      </c>
      <c r="I1501">
        <v>0</v>
      </c>
      <c r="J1501" t="s">
        <v>128</v>
      </c>
      <c r="K1501" s="40" t="str">
        <f t="shared" si="23"/>
        <v>GPA</v>
      </c>
    </row>
    <row r="1502" spans="1:11" ht="15" customHeight="1">
      <c r="A1502">
        <v>7</v>
      </c>
      <c r="B1502">
        <v>7801</v>
      </c>
      <c r="C1502" t="s">
        <v>1994</v>
      </c>
      <c r="D1502" t="s">
        <v>2788</v>
      </c>
      <c r="E1502" t="s">
        <v>2789</v>
      </c>
      <c r="F1502">
        <v>72</v>
      </c>
      <c r="G1502">
        <v>6.62</v>
      </c>
      <c r="H1502">
        <v>11</v>
      </c>
      <c r="I1502">
        <v>0</v>
      </c>
      <c r="J1502" t="s">
        <v>128</v>
      </c>
      <c r="K1502" s="40" t="str">
        <f t="shared" si="23"/>
        <v>GPA</v>
      </c>
    </row>
    <row r="1503" spans="1:11" ht="15" customHeight="1">
      <c r="A1503">
        <v>7</v>
      </c>
      <c r="B1503">
        <v>7801</v>
      </c>
      <c r="C1503" t="s">
        <v>1994</v>
      </c>
      <c r="D1503" t="s">
        <v>2790</v>
      </c>
      <c r="E1503" t="s">
        <v>2791</v>
      </c>
      <c r="F1503">
        <v>128</v>
      </c>
      <c r="G1503">
        <v>6.37</v>
      </c>
      <c r="H1503">
        <v>20</v>
      </c>
      <c r="I1503">
        <v>0</v>
      </c>
      <c r="J1503" t="s">
        <v>128</v>
      </c>
      <c r="K1503" s="40" t="str">
        <f t="shared" si="23"/>
        <v>GPA</v>
      </c>
    </row>
    <row r="1504" spans="1:11" ht="15" customHeight="1">
      <c r="A1504">
        <v>7</v>
      </c>
      <c r="B1504">
        <v>7801</v>
      </c>
      <c r="C1504" t="s">
        <v>1994</v>
      </c>
      <c r="D1504" t="s">
        <v>2792</v>
      </c>
      <c r="E1504" t="s">
        <v>2793</v>
      </c>
      <c r="F1504">
        <v>125</v>
      </c>
      <c r="G1504">
        <v>6.41</v>
      </c>
      <c r="H1504">
        <v>20</v>
      </c>
      <c r="I1504">
        <v>0</v>
      </c>
      <c r="J1504" t="s">
        <v>128</v>
      </c>
      <c r="K1504" s="40" t="str">
        <f t="shared" si="23"/>
        <v>GPA</v>
      </c>
    </row>
    <row r="1505" spans="1:11" ht="15" customHeight="1">
      <c r="A1505">
        <v>7</v>
      </c>
      <c r="B1505">
        <v>7801</v>
      </c>
      <c r="C1505" t="s">
        <v>1994</v>
      </c>
      <c r="D1505" t="s">
        <v>2794</v>
      </c>
      <c r="E1505" t="s">
        <v>2795</v>
      </c>
      <c r="F1505">
        <v>263</v>
      </c>
      <c r="G1505">
        <v>5.41</v>
      </c>
      <c r="H1505">
        <v>49</v>
      </c>
      <c r="I1505">
        <v>0</v>
      </c>
      <c r="J1505" t="s">
        <v>128</v>
      </c>
      <c r="K1505" s="40" t="str">
        <f t="shared" si="23"/>
        <v>GPA</v>
      </c>
    </row>
    <row r="1506" spans="1:11" ht="15" customHeight="1">
      <c r="A1506">
        <v>7</v>
      </c>
      <c r="B1506">
        <v>7801</v>
      </c>
      <c r="C1506" t="s">
        <v>1994</v>
      </c>
      <c r="D1506" t="s">
        <v>2796</v>
      </c>
      <c r="E1506" t="s">
        <v>2797</v>
      </c>
      <c r="F1506">
        <v>387</v>
      </c>
      <c r="G1506">
        <v>18.16</v>
      </c>
      <c r="H1506">
        <v>21</v>
      </c>
      <c r="I1506">
        <v>0</v>
      </c>
      <c r="J1506" t="s">
        <v>128</v>
      </c>
      <c r="K1506" s="40" t="str">
        <f t="shared" si="23"/>
        <v>GPA</v>
      </c>
    </row>
    <row r="1507" spans="1:11" ht="15" customHeight="1">
      <c r="A1507">
        <v>7</v>
      </c>
      <c r="B1507">
        <v>7801</v>
      </c>
      <c r="C1507" t="s">
        <v>1994</v>
      </c>
      <c r="D1507" t="s">
        <v>2798</v>
      </c>
      <c r="E1507" t="s">
        <v>2799</v>
      </c>
      <c r="F1507">
        <v>358</v>
      </c>
      <c r="G1507">
        <v>12.11</v>
      </c>
      <c r="H1507">
        <v>30</v>
      </c>
      <c r="I1507">
        <v>0</v>
      </c>
      <c r="J1507" t="s">
        <v>128</v>
      </c>
      <c r="K1507" s="40" t="str">
        <f t="shared" si="23"/>
        <v>GPA</v>
      </c>
    </row>
    <row r="1508" spans="1:11" ht="15" customHeight="1">
      <c r="A1508">
        <v>7</v>
      </c>
      <c r="B1508">
        <v>7801</v>
      </c>
      <c r="C1508" t="s">
        <v>1994</v>
      </c>
      <c r="D1508" t="s">
        <v>2800</v>
      </c>
      <c r="E1508" t="s">
        <v>2801</v>
      </c>
      <c r="F1508">
        <v>210</v>
      </c>
      <c r="G1508">
        <v>7.91</v>
      </c>
      <c r="H1508">
        <v>27</v>
      </c>
      <c r="I1508">
        <v>0</v>
      </c>
      <c r="J1508" t="s">
        <v>128</v>
      </c>
      <c r="K1508" s="40" t="str">
        <f t="shared" si="23"/>
        <v>GPA</v>
      </c>
    </row>
    <row r="1509" spans="1:11" ht="15" customHeight="1">
      <c r="A1509">
        <v>7</v>
      </c>
      <c r="B1509">
        <v>7801</v>
      </c>
      <c r="C1509" t="s">
        <v>1994</v>
      </c>
      <c r="D1509" t="s">
        <v>2802</v>
      </c>
      <c r="E1509" t="s">
        <v>2803</v>
      </c>
      <c r="F1509">
        <v>714</v>
      </c>
      <c r="G1509">
        <v>25.24</v>
      </c>
      <c r="H1509">
        <v>28</v>
      </c>
      <c r="I1509">
        <v>0</v>
      </c>
      <c r="J1509" t="s">
        <v>128</v>
      </c>
      <c r="K1509" s="40" t="str">
        <f t="shared" si="23"/>
        <v>GPA</v>
      </c>
    </row>
    <row r="1510" spans="1:11" ht="15" customHeight="1">
      <c r="A1510">
        <v>7</v>
      </c>
      <c r="B1510">
        <v>7801</v>
      </c>
      <c r="C1510" t="s">
        <v>1994</v>
      </c>
      <c r="D1510" t="s">
        <v>2804</v>
      </c>
      <c r="E1510" t="s">
        <v>2805</v>
      </c>
      <c r="F1510">
        <v>417</v>
      </c>
      <c r="G1510">
        <v>10.220000000000001</v>
      </c>
      <c r="H1510">
        <v>41</v>
      </c>
      <c r="I1510">
        <v>0</v>
      </c>
      <c r="J1510" t="s">
        <v>128</v>
      </c>
      <c r="K1510" s="40" t="str">
        <f t="shared" si="23"/>
        <v>GPA</v>
      </c>
    </row>
    <row r="1511" spans="1:11" ht="15" customHeight="1">
      <c r="A1511">
        <v>7</v>
      </c>
      <c r="B1511">
        <v>7801</v>
      </c>
      <c r="C1511" t="s">
        <v>1994</v>
      </c>
      <c r="D1511" t="s">
        <v>2806</v>
      </c>
      <c r="E1511" t="s">
        <v>2807</v>
      </c>
      <c r="F1511">
        <v>1127</v>
      </c>
      <c r="G1511">
        <v>29.14</v>
      </c>
      <c r="H1511">
        <v>39</v>
      </c>
      <c r="I1511">
        <v>0</v>
      </c>
      <c r="J1511" t="s">
        <v>128</v>
      </c>
      <c r="K1511" s="40" t="str">
        <f t="shared" si="23"/>
        <v>GPA</v>
      </c>
    </row>
    <row r="1512" spans="1:11" ht="15" customHeight="1">
      <c r="A1512">
        <v>7</v>
      </c>
      <c r="B1512">
        <v>7801</v>
      </c>
      <c r="C1512" t="s">
        <v>1994</v>
      </c>
      <c r="D1512" t="s">
        <v>2808</v>
      </c>
      <c r="E1512" t="s">
        <v>2809</v>
      </c>
      <c r="F1512">
        <v>83</v>
      </c>
      <c r="G1512">
        <v>5.85</v>
      </c>
      <c r="H1512">
        <v>14</v>
      </c>
      <c r="I1512">
        <v>0</v>
      </c>
      <c r="J1512" t="s">
        <v>128</v>
      </c>
      <c r="K1512" s="40" t="str">
        <f t="shared" si="23"/>
        <v>GPA</v>
      </c>
    </row>
    <row r="1513" spans="1:11" ht="15" customHeight="1">
      <c r="A1513">
        <v>7</v>
      </c>
      <c r="B1513">
        <v>7801</v>
      </c>
      <c r="C1513" t="s">
        <v>1994</v>
      </c>
      <c r="D1513" t="s">
        <v>2810</v>
      </c>
      <c r="E1513" t="s">
        <v>2811</v>
      </c>
      <c r="F1513">
        <v>697</v>
      </c>
      <c r="G1513">
        <v>26.27</v>
      </c>
      <c r="H1513">
        <v>27</v>
      </c>
      <c r="I1513">
        <v>0</v>
      </c>
      <c r="J1513" t="s">
        <v>128</v>
      </c>
      <c r="K1513" s="40" t="str">
        <f t="shared" si="23"/>
        <v>GPA</v>
      </c>
    </row>
    <row r="1514" spans="1:11" ht="15" customHeight="1">
      <c r="A1514">
        <v>7</v>
      </c>
      <c r="B1514">
        <v>7801</v>
      </c>
      <c r="C1514" t="s">
        <v>1994</v>
      </c>
      <c r="D1514" t="s">
        <v>2812</v>
      </c>
      <c r="E1514" t="s">
        <v>2813</v>
      </c>
      <c r="F1514">
        <v>158</v>
      </c>
      <c r="G1514">
        <v>9.31</v>
      </c>
      <c r="H1514">
        <v>17</v>
      </c>
      <c r="I1514">
        <v>0</v>
      </c>
      <c r="J1514" t="s">
        <v>128</v>
      </c>
      <c r="K1514" s="40" t="str">
        <f t="shared" si="23"/>
        <v>GPA</v>
      </c>
    </row>
    <row r="1515" spans="1:11" ht="15" customHeight="1">
      <c r="A1515">
        <v>7</v>
      </c>
      <c r="B1515">
        <v>7801</v>
      </c>
      <c r="C1515" t="s">
        <v>1994</v>
      </c>
      <c r="D1515" t="s">
        <v>2814</v>
      </c>
      <c r="E1515" t="s">
        <v>2815</v>
      </c>
      <c r="F1515">
        <v>403</v>
      </c>
      <c r="G1515">
        <v>23</v>
      </c>
      <c r="H1515">
        <v>18</v>
      </c>
      <c r="I1515">
        <v>0</v>
      </c>
      <c r="J1515" t="s">
        <v>128</v>
      </c>
      <c r="K1515" s="40" t="str">
        <f t="shared" si="23"/>
        <v>GPA</v>
      </c>
    </row>
    <row r="1516" spans="1:11" ht="15" customHeight="1">
      <c r="A1516">
        <v>7</v>
      </c>
      <c r="B1516">
        <v>7801</v>
      </c>
      <c r="C1516" t="s">
        <v>1994</v>
      </c>
      <c r="D1516" t="s">
        <v>2816</v>
      </c>
      <c r="E1516" t="s">
        <v>2817</v>
      </c>
      <c r="F1516">
        <v>767</v>
      </c>
      <c r="G1516">
        <v>24.49</v>
      </c>
      <c r="H1516">
        <v>31</v>
      </c>
      <c r="I1516">
        <v>0</v>
      </c>
      <c r="J1516" t="s">
        <v>128</v>
      </c>
      <c r="K1516" s="40" t="str">
        <f t="shared" si="23"/>
        <v>GPA</v>
      </c>
    </row>
    <row r="1517" spans="1:11" ht="15" customHeight="1">
      <c r="A1517">
        <v>7</v>
      </c>
      <c r="B1517">
        <v>7801</v>
      </c>
      <c r="C1517" t="s">
        <v>1994</v>
      </c>
      <c r="D1517" t="s">
        <v>2818</v>
      </c>
      <c r="E1517" t="s">
        <v>2819</v>
      </c>
      <c r="F1517">
        <v>341</v>
      </c>
      <c r="G1517">
        <v>5.72</v>
      </c>
      <c r="H1517">
        <v>60</v>
      </c>
      <c r="I1517">
        <v>0</v>
      </c>
      <c r="J1517" t="s">
        <v>128</v>
      </c>
      <c r="K1517" s="40" t="str">
        <f t="shared" si="23"/>
        <v>GPA</v>
      </c>
    </row>
    <row r="1518" spans="1:11" ht="15" customHeight="1">
      <c r="A1518">
        <v>7</v>
      </c>
      <c r="B1518">
        <v>7801</v>
      </c>
      <c r="C1518" t="s">
        <v>1994</v>
      </c>
      <c r="D1518" t="s">
        <v>2820</v>
      </c>
      <c r="E1518" t="s">
        <v>2821</v>
      </c>
      <c r="F1518">
        <v>20</v>
      </c>
      <c r="G1518">
        <v>2.83</v>
      </c>
      <c r="H1518">
        <v>7</v>
      </c>
      <c r="I1518">
        <v>0</v>
      </c>
      <c r="J1518" t="s">
        <v>128</v>
      </c>
      <c r="K1518" s="40" t="str">
        <f t="shared" si="23"/>
        <v>GPA</v>
      </c>
    </row>
    <row r="1519" spans="1:11" ht="15" customHeight="1">
      <c r="A1519">
        <v>7</v>
      </c>
      <c r="B1519">
        <v>7801</v>
      </c>
      <c r="C1519" t="s">
        <v>1994</v>
      </c>
      <c r="D1519" t="s">
        <v>2822</v>
      </c>
      <c r="E1519" t="s">
        <v>2823</v>
      </c>
      <c r="F1519">
        <v>305</v>
      </c>
      <c r="G1519">
        <v>5.84</v>
      </c>
      <c r="H1519">
        <v>52</v>
      </c>
      <c r="I1519">
        <v>0</v>
      </c>
      <c r="J1519" t="s">
        <v>128</v>
      </c>
      <c r="K1519" s="40" t="str">
        <f t="shared" si="23"/>
        <v>GPA</v>
      </c>
    </row>
    <row r="1520" spans="1:11" ht="15" customHeight="1">
      <c r="A1520">
        <v>7</v>
      </c>
      <c r="B1520">
        <v>7801</v>
      </c>
      <c r="C1520" t="s">
        <v>1994</v>
      </c>
      <c r="D1520" t="s">
        <v>2824</v>
      </c>
      <c r="E1520" t="s">
        <v>2825</v>
      </c>
      <c r="F1520">
        <v>240</v>
      </c>
      <c r="G1520">
        <v>4.95</v>
      </c>
      <c r="H1520">
        <v>48</v>
      </c>
      <c r="I1520">
        <v>0</v>
      </c>
      <c r="J1520" t="s">
        <v>128</v>
      </c>
      <c r="K1520" s="40" t="str">
        <f t="shared" si="23"/>
        <v>GPA</v>
      </c>
    </row>
    <row r="1521" spans="1:11" ht="15" customHeight="1">
      <c r="A1521">
        <v>7</v>
      </c>
      <c r="B1521">
        <v>7801</v>
      </c>
      <c r="C1521" t="s">
        <v>1994</v>
      </c>
      <c r="D1521" t="s">
        <v>2826</v>
      </c>
      <c r="E1521" t="s">
        <v>2827</v>
      </c>
      <c r="F1521">
        <v>354</v>
      </c>
      <c r="G1521">
        <v>6.23</v>
      </c>
      <c r="H1521">
        <v>57</v>
      </c>
      <c r="I1521">
        <v>0</v>
      </c>
      <c r="J1521" t="s">
        <v>128</v>
      </c>
      <c r="K1521" s="40" t="str">
        <f t="shared" si="23"/>
        <v>GPA</v>
      </c>
    </row>
    <row r="1522" spans="1:11" ht="15" customHeight="1">
      <c r="A1522">
        <v>7</v>
      </c>
      <c r="B1522">
        <v>7801</v>
      </c>
      <c r="C1522" t="s">
        <v>1994</v>
      </c>
      <c r="D1522" t="s">
        <v>2828</v>
      </c>
      <c r="E1522" t="s">
        <v>2829</v>
      </c>
      <c r="F1522">
        <v>146</v>
      </c>
      <c r="G1522">
        <v>6.23</v>
      </c>
      <c r="H1522">
        <v>23</v>
      </c>
      <c r="I1522">
        <v>0</v>
      </c>
      <c r="J1522" t="s">
        <v>128</v>
      </c>
      <c r="K1522" s="40" t="str">
        <f t="shared" si="23"/>
        <v>GPA</v>
      </c>
    </row>
    <row r="1523" spans="1:11" ht="15" customHeight="1">
      <c r="A1523">
        <v>7</v>
      </c>
      <c r="B1523">
        <v>7801</v>
      </c>
      <c r="C1523" t="s">
        <v>1994</v>
      </c>
      <c r="D1523" t="s">
        <v>2830</v>
      </c>
      <c r="E1523" t="s">
        <v>2831</v>
      </c>
      <c r="F1523">
        <v>105</v>
      </c>
      <c r="G1523">
        <v>6.51</v>
      </c>
      <c r="H1523">
        <v>16</v>
      </c>
      <c r="I1523">
        <v>0</v>
      </c>
      <c r="J1523" t="s">
        <v>128</v>
      </c>
      <c r="K1523" s="40" t="str">
        <f t="shared" si="23"/>
        <v>GPA</v>
      </c>
    </row>
    <row r="1524" spans="1:11" ht="15" customHeight="1">
      <c r="A1524">
        <v>7</v>
      </c>
      <c r="B1524">
        <v>7801</v>
      </c>
      <c r="C1524" t="s">
        <v>21</v>
      </c>
      <c r="D1524" t="s">
        <v>1314</v>
      </c>
      <c r="E1524" t="s">
        <v>1315</v>
      </c>
      <c r="F1524">
        <v>179</v>
      </c>
      <c r="G1524">
        <v>40.119999999999997</v>
      </c>
      <c r="H1524">
        <v>4</v>
      </c>
      <c r="I1524">
        <v>0</v>
      </c>
      <c r="J1524" t="s">
        <v>128</v>
      </c>
      <c r="K1524" s="40" t="str">
        <f t="shared" si="23"/>
        <v>GPA</v>
      </c>
    </row>
    <row r="1525" spans="1:11" ht="15" customHeight="1">
      <c r="A1525">
        <v>7</v>
      </c>
      <c r="B1525">
        <v>7801</v>
      </c>
      <c r="C1525" t="s">
        <v>21</v>
      </c>
      <c r="D1525" t="s">
        <v>1316</v>
      </c>
      <c r="E1525" t="s">
        <v>1317</v>
      </c>
      <c r="F1525">
        <v>585</v>
      </c>
      <c r="G1525">
        <v>45.88</v>
      </c>
      <c r="H1525">
        <v>13</v>
      </c>
      <c r="I1525">
        <v>0</v>
      </c>
      <c r="J1525" t="s">
        <v>128</v>
      </c>
      <c r="K1525" s="40" t="str">
        <f t="shared" si="23"/>
        <v>GPA</v>
      </c>
    </row>
    <row r="1526" spans="1:11" ht="15" customHeight="1">
      <c r="A1526">
        <v>7</v>
      </c>
      <c r="B1526">
        <v>7801</v>
      </c>
      <c r="C1526" t="s">
        <v>20</v>
      </c>
      <c r="D1526" t="s">
        <v>1316</v>
      </c>
      <c r="E1526" t="s">
        <v>1317</v>
      </c>
      <c r="F1526">
        <v>1601</v>
      </c>
      <c r="G1526">
        <v>100.43</v>
      </c>
      <c r="H1526">
        <v>16</v>
      </c>
      <c r="I1526">
        <v>0</v>
      </c>
      <c r="J1526" t="s">
        <v>128</v>
      </c>
      <c r="K1526" s="40" t="str">
        <f t="shared" si="23"/>
        <v>GPA</v>
      </c>
    </row>
    <row r="1527" spans="1:11" ht="15" customHeight="1">
      <c r="A1527">
        <v>7</v>
      </c>
      <c r="B1527">
        <v>7801</v>
      </c>
      <c r="C1527" t="s">
        <v>19</v>
      </c>
      <c r="D1527" t="s">
        <v>1318</v>
      </c>
      <c r="E1527" t="s">
        <v>1319</v>
      </c>
      <c r="F1527">
        <v>131</v>
      </c>
      <c r="G1527">
        <v>9.92</v>
      </c>
      <c r="H1527">
        <v>13</v>
      </c>
      <c r="I1527">
        <v>0</v>
      </c>
      <c r="J1527" t="s">
        <v>128</v>
      </c>
      <c r="K1527" s="40" t="str">
        <f t="shared" si="23"/>
        <v>GPA</v>
      </c>
    </row>
    <row r="1528" spans="1:11" ht="15" customHeight="1">
      <c r="A1528">
        <v>7</v>
      </c>
      <c r="B1528">
        <v>7801</v>
      </c>
      <c r="C1528" t="s">
        <v>1994</v>
      </c>
      <c r="D1528" t="s">
        <v>1318</v>
      </c>
      <c r="E1528" t="s">
        <v>1319</v>
      </c>
      <c r="F1528">
        <v>155</v>
      </c>
      <c r="G1528">
        <v>1.06</v>
      </c>
      <c r="H1528">
        <v>146</v>
      </c>
      <c r="I1528">
        <v>0</v>
      </c>
      <c r="J1528" t="s">
        <v>128</v>
      </c>
      <c r="K1528" s="40" t="str">
        <f t="shared" si="23"/>
        <v>GPA</v>
      </c>
    </row>
    <row r="1529" spans="1:11" ht="15" customHeight="1">
      <c r="A1529">
        <v>7</v>
      </c>
      <c r="B1529">
        <v>7801</v>
      </c>
      <c r="C1529" t="s">
        <v>22</v>
      </c>
      <c r="D1529" t="s">
        <v>1320</v>
      </c>
      <c r="E1529" t="s">
        <v>1321</v>
      </c>
      <c r="F1529">
        <v>1276</v>
      </c>
      <c r="G1529">
        <v>118.48</v>
      </c>
      <c r="H1529">
        <v>11</v>
      </c>
      <c r="I1529">
        <v>0</v>
      </c>
      <c r="J1529" t="s">
        <v>128</v>
      </c>
      <c r="K1529" s="40" t="str">
        <f t="shared" si="23"/>
        <v>GPA</v>
      </c>
    </row>
    <row r="1530" spans="1:11" ht="15" customHeight="1">
      <c r="A1530">
        <v>7</v>
      </c>
      <c r="B1530">
        <v>7801</v>
      </c>
      <c r="C1530" t="s">
        <v>22</v>
      </c>
      <c r="D1530" t="s">
        <v>1322</v>
      </c>
      <c r="E1530" t="s">
        <v>1323</v>
      </c>
      <c r="F1530">
        <v>2196</v>
      </c>
      <c r="G1530">
        <v>165.26</v>
      </c>
      <c r="H1530">
        <v>13</v>
      </c>
      <c r="I1530">
        <v>0</v>
      </c>
      <c r="J1530" t="s">
        <v>128</v>
      </c>
      <c r="K1530" s="40" t="str">
        <f t="shared" si="23"/>
        <v>GPA</v>
      </c>
    </row>
    <row r="1531" spans="1:11" ht="15" customHeight="1">
      <c r="A1531">
        <v>7</v>
      </c>
      <c r="B1531">
        <v>7801</v>
      </c>
      <c r="C1531" t="s">
        <v>20</v>
      </c>
      <c r="D1531" t="s">
        <v>1324</v>
      </c>
      <c r="E1531" t="s">
        <v>1325</v>
      </c>
      <c r="F1531">
        <v>2368</v>
      </c>
      <c r="G1531">
        <v>80.27</v>
      </c>
      <c r="H1531">
        <v>30</v>
      </c>
      <c r="I1531">
        <v>0</v>
      </c>
      <c r="J1531" t="s">
        <v>128</v>
      </c>
      <c r="K1531" s="40" t="str">
        <f t="shared" si="23"/>
        <v>GPA</v>
      </c>
    </row>
    <row r="1532" spans="1:11" ht="15" customHeight="1">
      <c r="A1532">
        <v>7</v>
      </c>
      <c r="B1532">
        <v>7801</v>
      </c>
      <c r="C1532" t="s">
        <v>1994</v>
      </c>
      <c r="D1532" t="s">
        <v>2832</v>
      </c>
      <c r="E1532" t="s">
        <v>2833</v>
      </c>
      <c r="F1532">
        <v>11458</v>
      </c>
      <c r="G1532">
        <v>128.72</v>
      </c>
      <c r="H1532">
        <v>89</v>
      </c>
      <c r="I1532">
        <v>0</v>
      </c>
      <c r="J1532" t="s">
        <v>128</v>
      </c>
      <c r="K1532" s="40" t="str">
        <f t="shared" si="23"/>
        <v>GPA</v>
      </c>
    </row>
    <row r="1533" spans="1:11" ht="15" customHeight="1">
      <c r="A1533">
        <v>7</v>
      </c>
      <c r="B1533">
        <v>7801</v>
      </c>
      <c r="C1533" t="s">
        <v>22</v>
      </c>
      <c r="D1533" t="s">
        <v>1326</v>
      </c>
      <c r="E1533" t="s">
        <v>1327</v>
      </c>
      <c r="F1533">
        <v>673</v>
      </c>
      <c r="G1533">
        <v>186.3</v>
      </c>
      <c r="H1533">
        <v>4</v>
      </c>
      <c r="I1533">
        <v>0</v>
      </c>
      <c r="J1533" t="s">
        <v>128</v>
      </c>
      <c r="K1533" s="40" t="str">
        <f t="shared" si="23"/>
        <v>GPA</v>
      </c>
    </row>
    <row r="1534" spans="1:11" ht="15" customHeight="1">
      <c r="A1534">
        <v>7</v>
      </c>
      <c r="B1534">
        <v>7801</v>
      </c>
      <c r="C1534" t="s">
        <v>20</v>
      </c>
      <c r="D1534" t="s">
        <v>1328</v>
      </c>
      <c r="E1534" t="s">
        <v>1329</v>
      </c>
      <c r="F1534">
        <v>464</v>
      </c>
      <c r="G1534">
        <v>32.96</v>
      </c>
      <c r="H1534">
        <v>14</v>
      </c>
      <c r="I1534">
        <v>0</v>
      </c>
      <c r="J1534" t="s">
        <v>128</v>
      </c>
      <c r="K1534" s="40" t="str">
        <f t="shared" si="23"/>
        <v>GPA</v>
      </c>
    </row>
    <row r="1535" spans="1:11" ht="15" customHeight="1">
      <c r="A1535">
        <v>7</v>
      </c>
      <c r="B1535">
        <v>7801</v>
      </c>
      <c r="C1535" t="s">
        <v>19</v>
      </c>
      <c r="D1535" t="s">
        <v>1330</v>
      </c>
      <c r="E1535" t="s">
        <v>1331</v>
      </c>
      <c r="F1535">
        <v>52</v>
      </c>
      <c r="G1535">
        <v>4.5599999999999996</v>
      </c>
      <c r="H1535">
        <v>11</v>
      </c>
      <c r="I1535">
        <v>0</v>
      </c>
      <c r="J1535" t="s">
        <v>128</v>
      </c>
      <c r="K1535" s="40" t="str">
        <f t="shared" si="23"/>
        <v>GPA</v>
      </c>
    </row>
    <row r="1536" spans="1:11" ht="15" customHeight="1">
      <c r="A1536">
        <v>7</v>
      </c>
      <c r="B1536">
        <v>7801</v>
      </c>
      <c r="C1536" t="s">
        <v>1994</v>
      </c>
      <c r="D1536" t="s">
        <v>2834</v>
      </c>
      <c r="E1536" t="s">
        <v>2835</v>
      </c>
      <c r="F1536">
        <v>63</v>
      </c>
      <c r="G1536">
        <v>0.28000000000000003</v>
      </c>
      <c r="H1536">
        <v>225</v>
      </c>
      <c r="I1536">
        <v>0</v>
      </c>
      <c r="J1536" t="s">
        <v>128</v>
      </c>
      <c r="K1536" s="40" t="str">
        <f t="shared" si="23"/>
        <v>GPA</v>
      </c>
    </row>
    <row r="1537" spans="1:11" ht="15" customHeight="1">
      <c r="A1537">
        <v>7</v>
      </c>
      <c r="B1537">
        <v>7801</v>
      </c>
      <c r="C1537" t="s">
        <v>21</v>
      </c>
      <c r="D1537" t="s">
        <v>1332</v>
      </c>
      <c r="E1537" t="s">
        <v>1333</v>
      </c>
      <c r="F1537">
        <v>27</v>
      </c>
      <c r="G1537">
        <v>4.7300000000000004</v>
      </c>
      <c r="H1537">
        <v>6</v>
      </c>
      <c r="I1537">
        <v>0</v>
      </c>
      <c r="J1537" t="s">
        <v>128</v>
      </c>
      <c r="K1537" s="40" t="str">
        <f t="shared" si="23"/>
        <v>GPA</v>
      </c>
    </row>
    <row r="1538" spans="1:11" ht="15" customHeight="1">
      <c r="A1538">
        <v>7</v>
      </c>
      <c r="B1538">
        <v>7801</v>
      </c>
      <c r="C1538" t="s">
        <v>20</v>
      </c>
      <c r="D1538" t="s">
        <v>1332</v>
      </c>
      <c r="E1538" t="s">
        <v>1333</v>
      </c>
      <c r="F1538">
        <v>2625</v>
      </c>
      <c r="G1538">
        <v>178.93</v>
      </c>
      <c r="H1538">
        <v>15</v>
      </c>
      <c r="I1538">
        <v>0</v>
      </c>
      <c r="J1538" t="s">
        <v>128</v>
      </c>
      <c r="K1538" s="40" t="str">
        <f t="shared" ref="K1538:K1601" si="24">IF(J1538&lt;&gt;"",IF(OR(UPPER(J1538)="TERCEIRO",UPPER(J1538)="TERCEIRA"),"TERCEIRA",IF(UPPER(J1538)="GPA","GPA",J1538)),IF(LEFT(D1538,1)="T","TERCEIRA","GPA"))</f>
        <v>GPA</v>
      </c>
    </row>
    <row r="1539" spans="1:11" ht="15" customHeight="1">
      <c r="A1539">
        <v>7</v>
      </c>
      <c r="B1539">
        <v>7801</v>
      </c>
      <c r="C1539" t="s">
        <v>21</v>
      </c>
      <c r="D1539" t="s">
        <v>1334</v>
      </c>
      <c r="E1539" t="s">
        <v>1335</v>
      </c>
      <c r="F1539">
        <v>71</v>
      </c>
      <c r="G1539">
        <v>11.31</v>
      </c>
      <c r="H1539">
        <v>6</v>
      </c>
      <c r="I1539">
        <v>0</v>
      </c>
      <c r="J1539" t="s">
        <v>128</v>
      </c>
      <c r="K1539" s="40" t="str">
        <f t="shared" si="24"/>
        <v>GPA</v>
      </c>
    </row>
    <row r="1540" spans="1:11" ht="15" customHeight="1">
      <c r="A1540">
        <v>7</v>
      </c>
      <c r="B1540">
        <v>7801</v>
      </c>
      <c r="C1540" t="s">
        <v>20</v>
      </c>
      <c r="D1540" t="s">
        <v>1334</v>
      </c>
      <c r="E1540" t="s">
        <v>1335</v>
      </c>
      <c r="F1540">
        <v>2605</v>
      </c>
      <c r="G1540">
        <v>158.46</v>
      </c>
      <c r="H1540">
        <v>16</v>
      </c>
      <c r="I1540">
        <v>0</v>
      </c>
      <c r="J1540" t="s">
        <v>128</v>
      </c>
      <c r="K1540" s="40" t="str">
        <f t="shared" si="24"/>
        <v>GPA</v>
      </c>
    </row>
    <row r="1541" spans="1:11" ht="15" customHeight="1">
      <c r="A1541">
        <v>7</v>
      </c>
      <c r="B1541">
        <v>7801</v>
      </c>
      <c r="C1541" t="s">
        <v>22</v>
      </c>
      <c r="D1541" t="s">
        <v>1336</v>
      </c>
      <c r="E1541" t="s">
        <v>1337</v>
      </c>
      <c r="F1541">
        <v>3419</v>
      </c>
      <c r="G1541">
        <v>228.01</v>
      </c>
      <c r="H1541">
        <v>15</v>
      </c>
      <c r="I1541">
        <v>0</v>
      </c>
      <c r="J1541" t="s">
        <v>128</v>
      </c>
      <c r="K1541" s="40" t="str">
        <f t="shared" si="24"/>
        <v>GPA</v>
      </c>
    </row>
    <row r="1542" spans="1:11" ht="15" customHeight="1">
      <c r="A1542">
        <v>7</v>
      </c>
      <c r="B1542">
        <v>7801</v>
      </c>
      <c r="C1542" t="s">
        <v>19</v>
      </c>
      <c r="D1542" t="s">
        <v>1338</v>
      </c>
      <c r="E1542" t="s">
        <v>1339</v>
      </c>
      <c r="F1542">
        <v>60</v>
      </c>
      <c r="G1542">
        <v>4.17</v>
      </c>
      <c r="H1542">
        <v>14</v>
      </c>
      <c r="I1542">
        <v>0</v>
      </c>
      <c r="J1542" t="s">
        <v>128</v>
      </c>
      <c r="K1542" s="40" t="str">
        <f t="shared" si="24"/>
        <v>GPA</v>
      </c>
    </row>
    <row r="1543" spans="1:11" ht="15" customHeight="1">
      <c r="A1543">
        <v>7</v>
      </c>
      <c r="B1543">
        <v>7801</v>
      </c>
      <c r="C1543" t="s">
        <v>22</v>
      </c>
      <c r="D1543" t="s">
        <v>1340</v>
      </c>
      <c r="E1543" t="s">
        <v>1341</v>
      </c>
      <c r="F1543">
        <v>231</v>
      </c>
      <c r="G1543">
        <v>44.16</v>
      </c>
      <c r="H1543">
        <v>5</v>
      </c>
      <c r="I1543">
        <v>0</v>
      </c>
      <c r="J1543" t="s">
        <v>128</v>
      </c>
      <c r="K1543" s="40" t="str">
        <f t="shared" si="24"/>
        <v>GPA</v>
      </c>
    </row>
    <row r="1544" spans="1:11" ht="15" customHeight="1">
      <c r="A1544">
        <v>7</v>
      </c>
      <c r="B1544">
        <v>7801</v>
      </c>
      <c r="C1544" t="s">
        <v>22</v>
      </c>
      <c r="D1544" t="s">
        <v>1342</v>
      </c>
      <c r="E1544" t="s">
        <v>1343</v>
      </c>
      <c r="F1544">
        <v>924</v>
      </c>
      <c r="G1544">
        <v>150.63</v>
      </c>
      <c r="H1544">
        <v>6</v>
      </c>
      <c r="I1544">
        <v>0</v>
      </c>
      <c r="J1544" t="s">
        <v>128</v>
      </c>
      <c r="K1544" s="40" t="str">
        <f t="shared" si="24"/>
        <v>GPA</v>
      </c>
    </row>
    <row r="1545" spans="1:11" ht="15" customHeight="1">
      <c r="A1545">
        <v>7</v>
      </c>
      <c r="B1545">
        <v>7801</v>
      </c>
      <c r="C1545" t="s">
        <v>22</v>
      </c>
      <c r="D1545" t="s">
        <v>1344</v>
      </c>
      <c r="E1545" t="s">
        <v>1345</v>
      </c>
      <c r="F1545">
        <v>1107</v>
      </c>
      <c r="G1545">
        <v>169.74</v>
      </c>
      <c r="H1545">
        <v>7</v>
      </c>
      <c r="I1545">
        <v>0</v>
      </c>
      <c r="J1545" t="s">
        <v>128</v>
      </c>
      <c r="K1545" s="40" t="str">
        <f t="shared" si="24"/>
        <v>GPA</v>
      </c>
    </row>
    <row r="1546" spans="1:11" ht="15" customHeight="1">
      <c r="A1546">
        <v>7</v>
      </c>
      <c r="B1546">
        <v>7801</v>
      </c>
      <c r="C1546" t="s">
        <v>22</v>
      </c>
      <c r="D1546" t="s">
        <v>1346</v>
      </c>
      <c r="E1546" t="s">
        <v>1347</v>
      </c>
      <c r="F1546">
        <v>1343</v>
      </c>
      <c r="G1546">
        <v>167.92</v>
      </c>
      <c r="H1546">
        <v>8</v>
      </c>
      <c r="I1546">
        <v>0</v>
      </c>
      <c r="J1546" t="s">
        <v>128</v>
      </c>
      <c r="K1546" s="40" t="str">
        <f t="shared" si="24"/>
        <v>GPA</v>
      </c>
    </row>
    <row r="1547" spans="1:11" ht="15" customHeight="1">
      <c r="A1547">
        <v>7</v>
      </c>
      <c r="B1547">
        <v>7801</v>
      </c>
      <c r="C1547" t="s">
        <v>1994</v>
      </c>
      <c r="D1547" t="s">
        <v>1346</v>
      </c>
      <c r="E1547" t="s">
        <v>1347</v>
      </c>
      <c r="F1547">
        <v>375</v>
      </c>
      <c r="G1547">
        <v>0.24</v>
      </c>
      <c r="H1547">
        <v>1563</v>
      </c>
      <c r="I1547">
        <v>0</v>
      </c>
      <c r="J1547" t="s">
        <v>128</v>
      </c>
      <c r="K1547" s="40" t="str">
        <f t="shared" si="24"/>
        <v>GPA</v>
      </c>
    </row>
    <row r="1548" spans="1:11" ht="15" customHeight="1">
      <c r="A1548">
        <v>7</v>
      </c>
      <c r="B1548">
        <v>7801</v>
      </c>
      <c r="C1548" t="s">
        <v>20</v>
      </c>
      <c r="D1548" t="s">
        <v>1348</v>
      </c>
      <c r="E1548" t="s">
        <v>1349</v>
      </c>
      <c r="F1548">
        <v>2459</v>
      </c>
      <c r="G1548">
        <v>112.68</v>
      </c>
      <c r="H1548">
        <v>22</v>
      </c>
      <c r="I1548">
        <v>0</v>
      </c>
      <c r="J1548" t="s">
        <v>128</v>
      </c>
      <c r="K1548" s="40" t="str">
        <f t="shared" si="24"/>
        <v>GPA</v>
      </c>
    </row>
    <row r="1549" spans="1:11" ht="15" customHeight="1">
      <c r="A1549">
        <v>7</v>
      </c>
      <c r="B1549">
        <v>7801</v>
      </c>
      <c r="C1549" t="s">
        <v>1994</v>
      </c>
      <c r="D1549" t="s">
        <v>2836</v>
      </c>
      <c r="E1549" t="s">
        <v>2837</v>
      </c>
      <c r="F1549">
        <v>10462</v>
      </c>
      <c r="G1549">
        <v>143.5</v>
      </c>
      <c r="H1549">
        <v>73</v>
      </c>
      <c r="I1549">
        <v>0</v>
      </c>
      <c r="J1549" t="s">
        <v>2293</v>
      </c>
      <c r="K1549" s="40" t="str">
        <f t="shared" si="24"/>
        <v>TERCEIRA</v>
      </c>
    </row>
    <row r="1550" spans="1:11" ht="15" customHeight="1">
      <c r="A1550">
        <v>7</v>
      </c>
      <c r="B1550">
        <v>7801</v>
      </c>
      <c r="C1550" t="s">
        <v>1994</v>
      </c>
      <c r="D1550" t="s">
        <v>2838</v>
      </c>
      <c r="E1550" t="s">
        <v>2839</v>
      </c>
      <c r="F1550">
        <v>14588</v>
      </c>
      <c r="G1550">
        <v>160.96</v>
      </c>
      <c r="H1550">
        <v>91</v>
      </c>
      <c r="I1550">
        <v>0</v>
      </c>
      <c r="J1550" t="s">
        <v>2293</v>
      </c>
      <c r="K1550" s="40" t="str">
        <f t="shared" si="24"/>
        <v>TERCEIRA</v>
      </c>
    </row>
    <row r="1551" spans="1:11" ht="15" customHeight="1">
      <c r="A1551">
        <v>7</v>
      </c>
      <c r="B1551">
        <v>7801</v>
      </c>
      <c r="C1551" t="s">
        <v>1994</v>
      </c>
      <c r="D1551" t="s">
        <v>2840</v>
      </c>
      <c r="E1551" t="s">
        <v>2841</v>
      </c>
      <c r="F1551">
        <v>32258</v>
      </c>
      <c r="G1551">
        <v>245.4</v>
      </c>
      <c r="H1551">
        <v>131</v>
      </c>
      <c r="I1551">
        <v>0</v>
      </c>
      <c r="J1551" t="s">
        <v>2293</v>
      </c>
      <c r="K1551" s="40" t="str">
        <f t="shared" si="24"/>
        <v>TERCEIRA</v>
      </c>
    </row>
    <row r="1552" spans="1:11" ht="15" customHeight="1">
      <c r="A1552">
        <v>7</v>
      </c>
      <c r="B1552">
        <v>7801</v>
      </c>
      <c r="C1552" t="s">
        <v>1994</v>
      </c>
      <c r="D1552" t="s">
        <v>2842</v>
      </c>
      <c r="E1552" t="s">
        <v>2843</v>
      </c>
      <c r="F1552">
        <v>2012</v>
      </c>
      <c r="G1552">
        <v>51.48</v>
      </c>
      <c r="H1552">
        <v>39</v>
      </c>
      <c r="I1552">
        <v>0</v>
      </c>
      <c r="J1552" t="s">
        <v>2293</v>
      </c>
      <c r="K1552" s="40" t="str">
        <f t="shared" si="24"/>
        <v>TERCEIRA</v>
      </c>
    </row>
    <row r="1553" spans="1:11" ht="15" customHeight="1">
      <c r="A1553">
        <v>7</v>
      </c>
      <c r="B1553">
        <v>7801</v>
      </c>
      <c r="C1553" t="s">
        <v>1994</v>
      </c>
      <c r="D1553" t="s">
        <v>2844</v>
      </c>
      <c r="E1553" t="s">
        <v>2845</v>
      </c>
      <c r="F1553">
        <v>834</v>
      </c>
      <c r="G1553">
        <v>17.079999999999998</v>
      </c>
      <c r="H1553">
        <v>49</v>
      </c>
      <c r="I1553">
        <v>0</v>
      </c>
      <c r="J1553" t="s">
        <v>2293</v>
      </c>
      <c r="K1553" s="40" t="str">
        <f t="shared" si="24"/>
        <v>TERCEIRA</v>
      </c>
    </row>
    <row r="1554" spans="1:11" ht="15" customHeight="1">
      <c r="A1554">
        <v>7</v>
      </c>
      <c r="B1554">
        <v>7801</v>
      </c>
      <c r="C1554" t="s">
        <v>1994</v>
      </c>
      <c r="D1554" t="s">
        <v>2846</v>
      </c>
      <c r="E1554" t="s">
        <v>2847</v>
      </c>
      <c r="F1554">
        <v>3873</v>
      </c>
      <c r="G1554">
        <v>57.29</v>
      </c>
      <c r="H1554">
        <v>68</v>
      </c>
      <c r="I1554">
        <v>0</v>
      </c>
      <c r="J1554" t="s">
        <v>2293</v>
      </c>
      <c r="K1554" s="40" t="str">
        <f t="shared" si="24"/>
        <v>TERCEIRA</v>
      </c>
    </row>
    <row r="1555" spans="1:11" ht="15" customHeight="1">
      <c r="A1555">
        <v>7</v>
      </c>
      <c r="B1555">
        <v>7801</v>
      </c>
      <c r="C1555" t="s">
        <v>1994</v>
      </c>
      <c r="D1555" t="s">
        <v>2848</v>
      </c>
      <c r="E1555" t="s">
        <v>2849</v>
      </c>
      <c r="F1555">
        <v>7371</v>
      </c>
      <c r="G1555">
        <v>142.91999999999999</v>
      </c>
      <c r="H1555">
        <v>52</v>
      </c>
      <c r="I1555">
        <v>0</v>
      </c>
      <c r="J1555" t="s">
        <v>2293</v>
      </c>
      <c r="K1555" s="40" t="str">
        <f t="shared" si="24"/>
        <v>TERCEIRA</v>
      </c>
    </row>
    <row r="1556" spans="1:11" ht="15" customHeight="1">
      <c r="A1556">
        <v>7</v>
      </c>
      <c r="B1556">
        <v>7801</v>
      </c>
      <c r="C1556" t="s">
        <v>1994</v>
      </c>
      <c r="D1556" t="s">
        <v>2850</v>
      </c>
      <c r="E1556" t="s">
        <v>2851</v>
      </c>
      <c r="F1556">
        <v>286</v>
      </c>
      <c r="G1556">
        <v>5.73</v>
      </c>
      <c r="H1556">
        <v>50</v>
      </c>
      <c r="I1556">
        <v>0</v>
      </c>
      <c r="J1556" t="s">
        <v>2293</v>
      </c>
      <c r="K1556" s="40" t="str">
        <f t="shared" si="24"/>
        <v>TERCEIRA</v>
      </c>
    </row>
    <row r="1557" spans="1:11" ht="15" customHeight="1">
      <c r="A1557">
        <v>7</v>
      </c>
      <c r="B1557">
        <v>7801</v>
      </c>
      <c r="C1557" t="s">
        <v>1994</v>
      </c>
      <c r="D1557" t="s">
        <v>2852</v>
      </c>
      <c r="E1557" t="s">
        <v>2853</v>
      </c>
      <c r="F1557">
        <v>428</v>
      </c>
      <c r="G1557">
        <v>4.03</v>
      </c>
      <c r="H1557">
        <v>106</v>
      </c>
      <c r="I1557">
        <v>0</v>
      </c>
      <c r="J1557" t="s">
        <v>2293</v>
      </c>
      <c r="K1557" s="40" t="str">
        <f t="shared" si="24"/>
        <v>TERCEIRA</v>
      </c>
    </row>
    <row r="1558" spans="1:11" ht="15" customHeight="1">
      <c r="A1558">
        <v>7</v>
      </c>
      <c r="B1558">
        <v>7801</v>
      </c>
      <c r="C1558" t="s">
        <v>1994</v>
      </c>
      <c r="D1558" t="s">
        <v>2854</v>
      </c>
      <c r="E1558" t="s">
        <v>2855</v>
      </c>
      <c r="F1558">
        <v>2281</v>
      </c>
      <c r="G1558">
        <v>26.67</v>
      </c>
      <c r="H1558">
        <v>86</v>
      </c>
      <c r="I1558">
        <v>0</v>
      </c>
      <c r="J1558" t="s">
        <v>2293</v>
      </c>
      <c r="K1558" s="40" t="str">
        <f t="shared" si="24"/>
        <v>TERCEIRA</v>
      </c>
    </row>
    <row r="1559" spans="1:11" ht="15" customHeight="1">
      <c r="A1559">
        <v>7</v>
      </c>
      <c r="B1559">
        <v>7801</v>
      </c>
      <c r="C1559" t="s">
        <v>1994</v>
      </c>
      <c r="D1559" t="s">
        <v>2856</v>
      </c>
      <c r="E1559" t="s">
        <v>2857</v>
      </c>
      <c r="F1559">
        <v>331</v>
      </c>
      <c r="G1559">
        <v>4.7699999999999996</v>
      </c>
      <c r="H1559">
        <v>69</v>
      </c>
      <c r="I1559">
        <v>0</v>
      </c>
      <c r="J1559" t="s">
        <v>2293</v>
      </c>
      <c r="K1559" s="40" t="str">
        <f t="shared" si="24"/>
        <v>TERCEIRA</v>
      </c>
    </row>
    <row r="1560" spans="1:11" ht="15" customHeight="1">
      <c r="A1560">
        <v>7</v>
      </c>
      <c r="B1560">
        <v>7801</v>
      </c>
      <c r="C1560" t="s">
        <v>1994</v>
      </c>
      <c r="D1560" t="s">
        <v>2858</v>
      </c>
      <c r="E1560" t="s">
        <v>2859</v>
      </c>
      <c r="F1560">
        <v>17693</v>
      </c>
      <c r="G1560">
        <v>176.14</v>
      </c>
      <c r="H1560">
        <v>100</v>
      </c>
      <c r="I1560">
        <v>0</v>
      </c>
      <c r="J1560" t="s">
        <v>2293</v>
      </c>
      <c r="K1560" s="40" t="str">
        <f t="shared" si="24"/>
        <v>TERCEIRA</v>
      </c>
    </row>
    <row r="1561" spans="1:11" ht="15" customHeight="1">
      <c r="A1561">
        <v>7</v>
      </c>
      <c r="B1561">
        <v>7801</v>
      </c>
      <c r="C1561" t="s">
        <v>1994</v>
      </c>
      <c r="D1561" t="s">
        <v>2860</v>
      </c>
      <c r="E1561" t="s">
        <v>2861</v>
      </c>
      <c r="F1561">
        <v>17438</v>
      </c>
      <c r="G1561">
        <v>186.64</v>
      </c>
      <c r="H1561">
        <v>93</v>
      </c>
      <c r="I1561">
        <v>0</v>
      </c>
      <c r="J1561" t="s">
        <v>2293</v>
      </c>
      <c r="K1561" s="40" t="str">
        <f t="shared" si="24"/>
        <v>TERCEIRA</v>
      </c>
    </row>
    <row r="1562" spans="1:11" ht="15" customHeight="1">
      <c r="A1562">
        <v>7</v>
      </c>
      <c r="B1562">
        <v>7801</v>
      </c>
      <c r="C1562" t="s">
        <v>1994</v>
      </c>
      <c r="D1562" t="s">
        <v>2862</v>
      </c>
      <c r="E1562" t="s">
        <v>2863</v>
      </c>
      <c r="F1562">
        <v>10494</v>
      </c>
      <c r="G1562">
        <v>153.75</v>
      </c>
      <c r="H1562">
        <v>68</v>
      </c>
      <c r="I1562">
        <v>0</v>
      </c>
      <c r="J1562" t="s">
        <v>2293</v>
      </c>
      <c r="K1562" s="40" t="str">
        <f t="shared" si="24"/>
        <v>TERCEIRA</v>
      </c>
    </row>
    <row r="1563" spans="1:11" ht="15" customHeight="1">
      <c r="A1563">
        <v>7</v>
      </c>
      <c r="B1563">
        <v>7801</v>
      </c>
      <c r="C1563" t="s">
        <v>1994</v>
      </c>
      <c r="D1563" t="s">
        <v>2864</v>
      </c>
      <c r="E1563" t="s">
        <v>2865</v>
      </c>
      <c r="F1563">
        <v>16486</v>
      </c>
      <c r="G1563">
        <v>183.8</v>
      </c>
      <c r="H1563">
        <v>90</v>
      </c>
      <c r="I1563">
        <v>0</v>
      </c>
      <c r="J1563" t="s">
        <v>2293</v>
      </c>
      <c r="K1563" s="40" t="str">
        <f t="shared" si="24"/>
        <v>TERCEIRA</v>
      </c>
    </row>
    <row r="1564" spans="1:11" ht="15" customHeight="1">
      <c r="A1564">
        <v>7</v>
      </c>
      <c r="B1564">
        <v>7801</v>
      </c>
      <c r="C1564" t="s">
        <v>1994</v>
      </c>
      <c r="D1564" t="s">
        <v>2866</v>
      </c>
      <c r="E1564" t="s">
        <v>2867</v>
      </c>
      <c r="F1564">
        <v>21485</v>
      </c>
      <c r="G1564">
        <v>191</v>
      </c>
      <c r="H1564">
        <v>112</v>
      </c>
      <c r="I1564">
        <v>0</v>
      </c>
      <c r="J1564" t="s">
        <v>2293</v>
      </c>
      <c r="K1564" s="40" t="str">
        <f t="shared" si="24"/>
        <v>TERCEIRA</v>
      </c>
    </row>
    <row r="1565" spans="1:11" ht="15" customHeight="1">
      <c r="A1565">
        <v>7</v>
      </c>
      <c r="B1565">
        <v>7801</v>
      </c>
      <c r="C1565" t="s">
        <v>1994</v>
      </c>
      <c r="D1565" t="s">
        <v>2868</v>
      </c>
      <c r="E1565" t="s">
        <v>2869</v>
      </c>
      <c r="F1565">
        <v>23468</v>
      </c>
      <c r="G1565">
        <v>204.55</v>
      </c>
      <c r="H1565">
        <v>115</v>
      </c>
      <c r="I1565">
        <v>0</v>
      </c>
      <c r="J1565" t="s">
        <v>2293</v>
      </c>
      <c r="K1565" s="40" t="str">
        <f t="shared" si="24"/>
        <v>TERCEIRA</v>
      </c>
    </row>
    <row r="1566" spans="1:11" ht="15" customHeight="1">
      <c r="A1566">
        <v>7</v>
      </c>
      <c r="B1566">
        <v>7801</v>
      </c>
      <c r="C1566" t="s">
        <v>1994</v>
      </c>
      <c r="D1566" t="s">
        <v>2870</v>
      </c>
      <c r="E1566" t="s">
        <v>2871</v>
      </c>
      <c r="F1566">
        <v>12342</v>
      </c>
      <c r="G1566">
        <v>114.35</v>
      </c>
      <c r="H1566">
        <v>108</v>
      </c>
      <c r="I1566">
        <v>0</v>
      </c>
      <c r="J1566" t="s">
        <v>2293</v>
      </c>
      <c r="K1566" s="40" t="str">
        <f t="shared" si="24"/>
        <v>TERCEIRA</v>
      </c>
    </row>
    <row r="1567" spans="1:11" ht="15" customHeight="1">
      <c r="A1567">
        <v>7</v>
      </c>
      <c r="B1567">
        <v>7801</v>
      </c>
      <c r="C1567" t="s">
        <v>1994</v>
      </c>
      <c r="D1567" t="s">
        <v>2872</v>
      </c>
      <c r="E1567" t="s">
        <v>2873</v>
      </c>
      <c r="F1567">
        <v>6631</v>
      </c>
      <c r="G1567">
        <v>72.760000000000005</v>
      </c>
      <c r="H1567">
        <v>91</v>
      </c>
      <c r="I1567">
        <v>0</v>
      </c>
      <c r="J1567" t="s">
        <v>2293</v>
      </c>
      <c r="K1567" s="40" t="str">
        <f t="shared" si="24"/>
        <v>TERCEIRA</v>
      </c>
    </row>
    <row r="1568" spans="1:11" ht="15" customHeight="1">
      <c r="A1568">
        <v>7</v>
      </c>
      <c r="B1568">
        <v>7801</v>
      </c>
      <c r="C1568" t="s">
        <v>1994</v>
      </c>
      <c r="D1568" t="s">
        <v>2874</v>
      </c>
      <c r="E1568" t="s">
        <v>2875</v>
      </c>
      <c r="F1568">
        <v>14164</v>
      </c>
      <c r="G1568">
        <v>190.88</v>
      </c>
      <c r="H1568">
        <v>74</v>
      </c>
      <c r="I1568">
        <v>0</v>
      </c>
      <c r="J1568" t="s">
        <v>2293</v>
      </c>
      <c r="K1568" s="40" t="str">
        <f t="shared" si="24"/>
        <v>TERCEIRA</v>
      </c>
    </row>
    <row r="1569" spans="1:11" ht="15" customHeight="1">
      <c r="A1569">
        <v>7</v>
      </c>
      <c r="B1569">
        <v>7801</v>
      </c>
      <c r="C1569" t="s">
        <v>1994</v>
      </c>
      <c r="D1569" t="s">
        <v>2876</v>
      </c>
      <c r="E1569" t="s">
        <v>2877</v>
      </c>
      <c r="F1569">
        <v>16315</v>
      </c>
      <c r="G1569">
        <v>159.74</v>
      </c>
      <c r="H1569">
        <v>102</v>
      </c>
      <c r="I1569">
        <v>0</v>
      </c>
      <c r="J1569" t="s">
        <v>2293</v>
      </c>
      <c r="K1569" s="40" t="str">
        <f t="shared" si="24"/>
        <v>TERCEIRA</v>
      </c>
    </row>
    <row r="1570" spans="1:11" ht="15" customHeight="1">
      <c r="A1570">
        <v>7</v>
      </c>
      <c r="B1570">
        <v>7801</v>
      </c>
      <c r="C1570" t="s">
        <v>1994</v>
      </c>
      <c r="D1570" t="s">
        <v>2878</v>
      </c>
      <c r="E1570" t="s">
        <v>2879</v>
      </c>
      <c r="F1570">
        <v>11984</v>
      </c>
      <c r="G1570">
        <v>145.47</v>
      </c>
      <c r="H1570">
        <v>82</v>
      </c>
      <c r="I1570">
        <v>0</v>
      </c>
      <c r="J1570" t="s">
        <v>2293</v>
      </c>
      <c r="K1570" s="40" t="str">
        <f t="shared" si="24"/>
        <v>TERCEIRA</v>
      </c>
    </row>
    <row r="1571" spans="1:11" ht="15" customHeight="1">
      <c r="A1571">
        <v>7</v>
      </c>
      <c r="B1571">
        <v>7801</v>
      </c>
      <c r="C1571" t="s">
        <v>1994</v>
      </c>
      <c r="D1571" t="s">
        <v>2880</v>
      </c>
      <c r="E1571" t="s">
        <v>2881</v>
      </c>
      <c r="F1571">
        <v>13669</v>
      </c>
      <c r="G1571">
        <v>139.94999999999999</v>
      </c>
      <c r="H1571">
        <v>98</v>
      </c>
      <c r="I1571">
        <v>0</v>
      </c>
      <c r="J1571" t="s">
        <v>2293</v>
      </c>
      <c r="K1571" s="40" t="str">
        <f t="shared" si="24"/>
        <v>TERCEIRA</v>
      </c>
    </row>
    <row r="1572" spans="1:11" ht="15" customHeight="1">
      <c r="A1572">
        <v>7</v>
      </c>
      <c r="B1572">
        <v>7801</v>
      </c>
      <c r="C1572" t="s">
        <v>1994</v>
      </c>
      <c r="D1572" t="s">
        <v>2882</v>
      </c>
      <c r="E1572" t="s">
        <v>2883</v>
      </c>
      <c r="F1572">
        <v>17001</v>
      </c>
      <c r="G1572">
        <v>149.19</v>
      </c>
      <c r="H1572">
        <v>114</v>
      </c>
      <c r="I1572">
        <v>0</v>
      </c>
      <c r="J1572" t="s">
        <v>2293</v>
      </c>
      <c r="K1572" s="40" t="str">
        <f t="shared" si="24"/>
        <v>TERCEIRA</v>
      </c>
    </row>
    <row r="1573" spans="1:11" ht="15" customHeight="1">
      <c r="A1573">
        <v>7</v>
      </c>
      <c r="B1573">
        <v>7801</v>
      </c>
      <c r="C1573" t="s">
        <v>1994</v>
      </c>
      <c r="D1573" t="s">
        <v>2884</v>
      </c>
      <c r="E1573" t="s">
        <v>2885</v>
      </c>
      <c r="F1573">
        <v>7298</v>
      </c>
      <c r="G1573">
        <v>129.31</v>
      </c>
      <c r="H1573">
        <v>56</v>
      </c>
      <c r="I1573">
        <v>0</v>
      </c>
      <c r="J1573" t="s">
        <v>2293</v>
      </c>
      <c r="K1573" s="40" t="str">
        <f t="shared" si="24"/>
        <v>TERCEIRA</v>
      </c>
    </row>
    <row r="1574" spans="1:11" ht="15" customHeight="1">
      <c r="A1574">
        <v>7</v>
      </c>
      <c r="B1574">
        <v>7801</v>
      </c>
      <c r="C1574" t="s">
        <v>1994</v>
      </c>
      <c r="D1574" t="s">
        <v>2886</v>
      </c>
      <c r="E1574" t="s">
        <v>2887</v>
      </c>
      <c r="F1574">
        <v>2873</v>
      </c>
      <c r="G1574">
        <v>36.520000000000003</v>
      </c>
      <c r="H1574">
        <v>79</v>
      </c>
      <c r="I1574">
        <v>0</v>
      </c>
      <c r="J1574" t="s">
        <v>2293</v>
      </c>
      <c r="K1574" s="40" t="str">
        <f t="shared" si="24"/>
        <v>TERCEIRA</v>
      </c>
    </row>
    <row r="1575" spans="1:11" ht="15" customHeight="1">
      <c r="A1575">
        <v>7</v>
      </c>
      <c r="B1575">
        <v>7801</v>
      </c>
      <c r="C1575" t="s">
        <v>1994</v>
      </c>
      <c r="D1575" t="s">
        <v>2888</v>
      </c>
      <c r="E1575" t="s">
        <v>2889</v>
      </c>
      <c r="F1575">
        <v>14979</v>
      </c>
      <c r="G1575">
        <v>179.95</v>
      </c>
      <c r="H1575">
        <v>83</v>
      </c>
      <c r="I1575">
        <v>0</v>
      </c>
      <c r="J1575" t="s">
        <v>2293</v>
      </c>
      <c r="K1575" s="40" t="str">
        <f t="shared" si="24"/>
        <v>TERCEIRA</v>
      </c>
    </row>
    <row r="1576" spans="1:11" ht="15" customHeight="1">
      <c r="A1576">
        <v>7</v>
      </c>
      <c r="B1576">
        <v>7801</v>
      </c>
      <c r="C1576" t="s">
        <v>1994</v>
      </c>
      <c r="D1576" t="s">
        <v>2890</v>
      </c>
      <c r="E1576" t="s">
        <v>2891</v>
      </c>
      <c r="F1576">
        <v>32485</v>
      </c>
      <c r="G1576">
        <v>228.7</v>
      </c>
      <c r="H1576">
        <v>142</v>
      </c>
      <c r="I1576">
        <v>0</v>
      </c>
      <c r="J1576" t="s">
        <v>2293</v>
      </c>
      <c r="K1576" s="40" t="str">
        <f t="shared" si="24"/>
        <v>TERCEIRA</v>
      </c>
    </row>
    <row r="1577" spans="1:11" ht="15" customHeight="1">
      <c r="A1577">
        <v>7</v>
      </c>
      <c r="B1577">
        <v>7801</v>
      </c>
      <c r="C1577" t="s">
        <v>1994</v>
      </c>
      <c r="D1577" t="s">
        <v>2892</v>
      </c>
      <c r="E1577" t="s">
        <v>2893</v>
      </c>
      <c r="F1577">
        <v>1608</v>
      </c>
      <c r="G1577">
        <v>23.86</v>
      </c>
      <c r="H1577">
        <v>67</v>
      </c>
      <c r="I1577">
        <v>0</v>
      </c>
      <c r="J1577" t="s">
        <v>2293</v>
      </c>
      <c r="K1577" s="40" t="str">
        <f t="shared" si="24"/>
        <v>TERCEIRA</v>
      </c>
    </row>
    <row r="1578" spans="1:11" ht="15" customHeight="1">
      <c r="A1578">
        <v>7</v>
      </c>
      <c r="B1578">
        <v>7801</v>
      </c>
      <c r="C1578" t="s">
        <v>1994</v>
      </c>
      <c r="D1578" t="s">
        <v>2894</v>
      </c>
      <c r="E1578" t="s">
        <v>2895</v>
      </c>
      <c r="F1578">
        <v>26735</v>
      </c>
      <c r="G1578">
        <v>209.73</v>
      </c>
      <c r="H1578">
        <v>127</v>
      </c>
      <c r="I1578">
        <v>0</v>
      </c>
      <c r="J1578" t="s">
        <v>2293</v>
      </c>
      <c r="K1578" s="40" t="str">
        <f t="shared" si="24"/>
        <v>TERCEIRA</v>
      </c>
    </row>
    <row r="1579" spans="1:11" ht="15" customHeight="1">
      <c r="A1579">
        <v>7</v>
      </c>
      <c r="B1579">
        <v>7801</v>
      </c>
      <c r="C1579" t="s">
        <v>1994</v>
      </c>
      <c r="D1579" t="s">
        <v>2896</v>
      </c>
      <c r="E1579" t="s">
        <v>2897</v>
      </c>
      <c r="F1579">
        <v>13303</v>
      </c>
      <c r="G1579">
        <v>148.38</v>
      </c>
      <c r="H1579">
        <v>90</v>
      </c>
      <c r="I1579">
        <v>0</v>
      </c>
      <c r="J1579" t="s">
        <v>2293</v>
      </c>
      <c r="K1579" s="40" t="str">
        <f t="shared" si="24"/>
        <v>TERCEIRA</v>
      </c>
    </row>
    <row r="1580" spans="1:11" ht="15" customHeight="1">
      <c r="A1580">
        <v>7</v>
      </c>
      <c r="B1580">
        <v>7801</v>
      </c>
      <c r="C1580" t="s">
        <v>1994</v>
      </c>
      <c r="D1580" t="s">
        <v>2898</v>
      </c>
      <c r="E1580" t="s">
        <v>2899</v>
      </c>
      <c r="F1580">
        <v>13495</v>
      </c>
      <c r="G1580">
        <v>120.06</v>
      </c>
      <c r="H1580">
        <v>112</v>
      </c>
      <c r="I1580">
        <v>0</v>
      </c>
      <c r="J1580" t="s">
        <v>2293</v>
      </c>
      <c r="K1580" s="40" t="str">
        <f t="shared" si="24"/>
        <v>TERCEIRA</v>
      </c>
    </row>
    <row r="1581" spans="1:11" ht="15" customHeight="1">
      <c r="A1581">
        <v>7</v>
      </c>
      <c r="B1581">
        <v>7801</v>
      </c>
      <c r="C1581" t="s">
        <v>1994</v>
      </c>
      <c r="D1581" t="s">
        <v>2900</v>
      </c>
      <c r="E1581" t="s">
        <v>2901</v>
      </c>
      <c r="F1581">
        <v>2770</v>
      </c>
      <c r="G1581">
        <v>41.68</v>
      </c>
      <c r="H1581">
        <v>66</v>
      </c>
      <c r="I1581">
        <v>0</v>
      </c>
      <c r="J1581" t="s">
        <v>2293</v>
      </c>
      <c r="K1581" s="40" t="str">
        <f t="shared" si="24"/>
        <v>TERCEIRA</v>
      </c>
    </row>
    <row r="1582" spans="1:11" ht="15" customHeight="1">
      <c r="A1582">
        <v>7</v>
      </c>
      <c r="B1582">
        <v>7801</v>
      </c>
      <c r="C1582" t="s">
        <v>1994</v>
      </c>
      <c r="D1582" t="s">
        <v>2902</v>
      </c>
      <c r="E1582" t="s">
        <v>2903</v>
      </c>
      <c r="F1582">
        <v>14387</v>
      </c>
      <c r="G1582">
        <v>155.43</v>
      </c>
      <c r="H1582">
        <v>93</v>
      </c>
      <c r="I1582">
        <v>0</v>
      </c>
      <c r="J1582" t="s">
        <v>2293</v>
      </c>
      <c r="K1582" s="40" t="str">
        <f t="shared" si="24"/>
        <v>TERCEIRA</v>
      </c>
    </row>
    <row r="1583" spans="1:11" ht="15" customHeight="1">
      <c r="A1583">
        <v>7</v>
      </c>
      <c r="B1583">
        <v>7801</v>
      </c>
      <c r="C1583" t="s">
        <v>1994</v>
      </c>
      <c r="D1583" t="s">
        <v>2904</v>
      </c>
      <c r="E1583" t="s">
        <v>2905</v>
      </c>
      <c r="F1583">
        <v>22534</v>
      </c>
      <c r="G1583">
        <v>170.88</v>
      </c>
      <c r="H1583">
        <v>132</v>
      </c>
      <c r="I1583">
        <v>0</v>
      </c>
      <c r="J1583" t="s">
        <v>2293</v>
      </c>
      <c r="K1583" s="40" t="str">
        <f t="shared" si="24"/>
        <v>TERCEIRA</v>
      </c>
    </row>
    <row r="1584" spans="1:11" ht="15" customHeight="1">
      <c r="A1584">
        <v>7</v>
      </c>
      <c r="B1584">
        <v>7801</v>
      </c>
      <c r="C1584" t="s">
        <v>1994</v>
      </c>
      <c r="D1584" t="s">
        <v>2906</v>
      </c>
      <c r="E1584" t="s">
        <v>2907</v>
      </c>
      <c r="F1584">
        <v>14511</v>
      </c>
      <c r="G1584">
        <v>188.8</v>
      </c>
      <c r="H1584">
        <v>77</v>
      </c>
      <c r="I1584">
        <v>0</v>
      </c>
      <c r="J1584" t="s">
        <v>2293</v>
      </c>
      <c r="K1584" s="40" t="str">
        <f t="shared" si="24"/>
        <v>TERCEIRA</v>
      </c>
    </row>
    <row r="1585" spans="1:11" ht="15" customHeight="1">
      <c r="A1585">
        <v>7</v>
      </c>
      <c r="B1585">
        <v>7801</v>
      </c>
      <c r="C1585" t="s">
        <v>1994</v>
      </c>
      <c r="D1585" t="s">
        <v>2908</v>
      </c>
      <c r="E1585" t="s">
        <v>2909</v>
      </c>
      <c r="F1585">
        <v>9692</v>
      </c>
      <c r="G1585">
        <v>152.69999999999999</v>
      </c>
      <c r="H1585">
        <v>63</v>
      </c>
      <c r="I1585">
        <v>0</v>
      </c>
      <c r="J1585" t="s">
        <v>2293</v>
      </c>
      <c r="K1585" s="40" t="str">
        <f t="shared" si="24"/>
        <v>TERCEIRA</v>
      </c>
    </row>
    <row r="1586" spans="1:11" ht="15" customHeight="1">
      <c r="A1586">
        <v>7</v>
      </c>
      <c r="B1586">
        <v>7801</v>
      </c>
      <c r="C1586" t="s">
        <v>1994</v>
      </c>
      <c r="D1586" t="s">
        <v>2910</v>
      </c>
      <c r="E1586" t="s">
        <v>2911</v>
      </c>
      <c r="F1586">
        <v>14866</v>
      </c>
      <c r="G1586">
        <v>164.02</v>
      </c>
      <c r="H1586">
        <v>91</v>
      </c>
      <c r="I1586">
        <v>0</v>
      </c>
      <c r="J1586" t="s">
        <v>2293</v>
      </c>
      <c r="K1586" s="40" t="str">
        <f t="shared" si="24"/>
        <v>TERCEIRA</v>
      </c>
    </row>
    <row r="1587" spans="1:11" ht="15" customHeight="1">
      <c r="A1587">
        <v>7</v>
      </c>
      <c r="B1587">
        <v>7801</v>
      </c>
      <c r="C1587" t="s">
        <v>1994</v>
      </c>
      <c r="D1587" t="s">
        <v>2912</v>
      </c>
      <c r="E1587" t="s">
        <v>2913</v>
      </c>
      <c r="F1587">
        <v>6579</v>
      </c>
      <c r="G1587">
        <v>131.80000000000001</v>
      </c>
      <c r="H1587">
        <v>50</v>
      </c>
      <c r="I1587">
        <v>0</v>
      </c>
      <c r="J1587" t="s">
        <v>2293</v>
      </c>
      <c r="K1587" s="40" t="str">
        <f t="shared" si="24"/>
        <v>TERCEIRA</v>
      </c>
    </row>
    <row r="1588" spans="1:11" ht="15" customHeight="1">
      <c r="A1588">
        <v>7</v>
      </c>
      <c r="B1588">
        <v>7801</v>
      </c>
      <c r="C1588" t="s">
        <v>1994</v>
      </c>
      <c r="D1588" t="s">
        <v>2914</v>
      </c>
      <c r="E1588" t="s">
        <v>2915</v>
      </c>
      <c r="F1588">
        <v>11106</v>
      </c>
      <c r="G1588">
        <v>193.56</v>
      </c>
      <c r="H1588">
        <v>57</v>
      </c>
      <c r="I1588">
        <v>0</v>
      </c>
      <c r="J1588" t="s">
        <v>2293</v>
      </c>
      <c r="K1588" s="40" t="str">
        <f t="shared" si="24"/>
        <v>TERCEIRA</v>
      </c>
    </row>
    <row r="1589" spans="1:11" ht="15" customHeight="1">
      <c r="A1589">
        <v>7</v>
      </c>
      <c r="B1589">
        <v>7801</v>
      </c>
      <c r="C1589" t="s">
        <v>1994</v>
      </c>
      <c r="D1589" t="s">
        <v>2916</v>
      </c>
      <c r="E1589" t="s">
        <v>2917</v>
      </c>
      <c r="F1589">
        <v>853</v>
      </c>
      <c r="G1589">
        <v>13.3</v>
      </c>
      <c r="H1589">
        <v>64</v>
      </c>
      <c r="I1589">
        <v>0</v>
      </c>
      <c r="J1589" t="s">
        <v>2293</v>
      </c>
      <c r="K1589" s="40" t="str">
        <f t="shared" si="24"/>
        <v>TERCEIRA</v>
      </c>
    </row>
    <row r="1590" spans="1:11" ht="15" customHeight="1">
      <c r="A1590">
        <v>7</v>
      </c>
      <c r="B1590">
        <v>7801</v>
      </c>
      <c r="C1590" t="s">
        <v>1994</v>
      </c>
      <c r="D1590" t="s">
        <v>2918</v>
      </c>
      <c r="E1590" t="s">
        <v>2919</v>
      </c>
      <c r="F1590">
        <v>5058</v>
      </c>
      <c r="G1590">
        <v>94.6</v>
      </c>
      <c r="H1590">
        <v>53</v>
      </c>
      <c r="I1590">
        <v>0</v>
      </c>
      <c r="J1590" t="s">
        <v>2293</v>
      </c>
      <c r="K1590" s="40" t="str">
        <f t="shared" si="24"/>
        <v>TERCEIRA</v>
      </c>
    </row>
    <row r="1591" spans="1:11" ht="15" customHeight="1">
      <c r="A1591">
        <v>7</v>
      </c>
      <c r="B1591">
        <v>7801</v>
      </c>
      <c r="C1591" t="s">
        <v>1994</v>
      </c>
      <c r="D1591" t="s">
        <v>2920</v>
      </c>
      <c r="E1591" t="s">
        <v>2921</v>
      </c>
      <c r="F1591">
        <v>654</v>
      </c>
      <c r="G1591">
        <v>14.07</v>
      </c>
      <c r="H1591">
        <v>46</v>
      </c>
      <c r="I1591">
        <v>0</v>
      </c>
      <c r="J1591" t="s">
        <v>2293</v>
      </c>
      <c r="K1591" s="40" t="str">
        <f t="shared" si="24"/>
        <v>TERCEIRA</v>
      </c>
    </row>
    <row r="1592" spans="1:11" ht="15" customHeight="1">
      <c r="A1592">
        <v>7</v>
      </c>
      <c r="B1592">
        <v>7801</v>
      </c>
      <c r="C1592" t="s">
        <v>1994</v>
      </c>
      <c r="D1592" t="s">
        <v>2922</v>
      </c>
      <c r="E1592" t="s">
        <v>2923</v>
      </c>
      <c r="F1592">
        <v>15924</v>
      </c>
      <c r="G1592">
        <v>182.21</v>
      </c>
      <c r="H1592">
        <v>87</v>
      </c>
      <c r="I1592">
        <v>0</v>
      </c>
      <c r="J1592" t="s">
        <v>2293</v>
      </c>
      <c r="K1592" s="40" t="str">
        <f t="shared" si="24"/>
        <v>TERCEIRA</v>
      </c>
    </row>
    <row r="1593" spans="1:11" ht="15" customHeight="1">
      <c r="A1593">
        <v>7</v>
      </c>
      <c r="B1593">
        <v>7801</v>
      </c>
      <c r="C1593" t="s">
        <v>1994</v>
      </c>
      <c r="D1593" t="s">
        <v>2924</v>
      </c>
      <c r="E1593" t="s">
        <v>2925</v>
      </c>
      <c r="F1593">
        <v>152</v>
      </c>
      <c r="G1593">
        <v>6.97</v>
      </c>
      <c r="H1593">
        <v>22</v>
      </c>
      <c r="I1593">
        <v>0</v>
      </c>
      <c r="J1593" t="s">
        <v>2293</v>
      </c>
      <c r="K1593" s="40" t="str">
        <f t="shared" si="24"/>
        <v>TERCEIRA</v>
      </c>
    </row>
    <row r="1594" spans="1:11" ht="15" customHeight="1">
      <c r="A1594">
        <v>7</v>
      </c>
      <c r="B1594">
        <v>7801</v>
      </c>
      <c r="C1594" t="s">
        <v>1994</v>
      </c>
      <c r="D1594" t="s">
        <v>2926</v>
      </c>
      <c r="E1594" t="s">
        <v>2927</v>
      </c>
      <c r="F1594">
        <v>283</v>
      </c>
      <c r="G1594">
        <v>5.57</v>
      </c>
      <c r="H1594">
        <v>51</v>
      </c>
      <c r="I1594">
        <v>0</v>
      </c>
      <c r="J1594" t="s">
        <v>2293</v>
      </c>
      <c r="K1594" s="40" t="str">
        <f t="shared" si="24"/>
        <v>TERCEIRA</v>
      </c>
    </row>
    <row r="1595" spans="1:11" ht="15" customHeight="1">
      <c r="A1595">
        <v>7</v>
      </c>
      <c r="B1595">
        <v>7801</v>
      </c>
      <c r="C1595" t="s">
        <v>1994</v>
      </c>
      <c r="D1595" t="s">
        <v>2928</v>
      </c>
      <c r="E1595" t="s">
        <v>2929</v>
      </c>
      <c r="F1595">
        <v>14057</v>
      </c>
      <c r="G1595">
        <v>239.11</v>
      </c>
      <c r="H1595">
        <v>59</v>
      </c>
      <c r="I1595">
        <v>0</v>
      </c>
      <c r="J1595" t="s">
        <v>2293</v>
      </c>
      <c r="K1595" s="40" t="str">
        <f t="shared" si="24"/>
        <v>TERCEIRA</v>
      </c>
    </row>
    <row r="1596" spans="1:11" ht="15" customHeight="1">
      <c r="A1596">
        <v>7</v>
      </c>
      <c r="B1596">
        <v>7801</v>
      </c>
      <c r="C1596" t="s">
        <v>1994</v>
      </c>
      <c r="D1596" t="s">
        <v>2930</v>
      </c>
      <c r="E1596" t="s">
        <v>2931</v>
      </c>
      <c r="F1596">
        <v>8711</v>
      </c>
      <c r="G1596">
        <v>168.82</v>
      </c>
      <c r="H1596">
        <v>52</v>
      </c>
      <c r="I1596">
        <v>0</v>
      </c>
      <c r="J1596" t="s">
        <v>2293</v>
      </c>
      <c r="K1596" s="40" t="str">
        <f t="shared" si="24"/>
        <v>TERCEIRA</v>
      </c>
    </row>
    <row r="1597" spans="1:11" ht="15" customHeight="1">
      <c r="A1597">
        <v>7</v>
      </c>
      <c r="B1597">
        <v>7801</v>
      </c>
      <c r="C1597" t="s">
        <v>1994</v>
      </c>
      <c r="D1597" t="s">
        <v>2932</v>
      </c>
      <c r="E1597" t="s">
        <v>2933</v>
      </c>
      <c r="F1597">
        <v>4234</v>
      </c>
      <c r="G1597">
        <v>65.66</v>
      </c>
      <c r="H1597">
        <v>64</v>
      </c>
      <c r="I1597">
        <v>0</v>
      </c>
      <c r="J1597" t="s">
        <v>2293</v>
      </c>
      <c r="K1597" s="40" t="str">
        <f t="shared" si="24"/>
        <v>TERCEIRA</v>
      </c>
    </row>
    <row r="1598" spans="1:11" ht="15" customHeight="1">
      <c r="A1598">
        <v>7</v>
      </c>
      <c r="B1598">
        <v>7801</v>
      </c>
      <c r="C1598" t="s">
        <v>1994</v>
      </c>
      <c r="D1598" t="s">
        <v>2934</v>
      </c>
      <c r="E1598" t="s">
        <v>2935</v>
      </c>
      <c r="F1598">
        <v>2059</v>
      </c>
      <c r="G1598">
        <v>48.58</v>
      </c>
      <c r="H1598">
        <v>42</v>
      </c>
      <c r="I1598">
        <v>0</v>
      </c>
      <c r="J1598" t="s">
        <v>2293</v>
      </c>
      <c r="K1598" s="40" t="str">
        <f t="shared" si="24"/>
        <v>TERCEIRA</v>
      </c>
    </row>
    <row r="1599" spans="1:11" ht="15" customHeight="1">
      <c r="A1599">
        <v>7</v>
      </c>
      <c r="B1599">
        <v>7801</v>
      </c>
      <c r="C1599" t="s">
        <v>1994</v>
      </c>
      <c r="D1599" t="s">
        <v>2936</v>
      </c>
      <c r="E1599" t="s">
        <v>2937</v>
      </c>
      <c r="F1599">
        <v>16948</v>
      </c>
      <c r="G1599">
        <v>229.2</v>
      </c>
      <c r="H1599">
        <v>74</v>
      </c>
      <c r="I1599">
        <v>0</v>
      </c>
      <c r="J1599" t="s">
        <v>2293</v>
      </c>
      <c r="K1599" s="40" t="str">
        <f t="shared" si="24"/>
        <v>TERCEIRA</v>
      </c>
    </row>
    <row r="1600" spans="1:11" ht="15" customHeight="1">
      <c r="A1600">
        <v>7</v>
      </c>
      <c r="B1600">
        <v>7801</v>
      </c>
      <c r="C1600" t="s">
        <v>1994</v>
      </c>
      <c r="D1600" t="s">
        <v>2938</v>
      </c>
      <c r="E1600" t="s">
        <v>2939</v>
      </c>
      <c r="F1600">
        <v>1793</v>
      </c>
      <c r="G1600">
        <v>46.06</v>
      </c>
      <c r="H1600">
        <v>39</v>
      </c>
      <c r="I1600">
        <v>0</v>
      </c>
      <c r="J1600" t="s">
        <v>2293</v>
      </c>
      <c r="K1600" s="40" t="str">
        <f t="shared" si="24"/>
        <v>TERCEIRA</v>
      </c>
    </row>
    <row r="1601" spans="1:11" ht="15" customHeight="1">
      <c r="A1601">
        <v>7</v>
      </c>
      <c r="B1601">
        <v>7801</v>
      </c>
      <c r="C1601" t="s">
        <v>1994</v>
      </c>
      <c r="D1601" t="s">
        <v>2940</v>
      </c>
      <c r="E1601" t="s">
        <v>2941</v>
      </c>
      <c r="F1601">
        <v>3961</v>
      </c>
      <c r="G1601">
        <v>97.48</v>
      </c>
      <c r="H1601">
        <v>41</v>
      </c>
      <c r="I1601">
        <v>0</v>
      </c>
      <c r="J1601" t="s">
        <v>2293</v>
      </c>
      <c r="K1601" s="40" t="str">
        <f t="shared" si="24"/>
        <v>TERCEIRA</v>
      </c>
    </row>
    <row r="1602" spans="1:11" ht="15" customHeight="1">
      <c r="A1602">
        <v>7</v>
      </c>
      <c r="B1602">
        <v>7801</v>
      </c>
      <c r="C1602" t="s">
        <v>1994</v>
      </c>
      <c r="D1602" t="s">
        <v>2942</v>
      </c>
      <c r="E1602" t="s">
        <v>2943</v>
      </c>
      <c r="F1602">
        <v>2418</v>
      </c>
      <c r="G1602">
        <v>40.5</v>
      </c>
      <c r="H1602">
        <v>60</v>
      </c>
      <c r="I1602">
        <v>0</v>
      </c>
      <c r="J1602" t="s">
        <v>2293</v>
      </c>
      <c r="K1602" s="40" t="str">
        <f t="shared" ref="K1602:K1665" si="25">IF(J1602&lt;&gt;"",IF(OR(UPPER(J1602)="TERCEIRO",UPPER(J1602)="TERCEIRA"),"TERCEIRA",IF(UPPER(J1602)="GPA","GPA",J1602)),IF(LEFT(D1602,1)="T","TERCEIRA","GPA"))</f>
        <v>TERCEIRA</v>
      </c>
    </row>
    <row r="1603" spans="1:11" ht="15" customHeight="1">
      <c r="A1603">
        <v>7</v>
      </c>
      <c r="B1603">
        <v>7801</v>
      </c>
      <c r="C1603" t="s">
        <v>1994</v>
      </c>
      <c r="D1603" t="s">
        <v>2944</v>
      </c>
      <c r="E1603" t="s">
        <v>2945</v>
      </c>
      <c r="F1603">
        <v>7868</v>
      </c>
      <c r="G1603">
        <v>160.37</v>
      </c>
      <c r="H1603">
        <v>49</v>
      </c>
      <c r="I1603">
        <v>0</v>
      </c>
      <c r="J1603" t="s">
        <v>2293</v>
      </c>
      <c r="K1603" s="40" t="str">
        <f t="shared" si="25"/>
        <v>TERCEIRA</v>
      </c>
    </row>
    <row r="1604" spans="1:11" ht="15" customHeight="1">
      <c r="A1604">
        <v>7</v>
      </c>
      <c r="B1604">
        <v>7801</v>
      </c>
      <c r="C1604" t="s">
        <v>1994</v>
      </c>
      <c r="D1604" t="s">
        <v>2946</v>
      </c>
      <c r="E1604" t="s">
        <v>2947</v>
      </c>
      <c r="F1604">
        <v>7175</v>
      </c>
      <c r="G1604">
        <v>133.66999999999999</v>
      </c>
      <c r="H1604">
        <v>54</v>
      </c>
      <c r="I1604">
        <v>0</v>
      </c>
      <c r="J1604" t="s">
        <v>2293</v>
      </c>
      <c r="K1604" s="40" t="str">
        <f t="shared" si="25"/>
        <v>TERCEIRA</v>
      </c>
    </row>
    <row r="1605" spans="1:11" ht="15" customHeight="1">
      <c r="A1605">
        <v>7</v>
      </c>
      <c r="B1605">
        <v>7801</v>
      </c>
      <c r="C1605" t="s">
        <v>1994</v>
      </c>
      <c r="D1605" t="s">
        <v>2948</v>
      </c>
      <c r="E1605" t="s">
        <v>2949</v>
      </c>
      <c r="F1605">
        <v>7605</v>
      </c>
      <c r="G1605">
        <v>129.87</v>
      </c>
      <c r="H1605">
        <v>59</v>
      </c>
      <c r="I1605">
        <v>0</v>
      </c>
      <c r="J1605" t="s">
        <v>2293</v>
      </c>
      <c r="K1605" s="40" t="str">
        <f t="shared" si="25"/>
        <v>TERCEIRA</v>
      </c>
    </row>
    <row r="1606" spans="1:11" ht="15" customHeight="1">
      <c r="A1606">
        <v>7</v>
      </c>
      <c r="B1606">
        <v>7801</v>
      </c>
      <c r="C1606" t="s">
        <v>1994</v>
      </c>
      <c r="D1606" t="s">
        <v>2950</v>
      </c>
      <c r="E1606" t="s">
        <v>2951</v>
      </c>
      <c r="F1606">
        <v>749</v>
      </c>
      <c r="G1606">
        <v>17.13</v>
      </c>
      <c r="H1606">
        <v>44</v>
      </c>
      <c r="I1606">
        <v>0</v>
      </c>
      <c r="J1606" t="s">
        <v>2293</v>
      </c>
      <c r="K1606" s="40" t="str">
        <f t="shared" si="25"/>
        <v>TERCEIRA</v>
      </c>
    </row>
    <row r="1607" spans="1:11" ht="15" customHeight="1">
      <c r="A1607">
        <v>7</v>
      </c>
      <c r="B1607">
        <v>7801</v>
      </c>
      <c r="C1607" t="s">
        <v>1994</v>
      </c>
      <c r="D1607" t="s">
        <v>2952</v>
      </c>
      <c r="E1607" t="s">
        <v>2953</v>
      </c>
      <c r="F1607">
        <v>109</v>
      </c>
      <c r="G1607">
        <v>12.44</v>
      </c>
      <c r="H1607">
        <v>9</v>
      </c>
      <c r="I1607">
        <v>0</v>
      </c>
      <c r="J1607" t="s">
        <v>2293</v>
      </c>
      <c r="K1607" s="40" t="str">
        <f t="shared" si="25"/>
        <v>TERCEIRA</v>
      </c>
    </row>
    <row r="1608" spans="1:11" ht="15" customHeight="1">
      <c r="A1608">
        <v>7</v>
      </c>
      <c r="B1608">
        <v>7801</v>
      </c>
      <c r="C1608" t="s">
        <v>1994</v>
      </c>
      <c r="D1608" t="s">
        <v>2954</v>
      </c>
      <c r="E1608" t="s">
        <v>2955</v>
      </c>
      <c r="F1608">
        <v>2807</v>
      </c>
      <c r="G1608">
        <v>55.37</v>
      </c>
      <c r="H1608">
        <v>51</v>
      </c>
      <c r="I1608">
        <v>0</v>
      </c>
      <c r="J1608" t="s">
        <v>2293</v>
      </c>
      <c r="K1608" s="40" t="str">
        <f t="shared" si="25"/>
        <v>TERCEIRA</v>
      </c>
    </row>
    <row r="1609" spans="1:11" ht="15" customHeight="1">
      <c r="A1609">
        <v>7</v>
      </c>
      <c r="B1609">
        <v>7801</v>
      </c>
      <c r="C1609" t="s">
        <v>1994</v>
      </c>
      <c r="D1609" t="s">
        <v>2956</v>
      </c>
      <c r="E1609" t="s">
        <v>2957</v>
      </c>
      <c r="F1609">
        <v>3139</v>
      </c>
      <c r="G1609">
        <v>64.77</v>
      </c>
      <c r="H1609">
        <v>48</v>
      </c>
      <c r="I1609">
        <v>0</v>
      </c>
      <c r="J1609" t="s">
        <v>2293</v>
      </c>
      <c r="K1609" s="40" t="str">
        <f t="shared" si="25"/>
        <v>TERCEIRA</v>
      </c>
    </row>
    <row r="1610" spans="1:11" ht="15" customHeight="1">
      <c r="A1610">
        <v>7</v>
      </c>
      <c r="B1610">
        <v>7801</v>
      </c>
      <c r="C1610" t="s">
        <v>1994</v>
      </c>
      <c r="D1610" t="s">
        <v>2958</v>
      </c>
      <c r="E1610" t="s">
        <v>2959</v>
      </c>
      <c r="F1610">
        <v>3702</v>
      </c>
      <c r="G1610">
        <v>53.54</v>
      </c>
      <c r="H1610">
        <v>69</v>
      </c>
      <c r="I1610">
        <v>0</v>
      </c>
      <c r="J1610" t="s">
        <v>2293</v>
      </c>
      <c r="K1610" s="40" t="str">
        <f t="shared" si="25"/>
        <v>TERCEIRA</v>
      </c>
    </row>
    <row r="1611" spans="1:11" ht="15" customHeight="1">
      <c r="A1611">
        <v>7</v>
      </c>
      <c r="B1611">
        <v>7801</v>
      </c>
      <c r="C1611" t="s">
        <v>1994</v>
      </c>
      <c r="D1611" t="s">
        <v>2960</v>
      </c>
      <c r="E1611" t="s">
        <v>2961</v>
      </c>
      <c r="F1611">
        <v>268</v>
      </c>
      <c r="G1611">
        <v>6.05</v>
      </c>
      <c r="H1611">
        <v>44</v>
      </c>
      <c r="I1611">
        <v>0</v>
      </c>
      <c r="J1611" t="s">
        <v>2293</v>
      </c>
      <c r="K1611" s="40" t="str">
        <f t="shared" si="25"/>
        <v>TERCEIRA</v>
      </c>
    </row>
    <row r="1612" spans="1:11" ht="15" customHeight="1">
      <c r="A1612">
        <v>7</v>
      </c>
      <c r="B1612">
        <v>7801</v>
      </c>
      <c r="C1612" t="s">
        <v>1994</v>
      </c>
      <c r="D1612" t="s">
        <v>2962</v>
      </c>
      <c r="E1612" t="s">
        <v>2963</v>
      </c>
      <c r="F1612">
        <v>528</v>
      </c>
      <c r="G1612">
        <v>11.6</v>
      </c>
      <c r="H1612">
        <v>46</v>
      </c>
      <c r="I1612">
        <v>0</v>
      </c>
      <c r="J1612" t="s">
        <v>2293</v>
      </c>
      <c r="K1612" s="40" t="str">
        <f t="shared" si="25"/>
        <v>TERCEIRA</v>
      </c>
    </row>
    <row r="1613" spans="1:11" ht="15" customHeight="1">
      <c r="A1613">
        <v>7</v>
      </c>
      <c r="B1613">
        <v>7801</v>
      </c>
      <c r="C1613" t="s">
        <v>1994</v>
      </c>
      <c r="D1613" t="s">
        <v>2964</v>
      </c>
      <c r="E1613" t="s">
        <v>2965</v>
      </c>
      <c r="F1613">
        <v>1335</v>
      </c>
      <c r="G1613">
        <v>29.45</v>
      </c>
      <c r="H1613">
        <v>45</v>
      </c>
      <c r="I1613">
        <v>0</v>
      </c>
      <c r="J1613" t="s">
        <v>2293</v>
      </c>
      <c r="K1613" s="40" t="str">
        <f t="shared" si="25"/>
        <v>TERCEIRA</v>
      </c>
    </row>
    <row r="1614" spans="1:11" ht="15" customHeight="1">
      <c r="A1614">
        <v>7</v>
      </c>
      <c r="B1614">
        <v>7801</v>
      </c>
      <c r="C1614" t="s">
        <v>1994</v>
      </c>
      <c r="D1614" t="s">
        <v>2966</v>
      </c>
      <c r="E1614" t="s">
        <v>2967</v>
      </c>
      <c r="F1614">
        <v>2327</v>
      </c>
      <c r="G1614">
        <v>36.82</v>
      </c>
      <c r="H1614">
        <v>63</v>
      </c>
      <c r="I1614">
        <v>0</v>
      </c>
      <c r="J1614" t="s">
        <v>2293</v>
      </c>
      <c r="K1614" s="40" t="str">
        <f t="shared" si="25"/>
        <v>TERCEIRA</v>
      </c>
    </row>
    <row r="1615" spans="1:11" ht="15" customHeight="1">
      <c r="A1615">
        <v>7</v>
      </c>
      <c r="B1615">
        <v>7801</v>
      </c>
      <c r="C1615" t="s">
        <v>1994</v>
      </c>
      <c r="D1615" t="s">
        <v>2968</v>
      </c>
      <c r="E1615" t="s">
        <v>2969</v>
      </c>
      <c r="F1615">
        <v>1093</v>
      </c>
      <c r="G1615">
        <v>25.77</v>
      </c>
      <c r="H1615">
        <v>42</v>
      </c>
      <c r="I1615">
        <v>0</v>
      </c>
      <c r="J1615" t="s">
        <v>2293</v>
      </c>
      <c r="K1615" s="40" t="str">
        <f t="shared" si="25"/>
        <v>TERCEIRA</v>
      </c>
    </row>
    <row r="1616" spans="1:11" ht="15" customHeight="1">
      <c r="A1616">
        <v>7</v>
      </c>
      <c r="B1616">
        <v>7801</v>
      </c>
      <c r="C1616" t="s">
        <v>1994</v>
      </c>
      <c r="D1616" t="s">
        <v>2970</v>
      </c>
      <c r="E1616" t="s">
        <v>2971</v>
      </c>
      <c r="F1616">
        <v>691</v>
      </c>
      <c r="G1616">
        <v>19.8</v>
      </c>
      <c r="H1616">
        <v>35</v>
      </c>
      <c r="I1616">
        <v>0</v>
      </c>
      <c r="J1616" t="s">
        <v>2293</v>
      </c>
      <c r="K1616" s="40" t="str">
        <f t="shared" si="25"/>
        <v>TERCEIRA</v>
      </c>
    </row>
    <row r="1617" spans="1:11" ht="15" customHeight="1">
      <c r="A1617">
        <v>7</v>
      </c>
      <c r="B1617">
        <v>7801</v>
      </c>
      <c r="C1617" t="s">
        <v>1994</v>
      </c>
      <c r="D1617" t="s">
        <v>2972</v>
      </c>
      <c r="E1617" t="s">
        <v>2973</v>
      </c>
      <c r="F1617">
        <v>528</v>
      </c>
      <c r="G1617">
        <v>18.95</v>
      </c>
      <c r="H1617">
        <v>28</v>
      </c>
      <c r="I1617">
        <v>0</v>
      </c>
      <c r="J1617" t="s">
        <v>2293</v>
      </c>
      <c r="K1617" s="40" t="str">
        <f t="shared" si="25"/>
        <v>TERCEIRA</v>
      </c>
    </row>
    <row r="1618" spans="1:11" ht="15" customHeight="1">
      <c r="A1618">
        <v>7</v>
      </c>
      <c r="B1618">
        <v>7801</v>
      </c>
      <c r="C1618" t="s">
        <v>1994</v>
      </c>
      <c r="D1618" t="s">
        <v>2974</v>
      </c>
      <c r="E1618" t="s">
        <v>2975</v>
      </c>
      <c r="F1618">
        <v>1008</v>
      </c>
      <c r="G1618">
        <v>16.239999999999998</v>
      </c>
      <c r="H1618">
        <v>62</v>
      </c>
      <c r="I1618">
        <v>0</v>
      </c>
      <c r="J1618" t="s">
        <v>2293</v>
      </c>
      <c r="K1618" s="40" t="str">
        <f t="shared" si="25"/>
        <v>TERCEIRA</v>
      </c>
    </row>
    <row r="1619" spans="1:11" ht="15" customHeight="1">
      <c r="A1619">
        <v>7</v>
      </c>
      <c r="B1619">
        <v>7801</v>
      </c>
      <c r="C1619" t="s">
        <v>1994</v>
      </c>
      <c r="D1619" t="s">
        <v>2976</v>
      </c>
      <c r="E1619" t="s">
        <v>2977</v>
      </c>
      <c r="F1619">
        <v>1101</v>
      </c>
      <c r="G1619">
        <v>17.55</v>
      </c>
      <c r="H1619">
        <v>63</v>
      </c>
      <c r="I1619">
        <v>0</v>
      </c>
      <c r="J1619" t="s">
        <v>2293</v>
      </c>
      <c r="K1619" s="40" t="str">
        <f t="shared" si="25"/>
        <v>TERCEIRA</v>
      </c>
    </row>
    <row r="1620" spans="1:11" ht="15" customHeight="1">
      <c r="A1620">
        <v>7</v>
      </c>
      <c r="B1620">
        <v>7801</v>
      </c>
      <c r="C1620" t="s">
        <v>1994</v>
      </c>
      <c r="D1620" t="s">
        <v>2978</v>
      </c>
      <c r="E1620" t="s">
        <v>2979</v>
      </c>
      <c r="F1620">
        <v>1146</v>
      </c>
      <c r="G1620">
        <v>35.549999999999997</v>
      </c>
      <c r="H1620">
        <v>32</v>
      </c>
      <c r="I1620">
        <v>0</v>
      </c>
      <c r="J1620" t="s">
        <v>2293</v>
      </c>
      <c r="K1620" s="40" t="str">
        <f t="shared" si="25"/>
        <v>TERCEIRA</v>
      </c>
    </row>
    <row r="1621" spans="1:11" ht="15" customHeight="1">
      <c r="A1621">
        <v>7</v>
      </c>
      <c r="B1621">
        <v>7801</v>
      </c>
      <c r="C1621" t="s">
        <v>1994</v>
      </c>
      <c r="D1621" t="s">
        <v>2980</v>
      </c>
      <c r="E1621" t="s">
        <v>2981</v>
      </c>
      <c r="F1621">
        <v>492</v>
      </c>
      <c r="G1621">
        <v>11.98</v>
      </c>
      <c r="H1621">
        <v>41</v>
      </c>
      <c r="I1621">
        <v>0</v>
      </c>
      <c r="J1621" t="s">
        <v>2293</v>
      </c>
      <c r="K1621" s="40" t="str">
        <f t="shared" si="25"/>
        <v>TERCEIRA</v>
      </c>
    </row>
    <row r="1622" spans="1:11" ht="15" customHeight="1">
      <c r="A1622">
        <v>7</v>
      </c>
      <c r="B1622">
        <v>7801</v>
      </c>
      <c r="C1622" t="s">
        <v>1994</v>
      </c>
      <c r="D1622" t="s">
        <v>2982</v>
      </c>
      <c r="E1622" t="s">
        <v>2983</v>
      </c>
      <c r="F1622">
        <v>678</v>
      </c>
      <c r="G1622">
        <v>30.86</v>
      </c>
      <c r="H1622">
        <v>22</v>
      </c>
      <c r="I1622">
        <v>0</v>
      </c>
      <c r="J1622" t="s">
        <v>2293</v>
      </c>
      <c r="K1622" s="40" t="str">
        <f t="shared" si="25"/>
        <v>TERCEIRA</v>
      </c>
    </row>
    <row r="1623" spans="1:11" ht="15" customHeight="1">
      <c r="A1623">
        <v>7</v>
      </c>
      <c r="B1623">
        <v>7801</v>
      </c>
      <c r="C1623" t="s">
        <v>1994</v>
      </c>
      <c r="D1623" t="s">
        <v>2984</v>
      </c>
      <c r="E1623" t="s">
        <v>2985</v>
      </c>
      <c r="F1623">
        <v>749</v>
      </c>
      <c r="G1623">
        <v>17.059999999999999</v>
      </c>
      <c r="H1623">
        <v>44</v>
      </c>
      <c r="I1623">
        <v>0</v>
      </c>
      <c r="J1623" t="s">
        <v>2293</v>
      </c>
      <c r="K1623" s="40" t="str">
        <f t="shared" si="25"/>
        <v>TERCEIRA</v>
      </c>
    </row>
    <row r="1624" spans="1:11" ht="15" customHeight="1">
      <c r="A1624">
        <v>7</v>
      </c>
      <c r="B1624">
        <v>7801</v>
      </c>
      <c r="C1624" t="s">
        <v>1994</v>
      </c>
      <c r="D1624" t="s">
        <v>2986</v>
      </c>
      <c r="E1624" t="s">
        <v>2987</v>
      </c>
      <c r="F1624">
        <v>184</v>
      </c>
      <c r="G1624">
        <v>7.05</v>
      </c>
      <c r="H1624">
        <v>26</v>
      </c>
      <c r="I1624">
        <v>0</v>
      </c>
      <c r="J1624" t="s">
        <v>2293</v>
      </c>
      <c r="K1624" s="40" t="str">
        <f t="shared" si="25"/>
        <v>TERCEIRA</v>
      </c>
    </row>
    <row r="1625" spans="1:11" ht="15" customHeight="1">
      <c r="A1625">
        <v>7</v>
      </c>
      <c r="B1625">
        <v>7801</v>
      </c>
      <c r="C1625" t="s">
        <v>1994</v>
      </c>
      <c r="D1625" t="s">
        <v>2988</v>
      </c>
      <c r="E1625" t="s">
        <v>2989</v>
      </c>
      <c r="F1625">
        <v>2596</v>
      </c>
      <c r="G1625">
        <v>52.81</v>
      </c>
      <c r="H1625">
        <v>49</v>
      </c>
      <c r="I1625">
        <v>0</v>
      </c>
      <c r="J1625" t="s">
        <v>2293</v>
      </c>
      <c r="K1625" s="40" t="str">
        <f t="shared" si="25"/>
        <v>TERCEIRA</v>
      </c>
    </row>
    <row r="1626" spans="1:11" ht="15" customHeight="1">
      <c r="A1626">
        <v>7</v>
      </c>
      <c r="B1626">
        <v>7801</v>
      </c>
      <c r="C1626" t="s">
        <v>1994</v>
      </c>
      <c r="D1626" t="s">
        <v>2990</v>
      </c>
      <c r="E1626" t="s">
        <v>2991</v>
      </c>
      <c r="F1626">
        <v>12805</v>
      </c>
      <c r="G1626">
        <v>169.5</v>
      </c>
      <c r="H1626">
        <v>76</v>
      </c>
      <c r="I1626">
        <v>0</v>
      </c>
      <c r="J1626" t="s">
        <v>2293</v>
      </c>
      <c r="K1626" s="40" t="str">
        <f t="shared" si="25"/>
        <v>TERCEIRA</v>
      </c>
    </row>
    <row r="1627" spans="1:11" ht="15" customHeight="1">
      <c r="A1627">
        <v>7</v>
      </c>
      <c r="B1627">
        <v>7801</v>
      </c>
      <c r="C1627" t="s">
        <v>1994</v>
      </c>
      <c r="D1627" t="s">
        <v>2992</v>
      </c>
      <c r="E1627" t="s">
        <v>2993</v>
      </c>
      <c r="F1627">
        <v>11431</v>
      </c>
      <c r="G1627">
        <v>164.76</v>
      </c>
      <c r="H1627">
        <v>69</v>
      </c>
      <c r="I1627">
        <v>0</v>
      </c>
      <c r="J1627" t="s">
        <v>2293</v>
      </c>
      <c r="K1627" s="40" t="str">
        <f t="shared" si="25"/>
        <v>TERCEIRA</v>
      </c>
    </row>
    <row r="1628" spans="1:11" ht="15" customHeight="1">
      <c r="A1628">
        <v>7</v>
      </c>
      <c r="B1628">
        <v>7801</v>
      </c>
      <c r="C1628" t="s">
        <v>1994</v>
      </c>
      <c r="D1628" t="s">
        <v>2994</v>
      </c>
      <c r="E1628" t="s">
        <v>2995</v>
      </c>
      <c r="F1628">
        <v>12667</v>
      </c>
      <c r="G1628">
        <v>213.31</v>
      </c>
      <c r="H1628">
        <v>59</v>
      </c>
      <c r="I1628">
        <v>0</v>
      </c>
      <c r="J1628" t="s">
        <v>2293</v>
      </c>
      <c r="K1628" s="40" t="str">
        <f t="shared" si="25"/>
        <v>TERCEIRA</v>
      </c>
    </row>
    <row r="1629" spans="1:11" ht="15" customHeight="1">
      <c r="A1629">
        <v>7</v>
      </c>
      <c r="B1629">
        <v>7801</v>
      </c>
      <c r="C1629" t="s">
        <v>1994</v>
      </c>
      <c r="D1629" t="s">
        <v>2996</v>
      </c>
      <c r="E1629" t="s">
        <v>2997</v>
      </c>
      <c r="F1629">
        <v>12352</v>
      </c>
      <c r="G1629">
        <v>158.75</v>
      </c>
      <c r="H1629">
        <v>78</v>
      </c>
      <c r="I1629">
        <v>0</v>
      </c>
      <c r="J1629" t="s">
        <v>2293</v>
      </c>
      <c r="K1629" s="40" t="str">
        <f t="shared" si="25"/>
        <v>TERCEIRA</v>
      </c>
    </row>
    <row r="1630" spans="1:11" ht="15" customHeight="1">
      <c r="A1630">
        <v>7</v>
      </c>
      <c r="B1630">
        <v>7801</v>
      </c>
      <c r="C1630" t="s">
        <v>1994</v>
      </c>
      <c r="D1630" t="s">
        <v>2998</v>
      </c>
      <c r="E1630" t="s">
        <v>2999</v>
      </c>
      <c r="F1630">
        <v>17011</v>
      </c>
      <c r="G1630">
        <v>180.24</v>
      </c>
      <c r="H1630">
        <v>94</v>
      </c>
      <c r="I1630">
        <v>0</v>
      </c>
      <c r="J1630" t="s">
        <v>2293</v>
      </c>
      <c r="K1630" s="40" t="str">
        <f t="shared" si="25"/>
        <v>TERCEIRA</v>
      </c>
    </row>
    <row r="1631" spans="1:11" ht="15" customHeight="1">
      <c r="A1631">
        <v>7</v>
      </c>
      <c r="B1631">
        <v>7801</v>
      </c>
      <c r="C1631" t="s">
        <v>1994</v>
      </c>
      <c r="D1631" t="s">
        <v>3000</v>
      </c>
      <c r="E1631" t="s">
        <v>3001</v>
      </c>
      <c r="F1631">
        <v>3272</v>
      </c>
      <c r="G1631">
        <v>72.099999999999994</v>
      </c>
      <c r="H1631">
        <v>45</v>
      </c>
      <c r="I1631">
        <v>0</v>
      </c>
      <c r="J1631" t="s">
        <v>2293</v>
      </c>
      <c r="K1631" s="40" t="str">
        <f t="shared" si="25"/>
        <v>TERCEIRA</v>
      </c>
    </row>
    <row r="1632" spans="1:11" ht="15" customHeight="1">
      <c r="A1632">
        <v>7</v>
      </c>
      <c r="B1632">
        <v>7801</v>
      </c>
      <c r="C1632" t="s">
        <v>1994</v>
      </c>
      <c r="D1632" t="s">
        <v>3002</v>
      </c>
      <c r="E1632" t="s">
        <v>3003</v>
      </c>
      <c r="F1632">
        <v>3519</v>
      </c>
      <c r="G1632">
        <v>81.069999999999993</v>
      </c>
      <c r="H1632">
        <v>43</v>
      </c>
      <c r="I1632">
        <v>0</v>
      </c>
      <c r="J1632" t="s">
        <v>2293</v>
      </c>
      <c r="K1632" s="40" t="str">
        <f t="shared" si="25"/>
        <v>TERCEIRA</v>
      </c>
    </row>
    <row r="1633" spans="1:11" ht="15" customHeight="1">
      <c r="A1633">
        <v>7</v>
      </c>
      <c r="B1633">
        <v>7801</v>
      </c>
      <c r="C1633" t="s">
        <v>1994</v>
      </c>
      <c r="D1633" t="s">
        <v>3004</v>
      </c>
      <c r="E1633" t="s">
        <v>3005</v>
      </c>
      <c r="F1633">
        <v>14291</v>
      </c>
      <c r="G1633">
        <v>155.55000000000001</v>
      </c>
      <c r="H1633">
        <v>92</v>
      </c>
      <c r="I1633">
        <v>0</v>
      </c>
      <c r="J1633" t="s">
        <v>2293</v>
      </c>
      <c r="K1633" s="40" t="str">
        <f t="shared" si="25"/>
        <v>TERCEIRA</v>
      </c>
    </row>
    <row r="1634" spans="1:11" ht="15" customHeight="1">
      <c r="A1634">
        <v>7</v>
      </c>
      <c r="B1634">
        <v>7801</v>
      </c>
      <c r="C1634" t="s">
        <v>1994</v>
      </c>
      <c r="D1634" t="s">
        <v>3006</v>
      </c>
      <c r="E1634" t="s">
        <v>3007</v>
      </c>
      <c r="F1634">
        <v>12411</v>
      </c>
      <c r="G1634">
        <v>181.57</v>
      </c>
      <c r="H1634">
        <v>68</v>
      </c>
      <c r="I1634">
        <v>0</v>
      </c>
      <c r="J1634" t="s">
        <v>2293</v>
      </c>
      <c r="K1634" s="40" t="str">
        <f t="shared" si="25"/>
        <v>TERCEIRA</v>
      </c>
    </row>
    <row r="1635" spans="1:11" ht="15" customHeight="1">
      <c r="A1635">
        <v>7</v>
      </c>
      <c r="B1635">
        <v>7801</v>
      </c>
      <c r="C1635" t="s">
        <v>1994</v>
      </c>
      <c r="D1635" t="s">
        <v>3008</v>
      </c>
      <c r="E1635" t="s">
        <v>3009</v>
      </c>
      <c r="F1635">
        <v>208</v>
      </c>
      <c r="G1635">
        <v>16.73</v>
      </c>
      <c r="H1635">
        <v>12</v>
      </c>
      <c r="I1635">
        <v>0</v>
      </c>
      <c r="J1635" t="s">
        <v>2293</v>
      </c>
      <c r="K1635" s="40" t="str">
        <f t="shared" si="25"/>
        <v>TERCEIRA</v>
      </c>
    </row>
    <row r="1636" spans="1:11" ht="15" customHeight="1">
      <c r="A1636">
        <v>7</v>
      </c>
      <c r="B1636">
        <v>7801</v>
      </c>
      <c r="C1636" t="s">
        <v>1994</v>
      </c>
      <c r="D1636" t="s">
        <v>3010</v>
      </c>
      <c r="E1636" t="s">
        <v>3011</v>
      </c>
      <c r="F1636">
        <v>16807</v>
      </c>
      <c r="G1636">
        <v>182.51</v>
      </c>
      <c r="H1636">
        <v>92</v>
      </c>
      <c r="I1636">
        <v>0</v>
      </c>
      <c r="J1636" t="s">
        <v>2293</v>
      </c>
      <c r="K1636" s="40" t="str">
        <f t="shared" si="25"/>
        <v>TERCEIRA</v>
      </c>
    </row>
    <row r="1637" spans="1:11" ht="15" customHeight="1">
      <c r="A1637">
        <v>7</v>
      </c>
      <c r="B1637">
        <v>7801</v>
      </c>
      <c r="C1637" t="s">
        <v>1994</v>
      </c>
      <c r="D1637" t="s">
        <v>3012</v>
      </c>
      <c r="E1637" t="s">
        <v>3013</v>
      </c>
      <c r="F1637">
        <v>6281</v>
      </c>
      <c r="G1637">
        <v>102.16</v>
      </c>
      <c r="H1637">
        <v>61</v>
      </c>
      <c r="I1637">
        <v>0</v>
      </c>
      <c r="J1637" t="s">
        <v>2293</v>
      </c>
      <c r="K1637" s="40" t="str">
        <f t="shared" si="25"/>
        <v>TERCEIRA</v>
      </c>
    </row>
    <row r="1638" spans="1:11" ht="15" customHeight="1">
      <c r="A1638">
        <v>7</v>
      </c>
      <c r="B1638">
        <v>7801</v>
      </c>
      <c r="C1638" t="s">
        <v>1994</v>
      </c>
      <c r="D1638" t="s">
        <v>3014</v>
      </c>
      <c r="E1638" t="s">
        <v>3015</v>
      </c>
      <c r="F1638">
        <v>3356</v>
      </c>
      <c r="G1638">
        <v>71.55</v>
      </c>
      <c r="H1638">
        <v>47</v>
      </c>
      <c r="I1638">
        <v>0</v>
      </c>
      <c r="J1638" t="s">
        <v>2293</v>
      </c>
      <c r="K1638" s="40" t="str">
        <f t="shared" si="25"/>
        <v>TERCEIRA</v>
      </c>
    </row>
    <row r="1639" spans="1:11" ht="15" customHeight="1">
      <c r="A1639">
        <v>7</v>
      </c>
      <c r="B1639">
        <v>7801</v>
      </c>
      <c r="C1639" t="s">
        <v>1994</v>
      </c>
      <c r="D1639" t="s">
        <v>3016</v>
      </c>
      <c r="E1639" t="s">
        <v>3017</v>
      </c>
      <c r="F1639">
        <v>7635</v>
      </c>
      <c r="G1639">
        <v>143.16</v>
      </c>
      <c r="H1639">
        <v>53</v>
      </c>
      <c r="I1639">
        <v>0</v>
      </c>
      <c r="J1639" t="s">
        <v>2293</v>
      </c>
      <c r="K1639" s="40" t="str">
        <f t="shared" si="25"/>
        <v>TERCEIRA</v>
      </c>
    </row>
    <row r="1640" spans="1:11" ht="15" customHeight="1">
      <c r="A1640">
        <v>7</v>
      </c>
      <c r="B1640">
        <v>7801</v>
      </c>
      <c r="C1640" t="s">
        <v>1994</v>
      </c>
      <c r="D1640" t="s">
        <v>3018</v>
      </c>
      <c r="E1640" t="s">
        <v>3019</v>
      </c>
      <c r="F1640">
        <v>11918</v>
      </c>
      <c r="G1640">
        <v>160.49</v>
      </c>
      <c r="H1640">
        <v>74</v>
      </c>
      <c r="I1640">
        <v>0</v>
      </c>
      <c r="J1640" t="s">
        <v>2293</v>
      </c>
      <c r="K1640" s="40" t="str">
        <f t="shared" si="25"/>
        <v>TERCEIRA</v>
      </c>
    </row>
    <row r="1641" spans="1:11" ht="15" customHeight="1">
      <c r="A1641">
        <v>7</v>
      </c>
      <c r="B1641">
        <v>7801</v>
      </c>
      <c r="C1641" t="s">
        <v>1994</v>
      </c>
      <c r="D1641" t="s">
        <v>3020</v>
      </c>
      <c r="E1641" t="s">
        <v>3021</v>
      </c>
      <c r="F1641">
        <v>11595</v>
      </c>
      <c r="G1641">
        <v>179.33</v>
      </c>
      <c r="H1641">
        <v>65</v>
      </c>
      <c r="I1641">
        <v>0</v>
      </c>
      <c r="J1641" t="s">
        <v>2293</v>
      </c>
      <c r="K1641" s="40" t="str">
        <f t="shared" si="25"/>
        <v>TERCEIRA</v>
      </c>
    </row>
    <row r="1642" spans="1:11" ht="15" customHeight="1">
      <c r="A1642">
        <v>7</v>
      </c>
      <c r="B1642">
        <v>7801</v>
      </c>
      <c r="C1642" t="s">
        <v>1994</v>
      </c>
      <c r="D1642" t="s">
        <v>3022</v>
      </c>
      <c r="E1642" t="s">
        <v>3023</v>
      </c>
      <c r="F1642">
        <v>11025</v>
      </c>
      <c r="G1642">
        <v>175.26</v>
      </c>
      <c r="H1642">
        <v>63</v>
      </c>
      <c r="I1642">
        <v>0</v>
      </c>
      <c r="J1642" t="s">
        <v>2293</v>
      </c>
      <c r="K1642" s="40" t="str">
        <f t="shared" si="25"/>
        <v>TERCEIRA</v>
      </c>
    </row>
    <row r="1643" spans="1:11" ht="15" customHeight="1">
      <c r="A1643">
        <v>7</v>
      </c>
      <c r="B1643">
        <v>7801</v>
      </c>
      <c r="C1643" t="s">
        <v>1994</v>
      </c>
      <c r="D1643" t="s">
        <v>3024</v>
      </c>
      <c r="E1643" t="s">
        <v>3025</v>
      </c>
      <c r="F1643">
        <v>565</v>
      </c>
      <c r="G1643">
        <v>19.329999999999998</v>
      </c>
      <c r="H1643">
        <v>29</v>
      </c>
      <c r="I1643">
        <v>0</v>
      </c>
      <c r="J1643" t="s">
        <v>2293</v>
      </c>
      <c r="K1643" s="40" t="str">
        <f t="shared" si="25"/>
        <v>TERCEIRA</v>
      </c>
    </row>
    <row r="1644" spans="1:11" ht="15" customHeight="1">
      <c r="A1644">
        <v>7</v>
      </c>
      <c r="B1644">
        <v>7801</v>
      </c>
      <c r="C1644" t="s">
        <v>1994</v>
      </c>
      <c r="D1644" t="s">
        <v>3026</v>
      </c>
      <c r="E1644" t="s">
        <v>3027</v>
      </c>
      <c r="F1644">
        <v>13912</v>
      </c>
      <c r="G1644">
        <v>208.51</v>
      </c>
      <c r="H1644">
        <v>67</v>
      </c>
      <c r="I1644">
        <v>0</v>
      </c>
      <c r="J1644" t="s">
        <v>2293</v>
      </c>
      <c r="K1644" s="40" t="str">
        <f t="shared" si="25"/>
        <v>TERCEIRA</v>
      </c>
    </row>
    <row r="1645" spans="1:11" ht="15" customHeight="1">
      <c r="A1645">
        <v>7</v>
      </c>
      <c r="B1645">
        <v>7801</v>
      </c>
      <c r="C1645" t="s">
        <v>1994</v>
      </c>
      <c r="D1645" t="s">
        <v>3028</v>
      </c>
      <c r="E1645" t="s">
        <v>3029</v>
      </c>
      <c r="F1645">
        <v>13501</v>
      </c>
      <c r="G1645">
        <v>195.24</v>
      </c>
      <c r="H1645">
        <v>69</v>
      </c>
      <c r="I1645">
        <v>0</v>
      </c>
      <c r="J1645" t="s">
        <v>2293</v>
      </c>
      <c r="K1645" s="40" t="str">
        <f t="shared" si="25"/>
        <v>TERCEIRA</v>
      </c>
    </row>
    <row r="1646" spans="1:11" ht="15" customHeight="1">
      <c r="A1646">
        <v>7</v>
      </c>
      <c r="B1646">
        <v>7801</v>
      </c>
      <c r="C1646" t="s">
        <v>1994</v>
      </c>
      <c r="D1646" t="s">
        <v>3030</v>
      </c>
      <c r="E1646" t="s">
        <v>3031</v>
      </c>
      <c r="F1646">
        <v>11414</v>
      </c>
      <c r="G1646">
        <v>168.09</v>
      </c>
      <c r="H1646">
        <v>68</v>
      </c>
      <c r="I1646">
        <v>0</v>
      </c>
      <c r="J1646" t="s">
        <v>2293</v>
      </c>
      <c r="K1646" s="40" t="str">
        <f t="shared" si="25"/>
        <v>TERCEIRA</v>
      </c>
    </row>
    <row r="1647" spans="1:11" ht="15" customHeight="1">
      <c r="A1647">
        <v>7</v>
      </c>
      <c r="B1647">
        <v>7801</v>
      </c>
      <c r="C1647" t="s">
        <v>1994</v>
      </c>
      <c r="D1647" t="s">
        <v>3032</v>
      </c>
      <c r="E1647" t="s">
        <v>3033</v>
      </c>
      <c r="F1647">
        <v>7532</v>
      </c>
      <c r="G1647">
        <v>126.38</v>
      </c>
      <c r="H1647">
        <v>60</v>
      </c>
      <c r="I1647">
        <v>0</v>
      </c>
      <c r="J1647" t="s">
        <v>2293</v>
      </c>
      <c r="K1647" s="40" t="str">
        <f t="shared" si="25"/>
        <v>TERCEIRA</v>
      </c>
    </row>
    <row r="1648" spans="1:11" ht="15" customHeight="1">
      <c r="A1648">
        <v>7</v>
      </c>
      <c r="B1648">
        <v>7801</v>
      </c>
      <c r="C1648" t="s">
        <v>1994</v>
      </c>
      <c r="D1648" t="s">
        <v>3034</v>
      </c>
      <c r="E1648" t="s">
        <v>3035</v>
      </c>
      <c r="F1648">
        <v>999</v>
      </c>
      <c r="G1648">
        <v>33.08</v>
      </c>
      <c r="H1648">
        <v>30</v>
      </c>
      <c r="I1648">
        <v>0</v>
      </c>
      <c r="J1648" t="s">
        <v>2293</v>
      </c>
      <c r="K1648" s="40" t="str">
        <f t="shared" si="25"/>
        <v>TERCEIRA</v>
      </c>
    </row>
    <row r="1649" spans="1:11" ht="15" customHeight="1">
      <c r="A1649">
        <v>7</v>
      </c>
      <c r="B1649">
        <v>7801</v>
      </c>
      <c r="C1649" t="s">
        <v>1994</v>
      </c>
      <c r="D1649" t="s">
        <v>3036</v>
      </c>
      <c r="E1649" t="s">
        <v>3037</v>
      </c>
      <c r="F1649">
        <v>10722</v>
      </c>
      <c r="G1649">
        <v>94.79</v>
      </c>
      <c r="H1649">
        <v>113</v>
      </c>
      <c r="I1649">
        <v>0</v>
      </c>
      <c r="J1649" t="s">
        <v>2293</v>
      </c>
      <c r="K1649" s="40" t="str">
        <f t="shared" si="25"/>
        <v>TERCEIRA</v>
      </c>
    </row>
    <row r="1650" spans="1:11" ht="15" customHeight="1">
      <c r="A1650">
        <v>7</v>
      </c>
      <c r="B1650">
        <v>7801</v>
      </c>
      <c r="C1650" t="s">
        <v>1994</v>
      </c>
      <c r="D1650" t="s">
        <v>3038</v>
      </c>
      <c r="E1650" t="s">
        <v>3039</v>
      </c>
      <c r="F1650">
        <v>1329</v>
      </c>
      <c r="G1650">
        <v>27.74</v>
      </c>
      <c r="H1650">
        <v>48</v>
      </c>
      <c r="I1650">
        <v>0</v>
      </c>
      <c r="J1650" t="s">
        <v>2293</v>
      </c>
      <c r="K1650" s="40" t="str">
        <f t="shared" si="25"/>
        <v>TERCEIRA</v>
      </c>
    </row>
    <row r="1651" spans="1:11" ht="15" customHeight="1">
      <c r="A1651">
        <v>7</v>
      </c>
      <c r="B1651">
        <v>7801</v>
      </c>
      <c r="C1651" t="s">
        <v>1994</v>
      </c>
      <c r="D1651" t="s">
        <v>3040</v>
      </c>
      <c r="E1651" t="s">
        <v>3041</v>
      </c>
      <c r="F1651">
        <v>12470</v>
      </c>
      <c r="G1651">
        <v>176.3</v>
      </c>
      <c r="H1651">
        <v>71</v>
      </c>
      <c r="I1651">
        <v>0</v>
      </c>
      <c r="J1651" t="s">
        <v>2293</v>
      </c>
      <c r="K1651" s="40" t="str">
        <f t="shared" si="25"/>
        <v>TERCEIRA</v>
      </c>
    </row>
    <row r="1652" spans="1:11" ht="15" customHeight="1">
      <c r="A1652">
        <v>7</v>
      </c>
      <c r="B1652">
        <v>7801</v>
      </c>
      <c r="C1652" t="s">
        <v>1994</v>
      </c>
      <c r="D1652" t="s">
        <v>3042</v>
      </c>
      <c r="E1652" t="s">
        <v>3043</v>
      </c>
      <c r="F1652">
        <v>1644</v>
      </c>
      <c r="G1652">
        <v>25.48</v>
      </c>
      <c r="H1652">
        <v>65</v>
      </c>
      <c r="I1652">
        <v>0</v>
      </c>
      <c r="J1652" t="s">
        <v>2293</v>
      </c>
      <c r="K1652" s="40" t="str">
        <f t="shared" si="25"/>
        <v>TERCEIRA</v>
      </c>
    </row>
    <row r="1653" spans="1:11" ht="15" customHeight="1">
      <c r="A1653">
        <v>7</v>
      </c>
      <c r="B1653">
        <v>7801</v>
      </c>
      <c r="C1653" t="s">
        <v>1994</v>
      </c>
      <c r="D1653" t="s">
        <v>3044</v>
      </c>
      <c r="E1653" t="s">
        <v>3045</v>
      </c>
      <c r="F1653">
        <v>5953</v>
      </c>
      <c r="G1653">
        <v>137.72999999999999</v>
      </c>
      <c r="H1653">
        <v>43</v>
      </c>
      <c r="I1653">
        <v>0</v>
      </c>
      <c r="J1653" t="s">
        <v>2293</v>
      </c>
      <c r="K1653" s="40" t="str">
        <f t="shared" si="25"/>
        <v>TERCEIRA</v>
      </c>
    </row>
    <row r="1654" spans="1:11" ht="15" customHeight="1">
      <c r="A1654">
        <v>7</v>
      </c>
      <c r="B1654">
        <v>7801</v>
      </c>
      <c r="C1654" t="s">
        <v>1994</v>
      </c>
      <c r="D1654" t="s">
        <v>3046</v>
      </c>
      <c r="E1654" t="s">
        <v>3047</v>
      </c>
      <c r="F1654">
        <v>3932</v>
      </c>
      <c r="G1654">
        <v>65.66</v>
      </c>
      <c r="H1654">
        <v>60</v>
      </c>
      <c r="I1654">
        <v>0</v>
      </c>
      <c r="J1654" t="s">
        <v>2293</v>
      </c>
      <c r="K1654" s="40" t="str">
        <f t="shared" si="25"/>
        <v>TERCEIRA</v>
      </c>
    </row>
    <row r="1655" spans="1:11" ht="15" customHeight="1">
      <c r="A1655">
        <v>7</v>
      </c>
      <c r="B1655">
        <v>7801</v>
      </c>
      <c r="C1655" t="s">
        <v>1994</v>
      </c>
      <c r="D1655" t="s">
        <v>3048</v>
      </c>
      <c r="E1655" t="s">
        <v>3049</v>
      </c>
      <c r="F1655">
        <v>8725</v>
      </c>
      <c r="G1655">
        <v>158.57</v>
      </c>
      <c r="H1655">
        <v>55</v>
      </c>
      <c r="I1655">
        <v>0</v>
      </c>
      <c r="J1655" t="s">
        <v>2293</v>
      </c>
      <c r="K1655" s="40" t="str">
        <f t="shared" si="25"/>
        <v>TERCEIRA</v>
      </c>
    </row>
    <row r="1656" spans="1:11" ht="15" customHeight="1">
      <c r="A1656">
        <v>7</v>
      </c>
      <c r="B1656">
        <v>7801</v>
      </c>
      <c r="C1656" t="s">
        <v>1994</v>
      </c>
      <c r="D1656" t="s">
        <v>3050</v>
      </c>
      <c r="E1656" t="s">
        <v>3051</v>
      </c>
      <c r="F1656">
        <v>11080</v>
      </c>
      <c r="G1656">
        <v>146.80000000000001</v>
      </c>
      <c r="H1656">
        <v>75</v>
      </c>
      <c r="I1656">
        <v>0</v>
      </c>
      <c r="J1656" t="s">
        <v>2293</v>
      </c>
      <c r="K1656" s="40" t="str">
        <f t="shared" si="25"/>
        <v>TERCEIRA</v>
      </c>
    </row>
    <row r="1657" spans="1:11" ht="15" customHeight="1">
      <c r="A1657">
        <v>7</v>
      </c>
      <c r="B1657">
        <v>7801</v>
      </c>
      <c r="C1657" t="s">
        <v>1994</v>
      </c>
      <c r="D1657" t="s">
        <v>3052</v>
      </c>
      <c r="E1657" t="s">
        <v>3053</v>
      </c>
      <c r="F1657">
        <v>10901</v>
      </c>
      <c r="G1657">
        <v>219.54</v>
      </c>
      <c r="H1657">
        <v>50</v>
      </c>
      <c r="I1657">
        <v>0</v>
      </c>
      <c r="J1657" t="s">
        <v>2293</v>
      </c>
      <c r="K1657" s="40" t="str">
        <f t="shared" si="25"/>
        <v>TERCEIRA</v>
      </c>
    </row>
    <row r="1658" spans="1:11" ht="15" customHeight="1">
      <c r="A1658">
        <v>7</v>
      </c>
      <c r="B1658">
        <v>7801</v>
      </c>
      <c r="C1658" t="s">
        <v>1994</v>
      </c>
      <c r="D1658" t="s">
        <v>3054</v>
      </c>
      <c r="E1658" t="s">
        <v>3055</v>
      </c>
      <c r="F1658">
        <v>11886</v>
      </c>
      <c r="G1658">
        <v>164.09</v>
      </c>
      <c r="H1658">
        <v>72</v>
      </c>
      <c r="I1658">
        <v>0</v>
      </c>
      <c r="J1658" t="s">
        <v>2293</v>
      </c>
      <c r="K1658" s="40" t="str">
        <f t="shared" si="25"/>
        <v>TERCEIRA</v>
      </c>
    </row>
    <row r="1659" spans="1:11" ht="15" customHeight="1">
      <c r="A1659">
        <v>7</v>
      </c>
      <c r="B1659">
        <v>7801</v>
      </c>
      <c r="C1659" t="s">
        <v>1994</v>
      </c>
      <c r="D1659" t="s">
        <v>3056</v>
      </c>
      <c r="E1659" t="s">
        <v>3057</v>
      </c>
      <c r="F1659">
        <v>12154</v>
      </c>
      <c r="G1659">
        <v>154.74</v>
      </c>
      <c r="H1659">
        <v>79</v>
      </c>
      <c r="I1659">
        <v>0</v>
      </c>
      <c r="J1659" t="s">
        <v>2293</v>
      </c>
      <c r="K1659" s="40" t="str">
        <f t="shared" si="25"/>
        <v>TERCEIRA</v>
      </c>
    </row>
    <row r="1660" spans="1:11" ht="15" customHeight="1">
      <c r="A1660">
        <v>7</v>
      </c>
      <c r="B1660">
        <v>7801</v>
      </c>
      <c r="C1660" t="s">
        <v>1994</v>
      </c>
      <c r="D1660" t="s">
        <v>3058</v>
      </c>
      <c r="E1660" t="s">
        <v>3059</v>
      </c>
      <c r="F1660">
        <v>5482</v>
      </c>
      <c r="G1660">
        <v>97.12</v>
      </c>
      <c r="H1660">
        <v>56</v>
      </c>
      <c r="I1660">
        <v>0</v>
      </c>
      <c r="J1660" t="s">
        <v>2293</v>
      </c>
      <c r="K1660" s="40" t="str">
        <f t="shared" si="25"/>
        <v>TERCEIRA</v>
      </c>
    </row>
    <row r="1661" spans="1:11" ht="15" customHeight="1">
      <c r="A1661">
        <v>7</v>
      </c>
      <c r="B1661">
        <v>7801</v>
      </c>
      <c r="C1661" t="s">
        <v>1994</v>
      </c>
      <c r="D1661" t="s">
        <v>3060</v>
      </c>
      <c r="E1661" t="s">
        <v>3061</v>
      </c>
      <c r="F1661">
        <v>2459</v>
      </c>
      <c r="G1661">
        <v>29.07</v>
      </c>
      <c r="H1661">
        <v>85</v>
      </c>
      <c r="I1661">
        <v>0</v>
      </c>
      <c r="J1661" t="s">
        <v>2293</v>
      </c>
      <c r="K1661" s="40" t="str">
        <f t="shared" si="25"/>
        <v>TERCEIRA</v>
      </c>
    </row>
    <row r="1662" spans="1:11" ht="15" customHeight="1">
      <c r="A1662">
        <v>7</v>
      </c>
      <c r="B1662">
        <v>7801</v>
      </c>
      <c r="C1662" t="s">
        <v>1994</v>
      </c>
      <c r="D1662" t="s">
        <v>3062</v>
      </c>
      <c r="E1662" t="s">
        <v>3063</v>
      </c>
      <c r="F1662">
        <v>3996</v>
      </c>
      <c r="G1662">
        <v>86.13</v>
      </c>
      <c r="H1662">
        <v>46</v>
      </c>
      <c r="I1662">
        <v>0</v>
      </c>
      <c r="J1662" t="s">
        <v>2293</v>
      </c>
      <c r="K1662" s="40" t="str">
        <f t="shared" si="25"/>
        <v>TERCEIRA</v>
      </c>
    </row>
    <row r="1663" spans="1:11" ht="15" customHeight="1">
      <c r="A1663">
        <v>7</v>
      </c>
      <c r="B1663">
        <v>7801</v>
      </c>
      <c r="C1663" t="s">
        <v>1994</v>
      </c>
      <c r="D1663" t="s">
        <v>3064</v>
      </c>
      <c r="E1663" t="s">
        <v>3065</v>
      </c>
      <c r="F1663">
        <v>7645</v>
      </c>
      <c r="G1663">
        <v>132.1</v>
      </c>
      <c r="H1663">
        <v>58</v>
      </c>
      <c r="I1663">
        <v>0</v>
      </c>
      <c r="J1663" t="s">
        <v>2293</v>
      </c>
      <c r="K1663" s="40" t="str">
        <f t="shared" si="25"/>
        <v>TERCEIRA</v>
      </c>
    </row>
    <row r="1664" spans="1:11" ht="15" customHeight="1">
      <c r="A1664">
        <v>7</v>
      </c>
      <c r="B1664">
        <v>7801</v>
      </c>
      <c r="C1664" t="s">
        <v>1994</v>
      </c>
      <c r="D1664" t="s">
        <v>3066</v>
      </c>
      <c r="E1664" t="s">
        <v>3067</v>
      </c>
      <c r="F1664">
        <v>8380</v>
      </c>
      <c r="G1664">
        <v>138.93</v>
      </c>
      <c r="H1664">
        <v>60</v>
      </c>
      <c r="I1664">
        <v>0</v>
      </c>
      <c r="J1664" t="s">
        <v>2293</v>
      </c>
      <c r="K1664" s="40" t="str">
        <f t="shared" si="25"/>
        <v>TERCEIRA</v>
      </c>
    </row>
    <row r="1665" spans="1:11" ht="15" customHeight="1">
      <c r="A1665">
        <v>7</v>
      </c>
      <c r="B1665">
        <v>7801</v>
      </c>
      <c r="C1665" t="s">
        <v>1994</v>
      </c>
      <c r="D1665" t="s">
        <v>3068</v>
      </c>
      <c r="E1665" t="s">
        <v>3069</v>
      </c>
      <c r="F1665">
        <v>10169</v>
      </c>
      <c r="G1665">
        <v>149.88999999999999</v>
      </c>
      <c r="H1665">
        <v>68</v>
      </c>
      <c r="I1665">
        <v>0</v>
      </c>
      <c r="J1665" t="s">
        <v>2293</v>
      </c>
      <c r="K1665" s="40" t="str">
        <f t="shared" si="25"/>
        <v>TERCEIRA</v>
      </c>
    </row>
    <row r="1666" spans="1:11" ht="15" customHeight="1">
      <c r="A1666">
        <v>7</v>
      </c>
      <c r="B1666">
        <v>7801</v>
      </c>
      <c r="C1666" t="s">
        <v>1994</v>
      </c>
      <c r="D1666" t="s">
        <v>3070</v>
      </c>
      <c r="E1666" t="s">
        <v>3071</v>
      </c>
      <c r="F1666">
        <v>1692</v>
      </c>
      <c r="G1666">
        <v>32.67</v>
      </c>
      <c r="H1666">
        <v>52</v>
      </c>
      <c r="I1666">
        <v>0</v>
      </c>
      <c r="J1666" t="s">
        <v>2293</v>
      </c>
      <c r="K1666" s="40" t="str">
        <f t="shared" ref="K1666:K1729" si="26">IF(J1666&lt;&gt;"",IF(OR(UPPER(J1666)="TERCEIRO",UPPER(J1666)="TERCEIRA"),"TERCEIRA",IF(UPPER(J1666)="GPA","GPA",J1666)),IF(LEFT(D1666,1)="T","TERCEIRA","GPA"))</f>
        <v>TERCEIRA</v>
      </c>
    </row>
    <row r="1667" spans="1:11" ht="15" customHeight="1">
      <c r="A1667">
        <v>7</v>
      </c>
      <c r="B1667">
        <v>7801</v>
      </c>
      <c r="C1667" t="s">
        <v>1994</v>
      </c>
      <c r="D1667" t="s">
        <v>3072</v>
      </c>
      <c r="E1667" t="s">
        <v>3073</v>
      </c>
      <c r="F1667">
        <v>15750</v>
      </c>
      <c r="G1667">
        <v>203.93</v>
      </c>
      <c r="H1667">
        <v>77</v>
      </c>
      <c r="I1667">
        <v>0</v>
      </c>
      <c r="J1667" t="s">
        <v>2293</v>
      </c>
      <c r="K1667" s="40" t="str">
        <f t="shared" si="26"/>
        <v>TERCEIRA</v>
      </c>
    </row>
    <row r="1668" spans="1:11" ht="15" customHeight="1">
      <c r="A1668">
        <v>7</v>
      </c>
      <c r="B1668">
        <v>7801</v>
      </c>
      <c r="C1668" t="s">
        <v>1994</v>
      </c>
      <c r="D1668" t="s">
        <v>3074</v>
      </c>
      <c r="E1668" t="s">
        <v>3075</v>
      </c>
      <c r="F1668">
        <v>24779</v>
      </c>
      <c r="G1668">
        <v>225.95</v>
      </c>
      <c r="H1668">
        <v>110</v>
      </c>
      <c r="I1668">
        <v>0</v>
      </c>
      <c r="J1668" t="s">
        <v>2293</v>
      </c>
      <c r="K1668" s="40" t="str">
        <f t="shared" si="26"/>
        <v>TERCEIRA</v>
      </c>
    </row>
    <row r="1669" spans="1:11" ht="15" customHeight="1">
      <c r="A1669">
        <v>7</v>
      </c>
      <c r="B1669">
        <v>7801</v>
      </c>
      <c r="C1669" t="s">
        <v>1994</v>
      </c>
      <c r="D1669" t="s">
        <v>3076</v>
      </c>
      <c r="E1669" t="s">
        <v>3077</v>
      </c>
      <c r="F1669">
        <v>1607</v>
      </c>
      <c r="G1669">
        <v>55.57</v>
      </c>
      <c r="H1669">
        <v>29</v>
      </c>
      <c r="I1669">
        <v>0</v>
      </c>
      <c r="J1669" t="s">
        <v>2293</v>
      </c>
      <c r="K1669" s="40" t="str">
        <f t="shared" si="26"/>
        <v>TERCEIRA</v>
      </c>
    </row>
    <row r="1670" spans="1:11" ht="15" customHeight="1">
      <c r="A1670">
        <v>7</v>
      </c>
      <c r="B1670">
        <v>7801</v>
      </c>
      <c r="C1670" t="s">
        <v>1994</v>
      </c>
      <c r="D1670" t="s">
        <v>3078</v>
      </c>
      <c r="E1670" t="s">
        <v>3079</v>
      </c>
      <c r="F1670">
        <v>10473</v>
      </c>
      <c r="G1670">
        <v>132.79</v>
      </c>
      <c r="H1670">
        <v>79</v>
      </c>
      <c r="I1670">
        <v>0</v>
      </c>
      <c r="J1670" t="s">
        <v>2293</v>
      </c>
      <c r="K1670" s="40" t="str">
        <f t="shared" si="26"/>
        <v>TERCEIRA</v>
      </c>
    </row>
    <row r="1671" spans="1:11" ht="15" customHeight="1">
      <c r="A1671">
        <v>7</v>
      </c>
      <c r="B1671">
        <v>7801</v>
      </c>
      <c r="C1671" t="s">
        <v>1994</v>
      </c>
      <c r="D1671" t="s">
        <v>3080</v>
      </c>
      <c r="E1671" t="s">
        <v>3081</v>
      </c>
      <c r="F1671">
        <v>20624</v>
      </c>
      <c r="G1671">
        <v>207.22</v>
      </c>
      <c r="H1671">
        <v>100</v>
      </c>
      <c r="I1671">
        <v>0</v>
      </c>
      <c r="J1671" t="s">
        <v>2293</v>
      </c>
      <c r="K1671" s="40" t="str">
        <f t="shared" si="26"/>
        <v>TERCEIRA</v>
      </c>
    </row>
    <row r="1672" spans="1:11" ht="15" customHeight="1">
      <c r="A1672">
        <v>7</v>
      </c>
      <c r="B1672">
        <v>7801</v>
      </c>
      <c r="C1672" t="s">
        <v>1994</v>
      </c>
      <c r="D1672" t="s">
        <v>3082</v>
      </c>
      <c r="E1672" t="s">
        <v>3083</v>
      </c>
      <c r="F1672">
        <v>3400</v>
      </c>
      <c r="G1672">
        <v>110.98</v>
      </c>
      <c r="H1672">
        <v>31</v>
      </c>
      <c r="I1672">
        <v>0</v>
      </c>
      <c r="J1672" t="s">
        <v>2293</v>
      </c>
      <c r="K1672" s="40" t="str">
        <f t="shared" si="26"/>
        <v>TERCEIRA</v>
      </c>
    </row>
    <row r="1673" spans="1:11" ht="15" customHeight="1">
      <c r="A1673">
        <v>7</v>
      </c>
      <c r="B1673">
        <v>7801</v>
      </c>
      <c r="C1673" t="s">
        <v>1994</v>
      </c>
      <c r="D1673" t="s">
        <v>3084</v>
      </c>
      <c r="E1673" t="s">
        <v>3085</v>
      </c>
      <c r="F1673">
        <v>3509</v>
      </c>
      <c r="G1673">
        <v>97.25</v>
      </c>
      <c r="H1673">
        <v>36</v>
      </c>
      <c r="I1673">
        <v>0</v>
      </c>
      <c r="J1673" t="s">
        <v>2293</v>
      </c>
      <c r="K1673" s="40" t="str">
        <f t="shared" si="26"/>
        <v>TERCEIRA</v>
      </c>
    </row>
    <row r="1674" spans="1:11" ht="15" customHeight="1">
      <c r="A1674">
        <v>7</v>
      </c>
      <c r="B1674">
        <v>7801</v>
      </c>
      <c r="C1674" t="s">
        <v>1994</v>
      </c>
      <c r="D1674" t="s">
        <v>3086</v>
      </c>
      <c r="E1674" t="s">
        <v>3087</v>
      </c>
      <c r="F1674">
        <v>8589</v>
      </c>
      <c r="G1674">
        <v>133.13999999999999</v>
      </c>
      <c r="H1674">
        <v>65</v>
      </c>
      <c r="I1674">
        <v>0</v>
      </c>
      <c r="J1674" t="s">
        <v>2293</v>
      </c>
      <c r="K1674" s="40" t="str">
        <f t="shared" si="26"/>
        <v>TERCEIRA</v>
      </c>
    </row>
    <row r="1675" spans="1:11" ht="15" customHeight="1">
      <c r="A1675">
        <v>7</v>
      </c>
      <c r="B1675">
        <v>7801</v>
      </c>
      <c r="C1675" t="s">
        <v>1994</v>
      </c>
      <c r="D1675" t="s">
        <v>3088</v>
      </c>
      <c r="E1675" t="s">
        <v>3089</v>
      </c>
      <c r="F1675">
        <v>10672</v>
      </c>
      <c r="G1675">
        <v>161.82</v>
      </c>
      <c r="H1675">
        <v>66</v>
      </c>
      <c r="I1675">
        <v>0</v>
      </c>
      <c r="J1675" t="s">
        <v>2293</v>
      </c>
      <c r="K1675" s="40" t="str">
        <f t="shared" si="26"/>
        <v>TERCEIRA</v>
      </c>
    </row>
    <row r="1676" spans="1:11" ht="15" customHeight="1">
      <c r="A1676">
        <v>7</v>
      </c>
      <c r="B1676">
        <v>7801</v>
      </c>
      <c r="C1676" t="s">
        <v>1994</v>
      </c>
      <c r="D1676" t="s">
        <v>3090</v>
      </c>
      <c r="E1676" t="s">
        <v>3091</v>
      </c>
      <c r="F1676">
        <v>8470</v>
      </c>
      <c r="G1676">
        <v>127.49</v>
      </c>
      <c r="H1676">
        <v>66</v>
      </c>
      <c r="I1676">
        <v>0</v>
      </c>
      <c r="J1676" t="s">
        <v>2293</v>
      </c>
      <c r="K1676" s="40" t="str">
        <f t="shared" si="26"/>
        <v>TERCEIRA</v>
      </c>
    </row>
    <row r="1677" spans="1:11" ht="15" customHeight="1">
      <c r="A1677">
        <v>7</v>
      </c>
      <c r="B1677">
        <v>7801</v>
      </c>
      <c r="C1677" t="s">
        <v>1994</v>
      </c>
      <c r="D1677" t="s">
        <v>3092</v>
      </c>
      <c r="E1677" t="s">
        <v>3093</v>
      </c>
      <c r="F1677">
        <v>7609</v>
      </c>
      <c r="G1677">
        <v>133.26</v>
      </c>
      <c r="H1677">
        <v>57</v>
      </c>
      <c r="I1677">
        <v>0</v>
      </c>
      <c r="J1677" t="s">
        <v>2293</v>
      </c>
      <c r="K1677" s="40" t="str">
        <f t="shared" si="26"/>
        <v>TERCEIRA</v>
      </c>
    </row>
    <row r="1678" spans="1:11" ht="15" customHeight="1">
      <c r="A1678">
        <v>7</v>
      </c>
      <c r="B1678">
        <v>7801</v>
      </c>
      <c r="C1678" t="s">
        <v>1994</v>
      </c>
      <c r="D1678" t="s">
        <v>3094</v>
      </c>
      <c r="E1678" t="s">
        <v>3095</v>
      </c>
      <c r="F1678">
        <v>18106</v>
      </c>
      <c r="G1678">
        <v>244.7</v>
      </c>
      <c r="H1678">
        <v>74</v>
      </c>
      <c r="I1678">
        <v>0</v>
      </c>
      <c r="J1678" t="s">
        <v>2293</v>
      </c>
      <c r="K1678" s="40" t="str">
        <f t="shared" si="26"/>
        <v>TERCEIRA</v>
      </c>
    </row>
    <row r="1679" spans="1:11" ht="15" customHeight="1">
      <c r="A1679">
        <v>7</v>
      </c>
      <c r="B1679">
        <v>7801</v>
      </c>
      <c r="C1679" t="s">
        <v>1994</v>
      </c>
      <c r="D1679" t="s">
        <v>3096</v>
      </c>
      <c r="E1679" t="s">
        <v>3097</v>
      </c>
      <c r="F1679">
        <v>8472</v>
      </c>
      <c r="G1679">
        <v>102.5</v>
      </c>
      <c r="H1679">
        <v>83</v>
      </c>
      <c r="I1679">
        <v>0</v>
      </c>
      <c r="J1679" t="s">
        <v>2293</v>
      </c>
      <c r="K1679" s="40" t="str">
        <f t="shared" si="26"/>
        <v>TERCEIRA</v>
      </c>
    </row>
    <row r="1680" spans="1:11" ht="15" customHeight="1">
      <c r="A1680">
        <v>7</v>
      </c>
      <c r="B1680">
        <v>7801</v>
      </c>
      <c r="C1680" t="s">
        <v>1994</v>
      </c>
      <c r="D1680" t="s">
        <v>3098</v>
      </c>
      <c r="E1680" t="s">
        <v>3099</v>
      </c>
      <c r="F1680">
        <v>5927</v>
      </c>
      <c r="G1680">
        <v>86.64</v>
      </c>
      <c r="H1680">
        <v>68</v>
      </c>
      <c r="I1680">
        <v>0</v>
      </c>
      <c r="J1680" t="s">
        <v>2293</v>
      </c>
      <c r="K1680" s="40" t="str">
        <f t="shared" si="26"/>
        <v>TERCEIRA</v>
      </c>
    </row>
    <row r="1681" spans="1:11" ht="15" customHeight="1">
      <c r="A1681">
        <v>7</v>
      </c>
      <c r="B1681">
        <v>7801</v>
      </c>
      <c r="C1681" t="s">
        <v>1994</v>
      </c>
      <c r="D1681" t="s">
        <v>3100</v>
      </c>
      <c r="E1681" t="s">
        <v>3101</v>
      </c>
      <c r="F1681">
        <v>6070</v>
      </c>
      <c r="G1681">
        <v>113.2</v>
      </c>
      <c r="H1681">
        <v>54</v>
      </c>
      <c r="I1681">
        <v>0</v>
      </c>
      <c r="J1681" t="s">
        <v>2293</v>
      </c>
      <c r="K1681" s="40" t="str">
        <f t="shared" si="26"/>
        <v>TERCEIRA</v>
      </c>
    </row>
    <row r="1682" spans="1:11" ht="15" customHeight="1">
      <c r="A1682">
        <v>7</v>
      </c>
      <c r="B1682">
        <v>7801</v>
      </c>
      <c r="C1682" t="s">
        <v>1994</v>
      </c>
      <c r="D1682" t="s">
        <v>3102</v>
      </c>
      <c r="E1682" t="s">
        <v>3103</v>
      </c>
      <c r="F1682">
        <v>17846</v>
      </c>
      <c r="G1682">
        <v>189.39</v>
      </c>
      <c r="H1682">
        <v>94</v>
      </c>
      <c r="I1682">
        <v>0</v>
      </c>
      <c r="J1682" t="s">
        <v>2293</v>
      </c>
      <c r="K1682" s="40" t="str">
        <f t="shared" si="26"/>
        <v>TERCEIRA</v>
      </c>
    </row>
    <row r="1683" spans="1:11" ht="15" customHeight="1">
      <c r="A1683">
        <v>7</v>
      </c>
      <c r="B1683">
        <v>7801</v>
      </c>
      <c r="C1683" t="s">
        <v>1994</v>
      </c>
      <c r="D1683" t="s">
        <v>3104</v>
      </c>
      <c r="E1683" t="s">
        <v>3105</v>
      </c>
      <c r="F1683">
        <v>3014</v>
      </c>
      <c r="G1683">
        <v>58.8</v>
      </c>
      <c r="H1683">
        <v>51</v>
      </c>
      <c r="I1683">
        <v>0</v>
      </c>
      <c r="J1683" t="s">
        <v>2293</v>
      </c>
      <c r="K1683" s="40" t="str">
        <f t="shared" si="26"/>
        <v>TERCEIRA</v>
      </c>
    </row>
    <row r="1684" spans="1:11" ht="15" customHeight="1">
      <c r="A1684">
        <v>7</v>
      </c>
      <c r="B1684">
        <v>7801</v>
      </c>
      <c r="C1684" t="s">
        <v>1994</v>
      </c>
      <c r="D1684" t="s">
        <v>3106</v>
      </c>
      <c r="E1684" t="s">
        <v>3107</v>
      </c>
      <c r="F1684">
        <v>9744</v>
      </c>
      <c r="G1684">
        <v>149.94</v>
      </c>
      <c r="H1684">
        <v>65</v>
      </c>
      <c r="I1684">
        <v>0</v>
      </c>
      <c r="J1684" t="s">
        <v>2293</v>
      </c>
      <c r="K1684" s="40" t="str">
        <f t="shared" si="26"/>
        <v>TERCEIRA</v>
      </c>
    </row>
    <row r="1685" spans="1:11" ht="15" customHeight="1">
      <c r="A1685">
        <v>7</v>
      </c>
      <c r="B1685">
        <v>7801</v>
      </c>
      <c r="C1685" t="s">
        <v>1994</v>
      </c>
      <c r="D1685" t="s">
        <v>3108</v>
      </c>
      <c r="E1685" t="s">
        <v>3109</v>
      </c>
      <c r="F1685">
        <v>4933</v>
      </c>
      <c r="G1685">
        <v>119.1</v>
      </c>
      <c r="H1685">
        <v>41</v>
      </c>
      <c r="I1685">
        <v>0</v>
      </c>
      <c r="J1685" t="s">
        <v>2293</v>
      </c>
      <c r="K1685" s="40" t="str">
        <f t="shared" si="26"/>
        <v>TERCEIRA</v>
      </c>
    </row>
    <row r="1686" spans="1:11" ht="15" customHeight="1">
      <c r="A1686">
        <v>7</v>
      </c>
      <c r="B1686">
        <v>7801</v>
      </c>
      <c r="C1686" t="s">
        <v>1994</v>
      </c>
      <c r="D1686" t="s">
        <v>3110</v>
      </c>
      <c r="E1686" t="s">
        <v>3111</v>
      </c>
      <c r="F1686">
        <v>10510</v>
      </c>
      <c r="G1686">
        <v>159.77000000000001</v>
      </c>
      <c r="H1686">
        <v>66</v>
      </c>
      <c r="I1686">
        <v>0</v>
      </c>
      <c r="J1686" t="s">
        <v>2293</v>
      </c>
      <c r="K1686" s="40" t="str">
        <f t="shared" si="26"/>
        <v>TERCEIRA</v>
      </c>
    </row>
    <row r="1687" spans="1:11" ht="15" customHeight="1">
      <c r="A1687">
        <v>7</v>
      </c>
      <c r="B1687">
        <v>7801</v>
      </c>
      <c r="C1687" t="s">
        <v>1994</v>
      </c>
      <c r="D1687" t="s">
        <v>3112</v>
      </c>
      <c r="E1687" t="s">
        <v>3113</v>
      </c>
      <c r="F1687">
        <v>11232</v>
      </c>
      <c r="G1687">
        <v>173.73</v>
      </c>
      <c r="H1687">
        <v>65</v>
      </c>
      <c r="I1687">
        <v>0</v>
      </c>
      <c r="J1687" t="s">
        <v>2293</v>
      </c>
      <c r="K1687" s="40" t="str">
        <f t="shared" si="26"/>
        <v>TERCEIRA</v>
      </c>
    </row>
    <row r="1688" spans="1:11" ht="15" customHeight="1">
      <c r="A1688">
        <v>7</v>
      </c>
      <c r="B1688">
        <v>7801</v>
      </c>
      <c r="C1688" t="s">
        <v>1994</v>
      </c>
      <c r="D1688" t="s">
        <v>3114</v>
      </c>
      <c r="E1688" t="s">
        <v>3115</v>
      </c>
      <c r="F1688">
        <v>2056</v>
      </c>
      <c r="G1688">
        <v>42.08</v>
      </c>
      <c r="H1688">
        <v>49</v>
      </c>
      <c r="I1688">
        <v>0</v>
      </c>
      <c r="J1688" t="s">
        <v>2293</v>
      </c>
      <c r="K1688" s="40" t="str">
        <f t="shared" si="26"/>
        <v>TERCEIRA</v>
      </c>
    </row>
    <row r="1689" spans="1:11" ht="15" customHeight="1">
      <c r="A1689">
        <v>7</v>
      </c>
      <c r="B1689">
        <v>7801</v>
      </c>
      <c r="C1689" t="s">
        <v>1994</v>
      </c>
      <c r="D1689" t="s">
        <v>3116</v>
      </c>
      <c r="E1689" t="s">
        <v>3117</v>
      </c>
      <c r="F1689">
        <v>1248</v>
      </c>
      <c r="G1689">
        <v>16.690000000000001</v>
      </c>
      <c r="H1689">
        <v>75</v>
      </c>
      <c r="I1689">
        <v>0</v>
      </c>
      <c r="J1689" t="s">
        <v>2293</v>
      </c>
      <c r="K1689" s="40" t="str">
        <f t="shared" si="26"/>
        <v>TERCEIRA</v>
      </c>
    </row>
    <row r="1690" spans="1:11" ht="15" customHeight="1">
      <c r="A1690">
        <v>7</v>
      </c>
      <c r="B1690">
        <v>7801</v>
      </c>
      <c r="C1690" t="s">
        <v>1994</v>
      </c>
      <c r="D1690" t="s">
        <v>3118</v>
      </c>
      <c r="E1690" t="s">
        <v>3119</v>
      </c>
      <c r="F1690">
        <v>13097</v>
      </c>
      <c r="G1690">
        <v>172.25</v>
      </c>
      <c r="H1690">
        <v>76</v>
      </c>
      <c r="I1690">
        <v>0</v>
      </c>
      <c r="J1690" t="s">
        <v>2293</v>
      </c>
      <c r="K1690" s="40" t="str">
        <f t="shared" si="26"/>
        <v>TERCEIRA</v>
      </c>
    </row>
    <row r="1691" spans="1:11" ht="15" customHeight="1">
      <c r="A1691">
        <v>7</v>
      </c>
      <c r="B1691">
        <v>7801</v>
      </c>
      <c r="C1691" t="s">
        <v>1994</v>
      </c>
      <c r="D1691" t="s">
        <v>3120</v>
      </c>
      <c r="E1691" t="s">
        <v>3121</v>
      </c>
      <c r="F1691">
        <v>205</v>
      </c>
      <c r="G1691">
        <v>6.09</v>
      </c>
      <c r="H1691">
        <v>34</v>
      </c>
      <c r="I1691">
        <v>0</v>
      </c>
      <c r="J1691" t="s">
        <v>2293</v>
      </c>
      <c r="K1691" s="40" t="str">
        <f t="shared" si="26"/>
        <v>TERCEIRA</v>
      </c>
    </row>
    <row r="1692" spans="1:11" ht="15" customHeight="1">
      <c r="A1692">
        <v>7</v>
      </c>
      <c r="B1692">
        <v>7801</v>
      </c>
      <c r="C1692" t="s">
        <v>1994</v>
      </c>
      <c r="D1692" t="s">
        <v>3122</v>
      </c>
      <c r="E1692" t="s">
        <v>3123</v>
      </c>
      <c r="F1692">
        <v>3147</v>
      </c>
      <c r="G1692">
        <v>66.84</v>
      </c>
      <c r="H1692">
        <v>47</v>
      </c>
      <c r="I1692">
        <v>0</v>
      </c>
      <c r="J1692" t="s">
        <v>2293</v>
      </c>
      <c r="K1692" s="40" t="str">
        <f t="shared" si="26"/>
        <v>TERCEIRA</v>
      </c>
    </row>
    <row r="1693" spans="1:11" ht="15" customHeight="1">
      <c r="A1693">
        <v>7</v>
      </c>
      <c r="B1693">
        <v>7801</v>
      </c>
      <c r="C1693" t="s">
        <v>1994</v>
      </c>
      <c r="D1693" t="s">
        <v>3124</v>
      </c>
      <c r="E1693" t="s">
        <v>3125</v>
      </c>
      <c r="F1693">
        <v>5563</v>
      </c>
      <c r="G1693">
        <v>128.1</v>
      </c>
      <c r="H1693">
        <v>43</v>
      </c>
      <c r="I1693">
        <v>0</v>
      </c>
      <c r="J1693" t="s">
        <v>2293</v>
      </c>
      <c r="K1693" s="40" t="str">
        <f t="shared" si="26"/>
        <v>TERCEIRA</v>
      </c>
    </row>
    <row r="1694" spans="1:11" ht="15" customHeight="1">
      <c r="A1694">
        <v>7</v>
      </c>
      <c r="B1694">
        <v>7801</v>
      </c>
      <c r="C1694" t="s">
        <v>1994</v>
      </c>
      <c r="D1694" t="s">
        <v>3126</v>
      </c>
      <c r="E1694" t="s">
        <v>3127</v>
      </c>
      <c r="F1694">
        <v>7530</v>
      </c>
      <c r="G1694">
        <v>154.49</v>
      </c>
      <c r="H1694">
        <v>49</v>
      </c>
      <c r="I1694">
        <v>0</v>
      </c>
      <c r="J1694" t="s">
        <v>2293</v>
      </c>
      <c r="K1694" s="40" t="str">
        <f t="shared" si="26"/>
        <v>TERCEIRA</v>
      </c>
    </row>
    <row r="1695" spans="1:11" ht="15" customHeight="1">
      <c r="A1695">
        <v>7</v>
      </c>
      <c r="B1695">
        <v>7801</v>
      </c>
      <c r="C1695" t="s">
        <v>1994</v>
      </c>
      <c r="D1695" t="s">
        <v>3128</v>
      </c>
      <c r="E1695" t="s">
        <v>3129</v>
      </c>
      <c r="F1695">
        <v>10072</v>
      </c>
      <c r="G1695">
        <v>172.18</v>
      </c>
      <c r="H1695">
        <v>58</v>
      </c>
      <c r="I1695">
        <v>0</v>
      </c>
      <c r="J1695" t="s">
        <v>2293</v>
      </c>
      <c r="K1695" s="40" t="str">
        <f t="shared" si="26"/>
        <v>TERCEIRA</v>
      </c>
    </row>
    <row r="1696" spans="1:11" ht="15" customHeight="1">
      <c r="A1696">
        <v>7</v>
      </c>
      <c r="B1696">
        <v>7801</v>
      </c>
      <c r="C1696" t="s">
        <v>1994</v>
      </c>
      <c r="D1696" t="s">
        <v>3130</v>
      </c>
      <c r="E1696" t="s">
        <v>3131</v>
      </c>
      <c r="F1696">
        <v>8754</v>
      </c>
      <c r="G1696">
        <v>138.35</v>
      </c>
      <c r="H1696">
        <v>63</v>
      </c>
      <c r="I1696">
        <v>0</v>
      </c>
      <c r="J1696" t="s">
        <v>2293</v>
      </c>
      <c r="K1696" s="40" t="str">
        <f t="shared" si="26"/>
        <v>TERCEIRA</v>
      </c>
    </row>
    <row r="1697" spans="1:11" ht="15" customHeight="1">
      <c r="A1697">
        <v>7</v>
      </c>
      <c r="B1697">
        <v>7801</v>
      </c>
      <c r="C1697" t="s">
        <v>1994</v>
      </c>
      <c r="D1697" t="s">
        <v>3132</v>
      </c>
      <c r="E1697" t="s">
        <v>3133</v>
      </c>
      <c r="F1697">
        <v>241</v>
      </c>
      <c r="G1697">
        <v>6.05</v>
      </c>
      <c r="H1697">
        <v>40</v>
      </c>
      <c r="I1697">
        <v>0</v>
      </c>
      <c r="J1697" t="s">
        <v>2293</v>
      </c>
      <c r="K1697" s="40" t="str">
        <f t="shared" si="26"/>
        <v>TERCEIRA</v>
      </c>
    </row>
    <row r="1698" spans="1:11" ht="15" customHeight="1">
      <c r="A1698">
        <v>7</v>
      </c>
      <c r="B1698">
        <v>7801</v>
      </c>
      <c r="C1698" t="s">
        <v>1994</v>
      </c>
      <c r="D1698" t="s">
        <v>3134</v>
      </c>
      <c r="E1698" t="s">
        <v>3135</v>
      </c>
      <c r="F1698">
        <v>547</v>
      </c>
      <c r="G1698">
        <v>13.05</v>
      </c>
      <c r="H1698">
        <v>42</v>
      </c>
      <c r="I1698">
        <v>0</v>
      </c>
      <c r="J1698" t="s">
        <v>2293</v>
      </c>
      <c r="K1698" s="40" t="str">
        <f t="shared" si="26"/>
        <v>TERCEIRA</v>
      </c>
    </row>
    <row r="1699" spans="1:11" ht="15" customHeight="1">
      <c r="A1699">
        <v>7</v>
      </c>
      <c r="B1699">
        <v>7801</v>
      </c>
      <c r="C1699" t="s">
        <v>1994</v>
      </c>
      <c r="D1699" t="s">
        <v>3136</v>
      </c>
      <c r="E1699" t="s">
        <v>3137</v>
      </c>
      <c r="F1699">
        <v>1969</v>
      </c>
      <c r="G1699">
        <v>32.9</v>
      </c>
      <c r="H1699">
        <v>60</v>
      </c>
      <c r="I1699">
        <v>0</v>
      </c>
      <c r="J1699" t="s">
        <v>2293</v>
      </c>
      <c r="K1699" s="40" t="str">
        <f t="shared" si="26"/>
        <v>TERCEIRA</v>
      </c>
    </row>
    <row r="1700" spans="1:11" ht="15" customHeight="1">
      <c r="A1700">
        <v>7</v>
      </c>
      <c r="B1700">
        <v>7801</v>
      </c>
      <c r="C1700" t="s">
        <v>1994</v>
      </c>
      <c r="D1700" t="s">
        <v>3138</v>
      </c>
      <c r="E1700" t="s">
        <v>3139</v>
      </c>
      <c r="F1700">
        <v>2171</v>
      </c>
      <c r="G1700">
        <v>40.380000000000003</v>
      </c>
      <c r="H1700">
        <v>54</v>
      </c>
      <c r="I1700">
        <v>0</v>
      </c>
      <c r="J1700" t="s">
        <v>2293</v>
      </c>
      <c r="K1700" s="40" t="str">
        <f t="shared" si="26"/>
        <v>TERCEIRA</v>
      </c>
    </row>
    <row r="1701" spans="1:11" ht="15" customHeight="1">
      <c r="A1701">
        <v>7</v>
      </c>
      <c r="B1701">
        <v>7801</v>
      </c>
      <c r="C1701" t="s">
        <v>1994</v>
      </c>
      <c r="D1701" t="s">
        <v>3140</v>
      </c>
      <c r="E1701" t="s">
        <v>3141</v>
      </c>
      <c r="F1701">
        <v>6439</v>
      </c>
      <c r="G1701">
        <v>108.44</v>
      </c>
      <c r="H1701">
        <v>59</v>
      </c>
      <c r="I1701">
        <v>0</v>
      </c>
      <c r="J1701" t="s">
        <v>2293</v>
      </c>
      <c r="K1701" s="40" t="str">
        <f t="shared" si="26"/>
        <v>TERCEIRA</v>
      </c>
    </row>
    <row r="1702" spans="1:11" ht="15" customHeight="1">
      <c r="A1702">
        <v>7</v>
      </c>
      <c r="B1702">
        <v>7801</v>
      </c>
      <c r="C1702" t="s">
        <v>1994</v>
      </c>
      <c r="D1702" t="s">
        <v>3142</v>
      </c>
      <c r="E1702" t="s">
        <v>3143</v>
      </c>
      <c r="F1702">
        <v>6019</v>
      </c>
      <c r="G1702">
        <v>121.58</v>
      </c>
      <c r="H1702">
        <v>50</v>
      </c>
      <c r="I1702">
        <v>0</v>
      </c>
      <c r="J1702" t="s">
        <v>2293</v>
      </c>
      <c r="K1702" s="40" t="str">
        <f t="shared" si="26"/>
        <v>TERCEIRA</v>
      </c>
    </row>
    <row r="1703" spans="1:11" ht="15" customHeight="1">
      <c r="A1703">
        <v>7</v>
      </c>
      <c r="B1703">
        <v>7801</v>
      </c>
      <c r="C1703" t="s">
        <v>1994</v>
      </c>
      <c r="D1703" t="s">
        <v>3144</v>
      </c>
      <c r="E1703" t="s">
        <v>3145</v>
      </c>
      <c r="F1703">
        <v>8193</v>
      </c>
      <c r="G1703">
        <v>135.94</v>
      </c>
      <c r="H1703">
        <v>60</v>
      </c>
      <c r="I1703">
        <v>0</v>
      </c>
      <c r="J1703" t="s">
        <v>2293</v>
      </c>
      <c r="K1703" s="40" t="str">
        <f t="shared" si="26"/>
        <v>TERCEIRA</v>
      </c>
    </row>
    <row r="1704" spans="1:11" ht="15" customHeight="1">
      <c r="A1704">
        <v>7</v>
      </c>
      <c r="B1704">
        <v>7801</v>
      </c>
      <c r="C1704" t="s">
        <v>1994</v>
      </c>
      <c r="D1704" t="s">
        <v>3146</v>
      </c>
      <c r="E1704" t="s">
        <v>3147</v>
      </c>
      <c r="F1704">
        <v>10542</v>
      </c>
      <c r="G1704">
        <v>181.42</v>
      </c>
      <c r="H1704">
        <v>58</v>
      </c>
      <c r="I1704">
        <v>0</v>
      </c>
      <c r="J1704" t="s">
        <v>2293</v>
      </c>
      <c r="K1704" s="40" t="str">
        <f t="shared" si="26"/>
        <v>TERCEIRA</v>
      </c>
    </row>
    <row r="1705" spans="1:11" ht="15" customHeight="1">
      <c r="A1705">
        <v>7</v>
      </c>
      <c r="B1705">
        <v>7801</v>
      </c>
      <c r="C1705" t="s">
        <v>1994</v>
      </c>
      <c r="D1705" t="s">
        <v>3148</v>
      </c>
      <c r="E1705" t="s">
        <v>3149</v>
      </c>
      <c r="F1705">
        <v>802</v>
      </c>
      <c r="G1705">
        <v>19.489999999999998</v>
      </c>
      <c r="H1705">
        <v>41</v>
      </c>
      <c r="I1705">
        <v>0</v>
      </c>
      <c r="J1705" t="s">
        <v>2293</v>
      </c>
      <c r="K1705" s="40" t="str">
        <f t="shared" si="26"/>
        <v>TERCEIRA</v>
      </c>
    </row>
    <row r="1706" spans="1:11" ht="15" customHeight="1">
      <c r="A1706">
        <v>7</v>
      </c>
      <c r="B1706">
        <v>7801</v>
      </c>
      <c r="C1706" t="s">
        <v>1994</v>
      </c>
      <c r="D1706" t="s">
        <v>3150</v>
      </c>
      <c r="E1706" t="s">
        <v>3151</v>
      </c>
      <c r="F1706">
        <v>11056</v>
      </c>
      <c r="G1706">
        <v>203.11</v>
      </c>
      <c r="H1706">
        <v>54</v>
      </c>
      <c r="I1706">
        <v>0</v>
      </c>
      <c r="J1706" t="s">
        <v>2293</v>
      </c>
      <c r="K1706" s="40" t="str">
        <f t="shared" si="26"/>
        <v>TERCEIRA</v>
      </c>
    </row>
    <row r="1707" spans="1:11" ht="15" customHeight="1">
      <c r="A1707">
        <v>7</v>
      </c>
      <c r="B1707">
        <v>7801</v>
      </c>
      <c r="C1707" t="s">
        <v>1994</v>
      </c>
      <c r="D1707" t="s">
        <v>3152</v>
      </c>
      <c r="E1707" t="s">
        <v>3153</v>
      </c>
      <c r="F1707">
        <v>9099</v>
      </c>
      <c r="G1707">
        <v>119.81</v>
      </c>
      <c r="H1707">
        <v>76</v>
      </c>
      <c r="I1707">
        <v>0</v>
      </c>
      <c r="J1707" t="s">
        <v>2293</v>
      </c>
      <c r="K1707" s="40" t="str">
        <f t="shared" si="26"/>
        <v>TERCEIRA</v>
      </c>
    </row>
    <row r="1708" spans="1:11" ht="15" customHeight="1">
      <c r="A1708">
        <v>7</v>
      </c>
      <c r="B1708">
        <v>7801</v>
      </c>
      <c r="C1708" t="s">
        <v>1994</v>
      </c>
      <c r="D1708" t="s">
        <v>3154</v>
      </c>
      <c r="E1708" t="s">
        <v>3155</v>
      </c>
      <c r="F1708">
        <v>4387</v>
      </c>
      <c r="G1708">
        <v>60.56</v>
      </c>
      <c r="H1708">
        <v>72</v>
      </c>
      <c r="I1708">
        <v>0</v>
      </c>
      <c r="J1708" t="s">
        <v>2293</v>
      </c>
      <c r="K1708" s="40" t="str">
        <f t="shared" si="26"/>
        <v>TERCEIRA</v>
      </c>
    </row>
    <row r="1709" spans="1:11" ht="15" customHeight="1">
      <c r="A1709">
        <v>7</v>
      </c>
      <c r="B1709">
        <v>7801</v>
      </c>
      <c r="C1709" t="s">
        <v>1994</v>
      </c>
      <c r="D1709" t="s">
        <v>3156</v>
      </c>
      <c r="E1709" t="s">
        <v>3157</v>
      </c>
      <c r="F1709">
        <v>174</v>
      </c>
      <c r="G1709">
        <v>2.89</v>
      </c>
      <c r="H1709">
        <v>60</v>
      </c>
      <c r="I1709">
        <v>0</v>
      </c>
      <c r="J1709" t="s">
        <v>2293</v>
      </c>
      <c r="K1709" s="40" t="str">
        <f t="shared" si="26"/>
        <v>TERCEIRA</v>
      </c>
    </row>
    <row r="1710" spans="1:11" ht="15" customHeight="1">
      <c r="A1710">
        <v>7</v>
      </c>
      <c r="B1710">
        <v>7801</v>
      </c>
      <c r="C1710" t="s">
        <v>1994</v>
      </c>
      <c r="D1710" t="s">
        <v>3158</v>
      </c>
      <c r="E1710" t="s">
        <v>3159</v>
      </c>
      <c r="F1710">
        <v>1231</v>
      </c>
      <c r="G1710">
        <v>38.119999999999997</v>
      </c>
      <c r="H1710">
        <v>32</v>
      </c>
      <c r="I1710">
        <v>0</v>
      </c>
      <c r="J1710" t="s">
        <v>2293</v>
      </c>
      <c r="K1710" s="40" t="str">
        <f t="shared" si="26"/>
        <v>TERCEIRA</v>
      </c>
    </row>
    <row r="1711" spans="1:11" ht="15" customHeight="1">
      <c r="A1711">
        <v>7</v>
      </c>
      <c r="B1711">
        <v>7801</v>
      </c>
      <c r="C1711" t="s">
        <v>1994</v>
      </c>
      <c r="D1711" t="s">
        <v>3160</v>
      </c>
      <c r="E1711" t="s">
        <v>3161</v>
      </c>
      <c r="F1711">
        <v>1831</v>
      </c>
      <c r="G1711">
        <v>56.08</v>
      </c>
      <c r="H1711">
        <v>33</v>
      </c>
      <c r="I1711">
        <v>0</v>
      </c>
      <c r="J1711" t="s">
        <v>2293</v>
      </c>
      <c r="K1711" s="40" t="str">
        <f t="shared" si="26"/>
        <v>TERCEIRA</v>
      </c>
    </row>
    <row r="1712" spans="1:11" ht="15" customHeight="1">
      <c r="A1712">
        <v>7</v>
      </c>
      <c r="B1712">
        <v>7801</v>
      </c>
      <c r="C1712" t="s">
        <v>1994</v>
      </c>
      <c r="D1712" t="s">
        <v>3162</v>
      </c>
      <c r="E1712" t="s">
        <v>3163</v>
      </c>
      <c r="F1712">
        <v>7663</v>
      </c>
      <c r="G1712">
        <v>162.52000000000001</v>
      </c>
      <c r="H1712">
        <v>47</v>
      </c>
      <c r="I1712">
        <v>0</v>
      </c>
      <c r="J1712" t="s">
        <v>2293</v>
      </c>
      <c r="K1712" s="40" t="str">
        <f t="shared" si="26"/>
        <v>TERCEIRA</v>
      </c>
    </row>
    <row r="1713" spans="1:11" ht="15" customHeight="1">
      <c r="A1713">
        <v>7</v>
      </c>
      <c r="B1713">
        <v>7801</v>
      </c>
      <c r="C1713" t="s">
        <v>1994</v>
      </c>
      <c r="D1713" t="s">
        <v>3164</v>
      </c>
      <c r="E1713" t="s">
        <v>3165</v>
      </c>
      <c r="F1713">
        <v>7785</v>
      </c>
      <c r="G1713">
        <v>139.41</v>
      </c>
      <c r="H1713">
        <v>56</v>
      </c>
      <c r="I1713">
        <v>0</v>
      </c>
      <c r="J1713" t="s">
        <v>2293</v>
      </c>
      <c r="K1713" s="40" t="str">
        <f t="shared" si="26"/>
        <v>TERCEIRA</v>
      </c>
    </row>
    <row r="1714" spans="1:11" ht="15" customHeight="1">
      <c r="A1714">
        <v>7</v>
      </c>
      <c r="B1714">
        <v>7801</v>
      </c>
      <c r="C1714" t="s">
        <v>1994</v>
      </c>
      <c r="D1714" t="s">
        <v>3166</v>
      </c>
      <c r="E1714" t="s">
        <v>3167</v>
      </c>
      <c r="F1714">
        <v>12213</v>
      </c>
      <c r="G1714">
        <v>187.33</v>
      </c>
      <c r="H1714">
        <v>65</v>
      </c>
      <c r="I1714">
        <v>0</v>
      </c>
      <c r="J1714" t="s">
        <v>2293</v>
      </c>
      <c r="K1714" s="40" t="str">
        <f t="shared" si="26"/>
        <v>TERCEIRA</v>
      </c>
    </row>
    <row r="1715" spans="1:11" ht="15" customHeight="1">
      <c r="A1715">
        <v>7</v>
      </c>
      <c r="B1715">
        <v>7801</v>
      </c>
      <c r="C1715" t="s">
        <v>1994</v>
      </c>
      <c r="D1715" t="s">
        <v>3168</v>
      </c>
      <c r="E1715" t="s">
        <v>3169</v>
      </c>
      <c r="F1715">
        <v>9796</v>
      </c>
      <c r="G1715">
        <v>140.94</v>
      </c>
      <c r="H1715">
        <v>70</v>
      </c>
      <c r="I1715">
        <v>0</v>
      </c>
      <c r="J1715" t="s">
        <v>2293</v>
      </c>
      <c r="K1715" s="40" t="str">
        <f t="shared" si="26"/>
        <v>TERCEIRA</v>
      </c>
    </row>
    <row r="1716" spans="1:11" ht="15" customHeight="1">
      <c r="A1716">
        <v>7</v>
      </c>
      <c r="B1716">
        <v>7801</v>
      </c>
      <c r="C1716" t="s">
        <v>1994</v>
      </c>
      <c r="D1716" t="s">
        <v>3170</v>
      </c>
      <c r="E1716" t="s">
        <v>3171</v>
      </c>
      <c r="F1716">
        <v>1685</v>
      </c>
      <c r="G1716">
        <v>54.14</v>
      </c>
      <c r="H1716">
        <v>31</v>
      </c>
      <c r="I1716">
        <v>0</v>
      </c>
      <c r="J1716" t="s">
        <v>2293</v>
      </c>
      <c r="K1716" s="40" t="str">
        <f t="shared" si="26"/>
        <v>TERCEIRA</v>
      </c>
    </row>
    <row r="1717" spans="1:11" ht="15" customHeight="1">
      <c r="A1717">
        <v>7</v>
      </c>
      <c r="B1717">
        <v>7801</v>
      </c>
      <c r="C1717" t="s">
        <v>1994</v>
      </c>
      <c r="D1717" t="s">
        <v>3172</v>
      </c>
      <c r="E1717" t="s">
        <v>3173</v>
      </c>
      <c r="F1717">
        <v>825</v>
      </c>
      <c r="G1717">
        <v>18.309999999999999</v>
      </c>
      <c r="H1717">
        <v>45</v>
      </c>
      <c r="I1717">
        <v>0</v>
      </c>
      <c r="J1717" t="s">
        <v>2293</v>
      </c>
      <c r="K1717" s="40" t="str">
        <f t="shared" si="26"/>
        <v>TERCEIRA</v>
      </c>
    </row>
    <row r="1718" spans="1:11" ht="15" customHeight="1">
      <c r="A1718">
        <v>7</v>
      </c>
      <c r="B1718">
        <v>7801</v>
      </c>
      <c r="C1718" t="s">
        <v>1994</v>
      </c>
      <c r="D1718" t="s">
        <v>3174</v>
      </c>
      <c r="E1718" t="s">
        <v>3175</v>
      </c>
      <c r="F1718">
        <v>5630</v>
      </c>
      <c r="G1718">
        <v>73.650000000000006</v>
      </c>
      <c r="H1718">
        <v>76</v>
      </c>
      <c r="I1718">
        <v>0</v>
      </c>
      <c r="J1718" t="s">
        <v>2293</v>
      </c>
      <c r="K1718" s="40" t="str">
        <f t="shared" si="26"/>
        <v>TERCEIRA</v>
      </c>
    </row>
    <row r="1719" spans="1:11" ht="15" customHeight="1">
      <c r="A1719">
        <v>7</v>
      </c>
      <c r="B1719">
        <v>7801</v>
      </c>
      <c r="C1719" t="s">
        <v>1994</v>
      </c>
      <c r="D1719" t="s">
        <v>3176</v>
      </c>
      <c r="E1719" t="s">
        <v>3177</v>
      </c>
      <c r="F1719">
        <v>8444</v>
      </c>
      <c r="G1719">
        <v>165.88</v>
      </c>
      <c r="H1719">
        <v>51</v>
      </c>
      <c r="I1719">
        <v>0</v>
      </c>
      <c r="J1719" t="s">
        <v>2293</v>
      </c>
      <c r="K1719" s="40" t="str">
        <f t="shared" si="26"/>
        <v>TERCEIRA</v>
      </c>
    </row>
    <row r="1720" spans="1:11" ht="15" customHeight="1">
      <c r="A1720">
        <v>7</v>
      </c>
      <c r="B1720">
        <v>7801</v>
      </c>
      <c r="C1720" t="s">
        <v>1994</v>
      </c>
      <c r="D1720" t="s">
        <v>3178</v>
      </c>
      <c r="E1720" t="s">
        <v>3179</v>
      </c>
      <c r="F1720">
        <v>3527</v>
      </c>
      <c r="G1720">
        <v>65.48</v>
      </c>
      <c r="H1720">
        <v>54</v>
      </c>
      <c r="I1720">
        <v>0</v>
      </c>
      <c r="J1720" t="s">
        <v>2293</v>
      </c>
      <c r="K1720" s="40" t="str">
        <f t="shared" si="26"/>
        <v>TERCEIRA</v>
      </c>
    </row>
    <row r="1721" spans="1:11" ht="15" customHeight="1">
      <c r="A1721">
        <v>7</v>
      </c>
      <c r="B1721">
        <v>7801</v>
      </c>
      <c r="C1721" t="s">
        <v>1994</v>
      </c>
      <c r="D1721" t="s">
        <v>3180</v>
      </c>
      <c r="E1721" t="s">
        <v>3181</v>
      </c>
      <c r="F1721">
        <v>13030</v>
      </c>
      <c r="G1721">
        <v>236.08</v>
      </c>
      <c r="H1721">
        <v>55</v>
      </c>
      <c r="I1721">
        <v>0</v>
      </c>
      <c r="J1721" t="s">
        <v>2293</v>
      </c>
      <c r="K1721" s="40" t="str">
        <f t="shared" si="26"/>
        <v>TERCEIRA</v>
      </c>
    </row>
    <row r="1722" spans="1:11" ht="15" customHeight="1">
      <c r="A1722">
        <v>7</v>
      </c>
      <c r="B1722">
        <v>7801</v>
      </c>
      <c r="C1722" t="s">
        <v>1994</v>
      </c>
      <c r="D1722" t="s">
        <v>3182</v>
      </c>
      <c r="E1722" t="s">
        <v>3183</v>
      </c>
      <c r="F1722">
        <v>3074</v>
      </c>
      <c r="G1722">
        <v>77.55</v>
      </c>
      <c r="H1722">
        <v>40</v>
      </c>
      <c r="I1722">
        <v>0</v>
      </c>
      <c r="J1722" t="s">
        <v>2293</v>
      </c>
      <c r="K1722" s="40" t="str">
        <f t="shared" si="26"/>
        <v>TERCEIRA</v>
      </c>
    </row>
    <row r="1723" spans="1:11" ht="15" customHeight="1">
      <c r="A1723">
        <v>7</v>
      </c>
      <c r="B1723">
        <v>7801</v>
      </c>
      <c r="C1723" t="s">
        <v>1994</v>
      </c>
      <c r="D1723" t="s">
        <v>3184</v>
      </c>
      <c r="E1723" t="s">
        <v>3185</v>
      </c>
      <c r="F1723">
        <v>20388</v>
      </c>
      <c r="G1723">
        <v>204.97</v>
      </c>
      <c r="H1723">
        <v>99</v>
      </c>
      <c r="I1723">
        <v>0</v>
      </c>
      <c r="J1723" t="s">
        <v>2293</v>
      </c>
      <c r="K1723" s="40" t="str">
        <f t="shared" si="26"/>
        <v>TERCEIRA</v>
      </c>
    </row>
    <row r="1724" spans="1:11" ht="15" customHeight="1">
      <c r="A1724">
        <v>7</v>
      </c>
      <c r="B1724">
        <v>7801</v>
      </c>
      <c r="C1724" t="s">
        <v>1994</v>
      </c>
      <c r="D1724" t="s">
        <v>3186</v>
      </c>
      <c r="E1724" t="s">
        <v>3187</v>
      </c>
      <c r="F1724">
        <v>6649</v>
      </c>
      <c r="G1724">
        <v>158.22</v>
      </c>
      <c r="H1724">
        <v>42</v>
      </c>
      <c r="I1724">
        <v>0</v>
      </c>
      <c r="J1724" t="s">
        <v>2293</v>
      </c>
      <c r="K1724" s="40" t="str">
        <f t="shared" si="26"/>
        <v>TERCEIRA</v>
      </c>
    </row>
    <row r="1725" spans="1:11" ht="15" customHeight="1">
      <c r="A1725">
        <v>7</v>
      </c>
      <c r="B1725">
        <v>7801</v>
      </c>
      <c r="C1725" t="s">
        <v>1994</v>
      </c>
      <c r="D1725" t="s">
        <v>3188</v>
      </c>
      <c r="E1725" t="s">
        <v>3189</v>
      </c>
      <c r="F1725">
        <v>6483</v>
      </c>
      <c r="G1725">
        <v>132.94</v>
      </c>
      <c r="H1725">
        <v>49</v>
      </c>
      <c r="I1725">
        <v>0</v>
      </c>
      <c r="J1725" t="s">
        <v>2293</v>
      </c>
      <c r="K1725" s="40" t="str">
        <f t="shared" si="26"/>
        <v>TERCEIRA</v>
      </c>
    </row>
    <row r="1726" spans="1:11" ht="15" customHeight="1">
      <c r="A1726">
        <v>7</v>
      </c>
      <c r="B1726">
        <v>7801</v>
      </c>
      <c r="C1726" t="s">
        <v>1994</v>
      </c>
      <c r="D1726" t="s">
        <v>3190</v>
      </c>
      <c r="E1726" t="s">
        <v>3191</v>
      </c>
      <c r="F1726">
        <v>9289</v>
      </c>
      <c r="G1726">
        <v>133.54</v>
      </c>
      <c r="H1726">
        <v>70</v>
      </c>
      <c r="I1726">
        <v>0</v>
      </c>
      <c r="J1726" t="s">
        <v>2293</v>
      </c>
      <c r="K1726" s="40" t="str">
        <f t="shared" si="26"/>
        <v>TERCEIRA</v>
      </c>
    </row>
    <row r="1727" spans="1:11" ht="15" customHeight="1">
      <c r="A1727">
        <v>7</v>
      </c>
      <c r="B1727">
        <v>7801</v>
      </c>
      <c r="C1727" t="s">
        <v>1994</v>
      </c>
      <c r="D1727" t="s">
        <v>3192</v>
      </c>
      <c r="E1727" t="s">
        <v>3193</v>
      </c>
      <c r="F1727">
        <v>4961</v>
      </c>
      <c r="G1727">
        <v>97.17</v>
      </c>
      <c r="H1727">
        <v>51</v>
      </c>
      <c r="I1727">
        <v>0</v>
      </c>
      <c r="J1727" t="s">
        <v>2293</v>
      </c>
      <c r="K1727" s="40" t="str">
        <f t="shared" si="26"/>
        <v>TERCEIRA</v>
      </c>
    </row>
    <row r="1728" spans="1:11" ht="15" customHeight="1">
      <c r="A1728">
        <v>7</v>
      </c>
      <c r="B1728">
        <v>7801</v>
      </c>
      <c r="C1728" t="s">
        <v>1994</v>
      </c>
      <c r="D1728" t="s">
        <v>3194</v>
      </c>
      <c r="E1728" t="s">
        <v>3195</v>
      </c>
      <c r="F1728">
        <v>8992</v>
      </c>
      <c r="G1728">
        <v>157.46</v>
      </c>
      <c r="H1728">
        <v>57</v>
      </c>
      <c r="I1728">
        <v>0</v>
      </c>
      <c r="J1728" t="s">
        <v>2293</v>
      </c>
      <c r="K1728" s="40" t="str">
        <f t="shared" si="26"/>
        <v>TERCEIRA</v>
      </c>
    </row>
    <row r="1729" spans="1:11" ht="15" customHeight="1">
      <c r="A1729">
        <v>7</v>
      </c>
      <c r="B1729">
        <v>7801</v>
      </c>
      <c r="C1729" t="s">
        <v>1994</v>
      </c>
      <c r="D1729" t="s">
        <v>3196</v>
      </c>
      <c r="E1729" t="s">
        <v>3197</v>
      </c>
      <c r="F1729">
        <v>2426</v>
      </c>
      <c r="G1729">
        <v>60.51</v>
      </c>
      <c r="H1729">
        <v>40</v>
      </c>
      <c r="I1729">
        <v>0</v>
      </c>
      <c r="J1729" t="s">
        <v>2293</v>
      </c>
      <c r="K1729" s="40" t="str">
        <f t="shared" si="26"/>
        <v>TERCEIRA</v>
      </c>
    </row>
    <row r="1730" spans="1:11" ht="15" customHeight="1">
      <c r="A1730">
        <v>7</v>
      </c>
      <c r="B1730">
        <v>7801</v>
      </c>
      <c r="C1730" t="s">
        <v>1994</v>
      </c>
      <c r="D1730" t="s">
        <v>3198</v>
      </c>
      <c r="E1730" t="s">
        <v>3199</v>
      </c>
      <c r="F1730">
        <v>5503</v>
      </c>
      <c r="G1730">
        <v>159.38999999999999</v>
      </c>
      <c r="H1730">
        <v>35</v>
      </c>
      <c r="I1730">
        <v>0</v>
      </c>
      <c r="J1730" t="s">
        <v>2293</v>
      </c>
      <c r="K1730" s="40" t="str">
        <f t="shared" ref="K1730:K1793" si="27">IF(J1730&lt;&gt;"",IF(OR(UPPER(J1730)="TERCEIRO",UPPER(J1730)="TERCEIRA"),"TERCEIRA",IF(UPPER(J1730)="GPA","GPA",J1730)),IF(LEFT(D1730,1)="T","TERCEIRA","GPA"))</f>
        <v>TERCEIRA</v>
      </c>
    </row>
    <row r="1731" spans="1:11" ht="15" customHeight="1">
      <c r="A1731">
        <v>7</v>
      </c>
      <c r="B1731">
        <v>7801</v>
      </c>
      <c r="C1731" t="s">
        <v>1994</v>
      </c>
      <c r="D1731" t="s">
        <v>3200</v>
      </c>
      <c r="E1731" t="s">
        <v>3201</v>
      </c>
      <c r="F1731">
        <v>8691</v>
      </c>
      <c r="G1731">
        <v>146.94</v>
      </c>
      <c r="H1731">
        <v>59</v>
      </c>
      <c r="I1731">
        <v>0</v>
      </c>
      <c r="J1731" t="s">
        <v>2293</v>
      </c>
      <c r="K1731" s="40" t="str">
        <f t="shared" si="27"/>
        <v>TERCEIRA</v>
      </c>
    </row>
    <row r="1732" spans="1:11" ht="15" customHeight="1">
      <c r="A1732">
        <v>7</v>
      </c>
      <c r="B1732">
        <v>7801</v>
      </c>
      <c r="C1732" t="s">
        <v>1994</v>
      </c>
      <c r="D1732" t="s">
        <v>3202</v>
      </c>
      <c r="E1732" t="s">
        <v>3203</v>
      </c>
      <c r="F1732">
        <v>11974</v>
      </c>
      <c r="G1732">
        <v>154.80000000000001</v>
      </c>
      <c r="H1732">
        <v>77</v>
      </c>
      <c r="I1732">
        <v>0</v>
      </c>
      <c r="J1732" t="s">
        <v>2293</v>
      </c>
      <c r="K1732" s="40" t="str">
        <f t="shared" si="27"/>
        <v>TERCEIRA</v>
      </c>
    </row>
    <row r="1733" spans="1:11" ht="15" customHeight="1">
      <c r="A1733">
        <v>7</v>
      </c>
      <c r="B1733">
        <v>7801</v>
      </c>
      <c r="C1733" t="s">
        <v>1994</v>
      </c>
      <c r="D1733" t="s">
        <v>3204</v>
      </c>
      <c r="E1733" t="s">
        <v>3205</v>
      </c>
      <c r="F1733">
        <v>676</v>
      </c>
      <c r="G1733">
        <v>14.33</v>
      </c>
      <c r="H1733">
        <v>47</v>
      </c>
      <c r="I1733">
        <v>0</v>
      </c>
      <c r="J1733" t="s">
        <v>2293</v>
      </c>
      <c r="K1733" s="40" t="str">
        <f t="shared" si="27"/>
        <v>TERCEIRA</v>
      </c>
    </row>
    <row r="1734" spans="1:11" ht="15" customHeight="1">
      <c r="A1734">
        <v>7</v>
      </c>
      <c r="B1734">
        <v>7801</v>
      </c>
      <c r="C1734" t="s">
        <v>1994</v>
      </c>
      <c r="D1734" t="s">
        <v>3206</v>
      </c>
      <c r="E1734" t="s">
        <v>3207</v>
      </c>
      <c r="F1734">
        <v>6715</v>
      </c>
      <c r="G1734">
        <v>128.32</v>
      </c>
      <c r="H1734">
        <v>52</v>
      </c>
      <c r="I1734">
        <v>0</v>
      </c>
      <c r="J1734" t="s">
        <v>2293</v>
      </c>
      <c r="K1734" s="40" t="str">
        <f t="shared" si="27"/>
        <v>TERCEIRA</v>
      </c>
    </row>
    <row r="1735" spans="1:11" ht="15" customHeight="1">
      <c r="A1735">
        <v>7</v>
      </c>
      <c r="B1735">
        <v>7801</v>
      </c>
      <c r="C1735" t="s">
        <v>1994</v>
      </c>
      <c r="D1735" t="s">
        <v>3208</v>
      </c>
      <c r="E1735" t="s">
        <v>3209</v>
      </c>
      <c r="F1735">
        <v>11515</v>
      </c>
      <c r="G1735">
        <v>152.71</v>
      </c>
      <c r="H1735">
        <v>75</v>
      </c>
      <c r="I1735">
        <v>0</v>
      </c>
      <c r="J1735" t="s">
        <v>2293</v>
      </c>
      <c r="K1735" s="40" t="str">
        <f t="shared" si="27"/>
        <v>TERCEIRA</v>
      </c>
    </row>
    <row r="1736" spans="1:11" ht="15" customHeight="1">
      <c r="A1736">
        <v>7</v>
      </c>
      <c r="B1736">
        <v>7801</v>
      </c>
      <c r="C1736" t="s">
        <v>1994</v>
      </c>
      <c r="D1736" t="s">
        <v>3210</v>
      </c>
      <c r="E1736" t="s">
        <v>3211</v>
      </c>
      <c r="F1736">
        <v>215</v>
      </c>
      <c r="G1736">
        <v>4.2699999999999996</v>
      </c>
      <c r="H1736">
        <v>50</v>
      </c>
      <c r="I1736">
        <v>0</v>
      </c>
      <c r="J1736" t="s">
        <v>2293</v>
      </c>
      <c r="K1736" s="40" t="str">
        <f t="shared" si="27"/>
        <v>TERCEIRA</v>
      </c>
    </row>
    <row r="1737" spans="1:11" ht="15" customHeight="1">
      <c r="A1737">
        <v>7</v>
      </c>
      <c r="B1737">
        <v>7801</v>
      </c>
      <c r="C1737" t="s">
        <v>1994</v>
      </c>
      <c r="D1737" t="s">
        <v>3212</v>
      </c>
      <c r="E1737" t="s">
        <v>3213</v>
      </c>
      <c r="F1737">
        <v>977</v>
      </c>
      <c r="G1737">
        <v>19.7</v>
      </c>
      <c r="H1737">
        <v>50</v>
      </c>
      <c r="I1737">
        <v>0</v>
      </c>
      <c r="J1737" t="s">
        <v>2293</v>
      </c>
      <c r="K1737" s="40" t="str">
        <f t="shared" si="27"/>
        <v>TERCEIRA</v>
      </c>
    </row>
    <row r="1738" spans="1:11" ht="15" customHeight="1">
      <c r="A1738">
        <v>7</v>
      </c>
      <c r="B1738">
        <v>7801</v>
      </c>
      <c r="C1738" t="s">
        <v>1994</v>
      </c>
      <c r="D1738" t="s">
        <v>3214</v>
      </c>
      <c r="E1738" t="s">
        <v>3215</v>
      </c>
      <c r="F1738">
        <v>6541</v>
      </c>
      <c r="G1738">
        <v>112.46</v>
      </c>
      <c r="H1738">
        <v>58</v>
      </c>
      <c r="I1738">
        <v>0</v>
      </c>
      <c r="J1738" t="s">
        <v>2293</v>
      </c>
      <c r="K1738" s="40" t="str">
        <f t="shared" si="27"/>
        <v>TERCEIRA</v>
      </c>
    </row>
    <row r="1739" spans="1:11" ht="15" customHeight="1">
      <c r="A1739">
        <v>7</v>
      </c>
      <c r="B1739">
        <v>7801</v>
      </c>
      <c r="C1739" t="s">
        <v>1994</v>
      </c>
      <c r="D1739" t="s">
        <v>3216</v>
      </c>
      <c r="E1739" t="s">
        <v>3217</v>
      </c>
      <c r="F1739">
        <v>12749</v>
      </c>
      <c r="G1739">
        <v>193.45</v>
      </c>
      <c r="H1739">
        <v>66</v>
      </c>
      <c r="I1739">
        <v>0</v>
      </c>
      <c r="J1739" t="s">
        <v>2293</v>
      </c>
      <c r="K1739" s="40" t="str">
        <f t="shared" si="27"/>
        <v>TERCEIRA</v>
      </c>
    </row>
    <row r="1740" spans="1:11" ht="15" customHeight="1">
      <c r="A1740">
        <v>7</v>
      </c>
      <c r="B1740">
        <v>7801</v>
      </c>
      <c r="C1740" t="s">
        <v>1994</v>
      </c>
      <c r="D1740" t="s">
        <v>3218</v>
      </c>
      <c r="E1740" t="s">
        <v>3219</v>
      </c>
      <c r="F1740">
        <v>8252</v>
      </c>
      <c r="G1740">
        <v>129.1</v>
      </c>
      <c r="H1740">
        <v>64</v>
      </c>
      <c r="I1740">
        <v>0</v>
      </c>
      <c r="J1740" t="s">
        <v>2293</v>
      </c>
      <c r="K1740" s="40" t="str">
        <f t="shared" si="27"/>
        <v>TERCEIRA</v>
      </c>
    </row>
    <row r="1741" spans="1:11" ht="15" customHeight="1">
      <c r="A1741">
        <v>7</v>
      </c>
      <c r="B1741">
        <v>7801</v>
      </c>
      <c r="C1741" t="s">
        <v>1994</v>
      </c>
      <c r="D1741" t="s">
        <v>3220</v>
      </c>
      <c r="E1741" t="s">
        <v>3221</v>
      </c>
      <c r="F1741">
        <v>5910</v>
      </c>
      <c r="G1741">
        <v>112.77</v>
      </c>
      <c r="H1741">
        <v>52</v>
      </c>
      <c r="I1741">
        <v>0</v>
      </c>
      <c r="J1741" t="s">
        <v>2293</v>
      </c>
      <c r="K1741" s="40" t="str">
        <f t="shared" si="27"/>
        <v>TERCEIRA</v>
      </c>
    </row>
    <row r="1742" spans="1:11" ht="15" customHeight="1">
      <c r="A1742">
        <v>7</v>
      </c>
      <c r="B1742">
        <v>7801</v>
      </c>
      <c r="C1742" t="s">
        <v>1994</v>
      </c>
      <c r="D1742" t="s">
        <v>3222</v>
      </c>
      <c r="E1742" t="s">
        <v>3223</v>
      </c>
      <c r="F1742">
        <v>10297</v>
      </c>
      <c r="G1742">
        <v>182.13</v>
      </c>
      <c r="H1742">
        <v>57</v>
      </c>
      <c r="I1742">
        <v>0</v>
      </c>
      <c r="J1742" t="s">
        <v>2293</v>
      </c>
      <c r="K1742" s="40" t="str">
        <f t="shared" si="27"/>
        <v>TERCEIRA</v>
      </c>
    </row>
    <row r="1743" spans="1:11" ht="15" customHeight="1">
      <c r="A1743">
        <v>7</v>
      </c>
      <c r="B1743">
        <v>7801</v>
      </c>
      <c r="C1743" t="s">
        <v>1994</v>
      </c>
      <c r="D1743" t="s">
        <v>3224</v>
      </c>
      <c r="E1743" t="s">
        <v>3225</v>
      </c>
      <c r="F1743">
        <v>12767</v>
      </c>
      <c r="G1743">
        <v>141.78</v>
      </c>
      <c r="H1743">
        <v>90</v>
      </c>
      <c r="I1743">
        <v>0</v>
      </c>
      <c r="J1743" t="s">
        <v>2293</v>
      </c>
      <c r="K1743" s="40" t="str">
        <f t="shared" si="27"/>
        <v>TERCEIRA</v>
      </c>
    </row>
    <row r="1744" spans="1:11" ht="15" customHeight="1">
      <c r="A1744">
        <v>7</v>
      </c>
      <c r="B1744">
        <v>7801</v>
      </c>
      <c r="C1744" t="s">
        <v>1994</v>
      </c>
      <c r="D1744" t="s">
        <v>3226</v>
      </c>
      <c r="E1744" t="s">
        <v>3227</v>
      </c>
      <c r="F1744">
        <v>14554</v>
      </c>
      <c r="G1744">
        <v>174.24</v>
      </c>
      <c r="H1744">
        <v>84</v>
      </c>
      <c r="I1744">
        <v>0</v>
      </c>
      <c r="J1744" t="s">
        <v>2293</v>
      </c>
      <c r="K1744" s="40" t="str">
        <f t="shared" si="27"/>
        <v>TERCEIRA</v>
      </c>
    </row>
    <row r="1745" spans="1:11" ht="15" customHeight="1">
      <c r="A1745">
        <v>7</v>
      </c>
      <c r="B1745">
        <v>7801</v>
      </c>
      <c r="C1745" t="s">
        <v>1994</v>
      </c>
      <c r="D1745" t="s">
        <v>3228</v>
      </c>
      <c r="E1745" t="s">
        <v>3229</v>
      </c>
      <c r="F1745">
        <v>13722</v>
      </c>
      <c r="G1745">
        <v>173.81</v>
      </c>
      <c r="H1745">
        <v>79</v>
      </c>
      <c r="I1745">
        <v>0</v>
      </c>
      <c r="J1745" t="s">
        <v>2293</v>
      </c>
      <c r="K1745" s="40" t="str">
        <f t="shared" si="27"/>
        <v>TERCEIRA</v>
      </c>
    </row>
    <row r="1746" spans="1:11" ht="15" customHeight="1">
      <c r="A1746">
        <v>7</v>
      </c>
      <c r="B1746">
        <v>7801</v>
      </c>
      <c r="C1746" t="s">
        <v>1994</v>
      </c>
      <c r="D1746" t="s">
        <v>3230</v>
      </c>
      <c r="E1746" t="s">
        <v>3231</v>
      </c>
      <c r="F1746">
        <v>5917</v>
      </c>
      <c r="G1746">
        <v>118.36</v>
      </c>
      <c r="H1746">
        <v>50</v>
      </c>
      <c r="I1746">
        <v>0</v>
      </c>
      <c r="J1746" t="s">
        <v>2293</v>
      </c>
      <c r="K1746" s="40" t="str">
        <f t="shared" si="27"/>
        <v>TERCEIRA</v>
      </c>
    </row>
    <row r="1747" spans="1:11" ht="15" customHeight="1">
      <c r="A1747">
        <v>7</v>
      </c>
      <c r="B1747">
        <v>7801</v>
      </c>
      <c r="C1747" t="s">
        <v>1994</v>
      </c>
      <c r="D1747" t="s">
        <v>3232</v>
      </c>
      <c r="E1747" t="s">
        <v>3233</v>
      </c>
      <c r="F1747">
        <v>5015</v>
      </c>
      <c r="G1747">
        <v>102.33</v>
      </c>
      <c r="H1747">
        <v>49</v>
      </c>
      <c r="I1747">
        <v>0</v>
      </c>
      <c r="J1747" t="s">
        <v>2293</v>
      </c>
      <c r="K1747" s="40" t="str">
        <f t="shared" si="27"/>
        <v>TERCEIRA</v>
      </c>
    </row>
    <row r="1748" spans="1:11" ht="15" customHeight="1">
      <c r="A1748">
        <v>7</v>
      </c>
      <c r="B1748">
        <v>7801</v>
      </c>
      <c r="C1748" t="s">
        <v>1994</v>
      </c>
      <c r="D1748" t="s">
        <v>3234</v>
      </c>
      <c r="E1748" t="s">
        <v>3235</v>
      </c>
      <c r="F1748">
        <v>259</v>
      </c>
      <c r="G1748">
        <v>6.71</v>
      </c>
      <c r="H1748">
        <v>39</v>
      </c>
      <c r="I1748">
        <v>0</v>
      </c>
      <c r="J1748" t="s">
        <v>2293</v>
      </c>
      <c r="K1748" s="40" t="str">
        <f t="shared" si="27"/>
        <v>TERCEIRA</v>
      </c>
    </row>
    <row r="1749" spans="1:11" ht="15" customHeight="1">
      <c r="A1749">
        <v>7</v>
      </c>
      <c r="B1749">
        <v>7801</v>
      </c>
      <c r="C1749" t="s">
        <v>1994</v>
      </c>
      <c r="D1749" t="s">
        <v>3236</v>
      </c>
      <c r="E1749" t="s">
        <v>3237</v>
      </c>
      <c r="F1749">
        <v>6837</v>
      </c>
      <c r="G1749">
        <v>153.32</v>
      </c>
      <c r="H1749">
        <v>45</v>
      </c>
      <c r="I1749">
        <v>0</v>
      </c>
      <c r="J1749" t="s">
        <v>2293</v>
      </c>
      <c r="K1749" s="40" t="str">
        <f t="shared" si="27"/>
        <v>TERCEIRA</v>
      </c>
    </row>
    <row r="1750" spans="1:11" ht="15" customHeight="1">
      <c r="A1750">
        <v>7</v>
      </c>
      <c r="B1750">
        <v>7801</v>
      </c>
      <c r="C1750" t="s">
        <v>1994</v>
      </c>
      <c r="D1750" t="s">
        <v>3238</v>
      </c>
      <c r="E1750" t="s">
        <v>3239</v>
      </c>
      <c r="F1750">
        <v>3772</v>
      </c>
      <c r="G1750">
        <v>64.5</v>
      </c>
      <c r="H1750">
        <v>58</v>
      </c>
      <c r="I1750">
        <v>0</v>
      </c>
      <c r="J1750" t="s">
        <v>2293</v>
      </c>
      <c r="K1750" s="40" t="str">
        <f t="shared" si="27"/>
        <v>TERCEIRA</v>
      </c>
    </row>
    <row r="1751" spans="1:11" ht="15" customHeight="1">
      <c r="A1751">
        <v>7</v>
      </c>
      <c r="B1751">
        <v>7801</v>
      </c>
      <c r="C1751" t="s">
        <v>1994</v>
      </c>
      <c r="D1751" t="s">
        <v>3240</v>
      </c>
      <c r="E1751" t="s">
        <v>3241</v>
      </c>
      <c r="F1751">
        <v>1672</v>
      </c>
      <c r="G1751">
        <v>48.04</v>
      </c>
      <c r="H1751">
        <v>35</v>
      </c>
      <c r="I1751">
        <v>0</v>
      </c>
      <c r="J1751" t="s">
        <v>2293</v>
      </c>
      <c r="K1751" s="40" t="str">
        <f t="shared" si="27"/>
        <v>TERCEIRA</v>
      </c>
    </row>
    <row r="1752" spans="1:11" ht="15" customHeight="1">
      <c r="A1752">
        <v>7</v>
      </c>
      <c r="B1752">
        <v>7801</v>
      </c>
      <c r="C1752" t="s">
        <v>1994</v>
      </c>
      <c r="D1752" t="s">
        <v>3242</v>
      </c>
      <c r="E1752" t="s">
        <v>3243</v>
      </c>
      <c r="F1752">
        <v>15566</v>
      </c>
      <c r="G1752">
        <v>198.49</v>
      </c>
      <c r="H1752">
        <v>78</v>
      </c>
      <c r="I1752">
        <v>0</v>
      </c>
      <c r="J1752" t="s">
        <v>2293</v>
      </c>
      <c r="K1752" s="40" t="str">
        <f t="shared" si="27"/>
        <v>TERCEIRA</v>
      </c>
    </row>
    <row r="1753" spans="1:11" ht="15" customHeight="1">
      <c r="A1753">
        <v>7</v>
      </c>
      <c r="B1753">
        <v>7801</v>
      </c>
      <c r="C1753" t="s">
        <v>1994</v>
      </c>
      <c r="D1753" t="s">
        <v>3244</v>
      </c>
      <c r="E1753" t="s">
        <v>3245</v>
      </c>
      <c r="F1753">
        <v>597</v>
      </c>
      <c r="G1753">
        <v>7.46</v>
      </c>
      <c r="H1753">
        <v>80</v>
      </c>
      <c r="I1753">
        <v>0</v>
      </c>
      <c r="J1753" t="s">
        <v>2293</v>
      </c>
      <c r="K1753" s="40" t="str">
        <f t="shared" si="27"/>
        <v>TERCEIRA</v>
      </c>
    </row>
    <row r="1754" spans="1:11" ht="15" customHeight="1">
      <c r="A1754">
        <v>7</v>
      </c>
      <c r="B1754">
        <v>7801</v>
      </c>
      <c r="C1754" t="s">
        <v>1994</v>
      </c>
      <c r="D1754" t="s">
        <v>3246</v>
      </c>
      <c r="E1754" t="s">
        <v>3247</v>
      </c>
      <c r="F1754">
        <v>10822</v>
      </c>
      <c r="G1754">
        <v>217.4</v>
      </c>
      <c r="H1754">
        <v>50</v>
      </c>
      <c r="I1754">
        <v>0</v>
      </c>
      <c r="J1754" t="s">
        <v>2293</v>
      </c>
      <c r="K1754" s="40" t="str">
        <f t="shared" si="27"/>
        <v>TERCEIRA</v>
      </c>
    </row>
    <row r="1755" spans="1:11" ht="15" customHeight="1">
      <c r="A1755">
        <v>7</v>
      </c>
      <c r="B1755">
        <v>7801</v>
      </c>
      <c r="C1755" t="s">
        <v>1994</v>
      </c>
      <c r="D1755" t="s">
        <v>3248</v>
      </c>
      <c r="E1755" t="s">
        <v>3249</v>
      </c>
      <c r="F1755">
        <v>3101</v>
      </c>
      <c r="G1755">
        <v>112.69</v>
      </c>
      <c r="H1755">
        <v>28</v>
      </c>
      <c r="I1755">
        <v>0</v>
      </c>
      <c r="J1755" t="s">
        <v>2293</v>
      </c>
      <c r="K1755" s="40" t="str">
        <f t="shared" si="27"/>
        <v>TERCEIRA</v>
      </c>
    </row>
    <row r="1756" spans="1:11" ht="15" customHeight="1">
      <c r="A1756">
        <v>7</v>
      </c>
      <c r="B1756">
        <v>7801</v>
      </c>
      <c r="C1756" t="s">
        <v>1994</v>
      </c>
      <c r="D1756" t="s">
        <v>3250</v>
      </c>
      <c r="E1756" t="s">
        <v>3251</v>
      </c>
      <c r="F1756">
        <v>4720</v>
      </c>
      <c r="G1756">
        <v>83.78</v>
      </c>
      <c r="H1756">
        <v>56</v>
      </c>
      <c r="I1756">
        <v>0</v>
      </c>
      <c r="J1756" t="s">
        <v>2293</v>
      </c>
      <c r="K1756" s="40" t="str">
        <f t="shared" si="27"/>
        <v>TERCEIRA</v>
      </c>
    </row>
    <row r="1757" spans="1:11" ht="15" customHeight="1">
      <c r="A1757">
        <v>7</v>
      </c>
      <c r="B1757">
        <v>7801</v>
      </c>
      <c r="C1757" t="s">
        <v>1994</v>
      </c>
      <c r="D1757" t="s">
        <v>3252</v>
      </c>
      <c r="E1757" t="s">
        <v>3253</v>
      </c>
      <c r="F1757">
        <v>7615</v>
      </c>
      <c r="G1757">
        <v>95.78</v>
      </c>
      <c r="H1757">
        <v>80</v>
      </c>
      <c r="I1757">
        <v>0</v>
      </c>
      <c r="J1757" t="s">
        <v>2293</v>
      </c>
      <c r="K1757" s="40" t="str">
        <f t="shared" si="27"/>
        <v>TERCEIRA</v>
      </c>
    </row>
    <row r="1758" spans="1:11" ht="15" customHeight="1">
      <c r="A1758">
        <v>7</v>
      </c>
      <c r="B1758">
        <v>7801</v>
      </c>
      <c r="C1758" t="s">
        <v>1994</v>
      </c>
      <c r="D1758" t="s">
        <v>3254</v>
      </c>
      <c r="E1758" t="s">
        <v>3255</v>
      </c>
      <c r="F1758">
        <v>8431</v>
      </c>
      <c r="G1758">
        <v>191.9</v>
      </c>
      <c r="H1758">
        <v>44</v>
      </c>
      <c r="I1758">
        <v>0</v>
      </c>
      <c r="J1758" t="s">
        <v>2293</v>
      </c>
      <c r="K1758" s="40" t="str">
        <f t="shared" si="27"/>
        <v>TERCEIRA</v>
      </c>
    </row>
    <row r="1759" spans="1:11" ht="15" customHeight="1">
      <c r="A1759">
        <v>7</v>
      </c>
      <c r="B1759">
        <v>7801</v>
      </c>
      <c r="C1759" t="s">
        <v>1994</v>
      </c>
      <c r="D1759" t="s">
        <v>3256</v>
      </c>
      <c r="E1759" t="s">
        <v>3257</v>
      </c>
      <c r="F1759">
        <v>9114</v>
      </c>
      <c r="G1759">
        <v>165.17</v>
      </c>
      <c r="H1759">
        <v>55</v>
      </c>
      <c r="I1759">
        <v>0</v>
      </c>
      <c r="J1759" t="s">
        <v>2293</v>
      </c>
      <c r="K1759" s="40" t="str">
        <f t="shared" si="27"/>
        <v>TERCEIRA</v>
      </c>
    </row>
    <row r="1760" spans="1:11" ht="15" customHeight="1">
      <c r="A1760">
        <v>7</v>
      </c>
      <c r="B1760">
        <v>7801</v>
      </c>
      <c r="C1760" t="s">
        <v>1994</v>
      </c>
      <c r="D1760" t="s">
        <v>3258</v>
      </c>
      <c r="E1760" t="s">
        <v>3259</v>
      </c>
      <c r="F1760">
        <v>4601</v>
      </c>
      <c r="G1760">
        <v>78.680000000000007</v>
      </c>
      <c r="H1760">
        <v>58</v>
      </c>
      <c r="I1760">
        <v>0</v>
      </c>
      <c r="J1760" t="s">
        <v>2293</v>
      </c>
      <c r="K1760" s="40" t="str">
        <f t="shared" si="27"/>
        <v>TERCEIRA</v>
      </c>
    </row>
    <row r="1761" spans="1:11" ht="15" customHeight="1">
      <c r="A1761">
        <v>7</v>
      </c>
      <c r="B1761">
        <v>7801</v>
      </c>
      <c r="C1761" t="s">
        <v>1994</v>
      </c>
      <c r="D1761" t="s">
        <v>3260</v>
      </c>
      <c r="E1761" t="s">
        <v>3261</v>
      </c>
      <c r="F1761">
        <v>587</v>
      </c>
      <c r="G1761">
        <v>14.01</v>
      </c>
      <c r="H1761">
        <v>42</v>
      </c>
      <c r="I1761">
        <v>0</v>
      </c>
      <c r="J1761" t="s">
        <v>2293</v>
      </c>
      <c r="K1761" s="40" t="str">
        <f t="shared" si="27"/>
        <v>TERCEIRA</v>
      </c>
    </row>
    <row r="1762" spans="1:11" ht="15" customHeight="1">
      <c r="A1762">
        <v>7</v>
      </c>
      <c r="B1762">
        <v>7801</v>
      </c>
      <c r="C1762" t="s">
        <v>1994</v>
      </c>
      <c r="D1762" t="s">
        <v>3262</v>
      </c>
      <c r="E1762" t="s">
        <v>3263</v>
      </c>
      <c r="F1762">
        <v>7052</v>
      </c>
      <c r="G1762">
        <v>119.14</v>
      </c>
      <c r="H1762">
        <v>59</v>
      </c>
      <c r="I1762">
        <v>0</v>
      </c>
      <c r="J1762" t="s">
        <v>2293</v>
      </c>
      <c r="K1762" s="40" t="str">
        <f t="shared" si="27"/>
        <v>TERCEIRA</v>
      </c>
    </row>
    <row r="1763" spans="1:11" ht="15" customHeight="1">
      <c r="A1763">
        <v>7</v>
      </c>
      <c r="B1763">
        <v>7801</v>
      </c>
      <c r="C1763" t="s">
        <v>1994</v>
      </c>
      <c r="D1763" t="s">
        <v>3264</v>
      </c>
      <c r="E1763" t="s">
        <v>3265</v>
      </c>
      <c r="F1763">
        <v>8876</v>
      </c>
      <c r="G1763">
        <v>146.27000000000001</v>
      </c>
      <c r="H1763">
        <v>61</v>
      </c>
      <c r="I1763">
        <v>0</v>
      </c>
      <c r="J1763" t="s">
        <v>2293</v>
      </c>
      <c r="K1763" s="40" t="str">
        <f t="shared" si="27"/>
        <v>TERCEIRA</v>
      </c>
    </row>
    <row r="1764" spans="1:11" ht="15" customHeight="1">
      <c r="A1764">
        <v>7</v>
      </c>
      <c r="B1764">
        <v>7801</v>
      </c>
      <c r="C1764" t="s">
        <v>1994</v>
      </c>
      <c r="D1764" t="s">
        <v>3266</v>
      </c>
      <c r="E1764" t="s">
        <v>3267</v>
      </c>
      <c r="F1764">
        <v>8059</v>
      </c>
      <c r="G1764">
        <v>151.62</v>
      </c>
      <c r="H1764">
        <v>53</v>
      </c>
      <c r="I1764">
        <v>0</v>
      </c>
      <c r="J1764" t="s">
        <v>2293</v>
      </c>
      <c r="K1764" s="40" t="str">
        <f t="shared" si="27"/>
        <v>TERCEIRA</v>
      </c>
    </row>
    <row r="1765" spans="1:11" ht="15" customHeight="1">
      <c r="A1765">
        <v>7</v>
      </c>
      <c r="B1765">
        <v>7801</v>
      </c>
      <c r="C1765" t="s">
        <v>1994</v>
      </c>
      <c r="D1765" t="s">
        <v>3268</v>
      </c>
      <c r="E1765" t="s">
        <v>3269</v>
      </c>
      <c r="F1765">
        <v>2242</v>
      </c>
      <c r="G1765">
        <v>82.24</v>
      </c>
      <c r="H1765">
        <v>27</v>
      </c>
      <c r="I1765">
        <v>0</v>
      </c>
      <c r="J1765" t="s">
        <v>2293</v>
      </c>
      <c r="K1765" s="40" t="str">
        <f t="shared" si="27"/>
        <v>TERCEIRA</v>
      </c>
    </row>
    <row r="1766" spans="1:11" ht="15" customHeight="1">
      <c r="A1766">
        <v>7</v>
      </c>
      <c r="B1766">
        <v>7801</v>
      </c>
      <c r="C1766" t="s">
        <v>1994</v>
      </c>
      <c r="D1766" t="s">
        <v>3270</v>
      </c>
      <c r="E1766" t="s">
        <v>3271</v>
      </c>
      <c r="F1766">
        <v>6280</v>
      </c>
      <c r="G1766">
        <v>124.46</v>
      </c>
      <c r="H1766">
        <v>50</v>
      </c>
      <c r="I1766">
        <v>0</v>
      </c>
      <c r="J1766" t="s">
        <v>2293</v>
      </c>
      <c r="K1766" s="40" t="str">
        <f t="shared" si="27"/>
        <v>TERCEIRA</v>
      </c>
    </row>
    <row r="1767" spans="1:11" ht="15" customHeight="1">
      <c r="A1767">
        <v>7</v>
      </c>
      <c r="B1767">
        <v>7801</v>
      </c>
      <c r="C1767" t="s">
        <v>1994</v>
      </c>
      <c r="D1767" t="s">
        <v>3272</v>
      </c>
      <c r="E1767" t="s">
        <v>3273</v>
      </c>
      <c r="F1767">
        <v>1657</v>
      </c>
      <c r="G1767">
        <v>53.97</v>
      </c>
      <c r="H1767">
        <v>31</v>
      </c>
      <c r="I1767">
        <v>0</v>
      </c>
      <c r="J1767" t="s">
        <v>2293</v>
      </c>
      <c r="K1767" s="40" t="str">
        <f t="shared" si="27"/>
        <v>TERCEIRA</v>
      </c>
    </row>
    <row r="1768" spans="1:11" ht="15" customHeight="1">
      <c r="A1768">
        <v>7</v>
      </c>
      <c r="B1768">
        <v>7801</v>
      </c>
      <c r="C1768" t="s">
        <v>1994</v>
      </c>
      <c r="D1768" t="s">
        <v>3274</v>
      </c>
      <c r="E1768" t="s">
        <v>3275</v>
      </c>
      <c r="F1768">
        <v>12777</v>
      </c>
      <c r="G1768">
        <v>191.39</v>
      </c>
      <c r="H1768">
        <v>67</v>
      </c>
      <c r="I1768">
        <v>0</v>
      </c>
      <c r="J1768" t="s">
        <v>2293</v>
      </c>
      <c r="K1768" s="40" t="str">
        <f t="shared" si="27"/>
        <v>TERCEIRA</v>
      </c>
    </row>
    <row r="1769" spans="1:11" ht="15" customHeight="1">
      <c r="A1769">
        <v>7</v>
      </c>
      <c r="B1769">
        <v>7801</v>
      </c>
      <c r="C1769" t="s">
        <v>1994</v>
      </c>
      <c r="D1769" t="s">
        <v>3276</v>
      </c>
      <c r="E1769" t="s">
        <v>3277</v>
      </c>
      <c r="F1769">
        <v>4236</v>
      </c>
      <c r="G1769">
        <v>77.92</v>
      </c>
      <c r="H1769">
        <v>54</v>
      </c>
      <c r="I1769">
        <v>0</v>
      </c>
      <c r="J1769" t="s">
        <v>2293</v>
      </c>
      <c r="K1769" s="40" t="str">
        <f t="shared" si="27"/>
        <v>TERCEIRA</v>
      </c>
    </row>
    <row r="1770" spans="1:11" ht="15" customHeight="1">
      <c r="A1770">
        <v>7</v>
      </c>
      <c r="B1770">
        <v>7801</v>
      </c>
      <c r="C1770" t="s">
        <v>1994</v>
      </c>
      <c r="D1770" t="s">
        <v>3278</v>
      </c>
      <c r="E1770" t="s">
        <v>3279</v>
      </c>
      <c r="F1770">
        <v>205</v>
      </c>
      <c r="G1770">
        <v>10.78</v>
      </c>
      <c r="H1770">
        <v>19</v>
      </c>
      <c r="I1770">
        <v>0</v>
      </c>
      <c r="J1770" t="s">
        <v>2293</v>
      </c>
      <c r="K1770" s="40" t="str">
        <f t="shared" si="27"/>
        <v>TERCEIRA</v>
      </c>
    </row>
    <row r="1771" spans="1:11" ht="15" customHeight="1">
      <c r="A1771">
        <v>7</v>
      </c>
      <c r="B1771">
        <v>7801</v>
      </c>
      <c r="C1771" t="s">
        <v>1994</v>
      </c>
      <c r="D1771" t="s">
        <v>3280</v>
      </c>
      <c r="E1771" t="s">
        <v>3281</v>
      </c>
      <c r="F1771">
        <v>1381</v>
      </c>
      <c r="G1771">
        <v>51.46</v>
      </c>
      <c r="H1771">
        <v>27</v>
      </c>
      <c r="I1771">
        <v>0</v>
      </c>
      <c r="J1771" t="s">
        <v>2293</v>
      </c>
      <c r="K1771" s="40" t="str">
        <f t="shared" si="27"/>
        <v>TERCEIRA</v>
      </c>
    </row>
    <row r="1772" spans="1:11" ht="15" customHeight="1">
      <c r="A1772">
        <v>7</v>
      </c>
      <c r="B1772">
        <v>7801</v>
      </c>
      <c r="C1772" t="s">
        <v>1994</v>
      </c>
      <c r="D1772" t="s">
        <v>3282</v>
      </c>
      <c r="E1772" t="s">
        <v>3283</v>
      </c>
      <c r="F1772">
        <v>8719</v>
      </c>
      <c r="G1772">
        <v>131.52000000000001</v>
      </c>
      <c r="H1772">
        <v>66</v>
      </c>
      <c r="I1772">
        <v>0</v>
      </c>
      <c r="J1772" t="s">
        <v>2293</v>
      </c>
      <c r="K1772" s="40" t="str">
        <f t="shared" si="27"/>
        <v>TERCEIRA</v>
      </c>
    </row>
    <row r="1773" spans="1:11" ht="15" customHeight="1">
      <c r="A1773">
        <v>7</v>
      </c>
      <c r="B1773">
        <v>7801</v>
      </c>
      <c r="C1773" t="s">
        <v>1994</v>
      </c>
      <c r="D1773" t="s">
        <v>3284</v>
      </c>
      <c r="E1773" t="s">
        <v>3285</v>
      </c>
      <c r="F1773">
        <v>6451</v>
      </c>
      <c r="G1773">
        <v>108.54</v>
      </c>
      <c r="H1773">
        <v>59</v>
      </c>
      <c r="I1773">
        <v>0</v>
      </c>
      <c r="J1773" t="s">
        <v>2293</v>
      </c>
      <c r="K1773" s="40" t="str">
        <f t="shared" si="27"/>
        <v>TERCEIRA</v>
      </c>
    </row>
    <row r="1774" spans="1:11" ht="15" customHeight="1">
      <c r="A1774">
        <v>7</v>
      </c>
      <c r="B1774">
        <v>7801</v>
      </c>
      <c r="C1774" t="s">
        <v>1994</v>
      </c>
      <c r="D1774" t="s">
        <v>3286</v>
      </c>
      <c r="E1774" t="s">
        <v>3287</v>
      </c>
      <c r="F1774">
        <v>649</v>
      </c>
      <c r="G1774">
        <v>25.1</v>
      </c>
      <c r="H1774">
        <v>26</v>
      </c>
      <c r="I1774">
        <v>0</v>
      </c>
      <c r="J1774" t="s">
        <v>2293</v>
      </c>
      <c r="K1774" s="40" t="str">
        <f t="shared" si="27"/>
        <v>TERCEIRA</v>
      </c>
    </row>
    <row r="1775" spans="1:11" ht="15" customHeight="1">
      <c r="A1775">
        <v>7</v>
      </c>
      <c r="B1775">
        <v>7801</v>
      </c>
      <c r="C1775" t="s">
        <v>1994</v>
      </c>
      <c r="D1775" t="s">
        <v>3288</v>
      </c>
      <c r="E1775" t="s">
        <v>3289</v>
      </c>
      <c r="F1775">
        <v>9971</v>
      </c>
      <c r="G1775">
        <v>154.18</v>
      </c>
      <c r="H1775">
        <v>65</v>
      </c>
      <c r="I1775">
        <v>0</v>
      </c>
      <c r="J1775" t="s">
        <v>2293</v>
      </c>
      <c r="K1775" s="40" t="str">
        <f t="shared" si="27"/>
        <v>TERCEIRA</v>
      </c>
    </row>
    <row r="1776" spans="1:11" ht="15" customHeight="1">
      <c r="A1776">
        <v>7</v>
      </c>
      <c r="B1776">
        <v>7801</v>
      </c>
      <c r="C1776" t="s">
        <v>1994</v>
      </c>
      <c r="D1776" t="s">
        <v>3290</v>
      </c>
      <c r="E1776" t="s">
        <v>3291</v>
      </c>
      <c r="F1776">
        <v>180</v>
      </c>
      <c r="G1776">
        <v>6.16</v>
      </c>
      <c r="H1776">
        <v>29</v>
      </c>
      <c r="I1776">
        <v>0</v>
      </c>
      <c r="J1776" t="s">
        <v>2293</v>
      </c>
      <c r="K1776" s="40" t="str">
        <f t="shared" si="27"/>
        <v>TERCEIRA</v>
      </c>
    </row>
    <row r="1777" spans="1:11" ht="15" customHeight="1">
      <c r="A1777">
        <v>7</v>
      </c>
      <c r="B1777">
        <v>7801</v>
      </c>
      <c r="C1777" t="s">
        <v>1994</v>
      </c>
      <c r="D1777" t="s">
        <v>3292</v>
      </c>
      <c r="E1777" t="s">
        <v>3293</v>
      </c>
      <c r="F1777">
        <v>6301</v>
      </c>
      <c r="G1777">
        <v>141.76</v>
      </c>
      <c r="H1777">
        <v>44</v>
      </c>
      <c r="I1777">
        <v>0</v>
      </c>
      <c r="J1777" t="s">
        <v>2293</v>
      </c>
      <c r="K1777" s="40" t="str">
        <f t="shared" si="27"/>
        <v>TERCEIRA</v>
      </c>
    </row>
    <row r="1778" spans="1:11" ht="15" customHeight="1">
      <c r="A1778">
        <v>7</v>
      </c>
      <c r="B1778">
        <v>7801</v>
      </c>
      <c r="C1778" t="s">
        <v>1994</v>
      </c>
      <c r="D1778" t="s">
        <v>3294</v>
      </c>
      <c r="E1778" t="s">
        <v>3295</v>
      </c>
      <c r="F1778">
        <v>1368</v>
      </c>
      <c r="G1778">
        <v>42</v>
      </c>
      <c r="H1778">
        <v>33</v>
      </c>
      <c r="I1778">
        <v>0</v>
      </c>
      <c r="J1778" t="s">
        <v>2293</v>
      </c>
      <c r="K1778" s="40" t="str">
        <f t="shared" si="27"/>
        <v>TERCEIRA</v>
      </c>
    </row>
    <row r="1779" spans="1:11" ht="15" customHeight="1">
      <c r="A1779">
        <v>7</v>
      </c>
      <c r="B1779">
        <v>7801</v>
      </c>
      <c r="C1779" t="s">
        <v>1994</v>
      </c>
      <c r="D1779" t="s">
        <v>3296</v>
      </c>
      <c r="E1779" t="s">
        <v>3297</v>
      </c>
      <c r="F1779">
        <v>683</v>
      </c>
      <c r="G1779">
        <v>15.53</v>
      </c>
      <c r="H1779">
        <v>44</v>
      </c>
      <c r="I1779">
        <v>0</v>
      </c>
      <c r="J1779" t="s">
        <v>2293</v>
      </c>
      <c r="K1779" s="40" t="str">
        <f t="shared" si="27"/>
        <v>TERCEIRA</v>
      </c>
    </row>
    <row r="1780" spans="1:11" ht="15" customHeight="1">
      <c r="A1780">
        <v>7</v>
      </c>
      <c r="B1780">
        <v>7801</v>
      </c>
      <c r="C1780" t="s">
        <v>1994</v>
      </c>
      <c r="D1780" t="s">
        <v>3298</v>
      </c>
      <c r="E1780" t="s">
        <v>3299</v>
      </c>
      <c r="F1780">
        <v>5143</v>
      </c>
      <c r="G1780">
        <v>124.17</v>
      </c>
      <c r="H1780">
        <v>41</v>
      </c>
      <c r="I1780">
        <v>0</v>
      </c>
      <c r="J1780" t="s">
        <v>2293</v>
      </c>
      <c r="K1780" s="40" t="str">
        <f t="shared" si="27"/>
        <v>TERCEIRA</v>
      </c>
    </row>
    <row r="1781" spans="1:11" ht="15" customHeight="1">
      <c r="A1781">
        <v>7</v>
      </c>
      <c r="B1781">
        <v>7801</v>
      </c>
      <c r="C1781" t="s">
        <v>1994</v>
      </c>
      <c r="D1781" t="s">
        <v>3300</v>
      </c>
      <c r="E1781" t="s">
        <v>3301</v>
      </c>
      <c r="F1781">
        <v>4801</v>
      </c>
      <c r="G1781">
        <v>97.96</v>
      </c>
      <c r="H1781">
        <v>49</v>
      </c>
      <c r="I1781">
        <v>0</v>
      </c>
      <c r="J1781" t="s">
        <v>2293</v>
      </c>
      <c r="K1781" s="40" t="str">
        <f t="shared" si="27"/>
        <v>TERCEIRA</v>
      </c>
    </row>
    <row r="1782" spans="1:11" ht="15" customHeight="1">
      <c r="A1782">
        <v>7</v>
      </c>
      <c r="B1782">
        <v>7801</v>
      </c>
      <c r="C1782" t="s">
        <v>1994</v>
      </c>
      <c r="D1782" t="s">
        <v>3302</v>
      </c>
      <c r="E1782" t="s">
        <v>3303</v>
      </c>
      <c r="F1782">
        <v>7109</v>
      </c>
      <c r="G1782">
        <v>144.93</v>
      </c>
      <c r="H1782">
        <v>49</v>
      </c>
      <c r="I1782">
        <v>0</v>
      </c>
      <c r="J1782" t="s">
        <v>2293</v>
      </c>
      <c r="K1782" s="40" t="str">
        <f t="shared" si="27"/>
        <v>TERCEIRA</v>
      </c>
    </row>
    <row r="1783" spans="1:11" ht="15" customHeight="1">
      <c r="A1783">
        <v>7</v>
      </c>
      <c r="B1783">
        <v>7801</v>
      </c>
      <c r="C1783" t="s">
        <v>1994</v>
      </c>
      <c r="D1783" t="s">
        <v>3304</v>
      </c>
      <c r="E1783" t="s">
        <v>3305</v>
      </c>
      <c r="F1783">
        <v>412</v>
      </c>
      <c r="G1783">
        <v>17.899999999999999</v>
      </c>
      <c r="H1783">
        <v>23</v>
      </c>
      <c r="I1783">
        <v>0</v>
      </c>
      <c r="J1783" t="s">
        <v>2293</v>
      </c>
      <c r="K1783" s="40" t="str">
        <f t="shared" si="27"/>
        <v>TERCEIRA</v>
      </c>
    </row>
    <row r="1784" spans="1:11" ht="15" customHeight="1">
      <c r="A1784">
        <v>7</v>
      </c>
      <c r="B1784">
        <v>7801</v>
      </c>
      <c r="C1784" t="s">
        <v>1994</v>
      </c>
      <c r="D1784" t="s">
        <v>3306</v>
      </c>
      <c r="E1784" t="s">
        <v>3307</v>
      </c>
      <c r="F1784">
        <v>19</v>
      </c>
      <c r="G1784">
        <v>4.4400000000000004</v>
      </c>
      <c r="H1784">
        <v>4</v>
      </c>
      <c r="I1784">
        <v>0</v>
      </c>
      <c r="J1784" t="s">
        <v>2293</v>
      </c>
      <c r="K1784" s="40" t="str">
        <f t="shared" si="27"/>
        <v>TERCEIRA</v>
      </c>
    </row>
    <row r="1785" spans="1:11" ht="15" customHeight="1">
      <c r="A1785">
        <v>7</v>
      </c>
      <c r="B1785">
        <v>7801</v>
      </c>
      <c r="C1785" t="s">
        <v>1994</v>
      </c>
      <c r="D1785" t="s">
        <v>3308</v>
      </c>
      <c r="E1785" t="s">
        <v>3309</v>
      </c>
      <c r="F1785">
        <v>10417</v>
      </c>
      <c r="G1785">
        <v>141.02000000000001</v>
      </c>
      <c r="H1785">
        <v>74</v>
      </c>
      <c r="I1785">
        <v>0</v>
      </c>
      <c r="J1785" t="s">
        <v>2293</v>
      </c>
      <c r="K1785" s="40" t="str">
        <f t="shared" si="27"/>
        <v>TERCEIRA</v>
      </c>
    </row>
    <row r="1786" spans="1:11" ht="15" customHeight="1">
      <c r="A1786">
        <v>7</v>
      </c>
      <c r="B1786">
        <v>7801</v>
      </c>
      <c r="C1786" t="s">
        <v>1994</v>
      </c>
      <c r="D1786" t="s">
        <v>3310</v>
      </c>
      <c r="E1786" t="s">
        <v>3311</v>
      </c>
      <c r="F1786">
        <v>984</v>
      </c>
      <c r="G1786">
        <v>23.38</v>
      </c>
      <c r="H1786">
        <v>42</v>
      </c>
      <c r="I1786">
        <v>0</v>
      </c>
      <c r="J1786" t="s">
        <v>2293</v>
      </c>
      <c r="K1786" s="40" t="str">
        <f t="shared" si="27"/>
        <v>TERCEIRA</v>
      </c>
    </row>
    <row r="1787" spans="1:11" ht="15" customHeight="1">
      <c r="A1787">
        <v>7</v>
      </c>
      <c r="B1787">
        <v>7801</v>
      </c>
      <c r="C1787" t="s">
        <v>1994</v>
      </c>
      <c r="D1787" t="s">
        <v>3312</v>
      </c>
      <c r="E1787" t="s">
        <v>3313</v>
      </c>
      <c r="F1787">
        <v>4631</v>
      </c>
      <c r="G1787">
        <v>108.73</v>
      </c>
      <c r="H1787">
        <v>43</v>
      </c>
      <c r="I1787">
        <v>0</v>
      </c>
      <c r="J1787" t="s">
        <v>2293</v>
      </c>
      <c r="K1787" s="40" t="str">
        <f t="shared" si="27"/>
        <v>TERCEIRA</v>
      </c>
    </row>
    <row r="1788" spans="1:11" ht="15" customHeight="1">
      <c r="A1788">
        <v>7</v>
      </c>
      <c r="B1788">
        <v>7801</v>
      </c>
      <c r="C1788" t="s">
        <v>1994</v>
      </c>
      <c r="D1788" t="s">
        <v>3314</v>
      </c>
      <c r="E1788" t="s">
        <v>3315</v>
      </c>
      <c r="F1788">
        <v>3594</v>
      </c>
      <c r="G1788">
        <v>89</v>
      </c>
      <c r="H1788">
        <v>40</v>
      </c>
      <c r="I1788">
        <v>0</v>
      </c>
      <c r="J1788" t="s">
        <v>2293</v>
      </c>
      <c r="K1788" s="40" t="str">
        <f t="shared" si="27"/>
        <v>TERCEIRA</v>
      </c>
    </row>
    <row r="1789" spans="1:11" ht="15" customHeight="1">
      <c r="A1789">
        <v>7</v>
      </c>
      <c r="B1789">
        <v>7801</v>
      </c>
      <c r="C1789" t="s">
        <v>1994</v>
      </c>
      <c r="D1789" t="s">
        <v>3316</v>
      </c>
      <c r="E1789" t="s">
        <v>3317</v>
      </c>
      <c r="F1789">
        <v>831</v>
      </c>
      <c r="G1789">
        <v>28.39</v>
      </c>
      <c r="H1789">
        <v>29</v>
      </c>
      <c r="I1789">
        <v>0</v>
      </c>
      <c r="J1789" t="s">
        <v>2293</v>
      </c>
      <c r="K1789" s="40" t="str">
        <f t="shared" si="27"/>
        <v>TERCEIRA</v>
      </c>
    </row>
    <row r="1790" spans="1:11" ht="15" customHeight="1">
      <c r="A1790">
        <v>7</v>
      </c>
      <c r="B1790">
        <v>7801</v>
      </c>
      <c r="C1790" t="s">
        <v>1994</v>
      </c>
      <c r="D1790" t="s">
        <v>3318</v>
      </c>
      <c r="E1790" t="s">
        <v>3319</v>
      </c>
      <c r="F1790">
        <v>246</v>
      </c>
      <c r="G1790">
        <v>11.23</v>
      </c>
      <c r="H1790">
        <v>22</v>
      </c>
      <c r="I1790">
        <v>0</v>
      </c>
      <c r="J1790" t="s">
        <v>2293</v>
      </c>
      <c r="K1790" s="40" t="str">
        <f t="shared" si="27"/>
        <v>TERCEIRA</v>
      </c>
    </row>
    <row r="1791" spans="1:11" ht="15" customHeight="1">
      <c r="A1791">
        <v>7</v>
      </c>
      <c r="B1791">
        <v>7801</v>
      </c>
      <c r="C1791" t="s">
        <v>1994</v>
      </c>
      <c r="D1791" t="s">
        <v>3320</v>
      </c>
      <c r="E1791" t="s">
        <v>3321</v>
      </c>
      <c r="F1791">
        <v>5287</v>
      </c>
      <c r="G1791">
        <v>131.62</v>
      </c>
      <c r="H1791">
        <v>40</v>
      </c>
      <c r="I1791">
        <v>0</v>
      </c>
      <c r="J1791" t="s">
        <v>2293</v>
      </c>
      <c r="K1791" s="40" t="str">
        <f t="shared" si="27"/>
        <v>TERCEIRA</v>
      </c>
    </row>
    <row r="1792" spans="1:11" ht="15" customHeight="1">
      <c r="A1792">
        <v>7</v>
      </c>
      <c r="B1792">
        <v>7801</v>
      </c>
      <c r="C1792" t="s">
        <v>1994</v>
      </c>
      <c r="D1792" t="s">
        <v>3322</v>
      </c>
      <c r="E1792" t="s">
        <v>3323</v>
      </c>
      <c r="F1792">
        <v>466</v>
      </c>
      <c r="G1792">
        <v>15.67</v>
      </c>
      <c r="H1792">
        <v>30</v>
      </c>
      <c r="I1792">
        <v>0</v>
      </c>
      <c r="J1792" t="s">
        <v>2293</v>
      </c>
      <c r="K1792" s="40" t="str">
        <f t="shared" si="27"/>
        <v>TERCEIRA</v>
      </c>
    </row>
    <row r="1793" spans="1:11" ht="15" customHeight="1">
      <c r="A1793">
        <v>7</v>
      </c>
      <c r="B1793">
        <v>7801</v>
      </c>
      <c r="C1793" t="s">
        <v>1994</v>
      </c>
      <c r="D1793" t="s">
        <v>3324</v>
      </c>
      <c r="E1793" t="s">
        <v>3325</v>
      </c>
      <c r="F1793">
        <v>868</v>
      </c>
      <c r="G1793">
        <v>32.200000000000003</v>
      </c>
      <c r="H1793">
        <v>27</v>
      </c>
      <c r="I1793">
        <v>0</v>
      </c>
      <c r="J1793" t="s">
        <v>2293</v>
      </c>
      <c r="K1793" s="40" t="str">
        <f t="shared" si="27"/>
        <v>TERCEIRA</v>
      </c>
    </row>
    <row r="1794" spans="1:11" ht="15" customHeight="1">
      <c r="A1794">
        <v>7</v>
      </c>
      <c r="B1794">
        <v>7801</v>
      </c>
      <c r="C1794" t="s">
        <v>1994</v>
      </c>
      <c r="D1794" t="s">
        <v>3326</v>
      </c>
      <c r="E1794" t="s">
        <v>3327</v>
      </c>
      <c r="F1794">
        <v>4582</v>
      </c>
      <c r="G1794">
        <v>75.14</v>
      </c>
      <c r="H1794">
        <v>61</v>
      </c>
      <c r="I1794">
        <v>0</v>
      </c>
      <c r="J1794" t="s">
        <v>2293</v>
      </c>
      <c r="K1794" s="40" t="str">
        <f t="shared" ref="K1794:K1857" si="28">IF(J1794&lt;&gt;"",IF(OR(UPPER(J1794)="TERCEIRO",UPPER(J1794)="TERCEIRA"),"TERCEIRA",IF(UPPER(J1794)="GPA","GPA",J1794)),IF(LEFT(D1794,1)="T","TERCEIRA","GPA"))</f>
        <v>TERCEIRA</v>
      </c>
    </row>
    <row r="1795" spans="1:11" ht="15" customHeight="1">
      <c r="A1795">
        <v>7</v>
      </c>
      <c r="B1795">
        <v>7801</v>
      </c>
      <c r="C1795" t="s">
        <v>1994</v>
      </c>
      <c r="D1795" t="s">
        <v>3328</v>
      </c>
      <c r="E1795" t="s">
        <v>3329</v>
      </c>
      <c r="F1795">
        <v>2943</v>
      </c>
      <c r="G1795">
        <v>56.94</v>
      </c>
      <c r="H1795">
        <v>52</v>
      </c>
      <c r="I1795">
        <v>0</v>
      </c>
      <c r="J1795" t="s">
        <v>2293</v>
      </c>
      <c r="K1795" s="40" t="str">
        <f t="shared" si="28"/>
        <v>TERCEIRA</v>
      </c>
    </row>
    <row r="1796" spans="1:11" ht="15" customHeight="1">
      <c r="A1796">
        <v>7</v>
      </c>
      <c r="B1796">
        <v>7801</v>
      </c>
      <c r="C1796" t="s">
        <v>1994</v>
      </c>
      <c r="D1796" t="s">
        <v>3330</v>
      </c>
      <c r="E1796" t="s">
        <v>3331</v>
      </c>
      <c r="F1796">
        <v>5371</v>
      </c>
      <c r="G1796">
        <v>108.1</v>
      </c>
      <c r="H1796">
        <v>50</v>
      </c>
      <c r="I1796">
        <v>0</v>
      </c>
      <c r="J1796" t="s">
        <v>2293</v>
      </c>
      <c r="K1796" s="40" t="str">
        <f t="shared" si="28"/>
        <v>TERCEIRA</v>
      </c>
    </row>
    <row r="1797" spans="1:11" ht="15" customHeight="1">
      <c r="A1797">
        <v>7</v>
      </c>
      <c r="B1797">
        <v>7801</v>
      </c>
      <c r="C1797" t="s">
        <v>1994</v>
      </c>
      <c r="D1797" t="s">
        <v>3332</v>
      </c>
      <c r="E1797" t="s">
        <v>3333</v>
      </c>
      <c r="F1797">
        <v>5432</v>
      </c>
      <c r="G1797">
        <v>113.41</v>
      </c>
      <c r="H1797">
        <v>48</v>
      </c>
      <c r="I1797">
        <v>0</v>
      </c>
      <c r="J1797" t="s">
        <v>2293</v>
      </c>
      <c r="K1797" s="40" t="str">
        <f t="shared" si="28"/>
        <v>TERCEIRA</v>
      </c>
    </row>
    <row r="1798" spans="1:11" ht="15" customHeight="1">
      <c r="A1798">
        <v>7</v>
      </c>
      <c r="B1798">
        <v>7801</v>
      </c>
      <c r="C1798" t="s">
        <v>1994</v>
      </c>
      <c r="D1798" t="s">
        <v>3334</v>
      </c>
      <c r="E1798" t="s">
        <v>3335</v>
      </c>
      <c r="F1798">
        <v>2044</v>
      </c>
      <c r="G1798">
        <v>81.58</v>
      </c>
      <c r="H1798">
        <v>25</v>
      </c>
      <c r="I1798">
        <v>0</v>
      </c>
      <c r="J1798" t="s">
        <v>2293</v>
      </c>
      <c r="K1798" s="40" t="str">
        <f t="shared" si="28"/>
        <v>TERCEIRA</v>
      </c>
    </row>
    <row r="1799" spans="1:11" ht="15" customHeight="1">
      <c r="A1799">
        <v>7</v>
      </c>
      <c r="B1799">
        <v>7801</v>
      </c>
      <c r="C1799" t="s">
        <v>1994</v>
      </c>
      <c r="D1799" t="s">
        <v>3336</v>
      </c>
      <c r="E1799" t="s">
        <v>3337</v>
      </c>
      <c r="F1799">
        <v>259</v>
      </c>
      <c r="G1799">
        <v>5.21</v>
      </c>
      <c r="H1799">
        <v>50</v>
      </c>
      <c r="I1799">
        <v>0</v>
      </c>
      <c r="J1799" t="s">
        <v>2293</v>
      </c>
      <c r="K1799" s="40" t="str">
        <f t="shared" si="28"/>
        <v>TERCEIRA</v>
      </c>
    </row>
    <row r="1800" spans="1:11" ht="15" customHeight="1">
      <c r="A1800">
        <v>7</v>
      </c>
      <c r="B1800">
        <v>7801</v>
      </c>
      <c r="C1800" t="s">
        <v>1994</v>
      </c>
      <c r="D1800" t="s">
        <v>3338</v>
      </c>
      <c r="E1800" t="s">
        <v>3339</v>
      </c>
      <c r="F1800">
        <v>1536</v>
      </c>
      <c r="G1800">
        <v>37.049999999999997</v>
      </c>
      <c r="H1800">
        <v>41</v>
      </c>
      <c r="I1800">
        <v>0</v>
      </c>
      <c r="J1800" t="s">
        <v>2293</v>
      </c>
      <c r="K1800" s="40" t="str">
        <f t="shared" si="28"/>
        <v>TERCEIRA</v>
      </c>
    </row>
    <row r="1801" spans="1:11" ht="15" customHeight="1">
      <c r="A1801">
        <v>7</v>
      </c>
      <c r="B1801">
        <v>7801</v>
      </c>
      <c r="C1801" t="s">
        <v>21</v>
      </c>
      <c r="D1801" t="s">
        <v>3340</v>
      </c>
      <c r="E1801" t="s">
        <v>3341</v>
      </c>
      <c r="F1801">
        <v>88</v>
      </c>
      <c r="G1801">
        <v>10.08</v>
      </c>
      <c r="H1801">
        <v>9</v>
      </c>
      <c r="I1801">
        <v>0</v>
      </c>
      <c r="J1801" t="s">
        <v>2293</v>
      </c>
      <c r="K1801" s="40" t="str">
        <f t="shared" si="28"/>
        <v>TERCEIRA</v>
      </c>
    </row>
    <row r="1802" spans="1:11" ht="15" customHeight="1">
      <c r="A1802">
        <v>7</v>
      </c>
      <c r="B1802">
        <v>7801</v>
      </c>
      <c r="C1802" t="s">
        <v>1994</v>
      </c>
      <c r="D1802" t="s">
        <v>3340</v>
      </c>
      <c r="E1802" t="s">
        <v>3341</v>
      </c>
      <c r="F1802">
        <v>1605</v>
      </c>
      <c r="G1802">
        <v>35.83</v>
      </c>
      <c r="H1802">
        <v>45</v>
      </c>
      <c r="I1802">
        <v>0</v>
      </c>
      <c r="J1802" t="s">
        <v>2293</v>
      </c>
      <c r="K1802" s="40" t="str">
        <f t="shared" si="28"/>
        <v>TERCEIRA</v>
      </c>
    </row>
    <row r="1803" spans="1:11" ht="15" customHeight="1">
      <c r="A1803">
        <v>7</v>
      </c>
      <c r="B1803">
        <v>7801</v>
      </c>
      <c r="C1803" t="s">
        <v>1994</v>
      </c>
      <c r="D1803" t="s">
        <v>3342</v>
      </c>
      <c r="E1803" t="s">
        <v>3343</v>
      </c>
      <c r="F1803">
        <v>1034</v>
      </c>
      <c r="G1803">
        <v>22.47</v>
      </c>
      <c r="H1803">
        <v>46</v>
      </c>
      <c r="I1803">
        <v>0</v>
      </c>
      <c r="J1803" t="s">
        <v>2293</v>
      </c>
      <c r="K1803" s="40" t="str">
        <f t="shared" si="28"/>
        <v>TERCEIRA</v>
      </c>
    </row>
    <row r="1804" spans="1:11" ht="15" customHeight="1">
      <c r="A1804">
        <v>7</v>
      </c>
      <c r="B1804">
        <v>7801</v>
      </c>
      <c r="C1804" t="s">
        <v>1994</v>
      </c>
      <c r="D1804" t="s">
        <v>3344</v>
      </c>
      <c r="E1804" t="s">
        <v>3345</v>
      </c>
      <c r="F1804">
        <v>6713</v>
      </c>
      <c r="G1804">
        <v>133.36000000000001</v>
      </c>
      <c r="H1804">
        <v>50</v>
      </c>
      <c r="I1804">
        <v>0</v>
      </c>
      <c r="J1804" t="s">
        <v>2293</v>
      </c>
      <c r="K1804" s="40" t="str">
        <f t="shared" si="28"/>
        <v>TERCEIRA</v>
      </c>
    </row>
    <row r="1805" spans="1:11" ht="15" customHeight="1">
      <c r="A1805">
        <v>7</v>
      </c>
      <c r="B1805">
        <v>7801</v>
      </c>
      <c r="C1805" t="s">
        <v>1994</v>
      </c>
      <c r="D1805" t="s">
        <v>3346</v>
      </c>
      <c r="E1805" t="s">
        <v>3347</v>
      </c>
      <c r="F1805">
        <v>3855</v>
      </c>
      <c r="G1805">
        <v>89.73</v>
      </c>
      <c r="H1805">
        <v>43</v>
      </c>
      <c r="I1805">
        <v>0</v>
      </c>
      <c r="J1805" t="s">
        <v>2293</v>
      </c>
      <c r="K1805" s="40" t="str">
        <f t="shared" si="28"/>
        <v>TERCEIRA</v>
      </c>
    </row>
    <row r="1806" spans="1:11" ht="15" customHeight="1">
      <c r="A1806">
        <v>7</v>
      </c>
      <c r="B1806">
        <v>7801</v>
      </c>
      <c r="C1806" t="s">
        <v>1994</v>
      </c>
      <c r="D1806" t="s">
        <v>3348</v>
      </c>
      <c r="E1806" t="s">
        <v>3349</v>
      </c>
      <c r="F1806">
        <v>12806</v>
      </c>
      <c r="G1806">
        <v>171.42</v>
      </c>
      <c r="H1806">
        <v>75</v>
      </c>
      <c r="I1806">
        <v>0</v>
      </c>
      <c r="J1806" t="s">
        <v>2293</v>
      </c>
      <c r="K1806" s="40" t="str">
        <f t="shared" si="28"/>
        <v>TERCEIRA</v>
      </c>
    </row>
    <row r="1807" spans="1:11" ht="15" customHeight="1">
      <c r="A1807">
        <v>7</v>
      </c>
      <c r="B1807">
        <v>7801</v>
      </c>
      <c r="C1807" t="s">
        <v>1994</v>
      </c>
      <c r="D1807" t="s">
        <v>3350</v>
      </c>
      <c r="E1807" t="s">
        <v>3351</v>
      </c>
      <c r="F1807">
        <v>9540</v>
      </c>
      <c r="G1807">
        <v>156.97999999999999</v>
      </c>
      <c r="H1807">
        <v>61</v>
      </c>
      <c r="I1807">
        <v>0</v>
      </c>
      <c r="J1807" t="s">
        <v>2293</v>
      </c>
      <c r="K1807" s="40" t="str">
        <f t="shared" si="28"/>
        <v>TERCEIRA</v>
      </c>
    </row>
    <row r="1808" spans="1:11" ht="15" customHeight="1">
      <c r="A1808">
        <v>7</v>
      </c>
      <c r="B1808">
        <v>7801</v>
      </c>
      <c r="C1808" t="s">
        <v>1994</v>
      </c>
      <c r="D1808" t="s">
        <v>3352</v>
      </c>
      <c r="E1808" t="s">
        <v>3353</v>
      </c>
      <c r="F1808">
        <v>1767</v>
      </c>
      <c r="G1808">
        <v>58.09</v>
      </c>
      <c r="H1808">
        <v>30</v>
      </c>
      <c r="I1808">
        <v>0</v>
      </c>
      <c r="J1808" t="s">
        <v>2293</v>
      </c>
      <c r="K1808" s="40" t="str">
        <f t="shared" si="28"/>
        <v>TERCEIRA</v>
      </c>
    </row>
    <row r="1809" spans="1:11" ht="15" customHeight="1">
      <c r="A1809">
        <v>7</v>
      </c>
      <c r="B1809">
        <v>7801</v>
      </c>
      <c r="C1809" t="s">
        <v>1994</v>
      </c>
      <c r="D1809" t="s">
        <v>3354</v>
      </c>
      <c r="E1809" t="s">
        <v>3355</v>
      </c>
      <c r="F1809">
        <v>8148</v>
      </c>
      <c r="G1809">
        <v>177.5</v>
      </c>
      <c r="H1809">
        <v>46</v>
      </c>
      <c r="I1809">
        <v>0</v>
      </c>
      <c r="J1809" t="s">
        <v>2293</v>
      </c>
      <c r="K1809" s="40" t="str">
        <f t="shared" si="28"/>
        <v>TERCEIRA</v>
      </c>
    </row>
    <row r="1810" spans="1:11" ht="15" customHeight="1">
      <c r="A1810">
        <v>7</v>
      </c>
      <c r="B1810">
        <v>7801</v>
      </c>
      <c r="C1810" t="s">
        <v>1994</v>
      </c>
      <c r="D1810" t="s">
        <v>3356</v>
      </c>
      <c r="E1810" t="s">
        <v>3357</v>
      </c>
      <c r="F1810">
        <v>4296</v>
      </c>
      <c r="G1810">
        <v>66.55</v>
      </c>
      <c r="H1810">
        <v>65</v>
      </c>
      <c r="I1810">
        <v>0</v>
      </c>
      <c r="J1810" t="s">
        <v>2293</v>
      </c>
      <c r="K1810" s="40" t="str">
        <f t="shared" si="28"/>
        <v>TERCEIRA</v>
      </c>
    </row>
    <row r="1811" spans="1:11" ht="15" customHeight="1">
      <c r="A1811">
        <v>7</v>
      </c>
      <c r="B1811">
        <v>7801</v>
      </c>
      <c r="C1811" t="s">
        <v>1994</v>
      </c>
      <c r="D1811" t="s">
        <v>3358</v>
      </c>
      <c r="E1811" t="s">
        <v>3359</v>
      </c>
      <c r="F1811">
        <v>3073</v>
      </c>
      <c r="G1811">
        <v>74.72</v>
      </c>
      <c r="H1811">
        <v>41</v>
      </c>
      <c r="I1811">
        <v>0</v>
      </c>
      <c r="J1811" t="s">
        <v>2293</v>
      </c>
      <c r="K1811" s="40" t="str">
        <f t="shared" si="28"/>
        <v>TERCEIRA</v>
      </c>
    </row>
    <row r="1812" spans="1:11" ht="15" customHeight="1">
      <c r="A1812">
        <v>7</v>
      </c>
      <c r="B1812">
        <v>7801</v>
      </c>
      <c r="C1812" t="s">
        <v>1994</v>
      </c>
      <c r="D1812" t="s">
        <v>3360</v>
      </c>
      <c r="E1812" t="s">
        <v>3361</v>
      </c>
      <c r="F1812">
        <v>2160</v>
      </c>
      <c r="G1812">
        <v>39.17</v>
      </c>
      <c r="H1812">
        <v>55</v>
      </c>
      <c r="I1812">
        <v>0</v>
      </c>
      <c r="J1812" t="s">
        <v>2293</v>
      </c>
      <c r="K1812" s="40" t="str">
        <f t="shared" si="28"/>
        <v>TERCEIRA</v>
      </c>
    </row>
    <row r="1813" spans="1:11" ht="15" customHeight="1">
      <c r="A1813">
        <v>7</v>
      </c>
      <c r="B1813">
        <v>7801</v>
      </c>
      <c r="C1813" t="s">
        <v>1994</v>
      </c>
      <c r="D1813" t="s">
        <v>3362</v>
      </c>
      <c r="E1813" t="s">
        <v>3363</v>
      </c>
      <c r="F1813">
        <v>3359</v>
      </c>
      <c r="G1813">
        <v>118.23</v>
      </c>
      <c r="H1813">
        <v>28</v>
      </c>
      <c r="I1813">
        <v>0</v>
      </c>
      <c r="J1813" t="s">
        <v>2293</v>
      </c>
      <c r="K1813" s="40" t="str">
        <f t="shared" si="28"/>
        <v>TERCEIRA</v>
      </c>
    </row>
    <row r="1814" spans="1:11" ht="15" customHeight="1">
      <c r="A1814">
        <v>7</v>
      </c>
      <c r="B1814">
        <v>7801</v>
      </c>
      <c r="C1814" t="s">
        <v>1994</v>
      </c>
      <c r="D1814" t="s">
        <v>3364</v>
      </c>
      <c r="E1814" t="s">
        <v>3365</v>
      </c>
      <c r="F1814">
        <v>3603</v>
      </c>
      <c r="G1814">
        <v>113.2</v>
      </c>
      <c r="H1814">
        <v>32</v>
      </c>
      <c r="I1814">
        <v>0</v>
      </c>
      <c r="J1814" t="s">
        <v>2293</v>
      </c>
      <c r="K1814" s="40" t="str">
        <f t="shared" si="28"/>
        <v>TERCEIRA</v>
      </c>
    </row>
    <row r="1815" spans="1:11" ht="15" customHeight="1">
      <c r="A1815">
        <v>7</v>
      </c>
      <c r="B1815">
        <v>7801</v>
      </c>
      <c r="C1815" t="s">
        <v>1994</v>
      </c>
      <c r="D1815" t="s">
        <v>3366</v>
      </c>
      <c r="E1815" t="s">
        <v>3367</v>
      </c>
      <c r="F1815">
        <v>3406</v>
      </c>
      <c r="G1815">
        <v>112.77</v>
      </c>
      <c r="H1815">
        <v>30</v>
      </c>
      <c r="I1815">
        <v>0</v>
      </c>
      <c r="J1815" t="s">
        <v>2293</v>
      </c>
      <c r="K1815" s="40" t="str">
        <f t="shared" si="28"/>
        <v>TERCEIRA</v>
      </c>
    </row>
    <row r="1816" spans="1:11" ht="15" customHeight="1">
      <c r="A1816">
        <v>7</v>
      </c>
      <c r="B1816">
        <v>7801</v>
      </c>
      <c r="C1816" t="s">
        <v>1994</v>
      </c>
      <c r="D1816" t="s">
        <v>3368</v>
      </c>
      <c r="E1816" t="s">
        <v>3369</v>
      </c>
      <c r="F1816">
        <v>56</v>
      </c>
      <c r="G1816">
        <v>2.35</v>
      </c>
      <c r="H1816">
        <v>24</v>
      </c>
      <c r="I1816">
        <v>0</v>
      </c>
      <c r="J1816" t="s">
        <v>2293</v>
      </c>
      <c r="K1816" s="40" t="str">
        <f t="shared" si="28"/>
        <v>TERCEIRA</v>
      </c>
    </row>
    <row r="1817" spans="1:11" ht="15" customHeight="1">
      <c r="A1817">
        <v>7</v>
      </c>
      <c r="B1817">
        <v>7801</v>
      </c>
      <c r="C1817" t="s">
        <v>1994</v>
      </c>
      <c r="D1817" t="s">
        <v>3370</v>
      </c>
      <c r="E1817" t="s">
        <v>3371</v>
      </c>
      <c r="F1817">
        <v>2832</v>
      </c>
      <c r="G1817">
        <v>75.27</v>
      </c>
      <c r="H1817">
        <v>38</v>
      </c>
      <c r="I1817">
        <v>0</v>
      </c>
      <c r="J1817" t="s">
        <v>2293</v>
      </c>
      <c r="K1817" s="40" t="str">
        <f t="shared" si="28"/>
        <v>TERCEIRA</v>
      </c>
    </row>
    <row r="1818" spans="1:11" ht="15" customHeight="1">
      <c r="A1818">
        <v>7</v>
      </c>
      <c r="B1818">
        <v>7801</v>
      </c>
      <c r="C1818" t="s">
        <v>1994</v>
      </c>
      <c r="D1818" t="s">
        <v>3372</v>
      </c>
      <c r="E1818" t="s">
        <v>3373</v>
      </c>
      <c r="F1818">
        <v>6415</v>
      </c>
      <c r="G1818">
        <v>126.29</v>
      </c>
      <c r="H1818">
        <v>51</v>
      </c>
      <c r="I1818">
        <v>0</v>
      </c>
      <c r="J1818" t="s">
        <v>2293</v>
      </c>
      <c r="K1818" s="40" t="str">
        <f t="shared" si="28"/>
        <v>TERCEIRA</v>
      </c>
    </row>
    <row r="1819" spans="1:11" ht="15" customHeight="1">
      <c r="A1819">
        <v>7</v>
      </c>
      <c r="B1819">
        <v>7801</v>
      </c>
      <c r="C1819" t="s">
        <v>1994</v>
      </c>
      <c r="D1819" t="s">
        <v>3374</v>
      </c>
      <c r="E1819" t="s">
        <v>3375</v>
      </c>
      <c r="F1819">
        <v>171</v>
      </c>
      <c r="G1819">
        <v>3.66</v>
      </c>
      <c r="H1819">
        <v>47</v>
      </c>
      <c r="I1819">
        <v>0</v>
      </c>
      <c r="J1819" t="s">
        <v>2293</v>
      </c>
      <c r="K1819" s="40" t="str">
        <f t="shared" si="28"/>
        <v>TERCEIRA</v>
      </c>
    </row>
    <row r="1820" spans="1:11" ht="15" customHeight="1">
      <c r="A1820">
        <v>7</v>
      </c>
      <c r="B1820">
        <v>7801</v>
      </c>
      <c r="C1820" t="s">
        <v>1994</v>
      </c>
      <c r="D1820" t="s">
        <v>3376</v>
      </c>
      <c r="E1820" t="s">
        <v>3377</v>
      </c>
      <c r="F1820">
        <v>1707</v>
      </c>
      <c r="G1820">
        <v>65.77</v>
      </c>
      <c r="H1820">
        <v>26</v>
      </c>
      <c r="I1820">
        <v>0</v>
      </c>
      <c r="J1820" t="s">
        <v>2293</v>
      </c>
      <c r="K1820" s="40" t="str">
        <f t="shared" si="28"/>
        <v>TERCEIRA</v>
      </c>
    </row>
    <row r="1821" spans="1:11" ht="15" customHeight="1">
      <c r="A1821">
        <v>7</v>
      </c>
      <c r="B1821">
        <v>7801</v>
      </c>
      <c r="C1821" t="s">
        <v>1994</v>
      </c>
      <c r="D1821" t="s">
        <v>3378</v>
      </c>
      <c r="E1821" t="s">
        <v>3379</v>
      </c>
      <c r="F1821">
        <v>3109</v>
      </c>
      <c r="G1821">
        <v>90.06</v>
      </c>
      <c r="H1821">
        <v>35</v>
      </c>
      <c r="I1821">
        <v>0</v>
      </c>
      <c r="J1821" t="s">
        <v>2293</v>
      </c>
      <c r="K1821" s="40" t="str">
        <f t="shared" si="28"/>
        <v>TERCEIRA</v>
      </c>
    </row>
    <row r="1822" spans="1:11" ht="15" customHeight="1">
      <c r="A1822">
        <v>7</v>
      </c>
      <c r="B1822">
        <v>7801</v>
      </c>
      <c r="C1822" t="s">
        <v>1994</v>
      </c>
      <c r="D1822" t="s">
        <v>3380</v>
      </c>
      <c r="E1822" t="s">
        <v>3381</v>
      </c>
      <c r="F1822">
        <v>2522</v>
      </c>
      <c r="G1822">
        <v>83.9</v>
      </c>
      <c r="H1822">
        <v>30</v>
      </c>
      <c r="I1822">
        <v>0</v>
      </c>
      <c r="J1822" t="s">
        <v>2293</v>
      </c>
      <c r="K1822" s="40" t="str">
        <f t="shared" si="28"/>
        <v>TERCEIRA</v>
      </c>
    </row>
    <row r="1823" spans="1:11" ht="15" customHeight="1">
      <c r="A1823">
        <v>7</v>
      </c>
      <c r="B1823">
        <v>7801</v>
      </c>
      <c r="C1823" t="s">
        <v>1994</v>
      </c>
      <c r="D1823" t="s">
        <v>3382</v>
      </c>
      <c r="E1823" t="s">
        <v>3383</v>
      </c>
      <c r="F1823">
        <v>3865</v>
      </c>
      <c r="G1823">
        <v>117.48</v>
      </c>
      <c r="H1823">
        <v>33</v>
      </c>
      <c r="I1823">
        <v>0</v>
      </c>
      <c r="J1823" t="s">
        <v>2293</v>
      </c>
      <c r="K1823" s="40" t="str">
        <f t="shared" si="28"/>
        <v>TERCEIRA</v>
      </c>
    </row>
    <row r="1824" spans="1:11" ht="15" customHeight="1">
      <c r="A1824">
        <v>7</v>
      </c>
      <c r="B1824">
        <v>7801</v>
      </c>
      <c r="C1824" t="s">
        <v>1994</v>
      </c>
      <c r="D1824" t="s">
        <v>3384</v>
      </c>
      <c r="E1824" t="s">
        <v>3385</v>
      </c>
      <c r="F1824">
        <v>12255</v>
      </c>
      <c r="G1824">
        <v>124.2</v>
      </c>
      <c r="H1824">
        <v>99</v>
      </c>
      <c r="I1824">
        <v>0</v>
      </c>
      <c r="J1824" t="s">
        <v>2293</v>
      </c>
      <c r="K1824" s="40" t="str">
        <f t="shared" si="28"/>
        <v>TERCEIRA</v>
      </c>
    </row>
    <row r="1825" spans="1:11" ht="15" customHeight="1">
      <c r="A1825">
        <v>7</v>
      </c>
      <c r="B1825">
        <v>7801</v>
      </c>
      <c r="C1825" t="s">
        <v>1994</v>
      </c>
      <c r="D1825" t="s">
        <v>3386</v>
      </c>
      <c r="E1825" t="s">
        <v>3387</v>
      </c>
      <c r="F1825">
        <v>2421</v>
      </c>
      <c r="G1825">
        <v>87.43</v>
      </c>
      <c r="H1825">
        <v>28</v>
      </c>
      <c r="I1825">
        <v>0</v>
      </c>
      <c r="J1825" t="s">
        <v>2293</v>
      </c>
      <c r="K1825" s="40" t="str">
        <f t="shared" si="28"/>
        <v>TERCEIRA</v>
      </c>
    </row>
    <row r="1826" spans="1:11" ht="15" customHeight="1">
      <c r="A1826">
        <v>7</v>
      </c>
      <c r="B1826">
        <v>7801</v>
      </c>
      <c r="C1826" t="s">
        <v>1994</v>
      </c>
      <c r="D1826" t="s">
        <v>3388</v>
      </c>
      <c r="E1826" t="s">
        <v>3389</v>
      </c>
      <c r="F1826">
        <v>2055</v>
      </c>
      <c r="G1826">
        <v>58.03</v>
      </c>
      <c r="H1826">
        <v>35</v>
      </c>
      <c r="I1826">
        <v>0</v>
      </c>
      <c r="J1826" t="s">
        <v>2293</v>
      </c>
      <c r="K1826" s="40" t="str">
        <f t="shared" si="28"/>
        <v>TERCEIRA</v>
      </c>
    </row>
    <row r="1827" spans="1:11" ht="15" customHeight="1">
      <c r="A1827">
        <v>7</v>
      </c>
      <c r="B1827">
        <v>7801</v>
      </c>
      <c r="C1827" t="s">
        <v>1994</v>
      </c>
      <c r="D1827" t="s">
        <v>3390</v>
      </c>
      <c r="E1827" t="s">
        <v>3391</v>
      </c>
      <c r="F1827">
        <v>317</v>
      </c>
      <c r="G1827">
        <v>3.49</v>
      </c>
      <c r="H1827">
        <v>91</v>
      </c>
      <c r="I1827">
        <v>0</v>
      </c>
      <c r="J1827" t="s">
        <v>2293</v>
      </c>
      <c r="K1827" s="40" t="str">
        <f t="shared" si="28"/>
        <v>TERCEIRA</v>
      </c>
    </row>
    <row r="1828" spans="1:11" ht="15" customHeight="1">
      <c r="A1828">
        <v>7</v>
      </c>
      <c r="B1828">
        <v>7801</v>
      </c>
      <c r="C1828" t="s">
        <v>1994</v>
      </c>
      <c r="D1828" t="s">
        <v>3392</v>
      </c>
      <c r="E1828" t="s">
        <v>3393</v>
      </c>
      <c r="F1828">
        <v>175</v>
      </c>
      <c r="G1828">
        <v>5.79</v>
      </c>
      <c r="H1828">
        <v>30</v>
      </c>
      <c r="I1828">
        <v>0</v>
      </c>
      <c r="J1828" t="s">
        <v>2293</v>
      </c>
      <c r="K1828" s="40" t="str">
        <f t="shared" si="28"/>
        <v>TERCEIRA</v>
      </c>
    </row>
    <row r="1829" spans="1:11" ht="15" customHeight="1">
      <c r="A1829">
        <v>7</v>
      </c>
      <c r="B1829">
        <v>7801</v>
      </c>
      <c r="C1829" t="s">
        <v>1994</v>
      </c>
      <c r="D1829" t="s">
        <v>3394</v>
      </c>
      <c r="E1829" t="s">
        <v>3395</v>
      </c>
      <c r="F1829">
        <v>2438</v>
      </c>
      <c r="G1829">
        <v>61.55</v>
      </c>
      <c r="H1829">
        <v>40</v>
      </c>
      <c r="I1829">
        <v>0</v>
      </c>
      <c r="J1829" t="s">
        <v>2293</v>
      </c>
      <c r="K1829" s="40" t="str">
        <f t="shared" si="28"/>
        <v>TERCEIRA</v>
      </c>
    </row>
    <row r="1830" spans="1:11" ht="15" customHeight="1">
      <c r="A1830">
        <v>7</v>
      </c>
      <c r="B1830">
        <v>7801</v>
      </c>
      <c r="C1830" t="s">
        <v>1994</v>
      </c>
      <c r="D1830" t="s">
        <v>3396</v>
      </c>
      <c r="E1830" t="s">
        <v>3397</v>
      </c>
      <c r="F1830">
        <v>1155</v>
      </c>
      <c r="G1830">
        <v>33.909999999999997</v>
      </c>
      <c r="H1830">
        <v>34</v>
      </c>
      <c r="I1830">
        <v>0</v>
      </c>
      <c r="J1830" t="s">
        <v>2293</v>
      </c>
      <c r="K1830" s="40" t="str">
        <f t="shared" si="28"/>
        <v>TERCEIRA</v>
      </c>
    </row>
    <row r="1831" spans="1:11" ht="15" customHeight="1">
      <c r="A1831">
        <v>7</v>
      </c>
      <c r="B1831">
        <v>7801</v>
      </c>
      <c r="C1831" t="s">
        <v>1994</v>
      </c>
      <c r="D1831" t="s">
        <v>3398</v>
      </c>
      <c r="E1831" t="s">
        <v>3399</v>
      </c>
      <c r="F1831">
        <v>582</v>
      </c>
      <c r="G1831">
        <v>30.53</v>
      </c>
      <c r="H1831">
        <v>19</v>
      </c>
      <c r="I1831">
        <v>0</v>
      </c>
      <c r="J1831" t="s">
        <v>2293</v>
      </c>
      <c r="K1831" s="40" t="str">
        <f t="shared" si="28"/>
        <v>TERCEIRA</v>
      </c>
    </row>
    <row r="1832" spans="1:11" ht="15" customHeight="1">
      <c r="A1832">
        <v>7</v>
      </c>
      <c r="B1832">
        <v>7801</v>
      </c>
      <c r="C1832" t="s">
        <v>1994</v>
      </c>
      <c r="D1832" t="s">
        <v>3400</v>
      </c>
      <c r="E1832" t="s">
        <v>3401</v>
      </c>
      <c r="F1832">
        <v>1668</v>
      </c>
      <c r="G1832">
        <v>66.069999999999993</v>
      </c>
      <c r="H1832">
        <v>25</v>
      </c>
      <c r="I1832">
        <v>0</v>
      </c>
      <c r="J1832" t="s">
        <v>2293</v>
      </c>
      <c r="K1832" s="40" t="str">
        <f t="shared" si="28"/>
        <v>TERCEIRA</v>
      </c>
    </row>
    <row r="1833" spans="1:11" ht="15" customHeight="1">
      <c r="A1833">
        <v>7</v>
      </c>
      <c r="B1833">
        <v>7801</v>
      </c>
      <c r="C1833" t="s">
        <v>1994</v>
      </c>
      <c r="D1833" t="s">
        <v>3402</v>
      </c>
      <c r="E1833" t="s">
        <v>3403</v>
      </c>
      <c r="F1833">
        <v>2882</v>
      </c>
      <c r="G1833">
        <v>63.55</v>
      </c>
      <c r="H1833">
        <v>45</v>
      </c>
      <c r="I1833">
        <v>0</v>
      </c>
      <c r="J1833" t="s">
        <v>2293</v>
      </c>
      <c r="K1833" s="40" t="str">
        <f t="shared" si="28"/>
        <v>TERCEIRA</v>
      </c>
    </row>
    <row r="1834" spans="1:11" ht="15" customHeight="1">
      <c r="A1834">
        <v>7</v>
      </c>
      <c r="B1834">
        <v>7801</v>
      </c>
      <c r="C1834" t="s">
        <v>1994</v>
      </c>
      <c r="D1834" t="s">
        <v>3404</v>
      </c>
      <c r="E1834" t="s">
        <v>3405</v>
      </c>
      <c r="F1834">
        <v>1542</v>
      </c>
      <c r="G1834">
        <v>47.75</v>
      </c>
      <c r="H1834">
        <v>32</v>
      </c>
      <c r="I1834">
        <v>0</v>
      </c>
      <c r="J1834" t="s">
        <v>2293</v>
      </c>
      <c r="K1834" s="40" t="str">
        <f t="shared" si="28"/>
        <v>TERCEIRA</v>
      </c>
    </row>
    <row r="1835" spans="1:11" ht="15" customHeight="1">
      <c r="A1835">
        <v>7</v>
      </c>
      <c r="B1835">
        <v>7801</v>
      </c>
      <c r="C1835" t="s">
        <v>1994</v>
      </c>
      <c r="D1835" t="s">
        <v>3406</v>
      </c>
      <c r="E1835" t="s">
        <v>3407</v>
      </c>
      <c r="F1835">
        <v>4449</v>
      </c>
      <c r="G1835">
        <v>77.040000000000006</v>
      </c>
      <c r="H1835">
        <v>58</v>
      </c>
      <c r="I1835">
        <v>0</v>
      </c>
      <c r="J1835" t="s">
        <v>2293</v>
      </c>
      <c r="K1835" s="40" t="str">
        <f t="shared" si="28"/>
        <v>TERCEIRA</v>
      </c>
    </row>
    <row r="1836" spans="1:11" ht="15" customHeight="1">
      <c r="A1836">
        <v>7</v>
      </c>
      <c r="B1836">
        <v>7801</v>
      </c>
      <c r="C1836" t="s">
        <v>1994</v>
      </c>
      <c r="D1836" t="s">
        <v>3408</v>
      </c>
      <c r="E1836" t="s">
        <v>3409</v>
      </c>
      <c r="F1836">
        <v>2247</v>
      </c>
      <c r="G1836">
        <v>46.36</v>
      </c>
      <c r="H1836">
        <v>48</v>
      </c>
      <c r="I1836">
        <v>0</v>
      </c>
      <c r="J1836" t="s">
        <v>2293</v>
      </c>
      <c r="K1836" s="40" t="str">
        <f t="shared" si="28"/>
        <v>TERCEIRA</v>
      </c>
    </row>
    <row r="1837" spans="1:11" ht="15" customHeight="1">
      <c r="A1837">
        <v>7</v>
      </c>
      <c r="B1837">
        <v>7801</v>
      </c>
      <c r="C1837" t="s">
        <v>1994</v>
      </c>
      <c r="D1837" t="s">
        <v>3410</v>
      </c>
      <c r="E1837" t="s">
        <v>3411</v>
      </c>
      <c r="F1837">
        <v>1181</v>
      </c>
      <c r="G1837">
        <v>51.39</v>
      </c>
      <c r="H1837">
        <v>23</v>
      </c>
      <c r="I1837">
        <v>0</v>
      </c>
      <c r="J1837" t="s">
        <v>2293</v>
      </c>
      <c r="K1837" s="40" t="str">
        <f t="shared" si="28"/>
        <v>TERCEIRA</v>
      </c>
    </row>
    <row r="1838" spans="1:11" ht="15" customHeight="1">
      <c r="A1838">
        <v>7</v>
      </c>
      <c r="B1838">
        <v>7801</v>
      </c>
      <c r="C1838" t="s">
        <v>1994</v>
      </c>
      <c r="D1838" t="s">
        <v>3412</v>
      </c>
      <c r="E1838" t="s">
        <v>3413</v>
      </c>
      <c r="F1838">
        <v>1219</v>
      </c>
      <c r="G1838">
        <v>50.61</v>
      </c>
      <c r="H1838">
        <v>24</v>
      </c>
      <c r="I1838">
        <v>0</v>
      </c>
      <c r="J1838" t="s">
        <v>2293</v>
      </c>
      <c r="K1838" s="40" t="str">
        <f t="shared" si="28"/>
        <v>TERCEIRA</v>
      </c>
    </row>
    <row r="1839" spans="1:11" ht="15" customHeight="1">
      <c r="A1839">
        <v>7</v>
      </c>
      <c r="B1839">
        <v>7801</v>
      </c>
      <c r="C1839" t="s">
        <v>1994</v>
      </c>
      <c r="D1839" t="s">
        <v>3414</v>
      </c>
      <c r="E1839" t="s">
        <v>3415</v>
      </c>
      <c r="F1839">
        <v>1777</v>
      </c>
      <c r="G1839">
        <v>60.56</v>
      </c>
      <c r="H1839">
        <v>29</v>
      </c>
      <c r="I1839">
        <v>0</v>
      </c>
      <c r="J1839" t="s">
        <v>2293</v>
      </c>
      <c r="K1839" s="40" t="str">
        <f t="shared" si="28"/>
        <v>TERCEIRA</v>
      </c>
    </row>
    <row r="1840" spans="1:11" ht="15" customHeight="1">
      <c r="A1840">
        <v>7</v>
      </c>
      <c r="B1840">
        <v>7801</v>
      </c>
      <c r="C1840" t="s">
        <v>1994</v>
      </c>
      <c r="D1840" t="s">
        <v>3416</v>
      </c>
      <c r="E1840" t="s">
        <v>3417</v>
      </c>
      <c r="F1840">
        <v>1115</v>
      </c>
      <c r="G1840">
        <v>40.520000000000003</v>
      </c>
      <c r="H1840">
        <v>28</v>
      </c>
      <c r="I1840">
        <v>0</v>
      </c>
      <c r="J1840" t="s">
        <v>2293</v>
      </c>
      <c r="K1840" s="40" t="str">
        <f t="shared" si="28"/>
        <v>TERCEIRA</v>
      </c>
    </row>
    <row r="1841" spans="1:11" ht="15" customHeight="1">
      <c r="A1841">
        <v>7</v>
      </c>
      <c r="B1841">
        <v>7801</v>
      </c>
      <c r="C1841" t="s">
        <v>1994</v>
      </c>
      <c r="D1841" t="s">
        <v>3418</v>
      </c>
      <c r="E1841" t="s">
        <v>3419</v>
      </c>
      <c r="F1841">
        <v>1022</v>
      </c>
      <c r="G1841">
        <v>41.68</v>
      </c>
      <c r="H1841">
        <v>25</v>
      </c>
      <c r="I1841">
        <v>0</v>
      </c>
      <c r="J1841" t="s">
        <v>2293</v>
      </c>
      <c r="K1841" s="40" t="str">
        <f t="shared" si="28"/>
        <v>TERCEIRA</v>
      </c>
    </row>
    <row r="1842" spans="1:11" ht="15" customHeight="1">
      <c r="A1842">
        <v>7</v>
      </c>
      <c r="B1842">
        <v>7801</v>
      </c>
      <c r="C1842" t="s">
        <v>1994</v>
      </c>
      <c r="D1842" t="s">
        <v>3420</v>
      </c>
      <c r="E1842" t="s">
        <v>3421</v>
      </c>
      <c r="F1842">
        <v>2433</v>
      </c>
      <c r="G1842">
        <v>39.31</v>
      </c>
      <c r="H1842">
        <v>62</v>
      </c>
      <c r="I1842">
        <v>0</v>
      </c>
      <c r="J1842" t="s">
        <v>2293</v>
      </c>
      <c r="K1842" s="40" t="str">
        <f t="shared" si="28"/>
        <v>TERCEIRA</v>
      </c>
    </row>
    <row r="1843" spans="1:11" ht="15" customHeight="1">
      <c r="A1843">
        <v>7</v>
      </c>
      <c r="B1843">
        <v>7801</v>
      </c>
      <c r="C1843" t="s">
        <v>1994</v>
      </c>
      <c r="D1843" t="s">
        <v>3422</v>
      </c>
      <c r="E1843" t="s">
        <v>3423</v>
      </c>
      <c r="F1843">
        <v>2127</v>
      </c>
      <c r="G1843">
        <v>58.3</v>
      </c>
      <c r="H1843">
        <v>36</v>
      </c>
      <c r="I1843">
        <v>0</v>
      </c>
      <c r="J1843" t="s">
        <v>2293</v>
      </c>
      <c r="K1843" s="40" t="str">
        <f t="shared" si="28"/>
        <v>TERCEIRA</v>
      </c>
    </row>
    <row r="1844" spans="1:11" ht="15" customHeight="1">
      <c r="A1844">
        <v>7</v>
      </c>
      <c r="B1844">
        <v>7801</v>
      </c>
      <c r="C1844" t="s">
        <v>1994</v>
      </c>
      <c r="D1844" t="s">
        <v>3424</v>
      </c>
      <c r="E1844" t="s">
        <v>3425</v>
      </c>
      <c r="F1844">
        <v>3424</v>
      </c>
      <c r="G1844">
        <v>86.54</v>
      </c>
      <c r="H1844">
        <v>40</v>
      </c>
      <c r="I1844">
        <v>0</v>
      </c>
      <c r="J1844" t="s">
        <v>2293</v>
      </c>
      <c r="K1844" s="40" t="str">
        <f t="shared" si="28"/>
        <v>TERCEIRA</v>
      </c>
    </row>
    <row r="1845" spans="1:11" ht="15" customHeight="1">
      <c r="A1845">
        <v>7</v>
      </c>
      <c r="B1845">
        <v>7801</v>
      </c>
      <c r="C1845" t="s">
        <v>1994</v>
      </c>
      <c r="D1845" t="s">
        <v>3426</v>
      </c>
      <c r="E1845" t="s">
        <v>3427</v>
      </c>
      <c r="F1845">
        <v>3188</v>
      </c>
      <c r="G1845">
        <v>87.03</v>
      </c>
      <c r="H1845">
        <v>37</v>
      </c>
      <c r="I1845">
        <v>0</v>
      </c>
      <c r="J1845" t="s">
        <v>2293</v>
      </c>
      <c r="K1845" s="40" t="str">
        <f t="shared" si="28"/>
        <v>TERCEIRA</v>
      </c>
    </row>
    <row r="1846" spans="1:11" ht="15" customHeight="1">
      <c r="A1846">
        <v>7</v>
      </c>
      <c r="B1846">
        <v>7801</v>
      </c>
      <c r="C1846" t="s">
        <v>1994</v>
      </c>
      <c r="D1846" t="s">
        <v>3428</v>
      </c>
      <c r="E1846" t="s">
        <v>3429</v>
      </c>
      <c r="F1846">
        <v>1089</v>
      </c>
      <c r="G1846">
        <v>39.090000000000003</v>
      </c>
      <c r="H1846">
        <v>28</v>
      </c>
      <c r="I1846">
        <v>0</v>
      </c>
      <c r="J1846" t="s">
        <v>2293</v>
      </c>
      <c r="K1846" s="40" t="str">
        <f t="shared" si="28"/>
        <v>TERCEIRA</v>
      </c>
    </row>
    <row r="1847" spans="1:11" ht="15" customHeight="1">
      <c r="A1847">
        <v>7</v>
      </c>
      <c r="B1847">
        <v>7801</v>
      </c>
      <c r="C1847" t="s">
        <v>1994</v>
      </c>
      <c r="D1847" t="s">
        <v>3430</v>
      </c>
      <c r="E1847" t="s">
        <v>3431</v>
      </c>
      <c r="F1847">
        <v>1583</v>
      </c>
      <c r="G1847">
        <v>48.78</v>
      </c>
      <c r="H1847">
        <v>32</v>
      </c>
      <c r="I1847">
        <v>0</v>
      </c>
      <c r="J1847" t="s">
        <v>2293</v>
      </c>
      <c r="K1847" s="40" t="str">
        <f t="shared" si="28"/>
        <v>TERCEIRA</v>
      </c>
    </row>
    <row r="1848" spans="1:11" ht="15" customHeight="1">
      <c r="A1848">
        <v>7</v>
      </c>
      <c r="B1848">
        <v>7801</v>
      </c>
      <c r="C1848" t="s">
        <v>1994</v>
      </c>
      <c r="D1848" t="s">
        <v>3432</v>
      </c>
      <c r="E1848" t="s">
        <v>3433</v>
      </c>
      <c r="F1848">
        <v>2142</v>
      </c>
      <c r="G1848">
        <v>88.58</v>
      </c>
      <c r="H1848">
        <v>24</v>
      </c>
      <c r="I1848">
        <v>0</v>
      </c>
      <c r="J1848" t="s">
        <v>2293</v>
      </c>
      <c r="K1848" s="40" t="str">
        <f t="shared" si="28"/>
        <v>TERCEIRA</v>
      </c>
    </row>
    <row r="1849" spans="1:11" ht="15" customHeight="1">
      <c r="A1849">
        <v>7</v>
      </c>
      <c r="B1849">
        <v>7801</v>
      </c>
      <c r="C1849" t="s">
        <v>1994</v>
      </c>
      <c r="D1849" t="s">
        <v>3434</v>
      </c>
      <c r="E1849" t="s">
        <v>3435</v>
      </c>
      <c r="F1849">
        <v>1261</v>
      </c>
      <c r="G1849">
        <v>48.98</v>
      </c>
      <c r="H1849">
        <v>26</v>
      </c>
      <c r="I1849">
        <v>0</v>
      </c>
      <c r="J1849" t="s">
        <v>2293</v>
      </c>
      <c r="K1849" s="40" t="str">
        <f t="shared" si="28"/>
        <v>TERCEIRA</v>
      </c>
    </row>
    <row r="1850" spans="1:11" ht="15" customHeight="1">
      <c r="A1850">
        <v>7</v>
      </c>
      <c r="B1850">
        <v>7801</v>
      </c>
      <c r="C1850" t="s">
        <v>1994</v>
      </c>
      <c r="D1850" t="s">
        <v>3436</v>
      </c>
      <c r="E1850" t="s">
        <v>3437</v>
      </c>
      <c r="F1850">
        <v>2238</v>
      </c>
      <c r="G1850">
        <v>69.55</v>
      </c>
      <c r="H1850">
        <v>32</v>
      </c>
      <c r="I1850">
        <v>0</v>
      </c>
      <c r="J1850" t="s">
        <v>2293</v>
      </c>
      <c r="K1850" s="40" t="str">
        <f t="shared" si="28"/>
        <v>TERCEIRA</v>
      </c>
    </row>
    <row r="1851" spans="1:11" ht="15" customHeight="1">
      <c r="A1851">
        <v>7</v>
      </c>
      <c r="B1851">
        <v>7801</v>
      </c>
      <c r="C1851" t="s">
        <v>1994</v>
      </c>
      <c r="D1851" t="s">
        <v>3438</v>
      </c>
      <c r="E1851" t="s">
        <v>3439</v>
      </c>
      <c r="F1851">
        <v>239</v>
      </c>
      <c r="G1851">
        <v>11.69</v>
      </c>
      <c r="H1851">
        <v>20</v>
      </c>
      <c r="I1851">
        <v>0</v>
      </c>
      <c r="J1851" t="s">
        <v>2293</v>
      </c>
      <c r="K1851" s="40" t="str">
        <f t="shared" si="28"/>
        <v>TERCEIRA</v>
      </c>
    </row>
    <row r="1852" spans="1:11" ht="15" customHeight="1">
      <c r="A1852">
        <v>7</v>
      </c>
      <c r="B1852">
        <v>7801</v>
      </c>
      <c r="C1852" t="s">
        <v>1994</v>
      </c>
      <c r="D1852" t="s">
        <v>3440</v>
      </c>
      <c r="E1852" t="s">
        <v>3441</v>
      </c>
      <c r="F1852">
        <v>914</v>
      </c>
      <c r="G1852">
        <v>15.77</v>
      </c>
      <c r="H1852">
        <v>58</v>
      </c>
      <c r="I1852">
        <v>0</v>
      </c>
      <c r="J1852" t="s">
        <v>2293</v>
      </c>
      <c r="K1852" s="40" t="str">
        <f t="shared" si="28"/>
        <v>TERCEIRA</v>
      </c>
    </row>
    <row r="1853" spans="1:11" ht="15" customHeight="1">
      <c r="A1853">
        <v>7</v>
      </c>
      <c r="B1853">
        <v>7801</v>
      </c>
      <c r="C1853" t="s">
        <v>1994</v>
      </c>
      <c r="D1853" t="s">
        <v>3442</v>
      </c>
      <c r="E1853" t="s">
        <v>3443</v>
      </c>
      <c r="F1853">
        <v>1497</v>
      </c>
      <c r="G1853">
        <v>37.619999999999997</v>
      </c>
      <c r="H1853">
        <v>40</v>
      </c>
      <c r="I1853">
        <v>0</v>
      </c>
      <c r="J1853" t="s">
        <v>2293</v>
      </c>
      <c r="K1853" s="40" t="str">
        <f t="shared" si="28"/>
        <v>TERCEIRA</v>
      </c>
    </row>
    <row r="1854" spans="1:11" ht="15" customHeight="1">
      <c r="A1854">
        <v>7</v>
      </c>
      <c r="B1854">
        <v>7801</v>
      </c>
      <c r="C1854" t="s">
        <v>1994</v>
      </c>
      <c r="D1854" t="s">
        <v>3444</v>
      </c>
      <c r="E1854" t="s">
        <v>3445</v>
      </c>
      <c r="F1854">
        <v>445</v>
      </c>
      <c r="G1854">
        <v>17.2</v>
      </c>
      <c r="H1854">
        <v>26</v>
      </c>
      <c r="I1854">
        <v>0</v>
      </c>
      <c r="J1854" t="s">
        <v>2293</v>
      </c>
      <c r="K1854" s="40" t="str">
        <f t="shared" si="28"/>
        <v>TERCEIRA</v>
      </c>
    </row>
    <row r="1855" spans="1:11" ht="15" customHeight="1">
      <c r="A1855">
        <v>7</v>
      </c>
      <c r="B1855">
        <v>7801</v>
      </c>
      <c r="C1855" t="s">
        <v>1994</v>
      </c>
      <c r="D1855" t="s">
        <v>3446</v>
      </c>
      <c r="E1855" t="s">
        <v>3447</v>
      </c>
      <c r="F1855">
        <v>435</v>
      </c>
      <c r="G1855">
        <v>15.74</v>
      </c>
      <c r="H1855">
        <v>28</v>
      </c>
      <c r="I1855">
        <v>0</v>
      </c>
      <c r="J1855" t="s">
        <v>2293</v>
      </c>
      <c r="K1855" s="40" t="str">
        <f t="shared" si="28"/>
        <v>TERCEIRA</v>
      </c>
    </row>
    <row r="1856" spans="1:11" ht="15" customHeight="1">
      <c r="A1856">
        <v>7</v>
      </c>
      <c r="B1856">
        <v>7801</v>
      </c>
      <c r="C1856" t="s">
        <v>1994</v>
      </c>
      <c r="D1856" t="s">
        <v>3448</v>
      </c>
      <c r="E1856" t="s">
        <v>3449</v>
      </c>
      <c r="F1856">
        <v>503</v>
      </c>
      <c r="G1856">
        <v>17.670000000000002</v>
      </c>
      <c r="H1856">
        <v>28</v>
      </c>
      <c r="I1856">
        <v>0</v>
      </c>
      <c r="J1856" t="s">
        <v>2293</v>
      </c>
      <c r="K1856" s="40" t="str">
        <f t="shared" si="28"/>
        <v>TERCEIRA</v>
      </c>
    </row>
    <row r="1857" spans="1:11" ht="15" customHeight="1">
      <c r="A1857">
        <v>7</v>
      </c>
      <c r="B1857">
        <v>7801</v>
      </c>
      <c r="C1857" t="s">
        <v>1994</v>
      </c>
      <c r="D1857" t="s">
        <v>3450</v>
      </c>
      <c r="E1857" t="s">
        <v>3451</v>
      </c>
      <c r="F1857">
        <v>843</v>
      </c>
      <c r="G1857">
        <v>23.14</v>
      </c>
      <c r="H1857">
        <v>36</v>
      </c>
      <c r="I1857">
        <v>0</v>
      </c>
      <c r="J1857" t="s">
        <v>2293</v>
      </c>
      <c r="K1857" s="40" t="str">
        <f t="shared" si="28"/>
        <v>TERCEIRA</v>
      </c>
    </row>
    <row r="1858" spans="1:11" ht="15" customHeight="1">
      <c r="A1858">
        <v>7</v>
      </c>
      <c r="B1858">
        <v>7801</v>
      </c>
      <c r="C1858" t="s">
        <v>1994</v>
      </c>
      <c r="D1858" t="s">
        <v>3452</v>
      </c>
      <c r="E1858" t="s">
        <v>3453</v>
      </c>
      <c r="F1858">
        <v>140</v>
      </c>
      <c r="G1858">
        <v>6.02</v>
      </c>
      <c r="H1858">
        <v>23</v>
      </c>
      <c r="I1858">
        <v>0</v>
      </c>
      <c r="J1858" t="s">
        <v>2293</v>
      </c>
      <c r="K1858" s="40" t="str">
        <f t="shared" ref="K1858:K1921" si="29">IF(J1858&lt;&gt;"",IF(OR(UPPER(J1858)="TERCEIRO",UPPER(J1858)="TERCEIRA"),"TERCEIRA",IF(UPPER(J1858)="GPA","GPA",J1858)),IF(LEFT(D1858,1)="T","TERCEIRA","GPA"))</f>
        <v>TERCEIRA</v>
      </c>
    </row>
    <row r="1859" spans="1:11" ht="15" customHeight="1">
      <c r="A1859">
        <v>7</v>
      </c>
      <c r="B1859">
        <v>7801</v>
      </c>
      <c r="C1859" t="s">
        <v>1994</v>
      </c>
      <c r="D1859" t="s">
        <v>3454</v>
      </c>
      <c r="E1859" t="s">
        <v>3455</v>
      </c>
      <c r="F1859">
        <v>480</v>
      </c>
      <c r="G1859">
        <v>13.31</v>
      </c>
      <c r="H1859">
        <v>36</v>
      </c>
      <c r="I1859">
        <v>0</v>
      </c>
      <c r="J1859" t="s">
        <v>2293</v>
      </c>
      <c r="K1859" s="40" t="str">
        <f t="shared" si="29"/>
        <v>TERCEIRA</v>
      </c>
    </row>
    <row r="1860" spans="1:11" ht="15" customHeight="1">
      <c r="A1860">
        <v>7</v>
      </c>
      <c r="B1860">
        <v>7801</v>
      </c>
      <c r="C1860" t="s">
        <v>1994</v>
      </c>
      <c r="D1860" t="s">
        <v>3456</v>
      </c>
      <c r="E1860" t="s">
        <v>3457</v>
      </c>
      <c r="F1860">
        <v>441</v>
      </c>
      <c r="G1860">
        <v>10.94</v>
      </c>
      <c r="H1860">
        <v>40</v>
      </c>
      <c r="I1860">
        <v>0</v>
      </c>
      <c r="J1860" t="s">
        <v>2293</v>
      </c>
      <c r="K1860" s="40" t="str">
        <f t="shared" si="29"/>
        <v>TERCEIRA</v>
      </c>
    </row>
    <row r="1861" spans="1:11" ht="15" customHeight="1">
      <c r="A1861">
        <v>7</v>
      </c>
      <c r="B1861">
        <v>7801</v>
      </c>
      <c r="C1861" t="s">
        <v>1994</v>
      </c>
      <c r="D1861" t="s">
        <v>3458</v>
      </c>
      <c r="E1861" t="s">
        <v>3459</v>
      </c>
      <c r="F1861">
        <v>176</v>
      </c>
      <c r="G1861">
        <v>5.91</v>
      </c>
      <c r="H1861">
        <v>30</v>
      </c>
      <c r="I1861">
        <v>0</v>
      </c>
      <c r="J1861" t="s">
        <v>2293</v>
      </c>
      <c r="K1861" s="40" t="str">
        <f t="shared" si="29"/>
        <v>TERCEIRA</v>
      </c>
    </row>
    <row r="1862" spans="1:11" ht="15" customHeight="1">
      <c r="A1862">
        <v>7</v>
      </c>
      <c r="B1862">
        <v>7801</v>
      </c>
      <c r="C1862" t="s">
        <v>1994</v>
      </c>
      <c r="D1862" t="s">
        <v>3460</v>
      </c>
      <c r="E1862" t="s">
        <v>3461</v>
      </c>
      <c r="F1862">
        <v>470</v>
      </c>
      <c r="G1862">
        <v>17.95</v>
      </c>
      <c r="H1862">
        <v>26</v>
      </c>
      <c r="I1862">
        <v>0</v>
      </c>
      <c r="J1862" t="s">
        <v>2293</v>
      </c>
      <c r="K1862" s="40" t="str">
        <f t="shared" si="29"/>
        <v>TERCEIRA</v>
      </c>
    </row>
    <row r="1863" spans="1:11" ht="15" customHeight="1">
      <c r="A1863">
        <v>7</v>
      </c>
      <c r="B1863">
        <v>7801</v>
      </c>
      <c r="C1863" t="s">
        <v>1994</v>
      </c>
      <c r="D1863" t="s">
        <v>3462</v>
      </c>
      <c r="E1863" t="s">
        <v>3463</v>
      </c>
      <c r="F1863">
        <v>673</v>
      </c>
      <c r="G1863">
        <v>17.5</v>
      </c>
      <c r="H1863">
        <v>38</v>
      </c>
      <c r="I1863">
        <v>0</v>
      </c>
      <c r="J1863" t="s">
        <v>2293</v>
      </c>
      <c r="K1863" s="40" t="str">
        <f t="shared" si="29"/>
        <v>TERCEIRA</v>
      </c>
    </row>
    <row r="1864" spans="1:11" ht="15" customHeight="1">
      <c r="A1864">
        <v>7</v>
      </c>
      <c r="B1864">
        <v>7801</v>
      </c>
      <c r="C1864" t="s">
        <v>1994</v>
      </c>
      <c r="D1864" t="s">
        <v>3464</v>
      </c>
      <c r="E1864" t="s">
        <v>3465</v>
      </c>
      <c r="F1864">
        <v>544</v>
      </c>
      <c r="G1864">
        <v>20.27</v>
      </c>
      <c r="H1864">
        <v>27</v>
      </c>
      <c r="I1864">
        <v>0</v>
      </c>
      <c r="J1864" t="s">
        <v>2293</v>
      </c>
      <c r="K1864" s="40" t="str">
        <f t="shared" si="29"/>
        <v>TERCEIRA</v>
      </c>
    </row>
    <row r="1865" spans="1:11" ht="15" customHeight="1">
      <c r="A1865">
        <v>7</v>
      </c>
      <c r="B1865">
        <v>7801</v>
      </c>
      <c r="C1865" t="s">
        <v>1994</v>
      </c>
      <c r="D1865" t="s">
        <v>3466</v>
      </c>
      <c r="E1865" t="s">
        <v>3467</v>
      </c>
      <c r="F1865">
        <v>702</v>
      </c>
      <c r="G1865">
        <v>21.07</v>
      </c>
      <c r="H1865">
        <v>33</v>
      </c>
      <c r="I1865">
        <v>0</v>
      </c>
      <c r="J1865" t="s">
        <v>2293</v>
      </c>
      <c r="K1865" s="40" t="str">
        <f t="shared" si="29"/>
        <v>TERCEIRA</v>
      </c>
    </row>
    <row r="1866" spans="1:11" ht="15" customHeight="1">
      <c r="A1866">
        <v>7</v>
      </c>
      <c r="B1866">
        <v>7801</v>
      </c>
      <c r="C1866" t="s">
        <v>1994</v>
      </c>
      <c r="D1866" t="s">
        <v>3468</v>
      </c>
      <c r="E1866" t="s">
        <v>3469</v>
      </c>
      <c r="F1866">
        <v>409</v>
      </c>
      <c r="G1866">
        <v>11.41</v>
      </c>
      <c r="H1866">
        <v>36</v>
      </c>
      <c r="I1866">
        <v>0</v>
      </c>
      <c r="J1866" t="s">
        <v>2293</v>
      </c>
      <c r="K1866" s="40" t="str">
        <f t="shared" si="29"/>
        <v>TERCEIRA</v>
      </c>
    </row>
    <row r="1867" spans="1:11" ht="15" customHeight="1">
      <c r="A1867">
        <v>7</v>
      </c>
      <c r="B1867">
        <v>7801</v>
      </c>
      <c r="C1867" t="s">
        <v>1994</v>
      </c>
      <c r="D1867" t="s">
        <v>3470</v>
      </c>
      <c r="E1867" t="s">
        <v>3471</v>
      </c>
      <c r="F1867">
        <v>985</v>
      </c>
      <c r="G1867">
        <v>26.43</v>
      </c>
      <c r="H1867">
        <v>37</v>
      </c>
      <c r="I1867">
        <v>0</v>
      </c>
      <c r="J1867" t="s">
        <v>2293</v>
      </c>
      <c r="K1867" s="40" t="str">
        <f t="shared" si="29"/>
        <v>TERCEIRA</v>
      </c>
    </row>
    <row r="1868" spans="1:11" ht="15" customHeight="1">
      <c r="A1868">
        <v>7</v>
      </c>
      <c r="B1868">
        <v>7801</v>
      </c>
      <c r="C1868" t="s">
        <v>1994</v>
      </c>
      <c r="D1868" t="s">
        <v>3472</v>
      </c>
      <c r="E1868" t="s">
        <v>3473</v>
      </c>
      <c r="F1868">
        <v>1060</v>
      </c>
      <c r="G1868">
        <v>30.76</v>
      </c>
      <c r="H1868">
        <v>34</v>
      </c>
      <c r="I1868">
        <v>0</v>
      </c>
      <c r="J1868" t="s">
        <v>2293</v>
      </c>
      <c r="K1868" s="40" t="str">
        <f t="shared" si="29"/>
        <v>TERCEIRA</v>
      </c>
    </row>
    <row r="1869" spans="1:11" ht="15" customHeight="1">
      <c r="A1869">
        <v>7</v>
      </c>
      <c r="B1869">
        <v>7801</v>
      </c>
      <c r="C1869" t="s">
        <v>1994</v>
      </c>
      <c r="D1869" t="s">
        <v>3474</v>
      </c>
      <c r="E1869" t="s">
        <v>3475</v>
      </c>
      <c r="F1869">
        <v>111</v>
      </c>
      <c r="G1869">
        <v>5.71</v>
      </c>
      <c r="H1869">
        <v>19</v>
      </c>
      <c r="I1869">
        <v>0</v>
      </c>
      <c r="J1869" t="s">
        <v>2293</v>
      </c>
      <c r="K1869" s="40" t="str">
        <f t="shared" si="29"/>
        <v>TERCEIRA</v>
      </c>
    </row>
    <row r="1870" spans="1:11" ht="15" customHeight="1">
      <c r="A1870">
        <v>7</v>
      </c>
      <c r="B1870">
        <v>7801</v>
      </c>
      <c r="C1870" t="s">
        <v>1994</v>
      </c>
      <c r="D1870" t="s">
        <v>3476</v>
      </c>
      <c r="E1870" t="s">
        <v>3477</v>
      </c>
      <c r="F1870">
        <v>182</v>
      </c>
      <c r="G1870">
        <v>5.42</v>
      </c>
      <c r="H1870">
        <v>34</v>
      </c>
      <c r="I1870">
        <v>0</v>
      </c>
      <c r="J1870" t="s">
        <v>2293</v>
      </c>
      <c r="K1870" s="40" t="str">
        <f t="shared" si="29"/>
        <v>TERCEIRA</v>
      </c>
    </row>
    <row r="1871" spans="1:11" ht="15" customHeight="1">
      <c r="A1871">
        <v>7</v>
      </c>
      <c r="B1871">
        <v>7801</v>
      </c>
      <c r="C1871" t="s">
        <v>1994</v>
      </c>
      <c r="D1871" t="s">
        <v>3478</v>
      </c>
      <c r="E1871" t="s">
        <v>3479</v>
      </c>
      <c r="F1871">
        <v>5204</v>
      </c>
      <c r="G1871">
        <v>77.62</v>
      </c>
      <c r="H1871">
        <v>67</v>
      </c>
      <c r="I1871">
        <v>0</v>
      </c>
      <c r="J1871" t="s">
        <v>2293</v>
      </c>
      <c r="K1871" s="40" t="str">
        <f t="shared" si="29"/>
        <v>TERCEIRA</v>
      </c>
    </row>
    <row r="1872" spans="1:11" ht="15" customHeight="1">
      <c r="A1872">
        <v>7</v>
      </c>
      <c r="B1872">
        <v>7801</v>
      </c>
      <c r="C1872" t="s">
        <v>1994</v>
      </c>
      <c r="D1872" t="s">
        <v>3480</v>
      </c>
      <c r="E1872" t="s">
        <v>3481</v>
      </c>
      <c r="F1872">
        <v>5380</v>
      </c>
      <c r="G1872">
        <v>78.209999999999994</v>
      </c>
      <c r="H1872">
        <v>69</v>
      </c>
      <c r="I1872">
        <v>0</v>
      </c>
      <c r="J1872" t="s">
        <v>2293</v>
      </c>
      <c r="K1872" s="40" t="str">
        <f t="shared" si="29"/>
        <v>TERCEIRA</v>
      </c>
    </row>
    <row r="1873" spans="1:11" ht="15" customHeight="1">
      <c r="A1873">
        <v>7</v>
      </c>
      <c r="B1873">
        <v>7801</v>
      </c>
      <c r="C1873" t="s">
        <v>1994</v>
      </c>
      <c r="D1873" t="s">
        <v>3482</v>
      </c>
      <c r="E1873" t="s">
        <v>3483</v>
      </c>
      <c r="F1873">
        <v>8381</v>
      </c>
      <c r="G1873">
        <v>153.68</v>
      </c>
      <c r="H1873">
        <v>55</v>
      </c>
      <c r="I1873">
        <v>0</v>
      </c>
      <c r="J1873" t="s">
        <v>2293</v>
      </c>
      <c r="K1873" s="40" t="str">
        <f t="shared" si="29"/>
        <v>TERCEIRA</v>
      </c>
    </row>
    <row r="1874" spans="1:11" ht="15" customHeight="1">
      <c r="A1874">
        <v>7</v>
      </c>
      <c r="B1874">
        <v>7801</v>
      </c>
      <c r="C1874" t="s">
        <v>1994</v>
      </c>
      <c r="D1874" t="s">
        <v>3484</v>
      </c>
      <c r="E1874" t="s">
        <v>3485</v>
      </c>
      <c r="F1874">
        <v>429</v>
      </c>
      <c r="G1874">
        <v>14.3</v>
      </c>
      <c r="H1874">
        <v>30</v>
      </c>
      <c r="I1874">
        <v>0</v>
      </c>
      <c r="J1874" t="s">
        <v>2293</v>
      </c>
      <c r="K1874" s="40" t="str">
        <f t="shared" si="29"/>
        <v>TERCEIRA</v>
      </c>
    </row>
    <row r="1875" spans="1:11" ht="15" customHeight="1">
      <c r="A1875">
        <v>7</v>
      </c>
      <c r="B1875">
        <v>7801</v>
      </c>
      <c r="C1875" t="s">
        <v>1994</v>
      </c>
      <c r="D1875" t="s">
        <v>3486</v>
      </c>
      <c r="E1875" t="s">
        <v>3487</v>
      </c>
      <c r="F1875">
        <v>6478</v>
      </c>
      <c r="G1875">
        <v>128.59</v>
      </c>
      <c r="H1875">
        <v>50</v>
      </c>
      <c r="I1875">
        <v>0</v>
      </c>
      <c r="J1875" t="s">
        <v>2293</v>
      </c>
      <c r="K1875" s="40" t="str">
        <f t="shared" si="29"/>
        <v>TERCEIRA</v>
      </c>
    </row>
    <row r="1876" spans="1:11" ht="15" customHeight="1">
      <c r="A1876">
        <v>7</v>
      </c>
      <c r="B1876">
        <v>7801</v>
      </c>
      <c r="C1876" t="s">
        <v>1994</v>
      </c>
      <c r="D1876" t="s">
        <v>3488</v>
      </c>
      <c r="E1876" t="s">
        <v>3489</v>
      </c>
      <c r="F1876">
        <v>15591</v>
      </c>
      <c r="G1876">
        <v>152.29</v>
      </c>
      <c r="H1876">
        <v>102</v>
      </c>
      <c r="I1876">
        <v>0</v>
      </c>
      <c r="J1876" t="s">
        <v>2293</v>
      </c>
      <c r="K1876" s="40" t="str">
        <f t="shared" si="29"/>
        <v>TERCEIRA</v>
      </c>
    </row>
    <row r="1877" spans="1:11" ht="15" customHeight="1">
      <c r="A1877">
        <v>7</v>
      </c>
      <c r="B1877">
        <v>7801</v>
      </c>
      <c r="C1877" t="s">
        <v>1994</v>
      </c>
      <c r="D1877" t="s">
        <v>3490</v>
      </c>
      <c r="E1877" t="s">
        <v>3491</v>
      </c>
      <c r="F1877">
        <v>16645</v>
      </c>
      <c r="G1877">
        <v>209.26</v>
      </c>
      <c r="H1877">
        <v>80</v>
      </c>
      <c r="I1877">
        <v>0</v>
      </c>
      <c r="J1877" t="s">
        <v>2293</v>
      </c>
      <c r="K1877" s="40" t="str">
        <f t="shared" si="29"/>
        <v>TERCEIRA</v>
      </c>
    </row>
    <row r="1878" spans="1:11" ht="15" customHeight="1">
      <c r="A1878">
        <v>7</v>
      </c>
      <c r="B1878">
        <v>7801</v>
      </c>
      <c r="C1878" t="s">
        <v>1994</v>
      </c>
      <c r="D1878" t="s">
        <v>3492</v>
      </c>
      <c r="E1878" t="s">
        <v>3493</v>
      </c>
      <c r="F1878">
        <v>5220</v>
      </c>
      <c r="G1878">
        <v>109.94</v>
      </c>
      <c r="H1878">
        <v>47</v>
      </c>
      <c r="I1878">
        <v>0</v>
      </c>
      <c r="J1878" t="s">
        <v>2293</v>
      </c>
      <c r="K1878" s="40" t="str">
        <f t="shared" si="29"/>
        <v>TERCEIRA</v>
      </c>
    </row>
    <row r="1879" spans="1:11" ht="15" customHeight="1">
      <c r="A1879">
        <v>7</v>
      </c>
      <c r="B1879">
        <v>7801</v>
      </c>
      <c r="C1879" t="s">
        <v>1994</v>
      </c>
      <c r="D1879" t="s">
        <v>3494</v>
      </c>
      <c r="E1879" t="s">
        <v>3495</v>
      </c>
      <c r="F1879">
        <v>7025</v>
      </c>
      <c r="G1879">
        <v>125.32</v>
      </c>
      <c r="H1879">
        <v>56</v>
      </c>
      <c r="I1879">
        <v>0</v>
      </c>
      <c r="J1879" t="s">
        <v>2293</v>
      </c>
      <c r="K1879" s="40" t="str">
        <f t="shared" si="29"/>
        <v>TERCEIRA</v>
      </c>
    </row>
    <row r="1880" spans="1:11" ht="15" customHeight="1">
      <c r="A1880">
        <v>7</v>
      </c>
      <c r="B1880">
        <v>7801</v>
      </c>
      <c r="C1880" t="s">
        <v>1994</v>
      </c>
      <c r="D1880" t="s">
        <v>3496</v>
      </c>
      <c r="E1880" t="s">
        <v>3497</v>
      </c>
      <c r="F1880">
        <v>8521</v>
      </c>
      <c r="G1880">
        <v>138.36000000000001</v>
      </c>
      <c r="H1880">
        <v>62</v>
      </c>
      <c r="I1880">
        <v>0</v>
      </c>
      <c r="J1880" t="s">
        <v>2293</v>
      </c>
      <c r="K1880" s="40" t="str">
        <f t="shared" si="29"/>
        <v>TERCEIRA</v>
      </c>
    </row>
    <row r="1881" spans="1:11" ht="15" customHeight="1">
      <c r="A1881">
        <v>7</v>
      </c>
      <c r="B1881">
        <v>7801</v>
      </c>
      <c r="C1881" t="s">
        <v>1994</v>
      </c>
      <c r="D1881" t="s">
        <v>3498</v>
      </c>
      <c r="E1881" t="s">
        <v>3499</v>
      </c>
      <c r="F1881">
        <v>8752</v>
      </c>
      <c r="G1881">
        <v>152.28</v>
      </c>
      <c r="H1881">
        <v>57</v>
      </c>
      <c r="I1881">
        <v>0</v>
      </c>
      <c r="J1881" t="s">
        <v>2293</v>
      </c>
      <c r="K1881" s="40" t="str">
        <f t="shared" si="29"/>
        <v>TERCEIRA</v>
      </c>
    </row>
    <row r="1882" spans="1:11" ht="15" customHeight="1">
      <c r="A1882">
        <v>7</v>
      </c>
      <c r="B1882">
        <v>7801</v>
      </c>
      <c r="C1882" t="s">
        <v>1994</v>
      </c>
      <c r="D1882" t="s">
        <v>3500</v>
      </c>
      <c r="E1882" t="s">
        <v>3501</v>
      </c>
      <c r="F1882">
        <v>3836</v>
      </c>
      <c r="G1882">
        <v>64.87</v>
      </c>
      <c r="H1882">
        <v>59</v>
      </c>
      <c r="I1882">
        <v>0</v>
      </c>
      <c r="J1882" t="s">
        <v>2293</v>
      </c>
      <c r="K1882" s="40" t="str">
        <f t="shared" si="29"/>
        <v>TERCEIRA</v>
      </c>
    </row>
    <row r="1883" spans="1:11" ht="15" customHeight="1">
      <c r="A1883">
        <v>7</v>
      </c>
      <c r="B1883">
        <v>7801</v>
      </c>
      <c r="C1883" t="s">
        <v>1994</v>
      </c>
      <c r="D1883" t="s">
        <v>3502</v>
      </c>
      <c r="E1883" t="s">
        <v>3503</v>
      </c>
      <c r="F1883">
        <v>2712</v>
      </c>
      <c r="G1883">
        <v>52.34</v>
      </c>
      <c r="H1883">
        <v>52</v>
      </c>
      <c r="I1883">
        <v>0</v>
      </c>
      <c r="J1883" t="s">
        <v>2293</v>
      </c>
      <c r="K1883" s="40" t="str">
        <f t="shared" si="29"/>
        <v>TERCEIRA</v>
      </c>
    </row>
    <row r="1884" spans="1:11" ht="15" customHeight="1">
      <c r="A1884">
        <v>7</v>
      </c>
      <c r="B1884">
        <v>7801</v>
      </c>
      <c r="C1884" t="s">
        <v>1994</v>
      </c>
      <c r="D1884" t="s">
        <v>3504</v>
      </c>
      <c r="E1884" t="s">
        <v>3505</v>
      </c>
      <c r="F1884">
        <v>6201</v>
      </c>
      <c r="G1884">
        <v>131.75</v>
      </c>
      <c r="H1884">
        <v>47</v>
      </c>
      <c r="I1884">
        <v>0</v>
      </c>
      <c r="J1884" t="s">
        <v>2293</v>
      </c>
      <c r="K1884" s="40" t="str">
        <f t="shared" si="29"/>
        <v>TERCEIRA</v>
      </c>
    </row>
    <row r="1885" spans="1:11" ht="15" customHeight="1">
      <c r="A1885">
        <v>7</v>
      </c>
      <c r="B1885">
        <v>7801</v>
      </c>
      <c r="C1885" t="s">
        <v>1994</v>
      </c>
      <c r="D1885" t="s">
        <v>3506</v>
      </c>
      <c r="E1885" t="s">
        <v>3507</v>
      </c>
      <c r="F1885">
        <v>11444</v>
      </c>
      <c r="G1885">
        <v>146.75</v>
      </c>
      <c r="H1885">
        <v>78</v>
      </c>
      <c r="I1885">
        <v>0</v>
      </c>
      <c r="J1885" t="s">
        <v>2293</v>
      </c>
      <c r="K1885" s="40" t="str">
        <f t="shared" si="29"/>
        <v>TERCEIRA</v>
      </c>
    </row>
    <row r="1886" spans="1:11" ht="15" customHeight="1">
      <c r="A1886">
        <v>7</v>
      </c>
      <c r="B1886">
        <v>7801</v>
      </c>
      <c r="C1886" t="s">
        <v>1994</v>
      </c>
      <c r="D1886" t="s">
        <v>3508</v>
      </c>
      <c r="E1886" t="s">
        <v>3509</v>
      </c>
      <c r="F1886">
        <v>6562</v>
      </c>
      <c r="G1886">
        <v>115.11</v>
      </c>
      <c r="H1886">
        <v>57</v>
      </c>
      <c r="I1886">
        <v>0</v>
      </c>
      <c r="J1886" t="s">
        <v>2293</v>
      </c>
      <c r="K1886" s="40" t="str">
        <f t="shared" si="29"/>
        <v>TERCEIRA</v>
      </c>
    </row>
    <row r="1887" spans="1:11" ht="15" customHeight="1">
      <c r="A1887">
        <v>7</v>
      </c>
      <c r="B1887">
        <v>7801</v>
      </c>
      <c r="C1887" t="s">
        <v>1994</v>
      </c>
      <c r="D1887" t="s">
        <v>3510</v>
      </c>
      <c r="E1887" t="s">
        <v>3511</v>
      </c>
      <c r="F1887">
        <v>7021</v>
      </c>
      <c r="G1887">
        <v>171.1</v>
      </c>
      <c r="H1887">
        <v>41</v>
      </c>
      <c r="I1887">
        <v>0</v>
      </c>
      <c r="J1887" t="s">
        <v>2293</v>
      </c>
      <c r="K1887" s="40" t="str">
        <f t="shared" si="29"/>
        <v>TERCEIRA</v>
      </c>
    </row>
    <row r="1888" spans="1:11" ht="15" customHeight="1">
      <c r="A1888">
        <v>7</v>
      </c>
      <c r="B1888">
        <v>7801</v>
      </c>
      <c r="C1888" t="s">
        <v>1994</v>
      </c>
      <c r="D1888" t="s">
        <v>3512</v>
      </c>
      <c r="E1888" t="s">
        <v>3513</v>
      </c>
      <c r="F1888">
        <v>244</v>
      </c>
      <c r="G1888">
        <v>9.74</v>
      </c>
      <c r="H1888">
        <v>25</v>
      </c>
      <c r="I1888">
        <v>0</v>
      </c>
      <c r="J1888" t="s">
        <v>2293</v>
      </c>
      <c r="K1888" s="40" t="str">
        <f t="shared" si="29"/>
        <v>TERCEIRA</v>
      </c>
    </row>
    <row r="1889" spans="1:11" ht="15" customHeight="1">
      <c r="A1889">
        <v>7</v>
      </c>
      <c r="B1889">
        <v>7801</v>
      </c>
      <c r="C1889" t="s">
        <v>1994</v>
      </c>
      <c r="D1889" t="s">
        <v>3514</v>
      </c>
      <c r="E1889" t="s">
        <v>3515</v>
      </c>
      <c r="F1889">
        <v>8200</v>
      </c>
      <c r="G1889">
        <v>138.1</v>
      </c>
      <c r="H1889">
        <v>59</v>
      </c>
      <c r="I1889">
        <v>0</v>
      </c>
      <c r="J1889" t="s">
        <v>2293</v>
      </c>
      <c r="K1889" s="40" t="str">
        <f t="shared" si="29"/>
        <v>TERCEIRA</v>
      </c>
    </row>
    <row r="1890" spans="1:11" ht="15" customHeight="1">
      <c r="A1890">
        <v>7</v>
      </c>
      <c r="B1890">
        <v>7801</v>
      </c>
      <c r="C1890" t="s">
        <v>1994</v>
      </c>
      <c r="D1890" t="s">
        <v>3516</v>
      </c>
      <c r="E1890" t="s">
        <v>3517</v>
      </c>
      <c r="F1890">
        <v>13748</v>
      </c>
      <c r="G1890">
        <v>168.83</v>
      </c>
      <c r="H1890">
        <v>81</v>
      </c>
      <c r="I1890">
        <v>0</v>
      </c>
      <c r="J1890" t="s">
        <v>2293</v>
      </c>
      <c r="K1890" s="40" t="str">
        <f t="shared" si="29"/>
        <v>TERCEIRA</v>
      </c>
    </row>
    <row r="1891" spans="1:11" ht="15" customHeight="1">
      <c r="A1891">
        <v>7</v>
      </c>
      <c r="B1891">
        <v>7801</v>
      </c>
      <c r="C1891" t="s">
        <v>1994</v>
      </c>
      <c r="D1891" t="s">
        <v>3518</v>
      </c>
      <c r="E1891" t="s">
        <v>3519</v>
      </c>
      <c r="F1891">
        <v>5423</v>
      </c>
      <c r="G1891">
        <v>73.37</v>
      </c>
      <c r="H1891">
        <v>74</v>
      </c>
      <c r="I1891">
        <v>0</v>
      </c>
      <c r="J1891" t="s">
        <v>2293</v>
      </c>
      <c r="K1891" s="40" t="str">
        <f t="shared" si="29"/>
        <v>TERCEIRA</v>
      </c>
    </row>
    <row r="1892" spans="1:11" ht="15" customHeight="1">
      <c r="A1892">
        <v>7</v>
      </c>
      <c r="B1892">
        <v>7801</v>
      </c>
      <c r="C1892" t="s">
        <v>1994</v>
      </c>
      <c r="D1892" t="s">
        <v>3520</v>
      </c>
      <c r="E1892" t="s">
        <v>3521</v>
      </c>
      <c r="F1892">
        <v>4564</v>
      </c>
      <c r="G1892">
        <v>94.24</v>
      </c>
      <c r="H1892">
        <v>48</v>
      </c>
      <c r="I1892">
        <v>0</v>
      </c>
      <c r="J1892" t="s">
        <v>2293</v>
      </c>
      <c r="K1892" s="40" t="str">
        <f t="shared" si="29"/>
        <v>TERCEIRA</v>
      </c>
    </row>
    <row r="1893" spans="1:11" ht="15" customHeight="1">
      <c r="A1893">
        <v>7</v>
      </c>
      <c r="B1893">
        <v>7801</v>
      </c>
      <c r="C1893" t="s">
        <v>1994</v>
      </c>
      <c r="D1893" t="s">
        <v>3522</v>
      </c>
      <c r="E1893" t="s">
        <v>3523</v>
      </c>
      <c r="F1893">
        <v>12283</v>
      </c>
      <c r="G1893">
        <v>166.68</v>
      </c>
      <c r="H1893">
        <v>74</v>
      </c>
      <c r="I1893">
        <v>0</v>
      </c>
      <c r="J1893" t="s">
        <v>2293</v>
      </c>
      <c r="K1893" s="40" t="str">
        <f t="shared" si="29"/>
        <v>TERCEIRA</v>
      </c>
    </row>
    <row r="1894" spans="1:11" ht="15" customHeight="1">
      <c r="A1894">
        <v>7</v>
      </c>
      <c r="B1894">
        <v>7801</v>
      </c>
      <c r="C1894" t="s">
        <v>1994</v>
      </c>
      <c r="D1894" t="s">
        <v>3524</v>
      </c>
      <c r="E1894" t="s">
        <v>3525</v>
      </c>
      <c r="F1894">
        <v>9481</v>
      </c>
      <c r="G1894">
        <v>166.28</v>
      </c>
      <c r="H1894">
        <v>57</v>
      </c>
      <c r="I1894">
        <v>0</v>
      </c>
      <c r="J1894" t="s">
        <v>2293</v>
      </c>
      <c r="K1894" s="40" t="str">
        <f t="shared" si="29"/>
        <v>TERCEIRA</v>
      </c>
    </row>
    <row r="1895" spans="1:11" ht="15" customHeight="1">
      <c r="A1895">
        <v>7</v>
      </c>
      <c r="B1895">
        <v>7801</v>
      </c>
      <c r="C1895" t="s">
        <v>1994</v>
      </c>
      <c r="D1895" t="s">
        <v>3526</v>
      </c>
      <c r="E1895" t="s">
        <v>3527</v>
      </c>
      <c r="F1895">
        <v>2532</v>
      </c>
      <c r="G1895">
        <v>53.28</v>
      </c>
      <c r="H1895">
        <v>48</v>
      </c>
      <c r="I1895">
        <v>0</v>
      </c>
      <c r="J1895" t="s">
        <v>2293</v>
      </c>
      <c r="K1895" s="40" t="str">
        <f t="shared" si="29"/>
        <v>TERCEIRA</v>
      </c>
    </row>
    <row r="1896" spans="1:11" ht="15" customHeight="1">
      <c r="A1896">
        <v>7</v>
      </c>
      <c r="B1896">
        <v>7801</v>
      </c>
      <c r="C1896" t="s">
        <v>1994</v>
      </c>
      <c r="D1896" t="s">
        <v>3528</v>
      </c>
      <c r="E1896" t="s">
        <v>3529</v>
      </c>
      <c r="F1896">
        <v>3491</v>
      </c>
      <c r="G1896">
        <v>62.15</v>
      </c>
      <c r="H1896">
        <v>56</v>
      </c>
      <c r="I1896">
        <v>0</v>
      </c>
      <c r="J1896" t="s">
        <v>2293</v>
      </c>
      <c r="K1896" s="40" t="str">
        <f t="shared" si="29"/>
        <v>TERCEIRA</v>
      </c>
    </row>
    <row r="1897" spans="1:11" ht="15" customHeight="1">
      <c r="A1897">
        <v>7</v>
      </c>
      <c r="B1897">
        <v>7801</v>
      </c>
      <c r="C1897" t="s">
        <v>1994</v>
      </c>
      <c r="D1897" t="s">
        <v>3530</v>
      </c>
      <c r="E1897" t="s">
        <v>3531</v>
      </c>
      <c r="F1897">
        <v>4144</v>
      </c>
      <c r="G1897">
        <v>101.5</v>
      </c>
      <c r="H1897">
        <v>41</v>
      </c>
      <c r="I1897">
        <v>0</v>
      </c>
      <c r="J1897" t="s">
        <v>2293</v>
      </c>
      <c r="K1897" s="40" t="str">
        <f t="shared" si="29"/>
        <v>TERCEIRA</v>
      </c>
    </row>
    <row r="1898" spans="1:11" ht="15" customHeight="1">
      <c r="A1898">
        <v>7</v>
      </c>
      <c r="B1898">
        <v>7801</v>
      </c>
      <c r="C1898" t="s">
        <v>1994</v>
      </c>
      <c r="D1898" t="s">
        <v>3532</v>
      </c>
      <c r="E1898" t="s">
        <v>3533</v>
      </c>
      <c r="F1898">
        <v>8950</v>
      </c>
      <c r="G1898">
        <v>109.23</v>
      </c>
      <c r="H1898">
        <v>82</v>
      </c>
      <c r="I1898">
        <v>0</v>
      </c>
      <c r="J1898" t="s">
        <v>2293</v>
      </c>
      <c r="K1898" s="40" t="str">
        <f t="shared" si="29"/>
        <v>TERCEIRA</v>
      </c>
    </row>
    <row r="1899" spans="1:11" ht="15" customHeight="1">
      <c r="A1899">
        <v>7</v>
      </c>
      <c r="B1899">
        <v>7801</v>
      </c>
      <c r="C1899" t="s">
        <v>1994</v>
      </c>
      <c r="D1899" t="s">
        <v>3534</v>
      </c>
      <c r="E1899" t="s">
        <v>3535</v>
      </c>
      <c r="F1899">
        <v>221</v>
      </c>
      <c r="G1899">
        <v>5.27</v>
      </c>
      <c r="H1899">
        <v>42</v>
      </c>
      <c r="I1899">
        <v>0</v>
      </c>
      <c r="J1899" t="s">
        <v>2293</v>
      </c>
      <c r="K1899" s="40" t="str">
        <f t="shared" si="29"/>
        <v>TERCEIRA</v>
      </c>
    </row>
    <row r="1900" spans="1:11" ht="15" customHeight="1">
      <c r="A1900">
        <v>7</v>
      </c>
      <c r="B1900">
        <v>7801</v>
      </c>
      <c r="C1900" t="s">
        <v>1994</v>
      </c>
      <c r="D1900" t="s">
        <v>3536</v>
      </c>
      <c r="E1900" t="s">
        <v>3537</v>
      </c>
      <c r="F1900">
        <v>7094</v>
      </c>
      <c r="G1900">
        <v>129.34</v>
      </c>
      <c r="H1900">
        <v>55</v>
      </c>
      <c r="I1900">
        <v>0</v>
      </c>
      <c r="J1900" t="s">
        <v>2293</v>
      </c>
      <c r="K1900" s="40" t="str">
        <f t="shared" si="29"/>
        <v>TERCEIRA</v>
      </c>
    </row>
    <row r="1901" spans="1:11" ht="15" customHeight="1">
      <c r="A1901">
        <v>7</v>
      </c>
      <c r="B1901">
        <v>7801</v>
      </c>
      <c r="C1901" t="s">
        <v>1994</v>
      </c>
      <c r="D1901" t="s">
        <v>3538</v>
      </c>
      <c r="E1901" t="s">
        <v>3539</v>
      </c>
      <c r="F1901">
        <v>8679</v>
      </c>
      <c r="G1901">
        <v>137.38</v>
      </c>
      <c r="H1901">
        <v>63</v>
      </c>
      <c r="I1901">
        <v>0</v>
      </c>
      <c r="J1901" t="s">
        <v>2293</v>
      </c>
      <c r="K1901" s="40" t="str">
        <f t="shared" si="29"/>
        <v>TERCEIRA</v>
      </c>
    </row>
    <row r="1902" spans="1:11" ht="15" customHeight="1">
      <c r="A1902">
        <v>7</v>
      </c>
      <c r="B1902">
        <v>7801</v>
      </c>
      <c r="C1902" t="s">
        <v>1994</v>
      </c>
      <c r="D1902" t="s">
        <v>3540</v>
      </c>
      <c r="E1902" t="s">
        <v>3541</v>
      </c>
      <c r="F1902">
        <v>3738</v>
      </c>
      <c r="G1902">
        <v>84.35</v>
      </c>
      <c r="H1902">
        <v>44</v>
      </c>
      <c r="I1902">
        <v>0</v>
      </c>
      <c r="J1902" t="s">
        <v>2293</v>
      </c>
      <c r="K1902" s="40" t="str">
        <f t="shared" si="29"/>
        <v>TERCEIRA</v>
      </c>
    </row>
    <row r="1903" spans="1:11" ht="15" customHeight="1">
      <c r="A1903">
        <v>7</v>
      </c>
      <c r="B1903">
        <v>7801</v>
      </c>
      <c r="C1903" t="s">
        <v>1994</v>
      </c>
      <c r="D1903" t="s">
        <v>3542</v>
      </c>
      <c r="E1903" t="s">
        <v>3543</v>
      </c>
      <c r="F1903">
        <v>18763</v>
      </c>
      <c r="G1903">
        <v>176.09</v>
      </c>
      <c r="H1903">
        <v>107</v>
      </c>
      <c r="I1903">
        <v>0</v>
      </c>
      <c r="J1903" t="s">
        <v>2293</v>
      </c>
      <c r="K1903" s="40" t="str">
        <f t="shared" si="29"/>
        <v>TERCEIRA</v>
      </c>
    </row>
    <row r="1904" spans="1:11" ht="15" customHeight="1">
      <c r="A1904">
        <v>7</v>
      </c>
      <c r="B1904">
        <v>7801</v>
      </c>
      <c r="C1904" t="s">
        <v>1994</v>
      </c>
      <c r="D1904" t="s">
        <v>3544</v>
      </c>
      <c r="E1904" t="s">
        <v>3545</v>
      </c>
      <c r="F1904">
        <v>12812</v>
      </c>
      <c r="G1904">
        <v>181.76</v>
      </c>
      <c r="H1904">
        <v>70</v>
      </c>
      <c r="I1904">
        <v>0</v>
      </c>
      <c r="J1904" t="s">
        <v>2293</v>
      </c>
      <c r="K1904" s="40" t="str">
        <f t="shared" si="29"/>
        <v>TERCEIRA</v>
      </c>
    </row>
    <row r="1905" spans="1:11" ht="15" customHeight="1">
      <c r="A1905">
        <v>7</v>
      </c>
      <c r="B1905">
        <v>7801</v>
      </c>
      <c r="C1905" t="s">
        <v>1994</v>
      </c>
      <c r="D1905" t="s">
        <v>3546</v>
      </c>
      <c r="E1905" t="s">
        <v>3547</v>
      </c>
      <c r="F1905">
        <v>1841</v>
      </c>
      <c r="G1905">
        <v>45.32</v>
      </c>
      <c r="H1905">
        <v>41</v>
      </c>
      <c r="I1905">
        <v>0</v>
      </c>
      <c r="J1905" t="s">
        <v>2293</v>
      </c>
      <c r="K1905" s="40" t="str">
        <f t="shared" si="29"/>
        <v>TERCEIRA</v>
      </c>
    </row>
    <row r="1906" spans="1:11" ht="15" customHeight="1">
      <c r="A1906">
        <v>7</v>
      </c>
      <c r="B1906">
        <v>7801</v>
      </c>
      <c r="C1906" t="s">
        <v>1994</v>
      </c>
      <c r="D1906" t="s">
        <v>3548</v>
      </c>
      <c r="E1906" t="s">
        <v>3549</v>
      </c>
      <c r="F1906">
        <v>2747</v>
      </c>
      <c r="G1906">
        <v>57.15</v>
      </c>
      <c r="H1906">
        <v>48</v>
      </c>
      <c r="I1906">
        <v>0</v>
      </c>
      <c r="J1906" t="s">
        <v>2293</v>
      </c>
      <c r="K1906" s="40" t="str">
        <f t="shared" si="29"/>
        <v>TERCEIRA</v>
      </c>
    </row>
    <row r="1907" spans="1:11" ht="15" customHeight="1">
      <c r="A1907">
        <v>7</v>
      </c>
      <c r="B1907">
        <v>7801</v>
      </c>
      <c r="C1907" t="s">
        <v>1994</v>
      </c>
      <c r="D1907" t="s">
        <v>3550</v>
      </c>
      <c r="E1907" t="s">
        <v>3551</v>
      </c>
      <c r="F1907">
        <v>13512</v>
      </c>
      <c r="G1907">
        <v>164.94</v>
      </c>
      <c r="H1907">
        <v>82</v>
      </c>
      <c r="I1907">
        <v>0</v>
      </c>
      <c r="J1907" t="s">
        <v>2293</v>
      </c>
      <c r="K1907" s="40" t="str">
        <f t="shared" si="29"/>
        <v>TERCEIRA</v>
      </c>
    </row>
    <row r="1908" spans="1:11" ht="15" customHeight="1">
      <c r="A1908">
        <v>7</v>
      </c>
      <c r="B1908">
        <v>7801</v>
      </c>
      <c r="C1908" t="s">
        <v>1994</v>
      </c>
      <c r="D1908" t="s">
        <v>3552</v>
      </c>
      <c r="E1908" t="s">
        <v>3553</v>
      </c>
      <c r="F1908">
        <v>1456</v>
      </c>
      <c r="G1908">
        <v>27.82</v>
      </c>
      <c r="H1908">
        <v>52</v>
      </c>
      <c r="I1908">
        <v>0</v>
      </c>
      <c r="J1908" t="s">
        <v>2293</v>
      </c>
      <c r="K1908" s="40" t="str">
        <f t="shared" si="29"/>
        <v>TERCEIRA</v>
      </c>
    </row>
    <row r="1909" spans="1:11" ht="15" customHeight="1">
      <c r="A1909">
        <v>7</v>
      </c>
      <c r="B1909">
        <v>7801</v>
      </c>
      <c r="C1909" t="s">
        <v>1994</v>
      </c>
      <c r="D1909" t="s">
        <v>3554</v>
      </c>
      <c r="E1909" t="s">
        <v>3555</v>
      </c>
      <c r="F1909">
        <v>8342</v>
      </c>
      <c r="G1909">
        <v>119.75</v>
      </c>
      <c r="H1909">
        <v>70</v>
      </c>
      <c r="I1909">
        <v>0</v>
      </c>
      <c r="J1909" t="s">
        <v>2293</v>
      </c>
      <c r="K1909" s="40" t="str">
        <f t="shared" si="29"/>
        <v>TERCEIRA</v>
      </c>
    </row>
    <row r="1910" spans="1:11" ht="15" customHeight="1">
      <c r="A1910">
        <v>7</v>
      </c>
      <c r="B1910">
        <v>7801</v>
      </c>
      <c r="C1910" t="s">
        <v>1994</v>
      </c>
      <c r="D1910" t="s">
        <v>3556</v>
      </c>
      <c r="E1910" t="s">
        <v>3557</v>
      </c>
      <c r="F1910">
        <v>8876</v>
      </c>
      <c r="G1910">
        <v>122.93</v>
      </c>
      <c r="H1910">
        <v>72</v>
      </c>
      <c r="I1910">
        <v>0</v>
      </c>
      <c r="J1910" t="s">
        <v>2293</v>
      </c>
      <c r="K1910" s="40" t="str">
        <f t="shared" si="29"/>
        <v>TERCEIRA</v>
      </c>
    </row>
    <row r="1911" spans="1:11" ht="15" customHeight="1">
      <c r="A1911">
        <v>7</v>
      </c>
      <c r="B1911">
        <v>7801</v>
      </c>
      <c r="C1911" t="s">
        <v>1994</v>
      </c>
      <c r="D1911" t="s">
        <v>3558</v>
      </c>
      <c r="E1911" t="s">
        <v>3559</v>
      </c>
      <c r="F1911">
        <v>6574</v>
      </c>
      <c r="G1911">
        <v>103.18</v>
      </c>
      <c r="H1911">
        <v>64</v>
      </c>
      <c r="I1911">
        <v>0</v>
      </c>
      <c r="J1911" t="s">
        <v>2293</v>
      </c>
      <c r="K1911" s="40" t="str">
        <f t="shared" si="29"/>
        <v>TERCEIRA</v>
      </c>
    </row>
    <row r="1912" spans="1:11" ht="15" customHeight="1">
      <c r="A1912">
        <v>7</v>
      </c>
      <c r="B1912">
        <v>7801</v>
      </c>
      <c r="C1912" t="s">
        <v>1994</v>
      </c>
      <c r="D1912" t="s">
        <v>3560</v>
      </c>
      <c r="E1912" t="s">
        <v>3561</v>
      </c>
      <c r="F1912">
        <v>18289</v>
      </c>
      <c r="G1912">
        <v>178.97</v>
      </c>
      <c r="H1912">
        <v>102</v>
      </c>
      <c r="I1912">
        <v>0</v>
      </c>
      <c r="J1912" t="s">
        <v>2293</v>
      </c>
      <c r="K1912" s="40" t="str">
        <f t="shared" si="29"/>
        <v>TERCEIRA</v>
      </c>
    </row>
    <row r="1913" spans="1:11" ht="15" customHeight="1">
      <c r="A1913">
        <v>7</v>
      </c>
      <c r="B1913">
        <v>7801</v>
      </c>
      <c r="C1913" t="s">
        <v>1994</v>
      </c>
      <c r="D1913" t="s">
        <v>3562</v>
      </c>
      <c r="E1913" t="s">
        <v>3563</v>
      </c>
      <c r="F1913">
        <v>13623</v>
      </c>
      <c r="G1913">
        <v>163.61000000000001</v>
      </c>
      <c r="H1913">
        <v>83</v>
      </c>
      <c r="I1913">
        <v>0</v>
      </c>
      <c r="J1913" t="s">
        <v>2293</v>
      </c>
      <c r="K1913" s="40" t="str">
        <f t="shared" si="29"/>
        <v>TERCEIRA</v>
      </c>
    </row>
    <row r="1914" spans="1:11" ht="15" customHeight="1">
      <c r="A1914">
        <v>7</v>
      </c>
      <c r="B1914">
        <v>7801</v>
      </c>
      <c r="C1914" t="s">
        <v>1994</v>
      </c>
      <c r="D1914" t="s">
        <v>3564</v>
      </c>
      <c r="E1914" t="s">
        <v>3565</v>
      </c>
      <c r="F1914">
        <v>2527</v>
      </c>
      <c r="G1914">
        <v>46.98</v>
      </c>
      <c r="H1914">
        <v>54</v>
      </c>
      <c r="I1914">
        <v>0</v>
      </c>
      <c r="J1914" t="s">
        <v>2293</v>
      </c>
      <c r="K1914" s="40" t="str">
        <f t="shared" si="29"/>
        <v>TERCEIRA</v>
      </c>
    </row>
    <row r="1915" spans="1:11" ht="15" customHeight="1">
      <c r="A1915">
        <v>7</v>
      </c>
      <c r="B1915">
        <v>7801</v>
      </c>
      <c r="C1915" t="s">
        <v>1994</v>
      </c>
      <c r="D1915" t="s">
        <v>3566</v>
      </c>
      <c r="E1915" t="s">
        <v>3567</v>
      </c>
      <c r="F1915">
        <v>2777</v>
      </c>
      <c r="G1915">
        <v>55.94</v>
      </c>
      <c r="H1915">
        <v>50</v>
      </c>
      <c r="I1915">
        <v>0</v>
      </c>
      <c r="J1915" t="s">
        <v>2293</v>
      </c>
      <c r="K1915" s="40" t="str">
        <f t="shared" si="29"/>
        <v>TERCEIRA</v>
      </c>
    </row>
    <row r="1916" spans="1:11" ht="15" customHeight="1">
      <c r="A1916">
        <v>7</v>
      </c>
      <c r="B1916">
        <v>7801</v>
      </c>
      <c r="C1916" t="s">
        <v>1994</v>
      </c>
      <c r="D1916" t="s">
        <v>3568</v>
      </c>
      <c r="E1916" t="s">
        <v>3569</v>
      </c>
      <c r="F1916">
        <v>14114</v>
      </c>
      <c r="G1916">
        <v>150.16</v>
      </c>
      <c r="H1916">
        <v>94</v>
      </c>
      <c r="I1916">
        <v>0</v>
      </c>
      <c r="J1916" t="s">
        <v>2293</v>
      </c>
      <c r="K1916" s="40" t="str">
        <f t="shared" si="29"/>
        <v>TERCEIRA</v>
      </c>
    </row>
    <row r="1917" spans="1:11" ht="15" customHeight="1">
      <c r="A1917">
        <v>7</v>
      </c>
      <c r="B1917">
        <v>7801</v>
      </c>
      <c r="C1917" t="s">
        <v>1994</v>
      </c>
      <c r="D1917" t="s">
        <v>3570</v>
      </c>
      <c r="E1917" t="s">
        <v>3571</v>
      </c>
      <c r="F1917">
        <v>7920</v>
      </c>
      <c r="G1917">
        <v>134.62</v>
      </c>
      <c r="H1917">
        <v>59</v>
      </c>
      <c r="I1917">
        <v>0</v>
      </c>
      <c r="J1917" t="s">
        <v>2293</v>
      </c>
      <c r="K1917" s="40" t="str">
        <f t="shared" si="29"/>
        <v>TERCEIRA</v>
      </c>
    </row>
    <row r="1918" spans="1:11" ht="15" customHeight="1">
      <c r="A1918">
        <v>7</v>
      </c>
      <c r="B1918">
        <v>7801</v>
      </c>
      <c r="C1918" t="s">
        <v>1994</v>
      </c>
      <c r="D1918" t="s">
        <v>3572</v>
      </c>
      <c r="E1918" t="s">
        <v>3573</v>
      </c>
      <c r="F1918">
        <v>3047</v>
      </c>
      <c r="G1918">
        <v>66.66</v>
      </c>
      <c r="H1918">
        <v>46</v>
      </c>
      <c r="I1918">
        <v>0</v>
      </c>
      <c r="J1918" t="s">
        <v>2293</v>
      </c>
      <c r="K1918" s="40" t="str">
        <f t="shared" si="29"/>
        <v>TERCEIRA</v>
      </c>
    </row>
    <row r="1919" spans="1:11" ht="15" customHeight="1">
      <c r="A1919">
        <v>7</v>
      </c>
      <c r="B1919">
        <v>7801</v>
      </c>
      <c r="C1919" t="s">
        <v>1994</v>
      </c>
      <c r="D1919" t="s">
        <v>3574</v>
      </c>
      <c r="E1919" t="s">
        <v>3575</v>
      </c>
      <c r="F1919">
        <v>8081</v>
      </c>
      <c r="G1919">
        <v>100.17</v>
      </c>
      <c r="H1919">
        <v>81</v>
      </c>
      <c r="I1919">
        <v>0</v>
      </c>
      <c r="J1919" t="s">
        <v>2293</v>
      </c>
      <c r="K1919" s="40" t="str">
        <f t="shared" si="29"/>
        <v>TERCEIRA</v>
      </c>
    </row>
    <row r="1920" spans="1:11" ht="15" customHeight="1">
      <c r="A1920">
        <v>7</v>
      </c>
      <c r="B1920">
        <v>7801</v>
      </c>
      <c r="C1920" t="s">
        <v>1994</v>
      </c>
      <c r="D1920" t="s">
        <v>3576</v>
      </c>
      <c r="E1920" t="s">
        <v>3577</v>
      </c>
      <c r="F1920">
        <v>257</v>
      </c>
      <c r="G1920">
        <v>4.18</v>
      </c>
      <c r="H1920">
        <v>61</v>
      </c>
      <c r="I1920">
        <v>0</v>
      </c>
      <c r="J1920" t="s">
        <v>2293</v>
      </c>
      <c r="K1920" s="40" t="str">
        <f t="shared" si="29"/>
        <v>TERCEIRA</v>
      </c>
    </row>
    <row r="1921" spans="1:11" ht="15" customHeight="1">
      <c r="A1921">
        <v>7</v>
      </c>
      <c r="B1921">
        <v>7801</v>
      </c>
      <c r="C1921" t="s">
        <v>1994</v>
      </c>
      <c r="D1921" t="s">
        <v>3578</v>
      </c>
      <c r="E1921" t="s">
        <v>3579</v>
      </c>
      <c r="F1921">
        <v>4279</v>
      </c>
      <c r="G1921">
        <v>66.069999999999993</v>
      </c>
      <c r="H1921">
        <v>65</v>
      </c>
      <c r="I1921">
        <v>0</v>
      </c>
      <c r="J1921" t="s">
        <v>2293</v>
      </c>
      <c r="K1921" s="40" t="str">
        <f t="shared" si="29"/>
        <v>TERCEIRA</v>
      </c>
    </row>
    <row r="1922" spans="1:11" ht="15" customHeight="1">
      <c r="A1922">
        <v>7</v>
      </c>
      <c r="B1922">
        <v>7801</v>
      </c>
      <c r="C1922" t="s">
        <v>1994</v>
      </c>
      <c r="D1922" t="s">
        <v>3580</v>
      </c>
      <c r="E1922" t="s">
        <v>3581</v>
      </c>
      <c r="F1922">
        <v>9657</v>
      </c>
      <c r="G1922">
        <v>163.69</v>
      </c>
      <c r="H1922">
        <v>59</v>
      </c>
      <c r="I1922">
        <v>0</v>
      </c>
      <c r="J1922" t="s">
        <v>2293</v>
      </c>
      <c r="K1922" s="40" t="str">
        <f t="shared" ref="K1922:K1985" si="30">IF(J1922&lt;&gt;"",IF(OR(UPPER(J1922)="TERCEIRO",UPPER(J1922)="TERCEIRA"),"TERCEIRA",IF(UPPER(J1922)="GPA","GPA",J1922)),IF(LEFT(D1922,1)="T","TERCEIRA","GPA"))</f>
        <v>TERCEIRA</v>
      </c>
    </row>
    <row r="1923" spans="1:11" ht="15" customHeight="1">
      <c r="A1923">
        <v>7</v>
      </c>
      <c r="B1923">
        <v>7801</v>
      </c>
      <c r="C1923" t="s">
        <v>1994</v>
      </c>
      <c r="D1923" t="s">
        <v>3582</v>
      </c>
      <c r="E1923" t="s">
        <v>3583</v>
      </c>
      <c r="F1923">
        <v>550</v>
      </c>
      <c r="G1923">
        <v>22.56</v>
      </c>
      <c r="H1923">
        <v>24</v>
      </c>
      <c r="I1923">
        <v>0</v>
      </c>
      <c r="J1923" t="s">
        <v>2293</v>
      </c>
      <c r="K1923" s="40" t="str">
        <f t="shared" si="30"/>
        <v>TERCEIRA</v>
      </c>
    </row>
    <row r="1924" spans="1:11" ht="15" customHeight="1">
      <c r="A1924">
        <v>7</v>
      </c>
      <c r="B1924">
        <v>7801</v>
      </c>
      <c r="C1924" t="s">
        <v>1994</v>
      </c>
      <c r="D1924" t="s">
        <v>3584</v>
      </c>
      <c r="E1924" t="s">
        <v>3585</v>
      </c>
      <c r="F1924">
        <v>10019</v>
      </c>
      <c r="G1924">
        <v>155.09</v>
      </c>
      <c r="H1924">
        <v>65</v>
      </c>
      <c r="I1924">
        <v>0</v>
      </c>
      <c r="J1924" t="s">
        <v>2293</v>
      </c>
      <c r="K1924" s="40" t="str">
        <f t="shared" si="30"/>
        <v>TERCEIRA</v>
      </c>
    </row>
    <row r="1925" spans="1:11" ht="15" customHeight="1">
      <c r="A1925">
        <v>7</v>
      </c>
      <c r="B1925">
        <v>7801</v>
      </c>
      <c r="C1925" t="s">
        <v>1994</v>
      </c>
      <c r="D1925" t="s">
        <v>3586</v>
      </c>
      <c r="E1925" t="s">
        <v>3587</v>
      </c>
      <c r="F1925">
        <v>2747</v>
      </c>
      <c r="G1925">
        <v>56.79</v>
      </c>
      <c r="H1925">
        <v>48</v>
      </c>
      <c r="I1925">
        <v>0</v>
      </c>
      <c r="J1925" t="s">
        <v>2293</v>
      </c>
      <c r="K1925" s="40" t="str">
        <f t="shared" si="30"/>
        <v>TERCEIRA</v>
      </c>
    </row>
    <row r="1926" spans="1:11" ht="15" customHeight="1">
      <c r="A1926">
        <v>7</v>
      </c>
      <c r="B1926">
        <v>7801</v>
      </c>
      <c r="C1926" t="s">
        <v>1994</v>
      </c>
      <c r="D1926" t="s">
        <v>3588</v>
      </c>
      <c r="E1926" t="s">
        <v>3589</v>
      </c>
      <c r="F1926">
        <v>10070</v>
      </c>
      <c r="G1926">
        <v>174.95</v>
      </c>
      <c r="H1926">
        <v>58</v>
      </c>
      <c r="I1926">
        <v>0</v>
      </c>
      <c r="J1926" t="s">
        <v>2293</v>
      </c>
      <c r="K1926" s="40" t="str">
        <f t="shared" si="30"/>
        <v>TERCEIRA</v>
      </c>
    </row>
    <row r="1927" spans="1:11" ht="15" customHeight="1">
      <c r="A1927">
        <v>7</v>
      </c>
      <c r="B1927">
        <v>7801</v>
      </c>
      <c r="C1927" t="s">
        <v>1994</v>
      </c>
      <c r="D1927" t="s">
        <v>3590</v>
      </c>
      <c r="E1927" t="s">
        <v>3591</v>
      </c>
      <c r="F1927">
        <v>7174</v>
      </c>
      <c r="G1927">
        <v>148.74</v>
      </c>
      <c r="H1927">
        <v>48</v>
      </c>
      <c r="I1927">
        <v>0</v>
      </c>
      <c r="J1927" t="s">
        <v>2293</v>
      </c>
      <c r="K1927" s="40" t="str">
        <f t="shared" si="30"/>
        <v>TERCEIRA</v>
      </c>
    </row>
    <row r="1928" spans="1:11" ht="15" customHeight="1">
      <c r="A1928">
        <v>7</v>
      </c>
      <c r="B1928">
        <v>7801</v>
      </c>
      <c r="C1928" t="s">
        <v>1994</v>
      </c>
      <c r="D1928" t="s">
        <v>3592</v>
      </c>
      <c r="E1928" t="s">
        <v>3593</v>
      </c>
      <c r="F1928">
        <v>10320</v>
      </c>
      <c r="G1928">
        <v>161.99</v>
      </c>
      <c r="H1928">
        <v>64</v>
      </c>
      <c r="I1928">
        <v>0</v>
      </c>
      <c r="J1928" t="s">
        <v>2293</v>
      </c>
      <c r="K1928" s="40" t="str">
        <f t="shared" si="30"/>
        <v>TERCEIRA</v>
      </c>
    </row>
    <row r="1929" spans="1:11" ht="15" customHeight="1">
      <c r="A1929">
        <v>7</v>
      </c>
      <c r="B1929">
        <v>7801</v>
      </c>
      <c r="C1929" t="s">
        <v>1994</v>
      </c>
      <c r="D1929" t="s">
        <v>3594</v>
      </c>
      <c r="E1929" t="s">
        <v>3595</v>
      </c>
      <c r="F1929">
        <v>3847</v>
      </c>
      <c r="G1929">
        <v>82.68</v>
      </c>
      <c r="H1929">
        <v>47</v>
      </c>
      <c r="I1929">
        <v>0</v>
      </c>
      <c r="J1929" t="s">
        <v>2293</v>
      </c>
      <c r="K1929" s="40" t="str">
        <f t="shared" si="30"/>
        <v>TERCEIRA</v>
      </c>
    </row>
    <row r="1930" spans="1:11" ht="15" customHeight="1">
      <c r="A1930">
        <v>7</v>
      </c>
      <c r="B1930">
        <v>7801</v>
      </c>
      <c r="C1930" t="s">
        <v>1994</v>
      </c>
      <c r="D1930" t="s">
        <v>3596</v>
      </c>
      <c r="E1930" t="s">
        <v>3597</v>
      </c>
      <c r="F1930">
        <v>239</v>
      </c>
      <c r="G1930">
        <v>10.52</v>
      </c>
      <c r="H1930">
        <v>23</v>
      </c>
      <c r="I1930">
        <v>0</v>
      </c>
      <c r="J1930" t="s">
        <v>2293</v>
      </c>
      <c r="K1930" s="40" t="str">
        <f t="shared" si="30"/>
        <v>TERCEIRA</v>
      </c>
    </row>
    <row r="1931" spans="1:11" ht="15" customHeight="1">
      <c r="A1931">
        <v>7</v>
      </c>
      <c r="B1931">
        <v>7801</v>
      </c>
      <c r="C1931" t="s">
        <v>1994</v>
      </c>
      <c r="D1931" t="s">
        <v>3598</v>
      </c>
      <c r="E1931" t="s">
        <v>3599</v>
      </c>
      <c r="F1931">
        <v>9198</v>
      </c>
      <c r="G1931">
        <v>153.4</v>
      </c>
      <c r="H1931">
        <v>60</v>
      </c>
      <c r="I1931">
        <v>0</v>
      </c>
      <c r="J1931" t="s">
        <v>2293</v>
      </c>
      <c r="K1931" s="40" t="str">
        <f t="shared" si="30"/>
        <v>TERCEIRA</v>
      </c>
    </row>
    <row r="1932" spans="1:11" ht="15" customHeight="1">
      <c r="A1932">
        <v>7</v>
      </c>
      <c r="B1932">
        <v>7801</v>
      </c>
      <c r="C1932" t="s">
        <v>1994</v>
      </c>
      <c r="D1932" t="s">
        <v>3600</v>
      </c>
      <c r="E1932" t="s">
        <v>3601</v>
      </c>
      <c r="F1932">
        <v>2884</v>
      </c>
      <c r="G1932">
        <v>112.04</v>
      </c>
      <c r="H1932">
        <v>26</v>
      </c>
      <c r="I1932">
        <v>0</v>
      </c>
      <c r="J1932" t="s">
        <v>2293</v>
      </c>
      <c r="K1932" s="40" t="str">
        <f t="shared" si="30"/>
        <v>TERCEIRA</v>
      </c>
    </row>
    <row r="1933" spans="1:11" ht="15" customHeight="1">
      <c r="A1933">
        <v>7</v>
      </c>
      <c r="B1933">
        <v>7801</v>
      </c>
      <c r="C1933" t="s">
        <v>1994</v>
      </c>
      <c r="D1933" t="s">
        <v>3602</v>
      </c>
      <c r="E1933" t="s">
        <v>3603</v>
      </c>
      <c r="F1933">
        <v>1796</v>
      </c>
      <c r="G1933">
        <v>72.66</v>
      </c>
      <c r="H1933">
        <v>25</v>
      </c>
      <c r="I1933">
        <v>0</v>
      </c>
      <c r="J1933" t="s">
        <v>2293</v>
      </c>
      <c r="K1933" s="40" t="str">
        <f t="shared" si="30"/>
        <v>TERCEIRA</v>
      </c>
    </row>
    <row r="1934" spans="1:11" ht="15" customHeight="1">
      <c r="A1934">
        <v>7</v>
      </c>
      <c r="B1934">
        <v>7801</v>
      </c>
      <c r="C1934" t="s">
        <v>1994</v>
      </c>
      <c r="D1934" t="s">
        <v>3604</v>
      </c>
      <c r="E1934" t="s">
        <v>3605</v>
      </c>
      <c r="F1934">
        <v>4624</v>
      </c>
      <c r="G1934">
        <v>126.81</v>
      </c>
      <c r="H1934">
        <v>36</v>
      </c>
      <c r="I1934">
        <v>0</v>
      </c>
      <c r="J1934" t="s">
        <v>2293</v>
      </c>
      <c r="K1934" s="40" t="str">
        <f t="shared" si="30"/>
        <v>TERCEIRA</v>
      </c>
    </row>
    <row r="1935" spans="1:11" ht="15" customHeight="1">
      <c r="A1935">
        <v>7</v>
      </c>
      <c r="B1935">
        <v>7801</v>
      </c>
      <c r="C1935" t="s">
        <v>1994</v>
      </c>
      <c r="D1935" t="s">
        <v>3606</v>
      </c>
      <c r="E1935" t="s">
        <v>3607</v>
      </c>
      <c r="F1935">
        <v>3949</v>
      </c>
      <c r="G1935">
        <v>67.16</v>
      </c>
      <c r="H1935">
        <v>59</v>
      </c>
      <c r="I1935">
        <v>0</v>
      </c>
      <c r="J1935" t="s">
        <v>2293</v>
      </c>
      <c r="K1935" s="40" t="str">
        <f t="shared" si="30"/>
        <v>TERCEIRA</v>
      </c>
    </row>
    <row r="1936" spans="1:11" ht="15" customHeight="1">
      <c r="A1936">
        <v>7</v>
      </c>
      <c r="B1936">
        <v>7801</v>
      </c>
      <c r="C1936" t="s">
        <v>1994</v>
      </c>
      <c r="D1936" t="s">
        <v>3608</v>
      </c>
      <c r="E1936" t="s">
        <v>3609</v>
      </c>
      <c r="F1936">
        <v>8801</v>
      </c>
      <c r="G1936">
        <v>127.59</v>
      </c>
      <c r="H1936">
        <v>69</v>
      </c>
      <c r="I1936">
        <v>0</v>
      </c>
      <c r="J1936" t="s">
        <v>2293</v>
      </c>
      <c r="K1936" s="40" t="str">
        <f t="shared" si="30"/>
        <v>TERCEIRA</v>
      </c>
    </row>
    <row r="1937" spans="1:11" ht="15" customHeight="1">
      <c r="A1937">
        <v>7</v>
      </c>
      <c r="B1937">
        <v>7801</v>
      </c>
      <c r="C1937" t="s">
        <v>1994</v>
      </c>
      <c r="D1937" t="s">
        <v>3610</v>
      </c>
      <c r="E1937" t="s">
        <v>3611</v>
      </c>
      <c r="F1937">
        <v>190</v>
      </c>
      <c r="G1937">
        <v>3.4</v>
      </c>
      <c r="H1937">
        <v>56</v>
      </c>
      <c r="I1937">
        <v>0</v>
      </c>
      <c r="J1937" t="s">
        <v>2293</v>
      </c>
      <c r="K1937" s="40" t="str">
        <f t="shared" si="30"/>
        <v>TERCEIRA</v>
      </c>
    </row>
    <row r="1938" spans="1:11" ht="15" customHeight="1">
      <c r="A1938">
        <v>7</v>
      </c>
      <c r="B1938">
        <v>7801</v>
      </c>
      <c r="C1938" t="s">
        <v>1994</v>
      </c>
      <c r="D1938" t="s">
        <v>3612</v>
      </c>
      <c r="E1938" t="s">
        <v>3613</v>
      </c>
      <c r="F1938">
        <v>9394</v>
      </c>
      <c r="G1938">
        <v>173.7</v>
      </c>
      <c r="H1938">
        <v>54</v>
      </c>
      <c r="I1938">
        <v>0</v>
      </c>
      <c r="J1938" t="s">
        <v>2293</v>
      </c>
      <c r="K1938" s="40" t="str">
        <f t="shared" si="30"/>
        <v>TERCEIRA</v>
      </c>
    </row>
    <row r="1939" spans="1:11" ht="15" customHeight="1">
      <c r="A1939">
        <v>7</v>
      </c>
      <c r="B1939">
        <v>7801</v>
      </c>
      <c r="C1939" t="s">
        <v>1994</v>
      </c>
      <c r="D1939" t="s">
        <v>3614</v>
      </c>
      <c r="E1939" t="s">
        <v>3615</v>
      </c>
      <c r="F1939">
        <v>4786</v>
      </c>
      <c r="G1939">
        <v>57.92</v>
      </c>
      <c r="H1939">
        <v>83</v>
      </c>
      <c r="I1939">
        <v>0</v>
      </c>
      <c r="J1939" t="s">
        <v>2293</v>
      </c>
      <c r="K1939" s="40" t="str">
        <f t="shared" si="30"/>
        <v>TERCEIRA</v>
      </c>
    </row>
    <row r="1940" spans="1:11" ht="15" customHeight="1">
      <c r="A1940">
        <v>7</v>
      </c>
      <c r="B1940">
        <v>7801</v>
      </c>
      <c r="C1940" t="s">
        <v>1994</v>
      </c>
      <c r="D1940" t="s">
        <v>3616</v>
      </c>
      <c r="E1940" t="s">
        <v>3617</v>
      </c>
      <c r="F1940">
        <v>4505</v>
      </c>
      <c r="G1940">
        <v>81.489999999999995</v>
      </c>
      <c r="H1940">
        <v>55</v>
      </c>
      <c r="I1940">
        <v>0</v>
      </c>
      <c r="J1940" t="s">
        <v>2293</v>
      </c>
      <c r="K1940" s="40" t="str">
        <f t="shared" si="30"/>
        <v>TERCEIRA</v>
      </c>
    </row>
    <row r="1941" spans="1:11" ht="15" customHeight="1">
      <c r="A1941">
        <v>7</v>
      </c>
      <c r="B1941">
        <v>7801</v>
      </c>
      <c r="C1941" t="s">
        <v>1994</v>
      </c>
      <c r="D1941" t="s">
        <v>3618</v>
      </c>
      <c r="E1941" t="s">
        <v>3619</v>
      </c>
      <c r="F1941">
        <v>916</v>
      </c>
      <c r="G1941">
        <v>18.97</v>
      </c>
      <c r="H1941">
        <v>48</v>
      </c>
      <c r="I1941">
        <v>0</v>
      </c>
      <c r="J1941" t="s">
        <v>2293</v>
      </c>
      <c r="K1941" s="40" t="str">
        <f t="shared" si="30"/>
        <v>TERCEIRA</v>
      </c>
    </row>
    <row r="1942" spans="1:11" ht="15" customHeight="1">
      <c r="A1942">
        <v>7</v>
      </c>
      <c r="B1942">
        <v>7801</v>
      </c>
      <c r="C1942" t="s">
        <v>1994</v>
      </c>
      <c r="D1942" t="s">
        <v>3620</v>
      </c>
      <c r="E1942" t="s">
        <v>3621</v>
      </c>
      <c r="F1942">
        <v>4056</v>
      </c>
      <c r="G1942">
        <v>83.72</v>
      </c>
      <c r="H1942">
        <v>48</v>
      </c>
      <c r="I1942">
        <v>0</v>
      </c>
      <c r="J1942" t="s">
        <v>2293</v>
      </c>
      <c r="K1942" s="40" t="str">
        <f t="shared" si="30"/>
        <v>TERCEIRA</v>
      </c>
    </row>
    <row r="1943" spans="1:11" ht="15" customHeight="1">
      <c r="A1943">
        <v>7</v>
      </c>
      <c r="B1943">
        <v>7801</v>
      </c>
      <c r="C1943" t="s">
        <v>1994</v>
      </c>
      <c r="D1943" t="s">
        <v>3622</v>
      </c>
      <c r="E1943" t="s">
        <v>3623</v>
      </c>
      <c r="F1943">
        <v>2123</v>
      </c>
      <c r="G1943">
        <v>50.97</v>
      </c>
      <c r="H1943">
        <v>42</v>
      </c>
      <c r="I1943">
        <v>0</v>
      </c>
      <c r="J1943" t="s">
        <v>2293</v>
      </c>
      <c r="K1943" s="40" t="str">
        <f t="shared" si="30"/>
        <v>TERCEIRA</v>
      </c>
    </row>
    <row r="1944" spans="1:11" ht="15" customHeight="1">
      <c r="A1944">
        <v>7</v>
      </c>
      <c r="B1944">
        <v>7801</v>
      </c>
      <c r="C1944" t="s">
        <v>1994</v>
      </c>
      <c r="D1944" t="s">
        <v>3624</v>
      </c>
      <c r="E1944" t="s">
        <v>3625</v>
      </c>
      <c r="F1944">
        <v>1271</v>
      </c>
      <c r="G1944">
        <v>35.520000000000003</v>
      </c>
      <c r="H1944">
        <v>36</v>
      </c>
      <c r="I1944">
        <v>0</v>
      </c>
      <c r="J1944" t="s">
        <v>2293</v>
      </c>
      <c r="K1944" s="40" t="str">
        <f t="shared" si="30"/>
        <v>TERCEIRA</v>
      </c>
    </row>
    <row r="1945" spans="1:11" ht="15" customHeight="1">
      <c r="A1945">
        <v>7</v>
      </c>
      <c r="B1945">
        <v>7801</v>
      </c>
      <c r="C1945" t="s">
        <v>1994</v>
      </c>
      <c r="D1945" t="s">
        <v>3626</v>
      </c>
      <c r="E1945" t="s">
        <v>3627</v>
      </c>
      <c r="F1945">
        <v>3942</v>
      </c>
      <c r="G1945">
        <v>95.55</v>
      </c>
      <c r="H1945">
        <v>41</v>
      </c>
      <c r="I1945">
        <v>0</v>
      </c>
      <c r="J1945" t="s">
        <v>2293</v>
      </c>
      <c r="K1945" s="40" t="str">
        <f t="shared" si="30"/>
        <v>TERCEIRA</v>
      </c>
    </row>
    <row r="1946" spans="1:11" ht="15" customHeight="1">
      <c r="A1946">
        <v>7</v>
      </c>
      <c r="B1946">
        <v>7801</v>
      </c>
      <c r="C1946" t="s">
        <v>1994</v>
      </c>
      <c r="D1946" t="s">
        <v>3628</v>
      </c>
      <c r="E1946" t="s">
        <v>3629</v>
      </c>
      <c r="F1946">
        <v>3236</v>
      </c>
      <c r="G1946">
        <v>89.3</v>
      </c>
      <c r="H1946">
        <v>36</v>
      </c>
      <c r="I1946">
        <v>0</v>
      </c>
      <c r="J1946" t="s">
        <v>2293</v>
      </c>
      <c r="K1946" s="40" t="str">
        <f t="shared" si="30"/>
        <v>TERCEIRA</v>
      </c>
    </row>
    <row r="1947" spans="1:11" ht="15" customHeight="1">
      <c r="A1947">
        <v>7</v>
      </c>
      <c r="B1947">
        <v>7801</v>
      </c>
      <c r="C1947" t="s">
        <v>1994</v>
      </c>
      <c r="D1947" t="s">
        <v>3630</v>
      </c>
      <c r="E1947" t="s">
        <v>3631</v>
      </c>
      <c r="F1947">
        <v>4077</v>
      </c>
      <c r="G1947">
        <v>73.45</v>
      </c>
      <c r="H1947">
        <v>56</v>
      </c>
      <c r="I1947">
        <v>0</v>
      </c>
      <c r="J1947" t="s">
        <v>2293</v>
      </c>
      <c r="K1947" s="40" t="str">
        <f t="shared" si="30"/>
        <v>TERCEIRA</v>
      </c>
    </row>
    <row r="1948" spans="1:11" ht="15" customHeight="1">
      <c r="A1948">
        <v>7</v>
      </c>
      <c r="B1948">
        <v>7801</v>
      </c>
      <c r="C1948" t="s">
        <v>1994</v>
      </c>
      <c r="D1948" t="s">
        <v>3632</v>
      </c>
      <c r="E1948" t="s">
        <v>3633</v>
      </c>
      <c r="F1948">
        <v>4637</v>
      </c>
      <c r="G1948">
        <v>107.57</v>
      </c>
      <c r="H1948">
        <v>43</v>
      </c>
      <c r="I1948">
        <v>0</v>
      </c>
      <c r="J1948" t="s">
        <v>2293</v>
      </c>
      <c r="K1948" s="40" t="str">
        <f t="shared" si="30"/>
        <v>TERCEIRA</v>
      </c>
    </row>
    <row r="1949" spans="1:11" ht="15" customHeight="1">
      <c r="A1949">
        <v>7</v>
      </c>
      <c r="B1949">
        <v>7801</v>
      </c>
      <c r="C1949" t="s">
        <v>1994</v>
      </c>
      <c r="D1949" t="s">
        <v>3634</v>
      </c>
      <c r="E1949" t="s">
        <v>3635</v>
      </c>
      <c r="F1949">
        <v>2575</v>
      </c>
      <c r="G1949">
        <v>55.7</v>
      </c>
      <c r="H1949">
        <v>46</v>
      </c>
      <c r="I1949">
        <v>0</v>
      </c>
      <c r="J1949" t="s">
        <v>2293</v>
      </c>
      <c r="K1949" s="40" t="str">
        <f t="shared" si="30"/>
        <v>TERCEIRA</v>
      </c>
    </row>
    <row r="1950" spans="1:11" ht="15" customHeight="1">
      <c r="A1950">
        <v>7</v>
      </c>
      <c r="B1950">
        <v>7801</v>
      </c>
      <c r="C1950" t="s">
        <v>1994</v>
      </c>
      <c r="D1950" t="s">
        <v>3636</v>
      </c>
      <c r="E1950" t="s">
        <v>3637</v>
      </c>
      <c r="F1950">
        <v>1774</v>
      </c>
      <c r="G1950">
        <v>74.55</v>
      </c>
      <c r="H1950">
        <v>24</v>
      </c>
      <c r="I1950">
        <v>0</v>
      </c>
      <c r="J1950" t="s">
        <v>2293</v>
      </c>
      <c r="K1950" s="40" t="str">
        <f t="shared" si="30"/>
        <v>TERCEIRA</v>
      </c>
    </row>
    <row r="1951" spans="1:11" ht="15" customHeight="1">
      <c r="A1951">
        <v>7</v>
      </c>
      <c r="B1951">
        <v>7801</v>
      </c>
      <c r="C1951" t="s">
        <v>1994</v>
      </c>
      <c r="D1951" t="s">
        <v>3638</v>
      </c>
      <c r="E1951" t="s">
        <v>3639</v>
      </c>
      <c r="F1951">
        <v>3110</v>
      </c>
      <c r="G1951">
        <v>79.34</v>
      </c>
      <c r="H1951">
        <v>39</v>
      </c>
      <c r="I1951">
        <v>0</v>
      </c>
      <c r="J1951" t="s">
        <v>2293</v>
      </c>
      <c r="K1951" s="40" t="str">
        <f t="shared" si="30"/>
        <v>TERCEIRA</v>
      </c>
    </row>
    <row r="1952" spans="1:11" ht="15" customHeight="1">
      <c r="A1952">
        <v>7</v>
      </c>
      <c r="B1952">
        <v>7801</v>
      </c>
      <c r="C1952" t="s">
        <v>1994</v>
      </c>
      <c r="D1952" t="s">
        <v>3640</v>
      </c>
      <c r="E1952" t="s">
        <v>3641</v>
      </c>
      <c r="F1952">
        <v>1150</v>
      </c>
      <c r="G1952">
        <v>38.99</v>
      </c>
      <c r="H1952">
        <v>29</v>
      </c>
      <c r="I1952">
        <v>0</v>
      </c>
      <c r="J1952" t="s">
        <v>2293</v>
      </c>
      <c r="K1952" s="40" t="str">
        <f t="shared" si="30"/>
        <v>TERCEIRA</v>
      </c>
    </row>
    <row r="1953" spans="1:11" ht="15" customHeight="1">
      <c r="A1953">
        <v>7</v>
      </c>
      <c r="B1953">
        <v>7801</v>
      </c>
      <c r="C1953" t="s">
        <v>1994</v>
      </c>
      <c r="D1953" t="s">
        <v>3642</v>
      </c>
      <c r="E1953" t="s">
        <v>3643</v>
      </c>
      <c r="F1953">
        <v>1283</v>
      </c>
      <c r="G1953">
        <v>58.78</v>
      </c>
      <c r="H1953">
        <v>22</v>
      </c>
      <c r="I1953">
        <v>0</v>
      </c>
      <c r="J1953" t="s">
        <v>2293</v>
      </c>
      <c r="K1953" s="40" t="str">
        <f t="shared" si="30"/>
        <v>TERCEIRA</v>
      </c>
    </row>
    <row r="1954" spans="1:11" ht="15" customHeight="1">
      <c r="A1954">
        <v>7</v>
      </c>
      <c r="B1954">
        <v>7801</v>
      </c>
      <c r="C1954" t="s">
        <v>1994</v>
      </c>
      <c r="D1954" t="s">
        <v>3644</v>
      </c>
      <c r="E1954" t="s">
        <v>3645</v>
      </c>
      <c r="F1954">
        <v>2200</v>
      </c>
      <c r="G1954">
        <v>52.22</v>
      </c>
      <c r="H1954">
        <v>42</v>
      </c>
      <c r="I1954">
        <v>0</v>
      </c>
      <c r="J1954" t="s">
        <v>2293</v>
      </c>
      <c r="K1954" s="40" t="str">
        <f t="shared" si="30"/>
        <v>TERCEIRA</v>
      </c>
    </row>
    <row r="1955" spans="1:11" ht="15" customHeight="1">
      <c r="A1955">
        <v>7</v>
      </c>
      <c r="B1955">
        <v>7801</v>
      </c>
      <c r="C1955" t="s">
        <v>1994</v>
      </c>
      <c r="D1955" t="s">
        <v>3646</v>
      </c>
      <c r="E1955" t="s">
        <v>3647</v>
      </c>
      <c r="F1955">
        <v>1403</v>
      </c>
      <c r="G1955">
        <v>37.020000000000003</v>
      </c>
      <c r="H1955">
        <v>38</v>
      </c>
      <c r="I1955">
        <v>0</v>
      </c>
      <c r="J1955" t="s">
        <v>2293</v>
      </c>
      <c r="K1955" s="40" t="str">
        <f t="shared" si="30"/>
        <v>TERCEIRA</v>
      </c>
    </row>
    <row r="1956" spans="1:11" ht="15" customHeight="1">
      <c r="A1956">
        <v>7</v>
      </c>
      <c r="B1956">
        <v>7801</v>
      </c>
      <c r="C1956" t="s">
        <v>1994</v>
      </c>
      <c r="D1956" t="s">
        <v>3648</v>
      </c>
      <c r="E1956" t="s">
        <v>3649</v>
      </c>
      <c r="F1956">
        <v>267</v>
      </c>
      <c r="G1956">
        <v>10.97</v>
      </c>
      <c r="H1956">
        <v>24</v>
      </c>
      <c r="I1956">
        <v>0</v>
      </c>
      <c r="J1956" t="s">
        <v>2293</v>
      </c>
      <c r="K1956" s="40" t="str">
        <f t="shared" si="30"/>
        <v>TERCEIRA</v>
      </c>
    </row>
    <row r="1957" spans="1:11" ht="15" customHeight="1">
      <c r="A1957">
        <v>7</v>
      </c>
      <c r="B1957">
        <v>7801</v>
      </c>
      <c r="C1957" t="s">
        <v>1994</v>
      </c>
      <c r="D1957" t="s">
        <v>3650</v>
      </c>
      <c r="E1957" t="s">
        <v>3651</v>
      </c>
      <c r="F1957">
        <v>465</v>
      </c>
      <c r="G1957">
        <v>12.29</v>
      </c>
      <c r="H1957">
        <v>38</v>
      </c>
      <c r="I1957">
        <v>0</v>
      </c>
      <c r="J1957" t="s">
        <v>2293</v>
      </c>
      <c r="K1957" s="40" t="str">
        <f t="shared" si="30"/>
        <v>TERCEIRA</v>
      </c>
    </row>
    <row r="1958" spans="1:11" ht="15" customHeight="1">
      <c r="A1958">
        <v>7</v>
      </c>
      <c r="B1958">
        <v>7801</v>
      </c>
      <c r="C1958" t="s">
        <v>1994</v>
      </c>
      <c r="D1958" t="s">
        <v>3652</v>
      </c>
      <c r="E1958" t="s">
        <v>3653</v>
      </c>
      <c r="F1958">
        <v>336</v>
      </c>
      <c r="G1958">
        <v>11.89</v>
      </c>
      <c r="H1958">
        <v>28</v>
      </c>
      <c r="I1958">
        <v>0</v>
      </c>
      <c r="J1958" t="s">
        <v>2293</v>
      </c>
      <c r="K1958" s="40" t="str">
        <f t="shared" si="30"/>
        <v>TERCEIRA</v>
      </c>
    </row>
    <row r="1959" spans="1:11" ht="15" customHeight="1">
      <c r="A1959">
        <v>7</v>
      </c>
      <c r="B1959">
        <v>7801</v>
      </c>
      <c r="C1959" t="s">
        <v>1994</v>
      </c>
      <c r="D1959" t="s">
        <v>3654</v>
      </c>
      <c r="E1959" t="s">
        <v>3655</v>
      </c>
      <c r="F1959">
        <v>609</v>
      </c>
      <c r="G1959">
        <v>20.59</v>
      </c>
      <c r="H1959">
        <v>30</v>
      </c>
      <c r="I1959">
        <v>0</v>
      </c>
      <c r="J1959" t="s">
        <v>2293</v>
      </c>
      <c r="K1959" s="40" t="str">
        <f t="shared" si="30"/>
        <v>TERCEIRA</v>
      </c>
    </row>
    <row r="1960" spans="1:11" ht="15" customHeight="1">
      <c r="A1960">
        <v>7</v>
      </c>
      <c r="B1960">
        <v>7801</v>
      </c>
      <c r="C1960" t="s">
        <v>1994</v>
      </c>
      <c r="D1960" t="s">
        <v>3656</v>
      </c>
      <c r="E1960" t="s">
        <v>3657</v>
      </c>
      <c r="F1960">
        <v>1476</v>
      </c>
      <c r="G1960">
        <v>26.25</v>
      </c>
      <c r="H1960">
        <v>56</v>
      </c>
      <c r="I1960">
        <v>0</v>
      </c>
      <c r="J1960" t="s">
        <v>2293</v>
      </c>
      <c r="K1960" s="40" t="str">
        <f t="shared" si="30"/>
        <v>TERCEIRA</v>
      </c>
    </row>
    <row r="1961" spans="1:11" ht="15" customHeight="1">
      <c r="A1961">
        <v>7</v>
      </c>
      <c r="B1961">
        <v>930</v>
      </c>
      <c r="C1961" t="s">
        <v>20</v>
      </c>
      <c r="D1961" t="s">
        <v>1350</v>
      </c>
      <c r="E1961" t="s">
        <v>1351</v>
      </c>
      <c r="F1961">
        <v>3587</v>
      </c>
      <c r="G1961">
        <v>139.5</v>
      </c>
      <c r="H1961">
        <v>26</v>
      </c>
      <c r="I1961">
        <v>0</v>
      </c>
      <c r="J1961" t="s">
        <v>128</v>
      </c>
      <c r="K1961" s="40" t="str">
        <f t="shared" si="30"/>
        <v>GPA</v>
      </c>
    </row>
    <row r="1962" spans="1:11" ht="15" customHeight="1">
      <c r="A1962">
        <v>7</v>
      </c>
      <c r="B1962">
        <v>930</v>
      </c>
      <c r="C1962" t="s">
        <v>22</v>
      </c>
      <c r="D1962" t="s">
        <v>1352</v>
      </c>
      <c r="E1962" t="s">
        <v>1353</v>
      </c>
      <c r="F1962">
        <v>732</v>
      </c>
      <c r="G1962">
        <v>69.44</v>
      </c>
      <c r="H1962">
        <v>11</v>
      </c>
      <c r="I1962">
        <v>0</v>
      </c>
      <c r="J1962" t="s">
        <v>128</v>
      </c>
      <c r="K1962" s="40" t="str">
        <f t="shared" si="30"/>
        <v>GPA</v>
      </c>
    </row>
    <row r="1963" spans="1:11" ht="15" customHeight="1">
      <c r="A1963">
        <v>7</v>
      </c>
      <c r="B1963">
        <v>930</v>
      </c>
      <c r="C1963" t="s">
        <v>21</v>
      </c>
      <c r="D1963" t="s">
        <v>1354</v>
      </c>
      <c r="E1963" t="s">
        <v>1355</v>
      </c>
      <c r="F1963">
        <v>349</v>
      </c>
      <c r="G1963">
        <v>34.25</v>
      </c>
      <c r="H1963">
        <v>10</v>
      </c>
      <c r="I1963">
        <v>0</v>
      </c>
      <c r="J1963" t="s">
        <v>128</v>
      </c>
      <c r="K1963" s="40" t="str">
        <f t="shared" si="30"/>
        <v>GPA</v>
      </c>
    </row>
    <row r="1964" spans="1:11" ht="15" customHeight="1">
      <c r="A1964">
        <v>7</v>
      </c>
      <c r="B1964">
        <v>930</v>
      </c>
      <c r="C1964" t="s">
        <v>20</v>
      </c>
      <c r="D1964" t="s">
        <v>1356</v>
      </c>
      <c r="E1964" t="s">
        <v>1357</v>
      </c>
      <c r="F1964">
        <v>720</v>
      </c>
      <c r="G1964">
        <v>51.9</v>
      </c>
      <c r="H1964">
        <v>14</v>
      </c>
      <c r="I1964">
        <v>0</v>
      </c>
      <c r="J1964" t="s">
        <v>128</v>
      </c>
      <c r="K1964" s="40" t="str">
        <f t="shared" si="30"/>
        <v>GPA</v>
      </c>
    </row>
    <row r="1965" spans="1:11" ht="15" customHeight="1">
      <c r="A1965">
        <v>7</v>
      </c>
      <c r="B1965">
        <v>930</v>
      </c>
      <c r="C1965" t="s">
        <v>22</v>
      </c>
      <c r="D1965" t="s">
        <v>1358</v>
      </c>
      <c r="E1965" t="s">
        <v>1359</v>
      </c>
      <c r="F1965">
        <v>2399</v>
      </c>
      <c r="G1965">
        <v>111.07</v>
      </c>
      <c r="H1965">
        <v>22</v>
      </c>
      <c r="I1965">
        <v>0</v>
      </c>
      <c r="J1965" t="s">
        <v>128</v>
      </c>
      <c r="K1965" s="40" t="str">
        <f t="shared" si="30"/>
        <v>GPA</v>
      </c>
    </row>
    <row r="1966" spans="1:11" ht="15" customHeight="1">
      <c r="A1966">
        <v>7</v>
      </c>
      <c r="B1966">
        <v>930</v>
      </c>
      <c r="C1966" t="s">
        <v>21</v>
      </c>
      <c r="D1966" t="s">
        <v>1360</v>
      </c>
      <c r="E1966" t="s">
        <v>1361</v>
      </c>
      <c r="F1966">
        <v>23</v>
      </c>
      <c r="G1966">
        <v>10.69</v>
      </c>
      <c r="H1966">
        <v>2</v>
      </c>
      <c r="I1966">
        <v>0</v>
      </c>
      <c r="J1966" t="s">
        <v>128</v>
      </c>
      <c r="K1966" s="40" t="str">
        <f t="shared" si="30"/>
        <v>GPA</v>
      </c>
    </row>
    <row r="1967" spans="1:11" ht="15" customHeight="1">
      <c r="A1967">
        <v>7</v>
      </c>
      <c r="B1967">
        <v>930</v>
      </c>
      <c r="C1967" t="s">
        <v>19</v>
      </c>
      <c r="D1967" t="s">
        <v>1362</v>
      </c>
      <c r="E1967" t="s">
        <v>1363</v>
      </c>
      <c r="F1967">
        <v>539</v>
      </c>
      <c r="G1967">
        <v>13.18</v>
      </c>
      <c r="H1967">
        <v>41</v>
      </c>
      <c r="I1967">
        <v>0</v>
      </c>
      <c r="J1967" t="s">
        <v>128</v>
      </c>
      <c r="K1967" s="40" t="str">
        <f t="shared" si="30"/>
        <v>GPA</v>
      </c>
    </row>
    <row r="1968" spans="1:11" ht="15" customHeight="1">
      <c r="A1968">
        <v>7</v>
      </c>
      <c r="B1968">
        <v>930</v>
      </c>
      <c r="C1968" t="s">
        <v>20</v>
      </c>
      <c r="D1968" t="s">
        <v>1364</v>
      </c>
      <c r="E1968" t="s">
        <v>1365</v>
      </c>
      <c r="F1968">
        <v>669</v>
      </c>
      <c r="G1968">
        <v>20.04</v>
      </c>
      <c r="H1968">
        <v>33</v>
      </c>
      <c r="I1968">
        <v>0</v>
      </c>
      <c r="J1968" t="s">
        <v>128</v>
      </c>
      <c r="K1968" s="40" t="str">
        <f t="shared" si="30"/>
        <v>GPA</v>
      </c>
    </row>
    <row r="1969" spans="1:11" ht="15" customHeight="1">
      <c r="A1969">
        <v>7</v>
      </c>
      <c r="B1969">
        <v>930</v>
      </c>
      <c r="C1969" t="s">
        <v>22</v>
      </c>
      <c r="D1969" t="s">
        <v>1366</v>
      </c>
      <c r="E1969" t="s">
        <v>1367</v>
      </c>
      <c r="F1969">
        <v>2752</v>
      </c>
      <c r="G1969">
        <v>108.7</v>
      </c>
      <c r="H1969">
        <v>25</v>
      </c>
      <c r="I1969">
        <v>0</v>
      </c>
      <c r="J1969" t="s">
        <v>128</v>
      </c>
      <c r="K1969" s="40" t="str">
        <f t="shared" si="30"/>
        <v>GPA</v>
      </c>
    </row>
    <row r="1970" spans="1:11" ht="15" customHeight="1">
      <c r="A1970">
        <v>7</v>
      </c>
      <c r="B1970">
        <v>930</v>
      </c>
      <c r="C1970" t="s">
        <v>19</v>
      </c>
      <c r="D1970" t="s">
        <v>1368</v>
      </c>
      <c r="E1970" t="s">
        <v>1369</v>
      </c>
      <c r="F1970">
        <v>17</v>
      </c>
      <c r="G1970">
        <v>0.15</v>
      </c>
      <c r="H1970">
        <v>113</v>
      </c>
      <c r="I1970">
        <v>0</v>
      </c>
      <c r="J1970" t="s">
        <v>128</v>
      </c>
      <c r="K1970" s="40" t="str">
        <f t="shared" si="30"/>
        <v>GPA</v>
      </c>
    </row>
    <row r="1971" spans="1:11" ht="15" customHeight="1">
      <c r="A1971">
        <v>7</v>
      </c>
      <c r="B1971">
        <v>930</v>
      </c>
      <c r="C1971" t="s">
        <v>20</v>
      </c>
      <c r="D1971" t="s">
        <v>1370</v>
      </c>
      <c r="E1971" t="s">
        <v>1371</v>
      </c>
      <c r="F1971">
        <v>56</v>
      </c>
      <c r="G1971">
        <v>8.85</v>
      </c>
      <c r="H1971">
        <v>6</v>
      </c>
      <c r="I1971">
        <v>0</v>
      </c>
      <c r="J1971" t="s">
        <v>128</v>
      </c>
      <c r="K1971" s="40" t="str">
        <f t="shared" si="30"/>
        <v>GPA</v>
      </c>
    </row>
    <row r="1972" spans="1:11" ht="15" customHeight="1">
      <c r="A1972">
        <v>7</v>
      </c>
      <c r="B1972">
        <v>930</v>
      </c>
      <c r="C1972" t="s">
        <v>19</v>
      </c>
      <c r="D1972" t="s">
        <v>1372</v>
      </c>
      <c r="E1972" t="s">
        <v>1373</v>
      </c>
      <c r="F1972">
        <v>15</v>
      </c>
      <c r="G1972">
        <v>0.1</v>
      </c>
      <c r="H1972">
        <v>150</v>
      </c>
      <c r="I1972">
        <v>0</v>
      </c>
      <c r="J1972" t="s">
        <v>128</v>
      </c>
      <c r="K1972" s="40" t="str">
        <f t="shared" si="30"/>
        <v>GPA</v>
      </c>
    </row>
    <row r="1973" spans="1:11" ht="15" customHeight="1">
      <c r="A1973">
        <v>7</v>
      </c>
      <c r="B1973">
        <v>930</v>
      </c>
      <c r="C1973" t="s">
        <v>20</v>
      </c>
      <c r="D1973" t="s">
        <v>1374</v>
      </c>
      <c r="E1973" t="s">
        <v>1375</v>
      </c>
      <c r="F1973">
        <v>52</v>
      </c>
      <c r="G1973">
        <v>11.39</v>
      </c>
      <c r="H1973">
        <v>5</v>
      </c>
      <c r="I1973">
        <v>0</v>
      </c>
      <c r="J1973" t="s">
        <v>128</v>
      </c>
      <c r="K1973" s="40" t="str">
        <f t="shared" si="30"/>
        <v>GPA</v>
      </c>
    </row>
    <row r="1974" spans="1:11" ht="15" customHeight="1">
      <c r="A1974">
        <v>7</v>
      </c>
      <c r="B1974">
        <v>930</v>
      </c>
      <c r="C1974" t="s">
        <v>19</v>
      </c>
      <c r="D1974" t="s">
        <v>3658</v>
      </c>
      <c r="E1974" t="s">
        <v>3659</v>
      </c>
      <c r="F1974">
        <v>1</v>
      </c>
      <c r="G1974">
        <v>6.67</v>
      </c>
      <c r="H1974">
        <v>0</v>
      </c>
      <c r="I1974">
        <v>0</v>
      </c>
      <c r="J1974" t="s">
        <v>128</v>
      </c>
      <c r="K1974" s="40" t="str">
        <f t="shared" si="30"/>
        <v>GPA</v>
      </c>
    </row>
    <row r="1975" spans="1:11" ht="15" customHeight="1">
      <c r="A1975">
        <v>7</v>
      </c>
      <c r="B1975">
        <v>930</v>
      </c>
      <c r="C1975" t="s">
        <v>20</v>
      </c>
      <c r="D1975" t="s">
        <v>1376</v>
      </c>
      <c r="E1975" t="s">
        <v>1377</v>
      </c>
      <c r="F1975">
        <v>4123</v>
      </c>
      <c r="G1975">
        <v>148.01</v>
      </c>
      <c r="H1975">
        <v>28</v>
      </c>
      <c r="I1975">
        <v>0</v>
      </c>
      <c r="J1975" t="s">
        <v>128</v>
      </c>
      <c r="K1975" s="40" t="str">
        <f t="shared" si="30"/>
        <v>GPA</v>
      </c>
    </row>
    <row r="1976" spans="1:11" ht="15" customHeight="1">
      <c r="A1976">
        <v>7</v>
      </c>
      <c r="B1976">
        <v>930</v>
      </c>
      <c r="C1976" t="s">
        <v>19</v>
      </c>
      <c r="D1976" t="s">
        <v>1378</v>
      </c>
      <c r="E1976" t="s">
        <v>1379</v>
      </c>
      <c r="F1976">
        <v>274</v>
      </c>
      <c r="G1976">
        <v>9.2899999999999991</v>
      </c>
      <c r="H1976">
        <v>29</v>
      </c>
      <c r="I1976">
        <v>0</v>
      </c>
      <c r="J1976" t="s">
        <v>128</v>
      </c>
      <c r="K1976" s="40" t="str">
        <f t="shared" si="30"/>
        <v>GPA</v>
      </c>
    </row>
    <row r="1977" spans="1:11" ht="15" customHeight="1">
      <c r="A1977">
        <v>7</v>
      </c>
      <c r="B1977">
        <v>930</v>
      </c>
      <c r="C1977" t="s">
        <v>20</v>
      </c>
      <c r="D1977" t="s">
        <v>1378</v>
      </c>
      <c r="E1977" t="s">
        <v>1379</v>
      </c>
      <c r="F1977">
        <v>362</v>
      </c>
      <c r="G1977">
        <v>19.13</v>
      </c>
      <c r="H1977">
        <v>19</v>
      </c>
      <c r="I1977">
        <v>0</v>
      </c>
      <c r="J1977" t="s">
        <v>128</v>
      </c>
      <c r="K1977" s="40" t="str">
        <f t="shared" si="30"/>
        <v>GPA</v>
      </c>
    </row>
    <row r="1978" spans="1:11" ht="15" customHeight="1">
      <c r="A1978">
        <v>7</v>
      </c>
      <c r="B1978">
        <v>930</v>
      </c>
      <c r="C1978" t="s">
        <v>19</v>
      </c>
      <c r="D1978" t="s">
        <v>1380</v>
      </c>
      <c r="E1978" t="s">
        <v>1381</v>
      </c>
      <c r="F1978">
        <v>393</v>
      </c>
      <c r="G1978">
        <v>9.7100000000000009</v>
      </c>
      <c r="H1978">
        <v>40</v>
      </c>
      <c r="I1978">
        <v>0</v>
      </c>
      <c r="J1978" t="s">
        <v>128</v>
      </c>
      <c r="K1978" s="40" t="str">
        <f t="shared" si="30"/>
        <v>GPA</v>
      </c>
    </row>
    <row r="1979" spans="1:11" ht="15" customHeight="1">
      <c r="A1979">
        <v>7</v>
      </c>
      <c r="B1979">
        <v>930</v>
      </c>
      <c r="C1979" t="s">
        <v>20</v>
      </c>
      <c r="D1979" t="s">
        <v>1382</v>
      </c>
      <c r="E1979" t="s">
        <v>1383</v>
      </c>
      <c r="F1979">
        <v>3001</v>
      </c>
      <c r="G1979">
        <v>145.97999999999999</v>
      </c>
      <c r="H1979">
        <v>21</v>
      </c>
      <c r="I1979">
        <v>0</v>
      </c>
      <c r="J1979" t="s">
        <v>128</v>
      </c>
      <c r="K1979" s="40" t="str">
        <f t="shared" si="30"/>
        <v>GPA</v>
      </c>
    </row>
    <row r="1980" spans="1:11" ht="15" customHeight="1">
      <c r="A1980">
        <v>7</v>
      </c>
      <c r="B1980">
        <v>930</v>
      </c>
      <c r="C1980" t="s">
        <v>22</v>
      </c>
      <c r="D1980" t="s">
        <v>1384</v>
      </c>
      <c r="E1980" t="s">
        <v>1385</v>
      </c>
      <c r="F1980">
        <v>1438</v>
      </c>
      <c r="G1980">
        <v>42.37</v>
      </c>
      <c r="H1980">
        <v>34</v>
      </c>
      <c r="I1980">
        <v>0</v>
      </c>
      <c r="J1980" t="s">
        <v>128</v>
      </c>
      <c r="K1980" s="40" t="str">
        <f t="shared" si="30"/>
        <v>GPA</v>
      </c>
    </row>
    <row r="1981" spans="1:11" ht="15" customHeight="1">
      <c r="A1981">
        <v>7</v>
      </c>
      <c r="B1981">
        <v>930</v>
      </c>
      <c r="C1981" t="s">
        <v>21</v>
      </c>
      <c r="D1981" t="s">
        <v>1386</v>
      </c>
      <c r="E1981" t="s">
        <v>1387</v>
      </c>
      <c r="F1981">
        <v>630</v>
      </c>
      <c r="G1981">
        <v>21.61</v>
      </c>
      <c r="H1981">
        <v>29</v>
      </c>
      <c r="I1981">
        <v>0</v>
      </c>
      <c r="J1981" t="s">
        <v>128</v>
      </c>
      <c r="K1981" s="40" t="str">
        <f t="shared" si="30"/>
        <v>GPA</v>
      </c>
    </row>
    <row r="1982" spans="1:11" ht="15" customHeight="1">
      <c r="A1982">
        <v>7</v>
      </c>
      <c r="B1982">
        <v>930</v>
      </c>
      <c r="C1982" t="s">
        <v>22</v>
      </c>
      <c r="D1982" t="s">
        <v>1388</v>
      </c>
      <c r="E1982" t="s">
        <v>1389</v>
      </c>
      <c r="F1982">
        <v>1754</v>
      </c>
      <c r="G1982">
        <v>67.52</v>
      </c>
      <c r="H1982">
        <v>26</v>
      </c>
      <c r="I1982">
        <v>0</v>
      </c>
      <c r="J1982" t="s">
        <v>128</v>
      </c>
      <c r="K1982" s="40" t="str">
        <f t="shared" si="30"/>
        <v>GPA</v>
      </c>
    </row>
    <row r="1983" spans="1:11" ht="15" customHeight="1">
      <c r="A1983">
        <v>7</v>
      </c>
      <c r="B1983">
        <v>930</v>
      </c>
      <c r="C1983" t="s">
        <v>22</v>
      </c>
      <c r="D1983" t="s">
        <v>1390</v>
      </c>
      <c r="E1983" t="s">
        <v>1391</v>
      </c>
      <c r="F1983">
        <v>382</v>
      </c>
      <c r="G1983">
        <v>33.799999999999997</v>
      </c>
      <c r="H1983">
        <v>11</v>
      </c>
      <c r="I1983">
        <v>0</v>
      </c>
      <c r="J1983" t="s">
        <v>128</v>
      </c>
      <c r="K1983" s="40" t="str">
        <f t="shared" si="30"/>
        <v>GPA</v>
      </c>
    </row>
    <row r="1984" spans="1:11" ht="15" customHeight="1">
      <c r="A1984">
        <v>7</v>
      </c>
      <c r="B1984">
        <v>930</v>
      </c>
      <c r="C1984" t="s">
        <v>20</v>
      </c>
      <c r="D1984" t="s">
        <v>1392</v>
      </c>
      <c r="E1984" t="s">
        <v>1393</v>
      </c>
      <c r="F1984">
        <v>5381</v>
      </c>
      <c r="G1984">
        <v>145.33000000000001</v>
      </c>
      <c r="H1984">
        <v>37</v>
      </c>
      <c r="I1984">
        <v>0</v>
      </c>
      <c r="J1984" t="s">
        <v>128</v>
      </c>
      <c r="K1984" s="40" t="str">
        <f t="shared" si="30"/>
        <v>GPA</v>
      </c>
    </row>
    <row r="1985" spans="1:11" ht="15" customHeight="1">
      <c r="A1985">
        <v>7</v>
      </c>
      <c r="B1985">
        <v>930</v>
      </c>
      <c r="C1985" t="s">
        <v>22</v>
      </c>
      <c r="D1985" t="s">
        <v>1394</v>
      </c>
      <c r="E1985" t="s">
        <v>1395</v>
      </c>
      <c r="F1985">
        <v>1504</v>
      </c>
      <c r="G1985">
        <v>68.400000000000006</v>
      </c>
      <c r="H1985">
        <v>22</v>
      </c>
      <c r="I1985">
        <v>0</v>
      </c>
      <c r="J1985" t="s">
        <v>128</v>
      </c>
      <c r="K1985" s="40" t="str">
        <f t="shared" si="30"/>
        <v>GPA</v>
      </c>
    </row>
    <row r="1986" spans="1:11" ht="15" customHeight="1">
      <c r="A1986">
        <v>7</v>
      </c>
      <c r="B1986">
        <v>930</v>
      </c>
      <c r="C1986" t="s">
        <v>20</v>
      </c>
      <c r="D1986" t="s">
        <v>1394</v>
      </c>
      <c r="E1986" t="s">
        <v>1395</v>
      </c>
      <c r="F1986">
        <v>19</v>
      </c>
      <c r="G1986">
        <v>0.4</v>
      </c>
      <c r="H1986">
        <v>48</v>
      </c>
      <c r="I1986">
        <v>0</v>
      </c>
      <c r="J1986" t="s">
        <v>128</v>
      </c>
      <c r="K1986" s="40" t="str">
        <f t="shared" ref="K1986:K2049" si="31">IF(J1986&lt;&gt;"",IF(OR(UPPER(J1986)="TERCEIRO",UPPER(J1986)="TERCEIRA"),"TERCEIRA",IF(UPPER(J1986)="GPA","GPA",J1986)),IF(LEFT(D1986,1)="T","TERCEIRA","GPA"))</f>
        <v>GPA</v>
      </c>
    </row>
    <row r="1987" spans="1:11" ht="15" customHeight="1">
      <c r="A1987">
        <v>7</v>
      </c>
      <c r="B1987">
        <v>930</v>
      </c>
      <c r="C1987" t="s">
        <v>21</v>
      </c>
      <c r="D1987" t="s">
        <v>1396</v>
      </c>
      <c r="E1987" t="s">
        <v>1397</v>
      </c>
      <c r="F1987">
        <v>2080</v>
      </c>
      <c r="G1987">
        <v>76.790000000000006</v>
      </c>
      <c r="H1987">
        <v>27</v>
      </c>
      <c r="I1987">
        <v>0</v>
      </c>
      <c r="J1987" t="s">
        <v>128</v>
      </c>
      <c r="K1987" s="40" t="str">
        <f t="shared" si="31"/>
        <v>GPA</v>
      </c>
    </row>
    <row r="1988" spans="1:11" ht="15" customHeight="1">
      <c r="A1988">
        <v>7</v>
      </c>
      <c r="B1988">
        <v>930</v>
      </c>
      <c r="C1988" t="s">
        <v>19</v>
      </c>
      <c r="D1988" t="s">
        <v>1398</v>
      </c>
      <c r="E1988" t="s">
        <v>1399</v>
      </c>
      <c r="F1988">
        <v>106</v>
      </c>
      <c r="G1988">
        <v>7.17</v>
      </c>
      <c r="H1988">
        <v>15</v>
      </c>
      <c r="I1988">
        <v>0</v>
      </c>
      <c r="J1988" t="s">
        <v>128</v>
      </c>
      <c r="K1988" s="40" t="str">
        <f t="shared" si="31"/>
        <v>GPA</v>
      </c>
    </row>
    <row r="1989" spans="1:11" ht="15" customHeight="1">
      <c r="A1989">
        <v>7</v>
      </c>
      <c r="B1989">
        <v>930</v>
      </c>
      <c r="C1989" t="s">
        <v>22</v>
      </c>
      <c r="D1989" t="s">
        <v>1400</v>
      </c>
      <c r="E1989" t="s">
        <v>1401</v>
      </c>
      <c r="F1989">
        <v>1663</v>
      </c>
      <c r="G1989">
        <v>40.18</v>
      </c>
      <c r="H1989">
        <v>41</v>
      </c>
      <c r="I1989">
        <v>0</v>
      </c>
      <c r="J1989" t="s">
        <v>128</v>
      </c>
      <c r="K1989" s="40" t="str">
        <f t="shared" si="31"/>
        <v>GPA</v>
      </c>
    </row>
    <row r="1990" spans="1:11" ht="15" customHeight="1">
      <c r="A1990">
        <v>7</v>
      </c>
      <c r="B1990">
        <v>930</v>
      </c>
      <c r="C1990" t="s">
        <v>1994</v>
      </c>
      <c r="D1990" t="s">
        <v>1400</v>
      </c>
      <c r="E1990" t="s">
        <v>1401</v>
      </c>
      <c r="F1990">
        <v>400</v>
      </c>
      <c r="G1990">
        <v>0.65</v>
      </c>
      <c r="H1990">
        <v>615</v>
      </c>
      <c r="I1990">
        <v>0</v>
      </c>
      <c r="J1990" t="s">
        <v>128</v>
      </c>
      <c r="K1990" s="40" t="str">
        <f t="shared" si="31"/>
        <v>GPA</v>
      </c>
    </row>
    <row r="1991" spans="1:11" ht="15" customHeight="1">
      <c r="A1991">
        <v>7</v>
      </c>
      <c r="B1991">
        <v>930</v>
      </c>
      <c r="C1991" t="s">
        <v>22</v>
      </c>
      <c r="D1991" t="s">
        <v>1402</v>
      </c>
      <c r="E1991" t="s">
        <v>1403</v>
      </c>
      <c r="F1991">
        <v>1580</v>
      </c>
      <c r="G1991">
        <v>55.89</v>
      </c>
      <c r="H1991">
        <v>28</v>
      </c>
      <c r="I1991">
        <v>0</v>
      </c>
      <c r="J1991" t="s">
        <v>128</v>
      </c>
      <c r="K1991" s="40" t="str">
        <f t="shared" si="31"/>
        <v>GPA</v>
      </c>
    </row>
    <row r="1992" spans="1:11" ht="15" customHeight="1">
      <c r="A1992">
        <v>7</v>
      </c>
      <c r="B1992">
        <v>930</v>
      </c>
      <c r="C1992" t="s">
        <v>19</v>
      </c>
      <c r="D1992" t="s">
        <v>1404</v>
      </c>
      <c r="E1992" t="s">
        <v>1405</v>
      </c>
      <c r="F1992">
        <v>160</v>
      </c>
      <c r="G1992">
        <v>3.41</v>
      </c>
      <c r="H1992">
        <v>47</v>
      </c>
      <c r="I1992">
        <v>0</v>
      </c>
      <c r="J1992" t="s">
        <v>128</v>
      </c>
      <c r="K1992" s="40" t="str">
        <f t="shared" si="31"/>
        <v>GPA</v>
      </c>
    </row>
    <row r="1993" spans="1:11" ht="15" customHeight="1">
      <c r="A1993">
        <v>7</v>
      </c>
      <c r="B1993">
        <v>930</v>
      </c>
      <c r="C1993" t="s">
        <v>21</v>
      </c>
      <c r="D1993" t="s">
        <v>1406</v>
      </c>
      <c r="E1993" t="s">
        <v>1407</v>
      </c>
      <c r="F1993">
        <v>35</v>
      </c>
      <c r="G1993">
        <v>1.37</v>
      </c>
      <c r="H1993">
        <v>26</v>
      </c>
      <c r="I1993">
        <v>0</v>
      </c>
      <c r="J1993" t="s">
        <v>128</v>
      </c>
      <c r="K1993" s="40" t="str">
        <f t="shared" si="31"/>
        <v>GPA</v>
      </c>
    </row>
    <row r="1994" spans="1:11" ht="15" customHeight="1">
      <c r="A1994">
        <v>7</v>
      </c>
      <c r="B1994">
        <v>930</v>
      </c>
      <c r="C1994" t="s">
        <v>20</v>
      </c>
      <c r="D1994" t="s">
        <v>1406</v>
      </c>
      <c r="E1994" t="s">
        <v>1407</v>
      </c>
      <c r="F1994">
        <v>3237</v>
      </c>
      <c r="G1994">
        <v>128.91999999999999</v>
      </c>
      <c r="H1994">
        <v>25</v>
      </c>
      <c r="I1994">
        <v>0</v>
      </c>
      <c r="J1994" t="s">
        <v>128</v>
      </c>
      <c r="K1994" s="40" t="str">
        <f t="shared" si="31"/>
        <v>GPA</v>
      </c>
    </row>
    <row r="1995" spans="1:11" ht="15" customHeight="1">
      <c r="A1995">
        <v>7</v>
      </c>
      <c r="B1995">
        <v>930</v>
      </c>
      <c r="C1995" t="s">
        <v>22</v>
      </c>
      <c r="D1995" t="s">
        <v>1408</v>
      </c>
      <c r="E1995" t="s">
        <v>1409</v>
      </c>
      <c r="F1995">
        <v>467</v>
      </c>
      <c r="G1995">
        <v>25.79</v>
      </c>
      <c r="H1995">
        <v>18</v>
      </c>
      <c r="I1995">
        <v>0</v>
      </c>
      <c r="J1995" t="s">
        <v>128</v>
      </c>
      <c r="K1995" s="40" t="str">
        <f t="shared" si="31"/>
        <v>GPA</v>
      </c>
    </row>
    <row r="1996" spans="1:11" ht="15" customHeight="1">
      <c r="A1996">
        <v>7</v>
      </c>
      <c r="B1996">
        <v>930</v>
      </c>
      <c r="C1996" t="s">
        <v>20</v>
      </c>
      <c r="D1996" t="s">
        <v>1410</v>
      </c>
      <c r="E1996" t="s">
        <v>1411</v>
      </c>
      <c r="F1996">
        <v>2762</v>
      </c>
      <c r="G1996">
        <v>85.52</v>
      </c>
      <c r="H1996">
        <v>32</v>
      </c>
      <c r="I1996">
        <v>0</v>
      </c>
      <c r="J1996" t="s">
        <v>128</v>
      </c>
      <c r="K1996" s="40" t="str">
        <f t="shared" si="31"/>
        <v>GPA</v>
      </c>
    </row>
    <row r="1997" spans="1:11" ht="15" customHeight="1">
      <c r="A1997">
        <v>7</v>
      </c>
      <c r="B1997">
        <v>930</v>
      </c>
      <c r="C1997" t="s">
        <v>22</v>
      </c>
      <c r="D1997" t="s">
        <v>1412</v>
      </c>
      <c r="E1997" t="s">
        <v>1413</v>
      </c>
      <c r="F1997">
        <v>39</v>
      </c>
      <c r="G1997">
        <v>4.5999999999999996</v>
      </c>
      <c r="H1997">
        <v>8</v>
      </c>
      <c r="I1997">
        <v>0</v>
      </c>
      <c r="J1997" t="s">
        <v>128</v>
      </c>
      <c r="K1997" s="40" t="str">
        <f t="shared" si="31"/>
        <v>GPA</v>
      </c>
    </row>
    <row r="1998" spans="1:11" ht="15" customHeight="1">
      <c r="A1998">
        <v>7</v>
      </c>
      <c r="B1998">
        <v>930</v>
      </c>
      <c r="C1998" t="s">
        <v>19</v>
      </c>
      <c r="D1998" t="s">
        <v>1414</v>
      </c>
      <c r="E1998" t="s">
        <v>1415</v>
      </c>
      <c r="F1998">
        <v>431</v>
      </c>
      <c r="G1998">
        <v>23.55</v>
      </c>
      <c r="H1998">
        <v>18</v>
      </c>
      <c r="I1998">
        <v>0</v>
      </c>
      <c r="J1998" t="s">
        <v>128</v>
      </c>
      <c r="K1998" s="40" t="str">
        <f t="shared" si="31"/>
        <v>GPA</v>
      </c>
    </row>
    <row r="1999" spans="1:11" ht="15" customHeight="1">
      <c r="A1999">
        <v>7</v>
      </c>
      <c r="B1999">
        <v>930</v>
      </c>
      <c r="C1999" t="s">
        <v>22</v>
      </c>
      <c r="D1999" t="s">
        <v>1416</v>
      </c>
      <c r="E1999" t="s">
        <v>1417</v>
      </c>
      <c r="F1999">
        <v>864</v>
      </c>
      <c r="G1999">
        <v>90.61</v>
      </c>
      <c r="H1999">
        <v>10</v>
      </c>
      <c r="I1999">
        <v>0</v>
      </c>
      <c r="J1999" t="s">
        <v>128</v>
      </c>
      <c r="K1999" s="40" t="str">
        <f t="shared" si="31"/>
        <v>GPA</v>
      </c>
    </row>
    <row r="2000" spans="1:11" ht="15" customHeight="1">
      <c r="A2000">
        <v>7</v>
      </c>
      <c r="B2000">
        <v>930</v>
      </c>
      <c r="C2000" t="s">
        <v>19</v>
      </c>
      <c r="D2000" t="s">
        <v>1418</v>
      </c>
      <c r="E2000" t="s">
        <v>1419</v>
      </c>
      <c r="F2000">
        <v>423</v>
      </c>
      <c r="G2000">
        <v>22.22</v>
      </c>
      <c r="H2000">
        <v>19</v>
      </c>
      <c r="I2000">
        <v>0</v>
      </c>
      <c r="J2000" t="s">
        <v>128</v>
      </c>
      <c r="K2000" s="40" t="str">
        <f t="shared" si="31"/>
        <v>GPA</v>
      </c>
    </row>
    <row r="2001" spans="1:11" ht="15" customHeight="1">
      <c r="A2001">
        <v>7</v>
      </c>
      <c r="B2001">
        <v>930</v>
      </c>
      <c r="C2001" t="s">
        <v>20</v>
      </c>
      <c r="D2001" t="s">
        <v>1420</v>
      </c>
      <c r="E2001" t="s">
        <v>1421</v>
      </c>
      <c r="F2001">
        <v>434</v>
      </c>
      <c r="G2001">
        <v>52.08</v>
      </c>
      <c r="H2001">
        <v>8</v>
      </c>
      <c r="I2001">
        <v>0</v>
      </c>
      <c r="J2001" t="s">
        <v>128</v>
      </c>
      <c r="K2001" s="40" t="str">
        <f t="shared" si="31"/>
        <v>GPA</v>
      </c>
    </row>
    <row r="2002" spans="1:11" ht="15" customHeight="1">
      <c r="A2002">
        <v>7</v>
      </c>
      <c r="B2002">
        <v>930</v>
      </c>
      <c r="C2002" t="s">
        <v>22</v>
      </c>
      <c r="D2002" t="s">
        <v>1422</v>
      </c>
      <c r="E2002" t="s">
        <v>1423</v>
      </c>
      <c r="F2002">
        <v>3339</v>
      </c>
      <c r="G2002">
        <v>19</v>
      </c>
      <c r="H2002">
        <v>176</v>
      </c>
      <c r="I2002">
        <v>0</v>
      </c>
      <c r="J2002" t="s">
        <v>128</v>
      </c>
      <c r="K2002" s="40" t="str">
        <f t="shared" si="31"/>
        <v>GPA</v>
      </c>
    </row>
    <row r="2003" spans="1:11" ht="15" customHeight="1">
      <c r="A2003">
        <v>7</v>
      </c>
      <c r="B2003">
        <v>930</v>
      </c>
      <c r="C2003" t="s">
        <v>20</v>
      </c>
      <c r="D2003" t="s">
        <v>1424</v>
      </c>
      <c r="E2003" t="s">
        <v>1425</v>
      </c>
      <c r="F2003">
        <v>3635</v>
      </c>
      <c r="G2003">
        <v>146.32</v>
      </c>
      <c r="H2003">
        <v>25</v>
      </c>
      <c r="I2003">
        <v>0</v>
      </c>
      <c r="J2003" t="s">
        <v>128</v>
      </c>
      <c r="K2003" s="40" t="str">
        <f t="shared" si="31"/>
        <v>GPA</v>
      </c>
    </row>
    <row r="2004" spans="1:11" ht="15" customHeight="1">
      <c r="A2004">
        <v>7</v>
      </c>
      <c r="B2004">
        <v>930</v>
      </c>
      <c r="C2004" t="s">
        <v>19</v>
      </c>
      <c r="D2004" t="s">
        <v>1426</v>
      </c>
      <c r="E2004" t="s">
        <v>1427</v>
      </c>
      <c r="F2004">
        <v>31</v>
      </c>
      <c r="G2004">
        <v>0.3</v>
      </c>
      <c r="H2004">
        <v>103</v>
      </c>
      <c r="I2004">
        <v>0</v>
      </c>
      <c r="J2004" t="s">
        <v>128</v>
      </c>
      <c r="K2004" s="40" t="str">
        <f t="shared" si="31"/>
        <v>GPA</v>
      </c>
    </row>
    <row r="2005" spans="1:11" ht="15" customHeight="1">
      <c r="A2005">
        <v>7</v>
      </c>
      <c r="B2005">
        <v>930</v>
      </c>
      <c r="C2005" t="s">
        <v>21</v>
      </c>
      <c r="D2005" t="s">
        <v>1426</v>
      </c>
      <c r="E2005" t="s">
        <v>1427</v>
      </c>
      <c r="F2005">
        <v>133</v>
      </c>
      <c r="G2005">
        <v>15.69</v>
      </c>
      <c r="H2005">
        <v>8</v>
      </c>
      <c r="I2005">
        <v>0</v>
      </c>
      <c r="J2005" t="s">
        <v>128</v>
      </c>
      <c r="K2005" s="40" t="str">
        <f t="shared" si="31"/>
        <v>GPA</v>
      </c>
    </row>
    <row r="2006" spans="1:11" ht="15" customHeight="1">
      <c r="A2006">
        <v>7</v>
      </c>
      <c r="B2006">
        <v>930</v>
      </c>
      <c r="C2006" t="s">
        <v>20</v>
      </c>
      <c r="D2006" t="s">
        <v>1426</v>
      </c>
      <c r="E2006" t="s">
        <v>1427</v>
      </c>
      <c r="F2006">
        <v>1196</v>
      </c>
      <c r="G2006">
        <v>77.47</v>
      </c>
      <c r="H2006">
        <v>15</v>
      </c>
      <c r="I2006">
        <v>0</v>
      </c>
      <c r="J2006" t="s">
        <v>128</v>
      </c>
      <c r="K2006" s="40" t="str">
        <f t="shared" si="31"/>
        <v>GPA</v>
      </c>
    </row>
    <row r="2007" spans="1:11" ht="15" customHeight="1">
      <c r="A2007">
        <v>7</v>
      </c>
      <c r="B2007">
        <v>930</v>
      </c>
      <c r="C2007" t="s">
        <v>20</v>
      </c>
      <c r="D2007" t="s">
        <v>1428</v>
      </c>
      <c r="E2007" t="s">
        <v>1429</v>
      </c>
      <c r="F2007">
        <v>2204</v>
      </c>
      <c r="G2007">
        <v>127.4</v>
      </c>
      <c r="H2007">
        <v>17</v>
      </c>
      <c r="I2007">
        <v>0</v>
      </c>
      <c r="J2007" t="s">
        <v>128</v>
      </c>
      <c r="K2007" s="40" t="str">
        <f t="shared" si="31"/>
        <v>GPA</v>
      </c>
    </row>
    <row r="2008" spans="1:11" ht="15" customHeight="1">
      <c r="A2008">
        <v>7</v>
      </c>
      <c r="B2008">
        <v>930</v>
      </c>
      <c r="C2008" t="s">
        <v>1994</v>
      </c>
      <c r="D2008" t="s">
        <v>3660</v>
      </c>
      <c r="E2008" t="s">
        <v>3661</v>
      </c>
      <c r="F2008">
        <v>76</v>
      </c>
      <c r="G2008">
        <v>3.28</v>
      </c>
      <c r="H2008">
        <v>23</v>
      </c>
      <c r="I2008">
        <v>0</v>
      </c>
      <c r="J2008" t="s">
        <v>128</v>
      </c>
      <c r="K2008" s="40" t="str">
        <f t="shared" si="31"/>
        <v>GPA</v>
      </c>
    </row>
    <row r="2009" spans="1:11" ht="15" customHeight="1">
      <c r="A2009">
        <v>7</v>
      </c>
      <c r="B2009">
        <v>930</v>
      </c>
      <c r="C2009" t="s">
        <v>20</v>
      </c>
      <c r="D2009" t="s">
        <v>1430</v>
      </c>
      <c r="E2009" t="s">
        <v>1431</v>
      </c>
      <c r="F2009">
        <v>20</v>
      </c>
      <c r="G2009">
        <v>6.67</v>
      </c>
      <c r="H2009">
        <v>3</v>
      </c>
      <c r="I2009">
        <v>0</v>
      </c>
      <c r="J2009" t="s">
        <v>128</v>
      </c>
      <c r="K2009" s="40" t="str">
        <f t="shared" si="31"/>
        <v>GPA</v>
      </c>
    </row>
    <row r="2010" spans="1:11" ht="15" customHeight="1">
      <c r="A2010">
        <v>7</v>
      </c>
      <c r="B2010">
        <v>930</v>
      </c>
      <c r="C2010" t="s">
        <v>19</v>
      </c>
      <c r="D2010" t="s">
        <v>1432</v>
      </c>
      <c r="E2010" t="s">
        <v>1433</v>
      </c>
      <c r="F2010">
        <v>32</v>
      </c>
      <c r="G2010">
        <v>1.93</v>
      </c>
      <c r="H2010">
        <v>17</v>
      </c>
      <c r="I2010">
        <v>0</v>
      </c>
      <c r="J2010" t="s">
        <v>128</v>
      </c>
      <c r="K2010" s="40" t="str">
        <f t="shared" si="31"/>
        <v>GPA</v>
      </c>
    </row>
    <row r="2011" spans="1:11" ht="15" customHeight="1">
      <c r="A2011">
        <v>7</v>
      </c>
      <c r="B2011">
        <v>930</v>
      </c>
      <c r="C2011" t="s">
        <v>21</v>
      </c>
      <c r="D2011" t="s">
        <v>1432</v>
      </c>
      <c r="E2011" t="s">
        <v>1433</v>
      </c>
      <c r="F2011">
        <v>1461</v>
      </c>
      <c r="G2011">
        <v>36.1</v>
      </c>
      <c r="H2011">
        <v>40</v>
      </c>
      <c r="I2011">
        <v>0</v>
      </c>
      <c r="J2011" t="s">
        <v>128</v>
      </c>
      <c r="K2011" s="40" t="str">
        <f t="shared" si="31"/>
        <v>GPA</v>
      </c>
    </row>
    <row r="2012" spans="1:11" ht="15" customHeight="1">
      <c r="A2012">
        <v>7</v>
      </c>
      <c r="B2012">
        <v>930</v>
      </c>
      <c r="C2012" t="s">
        <v>19</v>
      </c>
      <c r="D2012" t="s">
        <v>1434</v>
      </c>
      <c r="E2012" t="s">
        <v>1435</v>
      </c>
      <c r="F2012">
        <v>130</v>
      </c>
      <c r="G2012">
        <v>12.2</v>
      </c>
      <c r="H2012">
        <v>11</v>
      </c>
      <c r="I2012">
        <v>0</v>
      </c>
      <c r="J2012" t="s">
        <v>128</v>
      </c>
      <c r="K2012" s="40" t="str">
        <f t="shared" si="31"/>
        <v>GPA</v>
      </c>
    </row>
    <row r="2013" spans="1:11" ht="15" customHeight="1">
      <c r="A2013">
        <v>7</v>
      </c>
      <c r="B2013">
        <v>930</v>
      </c>
      <c r="C2013" t="s">
        <v>21</v>
      </c>
      <c r="D2013" t="s">
        <v>1434</v>
      </c>
      <c r="E2013" t="s">
        <v>1435</v>
      </c>
      <c r="F2013">
        <v>67</v>
      </c>
      <c r="G2013">
        <v>3.73</v>
      </c>
      <c r="H2013">
        <v>18</v>
      </c>
      <c r="I2013">
        <v>0</v>
      </c>
      <c r="J2013" t="s">
        <v>128</v>
      </c>
      <c r="K2013" s="40" t="str">
        <f t="shared" si="31"/>
        <v>GPA</v>
      </c>
    </row>
    <row r="2014" spans="1:11" ht="15" customHeight="1">
      <c r="A2014">
        <v>7</v>
      </c>
      <c r="B2014">
        <v>930</v>
      </c>
      <c r="C2014" t="s">
        <v>19</v>
      </c>
      <c r="D2014" t="s">
        <v>1436</v>
      </c>
      <c r="E2014" t="s">
        <v>1437</v>
      </c>
      <c r="F2014">
        <v>112</v>
      </c>
      <c r="G2014">
        <v>7.8</v>
      </c>
      <c r="H2014">
        <v>14</v>
      </c>
      <c r="I2014">
        <v>0</v>
      </c>
      <c r="J2014" t="s">
        <v>128</v>
      </c>
      <c r="K2014" s="40" t="str">
        <f t="shared" si="31"/>
        <v>GPA</v>
      </c>
    </row>
    <row r="2015" spans="1:11" ht="15" customHeight="1">
      <c r="A2015">
        <v>7</v>
      </c>
      <c r="B2015">
        <v>930</v>
      </c>
      <c r="C2015" t="s">
        <v>22</v>
      </c>
      <c r="D2015" t="s">
        <v>1438</v>
      </c>
      <c r="E2015" t="s">
        <v>1439</v>
      </c>
      <c r="F2015">
        <v>1343</v>
      </c>
      <c r="G2015">
        <v>35.840000000000003</v>
      </c>
      <c r="H2015">
        <v>37</v>
      </c>
      <c r="I2015">
        <v>0</v>
      </c>
      <c r="J2015" t="s">
        <v>128</v>
      </c>
      <c r="K2015" s="40" t="str">
        <f t="shared" si="31"/>
        <v>GPA</v>
      </c>
    </row>
    <row r="2016" spans="1:11" ht="15" customHeight="1">
      <c r="A2016">
        <v>7</v>
      </c>
      <c r="B2016">
        <v>930</v>
      </c>
      <c r="C2016" t="s">
        <v>21</v>
      </c>
      <c r="D2016" t="s">
        <v>1440</v>
      </c>
      <c r="E2016" t="s">
        <v>1441</v>
      </c>
      <c r="F2016">
        <v>110</v>
      </c>
      <c r="G2016">
        <v>4.6500000000000004</v>
      </c>
      <c r="H2016">
        <v>24</v>
      </c>
      <c r="I2016">
        <v>0</v>
      </c>
      <c r="J2016" t="s">
        <v>128</v>
      </c>
      <c r="K2016" s="40" t="str">
        <f t="shared" si="31"/>
        <v>GPA</v>
      </c>
    </row>
    <row r="2017" spans="1:11" ht="15" customHeight="1">
      <c r="A2017">
        <v>7</v>
      </c>
      <c r="B2017">
        <v>930</v>
      </c>
      <c r="C2017" t="s">
        <v>19</v>
      </c>
      <c r="D2017" t="s">
        <v>1442</v>
      </c>
      <c r="E2017" t="s">
        <v>1443</v>
      </c>
      <c r="F2017">
        <v>31</v>
      </c>
      <c r="G2017">
        <v>10.84</v>
      </c>
      <c r="H2017">
        <v>3</v>
      </c>
      <c r="I2017">
        <v>0</v>
      </c>
      <c r="J2017" t="s">
        <v>128</v>
      </c>
      <c r="K2017" s="40" t="str">
        <f t="shared" si="31"/>
        <v>GPA</v>
      </c>
    </row>
    <row r="2018" spans="1:11" ht="15" customHeight="1">
      <c r="A2018">
        <v>7</v>
      </c>
      <c r="B2018">
        <v>930</v>
      </c>
      <c r="C2018" t="s">
        <v>22</v>
      </c>
      <c r="D2018" t="s">
        <v>1444</v>
      </c>
      <c r="E2018" t="s">
        <v>1445</v>
      </c>
      <c r="F2018">
        <v>1134</v>
      </c>
      <c r="G2018">
        <v>32.96</v>
      </c>
      <c r="H2018">
        <v>34</v>
      </c>
      <c r="I2018">
        <v>0</v>
      </c>
      <c r="J2018" t="s">
        <v>128</v>
      </c>
      <c r="K2018" s="40" t="str">
        <f t="shared" si="31"/>
        <v>GPA</v>
      </c>
    </row>
    <row r="2019" spans="1:11" ht="15" customHeight="1">
      <c r="A2019">
        <v>7</v>
      </c>
      <c r="B2019">
        <v>930</v>
      </c>
      <c r="C2019" t="s">
        <v>19</v>
      </c>
      <c r="D2019" t="s">
        <v>1446</v>
      </c>
      <c r="E2019" t="s">
        <v>1447</v>
      </c>
      <c r="F2019">
        <v>921</v>
      </c>
      <c r="G2019">
        <v>50.95</v>
      </c>
      <c r="H2019">
        <v>18</v>
      </c>
      <c r="I2019">
        <v>0</v>
      </c>
      <c r="J2019" t="s">
        <v>128</v>
      </c>
      <c r="K2019" s="40" t="str">
        <f t="shared" si="31"/>
        <v>GPA</v>
      </c>
    </row>
    <row r="2020" spans="1:11" ht="15" customHeight="1">
      <c r="A2020">
        <v>7</v>
      </c>
      <c r="B2020">
        <v>930</v>
      </c>
      <c r="C2020" t="s">
        <v>22</v>
      </c>
      <c r="D2020" t="s">
        <v>1448</v>
      </c>
      <c r="E2020" t="s">
        <v>1449</v>
      </c>
      <c r="F2020">
        <v>141</v>
      </c>
      <c r="G2020">
        <v>7.67</v>
      </c>
      <c r="H2020">
        <v>18</v>
      </c>
      <c r="I2020">
        <v>0</v>
      </c>
      <c r="J2020" t="s">
        <v>128</v>
      </c>
      <c r="K2020" s="40" t="str">
        <f t="shared" si="31"/>
        <v>GPA</v>
      </c>
    </row>
    <row r="2021" spans="1:11" ht="15" customHeight="1">
      <c r="A2021">
        <v>7</v>
      </c>
      <c r="B2021">
        <v>930</v>
      </c>
      <c r="C2021" t="s">
        <v>19</v>
      </c>
      <c r="D2021" t="s">
        <v>1450</v>
      </c>
      <c r="E2021" t="s">
        <v>1451</v>
      </c>
      <c r="F2021">
        <v>521</v>
      </c>
      <c r="G2021">
        <v>38.840000000000003</v>
      </c>
      <c r="H2021">
        <v>13</v>
      </c>
      <c r="I2021">
        <v>0</v>
      </c>
      <c r="J2021" t="s">
        <v>128</v>
      </c>
      <c r="K2021" s="40" t="str">
        <f t="shared" si="31"/>
        <v>GPA</v>
      </c>
    </row>
    <row r="2022" spans="1:11" ht="15" customHeight="1">
      <c r="A2022">
        <v>7</v>
      </c>
      <c r="B2022">
        <v>930</v>
      </c>
      <c r="C2022" t="s">
        <v>21</v>
      </c>
      <c r="D2022" t="s">
        <v>1450</v>
      </c>
      <c r="E2022" t="s">
        <v>1451</v>
      </c>
      <c r="F2022">
        <v>199</v>
      </c>
      <c r="G2022">
        <v>11.61</v>
      </c>
      <c r="H2022">
        <v>17</v>
      </c>
      <c r="I2022">
        <v>0</v>
      </c>
      <c r="J2022" t="s">
        <v>128</v>
      </c>
      <c r="K2022" s="40" t="str">
        <f t="shared" si="31"/>
        <v>GPA</v>
      </c>
    </row>
    <row r="2023" spans="1:11" ht="15" customHeight="1">
      <c r="A2023">
        <v>7</v>
      </c>
      <c r="B2023">
        <v>930</v>
      </c>
      <c r="C2023" t="s">
        <v>22</v>
      </c>
      <c r="D2023" t="s">
        <v>1452</v>
      </c>
      <c r="E2023" t="s">
        <v>1453</v>
      </c>
      <c r="F2023">
        <v>1118</v>
      </c>
      <c r="G2023">
        <v>53.93</v>
      </c>
      <c r="H2023">
        <v>21</v>
      </c>
      <c r="I2023">
        <v>0</v>
      </c>
      <c r="J2023" t="s">
        <v>128</v>
      </c>
      <c r="K2023" s="40" t="str">
        <f t="shared" si="31"/>
        <v>GPA</v>
      </c>
    </row>
    <row r="2024" spans="1:11" ht="15" customHeight="1">
      <c r="A2024">
        <v>7</v>
      </c>
      <c r="B2024">
        <v>930</v>
      </c>
      <c r="C2024" t="s">
        <v>22</v>
      </c>
      <c r="D2024" t="s">
        <v>1454</v>
      </c>
      <c r="E2024" t="s">
        <v>1455</v>
      </c>
      <c r="F2024">
        <v>1483</v>
      </c>
      <c r="G2024">
        <v>29.59</v>
      </c>
      <c r="H2024">
        <v>50</v>
      </c>
      <c r="I2024">
        <v>0</v>
      </c>
      <c r="J2024" t="s">
        <v>128</v>
      </c>
      <c r="K2024" s="40" t="str">
        <f t="shared" si="31"/>
        <v>GPA</v>
      </c>
    </row>
    <row r="2025" spans="1:11" ht="15" customHeight="1">
      <c r="A2025">
        <v>7</v>
      </c>
      <c r="B2025">
        <v>930</v>
      </c>
      <c r="C2025" t="s">
        <v>21</v>
      </c>
      <c r="D2025" t="s">
        <v>1456</v>
      </c>
      <c r="E2025" t="s">
        <v>1457</v>
      </c>
      <c r="F2025">
        <v>5</v>
      </c>
      <c r="G2025">
        <v>1.2</v>
      </c>
      <c r="H2025">
        <v>4</v>
      </c>
      <c r="I2025">
        <v>0</v>
      </c>
      <c r="J2025" t="s">
        <v>128</v>
      </c>
      <c r="K2025" s="40" t="str">
        <f t="shared" si="31"/>
        <v>GPA</v>
      </c>
    </row>
    <row r="2026" spans="1:11" ht="15" customHeight="1">
      <c r="A2026">
        <v>7</v>
      </c>
      <c r="B2026">
        <v>930</v>
      </c>
      <c r="C2026" t="s">
        <v>20</v>
      </c>
      <c r="D2026" t="s">
        <v>1456</v>
      </c>
      <c r="E2026" t="s">
        <v>1457</v>
      </c>
      <c r="F2026">
        <v>6</v>
      </c>
      <c r="G2026">
        <v>7.51</v>
      </c>
      <c r="H2026">
        <v>1</v>
      </c>
      <c r="I2026">
        <v>0</v>
      </c>
      <c r="J2026" t="s">
        <v>128</v>
      </c>
      <c r="K2026" s="40" t="str">
        <f t="shared" si="31"/>
        <v>GPA</v>
      </c>
    </row>
    <row r="2027" spans="1:11" ht="15" customHeight="1">
      <c r="A2027">
        <v>7</v>
      </c>
      <c r="B2027">
        <v>930</v>
      </c>
      <c r="C2027" t="s">
        <v>20</v>
      </c>
      <c r="D2027" t="s">
        <v>1458</v>
      </c>
      <c r="E2027" t="s">
        <v>1459</v>
      </c>
      <c r="F2027">
        <v>3337</v>
      </c>
      <c r="G2027">
        <v>136.47999999999999</v>
      </c>
      <c r="H2027">
        <v>24</v>
      </c>
      <c r="I2027">
        <v>0</v>
      </c>
      <c r="J2027" t="s">
        <v>128</v>
      </c>
      <c r="K2027" s="40" t="str">
        <f t="shared" si="31"/>
        <v>GPA</v>
      </c>
    </row>
    <row r="2028" spans="1:11" ht="15" customHeight="1">
      <c r="A2028">
        <v>7</v>
      </c>
      <c r="B2028">
        <v>930</v>
      </c>
      <c r="C2028" t="s">
        <v>19</v>
      </c>
      <c r="D2028" t="s">
        <v>1460</v>
      </c>
      <c r="E2028" t="s">
        <v>1461</v>
      </c>
      <c r="F2028">
        <v>19</v>
      </c>
      <c r="G2028">
        <v>0.15</v>
      </c>
      <c r="H2028">
        <v>127</v>
      </c>
      <c r="I2028">
        <v>0</v>
      </c>
      <c r="J2028" t="s">
        <v>128</v>
      </c>
      <c r="K2028" s="40" t="str">
        <f t="shared" si="31"/>
        <v>GPA</v>
      </c>
    </row>
    <row r="2029" spans="1:11" ht="15" customHeight="1">
      <c r="A2029">
        <v>7</v>
      </c>
      <c r="B2029">
        <v>930</v>
      </c>
      <c r="C2029" t="s">
        <v>21</v>
      </c>
      <c r="D2029" t="s">
        <v>1460</v>
      </c>
      <c r="E2029" t="s">
        <v>1461</v>
      </c>
      <c r="F2029">
        <v>70</v>
      </c>
      <c r="G2029">
        <v>6.9</v>
      </c>
      <c r="H2029">
        <v>10</v>
      </c>
      <c r="I2029">
        <v>0</v>
      </c>
      <c r="J2029" t="s">
        <v>128</v>
      </c>
      <c r="K2029" s="40" t="str">
        <f t="shared" si="31"/>
        <v>GPA</v>
      </c>
    </row>
    <row r="2030" spans="1:11" ht="15" customHeight="1">
      <c r="A2030">
        <v>7</v>
      </c>
      <c r="B2030">
        <v>930</v>
      </c>
      <c r="C2030" t="s">
        <v>20</v>
      </c>
      <c r="D2030" t="s">
        <v>1460</v>
      </c>
      <c r="E2030" t="s">
        <v>1461</v>
      </c>
      <c r="F2030">
        <v>2022</v>
      </c>
      <c r="G2030">
        <v>80.099999999999994</v>
      </c>
      <c r="H2030">
        <v>25</v>
      </c>
      <c r="I2030">
        <v>0</v>
      </c>
      <c r="J2030" t="s">
        <v>128</v>
      </c>
      <c r="K2030" s="40" t="str">
        <f t="shared" si="31"/>
        <v>GPA</v>
      </c>
    </row>
    <row r="2031" spans="1:11" ht="15" customHeight="1">
      <c r="A2031">
        <v>7</v>
      </c>
      <c r="B2031">
        <v>930</v>
      </c>
      <c r="C2031" t="s">
        <v>19</v>
      </c>
      <c r="D2031" t="s">
        <v>1462</v>
      </c>
      <c r="E2031" t="s">
        <v>1463</v>
      </c>
      <c r="F2031">
        <v>97</v>
      </c>
      <c r="G2031">
        <v>8.0299999999999994</v>
      </c>
      <c r="H2031">
        <v>12</v>
      </c>
      <c r="I2031">
        <v>0</v>
      </c>
      <c r="J2031" t="s">
        <v>128</v>
      </c>
      <c r="K2031" s="40" t="str">
        <f t="shared" si="31"/>
        <v>GPA</v>
      </c>
    </row>
    <row r="2032" spans="1:11" ht="15" customHeight="1">
      <c r="A2032">
        <v>7</v>
      </c>
      <c r="B2032">
        <v>930</v>
      </c>
      <c r="C2032" t="s">
        <v>22</v>
      </c>
      <c r="D2032" t="s">
        <v>1464</v>
      </c>
      <c r="E2032" t="s">
        <v>1465</v>
      </c>
      <c r="F2032">
        <v>894</v>
      </c>
      <c r="G2032">
        <v>31.71</v>
      </c>
      <c r="H2032">
        <v>28</v>
      </c>
      <c r="I2032">
        <v>0</v>
      </c>
      <c r="J2032" t="s">
        <v>128</v>
      </c>
      <c r="K2032" s="40" t="str">
        <f t="shared" si="31"/>
        <v>GPA</v>
      </c>
    </row>
    <row r="2033" spans="1:11" ht="15" customHeight="1">
      <c r="A2033">
        <v>7</v>
      </c>
      <c r="B2033">
        <v>930</v>
      </c>
      <c r="C2033" t="s">
        <v>1994</v>
      </c>
      <c r="D2033" t="s">
        <v>1464</v>
      </c>
      <c r="E2033" t="s">
        <v>1465</v>
      </c>
      <c r="F2033">
        <v>20</v>
      </c>
      <c r="G2033">
        <v>0.62</v>
      </c>
      <c r="H2033">
        <v>32</v>
      </c>
      <c r="I2033">
        <v>0</v>
      </c>
      <c r="J2033" t="s">
        <v>128</v>
      </c>
      <c r="K2033" s="40" t="str">
        <f t="shared" si="31"/>
        <v>GPA</v>
      </c>
    </row>
    <row r="2034" spans="1:11" ht="15" customHeight="1">
      <c r="A2034">
        <v>7</v>
      </c>
      <c r="B2034">
        <v>930</v>
      </c>
      <c r="C2034" t="s">
        <v>19</v>
      </c>
      <c r="D2034" t="s">
        <v>1466</v>
      </c>
      <c r="E2034" t="s">
        <v>1467</v>
      </c>
      <c r="F2034">
        <v>563</v>
      </c>
      <c r="G2034">
        <v>15.1</v>
      </c>
      <c r="H2034">
        <v>37</v>
      </c>
      <c r="I2034">
        <v>0</v>
      </c>
      <c r="J2034" t="s">
        <v>128</v>
      </c>
      <c r="K2034" s="40" t="str">
        <f t="shared" si="31"/>
        <v>GPA</v>
      </c>
    </row>
    <row r="2035" spans="1:11" ht="15" customHeight="1">
      <c r="A2035">
        <v>7</v>
      </c>
      <c r="B2035">
        <v>930</v>
      </c>
      <c r="C2035" t="s">
        <v>19</v>
      </c>
      <c r="D2035" t="s">
        <v>1468</v>
      </c>
      <c r="E2035" t="s">
        <v>1469</v>
      </c>
      <c r="F2035">
        <v>21</v>
      </c>
      <c r="G2035">
        <v>0.05</v>
      </c>
      <c r="H2035">
        <v>420</v>
      </c>
      <c r="I2035">
        <v>0</v>
      </c>
      <c r="J2035" t="s">
        <v>128</v>
      </c>
      <c r="K2035" s="40" t="str">
        <f t="shared" si="31"/>
        <v>GPA</v>
      </c>
    </row>
    <row r="2036" spans="1:11" ht="15" customHeight="1">
      <c r="A2036">
        <v>7</v>
      </c>
      <c r="B2036">
        <v>930</v>
      </c>
      <c r="C2036" t="s">
        <v>22</v>
      </c>
      <c r="D2036" t="s">
        <v>1470</v>
      </c>
      <c r="E2036" t="s">
        <v>1471</v>
      </c>
      <c r="F2036">
        <v>1574</v>
      </c>
      <c r="G2036">
        <v>32.72</v>
      </c>
      <c r="H2036">
        <v>48</v>
      </c>
      <c r="I2036">
        <v>0</v>
      </c>
      <c r="J2036" t="s">
        <v>128</v>
      </c>
      <c r="K2036" s="40" t="str">
        <f t="shared" si="31"/>
        <v>GPA</v>
      </c>
    </row>
    <row r="2037" spans="1:11" ht="15" customHeight="1">
      <c r="A2037">
        <v>7</v>
      </c>
      <c r="B2037">
        <v>930</v>
      </c>
      <c r="C2037" t="s">
        <v>19</v>
      </c>
      <c r="D2037" t="s">
        <v>1470</v>
      </c>
      <c r="E2037" t="s">
        <v>1471</v>
      </c>
      <c r="F2037">
        <v>25</v>
      </c>
      <c r="G2037">
        <v>0.88</v>
      </c>
      <c r="H2037">
        <v>28</v>
      </c>
      <c r="I2037">
        <v>0</v>
      </c>
      <c r="J2037" t="s">
        <v>128</v>
      </c>
      <c r="K2037" s="40" t="str">
        <f t="shared" si="31"/>
        <v>GPA</v>
      </c>
    </row>
    <row r="2038" spans="1:11" ht="15" customHeight="1">
      <c r="A2038">
        <v>7</v>
      </c>
      <c r="B2038">
        <v>930</v>
      </c>
      <c r="C2038" t="s">
        <v>19</v>
      </c>
      <c r="D2038" t="s">
        <v>1472</v>
      </c>
      <c r="E2038" t="s">
        <v>1473</v>
      </c>
      <c r="F2038">
        <v>589</v>
      </c>
      <c r="G2038">
        <v>57.61</v>
      </c>
      <c r="H2038">
        <v>10</v>
      </c>
      <c r="I2038">
        <v>0</v>
      </c>
      <c r="J2038" t="s">
        <v>128</v>
      </c>
      <c r="K2038" s="40" t="str">
        <f t="shared" si="31"/>
        <v>GPA</v>
      </c>
    </row>
    <row r="2039" spans="1:11" ht="15" customHeight="1">
      <c r="A2039">
        <v>7</v>
      </c>
      <c r="B2039">
        <v>930</v>
      </c>
      <c r="C2039" t="s">
        <v>19</v>
      </c>
      <c r="D2039" t="s">
        <v>1474</v>
      </c>
      <c r="E2039" t="s">
        <v>1475</v>
      </c>
      <c r="F2039">
        <v>224</v>
      </c>
      <c r="G2039">
        <v>16.13</v>
      </c>
      <c r="H2039">
        <v>14</v>
      </c>
      <c r="I2039">
        <v>0</v>
      </c>
      <c r="J2039" t="s">
        <v>128</v>
      </c>
      <c r="K2039" s="40" t="str">
        <f t="shared" si="31"/>
        <v>GPA</v>
      </c>
    </row>
    <row r="2040" spans="1:11" ht="15" customHeight="1">
      <c r="A2040">
        <v>7</v>
      </c>
      <c r="B2040">
        <v>930</v>
      </c>
      <c r="C2040" t="s">
        <v>19</v>
      </c>
      <c r="D2040" t="s">
        <v>1476</v>
      </c>
      <c r="E2040" t="s">
        <v>1477</v>
      </c>
      <c r="F2040">
        <v>22</v>
      </c>
      <c r="G2040">
        <v>1.76</v>
      </c>
      <c r="H2040">
        <v>13</v>
      </c>
      <c r="I2040">
        <v>0</v>
      </c>
      <c r="J2040" t="s">
        <v>128</v>
      </c>
      <c r="K2040" s="40" t="str">
        <f t="shared" si="31"/>
        <v>GPA</v>
      </c>
    </row>
    <row r="2041" spans="1:11" ht="15" customHeight="1">
      <c r="A2041">
        <v>7</v>
      </c>
      <c r="B2041">
        <v>930</v>
      </c>
      <c r="C2041" t="s">
        <v>20</v>
      </c>
      <c r="D2041" t="s">
        <v>1476</v>
      </c>
      <c r="E2041" t="s">
        <v>1477</v>
      </c>
      <c r="F2041">
        <v>1175</v>
      </c>
      <c r="G2041">
        <v>32.44</v>
      </c>
      <c r="H2041">
        <v>36</v>
      </c>
      <c r="I2041">
        <v>0</v>
      </c>
      <c r="J2041" t="s">
        <v>128</v>
      </c>
      <c r="K2041" s="40" t="str">
        <f t="shared" si="31"/>
        <v>GPA</v>
      </c>
    </row>
    <row r="2042" spans="1:11" ht="15" customHeight="1">
      <c r="A2042">
        <v>7</v>
      </c>
      <c r="B2042">
        <v>930</v>
      </c>
      <c r="C2042" t="s">
        <v>19</v>
      </c>
      <c r="D2042" t="s">
        <v>1478</v>
      </c>
      <c r="E2042" t="s">
        <v>1479</v>
      </c>
      <c r="F2042">
        <v>1405</v>
      </c>
      <c r="G2042">
        <v>61.76</v>
      </c>
      <c r="H2042">
        <v>23</v>
      </c>
      <c r="I2042">
        <v>0</v>
      </c>
      <c r="J2042" t="s">
        <v>128</v>
      </c>
      <c r="K2042" s="40" t="str">
        <f t="shared" si="31"/>
        <v>GPA</v>
      </c>
    </row>
    <row r="2043" spans="1:11" ht="15" customHeight="1">
      <c r="A2043">
        <v>7</v>
      </c>
      <c r="B2043">
        <v>930</v>
      </c>
      <c r="C2043" t="s">
        <v>20</v>
      </c>
      <c r="D2043" t="s">
        <v>1478</v>
      </c>
      <c r="E2043" t="s">
        <v>1479</v>
      </c>
      <c r="F2043">
        <v>400</v>
      </c>
      <c r="G2043">
        <v>5.51</v>
      </c>
      <c r="H2043">
        <v>73</v>
      </c>
      <c r="I2043">
        <v>0</v>
      </c>
      <c r="J2043" t="s">
        <v>128</v>
      </c>
      <c r="K2043" s="40" t="str">
        <f t="shared" si="31"/>
        <v>GPA</v>
      </c>
    </row>
    <row r="2044" spans="1:11" ht="15" customHeight="1">
      <c r="A2044">
        <v>7</v>
      </c>
      <c r="B2044">
        <v>930</v>
      </c>
      <c r="C2044" t="s">
        <v>21</v>
      </c>
      <c r="D2044" t="s">
        <v>1480</v>
      </c>
      <c r="E2044" t="s">
        <v>1481</v>
      </c>
      <c r="F2044">
        <v>1415</v>
      </c>
      <c r="G2044">
        <v>66.94</v>
      </c>
      <c r="H2044">
        <v>21</v>
      </c>
      <c r="I2044">
        <v>0</v>
      </c>
      <c r="J2044" t="s">
        <v>128</v>
      </c>
      <c r="K2044" s="40" t="str">
        <f t="shared" si="31"/>
        <v>GPA</v>
      </c>
    </row>
    <row r="2045" spans="1:11" ht="15" customHeight="1">
      <c r="A2045">
        <v>7</v>
      </c>
      <c r="B2045">
        <v>930</v>
      </c>
      <c r="C2045" t="s">
        <v>20</v>
      </c>
      <c r="D2045" t="s">
        <v>1480</v>
      </c>
      <c r="E2045" t="s">
        <v>1481</v>
      </c>
      <c r="F2045">
        <v>5</v>
      </c>
      <c r="G2045">
        <v>1.68</v>
      </c>
      <c r="H2045">
        <v>3</v>
      </c>
      <c r="I2045">
        <v>0</v>
      </c>
      <c r="J2045" t="s">
        <v>128</v>
      </c>
      <c r="K2045" s="40" t="str">
        <f t="shared" si="31"/>
        <v>GPA</v>
      </c>
    </row>
    <row r="2046" spans="1:11" ht="15" customHeight="1">
      <c r="A2046">
        <v>7</v>
      </c>
      <c r="B2046">
        <v>930</v>
      </c>
      <c r="C2046" t="s">
        <v>22</v>
      </c>
      <c r="D2046" t="s">
        <v>1482</v>
      </c>
      <c r="E2046" t="s">
        <v>1483</v>
      </c>
      <c r="F2046">
        <v>1285</v>
      </c>
      <c r="G2046">
        <v>59.9</v>
      </c>
      <c r="H2046">
        <v>21</v>
      </c>
      <c r="I2046">
        <v>0</v>
      </c>
      <c r="J2046" t="s">
        <v>128</v>
      </c>
      <c r="K2046" s="40" t="str">
        <f t="shared" si="31"/>
        <v>GPA</v>
      </c>
    </row>
    <row r="2047" spans="1:11" ht="15" customHeight="1">
      <c r="A2047">
        <v>7</v>
      </c>
      <c r="B2047">
        <v>930</v>
      </c>
      <c r="C2047" t="s">
        <v>22</v>
      </c>
      <c r="D2047" t="s">
        <v>1484</v>
      </c>
      <c r="E2047" t="s">
        <v>1485</v>
      </c>
      <c r="F2047">
        <v>29</v>
      </c>
      <c r="G2047">
        <v>11.11</v>
      </c>
      <c r="H2047">
        <v>3</v>
      </c>
      <c r="I2047">
        <v>0</v>
      </c>
      <c r="J2047" t="s">
        <v>128</v>
      </c>
      <c r="K2047" s="40" t="str">
        <f t="shared" si="31"/>
        <v>GPA</v>
      </c>
    </row>
    <row r="2048" spans="1:11" ht="15" customHeight="1">
      <c r="A2048">
        <v>7</v>
      </c>
      <c r="B2048">
        <v>930</v>
      </c>
      <c r="C2048" t="s">
        <v>19</v>
      </c>
      <c r="D2048" t="s">
        <v>1486</v>
      </c>
      <c r="E2048" t="s">
        <v>1487</v>
      </c>
      <c r="F2048">
        <v>27</v>
      </c>
      <c r="G2048">
        <v>0.76</v>
      </c>
      <c r="H2048">
        <v>36</v>
      </c>
      <c r="I2048">
        <v>0</v>
      </c>
      <c r="J2048" t="s">
        <v>128</v>
      </c>
      <c r="K2048" s="40" t="str">
        <f t="shared" si="31"/>
        <v>GPA</v>
      </c>
    </row>
    <row r="2049" spans="1:11" ht="15" customHeight="1">
      <c r="A2049">
        <v>7</v>
      </c>
      <c r="B2049">
        <v>930</v>
      </c>
      <c r="C2049" t="s">
        <v>19</v>
      </c>
      <c r="D2049" t="s">
        <v>1768</v>
      </c>
      <c r="E2049" t="s">
        <v>1769</v>
      </c>
      <c r="F2049">
        <v>1</v>
      </c>
      <c r="G2049">
        <v>5.23</v>
      </c>
      <c r="H2049">
        <v>0</v>
      </c>
      <c r="I2049">
        <v>0</v>
      </c>
      <c r="J2049" t="s">
        <v>128</v>
      </c>
      <c r="K2049" s="40" t="str">
        <f t="shared" si="31"/>
        <v>GPA</v>
      </c>
    </row>
    <row r="2050" spans="1:11" ht="15" customHeight="1">
      <c r="A2050">
        <v>7</v>
      </c>
      <c r="B2050">
        <v>930</v>
      </c>
      <c r="C2050" t="s">
        <v>19</v>
      </c>
      <c r="D2050" t="s">
        <v>1488</v>
      </c>
      <c r="E2050" t="s">
        <v>1489</v>
      </c>
      <c r="F2050">
        <v>14</v>
      </c>
      <c r="G2050">
        <v>0.34</v>
      </c>
      <c r="H2050">
        <v>41</v>
      </c>
      <c r="I2050">
        <v>0</v>
      </c>
      <c r="J2050" t="s">
        <v>128</v>
      </c>
      <c r="K2050" s="40" t="str">
        <f t="shared" ref="K2050:K2113" si="32">IF(J2050&lt;&gt;"",IF(OR(UPPER(J2050)="TERCEIRO",UPPER(J2050)="TERCEIRA"),"TERCEIRA",IF(UPPER(J2050)="GPA","GPA",J2050)),IF(LEFT(D2050,1)="T","TERCEIRA","GPA"))</f>
        <v>GPA</v>
      </c>
    </row>
    <row r="2051" spans="1:11" ht="15" customHeight="1">
      <c r="A2051">
        <v>7</v>
      </c>
      <c r="B2051">
        <v>930</v>
      </c>
      <c r="C2051" t="s">
        <v>21</v>
      </c>
      <c r="D2051" t="s">
        <v>1488</v>
      </c>
      <c r="E2051" t="s">
        <v>1489</v>
      </c>
      <c r="F2051">
        <v>25</v>
      </c>
      <c r="G2051">
        <v>1.38</v>
      </c>
      <c r="H2051">
        <v>18</v>
      </c>
      <c r="I2051">
        <v>0</v>
      </c>
      <c r="J2051" t="s">
        <v>128</v>
      </c>
      <c r="K2051" s="40" t="str">
        <f t="shared" si="32"/>
        <v>GPA</v>
      </c>
    </row>
    <row r="2052" spans="1:11" ht="15" customHeight="1">
      <c r="A2052">
        <v>7</v>
      </c>
      <c r="B2052">
        <v>930</v>
      </c>
      <c r="C2052" t="s">
        <v>21</v>
      </c>
      <c r="D2052" t="s">
        <v>1490</v>
      </c>
      <c r="E2052" t="s">
        <v>1491</v>
      </c>
      <c r="F2052">
        <v>462</v>
      </c>
      <c r="G2052">
        <v>13.12</v>
      </c>
      <c r="H2052">
        <v>35</v>
      </c>
      <c r="I2052">
        <v>0</v>
      </c>
      <c r="J2052" t="s">
        <v>128</v>
      </c>
      <c r="K2052" s="40" t="str">
        <f t="shared" si="32"/>
        <v>GPA</v>
      </c>
    </row>
    <row r="2053" spans="1:11" ht="15" customHeight="1">
      <c r="A2053">
        <v>7</v>
      </c>
      <c r="B2053">
        <v>930</v>
      </c>
      <c r="C2053" t="s">
        <v>19</v>
      </c>
      <c r="D2053" t="s">
        <v>1492</v>
      </c>
      <c r="E2053" t="s">
        <v>1493</v>
      </c>
      <c r="F2053">
        <v>115</v>
      </c>
      <c r="G2053">
        <v>5.38</v>
      </c>
      <c r="H2053">
        <v>21</v>
      </c>
      <c r="I2053">
        <v>0</v>
      </c>
      <c r="J2053" t="s">
        <v>128</v>
      </c>
      <c r="K2053" s="40" t="str">
        <f t="shared" si="32"/>
        <v>GPA</v>
      </c>
    </row>
    <row r="2054" spans="1:11" ht="15" customHeight="1">
      <c r="A2054">
        <v>7</v>
      </c>
      <c r="B2054">
        <v>930</v>
      </c>
      <c r="C2054" t="s">
        <v>20</v>
      </c>
      <c r="D2054" t="s">
        <v>1494</v>
      </c>
      <c r="E2054" t="s">
        <v>1495</v>
      </c>
      <c r="F2054">
        <v>47</v>
      </c>
      <c r="G2054">
        <v>1.26</v>
      </c>
      <c r="H2054">
        <v>37</v>
      </c>
      <c r="I2054">
        <v>0</v>
      </c>
      <c r="J2054" t="s">
        <v>128</v>
      </c>
      <c r="K2054" s="40" t="str">
        <f t="shared" si="32"/>
        <v>GPA</v>
      </c>
    </row>
    <row r="2055" spans="1:11" ht="15" customHeight="1">
      <c r="A2055">
        <v>7</v>
      </c>
      <c r="B2055">
        <v>930</v>
      </c>
      <c r="C2055" t="s">
        <v>19</v>
      </c>
      <c r="D2055" t="s">
        <v>1496</v>
      </c>
      <c r="E2055" t="s">
        <v>1497</v>
      </c>
      <c r="F2055">
        <v>344</v>
      </c>
      <c r="G2055">
        <v>28.87</v>
      </c>
      <c r="H2055">
        <v>12</v>
      </c>
      <c r="I2055">
        <v>0</v>
      </c>
      <c r="J2055" t="s">
        <v>128</v>
      </c>
      <c r="K2055" s="40" t="str">
        <f t="shared" si="32"/>
        <v>GPA</v>
      </c>
    </row>
    <row r="2056" spans="1:11" ht="15" customHeight="1">
      <c r="A2056">
        <v>7</v>
      </c>
      <c r="B2056">
        <v>930</v>
      </c>
      <c r="C2056" t="s">
        <v>19</v>
      </c>
      <c r="D2056" t="s">
        <v>1498</v>
      </c>
      <c r="E2056" t="s">
        <v>1499</v>
      </c>
      <c r="F2056">
        <v>1026</v>
      </c>
      <c r="G2056">
        <v>28.68</v>
      </c>
      <c r="H2056">
        <v>36</v>
      </c>
      <c r="I2056">
        <v>0</v>
      </c>
      <c r="J2056" t="s">
        <v>128</v>
      </c>
      <c r="K2056" s="40" t="str">
        <f t="shared" si="32"/>
        <v>GPA</v>
      </c>
    </row>
    <row r="2057" spans="1:11" ht="15" customHeight="1">
      <c r="A2057">
        <v>7</v>
      </c>
      <c r="B2057">
        <v>930</v>
      </c>
      <c r="C2057" t="s">
        <v>20</v>
      </c>
      <c r="D2057" t="s">
        <v>1498</v>
      </c>
      <c r="E2057" t="s">
        <v>1499</v>
      </c>
      <c r="F2057">
        <v>217</v>
      </c>
      <c r="G2057">
        <v>13.64</v>
      </c>
      <c r="H2057">
        <v>16</v>
      </c>
      <c r="I2057">
        <v>0</v>
      </c>
      <c r="J2057" t="s">
        <v>128</v>
      </c>
      <c r="K2057" s="40" t="str">
        <f t="shared" si="32"/>
        <v>GPA</v>
      </c>
    </row>
    <row r="2058" spans="1:11" ht="15" customHeight="1">
      <c r="A2058">
        <v>7</v>
      </c>
      <c r="B2058">
        <v>930</v>
      </c>
      <c r="C2058" t="s">
        <v>19</v>
      </c>
      <c r="D2058" t="s">
        <v>1500</v>
      </c>
      <c r="E2058" t="s">
        <v>1501</v>
      </c>
      <c r="F2058">
        <v>519</v>
      </c>
      <c r="G2058">
        <v>12.4</v>
      </c>
      <c r="H2058">
        <v>42</v>
      </c>
      <c r="I2058">
        <v>0</v>
      </c>
      <c r="J2058" t="s">
        <v>128</v>
      </c>
      <c r="K2058" s="40" t="str">
        <f t="shared" si="32"/>
        <v>GPA</v>
      </c>
    </row>
    <row r="2059" spans="1:11" ht="15" customHeight="1">
      <c r="A2059">
        <v>7</v>
      </c>
      <c r="B2059">
        <v>930</v>
      </c>
      <c r="C2059" t="s">
        <v>21</v>
      </c>
      <c r="D2059" t="s">
        <v>1502</v>
      </c>
      <c r="E2059" t="s">
        <v>1503</v>
      </c>
      <c r="F2059">
        <v>1</v>
      </c>
      <c r="G2059">
        <v>0.27</v>
      </c>
      <c r="H2059">
        <v>4</v>
      </c>
      <c r="I2059">
        <v>0</v>
      </c>
      <c r="J2059" t="s">
        <v>128</v>
      </c>
      <c r="K2059" s="40" t="str">
        <f t="shared" si="32"/>
        <v>GPA</v>
      </c>
    </row>
    <row r="2060" spans="1:11" ht="15" customHeight="1">
      <c r="A2060">
        <v>7</v>
      </c>
      <c r="B2060">
        <v>930</v>
      </c>
      <c r="C2060" t="s">
        <v>19</v>
      </c>
      <c r="D2060" t="s">
        <v>1504</v>
      </c>
      <c r="E2060" t="s">
        <v>1505</v>
      </c>
      <c r="F2060">
        <v>512</v>
      </c>
      <c r="G2060">
        <v>28.45</v>
      </c>
      <c r="H2060">
        <v>18</v>
      </c>
      <c r="I2060">
        <v>0</v>
      </c>
      <c r="J2060" t="s">
        <v>128</v>
      </c>
      <c r="K2060" s="40" t="str">
        <f t="shared" si="32"/>
        <v>GPA</v>
      </c>
    </row>
    <row r="2061" spans="1:11" ht="15" customHeight="1">
      <c r="A2061">
        <v>7</v>
      </c>
      <c r="B2061">
        <v>930</v>
      </c>
      <c r="C2061" t="s">
        <v>19</v>
      </c>
      <c r="D2061" t="s">
        <v>1506</v>
      </c>
      <c r="E2061" t="s">
        <v>1507</v>
      </c>
      <c r="F2061">
        <v>636</v>
      </c>
      <c r="G2061">
        <v>61.13</v>
      </c>
      <c r="H2061">
        <v>10</v>
      </c>
      <c r="I2061">
        <v>0</v>
      </c>
      <c r="J2061" t="s">
        <v>128</v>
      </c>
      <c r="K2061" s="40" t="str">
        <f t="shared" si="32"/>
        <v>GPA</v>
      </c>
    </row>
    <row r="2062" spans="1:11" ht="15" customHeight="1">
      <c r="A2062">
        <v>7</v>
      </c>
      <c r="B2062">
        <v>930</v>
      </c>
      <c r="C2062" t="s">
        <v>22</v>
      </c>
      <c r="D2062" t="s">
        <v>1508</v>
      </c>
      <c r="E2062" t="s">
        <v>1509</v>
      </c>
      <c r="F2062">
        <v>1138</v>
      </c>
      <c r="G2062">
        <v>65.95</v>
      </c>
      <c r="H2062">
        <v>17</v>
      </c>
      <c r="I2062">
        <v>0</v>
      </c>
      <c r="J2062" t="s">
        <v>128</v>
      </c>
      <c r="K2062" s="40" t="str">
        <f t="shared" si="32"/>
        <v>GPA</v>
      </c>
    </row>
    <row r="2063" spans="1:11" ht="15" customHeight="1">
      <c r="A2063">
        <v>7</v>
      </c>
      <c r="B2063">
        <v>930</v>
      </c>
      <c r="C2063" t="s">
        <v>22</v>
      </c>
      <c r="D2063" t="s">
        <v>1510</v>
      </c>
      <c r="E2063" t="s">
        <v>1511</v>
      </c>
      <c r="F2063">
        <v>1467</v>
      </c>
      <c r="G2063">
        <v>67.2</v>
      </c>
      <c r="H2063">
        <v>22</v>
      </c>
      <c r="I2063">
        <v>0</v>
      </c>
      <c r="J2063" t="s">
        <v>128</v>
      </c>
      <c r="K2063" s="40" t="str">
        <f t="shared" si="32"/>
        <v>GPA</v>
      </c>
    </row>
    <row r="2064" spans="1:11" ht="15" customHeight="1">
      <c r="A2064">
        <v>7</v>
      </c>
      <c r="B2064">
        <v>930</v>
      </c>
      <c r="C2064" t="s">
        <v>1994</v>
      </c>
      <c r="D2064" t="s">
        <v>3662</v>
      </c>
      <c r="E2064" t="s">
        <v>3663</v>
      </c>
      <c r="F2064">
        <v>16051</v>
      </c>
      <c r="G2064">
        <v>142.47999999999999</v>
      </c>
      <c r="H2064">
        <v>113</v>
      </c>
      <c r="I2064">
        <v>0</v>
      </c>
      <c r="J2064" t="s">
        <v>128</v>
      </c>
      <c r="K2064" s="40" t="str">
        <f t="shared" si="32"/>
        <v>GPA</v>
      </c>
    </row>
    <row r="2065" spans="1:11" ht="15" customHeight="1">
      <c r="A2065">
        <v>7</v>
      </c>
      <c r="B2065">
        <v>930</v>
      </c>
      <c r="C2065" t="s">
        <v>22</v>
      </c>
      <c r="D2065" t="s">
        <v>1512</v>
      </c>
      <c r="E2065" t="s">
        <v>1513</v>
      </c>
      <c r="F2065">
        <v>682</v>
      </c>
      <c r="G2065">
        <v>8.43</v>
      </c>
      <c r="H2065">
        <v>81</v>
      </c>
      <c r="I2065">
        <v>0</v>
      </c>
      <c r="J2065" t="s">
        <v>128</v>
      </c>
      <c r="K2065" s="40" t="str">
        <f t="shared" si="32"/>
        <v>GPA</v>
      </c>
    </row>
    <row r="2066" spans="1:11" ht="15" customHeight="1">
      <c r="A2066">
        <v>7</v>
      </c>
      <c r="B2066">
        <v>930</v>
      </c>
      <c r="C2066" t="s">
        <v>22</v>
      </c>
      <c r="D2066" t="s">
        <v>1514</v>
      </c>
      <c r="E2066" t="s">
        <v>1515</v>
      </c>
      <c r="F2066">
        <v>654</v>
      </c>
      <c r="G2066">
        <v>80.98</v>
      </c>
      <c r="H2066">
        <v>8</v>
      </c>
      <c r="I2066">
        <v>0</v>
      </c>
      <c r="J2066" t="s">
        <v>128</v>
      </c>
      <c r="K2066" s="40" t="str">
        <f t="shared" si="32"/>
        <v>GPA</v>
      </c>
    </row>
    <row r="2067" spans="1:11" ht="15" customHeight="1">
      <c r="A2067">
        <v>7</v>
      </c>
      <c r="B2067">
        <v>930</v>
      </c>
      <c r="C2067" t="s">
        <v>19</v>
      </c>
      <c r="D2067" t="s">
        <v>1516</v>
      </c>
      <c r="E2067" t="s">
        <v>1517</v>
      </c>
      <c r="F2067">
        <v>3</v>
      </c>
      <c r="G2067">
        <v>7.0000000000000007E-2</v>
      </c>
      <c r="H2067">
        <v>43</v>
      </c>
      <c r="I2067">
        <v>0</v>
      </c>
      <c r="J2067" t="s">
        <v>128</v>
      </c>
      <c r="K2067" s="40" t="str">
        <f t="shared" si="32"/>
        <v>GPA</v>
      </c>
    </row>
    <row r="2068" spans="1:11" ht="15" customHeight="1">
      <c r="A2068">
        <v>7</v>
      </c>
      <c r="B2068">
        <v>930</v>
      </c>
      <c r="C2068" t="s">
        <v>21</v>
      </c>
      <c r="D2068" t="s">
        <v>1518</v>
      </c>
      <c r="E2068" t="s">
        <v>1519</v>
      </c>
      <c r="F2068">
        <v>105</v>
      </c>
      <c r="G2068">
        <v>15.52</v>
      </c>
      <c r="H2068">
        <v>7</v>
      </c>
      <c r="I2068">
        <v>0</v>
      </c>
      <c r="J2068" t="s">
        <v>128</v>
      </c>
      <c r="K2068" s="40" t="str">
        <f t="shared" si="32"/>
        <v>GPA</v>
      </c>
    </row>
    <row r="2069" spans="1:11" ht="15" customHeight="1">
      <c r="A2069">
        <v>7</v>
      </c>
      <c r="B2069">
        <v>930</v>
      </c>
      <c r="C2069" t="s">
        <v>1994</v>
      </c>
      <c r="D2069" t="s">
        <v>1518</v>
      </c>
      <c r="E2069" t="s">
        <v>1519</v>
      </c>
      <c r="F2069">
        <v>321</v>
      </c>
      <c r="G2069">
        <v>3.35</v>
      </c>
      <c r="H2069">
        <v>96</v>
      </c>
      <c r="I2069">
        <v>0</v>
      </c>
      <c r="J2069" t="s">
        <v>128</v>
      </c>
      <c r="K2069" s="40" t="str">
        <f t="shared" si="32"/>
        <v>GPA</v>
      </c>
    </row>
    <row r="2070" spans="1:11" ht="15" customHeight="1">
      <c r="A2070">
        <v>7</v>
      </c>
      <c r="B2070">
        <v>930</v>
      </c>
      <c r="C2070" t="s">
        <v>21</v>
      </c>
      <c r="D2070" t="s">
        <v>1520</v>
      </c>
      <c r="E2070" t="s">
        <v>1521</v>
      </c>
      <c r="F2070">
        <v>41</v>
      </c>
      <c r="G2070">
        <v>12.69</v>
      </c>
      <c r="H2070">
        <v>3</v>
      </c>
      <c r="I2070">
        <v>0</v>
      </c>
      <c r="J2070" t="s">
        <v>128</v>
      </c>
      <c r="K2070" s="40" t="str">
        <f t="shared" si="32"/>
        <v>GPA</v>
      </c>
    </row>
    <row r="2071" spans="1:11" ht="15" customHeight="1">
      <c r="A2071">
        <v>7</v>
      </c>
      <c r="B2071">
        <v>930</v>
      </c>
      <c r="C2071" t="s">
        <v>19</v>
      </c>
      <c r="D2071" t="s">
        <v>1522</v>
      </c>
      <c r="E2071" t="s">
        <v>1523</v>
      </c>
      <c r="F2071">
        <v>917</v>
      </c>
      <c r="G2071">
        <v>32.79</v>
      </c>
      <c r="H2071">
        <v>28</v>
      </c>
      <c r="I2071">
        <v>0</v>
      </c>
      <c r="J2071" t="s">
        <v>128</v>
      </c>
      <c r="K2071" s="40" t="str">
        <f t="shared" si="32"/>
        <v>GPA</v>
      </c>
    </row>
    <row r="2072" spans="1:11" ht="15" customHeight="1">
      <c r="A2072">
        <v>7</v>
      </c>
      <c r="B2072">
        <v>930</v>
      </c>
      <c r="C2072" t="s">
        <v>20</v>
      </c>
      <c r="D2072" t="s">
        <v>1522</v>
      </c>
      <c r="E2072" t="s">
        <v>1523</v>
      </c>
      <c r="F2072">
        <v>51</v>
      </c>
      <c r="G2072">
        <v>3.72</v>
      </c>
      <c r="H2072">
        <v>14</v>
      </c>
      <c r="I2072">
        <v>0</v>
      </c>
      <c r="J2072" t="s">
        <v>128</v>
      </c>
      <c r="K2072" s="40" t="str">
        <f t="shared" si="32"/>
        <v>GPA</v>
      </c>
    </row>
    <row r="2073" spans="1:11" ht="15" customHeight="1">
      <c r="A2073">
        <v>7</v>
      </c>
      <c r="B2073">
        <v>930</v>
      </c>
      <c r="C2073" t="s">
        <v>1994</v>
      </c>
      <c r="D2073" t="s">
        <v>1522</v>
      </c>
      <c r="E2073" t="s">
        <v>1523</v>
      </c>
      <c r="F2073">
        <v>498</v>
      </c>
      <c r="G2073">
        <v>2.38</v>
      </c>
      <c r="H2073">
        <v>209</v>
      </c>
      <c r="I2073">
        <v>0</v>
      </c>
      <c r="J2073" t="s">
        <v>128</v>
      </c>
      <c r="K2073" s="40" t="str">
        <f t="shared" si="32"/>
        <v>GPA</v>
      </c>
    </row>
    <row r="2074" spans="1:11" ht="15" customHeight="1">
      <c r="A2074">
        <v>7</v>
      </c>
      <c r="B2074">
        <v>930</v>
      </c>
      <c r="C2074" t="s">
        <v>22</v>
      </c>
      <c r="D2074" t="s">
        <v>1524</v>
      </c>
      <c r="E2074" t="s">
        <v>1525</v>
      </c>
      <c r="F2074">
        <v>2348</v>
      </c>
      <c r="G2074">
        <v>64.069999999999993</v>
      </c>
      <c r="H2074">
        <v>37</v>
      </c>
      <c r="I2074">
        <v>0</v>
      </c>
      <c r="J2074" t="s">
        <v>128</v>
      </c>
      <c r="K2074" s="40" t="str">
        <f t="shared" si="32"/>
        <v>GPA</v>
      </c>
    </row>
    <row r="2075" spans="1:11" ht="15" customHeight="1">
      <c r="A2075">
        <v>7</v>
      </c>
      <c r="B2075">
        <v>930</v>
      </c>
      <c r="C2075" t="s">
        <v>19</v>
      </c>
      <c r="D2075" t="s">
        <v>1526</v>
      </c>
      <c r="E2075" t="s">
        <v>1527</v>
      </c>
      <c r="F2075">
        <v>2094</v>
      </c>
      <c r="G2075">
        <v>38.270000000000003</v>
      </c>
      <c r="H2075">
        <v>55</v>
      </c>
      <c r="I2075">
        <v>0</v>
      </c>
      <c r="J2075" t="s">
        <v>128</v>
      </c>
      <c r="K2075" s="40" t="str">
        <f t="shared" si="32"/>
        <v>GPA</v>
      </c>
    </row>
    <row r="2076" spans="1:11" ht="15" customHeight="1">
      <c r="A2076">
        <v>7</v>
      </c>
      <c r="B2076">
        <v>930</v>
      </c>
      <c r="C2076" t="s">
        <v>19</v>
      </c>
      <c r="D2076" t="s">
        <v>1528</v>
      </c>
      <c r="E2076" t="s">
        <v>1529</v>
      </c>
      <c r="F2076">
        <v>389</v>
      </c>
      <c r="G2076">
        <v>19.36</v>
      </c>
      <c r="H2076">
        <v>20</v>
      </c>
      <c r="I2076">
        <v>0</v>
      </c>
      <c r="J2076" t="s">
        <v>128</v>
      </c>
      <c r="K2076" s="40" t="str">
        <f t="shared" si="32"/>
        <v>GPA</v>
      </c>
    </row>
    <row r="2077" spans="1:11" ht="15" customHeight="1">
      <c r="A2077">
        <v>7</v>
      </c>
      <c r="B2077">
        <v>930</v>
      </c>
      <c r="C2077" t="s">
        <v>19</v>
      </c>
      <c r="D2077" t="s">
        <v>1530</v>
      </c>
      <c r="E2077" t="s">
        <v>1531</v>
      </c>
      <c r="F2077">
        <v>9</v>
      </c>
      <c r="G2077">
        <v>11.42</v>
      </c>
      <c r="H2077">
        <v>1</v>
      </c>
      <c r="I2077">
        <v>0</v>
      </c>
      <c r="J2077" t="s">
        <v>128</v>
      </c>
      <c r="K2077" s="40" t="str">
        <f t="shared" si="32"/>
        <v>GPA</v>
      </c>
    </row>
    <row r="2078" spans="1:11" ht="15" customHeight="1">
      <c r="A2078">
        <v>7</v>
      </c>
      <c r="B2078">
        <v>930</v>
      </c>
      <c r="C2078" t="s">
        <v>1994</v>
      </c>
      <c r="D2078" t="s">
        <v>3664</v>
      </c>
      <c r="E2078" t="s">
        <v>3665</v>
      </c>
      <c r="F2078">
        <v>181</v>
      </c>
      <c r="G2078">
        <v>2.35</v>
      </c>
      <c r="H2078">
        <v>77</v>
      </c>
      <c r="I2078">
        <v>0</v>
      </c>
      <c r="J2078" t="s">
        <v>128</v>
      </c>
      <c r="K2078" s="40" t="str">
        <f t="shared" si="32"/>
        <v>GPA</v>
      </c>
    </row>
    <row r="2079" spans="1:11" ht="15" customHeight="1">
      <c r="A2079">
        <v>7</v>
      </c>
      <c r="B2079">
        <v>930</v>
      </c>
      <c r="C2079" t="s">
        <v>19</v>
      </c>
      <c r="D2079" t="s">
        <v>1532</v>
      </c>
      <c r="E2079" t="s">
        <v>1533</v>
      </c>
      <c r="F2079">
        <v>750</v>
      </c>
      <c r="G2079">
        <v>19.420000000000002</v>
      </c>
      <c r="H2079">
        <v>39</v>
      </c>
      <c r="I2079">
        <v>0</v>
      </c>
      <c r="J2079" t="s">
        <v>128</v>
      </c>
      <c r="K2079" s="40" t="str">
        <f t="shared" si="32"/>
        <v>GPA</v>
      </c>
    </row>
    <row r="2080" spans="1:11" ht="15" customHeight="1">
      <c r="A2080">
        <v>7</v>
      </c>
      <c r="B2080">
        <v>930</v>
      </c>
      <c r="C2080" t="s">
        <v>1994</v>
      </c>
      <c r="D2080" t="s">
        <v>1532</v>
      </c>
      <c r="E2080" t="s">
        <v>1533</v>
      </c>
      <c r="F2080">
        <v>38</v>
      </c>
      <c r="G2080">
        <v>0.18</v>
      </c>
      <c r="H2080">
        <v>211</v>
      </c>
      <c r="I2080">
        <v>0</v>
      </c>
      <c r="J2080" t="s">
        <v>128</v>
      </c>
      <c r="K2080" s="40" t="str">
        <f t="shared" si="32"/>
        <v>GPA</v>
      </c>
    </row>
    <row r="2081" spans="1:11" ht="15" customHeight="1">
      <c r="A2081">
        <v>7</v>
      </c>
      <c r="B2081">
        <v>930</v>
      </c>
      <c r="C2081" t="s">
        <v>22</v>
      </c>
      <c r="D2081" t="s">
        <v>1534</v>
      </c>
      <c r="E2081" t="s">
        <v>1535</v>
      </c>
      <c r="F2081">
        <v>995</v>
      </c>
      <c r="G2081">
        <v>83.02</v>
      </c>
      <c r="H2081">
        <v>12</v>
      </c>
      <c r="I2081">
        <v>0</v>
      </c>
      <c r="J2081" t="s">
        <v>128</v>
      </c>
      <c r="K2081" s="40" t="str">
        <f t="shared" si="32"/>
        <v>GPA</v>
      </c>
    </row>
    <row r="2082" spans="1:11" ht="15" customHeight="1">
      <c r="A2082">
        <v>7</v>
      </c>
      <c r="B2082">
        <v>930</v>
      </c>
      <c r="C2082" t="s">
        <v>19</v>
      </c>
      <c r="D2082" t="s">
        <v>1536</v>
      </c>
      <c r="E2082" t="s">
        <v>1537</v>
      </c>
      <c r="F2082">
        <v>22</v>
      </c>
      <c r="G2082">
        <v>0.09</v>
      </c>
      <c r="H2082">
        <v>244</v>
      </c>
      <c r="I2082">
        <v>0</v>
      </c>
      <c r="J2082" t="s">
        <v>128</v>
      </c>
      <c r="K2082" s="40" t="str">
        <f t="shared" si="32"/>
        <v>GPA</v>
      </c>
    </row>
    <row r="2083" spans="1:11" ht="15" customHeight="1">
      <c r="A2083">
        <v>7</v>
      </c>
      <c r="B2083">
        <v>930</v>
      </c>
      <c r="C2083" t="s">
        <v>19</v>
      </c>
      <c r="D2083" t="s">
        <v>1538</v>
      </c>
      <c r="E2083" t="s">
        <v>1539</v>
      </c>
      <c r="F2083">
        <v>126</v>
      </c>
      <c r="G2083">
        <v>37.6</v>
      </c>
      <c r="H2083">
        <v>3</v>
      </c>
      <c r="I2083">
        <v>0</v>
      </c>
      <c r="J2083" t="s">
        <v>128</v>
      </c>
      <c r="K2083" s="40" t="str">
        <f t="shared" si="32"/>
        <v>GPA</v>
      </c>
    </row>
    <row r="2084" spans="1:11" ht="15" customHeight="1">
      <c r="A2084">
        <v>7</v>
      </c>
      <c r="B2084">
        <v>930</v>
      </c>
      <c r="C2084" t="s">
        <v>21</v>
      </c>
      <c r="D2084" t="s">
        <v>1540</v>
      </c>
      <c r="E2084" t="s">
        <v>1541</v>
      </c>
      <c r="F2084">
        <v>3466</v>
      </c>
      <c r="G2084">
        <v>74.62</v>
      </c>
      <c r="H2084">
        <v>46</v>
      </c>
      <c r="I2084">
        <v>0</v>
      </c>
      <c r="J2084" t="s">
        <v>128</v>
      </c>
      <c r="K2084" s="40" t="str">
        <f t="shared" si="32"/>
        <v>GPA</v>
      </c>
    </row>
    <row r="2085" spans="1:11" ht="15" customHeight="1">
      <c r="A2085">
        <v>7</v>
      </c>
      <c r="B2085">
        <v>930</v>
      </c>
      <c r="C2085" t="s">
        <v>1994</v>
      </c>
      <c r="D2085" t="s">
        <v>3666</v>
      </c>
      <c r="E2085" t="s">
        <v>3667</v>
      </c>
      <c r="F2085">
        <v>15898</v>
      </c>
      <c r="G2085">
        <v>124.22</v>
      </c>
      <c r="H2085">
        <v>128</v>
      </c>
      <c r="I2085">
        <v>0</v>
      </c>
      <c r="J2085" t="s">
        <v>128</v>
      </c>
      <c r="K2085" s="40" t="str">
        <f t="shared" si="32"/>
        <v>GPA</v>
      </c>
    </row>
    <row r="2086" spans="1:11" ht="15" customHeight="1">
      <c r="A2086">
        <v>7</v>
      </c>
      <c r="B2086">
        <v>930</v>
      </c>
      <c r="C2086" t="s">
        <v>1994</v>
      </c>
      <c r="D2086" t="s">
        <v>3668</v>
      </c>
      <c r="E2086" t="s">
        <v>3669</v>
      </c>
      <c r="F2086">
        <v>19941</v>
      </c>
      <c r="G2086">
        <v>134.08000000000001</v>
      </c>
      <c r="H2086">
        <v>149</v>
      </c>
      <c r="I2086">
        <v>0</v>
      </c>
      <c r="J2086" t="s">
        <v>128</v>
      </c>
      <c r="K2086" s="40" t="str">
        <f t="shared" si="32"/>
        <v>GPA</v>
      </c>
    </row>
    <row r="2087" spans="1:11" ht="15" customHeight="1">
      <c r="A2087">
        <v>7</v>
      </c>
      <c r="B2087">
        <v>930</v>
      </c>
      <c r="C2087" t="s">
        <v>19</v>
      </c>
      <c r="D2087" t="s">
        <v>1542</v>
      </c>
      <c r="E2087" t="s">
        <v>1543</v>
      </c>
      <c r="F2087">
        <v>72</v>
      </c>
      <c r="G2087">
        <v>1.57</v>
      </c>
      <c r="H2087">
        <v>46</v>
      </c>
      <c r="I2087">
        <v>0</v>
      </c>
      <c r="J2087" t="s">
        <v>128</v>
      </c>
      <c r="K2087" s="40" t="str">
        <f t="shared" si="32"/>
        <v>GPA</v>
      </c>
    </row>
    <row r="2088" spans="1:11" ht="15" customHeight="1">
      <c r="A2088">
        <v>7</v>
      </c>
      <c r="B2088">
        <v>930</v>
      </c>
      <c r="C2088" t="s">
        <v>21</v>
      </c>
      <c r="D2088" t="s">
        <v>1544</v>
      </c>
      <c r="E2088" t="s">
        <v>1545</v>
      </c>
      <c r="F2088">
        <v>3</v>
      </c>
      <c r="G2088">
        <v>0.08</v>
      </c>
      <c r="H2088">
        <v>38</v>
      </c>
      <c r="I2088">
        <v>0</v>
      </c>
      <c r="J2088" t="s">
        <v>128</v>
      </c>
      <c r="K2088" s="40" t="str">
        <f t="shared" si="32"/>
        <v>GPA</v>
      </c>
    </row>
    <row r="2089" spans="1:11" ht="15" customHeight="1">
      <c r="A2089">
        <v>7</v>
      </c>
      <c r="B2089">
        <v>930</v>
      </c>
      <c r="C2089" t="s">
        <v>1994</v>
      </c>
      <c r="D2089" t="s">
        <v>1544</v>
      </c>
      <c r="E2089" t="s">
        <v>1545</v>
      </c>
      <c r="F2089">
        <v>435</v>
      </c>
      <c r="G2089">
        <v>5.73</v>
      </c>
      <c r="H2089">
        <v>76</v>
      </c>
      <c r="I2089">
        <v>0</v>
      </c>
      <c r="J2089" t="s">
        <v>128</v>
      </c>
      <c r="K2089" s="40" t="str">
        <f t="shared" si="32"/>
        <v>GPA</v>
      </c>
    </row>
    <row r="2090" spans="1:11" ht="15" customHeight="1">
      <c r="A2090">
        <v>7</v>
      </c>
      <c r="B2090">
        <v>930</v>
      </c>
      <c r="C2090" t="s">
        <v>19</v>
      </c>
      <c r="D2090" t="s">
        <v>1546</v>
      </c>
      <c r="E2090" t="s">
        <v>1547</v>
      </c>
      <c r="F2090">
        <v>249</v>
      </c>
      <c r="G2090">
        <v>7.73</v>
      </c>
      <c r="H2090">
        <v>32</v>
      </c>
      <c r="I2090">
        <v>0</v>
      </c>
      <c r="J2090" t="s">
        <v>128</v>
      </c>
      <c r="K2090" s="40" t="str">
        <f t="shared" si="32"/>
        <v>GPA</v>
      </c>
    </row>
    <row r="2091" spans="1:11" ht="15" customHeight="1">
      <c r="A2091">
        <v>7</v>
      </c>
      <c r="B2091">
        <v>930</v>
      </c>
      <c r="C2091" t="s">
        <v>22</v>
      </c>
      <c r="D2091" t="s">
        <v>1548</v>
      </c>
      <c r="E2091" t="s">
        <v>1549</v>
      </c>
      <c r="F2091">
        <v>1064</v>
      </c>
      <c r="G2091">
        <v>58.84</v>
      </c>
      <c r="H2091">
        <v>18</v>
      </c>
      <c r="I2091">
        <v>0</v>
      </c>
      <c r="J2091" t="s">
        <v>128</v>
      </c>
      <c r="K2091" s="40" t="str">
        <f t="shared" si="32"/>
        <v>GPA</v>
      </c>
    </row>
    <row r="2092" spans="1:11" ht="15" customHeight="1">
      <c r="A2092">
        <v>7</v>
      </c>
      <c r="B2092">
        <v>930</v>
      </c>
      <c r="C2092" t="s">
        <v>19</v>
      </c>
      <c r="D2092" t="s">
        <v>1550</v>
      </c>
      <c r="E2092" t="s">
        <v>1551</v>
      </c>
      <c r="F2092">
        <v>501</v>
      </c>
      <c r="G2092">
        <v>16.96</v>
      </c>
      <c r="H2092">
        <v>30</v>
      </c>
      <c r="I2092">
        <v>0</v>
      </c>
      <c r="J2092" t="s">
        <v>128</v>
      </c>
      <c r="K2092" s="40" t="str">
        <f t="shared" si="32"/>
        <v>GPA</v>
      </c>
    </row>
    <row r="2093" spans="1:11" ht="15" customHeight="1">
      <c r="A2093">
        <v>7</v>
      </c>
      <c r="B2093">
        <v>930</v>
      </c>
      <c r="C2093" t="s">
        <v>22</v>
      </c>
      <c r="D2093" t="s">
        <v>1552</v>
      </c>
      <c r="E2093" t="s">
        <v>1553</v>
      </c>
      <c r="F2093">
        <v>592</v>
      </c>
      <c r="G2093">
        <v>80.05</v>
      </c>
      <c r="H2093">
        <v>7</v>
      </c>
      <c r="I2093">
        <v>0</v>
      </c>
      <c r="J2093" t="s">
        <v>128</v>
      </c>
      <c r="K2093" s="40" t="str">
        <f t="shared" si="32"/>
        <v>GPA</v>
      </c>
    </row>
    <row r="2094" spans="1:11" ht="15" customHeight="1">
      <c r="A2094">
        <v>7</v>
      </c>
      <c r="B2094">
        <v>930</v>
      </c>
      <c r="C2094" t="s">
        <v>1994</v>
      </c>
      <c r="D2094" t="s">
        <v>3670</v>
      </c>
      <c r="E2094" t="s">
        <v>3671</v>
      </c>
      <c r="F2094">
        <v>7549</v>
      </c>
      <c r="G2094">
        <v>93.17</v>
      </c>
      <c r="H2094">
        <v>81</v>
      </c>
      <c r="I2094">
        <v>0</v>
      </c>
      <c r="J2094" t="s">
        <v>128</v>
      </c>
      <c r="K2094" s="40" t="str">
        <f t="shared" si="32"/>
        <v>GPA</v>
      </c>
    </row>
    <row r="2095" spans="1:11" ht="15" customHeight="1">
      <c r="A2095">
        <v>7</v>
      </c>
      <c r="B2095">
        <v>930</v>
      </c>
      <c r="C2095" t="s">
        <v>21</v>
      </c>
      <c r="D2095" t="s">
        <v>1554</v>
      </c>
      <c r="E2095" t="s">
        <v>1555</v>
      </c>
      <c r="F2095">
        <v>66</v>
      </c>
      <c r="G2095">
        <v>3.81</v>
      </c>
      <c r="H2095">
        <v>17</v>
      </c>
      <c r="I2095">
        <v>0</v>
      </c>
      <c r="J2095" t="s">
        <v>128</v>
      </c>
      <c r="K2095" s="40" t="str">
        <f t="shared" si="32"/>
        <v>GPA</v>
      </c>
    </row>
    <row r="2096" spans="1:11" ht="15" customHeight="1">
      <c r="A2096">
        <v>7</v>
      </c>
      <c r="B2096">
        <v>930</v>
      </c>
      <c r="C2096" t="s">
        <v>20</v>
      </c>
      <c r="D2096" t="s">
        <v>1554</v>
      </c>
      <c r="E2096" t="s">
        <v>1555</v>
      </c>
      <c r="F2096">
        <v>948</v>
      </c>
      <c r="G2096">
        <v>74.19</v>
      </c>
      <c r="H2096">
        <v>13</v>
      </c>
      <c r="I2096">
        <v>0</v>
      </c>
      <c r="J2096" t="s">
        <v>128</v>
      </c>
      <c r="K2096" s="40" t="str">
        <f t="shared" si="32"/>
        <v>GPA</v>
      </c>
    </row>
    <row r="2097" spans="1:11" ht="15" customHeight="1">
      <c r="A2097">
        <v>7</v>
      </c>
      <c r="B2097">
        <v>930</v>
      </c>
      <c r="C2097" t="s">
        <v>19</v>
      </c>
      <c r="D2097" t="s">
        <v>1556</v>
      </c>
      <c r="E2097" t="s">
        <v>1557</v>
      </c>
      <c r="F2097">
        <v>819</v>
      </c>
      <c r="G2097">
        <v>71.010000000000005</v>
      </c>
      <c r="H2097">
        <v>12</v>
      </c>
      <c r="I2097">
        <v>0</v>
      </c>
      <c r="J2097" t="s">
        <v>128</v>
      </c>
      <c r="K2097" s="40" t="str">
        <f t="shared" si="32"/>
        <v>GPA</v>
      </c>
    </row>
    <row r="2098" spans="1:11" ht="15" customHeight="1">
      <c r="A2098">
        <v>7</v>
      </c>
      <c r="B2098">
        <v>930</v>
      </c>
      <c r="C2098" t="s">
        <v>21</v>
      </c>
      <c r="D2098" t="s">
        <v>1558</v>
      </c>
      <c r="E2098" t="s">
        <v>1559</v>
      </c>
      <c r="F2098">
        <v>1255</v>
      </c>
      <c r="G2098">
        <v>48.31</v>
      </c>
      <c r="H2098">
        <v>26</v>
      </c>
      <c r="I2098">
        <v>0</v>
      </c>
      <c r="J2098" t="s">
        <v>128</v>
      </c>
      <c r="K2098" s="40" t="str">
        <f t="shared" si="32"/>
        <v>GPA</v>
      </c>
    </row>
    <row r="2099" spans="1:11" ht="15" customHeight="1">
      <c r="A2099">
        <v>7</v>
      </c>
      <c r="B2099">
        <v>930</v>
      </c>
      <c r="C2099" t="s">
        <v>19</v>
      </c>
      <c r="D2099" t="s">
        <v>1560</v>
      </c>
      <c r="E2099" t="s">
        <v>1561</v>
      </c>
      <c r="F2099">
        <v>193</v>
      </c>
      <c r="G2099">
        <v>5.3</v>
      </c>
      <c r="H2099">
        <v>36</v>
      </c>
      <c r="I2099">
        <v>0</v>
      </c>
      <c r="J2099" t="s">
        <v>128</v>
      </c>
      <c r="K2099" s="40" t="str">
        <f t="shared" si="32"/>
        <v>GPA</v>
      </c>
    </row>
    <row r="2100" spans="1:11" ht="15" customHeight="1">
      <c r="A2100">
        <v>7</v>
      </c>
      <c r="B2100">
        <v>930</v>
      </c>
      <c r="C2100" t="s">
        <v>1994</v>
      </c>
      <c r="D2100" t="s">
        <v>3672</v>
      </c>
      <c r="E2100" t="s">
        <v>3673</v>
      </c>
      <c r="F2100">
        <v>278</v>
      </c>
      <c r="G2100">
        <v>8.61</v>
      </c>
      <c r="H2100">
        <v>32</v>
      </c>
      <c r="I2100">
        <v>0</v>
      </c>
      <c r="J2100" t="s">
        <v>128</v>
      </c>
      <c r="K2100" s="40" t="str">
        <f t="shared" si="32"/>
        <v>GPA</v>
      </c>
    </row>
    <row r="2101" spans="1:11" ht="15" customHeight="1">
      <c r="A2101">
        <v>7</v>
      </c>
      <c r="B2101">
        <v>930</v>
      </c>
      <c r="C2101" t="s">
        <v>19</v>
      </c>
      <c r="D2101" t="s">
        <v>1562</v>
      </c>
      <c r="E2101" t="s">
        <v>1563</v>
      </c>
      <c r="F2101">
        <v>182</v>
      </c>
      <c r="G2101">
        <v>5.09</v>
      </c>
      <c r="H2101">
        <v>36</v>
      </c>
      <c r="I2101">
        <v>0</v>
      </c>
      <c r="J2101" t="s">
        <v>128</v>
      </c>
      <c r="K2101" s="40" t="str">
        <f t="shared" si="32"/>
        <v>GPA</v>
      </c>
    </row>
    <row r="2102" spans="1:11" ht="15" customHeight="1">
      <c r="A2102">
        <v>7</v>
      </c>
      <c r="B2102">
        <v>930</v>
      </c>
      <c r="C2102" t="s">
        <v>1994</v>
      </c>
      <c r="D2102" t="s">
        <v>1562</v>
      </c>
      <c r="E2102" t="s">
        <v>1563</v>
      </c>
      <c r="F2102">
        <v>12</v>
      </c>
      <c r="G2102">
        <v>0.25</v>
      </c>
      <c r="H2102">
        <v>48</v>
      </c>
      <c r="I2102">
        <v>0</v>
      </c>
      <c r="J2102" t="s">
        <v>128</v>
      </c>
      <c r="K2102" s="40" t="str">
        <f t="shared" si="32"/>
        <v>GPA</v>
      </c>
    </row>
    <row r="2103" spans="1:11" ht="15" customHeight="1">
      <c r="A2103">
        <v>7</v>
      </c>
      <c r="B2103">
        <v>930</v>
      </c>
      <c r="C2103" t="s">
        <v>19</v>
      </c>
      <c r="D2103" t="s">
        <v>1564</v>
      </c>
      <c r="E2103" t="s">
        <v>1565</v>
      </c>
      <c r="F2103">
        <v>41</v>
      </c>
      <c r="G2103">
        <v>1.03</v>
      </c>
      <c r="H2103">
        <v>40</v>
      </c>
      <c r="I2103">
        <v>0</v>
      </c>
      <c r="J2103" t="s">
        <v>128</v>
      </c>
      <c r="K2103" s="40" t="str">
        <f t="shared" si="32"/>
        <v>GPA</v>
      </c>
    </row>
    <row r="2104" spans="1:11" ht="15" customHeight="1">
      <c r="A2104">
        <v>7</v>
      </c>
      <c r="B2104">
        <v>930</v>
      </c>
      <c r="C2104" t="s">
        <v>21</v>
      </c>
      <c r="D2104" t="s">
        <v>1564</v>
      </c>
      <c r="E2104" t="s">
        <v>1565</v>
      </c>
      <c r="F2104">
        <v>5</v>
      </c>
      <c r="G2104">
        <v>0.04</v>
      </c>
      <c r="H2104">
        <v>125</v>
      </c>
      <c r="I2104">
        <v>0</v>
      </c>
      <c r="J2104" t="s">
        <v>128</v>
      </c>
      <c r="K2104" s="40" t="str">
        <f t="shared" si="32"/>
        <v>GPA</v>
      </c>
    </row>
    <row r="2105" spans="1:11" ht="15" customHeight="1">
      <c r="A2105">
        <v>7</v>
      </c>
      <c r="B2105">
        <v>930</v>
      </c>
      <c r="C2105" t="s">
        <v>1994</v>
      </c>
      <c r="D2105" t="s">
        <v>1564</v>
      </c>
      <c r="E2105" t="s">
        <v>1565</v>
      </c>
      <c r="F2105">
        <v>35</v>
      </c>
      <c r="G2105">
        <v>0.19</v>
      </c>
      <c r="H2105">
        <v>184</v>
      </c>
      <c r="I2105">
        <v>0</v>
      </c>
      <c r="J2105" t="s">
        <v>128</v>
      </c>
      <c r="K2105" s="40" t="str">
        <f t="shared" si="32"/>
        <v>GPA</v>
      </c>
    </row>
    <row r="2106" spans="1:11" ht="15" customHeight="1">
      <c r="A2106">
        <v>7</v>
      </c>
      <c r="B2106">
        <v>930</v>
      </c>
      <c r="C2106" t="s">
        <v>19</v>
      </c>
      <c r="D2106" t="s">
        <v>1566</v>
      </c>
      <c r="E2106" t="s">
        <v>1567</v>
      </c>
      <c r="F2106">
        <v>796</v>
      </c>
      <c r="G2106">
        <v>82.02</v>
      </c>
      <c r="H2106">
        <v>10</v>
      </c>
      <c r="I2106">
        <v>0</v>
      </c>
      <c r="J2106" t="s">
        <v>128</v>
      </c>
      <c r="K2106" s="40" t="str">
        <f t="shared" si="32"/>
        <v>GPA</v>
      </c>
    </row>
    <row r="2107" spans="1:11" ht="15" customHeight="1">
      <c r="A2107">
        <v>7</v>
      </c>
      <c r="B2107">
        <v>930</v>
      </c>
      <c r="C2107" t="s">
        <v>19</v>
      </c>
      <c r="D2107" t="s">
        <v>1568</v>
      </c>
      <c r="E2107" t="s">
        <v>1569</v>
      </c>
      <c r="F2107">
        <v>113</v>
      </c>
      <c r="G2107">
        <v>9.51</v>
      </c>
      <c r="H2107">
        <v>12</v>
      </c>
      <c r="I2107">
        <v>0</v>
      </c>
      <c r="J2107" t="s">
        <v>128</v>
      </c>
      <c r="K2107" s="40" t="str">
        <f t="shared" si="32"/>
        <v>GPA</v>
      </c>
    </row>
    <row r="2108" spans="1:11" ht="15" customHeight="1">
      <c r="A2108">
        <v>7</v>
      </c>
      <c r="B2108">
        <v>930</v>
      </c>
      <c r="C2108" t="s">
        <v>1994</v>
      </c>
      <c r="D2108" t="s">
        <v>1568</v>
      </c>
      <c r="E2108" t="s">
        <v>1569</v>
      </c>
      <c r="F2108">
        <v>111</v>
      </c>
      <c r="G2108">
        <v>0.81</v>
      </c>
      <c r="H2108">
        <v>137</v>
      </c>
      <c r="I2108">
        <v>0</v>
      </c>
      <c r="J2108" t="s">
        <v>128</v>
      </c>
      <c r="K2108" s="40" t="str">
        <f t="shared" si="32"/>
        <v>GPA</v>
      </c>
    </row>
    <row r="2109" spans="1:11" ht="15" customHeight="1">
      <c r="A2109">
        <v>7</v>
      </c>
      <c r="B2109">
        <v>930</v>
      </c>
      <c r="C2109" t="s">
        <v>19</v>
      </c>
      <c r="D2109" t="s">
        <v>1570</v>
      </c>
      <c r="E2109" t="s">
        <v>1571</v>
      </c>
      <c r="F2109">
        <v>40</v>
      </c>
      <c r="G2109">
        <v>0.88</v>
      </c>
      <c r="H2109">
        <v>45</v>
      </c>
      <c r="I2109">
        <v>0</v>
      </c>
      <c r="J2109" t="s">
        <v>128</v>
      </c>
      <c r="K2109" s="40" t="str">
        <f t="shared" si="32"/>
        <v>GPA</v>
      </c>
    </row>
    <row r="2110" spans="1:11" ht="15" customHeight="1">
      <c r="A2110">
        <v>7</v>
      </c>
      <c r="B2110">
        <v>930</v>
      </c>
      <c r="C2110" t="s">
        <v>21</v>
      </c>
      <c r="D2110" t="s">
        <v>1570</v>
      </c>
      <c r="E2110" t="s">
        <v>1571</v>
      </c>
      <c r="F2110">
        <v>3</v>
      </c>
      <c r="G2110">
        <v>0.25</v>
      </c>
      <c r="H2110">
        <v>12</v>
      </c>
      <c r="I2110">
        <v>0</v>
      </c>
      <c r="J2110" t="s">
        <v>128</v>
      </c>
      <c r="K2110" s="40" t="str">
        <f t="shared" si="32"/>
        <v>GPA</v>
      </c>
    </row>
    <row r="2111" spans="1:11" ht="15" customHeight="1">
      <c r="A2111">
        <v>7</v>
      </c>
      <c r="B2111">
        <v>930</v>
      </c>
      <c r="C2111" t="s">
        <v>20</v>
      </c>
      <c r="D2111" t="s">
        <v>1570</v>
      </c>
      <c r="E2111" t="s">
        <v>1571</v>
      </c>
      <c r="F2111">
        <v>1</v>
      </c>
      <c r="G2111">
        <v>1.51</v>
      </c>
      <c r="H2111">
        <v>1</v>
      </c>
      <c r="I2111">
        <v>0</v>
      </c>
      <c r="J2111" t="s">
        <v>128</v>
      </c>
      <c r="K2111" s="40" t="str">
        <f t="shared" si="32"/>
        <v>GPA</v>
      </c>
    </row>
    <row r="2112" spans="1:11" ht="15" customHeight="1">
      <c r="A2112">
        <v>7</v>
      </c>
      <c r="B2112">
        <v>930</v>
      </c>
      <c r="C2112" t="s">
        <v>19</v>
      </c>
      <c r="D2112" t="s">
        <v>1572</v>
      </c>
      <c r="E2112" t="s">
        <v>1573</v>
      </c>
      <c r="F2112">
        <v>312</v>
      </c>
      <c r="G2112">
        <v>21.29</v>
      </c>
      <c r="H2112">
        <v>15</v>
      </c>
      <c r="I2112">
        <v>0</v>
      </c>
      <c r="J2112" t="s">
        <v>128</v>
      </c>
      <c r="K2112" s="40" t="str">
        <f t="shared" si="32"/>
        <v>GPA</v>
      </c>
    </row>
    <row r="2113" spans="1:11" ht="15" customHeight="1">
      <c r="A2113">
        <v>7</v>
      </c>
      <c r="B2113">
        <v>930</v>
      </c>
      <c r="C2113" t="s">
        <v>22</v>
      </c>
      <c r="D2113" t="s">
        <v>1574</v>
      </c>
      <c r="E2113" t="s">
        <v>1575</v>
      </c>
      <c r="F2113">
        <v>669</v>
      </c>
      <c r="G2113">
        <v>49.39</v>
      </c>
      <c r="H2113">
        <v>14</v>
      </c>
      <c r="I2113">
        <v>0</v>
      </c>
      <c r="J2113" t="s">
        <v>128</v>
      </c>
      <c r="K2113" s="40" t="str">
        <f t="shared" si="32"/>
        <v>GPA</v>
      </c>
    </row>
    <row r="2114" spans="1:11" ht="15" customHeight="1">
      <c r="A2114">
        <v>7</v>
      </c>
      <c r="B2114">
        <v>930</v>
      </c>
      <c r="C2114" t="s">
        <v>19</v>
      </c>
      <c r="D2114" t="s">
        <v>1574</v>
      </c>
      <c r="E2114" t="s">
        <v>1575</v>
      </c>
      <c r="F2114">
        <v>19</v>
      </c>
      <c r="G2114">
        <v>0.53</v>
      </c>
      <c r="H2114">
        <v>36</v>
      </c>
      <c r="I2114">
        <v>0</v>
      </c>
      <c r="J2114" t="s">
        <v>128</v>
      </c>
      <c r="K2114" s="40" t="str">
        <f t="shared" ref="K2114:K2177" si="33">IF(J2114&lt;&gt;"",IF(OR(UPPER(J2114)="TERCEIRO",UPPER(J2114)="TERCEIRA"),"TERCEIRA",IF(UPPER(J2114)="GPA","GPA",J2114)),IF(LEFT(D2114,1)="T","TERCEIRA","GPA"))</f>
        <v>GPA</v>
      </c>
    </row>
    <row r="2115" spans="1:11" ht="15" customHeight="1">
      <c r="A2115">
        <v>7</v>
      </c>
      <c r="B2115">
        <v>930</v>
      </c>
      <c r="C2115" t="s">
        <v>19</v>
      </c>
      <c r="D2115" t="s">
        <v>1576</v>
      </c>
      <c r="E2115" t="s">
        <v>1577</v>
      </c>
      <c r="F2115">
        <v>89</v>
      </c>
      <c r="G2115">
        <v>3.94</v>
      </c>
      <c r="H2115">
        <v>23</v>
      </c>
      <c r="I2115">
        <v>0</v>
      </c>
      <c r="J2115" t="s">
        <v>128</v>
      </c>
      <c r="K2115" s="40" t="str">
        <f t="shared" si="33"/>
        <v>GPA</v>
      </c>
    </row>
    <row r="2116" spans="1:11" ht="15" customHeight="1">
      <c r="A2116">
        <v>7</v>
      </c>
      <c r="B2116">
        <v>930</v>
      </c>
      <c r="C2116" t="s">
        <v>1994</v>
      </c>
      <c r="D2116" t="s">
        <v>1576</v>
      </c>
      <c r="E2116" t="s">
        <v>1577</v>
      </c>
      <c r="F2116">
        <v>24</v>
      </c>
      <c r="G2116">
        <v>0.35</v>
      </c>
      <c r="H2116">
        <v>69</v>
      </c>
      <c r="I2116">
        <v>0</v>
      </c>
      <c r="J2116" t="s">
        <v>128</v>
      </c>
      <c r="K2116" s="40" t="str">
        <f t="shared" si="33"/>
        <v>GPA</v>
      </c>
    </row>
    <row r="2117" spans="1:11" ht="15" customHeight="1">
      <c r="A2117">
        <v>7</v>
      </c>
      <c r="B2117">
        <v>930</v>
      </c>
      <c r="C2117" t="s">
        <v>1994</v>
      </c>
      <c r="D2117" t="s">
        <v>3674</v>
      </c>
      <c r="E2117" t="s">
        <v>3675</v>
      </c>
      <c r="F2117">
        <v>10120</v>
      </c>
      <c r="G2117">
        <v>95.7</v>
      </c>
      <c r="H2117">
        <v>106</v>
      </c>
      <c r="I2117">
        <v>0</v>
      </c>
      <c r="J2117" t="s">
        <v>128</v>
      </c>
      <c r="K2117" s="40" t="str">
        <f t="shared" si="33"/>
        <v>GPA</v>
      </c>
    </row>
    <row r="2118" spans="1:11" ht="15" customHeight="1">
      <c r="A2118">
        <v>7</v>
      </c>
      <c r="B2118">
        <v>930</v>
      </c>
      <c r="C2118" t="s">
        <v>1994</v>
      </c>
      <c r="D2118" t="s">
        <v>3676</v>
      </c>
      <c r="E2118" t="s">
        <v>3677</v>
      </c>
      <c r="F2118">
        <v>7807</v>
      </c>
      <c r="G2118">
        <v>73.239999999999995</v>
      </c>
      <c r="H2118">
        <v>107</v>
      </c>
      <c r="I2118">
        <v>0</v>
      </c>
      <c r="J2118" t="s">
        <v>128</v>
      </c>
      <c r="K2118" s="40" t="str">
        <f t="shared" si="33"/>
        <v>GPA</v>
      </c>
    </row>
    <row r="2119" spans="1:11" ht="15" customHeight="1">
      <c r="A2119">
        <v>7</v>
      </c>
      <c r="B2119">
        <v>930</v>
      </c>
      <c r="C2119" t="s">
        <v>21</v>
      </c>
      <c r="D2119" t="s">
        <v>1578</v>
      </c>
      <c r="E2119" t="s">
        <v>1579</v>
      </c>
      <c r="F2119">
        <v>224</v>
      </c>
      <c r="G2119">
        <v>21.62</v>
      </c>
      <c r="H2119">
        <v>10</v>
      </c>
      <c r="I2119">
        <v>0</v>
      </c>
      <c r="J2119" t="s">
        <v>128</v>
      </c>
      <c r="K2119" s="40" t="str">
        <f t="shared" si="33"/>
        <v>GPA</v>
      </c>
    </row>
    <row r="2120" spans="1:11" ht="15" customHeight="1">
      <c r="A2120">
        <v>7</v>
      </c>
      <c r="B2120">
        <v>930</v>
      </c>
      <c r="C2120" t="s">
        <v>1994</v>
      </c>
      <c r="D2120" t="s">
        <v>1578</v>
      </c>
      <c r="E2120" t="s">
        <v>1579</v>
      </c>
      <c r="F2120">
        <v>779</v>
      </c>
      <c r="G2120">
        <v>8.3000000000000007</v>
      </c>
      <c r="H2120">
        <v>94</v>
      </c>
      <c r="I2120">
        <v>0</v>
      </c>
      <c r="J2120" t="s">
        <v>128</v>
      </c>
      <c r="K2120" s="40" t="str">
        <f t="shared" si="33"/>
        <v>GPA</v>
      </c>
    </row>
    <row r="2121" spans="1:11" ht="15" customHeight="1">
      <c r="A2121">
        <v>7</v>
      </c>
      <c r="B2121">
        <v>930</v>
      </c>
      <c r="C2121" t="s">
        <v>1994</v>
      </c>
      <c r="D2121" t="s">
        <v>3678</v>
      </c>
      <c r="E2121" t="s">
        <v>3679</v>
      </c>
      <c r="F2121">
        <v>6017</v>
      </c>
      <c r="G2121">
        <v>107.5</v>
      </c>
      <c r="H2121">
        <v>56</v>
      </c>
      <c r="I2121">
        <v>0</v>
      </c>
      <c r="J2121" t="s">
        <v>128</v>
      </c>
      <c r="K2121" s="40" t="str">
        <f t="shared" si="33"/>
        <v>GPA</v>
      </c>
    </row>
    <row r="2122" spans="1:11" ht="15" customHeight="1">
      <c r="A2122">
        <v>7</v>
      </c>
      <c r="B2122">
        <v>930</v>
      </c>
      <c r="C2122" t="s">
        <v>1994</v>
      </c>
      <c r="D2122" t="s">
        <v>3680</v>
      </c>
      <c r="E2122" t="s">
        <v>3681</v>
      </c>
      <c r="F2122">
        <v>2729</v>
      </c>
      <c r="G2122">
        <v>127.68</v>
      </c>
      <c r="H2122">
        <v>21</v>
      </c>
      <c r="I2122">
        <v>0</v>
      </c>
      <c r="J2122" t="s">
        <v>128</v>
      </c>
      <c r="K2122" s="40" t="str">
        <f t="shared" si="33"/>
        <v>GPA</v>
      </c>
    </row>
    <row r="2123" spans="1:11" ht="15" customHeight="1">
      <c r="A2123">
        <v>7</v>
      </c>
      <c r="B2123">
        <v>930</v>
      </c>
      <c r="C2123" t="s">
        <v>21</v>
      </c>
      <c r="D2123" t="s">
        <v>1580</v>
      </c>
      <c r="E2123" t="s">
        <v>1581</v>
      </c>
      <c r="F2123">
        <v>1855</v>
      </c>
      <c r="G2123">
        <v>49</v>
      </c>
      <c r="H2123">
        <v>38</v>
      </c>
      <c r="I2123">
        <v>0</v>
      </c>
      <c r="J2123" t="s">
        <v>128</v>
      </c>
      <c r="K2123" s="40" t="str">
        <f t="shared" si="33"/>
        <v>GPA</v>
      </c>
    </row>
    <row r="2124" spans="1:11" ht="15" customHeight="1">
      <c r="A2124">
        <v>7</v>
      </c>
      <c r="B2124">
        <v>930</v>
      </c>
      <c r="C2124" t="s">
        <v>19</v>
      </c>
      <c r="D2124" t="s">
        <v>1582</v>
      </c>
      <c r="E2124" t="s">
        <v>1583</v>
      </c>
      <c r="F2124">
        <v>812</v>
      </c>
      <c r="G2124">
        <v>46.18</v>
      </c>
      <c r="H2124">
        <v>18</v>
      </c>
      <c r="I2124">
        <v>0</v>
      </c>
      <c r="J2124" t="s">
        <v>128</v>
      </c>
      <c r="K2124" s="40" t="str">
        <f t="shared" si="33"/>
        <v>GPA</v>
      </c>
    </row>
    <row r="2125" spans="1:11" ht="15" customHeight="1">
      <c r="A2125">
        <v>7</v>
      </c>
      <c r="B2125">
        <v>930</v>
      </c>
      <c r="C2125" t="s">
        <v>19</v>
      </c>
      <c r="D2125" t="s">
        <v>1584</v>
      </c>
      <c r="E2125" t="s">
        <v>1585</v>
      </c>
      <c r="F2125">
        <v>2586</v>
      </c>
      <c r="G2125">
        <v>38.049999999999997</v>
      </c>
      <c r="H2125">
        <v>68</v>
      </c>
      <c r="I2125">
        <v>0</v>
      </c>
      <c r="J2125" t="s">
        <v>128</v>
      </c>
      <c r="K2125" s="40" t="str">
        <f t="shared" si="33"/>
        <v>GPA</v>
      </c>
    </row>
    <row r="2126" spans="1:11" ht="15" customHeight="1">
      <c r="A2126">
        <v>7</v>
      </c>
      <c r="B2126">
        <v>930</v>
      </c>
      <c r="C2126" t="s">
        <v>19</v>
      </c>
      <c r="D2126" t="s">
        <v>1586</v>
      </c>
      <c r="E2126" t="s">
        <v>1587</v>
      </c>
      <c r="F2126">
        <v>182</v>
      </c>
      <c r="G2126">
        <v>3.23</v>
      </c>
      <c r="H2126">
        <v>56</v>
      </c>
      <c r="I2126">
        <v>0</v>
      </c>
      <c r="J2126" t="s">
        <v>128</v>
      </c>
      <c r="K2126" s="40" t="str">
        <f t="shared" si="33"/>
        <v>GPA</v>
      </c>
    </row>
    <row r="2127" spans="1:11" ht="15" customHeight="1">
      <c r="A2127">
        <v>7</v>
      </c>
      <c r="B2127">
        <v>930</v>
      </c>
      <c r="C2127" t="s">
        <v>19</v>
      </c>
      <c r="D2127" t="s">
        <v>1588</v>
      </c>
      <c r="E2127" t="s">
        <v>1589</v>
      </c>
      <c r="F2127">
        <v>1039</v>
      </c>
      <c r="G2127">
        <v>15.94</v>
      </c>
      <c r="H2127">
        <v>65</v>
      </c>
      <c r="I2127">
        <v>0</v>
      </c>
      <c r="J2127" t="s">
        <v>128</v>
      </c>
      <c r="K2127" s="40" t="str">
        <f t="shared" si="33"/>
        <v>GPA</v>
      </c>
    </row>
    <row r="2128" spans="1:11" ht="15" customHeight="1">
      <c r="A2128">
        <v>7</v>
      </c>
      <c r="B2128">
        <v>930</v>
      </c>
      <c r="C2128" t="s">
        <v>19</v>
      </c>
      <c r="D2128" t="s">
        <v>1590</v>
      </c>
      <c r="E2128" t="s">
        <v>1591</v>
      </c>
      <c r="F2128">
        <v>1994</v>
      </c>
      <c r="G2128">
        <v>39.4</v>
      </c>
      <c r="H2128">
        <v>51</v>
      </c>
      <c r="I2128">
        <v>0</v>
      </c>
      <c r="J2128" t="s">
        <v>128</v>
      </c>
      <c r="K2128" s="40" t="str">
        <f t="shared" si="33"/>
        <v>GPA</v>
      </c>
    </row>
    <row r="2129" spans="1:11" ht="15" customHeight="1">
      <c r="A2129">
        <v>7</v>
      </c>
      <c r="B2129">
        <v>930</v>
      </c>
      <c r="C2129" t="s">
        <v>19</v>
      </c>
      <c r="D2129" t="s">
        <v>1592</v>
      </c>
      <c r="E2129" t="s">
        <v>1593</v>
      </c>
      <c r="F2129">
        <v>6</v>
      </c>
      <c r="G2129">
        <v>7.0000000000000007E-2</v>
      </c>
      <c r="H2129">
        <v>86</v>
      </c>
      <c r="I2129">
        <v>0</v>
      </c>
      <c r="J2129" t="s">
        <v>128</v>
      </c>
      <c r="K2129" s="40" t="str">
        <f t="shared" si="33"/>
        <v>GPA</v>
      </c>
    </row>
    <row r="2130" spans="1:11" ht="15" customHeight="1">
      <c r="A2130">
        <v>7</v>
      </c>
      <c r="B2130">
        <v>930</v>
      </c>
      <c r="C2130" t="s">
        <v>20</v>
      </c>
      <c r="D2130" t="s">
        <v>1592</v>
      </c>
      <c r="E2130" t="s">
        <v>1593</v>
      </c>
      <c r="F2130">
        <v>8921</v>
      </c>
      <c r="G2130">
        <v>127.41</v>
      </c>
      <c r="H2130">
        <v>70</v>
      </c>
      <c r="I2130">
        <v>0</v>
      </c>
      <c r="J2130" t="s">
        <v>128</v>
      </c>
      <c r="K2130" s="40" t="str">
        <f t="shared" si="33"/>
        <v>GPA</v>
      </c>
    </row>
    <row r="2131" spans="1:11" ht="15" customHeight="1">
      <c r="A2131">
        <v>7</v>
      </c>
      <c r="B2131">
        <v>930</v>
      </c>
      <c r="C2131" t="s">
        <v>21</v>
      </c>
      <c r="D2131" t="s">
        <v>1594</v>
      </c>
      <c r="E2131" t="s">
        <v>1595</v>
      </c>
      <c r="F2131">
        <v>107</v>
      </c>
      <c r="G2131">
        <v>7.21</v>
      </c>
      <c r="H2131">
        <v>15</v>
      </c>
      <c r="I2131">
        <v>0</v>
      </c>
      <c r="J2131" t="s">
        <v>128</v>
      </c>
      <c r="K2131" s="40" t="str">
        <f t="shared" si="33"/>
        <v>GPA</v>
      </c>
    </row>
    <row r="2132" spans="1:11" ht="15" customHeight="1">
      <c r="A2132">
        <v>7</v>
      </c>
      <c r="B2132">
        <v>930</v>
      </c>
      <c r="C2132" t="s">
        <v>22</v>
      </c>
      <c r="D2132" t="s">
        <v>1596</v>
      </c>
      <c r="E2132" t="s">
        <v>1597</v>
      </c>
      <c r="F2132">
        <v>564</v>
      </c>
      <c r="G2132">
        <v>77.84</v>
      </c>
      <c r="H2132">
        <v>7</v>
      </c>
      <c r="I2132">
        <v>0</v>
      </c>
      <c r="J2132" t="s">
        <v>128</v>
      </c>
      <c r="K2132" s="40" t="str">
        <f t="shared" si="33"/>
        <v>GPA</v>
      </c>
    </row>
    <row r="2133" spans="1:11" ht="15" customHeight="1">
      <c r="A2133">
        <v>7</v>
      </c>
      <c r="B2133">
        <v>930</v>
      </c>
      <c r="C2133" t="s">
        <v>1994</v>
      </c>
      <c r="D2133" t="s">
        <v>3682</v>
      </c>
      <c r="E2133" t="s">
        <v>3683</v>
      </c>
      <c r="F2133">
        <v>1590</v>
      </c>
      <c r="G2133">
        <v>31.37</v>
      </c>
      <c r="H2133">
        <v>51</v>
      </c>
      <c r="I2133">
        <v>0</v>
      </c>
      <c r="J2133" t="s">
        <v>128</v>
      </c>
      <c r="K2133" s="40" t="str">
        <f t="shared" si="33"/>
        <v>GPA</v>
      </c>
    </row>
    <row r="2134" spans="1:11" ht="15" customHeight="1">
      <c r="A2134">
        <v>7</v>
      </c>
      <c r="B2134">
        <v>930</v>
      </c>
      <c r="C2134" t="s">
        <v>1994</v>
      </c>
      <c r="D2134" t="s">
        <v>3684</v>
      </c>
      <c r="E2134" t="s">
        <v>3685</v>
      </c>
      <c r="F2134">
        <v>1308</v>
      </c>
      <c r="G2134">
        <v>11.07</v>
      </c>
      <c r="H2134">
        <v>118</v>
      </c>
      <c r="I2134">
        <v>0</v>
      </c>
      <c r="J2134" t="s">
        <v>128</v>
      </c>
      <c r="K2134" s="40" t="str">
        <f t="shared" si="33"/>
        <v>GPA</v>
      </c>
    </row>
    <row r="2135" spans="1:11" ht="15" customHeight="1">
      <c r="A2135">
        <v>7</v>
      </c>
      <c r="B2135">
        <v>930</v>
      </c>
      <c r="C2135" t="s">
        <v>19</v>
      </c>
      <c r="D2135" t="s">
        <v>1598</v>
      </c>
      <c r="E2135" t="s">
        <v>1599</v>
      </c>
      <c r="F2135">
        <v>81</v>
      </c>
      <c r="G2135">
        <v>3.86</v>
      </c>
      <c r="H2135">
        <v>21</v>
      </c>
      <c r="I2135">
        <v>0</v>
      </c>
      <c r="J2135" t="s">
        <v>128</v>
      </c>
      <c r="K2135" s="40" t="str">
        <f t="shared" si="33"/>
        <v>GPA</v>
      </c>
    </row>
    <row r="2136" spans="1:11" ht="15" customHeight="1">
      <c r="A2136">
        <v>7</v>
      </c>
      <c r="B2136">
        <v>930</v>
      </c>
      <c r="C2136" t="s">
        <v>1994</v>
      </c>
      <c r="D2136" t="s">
        <v>1598</v>
      </c>
      <c r="E2136" t="s">
        <v>1599</v>
      </c>
      <c r="F2136">
        <v>18</v>
      </c>
      <c r="G2136">
        <v>2.27</v>
      </c>
      <c r="H2136">
        <v>8</v>
      </c>
      <c r="I2136">
        <v>0</v>
      </c>
      <c r="J2136" t="s">
        <v>128</v>
      </c>
      <c r="K2136" s="40" t="str">
        <f t="shared" si="33"/>
        <v>GPA</v>
      </c>
    </row>
    <row r="2137" spans="1:11" ht="15" customHeight="1">
      <c r="A2137">
        <v>7</v>
      </c>
      <c r="B2137">
        <v>930</v>
      </c>
      <c r="C2137" t="s">
        <v>1994</v>
      </c>
      <c r="D2137" t="s">
        <v>3686</v>
      </c>
      <c r="E2137" t="s">
        <v>3687</v>
      </c>
      <c r="F2137">
        <v>1618</v>
      </c>
      <c r="G2137">
        <v>51.38</v>
      </c>
      <c r="H2137">
        <v>31</v>
      </c>
      <c r="I2137">
        <v>0</v>
      </c>
      <c r="J2137" t="s">
        <v>128</v>
      </c>
      <c r="K2137" s="40" t="str">
        <f t="shared" si="33"/>
        <v>GPA</v>
      </c>
    </row>
    <row r="2138" spans="1:11" ht="15" customHeight="1">
      <c r="A2138">
        <v>7</v>
      </c>
      <c r="B2138">
        <v>930</v>
      </c>
      <c r="C2138" t="s">
        <v>19</v>
      </c>
      <c r="D2138" t="s">
        <v>1600</v>
      </c>
      <c r="E2138" t="s">
        <v>1601</v>
      </c>
      <c r="F2138">
        <v>47</v>
      </c>
      <c r="G2138">
        <v>2.83</v>
      </c>
      <c r="H2138">
        <v>17</v>
      </c>
      <c r="I2138">
        <v>0</v>
      </c>
      <c r="J2138" t="s">
        <v>128</v>
      </c>
      <c r="K2138" s="40" t="str">
        <f t="shared" si="33"/>
        <v>GPA</v>
      </c>
    </row>
    <row r="2139" spans="1:11" ht="15" customHeight="1">
      <c r="A2139">
        <v>7</v>
      </c>
      <c r="B2139">
        <v>930</v>
      </c>
      <c r="C2139" t="s">
        <v>19</v>
      </c>
      <c r="D2139" t="s">
        <v>1602</v>
      </c>
      <c r="E2139" t="s">
        <v>1603</v>
      </c>
      <c r="F2139">
        <v>482</v>
      </c>
      <c r="G2139">
        <v>10.72</v>
      </c>
      <c r="H2139">
        <v>45</v>
      </c>
      <c r="I2139">
        <v>0</v>
      </c>
      <c r="J2139" t="s">
        <v>128</v>
      </c>
      <c r="K2139" s="40" t="str">
        <f t="shared" si="33"/>
        <v>GPA</v>
      </c>
    </row>
    <row r="2140" spans="1:11" ht="15" customHeight="1">
      <c r="A2140">
        <v>7</v>
      </c>
      <c r="B2140">
        <v>930</v>
      </c>
      <c r="C2140" t="s">
        <v>21</v>
      </c>
      <c r="D2140" t="s">
        <v>1604</v>
      </c>
      <c r="E2140" t="s">
        <v>1605</v>
      </c>
      <c r="F2140">
        <v>6</v>
      </c>
      <c r="G2140">
        <v>0.18</v>
      </c>
      <c r="H2140">
        <v>33</v>
      </c>
      <c r="I2140">
        <v>0</v>
      </c>
      <c r="J2140" t="s">
        <v>128</v>
      </c>
      <c r="K2140" s="40" t="str">
        <f t="shared" si="33"/>
        <v>GPA</v>
      </c>
    </row>
    <row r="2141" spans="1:11" ht="15" customHeight="1">
      <c r="A2141">
        <v>7</v>
      </c>
      <c r="B2141">
        <v>930</v>
      </c>
      <c r="C2141" t="s">
        <v>1994</v>
      </c>
      <c r="D2141" t="s">
        <v>3688</v>
      </c>
      <c r="E2141" t="s">
        <v>3689</v>
      </c>
      <c r="F2141">
        <v>11066</v>
      </c>
      <c r="G2141">
        <v>75.28</v>
      </c>
      <c r="H2141">
        <v>147</v>
      </c>
      <c r="I2141">
        <v>0</v>
      </c>
      <c r="J2141" t="s">
        <v>128</v>
      </c>
      <c r="K2141" s="40" t="str">
        <f t="shared" si="33"/>
        <v>GPA</v>
      </c>
    </row>
    <row r="2142" spans="1:11" ht="15" customHeight="1">
      <c r="A2142">
        <v>7</v>
      </c>
      <c r="B2142">
        <v>930</v>
      </c>
      <c r="C2142" t="s">
        <v>19</v>
      </c>
      <c r="D2142" t="s">
        <v>1606</v>
      </c>
      <c r="E2142" t="s">
        <v>1607</v>
      </c>
      <c r="F2142">
        <v>1776</v>
      </c>
      <c r="G2142">
        <v>33.32</v>
      </c>
      <c r="H2142">
        <v>53</v>
      </c>
      <c r="I2142">
        <v>0</v>
      </c>
      <c r="J2142" t="s">
        <v>128</v>
      </c>
      <c r="K2142" s="40" t="str">
        <f t="shared" si="33"/>
        <v>GPA</v>
      </c>
    </row>
    <row r="2143" spans="1:11" ht="15" customHeight="1">
      <c r="A2143">
        <v>7</v>
      </c>
      <c r="B2143">
        <v>930</v>
      </c>
      <c r="C2143" t="s">
        <v>19</v>
      </c>
      <c r="D2143" t="s">
        <v>1608</v>
      </c>
      <c r="E2143" t="s">
        <v>1609</v>
      </c>
      <c r="F2143">
        <v>154</v>
      </c>
      <c r="G2143">
        <v>3.37</v>
      </c>
      <c r="H2143">
        <v>46</v>
      </c>
      <c r="I2143">
        <v>0</v>
      </c>
      <c r="J2143" t="s">
        <v>128</v>
      </c>
      <c r="K2143" s="40" t="str">
        <f t="shared" si="33"/>
        <v>GPA</v>
      </c>
    </row>
    <row r="2144" spans="1:11" ht="15" customHeight="1">
      <c r="A2144">
        <v>7</v>
      </c>
      <c r="B2144">
        <v>930</v>
      </c>
      <c r="C2144" t="s">
        <v>19</v>
      </c>
      <c r="D2144" t="s">
        <v>1610</v>
      </c>
      <c r="E2144" t="s">
        <v>1611</v>
      </c>
      <c r="F2144">
        <v>216</v>
      </c>
      <c r="G2144">
        <v>19.09</v>
      </c>
      <c r="H2144">
        <v>11</v>
      </c>
      <c r="I2144">
        <v>0</v>
      </c>
      <c r="J2144" t="s">
        <v>128</v>
      </c>
      <c r="K2144" s="40" t="str">
        <f t="shared" si="33"/>
        <v>GPA</v>
      </c>
    </row>
    <row r="2145" spans="1:11" ht="15" customHeight="1">
      <c r="A2145">
        <v>7</v>
      </c>
      <c r="B2145">
        <v>930</v>
      </c>
      <c r="C2145" t="s">
        <v>21</v>
      </c>
      <c r="D2145" t="s">
        <v>1612</v>
      </c>
      <c r="E2145" t="s">
        <v>1613</v>
      </c>
      <c r="F2145">
        <v>2276</v>
      </c>
      <c r="G2145">
        <v>69.569999999999993</v>
      </c>
      <c r="H2145">
        <v>33</v>
      </c>
      <c r="I2145">
        <v>0</v>
      </c>
      <c r="J2145" t="s">
        <v>128</v>
      </c>
      <c r="K2145" s="40" t="str">
        <f t="shared" si="33"/>
        <v>GPA</v>
      </c>
    </row>
    <row r="2146" spans="1:11" ht="15" customHeight="1">
      <c r="A2146">
        <v>7</v>
      </c>
      <c r="B2146">
        <v>930</v>
      </c>
      <c r="C2146" t="s">
        <v>1994</v>
      </c>
      <c r="D2146" t="s">
        <v>1612</v>
      </c>
      <c r="E2146" t="s">
        <v>1613</v>
      </c>
      <c r="F2146">
        <v>55</v>
      </c>
      <c r="G2146">
        <v>0.79</v>
      </c>
      <c r="H2146">
        <v>70</v>
      </c>
      <c r="I2146">
        <v>0</v>
      </c>
      <c r="J2146" t="s">
        <v>128</v>
      </c>
      <c r="K2146" s="40" t="str">
        <f t="shared" si="33"/>
        <v>GPA</v>
      </c>
    </row>
    <row r="2147" spans="1:11" ht="15" customHeight="1">
      <c r="A2147">
        <v>7</v>
      </c>
      <c r="B2147">
        <v>930</v>
      </c>
      <c r="C2147" t="s">
        <v>19</v>
      </c>
      <c r="D2147" t="s">
        <v>1614</v>
      </c>
      <c r="E2147" t="s">
        <v>1615</v>
      </c>
      <c r="F2147">
        <v>321</v>
      </c>
      <c r="G2147">
        <v>4.04</v>
      </c>
      <c r="H2147">
        <v>79</v>
      </c>
      <c r="I2147">
        <v>0</v>
      </c>
      <c r="J2147" t="s">
        <v>128</v>
      </c>
      <c r="K2147" s="40" t="str">
        <f t="shared" si="33"/>
        <v>GPA</v>
      </c>
    </row>
    <row r="2148" spans="1:11" ht="15" customHeight="1">
      <c r="A2148">
        <v>7</v>
      </c>
      <c r="B2148">
        <v>930</v>
      </c>
      <c r="C2148" t="s">
        <v>19</v>
      </c>
      <c r="D2148" t="s">
        <v>1616</v>
      </c>
      <c r="E2148" t="s">
        <v>1617</v>
      </c>
      <c r="F2148">
        <v>554</v>
      </c>
      <c r="G2148">
        <v>37.39</v>
      </c>
      <c r="H2148">
        <v>15</v>
      </c>
      <c r="I2148">
        <v>0</v>
      </c>
      <c r="J2148" t="s">
        <v>128</v>
      </c>
      <c r="K2148" s="40" t="str">
        <f t="shared" si="33"/>
        <v>GPA</v>
      </c>
    </row>
    <row r="2149" spans="1:11" ht="15" customHeight="1">
      <c r="A2149">
        <v>7</v>
      </c>
      <c r="B2149">
        <v>930</v>
      </c>
      <c r="C2149" t="s">
        <v>19</v>
      </c>
      <c r="D2149" t="s">
        <v>1618</v>
      </c>
      <c r="E2149" t="s">
        <v>1619</v>
      </c>
      <c r="F2149">
        <v>482</v>
      </c>
      <c r="G2149">
        <v>21.7</v>
      </c>
      <c r="H2149">
        <v>22</v>
      </c>
      <c r="I2149">
        <v>0</v>
      </c>
      <c r="J2149" t="s">
        <v>128</v>
      </c>
      <c r="K2149" s="40" t="str">
        <f t="shared" si="33"/>
        <v>GPA</v>
      </c>
    </row>
    <row r="2150" spans="1:11" ht="15" customHeight="1">
      <c r="A2150">
        <v>7</v>
      </c>
      <c r="B2150">
        <v>930</v>
      </c>
      <c r="C2150" t="s">
        <v>21</v>
      </c>
      <c r="D2150" t="s">
        <v>1618</v>
      </c>
      <c r="E2150" t="s">
        <v>1619</v>
      </c>
      <c r="F2150">
        <v>39</v>
      </c>
      <c r="G2150">
        <v>6.51</v>
      </c>
      <c r="H2150">
        <v>6</v>
      </c>
      <c r="I2150">
        <v>0</v>
      </c>
      <c r="J2150" t="s">
        <v>128</v>
      </c>
      <c r="K2150" s="40" t="str">
        <f t="shared" si="33"/>
        <v>GPA</v>
      </c>
    </row>
    <row r="2151" spans="1:11" ht="15" customHeight="1">
      <c r="A2151">
        <v>7</v>
      </c>
      <c r="B2151">
        <v>930</v>
      </c>
      <c r="C2151" t="s">
        <v>1994</v>
      </c>
      <c r="D2151" t="s">
        <v>1618</v>
      </c>
      <c r="E2151" t="s">
        <v>1619</v>
      </c>
      <c r="F2151">
        <v>1539</v>
      </c>
      <c r="G2151">
        <v>14.43</v>
      </c>
      <c r="H2151">
        <v>107</v>
      </c>
      <c r="I2151">
        <v>0</v>
      </c>
      <c r="J2151" t="s">
        <v>128</v>
      </c>
      <c r="K2151" s="40" t="str">
        <f t="shared" si="33"/>
        <v>GPA</v>
      </c>
    </row>
    <row r="2152" spans="1:11" ht="15" customHeight="1">
      <c r="A2152">
        <v>7</v>
      </c>
      <c r="B2152">
        <v>930</v>
      </c>
      <c r="C2152" t="s">
        <v>19</v>
      </c>
      <c r="D2152" t="s">
        <v>1620</v>
      </c>
      <c r="E2152" t="s">
        <v>1621</v>
      </c>
      <c r="F2152">
        <v>917</v>
      </c>
      <c r="G2152">
        <v>57.25</v>
      </c>
      <c r="H2152">
        <v>16</v>
      </c>
      <c r="I2152">
        <v>0</v>
      </c>
      <c r="J2152" t="s">
        <v>128</v>
      </c>
      <c r="K2152" s="40" t="str">
        <f t="shared" si="33"/>
        <v>GPA</v>
      </c>
    </row>
    <row r="2153" spans="1:11" ht="15" customHeight="1">
      <c r="A2153">
        <v>7</v>
      </c>
      <c r="B2153">
        <v>930</v>
      </c>
      <c r="C2153" t="s">
        <v>19</v>
      </c>
      <c r="D2153" t="s">
        <v>1622</v>
      </c>
      <c r="E2153" t="s">
        <v>1623</v>
      </c>
      <c r="F2153">
        <v>34</v>
      </c>
      <c r="G2153">
        <v>2.13</v>
      </c>
      <c r="H2153">
        <v>16</v>
      </c>
      <c r="I2153">
        <v>0</v>
      </c>
      <c r="J2153" t="s">
        <v>128</v>
      </c>
      <c r="K2153" s="40" t="str">
        <f t="shared" si="33"/>
        <v>GPA</v>
      </c>
    </row>
    <row r="2154" spans="1:11" ht="15" customHeight="1">
      <c r="A2154">
        <v>7</v>
      </c>
      <c r="B2154">
        <v>930</v>
      </c>
      <c r="C2154" t="s">
        <v>21</v>
      </c>
      <c r="D2154" t="s">
        <v>1622</v>
      </c>
      <c r="E2154" t="s">
        <v>1623</v>
      </c>
      <c r="F2154">
        <v>11</v>
      </c>
      <c r="G2154">
        <v>1.26</v>
      </c>
      <c r="H2154">
        <v>9</v>
      </c>
      <c r="I2154">
        <v>0</v>
      </c>
      <c r="J2154" t="s">
        <v>128</v>
      </c>
      <c r="K2154" s="40" t="str">
        <f t="shared" si="33"/>
        <v>GPA</v>
      </c>
    </row>
    <row r="2155" spans="1:11" ht="15" customHeight="1">
      <c r="A2155">
        <v>7</v>
      </c>
      <c r="B2155">
        <v>930</v>
      </c>
      <c r="C2155" t="s">
        <v>1994</v>
      </c>
      <c r="D2155" t="s">
        <v>3690</v>
      </c>
      <c r="E2155" t="s">
        <v>3691</v>
      </c>
      <c r="F2155">
        <v>569</v>
      </c>
      <c r="G2155">
        <v>6.6</v>
      </c>
      <c r="H2155">
        <v>86</v>
      </c>
      <c r="I2155">
        <v>0</v>
      </c>
      <c r="J2155" t="s">
        <v>128</v>
      </c>
      <c r="K2155" s="40" t="str">
        <f t="shared" si="33"/>
        <v>GPA</v>
      </c>
    </row>
    <row r="2156" spans="1:11" ht="15" customHeight="1">
      <c r="A2156">
        <v>7</v>
      </c>
      <c r="B2156">
        <v>930</v>
      </c>
      <c r="C2156" t="s">
        <v>19</v>
      </c>
      <c r="D2156" t="s">
        <v>1624</v>
      </c>
      <c r="E2156" t="s">
        <v>1625</v>
      </c>
      <c r="F2156">
        <v>573</v>
      </c>
      <c r="G2156">
        <v>10.42</v>
      </c>
      <c r="H2156">
        <v>55</v>
      </c>
      <c r="I2156">
        <v>0</v>
      </c>
      <c r="J2156" t="s">
        <v>128</v>
      </c>
      <c r="K2156" s="40" t="str">
        <f t="shared" si="33"/>
        <v>GPA</v>
      </c>
    </row>
    <row r="2157" spans="1:11" ht="15" customHeight="1">
      <c r="A2157">
        <v>7</v>
      </c>
      <c r="B2157">
        <v>930</v>
      </c>
      <c r="C2157" t="s">
        <v>1994</v>
      </c>
      <c r="D2157" t="s">
        <v>1624</v>
      </c>
      <c r="E2157" t="s">
        <v>1625</v>
      </c>
      <c r="F2157">
        <v>432</v>
      </c>
      <c r="G2157">
        <v>2.92</v>
      </c>
      <c r="H2157">
        <v>148</v>
      </c>
      <c r="I2157">
        <v>0</v>
      </c>
      <c r="J2157" t="s">
        <v>128</v>
      </c>
      <c r="K2157" s="40" t="str">
        <f t="shared" si="33"/>
        <v>GPA</v>
      </c>
    </row>
    <row r="2158" spans="1:11" ht="15" customHeight="1">
      <c r="A2158">
        <v>7</v>
      </c>
      <c r="B2158">
        <v>930</v>
      </c>
      <c r="C2158" t="s">
        <v>19</v>
      </c>
      <c r="D2158" t="s">
        <v>1626</v>
      </c>
      <c r="E2158" t="s">
        <v>1627</v>
      </c>
      <c r="F2158">
        <v>2196</v>
      </c>
      <c r="G2158">
        <v>94.39</v>
      </c>
      <c r="H2158">
        <v>23</v>
      </c>
      <c r="I2158">
        <v>0</v>
      </c>
      <c r="J2158" t="s">
        <v>128</v>
      </c>
      <c r="K2158" s="40" t="str">
        <f t="shared" si="33"/>
        <v>GPA</v>
      </c>
    </row>
    <row r="2159" spans="1:11" ht="15" customHeight="1">
      <c r="A2159">
        <v>7</v>
      </c>
      <c r="B2159">
        <v>930</v>
      </c>
      <c r="C2159" t="s">
        <v>21</v>
      </c>
      <c r="D2159" t="s">
        <v>1626</v>
      </c>
      <c r="E2159" t="s">
        <v>1627</v>
      </c>
      <c r="F2159">
        <v>25</v>
      </c>
      <c r="G2159">
        <v>0.39</v>
      </c>
      <c r="H2159">
        <v>64</v>
      </c>
      <c r="I2159">
        <v>0</v>
      </c>
      <c r="J2159" t="s">
        <v>128</v>
      </c>
      <c r="K2159" s="40" t="str">
        <f t="shared" si="33"/>
        <v>GPA</v>
      </c>
    </row>
    <row r="2160" spans="1:11" ht="15" customHeight="1">
      <c r="A2160">
        <v>7</v>
      </c>
      <c r="B2160">
        <v>930</v>
      </c>
      <c r="C2160" t="s">
        <v>19</v>
      </c>
      <c r="D2160" t="s">
        <v>1628</v>
      </c>
      <c r="E2160" t="s">
        <v>1629</v>
      </c>
      <c r="F2160">
        <v>265</v>
      </c>
      <c r="G2160">
        <v>12.01</v>
      </c>
      <c r="H2160">
        <v>22</v>
      </c>
      <c r="I2160">
        <v>0</v>
      </c>
      <c r="J2160" t="s">
        <v>128</v>
      </c>
      <c r="K2160" s="40" t="str">
        <f t="shared" si="33"/>
        <v>GPA</v>
      </c>
    </row>
    <row r="2161" spans="1:11" ht="15" customHeight="1">
      <c r="A2161">
        <v>7</v>
      </c>
      <c r="B2161">
        <v>930</v>
      </c>
      <c r="C2161" t="s">
        <v>1994</v>
      </c>
      <c r="D2161" t="s">
        <v>1628</v>
      </c>
      <c r="E2161" t="s">
        <v>1629</v>
      </c>
      <c r="F2161">
        <v>2692</v>
      </c>
      <c r="G2161">
        <v>36.409999999999997</v>
      </c>
      <c r="H2161">
        <v>74</v>
      </c>
      <c r="I2161">
        <v>0</v>
      </c>
      <c r="J2161" t="s">
        <v>128</v>
      </c>
      <c r="K2161" s="40" t="str">
        <f t="shared" si="33"/>
        <v>GPA</v>
      </c>
    </row>
    <row r="2162" spans="1:11" ht="15" customHeight="1">
      <c r="A2162">
        <v>7</v>
      </c>
      <c r="B2162">
        <v>930</v>
      </c>
      <c r="C2162" t="s">
        <v>1994</v>
      </c>
      <c r="D2162" t="s">
        <v>3692</v>
      </c>
      <c r="E2162" t="s">
        <v>3693</v>
      </c>
      <c r="F2162">
        <v>1223</v>
      </c>
      <c r="G2162">
        <v>20.2</v>
      </c>
      <c r="H2162">
        <v>61</v>
      </c>
      <c r="I2162">
        <v>0</v>
      </c>
      <c r="J2162" t="s">
        <v>128</v>
      </c>
      <c r="K2162" s="40" t="str">
        <f t="shared" si="33"/>
        <v>GPA</v>
      </c>
    </row>
    <row r="2163" spans="1:11" ht="15" customHeight="1">
      <c r="A2163">
        <v>7</v>
      </c>
      <c r="B2163">
        <v>930</v>
      </c>
      <c r="C2163" t="s">
        <v>1994</v>
      </c>
      <c r="D2163" t="s">
        <v>3694</v>
      </c>
      <c r="E2163" t="s">
        <v>3695</v>
      </c>
      <c r="F2163">
        <v>13884</v>
      </c>
      <c r="G2163">
        <v>109.19</v>
      </c>
      <c r="H2163">
        <v>127</v>
      </c>
      <c r="I2163">
        <v>0</v>
      </c>
      <c r="J2163" t="s">
        <v>128</v>
      </c>
      <c r="K2163" s="40" t="str">
        <f t="shared" si="33"/>
        <v>GPA</v>
      </c>
    </row>
    <row r="2164" spans="1:11" ht="15" customHeight="1">
      <c r="A2164">
        <v>7</v>
      </c>
      <c r="B2164">
        <v>930</v>
      </c>
      <c r="C2164" t="s">
        <v>22</v>
      </c>
      <c r="D2164" t="s">
        <v>1630</v>
      </c>
      <c r="E2164" t="s">
        <v>1631</v>
      </c>
      <c r="F2164">
        <v>2141</v>
      </c>
      <c r="G2164">
        <v>74.03</v>
      </c>
      <c r="H2164">
        <v>29</v>
      </c>
      <c r="I2164">
        <v>0</v>
      </c>
      <c r="J2164" t="s">
        <v>128</v>
      </c>
      <c r="K2164" s="40" t="str">
        <f t="shared" si="33"/>
        <v>GPA</v>
      </c>
    </row>
    <row r="2165" spans="1:11" ht="15" customHeight="1">
      <c r="A2165">
        <v>7</v>
      </c>
      <c r="B2165">
        <v>930</v>
      </c>
      <c r="C2165" t="s">
        <v>1994</v>
      </c>
      <c r="D2165" t="s">
        <v>1630</v>
      </c>
      <c r="E2165" t="s">
        <v>1631</v>
      </c>
      <c r="F2165">
        <v>4424</v>
      </c>
      <c r="G2165">
        <v>20.87</v>
      </c>
      <c r="H2165">
        <v>212</v>
      </c>
      <c r="I2165">
        <v>0</v>
      </c>
      <c r="J2165" t="s">
        <v>128</v>
      </c>
      <c r="K2165" s="40" t="str">
        <f t="shared" si="33"/>
        <v>GPA</v>
      </c>
    </row>
    <row r="2166" spans="1:11" ht="15" customHeight="1">
      <c r="A2166">
        <v>7</v>
      </c>
      <c r="B2166">
        <v>930</v>
      </c>
      <c r="C2166" t="s">
        <v>19</v>
      </c>
      <c r="D2166" t="s">
        <v>1632</v>
      </c>
      <c r="E2166" t="s">
        <v>1633</v>
      </c>
      <c r="F2166">
        <v>1108</v>
      </c>
      <c r="G2166">
        <v>15.23</v>
      </c>
      <c r="H2166">
        <v>73</v>
      </c>
      <c r="I2166">
        <v>0</v>
      </c>
      <c r="J2166" t="s">
        <v>128</v>
      </c>
      <c r="K2166" s="40" t="str">
        <f t="shared" si="33"/>
        <v>GPA</v>
      </c>
    </row>
    <row r="2167" spans="1:11" ht="15" customHeight="1">
      <c r="A2167">
        <v>7</v>
      </c>
      <c r="B2167">
        <v>930</v>
      </c>
      <c r="C2167" t="s">
        <v>1994</v>
      </c>
      <c r="D2167" t="s">
        <v>3696</v>
      </c>
      <c r="E2167" t="s">
        <v>3697</v>
      </c>
      <c r="F2167">
        <v>10478</v>
      </c>
      <c r="G2167">
        <v>131.41</v>
      </c>
      <c r="H2167">
        <v>80</v>
      </c>
      <c r="I2167">
        <v>0</v>
      </c>
      <c r="J2167" t="s">
        <v>128</v>
      </c>
      <c r="K2167" s="40" t="str">
        <f t="shared" si="33"/>
        <v>GPA</v>
      </c>
    </row>
    <row r="2168" spans="1:11" ht="15" customHeight="1">
      <c r="A2168">
        <v>7</v>
      </c>
      <c r="B2168">
        <v>930</v>
      </c>
      <c r="C2168" t="s">
        <v>1994</v>
      </c>
      <c r="D2168" t="s">
        <v>3698</v>
      </c>
      <c r="E2168" t="s">
        <v>3699</v>
      </c>
      <c r="F2168">
        <v>3462</v>
      </c>
      <c r="G2168">
        <v>72.5</v>
      </c>
      <c r="H2168">
        <v>48</v>
      </c>
      <c r="I2168">
        <v>0</v>
      </c>
      <c r="J2168" t="s">
        <v>128</v>
      </c>
      <c r="K2168" s="40" t="str">
        <f t="shared" si="33"/>
        <v>GPA</v>
      </c>
    </row>
    <row r="2169" spans="1:11" ht="15" customHeight="1">
      <c r="A2169">
        <v>7</v>
      </c>
      <c r="B2169">
        <v>930</v>
      </c>
      <c r="C2169" t="s">
        <v>1994</v>
      </c>
      <c r="D2169" t="s">
        <v>3700</v>
      </c>
      <c r="E2169" t="s">
        <v>3701</v>
      </c>
      <c r="F2169">
        <v>1562</v>
      </c>
      <c r="G2169">
        <v>49.6</v>
      </c>
      <c r="H2169">
        <v>31</v>
      </c>
      <c r="I2169">
        <v>0</v>
      </c>
      <c r="J2169" t="s">
        <v>128</v>
      </c>
      <c r="K2169" s="40" t="str">
        <f t="shared" si="33"/>
        <v>GPA</v>
      </c>
    </row>
    <row r="2170" spans="1:11" ht="15" customHeight="1">
      <c r="A2170">
        <v>7</v>
      </c>
      <c r="B2170">
        <v>930</v>
      </c>
      <c r="C2170" t="s">
        <v>21</v>
      </c>
      <c r="D2170" t="s">
        <v>1634</v>
      </c>
      <c r="E2170" t="s">
        <v>1635</v>
      </c>
      <c r="F2170">
        <v>7</v>
      </c>
      <c r="G2170">
        <v>4.13</v>
      </c>
      <c r="H2170">
        <v>2</v>
      </c>
      <c r="I2170">
        <v>0</v>
      </c>
      <c r="J2170" t="s">
        <v>128</v>
      </c>
      <c r="K2170" s="40" t="str">
        <f t="shared" si="33"/>
        <v>GPA</v>
      </c>
    </row>
    <row r="2171" spans="1:11" ht="15" customHeight="1">
      <c r="A2171">
        <v>7</v>
      </c>
      <c r="B2171">
        <v>930</v>
      </c>
      <c r="C2171" t="s">
        <v>1994</v>
      </c>
      <c r="D2171" t="s">
        <v>3702</v>
      </c>
      <c r="E2171" t="s">
        <v>3703</v>
      </c>
      <c r="F2171">
        <v>16211</v>
      </c>
      <c r="G2171">
        <v>121.8</v>
      </c>
      <c r="H2171">
        <v>133</v>
      </c>
      <c r="I2171">
        <v>0</v>
      </c>
      <c r="J2171" t="s">
        <v>128</v>
      </c>
      <c r="K2171" s="40" t="str">
        <f t="shared" si="33"/>
        <v>GPA</v>
      </c>
    </row>
    <row r="2172" spans="1:11" ht="15" customHeight="1">
      <c r="A2172">
        <v>7</v>
      </c>
      <c r="B2172">
        <v>930</v>
      </c>
      <c r="C2172" t="s">
        <v>1994</v>
      </c>
      <c r="D2172" t="s">
        <v>3704</v>
      </c>
      <c r="E2172" t="s">
        <v>3705</v>
      </c>
      <c r="F2172">
        <v>3608</v>
      </c>
      <c r="G2172">
        <v>54.73</v>
      </c>
      <c r="H2172">
        <v>66</v>
      </c>
      <c r="I2172">
        <v>0</v>
      </c>
      <c r="J2172" t="s">
        <v>128</v>
      </c>
      <c r="K2172" s="40" t="str">
        <f t="shared" si="33"/>
        <v>GPA</v>
      </c>
    </row>
    <row r="2173" spans="1:11" ht="15" customHeight="1">
      <c r="A2173">
        <v>7</v>
      </c>
      <c r="B2173">
        <v>930</v>
      </c>
      <c r="C2173" t="s">
        <v>1994</v>
      </c>
      <c r="D2173" t="s">
        <v>3706</v>
      </c>
      <c r="E2173" t="s">
        <v>3707</v>
      </c>
      <c r="F2173">
        <v>1277</v>
      </c>
      <c r="G2173">
        <v>24.25</v>
      </c>
      <c r="H2173">
        <v>53</v>
      </c>
      <c r="I2173">
        <v>0</v>
      </c>
      <c r="J2173" t="s">
        <v>128</v>
      </c>
      <c r="K2173" s="40" t="str">
        <f t="shared" si="33"/>
        <v>GPA</v>
      </c>
    </row>
    <row r="2174" spans="1:11" ht="15" customHeight="1">
      <c r="A2174">
        <v>7</v>
      </c>
      <c r="B2174">
        <v>930</v>
      </c>
      <c r="C2174" t="s">
        <v>1994</v>
      </c>
      <c r="D2174" t="s">
        <v>3708</v>
      </c>
      <c r="E2174" t="s">
        <v>3709</v>
      </c>
      <c r="F2174">
        <v>3371</v>
      </c>
      <c r="G2174">
        <v>69.900000000000006</v>
      </c>
      <c r="H2174">
        <v>48</v>
      </c>
      <c r="I2174">
        <v>0</v>
      </c>
      <c r="J2174" t="s">
        <v>128</v>
      </c>
      <c r="K2174" s="40" t="str">
        <f t="shared" si="33"/>
        <v>GPA</v>
      </c>
    </row>
    <row r="2175" spans="1:11" ht="15" customHeight="1">
      <c r="A2175">
        <v>7</v>
      </c>
      <c r="B2175">
        <v>930</v>
      </c>
      <c r="C2175" t="s">
        <v>20</v>
      </c>
      <c r="D2175" t="s">
        <v>1636</v>
      </c>
      <c r="E2175" t="s">
        <v>1637</v>
      </c>
      <c r="F2175">
        <v>2033</v>
      </c>
      <c r="G2175">
        <v>93.76</v>
      </c>
      <c r="H2175">
        <v>22</v>
      </c>
      <c r="I2175">
        <v>0</v>
      </c>
      <c r="J2175" t="s">
        <v>128</v>
      </c>
      <c r="K2175" s="40" t="str">
        <f t="shared" si="33"/>
        <v>GPA</v>
      </c>
    </row>
    <row r="2176" spans="1:11" ht="15" customHeight="1">
      <c r="A2176">
        <v>7</v>
      </c>
      <c r="B2176">
        <v>930</v>
      </c>
      <c r="C2176" t="s">
        <v>19</v>
      </c>
      <c r="D2176" t="s">
        <v>1638</v>
      </c>
      <c r="E2176" t="s">
        <v>1639</v>
      </c>
      <c r="F2176">
        <v>591</v>
      </c>
      <c r="G2176">
        <v>11.2</v>
      </c>
      <c r="H2176">
        <v>53</v>
      </c>
      <c r="I2176">
        <v>0</v>
      </c>
      <c r="J2176" t="s">
        <v>128</v>
      </c>
      <c r="K2176" s="40" t="str">
        <f t="shared" si="33"/>
        <v>GPA</v>
      </c>
    </row>
    <row r="2177" spans="1:11" ht="15" customHeight="1">
      <c r="A2177">
        <v>7</v>
      </c>
      <c r="B2177">
        <v>930</v>
      </c>
      <c r="C2177" t="s">
        <v>22</v>
      </c>
      <c r="D2177" t="s">
        <v>1640</v>
      </c>
      <c r="E2177" t="s">
        <v>1641</v>
      </c>
      <c r="F2177">
        <v>1058</v>
      </c>
      <c r="G2177">
        <v>46.42</v>
      </c>
      <c r="H2177">
        <v>23</v>
      </c>
      <c r="I2177">
        <v>0</v>
      </c>
      <c r="J2177" t="s">
        <v>128</v>
      </c>
      <c r="K2177" s="40" t="str">
        <f t="shared" si="33"/>
        <v>GPA</v>
      </c>
    </row>
    <row r="2178" spans="1:11" ht="15" customHeight="1">
      <c r="A2178">
        <v>7</v>
      </c>
      <c r="B2178">
        <v>930</v>
      </c>
      <c r="C2178" t="s">
        <v>1994</v>
      </c>
      <c r="D2178" t="s">
        <v>3710</v>
      </c>
      <c r="E2178" t="s">
        <v>3711</v>
      </c>
      <c r="F2178">
        <v>3005</v>
      </c>
      <c r="G2178">
        <v>37.08</v>
      </c>
      <c r="H2178">
        <v>81</v>
      </c>
      <c r="I2178">
        <v>0</v>
      </c>
      <c r="J2178" t="s">
        <v>128</v>
      </c>
      <c r="K2178" s="40" t="str">
        <f t="shared" ref="K2178:K2241" si="34">IF(J2178&lt;&gt;"",IF(OR(UPPER(J2178)="TERCEIRO",UPPER(J2178)="TERCEIRA"),"TERCEIRA",IF(UPPER(J2178)="GPA","GPA",J2178)),IF(LEFT(D2178,1)="T","TERCEIRA","GPA"))</f>
        <v>GPA</v>
      </c>
    </row>
    <row r="2179" spans="1:11" ht="15" customHeight="1">
      <c r="A2179">
        <v>7</v>
      </c>
      <c r="B2179">
        <v>930</v>
      </c>
      <c r="C2179" t="s">
        <v>19</v>
      </c>
      <c r="D2179" t="s">
        <v>1642</v>
      </c>
      <c r="E2179" t="s">
        <v>1643</v>
      </c>
      <c r="F2179">
        <v>2185</v>
      </c>
      <c r="G2179">
        <v>72.760000000000005</v>
      </c>
      <c r="H2179">
        <v>30</v>
      </c>
      <c r="I2179">
        <v>0</v>
      </c>
      <c r="J2179" t="s">
        <v>128</v>
      </c>
      <c r="K2179" s="40" t="str">
        <f t="shared" si="34"/>
        <v>GPA</v>
      </c>
    </row>
    <row r="2180" spans="1:11" ht="15" customHeight="1">
      <c r="A2180">
        <v>7</v>
      </c>
      <c r="B2180">
        <v>930</v>
      </c>
      <c r="C2180" t="s">
        <v>21</v>
      </c>
      <c r="D2180" t="s">
        <v>1642</v>
      </c>
      <c r="E2180" t="s">
        <v>1643</v>
      </c>
      <c r="F2180">
        <v>3</v>
      </c>
      <c r="G2180">
        <v>0.91</v>
      </c>
      <c r="H2180">
        <v>3</v>
      </c>
      <c r="I2180">
        <v>0</v>
      </c>
      <c r="J2180" t="s">
        <v>128</v>
      </c>
      <c r="K2180" s="40" t="str">
        <f t="shared" si="34"/>
        <v>GPA</v>
      </c>
    </row>
    <row r="2181" spans="1:11" ht="15" customHeight="1">
      <c r="A2181">
        <v>7</v>
      </c>
      <c r="B2181">
        <v>930</v>
      </c>
      <c r="C2181" t="s">
        <v>1994</v>
      </c>
      <c r="D2181" t="s">
        <v>1642</v>
      </c>
      <c r="E2181" t="s">
        <v>1643</v>
      </c>
      <c r="F2181">
        <v>40</v>
      </c>
      <c r="G2181">
        <v>0.8</v>
      </c>
      <c r="H2181">
        <v>50</v>
      </c>
      <c r="I2181">
        <v>0</v>
      </c>
      <c r="J2181" t="s">
        <v>128</v>
      </c>
      <c r="K2181" s="40" t="str">
        <f t="shared" si="34"/>
        <v>GPA</v>
      </c>
    </row>
    <row r="2182" spans="1:11" ht="15" customHeight="1">
      <c r="A2182">
        <v>7</v>
      </c>
      <c r="B2182">
        <v>930</v>
      </c>
      <c r="C2182" t="s">
        <v>22</v>
      </c>
      <c r="D2182" t="s">
        <v>1644</v>
      </c>
      <c r="E2182" t="s">
        <v>1645</v>
      </c>
      <c r="F2182">
        <v>726</v>
      </c>
      <c r="G2182">
        <v>63.55</v>
      </c>
      <c r="H2182">
        <v>11</v>
      </c>
      <c r="I2182">
        <v>0</v>
      </c>
      <c r="J2182" t="s">
        <v>128</v>
      </c>
      <c r="K2182" s="40" t="str">
        <f t="shared" si="34"/>
        <v>GPA</v>
      </c>
    </row>
    <row r="2183" spans="1:11" ht="15" customHeight="1">
      <c r="A2183">
        <v>7</v>
      </c>
      <c r="B2183">
        <v>930</v>
      </c>
      <c r="C2183" t="s">
        <v>1994</v>
      </c>
      <c r="D2183" t="s">
        <v>3712</v>
      </c>
      <c r="E2183" t="s">
        <v>3713</v>
      </c>
      <c r="F2183">
        <v>10178</v>
      </c>
      <c r="G2183">
        <v>88.32</v>
      </c>
      <c r="H2183">
        <v>115</v>
      </c>
      <c r="I2183">
        <v>0</v>
      </c>
      <c r="J2183" t="s">
        <v>128</v>
      </c>
      <c r="K2183" s="40" t="str">
        <f t="shared" si="34"/>
        <v>GPA</v>
      </c>
    </row>
    <row r="2184" spans="1:11" ht="15" customHeight="1">
      <c r="A2184">
        <v>7</v>
      </c>
      <c r="B2184">
        <v>930</v>
      </c>
      <c r="C2184" t="s">
        <v>1994</v>
      </c>
      <c r="D2184" t="s">
        <v>1786</v>
      </c>
      <c r="E2184" t="s">
        <v>1787</v>
      </c>
      <c r="F2184">
        <v>384</v>
      </c>
      <c r="G2184">
        <v>6.73</v>
      </c>
      <c r="H2184">
        <v>57</v>
      </c>
      <c r="I2184">
        <v>0</v>
      </c>
      <c r="J2184" t="s">
        <v>128</v>
      </c>
      <c r="K2184" s="40" t="str">
        <f t="shared" si="34"/>
        <v>GPA</v>
      </c>
    </row>
    <row r="2185" spans="1:11" ht="15" customHeight="1">
      <c r="A2185">
        <v>7</v>
      </c>
      <c r="B2185">
        <v>930</v>
      </c>
      <c r="C2185" t="s">
        <v>19</v>
      </c>
      <c r="D2185" t="s">
        <v>1646</v>
      </c>
      <c r="E2185" t="s">
        <v>1647</v>
      </c>
      <c r="F2185">
        <v>1880</v>
      </c>
      <c r="G2185">
        <v>29.41</v>
      </c>
      <c r="H2185">
        <v>64</v>
      </c>
      <c r="I2185">
        <v>0</v>
      </c>
      <c r="J2185" t="s">
        <v>128</v>
      </c>
      <c r="K2185" s="40" t="str">
        <f t="shared" si="34"/>
        <v>GPA</v>
      </c>
    </row>
    <row r="2186" spans="1:11" ht="15" customHeight="1">
      <c r="A2186">
        <v>7</v>
      </c>
      <c r="B2186">
        <v>930</v>
      </c>
      <c r="C2186" t="s">
        <v>1994</v>
      </c>
      <c r="D2186" t="s">
        <v>1646</v>
      </c>
      <c r="E2186" t="s">
        <v>1647</v>
      </c>
      <c r="F2186">
        <v>396</v>
      </c>
      <c r="G2186">
        <v>3.53</v>
      </c>
      <c r="H2186">
        <v>112</v>
      </c>
      <c r="I2186">
        <v>0</v>
      </c>
      <c r="J2186" t="s">
        <v>128</v>
      </c>
      <c r="K2186" s="40" t="str">
        <f t="shared" si="34"/>
        <v>GPA</v>
      </c>
    </row>
    <row r="2187" spans="1:11" ht="15" customHeight="1">
      <c r="A2187">
        <v>7</v>
      </c>
      <c r="B2187">
        <v>930</v>
      </c>
      <c r="C2187" t="s">
        <v>19</v>
      </c>
      <c r="D2187" t="s">
        <v>1648</v>
      </c>
      <c r="E2187" t="s">
        <v>1649</v>
      </c>
      <c r="F2187">
        <v>287</v>
      </c>
      <c r="G2187">
        <v>7.26</v>
      </c>
      <c r="H2187">
        <v>40</v>
      </c>
      <c r="I2187">
        <v>0</v>
      </c>
      <c r="J2187" t="s">
        <v>128</v>
      </c>
      <c r="K2187" s="40" t="str">
        <f t="shared" si="34"/>
        <v>GPA</v>
      </c>
    </row>
    <row r="2188" spans="1:11" ht="15" customHeight="1">
      <c r="A2188">
        <v>7</v>
      </c>
      <c r="B2188">
        <v>930</v>
      </c>
      <c r="C2188" t="s">
        <v>1994</v>
      </c>
      <c r="D2188" t="s">
        <v>1648</v>
      </c>
      <c r="E2188" t="s">
        <v>1649</v>
      </c>
      <c r="F2188">
        <v>4649</v>
      </c>
      <c r="G2188">
        <v>47.2</v>
      </c>
      <c r="H2188">
        <v>98</v>
      </c>
      <c r="I2188">
        <v>0</v>
      </c>
      <c r="J2188" t="s">
        <v>128</v>
      </c>
      <c r="K2188" s="40" t="str">
        <f t="shared" si="34"/>
        <v>GPA</v>
      </c>
    </row>
    <row r="2189" spans="1:11" ht="15" customHeight="1">
      <c r="A2189">
        <v>7</v>
      </c>
      <c r="B2189">
        <v>930</v>
      </c>
      <c r="C2189" t="s">
        <v>1994</v>
      </c>
      <c r="D2189" t="s">
        <v>3714</v>
      </c>
      <c r="E2189" t="s">
        <v>3715</v>
      </c>
      <c r="F2189">
        <v>6142</v>
      </c>
      <c r="G2189">
        <v>86.58</v>
      </c>
      <c r="H2189">
        <v>71</v>
      </c>
      <c r="I2189">
        <v>0</v>
      </c>
      <c r="J2189" t="s">
        <v>128</v>
      </c>
      <c r="K2189" s="40" t="str">
        <f t="shared" si="34"/>
        <v>GPA</v>
      </c>
    </row>
    <row r="2190" spans="1:11" ht="15" customHeight="1">
      <c r="A2190">
        <v>7</v>
      </c>
      <c r="B2190">
        <v>930</v>
      </c>
      <c r="C2190" t="s">
        <v>21</v>
      </c>
      <c r="D2190" t="s">
        <v>1650</v>
      </c>
      <c r="E2190" t="s">
        <v>1651</v>
      </c>
      <c r="F2190">
        <v>328</v>
      </c>
      <c r="G2190">
        <v>21.58</v>
      </c>
      <c r="H2190">
        <v>15</v>
      </c>
      <c r="I2190">
        <v>0</v>
      </c>
      <c r="J2190" t="s">
        <v>128</v>
      </c>
      <c r="K2190" s="40" t="str">
        <f t="shared" si="34"/>
        <v>GPA</v>
      </c>
    </row>
    <row r="2191" spans="1:11" ht="15" customHeight="1">
      <c r="A2191">
        <v>7</v>
      </c>
      <c r="B2191">
        <v>930</v>
      </c>
      <c r="C2191" t="s">
        <v>20</v>
      </c>
      <c r="D2191" t="s">
        <v>1652</v>
      </c>
      <c r="E2191" t="s">
        <v>1653</v>
      </c>
      <c r="F2191">
        <v>3302</v>
      </c>
      <c r="G2191">
        <v>126.73</v>
      </c>
      <c r="H2191">
        <v>26</v>
      </c>
      <c r="I2191">
        <v>0</v>
      </c>
      <c r="J2191" t="s">
        <v>128</v>
      </c>
      <c r="K2191" s="40" t="str">
        <f t="shared" si="34"/>
        <v>GPA</v>
      </c>
    </row>
    <row r="2192" spans="1:11" ht="15" customHeight="1">
      <c r="A2192">
        <v>7</v>
      </c>
      <c r="B2192">
        <v>930</v>
      </c>
      <c r="C2192" t="s">
        <v>1994</v>
      </c>
      <c r="D2192" t="s">
        <v>3716</v>
      </c>
      <c r="E2192" t="s">
        <v>3717</v>
      </c>
      <c r="F2192">
        <v>14907</v>
      </c>
      <c r="G2192">
        <v>126.52</v>
      </c>
      <c r="H2192">
        <v>118</v>
      </c>
      <c r="I2192">
        <v>0</v>
      </c>
      <c r="J2192" t="s">
        <v>128</v>
      </c>
      <c r="K2192" s="40" t="str">
        <f t="shared" si="34"/>
        <v>GPA</v>
      </c>
    </row>
    <row r="2193" spans="1:11" ht="15" customHeight="1">
      <c r="A2193">
        <v>7</v>
      </c>
      <c r="B2193">
        <v>930</v>
      </c>
      <c r="C2193" t="s">
        <v>1994</v>
      </c>
      <c r="D2193" t="s">
        <v>3718</v>
      </c>
      <c r="E2193" t="s">
        <v>1909</v>
      </c>
      <c r="F2193">
        <v>579</v>
      </c>
      <c r="G2193">
        <v>7.4</v>
      </c>
      <c r="H2193">
        <v>78</v>
      </c>
      <c r="I2193">
        <v>0</v>
      </c>
      <c r="J2193" t="s">
        <v>128</v>
      </c>
      <c r="K2193" s="40" t="str">
        <f t="shared" si="34"/>
        <v>GPA</v>
      </c>
    </row>
    <row r="2194" spans="1:11" ht="15" customHeight="1">
      <c r="A2194">
        <v>7</v>
      </c>
      <c r="B2194">
        <v>930</v>
      </c>
      <c r="C2194" t="s">
        <v>19</v>
      </c>
      <c r="D2194" t="s">
        <v>1654</v>
      </c>
      <c r="E2194" t="s">
        <v>1655</v>
      </c>
      <c r="F2194">
        <v>1880</v>
      </c>
      <c r="G2194">
        <v>110.52</v>
      </c>
      <c r="H2194">
        <v>17</v>
      </c>
      <c r="I2194">
        <v>0</v>
      </c>
      <c r="J2194" t="s">
        <v>128</v>
      </c>
      <c r="K2194" s="40" t="str">
        <f t="shared" si="34"/>
        <v>GPA</v>
      </c>
    </row>
    <row r="2195" spans="1:11" ht="15" customHeight="1">
      <c r="A2195">
        <v>7</v>
      </c>
      <c r="B2195">
        <v>930</v>
      </c>
      <c r="C2195" t="s">
        <v>1994</v>
      </c>
      <c r="D2195" t="s">
        <v>3719</v>
      </c>
      <c r="E2195" t="s">
        <v>3720</v>
      </c>
      <c r="F2195">
        <v>8967</v>
      </c>
      <c r="G2195">
        <v>85.28</v>
      </c>
      <c r="H2195">
        <v>105</v>
      </c>
      <c r="I2195">
        <v>0</v>
      </c>
      <c r="J2195" t="s">
        <v>128</v>
      </c>
      <c r="K2195" s="40" t="str">
        <f t="shared" si="34"/>
        <v>GPA</v>
      </c>
    </row>
    <row r="2196" spans="1:11" ht="15" customHeight="1">
      <c r="A2196">
        <v>7</v>
      </c>
      <c r="B2196">
        <v>930</v>
      </c>
      <c r="C2196" t="s">
        <v>1994</v>
      </c>
      <c r="D2196" t="s">
        <v>3721</v>
      </c>
      <c r="E2196" t="s">
        <v>3722</v>
      </c>
      <c r="F2196">
        <v>9768</v>
      </c>
      <c r="G2196">
        <v>93.9</v>
      </c>
      <c r="H2196">
        <v>104</v>
      </c>
      <c r="I2196">
        <v>0</v>
      </c>
      <c r="J2196" t="s">
        <v>128</v>
      </c>
      <c r="K2196" s="40" t="str">
        <f t="shared" si="34"/>
        <v>GPA</v>
      </c>
    </row>
    <row r="2197" spans="1:11" ht="15" customHeight="1">
      <c r="A2197">
        <v>7</v>
      </c>
      <c r="B2197">
        <v>930</v>
      </c>
      <c r="C2197" t="s">
        <v>19</v>
      </c>
      <c r="D2197" t="s">
        <v>1656</v>
      </c>
      <c r="E2197" t="s">
        <v>1657</v>
      </c>
      <c r="F2197">
        <v>250</v>
      </c>
      <c r="G2197">
        <v>13.93</v>
      </c>
      <c r="H2197">
        <v>18</v>
      </c>
      <c r="I2197">
        <v>0</v>
      </c>
      <c r="J2197" t="s">
        <v>128</v>
      </c>
      <c r="K2197" s="40" t="str">
        <f t="shared" si="34"/>
        <v>GPA</v>
      </c>
    </row>
    <row r="2198" spans="1:11" ht="15" customHeight="1">
      <c r="A2198">
        <v>7</v>
      </c>
      <c r="B2198">
        <v>930</v>
      </c>
      <c r="C2198" t="s">
        <v>1994</v>
      </c>
      <c r="D2198" t="s">
        <v>3723</v>
      </c>
      <c r="E2198" t="s">
        <v>3724</v>
      </c>
      <c r="F2198">
        <v>111</v>
      </c>
      <c r="G2198">
        <v>2.19</v>
      </c>
      <c r="H2198">
        <v>51</v>
      </c>
      <c r="I2198">
        <v>0</v>
      </c>
      <c r="J2198" t="s">
        <v>128</v>
      </c>
      <c r="K2198" s="40" t="str">
        <f t="shared" si="34"/>
        <v>GPA</v>
      </c>
    </row>
    <row r="2199" spans="1:11" ht="15" customHeight="1">
      <c r="A2199">
        <v>7</v>
      </c>
      <c r="B2199">
        <v>930</v>
      </c>
      <c r="C2199" t="s">
        <v>21</v>
      </c>
      <c r="D2199" t="s">
        <v>1658</v>
      </c>
      <c r="E2199" t="s">
        <v>1659</v>
      </c>
      <c r="F2199">
        <v>28</v>
      </c>
      <c r="G2199">
        <v>0.52</v>
      </c>
      <c r="H2199">
        <v>54</v>
      </c>
      <c r="I2199">
        <v>0</v>
      </c>
      <c r="J2199" t="s">
        <v>128</v>
      </c>
      <c r="K2199" s="40" t="str">
        <f t="shared" si="34"/>
        <v>GPA</v>
      </c>
    </row>
    <row r="2200" spans="1:11" ht="15" customHeight="1">
      <c r="A2200">
        <v>7</v>
      </c>
      <c r="B2200">
        <v>930</v>
      </c>
      <c r="C2200" t="s">
        <v>20</v>
      </c>
      <c r="D2200" t="s">
        <v>1658</v>
      </c>
      <c r="E2200" t="s">
        <v>1659</v>
      </c>
      <c r="F2200">
        <v>41</v>
      </c>
      <c r="G2200">
        <v>1.08</v>
      </c>
      <c r="H2200">
        <v>38</v>
      </c>
      <c r="I2200">
        <v>0</v>
      </c>
      <c r="J2200" t="s">
        <v>128</v>
      </c>
      <c r="K2200" s="40" t="str">
        <f t="shared" si="34"/>
        <v>GPA</v>
      </c>
    </row>
    <row r="2201" spans="1:11" ht="15" customHeight="1">
      <c r="A2201">
        <v>7</v>
      </c>
      <c r="B2201">
        <v>930</v>
      </c>
      <c r="C2201" t="s">
        <v>1994</v>
      </c>
      <c r="D2201" t="s">
        <v>1658</v>
      </c>
      <c r="E2201" t="s">
        <v>1659</v>
      </c>
      <c r="F2201">
        <v>1033</v>
      </c>
      <c r="G2201">
        <v>9.43</v>
      </c>
      <c r="H2201">
        <v>110</v>
      </c>
      <c r="I2201">
        <v>0</v>
      </c>
      <c r="J2201" t="s">
        <v>128</v>
      </c>
      <c r="K2201" s="40" t="str">
        <f t="shared" si="34"/>
        <v>GPA</v>
      </c>
    </row>
    <row r="2202" spans="1:11" ht="15" customHeight="1">
      <c r="A2202">
        <v>7</v>
      </c>
      <c r="B2202">
        <v>930</v>
      </c>
      <c r="C2202" t="s">
        <v>19</v>
      </c>
      <c r="D2202" t="s">
        <v>1660</v>
      </c>
      <c r="E2202" t="s">
        <v>1661</v>
      </c>
      <c r="F2202">
        <v>2075</v>
      </c>
      <c r="G2202">
        <v>44.8</v>
      </c>
      <c r="H2202">
        <v>46</v>
      </c>
      <c r="I2202">
        <v>0</v>
      </c>
      <c r="J2202" t="s">
        <v>128</v>
      </c>
      <c r="K2202" s="40" t="str">
        <f t="shared" si="34"/>
        <v>GPA</v>
      </c>
    </row>
    <row r="2203" spans="1:11" ht="15" customHeight="1">
      <c r="A2203">
        <v>7</v>
      </c>
      <c r="B2203">
        <v>930</v>
      </c>
      <c r="C2203" t="s">
        <v>1994</v>
      </c>
      <c r="D2203" t="s">
        <v>1660</v>
      </c>
      <c r="E2203" t="s">
        <v>1661</v>
      </c>
      <c r="F2203">
        <v>311</v>
      </c>
      <c r="G2203">
        <v>4.8600000000000003</v>
      </c>
      <c r="H2203">
        <v>64</v>
      </c>
      <c r="I2203">
        <v>0</v>
      </c>
      <c r="J2203" t="s">
        <v>128</v>
      </c>
      <c r="K2203" s="40" t="str">
        <f t="shared" si="34"/>
        <v>GPA</v>
      </c>
    </row>
    <row r="2204" spans="1:11" ht="15" customHeight="1">
      <c r="A2204">
        <v>7</v>
      </c>
      <c r="B2204">
        <v>930</v>
      </c>
      <c r="C2204" t="s">
        <v>19</v>
      </c>
      <c r="D2204" t="s">
        <v>1662</v>
      </c>
      <c r="E2204" t="s">
        <v>1663</v>
      </c>
      <c r="F2204">
        <v>568</v>
      </c>
      <c r="G2204">
        <v>11.05</v>
      </c>
      <c r="H2204">
        <v>51</v>
      </c>
      <c r="I2204">
        <v>0</v>
      </c>
      <c r="J2204" t="s">
        <v>128</v>
      </c>
      <c r="K2204" s="40" t="str">
        <f t="shared" si="34"/>
        <v>GPA</v>
      </c>
    </row>
    <row r="2205" spans="1:11" ht="15" customHeight="1">
      <c r="A2205">
        <v>7</v>
      </c>
      <c r="B2205">
        <v>930</v>
      </c>
      <c r="C2205" t="s">
        <v>1994</v>
      </c>
      <c r="D2205" t="s">
        <v>1662</v>
      </c>
      <c r="E2205" t="s">
        <v>1663</v>
      </c>
      <c r="F2205">
        <v>68</v>
      </c>
      <c r="G2205">
        <v>0.53</v>
      </c>
      <c r="H2205">
        <v>128</v>
      </c>
      <c r="I2205">
        <v>0</v>
      </c>
      <c r="J2205" t="s">
        <v>128</v>
      </c>
      <c r="K2205" s="40" t="str">
        <f t="shared" si="34"/>
        <v>GPA</v>
      </c>
    </row>
    <row r="2206" spans="1:11" ht="15" customHeight="1">
      <c r="A2206">
        <v>7</v>
      </c>
      <c r="B2206">
        <v>930</v>
      </c>
      <c r="C2206" t="s">
        <v>19</v>
      </c>
      <c r="D2206" t="s">
        <v>1664</v>
      </c>
      <c r="E2206" t="s">
        <v>1665</v>
      </c>
      <c r="F2206">
        <v>26</v>
      </c>
      <c r="G2206">
        <v>1.97</v>
      </c>
      <c r="H2206">
        <v>13</v>
      </c>
      <c r="I2206">
        <v>0</v>
      </c>
      <c r="J2206" t="s">
        <v>128</v>
      </c>
      <c r="K2206" s="40" t="str">
        <f t="shared" si="34"/>
        <v>GPA</v>
      </c>
    </row>
    <row r="2207" spans="1:11" ht="15" customHeight="1">
      <c r="A2207">
        <v>7</v>
      </c>
      <c r="B2207">
        <v>930</v>
      </c>
      <c r="C2207" t="s">
        <v>1994</v>
      </c>
      <c r="D2207" t="s">
        <v>1664</v>
      </c>
      <c r="E2207" t="s">
        <v>1665</v>
      </c>
      <c r="F2207">
        <v>3491</v>
      </c>
      <c r="G2207">
        <v>55.11</v>
      </c>
      <c r="H2207">
        <v>63</v>
      </c>
      <c r="I2207">
        <v>0</v>
      </c>
      <c r="J2207" t="s">
        <v>128</v>
      </c>
      <c r="K2207" s="40" t="str">
        <f t="shared" si="34"/>
        <v>GPA</v>
      </c>
    </row>
    <row r="2208" spans="1:11" ht="15" customHeight="1">
      <c r="A2208">
        <v>7</v>
      </c>
      <c r="B2208">
        <v>930</v>
      </c>
      <c r="C2208" t="s">
        <v>19</v>
      </c>
      <c r="D2208" t="s">
        <v>1666</v>
      </c>
      <c r="E2208" t="s">
        <v>1667</v>
      </c>
      <c r="F2208">
        <v>1698</v>
      </c>
      <c r="G2208">
        <v>46.1</v>
      </c>
      <c r="H2208">
        <v>37</v>
      </c>
      <c r="I2208">
        <v>0</v>
      </c>
      <c r="J2208" t="s">
        <v>128</v>
      </c>
      <c r="K2208" s="40" t="str">
        <f t="shared" si="34"/>
        <v>GPA</v>
      </c>
    </row>
    <row r="2209" spans="1:11" ht="15" customHeight="1">
      <c r="A2209">
        <v>7</v>
      </c>
      <c r="B2209">
        <v>930</v>
      </c>
      <c r="C2209" t="s">
        <v>1994</v>
      </c>
      <c r="D2209" t="s">
        <v>1666</v>
      </c>
      <c r="E2209" t="s">
        <v>1667</v>
      </c>
      <c r="F2209">
        <v>996</v>
      </c>
      <c r="G2209">
        <v>12.6</v>
      </c>
      <c r="H2209">
        <v>79</v>
      </c>
      <c r="I2209">
        <v>0</v>
      </c>
      <c r="J2209" t="s">
        <v>128</v>
      </c>
      <c r="K2209" s="40" t="str">
        <f t="shared" si="34"/>
        <v>GPA</v>
      </c>
    </row>
    <row r="2210" spans="1:11" ht="15" customHeight="1">
      <c r="A2210">
        <v>7</v>
      </c>
      <c r="B2210">
        <v>930</v>
      </c>
      <c r="C2210" t="s">
        <v>19</v>
      </c>
      <c r="D2210" t="s">
        <v>1668</v>
      </c>
      <c r="E2210" t="s">
        <v>1669</v>
      </c>
      <c r="F2210">
        <v>327</v>
      </c>
      <c r="G2210">
        <v>26.78</v>
      </c>
      <c r="H2210">
        <v>12</v>
      </c>
      <c r="I2210">
        <v>0</v>
      </c>
      <c r="J2210" t="s">
        <v>128</v>
      </c>
      <c r="K2210" s="40" t="str">
        <f t="shared" si="34"/>
        <v>GPA</v>
      </c>
    </row>
    <row r="2211" spans="1:11" ht="15" customHeight="1">
      <c r="A2211">
        <v>7</v>
      </c>
      <c r="B2211">
        <v>930</v>
      </c>
      <c r="C2211" t="s">
        <v>1994</v>
      </c>
      <c r="D2211" t="s">
        <v>1668</v>
      </c>
      <c r="E2211" t="s">
        <v>1669</v>
      </c>
      <c r="F2211">
        <v>1263</v>
      </c>
      <c r="G2211">
        <v>32.46</v>
      </c>
      <c r="H2211">
        <v>39</v>
      </c>
      <c r="I2211">
        <v>0</v>
      </c>
      <c r="J2211" t="s">
        <v>128</v>
      </c>
      <c r="K2211" s="40" t="str">
        <f t="shared" si="34"/>
        <v>GPA</v>
      </c>
    </row>
    <row r="2212" spans="1:11" ht="15" customHeight="1">
      <c r="A2212">
        <v>7</v>
      </c>
      <c r="B2212">
        <v>930</v>
      </c>
      <c r="C2212" t="s">
        <v>19</v>
      </c>
      <c r="D2212" t="s">
        <v>1670</v>
      </c>
      <c r="E2212" t="s">
        <v>1671</v>
      </c>
      <c r="F2212">
        <v>594</v>
      </c>
      <c r="G2212">
        <v>48.46</v>
      </c>
      <c r="H2212">
        <v>12</v>
      </c>
      <c r="I2212">
        <v>0</v>
      </c>
      <c r="J2212" t="s">
        <v>128</v>
      </c>
      <c r="K2212" s="40" t="str">
        <f t="shared" si="34"/>
        <v>GPA</v>
      </c>
    </row>
    <row r="2213" spans="1:11" ht="15" customHeight="1">
      <c r="A2213">
        <v>7</v>
      </c>
      <c r="B2213">
        <v>930</v>
      </c>
      <c r="C2213" t="s">
        <v>1994</v>
      </c>
      <c r="D2213" t="s">
        <v>1670</v>
      </c>
      <c r="E2213" t="s">
        <v>1671</v>
      </c>
      <c r="F2213">
        <v>35</v>
      </c>
      <c r="G2213">
        <v>0.06</v>
      </c>
      <c r="H2213">
        <v>583</v>
      </c>
      <c r="I2213">
        <v>0</v>
      </c>
      <c r="J2213" t="s">
        <v>128</v>
      </c>
      <c r="K2213" s="40" t="str">
        <f t="shared" si="34"/>
        <v>GPA</v>
      </c>
    </row>
    <row r="2214" spans="1:11" ht="15" customHeight="1">
      <c r="A2214">
        <v>7</v>
      </c>
      <c r="B2214">
        <v>930</v>
      </c>
      <c r="C2214" t="s">
        <v>1994</v>
      </c>
      <c r="D2214" t="s">
        <v>3725</v>
      </c>
      <c r="E2214" t="s">
        <v>3726</v>
      </c>
      <c r="F2214">
        <v>4224</v>
      </c>
      <c r="G2214">
        <v>65.86</v>
      </c>
      <c r="H2214">
        <v>64</v>
      </c>
      <c r="I2214">
        <v>0</v>
      </c>
      <c r="J2214" t="s">
        <v>128</v>
      </c>
      <c r="K2214" s="40" t="str">
        <f t="shared" si="34"/>
        <v>GPA</v>
      </c>
    </row>
    <row r="2215" spans="1:11" ht="15" customHeight="1">
      <c r="A2215">
        <v>7</v>
      </c>
      <c r="B2215">
        <v>930</v>
      </c>
      <c r="C2215" t="s">
        <v>1994</v>
      </c>
      <c r="D2215" t="s">
        <v>3727</v>
      </c>
      <c r="E2215" t="s">
        <v>3728</v>
      </c>
      <c r="F2215">
        <v>5629</v>
      </c>
      <c r="G2215">
        <v>74.75</v>
      </c>
      <c r="H2215">
        <v>75</v>
      </c>
      <c r="I2215">
        <v>0</v>
      </c>
      <c r="J2215" t="s">
        <v>128</v>
      </c>
      <c r="K2215" s="40" t="str">
        <f t="shared" si="34"/>
        <v>GPA</v>
      </c>
    </row>
    <row r="2216" spans="1:11" ht="15" customHeight="1">
      <c r="A2216">
        <v>7</v>
      </c>
      <c r="B2216">
        <v>930</v>
      </c>
      <c r="C2216" t="s">
        <v>19</v>
      </c>
      <c r="D2216" t="s">
        <v>1672</v>
      </c>
      <c r="E2216" t="s">
        <v>1673</v>
      </c>
      <c r="F2216">
        <v>1526</v>
      </c>
      <c r="G2216">
        <v>21.16</v>
      </c>
      <c r="H2216">
        <v>72</v>
      </c>
      <c r="I2216">
        <v>0</v>
      </c>
      <c r="J2216" t="s">
        <v>128</v>
      </c>
      <c r="K2216" s="40" t="str">
        <f t="shared" si="34"/>
        <v>GPA</v>
      </c>
    </row>
    <row r="2217" spans="1:11" ht="15" customHeight="1">
      <c r="A2217">
        <v>7</v>
      </c>
      <c r="B2217">
        <v>930</v>
      </c>
      <c r="C2217" t="s">
        <v>1994</v>
      </c>
      <c r="D2217" t="s">
        <v>1672</v>
      </c>
      <c r="E2217" t="s">
        <v>1673</v>
      </c>
      <c r="F2217">
        <v>21</v>
      </c>
      <c r="G2217">
        <v>0.45</v>
      </c>
      <c r="H2217">
        <v>47</v>
      </c>
      <c r="I2217">
        <v>0</v>
      </c>
      <c r="J2217" t="s">
        <v>128</v>
      </c>
      <c r="K2217" s="40" t="str">
        <f t="shared" si="34"/>
        <v>GPA</v>
      </c>
    </row>
    <row r="2218" spans="1:11" ht="15" customHeight="1">
      <c r="A2218">
        <v>7</v>
      </c>
      <c r="B2218">
        <v>930</v>
      </c>
      <c r="C2218" t="s">
        <v>19</v>
      </c>
      <c r="D2218" t="s">
        <v>1674</v>
      </c>
      <c r="E2218" t="s">
        <v>1675</v>
      </c>
      <c r="F2218">
        <v>2074</v>
      </c>
      <c r="G2218">
        <v>31.55</v>
      </c>
      <c r="H2218">
        <v>66</v>
      </c>
      <c r="I2218">
        <v>0</v>
      </c>
      <c r="J2218" t="s">
        <v>128</v>
      </c>
      <c r="K2218" s="40" t="str">
        <f t="shared" si="34"/>
        <v>GPA</v>
      </c>
    </row>
    <row r="2219" spans="1:11" ht="15" customHeight="1">
      <c r="A2219">
        <v>7</v>
      </c>
      <c r="B2219">
        <v>930</v>
      </c>
      <c r="C2219" t="s">
        <v>1994</v>
      </c>
      <c r="D2219" t="s">
        <v>1674</v>
      </c>
      <c r="E2219" t="s">
        <v>1675</v>
      </c>
      <c r="F2219">
        <v>513</v>
      </c>
      <c r="G2219">
        <v>5.68</v>
      </c>
      <c r="H2219">
        <v>90</v>
      </c>
      <c r="I2219">
        <v>0</v>
      </c>
      <c r="J2219" t="s">
        <v>128</v>
      </c>
      <c r="K2219" s="40" t="str">
        <f t="shared" si="34"/>
        <v>GPA</v>
      </c>
    </row>
    <row r="2220" spans="1:11" ht="15" customHeight="1">
      <c r="A2220">
        <v>7</v>
      </c>
      <c r="B2220">
        <v>930</v>
      </c>
      <c r="C2220" t="s">
        <v>1994</v>
      </c>
      <c r="D2220" t="s">
        <v>3729</v>
      </c>
      <c r="E2220" t="s">
        <v>3730</v>
      </c>
      <c r="F2220">
        <v>14084</v>
      </c>
      <c r="G2220">
        <v>115.87</v>
      </c>
      <c r="H2220">
        <v>122</v>
      </c>
      <c r="I2220">
        <v>0</v>
      </c>
      <c r="J2220" t="s">
        <v>128</v>
      </c>
      <c r="K2220" s="40" t="str">
        <f t="shared" si="34"/>
        <v>GPA</v>
      </c>
    </row>
    <row r="2221" spans="1:11" ht="15" customHeight="1">
      <c r="A2221">
        <v>7</v>
      </c>
      <c r="B2221">
        <v>930</v>
      </c>
      <c r="C2221" t="s">
        <v>1994</v>
      </c>
      <c r="D2221" t="s">
        <v>3731</v>
      </c>
      <c r="E2221" t="s">
        <v>3732</v>
      </c>
      <c r="F2221">
        <v>9394</v>
      </c>
      <c r="G2221">
        <v>130.56</v>
      </c>
      <c r="H2221">
        <v>72</v>
      </c>
      <c r="I2221">
        <v>0</v>
      </c>
      <c r="J2221" t="s">
        <v>128</v>
      </c>
      <c r="K2221" s="40" t="str">
        <f t="shared" si="34"/>
        <v>GPA</v>
      </c>
    </row>
    <row r="2222" spans="1:11" ht="15" customHeight="1">
      <c r="A2222">
        <v>7</v>
      </c>
      <c r="B2222">
        <v>930</v>
      </c>
      <c r="C2222" t="s">
        <v>19</v>
      </c>
      <c r="D2222" t="s">
        <v>1676</v>
      </c>
      <c r="E2222" t="s">
        <v>1677</v>
      </c>
      <c r="F2222">
        <v>45</v>
      </c>
      <c r="G2222">
        <v>2.82</v>
      </c>
      <c r="H2222">
        <v>16</v>
      </c>
      <c r="I2222">
        <v>0</v>
      </c>
      <c r="J2222" t="s">
        <v>128</v>
      </c>
      <c r="K2222" s="40" t="str">
        <f t="shared" si="34"/>
        <v>GPA</v>
      </c>
    </row>
    <row r="2223" spans="1:11" ht="15" customHeight="1">
      <c r="A2223">
        <v>7</v>
      </c>
      <c r="B2223">
        <v>930</v>
      </c>
      <c r="C2223" t="s">
        <v>1994</v>
      </c>
      <c r="D2223" t="s">
        <v>1676</v>
      </c>
      <c r="E2223" t="s">
        <v>1677</v>
      </c>
      <c r="F2223">
        <v>8479</v>
      </c>
      <c r="G2223">
        <v>77.599999999999994</v>
      </c>
      <c r="H2223">
        <v>109</v>
      </c>
      <c r="I2223">
        <v>0</v>
      </c>
      <c r="J2223" t="s">
        <v>128</v>
      </c>
      <c r="K2223" s="40" t="str">
        <f t="shared" si="34"/>
        <v>GPA</v>
      </c>
    </row>
    <row r="2224" spans="1:11" ht="15" customHeight="1">
      <c r="A2224">
        <v>7</v>
      </c>
      <c r="B2224">
        <v>930</v>
      </c>
      <c r="C2224" t="s">
        <v>1994</v>
      </c>
      <c r="D2224" t="s">
        <v>3733</v>
      </c>
      <c r="E2224" t="s">
        <v>3734</v>
      </c>
      <c r="F2224">
        <v>10812</v>
      </c>
      <c r="G2224">
        <v>111.81</v>
      </c>
      <c r="H2224">
        <v>97</v>
      </c>
      <c r="I2224">
        <v>0</v>
      </c>
      <c r="J2224" t="s">
        <v>128</v>
      </c>
      <c r="K2224" s="40" t="str">
        <f t="shared" si="34"/>
        <v>GPA</v>
      </c>
    </row>
    <row r="2225" spans="1:11" ht="15" customHeight="1">
      <c r="A2225">
        <v>7</v>
      </c>
      <c r="B2225">
        <v>930</v>
      </c>
      <c r="C2225" t="s">
        <v>1994</v>
      </c>
      <c r="D2225" t="s">
        <v>3735</v>
      </c>
      <c r="E2225" t="s">
        <v>3736</v>
      </c>
      <c r="F2225">
        <v>25</v>
      </c>
      <c r="G2225">
        <v>0.6</v>
      </c>
      <c r="H2225">
        <v>42</v>
      </c>
      <c r="I2225">
        <v>0</v>
      </c>
      <c r="J2225" t="s">
        <v>128</v>
      </c>
      <c r="K2225" s="40" t="str">
        <f t="shared" si="34"/>
        <v>GPA</v>
      </c>
    </row>
    <row r="2226" spans="1:11" ht="15" customHeight="1">
      <c r="A2226">
        <v>7</v>
      </c>
      <c r="B2226">
        <v>930</v>
      </c>
      <c r="C2226" t="s">
        <v>1994</v>
      </c>
      <c r="D2226" t="s">
        <v>3737</v>
      </c>
      <c r="E2226" t="s">
        <v>3738</v>
      </c>
      <c r="F2226">
        <v>9316</v>
      </c>
      <c r="G2226">
        <v>91.46</v>
      </c>
      <c r="H2226">
        <v>102</v>
      </c>
      <c r="I2226">
        <v>0</v>
      </c>
      <c r="J2226" t="s">
        <v>128</v>
      </c>
      <c r="K2226" s="40" t="str">
        <f t="shared" si="34"/>
        <v>GPA</v>
      </c>
    </row>
    <row r="2227" spans="1:11" ht="15" customHeight="1">
      <c r="A2227">
        <v>7</v>
      </c>
      <c r="B2227">
        <v>930</v>
      </c>
      <c r="C2227" t="s">
        <v>21</v>
      </c>
      <c r="D2227" t="s">
        <v>1678</v>
      </c>
      <c r="E2227" t="s">
        <v>1679</v>
      </c>
      <c r="F2227">
        <v>356</v>
      </c>
      <c r="G2227">
        <v>8.82</v>
      </c>
      <c r="H2227">
        <v>40</v>
      </c>
      <c r="I2227">
        <v>0</v>
      </c>
      <c r="J2227" t="s">
        <v>128</v>
      </c>
      <c r="K2227" s="40" t="str">
        <f t="shared" si="34"/>
        <v>GPA</v>
      </c>
    </row>
    <row r="2228" spans="1:11" ht="15" customHeight="1">
      <c r="A2228">
        <v>7</v>
      </c>
      <c r="B2228">
        <v>930</v>
      </c>
      <c r="C2228" t="s">
        <v>20</v>
      </c>
      <c r="D2228" t="s">
        <v>1678</v>
      </c>
      <c r="E2228" t="s">
        <v>1679</v>
      </c>
      <c r="F2228">
        <v>795</v>
      </c>
      <c r="G2228">
        <v>46.33</v>
      </c>
      <c r="H2228">
        <v>17</v>
      </c>
      <c r="I2228">
        <v>0</v>
      </c>
      <c r="J2228" t="s">
        <v>128</v>
      </c>
      <c r="K2228" s="40" t="str">
        <f t="shared" si="34"/>
        <v>GPA</v>
      </c>
    </row>
    <row r="2229" spans="1:11" ht="15" customHeight="1">
      <c r="A2229">
        <v>7</v>
      </c>
      <c r="B2229">
        <v>930</v>
      </c>
      <c r="C2229" t="s">
        <v>1994</v>
      </c>
      <c r="D2229" t="s">
        <v>3739</v>
      </c>
      <c r="E2229" t="s">
        <v>3740</v>
      </c>
      <c r="F2229">
        <v>5</v>
      </c>
      <c r="G2229">
        <v>0.03</v>
      </c>
      <c r="H2229">
        <v>167</v>
      </c>
      <c r="I2229">
        <v>0</v>
      </c>
      <c r="J2229" t="s">
        <v>128</v>
      </c>
      <c r="K2229" s="40" t="str">
        <f t="shared" si="34"/>
        <v>GPA</v>
      </c>
    </row>
    <row r="2230" spans="1:11" ht="15" customHeight="1">
      <c r="A2230">
        <v>7</v>
      </c>
      <c r="B2230">
        <v>930</v>
      </c>
      <c r="C2230" t="s">
        <v>1994</v>
      </c>
      <c r="D2230" t="s">
        <v>3741</v>
      </c>
      <c r="E2230" t="s">
        <v>3742</v>
      </c>
      <c r="F2230">
        <v>3834</v>
      </c>
      <c r="G2230">
        <v>72.78</v>
      </c>
      <c r="H2230">
        <v>53</v>
      </c>
      <c r="I2230">
        <v>0</v>
      </c>
      <c r="J2230" t="s">
        <v>128</v>
      </c>
      <c r="K2230" s="40" t="str">
        <f t="shared" si="34"/>
        <v>GPA</v>
      </c>
    </row>
    <row r="2231" spans="1:11" ht="15" customHeight="1">
      <c r="A2231">
        <v>7</v>
      </c>
      <c r="B2231">
        <v>930</v>
      </c>
      <c r="C2231" t="s">
        <v>1994</v>
      </c>
      <c r="D2231" t="s">
        <v>3743</v>
      </c>
      <c r="E2231" t="s">
        <v>3744</v>
      </c>
      <c r="F2231">
        <v>7573</v>
      </c>
      <c r="G2231">
        <v>96.46</v>
      </c>
      <c r="H2231">
        <v>79</v>
      </c>
      <c r="I2231">
        <v>0</v>
      </c>
      <c r="J2231" t="s">
        <v>128</v>
      </c>
      <c r="K2231" s="40" t="str">
        <f t="shared" si="34"/>
        <v>GPA</v>
      </c>
    </row>
    <row r="2232" spans="1:11" ht="15" customHeight="1">
      <c r="A2232">
        <v>7</v>
      </c>
      <c r="B2232">
        <v>930</v>
      </c>
      <c r="C2232" t="s">
        <v>1994</v>
      </c>
      <c r="D2232" t="s">
        <v>3745</v>
      </c>
      <c r="E2232" t="s">
        <v>3746</v>
      </c>
      <c r="F2232">
        <v>2220</v>
      </c>
      <c r="G2232">
        <v>34.549999999999997</v>
      </c>
      <c r="H2232">
        <v>64</v>
      </c>
      <c r="I2232">
        <v>0</v>
      </c>
      <c r="J2232" t="s">
        <v>128</v>
      </c>
      <c r="K2232" s="40" t="str">
        <f t="shared" si="34"/>
        <v>GPA</v>
      </c>
    </row>
    <row r="2233" spans="1:11" ht="15" customHeight="1">
      <c r="A2233">
        <v>7</v>
      </c>
      <c r="B2233">
        <v>930</v>
      </c>
      <c r="C2233" t="s">
        <v>1994</v>
      </c>
      <c r="D2233" t="s">
        <v>3747</v>
      </c>
      <c r="E2233" t="s">
        <v>3748</v>
      </c>
      <c r="F2233">
        <v>8448</v>
      </c>
      <c r="G2233">
        <v>112.56</v>
      </c>
      <c r="H2233">
        <v>75</v>
      </c>
      <c r="I2233">
        <v>0</v>
      </c>
      <c r="J2233" t="s">
        <v>128</v>
      </c>
      <c r="K2233" s="40" t="str">
        <f t="shared" si="34"/>
        <v>GPA</v>
      </c>
    </row>
    <row r="2234" spans="1:11" ht="15" customHeight="1">
      <c r="A2234">
        <v>7</v>
      </c>
      <c r="B2234">
        <v>930</v>
      </c>
      <c r="C2234" t="s">
        <v>1994</v>
      </c>
      <c r="D2234" t="s">
        <v>3749</v>
      </c>
      <c r="E2234" t="s">
        <v>3750</v>
      </c>
      <c r="F2234">
        <v>2150</v>
      </c>
      <c r="G2234">
        <v>42.82</v>
      </c>
      <c r="H2234">
        <v>50</v>
      </c>
      <c r="I2234">
        <v>0</v>
      </c>
      <c r="J2234" t="s">
        <v>128</v>
      </c>
      <c r="K2234" s="40" t="str">
        <f t="shared" si="34"/>
        <v>GPA</v>
      </c>
    </row>
    <row r="2235" spans="1:11" ht="15" customHeight="1">
      <c r="A2235">
        <v>7</v>
      </c>
      <c r="B2235">
        <v>930</v>
      </c>
      <c r="C2235" t="s">
        <v>1994</v>
      </c>
      <c r="D2235" t="s">
        <v>3751</v>
      </c>
      <c r="E2235" t="s">
        <v>3752</v>
      </c>
      <c r="F2235">
        <v>2608</v>
      </c>
      <c r="G2235">
        <v>35.19</v>
      </c>
      <c r="H2235">
        <v>74</v>
      </c>
      <c r="I2235">
        <v>0</v>
      </c>
      <c r="J2235" t="s">
        <v>128</v>
      </c>
      <c r="K2235" s="40" t="str">
        <f t="shared" si="34"/>
        <v>GPA</v>
      </c>
    </row>
    <row r="2236" spans="1:11" ht="15" customHeight="1">
      <c r="A2236">
        <v>7</v>
      </c>
      <c r="B2236">
        <v>930</v>
      </c>
      <c r="C2236" t="s">
        <v>19</v>
      </c>
      <c r="D2236" t="s">
        <v>1680</v>
      </c>
      <c r="E2236" t="s">
        <v>1681</v>
      </c>
      <c r="F2236">
        <v>20</v>
      </c>
      <c r="G2236">
        <v>0.04</v>
      </c>
      <c r="H2236">
        <v>500</v>
      </c>
      <c r="I2236">
        <v>0</v>
      </c>
      <c r="J2236" t="s">
        <v>128</v>
      </c>
      <c r="K2236" s="40" t="str">
        <f t="shared" si="34"/>
        <v>GPA</v>
      </c>
    </row>
    <row r="2237" spans="1:11" ht="15" customHeight="1">
      <c r="A2237">
        <v>7</v>
      </c>
      <c r="B2237">
        <v>930</v>
      </c>
      <c r="C2237" t="s">
        <v>1994</v>
      </c>
      <c r="D2237" t="s">
        <v>3753</v>
      </c>
      <c r="E2237" t="s">
        <v>3754</v>
      </c>
      <c r="F2237">
        <v>6628</v>
      </c>
      <c r="G2237">
        <v>59.29</v>
      </c>
      <c r="H2237">
        <v>112</v>
      </c>
      <c r="I2237">
        <v>0</v>
      </c>
      <c r="J2237" t="s">
        <v>128</v>
      </c>
      <c r="K2237" s="40" t="str">
        <f t="shared" si="34"/>
        <v>GPA</v>
      </c>
    </row>
    <row r="2238" spans="1:11" ht="15" customHeight="1">
      <c r="A2238">
        <v>7</v>
      </c>
      <c r="B2238">
        <v>930</v>
      </c>
      <c r="C2238" t="s">
        <v>1994</v>
      </c>
      <c r="D2238" t="s">
        <v>3755</v>
      </c>
      <c r="E2238" t="s">
        <v>3756</v>
      </c>
      <c r="F2238">
        <v>6529</v>
      </c>
      <c r="G2238">
        <v>85.18</v>
      </c>
      <c r="H2238">
        <v>77</v>
      </c>
      <c r="I2238">
        <v>0</v>
      </c>
      <c r="J2238" t="s">
        <v>128</v>
      </c>
      <c r="K2238" s="40" t="str">
        <f t="shared" si="34"/>
        <v>GPA</v>
      </c>
    </row>
    <row r="2239" spans="1:11" ht="15" customHeight="1">
      <c r="A2239">
        <v>7</v>
      </c>
      <c r="B2239">
        <v>930</v>
      </c>
      <c r="C2239" t="s">
        <v>1994</v>
      </c>
      <c r="D2239" t="s">
        <v>3757</v>
      </c>
      <c r="E2239" t="s">
        <v>3758</v>
      </c>
      <c r="F2239">
        <v>5245</v>
      </c>
      <c r="G2239">
        <v>79.38</v>
      </c>
      <c r="H2239">
        <v>66</v>
      </c>
      <c r="I2239">
        <v>0</v>
      </c>
      <c r="J2239" t="s">
        <v>128</v>
      </c>
      <c r="K2239" s="40" t="str">
        <f t="shared" si="34"/>
        <v>GPA</v>
      </c>
    </row>
    <row r="2240" spans="1:11" ht="15" customHeight="1">
      <c r="A2240">
        <v>7</v>
      </c>
      <c r="B2240">
        <v>930</v>
      </c>
      <c r="C2240" t="s">
        <v>1994</v>
      </c>
      <c r="D2240" t="s">
        <v>3759</v>
      </c>
      <c r="E2240" t="s">
        <v>3760</v>
      </c>
      <c r="F2240">
        <v>1162</v>
      </c>
      <c r="G2240">
        <v>13.92</v>
      </c>
      <c r="H2240">
        <v>83</v>
      </c>
      <c r="I2240">
        <v>0</v>
      </c>
      <c r="J2240" t="s">
        <v>128</v>
      </c>
      <c r="K2240" s="40" t="str">
        <f t="shared" si="34"/>
        <v>GPA</v>
      </c>
    </row>
    <row r="2241" spans="1:11" ht="15" customHeight="1">
      <c r="A2241">
        <v>7</v>
      </c>
      <c r="B2241">
        <v>930</v>
      </c>
      <c r="C2241" t="s">
        <v>1994</v>
      </c>
      <c r="D2241" t="s">
        <v>3761</v>
      </c>
      <c r="E2241" t="s">
        <v>3762</v>
      </c>
      <c r="F2241">
        <v>8728</v>
      </c>
      <c r="G2241">
        <v>115.28</v>
      </c>
      <c r="H2241">
        <v>76</v>
      </c>
      <c r="I2241">
        <v>0</v>
      </c>
      <c r="J2241" t="s">
        <v>128</v>
      </c>
      <c r="K2241" s="40" t="str">
        <f t="shared" si="34"/>
        <v>GPA</v>
      </c>
    </row>
    <row r="2242" spans="1:11" ht="15" customHeight="1">
      <c r="A2242">
        <v>7</v>
      </c>
      <c r="B2242">
        <v>930</v>
      </c>
      <c r="C2242" t="s">
        <v>19</v>
      </c>
      <c r="D2242" t="s">
        <v>1682</v>
      </c>
      <c r="E2242" t="s">
        <v>1683</v>
      </c>
      <c r="F2242">
        <v>1016</v>
      </c>
      <c r="G2242">
        <v>77.430000000000007</v>
      </c>
      <c r="H2242">
        <v>13</v>
      </c>
      <c r="I2242">
        <v>0</v>
      </c>
      <c r="J2242" t="s">
        <v>128</v>
      </c>
      <c r="K2242" s="40" t="str">
        <f t="shared" ref="K2242:K2305" si="35">IF(J2242&lt;&gt;"",IF(OR(UPPER(J2242)="TERCEIRO",UPPER(J2242)="TERCEIRA"),"TERCEIRA",IF(UPPER(J2242)="GPA","GPA",J2242)),IF(LEFT(D2242,1)="T","TERCEIRA","GPA"))</f>
        <v>GPA</v>
      </c>
    </row>
    <row r="2243" spans="1:11" ht="15" customHeight="1">
      <c r="A2243">
        <v>7</v>
      </c>
      <c r="B2243">
        <v>930</v>
      </c>
      <c r="C2243" t="s">
        <v>1994</v>
      </c>
      <c r="D2243" t="s">
        <v>3763</v>
      </c>
      <c r="E2243" t="s">
        <v>3764</v>
      </c>
      <c r="F2243">
        <v>4207</v>
      </c>
      <c r="G2243">
        <v>79.8</v>
      </c>
      <c r="H2243">
        <v>53</v>
      </c>
      <c r="I2243">
        <v>0</v>
      </c>
      <c r="J2243" t="s">
        <v>128</v>
      </c>
      <c r="K2243" s="40" t="str">
        <f t="shared" si="35"/>
        <v>GPA</v>
      </c>
    </row>
    <row r="2244" spans="1:11" ht="15" customHeight="1">
      <c r="A2244">
        <v>7</v>
      </c>
      <c r="B2244">
        <v>930</v>
      </c>
      <c r="C2244" t="s">
        <v>1994</v>
      </c>
      <c r="D2244" t="s">
        <v>3765</v>
      </c>
      <c r="E2244" t="s">
        <v>3766</v>
      </c>
      <c r="F2244">
        <v>6370</v>
      </c>
      <c r="G2244">
        <v>60.87</v>
      </c>
      <c r="H2244">
        <v>105</v>
      </c>
      <c r="I2244">
        <v>0</v>
      </c>
      <c r="J2244" t="s">
        <v>128</v>
      </c>
      <c r="K2244" s="40" t="str">
        <f t="shared" si="35"/>
        <v>GPA</v>
      </c>
    </row>
    <row r="2245" spans="1:11" ht="15" customHeight="1">
      <c r="A2245">
        <v>7</v>
      </c>
      <c r="B2245">
        <v>930</v>
      </c>
      <c r="C2245" t="s">
        <v>1994</v>
      </c>
      <c r="D2245" t="s">
        <v>3767</v>
      </c>
      <c r="E2245" t="s">
        <v>3768</v>
      </c>
      <c r="F2245">
        <v>7279</v>
      </c>
      <c r="G2245">
        <v>72.040000000000006</v>
      </c>
      <c r="H2245">
        <v>101</v>
      </c>
      <c r="I2245">
        <v>0</v>
      </c>
      <c r="J2245" t="s">
        <v>128</v>
      </c>
      <c r="K2245" s="40" t="str">
        <f t="shared" si="35"/>
        <v>GPA</v>
      </c>
    </row>
    <row r="2246" spans="1:11" ht="15" customHeight="1">
      <c r="A2246">
        <v>7</v>
      </c>
      <c r="B2246">
        <v>930</v>
      </c>
      <c r="C2246" t="s">
        <v>1994</v>
      </c>
      <c r="D2246" t="s">
        <v>3769</v>
      </c>
      <c r="E2246" t="s">
        <v>3770</v>
      </c>
      <c r="F2246">
        <v>9955</v>
      </c>
      <c r="G2246">
        <v>122.25</v>
      </c>
      <c r="H2246">
        <v>81</v>
      </c>
      <c r="I2246">
        <v>0</v>
      </c>
      <c r="J2246" t="s">
        <v>128</v>
      </c>
      <c r="K2246" s="40" t="str">
        <f t="shared" si="35"/>
        <v>GPA</v>
      </c>
    </row>
    <row r="2247" spans="1:11" ht="15" customHeight="1">
      <c r="A2247">
        <v>7</v>
      </c>
      <c r="B2247">
        <v>930</v>
      </c>
      <c r="C2247" t="s">
        <v>1994</v>
      </c>
      <c r="D2247" t="s">
        <v>3771</v>
      </c>
      <c r="E2247" t="s">
        <v>3772</v>
      </c>
      <c r="F2247">
        <v>8964</v>
      </c>
      <c r="G2247">
        <v>111.1</v>
      </c>
      <c r="H2247">
        <v>81</v>
      </c>
      <c r="I2247">
        <v>0</v>
      </c>
      <c r="J2247" t="s">
        <v>128</v>
      </c>
      <c r="K2247" s="40" t="str">
        <f t="shared" si="35"/>
        <v>GPA</v>
      </c>
    </row>
    <row r="2248" spans="1:11" ht="15" customHeight="1">
      <c r="A2248">
        <v>7</v>
      </c>
      <c r="B2248">
        <v>930</v>
      </c>
      <c r="C2248" t="s">
        <v>1994</v>
      </c>
      <c r="D2248" t="s">
        <v>3773</v>
      </c>
      <c r="E2248" t="s">
        <v>3774</v>
      </c>
      <c r="F2248">
        <v>2143</v>
      </c>
      <c r="G2248">
        <v>36.75</v>
      </c>
      <c r="H2248">
        <v>58</v>
      </c>
      <c r="I2248">
        <v>0</v>
      </c>
      <c r="J2248" t="s">
        <v>128</v>
      </c>
      <c r="K2248" s="40" t="str">
        <f t="shared" si="35"/>
        <v>GPA</v>
      </c>
    </row>
    <row r="2249" spans="1:11" ht="15" customHeight="1">
      <c r="A2249">
        <v>7</v>
      </c>
      <c r="B2249">
        <v>930</v>
      </c>
      <c r="C2249" t="s">
        <v>1994</v>
      </c>
      <c r="D2249" t="s">
        <v>3775</v>
      </c>
      <c r="E2249" t="s">
        <v>3776</v>
      </c>
      <c r="F2249">
        <v>1740</v>
      </c>
      <c r="G2249">
        <v>31.28</v>
      </c>
      <c r="H2249">
        <v>56</v>
      </c>
      <c r="I2249">
        <v>0</v>
      </c>
      <c r="J2249" t="s">
        <v>128</v>
      </c>
      <c r="K2249" s="40" t="str">
        <f t="shared" si="35"/>
        <v>GPA</v>
      </c>
    </row>
    <row r="2250" spans="1:11" ht="15" customHeight="1">
      <c r="A2250">
        <v>7</v>
      </c>
      <c r="B2250">
        <v>930</v>
      </c>
      <c r="C2250" t="s">
        <v>1994</v>
      </c>
      <c r="D2250" t="s">
        <v>3777</v>
      </c>
      <c r="E2250" t="s">
        <v>3778</v>
      </c>
      <c r="F2250">
        <v>3509</v>
      </c>
      <c r="G2250">
        <v>60.05</v>
      </c>
      <c r="H2250">
        <v>58</v>
      </c>
      <c r="I2250">
        <v>0</v>
      </c>
      <c r="J2250" t="s">
        <v>128</v>
      </c>
      <c r="K2250" s="40" t="str">
        <f t="shared" si="35"/>
        <v>GPA</v>
      </c>
    </row>
    <row r="2251" spans="1:11" ht="15" customHeight="1">
      <c r="A2251">
        <v>7</v>
      </c>
      <c r="B2251">
        <v>930</v>
      </c>
      <c r="C2251" t="s">
        <v>1994</v>
      </c>
      <c r="D2251" t="s">
        <v>3779</v>
      </c>
      <c r="E2251" t="s">
        <v>3780</v>
      </c>
      <c r="F2251">
        <v>10940</v>
      </c>
      <c r="G2251">
        <v>92</v>
      </c>
      <c r="H2251">
        <v>119</v>
      </c>
      <c r="I2251">
        <v>0</v>
      </c>
      <c r="J2251" t="s">
        <v>128</v>
      </c>
      <c r="K2251" s="40" t="str">
        <f t="shared" si="35"/>
        <v>GPA</v>
      </c>
    </row>
    <row r="2252" spans="1:11" ht="15" customHeight="1">
      <c r="A2252">
        <v>7</v>
      </c>
      <c r="B2252">
        <v>930</v>
      </c>
      <c r="C2252" t="s">
        <v>1994</v>
      </c>
      <c r="D2252" t="s">
        <v>3781</v>
      </c>
      <c r="E2252" t="s">
        <v>3782</v>
      </c>
      <c r="F2252">
        <v>4065</v>
      </c>
      <c r="G2252">
        <v>150.55000000000001</v>
      </c>
      <c r="H2252">
        <v>27</v>
      </c>
      <c r="I2252">
        <v>0</v>
      </c>
      <c r="J2252" t="s">
        <v>128</v>
      </c>
      <c r="K2252" s="40" t="str">
        <f t="shared" si="35"/>
        <v>GPA</v>
      </c>
    </row>
    <row r="2253" spans="1:11" ht="15" customHeight="1">
      <c r="A2253">
        <v>7</v>
      </c>
      <c r="B2253">
        <v>930</v>
      </c>
      <c r="C2253" t="s">
        <v>19</v>
      </c>
      <c r="D2253" t="s">
        <v>1684</v>
      </c>
      <c r="E2253" t="s">
        <v>1685</v>
      </c>
      <c r="F2253">
        <v>329</v>
      </c>
      <c r="G2253">
        <v>9.92</v>
      </c>
      <c r="H2253">
        <v>33</v>
      </c>
      <c r="I2253">
        <v>0</v>
      </c>
      <c r="J2253" t="s">
        <v>128</v>
      </c>
      <c r="K2253" s="40" t="str">
        <f t="shared" si="35"/>
        <v>GPA</v>
      </c>
    </row>
    <row r="2254" spans="1:11" ht="15" customHeight="1">
      <c r="A2254">
        <v>7</v>
      </c>
      <c r="B2254">
        <v>930</v>
      </c>
      <c r="C2254" t="s">
        <v>1994</v>
      </c>
      <c r="D2254" t="s">
        <v>1684</v>
      </c>
      <c r="E2254" t="s">
        <v>1685</v>
      </c>
      <c r="F2254">
        <v>7010</v>
      </c>
      <c r="G2254">
        <v>75.75</v>
      </c>
      <c r="H2254">
        <v>93</v>
      </c>
      <c r="I2254">
        <v>0</v>
      </c>
      <c r="J2254" t="s">
        <v>128</v>
      </c>
      <c r="K2254" s="40" t="str">
        <f t="shared" si="35"/>
        <v>GPA</v>
      </c>
    </row>
    <row r="2255" spans="1:11" ht="15" customHeight="1">
      <c r="A2255">
        <v>7</v>
      </c>
      <c r="B2255">
        <v>930</v>
      </c>
      <c r="C2255" t="s">
        <v>1994</v>
      </c>
      <c r="D2255" t="s">
        <v>3783</v>
      </c>
      <c r="E2255" t="s">
        <v>3784</v>
      </c>
      <c r="F2255">
        <v>208</v>
      </c>
      <c r="G2255">
        <v>5.73</v>
      </c>
      <c r="H2255">
        <v>36</v>
      </c>
      <c r="I2255">
        <v>0</v>
      </c>
      <c r="J2255" t="s">
        <v>128</v>
      </c>
      <c r="K2255" s="40" t="str">
        <f t="shared" si="35"/>
        <v>GPA</v>
      </c>
    </row>
    <row r="2256" spans="1:11" ht="15" customHeight="1">
      <c r="A2256">
        <v>7</v>
      </c>
      <c r="B2256">
        <v>930</v>
      </c>
      <c r="C2256" t="s">
        <v>1994</v>
      </c>
      <c r="D2256" t="s">
        <v>3785</v>
      </c>
      <c r="E2256" t="s">
        <v>3786</v>
      </c>
      <c r="F2256">
        <v>4296</v>
      </c>
      <c r="G2256">
        <v>78.45</v>
      </c>
      <c r="H2256">
        <v>55</v>
      </c>
      <c r="I2256">
        <v>0</v>
      </c>
      <c r="J2256" t="s">
        <v>128</v>
      </c>
      <c r="K2256" s="40" t="str">
        <f t="shared" si="35"/>
        <v>GPA</v>
      </c>
    </row>
    <row r="2257" spans="1:11" ht="15" customHeight="1">
      <c r="A2257">
        <v>7</v>
      </c>
      <c r="B2257">
        <v>930</v>
      </c>
      <c r="C2257" t="s">
        <v>1994</v>
      </c>
      <c r="D2257" t="s">
        <v>3787</v>
      </c>
      <c r="E2257" t="s">
        <v>3788</v>
      </c>
      <c r="F2257">
        <v>1802</v>
      </c>
      <c r="G2257">
        <v>42.75</v>
      </c>
      <c r="H2257">
        <v>42</v>
      </c>
      <c r="I2257">
        <v>0</v>
      </c>
      <c r="J2257" t="s">
        <v>128</v>
      </c>
      <c r="K2257" s="40" t="str">
        <f t="shared" si="35"/>
        <v>GPA</v>
      </c>
    </row>
    <row r="2258" spans="1:11" ht="15" customHeight="1">
      <c r="A2258">
        <v>7</v>
      </c>
      <c r="B2258">
        <v>930</v>
      </c>
      <c r="C2258" t="s">
        <v>19</v>
      </c>
      <c r="D2258" t="s">
        <v>1686</v>
      </c>
      <c r="E2258" t="s">
        <v>1687</v>
      </c>
      <c r="F2258">
        <v>879</v>
      </c>
      <c r="G2258">
        <v>69</v>
      </c>
      <c r="H2258">
        <v>13</v>
      </c>
      <c r="I2258">
        <v>0</v>
      </c>
      <c r="J2258" t="s">
        <v>128</v>
      </c>
      <c r="K2258" s="40" t="str">
        <f t="shared" si="35"/>
        <v>GPA</v>
      </c>
    </row>
    <row r="2259" spans="1:11" ht="15" customHeight="1">
      <c r="A2259">
        <v>7</v>
      </c>
      <c r="B2259">
        <v>930</v>
      </c>
      <c r="C2259" t="s">
        <v>1994</v>
      </c>
      <c r="D2259" t="s">
        <v>1686</v>
      </c>
      <c r="E2259" t="s">
        <v>1687</v>
      </c>
      <c r="F2259">
        <v>42</v>
      </c>
      <c r="G2259">
        <v>4.01</v>
      </c>
      <c r="H2259">
        <v>10</v>
      </c>
      <c r="I2259">
        <v>0</v>
      </c>
      <c r="J2259" t="s">
        <v>128</v>
      </c>
      <c r="K2259" s="40" t="str">
        <f t="shared" si="35"/>
        <v>GPA</v>
      </c>
    </row>
    <row r="2260" spans="1:11" ht="15" customHeight="1">
      <c r="A2260">
        <v>7</v>
      </c>
      <c r="B2260">
        <v>930</v>
      </c>
      <c r="C2260" t="s">
        <v>1994</v>
      </c>
      <c r="D2260" t="s">
        <v>3789</v>
      </c>
      <c r="E2260" t="s">
        <v>3790</v>
      </c>
      <c r="F2260">
        <v>3304</v>
      </c>
      <c r="G2260">
        <v>41.95</v>
      </c>
      <c r="H2260">
        <v>79</v>
      </c>
      <c r="I2260">
        <v>0</v>
      </c>
      <c r="J2260" t="s">
        <v>128</v>
      </c>
      <c r="K2260" s="40" t="str">
        <f t="shared" si="35"/>
        <v>GPA</v>
      </c>
    </row>
    <row r="2261" spans="1:11" ht="15" customHeight="1">
      <c r="A2261">
        <v>7</v>
      </c>
      <c r="B2261">
        <v>930</v>
      </c>
      <c r="C2261" t="s">
        <v>1994</v>
      </c>
      <c r="D2261" t="s">
        <v>3791</v>
      </c>
      <c r="E2261" t="s">
        <v>3792</v>
      </c>
      <c r="F2261">
        <v>2419</v>
      </c>
      <c r="G2261">
        <v>49.72</v>
      </c>
      <c r="H2261">
        <v>49</v>
      </c>
      <c r="I2261">
        <v>0</v>
      </c>
      <c r="J2261" t="s">
        <v>128</v>
      </c>
      <c r="K2261" s="40" t="str">
        <f t="shared" si="35"/>
        <v>GPA</v>
      </c>
    </row>
    <row r="2262" spans="1:11" ht="15" customHeight="1">
      <c r="A2262">
        <v>7</v>
      </c>
      <c r="B2262">
        <v>930</v>
      </c>
      <c r="C2262" t="s">
        <v>1994</v>
      </c>
      <c r="D2262" t="s">
        <v>3793</v>
      </c>
      <c r="E2262" t="s">
        <v>3794</v>
      </c>
      <c r="F2262">
        <v>3555</v>
      </c>
      <c r="G2262">
        <v>40.36</v>
      </c>
      <c r="H2262">
        <v>88</v>
      </c>
      <c r="I2262">
        <v>0</v>
      </c>
      <c r="J2262" t="s">
        <v>128</v>
      </c>
      <c r="K2262" s="40" t="str">
        <f t="shared" si="35"/>
        <v>GPA</v>
      </c>
    </row>
    <row r="2263" spans="1:11" ht="15" customHeight="1">
      <c r="A2263">
        <v>7</v>
      </c>
      <c r="B2263">
        <v>930</v>
      </c>
      <c r="C2263" t="s">
        <v>1994</v>
      </c>
      <c r="D2263" t="s">
        <v>3795</v>
      </c>
      <c r="E2263" t="s">
        <v>3796</v>
      </c>
      <c r="F2263">
        <v>4010</v>
      </c>
      <c r="G2263">
        <v>77.349999999999994</v>
      </c>
      <c r="H2263">
        <v>52</v>
      </c>
      <c r="I2263">
        <v>0</v>
      </c>
      <c r="J2263" t="s">
        <v>128</v>
      </c>
      <c r="K2263" s="40" t="str">
        <f t="shared" si="35"/>
        <v>GPA</v>
      </c>
    </row>
    <row r="2264" spans="1:11" ht="15" customHeight="1">
      <c r="A2264">
        <v>7</v>
      </c>
      <c r="B2264">
        <v>930</v>
      </c>
      <c r="C2264" t="s">
        <v>1994</v>
      </c>
      <c r="D2264" t="s">
        <v>3797</v>
      </c>
      <c r="E2264" t="s">
        <v>3798</v>
      </c>
      <c r="F2264">
        <v>3327</v>
      </c>
      <c r="G2264">
        <v>85.45</v>
      </c>
      <c r="H2264">
        <v>39</v>
      </c>
      <c r="I2264">
        <v>0</v>
      </c>
      <c r="J2264" t="s">
        <v>128</v>
      </c>
      <c r="K2264" s="40" t="str">
        <f t="shared" si="35"/>
        <v>GPA</v>
      </c>
    </row>
    <row r="2265" spans="1:11" ht="15" customHeight="1">
      <c r="A2265">
        <v>7</v>
      </c>
      <c r="B2265">
        <v>930</v>
      </c>
      <c r="C2265" t="s">
        <v>1994</v>
      </c>
      <c r="D2265" t="s">
        <v>3799</v>
      </c>
      <c r="E2265" t="s">
        <v>3800</v>
      </c>
      <c r="F2265">
        <v>1092</v>
      </c>
      <c r="G2265">
        <v>24.68</v>
      </c>
      <c r="H2265">
        <v>44</v>
      </c>
      <c r="I2265">
        <v>0</v>
      </c>
      <c r="J2265" t="s">
        <v>128</v>
      </c>
      <c r="K2265" s="40" t="str">
        <f t="shared" si="35"/>
        <v>GPA</v>
      </c>
    </row>
    <row r="2266" spans="1:11" ht="15" customHeight="1">
      <c r="A2266">
        <v>7</v>
      </c>
      <c r="B2266">
        <v>930</v>
      </c>
      <c r="C2266" t="s">
        <v>1994</v>
      </c>
      <c r="D2266" t="s">
        <v>3801</v>
      </c>
      <c r="E2266" t="s">
        <v>3802</v>
      </c>
      <c r="F2266">
        <v>6328</v>
      </c>
      <c r="G2266">
        <v>93.82</v>
      </c>
      <c r="H2266">
        <v>67</v>
      </c>
      <c r="I2266">
        <v>0</v>
      </c>
      <c r="J2266" t="s">
        <v>128</v>
      </c>
      <c r="K2266" s="40" t="str">
        <f t="shared" si="35"/>
        <v>GPA</v>
      </c>
    </row>
    <row r="2267" spans="1:11" ht="15" customHeight="1">
      <c r="A2267">
        <v>7</v>
      </c>
      <c r="B2267">
        <v>930</v>
      </c>
      <c r="C2267" t="s">
        <v>1994</v>
      </c>
      <c r="D2267" t="s">
        <v>3803</v>
      </c>
      <c r="E2267" t="s">
        <v>3804</v>
      </c>
      <c r="F2267">
        <v>2897</v>
      </c>
      <c r="G2267">
        <v>59.07</v>
      </c>
      <c r="H2267">
        <v>49</v>
      </c>
      <c r="I2267">
        <v>0</v>
      </c>
      <c r="J2267" t="s">
        <v>128</v>
      </c>
      <c r="K2267" s="40" t="str">
        <f t="shared" si="35"/>
        <v>GPA</v>
      </c>
    </row>
    <row r="2268" spans="1:11" ht="15" customHeight="1">
      <c r="A2268">
        <v>7</v>
      </c>
      <c r="B2268">
        <v>930</v>
      </c>
      <c r="C2268" t="s">
        <v>1994</v>
      </c>
      <c r="D2268" t="s">
        <v>3805</v>
      </c>
      <c r="E2268" t="s">
        <v>3806</v>
      </c>
      <c r="F2268">
        <v>2804</v>
      </c>
      <c r="G2268">
        <v>48.28</v>
      </c>
      <c r="H2268">
        <v>58</v>
      </c>
      <c r="I2268">
        <v>0</v>
      </c>
      <c r="J2268" t="s">
        <v>128</v>
      </c>
      <c r="K2268" s="40" t="str">
        <f t="shared" si="35"/>
        <v>GPA</v>
      </c>
    </row>
    <row r="2269" spans="1:11" ht="15" customHeight="1">
      <c r="A2269">
        <v>7</v>
      </c>
      <c r="B2269">
        <v>930</v>
      </c>
      <c r="C2269" t="s">
        <v>1994</v>
      </c>
      <c r="D2269" t="s">
        <v>3807</v>
      </c>
      <c r="E2269" t="s">
        <v>3808</v>
      </c>
      <c r="F2269">
        <v>5411</v>
      </c>
      <c r="G2269">
        <v>77.239999999999995</v>
      </c>
      <c r="H2269">
        <v>70</v>
      </c>
      <c r="I2269">
        <v>0</v>
      </c>
      <c r="J2269" t="s">
        <v>128</v>
      </c>
      <c r="K2269" s="40" t="str">
        <f t="shared" si="35"/>
        <v>GPA</v>
      </c>
    </row>
    <row r="2270" spans="1:11" ht="15" customHeight="1">
      <c r="A2270">
        <v>7</v>
      </c>
      <c r="B2270">
        <v>930</v>
      </c>
      <c r="C2270" t="s">
        <v>1994</v>
      </c>
      <c r="D2270" t="s">
        <v>3809</v>
      </c>
      <c r="E2270" t="s">
        <v>3810</v>
      </c>
      <c r="F2270">
        <v>5047</v>
      </c>
      <c r="G2270">
        <v>89.98</v>
      </c>
      <c r="H2270">
        <v>56</v>
      </c>
      <c r="I2270">
        <v>0</v>
      </c>
      <c r="J2270" t="s">
        <v>128</v>
      </c>
      <c r="K2270" s="40" t="str">
        <f t="shared" si="35"/>
        <v>GPA</v>
      </c>
    </row>
    <row r="2271" spans="1:11" ht="15" customHeight="1">
      <c r="A2271">
        <v>7</v>
      </c>
      <c r="B2271">
        <v>930</v>
      </c>
      <c r="C2271" t="s">
        <v>1994</v>
      </c>
      <c r="D2271" t="s">
        <v>3811</v>
      </c>
      <c r="E2271" t="s">
        <v>3812</v>
      </c>
      <c r="F2271">
        <v>10885</v>
      </c>
      <c r="G2271">
        <v>142.76</v>
      </c>
      <c r="H2271">
        <v>76</v>
      </c>
      <c r="I2271">
        <v>0</v>
      </c>
      <c r="J2271" t="s">
        <v>128</v>
      </c>
      <c r="K2271" s="40" t="str">
        <f t="shared" si="35"/>
        <v>GPA</v>
      </c>
    </row>
    <row r="2272" spans="1:11" ht="15" customHeight="1">
      <c r="A2272">
        <v>7</v>
      </c>
      <c r="B2272">
        <v>930</v>
      </c>
      <c r="C2272" t="s">
        <v>1994</v>
      </c>
      <c r="D2272" t="s">
        <v>3813</v>
      </c>
      <c r="E2272" t="s">
        <v>3814</v>
      </c>
      <c r="F2272">
        <v>5279</v>
      </c>
      <c r="G2272">
        <v>59.96</v>
      </c>
      <c r="H2272">
        <v>88</v>
      </c>
      <c r="I2272">
        <v>0</v>
      </c>
      <c r="J2272" t="s">
        <v>128</v>
      </c>
      <c r="K2272" s="40" t="str">
        <f t="shared" si="35"/>
        <v>GPA</v>
      </c>
    </row>
    <row r="2273" spans="1:11" ht="15" customHeight="1">
      <c r="A2273">
        <v>7</v>
      </c>
      <c r="B2273">
        <v>930</v>
      </c>
      <c r="C2273" t="s">
        <v>1994</v>
      </c>
      <c r="D2273" t="s">
        <v>3815</v>
      </c>
      <c r="E2273" t="s">
        <v>3816</v>
      </c>
      <c r="F2273">
        <v>3206</v>
      </c>
      <c r="G2273">
        <v>74.040000000000006</v>
      </c>
      <c r="H2273">
        <v>43</v>
      </c>
      <c r="I2273">
        <v>0</v>
      </c>
      <c r="J2273" t="s">
        <v>128</v>
      </c>
      <c r="K2273" s="40" t="str">
        <f t="shared" si="35"/>
        <v>GPA</v>
      </c>
    </row>
    <row r="2274" spans="1:11" ht="15" customHeight="1">
      <c r="A2274">
        <v>7</v>
      </c>
      <c r="B2274">
        <v>930</v>
      </c>
      <c r="C2274" t="s">
        <v>1994</v>
      </c>
      <c r="D2274" t="s">
        <v>3817</v>
      </c>
      <c r="E2274" t="s">
        <v>3818</v>
      </c>
      <c r="F2274">
        <v>11996</v>
      </c>
      <c r="G2274">
        <v>111.06</v>
      </c>
      <c r="H2274">
        <v>108</v>
      </c>
      <c r="I2274">
        <v>0</v>
      </c>
      <c r="J2274" t="s">
        <v>128</v>
      </c>
      <c r="K2274" s="40" t="str">
        <f t="shared" si="35"/>
        <v>GPA</v>
      </c>
    </row>
    <row r="2275" spans="1:11" ht="15" customHeight="1">
      <c r="A2275">
        <v>7</v>
      </c>
      <c r="B2275">
        <v>930</v>
      </c>
      <c r="C2275" t="s">
        <v>1994</v>
      </c>
      <c r="D2275" t="s">
        <v>3819</v>
      </c>
      <c r="E2275" t="s">
        <v>3820</v>
      </c>
      <c r="F2275">
        <v>8441</v>
      </c>
      <c r="G2275">
        <v>95.4</v>
      </c>
      <c r="H2275">
        <v>88</v>
      </c>
      <c r="I2275">
        <v>0</v>
      </c>
      <c r="J2275" t="s">
        <v>128</v>
      </c>
      <c r="K2275" s="40" t="str">
        <f t="shared" si="35"/>
        <v>GPA</v>
      </c>
    </row>
    <row r="2276" spans="1:11" ht="15" customHeight="1">
      <c r="A2276">
        <v>7</v>
      </c>
      <c r="B2276">
        <v>930</v>
      </c>
      <c r="C2276" t="s">
        <v>1994</v>
      </c>
      <c r="D2276" t="s">
        <v>3821</v>
      </c>
      <c r="E2276" t="s">
        <v>3822</v>
      </c>
      <c r="F2276">
        <v>8224</v>
      </c>
      <c r="G2276">
        <v>101.97</v>
      </c>
      <c r="H2276">
        <v>81</v>
      </c>
      <c r="I2276">
        <v>0</v>
      </c>
      <c r="J2276" t="s">
        <v>128</v>
      </c>
      <c r="K2276" s="40" t="str">
        <f t="shared" si="35"/>
        <v>GPA</v>
      </c>
    </row>
    <row r="2277" spans="1:11" ht="15" customHeight="1">
      <c r="A2277">
        <v>7</v>
      </c>
      <c r="B2277">
        <v>930</v>
      </c>
      <c r="C2277" t="s">
        <v>1994</v>
      </c>
      <c r="D2277" t="s">
        <v>3823</v>
      </c>
      <c r="E2277" t="s">
        <v>3824</v>
      </c>
      <c r="F2277">
        <v>5403</v>
      </c>
      <c r="G2277">
        <v>63.1</v>
      </c>
      <c r="H2277">
        <v>86</v>
      </c>
      <c r="I2277">
        <v>0</v>
      </c>
      <c r="J2277" t="s">
        <v>128</v>
      </c>
      <c r="K2277" s="40" t="str">
        <f t="shared" si="35"/>
        <v>GPA</v>
      </c>
    </row>
    <row r="2278" spans="1:11" ht="15" customHeight="1">
      <c r="A2278">
        <v>7</v>
      </c>
      <c r="B2278">
        <v>930</v>
      </c>
      <c r="C2278" t="s">
        <v>1994</v>
      </c>
      <c r="D2278" t="s">
        <v>3825</v>
      </c>
      <c r="E2278" t="s">
        <v>3826</v>
      </c>
      <c r="F2278">
        <v>1402</v>
      </c>
      <c r="G2278">
        <v>27.04</v>
      </c>
      <c r="H2278">
        <v>52</v>
      </c>
      <c r="I2278">
        <v>0</v>
      </c>
      <c r="J2278" t="s">
        <v>128</v>
      </c>
      <c r="K2278" s="40" t="str">
        <f t="shared" si="35"/>
        <v>GPA</v>
      </c>
    </row>
    <row r="2279" spans="1:11" ht="15" customHeight="1">
      <c r="A2279">
        <v>7</v>
      </c>
      <c r="B2279">
        <v>930</v>
      </c>
      <c r="C2279" t="s">
        <v>1994</v>
      </c>
      <c r="D2279" t="s">
        <v>3827</v>
      </c>
      <c r="E2279" t="s">
        <v>3828</v>
      </c>
      <c r="F2279">
        <v>528</v>
      </c>
      <c r="G2279">
        <v>11.45</v>
      </c>
      <c r="H2279">
        <v>46</v>
      </c>
      <c r="I2279">
        <v>0</v>
      </c>
      <c r="J2279" t="s">
        <v>128</v>
      </c>
      <c r="K2279" s="40" t="str">
        <f t="shared" si="35"/>
        <v>GPA</v>
      </c>
    </row>
    <row r="2280" spans="1:11" ht="15" customHeight="1">
      <c r="A2280">
        <v>7</v>
      </c>
      <c r="B2280">
        <v>930</v>
      </c>
      <c r="C2280" t="s">
        <v>1994</v>
      </c>
      <c r="D2280" t="s">
        <v>3829</v>
      </c>
      <c r="E2280" t="s">
        <v>3830</v>
      </c>
      <c r="F2280">
        <v>3739</v>
      </c>
      <c r="G2280">
        <v>66.64</v>
      </c>
      <c r="H2280">
        <v>56</v>
      </c>
      <c r="I2280">
        <v>0</v>
      </c>
      <c r="J2280" t="s">
        <v>128</v>
      </c>
      <c r="K2280" s="40" t="str">
        <f t="shared" si="35"/>
        <v>GPA</v>
      </c>
    </row>
    <row r="2281" spans="1:11" ht="15" customHeight="1">
      <c r="A2281">
        <v>7</v>
      </c>
      <c r="B2281">
        <v>930</v>
      </c>
      <c r="C2281" t="s">
        <v>1994</v>
      </c>
      <c r="D2281" t="s">
        <v>3831</v>
      </c>
      <c r="E2281" t="s">
        <v>3832</v>
      </c>
      <c r="F2281">
        <v>6261</v>
      </c>
      <c r="G2281">
        <v>97.72</v>
      </c>
      <c r="H2281">
        <v>64</v>
      </c>
      <c r="I2281">
        <v>0</v>
      </c>
      <c r="J2281" t="s">
        <v>128</v>
      </c>
      <c r="K2281" s="40" t="str">
        <f t="shared" si="35"/>
        <v>GPA</v>
      </c>
    </row>
    <row r="2282" spans="1:11" ht="15" customHeight="1">
      <c r="A2282">
        <v>7</v>
      </c>
      <c r="B2282">
        <v>930</v>
      </c>
      <c r="C2282" t="s">
        <v>1994</v>
      </c>
      <c r="D2282" t="s">
        <v>3833</v>
      </c>
      <c r="E2282" t="s">
        <v>3834</v>
      </c>
      <c r="F2282">
        <v>4980</v>
      </c>
      <c r="G2282">
        <v>83.11</v>
      </c>
      <c r="H2282">
        <v>60</v>
      </c>
      <c r="I2282">
        <v>0</v>
      </c>
      <c r="J2282" t="s">
        <v>128</v>
      </c>
      <c r="K2282" s="40" t="str">
        <f t="shared" si="35"/>
        <v>GPA</v>
      </c>
    </row>
    <row r="2283" spans="1:11" ht="15" customHeight="1">
      <c r="A2283">
        <v>7</v>
      </c>
      <c r="B2283">
        <v>930</v>
      </c>
      <c r="C2283" t="s">
        <v>1994</v>
      </c>
      <c r="D2283" t="s">
        <v>3835</v>
      </c>
      <c r="E2283" t="s">
        <v>3836</v>
      </c>
      <c r="F2283">
        <v>9204</v>
      </c>
      <c r="G2283">
        <v>90.92</v>
      </c>
      <c r="H2283">
        <v>101</v>
      </c>
      <c r="I2283">
        <v>0</v>
      </c>
      <c r="J2283" t="s">
        <v>128</v>
      </c>
      <c r="K2283" s="40" t="str">
        <f t="shared" si="35"/>
        <v>GPA</v>
      </c>
    </row>
    <row r="2284" spans="1:11" ht="15" customHeight="1">
      <c r="A2284">
        <v>7</v>
      </c>
      <c r="B2284">
        <v>930</v>
      </c>
      <c r="C2284" t="s">
        <v>1994</v>
      </c>
      <c r="D2284" t="s">
        <v>3837</v>
      </c>
      <c r="E2284" t="s">
        <v>3838</v>
      </c>
      <c r="F2284">
        <v>404</v>
      </c>
      <c r="G2284">
        <v>14.38</v>
      </c>
      <c r="H2284">
        <v>28</v>
      </c>
      <c r="I2284">
        <v>0</v>
      </c>
      <c r="J2284" t="s">
        <v>128</v>
      </c>
      <c r="K2284" s="40" t="str">
        <f t="shared" si="35"/>
        <v>GPA</v>
      </c>
    </row>
    <row r="2285" spans="1:11" ht="15" customHeight="1">
      <c r="A2285">
        <v>7</v>
      </c>
      <c r="B2285">
        <v>930</v>
      </c>
      <c r="C2285" t="s">
        <v>1994</v>
      </c>
      <c r="D2285" t="s">
        <v>3839</v>
      </c>
      <c r="E2285" t="s">
        <v>3840</v>
      </c>
      <c r="F2285">
        <v>6704</v>
      </c>
      <c r="G2285">
        <v>79.72</v>
      </c>
      <c r="H2285">
        <v>84</v>
      </c>
      <c r="I2285">
        <v>0</v>
      </c>
      <c r="J2285" t="s">
        <v>128</v>
      </c>
      <c r="K2285" s="40" t="str">
        <f t="shared" si="35"/>
        <v>GPA</v>
      </c>
    </row>
    <row r="2286" spans="1:11" ht="15" customHeight="1">
      <c r="A2286">
        <v>7</v>
      </c>
      <c r="B2286">
        <v>930</v>
      </c>
      <c r="C2286" t="s">
        <v>1994</v>
      </c>
      <c r="D2286" t="s">
        <v>3841</v>
      </c>
      <c r="E2286" t="s">
        <v>3842</v>
      </c>
      <c r="F2286">
        <v>2975</v>
      </c>
      <c r="G2286">
        <v>50.79</v>
      </c>
      <c r="H2286">
        <v>59</v>
      </c>
      <c r="I2286">
        <v>0</v>
      </c>
      <c r="J2286" t="s">
        <v>128</v>
      </c>
      <c r="K2286" s="40" t="str">
        <f t="shared" si="35"/>
        <v>GPA</v>
      </c>
    </row>
    <row r="2287" spans="1:11" ht="15" customHeight="1">
      <c r="A2287">
        <v>7</v>
      </c>
      <c r="B2287">
        <v>930</v>
      </c>
      <c r="C2287" t="s">
        <v>1994</v>
      </c>
      <c r="D2287" t="s">
        <v>1792</v>
      </c>
      <c r="E2287" t="s">
        <v>1793</v>
      </c>
      <c r="F2287">
        <v>6582</v>
      </c>
      <c r="G2287">
        <v>88.93</v>
      </c>
      <c r="H2287">
        <v>74</v>
      </c>
      <c r="I2287">
        <v>0</v>
      </c>
      <c r="J2287" t="s">
        <v>128</v>
      </c>
      <c r="K2287" s="40" t="str">
        <f t="shared" si="35"/>
        <v>GPA</v>
      </c>
    </row>
    <row r="2288" spans="1:11" ht="15" customHeight="1">
      <c r="A2288">
        <v>7</v>
      </c>
      <c r="B2288">
        <v>930</v>
      </c>
      <c r="C2288" t="s">
        <v>1994</v>
      </c>
      <c r="D2288" t="s">
        <v>3843</v>
      </c>
      <c r="E2288" t="s">
        <v>3844</v>
      </c>
      <c r="F2288">
        <v>3270</v>
      </c>
      <c r="G2288">
        <v>74.92</v>
      </c>
      <c r="H2288">
        <v>44</v>
      </c>
      <c r="I2288">
        <v>0</v>
      </c>
      <c r="J2288" t="s">
        <v>128</v>
      </c>
      <c r="K2288" s="40" t="str">
        <f t="shared" si="35"/>
        <v>GPA</v>
      </c>
    </row>
    <row r="2289" spans="1:11" ht="15" customHeight="1">
      <c r="A2289">
        <v>7</v>
      </c>
      <c r="B2289">
        <v>930</v>
      </c>
      <c r="C2289" t="s">
        <v>1994</v>
      </c>
      <c r="D2289" t="s">
        <v>3845</v>
      </c>
      <c r="E2289" t="s">
        <v>3846</v>
      </c>
      <c r="F2289">
        <v>4570</v>
      </c>
      <c r="G2289">
        <v>58.94</v>
      </c>
      <c r="H2289">
        <v>78</v>
      </c>
      <c r="I2289">
        <v>0</v>
      </c>
      <c r="J2289" t="s">
        <v>128</v>
      </c>
      <c r="K2289" s="40" t="str">
        <f t="shared" si="35"/>
        <v>GPA</v>
      </c>
    </row>
    <row r="2290" spans="1:11" ht="15" customHeight="1">
      <c r="A2290">
        <v>7</v>
      </c>
      <c r="B2290">
        <v>930</v>
      </c>
      <c r="C2290" t="s">
        <v>1994</v>
      </c>
      <c r="D2290" t="s">
        <v>3847</v>
      </c>
      <c r="E2290" t="s">
        <v>3848</v>
      </c>
      <c r="F2290">
        <v>4562</v>
      </c>
      <c r="G2290">
        <v>56.54</v>
      </c>
      <c r="H2290">
        <v>81</v>
      </c>
      <c r="I2290">
        <v>0</v>
      </c>
      <c r="J2290" t="s">
        <v>128</v>
      </c>
      <c r="K2290" s="40" t="str">
        <f t="shared" si="35"/>
        <v>GPA</v>
      </c>
    </row>
    <row r="2291" spans="1:11" ht="15" customHeight="1">
      <c r="A2291">
        <v>7</v>
      </c>
      <c r="B2291">
        <v>930</v>
      </c>
      <c r="C2291" t="s">
        <v>1994</v>
      </c>
      <c r="D2291" t="s">
        <v>3849</v>
      </c>
      <c r="E2291" t="s">
        <v>3850</v>
      </c>
      <c r="F2291">
        <v>10998</v>
      </c>
      <c r="G2291">
        <v>119.02</v>
      </c>
      <c r="H2291">
        <v>92</v>
      </c>
      <c r="I2291">
        <v>0</v>
      </c>
      <c r="J2291" t="s">
        <v>128</v>
      </c>
      <c r="K2291" s="40" t="str">
        <f t="shared" si="35"/>
        <v>GPA</v>
      </c>
    </row>
    <row r="2292" spans="1:11" ht="15" customHeight="1">
      <c r="A2292">
        <v>7</v>
      </c>
      <c r="B2292">
        <v>930</v>
      </c>
      <c r="C2292" t="s">
        <v>1994</v>
      </c>
      <c r="D2292" t="s">
        <v>3851</v>
      </c>
      <c r="E2292" t="s">
        <v>3852</v>
      </c>
      <c r="F2292">
        <v>11388</v>
      </c>
      <c r="G2292">
        <v>107.45</v>
      </c>
      <c r="H2292">
        <v>106</v>
      </c>
      <c r="I2292">
        <v>0</v>
      </c>
      <c r="J2292" t="s">
        <v>128</v>
      </c>
      <c r="K2292" s="40" t="str">
        <f t="shared" si="35"/>
        <v>GPA</v>
      </c>
    </row>
    <row r="2293" spans="1:11" ht="15" customHeight="1">
      <c r="A2293">
        <v>7</v>
      </c>
      <c r="B2293">
        <v>930</v>
      </c>
      <c r="C2293" t="s">
        <v>1994</v>
      </c>
      <c r="D2293" t="s">
        <v>3853</v>
      </c>
      <c r="E2293" t="s">
        <v>3854</v>
      </c>
      <c r="F2293">
        <v>1330</v>
      </c>
      <c r="G2293">
        <v>10.65</v>
      </c>
      <c r="H2293">
        <v>125</v>
      </c>
      <c r="I2293">
        <v>0</v>
      </c>
      <c r="J2293" t="s">
        <v>128</v>
      </c>
      <c r="K2293" s="40" t="str">
        <f t="shared" si="35"/>
        <v>GPA</v>
      </c>
    </row>
    <row r="2294" spans="1:11" ht="15" customHeight="1">
      <c r="A2294">
        <v>7</v>
      </c>
      <c r="B2294">
        <v>930</v>
      </c>
      <c r="C2294" t="s">
        <v>1994</v>
      </c>
      <c r="D2294" t="s">
        <v>1794</v>
      </c>
      <c r="E2294" t="s">
        <v>1795</v>
      </c>
      <c r="F2294">
        <v>3233</v>
      </c>
      <c r="G2294">
        <v>38.200000000000003</v>
      </c>
      <c r="H2294">
        <v>85</v>
      </c>
      <c r="I2294">
        <v>0</v>
      </c>
      <c r="J2294" t="s">
        <v>128</v>
      </c>
      <c r="K2294" s="40" t="str">
        <f t="shared" si="35"/>
        <v>GPA</v>
      </c>
    </row>
    <row r="2295" spans="1:11" ht="15" customHeight="1">
      <c r="A2295">
        <v>7</v>
      </c>
      <c r="B2295">
        <v>930</v>
      </c>
      <c r="C2295" t="s">
        <v>1994</v>
      </c>
      <c r="D2295" t="s">
        <v>3855</v>
      </c>
      <c r="E2295" t="s">
        <v>3856</v>
      </c>
      <c r="F2295">
        <v>1409</v>
      </c>
      <c r="G2295">
        <v>28.98</v>
      </c>
      <c r="H2295">
        <v>49</v>
      </c>
      <c r="I2295">
        <v>0</v>
      </c>
      <c r="J2295" t="s">
        <v>128</v>
      </c>
      <c r="K2295" s="40" t="str">
        <f t="shared" si="35"/>
        <v>GPA</v>
      </c>
    </row>
    <row r="2296" spans="1:11" ht="15" customHeight="1">
      <c r="A2296">
        <v>7</v>
      </c>
      <c r="B2296">
        <v>930</v>
      </c>
      <c r="C2296" t="s">
        <v>1994</v>
      </c>
      <c r="D2296" t="s">
        <v>3857</v>
      </c>
      <c r="E2296" t="s">
        <v>3858</v>
      </c>
      <c r="F2296">
        <v>107</v>
      </c>
      <c r="G2296">
        <v>1.42</v>
      </c>
      <c r="H2296">
        <v>75</v>
      </c>
      <c r="I2296">
        <v>0</v>
      </c>
      <c r="J2296" t="s">
        <v>128</v>
      </c>
      <c r="K2296" s="40" t="str">
        <f t="shared" si="35"/>
        <v>GPA</v>
      </c>
    </row>
    <row r="2297" spans="1:11" ht="15" customHeight="1">
      <c r="A2297">
        <v>7</v>
      </c>
      <c r="B2297">
        <v>930</v>
      </c>
      <c r="C2297" t="s">
        <v>1994</v>
      </c>
      <c r="D2297" t="s">
        <v>3859</v>
      </c>
      <c r="E2297" t="s">
        <v>3860</v>
      </c>
      <c r="F2297">
        <v>4878</v>
      </c>
      <c r="G2297">
        <v>71.28</v>
      </c>
      <c r="H2297">
        <v>68</v>
      </c>
      <c r="I2297">
        <v>0</v>
      </c>
      <c r="J2297" t="s">
        <v>128</v>
      </c>
      <c r="K2297" s="40" t="str">
        <f t="shared" si="35"/>
        <v>GPA</v>
      </c>
    </row>
    <row r="2298" spans="1:11" ht="15" customHeight="1">
      <c r="A2298">
        <v>7</v>
      </c>
      <c r="B2298">
        <v>930</v>
      </c>
      <c r="C2298" t="s">
        <v>1994</v>
      </c>
      <c r="D2298" t="s">
        <v>3861</v>
      </c>
      <c r="E2298" t="s">
        <v>3862</v>
      </c>
      <c r="F2298">
        <v>7971</v>
      </c>
      <c r="G2298">
        <v>91.02</v>
      </c>
      <c r="H2298">
        <v>88</v>
      </c>
      <c r="I2298">
        <v>0</v>
      </c>
      <c r="J2298" t="s">
        <v>128</v>
      </c>
      <c r="K2298" s="40" t="str">
        <f t="shared" si="35"/>
        <v>GPA</v>
      </c>
    </row>
    <row r="2299" spans="1:11" ht="15" customHeight="1">
      <c r="A2299">
        <v>7</v>
      </c>
      <c r="B2299">
        <v>930</v>
      </c>
      <c r="C2299" t="s">
        <v>1994</v>
      </c>
      <c r="D2299" t="s">
        <v>3863</v>
      </c>
      <c r="E2299" t="s">
        <v>3864</v>
      </c>
      <c r="F2299">
        <v>2216</v>
      </c>
      <c r="G2299">
        <v>32.03</v>
      </c>
      <c r="H2299">
        <v>69</v>
      </c>
      <c r="I2299">
        <v>0</v>
      </c>
      <c r="J2299" t="s">
        <v>128</v>
      </c>
      <c r="K2299" s="40" t="str">
        <f t="shared" si="35"/>
        <v>GPA</v>
      </c>
    </row>
    <row r="2300" spans="1:11" ht="15" customHeight="1">
      <c r="A2300">
        <v>7</v>
      </c>
      <c r="B2300">
        <v>930</v>
      </c>
      <c r="C2300" t="s">
        <v>1994</v>
      </c>
      <c r="D2300" t="s">
        <v>3865</v>
      </c>
      <c r="E2300" t="s">
        <v>3866</v>
      </c>
      <c r="F2300">
        <v>3581</v>
      </c>
      <c r="G2300">
        <v>42.94</v>
      </c>
      <c r="H2300">
        <v>83</v>
      </c>
      <c r="I2300">
        <v>0</v>
      </c>
      <c r="J2300" t="s">
        <v>128</v>
      </c>
      <c r="K2300" s="40" t="str">
        <f t="shared" si="35"/>
        <v>GPA</v>
      </c>
    </row>
    <row r="2301" spans="1:11" ht="15" customHeight="1">
      <c r="A2301">
        <v>7</v>
      </c>
      <c r="B2301">
        <v>930</v>
      </c>
      <c r="C2301" t="s">
        <v>1994</v>
      </c>
      <c r="D2301" t="s">
        <v>3867</v>
      </c>
      <c r="E2301" t="s">
        <v>3868</v>
      </c>
      <c r="F2301">
        <v>4572</v>
      </c>
      <c r="G2301">
        <v>57.45</v>
      </c>
      <c r="H2301">
        <v>80</v>
      </c>
      <c r="I2301">
        <v>0</v>
      </c>
      <c r="J2301" t="s">
        <v>128</v>
      </c>
      <c r="K2301" s="40" t="str">
        <f t="shared" si="35"/>
        <v>GPA</v>
      </c>
    </row>
    <row r="2302" spans="1:11" ht="15" customHeight="1">
      <c r="A2302">
        <v>7</v>
      </c>
      <c r="B2302">
        <v>930</v>
      </c>
      <c r="C2302" t="s">
        <v>1994</v>
      </c>
      <c r="D2302" t="s">
        <v>3869</v>
      </c>
      <c r="E2302" t="s">
        <v>3870</v>
      </c>
      <c r="F2302">
        <v>2849</v>
      </c>
      <c r="G2302">
        <v>36.93</v>
      </c>
      <c r="H2302">
        <v>77</v>
      </c>
      <c r="I2302">
        <v>0</v>
      </c>
      <c r="J2302" t="s">
        <v>128</v>
      </c>
      <c r="K2302" s="40" t="str">
        <f t="shared" si="35"/>
        <v>GPA</v>
      </c>
    </row>
    <row r="2303" spans="1:11" ht="15" customHeight="1">
      <c r="A2303">
        <v>7</v>
      </c>
      <c r="B2303">
        <v>930</v>
      </c>
      <c r="C2303" t="s">
        <v>1994</v>
      </c>
      <c r="D2303" t="s">
        <v>3871</v>
      </c>
      <c r="E2303" t="s">
        <v>3872</v>
      </c>
      <c r="F2303">
        <v>2639</v>
      </c>
      <c r="G2303">
        <v>41.25</v>
      </c>
      <c r="H2303">
        <v>64</v>
      </c>
      <c r="I2303">
        <v>0</v>
      </c>
      <c r="J2303" t="s">
        <v>128</v>
      </c>
      <c r="K2303" s="40" t="str">
        <f t="shared" si="35"/>
        <v>GPA</v>
      </c>
    </row>
    <row r="2304" spans="1:11" ht="15" customHeight="1">
      <c r="A2304">
        <v>7</v>
      </c>
      <c r="B2304">
        <v>930</v>
      </c>
      <c r="C2304" t="s">
        <v>1994</v>
      </c>
      <c r="D2304" t="s">
        <v>3873</v>
      </c>
      <c r="E2304" t="s">
        <v>3874</v>
      </c>
      <c r="F2304">
        <v>2986</v>
      </c>
      <c r="G2304">
        <v>44.91</v>
      </c>
      <c r="H2304">
        <v>66</v>
      </c>
      <c r="I2304">
        <v>0</v>
      </c>
      <c r="J2304" t="s">
        <v>128</v>
      </c>
      <c r="K2304" s="40" t="str">
        <f t="shared" si="35"/>
        <v>GPA</v>
      </c>
    </row>
    <row r="2305" spans="1:11" ht="15" customHeight="1">
      <c r="A2305">
        <v>7</v>
      </c>
      <c r="B2305">
        <v>930</v>
      </c>
      <c r="C2305" t="s">
        <v>1994</v>
      </c>
      <c r="D2305" t="s">
        <v>3875</v>
      </c>
      <c r="E2305" t="s">
        <v>3876</v>
      </c>
      <c r="F2305">
        <v>3445</v>
      </c>
      <c r="G2305">
        <v>48.25</v>
      </c>
      <c r="H2305">
        <v>71</v>
      </c>
      <c r="I2305">
        <v>0</v>
      </c>
      <c r="J2305" t="s">
        <v>128</v>
      </c>
      <c r="K2305" s="40" t="str">
        <f t="shared" si="35"/>
        <v>GPA</v>
      </c>
    </row>
    <row r="2306" spans="1:11" ht="15" customHeight="1">
      <c r="A2306">
        <v>7</v>
      </c>
      <c r="B2306">
        <v>930</v>
      </c>
      <c r="C2306" t="s">
        <v>1994</v>
      </c>
      <c r="D2306" t="s">
        <v>3877</v>
      </c>
      <c r="E2306" t="s">
        <v>3878</v>
      </c>
      <c r="F2306">
        <v>1488</v>
      </c>
      <c r="G2306">
        <v>22.53</v>
      </c>
      <c r="H2306">
        <v>66</v>
      </c>
      <c r="I2306">
        <v>0</v>
      </c>
      <c r="J2306" t="s">
        <v>128</v>
      </c>
      <c r="K2306" s="40" t="str">
        <f t="shared" ref="K2306:K2369" si="36">IF(J2306&lt;&gt;"",IF(OR(UPPER(J2306)="TERCEIRO",UPPER(J2306)="TERCEIRA"),"TERCEIRA",IF(UPPER(J2306)="GPA","GPA",J2306)),IF(LEFT(D2306,1)="T","TERCEIRA","GPA"))</f>
        <v>GPA</v>
      </c>
    </row>
    <row r="2307" spans="1:11" ht="15" customHeight="1">
      <c r="A2307">
        <v>7</v>
      </c>
      <c r="B2307">
        <v>930</v>
      </c>
      <c r="C2307" t="s">
        <v>1994</v>
      </c>
      <c r="D2307" t="s">
        <v>3879</v>
      </c>
      <c r="E2307" t="s">
        <v>3880</v>
      </c>
      <c r="F2307">
        <v>1855</v>
      </c>
      <c r="G2307">
        <v>22.61</v>
      </c>
      <c r="H2307">
        <v>82</v>
      </c>
      <c r="I2307">
        <v>0</v>
      </c>
      <c r="J2307" t="s">
        <v>128</v>
      </c>
      <c r="K2307" s="40" t="str">
        <f t="shared" si="36"/>
        <v>GPA</v>
      </c>
    </row>
    <row r="2308" spans="1:11" ht="15" customHeight="1">
      <c r="A2308">
        <v>7</v>
      </c>
      <c r="B2308">
        <v>930</v>
      </c>
      <c r="C2308" t="s">
        <v>20</v>
      </c>
      <c r="D2308" t="s">
        <v>1688</v>
      </c>
      <c r="E2308" t="s">
        <v>1689</v>
      </c>
      <c r="F2308">
        <v>346</v>
      </c>
      <c r="G2308">
        <v>14.82</v>
      </c>
      <c r="H2308">
        <v>23</v>
      </c>
      <c r="I2308">
        <v>0</v>
      </c>
      <c r="J2308" t="s">
        <v>128</v>
      </c>
      <c r="K2308" s="40" t="str">
        <f t="shared" si="36"/>
        <v>GPA</v>
      </c>
    </row>
    <row r="2309" spans="1:11" ht="15" customHeight="1">
      <c r="A2309">
        <v>7</v>
      </c>
      <c r="B2309">
        <v>930</v>
      </c>
      <c r="C2309" t="s">
        <v>21</v>
      </c>
      <c r="D2309" t="s">
        <v>1690</v>
      </c>
      <c r="E2309" t="s">
        <v>1691</v>
      </c>
      <c r="F2309">
        <v>10</v>
      </c>
      <c r="G2309">
        <v>0.72</v>
      </c>
      <c r="H2309">
        <v>14</v>
      </c>
      <c r="I2309">
        <v>0</v>
      </c>
      <c r="J2309" t="s">
        <v>128</v>
      </c>
      <c r="K2309" s="40" t="str">
        <f t="shared" si="36"/>
        <v>GPA</v>
      </c>
    </row>
    <row r="2310" spans="1:11" ht="15" customHeight="1">
      <c r="A2310">
        <v>7</v>
      </c>
      <c r="B2310">
        <v>930</v>
      </c>
      <c r="C2310" t="s">
        <v>20</v>
      </c>
      <c r="D2310" t="s">
        <v>1690</v>
      </c>
      <c r="E2310" t="s">
        <v>1691</v>
      </c>
      <c r="F2310">
        <v>1746</v>
      </c>
      <c r="G2310">
        <v>134.01</v>
      </c>
      <c r="H2310">
        <v>13</v>
      </c>
      <c r="I2310">
        <v>0</v>
      </c>
      <c r="J2310" t="s">
        <v>128</v>
      </c>
      <c r="K2310" s="40" t="str">
        <f t="shared" si="36"/>
        <v>GPA</v>
      </c>
    </row>
    <row r="2311" spans="1:11" ht="15" customHeight="1">
      <c r="A2311">
        <v>7</v>
      </c>
      <c r="B2311">
        <v>930</v>
      </c>
      <c r="C2311" t="s">
        <v>19</v>
      </c>
      <c r="D2311" t="s">
        <v>1692</v>
      </c>
      <c r="E2311" t="s">
        <v>1693</v>
      </c>
      <c r="F2311">
        <v>13</v>
      </c>
      <c r="G2311">
        <v>1.02</v>
      </c>
      <c r="H2311">
        <v>13</v>
      </c>
      <c r="I2311">
        <v>0</v>
      </c>
      <c r="J2311" t="s">
        <v>128</v>
      </c>
      <c r="K2311" s="40" t="str">
        <f t="shared" si="36"/>
        <v>GPA</v>
      </c>
    </row>
    <row r="2312" spans="1:11" ht="15" customHeight="1">
      <c r="A2312">
        <v>7</v>
      </c>
      <c r="B2312">
        <v>930</v>
      </c>
      <c r="C2312" t="s">
        <v>22</v>
      </c>
      <c r="D2312" t="s">
        <v>1694</v>
      </c>
      <c r="E2312" t="s">
        <v>1695</v>
      </c>
      <c r="F2312">
        <v>1780</v>
      </c>
      <c r="G2312">
        <v>23.49</v>
      </c>
      <c r="H2312">
        <v>76</v>
      </c>
      <c r="I2312">
        <v>0</v>
      </c>
      <c r="J2312" t="s">
        <v>128</v>
      </c>
      <c r="K2312" s="40" t="str">
        <f t="shared" si="36"/>
        <v>GPA</v>
      </c>
    </row>
    <row r="2313" spans="1:11" ht="15" customHeight="1">
      <c r="A2313">
        <v>7</v>
      </c>
      <c r="B2313">
        <v>930</v>
      </c>
      <c r="C2313" t="s">
        <v>20</v>
      </c>
      <c r="D2313" t="s">
        <v>1696</v>
      </c>
      <c r="E2313" t="s">
        <v>1697</v>
      </c>
      <c r="F2313">
        <v>2531</v>
      </c>
      <c r="G2313">
        <v>139.28</v>
      </c>
      <c r="H2313">
        <v>18</v>
      </c>
      <c r="I2313">
        <v>0</v>
      </c>
      <c r="J2313" t="s">
        <v>128</v>
      </c>
      <c r="K2313" s="40" t="str">
        <f t="shared" si="36"/>
        <v>GPA</v>
      </c>
    </row>
    <row r="2314" spans="1:11" ht="15" customHeight="1">
      <c r="A2314">
        <v>7</v>
      </c>
      <c r="B2314">
        <v>930</v>
      </c>
      <c r="C2314" t="s">
        <v>21</v>
      </c>
      <c r="D2314" t="s">
        <v>1698</v>
      </c>
      <c r="E2314" t="s">
        <v>1699</v>
      </c>
      <c r="F2314">
        <v>93</v>
      </c>
      <c r="G2314">
        <v>3.61</v>
      </c>
      <c r="H2314">
        <v>26</v>
      </c>
      <c r="I2314">
        <v>0</v>
      </c>
      <c r="J2314" t="s">
        <v>128</v>
      </c>
      <c r="K2314" s="40" t="str">
        <f t="shared" si="36"/>
        <v>GPA</v>
      </c>
    </row>
    <row r="2315" spans="1:11" ht="15" customHeight="1">
      <c r="A2315">
        <v>7</v>
      </c>
      <c r="B2315">
        <v>930</v>
      </c>
      <c r="C2315" t="s">
        <v>1994</v>
      </c>
      <c r="D2315" t="s">
        <v>1698</v>
      </c>
      <c r="E2315" t="s">
        <v>1699</v>
      </c>
      <c r="F2315">
        <v>1360</v>
      </c>
      <c r="G2315">
        <v>16.04</v>
      </c>
      <c r="H2315">
        <v>85</v>
      </c>
      <c r="I2315">
        <v>0</v>
      </c>
      <c r="J2315" t="s">
        <v>128</v>
      </c>
      <c r="K2315" s="40" t="str">
        <f t="shared" si="36"/>
        <v>GPA</v>
      </c>
    </row>
    <row r="2316" spans="1:11" ht="15" customHeight="1">
      <c r="A2316">
        <v>7</v>
      </c>
      <c r="B2316">
        <v>930</v>
      </c>
      <c r="C2316" t="s">
        <v>19</v>
      </c>
      <c r="D2316" t="s">
        <v>1700</v>
      </c>
      <c r="E2316" t="s">
        <v>1701</v>
      </c>
      <c r="F2316">
        <v>17</v>
      </c>
      <c r="G2316">
        <v>1.42</v>
      </c>
      <c r="H2316">
        <v>12</v>
      </c>
      <c r="I2316">
        <v>0</v>
      </c>
      <c r="J2316" t="s">
        <v>128</v>
      </c>
      <c r="K2316" s="40" t="str">
        <f t="shared" si="36"/>
        <v>GPA</v>
      </c>
    </row>
    <row r="2317" spans="1:11" ht="15" customHeight="1">
      <c r="A2317">
        <v>7</v>
      </c>
      <c r="B2317">
        <v>930</v>
      </c>
      <c r="C2317" t="s">
        <v>1994</v>
      </c>
      <c r="D2317" t="s">
        <v>3881</v>
      </c>
      <c r="E2317" t="s">
        <v>3882</v>
      </c>
      <c r="F2317">
        <v>8494</v>
      </c>
      <c r="G2317">
        <v>91.35</v>
      </c>
      <c r="H2317">
        <v>93</v>
      </c>
      <c r="I2317">
        <v>0</v>
      </c>
      <c r="J2317" t="s">
        <v>128</v>
      </c>
      <c r="K2317" s="40" t="str">
        <f t="shared" si="36"/>
        <v>GPA</v>
      </c>
    </row>
    <row r="2318" spans="1:11" ht="15" customHeight="1">
      <c r="A2318">
        <v>7</v>
      </c>
      <c r="B2318">
        <v>930</v>
      </c>
      <c r="C2318" t="s">
        <v>22</v>
      </c>
      <c r="D2318" t="s">
        <v>1702</v>
      </c>
      <c r="E2318" t="s">
        <v>1703</v>
      </c>
      <c r="F2318">
        <v>3062</v>
      </c>
      <c r="G2318">
        <v>106.49</v>
      </c>
      <c r="H2318">
        <v>29</v>
      </c>
      <c r="I2318">
        <v>0</v>
      </c>
      <c r="J2318" t="s">
        <v>128</v>
      </c>
      <c r="K2318" s="40" t="str">
        <f t="shared" si="36"/>
        <v>GPA</v>
      </c>
    </row>
    <row r="2319" spans="1:11" ht="15" customHeight="1">
      <c r="A2319">
        <v>7</v>
      </c>
      <c r="B2319">
        <v>930</v>
      </c>
      <c r="C2319" t="s">
        <v>1994</v>
      </c>
      <c r="D2319" t="s">
        <v>3883</v>
      </c>
      <c r="E2319" t="s">
        <v>3884</v>
      </c>
      <c r="F2319">
        <v>10521</v>
      </c>
      <c r="G2319">
        <v>109.87</v>
      </c>
      <c r="H2319">
        <v>96</v>
      </c>
      <c r="I2319">
        <v>0</v>
      </c>
      <c r="J2319" t="s">
        <v>2293</v>
      </c>
      <c r="K2319" s="40" t="str">
        <f t="shared" si="36"/>
        <v>TERCEIRA</v>
      </c>
    </row>
    <row r="2320" spans="1:11" ht="15" customHeight="1">
      <c r="A2320">
        <v>7</v>
      </c>
      <c r="B2320">
        <v>930</v>
      </c>
      <c r="C2320" t="s">
        <v>1994</v>
      </c>
      <c r="D2320" t="s">
        <v>3885</v>
      </c>
      <c r="E2320" t="s">
        <v>3886</v>
      </c>
      <c r="F2320">
        <v>12418</v>
      </c>
      <c r="G2320">
        <v>127.05</v>
      </c>
      <c r="H2320">
        <v>98</v>
      </c>
      <c r="I2320">
        <v>0</v>
      </c>
      <c r="J2320" t="s">
        <v>2293</v>
      </c>
      <c r="K2320" s="40" t="str">
        <f t="shared" si="36"/>
        <v>TERCEIRA</v>
      </c>
    </row>
    <row r="2321" spans="1:11" ht="15" customHeight="1">
      <c r="A2321">
        <v>7</v>
      </c>
      <c r="B2321">
        <v>930</v>
      </c>
      <c r="C2321" t="s">
        <v>1994</v>
      </c>
      <c r="D2321" t="s">
        <v>3887</v>
      </c>
      <c r="E2321" t="s">
        <v>3888</v>
      </c>
      <c r="F2321">
        <v>13700</v>
      </c>
      <c r="G2321">
        <v>131.9</v>
      </c>
      <c r="H2321">
        <v>104</v>
      </c>
      <c r="I2321">
        <v>0</v>
      </c>
      <c r="J2321" t="s">
        <v>2293</v>
      </c>
      <c r="K2321" s="40" t="str">
        <f t="shared" si="36"/>
        <v>TERCEIRA</v>
      </c>
    </row>
    <row r="2322" spans="1:11" ht="15" customHeight="1">
      <c r="A2322">
        <v>7</v>
      </c>
      <c r="B2322">
        <v>930</v>
      </c>
      <c r="C2322" t="s">
        <v>1994</v>
      </c>
      <c r="D2322" t="s">
        <v>3889</v>
      </c>
      <c r="E2322" t="s">
        <v>3890</v>
      </c>
      <c r="F2322">
        <v>10028</v>
      </c>
      <c r="G2322">
        <v>103.79</v>
      </c>
      <c r="H2322">
        <v>97</v>
      </c>
      <c r="I2322">
        <v>0</v>
      </c>
      <c r="J2322" t="s">
        <v>2293</v>
      </c>
      <c r="K2322" s="40" t="str">
        <f t="shared" si="36"/>
        <v>TERCEIRA</v>
      </c>
    </row>
    <row r="2323" spans="1:11" ht="15" customHeight="1">
      <c r="A2323">
        <v>7</v>
      </c>
      <c r="B2323">
        <v>930</v>
      </c>
      <c r="C2323" t="s">
        <v>1994</v>
      </c>
      <c r="D2323" t="s">
        <v>3891</v>
      </c>
      <c r="E2323" t="s">
        <v>3892</v>
      </c>
      <c r="F2323">
        <v>3487</v>
      </c>
      <c r="G2323">
        <v>42.03</v>
      </c>
      <c r="H2323">
        <v>83</v>
      </c>
      <c r="I2323">
        <v>0</v>
      </c>
      <c r="J2323" t="s">
        <v>2293</v>
      </c>
      <c r="K2323" s="40" t="str">
        <f t="shared" si="36"/>
        <v>TERCEIRA</v>
      </c>
    </row>
    <row r="2324" spans="1:11" ht="15" customHeight="1">
      <c r="A2324">
        <v>7</v>
      </c>
      <c r="B2324">
        <v>930</v>
      </c>
      <c r="C2324" t="s">
        <v>1994</v>
      </c>
      <c r="D2324" t="s">
        <v>3893</v>
      </c>
      <c r="E2324" t="s">
        <v>3894</v>
      </c>
      <c r="F2324">
        <v>18664</v>
      </c>
      <c r="G2324">
        <v>139.55000000000001</v>
      </c>
      <c r="H2324">
        <v>134</v>
      </c>
      <c r="I2324">
        <v>0</v>
      </c>
      <c r="J2324" t="s">
        <v>2293</v>
      </c>
      <c r="K2324" s="40" t="str">
        <f t="shared" si="36"/>
        <v>TERCEIRA</v>
      </c>
    </row>
    <row r="2325" spans="1:11" ht="15" customHeight="1">
      <c r="A2325">
        <v>7</v>
      </c>
      <c r="B2325">
        <v>930</v>
      </c>
      <c r="C2325" t="s">
        <v>1994</v>
      </c>
      <c r="D2325" t="s">
        <v>3895</v>
      </c>
      <c r="E2325" t="s">
        <v>3896</v>
      </c>
      <c r="F2325">
        <v>10038</v>
      </c>
      <c r="G2325">
        <v>95.92</v>
      </c>
      <c r="H2325">
        <v>105</v>
      </c>
      <c r="I2325">
        <v>0</v>
      </c>
      <c r="J2325" t="s">
        <v>2293</v>
      </c>
      <c r="K2325" s="40" t="str">
        <f t="shared" si="36"/>
        <v>TERCEIRA</v>
      </c>
    </row>
    <row r="2326" spans="1:11" ht="15" customHeight="1">
      <c r="A2326">
        <v>7</v>
      </c>
      <c r="B2326">
        <v>930</v>
      </c>
      <c r="C2326" t="s">
        <v>1994</v>
      </c>
      <c r="D2326" t="s">
        <v>3897</v>
      </c>
      <c r="E2326" t="s">
        <v>3898</v>
      </c>
      <c r="F2326">
        <v>631</v>
      </c>
      <c r="G2326">
        <v>11.27</v>
      </c>
      <c r="H2326">
        <v>56</v>
      </c>
      <c r="I2326">
        <v>0</v>
      </c>
      <c r="J2326" t="s">
        <v>2293</v>
      </c>
      <c r="K2326" s="40" t="str">
        <f t="shared" si="36"/>
        <v>TERCEIRA</v>
      </c>
    </row>
    <row r="2327" spans="1:11" ht="15" customHeight="1">
      <c r="A2327">
        <v>7</v>
      </c>
      <c r="B2327">
        <v>930</v>
      </c>
      <c r="C2327" t="s">
        <v>1994</v>
      </c>
      <c r="D2327" t="s">
        <v>3899</v>
      </c>
      <c r="E2327" t="s">
        <v>3900</v>
      </c>
      <c r="F2327">
        <v>5996</v>
      </c>
      <c r="G2327">
        <v>70.63</v>
      </c>
      <c r="H2327">
        <v>85</v>
      </c>
      <c r="I2327">
        <v>0</v>
      </c>
      <c r="J2327" t="s">
        <v>2293</v>
      </c>
      <c r="K2327" s="40" t="str">
        <f t="shared" si="36"/>
        <v>TERCEIRA</v>
      </c>
    </row>
    <row r="2328" spans="1:11" ht="15" customHeight="1">
      <c r="A2328">
        <v>7</v>
      </c>
      <c r="B2328">
        <v>930</v>
      </c>
      <c r="C2328" t="s">
        <v>1994</v>
      </c>
      <c r="D2328" t="s">
        <v>3901</v>
      </c>
      <c r="E2328" t="s">
        <v>3902</v>
      </c>
      <c r="F2328">
        <v>1826</v>
      </c>
      <c r="G2328">
        <v>18.34</v>
      </c>
      <c r="H2328">
        <v>100</v>
      </c>
      <c r="I2328">
        <v>0</v>
      </c>
      <c r="J2328" t="s">
        <v>2293</v>
      </c>
      <c r="K2328" s="40" t="str">
        <f t="shared" si="36"/>
        <v>TERCEIRA</v>
      </c>
    </row>
    <row r="2329" spans="1:11" ht="15" customHeight="1">
      <c r="A2329">
        <v>7</v>
      </c>
      <c r="B2329">
        <v>930</v>
      </c>
      <c r="C2329" t="s">
        <v>1994</v>
      </c>
      <c r="D2329" t="s">
        <v>3903</v>
      </c>
      <c r="E2329" t="s">
        <v>3904</v>
      </c>
      <c r="F2329">
        <v>5269</v>
      </c>
      <c r="G2329">
        <v>60.85</v>
      </c>
      <c r="H2329">
        <v>87</v>
      </c>
      <c r="I2329">
        <v>0</v>
      </c>
      <c r="J2329" t="s">
        <v>2293</v>
      </c>
      <c r="K2329" s="40" t="str">
        <f t="shared" si="36"/>
        <v>TERCEIRA</v>
      </c>
    </row>
    <row r="2330" spans="1:11" ht="15" customHeight="1">
      <c r="A2330">
        <v>7</v>
      </c>
      <c r="B2330">
        <v>930</v>
      </c>
      <c r="C2330" t="s">
        <v>19</v>
      </c>
      <c r="D2330" t="s">
        <v>3905</v>
      </c>
      <c r="E2330" t="s">
        <v>3906</v>
      </c>
      <c r="F2330">
        <v>3</v>
      </c>
      <c r="G2330">
        <v>0.33</v>
      </c>
      <c r="H2330">
        <v>9</v>
      </c>
      <c r="I2330">
        <v>0</v>
      </c>
      <c r="J2330" t="s">
        <v>2293</v>
      </c>
      <c r="K2330" s="40" t="str">
        <f t="shared" si="36"/>
        <v>TERCEIRA</v>
      </c>
    </row>
    <row r="2331" spans="1:11" ht="15" customHeight="1">
      <c r="A2331">
        <v>7</v>
      </c>
      <c r="B2331">
        <v>930</v>
      </c>
      <c r="C2331" t="s">
        <v>1994</v>
      </c>
      <c r="D2331" t="s">
        <v>3905</v>
      </c>
      <c r="E2331" t="s">
        <v>3906</v>
      </c>
      <c r="F2331">
        <v>2508</v>
      </c>
      <c r="G2331">
        <v>36.72</v>
      </c>
      <c r="H2331">
        <v>68</v>
      </c>
      <c r="I2331">
        <v>0</v>
      </c>
      <c r="J2331" t="s">
        <v>2293</v>
      </c>
      <c r="K2331" s="40" t="str">
        <f t="shared" si="36"/>
        <v>TERCEIRA</v>
      </c>
    </row>
    <row r="2332" spans="1:11" ht="15" customHeight="1">
      <c r="A2332">
        <v>7</v>
      </c>
      <c r="B2332">
        <v>930</v>
      </c>
      <c r="C2332" t="s">
        <v>1994</v>
      </c>
      <c r="D2332" t="s">
        <v>3907</v>
      </c>
      <c r="E2332" t="s">
        <v>3908</v>
      </c>
      <c r="F2332">
        <v>7380</v>
      </c>
      <c r="G2332">
        <v>86.27</v>
      </c>
      <c r="H2332">
        <v>86</v>
      </c>
      <c r="I2332">
        <v>0</v>
      </c>
      <c r="J2332" t="s">
        <v>2293</v>
      </c>
      <c r="K2332" s="40" t="str">
        <f t="shared" si="36"/>
        <v>TERCEIRA</v>
      </c>
    </row>
    <row r="2333" spans="1:11" ht="15" customHeight="1">
      <c r="A2333">
        <v>7</v>
      </c>
      <c r="B2333">
        <v>930</v>
      </c>
      <c r="C2333" t="s">
        <v>1994</v>
      </c>
      <c r="D2333" t="s">
        <v>3909</v>
      </c>
      <c r="E2333" t="s">
        <v>3910</v>
      </c>
      <c r="F2333">
        <v>8587</v>
      </c>
      <c r="G2333">
        <v>104.21</v>
      </c>
      <c r="H2333">
        <v>82</v>
      </c>
      <c r="I2333">
        <v>0</v>
      </c>
      <c r="J2333" t="s">
        <v>2293</v>
      </c>
      <c r="K2333" s="40" t="str">
        <f t="shared" si="36"/>
        <v>TERCEIRA</v>
      </c>
    </row>
    <row r="2334" spans="1:11" ht="15" customHeight="1">
      <c r="A2334">
        <v>7</v>
      </c>
      <c r="B2334">
        <v>930</v>
      </c>
      <c r="C2334" t="s">
        <v>1994</v>
      </c>
      <c r="D2334" t="s">
        <v>3911</v>
      </c>
      <c r="E2334" t="s">
        <v>3912</v>
      </c>
      <c r="F2334">
        <v>14466</v>
      </c>
      <c r="G2334">
        <v>100.34</v>
      </c>
      <c r="H2334">
        <v>144</v>
      </c>
      <c r="I2334">
        <v>0</v>
      </c>
      <c r="J2334" t="s">
        <v>2293</v>
      </c>
      <c r="K2334" s="40" t="str">
        <f t="shared" si="36"/>
        <v>TERCEIRA</v>
      </c>
    </row>
    <row r="2335" spans="1:11" ht="15" customHeight="1">
      <c r="A2335">
        <v>7</v>
      </c>
      <c r="B2335">
        <v>930</v>
      </c>
      <c r="C2335" t="s">
        <v>1994</v>
      </c>
      <c r="D2335" t="s">
        <v>3913</v>
      </c>
      <c r="E2335" t="s">
        <v>3914</v>
      </c>
      <c r="F2335">
        <v>9393</v>
      </c>
      <c r="G2335">
        <v>114.91</v>
      </c>
      <c r="H2335">
        <v>82</v>
      </c>
      <c r="I2335">
        <v>0</v>
      </c>
      <c r="J2335" t="s">
        <v>2293</v>
      </c>
      <c r="K2335" s="40" t="str">
        <f t="shared" si="36"/>
        <v>TERCEIRA</v>
      </c>
    </row>
    <row r="2336" spans="1:11" ht="15" customHeight="1">
      <c r="A2336">
        <v>7</v>
      </c>
      <c r="B2336">
        <v>930</v>
      </c>
      <c r="C2336" t="s">
        <v>1994</v>
      </c>
      <c r="D2336" t="s">
        <v>3915</v>
      </c>
      <c r="E2336" t="s">
        <v>3916</v>
      </c>
      <c r="F2336">
        <v>7922</v>
      </c>
      <c r="G2336">
        <v>91.65</v>
      </c>
      <c r="H2336">
        <v>86</v>
      </c>
      <c r="I2336">
        <v>0</v>
      </c>
      <c r="J2336" t="s">
        <v>2293</v>
      </c>
      <c r="K2336" s="40" t="str">
        <f t="shared" si="36"/>
        <v>TERCEIRA</v>
      </c>
    </row>
    <row r="2337" spans="1:11" ht="15" customHeight="1">
      <c r="A2337">
        <v>7</v>
      </c>
      <c r="B2337">
        <v>930</v>
      </c>
      <c r="C2337" t="s">
        <v>1994</v>
      </c>
      <c r="D2337" t="s">
        <v>3917</v>
      </c>
      <c r="E2337" t="s">
        <v>3918</v>
      </c>
      <c r="F2337">
        <v>4379</v>
      </c>
      <c r="G2337">
        <v>43.43</v>
      </c>
      <c r="H2337">
        <v>101</v>
      </c>
      <c r="I2337">
        <v>0</v>
      </c>
      <c r="J2337" t="s">
        <v>2293</v>
      </c>
      <c r="K2337" s="40" t="str">
        <f t="shared" si="36"/>
        <v>TERCEIRA</v>
      </c>
    </row>
    <row r="2338" spans="1:11" ht="15" customHeight="1">
      <c r="A2338">
        <v>7</v>
      </c>
      <c r="B2338">
        <v>930</v>
      </c>
      <c r="C2338" t="s">
        <v>19</v>
      </c>
      <c r="D2338" t="s">
        <v>3919</v>
      </c>
      <c r="E2338" t="s">
        <v>3920</v>
      </c>
      <c r="F2338">
        <v>510</v>
      </c>
      <c r="G2338">
        <v>29.11</v>
      </c>
      <c r="H2338">
        <v>18</v>
      </c>
      <c r="I2338">
        <v>0</v>
      </c>
      <c r="J2338" t="s">
        <v>2293</v>
      </c>
      <c r="K2338" s="40" t="str">
        <f t="shared" si="36"/>
        <v>TERCEIRA</v>
      </c>
    </row>
    <row r="2339" spans="1:11" ht="15" customHeight="1">
      <c r="A2339">
        <v>7</v>
      </c>
      <c r="B2339">
        <v>930</v>
      </c>
      <c r="C2339" t="s">
        <v>1994</v>
      </c>
      <c r="D2339" t="s">
        <v>3919</v>
      </c>
      <c r="E2339" t="s">
        <v>3920</v>
      </c>
      <c r="F2339">
        <v>1620</v>
      </c>
      <c r="G2339">
        <v>18.920000000000002</v>
      </c>
      <c r="H2339">
        <v>86</v>
      </c>
      <c r="I2339">
        <v>0</v>
      </c>
      <c r="J2339" t="s">
        <v>2293</v>
      </c>
      <c r="K2339" s="40" t="str">
        <f t="shared" si="36"/>
        <v>TERCEIRA</v>
      </c>
    </row>
    <row r="2340" spans="1:11" ht="15" customHeight="1">
      <c r="A2340">
        <v>7</v>
      </c>
      <c r="B2340">
        <v>930</v>
      </c>
      <c r="C2340" t="s">
        <v>1994</v>
      </c>
      <c r="D2340" t="s">
        <v>3921</v>
      </c>
      <c r="E2340" t="s">
        <v>3922</v>
      </c>
      <c r="F2340">
        <v>14715</v>
      </c>
      <c r="G2340">
        <v>104.99</v>
      </c>
      <c r="H2340">
        <v>140</v>
      </c>
      <c r="I2340">
        <v>0</v>
      </c>
      <c r="J2340" t="s">
        <v>2293</v>
      </c>
      <c r="K2340" s="40" t="str">
        <f t="shared" si="36"/>
        <v>TERCEIRA</v>
      </c>
    </row>
    <row r="2341" spans="1:11" ht="15" customHeight="1">
      <c r="A2341">
        <v>7</v>
      </c>
      <c r="B2341">
        <v>930</v>
      </c>
      <c r="C2341" t="s">
        <v>19</v>
      </c>
      <c r="D2341" t="s">
        <v>3923</v>
      </c>
      <c r="E2341" t="s">
        <v>3924</v>
      </c>
      <c r="F2341">
        <v>1798</v>
      </c>
      <c r="G2341">
        <v>49.96</v>
      </c>
      <c r="H2341">
        <v>36</v>
      </c>
      <c r="I2341">
        <v>0</v>
      </c>
      <c r="J2341" t="s">
        <v>2293</v>
      </c>
      <c r="K2341" s="40" t="str">
        <f t="shared" si="36"/>
        <v>TERCEIRA</v>
      </c>
    </row>
    <row r="2342" spans="1:11" ht="15" customHeight="1">
      <c r="A2342">
        <v>7</v>
      </c>
      <c r="B2342">
        <v>930</v>
      </c>
      <c r="C2342" t="s">
        <v>1994</v>
      </c>
      <c r="D2342" t="s">
        <v>3925</v>
      </c>
      <c r="E2342" t="s">
        <v>3926</v>
      </c>
      <c r="F2342">
        <v>8796</v>
      </c>
      <c r="G2342">
        <v>106.97</v>
      </c>
      <c r="H2342">
        <v>82</v>
      </c>
      <c r="I2342">
        <v>0</v>
      </c>
      <c r="J2342" t="s">
        <v>2293</v>
      </c>
      <c r="K2342" s="40" t="str">
        <f t="shared" si="36"/>
        <v>TERCEIRA</v>
      </c>
    </row>
    <row r="2343" spans="1:11" ht="15" customHeight="1">
      <c r="A2343">
        <v>7</v>
      </c>
      <c r="B2343">
        <v>930</v>
      </c>
      <c r="C2343" t="s">
        <v>1994</v>
      </c>
      <c r="D2343" t="s">
        <v>3927</v>
      </c>
      <c r="E2343" t="s">
        <v>3928</v>
      </c>
      <c r="F2343">
        <v>5321</v>
      </c>
      <c r="G2343">
        <v>45.7</v>
      </c>
      <c r="H2343">
        <v>116</v>
      </c>
      <c r="I2343">
        <v>0</v>
      </c>
      <c r="J2343" t="s">
        <v>2293</v>
      </c>
      <c r="K2343" s="40" t="str">
        <f t="shared" si="36"/>
        <v>TERCEIRA</v>
      </c>
    </row>
    <row r="2344" spans="1:11" ht="15" customHeight="1">
      <c r="A2344">
        <v>7</v>
      </c>
      <c r="B2344">
        <v>930</v>
      </c>
      <c r="C2344" t="s">
        <v>1994</v>
      </c>
      <c r="D2344" t="s">
        <v>3929</v>
      </c>
      <c r="E2344" t="s">
        <v>3930</v>
      </c>
      <c r="F2344">
        <v>2148</v>
      </c>
      <c r="G2344">
        <v>27.64</v>
      </c>
      <c r="H2344">
        <v>78</v>
      </c>
      <c r="I2344">
        <v>0</v>
      </c>
      <c r="J2344" t="s">
        <v>2293</v>
      </c>
      <c r="K2344" s="40" t="str">
        <f t="shared" si="36"/>
        <v>TERCEIRA</v>
      </c>
    </row>
    <row r="2345" spans="1:11" ht="15" customHeight="1">
      <c r="A2345">
        <v>7</v>
      </c>
      <c r="B2345">
        <v>930</v>
      </c>
      <c r="C2345" t="s">
        <v>1994</v>
      </c>
      <c r="D2345" t="s">
        <v>3931</v>
      </c>
      <c r="E2345" t="s">
        <v>3932</v>
      </c>
      <c r="F2345">
        <v>8663</v>
      </c>
      <c r="G2345">
        <v>116.56</v>
      </c>
      <c r="H2345">
        <v>74</v>
      </c>
      <c r="I2345">
        <v>0</v>
      </c>
      <c r="J2345" t="s">
        <v>2293</v>
      </c>
      <c r="K2345" s="40" t="str">
        <f t="shared" si="36"/>
        <v>TERCEIRA</v>
      </c>
    </row>
    <row r="2346" spans="1:11" ht="15" customHeight="1">
      <c r="A2346">
        <v>7</v>
      </c>
      <c r="B2346">
        <v>930</v>
      </c>
      <c r="C2346" t="s">
        <v>21</v>
      </c>
      <c r="D2346" t="s">
        <v>3933</v>
      </c>
      <c r="E2346" t="s">
        <v>3934</v>
      </c>
      <c r="F2346">
        <v>1</v>
      </c>
      <c r="G2346">
        <v>0</v>
      </c>
      <c r="H2346">
        <v>0</v>
      </c>
      <c r="I2346">
        <v>0</v>
      </c>
      <c r="J2346" t="s">
        <v>2293</v>
      </c>
      <c r="K2346" s="40" t="str">
        <f t="shared" si="36"/>
        <v>TERCEIRA</v>
      </c>
    </row>
    <row r="2347" spans="1:11" ht="15" customHeight="1">
      <c r="A2347">
        <v>7</v>
      </c>
      <c r="B2347">
        <v>930</v>
      </c>
      <c r="C2347" t="s">
        <v>1994</v>
      </c>
      <c r="D2347" t="s">
        <v>3933</v>
      </c>
      <c r="E2347" t="s">
        <v>3934</v>
      </c>
      <c r="F2347">
        <v>16172</v>
      </c>
      <c r="G2347">
        <v>120.98</v>
      </c>
      <c r="H2347">
        <v>134</v>
      </c>
      <c r="I2347">
        <v>0</v>
      </c>
      <c r="J2347" t="s">
        <v>2293</v>
      </c>
      <c r="K2347" s="40" t="str">
        <f t="shared" si="36"/>
        <v>TERCEIRA</v>
      </c>
    </row>
    <row r="2348" spans="1:11" ht="15" customHeight="1">
      <c r="A2348">
        <v>7</v>
      </c>
      <c r="B2348">
        <v>930</v>
      </c>
      <c r="C2348" t="s">
        <v>1994</v>
      </c>
      <c r="D2348" t="s">
        <v>3935</v>
      </c>
      <c r="E2348" t="s">
        <v>3936</v>
      </c>
      <c r="F2348">
        <v>12577</v>
      </c>
      <c r="G2348">
        <v>121.04</v>
      </c>
      <c r="H2348">
        <v>104</v>
      </c>
      <c r="I2348">
        <v>0</v>
      </c>
      <c r="J2348" t="s">
        <v>2293</v>
      </c>
      <c r="K2348" s="40" t="str">
        <f t="shared" si="36"/>
        <v>TERCEIRA</v>
      </c>
    </row>
    <row r="2349" spans="1:11" ht="15" customHeight="1">
      <c r="A2349">
        <v>7</v>
      </c>
      <c r="B2349">
        <v>930</v>
      </c>
      <c r="C2349" t="s">
        <v>1994</v>
      </c>
      <c r="D2349" t="s">
        <v>3937</v>
      </c>
      <c r="E2349" t="s">
        <v>3938</v>
      </c>
      <c r="F2349">
        <v>7232</v>
      </c>
      <c r="G2349">
        <v>106.84</v>
      </c>
      <c r="H2349">
        <v>68</v>
      </c>
      <c r="I2349">
        <v>0</v>
      </c>
      <c r="J2349" t="s">
        <v>2293</v>
      </c>
      <c r="K2349" s="40" t="str">
        <f t="shared" si="36"/>
        <v>TERCEIRA</v>
      </c>
    </row>
    <row r="2350" spans="1:11" ht="15" customHeight="1">
      <c r="A2350">
        <v>7</v>
      </c>
      <c r="B2350">
        <v>930</v>
      </c>
      <c r="C2350" t="s">
        <v>1994</v>
      </c>
      <c r="D2350" t="s">
        <v>3939</v>
      </c>
      <c r="E2350" t="s">
        <v>3940</v>
      </c>
      <c r="F2350">
        <v>14007</v>
      </c>
      <c r="G2350">
        <v>111.81</v>
      </c>
      <c r="H2350">
        <v>125</v>
      </c>
      <c r="I2350">
        <v>0</v>
      </c>
      <c r="J2350" t="s">
        <v>2293</v>
      </c>
      <c r="K2350" s="40" t="str">
        <f t="shared" si="36"/>
        <v>TERCEIRA</v>
      </c>
    </row>
    <row r="2351" spans="1:11" ht="15" customHeight="1">
      <c r="A2351">
        <v>7</v>
      </c>
      <c r="B2351">
        <v>930</v>
      </c>
      <c r="C2351" t="s">
        <v>1994</v>
      </c>
      <c r="D2351" t="s">
        <v>3941</v>
      </c>
      <c r="E2351" t="s">
        <v>3942</v>
      </c>
      <c r="F2351">
        <v>9057</v>
      </c>
      <c r="G2351">
        <v>87.53</v>
      </c>
      <c r="H2351">
        <v>103</v>
      </c>
      <c r="I2351">
        <v>0</v>
      </c>
      <c r="J2351" t="s">
        <v>2293</v>
      </c>
      <c r="K2351" s="40" t="str">
        <f t="shared" si="36"/>
        <v>TERCEIRA</v>
      </c>
    </row>
    <row r="2352" spans="1:11" ht="15" customHeight="1">
      <c r="A2352">
        <v>7</v>
      </c>
      <c r="B2352">
        <v>930</v>
      </c>
      <c r="C2352" t="s">
        <v>1994</v>
      </c>
      <c r="D2352" t="s">
        <v>3943</v>
      </c>
      <c r="E2352" t="s">
        <v>3944</v>
      </c>
      <c r="F2352">
        <v>13323</v>
      </c>
      <c r="G2352">
        <v>117.47</v>
      </c>
      <c r="H2352">
        <v>113</v>
      </c>
      <c r="I2352">
        <v>0</v>
      </c>
      <c r="J2352" t="s">
        <v>2293</v>
      </c>
      <c r="K2352" s="40" t="str">
        <f t="shared" si="36"/>
        <v>TERCEIRA</v>
      </c>
    </row>
    <row r="2353" spans="1:11" ht="15" customHeight="1">
      <c r="A2353">
        <v>7</v>
      </c>
      <c r="B2353">
        <v>930</v>
      </c>
      <c r="C2353" t="s">
        <v>1994</v>
      </c>
      <c r="D2353" t="s">
        <v>3945</v>
      </c>
      <c r="E2353" t="s">
        <v>3946</v>
      </c>
      <c r="F2353">
        <v>7821</v>
      </c>
      <c r="G2353">
        <v>107.33</v>
      </c>
      <c r="H2353">
        <v>73</v>
      </c>
      <c r="I2353">
        <v>0</v>
      </c>
      <c r="J2353" t="s">
        <v>2293</v>
      </c>
      <c r="K2353" s="40" t="str">
        <f t="shared" si="36"/>
        <v>TERCEIRA</v>
      </c>
    </row>
    <row r="2354" spans="1:11" ht="15" customHeight="1">
      <c r="A2354">
        <v>7</v>
      </c>
      <c r="B2354">
        <v>930</v>
      </c>
      <c r="C2354" t="s">
        <v>1994</v>
      </c>
      <c r="D2354" t="s">
        <v>3947</v>
      </c>
      <c r="E2354" t="s">
        <v>3948</v>
      </c>
      <c r="F2354">
        <v>10222</v>
      </c>
      <c r="G2354">
        <v>102.44</v>
      </c>
      <c r="H2354">
        <v>100</v>
      </c>
      <c r="I2354">
        <v>0</v>
      </c>
      <c r="J2354" t="s">
        <v>2293</v>
      </c>
      <c r="K2354" s="40" t="str">
        <f t="shared" si="36"/>
        <v>TERCEIRA</v>
      </c>
    </row>
    <row r="2355" spans="1:11" ht="15" customHeight="1">
      <c r="A2355">
        <v>7</v>
      </c>
      <c r="B2355">
        <v>930</v>
      </c>
      <c r="C2355" t="s">
        <v>1994</v>
      </c>
      <c r="D2355" t="s">
        <v>3949</v>
      </c>
      <c r="E2355" t="s">
        <v>3950</v>
      </c>
      <c r="F2355">
        <v>7289</v>
      </c>
      <c r="G2355">
        <v>67.78</v>
      </c>
      <c r="H2355">
        <v>108</v>
      </c>
      <c r="I2355">
        <v>0</v>
      </c>
      <c r="J2355" t="s">
        <v>2293</v>
      </c>
      <c r="K2355" s="40" t="str">
        <f t="shared" si="36"/>
        <v>TERCEIRA</v>
      </c>
    </row>
    <row r="2356" spans="1:11" ht="15" customHeight="1">
      <c r="A2356">
        <v>7</v>
      </c>
      <c r="B2356">
        <v>930</v>
      </c>
      <c r="C2356" t="s">
        <v>1994</v>
      </c>
      <c r="D2356" t="s">
        <v>3951</v>
      </c>
      <c r="E2356" t="s">
        <v>3952</v>
      </c>
      <c r="F2356">
        <v>12130</v>
      </c>
      <c r="G2356">
        <v>95.23</v>
      </c>
      <c r="H2356">
        <v>127</v>
      </c>
      <c r="I2356">
        <v>0</v>
      </c>
      <c r="J2356" t="s">
        <v>2293</v>
      </c>
      <c r="K2356" s="40" t="str">
        <f t="shared" si="36"/>
        <v>TERCEIRA</v>
      </c>
    </row>
    <row r="2357" spans="1:11" ht="15" customHeight="1">
      <c r="A2357">
        <v>7</v>
      </c>
      <c r="B2357">
        <v>930</v>
      </c>
      <c r="C2357" t="s">
        <v>1994</v>
      </c>
      <c r="D2357" t="s">
        <v>3953</v>
      </c>
      <c r="E2357" t="s">
        <v>3954</v>
      </c>
      <c r="F2357">
        <v>13978</v>
      </c>
      <c r="G2357">
        <v>114.82</v>
      </c>
      <c r="H2357">
        <v>122</v>
      </c>
      <c r="I2357">
        <v>0</v>
      </c>
      <c r="J2357" t="s">
        <v>2293</v>
      </c>
      <c r="K2357" s="40" t="str">
        <f t="shared" si="36"/>
        <v>TERCEIRA</v>
      </c>
    </row>
    <row r="2358" spans="1:11" ht="15" customHeight="1">
      <c r="A2358">
        <v>7</v>
      </c>
      <c r="B2358">
        <v>930</v>
      </c>
      <c r="C2358" t="s">
        <v>1994</v>
      </c>
      <c r="D2358" t="s">
        <v>3955</v>
      </c>
      <c r="E2358" t="s">
        <v>3956</v>
      </c>
      <c r="F2358">
        <v>6206</v>
      </c>
      <c r="G2358">
        <v>67.58</v>
      </c>
      <c r="H2358">
        <v>92</v>
      </c>
      <c r="I2358">
        <v>0</v>
      </c>
      <c r="J2358" t="s">
        <v>2293</v>
      </c>
      <c r="K2358" s="40" t="str">
        <f t="shared" si="36"/>
        <v>TERCEIRA</v>
      </c>
    </row>
    <row r="2359" spans="1:11" ht="15" customHeight="1">
      <c r="A2359">
        <v>7</v>
      </c>
      <c r="B2359">
        <v>930</v>
      </c>
      <c r="C2359" t="s">
        <v>1994</v>
      </c>
      <c r="D2359" t="s">
        <v>3957</v>
      </c>
      <c r="E2359" t="s">
        <v>3958</v>
      </c>
      <c r="F2359">
        <v>11439</v>
      </c>
      <c r="G2359">
        <v>102.15</v>
      </c>
      <c r="H2359">
        <v>112</v>
      </c>
      <c r="I2359">
        <v>0</v>
      </c>
      <c r="J2359" t="s">
        <v>2293</v>
      </c>
      <c r="K2359" s="40" t="str">
        <f t="shared" si="36"/>
        <v>TERCEIRA</v>
      </c>
    </row>
    <row r="2360" spans="1:11" ht="15" customHeight="1">
      <c r="A2360">
        <v>7</v>
      </c>
      <c r="B2360">
        <v>930</v>
      </c>
      <c r="C2360" t="s">
        <v>1994</v>
      </c>
      <c r="D2360" t="s">
        <v>3959</v>
      </c>
      <c r="E2360" t="s">
        <v>3960</v>
      </c>
      <c r="F2360">
        <v>8626</v>
      </c>
      <c r="G2360">
        <v>82.42</v>
      </c>
      <c r="H2360">
        <v>105</v>
      </c>
      <c r="I2360">
        <v>0</v>
      </c>
      <c r="J2360" t="s">
        <v>2293</v>
      </c>
      <c r="K2360" s="40" t="str">
        <f t="shared" si="36"/>
        <v>TERCEIRA</v>
      </c>
    </row>
    <row r="2361" spans="1:11" ht="15" customHeight="1">
      <c r="A2361">
        <v>7</v>
      </c>
      <c r="B2361">
        <v>930</v>
      </c>
      <c r="C2361" t="s">
        <v>1994</v>
      </c>
      <c r="D2361" t="s">
        <v>3961</v>
      </c>
      <c r="E2361" t="s">
        <v>3962</v>
      </c>
      <c r="F2361">
        <v>8520</v>
      </c>
      <c r="G2361">
        <v>90.11</v>
      </c>
      <c r="H2361">
        <v>95</v>
      </c>
      <c r="I2361">
        <v>0</v>
      </c>
      <c r="J2361" t="s">
        <v>2293</v>
      </c>
      <c r="K2361" s="40" t="str">
        <f t="shared" si="36"/>
        <v>TERCEIRA</v>
      </c>
    </row>
    <row r="2362" spans="1:11" ht="15" customHeight="1">
      <c r="A2362">
        <v>7</v>
      </c>
      <c r="B2362">
        <v>930</v>
      </c>
      <c r="C2362" t="s">
        <v>1994</v>
      </c>
      <c r="D2362" t="s">
        <v>3963</v>
      </c>
      <c r="E2362" t="s">
        <v>3964</v>
      </c>
      <c r="F2362">
        <v>19536</v>
      </c>
      <c r="G2362">
        <v>131.66</v>
      </c>
      <c r="H2362">
        <v>148</v>
      </c>
      <c r="I2362">
        <v>0</v>
      </c>
      <c r="J2362" t="s">
        <v>2293</v>
      </c>
      <c r="K2362" s="40" t="str">
        <f t="shared" si="36"/>
        <v>TERCEIRA</v>
      </c>
    </row>
    <row r="2363" spans="1:11" ht="15" customHeight="1">
      <c r="A2363">
        <v>7</v>
      </c>
      <c r="B2363">
        <v>930</v>
      </c>
      <c r="C2363" t="s">
        <v>1994</v>
      </c>
      <c r="D2363" t="s">
        <v>3965</v>
      </c>
      <c r="E2363" t="s">
        <v>3966</v>
      </c>
      <c r="F2363">
        <v>25738</v>
      </c>
      <c r="G2363">
        <v>175.01</v>
      </c>
      <c r="H2363">
        <v>147</v>
      </c>
      <c r="I2363">
        <v>0</v>
      </c>
      <c r="J2363" t="s">
        <v>2293</v>
      </c>
      <c r="K2363" s="40" t="str">
        <f t="shared" si="36"/>
        <v>TERCEIRA</v>
      </c>
    </row>
    <row r="2364" spans="1:11" ht="15" customHeight="1">
      <c r="A2364">
        <v>7</v>
      </c>
      <c r="B2364">
        <v>930</v>
      </c>
      <c r="C2364" t="s">
        <v>1994</v>
      </c>
      <c r="D2364" t="s">
        <v>3967</v>
      </c>
      <c r="E2364" t="s">
        <v>3968</v>
      </c>
      <c r="F2364">
        <v>3983</v>
      </c>
      <c r="G2364">
        <v>41.23</v>
      </c>
      <c r="H2364">
        <v>97</v>
      </c>
      <c r="I2364">
        <v>0</v>
      </c>
      <c r="J2364" t="s">
        <v>2293</v>
      </c>
      <c r="K2364" s="40" t="str">
        <f t="shared" si="36"/>
        <v>TERCEIRA</v>
      </c>
    </row>
    <row r="2365" spans="1:11" ht="15" customHeight="1">
      <c r="A2365">
        <v>7</v>
      </c>
      <c r="B2365">
        <v>930</v>
      </c>
      <c r="C2365" t="s">
        <v>1994</v>
      </c>
      <c r="D2365" t="s">
        <v>3969</v>
      </c>
      <c r="E2365" t="s">
        <v>3970</v>
      </c>
      <c r="F2365">
        <v>10335</v>
      </c>
      <c r="G2365">
        <v>100.2</v>
      </c>
      <c r="H2365">
        <v>103</v>
      </c>
      <c r="I2365">
        <v>0</v>
      </c>
      <c r="J2365" t="s">
        <v>2293</v>
      </c>
      <c r="K2365" s="40" t="str">
        <f t="shared" si="36"/>
        <v>TERCEIRA</v>
      </c>
    </row>
    <row r="2366" spans="1:11" ht="15" customHeight="1">
      <c r="A2366">
        <v>7</v>
      </c>
      <c r="B2366">
        <v>930</v>
      </c>
      <c r="C2366" t="s">
        <v>1994</v>
      </c>
      <c r="D2366" t="s">
        <v>3971</v>
      </c>
      <c r="E2366" t="s">
        <v>3972</v>
      </c>
      <c r="F2366">
        <v>14892</v>
      </c>
      <c r="G2366">
        <v>127.8</v>
      </c>
      <c r="H2366">
        <v>117</v>
      </c>
      <c r="I2366">
        <v>0</v>
      </c>
      <c r="J2366" t="s">
        <v>2293</v>
      </c>
      <c r="K2366" s="40" t="str">
        <f t="shared" si="36"/>
        <v>TERCEIRA</v>
      </c>
    </row>
    <row r="2367" spans="1:11" ht="15" customHeight="1">
      <c r="A2367">
        <v>7</v>
      </c>
      <c r="B2367">
        <v>930</v>
      </c>
      <c r="C2367" t="s">
        <v>1994</v>
      </c>
      <c r="D2367" t="s">
        <v>3973</v>
      </c>
      <c r="E2367" t="s">
        <v>3974</v>
      </c>
      <c r="F2367">
        <v>6412</v>
      </c>
      <c r="G2367">
        <v>97.1</v>
      </c>
      <c r="H2367">
        <v>66</v>
      </c>
      <c r="I2367">
        <v>0</v>
      </c>
      <c r="J2367" t="s">
        <v>2293</v>
      </c>
      <c r="K2367" s="40" t="str">
        <f t="shared" si="36"/>
        <v>TERCEIRA</v>
      </c>
    </row>
    <row r="2368" spans="1:11" ht="15" customHeight="1">
      <c r="A2368">
        <v>7</v>
      </c>
      <c r="B2368">
        <v>930</v>
      </c>
      <c r="C2368" t="s">
        <v>1994</v>
      </c>
      <c r="D2368" t="s">
        <v>3975</v>
      </c>
      <c r="E2368" t="s">
        <v>3976</v>
      </c>
      <c r="F2368">
        <v>12015</v>
      </c>
      <c r="G2368">
        <v>123.43</v>
      </c>
      <c r="H2368">
        <v>97</v>
      </c>
      <c r="I2368">
        <v>0</v>
      </c>
      <c r="J2368" t="s">
        <v>2293</v>
      </c>
      <c r="K2368" s="40" t="str">
        <f t="shared" si="36"/>
        <v>TERCEIRA</v>
      </c>
    </row>
    <row r="2369" spans="1:11" ht="15" customHeight="1">
      <c r="A2369">
        <v>7</v>
      </c>
      <c r="B2369">
        <v>930</v>
      </c>
      <c r="C2369" t="s">
        <v>1994</v>
      </c>
      <c r="D2369" t="s">
        <v>3977</v>
      </c>
      <c r="E2369" t="s">
        <v>3978</v>
      </c>
      <c r="F2369">
        <v>10989</v>
      </c>
      <c r="G2369">
        <v>112.75</v>
      </c>
      <c r="H2369">
        <v>97</v>
      </c>
      <c r="I2369">
        <v>0</v>
      </c>
      <c r="J2369" t="s">
        <v>2293</v>
      </c>
      <c r="K2369" s="40" t="str">
        <f t="shared" si="36"/>
        <v>TERCEIRA</v>
      </c>
    </row>
    <row r="2370" spans="1:11" ht="15" customHeight="1">
      <c r="A2370">
        <v>7</v>
      </c>
      <c r="B2370">
        <v>930</v>
      </c>
      <c r="C2370" t="s">
        <v>1994</v>
      </c>
      <c r="D2370" t="s">
        <v>3979</v>
      </c>
      <c r="E2370" t="s">
        <v>3980</v>
      </c>
      <c r="F2370">
        <v>5484</v>
      </c>
      <c r="G2370">
        <v>69.489999999999995</v>
      </c>
      <c r="H2370">
        <v>79</v>
      </c>
      <c r="I2370">
        <v>0</v>
      </c>
      <c r="J2370" t="s">
        <v>2293</v>
      </c>
      <c r="K2370" s="40" t="str">
        <f t="shared" ref="K2370:K2433" si="37">IF(J2370&lt;&gt;"",IF(OR(UPPER(J2370)="TERCEIRO",UPPER(J2370)="TERCEIRA"),"TERCEIRA",IF(UPPER(J2370)="GPA","GPA",J2370)),IF(LEFT(D2370,1)="T","TERCEIRA","GPA"))</f>
        <v>TERCEIRA</v>
      </c>
    </row>
    <row r="2371" spans="1:11" ht="15" customHeight="1">
      <c r="A2371">
        <v>7</v>
      </c>
      <c r="B2371">
        <v>930</v>
      </c>
      <c r="C2371" t="s">
        <v>1994</v>
      </c>
      <c r="D2371" t="s">
        <v>3981</v>
      </c>
      <c r="E2371" t="s">
        <v>3982</v>
      </c>
      <c r="F2371">
        <v>7939</v>
      </c>
      <c r="G2371">
        <v>91.74</v>
      </c>
      <c r="H2371">
        <v>87</v>
      </c>
      <c r="I2371">
        <v>0</v>
      </c>
      <c r="J2371" t="s">
        <v>2293</v>
      </c>
      <c r="K2371" s="40" t="str">
        <f t="shared" si="37"/>
        <v>TERCEIRA</v>
      </c>
    </row>
    <row r="2372" spans="1:11" ht="15" customHeight="1">
      <c r="A2372">
        <v>7</v>
      </c>
      <c r="B2372">
        <v>930</v>
      </c>
      <c r="C2372" t="s">
        <v>1994</v>
      </c>
      <c r="D2372" t="s">
        <v>3983</v>
      </c>
      <c r="E2372" t="s">
        <v>3984</v>
      </c>
      <c r="F2372">
        <v>8806</v>
      </c>
      <c r="G2372">
        <v>148.88</v>
      </c>
      <c r="H2372">
        <v>59</v>
      </c>
      <c r="I2372">
        <v>0</v>
      </c>
      <c r="J2372" t="s">
        <v>2293</v>
      </c>
      <c r="K2372" s="40" t="str">
        <f t="shared" si="37"/>
        <v>TERCEIRA</v>
      </c>
    </row>
    <row r="2373" spans="1:11" ht="15" customHeight="1">
      <c r="A2373">
        <v>7</v>
      </c>
      <c r="B2373">
        <v>930</v>
      </c>
      <c r="C2373" t="s">
        <v>1994</v>
      </c>
      <c r="D2373" t="s">
        <v>3985</v>
      </c>
      <c r="E2373" t="s">
        <v>3986</v>
      </c>
      <c r="F2373">
        <v>3666</v>
      </c>
      <c r="G2373">
        <v>45.77</v>
      </c>
      <c r="H2373">
        <v>80</v>
      </c>
      <c r="I2373">
        <v>0</v>
      </c>
      <c r="J2373" t="s">
        <v>2293</v>
      </c>
      <c r="K2373" s="40" t="str">
        <f t="shared" si="37"/>
        <v>TERCEIRA</v>
      </c>
    </row>
    <row r="2374" spans="1:11" ht="15" customHeight="1">
      <c r="A2374">
        <v>7</v>
      </c>
      <c r="B2374">
        <v>930</v>
      </c>
      <c r="C2374" t="s">
        <v>1994</v>
      </c>
      <c r="D2374" t="s">
        <v>3987</v>
      </c>
      <c r="E2374" t="s">
        <v>3988</v>
      </c>
      <c r="F2374">
        <v>9500</v>
      </c>
      <c r="G2374">
        <v>122.03</v>
      </c>
      <c r="H2374">
        <v>78</v>
      </c>
      <c r="I2374">
        <v>0</v>
      </c>
      <c r="J2374" t="s">
        <v>2293</v>
      </c>
      <c r="K2374" s="40" t="str">
        <f t="shared" si="37"/>
        <v>TERCEIRA</v>
      </c>
    </row>
    <row r="2375" spans="1:11" ht="15" customHeight="1">
      <c r="A2375">
        <v>7</v>
      </c>
      <c r="B2375">
        <v>930</v>
      </c>
      <c r="C2375" t="s">
        <v>19</v>
      </c>
      <c r="D2375" t="s">
        <v>3989</v>
      </c>
      <c r="E2375" t="s">
        <v>3990</v>
      </c>
      <c r="F2375">
        <v>124</v>
      </c>
      <c r="G2375">
        <v>3.42</v>
      </c>
      <c r="H2375">
        <v>36</v>
      </c>
      <c r="I2375">
        <v>0</v>
      </c>
      <c r="J2375" t="s">
        <v>2293</v>
      </c>
      <c r="K2375" s="40" t="str">
        <f t="shared" si="37"/>
        <v>TERCEIRA</v>
      </c>
    </row>
    <row r="2376" spans="1:11" ht="15" customHeight="1">
      <c r="A2376">
        <v>7</v>
      </c>
      <c r="B2376">
        <v>930</v>
      </c>
      <c r="C2376" t="s">
        <v>1994</v>
      </c>
      <c r="D2376" t="s">
        <v>3989</v>
      </c>
      <c r="E2376" t="s">
        <v>3990</v>
      </c>
      <c r="F2376">
        <v>2641</v>
      </c>
      <c r="G2376">
        <v>41.73</v>
      </c>
      <c r="H2376">
        <v>63</v>
      </c>
      <c r="I2376">
        <v>0</v>
      </c>
      <c r="J2376" t="s">
        <v>2293</v>
      </c>
      <c r="K2376" s="40" t="str">
        <f t="shared" si="37"/>
        <v>TERCEIRA</v>
      </c>
    </row>
    <row r="2377" spans="1:11" ht="15" customHeight="1">
      <c r="A2377">
        <v>7</v>
      </c>
      <c r="B2377">
        <v>930</v>
      </c>
      <c r="C2377" t="s">
        <v>1994</v>
      </c>
      <c r="D2377" t="s">
        <v>3991</v>
      </c>
      <c r="E2377" t="s">
        <v>3992</v>
      </c>
      <c r="F2377">
        <v>2490</v>
      </c>
      <c r="G2377">
        <v>37.81</v>
      </c>
      <c r="H2377">
        <v>66</v>
      </c>
      <c r="I2377">
        <v>0</v>
      </c>
      <c r="J2377" t="s">
        <v>2293</v>
      </c>
      <c r="K2377" s="40" t="str">
        <f t="shared" si="37"/>
        <v>TERCEIRA</v>
      </c>
    </row>
    <row r="2378" spans="1:11" ht="15" customHeight="1">
      <c r="A2378">
        <v>7</v>
      </c>
      <c r="B2378">
        <v>930</v>
      </c>
      <c r="C2378" t="s">
        <v>1994</v>
      </c>
      <c r="D2378" t="s">
        <v>3993</v>
      </c>
      <c r="E2378" t="s">
        <v>3994</v>
      </c>
      <c r="F2378">
        <v>10179</v>
      </c>
      <c r="G2378">
        <v>89.81</v>
      </c>
      <c r="H2378">
        <v>113</v>
      </c>
      <c r="I2378">
        <v>0</v>
      </c>
      <c r="J2378" t="s">
        <v>2293</v>
      </c>
      <c r="K2378" s="40" t="str">
        <f t="shared" si="37"/>
        <v>TERCEIRA</v>
      </c>
    </row>
    <row r="2379" spans="1:11" ht="15" customHeight="1">
      <c r="A2379">
        <v>7</v>
      </c>
      <c r="B2379">
        <v>930</v>
      </c>
      <c r="C2379" t="s">
        <v>1994</v>
      </c>
      <c r="D2379" t="s">
        <v>3995</v>
      </c>
      <c r="E2379" t="s">
        <v>3996</v>
      </c>
      <c r="F2379">
        <v>7089</v>
      </c>
      <c r="G2379">
        <v>77.48</v>
      </c>
      <c r="H2379">
        <v>91</v>
      </c>
      <c r="I2379">
        <v>0</v>
      </c>
      <c r="J2379" t="s">
        <v>2293</v>
      </c>
      <c r="K2379" s="40" t="str">
        <f t="shared" si="37"/>
        <v>TERCEIRA</v>
      </c>
    </row>
    <row r="2380" spans="1:11" ht="15" customHeight="1">
      <c r="A2380">
        <v>7</v>
      </c>
      <c r="B2380">
        <v>930</v>
      </c>
      <c r="C2380" t="s">
        <v>1994</v>
      </c>
      <c r="D2380" t="s">
        <v>3997</v>
      </c>
      <c r="E2380" t="s">
        <v>3998</v>
      </c>
      <c r="F2380">
        <v>1333</v>
      </c>
      <c r="G2380">
        <v>23.58</v>
      </c>
      <c r="H2380">
        <v>57</v>
      </c>
      <c r="I2380">
        <v>0</v>
      </c>
      <c r="J2380" t="s">
        <v>2293</v>
      </c>
      <c r="K2380" s="40" t="str">
        <f t="shared" si="37"/>
        <v>TERCEIRA</v>
      </c>
    </row>
    <row r="2381" spans="1:11" ht="15" customHeight="1">
      <c r="A2381">
        <v>7</v>
      </c>
      <c r="B2381">
        <v>930</v>
      </c>
      <c r="C2381" t="s">
        <v>1994</v>
      </c>
      <c r="D2381" t="s">
        <v>3999</v>
      </c>
      <c r="E2381" t="s">
        <v>4000</v>
      </c>
      <c r="F2381">
        <v>5626</v>
      </c>
      <c r="G2381">
        <v>74.7</v>
      </c>
      <c r="H2381">
        <v>75</v>
      </c>
      <c r="I2381">
        <v>0</v>
      </c>
      <c r="J2381" t="s">
        <v>2293</v>
      </c>
      <c r="K2381" s="40" t="str">
        <f t="shared" si="37"/>
        <v>TERCEIRA</v>
      </c>
    </row>
    <row r="2382" spans="1:11" ht="15" customHeight="1">
      <c r="A2382">
        <v>7</v>
      </c>
      <c r="B2382">
        <v>930</v>
      </c>
      <c r="C2382" t="s">
        <v>19</v>
      </c>
      <c r="D2382" t="s">
        <v>4001</v>
      </c>
      <c r="E2382" t="s">
        <v>4002</v>
      </c>
      <c r="F2382">
        <v>29</v>
      </c>
      <c r="G2382">
        <v>0.38</v>
      </c>
      <c r="H2382">
        <v>76</v>
      </c>
      <c r="I2382">
        <v>0</v>
      </c>
      <c r="J2382" t="s">
        <v>2293</v>
      </c>
      <c r="K2382" s="40" t="str">
        <f t="shared" si="37"/>
        <v>TERCEIRA</v>
      </c>
    </row>
    <row r="2383" spans="1:11" ht="15" customHeight="1">
      <c r="A2383">
        <v>7</v>
      </c>
      <c r="B2383">
        <v>930</v>
      </c>
      <c r="C2383" t="s">
        <v>1994</v>
      </c>
      <c r="D2383" t="s">
        <v>4001</v>
      </c>
      <c r="E2383" t="s">
        <v>4002</v>
      </c>
      <c r="F2383">
        <v>7093</v>
      </c>
      <c r="G2383">
        <v>80.260000000000005</v>
      </c>
      <c r="H2383">
        <v>88</v>
      </c>
      <c r="I2383">
        <v>0</v>
      </c>
      <c r="J2383" t="s">
        <v>2293</v>
      </c>
      <c r="K2383" s="40" t="str">
        <f t="shared" si="37"/>
        <v>TERCEIRA</v>
      </c>
    </row>
    <row r="2384" spans="1:11" ht="15" customHeight="1">
      <c r="A2384">
        <v>7</v>
      </c>
      <c r="B2384">
        <v>930</v>
      </c>
      <c r="C2384" t="s">
        <v>1994</v>
      </c>
      <c r="D2384" t="s">
        <v>4003</v>
      </c>
      <c r="E2384" t="s">
        <v>4004</v>
      </c>
      <c r="F2384">
        <v>15024</v>
      </c>
      <c r="G2384">
        <v>141.29</v>
      </c>
      <c r="H2384">
        <v>106</v>
      </c>
      <c r="I2384">
        <v>0</v>
      </c>
      <c r="J2384" t="s">
        <v>2293</v>
      </c>
      <c r="K2384" s="40" t="str">
        <f t="shared" si="37"/>
        <v>TERCEIRA</v>
      </c>
    </row>
    <row r="2385" spans="1:11" ht="15" customHeight="1">
      <c r="A2385">
        <v>7</v>
      </c>
      <c r="B2385">
        <v>930</v>
      </c>
      <c r="C2385" t="s">
        <v>1994</v>
      </c>
      <c r="D2385" t="s">
        <v>4005</v>
      </c>
      <c r="E2385" t="s">
        <v>4006</v>
      </c>
      <c r="F2385">
        <v>7679</v>
      </c>
      <c r="G2385">
        <v>81.7</v>
      </c>
      <c r="H2385">
        <v>94</v>
      </c>
      <c r="I2385">
        <v>0</v>
      </c>
      <c r="J2385" t="s">
        <v>2293</v>
      </c>
      <c r="K2385" s="40" t="str">
        <f t="shared" si="37"/>
        <v>TERCEIRA</v>
      </c>
    </row>
    <row r="2386" spans="1:11" ht="15" customHeight="1">
      <c r="A2386">
        <v>7</v>
      </c>
      <c r="B2386">
        <v>930</v>
      </c>
      <c r="C2386" t="s">
        <v>1994</v>
      </c>
      <c r="D2386" t="s">
        <v>4007</v>
      </c>
      <c r="E2386" t="s">
        <v>4008</v>
      </c>
      <c r="F2386">
        <v>801</v>
      </c>
      <c r="G2386">
        <v>15.99</v>
      </c>
      <c r="H2386">
        <v>50</v>
      </c>
      <c r="I2386">
        <v>0</v>
      </c>
      <c r="J2386" t="s">
        <v>2293</v>
      </c>
      <c r="K2386" s="40" t="str">
        <f t="shared" si="37"/>
        <v>TERCEIRA</v>
      </c>
    </row>
    <row r="2387" spans="1:11" ht="15" customHeight="1">
      <c r="A2387">
        <v>7</v>
      </c>
      <c r="B2387">
        <v>930</v>
      </c>
      <c r="C2387" t="s">
        <v>1994</v>
      </c>
      <c r="D2387" t="s">
        <v>4009</v>
      </c>
      <c r="E2387" t="s">
        <v>4010</v>
      </c>
      <c r="F2387">
        <v>4004</v>
      </c>
      <c r="G2387">
        <v>54.75</v>
      </c>
      <c r="H2387">
        <v>73</v>
      </c>
      <c r="I2387">
        <v>0</v>
      </c>
      <c r="J2387" t="s">
        <v>2293</v>
      </c>
      <c r="K2387" s="40" t="str">
        <f t="shared" si="37"/>
        <v>TERCEIRA</v>
      </c>
    </row>
    <row r="2388" spans="1:11" ht="15" customHeight="1">
      <c r="A2388">
        <v>7</v>
      </c>
      <c r="B2388">
        <v>930</v>
      </c>
      <c r="C2388" t="s">
        <v>1994</v>
      </c>
      <c r="D2388" t="s">
        <v>4011</v>
      </c>
      <c r="E2388" t="s">
        <v>4012</v>
      </c>
      <c r="F2388">
        <v>6283</v>
      </c>
      <c r="G2388">
        <v>69.84</v>
      </c>
      <c r="H2388">
        <v>90</v>
      </c>
      <c r="I2388">
        <v>0</v>
      </c>
      <c r="J2388" t="s">
        <v>2293</v>
      </c>
      <c r="K2388" s="40" t="str">
        <f t="shared" si="37"/>
        <v>TERCEIRA</v>
      </c>
    </row>
    <row r="2389" spans="1:11" ht="15" customHeight="1">
      <c r="A2389">
        <v>7</v>
      </c>
      <c r="B2389">
        <v>930</v>
      </c>
      <c r="C2389" t="s">
        <v>1994</v>
      </c>
      <c r="D2389" t="s">
        <v>4013</v>
      </c>
      <c r="E2389" t="s">
        <v>4014</v>
      </c>
      <c r="F2389">
        <v>2056</v>
      </c>
      <c r="G2389">
        <v>17.7</v>
      </c>
      <c r="H2389">
        <v>116</v>
      </c>
      <c r="I2389">
        <v>0</v>
      </c>
      <c r="J2389" t="s">
        <v>2293</v>
      </c>
      <c r="K2389" s="40" t="str">
        <f t="shared" si="37"/>
        <v>TERCEIRA</v>
      </c>
    </row>
    <row r="2390" spans="1:11" ht="15" customHeight="1">
      <c r="A2390">
        <v>7</v>
      </c>
      <c r="B2390">
        <v>930</v>
      </c>
      <c r="C2390" t="s">
        <v>1994</v>
      </c>
      <c r="D2390" t="s">
        <v>4015</v>
      </c>
      <c r="E2390" t="s">
        <v>4016</v>
      </c>
      <c r="F2390">
        <v>318</v>
      </c>
      <c r="G2390">
        <v>4.3899999999999997</v>
      </c>
      <c r="H2390">
        <v>72</v>
      </c>
      <c r="I2390">
        <v>0</v>
      </c>
      <c r="J2390" t="s">
        <v>2293</v>
      </c>
      <c r="K2390" s="40" t="str">
        <f t="shared" si="37"/>
        <v>TERCEIRA</v>
      </c>
    </row>
    <row r="2391" spans="1:11" ht="15" customHeight="1">
      <c r="A2391">
        <v>7</v>
      </c>
      <c r="B2391">
        <v>930</v>
      </c>
      <c r="C2391" t="s">
        <v>1994</v>
      </c>
      <c r="D2391" t="s">
        <v>4017</v>
      </c>
      <c r="E2391" t="s">
        <v>4018</v>
      </c>
      <c r="F2391">
        <v>4397</v>
      </c>
      <c r="G2391">
        <v>77.77</v>
      </c>
      <c r="H2391">
        <v>57</v>
      </c>
      <c r="I2391">
        <v>0</v>
      </c>
      <c r="J2391" t="s">
        <v>2293</v>
      </c>
      <c r="K2391" s="40" t="str">
        <f t="shared" si="37"/>
        <v>TERCEIRA</v>
      </c>
    </row>
    <row r="2392" spans="1:11" ht="15" customHeight="1">
      <c r="A2392">
        <v>7</v>
      </c>
      <c r="B2392">
        <v>930</v>
      </c>
      <c r="C2392" t="s">
        <v>1994</v>
      </c>
      <c r="D2392" t="s">
        <v>4019</v>
      </c>
      <c r="E2392" t="s">
        <v>4020</v>
      </c>
      <c r="F2392">
        <v>480</v>
      </c>
      <c r="G2392">
        <v>9.75</v>
      </c>
      <c r="H2392">
        <v>49</v>
      </c>
      <c r="I2392">
        <v>0</v>
      </c>
      <c r="J2392" t="s">
        <v>2293</v>
      </c>
      <c r="K2392" s="40" t="str">
        <f t="shared" si="37"/>
        <v>TERCEIRA</v>
      </c>
    </row>
    <row r="2393" spans="1:11" ht="15" customHeight="1">
      <c r="A2393">
        <v>7</v>
      </c>
      <c r="B2393">
        <v>930</v>
      </c>
      <c r="C2393" t="s">
        <v>1994</v>
      </c>
      <c r="D2393" t="s">
        <v>4021</v>
      </c>
      <c r="E2393" t="s">
        <v>4022</v>
      </c>
      <c r="F2393">
        <v>6185</v>
      </c>
      <c r="G2393">
        <v>70.33</v>
      </c>
      <c r="H2393">
        <v>88</v>
      </c>
      <c r="I2393">
        <v>0</v>
      </c>
      <c r="J2393" t="s">
        <v>2293</v>
      </c>
      <c r="K2393" s="40" t="str">
        <f t="shared" si="37"/>
        <v>TERCEIRA</v>
      </c>
    </row>
    <row r="2394" spans="1:11" ht="15" customHeight="1">
      <c r="A2394">
        <v>7</v>
      </c>
      <c r="B2394">
        <v>930</v>
      </c>
      <c r="C2394" t="s">
        <v>1994</v>
      </c>
      <c r="D2394" t="s">
        <v>4023</v>
      </c>
      <c r="E2394" t="s">
        <v>4024</v>
      </c>
      <c r="F2394">
        <v>5132</v>
      </c>
      <c r="G2394">
        <v>91.14</v>
      </c>
      <c r="H2394">
        <v>56</v>
      </c>
      <c r="I2394">
        <v>0</v>
      </c>
      <c r="J2394" t="s">
        <v>2293</v>
      </c>
      <c r="K2394" s="40" t="str">
        <f t="shared" si="37"/>
        <v>TERCEIRA</v>
      </c>
    </row>
    <row r="2395" spans="1:11" ht="15" customHeight="1">
      <c r="A2395">
        <v>7</v>
      </c>
      <c r="B2395">
        <v>930</v>
      </c>
      <c r="C2395" t="s">
        <v>1994</v>
      </c>
      <c r="D2395" t="s">
        <v>4025</v>
      </c>
      <c r="E2395" t="s">
        <v>4026</v>
      </c>
      <c r="F2395">
        <v>2940</v>
      </c>
      <c r="G2395">
        <v>41.33</v>
      </c>
      <c r="H2395">
        <v>71</v>
      </c>
      <c r="I2395">
        <v>0</v>
      </c>
      <c r="J2395" t="s">
        <v>2293</v>
      </c>
      <c r="K2395" s="40" t="str">
        <f t="shared" si="37"/>
        <v>TERCEIRA</v>
      </c>
    </row>
    <row r="2396" spans="1:11" ht="15" customHeight="1">
      <c r="A2396">
        <v>7</v>
      </c>
      <c r="B2396">
        <v>930</v>
      </c>
      <c r="C2396" t="s">
        <v>1994</v>
      </c>
      <c r="D2396" t="s">
        <v>4027</v>
      </c>
      <c r="E2396" t="s">
        <v>4028</v>
      </c>
      <c r="F2396">
        <v>10648</v>
      </c>
      <c r="G2396">
        <v>111.87</v>
      </c>
      <c r="H2396">
        <v>95</v>
      </c>
      <c r="I2396">
        <v>0</v>
      </c>
      <c r="J2396" t="s">
        <v>2293</v>
      </c>
      <c r="K2396" s="40" t="str">
        <f t="shared" si="37"/>
        <v>TERCEIRA</v>
      </c>
    </row>
    <row r="2397" spans="1:11" ht="15" customHeight="1">
      <c r="A2397">
        <v>7</v>
      </c>
      <c r="B2397">
        <v>930</v>
      </c>
      <c r="C2397" t="s">
        <v>1994</v>
      </c>
      <c r="D2397" t="s">
        <v>4029</v>
      </c>
      <c r="E2397" t="s">
        <v>4030</v>
      </c>
      <c r="F2397">
        <v>22104</v>
      </c>
      <c r="G2397">
        <v>193.41</v>
      </c>
      <c r="H2397">
        <v>114</v>
      </c>
      <c r="I2397">
        <v>0</v>
      </c>
      <c r="J2397" t="s">
        <v>2293</v>
      </c>
      <c r="K2397" s="40" t="str">
        <f t="shared" si="37"/>
        <v>TERCEIRA</v>
      </c>
    </row>
    <row r="2398" spans="1:11" ht="15" customHeight="1">
      <c r="A2398">
        <v>7</v>
      </c>
      <c r="B2398">
        <v>930</v>
      </c>
      <c r="C2398" t="s">
        <v>1994</v>
      </c>
      <c r="D2398" t="s">
        <v>4031</v>
      </c>
      <c r="E2398" t="s">
        <v>4032</v>
      </c>
      <c r="F2398">
        <v>1391</v>
      </c>
      <c r="G2398">
        <v>12.26</v>
      </c>
      <c r="H2398">
        <v>113</v>
      </c>
      <c r="I2398">
        <v>0</v>
      </c>
      <c r="J2398" t="s">
        <v>2293</v>
      </c>
      <c r="K2398" s="40" t="str">
        <f t="shared" si="37"/>
        <v>TERCEIRA</v>
      </c>
    </row>
    <row r="2399" spans="1:11" ht="15" customHeight="1">
      <c r="A2399">
        <v>7</v>
      </c>
      <c r="B2399">
        <v>930</v>
      </c>
      <c r="C2399" t="s">
        <v>1994</v>
      </c>
      <c r="D2399" t="s">
        <v>4033</v>
      </c>
      <c r="E2399" t="s">
        <v>4034</v>
      </c>
      <c r="F2399">
        <v>16440</v>
      </c>
      <c r="G2399">
        <v>121.88</v>
      </c>
      <c r="H2399">
        <v>135</v>
      </c>
      <c r="I2399">
        <v>0</v>
      </c>
      <c r="J2399" t="s">
        <v>2293</v>
      </c>
      <c r="K2399" s="40" t="str">
        <f t="shared" si="37"/>
        <v>TERCEIRA</v>
      </c>
    </row>
    <row r="2400" spans="1:11" ht="15" customHeight="1">
      <c r="A2400">
        <v>7</v>
      </c>
      <c r="B2400">
        <v>930</v>
      </c>
      <c r="C2400" t="s">
        <v>1994</v>
      </c>
      <c r="D2400" t="s">
        <v>4035</v>
      </c>
      <c r="E2400" t="s">
        <v>4036</v>
      </c>
      <c r="F2400">
        <v>15968</v>
      </c>
      <c r="G2400">
        <v>128.91</v>
      </c>
      <c r="H2400">
        <v>124</v>
      </c>
      <c r="I2400">
        <v>0</v>
      </c>
      <c r="J2400" t="s">
        <v>2293</v>
      </c>
      <c r="K2400" s="40" t="str">
        <f t="shared" si="37"/>
        <v>TERCEIRA</v>
      </c>
    </row>
    <row r="2401" spans="1:11" ht="15" customHeight="1">
      <c r="A2401">
        <v>7</v>
      </c>
      <c r="B2401">
        <v>930</v>
      </c>
      <c r="C2401" t="s">
        <v>1994</v>
      </c>
      <c r="D2401" t="s">
        <v>4037</v>
      </c>
      <c r="E2401" t="s">
        <v>4038</v>
      </c>
      <c r="F2401">
        <v>5125</v>
      </c>
      <c r="G2401">
        <v>34.51</v>
      </c>
      <c r="H2401">
        <v>149</v>
      </c>
      <c r="I2401">
        <v>0</v>
      </c>
      <c r="J2401" t="s">
        <v>2293</v>
      </c>
      <c r="K2401" s="40" t="str">
        <f t="shared" si="37"/>
        <v>TERCEIRA</v>
      </c>
    </row>
    <row r="2402" spans="1:11" ht="15" customHeight="1">
      <c r="A2402">
        <v>7</v>
      </c>
      <c r="B2402">
        <v>930</v>
      </c>
      <c r="C2402" t="s">
        <v>1994</v>
      </c>
      <c r="D2402" t="s">
        <v>4039</v>
      </c>
      <c r="E2402" t="s">
        <v>4040</v>
      </c>
      <c r="F2402">
        <v>633</v>
      </c>
      <c r="G2402">
        <v>3.63</v>
      </c>
      <c r="H2402">
        <v>174</v>
      </c>
      <c r="I2402">
        <v>0</v>
      </c>
      <c r="J2402" t="s">
        <v>2293</v>
      </c>
      <c r="K2402" s="40" t="str">
        <f t="shared" si="37"/>
        <v>TERCEIRA</v>
      </c>
    </row>
    <row r="2403" spans="1:11" ht="15" customHeight="1">
      <c r="A2403">
        <v>7</v>
      </c>
      <c r="B2403">
        <v>930</v>
      </c>
      <c r="C2403" t="s">
        <v>1994</v>
      </c>
      <c r="D2403" t="s">
        <v>4041</v>
      </c>
      <c r="E2403" t="s">
        <v>4042</v>
      </c>
      <c r="F2403">
        <v>6595</v>
      </c>
      <c r="G2403">
        <v>28.43</v>
      </c>
      <c r="H2403">
        <v>232</v>
      </c>
      <c r="I2403">
        <v>0</v>
      </c>
      <c r="J2403" t="s">
        <v>2293</v>
      </c>
      <c r="K2403" s="40" t="str">
        <f t="shared" si="37"/>
        <v>TERCEIRA</v>
      </c>
    </row>
    <row r="2404" spans="1:11" ht="15" customHeight="1">
      <c r="A2404">
        <v>7</v>
      </c>
      <c r="B2404">
        <v>930</v>
      </c>
      <c r="C2404" t="s">
        <v>1994</v>
      </c>
      <c r="D2404" t="s">
        <v>4043</v>
      </c>
      <c r="E2404" t="s">
        <v>4044</v>
      </c>
      <c r="F2404">
        <v>13906</v>
      </c>
      <c r="G2404">
        <v>120.61</v>
      </c>
      <c r="H2404">
        <v>115</v>
      </c>
      <c r="I2404">
        <v>0</v>
      </c>
      <c r="J2404" t="s">
        <v>2293</v>
      </c>
      <c r="K2404" s="40" t="str">
        <f t="shared" si="37"/>
        <v>TERCEIRA</v>
      </c>
    </row>
    <row r="2405" spans="1:11" ht="15" customHeight="1">
      <c r="A2405">
        <v>7</v>
      </c>
      <c r="B2405">
        <v>930</v>
      </c>
      <c r="C2405" t="s">
        <v>1994</v>
      </c>
      <c r="D2405" t="s">
        <v>4045</v>
      </c>
      <c r="E2405" t="s">
        <v>4046</v>
      </c>
      <c r="F2405">
        <v>13096</v>
      </c>
      <c r="G2405">
        <v>109.02</v>
      </c>
      <c r="H2405">
        <v>120</v>
      </c>
      <c r="I2405">
        <v>0</v>
      </c>
      <c r="J2405" t="s">
        <v>2293</v>
      </c>
      <c r="K2405" s="40" t="str">
        <f t="shared" si="37"/>
        <v>TERCEIRA</v>
      </c>
    </row>
    <row r="2406" spans="1:11" ht="15" customHeight="1">
      <c r="A2406">
        <v>7</v>
      </c>
      <c r="B2406">
        <v>930</v>
      </c>
      <c r="C2406" t="s">
        <v>1994</v>
      </c>
      <c r="D2406" t="s">
        <v>4047</v>
      </c>
      <c r="E2406" t="s">
        <v>4048</v>
      </c>
      <c r="F2406">
        <v>2851</v>
      </c>
      <c r="G2406">
        <v>24.22</v>
      </c>
      <c r="H2406">
        <v>118</v>
      </c>
      <c r="I2406">
        <v>0</v>
      </c>
      <c r="J2406" t="s">
        <v>2293</v>
      </c>
      <c r="K2406" s="40" t="str">
        <f t="shared" si="37"/>
        <v>TERCEIRA</v>
      </c>
    </row>
    <row r="2407" spans="1:11" ht="15" customHeight="1">
      <c r="A2407">
        <v>7</v>
      </c>
      <c r="B2407">
        <v>930</v>
      </c>
      <c r="C2407" t="s">
        <v>1994</v>
      </c>
      <c r="D2407" t="s">
        <v>4049</v>
      </c>
      <c r="E2407" t="s">
        <v>4050</v>
      </c>
      <c r="F2407">
        <v>6603</v>
      </c>
      <c r="G2407">
        <v>52.22</v>
      </c>
      <c r="H2407">
        <v>126</v>
      </c>
      <c r="I2407">
        <v>0</v>
      </c>
      <c r="J2407" t="s">
        <v>2293</v>
      </c>
      <c r="K2407" s="40" t="str">
        <f t="shared" si="37"/>
        <v>TERCEIRA</v>
      </c>
    </row>
    <row r="2408" spans="1:11" ht="15" customHeight="1">
      <c r="A2408">
        <v>7</v>
      </c>
      <c r="B2408">
        <v>930</v>
      </c>
      <c r="C2408" t="s">
        <v>1994</v>
      </c>
      <c r="D2408" t="s">
        <v>4051</v>
      </c>
      <c r="E2408" t="s">
        <v>4052</v>
      </c>
      <c r="F2408">
        <v>6950</v>
      </c>
      <c r="G2408">
        <v>84.17</v>
      </c>
      <c r="H2408">
        <v>83</v>
      </c>
      <c r="I2408">
        <v>0</v>
      </c>
      <c r="J2408" t="s">
        <v>2293</v>
      </c>
      <c r="K2408" s="40" t="str">
        <f t="shared" si="37"/>
        <v>TERCEIRA</v>
      </c>
    </row>
    <row r="2409" spans="1:11" ht="15" customHeight="1">
      <c r="A2409">
        <v>7</v>
      </c>
      <c r="B2409">
        <v>930</v>
      </c>
      <c r="C2409" t="s">
        <v>1994</v>
      </c>
      <c r="D2409" t="s">
        <v>4053</v>
      </c>
      <c r="E2409" t="s">
        <v>4054</v>
      </c>
      <c r="F2409">
        <v>4916</v>
      </c>
      <c r="G2409">
        <v>53.64</v>
      </c>
      <c r="H2409">
        <v>92</v>
      </c>
      <c r="I2409">
        <v>0</v>
      </c>
      <c r="J2409" t="s">
        <v>2293</v>
      </c>
      <c r="K2409" s="40" t="str">
        <f t="shared" si="37"/>
        <v>TERCEIRA</v>
      </c>
    </row>
    <row r="2410" spans="1:11" ht="15" customHeight="1">
      <c r="A2410">
        <v>7</v>
      </c>
      <c r="B2410">
        <v>930</v>
      </c>
      <c r="C2410" t="s">
        <v>1994</v>
      </c>
      <c r="D2410" t="s">
        <v>4055</v>
      </c>
      <c r="E2410" t="s">
        <v>4056</v>
      </c>
      <c r="F2410">
        <v>7970</v>
      </c>
      <c r="G2410">
        <v>83.45</v>
      </c>
      <c r="H2410">
        <v>96</v>
      </c>
      <c r="I2410">
        <v>0</v>
      </c>
      <c r="J2410" t="s">
        <v>2293</v>
      </c>
      <c r="K2410" s="40" t="str">
        <f t="shared" si="37"/>
        <v>TERCEIRA</v>
      </c>
    </row>
    <row r="2411" spans="1:11" ht="15" customHeight="1">
      <c r="A2411">
        <v>7</v>
      </c>
      <c r="B2411">
        <v>930</v>
      </c>
      <c r="C2411" t="s">
        <v>1994</v>
      </c>
      <c r="D2411" t="s">
        <v>4057</v>
      </c>
      <c r="E2411" t="s">
        <v>4058</v>
      </c>
      <c r="F2411">
        <v>13439</v>
      </c>
      <c r="G2411">
        <v>170.19</v>
      </c>
      <c r="H2411">
        <v>79</v>
      </c>
      <c r="I2411">
        <v>0</v>
      </c>
      <c r="J2411" t="s">
        <v>2293</v>
      </c>
      <c r="K2411" s="40" t="str">
        <f t="shared" si="37"/>
        <v>TERCEIRA</v>
      </c>
    </row>
    <row r="2412" spans="1:11" ht="15" customHeight="1">
      <c r="A2412">
        <v>7</v>
      </c>
      <c r="B2412">
        <v>930</v>
      </c>
      <c r="C2412" t="s">
        <v>1994</v>
      </c>
      <c r="D2412" t="s">
        <v>4059</v>
      </c>
      <c r="E2412" t="s">
        <v>4060</v>
      </c>
      <c r="F2412">
        <v>8751</v>
      </c>
      <c r="G2412">
        <v>94.11</v>
      </c>
      <c r="H2412">
        <v>93</v>
      </c>
      <c r="I2412">
        <v>0</v>
      </c>
      <c r="J2412" t="s">
        <v>2293</v>
      </c>
      <c r="K2412" s="40" t="str">
        <f t="shared" si="37"/>
        <v>TERCEIRA</v>
      </c>
    </row>
    <row r="2413" spans="1:11" ht="15" customHeight="1">
      <c r="A2413">
        <v>7</v>
      </c>
      <c r="B2413">
        <v>930</v>
      </c>
      <c r="C2413" t="s">
        <v>1994</v>
      </c>
      <c r="D2413" t="s">
        <v>4061</v>
      </c>
      <c r="E2413" t="s">
        <v>4062</v>
      </c>
      <c r="F2413">
        <v>10270</v>
      </c>
      <c r="G2413">
        <v>88.63</v>
      </c>
      <c r="H2413">
        <v>116</v>
      </c>
      <c r="I2413">
        <v>0</v>
      </c>
      <c r="J2413" t="s">
        <v>2293</v>
      </c>
      <c r="K2413" s="40" t="str">
        <f t="shared" si="37"/>
        <v>TERCEIRA</v>
      </c>
    </row>
    <row r="2414" spans="1:11" ht="15" customHeight="1">
      <c r="A2414">
        <v>7</v>
      </c>
      <c r="B2414">
        <v>930</v>
      </c>
      <c r="C2414" t="s">
        <v>1994</v>
      </c>
      <c r="D2414" t="s">
        <v>4063</v>
      </c>
      <c r="E2414" t="s">
        <v>4064</v>
      </c>
      <c r="F2414">
        <v>454</v>
      </c>
      <c r="G2414">
        <v>2.65</v>
      </c>
      <c r="H2414">
        <v>171</v>
      </c>
      <c r="I2414">
        <v>0</v>
      </c>
      <c r="J2414" t="s">
        <v>2293</v>
      </c>
      <c r="K2414" s="40" t="str">
        <f t="shared" si="37"/>
        <v>TERCEIRA</v>
      </c>
    </row>
    <row r="2415" spans="1:11" ht="15" customHeight="1">
      <c r="A2415">
        <v>7</v>
      </c>
      <c r="B2415">
        <v>930</v>
      </c>
      <c r="C2415" t="s">
        <v>1994</v>
      </c>
      <c r="D2415" t="s">
        <v>4065</v>
      </c>
      <c r="E2415" t="s">
        <v>4066</v>
      </c>
      <c r="F2415">
        <v>7225</v>
      </c>
      <c r="G2415">
        <v>89.9</v>
      </c>
      <c r="H2415">
        <v>80</v>
      </c>
      <c r="I2415">
        <v>0</v>
      </c>
      <c r="J2415" t="s">
        <v>2293</v>
      </c>
      <c r="K2415" s="40" t="str">
        <f t="shared" si="37"/>
        <v>TERCEIRA</v>
      </c>
    </row>
    <row r="2416" spans="1:11" ht="15" customHeight="1">
      <c r="A2416">
        <v>7</v>
      </c>
      <c r="B2416">
        <v>930</v>
      </c>
      <c r="C2416" t="s">
        <v>1994</v>
      </c>
      <c r="D2416" t="s">
        <v>4067</v>
      </c>
      <c r="E2416" t="s">
        <v>4068</v>
      </c>
      <c r="F2416">
        <v>9305</v>
      </c>
      <c r="G2416">
        <v>74.02</v>
      </c>
      <c r="H2416">
        <v>126</v>
      </c>
      <c r="I2416">
        <v>0</v>
      </c>
      <c r="J2416" t="s">
        <v>2293</v>
      </c>
      <c r="K2416" s="40" t="str">
        <f t="shared" si="37"/>
        <v>TERCEIRA</v>
      </c>
    </row>
    <row r="2417" spans="1:11" ht="15" customHeight="1">
      <c r="A2417">
        <v>7</v>
      </c>
      <c r="B2417">
        <v>930</v>
      </c>
      <c r="C2417" t="s">
        <v>1994</v>
      </c>
      <c r="D2417" t="s">
        <v>4069</v>
      </c>
      <c r="E2417" t="s">
        <v>4070</v>
      </c>
      <c r="F2417">
        <v>6045</v>
      </c>
      <c r="G2417">
        <v>59.65</v>
      </c>
      <c r="H2417">
        <v>101</v>
      </c>
      <c r="I2417">
        <v>0</v>
      </c>
      <c r="J2417" t="s">
        <v>2293</v>
      </c>
      <c r="K2417" s="40" t="str">
        <f t="shared" si="37"/>
        <v>TERCEIRA</v>
      </c>
    </row>
    <row r="2418" spans="1:11" ht="15" customHeight="1">
      <c r="A2418">
        <v>7</v>
      </c>
      <c r="B2418">
        <v>930</v>
      </c>
      <c r="C2418" t="s">
        <v>1994</v>
      </c>
      <c r="D2418" t="s">
        <v>4071</v>
      </c>
      <c r="E2418" t="s">
        <v>4072</v>
      </c>
      <c r="F2418">
        <v>639</v>
      </c>
      <c r="G2418">
        <v>5.59</v>
      </c>
      <c r="H2418">
        <v>114</v>
      </c>
      <c r="I2418">
        <v>0</v>
      </c>
      <c r="J2418" t="s">
        <v>2293</v>
      </c>
      <c r="K2418" s="40" t="str">
        <f t="shared" si="37"/>
        <v>TERCEIRA</v>
      </c>
    </row>
    <row r="2419" spans="1:11" ht="15" customHeight="1">
      <c r="A2419">
        <v>7</v>
      </c>
      <c r="B2419">
        <v>930</v>
      </c>
      <c r="C2419" t="s">
        <v>1994</v>
      </c>
      <c r="D2419" t="s">
        <v>4073</v>
      </c>
      <c r="E2419" t="s">
        <v>4074</v>
      </c>
      <c r="F2419">
        <v>1449</v>
      </c>
      <c r="G2419">
        <v>17.03</v>
      </c>
      <c r="H2419">
        <v>85</v>
      </c>
      <c r="I2419">
        <v>0</v>
      </c>
      <c r="J2419" t="s">
        <v>2293</v>
      </c>
      <c r="K2419" s="40" t="str">
        <f t="shared" si="37"/>
        <v>TERCEIRA</v>
      </c>
    </row>
    <row r="2420" spans="1:11" ht="15" customHeight="1">
      <c r="A2420">
        <v>7</v>
      </c>
      <c r="B2420">
        <v>930</v>
      </c>
      <c r="C2420" t="s">
        <v>1994</v>
      </c>
      <c r="D2420" t="s">
        <v>4075</v>
      </c>
      <c r="E2420" t="s">
        <v>4076</v>
      </c>
      <c r="F2420">
        <v>15269</v>
      </c>
      <c r="G2420">
        <v>92.87</v>
      </c>
      <c r="H2420">
        <v>164</v>
      </c>
      <c r="I2420">
        <v>0</v>
      </c>
      <c r="J2420" t="s">
        <v>2293</v>
      </c>
      <c r="K2420" s="40" t="str">
        <f t="shared" si="37"/>
        <v>TERCEIRA</v>
      </c>
    </row>
    <row r="2421" spans="1:11" ht="15" customHeight="1">
      <c r="A2421">
        <v>7</v>
      </c>
      <c r="B2421">
        <v>930</v>
      </c>
      <c r="C2421" t="s">
        <v>1994</v>
      </c>
      <c r="D2421" t="s">
        <v>4077</v>
      </c>
      <c r="E2421" t="s">
        <v>4078</v>
      </c>
      <c r="F2421">
        <v>10274</v>
      </c>
      <c r="G2421">
        <v>103.77</v>
      </c>
      <c r="H2421">
        <v>99</v>
      </c>
      <c r="I2421">
        <v>0</v>
      </c>
      <c r="J2421" t="s">
        <v>2293</v>
      </c>
      <c r="K2421" s="40" t="str">
        <f t="shared" si="37"/>
        <v>TERCEIRA</v>
      </c>
    </row>
    <row r="2422" spans="1:11" ht="15" customHeight="1">
      <c r="A2422">
        <v>7</v>
      </c>
      <c r="B2422">
        <v>930</v>
      </c>
      <c r="C2422" t="s">
        <v>1994</v>
      </c>
      <c r="D2422" t="s">
        <v>4079</v>
      </c>
      <c r="E2422" t="s">
        <v>4080</v>
      </c>
      <c r="F2422">
        <v>10527</v>
      </c>
      <c r="G2422">
        <v>101.47</v>
      </c>
      <c r="H2422">
        <v>104</v>
      </c>
      <c r="I2422">
        <v>0</v>
      </c>
      <c r="J2422" t="s">
        <v>2293</v>
      </c>
      <c r="K2422" s="40" t="str">
        <f t="shared" si="37"/>
        <v>TERCEIRA</v>
      </c>
    </row>
    <row r="2423" spans="1:11" ht="15" customHeight="1">
      <c r="A2423">
        <v>7</v>
      </c>
      <c r="B2423">
        <v>930</v>
      </c>
      <c r="C2423" t="s">
        <v>1994</v>
      </c>
      <c r="D2423" t="s">
        <v>4081</v>
      </c>
      <c r="E2423" t="s">
        <v>4082</v>
      </c>
      <c r="F2423">
        <v>14017</v>
      </c>
      <c r="G2423">
        <v>99.21</v>
      </c>
      <c r="H2423">
        <v>141</v>
      </c>
      <c r="I2423">
        <v>0</v>
      </c>
      <c r="J2423" t="s">
        <v>2293</v>
      </c>
      <c r="K2423" s="40" t="str">
        <f t="shared" si="37"/>
        <v>TERCEIRA</v>
      </c>
    </row>
    <row r="2424" spans="1:11" ht="15" customHeight="1">
      <c r="A2424">
        <v>7</v>
      </c>
      <c r="B2424">
        <v>930</v>
      </c>
      <c r="C2424" t="s">
        <v>1994</v>
      </c>
      <c r="D2424" t="s">
        <v>4083</v>
      </c>
      <c r="E2424" t="s">
        <v>4084</v>
      </c>
      <c r="F2424">
        <v>10079</v>
      </c>
      <c r="G2424">
        <v>99.22</v>
      </c>
      <c r="H2424">
        <v>102</v>
      </c>
      <c r="I2424">
        <v>0</v>
      </c>
      <c r="J2424" t="s">
        <v>2293</v>
      </c>
      <c r="K2424" s="40" t="str">
        <f t="shared" si="37"/>
        <v>TERCEIRA</v>
      </c>
    </row>
    <row r="2425" spans="1:11" ht="15" customHeight="1">
      <c r="A2425">
        <v>7</v>
      </c>
      <c r="B2425">
        <v>930</v>
      </c>
      <c r="C2425" t="s">
        <v>1994</v>
      </c>
      <c r="D2425" t="s">
        <v>4085</v>
      </c>
      <c r="E2425" t="s">
        <v>4086</v>
      </c>
      <c r="F2425">
        <v>5968</v>
      </c>
      <c r="G2425">
        <v>38.119999999999997</v>
      </c>
      <c r="H2425">
        <v>157</v>
      </c>
      <c r="I2425">
        <v>0</v>
      </c>
      <c r="J2425" t="s">
        <v>2293</v>
      </c>
      <c r="K2425" s="40" t="str">
        <f t="shared" si="37"/>
        <v>TERCEIRA</v>
      </c>
    </row>
    <row r="2426" spans="1:11" ht="15" customHeight="1">
      <c r="A2426">
        <v>7</v>
      </c>
      <c r="B2426">
        <v>930</v>
      </c>
      <c r="C2426" t="s">
        <v>1994</v>
      </c>
      <c r="D2426" t="s">
        <v>4087</v>
      </c>
      <c r="E2426" t="s">
        <v>4088</v>
      </c>
      <c r="F2426">
        <v>5487</v>
      </c>
      <c r="G2426">
        <v>72.52</v>
      </c>
      <c r="H2426">
        <v>76</v>
      </c>
      <c r="I2426">
        <v>0</v>
      </c>
      <c r="J2426" t="s">
        <v>2293</v>
      </c>
      <c r="K2426" s="40" t="str">
        <f t="shared" si="37"/>
        <v>TERCEIRA</v>
      </c>
    </row>
    <row r="2427" spans="1:11" ht="15" customHeight="1">
      <c r="A2427">
        <v>7</v>
      </c>
      <c r="B2427">
        <v>930</v>
      </c>
      <c r="C2427" t="s">
        <v>1994</v>
      </c>
      <c r="D2427" t="s">
        <v>4089</v>
      </c>
      <c r="E2427" t="s">
        <v>4090</v>
      </c>
      <c r="F2427">
        <v>5101</v>
      </c>
      <c r="G2427">
        <v>59.44</v>
      </c>
      <c r="H2427">
        <v>86</v>
      </c>
      <c r="I2427">
        <v>0</v>
      </c>
      <c r="J2427" t="s">
        <v>2293</v>
      </c>
      <c r="K2427" s="40" t="str">
        <f t="shared" si="37"/>
        <v>TERCEIRA</v>
      </c>
    </row>
    <row r="2428" spans="1:11" ht="15" customHeight="1">
      <c r="A2428">
        <v>7</v>
      </c>
      <c r="B2428">
        <v>930</v>
      </c>
      <c r="C2428" t="s">
        <v>1994</v>
      </c>
      <c r="D2428" t="s">
        <v>4091</v>
      </c>
      <c r="E2428" t="s">
        <v>4092</v>
      </c>
      <c r="F2428">
        <v>10535</v>
      </c>
      <c r="G2428">
        <v>99.12</v>
      </c>
      <c r="H2428">
        <v>106</v>
      </c>
      <c r="I2428">
        <v>0</v>
      </c>
      <c r="J2428" t="s">
        <v>2293</v>
      </c>
      <c r="K2428" s="40" t="str">
        <f t="shared" si="37"/>
        <v>TERCEIRA</v>
      </c>
    </row>
    <row r="2429" spans="1:11" ht="15" customHeight="1">
      <c r="A2429">
        <v>7</v>
      </c>
      <c r="B2429">
        <v>930</v>
      </c>
      <c r="C2429" t="s">
        <v>1994</v>
      </c>
      <c r="D2429" t="s">
        <v>4093</v>
      </c>
      <c r="E2429" t="s">
        <v>4094</v>
      </c>
      <c r="F2429">
        <v>6501</v>
      </c>
      <c r="G2429">
        <v>68.959999999999994</v>
      </c>
      <c r="H2429">
        <v>94</v>
      </c>
      <c r="I2429">
        <v>0</v>
      </c>
      <c r="J2429" t="s">
        <v>2293</v>
      </c>
      <c r="K2429" s="40" t="str">
        <f t="shared" si="37"/>
        <v>TERCEIRA</v>
      </c>
    </row>
    <row r="2430" spans="1:11" ht="15" customHeight="1">
      <c r="A2430">
        <v>7</v>
      </c>
      <c r="B2430">
        <v>930</v>
      </c>
      <c r="C2430" t="s">
        <v>1994</v>
      </c>
      <c r="D2430" t="s">
        <v>4095</v>
      </c>
      <c r="E2430" t="s">
        <v>4096</v>
      </c>
      <c r="F2430">
        <v>8536</v>
      </c>
      <c r="G2430">
        <v>89.19</v>
      </c>
      <c r="H2430">
        <v>96</v>
      </c>
      <c r="I2430">
        <v>0</v>
      </c>
      <c r="J2430" t="s">
        <v>2293</v>
      </c>
      <c r="K2430" s="40" t="str">
        <f t="shared" si="37"/>
        <v>TERCEIRA</v>
      </c>
    </row>
    <row r="2431" spans="1:11" ht="15" customHeight="1">
      <c r="A2431">
        <v>7</v>
      </c>
      <c r="B2431">
        <v>930</v>
      </c>
      <c r="C2431" t="s">
        <v>1994</v>
      </c>
      <c r="D2431" t="s">
        <v>4097</v>
      </c>
      <c r="E2431" t="s">
        <v>4098</v>
      </c>
      <c r="F2431">
        <v>6780</v>
      </c>
      <c r="G2431">
        <v>69.08</v>
      </c>
      <c r="H2431">
        <v>98</v>
      </c>
      <c r="I2431">
        <v>0</v>
      </c>
      <c r="J2431" t="s">
        <v>2293</v>
      </c>
      <c r="K2431" s="40" t="str">
        <f t="shared" si="37"/>
        <v>TERCEIRA</v>
      </c>
    </row>
    <row r="2432" spans="1:11" ht="15" customHeight="1">
      <c r="A2432">
        <v>7</v>
      </c>
      <c r="B2432">
        <v>930</v>
      </c>
      <c r="C2432" t="s">
        <v>1994</v>
      </c>
      <c r="D2432" t="s">
        <v>4099</v>
      </c>
      <c r="E2432" t="s">
        <v>4100</v>
      </c>
      <c r="F2432">
        <v>9769</v>
      </c>
      <c r="G2432">
        <v>98.09</v>
      </c>
      <c r="H2432">
        <v>100</v>
      </c>
      <c r="I2432">
        <v>0</v>
      </c>
      <c r="J2432" t="s">
        <v>2293</v>
      </c>
      <c r="K2432" s="40" t="str">
        <f t="shared" si="37"/>
        <v>TERCEIRA</v>
      </c>
    </row>
    <row r="2433" spans="1:11" ht="15" customHeight="1">
      <c r="A2433">
        <v>7</v>
      </c>
      <c r="B2433">
        <v>930</v>
      </c>
      <c r="C2433" t="s">
        <v>1994</v>
      </c>
      <c r="D2433" t="s">
        <v>4101</v>
      </c>
      <c r="E2433" t="s">
        <v>4102</v>
      </c>
      <c r="F2433">
        <v>8952</v>
      </c>
      <c r="G2433">
        <v>69.87</v>
      </c>
      <c r="H2433">
        <v>128</v>
      </c>
      <c r="I2433">
        <v>0</v>
      </c>
      <c r="J2433" t="s">
        <v>2293</v>
      </c>
      <c r="K2433" s="40" t="str">
        <f t="shared" si="37"/>
        <v>TERCEIRA</v>
      </c>
    </row>
    <row r="2434" spans="1:11" ht="15" customHeight="1">
      <c r="A2434">
        <v>7</v>
      </c>
      <c r="B2434">
        <v>930</v>
      </c>
      <c r="C2434" t="s">
        <v>1994</v>
      </c>
      <c r="D2434" t="s">
        <v>4103</v>
      </c>
      <c r="E2434" t="s">
        <v>4104</v>
      </c>
      <c r="F2434">
        <v>8944</v>
      </c>
      <c r="G2434">
        <v>65.77</v>
      </c>
      <c r="H2434">
        <v>136</v>
      </c>
      <c r="I2434">
        <v>0</v>
      </c>
      <c r="J2434" t="s">
        <v>2293</v>
      </c>
      <c r="K2434" s="40" t="str">
        <f t="shared" ref="K2434:K2497" si="38">IF(J2434&lt;&gt;"",IF(OR(UPPER(J2434)="TERCEIRO",UPPER(J2434)="TERCEIRA"),"TERCEIRA",IF(UPPER(J2434)="GPA","GPA",J2434)),IF(LEFT(D2434,1)="T","TERCEIRA","GPA"))</f>
        <v>TERCEIRA</v>
      </c>
    </row>
    <row r="2435" spans="1:11" ht="15" customHeight="1">
      <c r="A2435">
        <v>7</v>
      </c>
      <c r="B2435">
        <v>930</v>
      </c>
      <c r="C2435" t="s">
        <v>1994</v>
      </c>
      <c r="D2435" t="s">
        <v>4105</v>
      </c>
      <c r="E2435" t="s">
        <v>4106</v>
      </c>
      <c r="F2435">
        <v>10887</v>
      </c>
      <c r="G2435">
        <v>92.74</v>
      </c>
      <c r="H2435">
        <v>117</v>
      </c>
      <c r="I2435">
        <v>0</v>
      </c>
      <c r="J2435" t="s">
        <v>2293</v>
      </c>
      <c r="K2435" s="40" t="str">
        <f t="shared" si="38"/>
        <v>TERCEIRA</v>
      </c>
    </row>
    <row r="2436" spans="1:11" ht="15" customHeight="1">
      <c r="A2436">
        <v>7</v>
      </c>
      <c r="B2436">
        <v>930</v>
      </c>
      <c r="C2436" t="s">
        <v>1994</v>
      </c>
      <c r="D2436" t="s">
        <v>4107</v>
      </c>
      <c r="E2436" t="s">
        <v>4108</v>
      </c>
      <c r="F2436">
        <v>503</v>
      </c>
      <c r="G2436">
        <v>9.99</v>
      </c>
      <c r="H2436">
        <v>50</v>
      </c>
      <c r="I2436">
        <v>0</v>
      </c>
      <c r="J2436" t="s">
        <v>2293</v>
      </c>
      <c r="K2436" s="40" t="str">
        <f t="shared" si="38"/>
        <v>TERCEIRA</v>
      </c>
    </row>
    <row r="2437" spans="1:11" ht="15" customHeight="1">
      <c r="A2437">
        <v>7</v>
      </c>
      <c r="B2437">
        <v>930</v>
      </c>
      <c r="C2437" t="s">
        <v>1994</v>
      </c>
      <c r="D2437" t="s">
        <v>4109</v>
      </c>
      <c r="E2437" t="s">
        <v>4110</v>
      </c>
      <c r="F2437">
        <v>303</v>
      </c>
      <c r="G2437">
        <v>4.53</v>
      </c>
      <c r="H2437">
        <v>67</v>
      </c>
      <c r="I2437">
        <v>0</v>
      </c>
      <c r="J2437" t="s">
        <v>2293</v>
      </c>
      <c r="K2437" s="40" t="str">
        <f t="shared" si="38"/>
        <v>TERCEIRA</v>
      </c>
    </row>
    <row r="2438" spans="1:11" ht="15" customHeight="1">
      <c r="A2438">
        <v>7</v>
      </c>
      <c r="B2438">
        <v>930</v>
      </c>
      <c r="C2438" t="s">
        <v>1994</v>
      </c>
      <c r="D2438" t="s">
        <v>4111</v>
      </c>
      <c r="E2438" t="s">
        <v>4112</v>
      </c>
      <c r="F2438">
        <v>6672</v>
      </c>
      <c r="G2438">
        <v>51.21</v>
      </c>
      <c r="H2438">
        <v>130</v>
      </c>
      <c r="I2438">
        <v>0</v>
      </c>
      <c r="J2438" t="s">
        <v>2293</v>
      </c>
      <c r="K2438" s="40" t="str">
        <f t="shared" si="38"/>
        <v>TERCEIRA</v>
      </c>
    </row>
    <row r="2439" spans="1:11" ht="15" customHeight="1">
      <c r="A2439">
        <v>7</v>
      </c>
      <c r="B2439">
        <v>930</v>
      </c>
      <c r="C2439" t="s">
        <v>1994</v>
      </c>
      <c r="D2439" t="s">
        <v>4113</v>
      </c>
      <c r="E2439" t="s">
        <v>4114</v>
      </c>
      <c r="F2439">
        <v>9567</v>
      </c>
      <c r="G2439">
        <v>103.53</v>
      </c>
      <c r="H2439">
        <v>92</v>
      </c>
      <c r="I2439">
        <v>0</v>
      </c>
      <c r="J2439" t="s">
        <v>2293</v>
      </c>
      <c r="K2439" s="40" t="str">
        <f t="shared" si="38"/>
        <v>TERCEIRA</v>
      </c>
    </row>
    <row r="2440" spans="1:11" ht="15" customHeight="1">
      <c r="A2440">
        <v>7</v>
      </c>
      <c r="B2440">
        <v>930</v>
      </c>
      <c r="C2440" t="s">
        <v>1994</v>
      </c>
      <c r="D2440" t="s">
        <v>4115</v>
      </c>
      <c r="E2440" t="s">
        <v>4116</v>
      </c>
      <c r="F2440">
        <v>1729</v>
      </c>
      <c r="G2440">
        <v>14.06</v>
      </c>
      <c r="H2440">
        <v>123</v>
      </c>
      <c r="I2440">
        <v>0</v>
      </c>
      <c r="J2440" t="s">
        <v>2293</v>
      </c>
      <c r="K2440" s="40" t="str">
        <f t="shared" si="38"/>
        <v>TERCEIRA</v>
      </c>
    </row>
    <row r="2441" spans="1:11" ht="15" customHeight="1">
      <c r="A2441">
        <v>7</v>
      </c>
      <c r="B2441">
        <v>930</v>
      </c>
      <c r="C2441" t="s">
        <v>1994</v>
      </c>
      <c r="D2441" t="s">
        <v>4117</v>
      </c>
      <c r="E2441" t="s">
        <v>4118</v>
      </c>
      <c r="F2441">
        <v>1546</v>
      </c>
      <c r="G2441">
        <v>22.58</v>
      </c>
      <c r="H2441">
        <v>68</v>
      </c>
      <c r="I2441">
        <v>0</v>
      </c>
      <c r="J2441" t="s">
        <v>2293</v>
      </c>
      <c r="K2441" s="40" t="str">
        <f t="shared" si="38"/>
        <v>TERCEIRA</v>
      </c>
    </row>
    <row r="2442" spans="1:11" ht="15" customHeight="1">
      <c r="A2442">
        <v>7</v>
      </c>
      <c r="B2442">
        <v>930</v>
      </c>
      <c r="C2442" t="s">
        <v>1994</v>
      </c>
      <c r="D2442" t="s">
        <v>4119</v>
      </c>
      <c r="E2442" t="s">
        <v>4120</v>
      </c>
      <c r="F2442">
        <v>9133</v>
      </c>
      <c r="G2442">
        <v>92.87</v>
      </c>
      <c r="H2442">
        <v>98</v>
      </c>
      <c r="I2442">
        <v>0</v>
      </c>
      <c r="J2442" t="s">
        <v>2293</v>
      </c>
      <c r="K2442" s="40" t="str">
        <f t="shared" si="38"/>
        <v>TERCEIRA</v>
      </c>
    </row>
    <row r="2443" spans="1:11" ht="15" customHeight="1">
      <c r="A2443">
        <v>7</v>
      </c>
      <c r="B2443">
        <v>930</v>
      </c>
      <c r="C2443" t="s">
        <v>1994</v>
      </c>
      <c r="D2443" t="s">
        <v>4121</v>
      </c>
      <c r="E2443" t="s">
        <v>4122</v>
      </c>
      <c r="F2443">
        <v>6811</v>
      </c>
      <c r="G2443">
        <v>61.92</v>
      </c>
      <c r="H2443">
        <v>110</v>
      </c>
      <c r="I2443">
        <v>0</v>
      </c>
      <c r="J2443" t="s">
        <v>2293</v>
      </c>
      <c r="K2443" s="40" t="str">
        <f t="shared" si="38"/>
        <v>TERCEIRA</v>
      </c>
    </row>
    <row r="2444" spans="1:11" ht="15" customHeight="1">
      <c r="A2444">
        <v>7</v>
      </c>
      <c r="B2444">
        <v>930</v>
      </c>
      <c r="C2444" t="s">
        <v>1994</v>
      </c>
      <c r="D2444" t="s">
        <v>4123</v>
      </c>
      <c r="E2444" t="s">
        <v>4124</v>
      </c>
      <c r="F2444">
        <v>10073</v>
      </c>
      <c r="G2444">
        <v>93.56</v>
      </c>
      <c r="H2444">
        <v>108</v>
      </c>
      <c r="I2444">
        <v>0</v>
      </c>
      <c r="J2444" t="s">
        <v>2293</v>
      </c>
      <c r="K2444" s="40" t="str">
        <f t="shared" si="38"/>
        <v>TERCEIRA</v>
      </c>
    </row>
    <row r="2445" spans="1:11" ht="15" customHeight="1">
      <c r="A2445">
        <v>7</v>
      </c>
      <c r="B2445">
        <v>930</v>
      </c>
      <c r="C2445" t="s">
        <v>1994</v>
      </c>
      <c r="D2445" t="s">
        <v>4125</v>
      </c>
      <c r="E2445" t="s">
        <v>4126</v>
      </c>
      <c r="F2445">
        <v>4314</v>
      </c>
      <c r="G2445">
        <v>55.17</v>
      </c>
      <c r="H2445">
        <v>78</v>
      </c>
      <c r="I2445">
        <v>0</v>
      </c>
      <c r="J2445" t="s">
        <v>2293</v>
      </c>
      <c r="K2445" s="40" t="str">
        <f t="shared" si="38"/>
        <v>TERCEIRA</v>
      </c>
    </row>
    <row r="2446" spans="1:11" ht="15" customHeight="1">
      <c r="A2446">
        <v>7</v>
      </c>
      <c r="B2446">
        <v>930</v>
      </c>
      <c r="C2446" t="s">
        <v>1994</v>
      </c>
      <c r="D2446" t="s">
        <v>4127</v>
      </c>
      <c r="E2446" t="s">
        <v>4128</v>
      </c>
      <c r="F2446">
        <v>6082</v>
      </c>
      <c r="G2446">
        <v>78.56</v>
      </c>
      <c r="H2446">
        <v>77</v>
      </c>
      <c r="I2446">
        <v>0</v>
      </c>
      <c r="J2446" t="s">
        <v>2293</v>
      </c>
      <c r="K2446" s="40" t="str">
        <f t="shared" si="38"/>
        <v>TERCEIRA</v>
      </c>
    </row>
    <row r="2447" spans="1:11" ht="15" customHeight="1">
      <c r="A2447">
        <v>7</v>
      </c>
      <c r="B2447">
        <v>930</v>
      </c>
      <c r="C2447" t="s">
        <v>1994</v>
      </c>
      <c r="D2447" t="s">
        <v>4129</v>
      </c>
      <c r="E2447" t="s">
        <v>4130</v>
      </c>
      <c r="F2447">
        <v>9372</v>
      </c>
      <c r="G2447">
        <v>107.7</v>
      </c>
      <c r="H2447">
        <v>87</v>
      </c>
      <c r="I2447">
        <v>0</v>
      </c>
      <c r="J2447" t="s">
        <v>2293</v>
      </c>
      <c r="K2447" s="40" t="str">
        <f t="shared" si="38"/>
        <v>TERCEIRA</v>
      </c>
    </row>
    <row r="2448" spans="1:11" ht="15" customHeight="1">
      <c r="A2448">
        <v>7</v>
      </c>
      <c r="B2448">
        <v>930</v>
      </c>
      <c r="C2448" t="s">
        <v>1994</v>
      </c>
      <c r="D2448" t="s">
        <v>4131</v>
      </c>
      <c r="E2448" t="s">
        <v>4132</v>
      </c>
      <c r="F2448">
        <v>8063</v>
      </c>
      <c r="G2448">
        <v>90.36</v>
      </c>
      <c r="H2448">
        <v>89</v>
      </c>
      <c r="I2448">
        <v>0</v>
      </c>
      <c r="J2448" t="s">
        <v>2293</v>
      </c>
      <c r="K2448" s="40" t="str">
        <f t="shared" si="38"/>
        <v>TERCEIRA</v>
      </c>
    </row>
    <row r="2449" spans="1:11" ht="15" customHeight="1">
      <c r="A2449">
        <v>7</v>
      </c>
      <c r="B2449">
        <v>930</v>
      </c>
      <c r="C2449" t="s">
        <v>1994</v>
      </c>
      <c r="D2449" t="s">
        <v>4133</v>
      </c>
      <c r="E2449" t="s">
        <v>4134</v>
      </c>
      <c r="F2449">
        <v>2386</v>
      </c>
      <c r="G2449">
        <v>36.01</v>
      </c>
      <c r="H2449">
        <v>66</v>
      </c>
      <c r="I2449">
        <v>0</v>
      </c>
      <c r="J2449" t="s">
        <v>2293</v>
      </c>
      <c r="K2449" s="40" t="str">
        <f t="shared" si="38"/>
        <v>TERCEIRA</v>
      </c>
    </row>
    <row r="2450" spans="1:11" ht="15" customHeight="1">
      <c r="A2450">
        <v>7</v>
      </c>
      <c r="B2450">
        <v>930</v>
      </c>
      <c r="C2450" t="s">
        <v>1994</v>
      </c>
      <c r="D2450" t="s">
        <v>4135</v>
      </c>
      <c r="E2450" t="s">
        <v>4136</v>
      </c>
      <c r="F2450">
        <v>2836</v>
      </c>
      <c r="G2450">
        <v>35.35</v>
      </c>
      <c r="H2450">
        <v>80</v>
      </c>
      <c r="I2450">
        <v>0</v>
      </c>
      <c r="J2450" t="s">
        <v>2293</v>
      </c>
      <c r="K2450" s="40" t="str">
        <f t="shared" si="38"/>
        <v>TERCEIRA</v>
      </c>
    </row>
    <row r="2451" spans="1:11" ht="15" customHeight="1">
      <c r="A2451">
        <v>7</v>
      </c>
      <c r="B2451">
        <v>930</v>
      </c>
      <c r="C2451" t="s">
        <v>22</v>
      </c>
      <c r="D2451" t="s">
        <v>4137</v>
      </c>
      <c r="E2451" t="s">
        <v>4138</v>
      </c>
      <c r="F2451">
        <v>3173</v>
      </c>
      <c r="G2451">
        <v>55.97</v>
      </c>
      <c r="H2451">
        <v>57</v>
      </c>
      <c r="I2451">
        <v>0</v>
      </c>
      <c r="J2451" t="s">
        <v>2293</v>
      </c>
      <c r="K2451" s="40" t="str">
        <f t="shared" si="38"/>
        <v>TERCEIRA</v>
      </c>
    </row>
    <row r="2452" spans="1:11" ht="15" customHeight="1">
      <c r="A2452">
        <v>7</v>
      </c>
      <c r="B2452">
        <v>930</v>
      </c>
      <c r="C2452" t="s">
        <v>1994</v>
      </c>
      <c r="D2452" t="s">
        <v>4139</v>
      </c>
      <c r="E2452" t="s">
        <v>4140</v>
      </c>
      <c r="F2452">
        <v>283</v>
      </c>
      <c r="G2452">
        <v>4.54</v>
      </c>
      <c r="H2452">
        <v>62</v>
      </c>
      <c r="I2452">
        <v>0</v>
      </c>
      <c r="J2452" t="s">
        <v>2293</v>
      </c>
      <c r="K2452" s="40" t="str">
        <f t="shared" si="38"/>
        <v>TERCEIRA</v>
      </c>
    </row>
    <row r="2453" spans="1:11" ht="15" customHeight="1">
      <c r="A2453">
        <v>7</v>
      </c>
      <c r="B2453">
        <v>930</v>
      </c>
      <c r="C2453" t="s">
        <v>1994</v>
      </c>
      <c r="D2453" t="s">
        <v>4141</v>
      </c>
      <c r="E2453" t="s">
        <v>4142</v>
      </c>
      <c r="F2453">
        <v>7647</v>
      </c>
      <c r="G2453">
        <v>91.77</v>
      </c>
      <c r="H2453">
        <v>83</v>
      </c>
      <c r="I2453">
        <v>0</v>
      </c>
      <c r="J2453" t="s">
        <v>2293</v>
      </c>
      <c r="K2453" s="40" t="str">
        <f t="shared" si="38"/>
        <v>TERCEIRA</v>
      </c>
    </row>
    <row r="2454" spans="1:11" ht="15" customHeight="1">
      <c r="A2454">
        <v>7</v>
      </c>
      <c r="B2454">
        <v>930</v>
      </c>
      <c r="C2454" t="s">
        <v>1994</v>
      </c>
      <c r="D2454" t="s">
        <v>4143</v>
      </c>
      <c r="E2454" t="s">
        <v>4144</v>
      </c>
      <c r="F2454">
        <v>5519</v>
      </c>
      <c r="G2454">
        <v>76.92</v>
      </c>
      <c r="H2454">
        <v>72</v>
      </c>
      <c r="I2454">
        <v>0</v>
      </c>
      <c r="J2454" t="s">
        <v>2293</v>
      </c>
      <c r="K2454" s="40" t="str">
        <f t="shared" si="38"/>
        <v>TERCEIRA</v>
      </c>
    </row>
    <row r="2455" spans="1:11" ht="15" customHeight="1">
      <c r="A2455">
        <v>7</v>
      </c>
      <c r="B2455">
        <v>930</v>
      </c>
      <c r="C2455" t="s">
        <v>19</v>
      </c>
      <c r="D2455" t="s">
        <v>4145</v>
      </c>
      <c r="E2455" t="s">
        <v>4146</v>
      </c>
      <c r="F2455">
        <v>150</v>
      </c>
      <c r="G2455">
        <v>4.41</v>
      </c>
      <c r="H2455">
        <v>34</v>
      </c>
      <c r="I2455">
        <v>0</v>
      </c>
      <c r="J2455" t="s">
        <v>2293</v>
      </c>
      <c r="K2455" s="40" t="str">
        <f t="shared" si="38"/>
        <v>TERCEIRA</v>
      </c>
    </row>
    <row r="2456" spans="1:11" ht="15" customHeight="1">
      <c r="A2456">
        <v>7</v>
      </c>
      <c r="B2456">
        <v>930</v>
      </c>
      <c r="C2456" t="s">
        <v>22</v>
      </c>
      <c r="D2456" t="s">
        <v>4147</v>
      </c>
      <c r="E2456" t="s">
        <v>4148</v>
      </c>
      <c r="F2456">
        <v>1355</v>
      </c>
      <c r="G2456">
        <v>35.630000000000003</v>
      </c>
      <c r="H2456">
        <v>38</v>
      </c>
      <c r="I2456">
        <v>0</v>
      </c>
      <c r="J2456" t="s">
        <v>2293</v>
      </c>
      <c r="K2456" s="40" t="str">
        <f t="shared" si="38"/>
        <v>TERCEIRA</v>
      </c>
    </row>
    <row r="2457" spans="1:11" ht="15" customHeight="1">
      <c r="A2457">
        <v>7</v>
      </c>
      <c r="B2457">
        <v>930</v>
      </c>
      <c r="C2457" t="s">
        <v>1994</v>
      </c>
      <c r="D2457" t="s">
        <v>4149</v>
      </c>
      <c r="E2457" t="s">
        <v>4150</v>
      </c>
      <c r="F2457">
        <v>9922</v>
      </c>
      <c r="G2457">
        <v>124.3</v>
      </c>
      <c r="H2457">
        <v>80</v>
      </c>
      <c r="I2457">
        <v>0</v>
      </c>
      <c r="J2457" t="s">
        <v>2293</v>
      </c>
      <c r="K2457" s="40" t="str">
        <f t="shared" si="38"/>
        <v>TERCEIRA</v>
      </c>
    </row>
    <row r="2458" spans="1:11" ht="15" customHeight="1">
      <c r="A2458">
        <v>7</v>
      </c>
      <c r="B2458">
        <v>930</v>
      </c>
      <c r="C2458" t="s">
        <v>1994</v>
      </c>
      <c r="D2458" t="s">
        <v>4151</v>
      </c>
      <c r="E2458" t="s">
        <v>4152</v>
      </c>
      <c r="F2458">
        <v>8053</v>
      </c>
      <c r="G2458">
        <v>87.75</v>
      </c>
      <c r="H2458">
        <v>92</v>
      </c>
      <c r="I2458">
        <v>0</v>
      </c>
      <c r="J2458" t="s">
        <v>2293</v>
      </c>
      <c r="K2458" s="40" t="str">
        <f t="shared" si="38"/>
        <v>TERCEIRA</v>
      </c>
    </row>
    <row r="2459" spans="1:11" ht="15" customHeight="1">
      <c r="A2459">
        <v>7</v>
      </c>
      <c r="B2459">
        <v>930</v>
      </c>
      <c r="C2459" t="s">
        <v>22</v>
      </c>
      <c r="D2459" t="s">
        <v>4153</v>
      </c>
      <c r="E2459" t="s">
        <v>4154</v>
      </c>
      <c r="F2459">
        <v>739</v>
      </c>
      <c r="G2459">
        <v>66.5</v>
      </c>
      <c r="H2459">
        <v>11</v>
      </c>
      <c r="I2459">
        <v>0</v>
      </c>
      <c r="J2459" t="s">
        <v>2293</v>
      </c>
      <c r="K2459" s="40" t="str">
        <f t="shared" si="38"/>
        <v>TERCEIRA</v>
      </c>
    </row>
    <row r="2460" spans="1:11" ht="15" customHeight="1">
      <c r="A2460">
        <v>7</v>
      </c>
      <c r="B2460">
        <v>930</v>
      </c>
      <c r="C2460" t="s">
        <v>1994</v>
      </c>
      <c r="D2460" t="s">
        <v>4155</v>
      </c>
      <c r="E2460" t="s">
        <v>4156</v>
      </c>
      <c r="F2460">
        <v>1211</v>
      </c>
      <c r="G2460">
        <v>12.73</v>
      </c>
      <c r="H2460">
        <v>95</v>
      </c>
      <c r="I2460">
        <v>0</v>
      </c>
      <c r="J2460" t="s">
        <v>2293</v>
      </c>
      <c r="K2460" s="40" t="str">
        <f t="shared" si="38"/>
        <v>TERCEIRA</v>
      </c>
    </row>
    <row r="2461" spans="1:11" ht="15" customHeight="1">
      <c r="A2461">
        <v>7</v>
      </c>
      <c r="B2461">
        <v>930</v>
      </c>
      <c r="C2461" t="s">
        <v>1994</v>
      </c>
      <c r="D2461" t="s">
        <v>4157</v>
      </c>
      <c r="E2461" t="s">
        <v>4158</v>
      </c>
      <c r="F2461">
        <v>8924</v>
      </c>
      <c r="G2461">
        <v>139.63</v>
      </c>
      <c r="H2461">
        <v>64</v>
      </c>
      <c r="I2461">
        <v>0</v>
      </c>
      <c r="J2461" t="s">
        <v>2293</v>
      </c>
      <c r="K2461" s="40" t="str">
        <f t="shared" si="38"/>
        <v>TERCEIRA</v>
      </c>
    </row>
    <row r="2462" spans="1:11" ht="15" customHeight="1">
      <c r="A2462">
        <v>7</v>
      </c>
      <c r="B2462">
        <v>930</v>
      </c>
      <c r="C2462" t="s">
        <v>1994</v>
      </c>
      <c r="D2462" t="s">
        <v>4159</v>
      </c>
      <c r="E2462" t="s">
        <v>4160</v>
      </c>
      <c r="F2462">
        <v>4642</v>
      </c>
      <c r="G2462">
        <v>65.900000000000006</v>
      </c>
      <c r="H2462">
        <v>70</v>
      </c>
      <c r="I2462">
        <v>0</v>
      </c>
      <c r="J2462" t="s">
        <v>2293</v>
      </c>
      <c r="K2462" s="40" t="str">
        <f t="shared" si="38"/>
        <v>TERCEIRA</v>
      </c>
    </row>
    <row r="2463" spans="1:11" ht="15" customHeight="1">
      <c r="A2463">
        <v>7</v>
      </c>
      <c r="B2463">
        <v>930</v>
      </c>
      <c r="C2463" t="s">
        <v>1994</v>
      </c>
      <c r="D2463" t="s">
        <v>4161</v>
      </c>
      <c r="E2463" t="s">
        <v>4162</v>
      </c>
      <c r="F2463">
        <v>9144</v>
      </c>
      <c r="G2463">
        <v>97.31</v>
      </c>
      <c r="H2463">
        <v>94</v>
      </c>
      <c r="I2463">
        <v>0</v>
      </c>
      <c r="J2463" t="s">
        <v>2293</v>
      </c>
      <c r="K2463" s="40" t="str">
        <f t="shared" si="38"/>
        <v>TERCEIRA</v>
      </c>
    </row>
    <row r="2464" spans="1:11" ht="15" customHeight="1">
      <c r="A2464">
        <v>7</v>
      </c>
      <c r="B2464">
        <v>930</v>
      </c>
      <c r="C2464" t="s">
        <v>1994</v>
      </c>
      <c r="D2464" t="s">
        <v>4163</v>
      </c>
      <c r="E2464" t="s">
        <v>4164</v>
      </c>
      <c r="F2464">
        <v>8669</v>
      </c>
      <c r="G2464">
        <v>101.01</v>
      </c>
      <c r="H2464">
        <v>86</v>
      </c>
      <c r="I2464">
        <v>0</v>
      </c>
      <c r="J2464" t="s">
        <v>2293</v>
      </c>
      <c r="K2464" s="40" t="str">
        <f t="shared" si="38"/>
        <v>TERCEIRA</v>
      </c>
    </row>
    <row r="2465" spans="1:11" ht="15" customHeight="1">
      <c r="A2465">
        <v>7</v>
      </c>
      <c r="B2465">
        <v>930</v>
      </c>
      <c r="C2465" t="s">
        <v>1994</v>
      </c>
      <c r="D2465" t="s">
        <v>4165</v>
      </c>
      <c r="E2465" t="s">
        <v>4166</v>
      </c>
      <c r="F2465">
        <v>205</v>
      </c>
      <c r="G2465">
        <v>5.05</v>
      </c>
      <c r="H2465">
        <v>41</v>
      </c>
      <c r="I2465">
        <v>0</v>
      </c>
      <c r="J2465" t="s">
        <v>2293</v>
      </c>
      <c r="K2465" s="40" t="str">
        <f t="shared" si="38"/>
        <v>TERCEIRA</v>
      </c>
    </row>
    <row r="2466" spans="1:11" ht="15" customHeight="1">
      <c r="A2466">
        <v>7</v>
      </c>
      <c r="B2466">
        <v>930</v>
      </c>
      <c r="C2466" t="s">
        <v>1994</v>
      </c>
      <c r="D2466" t="s">
        <v>4167</v>
      </c>
      <c r="E2466" t="s">
        <v>4168</v>
      </c>
      <c r="F2466">
        <v>189</v>
      </c>
      <c r="G2466">
        <v>3.44</v>
      </c>
      <c r="H2466">
        <v>55</v>
      </c>
      <c r="I2466">
        <v>0</v>
      </c>
      <c r="J2466" t="s">
        <v>2293</v>
      </c>
      <c r="K2466" s="40" t="str">
        <f t="shared" si="38"/>
        <v>TERCEIRA</v>
      </c>
    </row>
    <row r="2467" spans="1:11" ht="15" customHeight="1">
      <c r="A2467">
        <v>7</v>
      </c>
      <c r="B2467">
        <v>930</v>
      </c>
      <c r="C2467" t="s">
        <v>1994</v>
      </c>
      <c r="D2467" t="s">
        <v>4169</v>
      </c>
      <c r="E2467" t="s">
        <v>4170</v>
      </c>
      <c r="F2467">
        <v>5164</v>
      </c>
      <c r="G2467">
        <v>75.900000000000006</v>
      </c>
      <c r="H2467">
        <v>68</v>
      </c>
      <c r="I2467">
        <v>0</v>
      </c>
      <c r="J2467" t="s">
        <v>2293</v>
      </c>
      <c r="K2467" s="40" t="str">
        <f t="shared" si="38"/>
        <v>TERCEIRA</v>
      </c>
    </row>
    <row r="2468" spans="1:11" ht="15" customHeight="1">
      <c r="A2468">
        <v>7</v>
      </c>
      <c r="B2468">
        <v>930</v>
      </c>
      <c r="C2468" t="s">
        <v>1994</v>
      </c>
      <c r="D2468" t="s">
        <v>4171</v>
      </c>
      <c r="E2468" t="s">
        <v>4172</v>
      </c>
      <c r="F2468">
        <v>4964</v>
      </c>
      <c r="G2468">
        <v>54.16</v>
      </c>
      <c r="H2468">
        <v>92</v>
      </c>
      <c r="I2468">
        <v>0</v>
      </c>
      <c r="J2468" t="s">
        <v>2293</v>
      </c>
      <c r="K2468" s="40" t="str">
        <f t="shared" si="38"/>
        <v>TERCEIRA</v>
      </c>
    </row>
    <row r="2469" spans="1:11" ht="15" customHeight="1">
      <c r="A2469">
        <v>7</v>
      </c>
      <c r="B2469">
        <v>930</v>
      </c>
      <c r="C2469" t="s">
        <v>1994</v>
      </c>
      <c r="D2469" t="s">
        <v>4173</v>
      </c>
      <c r="E2469" t="s">
        <v>4174</v>
      </c>
      <c r="F2469">
        <v>2873</v>
      </c>
      <c r="G2469">
        <v>27.02</v>
      </c>
      <c r="H2469">
        <v>106</v>
      </c>
      <c r="I2469">
        <v>0</v>
      </c>
      <c r="J2469" t="s">
        <v>2293</v>
      </c>
      <c r="K2469" s="40" t="str">
        <f t="shared" si="38"/>
        <v>TERCEIRA</v>
      </c>
    </row>
    <row r="2470" spans="1:11" ht="15" customHeight="1">
      <c r="A2470">
        <v>7</v>
      </c>
      <c r="B2470">
        <v>930</v>
      </c>
      <c r="C2470" t="s">
        <v>1994</v>
      </c>
      <c r="D2470" t="s">
        <v>4175</v>
      </c>
      <c r="E2470" t="s">
        <v>4176</v>
      </c>
      <c r="F2470">
        <v>5224</v>
      </c>
      <c r="G2470">
        <v>136.26</v>
      </c>
      <c r="H2470">
        <v>38</v>
      </c>
      <c r="I2470">
        <v>0</v>
      </c>
      <c r="J2470" t="s">
        <v>2293</v>
      </c>
      <c r="K2470" s="40" t="str">
        <f t="shared" si="38"/>
        <v>TERCEIRA</v>
      </c>
    </row>
    <row r="2471" spans="1:11" ht="15" customHeight="1">
      <c r="A2471">
        <v>7</v>
      </c>
      <c r="B2471">
        <v>930</v>
      </c>
      <c r="C2471" t="s">
        <v>1994</v>
      </c>
      <c r="D2471" t="s">
        <v>4177</v>
      </c>
      <c r="E2471" t="s">
        <v>4178</v>
      </c>
      <c r="F2471">
        <v>7112</v>
      </c>
      <c r="G2471">
        <v>113.39</v>
      </c>
      <c r="H2471">
        <v>63</v>
      </c>
      <c r="I2471">
        <v>0</v>
      </c>
      <c r="J2471" t="s">
        <v>2293</v>
      </c>
      <c r="K2471" s="40" t="str">
        <f t="shared" si="38"/>
        <v>TERCEIRA</v>
      </c>
    </row>
    <row r="2472" spans="1:11" ht="15" customHeight="1">
      <c r="A2472">
        <v>7</v>
      </c>
      <c r="B2472">
        <v>930</v>
      </c>
      <c r="C2472" t="s">
        <v>1994</v>
      </c>
      <c r="D2472" t="s">
        <v>4179</v>
      </c>
      <c r="E2472" t="s">
        <v>4180</v>
      </c>
      <c r="F2472">
        <v>5493</v>
      </c>
      <c r="G2472">
        <v>76.39</v>
      </c>
      <c r="H2472">
        <v>72</v>
      </c>
      <c r="I2472">
        <v>0</v>
      </c>
      <c r="J2472" t="s">
        <v>2293</v>
      </c>
      <c r="K2472" s="40" t="str">
        <f t="shared" si="38"/>
        <v>TERCEIRA</v>
      </c>
    </row>
    <row r="2473" spans="1:11" ht="15" customHeight="1">
      <c r="A2473">
        <v>7</v>
      </c>
      <c r="B2473">
        <v>930</v>
      </c>
      <c r="C2473" t="s">
        <v>1994</v>
      </c>
      <c r="D2473" t="s">
        <v>4181</v>
      </c>
      <c r="E2473" t="s">
        <v>4182</v>
      </c>
      <c r="F2473">
        <v>3276</v>
      </c>
      <c r="G2473">
        <v>62.15</v>
      </c>
      <c r="H2473">
        <v>53</v>
      </c>
      <c r="I2473">
        <v>0</v>
      </c>
      <c r="J2473" t="s">
        <v>2293</v>
      </c>
      <c r="K2473" s="40" t="str">
        <f t="shared" si="38"/>
        <v>TERCEIRA</v>
      </c>
    </row>
    <row r="2474" spans="1:11" ht="15" customHeight="1">
      <c r="A2474">
        <v>7</v>
      </c>
      <c r="B2474">
        <v>930</v>
      </c>
      <c r="C2474" t="s">
        <v>19</v>
      </c>
      <c r="D2474" t="s">
        <v>4183</v>
      </c>
      <c r="E2474" t="s">
        <v>4184</v>
      </c>
      <c r="F2474">
        <v>797</v>
      </c>
      <c r="G2474">
        <v>15.94</v>
      </c>
      <c r="H2474">
        <v>50</v>
      </c>
      <c r="I2474">
        <v>0</v>
      </c>
      <c r="J2474" t="s">
        <v>2293</v>
      </c>
      <c r="K2474" s="40" t="str">
        <f t="shared" si="38"/>
        <v>TERCEIRA</v>
      </c>
    </row>
    <row r="2475" spans="1:11" ht="15" customHeight="1">
      <c r="A2475">
        <v>7</v>
      </c>
      <c r="B2475">
        <v>930</v>
      </c>
      <c r="C2475" t="s">
        <v>19</v>
      </c>
      <c r="D2475" t="s">
        <v>4185</v>
      </c>
      <c r="E2475" t="s">
        <v>4186</v>
      </c>
      <c r="F2475">
        <v>1379</v>
      </c>
      <c r="G2475">
        <v>39.17</v>
      </c>
      <c r="H2475">
        <v>35</v>
      </c>
      <c r="I2475">
        <v>0</v>
      </c>
      <c r="J2475" t="s">
        <v>2293</v>
      </c>
      <c r="K2475" s="40" t="str">
        <f t="shared" si="38"/>
        <v>TERCEIRA</v>
      </c>
    </row>
    <row r="2476" spans="1:11" ht="15" customHeight="1">
      <c r="A2476">
        <v>7</v>
      </c>
      <c r="B2476">
        <v>930</v>
      </c>
      <c r="C2476" t="s">
        <v>19</v>
      </c>
      <c r="D2476" t="s">
        <v>4187</v>
      </c>
      <c r="E2476" t="s">
        <v>4188</v>
      </c>
      <c r="F2476">
        <v>398</v>
      </c>
      <c r="G2476">
        <v>29.81</v>
      </c>
      <c r="H2476">
        <v>13</v>
      </c>
      <c r="I2476">
        <v>0</v>
      </c>
      <c r="J2476" t="s">
        <v>2293</v>
      </c>
      <c r="K2476" s="40" t="str">
        <f t="shared" si="38"/>
        <v>TERCEIRA</v>
      </c>
    </row>
    <row r="2477" spans="1:11" ht="15" customHeight="1">
      <c r="A2477">
        <v>7</v>
      </c>
      <c r="B2477">
        <v>930</v>
      </c>
      <c r="C2477" t="s">
        <v>1994</v>
      </c>
      <c r="D2477" t="s">
        <v>4189</v>
      </c>
      <c r="E2477" t="s">
        <v>4190</v>
      </c>
      <c r="F2477">
        <v>4261</v>
      </c>
      <c r="G2477">
        <v>55.05</v>
      </c>
      <c r="H2477">
        <v>77</v>
      </c>
      <c r="I2477">
        <v>0</v>
      </c>
      <c r="J2477" t="s">
        <v>2293</v>
      </c>
      <c r="K2477" s="40" t="str">
        <f t="shared" si="38"/>
        <v>TERCEIRA</v>
      </c>
    </row>
    <row r="2478" spans="1:11" ht="15" customHeight="1">
      <c r="A2478">
        <v>7</v>
      </c>
      <c r="B2478">
        <v>930</v>
      </c>
      <c r="C2478" t="s">
        <v>1994</v>
      </c>
      <c r="D2478" t="s">
        <v>4191</v>
      </c>
      <c r="E2478" t="s">
        <v>4192</v>
      </c>
      <c r="F2478">
        <v>3807</v>
      </c>
      <c r="G2478">
        <v>59.57</v>
      </c>
      <c r="H2478">
        <v>64</v>
      </c>
      <c r="I2478">
        <v>0</v>
      </c>
      <c r="J2478" t="s">
        <v>2293</v>
      </c>
      <c r="K2478" s="40" t="str">
        <f t="shared" si="38"/>
        <v>TERCEIRA</v>
      </c>
    </row>
    <row r="2479" spans="1:11" ht="15" customHeight="1">
      <c r="A2479">
        <v>7</v>
      </c>
      <c r="B2479">
        <v>930</v>
      </c>
      <c r="C2479" t="s">
        <v>1994</v>
      </c>
      <c r="D2479" t="s">
        <v>4193</v>
      </c>
      <c r="E2479" t="s">
        <v>4194</v>
      </c>
      <c r="F2479">
        <v>2872</v>
      </c>
      <c r="G2479">
        <v>54.83</v>
      </c>
      <c r="H2479">
        <v>52</v>
      </c>
      <c r="I2479">
        <v>0</v>
      </c>
      <c r="J2479" t="s">
        <v>2293</v>
      </c>
      <c r="K2479" s="40" t="str">
        <f t="shared" si="38"/>
        <v>TERCEIRA</v>
      </c>
    </row>
    <row r="2480" spans="1:11" ht="15" customHeight="1">
      <c r="A2480">
        <v>7</v>
      </c>
      <c r="B2480">
        <v>930</v>
      </c>
      <c r="C2480" t="s">
        <v>1994</v>
      </c>
      <c r="D2480" t="s">
        <v>4195</v>
      </c>
      <c r="E2480" t="s">
        <v>4196</v>
      </c>
      <c r="F2480">
        <v>5438</v>
      </c>
      <c r="G2480">
        <v>84.62</v>
      </c>
      <c r="H2480">
        <v>64</v>
      </c>
      <c r="I2480">
        <v>0</v>
      </c>
      <c r="J2480" t="s">
        <v>2293</v>
      </c>
      <c r="K2480" s="40" t="str">
        <f t="shared" si="38"/>
        <v>TERCEIRA</v>
      </c>
    </row>
    <row r="2481" spans="1:11" ht="15" customHeight="1">
      <c r="A2481">
        <v>7</v>
      </c>
      <c r="B2481">
        <v>930</v>
      </c>
      <c r="C2481" t="s">
        <v>1994</v>
      </c>
      <c r="D2481" t="s">
        <v>4197</v>
      </c>
      <c r="E2481" t="s">
        <v>4198</v>
      </c>
      <c r="F2481">
        <v>12904</v>
      </c>
      <c r="G2481">
        <v>91.68</v>
      </c>
      <c r="H2481">
        <v>141</v>
      </c>
      <c r="I2481">
        <v>0</v>
      </c>
      <c r="J2481" t="s">
        <v>2293</v>
      </c>
      <c r="K2481" s="40" t="str">
        <f t="shared" si="38"/>
        <v>TERCEIRA</v>
      </c>
    </row>
    <row r="2482" spans="1:11" ht="15" customHeight="1">
      <c r="A2482">
        <v>7</v>
      </c>
      <c r="B2482">
        <v>930</v>
      </c>
      <c r="C2482" t="s">
        <v>1994</v>
      </c>
      <c r="D2482" t="s">
        <v>4199</v>
      </c>
      <c r="E2482" t="s">
        <v>4200</v>
      </c>
      <c r="F2482">
        <v>3122</v>
      </c>
      <c r="G2482">
        <v>33.659999999999997</v>
      </c>
      <c r="H2482">
        <v>93</v>
      </c>
      <c r="I2482">
        <v>0</v>
      </c>
      <c r="J2482" t="s">
        <v>2293</v>
      </c>
      <c r="K2482" s="40" t="str">
        <f t="shared" si="38"/>
        <v>TERCEIRA</v>
      </c>
    </row>
    <row r="2483" spans="1:11" ht="15" customHeight="1">
      <c r="A2483">
        <v>7</v>
      </c>
      <c r="B2483">
        <v>930</v>
      </c>
      <c r="C2483" t="s">
        <v>1994</v>
      </c>
      <c r="D2483" t="s">
        <v>4201</v>
      </c>
      <c r="E2483" t="s">
        <v>4202</v>
      </c>
      <c r="F2483">
        <v>446</v>
      </c>
      <c r="G2483">
        <v>4.78</v>
      </c>
      <c r="H2483">
        <v>93</v>
      </c>
      <c r="I2483">
        <v>0</v>
      </c>
      <c r="J2483" t="s">
        <v>2293</v>
      </c>
      <c r="K2483" s="40" t="str">
        <f t="shared" si="38"/>
        <v>TERCEIRA</v>
      </c>
    </row>
    <row r="2484" spans="1:11" ht="15" customHeight="1">
      <c r="A2484">
        <v>7</v>
      </c>
      <c r="B2484">
        <v>930</v>
      </c>
      <c r="C2484" t="s">
        <v>1994</v>
      </c>
      <c r="D2484" t="s">
        <v>4203</v>
      </c>
      <c r="E2484" t="s">
        <v>4204</v>
      </c>
      <c r="F2484">
        <v>9147</v>
      </c>
      <c r="G2484">
        <v>70.599999999999994</v>
      </c>
      <c r="H2484">
        <v>130</v>
      </c>
      <c r="I2484">
        <v>0</v>
      </c>
      <c r="J2484" t="s">
        <v>2293</v>
      </c>
      <c r="K2484" s="40" t="str">
        <f t="shared" si="38"/>
        <v>TERCEIRA</v>
      </c>
    </row>
    <row r="2485" spans="1:11" ht="15" customHeight="1">
      <c r="A2485">
        <v>7</v>
      </c>
      <c r="B2485">
        <v>930</v>
      </c>
      <c r="C2485" t="s">
        <v>1994</v>
      </c>
      <c r="D2485" t="s">
        <v>4205</v>
      </c>
      <c r="E2485" t="s">
        <v>4206</v>
      </c>
      <c r="F2485">
        <v>8081</v>
      </c>
      <c r="G2485">
        <v>87.19</v>
      </c>
      <c r="H2485">
        <v>93</v>
      </c>
      <c r="I2485">
        <v>0</v>
      </c>
      <c r="J2485" t="s">
        <v>2293</v>
      </c>
      <c r="K2485" s="40" t="str">
        <f t="shared" si="38"/>
        <v>TERCEIRA</v>
      </c>
    </row>
    <row r="2486" spans="1:11" ht="15" customHeight="1">
      <c r="A2486">
        <v>7</v>
      </c>
      <c r="B2486">
        <v>930</v>
      </c>
      <c r="C2486" t="s">
        <v>1994</v>
      </c>
      <c r="D2486" t="s">
        <v>4207</v>
      </c>
      <c r="E2486" t="s">
        <v>4208</v>
      </c>
      <c r="F2486">
        <v>9018</v>
      </c>
      <c r="G2486">
        <v>118.31</v>
      </c>
      <c r="H2486">
        <v>76</v>
      </c>
      <c r="I2486">
        <v>0</v>
      </c>
      <c r="J2486" t="s">
        <v>2293</v>
      </c>
      <c r="K2486" s="40" t="str">
        <f t="shared" si="38"/>
        <v>TERCEIRA</v>
      </c>
    </row>
    <row r="2487" spans="1:11" ht="15" customHeight="1">
      <c r="A2487">
        <v>7</v>
      </c>
      <c r="B2487">
        <v>930</v>
      </c>
      <c r="C2487" t="s">
        <v>1994</v>
      </c>
      <c r="D2487" t="s">
        <v>4209</v>
      </c>
      <c r="E2487" t="s">
        <v>4210</v>
      </c>
      <c r="F2487">
        <v>6818</v>
      </c>
      <c r="G2487">
        <v>50.35</v>
      </c>
      <c r="H2487">
        <v>135</v>
      </c>
      <c r="I2487">
        <v>0</v>
      </c>
      <c r="J2487" t="s">
        <v>2293</v>
      </c>
      <c r="K2487" s="40" t="str">
        <f t="shared" si="38"/>
        <v>TERCEIRA</v>
      </c>
    </row>
    <row r="2488" spans="1:11" ht="15" customHeight="1">
      <c r="A2488">
        <v>7</v>
      </c>
      <c r="B2488">
        <v>930</v>
      </c>
      <c r="C2488" t="s">
        <v>1994</v>
      </c>
      <c r="D2488" t="s">
        <v>4211</v>
      </c>
      <c r="E2488" t="s">
        <v>4212</v>
      </c>
      <c r="F2488">
        <v>13313</v>
      </c>
      <c r="G2488">
        <v>139.55000000000001</v>
      </c>
      <c r="H2488">
        <v>95</v>
      </c>
      <c r="I2488">
        <v>0</v>
      </c>
      <c r="J2488" t="s">
        <v>2293</v>
      </c>
      <c r="K2488" s="40" t="str">
        <f t="shared" si="38"/>
        <v>TERCEIRA</v>
      </c>
    </row>
    <row r="2489" spans="1:11" ht="15" customHeight="1">
      <c r="A2489">
        <v>7</v>
      </c>
      <c r="B2489">
        <v>930</v>
      </c>
      <c r="C2489" t="s">
        <v>1994</v>
      </c>
      <c r="D2489" t="s">
        <v>4213</v>
      </c>
      <c r="E2489" t="s">
        <v>4214</v>
      </c>
      <c r="F2489">
        <v>2600</v>
      </c>
      <c r="G2489">
        <v>22.67</v>
      </c>
      <c r="H2489">
        <v>115</v>
      </c>
      <c r="I2489">
        <v>0</v>
      </c>
      <c r="J2489" t="s">
        <v>2293</v>
      </c>
      <c r="K2489" s="40" t="str">
        <f t="shared" si="38"/>
        <v>TERCEIRA</v>
      </c>
    </row>
    <row r="2490" spans="1:11" ht="15" customHeight="1">
      <c r="A2490">
        <v>7</v>
      </c>
      <c r="B2490">
        <v>930</v>
      </c>
      <c r="C2490" t="s">
        <v>1994</v>
      </c>
      <c r="D2490" t="s">
        <v>4215</v>
      </c>
      <c r="E2490" t="s">
        <v>4216</v>
      </c>
      <c r="F2490">
        <v>15288</v>
      </c>
      <c r="G2490">
        <v>137.6</v>
      </c>
      <c r="H2490">
        <v>111</v>
      </c>
      <c r="I2490">
        <v>0</v>
      </c>
      <c r="J2490" t="s">
        <v>2293</v>
      </c>
      <c r="K2490" s="40" t="str">
        <f t="shared" si="38"/>
        <v>TERCEIRA</v>
      </c>
    </row>
    <row r="2491" spans="1:11" ht="15" customHeight="1">
      <c r="A2491">
        <v>7</v>
      </c>
      <c r="B2491">
        <v>930</v>
      </c>
      <c r="C2491" t="s">
        <v>1994</v>
      </c>
      <c r="D2491" t="s">
        <v>4217</v>
      </c>
      <c r="E2491" t="s">
        <v>4218</v>
      </c>
      <c r="F2491">
        <v>10777</v>
      </c>
      <c r="G2491">
        <v>112.89</v>
      </c>
      <c r="H2491">
        <v>95</v>
      </c>
      <c r="I2491">
        <v>0</v>
      </c>
      <c r="J2491" t="s">
        <v>2293</v>
      </c>
      <c r="K2491" s="40" t="str">
        <f t="shared" si="38"/>
        <v>TERCEIRA</v>
      </c>
    </row>
    <row r="2492" spans="1:11" ht="15" customHeight="1">
      <c r="A2492">
        <v>7</v>
      </c>
      <c r="B2492">
        <v>930</v>
      </c>
      <c r="C2492" t="s">
        <v>21</v>
      </c>
      <c r="D2492" t="s">
        <v>4219</v>
      </c>
      <c r="E2492" t="s">
        <v>4220</v>
      </c>
      <c r="F2492">
        <v>16</v>
      </c>
      <c r="G2492">
        <v>0.36</v>
      </c>
      <c r="H2492">
        <v>44</v>
      </c>
      <c r="I2492">
        <v>0</v>
      </c>
      <c r="J2492" t="s">
        <v>2293</v>
      </c>
      <c r="K2492" s="40" t="str">
        <f t="shared" si="38"/>
        <v>TERCEIRA</v>
      </c>
    </row>
    <row r="2493" spans="1:11" ht="15" customHeight="1">
      <c r="A2493">
        <v>7</v>
      </c>
      <c r="B2493">
        <v>930</v>
      </c>
      <c r="C2493" t="s">
        <v>1994</v>
      </c>
      <c r="D2493" t="s">
        <v>4219</v>
      </c>
      <c r="E2493" t="s">
        <v>4220</v>
      </c>
      <c r="F2493">
        <v>4242</v>
      </c>
      <c r="G2493">
        <v>40.130000000000003</v>
      </c>
      <c r="H2493">
        <v>106</v>
      </c>
      <c r="I2493">
        <v>0</v>
      </c>
      <c r="J2493" t="s">
        <v>2293</v>
      </c>
      <c r="K2493" s="40" t="str">
        <f t="shared" si="38"/>
        <v>TERCEIRA</v>
      </c>
    </row>
    <row r="2494" spans="1:11" ht="15" customHeight="1">
      <c r="A2494">
        <v>7</v>
      </c>
      <c r="B2494">
        <v>930</v>
      </c>
      <c r="C2494" t="s">
        <v>1994</v>
      </c>
      <c r="D2494" t="s">
        <v>4221</v>
      </c>
      <c r="E2494" t="s">
        <v>4222</v>
      </c>
      <c r="F2494">
        <v>1070</v>
      </c>
      <c r="G2494">
        <v>9.44</v>
      </c>
      <c r="H2494">
        <v>113</v>
      </c>
      <c r="I2494">
        <v>0</v>
      </c>
      <c r="J2494" t="s">
        <v>2293</v>
      </c>
      <c r="K2494" s="40" t="str">
        <f t="shared" si="38"/>
        <v>TERCEIRA</v>
      </c>
    </row>
    <row r="2495" spans="1:11" ht="15" customHeight="1">
      <c r="A2495">
        <v>7</v>
      </c>
      <c r="B2495">
        <v>930</v>
      </c>
      <c r="C2495" t="s">
        <v>1994</v>
      </c>
      <c r="D2495" t="s">
        <v>4223</v>
      </c>
      <c r="E2495" t="s">
        <v>4224</v>
      </c>
      <c r="F2495">
        <v>13571</v>
      </c>
      <c r="G2495">
        <v>85.84</v>
      </c>
      <c r="H2495">
        <v>158</v>
      </c>
      <c r="I2495">
        <v>0</v>
      </c>
      <c r="J2495" t="s">
        <v>2293</v>
      </c>
      <c r="K2495" s="40" t="str">
        <f t="shared" si="38"/>
        <v>TERCEIRA</v>
      </c>
    </row>
    <row r="2496" spans="1:11" ht="15" customHeight="1">
      <c r="A2496">
        <v>8</v>
      </c>
      <c r="B2496">
        <v>1942</v>
      </c>
      <c r="C2496" t="s">
        <v>20</v>
      </c>
      <c r="D2496" t="s">
        <v>421</v>
      </c>
      <c r="E2496" t="s">
        <v>422</v>
      </c>
      <c r="F2496">
        <v>2232</v>
      </c>
      <c r="G2496">
        <v>116.94</v>
      </c>
      <c r="H2496">
        <v>19</v>
      </c>
      <c r="I2496">
        <v>17</v>
      </c>
      <c r="J2496" t="s">
        <v>128</v>
      </c>
      <c r="K2496" s="40" t="str">
        <f t="shared" si="38"/>
        <v>GPA</v>
      </c>
    </row>
    <row r="2497" spans="1:11" ht="15" customHeight="1">
      <c r="A2497">
        <v>8</v>
      </c>
      <c r="B2497">
        <v>1942</v>
      </c>
      <c r="C2497" t="s">
        <v>22</v>
      </c>
      <c r="D2497" t="s">
        <v>423</v>
      </c>
      <c r="E2497" t="s">
        <v>424</v>
      </c>
      <c r="F2497">
        <v>1650</v>
      </c>
      <c r="G2497">
        <v>85.86</v>
      </c>
      <c r="H2497">
        <v>19</v>
      </c>
      <c r="I2497">
        <v>20</v>
      </c>
      <c r="J2497" t="s">
        <v>128</v>
      </c>
      <c r="K2497" s="40" t="str">
        <f t="shared" si="38"/>
        <v>GPA</v>
      </c>
    </row>
    <row r="2498" spans="1:11" ht="15" customHeight="1">
      <c r="A2498">
        <v>8</v>
      </c>
      <c r="B2498">
        <v>1942</v>
      </c>
      <c r="C2498" t="s">
        <v>22</v>
      </c>
      <c r="D2498" t="s">
        <v>425</v>
      </c>
      <c r="E2498" t="s">
        <v>426</v>
      </c>
      <c r="F2498">
        <v>1758</v>
      </c>
      <c r="G2498">
        <v>94.16</v>
      </c>
      <c r="H2498">
        <v>19</v>
      </c>
      <c r="I2498">
        <v>20</v>
      </c>
      <c r="J2498" t="s">
        <v>128</v>
      </c>
      <c r="K2498" s="40" t="str">
        <f t="shared" ref="K2498:K2561" si="39">IF(J2498&lt;&gt;"",IF(OR(UPPER(J2498)="TERCEIRO",UPPER(J2498)="TERCEIRA"),"TERCEIRA",IF(UPPER(J2498)="GPA","GPA",J2498)),IF(LEFT(D2498,1)="T","TERCEIRA","GPA"))</f>
        <v>GPA</v>
      </c>
    </row>
    <row r="2499" spans="1:11" ht="15" customHeight="1">
      <c r="A2499">
        <v>8</v>
      </c>
      <c r="B2499">
        <v>1942</v>
      </c>
      <c r="C2499" t="s">
        <v>1994</v>
      </c>
      <c r="D2499" t="s">
        <v>425</v>
      </c>
      <c r="E2499" t="s">
        <v>426</v>
      </c>
      <c r="F2499">
        <v>459</v>
      </c>
      <c r="G2499">
        <v>1.25</v>
      </c>
      <c r="H2499">
        <v>367</v>
      </c>
      <c r="I2499">
        <v>80</v>
      </c>
      <c r="J2499" t="s">
        <v>128</v>
      </c>
      <c r="K2499" s="40" t="str">
        <f t="shared" si="39"/>
        <v>GPA</v>
      </c>
    </row>
    <row r="2500" spans="1:11" ht="15" customHeight="1">
      <c r="A2500">
        <v>8</v>
      </c>
      <c r="B2500">
        <v>1942</v>
      </c>
      <c r="C2500" t="s">
        <v>22</v>
      </c>
      <c r="D2500" t="s">
        <v>427</v>
      </c>
      <c r="E2500" t="s">
        <v>428</v>
      </c>
      <c r="F2500">
        <v>1068</v>
      </c>
      <c r="G2500">
        <v>51.29</v>
      </c>
      <c r="H2500">
        <v>21</v>
      </c>
      <c r="I2500">
        <v>20</v>
      </c>
      <c r="J2500" t="s">
        <v>128</v>
      </c>
      <c r="K2500" s="40" t="str">
        <f t="shared" si="39"/>
        <v>GPA</v>
      </c>
    </row>
    <row r="2501" spans="1:11" ht="15" customHeight="1">
      <c r="A2501">
        <v>8</v>
      </c>
      <c r="B2501">
        <v>1942</v>
      </c>
      <c r="C2501" t="s">
        <v>22</v>
      </c>
      <c r="D2501" t="s">
        <v>429</v>
      </c>
      <c r="E2501" t="s">
        <v>430</v>
      </c>
      <c r="F2501">
        <v>1668</v>
      </c>
      <c r="G2501">
        <v>52.77</v>
      </c>
      <c r="H2501">
        <v>32</v>
      </c>
      <c r="I2501">
        <v>20</v>
      </c>
      <c r="J2501" t="s">
        <v>128</v>
      </c>
      <c r="K2501" s="40" t="str">
        <f t="shared" si="39"/>
        <v>GPA</v>
      </c>
    </row>
    <row r="2502" spans="1:11" ht="15" customHeight="1">
      <c r="A2502">
        <v>8</v>
      </c>
      <c r="B2502">
        <v>1942</v>
      </c>
      <c r="C2502" t="s">
        <v>21</v>
      </c>
      <c r="D2502" t="s">
        <v>431</v>
      </c>
      <c r="E2502" t="s">
        <v>432</v>
      </c>
      <c r="F2502">
        <v>4</v>
      </c>
      <c r="G2502">
        <v>0.02</v>
      </c>
      <c r="H2502">
        <v>200</v>
      </c>
      <c r="I2502">
        <v>16</v>
      </c>
      <c r="J2502" t="s">
        <v>128</v>
      </c>
      <c r="K2502" s="40" t="str">
        <f t="shared" si="39"/>
        <v>GPA</v>
      </c>
    </row>
    <row r="2503" spans="1:11" ht="15" customHeight="1">
      <c r="A2503">
        <v>8</v>
      </c>
      <c r="B2503">
        <v>1942</v>
      </c>
      <c r="C2503" t="s">
        <v>20</v>
      </c>
      <c r="D2503" t="s">
        <v>431</v>
      </c>
      <c r="E2503" t="s">
        <v>432</v>
      </c>
      <c r="F2503">
        <v>7</v>
      </c>
      <c r="G2503">
        <v>5.17</v>
      </c>
      <c r="H2503">
        <v>1</v>
      </c>
      <c r="I2503">
        <v>17</v>
      </c>
      <c r="J2503" t="s">
        <v>128</v>
      </c>
      <c r="K2503" s="40" t="str">
        <f t="shared" si="39"/>
        <v>GPA</v>
      </c>
    </row>
    <row r="2504" spans="1:11" ht="15" customHeight="1">
      <c r="A2504">
        <v>8</v>
      </c>
      <c r="B2504">
        <v>1942</v>
      </c>
      <c r="C2504" t="s">
        <v>21</v>
      </c>
      <c r="D2504" t="s">
        <v>1704</v>
      </c>
      <c r="E2504" t="s">
        <v>1705</v>
      </c>
      <c r="F2504">
        <v>1</v>
      </c>
      <c r="G2504">
        <v>0.13</v>
      </c>
      <c r="H2504">
        <v>8</v>
      </c>
      <c r="I2504">
        <v>16</v>
      </c>
      <c r="J2504" t="s">
        <v>128</v>
      </c>
      <c r="K2504" s="40" t="str">
        <f t="shared" si="39"/>
        <v>GPA</v>
      </c>
    </row>
    <row r="2505" spans="1:11" ht="15" customHeight="1">
      <c r="A2505">
        <v>8</v>
      </c>
      <c r="B2505">
        <v>1942</v>
      </c>
      <c r="C2505" t="s">
        <v>1994</v>
      </c>
      <c r="D2505" t="s">
        <v>1704</v>
      </c>
      <c r="E2505" t="s">
        <v>1705</v>
      </c>
      <c r="F2505">
        <v>91</v>
      </c>
      <c r="G2505">
        <v>1.6</v>
      </c>
      <c r="H2505">
        <v>57</v>
      </c>
      <c r="I2505">
        <v>80</v>
      </c>
      <c r="J2505" t="s">
        <v>128</v>
      </c>
      <c r="K2505" s="40" t="str">
        <f t="shared" si="39"/>
        <v>GPA</v>
      </c>
    </row>
    <row r="2506" spans="1:11" ht="15" customHeight="1">
      <c r="A2506">
        <v>8</v>
      </c>
      <c r="B2506">
        <v>1942</v>
      </c>
      <c r="C2506" t="s">
        <v>22</v>
      </c>
      <c r="D2506" t="s">
        <v>1706</v>
      </c>
      <c r="E2506" t="s">
        <v>1707</v>
      </c>
      <c r="F2506">
        <v>620</v>
      </c>
      <c r="G2506">
        <v>42.03</v>
      </c>
      <c r="H2506">
        <v>15</v>
      </c>
      <c r="I2506">
        <v>20</v>
      </c>
      <c r="J2506" t="s">
        <v>128</v>
      </c>
      <c r="K2506" s="40" t="str">
        <f t="shared" si="39"/>
        <v>GPA</v>
      </c>
    </row>
    <row r="2507" spans="1:11" ht="15" customHeight="1">
      <c r="A2507">
        <v>8</v>
      </c>
      <c r="B2507">
        <v>1942</v>
      </c>
      <c r="C2507" t="s">
        <v>1994</v>
      </c>
      <c r="D2507" t="s">
        <v>1706</v>
      </c>
      <c r="E2507" t="s">
        <v>1707</v>
      </c>
      <c r="F2507">
        <v>3790</v>
      </c>
      <c r="G2507">
        <v>34.659999999999997</v>
      </c>
      <c r="H2507">
        <v>109</v>
      </c>
      <c r="I2507">
        <v>80</v>
      </c>
      <c r="J2507" t="s">
        <v>128</v>
      </c>
      <c r="K2507" s="40" t="str">
        <f t="shared" si="39"/>
        <v>GPA</v>
      </c>
    </row>
    <row r="2508" spans="1:11" ht="15" customHeight="1">
      <c r="A2508">
        <v>8</v>
      </c>
      <c r="B2508">
        <v>1942</v>
      </c>
      <c r="C2508" t="s">
        <v>22</v>
      </c>
      <c r="D2508" t="s">
        <v>433</v>
      </c>
      <c r="E2508" t="s">
        <v>434</v>
      </c>
      <c r="F2508">
        <v>1254</v>
      </c>
      <c r="G2508">
        <v>57.24</v>
      </c>
      <c r="H2508">
        <v>22</v>
      </c>
      <c r="I2508">
        <v>20</v>
      </c>
      <c r="J2508" t="s">
        <v>128</v>
      </c>
      <c r="K2508" s="40" t="str">
        <f t="shared" si="39"/>
        <v>GPA</v>
      </c>
    </row>
    <row r="2509" spans="1:11" ht="15" customHeight="1">
      <c r="A2509">
        <v>8</v>
      </c>
      <c r="B2509">
        <v>1942</v>
      </c>
      <c r="C2509" t="s">
        <v>1994</v>
      </c>
      <c r="D2509" t="s">
        <v>433</v>
      </c>
      <c r="E2509" t="s">
        <v>434</v>
      </c>
      <c r="F2509">
        <v>121</v>
      </c>
      <c r="G2509">
        <v>0.16</v>
      </c>
      <c r="H2509">
        <v>756</v>
      </c>
      <c r="I2509">
        <v>80</v>
      </c>
      <c r="J2509" t="s">
        <v>128</v>
      </c>
      <c r="K2509" s="40" t="str">
        <f t="shared" si="39"/>
        <v>GPA</v>
      </c>
    </row>
    <row r="2510" spans="1:11" ht="15" customHeight="1">
      <c r="A2510">
        <v>8</v>
      </c>
      <c r="B2510">
        <v>1942</v>
      </c>
      <c r="C2510" t="s">
        <v>19</v>
      </c>
      <c r="D2510" t="s">
        <v>453</v>
      </c>
      <c r="E2510" t="s">
        <v>454</v>
      </c>
      <c r="F2510">
        <v>1134</v>
      </c>
      <c r="G2510">
        <v>45.7</v>
      </c>
      <c r="H2510">
        <v>25</v>
      </c>
      <c r="I2510">
        <v>22</v>
      </c>
      <c r="J2510" t="s">
        <v>128</v>
      </c>
      <c r="K2510" s="40" t="str">
        <f t="shared" si="39"/>
        <v>GPA</v>
      </c>
    </row>
    <row r="2511" spans="1:11" ht="15" customHeight="1">
      <c r="A2511">
        <v>8</v>
      </c>
      <c r="B2511">
        <v>1942</v>
      </c>
      <c r="C2511" t="s">
        <v>1994</v>
      </c>
      <c r="D2511" t="s">
        <v>453</v>
      </c>
      <c r="E2511" t="s">
        <v>454</v>
      </c>
      <c r="F2511">
        <v>117</v>
      </c>
      <c r="G2511">
        <v>1.78</v>
      </c>
      <c r="H2511">
        <v>66</v>
      </c>
      <c r="I2511">
        <v>80</v>
      </c>
      <c r="J2511" t="s">
        <v>128</v>
      </c>
      <c r="K2511" s="40" t="str">
        <f t="shared" si="39"/>
        <v>GPA</v>
      </c>
    </row>
    <row r="2512" spans="1:11" ht="15" customHeight="1">
      <c r="A2512">
        <v>8</v>
      </c>
      <c r="B2512">
        <v>1942</v>
      </c>
      <c r="C2512" t="s">
        <v>21</v>
      </c>
      <c r="D2512" t="s">
        <v>1708</v>
      </c>
      <c r="E2512" t="s">
        <v>1709</v>
      </c>
      <c r="F2512">
        <v>34</v>
      </c>
      <c r="G2512">
        <v>16.66</v>
      </c>
      <c r="H2512">
        <v>2</v>
      </c>
      <c r="I2512">
        <v>16</v>
      </c>
      <c r="J2512" t="s">
        <v>128</v>
      </c>
      <c r="K2512" s="40" t="str">
        <f t="shared" si="39"/>
        <v>GPA</v>
      </c>
    </row>
    <row r="2513" spans="1:11" ht="15" customHeight="1">
      <c r="A2513">
        <v>8</v>
      </c>
      <c r="B2513">
        <v>1942</v>
      </c>
      <c r="C2513" t="s">
        <v>22</v>
      </c>
      <c r="D2513" t="s">
        <v>1710</v>
      </c>
      <c r="E2513" t="s">
        <v>1711</v>
      </c>
      <c r="F2513">
        <v>1699</v>
      </c>
      <c r="G2513">
        <v>84.89</v>
      </c>
      <c r="H2513">
        <v>20</v>
      </c>
      <c r="I2513">
        <v>20</v>
      </c>
      <c r="J2513" t="s">
        <v>128</v>
      </c>
      <c r="K2513" s="40" t="str">
        <f t="shared" si="39"/>
        <v>GPA</v>
      </c>
    </row>
    <row r="2514" spans="1:11" ht="15" customHeight="1">
      <c r="A2514">
        <v>8</v>
      </c>
      <c r="B2514">
        <v>1942</v>
      </c>
      <c r="C2514" t="s">
        <v>22</v>
      </c>
      <c r="D2514" t="s">
        <v>437</v>
      </c>
      <c r="E2514" t="s">
        <v>438</v>
      </c>
      <c r="F2514">
        <v>1373</v>
      </c>
      <c r="G2514">
        <v>49.52</v>
      </c>
      <c r="H2514">
        <v>28</v>
      </c>
      <c r="I2514">
        <v>20</v>
      </c>
      <c r="J2514" t="s">
        <v>128</v>
      </c>
      <c r="K2514" s="40" t="str">
        <f t="shared" si="39"/>
        <v>GPA</v>
      </c>
    </row>
    <row r="2515" spans="1:11" ht="15" customHeight="1">
      <c r="A2515">
        <v>8</v>
      </c>
      <c r="B2515">
        <v>1942</v>
      </c>
      <c r="C2515" t="s">
        <v>1994</v>
      </c>
      <c r="D2515" t="s">
        <v>437</v>
      </c>
      <c r="E2515" t="s">
        <v>438</v>
      </c>
      <c r="F2515">
        <v>2357</v>
      </c>
      <c r="G2515">
        <v>9.9700000000000006</v>
      </c>
      <c r="H2515">
        <v>236</v>
      </c>
      <c r="I2515">
        <v>80</v>
      </c>
      <c r="J2515" t="s">
        <v>128</v>
      </c>
      <c r="K2515" s="40" t="str">
        <f t="shared" si="39"/>
        <v>GPA</v>
      </c>
    </row>
    <row r="2516" spans="1:11" ht="15" customHeight="1">
      <c r="A2516">
        <v>8</v>
      </c>
      <c r="B2516">
        <v>1942</v>
      </c>
      <c r="C2516" t="s">
        <v>22</v>
      </c>
      <c r="D2516" t="s">
        <v>439</v>
      </c>
      <c r="E2516" t="s">
        <v>440</v>
      </c>
      <c r="F2516">
        <v>1574</v>
      </c>
      <c r="G2516">
        <v>64.56</v>
      </c>
      <c r="H2516">
        <v>24</v>
      </c>
      <c r="I2516">
        <v>20</v>
      </c>
      <c r="J2516" t="s">
        <v>128</v>
      </c>
      <c r="K2516" s="40" t="str">
        <f t="shared" si="39"/>
        <v>GPA</v>
      </c>
    </row>
    <row r="2517" spans="1:11" ht="15" customHeight="1">
      <c r="A2517">
        <v>8</v>
      </c>
      <c r="B2517">
        <v>1942</v>
      </c>
      <c r="C2517" t="s">
        <v>1994</v>
      </c>
      <c r="D2517" t="s">
        <v>439</v>
      </c>
      <c r="E2517" t="s">
        <v>440</v>
      </c>
      <c r="F2517">
        <v>1712</v>
      </c>
      <c r="G2517">
        <v>11.19</v>
      </c>
      <c r="H2517">
        <v>153</v>
      </c>
      <c r="I2517">
        <v>80</v>
      </c>
      <c r="J2517" t="s">
        <v>128</v>
      </c>
      <c r="K2517" s="40" t="str">
        <f t="shared" si="39"/>
        <v>GPA</v>
      </c>
    </row>
    <row r="2518" spans="1:11" ht="15" customHeight="1">
      <c r="A2518">
        <v>8</v>
      </c>
      <c r="B2518">
        <v>1942</v>
      </c>
      <c r="C2518" t="s">
        <v>22</v>
      </c>
      <c r="D2518" t="s">
        <v>441</v>
      </c>
      <c r="E2518" t="s">
        <v>442</v>
      </c>
      <c r="F2518">
        <v>1582</v>
      </c>
      <c r="G2518">
        <v>80.150000000000006</v>
      </c>
      <c r="H2518">
        <v>20</v>
      </c>
      <c r="I2518">
        <v>20</v>
      </c>
      <c r="J2518" t="s">
        <v>128</v>
      </c>
      <c r="K2518" s="40" t="str">
        <f t="shared" si="39"/>
        <v>GPA</v>
      </c>
    </row>
    <row r="2519" spans="1:11" ht="15" customHeight="1">
      <c r="A2519">
        <v>8</v>
      </c>
      <c r="B2519">
        <v>1942</v>
      </c>
      <c r="C2519" t="s">
        <v>20</v>
      </c>
      <c r="D2519" t="s">
        <v>441</v>
      </c>
      <c r="E2519" t="s">
        <v>442</v>
      </c>
      <c r="F2519">
        <v>37</v>
      </c>
      <c r="G2519">
        <v>7.34</v>
      </c>
      <c r="H2519">
        <v>5</v>
      </c>
      <c r="I2519">
        <v>17</v>
      </c>
      <c r="J2519" t="s">
        <v>128</v>
      </c>
      <c r="K2519" s="40" t="str">
        <f t="shared" si="39"/>
        <v>GPA</v>
      </c>
    </row>
    <row r="2520" spans="1:11" ht="15" customHeight="1">
      <c r="A2520">
        <v>8</v>
      </c>
      <c r="B2520">
        <v>1942</v>
      </c>
      <c r="C2520" t="s">
        <v>1994</v>
      </c>
      <c r="D2520" t="s">
        <v>441</v>
      </c>
      <c r="E2520" t="s">
        <v>442</v>
      </c>
      <c r="F2520">
        <v>102</v>
      </c>
      <c r="G2520">
        <v>0.37</v>
      </c>
      <c r="H2520">
        <v>276</v>
      </c>
      <c r="I2520">
        <v>80</v>
      </c>
      <c r="J2520" t="s">
        <v>128</v>
      </c>
      <c r="K2520" s="40" t="str">
        <f t="shared" si="39"/>
        <v>GPA</v>
      </c>
    </row>
    <row r="2521" spans="1:11" ht="15" customHeight="1">
      <c r="A2521">
        <v>8</v>
      </c>
      <c r="B2521">
        <v>1942</v>
      </c>
      <c r="C2521" t="s">
        <v>20</v>
      </c>
      <c r="D2521" t="s">
        <v>443</v>
      </c>
      <c r="E2521" t="s">
        <v>444</v>
      </c>
      <c r="F2521">
        <v>2773</v>
      </c>
      <c r="G2521">
        <v>144.29</v>
      </c>
      <c r="H2521">
        <v>19</v>
      </c>
      <c r="I2521">
        <v>17</v>
      </c>
      <c r="J2521" t="s">
        <v>128</v>
      </c>
      <c r="K2521" s="40" t="str">
        <f t="shared" si="39"/>
        <v>GPA</v>
      </c>
    </row>
    <row r="2522" spans="1:11" ht="15" customHeight="1">
      <c r="A2522">
        <v>8</v>
      </c>
      <c r="B2522">
        <v>1942</v>
      </c>
      <c r="C2522" t="s">
        <v>22</v>
      </c>
      <c r="D2522" t="s">
        <v>445</v>
      </c>
      <c r="E2522" t="s">
        <v>446</v>
      </c>
      <c r="F2522">
        <v>2577</v>
      </c>
      <c r="G2522">
        <v>92.05</v>
      </c>
      <c r="H2522">
        <v>28</v>
      </c>
      <c r="I2522">
        <v>20</v>
      </c>
      <c r="J2522" t="s">
        <v>128</v>
      </c>
      <c r="K2522" s="40" t="str">
        <f t="shared" si="39"/>
        <v>GPA</v>
      </c>
    </row>
    <row r="2523" spans="1:11" ht="15" customHeight="1">
      <c r="A2523">
        <v>8</v>
      </c>
      <c r="B2523">
        <v>1942</v>
      </c>
      <c r="C2523" t="s">
        <v>19</v>
      </c>
      <c r="D2523" t="s">
        <v>445</v>
      </c>
      <c r="E2523" t="s">
        <v>446</v>
      </c>
      <c r="F2523">
        <v>18</v>
      </c>
      <c r="G2523">
        <v>0.62</v>
      </c>
      <c r="H2523">
        <v>29</v>
      </c>
      <c r="I2523">
        <v>22</v>
      </c>
      <c r="J2523" t="s">
        <v>128</v>
      </c>
      <c r="K2523" s="40" t="str">
        <f t="shared" si="39"/>
        <v>GPA</v>
      </c>
    </row>
    <row r="2524" spans="1:11" ht="15" customHeight="1">
      <c r="A2524">
        <v>8</v>
      </c>
      <c r="B2524">
        <v>1942</v>
      </c>
      <c r="C2524" t="s">
        <v>22</v>
      </c>
      <c r="D2524" t="s">
        <v>447</v>
      </c>
      <c r="E2524" t="s">
        <v>448</v>
      </c>
      <c r="F2524">
        <v>1864</v>
      </c>
      <c r="G2524">
        <v>52.91</v>
      </c>
      <c r="H2524">
        <v>35</v>
      </c>
      <c r="I2524">
        <v>20</v>
      </c>
      <c r="J2524" t="s">
        <v>128</v>
      </c>
      <c r="K2524" s="40" t="str">
        <f t="shared" si="39"/>
        <v>GPA</v>
      </c>
    </row>
    <row r="2525" spans="1:11" ht="15" customHeight="1">
      <c r="A2525">
        <v>8</v>
      </c>
      <c r="B2525">
        <v>1942</v>
      </c>
      <c r="C2525" t="s">
        <v>19</v>
      </c>
      <c r="D2525" t="s">
        <v>447</v>
      </c>
      <c r="E2525" t="s">
        <v>448</v>
      </c>
      <c r="F2525">
        <v>16</v>
      </c>
      <c r="G2525">
        <v>1.04</v>
      </c>
      <c r="H2525">
        <v>15</v>
      </c>
      <c r="I2525">
        <v>22</v>
      </c>
      <c r="J2525" t="s">
        <v>128</v>
      </c>
      <c r="K2525" s="40" t="str">
        <f t="shared" si="39"/>
        <v>GPA</v>
      </c>
    </row>
    <row r="2526" spans="1:11" ht="15" customHeight="1">
      <c r="A2526">
        <v>8</v>
      </c>
      <c r="B2526">
        <v>1942</v>
      </c>
      <c r="C2526" t="s">
        <v>1994</v>
      </c>
      <c r="D2526" t="s">
        <v>447</v>
      </c>
      <c r="E2526" t="s">
        <v>448</v>
      </c>
      <c r="F2526">
        <v>769</v>
      </c>
      <c r="G2526">
        <v>3.45</v>
      </c>
      <c r="H2526">
        <v>223</v>
      </c>
      <c r="I2526">
        <v>80</v>
      </c>
      <c r="J2526" t="s">
        <v>128</v>
      </c>
      <c r="K2526" s="40" t="str">
        <f t="shared" si="39"/>
        <v>GPA</v>
      </c>
    </row>
    <row r="2527" spans="1:11" ht="15" customHeight="1">
      <c r="A2527">
        <v>8</v>
      </c>
      <c r="B2527">
        <v>1942</v>
      </c>
      <c r="C2527" t="s">
        <v>22</v>
      </c>
      <c r="D2527" t="s">
        <v>451</v>
      </c>
      <c r="E2527" t="s">
        <v>452</v>
      </c>
      <c r="F2527">
        <v>1985</v>
      </c>
      <c r="G2527">
        <v>72.64</v>
      </c>
      <c r="H2527">
        <v>27</v>
      </c>
      <c r="I2527">
        <v>20</v>
      </c>
      <c r="J2527" t="s">
        <v>128</v>
      </c>
      <c r="K2527" s="40" t="str">
        <f t="shared" si="39"/>
        <v>GPA</v>
      </c>
    </row>
    <row r="2528" spans="1:11" ht="15" customHeight="1">
      <c r="A2528">
        <v>8</v>
      </c>
      <c r="B2528">
        <v>1942</v>
      </c>
      <c r="C2528" t="s">
        <v>1994</v>
      </c>
      <c r="D2528" t="s">
        <v>451</v>
      </c>
      <c r="E2528" t="s">
        <v>452</v>
      </c>
      <c r="F2528">
        <v>595</v>
      </c>
      <c r="G2528">
        <v>3.83</v>
      </c>
      <c r="H2528">
        <v>155</v>
      </c>
      <c r="I2528">
        <v>80</v>
      </c>
      <c r="J2528" t="s">
        <v>128</v>
      </c>
      <c r="K2528" s="40" t="str">
        <f t="shared" si="39"/>
        <v>GPA</v>
      </c>
    </row>
    <row r="2529" spans="1:11" ht="15" customHeight="1">
      <c r="A2529">
        <v>8</v>
      </c>
      <c r="B2529">
        <v>1942</v>
      </c>
      <c r="C2529" t="s">
        <v>19</v>
      </c>
      <c r="D2529" t="s">
        <v>551</v>
      </c>
      <c r="E2529" t="s">
        <v>552</v>
      </c>
      <c r="F2529">
        <v>827</v>
      </c>
      <c r="G2529">
        <v>31.48</v>
      </c>
      <c r="H2529">
        <v>26</v>
      </c>
      <c r="I2529">
        <v>22</v>
      </c>
      <c r="J2529" t="s">
        <v>128</v>
      </c>
      <c r="K2529" s="40" t="str">
        <f t="shared" si="39"/>
        <v>GPA</v>
      </c>
    </row>
    <row r="2530" spans="1:11" ht="15" customHeight="1">
      <c r="A2530">
        <v>8</v>
      </c>
      <c r="B2530">
        <v>1942</v>
      </c>
      <c r="C2530" t="s">
        <v>20</v>
      </c>
      <c r="D2530" t="s">
        <v>455</v>
      </c>
      <c r="E2530" t="s">
        <v>456</v>
      </c>
      <c r="F2530">
        <v>3858</v>
      </c>
      <c r="G2530">
        <v>148.72</v>
      </c>
      <c r="H2530">
        <v>26</v>
      </c>
      <c r="I2530">
        <v>17</v>
      </c>
      <c r="J2530" t="s">
        <v>128</v>
      </c>
      <c r="K2530" s="40" t="str">
        <f t="shared" si="39"/>
        <v>GPA</v>
      </c>
    </row>
    <row r="2531" spans="1:11" ht="15" customHeight="1">
      <c r="A2531">
        <v>8</v>
      </c>
      <c r="B2531">
        <v>1942</v>
      </c>
      <c r="C2531" t="s">
        <v>22</v>
      </c>
      <c r="D2531" t="s">
        <v>457</v>
      </c>
      <c r="E2531" t="s">
        <v>458</v>
      </c>
      <c r="F2531">
        <v>1161</v>
      </c>
      <c r="G2531">
        <v>74.900000000000006</v>
      </c>
      <c r="H2531">
        <v>16</v>
      </c>
      <c r="I2531">
        <v>20</v>
      </c>
      <c r="J2531" t="s">
        <v>128</v>
      </c>
      <c r="K2531" s="40" t="str">
        <f t="shared" si="39"/>
        <v>GPA</v>
      </c>
    </row>
    <row r="2532" spans="1:11" ht="15" customHeight="1">
      <c r="A2532">
        <v>8</v>
      </c>
      <c r="B2532">
        <v>1942</v>
      </c>
      <c r="C2532" t="s">
        <v>1994</v>
      </c>
      <c r="D2532" t="s">
        <v>457</v>
      </c>
      <c r="E2532" t="s">
        <v>458</v>
      </c>
      <c r="F2532">
        <v>1467</v>
      </c>
      <c r="G2532">
        <v>10.89</v>
      </c>
      <c r="H2532">
        <v>135</v>
      </c>
      <c r="I2532">
        <v>80</v>
      </c>
      <c r="J2532" t="s">
        <v>128</v>
      </c>
      <c r="K2532" s="40" t="str">
        <f t="shared" si="39"/>
        <v>GPA</v>
      </c>
    </row>
    <row r="2533" spans="1:11" ht="15" customHeight="1">
      <c r="A2533">
        <v>8</v>
      </c>
      <c r="B2533">
        <v>1942</v>
      </c>
      <c r="C2533" t="s">
        <v>19</v>
      </c>
      <c r="D2533" t="s">
        <v>521</v>
      </c>
      <c r="E2533" t="s">
        <v>522</v>
      </c>
      <c r="F2533">
        <v>1122</v>
      </c>
      <c r="G2533">
        <v>13.83</v>
      </c>
      <c r="H2533">
        <v>81</v>
      </c>
      <c r="I2533">
        <v>22</v>
      </c>
      <c r="J2533" t="s">
        <v>128</v>
      </c>
      <c r="K2533" s="40" t="str">
        <f t="shared" si="39"/>
        <v>GPA</v>
      </c>
    </row>
    <row r="2534" spans="1:11" ht="15" customHeight="1">
      <c r="A2534">
        <v>8</v>
      </c>
      <c r="B2534">
        <v>1942</v>
      </c>
      <c r="C2534" t="s">
        <v>19</v>
      </c>
      <c r="D2534" t="s">
        <v>505</v>
      </c>
      <c r="E2534" t="s">
        <v>506</v>
      </c>
      <c r="F2534">
        <v>1360</v>
      </c>
      <c r="G2534">
        <v>28.34</v>
      </c>
      <c r="H2534">
        <v>48</v>
      </c>
      <c r="I2534">
        <v>22</v>
      </c>
      <c r="J2534" t="s">
        <v>128</v>
      </c>
      <c r="K2534" s="40" t="str">
        <f t="shared" si="39"/>
        <v>GPA</v>
      </c>
    </row>
    <row r="2535" spans="1:11" ht="15" customHeight="1">
      <c r="A2535">
        <v>8</v>
      </c>
      <c r="B2535">
        <v>1942</v>
      </c>
      <c r="C2535" t="s">
        <v>1994</v>
      </c>
      <c r="D2535" t="s">
        <v>505</v>
      </c>
      <c r="E2535" t="s">
        <v>506</v>
      </c>
      <c r="F2535">
        <v>850</v>
      </c>
      <c r="G2535">
        <v>4.66</v>
      </c>
      <c r="H2535">
        <v>182</v>
      </c>
      <c r="I2535">
        <v>80</v>
      </c>
      <c r="J2535" t="s">
        <v>128</v>
      </c>
      <c r="K2535" s="40" t="str">
        <f t="shared" si="39"/>
        <v>GPA</v>
      </c>
    </row>
    <row r="2536" spans="1:11" ht="15" customHeight="1">
      <c r="A2536">
        <v>8</v>
      </c>
      <c r="B2536">
        <v>1942</v>
      </c>
      <c r="C2536" t="s">
        <v>1994</v>
      </c>
      <c r="D2536" t="s">
        <v>2121</v>
      </c>
      <c r="E2536" t="s">
        <v>2122</v>
      </c>
      <c r="F2536">
        <v>7320</v>
      </c>
      <c r="G2536">
        <v>76.069999999999993</v>
      </c>
      <c r="H2536">
        <v>96</v>
      </c>
      <c r="I2536">
        <v>80</v>
      </c>
      <c r="J2536" t="s">
        <v>128</v>
      </c>
      <c r="K2536" s="40" t="str">
        <f t="shared" si="39"/>
        <v>GPA</v>
      </c>
    </row>
    <row r="2537" spans="1:11" ht="15" customHeight="1">
      <c r="A2537">
        <v>8</v>
      </c>
      <c r="B2537">
        <v>1942</v>
      </c>
      <c r="C2537" t="s">
        <v>21</v>
      </c>
      <c r="D2537" t="s">
        <v>1712</v>
      </c>
      <c r="E2537" t="s">
        <v>1713</v>
      </c>
      <c r="F2537">
        <v>108</v>
      </c>
      <c r="G2537">
        <v>10.96</v>
      </c>
      <c r="H2537">
        <v>10</v>
      </c>
      <c r="I2537">
        <v>16</v>
      </c>
      <c r="J2537" t="s">
        <v>128</v>
      </c>
      <c r="K2537" s="40" t="str">
        <f t="shared" si="39"/>
        <v>GPA</v>
      </c>
    </row>
    <row r="2538" spans="1:11" ht="15" customHeight="1">
      <c r="A2538">
        <v>8</v>
      </c>
      <c r="B2538">
        <v>1942</v>
      </c>
      <c r="C2538" t="s">
        <v>20</v>
      </c>
      <c r="D2538" t="s">
        <v>1712</v>
      </c>
      <c r="E2538" t="s">
        <v>1713</v>
      </c>
      <c r="F2538">
        <v>13</v>
      </c>
      <c r="G2538">
        <v>1.81</v>
      </c>
      <c r="H2538">
        <v>7</v>
      </c>
      <c r="I2538">
        <v>17</v>
      </c>
      <c r="J2538" t="s">
        <v>128</v>
      </c>
      <c r="K2538" s="40" t="str">
        <f t="shared" si="39"/>
        <v>GPA</v>
      </c>
    </row>
    <row r="2539" spans="1:11" ht="15" customHeight="1">
      <c r="A2539">
        <v>8</v>
      </c>
      <c r="B2539">
        <v>1942</v>
      </c>
      <c r="C2539" t="s">
        <v>19</v>
      </c>
      <c r="D2539" t="s">
        <v>449</v>
      </c>
      <c r="E2539" t="s">
        <v>450</v>
      </c>
      <c r="F2539">
        <v>1210</v>
      </c>
      <c r="G2539">
        <v>63.66</v>
      </c>
      <c r="H2539">
        <v>19</v>
      </c>
      <c r="I2539">
        <v>22</v>
      </c>
      <c r="J2539" t="s">
        <v>128</v>
      </c>
      <c r="K2539" s="40" t="str">
        <f t="shared" si="39"/>
        <v>GPA</v>
      </c>
    </row>
    <row r="2540" spans="1:11" ht="15" customHeight="1">
      <c r="A2540">
        <v>8</v>
      </c>
      <c r="B2540">
        <v>1942</v>
      </c>
      <c r="C2540" t="s">
        <v>1994</v>
      </c>
      <c r="D2540" t="s">
        <v>449</v>
      </c>
      <c r="E2540" t="s">
        <v>450</v>
      </c>
      <c r="F2540">
        <v>22</v>
      </c>
      <c r="G2540">
        <v>1.03</v>
      </c>
      <c r="H2540">
        <v>21</v>
      </c>
      <c r="I2540">
        <v>80</v>
      </c>
      <c r="J2540" t="s">
        <v>128</v>
      </c>
      <c r="K2540" s="40" t="str">
        <f t="shared" si="39"/>
        <v>GPA</v>
      </c>
    </row>
    <row r="2541" spans="1:11" ht="15" customHeight="1">
      <c r="A2541">
        <v>8</v>
      </c>
      <c r="B2541">
        <v>1942</v>
      </c>
      <c r="C2541" t="s">
        <v>22</v>
      </c>
      <c r="D2541" t="s">
        <v>465</v>
      </c>
      <c r="E2541" t="s">
        <v>466</v>
      </c>
      <c r="F2541">
        <v>41</v>
      </c>
      <c r="G2541">
        <v>2.3199999999999998</v>
      </c>
      <c r="H2541">
        <v>18</v>
      </c>
      <c r="I2541">
        <v>20</v>
      </c>
      <c r="J2541" t="s">
        <v>128</v>
      </c>
      <c r="K2541" s="40" t="str">
        <f t="shared" si="39"/>
        <v>GPA</v>
      </c>
    </row>
    <row r="2542" spans="1:11" ht="15" customHeight="1">
      <c r="A2542">
        <v>8</v>
      </c>
      <c r="B2542">
        <v>1942</v>
      </c>
      <c r="C2542" t="s">
        <v>1994</v>
      </c>
      <c r="D2542" t="s">
        <v>465</v>
      </c>
      <c r="E2542" t="s">
        <v>466</v>
      </c>
      <c r="F2542">
        <v>297</v>
      </c>
      <c r="G2542">
        <v>1.59</v>
      </c>
      <c r="H2542">
        <v>187</v>
      </c>
      <c r="I2542">
        <v>80</v>
      </c>
      <c r="J2542" t="s">
        <v>128</v>
      </c>
      <c r="K2542" s="40" t="str">
        <f t="shared" si="39"/>
        <v>GPA</v>
      </c>
    </row>
    <row r="2543" spans="1:11" ht="15" customHeight="1">
      <c r="A2543">
        <v>8</v>
      </c>
      <c r="B2543">
        <v>1942</v>
      </c>
      <c r="C2543" t="s">
        <v>1994</v>
      </c>
      <c r="D2543" t="s">
        <v>2123</v>
      </c>
      <c r="E2543" t="s">
        <v>2124</v>
      </c>
      <c r="F2543">
        <v>160</v>
      </c>
      <c r="G2543">
        <v>3.08</v>
      </c>
      <c r="H2543">
        <v>52</v>
      </c>
      <c r="I2543">
        <v>80</v>
      </c>
      <c r="J2543" t="s">
        <v>128</v>
      </c>
      <c r="K2543" s="40" t="str">
        <f t="shared" si="39"/>
        <v>GPA</v>
      </c>
    </row>
    <row r="2544" spans="1:11" ht="15" customHeight="1">
      <c r="A2544">
        <v>8</v>
      </c>
      <c r="B2544">
        <v>1942</v>
      </c>
      <c r="C2544" t="s">
        <v>22</v>
      </c>
      <c r="D2544" t="s">
        <v>467</v>
      </c>
      <c r="E2544" t="s">
        <v>468</v>
      </c>
      <c r="F2544">
        <v>1292</v>
      </c>
      <c r="G2544">
        <v>76.97</v>
      </c>
      <c r="H2544">
        <v>17</v>
      </c>
      <c r="I2544">
        <v>20</v>
      </c>
      <c r="J2544" t="s">
        <v>128</v>
      </c>
      <c r="K2544" s="40" t="str">
        <f t="shared" si="39"/>
        <v>GPA</v>
      </c>
    </row>
    <row r="2545" spans="1:11" ht="15" customHeight="1">
      <c r="A2545">
        <v>8</v>
      </c>
      <c r="B2545">
        <v>1942</v>
      </c>
      <c r="C2545" t="s">
        <v>1994</v>
      </c>
      <c r="D2545" t="s">
        <v>467</v>
      </c>
      <c r="E2545" t="s">
        <v>468</v>
      </c>
      <c r="F2545">
        <v>4954</v>
      </c>
      <c r="G2545">
        <v>20.21</v>
      </c>
      <c r="H2545">
        <v>245</v>
      </c>
      <c r="I2545">
        <v>80</v>
      </c>
      <c r="J2545" t="s">
        <v>128</v>
      </c>
      <c r="K2545" s="40" t="str">
        <f t="shared" si="39"/>
        <v>GPA</v>
      </c>
    </row>
    <row r="2546" spans="1:11" ht="15" customHeight="1">
      <c r="A2546">
        <v>8</v>
      </c>
      <c r="B2546">
        <v>1942</v>
      </c>
      <c r="C2546" t="s">
        <v>19</v>
      </c>
      <c r="D2546" t="s">
        <v>527</v>
      </c>
      <c r="E2546" t="s">
        <v>528</v>
      </c>
      <c r="F2546">
        <v>823</v>
      </c>
      <c r="G2546">
        <v>11.12</v>
      </c>
      <c r="H2546">
        <v>74</v>
      </c>
      <c r="I2546">
        <v>22</v>
      </c>
      <c r="J2546" t="s">
        <v>128</v>
      </c>
      <c r="K2546" s="40" t="str">
        <f t="shared" si="39"/>
        <v>GPA</v>
      </c>
    </row>
    <row r="2547" spans="1:11" ht="15" customHeight="1">
      <c r="A2547">
        <v>8</v>
      </c>
      <c r="B2547">
        <v>1942</v>
      </c>
      <c r="C2547" t="s">
        <v>1994</v>
      </c>
      <c r="D2547" t="s">
        <v>527</v>
      </c>
      <c r="E2547" t="s">
        <v>528</v>
      </c>
      <c r="F2547">
        <v>539</v>
      </c>
      <c r="G2547">
        <v>8.81</v>
      </c>
      <c r="H2547">
        <v>61</v>
      </c>
      <c r="I2547">
        <v>80</v>
      </c>
      <c r="J2547" t="s">
        <v>128</v>
      </c>
      <c r="K2547" s="40" t="str">
        <f t="shared" si="39"/>
        <v>GPA</v>
      </c>
    </row>
    <row r="2548" spans="1:11" ht="15" customHeight="1">
      <c r="A2548">
        <v>8</v>
      </c>
      <c r="B2548">
        <v>1942</v>
      </c>
      <c r="C2548" t="s">
        <v>19</v>
      </c>
      <c r="D2548" t="s">
        <v>473</v>
      </c>
      <c r="E2548" t="s">
        <v>474</v>
      </c>
      <c r="F2548">
        <v>2284</v>
      </c>
      <c r="G2548">
        <v>37.81</v>
      </c>
      <c r="H2548">
        <v>60</v>
      </c>
      <c r="I2548">
        <v>22</v>
      </c>
      <c r="J2548" t="s">
        <v>128</v>
      </c>
      <c r="K2548" s="40" t="str">
        <f t="shared" si="39"/>
        <v>GPA</v>
      </c>
    </row>
    <row r="2549" spans="1:11" ht="15" customHeight="1">
      <c r="A2549">
        <v>8</v>
      </c>
      <c r="B2549">
        <v>1942</v>
      </c>
      <c r="C2549" t="s">
        <v>1994</v>
      </c>
      <c r="D2549" t="s">
        <v>473</v>
      </c>
      <c r="E2549" t="s">
        <v>474</v>
      </c>
      <c r="F2549">
        <v>754</v>
      </c>
      <c r="G2549">
        <v>8.7899999999999991</v>
      </c>
      <c r="H2549">
        <v>86</v>
      </c>
      <c r="I2549">
        <v>80</v>
      </c>
      <c r="J2549" t="s">
        <v>128</v>
      </c>
      <c r="K2549" s="40" t="str">
        <f t="shared" si="39"/>
        <v>GPA</v>
      </c>
    </row>
    <row r="2550" spans="1:11" ht="15" customHeight="1">
      <c r="A2550">
        <v>8</v>
      </c>
      <c r="B2550">
        <v>1942</v>
      </c>
      <c r="C2550" t="s">
        <v>19</v>
      </c>
      <c r="D2550" t="s">
        <v>523</v>
      </c>
      <c r="E2550" t="s">
        <v>524</v>
      </c>
      <c r="F2550">
        <v>131</v>
      </c>
      <c r="G2550">
        <v>4.0199999999999996</v>
      </c>
      <c r="H2550">
        <v>33</v>
      </c>
      <c r="I2550">
        <v>22</v>
      </c>
      <c r="J2550" t="s">
        <v>128</v>
      </c>
      <c r="K2550" s="40" t="str">
        <f t="shared" si="39"/>
        <v>GPA</v>
      </c>
    </row>
    <row r="2551" spans="1:11" ht="15" customHeight="1">
      <c r="A2551">
        <v>8</v>
      </c>
      <c r="B2551">
        <v>1942</v>
      </c>
      <c r="C2551" t="s">
        <v>19</v>
      </c>
      <c r="D2551" t="s">
        <v>459</v>
      </c>
      <c r="E2551" t="s">
        <v>460</v>
      </c>
      <c r="F2551">
        <v>735</v>
      </c>
      <c r="G2551">
        <v>48.86</v>
      </c>
      <c r="H2551">
        <v>15</v>
      </c>
      <c r="I2551">
        <v>22</v>
      </c>
      <c r="J2551" t="s">
        <v>128</v>
      </c>
      <c r="K2551" s="40" t="str">
        <f t="shared" si="39"/>
        <v>GPA</v>
      </c>
    </row>
    <row r="2552" spans="1:11" ht="15" customHeight="1">
      <c r="A2552">
        <v>8</v>
      </c>
      <c r="B2552">
        <v>1942</v>
      </c>
      <c r="C2552" t="s">
        <v>1994</v>
      </c>
      <c r="D2552" t="s">
        <v>2125</v>
      </c>
      <c r="E2552" t="s">
        <v>2126</v>
      </c>
      <c r="F2552">
        <v>7724</v>
      </c>
      <c r="G2552">
        <v>93.73</v>
      </c>
      <c r="H2552">
        <v>82</v>
      </c>
      <c r="I2552">
        <v>80</v>
      </c>
      <c r="J2552" t="s">
        <v>128</v>
      </c>
      <c r="K2552" s="40" t="str">
        <f t="shared" si="39"/>
        <v>GPA</v>
      </c>
    </row>
    <row r="2553" spans="1:11" ht="15" customHeight="1">
      <c r="A2553">
        <v>8</v>
      </c>
      <c r="B2553">
        <v>1942</v>
      </c>
      <c r="C2553" t="s">
        <v>21</v>
      </c>
      <c r="D2553" t="s">
        <v>1714</v>
      </c>
      <c r="E2553" t="s">
        <v>1715</v>
      </c>
      <c r="F2553">
        <v>2</v>
      </c>
      <c r="G2553">
        <v>1.76</v>
      </c>
      <c r="H2553">
        <v>1</v>
      </c>
      <c r="I2553">
        <v>16</v>
      </c>
      <c r="J2553" t="s">
        <v>128</v>
      </c>
      <c r="K2553" s="40" t="str">
        <f t="shared" si="39"/>
        <v>GPA</v>
      </c>
    </row>
    <row r="2554" spans="1:11" ht="15" customHeight="1">
      <c r="A2554">
        <v>8</v>
      </c>
      <c r="B2554">
        <v>1942</v>
      </c>
      <c r="C2554" t="s">
        <v>20</v>
      </c>
      <c r="D2554" t="s">
        <v>1714</v>
      </c>
      <c r="E2554" t="s">
        <v>1715</v>
      </c>
      <c r="F2554">
        <v>1</v>
      </c>
      <c r="G2554">
        <v>0.04</v>
      </c>
      <c r="H2554">
        <v>25</v>
      </c>
      <c r="I2554">
        <v>17</v>
      </c>
      <c r="J2554" t="s">
        <v>128</v>
      </c>
      <c r="K2554" s="40" t="str">
        <f t="shared" si="39"/>
        <v>GPA</v>
      </c>
    </row>
    <row r="2555" spans="1:11" ht="15" customHeight="1">
      <c r="A2555">
        <v>8</v>
      </c>
      <c r="B2555">
        <v>1942</v>
      </c>
      <c r="C2555" t="s">
        <v>19</v>
      </c>
      <c r="D2555" t="s">
        <v>435</v>
      </c>
      <c r="E2555" t="s">
        <v>436</v>
      </c>
      <c r="F2555">
        <v>1473</v>
      </c>
      <c r="G2555">
        <v>78.42</v>
      </c>
      <c r="H2555">
        <v>19</v>
      </c>
      <c r="I2555">
        <v>22</v>
      </c>
      <c r="J2555" t="s">
        <v>128</v>
      </c>
      <c r="K2555" s="40" t="str">
        <f t="shared" si="39"/>
        <v>GPA</v>
      </c>
    </row>
    <row r="2556" spans="1:11" ht="15" customHeight="1">
      <c r="A2556">
        <v>8</v>
      </c>
      <c r="B2556">
        <v>1942</v>
      </c>
      <c r="C2556" t="s">
        <v>1994</v>
      </c>
      <c r="D2556" t="s">
        <v>435</v>
      </c>
      <c r="E2556" t="s">
        <v>436</v>
      </c>
      <c r="F2556">
        <v>1636</v>
      </c>
      <c r="G2556">
        <v>15.63</v>
      </c>
      <c r="H2556">
        <v>105</v>
      </c>
      <c r="I2556">
        <v>80</v>
      </c>
      <c r="J2556" t="s">
        <v>128</v>
      </c>
      <c r="K2556" s="40" t="str">
        <f t="shared" si="39"/>
        <v>GPA</v>
      </c>
    </row>
    <row r="2557" spans="1:11" ht="15" customHeight="1">
      <c r="A2557">
        <v>8</v>
      </c>
      <c r="B2557">
        <v>1942</v>
      </c>
      <c r="C2557" t="s">
        <v>22</v>
      </c>
      <c r="D2557" t="s">
        <v>481</v>
      </c>
      <c r="E2557" t="s">
        <v>482</v>
      </c>
      <c r="F2557">
        <v>1858</v>
      </c>
      <c r="G2557">
        <v>85.29</v>
      </c>
      <c r="H2557">
        <v>22</v>
      </c>
      <c r="I2557">
        <v>20</v>
      </c>
      <c r="J2557" t="s">
        <v>128</v>
      </c>
      <c r="K2557" s="40" t="str">
        <f t="shared" si="39"/>
        <v>GPA</v>
      </c>
    </row>
    <row r="2558" spans="1:11" ht="15" customHeight="1">
      <c r="A2558">
        <v>8</v>
      </c>
      <c r="B2558">
        <v>1942</v>
      </c>
      <c r="C2558" t="s">
        <v>19</v>
      </c>
      <c r="D2558" t="s">
        <v>481</v>
      </c>
      <c r="E2558" t="s">
        <v>482</v>
      </c>
      <c r="F2558">
        <v>44</v>
      </c>
      <c r="G2558">
        <v>5.22</v>
      </c>
      <c r="H2558">
        <v>8</v>
      </c>
      <c r="I2558">
        <v>22</v>
      </c>
      <c r="J2558" t="s">
        <v>128</v>
      </c>
      <c r="K2558" s="40" t="str">
        <f t="shared" si="39"/>
        <v>GPA</v>
      </c>
    </row>
    <row r="2559" spans="1:11" ht="15" customHeight="1">
      <c r="A2559">
        <v>8</v>
      </c>
      <c r="B2559">
        <v>1942</v>
      </c>
      <c r="C2559" t="s">
        <v>1994</v>
      </c>
      <c r="D2559" t="s">
        <v>481</v>
      </c>
      <c r="E2559" t="s">
        <v>482</v>
      </c>
      <c r="F2559">
        <v>1529</v>
      </c>
      <c r="G2559">
        <v>8.7799999999999994</v>
      </c>
      <c r="H2559">
        <v>174</v>
      </c>
      <c r="I2559">
        <v>80</v>
      </c>
      <c r="J2559" t="s">
        <v>128</v>
      </c>
      <c r="K2559" s="40" t="str">
        <f t="shared" si="39"/>
        <v>GPA</v>
      </c>
    </row>
    <row r="2560" spans="1:11" ht="15" customHeight="1">
      <c r="A2560">
        <v>8</v>
      </c>
      <c r="B2560">
        <v>1942</v>
      </c>
      <c r="C2560" t="s">
        <v>21</v>
      </c>
      <c r="D2560" t="s">
        <v>483</v>
      </c>
      <c r="E2560" t="s">
        <v>484</v>
      </c>
      <c r="F2560">
        <v>220</v>
      </c>
      <c r="G2560">
        <v>10.86</v>
      </c>
      <c r="H2560">
        <v>20</v>
      </c>
      <c r="I2560">
        <v>16</v>
      </c>
      <c r="J2560" t="s">
        <v>128</v>
      </c>
      <c r="K2560" s="40" t="str">
        <f t="shared" si="39"/>
        <v>GPA</v>
      </c>
    </row>
    <row r="2561" spans="1:11" ht="15" customHeight="1">
      <c r="A2561">
        <v>8</v>
      </c>
      <c r="B2561">
        <v>1942</v>
      </c>
      <c r="C2561" t="s">
        <v>22</v>
      </c>
      <c r="D2561" t="s">
        <v>485</v>
      </c>
      <c r="E2561" t="s">
        <v>486</v>
      </c>
      <c r="F2561">
        <v>1195</v>
      </c>
      <c r="G2561">
        <v>72.959999999999994</v>
      </c>
      <c r="H2561">
        <v>16</v>
      </c>
      <c r="I2561">
        <v>20</v>
      </c>
      <c r="J2561" t="s">
        <v>128</v>
      </c>
      <c r="K2561" s="40" t="str">
        <f t="shared" si="39"/>
        <v>GPA</v>
      </c>
    </row>
    <row r="2562" spans="1:11" ht="15" customHeight="1">
      <c r="A2562">
        <v>8</v>
      </c>
      <c r="B2562">
        <v>1942</v>
      </c>
      <c r="C2562" t="s">
        <v>1994</v>
      </c>
      <c r="D2562" t="s">
        <v>485</v>
      </c>
      <c r="E2562" t="s">
        <v>486</v>
      </c>
      <c r="F2562">
        <v>780</v>
      </c>
      <c r="G2562">
        <v>5.78</v>
      </c>
      <c r="H2562">
        <v>135</v>
      </c>
      <c r="I2562">
        <v>80</v>
      </c>
      <c r="J2562" t="s">
        <v>128</v>
      </c>
      <c r="K2562" s="40" t="str">
        <f t="shared" ref="K2562:K2625" si="40">IF(J2562&lt;&gt;"",IF(OR(UPPER(J2562)="TERCEIRO",UPPER(J2562)="TERCEIRA"),"TERCEIRA",IF(UPPER(J2562)="GPA","GPA",J2562)),IF(LEFT(D2562,1)="T","TERCEIRA","GPA"))</f>
        <v>GPA</v>
      </c>
    </row>
    <row r="2563" spans="1:11" ht="15" customHeight="1">
      <c r="A2563">
        <v>8</v>
      </c>
      <c r="B2563">
        <v>1942</v>
      </c>
      <c r="C2563" t="s">
        <v>21</v>
      </c>
      <c r="D2563" t="s">
        <v>487</v>
      </c>
      <c r="E2563" t="s">
        <v>488</v>
      </c>
      <c r="F2563">
        <v>1874</v>
      </c>
      <c r="G2563">
        <v>82.13</v>
      </c>
      <c r="H2563">
        <v>23</v>
      </c>
      <c r="I2563">
        <v>16</v>
      </c>
      <c r="J2563" t="s">
        <v>128</v>
      </c>
      <c r="K2563" s="40" t="str">
        <f t="shared" si="40"/>
        <v>GPA</v>
      </c>
    </row>
    <row r="2564" spans="1:11" ht="15" customHeight="1">
      <c r="A2564">
        <v>8</v>
      </c>
      <c r="B2564">
        <v>1942</v>
      </c>
      <c r="C2564" t="s">
        <v>21</v>
      </c>
      <c r="D2564" t="s">
        <v>489</v>
      </c>
      <c r="E2564" t="s">
        <v>490</v>
      </c>
      <c r="F2564">
        <v>52</v>
      </c>
      <c r="G2564">
        <v>9.9499999999999993</v>
      </c>
      <c r="H2564">
        <v>5</v>
      </c>
      <c r="I2564">
        <v>16</v>
      </c>
      <c r="J2564" t="s">
        <v>128</v>
      </c>
      <c r="K2564" s="40" t="str">
        <f t="shared" si="40"/>
        <v>GPA</v>
      </c>
    </row>
    <row r="2565" spans="1:11" ht="15" customHeight="1">
      <c r="A2565">
        <v>8</v>
      </c>
      <c r="B2565">
        <v>1942</v>
      </c>
      <c r="C2565" t="s">
        <v>1994</v>
      </c>
      <c r="D2565" t="s">
        <v>2129</v>
      </c>
      <c r="E2565" t="s">
        <v>2130</v>
      </c>
      <c r="F2565">
        <v>180</v>
      </c>
      <c r="G2565">
        <v>5.07</v>
      </c>
      <c r="H2565">
        <v>36</v>
      </c>
      <c r="I2565">
        <v>80</v>
      </c>
      <c r="J2565" t="s">
        <v>128</v>
      </c>
      <c r="K2565" s="40" t="str">
        <f t="shared" si="40"/>
        <v>GPA</v>
      </c>
    </row>
    <row r="2566" spans="1:11" ht="15" customHeight="1">
      <c r="A2566">
        <v>8</v>
      </c>
      <c r="B2566">
        <v>1942</v>
      </c>
      <c r="C2566" t="s">
        <v>1994</v>
      </c>
      <c r="D2566" t="s">
        <v>2131</v>
      </c>
      <c r="E2566" t="s">
        <v>2132</v>
      </c>
      <c r="F2566">
        <v>5840</v>
      </c>
      <c r="G2566">
        <v>57.64</v>
      </c>
      <c r="H2566">
        <v>101</v>
      </c>
      <c r="I2566">
        <v>80</v>
      </c>
      <c r="J2566" t="s">
        <v>128</v>
      </c>
      <c r="K2566" s="40" t="str">
        <f t="shared" si="40"/>
        <v>GPA</v>
      </c>
    </row>
    <row r="2567" spans="1:11" ht="15" customHeight="1">
      <c r="A2567">
        <v>8</v>
      </c>
      <c r="B2567">
        <v>1942</v>
      </c>
      <c r="C2567" t="s">
        <v>21</v>
      </c>
      <c r="D2567" t="s">
        <v>499</v>
      </c>
      <c r="E2567" t="s">
        <v>500</v>
      </c>
      <c r="F2567">
        <v>1124</v>
      </c>
      <c r="G2567">
        <v>60.87</v>
      </c>
      <c r="H2567">
        <v>18</v>
      </c>
      <c r="I2567">
        <v>16</v>
      </c>
      <c r="J2567" t="s">
        <v>128</v>
      </c>
      <c r="K2567" s="40" t="str">
        <f t="shared" si="40"/>
        <v>GPA</v>
      </c>
    </row>
    <row r="2568" spans="1:11" ht="15" customHeight="1">
      <c r="A2568">
        <v>8</v>
      </c>
      <c r="B2568">
        <v>1942</v>
      </c>
      <c r="C2568" t="s">
        <v>22</v>
      </c>
      <c r="D2568" t="s">
        <v>501</v>
      </c>
      <c r="E2568" t="s">
        <v>502</v>
      </c>
      <c r="F2568">
        <v>1356</v>
      </c>
      <c r="G2568">
        <v>87.36</v>
      </c>
      <c r="H2568">
        <v>16</v>
      </c>
      <c r="I2568">
        <v>20</v>
      </c>
      <c r="J2568" t="s">
        <v>128</v>
      </c>
      <c r="K2568" s="40" t="str">
        <f t="shared" si="40"/>
        <v>GPA</v>
      </c>
    </row>
    <row r="2569" spans="1:11" ht="15" customHeight="1">
      <c r="A2569">
        <v>8</v>
      </c>
      <c r="B2569">
        <v>1942</v>
      </c>
      <c r="C2569" t="s">
        <v>1994</v>
      </c>
      <c r="D2569" t="s">
        <v>501</v>
      </c>
      <c r="E2569" t="s">
        <v>502</v>
      </c>
      <c r="F2569">
        <v>517</v>
      </c>
      <c r="G2569">
        <v>0.05</v>
      </c>
      <c r="H2569">
        <v>10340</v>
      </c>
      <c r="I2569">
        <v>80</v>
      </c>
      <c r="J2569" t="s">
        <v>128</v>
      </c>
      <c r="K2569" s="40" t="str">
        <f t="shared" si="40"/>
        <v>GPA</v>
      </c>
    </row>
    <row r="2570" spans="1:11" ht="15" customHeight="1">
      <c r="A2570">
        <v>8</v>
      </c>
      <c r="B2570">
        <v>1942</v>
      </c>
      <c r="C2570" t="s">
        <v>19</v>
      </c>
      <c r="D2570" t="s">
        <v>491</v>
      </c>
      <c r="E2570" t="s">
        <v>492</v>
      </c>
      <c r="F2570">
        <v>867</v>
      </c>
      <c r="G2570">
        <v>16.34</v>
      </c>
      <c r="H2570">
        <v>53</v>
      </c>
      <c r="I2570">
        <v>22</v>
      </c>
      <c r="J2570" t="s">
        <v>128</v>
      </c>
      <c r="K2570" s="40" t="str">
        <f t="shared" si="40"/>
        <v>GPA</v>
      </c>
    </row>
    <row r="2571" spans="1:11" ht="15" customHeight="1">
      <c r="A2571">
        <v>8</v>
      </c>
      <c r="B2571">
        <v>1942</v>
      </c>
      <c r="C2571" t="s">
        <v>1994</v>
      </c>
      <c r="D2571" t="s">
        <v>2133</v>
      </c>
      <c r="E2571" t="s">
        <v>2134</v>
      </c>
      <c r="F2571">
        <v>3574</v>
      </c>
      <c r="G2571">
        <v>39.9</v>
      </c>
      <c r="H2571">
        <v>90</v>
      </c>
      <c r="I2571">
        <v>80</v>
      </c>
      <c r="J2571" t="s">
        <v>128</v>
      </c>
      <c r="K2571" s="40" t="str">
        <f t="shared" si="40"/>
        <v>GPA</v>
      </c>
    </row>
    <row r="2572" spans="1:11" ht="15" customHeight="1">
      <c r="A2572">
        <v>8</v>
      </c>
      <c r="B2572">
        <v>1942</v>
      </c>
      <c r="C2572" t="s">
        <v>19</v>
      </c>
      <c r="D2572" t="s">
        <v>475</v>
      </c>
      <c r="E2572" t="s">
        <v>476</v>
      </c>
      <c r="F2572">
        <v>1576</v>
      </c>
      <c r="G2572">
        <v>29.98</v>
      </c>
      <c r="H2572">
        <v>53</v>
      </c>
      <c r="I2572">
        <v>22</v>
      </c>
      <c r="J2572" t="s">
        <v>128</v>
      </c>
      <c r="K2572" s="40" t="str">
        <f t="shared" si="40"/>
        <v>GPA</v>
      </c>
    </row>
    <row r="2573" spans="1:11" ht="15" customHeight="1">
      <c r="A2573">
        <v>8</v>
      </c>
      <c r="B2573">
        <v>1942</v>
      </c>
      <c r="C2573" t="s">
        <v>1994</v>
      </c>
      <c r="D2573" t="s">
        <v>475</v>
      </c>
      <c r="E2573" t="s">
        <v>476</v>
      </c>
      <c r="F2573">
        <v>143</v>
      </c>
      <c r="G2573">
        <v>6.65</v>
      </c>
      <c r="H2573">
        <v>22</v>
      </c>
      <c r="I2573">
        <v>80</v>
      </c>
      <c r="J2573" t="s">
        <v>128</v>
      </c>
      <c r="K2573" s="40" t="str">
        <f t="shared" si="40"/>
        <v>GPA</v>
      </c>
    </row>
    <row r="2574" spans="1:11" ht="15" customHeight="1">
      <c r="A2574">
        <v>8</v>
      </c>
      <c r="B2574">
        <v>1942</v>
      </c>
      <c r="C2574" t="s">
        <v>1994</v>
      </c>
      <c r="D2574" t="s">
        <v>2135</v>
      </c>
      <c r="E2574" t="s">
        <v>2136</v>
      </c>
      <c r="F2574">
        <v>155</v>
      </c>
      <c r="G2574">
        <v>2.74</v>
      </c>
      <c r="H2574">
        <v>57</v>
      </c>
      <c r="I2574">
        <v>80</v>
      </c>
      <c r="J2574" t="s">
        <v>128</v>
      </c>
      <c r="K2574" s="40" t="str">
        <f t="shared" si="40"/>
        <v>GPA</v>
      </c>
    </row>
    <row r="2575" spans="1:11" ht="15" customHeight="1">
      <c r="A2575">
        <v>8</v>
      </c>
      <c r="B2575">
        <v>1942</v>
      </c>
      <c r="C2575" t="s">
        <v>19</v>
      </c>
      <c r="D2575" t="s">
        <v>479</v>
      </c>
      <c r="E2575" t="s">
        <v>480</v>
      </c>
      <c r="F2575">
        <v>1352</v>
      </c>
      <c r="G2575">
        <v>27.82</v>
      </c>
      <c r="H2575">
        <v>49</v>
      </c>
      <c r="I2575">
        <v>22</v>
      </c>
      <c r="J2575" t="s">
        <v>128</v>
      </c>
      <c r="K2575" s="40" t="str">
        <f t="shared" si="40"/>
        <v>GPA</v>
      </c>
    </row>
    <row r="2576" spans="1:11" ht="15" customHeight="1">
      <c r="A2576">
        <v>8</v>
      </c>
      <c r="B2576">
        <v>1942</v>
      </c>
      <c r="C2576" t="s">
        <v>21</v>
      </c>
      <c r="D2576" t="s">
        <v>479</v>
      </c>
      <c r="E2576" t="s">
        <v>480</v>
      </c>
      <c r="F2576">
        <v>7</v>
      </c>
      <c r="G2576">
        <v>1.28</v>
      </c>
      <c r="H2576">
        <v>5</v>
      </c>
      <c r="I2576">
        <v>16</v>
      </c>
      <c r="J2576" t="s">
        <v>128</v>
      </c>
      <c r="K2576" s="40" t="str">
        <f t="shared" si="40"/>
        <v>GPA</v>
      </c>
    </row>
    <row r="2577" spans="1:11" ht="15" customHeight="1">
      <c r="A2577">
        <v>8</v>
      </c>
      <c r="B2577">
        <v>1942</v>
      </c>
      <c r="C2577" t="s">
        <v>1994</v>
      </c>
      <c r="D2577" t="s">
        <v>479</v>
      </c>
      <c r="E2577" t="s">
        <v>480</v>
      </c>
      <c r="F2577">
        <v>405</v>
      </c>
      <c r="G2577">
        <v>6.53</v>
      </c>
      <c r="H2577">
        <v>62</v>
      </c>
      <c r="I2577">
        <v>80</v>
      </c>
      <c r="J2577" t="s">
        <v>128</v>
      </c>
      <c r="K2577" s="40" t="str">
        <f t="shared" si="40"/>
        <v>GPA</v>
      </c>
    </row>
    <row r="2578" spans="1:11" ht="15" customHeight="1">
      <c r="A2578">
        <v>8</v>
      </c>
      <c r="B2578">
        <v>1942</v>
      </c>
      <c r="C2578" t="s">
        <v>22</v>
      </c>
      <c r="D2578" t="s">
        <v>509</v>
      </c>
      <c r="E2578" t="s">
        <v>510</v>
      </c>
      <c r="F2578">
        <v>1231</v>
      </c>
      <c r="G2578">
        <v>62.9</v>
      </c>
      <c r="H2578">
        <v>20</v>
      </c>
      <c r="I2578">
        <v>20</v>
      </c>
      <c r="J2578" t="s">
        <v>128</v>
      </c>
      <c r="K2578" s="40" t="str">
        <f t="shared" si="40"/>
        <v>GPA</v>
      </c>
    </row>
    <row r="2579" spans="1:11" ht="15" customHeight="1">
      <c r="A2579">
        <v>8</v>
      </c>
      <c r="B2579">
        <v>1942</v>
      </c>
      <c r="C2579" t="s">
        <v>22</v>
      </c>
      <c r="D2579" t="s">
        <v>511</v>
      </c>
      <c r="E2579" t="s">
        <v>512</v>
      </c>
      <c r="F2579">
        <v>1274</v>
      </c>
      <c r="G2579">
        <v>42.67</v>
      </c>
      <c r="H2579">
        <v>30</v>
      </c>
      <c r="I2579">
        <v>20</v>
      </c>
      <c r="J2579" t="s">
        <v>128</v>
      </c>
      <c r="K2579" s="40" t="str">
        <f t="shared" si="40"/>
        <v>GPA</v>
      </c>
    </row>
    <row r="2580" spans="1:11" ht="15" customHeight="1">
      <c r="A2580">
        <v>8</v>
      </c>
      <c r="B2580">
        <v>1942</v>
      </c>
      <c r="C2580" t="s">
        <v>1994</v>
      </c>
      <c r="D2580" t="s">
        <v>511</v>
      </c>
      <c r="E2580" t="s">
        <v>512</v>
      </c>
      <c r="F2580">
        <v>4452</v>
      </c>
      <c r="G2580">
        <v>14.59</v>
      </c>
      <c r="H2580">
        <v>305</v>
      </c>
      <c r="I2580">
        <v>80</v>
      </c>
      <c r="J2580" t="s">
        <v>128</v>
      </c>
      <c r="K2580" s="40" t="str">
        <f t="shared" si="40"/>
        <v>GPA</v>
      </c>
    </row>
    <row r="2581" spans="1:11" ht="15" customHeight="1">
      <c r="A2581">
        <v>8</v>
      </c>
      <c r="B2581">
        <v>1942</v>
      </c>
      <c r="C2581" t="s">
        <v>1994</v>
      </c>
      <c r="D2581" t="s">
        <v>2137</v>
      </c>
      <c r="E2581" t="s">
        <v>2138</v>
      </c>
      <c r="F2581">
        <v>12219</v>
      </c>
      <c r="G2581">
        <v>122.26</v>
      </c>
      <c r="H2581">
        <v>100</v>
      </c>
      <c r="I2581">
        <v>80</v>
      </c>
      <c r="J2581" t="s">
        <v>128</v>
      </c>
      <c r="K2581" s="40" t="str">
        <f t="shared" si="40"/>
        <v>GPA</v>
      </c>
    </row>
    <row r="2582" spans="1:11" ht="15" customHeight="1">
      <c r="A2582">
        <v>8</v>
      </c>
      <c r="B2582">
        <v>1942</v>
      </c>
      <c r="C2582" t="s">
        <v>22</v>
      </c>
      <c r="D2582" t="s">
        <v>513</v>
      </c>
      <c r="E2582" t="s">
        <v>514</v>
      </c>
      <c r="F2582">
        <v>1260</v>
      </c>
      <c r="G2582">
        <v>72.680000000000007</v>
      </c>
      <c r="H2582">
        <v>17</v>
      </c>
      <c r="I2582">
        <v>20</v>
      </c>
      <c r="J2582" t="s">
        <v>128</v>
      </c>
      <c r="K2582" s="40" t="str">
        <f t="shared" si="40"/>
        <v>GPA</v>
      </c>
    </row>
    <row r="2583" spans="1:11" ht="15" customHeight="1">
      <c r="A2583">
        <v>8</v>
      </c>
      <c r="B2583">
        <v>1942</v>
      </c>
      <c r="C2583" t="s">
        <v>19</v>
      </c>
      <c r="D2583" t="s">
        <v>513</v>
      </c>
      <c r="E2583" t="s">
        <v>514</v>
      </c>
      <c r="F2583">
        <v>28</v>
      </c>
      <c r="G2583">
        <v>0.59</v>
      </c>
      <c r="H2583">
        <v>47</v>
      </c>
      <c r="I2583">
        <v>22</v>
      </c>
      <c r="J2583" t="s">
        <v>128</v>
      </c>
      <c r="K2583" s="40" t="str">
        <f t="shared" si="40"/>
        <v>GPA</v>
      </c>
    </row>
    <row r="2584" spans="1:11" ht="15" customHeight="1">
      <c r="A2584">
        <v>8</v>
      </c>
      <c r="B2584">
        <v>1942</v>
      </c>
      <c r="C2584" t="s">
        <v>19</v>
      </c>
      <c r="D2584" t="s">
        <v>545</v>
      </c>
      <c r="E2584" t="s">
        <v>546</v>
      </c>
      <c r="F2584">
        <v>734</v>
      </c>
      <c r="G2584">
        <v>7.99</v>
      </c>
      <c r="H2584">
        <v>92</v>
      </c>
      <c r="I2584">
        <v>22</v>
      </c>
      <c r="J2584" t="s">
        <v>128</v>
      </c>
      <c r="K2584" s="40" t="str">
        <f t="shared" si="40"/>
        <v>GPA</v>
      </c>
    </row>
    <row r="2585" spans="1:11" ht="15" customHeight="1">
      <c r="A2585">
        <v>8</v>
      </c>
      <c r="B2585">
        <v>1942</v>
      </c>
      <c r="C2585" t="s">
        <v>1994</v>
      </c>
      <c r="D2585" t="s">
        <v>545</v>
      </c>
      <c r="E2585" t="s">
        <v>546</v>
      </c>
      <c r="F2585">
        <v>411</v>
      </c>
      <c r="G2585">
        <v>7.41</v>
      </c>
      <c r="H2585">
        <v>55</v>
      </c>
      <c r="I2585">
        <v>80</v>
      </c>
      <c r="J2585" t="s">
        <v>128</v>
      </c>
      <c r="K2585" s="40" t="str">
        <f t="shared" si="40"/>
        <v>GPA</v>
      </c>
    </row>
    <row r="2586" spans="1:11" ht="15" customHeight="1">
      <c r="A2586">
        <v>8</v>
      </c>
      <c r="B2586">
        <v>1942</v>
      </c>
      <c r="C2586" t="s">
        <v>22</v>
      </c>
      <c r="D2586" t="s">
        <v>519</v>
      </c>
      <c r="E2586" t="s">
        <v>520</v>
      </c>
      <c r="F2586">
        <v>199</v>
      </c>
      <c r="G2586">
        <v>25.87</v>
      </c>
      <c r="H2586">
        <v>8</v>
      </c>
      <c r="I2586">
        <v>20</v>
      </c>
      <c r="J2586" t="s">
        <v>128</v>
      </c>
      <c r="K2586" s="40" t="str">
        <f t="shared" si="40"/>
        <v>GPA</v>
      </c>
    </row>
    <row r="2587" spans="1:11" ht="15" customHeight="1">
      <c r="A2587">
        <v>8</v>
      </c>
      <c r="B2587">
        <v>1942</v>
      </c>
      <c r="C2587" t="s">
        <v>19</v>
      </c>
      <c r="D2587" t="s">
        <v>519</v>
      </c>
      <c r="E2587" t="s">
        <v>520</v>
      </c>
      <c r="F2587">
        <v>96</v>
      </c>
      <c r="G2587">
        <v>0.81</v>
      </c>
      <c r="H2587">
        <v>119</v>
      </c>
      <c r="I2587">
        <v>22</v>
      </c>
      <c r="J2587" t="s">
        <v>128</v>
      </c>
      <c r="K2587" s="40" t="str">
        <f t="shared" si="40"/>
        <v>GPA</v>
      </c>
    </row>
    <row r="2588" spans="1:11" ht="15" customHeight="1">
      <c r="A2588">
        <v>8</v>
      </c>
      <c r="B2588">
        <v>1942</v>
      </c>
      <c r="C2588" t="s">
        <v>21</v>
      </c>
      <c r="D2588" t="s">
        <v>519</v>
      </c>
      <c r="E2588" t="s">
        <v>520</v>
      </c>
      <c r="F2588">
        <v>456</v>
      </c>
      <c r="G2588">
        <v>23.78</v>
      </c>
      <c r="H2588">
        <v>19</v>
      </c>
      <c r="I2588">
        <v>16</v>
      </c>
      <c r="J2588" t="s">
        <v>128</v>
      </c>
      <c r="K2588" s="40" t="str">
        <f t="shared" si="40"/>
        <v>GPA</v>
      </c>
    </row>
    <row r="2589" spans="1:11" ht="15" customHeight="1">
      <c r="A2589">
        <v>8</v>
      </c>
      <c r="B2589">
        <v>1942</v>
      </c>
      <c r="C2589" t="s">
        <v>20</v>
      </c>
      <c r="D2589" t="s">
        <v>519</v>
      </c>
      <c r="E2589" t="s">
        <v>520</v>
      </c>
      <c r="F2589">
        <v>277</v>
      </c>
      <c r="G2589">
        <v>16.45</v>
      </c>
      <c r="H2589">
        <v>17</v>
      </c>
      <c r="I2589">
        <v>17</v>
      </c>
      <c r="J2589" t="s">
        <v>128</v>
      </c>
      <c r="K2589" s="40" t="str">
        <f t="shared" si="40"/>
        <v>GPA</v>
      </c>
    </row>
    <row r="2590" spans="1:11" ht="15" customHeight="1">
      <c r="A2590">
        <v>8</v>
      </c>
      <c r="B2590">
        <v>1942</v>
      </c>
      <c r="C2590" t="s">
        <v>1994</v>
      </c>
      <c r="D2590" t="s">
        <v>2139</v>
      </c>
      <c r="E2590" t="s">
        <v>2140</v>
      </c>
      <c r="F2590">
        <v>9197</v>
      </c>
      <c r="G2590">
        <v>80.42</v>
      </c>
      <c r="H2590">
        <v>114</v>
      </c>
      <c r="I2590">
        <v>80</v>
      </c>
      <c r="J2590" t="s">
        <v>128</v>
      </c>
      <c r="K2590" s="40" t="str">
        <f t="shared" si="40"/>
        <v>GPA</v>
      </c>
    </row>
    <row r="2591" spans="1:11" ht="15" customHeight="1">
      <c r="A2591">
        <v>8</v>
      </c>
      <c r="B2591">
        <v>1942</v>
      </c>
      <c r="C2591" t="s">
        <v>19</v>
      </c>
      <c r="D2591" t="s">
        <v>517</v>
      </c>
      <c r="E2591" t="s">
        <v>518</v>
      </c>
      <c r="F2591">
        <v>1312</v>
      </c>
      <c r="G2591">
        <v>17.329999999999998</v>
      </c>
      <c r="H2591">
        <v>76</v>
      </c>
      <c r="I2591">
        <v>22</v>
      </c>
      <c r="J2591" t="s">
        <v>128</v>
      </c>
      <c r="K2591" s="40" t="str">
        <f t="shared" si="40"/>
        <v>GPA</v>
      </c>
    </row>
    <row r="2592" spans="1:11" ht="15" customHeight="1">
      <c r="A2592">
        <v>8</v>
      </c>
      <c r="B2592">
        <v>1942</v>
      </c>
      <c r="C2592" t="s">
        <v>1994</v>
      </c>
      <c r="D2592" t="s">
        <v>2141</v>
      </c>
      <c r="E2592" t="s">
        <v>2142</v>
      </c>
      <c r="F2592">
        <v>10890</v>
      </c>
      <c r="G2592">
        <v>81.56</v>
      </c>
      <c r="H2592">
        <v>134</v>
      </c>
      <c r="I2592">
        <v>80</v>
      </c>
      <c r="J2592" t="s">
        <v>128</v>
      </c>
      <c r="K2592" s="40" t="str">
        <f t="shared" si="40"/>
        <v>GPA</v>
      </c>
    </row>
    <row r="2593" spans="1:11" ht="15" customHeight="1">
      <c r="A2593">
        <v>8</v>
      </c>
      <c r="B2593">
        <v>1942</v>
      </c>
      <c r="C2593" t="s">
        <v>19</v>
      </c>
      <c r="D2593" t="s">
        <v>469</v>
      </c>
      <c r="E2593" t="s">
        <v>470</v>
      </c>
      <c r="F2593">
        <v>1858</v>
      </c>
      <c r="G2593">
        <v>39.4</v>
      </c>
      <c r="H2593">
        <v>47</v>
      </c>
      <c r="I2593">
        <v>22</v>
      </c>
      <c r="J2593" t="s">
        <v>128</v>
      </c>
      <c r="K2593" s="40" t="str">
        <f t="shared" si="40"/>
        <v>GPA</v>
      </c>
    </row>
    <row r="2594" spans="1:11" ht="15" customHeight="1">
      <c r="A2594">
        <v>8</v>
      </c>
      <c r="B2594">
        <v>1942</v>
      </c>
      <c r="C2594" t="s">
        <v>1994</v>
      </c>
      <c r="D2594" t="s">
        <v>469</v>
      </c>
      <c r="E2594" t="s">
        <v>470</v>
      </c>
      <c r="F2594">
        <v>1780</v>
      </c>
      <c r="G2594">
        <v>17.190000000000001</v>
      </c>
      <c r="H2594">
        <v>104</v>
      </c>
      <c r="I2594">
        <v>80</v>
      </c>
      <c r="J2594" t="s">
        <v>128</v>
      </c>
      <c r="K2594" s="40" t="str">
        <f t="shared" si="40"/>
        <v>GPA</v>
      </c>
    </row>
    <row r="2595" spans="1:11" ht="15" customHeight="1">
      <c r="A2595">
        <v>8</v>
      </c>
      <c r="B2595">
        <v>1942</v>
      </c>
      <c r="C2595" t="s">
        <v>1994</v>
      </c>
      <c r="D2595" t="s">
        <v>2143</v>
      </c>
      <c r="E2595" t="s">
        <v>2144</v>
      </c>
      <c r="F2595">
        <v>12057</v>
      </c>
      <c r="G2595">
        <v>101.99</v>
      </c>
      <c r="H2595">
        <v>118</v>
      </c>
      <c r="I2595">
        <v>80</v>
      </c>
      <c r="J2595" t="s">
        <v>128</v>
      </c>
      <c r="K2595" s="40" t="str">
        <f t="shared" si="40"/>
        <v>GPA</v>
      </c>
    </row>
    <row r="2596" spans="1:11" ht="15" customHeight="1">
      <c r="A2596">
        <v>8</v>
      </c>
      <c r="B2596">
        <v>1942</v>
      </c>
      <c r="C2596" t="s">
        <v>1994</v>
      </c>
      <c r="D2596" t="s">
        <v>2147</v>
      </c>
      <c r="E2596" t="s">
        <v>2148</v>
      </c>
      <c r="F2596">
        <v>1357</v>
      </c>
      <c r="G2596">
        <v>15.73</v>
      </c>
      <c r="H2596">
        <v>86</v>
      </c>
      <c r="I2596">
        <v>80</v>
      </c>
      <c r="J2596" t="s">
        <v>128</v>
      </c>
      <c r="K2596" s="40" t="str">
        <f t="shared" si="40"/>
        <v>GPA</v>
      </c>
    </row>
    <row r="2597" spans="1:11" ht="15" customHeight="1">
      <c r="A2597">
        <v>8</v>
      </c>
      <c r="B2597">
        <v>1942</v>
      </c>
      <c r="C2597" t="s">
        <v>22</v>
      </c>
      <c r="D2597" t="s">
        <v>1716</v>
      </c>
      <c r="E2597" t="s">
        <v>1717</v>
      </c>
      <c r="F2597">
        <v>336</v>
      </c>
      <c r="G2597">
        <v>28.48</v>
      </c>
      <c r="H2597">
        <v>12</v>
      </c>
      <c r="I2597">
        <v>20</v>
      </c>
      <c r="J2597" t="s">
        <v>128</v>
      </c>
      <c r="K2597" s="40" t="str">
        <f t="shared" si="40"/>
        <v>GPA</v>
      </c>
    </row>
    <row r="2598" spans="1:11" ht="15" customHeight="1">
      <c r="A2598">
        <v>8</v>
      </c>
      <c r="B2598">
        <v>1942</v>
      </c>
      <c r="C2598" t="s">
        <v>1994</v>
      </c>
      <c r="D2598" t="s">
        <v>1716</v>
      </c>
      <c r="E2598" t="s">
        <v>1717</v>
      </c>
      <c r="F2598">
        <v>1632</v>
      </c>
      <c r="G2598">
        <v>28.16</v>
      </c>
      <c r="H2598">
        <v>58</v>
      </c>
      <c r="I2598">
        <v>80</v>
      </c>
      <c r="J2598" t="s">
        <v>128</v>
      </c>
      <c r="K2598" s="40" t="str">
        <f t="shared" si="40"/>
        <v>GPA</v>
      </c>
    </row>
    <row r="2599" spans="1:11" ht="15" customHeight="1">
      <c r="A2599">
        <v>8</v>
      </c>
      <c r="B2599">
        <v>1942</v>
      </c>
      <c r="C2599" t="s">
        <v>1994</v>
      </c>
      <c r="D2599" t="s">
        <v>515</v>
      </c>
      <c r="E2599" t="s">
        <v>516</v>
      </c>
      <c r="F2599">
        <v>9727</v>
      </c>
      <c r="G2599">
        <v>103.48</v>
      </c>
      <c r="H2599">
        <v>94</v>
      </c>
      <c r="I2599">
        <v>80</v>
      </c>
      <c r="J2599" t="s">
        <v>128</v>
      </c>
      <c r="K2599" s="40" t="str">
        <f t="shared" si="40"/>
        <v>GPA</v>
      </c>
    </row>
    <row r="2600" spans="1:11" ht="15" customHeight="1">
      <c r="A2600">
        <v>8</v>
      </c>
      <c r="B2600">
        <v>1942</v>
      </c>
      <c r="C2600" t="s">
        <v>19</v>
      </c>
      <c r="D2600" t="s">
        <v>533</v>
      </c>
      <c r="E2600" t="s">
        <v>534</v>
      </c>
      <c r="F2600">
        <v>731</v>
      </c>
      <c r="G2600">
        <v>6.74</v>
      </c>
      <c r="H2600">
        <v>108</v>
      </c>
      <c r="I2600">
        <v>22</v>
      </c>
      <c r="J2600" t="s">
        <v>128</v>
      </c>
      <c r="K2600" s="40" t="str">
        <f t="shared" si="40"/>
        <v>GPA</v>
      </c>
    </row>
    <row r="2601" spans="1:11" ht="15" customHeight="1">
      <c r="A2601">
        <v>8</v>
      </c>
      <c r="B2601">
        <v>1942</v>
      </c>
      <c r="C2601" t="s">
        <v>21</v>
      </c>
      <c r="D2601" t="s">
        <v>533</v>
      </c>
      <c r="E2601" t="s">
        <v>534</v>
      </c>
      <c r="F2601">
        <v>27</v>
      </c>
      <c r="G2601">
        <v>7.42</v>
      </c>
      <c r="H2601">
        <v>4</v>
      </c>
      <c r="I2601">
        <v>16</v>
      </c>
      <c r="J2601" t="s">
        <v>128</v>
      </c>
      <c r="K2601" s="40" t="str">
        <f t="shared" si="40"/>
        <v>GPA</v>
      </c>
    </row>
    <row r="2602" spans="1:11" ht="15" customHeight="1">
      <c r="A2602">
        <v>8</v>
      </c>
      <c r="B2602">
        <v>1942</v>
      </c>
      <c r="C2602" t="s">
        <v>1994</v>
      </c>
      <c r="D2602" t="s">
        <v>533</v>
      </c>
      <c r="E2602" t="s">
        <v>534</v>
      </c>
      <c r="F2602">
        <v>1974</v>
      </c>
      <c r="G2602">
        <v>12.47</v>
      </c>
      <c r="H2602">
        <v>158</v>
      </c>
      <c r="I2602">
        <v>80</v>
      </c>
      <c r="J2602" t="s">
        <v>128</v>
      </c>
      <c r="K2602" s="40" t="str">
        <f t="shared" si="40"/>
        <v>GPA</v>
      </c>
    </row>
    <row r="2603" spans="1:11" ht="15" customHeight="1">
      <c r="A2603">
        <v>8</v>
      </c>
      <c r="B2603">
        <v>1942</v>
      </c>
      <c r="C2603" t="s">
        <v>21</v>
      </c>
      <c r="D2603" t="s">
        <v>529</v>
      </c>
      <c r="E2603" t="s">
        <v>530</v>
      </c>
      <c r="F2603">
        <v>3361</v>
      </c>
      <c r="G2603">
        <v>105.86</v>
      </c>
      <c r="H2603">
        <v>32</v>
      </c>
      <c r="I2603">
        <v>16</v>
      </c>
      <c r="J2603" t="s">
        <v>128</v>
      </c>
      <c r="K2603" s="40" t="str">
        <f t="shared" si="40"/>
        <v>GPA</v>
      </c>
    </row>
    <row r="2604" spans="1:11" ht="15" customHeight="1">
      <c r="A2604">
        <v>8</v>
      </c>
      <c r="B2604">
        <v>1942</v>
      </c>
      <c r="C2604" t="s">
        <v>1994</v>
      </c>
      <c r="D2604" t="s">
        <v>529</v>
      </c>
      <c r="E2604" t="s">
        <v>530</v>
      </c>
      <c r="F2604">
        <v>741</v>
      </c>
      <c r="G2604">
        <v>7.71</v>
      </c>
      <c r="H2604">
        <v>96</v>
      </c>
      <c r="I2604">
        <v>80</v>
      </c>
      <c r="J2604" t="s">
        <v>128</v>
      </c>
      <c r="K2604" s="40" t="str">
        <f t="shared" si="40"/>
        <v>GPA</v>
      </c>
    </row>
    <row r="2605" spans="1:11" ht="15" customHeight="1">
      <c r="A2605">
        <v>8</v>
      </c>
      <c r="B2605">
        <v>1942</v>
      </c>
      <c r="C2605" t="s">
        <v>22</v>
      </c>
      <c r="D2605" t="s">
        <v>531</v>
      </c>
      <c r="E2605" t="s">
        <v>532</v>
      </c>
      <c r="F2605">
        <v>44</v>
      </c>
      <c r="G2605">
        <v>7.31</v>
      </c>
      <c r="H2605">
        <v>6</v>
      </c>
      <c r="I2605">
        <v>20</v>
      </c>
      <c r="J2605" t="s">
        <v>128</v>
      </c>
      <c r="K2605" s="40" t="str">
        <f t="shared" si="40"/>
        <v>GPA</v>
      </c>
    </row>
    <row r="2606" spans="1:11" ht="15" customHeight="1">
      <c r="A2606">
        <v>8</v>
      </c>
      <c r="B2606">
        <v>1942</v>
      </c>
      <c r="C2606" t="s">
        <v>22</v>
      </c>
      <c r="D2606" t="s">
        <v>1718</v>
      </c>
      <c r="E2606" t="s">
        <v>1719</v>
      </c>
      <c r="F2606">
        <v>2048</v>
      </c>
      <c r="G2606">
        <v>89.36</v>
      </c>
      <c r="H2606">
        <v>23</v>
      </c>
      <c r="I2606">
        <v>20</v>
      </c>
      <c r="J2606" t="s">
        <v>128</v>
      </c>
      <c r="K2606" s="40" t="str">
        <f t="shared" si="40"/>
        <v>GPA</v>
      </c>
    </row>
    <row r="2607" spans="1:11" ht="15" customHeight="1">
      <c r="A2607">
        <v>8</v>
      </c>
      <c r="B2607">
        <v>1942</v>
      </c>
      <c r="C2607" t="s">
        <v>1994</v>
      </c>
      <c r="D2607" t="s">
        <v>2151</v>
      </c>
      <c r="E2607" t="s">
        <v>2152</v>
      </c>
      <c r="F2607">
        <v>1575</v>
      </c>
      <c r="G2607">
        <v>22.25</v>
      </c>
      <c r="H2607">
        <v>71</v>
      </c>
      <c r="I2607">
        <v>80</v>
      </c>
      <c r="J2607" t="s">
        <v>128</v>
      </c>
      <c r="K2607" s="40" t="str">
        <f t="shared" si="40"/>
        <v>GPA</v>
      </c>
    </row>
    <row r="2608" spans="1:11" ht="15" customHeight="1">
      <c r="A2608">
        <v>8</v>
      </c>
      <c r="B2608">
        <v>1942</v>
      </c>
      <c r="C2608" t="s">
        <v>19</v>
      </c>
      <c r="D2608" t="s">
        <v>535</v>
      </c>
      <c r="E2608" t="s">
        <v>536</v>
      </c>
      <c r="F2608">
        <v>117</v>
      </c>
      <c r="G2608">
        <v>0.47</v>
      </c>
      <c r="H2608">
        <v>249</v>
      </c>
      <c r="I2608">
        <v>22</v>
      </c>
      <c r="J2608" t="s">
        <v>128</v>
      </c>
      <c r="K2608" s="40" t="str">
        <f t="shared" si="40"/>
        <v>GPA</v>
      </c>
    </row>
    <row r="2609" spans="1:11" ht="15" customHeight="1">
      <c r="A2609">
        <v>8</v>
      </c>
      <c r="B2609">
        <v>1942</v>
      </c>
      <c r="C2609" t="s">
        <v>21</v>
      </c>
      <c r="D2609" t="s">
        <v>535</v>
      </c>
      <c r="E2609" t="s">
        <v>536</v>
      </c>
      <c r="F2609">
        <v>547</v>
      </c>
      <c r="G2609">
        <v>28.07</v>
      </c>
      <c r="H2609">
        <v>19</v>
      </c>
      <c r="I2609">
        <v>16</v>
      </c>
      <c r="J2609" t="s">
        <v>128</v>
      </c>
      <c r="K2609" s="40" t="str">
        <f t="shared" si="40"/>
        <v>GPA</v>
      </c>
    </row>
    <row r="2610" spans="1:11" ht="15" customHeight="1">
      <c r="A2610">
        <v>8</v>
      </c>
      <c r="B2610">
        <v>1942</v>
      </c>
      <c r="C2610" t="s">
        <v>20</v>
      </c>
      <c r="D2610" t="s">
        <v>535</v>
      </c>
      <c r="E2610" t="s">
        <v>536</v>
      </c>
      <c r="F2610">
        <v>137</v>
      </c>
      <c r="G2610">
        <v>5.1100000000000003</v>
      </c>
      <c r="H2610">
        <v>27</v>
      </c>
      <c r="I2610">
        <v>17</v>
      </c>
      <c r="J2610" t="s">
        <v>128</v>
      </c>
      <c r="K2610" s="40" t="str">
        <f t="shared" si="40"/>
        <v>GPA</v>
      </c>
    </row>
    <row r="2611" spans="1:11" ht="15" customHeight="1">
      <c r="A2611">
        <v>8</v>
      </c>
      <c r="B2611">
        <v>1942</v>
      </c>
      <c r="C2611" t="s">
        <v>22</v>
      </c>
      <c r="D2611" t="s">
        <v>537</v>
      </c>
      <c r="E2611" t="s">
        <v>538</v>
      </c>
      <c r="F2611">
        <v>1401</v>
      </c>
      <c r="G2611">
        <v>71.63</v>
      </c>
      <c r="H2611">
        <v>20</v>
      </c>
      <c r="I2611">
        <v>20</v>
      </c>
      <c r="J2611" t="s">
        <v>128</v>
      </c>
      <c r="K2611" s="40" t="str">
        <f t="shared" si="40"/>
        <v>GPA</v>
      </c>
    </row>
    <row r="2612" spans="1:11" ht="15" customHeight="1">
      <c r="A2612">
        <v>8</v>
      </c>
      <c r="B2612">
        <v>1942</v>
      </c>
      <c r="C2612" t="s">
        <v>1994</v>
      </c>
      <c r="D2612" t="s">
        <v>537</v>
      </c>
      <c r="E2612" t="s">
        <v>538</v>
      </c>
      <c r="F2612">
        <v>399</v>
      </c>
      <c r="G2612">
        <v>5.01</v>
      </c>
      <c r="H2612">
        <v>80</v>
      </c>
      <c r="I2612">
        <v>80</v>
      </c>
      <c r="J2612" t="s">
        <v>128</v>
      </c>
      <c r="K2612" s="40" t="str">
        <f t="shared" si="40"/>
        <v>GPA</v>
      </c>
    </row>
    <row r="2613" spans="1:11" ht="15" customHeight="1">
      <c r="A2613">
        <v>8</v>
      </c>
      <c r="B2613">
        <v>1942</v>
      </c>
      <c r="C2613" t="s">
        <v>21</v>
      </c>
      <c r="D2613" t="s">
        <v>539</v>
      </c>
      <c r="E2613" t="s">
        <v>540</v>
      </c>
      <c r="F2613">
        <v>1</v>
      </c>
      <c r="G2613">
        <v>1.1299999999999999</v>
      </c>
      <c r="H2613">
        <v>1</v>
      </c>
      <c r="I2613">
        <v>16</v>
      </c>
      <c r="J2613" t="s">
        <v>128</v>
      </c>
      <c r="K2613" s="40" t="str">
        <f t="shared" si="40"/>
        <v>GPA</v>
      </c>
    </row>
    <row r="2614" spans="1:11" ht="15" customHeight="1">
      <c r="A2614">
        <v>8</v>
      </c>
      <c r="B2614">
        <v>1942</v>
      </c>
      <c r="C2614" t="s">
        <v>1994</v>
      </c>
      <c r="D2614" t="s">
        <v>539</v>
      </c>
      <c r="E2614" t="s">
        <v>540</v>
      </c>
      <c r="F2614">
        <v>4422</v>
      </c>
      <c r="G2614">
        <v>47.47</v>
      </c>
      <c r="H2614">
        <v>93</v>
      </c>
      <c r="I2614">
        <v>80</v>
      </c>
      <c r="J2614" t="s">
        <v>128</v>
      </c>
      <c r="K2614" s="40" t="str">
        <f t="shared" si="40"/>
        <v>GPA</v>
      </c>
    </row>
    <row r="2615" spans="1:11" ht="15" customHeight="1">
      <c r="A2615">
        <v>8</v>
      </c>
      <c r="B2615">
        <v>1942</v>
      </c>
      <c r="C2615" t="s">
        <v>21</v>
      </c>
      <c r="D2615" t="s">
        <v>541</v>
      </c>
      <c r="E2615" t="s">
        <v>542</v>
      </c>
      <c r="F2615">
        <v>5</v>
      </c>
      <c r="G2615">
        <v>2.11</v>
      </c>
      <c r="H2615">
        <v>2</v>
      </c>
      <c r="I2615">
        <v>16</v>
      </c>
      <c r="J2615" t="s">
        <v>128</v>
      </c>
      <c r="K2615" s="40" t="str">
        <f t="shared" si="40"/>
        <v>GPA</v>
      </c>
    </row>
    <row r="2616" spans="1:11" ht="15" customHeight="1">
      <c r="A2616">
        <v>8</v>
      </c>
      <c r="B2616">
        <v>1942</v>
      </c>
      <c r="C2616" t="s">
        <v>20</v>
      </c>
      <c r="D2616" t="s">
        <v>541</v>
      </c>
      <c r="E2616" t="s">
        <v>542</v>
      </c>
      <c r="F2616">
        <v>76</v>
      </c>
      <c r="G2616">
        <v>49.75</v>
      </c>
      <c r="H2616">
        <v>2</v>
      </c>
      <c r="I2616">
        <v>17</v>
      </c>
      <c r="J2616" t="s">
        <v>128</v>
      </c>
      <c r="K2616" s="40" t="str">
        <f t="shared" si="40"/>
        <v>GPA</v>
      </c>
    </row>
    <row r="2617" spans="1:11" ht="15" customHeight="1">
      <c r="A2617">
        <v>8</v>
      </c>
      <c r="B2617">
        <v>1942</v>
      </c>
      <c r="C2617" t="s">
        <v>22</v>
      </c>
      <c r="D2617" t="s">
        <v>543</v>
      </c>
      <c r="E2617" t="s">
        <v>544</v>
      </c>
      <c r="F2617">
        <v>1594</v>
      </c>
      <c r="G2617">
        <v>96.72</v>
      </c>
      <c r="H2617">
        <v>16</v>
      </c>
      <c r="I2617">
        <v>20</v>
      </c>
      <c r="J2617" t="s">
        <v>128</v>
      </c>
      <c r="K2617" s="40" t="str">
        <f t="shared" si="40"/>
        <v>GPA</v>
      </c>
    </row>
    <row r="2618" spans="1:11" ht="15" customHeight="1">
      <c r="A2618">
        <v>8</v>
      </c>
      <c r="B2618">
        <v>1942</v>
      </c>
      <c r="C2618" t="s">
        <v>1994</v>
      </c>
      <c r="D2618" t="s">
        <v>543</v>
      </c>
      <c r="E2618" t="s">
        <v>544</v>
      </c>
      <c r="F2618">
        <v>55</v>
      </c>
      <c r="G2618">
        <v>0.42</v>
      </c>
      <c r="H2618">
        <v>131</v>
      </c>
      <c r="I2618">
        <v>80</v>
      </c>
      <c r="J2618" t="s">
        <v>128</v>
      </c>
      <c r="K2618" s="40" t="str">
        <f t="shared" si="40"/>
        <v>GPA</v>
      </c>
    </row>
    <row r="2619" spans="1:11" ht="15" customHeight="1">
      <c r="A2619">
        <v>8</v>
      </c>
      <c r="B2619">
        <v>1942</v>
      </c>
      <c r="C2619" t="s">
        <v>19</v>
      </c>
      <c r="D2619" t="s">
        <v>547</v>
      </c>
      <c r="E2619" t="s">
        <v>548</v>
      </c>
      <c r="F2619">
        <v>455</v>
      </c>
      <c r="G2619">
        <v>12.35</v>
      </c>
      <c r="H2619">
        <v>37</v>
      </c>
      <c r="I2619">
        <v>22</v>
      </c>
      <c r="J2619" t="s">
        <v>128</v>
      </c>
      <c r="K2619" s="40" t="str">
        <f t="shared" si="40"/>
        <v>GPA</v>
      </c>
    </row>
    <row r="2620" spans="1:11" ht="15" customHeight="1">
      <c r="A2620">
        <v>8</v>
      </c>
      <c r="B2620">
        <v>1942</v>
      </c>
      <c r="C2620" t="s">
        <v>1994</v>
      </c>
      <c r="D2620" t="s">
        <v>547</v>
      </c>
      <c r="E2620" t="s">
        <v>548</v>
      </c>
      <c r="F2620">
        <v>1140</v>
      </c>
      <c r="G2620">
        <v>21.68</v>
      </c>
      <c r="H2620">
        <v>53</v>
      </c>
      <c r="I2620">
        <v>80</v>
      </c>
      <c r="J2620" t="s">
        <v>128</v>
      </c>
      <c r="K2620" s="40" t="str">
        <f t="shared" si="40"/>
        <v>GPA</v>
      </c>
    </row>
    <row r="2621" spans="1:11" ht="15" customHeight="1">
      <c r="A2621">
        <v>8</v>
      </c>
      <c r="B2621">
        <v>1942</v>
      </c>
      <c r="C2621" t="s">
        <v>19</v>
      </c>
      <c r="D2621" t="s">
        <v>507</v>
      </c>
      <c r="E2621" t="s">
        <v>508</v>
      </c>
      <c r="F2621">
        <v>1183</v>
      </c>
      <c r="G2621">
        <v>35.36</v>
      </c>
      <c r="H2621">
        <v>33</v>
      </c>
      <c r="I2621">
        <v>22</v>
      </c>
      <c r="J2621" t="s">
        <v>128</v>
      </c>
      <c r="K2621" s="40" t="str">
        <f t="shared" si="40"/>
        <v>GPA</v>
      </c>
    </row>
    <row r="2622" spans="1:11" ht="15" customHeight="1">
      <c r="A2622">
        <v>8</v>
      </c>
      <c r="B2622">
        <v>1942</v>
      </c>
      <c r="C2622" t="s">
        <v>1994</v>
      </c>
      <c r="D2622" t="s">
        <v>507</v>
      </c>
      <c r="E2622" t="s">
        <v>508</v>
      </c>
      <c r="F2622">
        <v>717</v>
      </c>
      <c r="G2622">
        <v>10.74</v>
      </c>
      <c r="H2622">
        <v>67</v>
      </c>
      <c r="I2622">
        <v>80</v>
      </c>
      <c r="J2622" t="s">
        <v>128</v>
      </c>
      <c r="K2622" s="40" t="str">
        <f t="shared" si="40"/>
        <v>GPA</v>
      </c>
    </row>
    <row r="2623" spans="1:11" ht="15" customHeight="1">
      <c r="A2623">
        <v>8</v>
      </c>
      <c r="B2623">
        <v>1942</v>
      </c>
      <c r="C2623" t="s">
        <v>1994</v>
      </c>
      <c r="D2623" t="s">
        <v>2155</v>
      </c>
      <c r="E2623" t="s">
        <v>2156</v>
      </c>
      <c r="F2623">
        <v>5955</v>
      </c>
      <c r="G2623">
        <v>65.64</v>
      </c>
      <c r="H2623">
        <v>91</v>
      </c>
      <c r="I2623">
        <v>80</v>
      </c>
      <c r="J2623" t="s">
        <v>128</v>
      </c>
      <c r="K2623" s="40" t="str">
        <f t="shared" si="40"/>
        <v>GPA</v>
      </c>
    </row>
    <row r="2624" spans="1:11" ht="15" customHeight="1">
      <c r="A2624">
        <v>8</v>
      </c>
      <c r="B2624">
        <v>1942</v>
      </c>
      <c r="C2624" t="s">
        <v>1994</v>
      </c>
      <c r="D2624" t="s">
        <v>2157</v>
      </c>
      <c r="E2624" t="s">
        <v>2158</v>
      </c>
      <c r="F2624">
        <v>13449</v>
      </c>
      <c r="G2624">
        <v>122.77</v>
      </c>
      <c r="H2624">
        <v>110</v>
      </c>
      <c r="I2624">
        <v>80</v>
      </c>
      <c r="J2624" t="s">
        <v>128</v>
      </c>
      <c r="K2624" s="40" t="str">
        <f t="shared" si="40"/>
        <v>GPA</v>
      </c>
    </row>
    <row r="2625" spans="1:11" ht="15" customHeight="1">
      <c r="A2625">
        <v>8</v>
      </c>
      <c r="B2625">
        <v>1942</v>
      </c>
      <c r="C2625" t="s">
        <v>1994</v>
      </c>
      <c r="D2625" t="s">
        <v>2159</v>
      </c>
      <c r="E2625" t="s">
        <v>2160</v>
      </c>
      <c r="F2625">
        <v>6242</v>
      </c>
      <c r="G2625">
        <v>73.55</v>
      </c>
      <c r="H2625">
        <v>85</v>
      </c>
      <c r="I2625">
        <v>80</v>
      </c>
      <c r="J2625" t="s">
        <v>128</v>
      </c>
      <c r="K2625" s="40" t="str">
        <f t="shared" si="40"/>
        <v>GPA</v>
      </c>
    </row>
    <row r="2626" spans="1:11" ht="15" customHeight="1">
      <c r="A2626">
        <v>8</v>
      </c>
      <c r="B2626">
        <v>1942</v>
      </c>
      <c r="C2626" t="s">
        <v>1994</v>
      </c>
      <c r="D2626" t="s">
        <v>2161</v>
      </c>
      <c r="E2626" t="s">
        <v>2162</v>
      </c>
      <c r="F2626">
        <v>7493</v>
      </c>
      <c r="G2626">
        <v>85.13</v>
      </c>
      <c r="H2626">
        <v>88</v>
      </c>
      <c r="I2626">
        <v>80</v>
      </c>
      <c r="J2626" t="s">
        <v>128</v>
      </c>
      <c r="K2626" s="40" t="str">
        <f t="shared" ref="K2626:K2689" si="41">IF(J2626&lt;&gt;"",IF(OR(UPPER(J2626)="TERCEIRO",UPPER(J2626)="TERCEIRA"),"TERCEIRA",IF(UPPER(J2626)="GPA","GPA",J2626)),IF(LEFT(D2626,1)="T","TERCEIRA","GPA"))</f>
        <v>GPA</v>
      </c>
    </row>
    <row r="2627" spans="1:11" ht="15" customHeight="1">
      <c r="A2627">
        <v>8</v>
      </c>
      <c r="B2627">
        <v>1942</v>
      </c>
      <c r="C2627" t="s">
        <v>1994</v>
      </c>
      <c r="D2627" t="s">
        <v>2163</v>
      </c>
      <c r="E2627" t="s">
        <v>2164</v>
      </c>
      <c r="F2627">
        <v>1422</v>
      </c>
      <c r="G2627">
        <v>23.5</v>
      </c>
      <c r="H2627">
        <v>61</v>
      </c>
      <c r="I2627">
        <v>80</v>
      </c>
      <c r="J2627" t="s">
        <v>128</v>
      </c>
      <c r="K2627" s="40" t="str">
        <f t="shared" si="41"/>
        <v>GPA</v>
      </c>
    </row>
    <row r="2628" spans="1:11" ht="15" customHeight="1">
      <c r="A2628">
        <v>8</v>
      </c>
      <c r="B2628">
        <v>1942</v>
      </c>
      <c r="C2628" t="s">
        <v>19</v>
      </c>
      <c r="D2628" t="s">
        <v>1720</v>
      </c>
      <c r="E2628" t="s">
        <v>1721</v>
      </c>
      <c r="F2628">
        <v>48</v>
      </c>
      <c r="G2628">
        <v>0.15</v>
      </c>
      <c r="H2628">
        <v>320</v>
      </c>
      <c r="I2628">
        <v>22</v>
      </c>
      <c r="J2628" t="s">
        <v>128</v>
      </c>
      <c r="K2628" s="40" t="str">
        <f t="shared" si="41"/>
        <v>GPA</v>
      </c>
    </row>
    <row r="2629" spans="1:11" ht="15" customHeight="1">
      <c r="A2629">
        <v>8</v>
      </c>
      <c r="B2629">
        <v>1942</v>
      </c>
      <c r="C2629" t="s">
        <v>1994</v>
      </c>
      <c r="D2629" t="s">
        <v>1720</v>
      </c>
      <c r="E2629" t="s">
        <v>1721</v>
      </c>
      <c r="F2629">
        <v>11092</v>
      </c>
      <c r="G2629">
        <v>143.03</v>
      </c>
      <c r="H2629">
        <v>78</v>
      </c>
      <c r="I2629">
        <v>80</v>
      </c>
      <c r="J2629" t="s">
        <v>128</v>
      </c>
      <c r="K2629" s="40" t="str">
        <f t="shared" si="41"/>
        <v>GPA</v>
      </c>
    </row>
    <row r="2630" spans="1:11" ht="15" customHeight="1">
      <c r="A2630">
        <v>8</v>
      </c>
      <c r="B2630">
        <v>1942</v>
      </c>
      <c r="C2630" t="s">
        <v>1994</v>
      </c>
      <c r="D2630" t="s">
        <v>2165</v>
      </c>
      <c r="E2630" t="s">
        <v>2166</v>
      </c>
      <c r="F2630">
        <v>10358</v>
      </c>
      <c r="G2630">
        <v>97.97</v>
      </c>
      <c r="H2630">
        <v>106</v>
      </c>
      <c r="I2630">
        <v>80</v>
      </c>
      <c r="J2630" t="s">
        <v>128</v>
      </c>
      <c r="K2630" s="40" t="str">
        <f t="shared" si="41"/>
        <v>GPA</v>
      </c>
    </row>
    <row r="2631" spans="1:11" ht="15" customHeight="1">
      <c r="A2631">
        <v>8</v>
      </c>
      <c r="B2631">
        <v>1942</v>
      </c>
      <c r="C2631" t="s">
        <v>1994</v>
      </c>
      <c r="D2631" t="s">
        <v>2167</v>
      </c>
      <c r="E2631" t="s">
        <v>2168</v>
      </c>
      <c r="F2631">
        <v>4809</v>
      </c>
      <c r="G2631">
        <v>53.73</v>
      </c>
      <c r="H2631">
        <v>90</v>
      </c>
      <c r="I2631">
        <v>80</v>
      </c>
      <c r="J2631" t="s">
        <v>128</v>
      </c>
      <c r="K2631" s="40" t="str">
        <f t="shared" si="41"/>
        <v>GPA</v>
      </c>
    </row>
    <row r="2632" spans="1:11" ht="15" customHeight="1">
      <c r="A2632">
        <v>8</v>
      </c>
      <c r="B2632">
        <v>1942</v>
      </c>
      <c r="C2632" t="s">
        <v>20</v>
      </c>
      <c r="D2632" t="s">
        <v>549</v>
      </c>
      <c r="E2632" t="s">
        <v>550</v>
      </c>
      <c r="F2632">
        <v>2698</v>
      </c>
      <c r="G2632">
        <v>163.28</v>
      </c>
      <c r="H2632">
        <v>17</v>
      </c>
      <c r="I2632">
        <v>17</v>
      </c>
      <c r="J2632" t="s">
        <v>128</v>
      </c>
      <c r="K2632" s="40" t="str">
        <f t="shared" si="41"/>
        <v>GPA</v>
      </c>
    </row>
    <row r="2633" spans="1:11" ht="15" customHeight="1">
      <c r="A2633">
        <v>8</v>
      </c>
      <c r="B2633">
        <v>1942</v>
      </c>
      <c r="C2633" t="s">
        <v>1994</v>
      </c>
      <c r="D2633" t="s">
        <v>2169</v>
      </c>
      <c r="E2633" t="s">
        <v>2170</v>
      </c>
      <c r="F2633">
        <v>247</v>
      </c>
      <c r="G2633">
        <v>3.14</v>
      </c>
      <c r="H2633">
        <v>79</v>
      </c>
      <c r="I2633">
        <v>80</v>
      </c>
      <c r="J2633" t="s">
        <v>128</v>
      </c>
      <c r="K2633" s="40" t="str">
        <f t="shared" si="41"/>
        <v>GPA</v>
      </c>
    </row>
    <row r="2634" spans="1:11" ht="15" customHeight="1">
      <c r="A2634">
        <v>8</v>
      </c>
      <c r="B2634">
        <v>1942</v>
      </c>
      <c r="C2634" t="s">
        <v>1994</v>
      </c>
      <c r="D2634" t="s">
        <v>2171</v>
      </c>
      <c r="E2634" t="s">
        <v>2172</v>
      </c>
      <c r="F2634">
        <v>7364</v>
      </c>
      <c r="G2634">
        <v>93.74</v>
      </c>
      <c r="H2634">
        <v>79</v>
      </c>
      <c r="I2634">
        <v>80</v>
      </c>
      <c r="J2634" t="s">
        <v>128</v>
      </c>
      <c r="K2634" s="40" t="str">
        <f t="shared" si="41"/>
        <v>GPA</v>
      </c>
    </row>
    <row r="2635" spans="1:11" ht="15" customHeight="1">
      <c r="A2635">
        <v>8</v>
      </c>
      <c r="B2635">
        <v>1942</v>
      </c>
      <c r="C2635" t="s">
        <v>1994</v>
      </c>
      <c r="D2635" t="s">
        <v>503</v>
      </c>
      <c r="E2635" t="s">
        <v>504</v>
      </c>
      <c r="F2635">
        <v>2339</v>
      </c>
      <c r="G2635">
        <v>41.25</v>
      </c>
      <c r="H2635">
        <v>57</v>
      </c>
      <c r="I2635">
        <v>80</v>
      </c>
      <c r="J2635" t="s">
        <v>128</v>
      </c>
      <c r="K2635" s="40" t="str">
        <f t="shared" si="41"/>
        <v>GPA</v>
      </c>
    </row>
    <row r="2636" spans="1:11" ht="15" customHeight="1">
      <c r="A2636">
        <v>8</v>
      </c>
      <c r="B2636">
        <v>1942</v>
      </c>
      <c r="C2636" t="s">
        <v>21</v>
      </c>
      <c r="D2636" t="s">
        <v>1722</v>
      </c>
      <c r="E2636" t="s">
        <v>1723</v>
      </c>
      <c r="F2636">
        <v>355</v>
      </c>
      <c r="G2636">
        <v>18.239999999999998</v>
      </c>
      <c r="H2636">
        <v>19</v>
      </c>
      <c r="I2636">
        <v>16</v>
      </c>
      <c r="J2636" t="s">
        <v>128</v>
      </c>
      <c r="K2636" s="40" t="str">
        <f t="shared" si="41"/>
        <v>GPA</v>
      </c>
    </row>
    <row r="2637" spans="1:11" ht="15" customHeight="1">
      <c r="A2637">
        <v>8</v>
      </c>
      <c r="B2637">
        <v>1942</v>
      </c>
      <c r="C2637" t="s">
        <v>1994</v>
      </c>
      <c r="D2637" t="s">
        <v>1722</v>
      </c>
      <c r="E2637" t="s">
        <v>1723</v>
      </c>
      <c r="F2637">
        <v>789</v>
      </c>
      <c r="G2637">
        <v>9.9600000000000009</v>
      </c>
      <c r="H2637">
        <v>79</v>
      </c>
      <c r="I2637">
        <v>80</v>
      </c>
      <c r="J2637" t="s">
        <v>128</v>
      </c>
      <c r="K2637" s="40" t="str">
        <f t="shared" si="41"/>
        <v>GPA</v>
      </c>
    </row>
    <row r="2638" spans="1:11" ht="15" customHeight="1">
      <c r="A2638">
        <v>8</v>
      </c>
      <c r="B2638">
        <v>1942</v>
      </c>
      <c r="C2638" t="s">
        <v>21</v>
      </c>
      <c r="D2638" t="s">
        <v>553</v>
      </c>
      <c r="E2638" t="s">
        <v>554</v>
      </c>
      <c r="F2638">
        <v>13</v>
      </c>
      <c r="G2638">
        <v>4.51</v>
      </c>
      <c r="H2638">
        <v>3</v>
      </c>
      <c r="I2638">
        <v>16</v>
      </c>
      <c r="J2638" t="s">
        <v>128</v>
      </c>
      <c r="K2638" s="40" t="str">
        <f t="shared" si="41"/>
        <v>GPA</v>
      </c>
    </row>
    <row r="2639" spans="1:11" ht="15" customHeight="1">
      <c r="A2639">
        <v>8</v>
      </c>
      <c r="B2639">
        <v>1942</v>
      </c>
      <c r="C2639" t="s">
        <v>20</v>
      </c>
      <c r="D2639" t="s">
        <v>553</v>
      </c>
      <c r="E2639" t="s">
        <v>554</v>
      </c>
      <c r="F2639">
        <v>43</v>
      </c>
      <c r="G2639">
        <v>4.1100000000000003</v>
      </c>
      <c r="H2639">
        <v>10</v>
      </c>
      <c r="I2639">
        <v>17</v>
      </c>
      <c r="J2639" t="s">
        <v>128</v>
      </c>
      <c r="K2639" s="40" t="str">
        <f t="shared" si="41"/>
        <v>GPA</v>
      </c>
    </row>
    <row r="2640" spans="1:11" ht="15" customHeight="1">
      <c r="A2640">
        <v>8</v>
      </c>
      <c r="B2640">
        <v>1942</v>
      </c>
      <c r="C2640" t="s">
        <v>19</v>
      </c>
      <c r="D2640" t="s">
        <v>477</v>
      </c>
      <c r="E2640" t="s">
        <v>478</v>
      </c>
      <c r="F2640">
        <v>1166</v>
      </c>
      <c r="G2640">
        <v>34.03</v>
      </c>
      <c r="H2640">
        <v>34</v>
      </c>
      <c r="I2640">
        <v>22</v>
      </c>
      <c r="J2640" t="s">
        <v>128</v>
      </c>
      <c r="K2640" s="40" t="str">
        <f t="shared" si="41"/>
        <v>GPA</v>
      </c>
    </row>
    <row r="2641" spans="1:11" ht="15" customHeight="1">
      <c r="A2641">
        <v>8</v>
      </c>
      <c r="B2641">
        <v>1942</v>
      </c>
      <c r="C2641" t="s">
        <v>1994</v>
      </c>
      <c r="D2641" t="s">
        <v>477</v>
      </c>
      <c r="E2641" t="s">
        <v>478</v>
      </c>
      <c r="F2641">
        <v>664</v>
      </c>
      <c r="G2641">
        <v>10.09</v>
      </c>
      <c r="H2641">
        <v>66</v>
      </c>
      <c r="I2641">
        <v>80</v>
      </c>
      <c r="J2641" t="s">
        <v>128</v>
      </c>
      <c r="K2641" s="40" t="str">
        <f t="shared" si="41"/>
        <v>GPA</v>
      </c>
    </row>
    <row r="2642" spans="1:11" ht="15" customHeight="1">
      <c r="A2642">
        <v>8</v>
      </c>
      <c r="B2642">
        <v>1942</v>
      </c>
      <c r="C2642" t="s">
        <v>19</v>
      </c>
      <c r="D2642" t="s">
        <v>555</v>
      </c>
      <c r="E2642" t="s">
        <v>556</v>
      </c>
      <c r="F2642">
        <v>146</v>
      </c>
      <c r="G2642">
        <v>8.4499999999999993</v>
      </c>
      <c r="H2642">
        <v>17</v>
      </c>
      <c r="I2642">
        <v>22</v>
      </c>
      <c r="J2642" t="s">
        <v>128</v>
      </c>
      <c r="K2642" s="40" t="str">
        <f t="shared" si="41"/>
        <v>GPA</v>
      </c>
    </row>
    <row r="2643" spans="1:11" ht="15" customHeight="1">
      <c r="A2643">
        <v>8</v>
      </c>
      <c r="B2643">
        <v>1942</v>
      </c>
      <c r="C2643" t="s">
        <v>1994</v>
      </c>
      <c r="D2643" t="s">
        <v>555</v>
      </c>
      <c r="E2643" t="s">
        <v>556</v>
      </c>
      <c r="F2643">
        <v>3686</v>
      </c>
      <c r="G2643">
        <v>47.9</v>
      </c>
      <c r="H2643">
        <v>77</v>
      </c>
      <c r="I2643">
        <v>80</v>
      </c>
      <c r="J2643" t="s">
        <v>128</v>
      </c>
      <c r="K2643" s="40" t="str">
        <f t="shared" si="41"/>
        <v>GPA</v>
      </c>
    </row>
    <row r="2644" spans="1:11" ht="15" customHeight="1">
      <c r="A2644">
        <v>8</v>
      </c>
      <c r="B2644">
        <v>1942</v>
      </c>
      <c r="C2644" t="s">
        <v>1994</v>
      </c>
      <c r="D2644" t="s">
        <v>4225</v>
      </c>
      <c r="E2644" t="s">
        <v>4226</v>
      </c>
      <c r="F2644">
        <v>5105</v>
      </c>
      <c r="G2644">
        <v>62.96</v>
      </c>
      <c r="H2644">
        <v>81</v>
      </c>
      <c r="I2644">
        <v>80</v>
      </c>
      <c r="J2644" t="s">
        <v>128</v>
      </c>
      <c r="K2644" s="40" t="str">
        <f t="shared" si="41"/>
        <v>GPA</v>
      </c>
    </row>
    <row r="2645" spans="1:11" ht="15" customHeight="1">
      <c r="A2645">
        <v>8</v>
      </c>
      <c r="B2645">
        <v>1942</v>
      </c>
      <c r="C2645" t="s">
        <v>21</v>
      </c>
      <c r="D2645" t="s">
        <v>557</v>
      </c>
      <c r="E2645" t="s">
        <v>558</v>
      </c>
      <c r="F2645">
        <v>2687</v>
      </c>
      <c r="G2645">
        <v>89.87</v>
      </c>
      <c r="H2645">
        <v>30</v>
      </c>
      <c r="I2645">
        <v>16</v>
      </c>
      <c r="J2645" t="s">
        <v>128</v>
      </c>
      <c r="K2645" s="40" t="str">
        <f t="shared" si="41"/>
        <v>GPA</v>
      </c>
    </row>
    <row r="2646" spans="1:11" ht="15" customHeight="1">
      <c r="A2646">
        <v>8</v>
      </c>
      <c r="B2646">
        <v>1942</v>
      </c>
      <c r="C2646" t="s">
        <v>1994</v>
      </c>
      <c r="D2646" t="s">
        <v>557</v>
      </c>
      <c r="E2646" t="s">
        <v>558</v>
      </c>
      <c r="F2646">
        <v>677</v>
      </c>
      <c r="G2646">
        <v>5.51</v>
      </c>
      <c r="H2646">
        <v>123</v>
      </c>
      <c r="I2646">
        <v>80</v>
      </c>
      <c r="J2646" t="s">
        <v>128</v>
      </c>
      <c r="K2646" s="40" t="str">
        <f t="shared" si="41"/>
        <v>GPA</v>
      </c>
    </row>
    <row r="2647" spans="1:11" ht="15" customHeight="1">
      <c r="A2647">
        <v>8</v>
      </c>
      <c r="B2647">
        <v>1942</v>
      </c>
      <c r="C2647" t="s">
        <v>1994</v>
      </c>
      <c r="D2647" t="s">
        <v>2177</v>
      </c>
      <c r="E2647" t="s">
        <v>2178</v>
      </c>
      <c r="F2647">
        <v>8049</v>
      </c>
      <c r="G2647">
        <v>123.9</v>
      </c>
      <c r="H2647">
        <v>65</v>
      </c>
      <c r="I2647">
        <v>80</v>
      </c>
      <c r="J2647" t="s">
        <v>128</v>
      </c>
      <c r="K2647" s="40" t="str">
        <f t="shared" si="41"/>
        <v>GPA</v>
      </c>
    </row>
    <row r="2648" spans="1:11" ht="15" customHeight="1">
      <c r="A2648">
        <v>8</v>
      </c>
      <c r="B2648">
        <v>1942</v>
      </c>
      <c r="C2648" t="s">
        <v>1994</v>
      </c>
      <c r="D2648" t="s">
        <v>2179</v>
      </c>
      <c r="E2648" t="s">
        <v>2180</v>
      </c>
      <c r="F2648">
        <v>12953</v>
      </c>
      <c r="G2648">
        <v>126.49</v>
      </c>
      <c r="H2648">
        <v>102</v>
      </c>
      <c r="I2648">
        <v>80</v>
      </c>
      <c r="J2648" t="s">
        <v>128</v>
      </c>
      <c r="K2648" s="40" t="str">
        <f t="shared" si="41"/>
        <v>GPA</v>
      </c>
    </row>
    <row r="2649" spans="1:11" ht="15" customHeight="1">
      <c r="A2649">
        <v>8</v>
      </c>
      <c r="B2649">
        <v>1942</v>
      </c>
      <c r="C2649" t="s">
        <v>22</v>
      </c>
      <c r="D2649" t="s">
        <v>559</v>
      </c>
      <c r="E2649" t="s">
        <v>560</v>
      </c>
      <c r="F2649">
        <v>2024</v>
      </c>
      <c r="G2649">
        <v>99.85</v>
      </c>
      <c r="H2649">
        <v>20</v>
      </c>
      <c r="I2649">
        <v>20</v>
      </c>
      <c r="J2649" t="s">
        <v>128</v>
      </c>
      <c r="K2649" s="40" t="str">
        <f t="shared" si="41"/>
        <v>GPA</v>
      </c>
    </row>
    <row r="2650" spans="1:11" ht="15" customHeight="1">
      <c r="A2650">
        <v>8</v>
      </c>
      <c r="B2650">
        <v>1942</v>
      </c>
      <c r="C2650" t="s">
        <v>1994</v>
      </c>
      <c r="D2650" t="s">
        <v>559</v>
      </c>
      <c r="E2650" t="s">
        <v>560</v>
      </c>
      <c r="F2650">
        <v>184</v>
      </c>
      <c r="G2650">
        <v>0.21</v>
      </c>
      <c r="H2650">
        <v>876</v>
      </c>
      <c r="I2650">
        <v>80</v>
      </c>
      <c r="J2650" t="s">
        <v>128</v>
      </c>
      <c r="K2650" s="40" t="str">
        <f t="shared" si="41"/>
        <v>GPA</v>
      </c>
    </row>
    <row r="2651" spans="1:11" ht="15" customHeight="1">
      <c r="A2651">
        <v>8</v>
      </c>
      <c r="B2651">
        <v>1942</v>
      </c>
      <c r="C2651" t="s">
        <v>1994</v>
      </c>
      <c r="D2651" t="s">
        <v>2181</v>
      </c>
      <c r="E2651" t="s">
        <v>2182</v>
      </c>
      <c r="F2651">
        <v>5802</v>
      </c>
      <c r="G2651">
        <v>82.85</v>
      </c>
      <c r="H2651">
        <v>70</v>
      </c>
      <c r="I2651">
        <v>80</v>
      </c>
      <c r="J2651" t="s">
        <v>128</v>
      </c>
      <c r="K2651" s="40" t="str">
        <f t="shared" si="41"/>
        <v>GPA</v>
      </c>
    </row>
    <row r="2652" spans="1:11" ht="15" customHeight="1">
      <c r="A2652">
        <v>8</v>
      </c>
      <c r="B2652">
        <v>1942</v>
      </c>
      <c r="C2652" t="s">
        <v>1994</v>
      </c>
      <c r="D2652" t="s">
        <v>2183</v>
      </c>
      <c r="E2652" t="s">
        <v>2184</v>
      </c>
      <c r="F2652">
        <v>4358</v>
      </c>
      <c r="G2652">
        <v>69.36</v>
      </c>
      <c r="H2652">
        <v>63</v>
      </c>
      <c r="I2652">
        <v>80</v>
      </c>
      <c r="J2652" t="s">
        <v>128</v>
      </c>
      <c r="K2652" s="40" t="str">
        <f t="shared" si="41"/>
        <v>GPA</v>
      </c>
    </row>
    <row r="2653" spans="1:11" ht="15" customHeight="1">
      <c r="A2653">
        <v>8</v>
      </c>
      <c r="B2653">
        <v>1942</v>
      </c>
      <c r="C2653" t="s">
        <v>19</v>
      </c>
      <c r="D2653" t="s">
        <v>463</v>
      </c>
      <c r="E2653" t="s">
        <v>464</v>
      </c>
      <c r="F2653">
        <v>225</v>
      </c>
      <c r="G2653">
        <v>13</v>
      </c>
      <c r="H2653">
        <v>17</v>
      </c>
      <c r="I2653">
        <v>22</v>
      </c>
      <c r="J2653" t="s">
        <v>128</v>
      </c>
      <c r="K2653" s="40" t="str">
        <f t="shared" si="41"/>
        <v>GPA</v>
      </c>
    </row>
    <row r="2654" spans="1:11" ht="15" customHeight="1">
      <c r="A2654">
        <v>8</v>
      </c>
      <c r="B2654">
        <v>1942</v>
      </c>
      <c r="C2654" t="s">
        <v>1994</v>
      </c>
      <c r="D2654" t="s">
        <v>463</v>
      </c>
      <c r="E2654" t="s">
        <v>464</v>
      </c>
      <c r="F2654">
        <v>572</v>
      </c>
      <c r="G2654">
        <v>22.69</v>
      </c>
      <c r="H2654">
        <v>25</v>
      </c>
      <c r="I2654">
        <v>80</v>
      </c>
      <c r="J2654" t="s">
        <v>128</v>
      </c>
      <c r="K2654" s="40" t="str">
        <f t="shared" si="41"/>
        <v>GPA</v>
      </c>
    </row>
    <row r="2655" spans="1:11" ht="15" customHeight="1">
      <c r="A2655">
        <v>8</v>
      </c>
      <c r="B2655">
        <v>1942</v>
      </c>
      <c r="C2655" t="s">
        <v>1994</v>
      </c>
      <c r="D2655" t="s">
        <v>2185</v>
      </c>
      <c r="E2655" t="s">
        <v>2186</v>
      </c>
      <c r="F2655">
        <v>864</v>
      </c>
      <c r="G2655">
        <v>11.94</v>
      </c>
      <c r="H2655">
        <v>72</v>
      </c>
      <c r="I2655">
        <v>80</v>
      </c>
      <c r="J2655" t="s">
        <v>128</v>
      </c>
      <c r="K2655" s="40" t="str">
        <f t="shared" si="41"/>
        <v>GPA</v>
      </c>
    </row>
    <row r="2656" spans="1:11" ht="15" customHeight="1">
      <c r="A2656">
        <v>8</v>
      </c>
      <c r="B2656">
        <v>1942</v>
      </c>
      <c r="C2656" t="s">
        <v>1994</v>
      </c>
      <c r="D2656" t="s">
        <v>2187</v>
      </c>
      <c r="E2656" t="s">
        <v>2188</v>
      </c>
      <c r="F2656">
        <v>8598</v>
      </c>
      <c r="G2656">
        <v>92.29</v>
      </c>
      <c r="H2656">
        <v>93</v>
      </c>
      <c r="I2656">
        <v>80</v>
      </c>
      <c r="J2656" t="s">
        <v>128</v>
      </c>
      <c r="K2656" s="40" t="str">
        <f t="shared" si="41"/>
        <v>GPA</v>
      </c>
    </row>
    <row r="2657" spans="1:11" ht="15" customHeight="1">
      <c r="A2657">
        <v>8</v>
      </c>
      <c r="B2657">
        <v>1942</v>
      </c>
      <c r="C2657" t="s">
        <v>1994</v>
      </c>
      <c r="D2657" t="s">
        <v>2189</v>
      </c>
      <c r="E2657" t="s">
        <v>2190</v>
      </c>
      <c r="F2657">
        <v>8227</v>
      </c>
      <c r="G2657">
        <v>116.97</v>
      </c>
      <c r="H2657">
        <v>70</v>
      </c>
      <c r="I2657">
        <v>80</v>
      </c>
      <c r="J2657" t="s">
        <v>128</v>
      </c>
      <c r="K2657" s="40" t="str">
        <f t="shared" si="41"/>
        <v>GPA</v>
      </c>
    </row>
    <row r="2658" spans="1:11" ht="15" customHeight="1">
      <c r="A2658">
        <v>8</v>
      </c>
      <c r="B2658">
        <v>1942</v>
      </c>
      <c r="C2658" t="s">
        <v>1994</v>
      </c>
      <c r="D2658" t="s">
        <v>2191</v>
      </c>
      <c r="E2658" t="s">
        <v>2192</v>
      </c>
      <c r="F2658">
        <v>9849</v>
      </c>
      <c r="G2658">
        <v>94.85</v>
      </c>
      <c r="H2658">
        <v>104</v>
      </c>
      <c r="I2658">
        <v>80</v>
      </c>
      <c r="J2658" t="s">
        <v>128</v>
      </c>
      <c r="K2658" s="40" t="str">
        <f t="shared" si="41"/>
        <v>GPA</v>
      </c>
    </row>
    <row r="2659" spans="1:11" ht="15" customHeight="1">
      <c r="A2659">
        <v>8</v>
      </c>
      <c r="B2659">
        <v>1942</v>
      </c>
      <c r="C2659" t="s">
        <v>1994</v>
      </c>
      <c r="D2659" t="s">
        <v>2195</v>
      </c>
      <c r="E2659" t="s">
        <v>2196</v>
      </c>
      <c r="F2659">
        <v>5372</v>
      </c>
      <c r="G2659">
        <v>70.7</v>
      </c>
      <c r="H2659">
        <v>76</v>
      </c>
      <c r="I2659">
        <v>80</v>
      </c>
      <c r="J2659" t="s">
        <v>128</v>
      </c>
      <c r="K2659" s="40" t="str">
        <f t="shared" si="41"/>
        <v>GPA</v>
      </c>
    </row>
    <row r="2660" spans="1:11" ht="15" customHeight="1">
      <c r="A2660">
        <v>8</v>
      </c>
      <c r="B2660">
        <v>1942</v>
      </c>
      <c r="C2660" t="s">
        <v>1994</v>
      </c>
      <c r="D2660" t="s">
        <v>2197</v>
      </c>
      <c r="E2660" t="s">
        <v>2198</v>
      </c>
      <c r="F2660">
        <v>10890</v>
      </c>
      <c r="G2660">
        <v>78.56</v>
      </c>
      <c r="H2660">
        <v>139</v>
      </c>
      <c r="I2660">
        <v>80</v>
      </c>
      <c r="J2660" t="s">
        <v>128</v>
      </c>
      <c r="K2660" s="40" t="str">
        <f t="shared" si="41"/>
        <v>GPA</v>
      </c>
    </row>
    <row r="2661" spans="1:11" ht="15" customHeight="1">
      <c r="A2661">
        <v>8</v>
      </c>
      <c r="B2661">
        <v>1942</v>
      </c>
      <c r="C2661" t="s">
        <v>1994</v>
      </c>
      <c r="D2661" t="s">
        <v>2199</v>
      </c>
      <c r="E2661" t="s">
        <v>2200</v>
      </c>
      <c r="F2661">
        <v>10213</v>
      </c>
      <c r="G2661">
        <v>103.98</v>
      </c>
      <c r="H2661">
        <v>98</v>
      </c>
      <c r="I2661">
        <v>80</v>
      </c>
      <c r="J2661" t="s">
        <v>128</v>
      </c>
      <c r="K2661" s="40" t="str">
        <f t="shared" si="41"/>
        <v>GPA</v>
      </c>
    </row>
    <row r="2662" spans="1:11" ht="15" customHeight="1">
      <c r="A2662">
        <v>8</v>
      </c>
      <c r="B2662">
        <v>1942</v>
      </c>
      <c r="C2662" t="s">
        <v>1994</v>
      </c>
      <c r="D2662" t="s">
        <v>2201</v>
      </c>
      <c r="E2662" t="s">
        <v>2202</v>
      </c>
      <c r="F2662">
        <v>13082</v>
      </c>
      <c r="G2662">
        <v>111.25</v>
      </c>
      <c r="H2662">
        <v>118</v>
      </c>
      <c r="I2662">
        <v>80</v>
      </c>
      <c r="J2662" t="s">
        <v>128</v>
      </c>
      <c r="K2662" s="40" t="str">
        <f t="shared" si="41"/>
        <v>GPA</v>
      </c>
    </row>
    <row r="2663" spans="1:11" ht="15" customHeight="1">
      <c r="A2663">
        <v>8</v>
      </c>
      <c r="B2663">
        <v>1942</v>
      </c>
      <c r="C2663" t="s">
        <v>1994</v>
      </c>
      <c r="D2663" t="s">
        <v>2203</v>
      </c>
      <c r="E2663" t="s">
        <v>2204</v>
      </c>
      <c r="F2663">
        <v>11366</v>
      </c>
      <c r="G2663">
        <v>124.89</v>
      </c>
      <c r="H2663">
        <v>91</v>
      </c>
      <c r="I2663">
        <v>80</v>
      </c>
      <c r="J2663" t="s">
        <v>128</v>
      </c>
      <c r="K2663" s="40" t="str">
        <f t="shared" si="41"/>
        <v>GPA</v>
      </c>
    </row>
    <row r="2664" spans="1:11" ht="15" customHeight="1">
      <c r="A2664">
        <v>8</v>
      </c>
      <c r="B2664">
        <v>1942</v>
      </c>
      <c r="C2664" t="s">
        <v>1994</v>
      </c>
      <c r="D2664" t="s">
        <v>2205</v>
      </c>
      <c r="E2664" t="s">
        <v>2206</v>
      </c>
      <c r="F2664">
        <v>1513</v>
      </c>
      <c r="G2664">
        <v>19.79</v>
      </c>
      <c r="H2664">
        <v>76</v>
      </c>
      <c r="I2664">
        <v>80</v>
      </c>
      <c r="J2664" t="s">
        <v>128</v>
      </c>
      <c r="K2664" s="40" t="str">
        <f t="shared" si="41"/>
        <v>GPA</v>
      </c>
    </row>
    <row r="2665" spans="1:11" ht="15" customHeight="1">
      <c r="A2665">
        <v>8</v>
      </c>
      <c r="B2665">
        <v>1942</v>
      </c>
      <c r="C2665" t="s">
        <v>1994</v>
      </c>
      <c r="D2665" t="s">
        <v>2207</v>
      </c>
      <c r="E2665" t="s">
        <v>2208</v>
      </c>
      <c r="F2665">
        <v>11682</v>
      </c>
      <c r="G2665">
        <v>95.44</v>
      </c>
      <c r="H2665">
        <v>122</v>
      </c>
      <c r="I2665">
        <v>80</v>
      </c>
      <c r="J2665" t="s">
        <v>128</v>
      </c>
      <c r="K2665" s="40" t="str">
        <f t="shared" si="41"/>
        <v>GPA</v>
      </c>
    </row>
    <row r="2666" spans="1:11" ht="15" customHeight="1">
      <c r="A2666">
        <v>8</v>
      </c>
      <c r="B2666">
        <v>1942</v>
      </c>
      <c r="C2666" t="s">
        <v>1994</v>
      </c>
      <c r="D2666" t="s">
        <v>2209</v>
      </c>
      <c r="E2666" t="s">
        <v>2210</v>
      </c>
      <c r="F2666">
        <v>5634</v>
      </c>
      <c r="G2666">
        <v>92.5</v>
      </c>
      <c r="H2666">
        <v>61</v>
      </c>
      <c r="I2666">
        <v>80</v>
      </c>
      <c r="J2666" t="s">
        <v>128</v>
      </c>
      <c r="K2666" s="40" t="str">
        <f t="shared" si="41"/>
        <v>GPA</v>
      </c>
    </row>
    <row r="2667" spans="1:11" ht="15" customHeight="1">
      <c r="A2667">
        <v>8</v>
      </c>
      <c r="B2667">
        <v>1942</v>
      </c>
      <c r="C2667" t="s">
        <v>1994</v>
      </c>
      <c r="D2667" t="s">
        <v>2211</v>
      </c>
      <c r="E2667" t="s">
        <v>2212</v>
      </c>
      <c r="F2667">
        <v>9166</v>
      </c>
      <c r="G2667">
        <v>111.86</v>
      </c>
      <c r="H2667">
        <v>82</v>
      </c>
      <c r="I2667">
        <v>80</v>
      </c>
      <c r="J2667" t="s">
        <v>128</v>
      </c>
      <c r="K2667" s="40" t="str">
        <f t="shared" si="41"/>
        <v>GPA</v>
      </c>
    </row>
    <row r="2668" spans="1:11" ht="15" customHeight="1">
      <c r="A2668">
        <v>8</v>
      </c>
      <c r="B2668">
        <v>1942</v>
      </c>
      <c r="C2668" t="s">
        <v>1994</v>
      </c>
      <c r="D2668" t="s">
        <v>2213</v>
      </c>
      <c r="E2668" t="s">
        <v>2214</v>
      </c>
      <c r="F2668">
        <v>6774</v>
      </c>
      <c r="G2668">
        <v>100.47</v>
      </c>
      <c r="H2668">
        <v>67</v>
      </c>
      <c r="I2668">
        <v>80</v>
      </c>
      <c r="J2668" t="s">
        <v>128</v>
      </c>
      <c r="K2668" s="40" t="str">
        <f t="shared" si="41"/>
        <v>GPA</v>
      </c>
    </row>
    <row r="2669" spans="1:11" ht="15" customHeight="1">
      <c r="A2669">
        <v>8</v>
      </c>
      <c r="B2669">
        <v>1942</v>
      </c>
      <c r="C2669" t="s">
        <v>1994</v>
      </c>
      <c r="D2669" t="s">
        <v>2215</v>
      </c>
      <c r="E2669" t="s">
        <v>2216</v>
      </c>
      <c r="F2669">
        <v>11336</v>
      </c>
      <c r="G2669">
        <v>105.33</v>
      </c>
      <c r="H2669">
        <v>108</v>
      </c>
      <c r="I2669">
        <v>80</v>
      </c>
      <c r="J2669" t="s">
        <v>128</v>
      </c>
      <c r="K2669" s="40" t="str">
        <f t="shared" si="41"/>
        <v>GPA</v>
      </c>
    </row>
    <row r="2670" spans="1:11" ht="15" customHeight="1">
      <c r="A2670">
        <v>8</v>
      </c>
      <c r="B2670">
        <v>1942</v>
      </c>
      <c r="C2670" t="s">
        <v>1994</v>
      </c>
      <c r="D2670" t="s">
        <v>2217</v>
      </c>
      <c r="E2670" t="s">
        <v>2218</v>
      </c>
      <c r="F2670">
        <v>11077</v>
      </c>
      <c r="G2670">
        <v>121.52</v>
      </c>
      <c r="H2670">
        <v>91</v>
      </c>
      <c r="I2670">
        <v>80</v>
      </c>
      <c r="J2670" t="s">
        <v>128</v>
      </c>
      <c r="K2670" s="40" t="str">
        <f t="shared" si="41"/>
        <v>GPA</v>
      </c>
    </row>
    <row r="2671" spans="1:11" ht="15" customHeight="1">
      <c r="A2671">
        <v>8</v>
      </c>
      <c r="B2671">
        <v>1942</v>
      </c>
      <c r="C2671" t="s">
        <v>1994</v>
      </c>
      <c r="D2671" t="s">
        <v>2219</v>
      </c>
      <c r="E2671" t="s">
        <v>2220</v>
      </c>
      <c r="F2671">
        <v>11366</v>
      </c>
      <c r="G2671">
        <v>75.09</v>
      </c>
      <c r="H2671">
        <v>151</v>
      </c>
      <c r="I2671">
        <v>80</v>
      </c>
      <c r="J2671" t="s">
        <v>128</v>
      </c>
      <c r="K2671" s="40" t="str">
        <f t="shared" si="41"/>
        <v>GPA</v>
      </c>
    </row>
    <row r="2672" spans="1:11" ht="15" customHeight="1">
      <c r="A2672">
        <v>8</v>
      </c>
      <c r="B2672">
        <v>1942</v>
      </c>
      <c r="C2672" t="s">
        <v>1994</v>
      </c>
      <c r="D2672" t="s">
        <v>2221</v>
      </c>
      <c r="E2672" t="s">
        <v>2222</v>
      </c>
      <c r="F2672">
        <v>7270</v>
      </c>
      <c r="G2672">
        <v>113.07</v>
      </c>
      <c r="H2672">
        <v>64</v>
      </c>
      <c r="I2672">
        <v>80</v>
      </c>
      <c r="J2672" t="s">
        <v>128</v>
      </c>
      <c r="K2672" s="40" t="str">
        <f t="shared" si="41"/>
        <v>GPA</v>
      </c>
    </row>
    <row r="2673" spans="1:11" ht="15" customHeight="1">
      <c r="A2673">
        <v>8</v>
      </c>
      <c r="B2673">
        <v>1942</v>
      </c>
      <c r="C2673" t="s">
        <v>1994</v>
      </c>
      <c r="D2673" t="s">
        <v>2223</v>
      </c>
      <c r="E2673" t="s">
        <v>2224</v>
      </c>
      <c r="F2673">
        <v>12279</v>
      </c>
      <c r="G2673">
        <v>116.9</v>
      </c>
      <c r="H2673">
        <v>105</v>
      </c>
      <c r="I2673">
        <v>80</v>
      </c>
      <c r="J2673" t="s">
        <v>128</v>
      </c>
      <c r="K2673" s="40" t="str">
        <f t="shared" si="41"/>
        <v>GPA</v>
      </c>
    </row>
    <row r="2674" spans="1:11" ht="15" customHeight="1">
      <c r="A2674">
        <v>8</v>
      </c>
      <c r="B2674">
        <v>1942</v>
      </c>
      <c r="C2674" t="s">
        <v>1994</v>
      </c>
      <c r="D2674" t="s">
        <v>2227</v>
      </c>
      <c r="E2674" t="s">
        <v>2228</v>
      </c>
      <c r="F2674">
        <v>4606</v>
      </c>
      <c r="G2674">
        <v>84.95</v>
      </c>
      <c r="H2674">
        <v>54</v>
      </c>
      <c r="I2674">
        <v>80</v>
      </c>
      <c r="J2674" t="s">
        <v>128</v>
      </c>
      <c r="K2674" s="40" t="str">
        <f t="shared" si="41"/>
        <v>GPA</v>
      </c>
    </row>
    <row r="2675" spans="1:11" ht="15" customHeight="1">
      <c r="A2675">
        <v>8</v>
      </c>
      <c r="B2675">
        <v>1942</v>
      </c>
      <c r="C2675" t="s">
        <v>1994</v>
      </c>
      <c r="D2675" t="s">
        <v>2233</v>
      </c>
      <c r="E2675" t="s">
        <v>2234</v>
      </c>
      <c r="F2675">
        <v>1457</v>
      </c>
      <c r="G2675">
        <v>23.62</v>
      </c>
      <c r="H2675">
        <v>62</v>
      </c>
      <c r="I2675">
        <v>80</v>
      </c>
      <c r="J2675" t="s">
        <v>128</v>
      </c>
      <c r="K2675" s="40" t="str">
        <f t="shared" si="41"/>
        <v>GPA</v>
      </c>
    </row>
    <row r="2676" spans="1:11" ht="15" customHeight="1">
      <c r="A2676">
        <v>8</v>
      </c>
      <c r="B2676">
        <v>1942</v>
      </c>
      <c r="C2676" t="s">
        <v>1994</v>
      </c>
      <c r="D2676" t="s">
        <v>2235</v>
      </c>
      <c r="E2676" t="s">
        <v>2236</v>
      </c>
      <c r="F2676">
        <v>8679</v>
      </c>
      <c r="G2676">
        <v>114.9</v>
      </c>
      <c r="H2676">
        <v>76</v>
      </c>
      <c r="I2676">
        <v>80</v>
      </c>
      <c r="J2676" t="s">
        <v>128</v>
      </c>
      <c r="K2676" s="40" t="str">
        <f t="shared" si="41"/>
        <v>GPA</v>
      </c>
    </row>
    <row r="2677" spans="1:11" ht="15" customHeight="1">
      <c r="A2677">
        <v>8</v>
      </c>
      <c r="B2677">
        <v>1942</v>
      </c>
      <c r="C2677" t="s">
        <v>1994</v>
      </c>
      <c r="D2677" t="s">
        <v>2237</v>
      </c>
      <c r="E2677" t="s">
        <v>2238</v>
      </c>
      <c r="F2677">
        <v>1045</v>
      </c>
      <c r="G2677">
        <v>20.010000000000002</v>
      </c>
      <c r="H2677">
        <v>52</v>
      </c>
      <c r="I2677">
        <v>80</v>
      </c>
      <c r="J2677" t="s">
        <v>128</v>
      </c>
      <c r="K2677" s="40" t="str">
        <f t="shared" si="41"/>
        <v>GPA</v>
      </c>
    </row>
    <row r="2678" spans="1:11" ht="15" customHeight="1">
      <c r="A2678">
        <v>8</v>
      </c>
      <c r="B2678">
        <v>1942</v>
      </c>
      <c r="C2678" t="s">
        <v>1994</v>
      </c>
      <c r="D2678" t="s">
        <v>2241</v>
      </c>
      <c r="E2678" t="s">
        <v>2242</v>
      </c>
      <c r="F2678">
        <v>3298</v>
      </c>
      <c r="G2678">
        <v>55.4</v>
      </c>
      <c r="H2678">
        <v>60</v>
      </c>
      <c r="I2678">
        <v>80</v>
      </c>
      <c r="J2678" t="s">
        <v>128</v>
      </c>
      <c r="K2678" s="40" t="str">
        <f t="shared" si="41"/>
        <v>GPA</v>
      </c>
    </row>
    <row r="2679" spans="1:11" ht="15" customHeight="1">
      <c r="A2679">
        <v>8</v>
      </c>
      <c r="B2679">
        <v>1942</v>
      </c>
      <c r="C2679" t="s">
        <v>1994</v>
      </c>
      <c r="D2679" t="s">
        <v>2243</v>
      </c>
      <c r="E2679" t="s">
        <v>2244</v>
      </c>
      <c r="F2679">
        <v>8194</v>
      </c>
      <c r="G2679">
        <v>98.38</v>
      </c>
      <c r="H2679">
        <v>83</v>
      </c>
      <c r="I2679">
        <v>80</v>
      </c>
      <c r="J2679" t="s">
        <v>128</v>
      </c>
      <c r="K2679" s="40" t="str">
        <f t="shared" si="41"/>
        <v>GPA</v>
      </c>
    </row>
    <row r="2680" spans="1:11" ht="15" customHeight="1">
      <c r="A2680">
        <v>8</v>
      </c>
      <c r="B2680">
        <v>1942</v>
      </c>
      <c r="C2680" t="s">
        <v>1994</v>
      </c>
      <c r="D2680" t="s">
        <v>2245</v>
      </c>
      <c r="E2680" t="s">
        <v>2246</v>
      </c>
      <c r="F2680">
        <v>9012</v>
      </c>
      <c r="G2680">
        <v>108.4</v>
      </c>
      <c r="H2680">
        <v>83</v>
      </c>
      <c r="I2680">
        <v>80</v>
      </c>
      <c r="J2680" t="s">
        <v>128</v>
      </c>
      <c r="K2680" s="40" t="str">
        <f t="shared" si="41"/>
        <v>GPA</v>
      </c>
    </row>
    <row r="2681" spans="1:11" ht="15" customHeight="1">
      <c r="A2681">
        <v>8</v>
      </c>
      <c r="B2681">
        <v>1942</v>
      </c>
      <c r="C2681" t="s">
        <v>1994</v>
      </c>
      <c r="D2681" t="s">
        <v>2247</v>
      </c>
      <c r="E2681" t="s">
        <v>2248</v>
      </c>
      <c r="F2681">
        <v>5149</v>
      </c>
      <c r="G2681">
        <v>95.18</v>
      </c>
      <c r="H2681">
        <v>54</v>
      </c>
      <c r="I2681">
        <v>80</v>
      </c>
      <c r="J2681" t="s">
        <v>128</v>
      </c>
      <c r="K2681" s="40" t="str">
        <f t="shared" si="41"/>
        <v>GPA</v>
      </c>
    </row>
    <row r="2682" spans="1:11" ht="15" customHeight="1">
      <c r="A2682">
        <v>8</v>
      </c>
      <c r="B2682">
        <v>1942</v>
      </c>
      <c r="C2682" t="s">
        <v>1994</v>
      </c>
      <c r="D2682" t="s">
        <v>2251</v>
      </c>
      <c r="E2682" t="s">
        <v>2252</v>
      </c>
      <c r="F2682">
        <v>1370</v>
      </c>
      <c r="G2682">
        <v>28.88</v>
      </c>
      <c r="H2682">
        <v>47</v>
      </c>
      <c r="I2682">
        <v>80</v>
      </c>
      <c r="J2682" t="s">
        <v>128</v>
      </c>
      <c r="K2682" s="40" t="str">
        <f t="shared" si="41"/>
        <v>GPA</v>
      </c>
    </row>
    <row r="2683" spans="1:11" ht="15" customHeight="1">
      <c r="A2683">
        <v>8</v>
      </c>
      <c r="B2683">
        <v>1942</v>
      </c>
      <c r="C2683" t="s">
        <v>1994</v>
      </c>
      <c r="D2683" t="s">
        <v>2253</v>
      </c>
      <c r="E2683" t="s">
        <v>2254</v>
      </c>
      <c r="F2683">
        <v>7488</v>
      </c>
      <c r="G2683">
        <v>86.97</v>
      </c>
      <c r="H2683">
        <v>86</v>
      </c>
      <c r="I2683">
        <v>80</v>
      </c>
      <c r="J2683" t="s">
        <v>128</v>
      </c>
      <c r="K2683" s="40" t="str">
        <f t="shared" si="41"/>
        <v>GPA</v>
      </c>
    </row>
    <row r="2684" spans="1:11" ht="15" customHeight="1">
      <c r="A2684">
        <v>8</v>
      </c>
      <c r="B2684">
        <v>1942</v>
      </c>
      <c r="C2684" t="s">
        <v>19</v>
      </c>
      <c r="D2684" t="s">
        <v>1724</v>
      </c>
      <c r="E2684" t="s">
        <v>1725</v>
      </c>
      <c r="F2684">
        <v>331</v>
      </c>
      <c r="G2684">
        <v>12.23</v>
      </c>
      <c r="H2684">
        <v>27</v>
      </c>
      <c r="I2684">
        <v>22</v>
      </c>
      <c r="J2684" t="s">
        <v>128</v>
      </c>
      <c r="K2684" s="40" t="str">
        <f t="shared" si="41"/>
        <v>GPA</v>
      </c>
    </row>
    <row r="2685" spans="1:11" ht="15" customHeight="1">
      <c r="A2685">
        <v>8</v>
      </c>
      <c r="B2685">
        <v>1942</v>
      </c>
      <c r="C2685" t="s">
        <v>1994</v>
      </c>
      <c r="D2685" t="s">
        <v>1724</v>
      </c>
      <c r="E2685" t="s">
        <v>1725</v>
      </c>
      <c r="F2685">
        <v>3022</v>
      </c>
      <c r="G2685">
        <v>40.24</v>
      </c>
      <c r="H2685">
        <v>75</v>
      </c>
      <c r="I2685">
        <v>80</v>
      </c>
      <c r="J2685" t="s">
        <v>128</v>
      </c>
      <c r="K2685" s="40" t="str">
        <f t="shared" si="41"/>
        <v>GPA</v>
      </c>
    </row>
    <row r="2686" spans="1:11" ht="15" customHeight="1">
      <c r="A2686">
        <v>8</v>
      </c>
      <c r="B2686">
        <v>1942</v>
      </c>
      <c r="C2686" t="s">
        <v>1994</v>
      </c>
      <c r="D2686" t="s">
        <v>2255</v>
      </c>
      <c r="E2686" t="s">
        <v>2256</v>
      </c>
      <c r="F2686">
        <v>5842</v>
      </c>
      <c r="G2686">
        <v>71.959999999999994</v>
      </c>
      <c r="H2686">
        <v>81</v>
      </c>
      <c r="I2686">
        <v>80</v>
      </c>
      <c r="J2686" t="s">
        <v>128</v>
      </c>
      <c r="K2686" s="40" t="str">
        <f t="shared" si="41"/>
        <v>GPA</v>
      </c>
    </row>
    <row r="2687" spans="1:11" ht="15" customHeight="1">
      <c r="A2687">
        <v>8</v>
      </c>
      <c r="B2687">
        <v>1942</v>
      </c>
      <c r="C2687" t="s">
        <v>1994</v>
      </c>
      <c r="D2687" t="s">
        <v>2259</v>
      </c>
      <c r="E2687" t="s">
        <v>2260</v>
      </c>
      <c r="F2687">
        <v>7189</v>
      </c>
      <c r="G2687">
        <v>91.83</v>
      </c>
      <c r="H2687">
        <v>78</v>
      </c>
      <c r="I2687">
        <v>80</v>
      </c>
      <c r="J2687" t="s">
        <v>128</v>
      </c>
      <c r="K2687" s="40" t="str">
        <f t="shared" si="41"/>
        <v>GPA</v>
      </c>
    </row>
    <row r="2688" spans="1:11" ht="15" customHeight="1">
      <c r="A2688">
        <v>8</v>
      </c>
      <c r="B2688">
        <v>1942</v>
      </c>
      <c r="C2688" t="s">
        <v>1994</v>
      </c>
      <c r="D2688" t="s">
        <v>2261</v>
      </c>
      <c r="E2688" t="s">
        <v>2262</v>
      </c>
      <c r="F2688">
        <v>10544</v>
      </c>
      <c r="G2688">
        <v>114.6</v>
      </c>
      <c r="H2688">
        <v>92</v>
      </c>
      <c r="I2688">
        <v>80</v>
      </c>
      <c r="J2688" t="s">
        <v>128</v>
      </c>
      <c r="K2688" s="40" t="str">
        <f t="shared" si="41"/>
        <v>GPA</v>
      </c>
    </row>
    <row r="2689" spans="1:11" ht="15" customHeight="1">
      <c r="A2689">
        <v>8</v>
      </c>
      <c r="B2689">
        <v>1942</v>
      </c>
      <c r="C2689" t="s">
        <v>1994</v>
      </c>
      <c r="D2689" t="s">
        <v>2265</v>
      </c>
      <c r="E2689" t="s">
        <v>2266</v>
      </c>
      <c r="F2689">
        <v>4809</v>
      </c>
      <c r="G2689">
        <v>83.4</v>
      </c>
      <c r="H2689">
        <v>58</v>
      </c>
      <c r="I2689">
        <v>80</v>
      </c>
      <c r="J2689" t="s">
        <v>128</v>
      </c>
      <c r="K2689" s="40" t="str">
        <f t="shared" si="41"/>
        <v>GPA</v>
      </c>
    </row>
    <row r="2690" spans="1:11" ht="15" customHeight="1">
      <c r="A2690">
        <v>8</v>
      </c>
      <c r="B2690">
        <v>1942</v>
      </c>
      <c r="C2690" t="s">
        <v>1994</v>
      </c>
      <c r="D2690" t="s">
        <v>2267</v>
      </c>
      <c r="E2690" t="s">
        <v>2268</v>
      </c>
      <c r="F2690">
        <v>1859</v>
      </c>
      <c r="G2690">
        <v>37.229999999999997</v>
      </c>
      <c r="H2690">
        <v>50</v>
      </c>
      <c r="I2690">
        <v>80</v>
      </c>
      <c r="J2690" t="s">
        <v>128</v>
      </c>
      <c r="K2690" s="40" t="str">
        <f t="shared" ref="K2690:K2753" si="42">IF(J2690&lt;&gt;"",IF(OR(UPPER(J2690)="TERCEIRO",UPPER(J2690)="TERCEIRA"),"TERCEIRA",IF(UPPER(J2690)="GPA","GPA",J2690)),IF(LEFT(D2690,1)="T","TERCEIRA","GPA"))</f>
        <v>GPA</v>
      </c>
    </row>
    <row r="2691" spans="1:11" ht="15" customHeight="1">
      <c r="A2691">
        <v>8</v>
      </c>
      <c r="B2691">
        <v>1942</v>
      </c>
      <c r="C2691" t="s">
        <v>1994</v>
      </c>
      <c r="D2691" t="s">
        <v>4227</v>
      </c>
      <c r="E2691" t="s">
        <v>4228</v>
      </c>
      <c r="F2691">
        <v>7352</v>
      </c>
      <c r="G2691">
        <v>80.819999999999993</v>
      </c>
      <c r="H2691">
        <v>91</v>
      </c>
      <c r="I2691">
        <v>80</v>
      </c>
      <c r="J2691" t="s">
        <v>128</v>
      </c>
      <c r="K2691" s="40" t="str">
        <f t="shared" si="42"/>
        <v>GPA</v>
      </c>
    </row>
    <row r="2692" spans="1:11" ht="15" customHeight="1">
      <c r="A2692">
        <v>8</v>
      </c>
      <c r="B2692">
        <v>1942</v>
      </c>
      <c r="C2692" t="s">
        <v>1994</v>
      </c>
      <c r="D2692" t="s">
        <v>2271</v>
      </c>
      <c r="E2692" t="s">
        <v>2272</v>
      </c>
      <c r="F2692">
        <v>4823</v>
      </c>
      <c r="G2692">
        <v>75.599999999999994</v>
      </c>
      <c r="H2692">
        <v>64</v>
      </c>
      <c r="I2692">
        <v>80</v>
      </c>
      <c r="J2692" t="s">
        <v>128</v>
      </c>
      <c r="K2692" s="40" t="str">
        <f t="shared" si="42"/>
        <v>GPA</v>
      </c>
    </row>
    <row r="2693" spans="1:11" ht="15" customHeight="1">
      <c r="A2693">
        <v>8</v>
      </c>
      <c r="B2693">
        <v>1942</v>
      </c>
      <c r="C2693" t="s">
        <v>1994</v>
      </c>
      <c r="D2693" t="s">
        <v>4229</v>
      </c>
      <c r="E2693" t="s">
        <v>4230</v>
      </c>
      <c r="F2693">
        <v>7304</v>
      </c>
      <c r="G2693">
        <v>91.26</v>
      </c>
      <c r="H2693">
        <v>80</v>
      </c>
      <c r="I2693">
        <v>80</v>
      </c>
      <c r="J2693" t="s">
        <v>128</v>
      </c>
      <c r="K2693" s="40" t="str">
        <f t="shared" si="42"/>
        <v>GPA</v>
      </c>
    </row>
    <row r="2694" spans="1:11" ht="15" customHeight="1">
      <c r="A2694">
        <v>8</v>
      </c>
      <c r="B2694">
        <v>1942</v>
      </c>
      <c r="C2694" t="s">
        <v>1994</v>
      </c>
      <c r="D2694" t="s">
        <v>4231</v>
      </c>
      <c r="E2694" t="s">
        <v>4232</v>
      </c>
      <c r="F2694">
        <v>5489</v>
      </c>
      <c r="G2694">
        <v>72.040000000000006</v>
      </c>
      <c r="H2694">
        <v>76</v>
      </c>
      <c r="I2694">
        <v>80</v>
      </c>
      <c r="J2694" t="s">
        <v>128</v>
      </c>
      <c r="K2694" s="40" t="str">
        <f t="shared" si="42"/>
        <v>GPA</v>
      </c>
    </row>
    <row r="2695" spans="1:11" ht="15" customHeight="1">
      <c r="A2695">
        <v>8</v>
      </c>
      <c r="B2695">
        <v>1942</v>
      </c>
      <c r="C2695" t="s">
        <v>1994</v>
      </c>
      <c r="D2695" t="s">
        <v>2273</v>
      </c>
      <c r="E2695" t="s">
        <v>2274</v>
      </c>
      <c r="F2695">
        <v>5420</v>
      </c>
      <c r="G2695">
        <v>95.27</v>
      </c>
      <c r="H2695">
        <v>57</v>
      </c>
      <c r="I2695">
        <v>80</v>
      </c>
      <c r="J2695" t="s">
        <v>128</v>
      </c>
      <c r="K2695" s="40" t="str">
        <f t="shared" si="42"/>
        <v>GPA</v>
      </c>
    </row>
    <row r="2696" spans="1:11" ht="15" customHeight="1">
      <c r="A2696">
        <v>8</v>
      </c>
      <c r="B2696">
        <v>1942</v>
      </c>
      <c r="C2696" t="s">
        <v>1994</v>
      </c>
      <c r="D2696" t="s">
        <v>4233</v>
      </c>
      <c r="E2696" t="s">
        <v>4234</v>
      </c>
      <c r="F2696">
        <v>400</v>
      </c>
      <c r="G2696">
        <v>8.85</v>
      </c>
      <c r="H2696">
        <v>45</v>
      </c>
      <c r="I2696">
        <v>80</v>
      </c>
      <c r="J2696" t="s">
        <v>128</v>
      </c>
      <c r="K2696" s="40" t="str">
        <f t="shared" si="42"/>
        <v>GPA</v>
      </c>
    </row>
    <row r="2697" spans="1:11" ht="15" customHeight="1">
      <c r="A2697">
        <v>8</v>
      </c>
      <c r="B2697">
        <v>1942</v>
      </c>
      <c r="C2697" t="s">
        <v>1994</v>
      </c>
      <c r="D2697" t="s">
        <v>2277</v>
      </c>
      <c r="E2697" t="s">
        <v>2278</v>
      </c>
      <c r="F2697">
        <v>9636</v>
      </c>
      <c r="G2697">
        <v>92.13</v>
      </c>
      <c r="H2697">
        <v>105</v>
      </c>
      <c r="I2697">
        <v>80</v>
      </c>
      <c r="J2697" t="s">
        <v>128</v>
      </c>
      <c r="K2697" s="40" t="str">
        <f t="shared" si="42"/>
        <v>GPA</v>
      </c>
    </row>
    <row r="2698" spans="1:11" ht="15" customHeight="1">
      <c r="A2698">
        <v>8</v>
      </c>
      <c r="B2698">
        <v>1942</v>
      </c>
      <c r="C2698" t="s">
        <v>1994</v>
      </c>
      <c r="D2698" t="s">
        <v>2279</v>
      </c>
      <c r="E2698" t="s">
        <v>2280</v>
      </c>
      <c r="F2698">
        <v>7418</v>
      </c>
      <c r="G2698">
        <v>119.38</v>
      </c>
      <c r="H2698">
        <v>62</v>
      </c>
      <c r="I2698">
        <v>80</v>
      </c>
      <c r="J2698" t="s">
        <v>128</v>
      </c>
      <c r="K2698" s="40" t="str">
        <f t="shared" si="42"/>
        <v>GPA</v>
      </c>
    </row>
    <row r="2699" spans="1:11" ht="15" customHeight="1">
      <c r="A2699">
        <v>8</v>
      </c>
      <c r="B2699">
        <v>1942</v>
      </c>
      <c r="C2699" t="s">
        <v>1994</v>
      </c>
      <c r="D2699" t="s">
        <v>2281</v>
      </c>
      <c r="E2699" t="s">
        <v>2282</v>
      </c>
      <c r="F2699">
        <v>6262</v>
      </c>
      <c r="G2699">
        <v>87.6</v>
      </c>
      <c r="H2699">
        <v>71</v>
      </c>
      <c r="I2699">
        <v>80</v>
      </c>
      <c r="J2699" t="s">
        <v>128</v>
      </c>
      <c r="K2699" s="40" t="str">
        <f t="shared" si="42"/>
        <v>GPA</v>
      </c>
    </row>
    <row r="2700" spans="1:11" ht="15" customHeight="1">
      <c r="A2700">
        <v>8</v>
      </c>
      <c r="B2700">
        <v>1942</v>
      </c>
      <c r="C2700" t="s">
        <v>1994</v>
      </c>
      <c r="D2700" t="s">
        <v>4235</v>
      </c>
      <c r="E2700" t="s">
        <v>4236</v>
      </c>
      <c r="F2700">
        <v>8062</v>
      </c>
      <c r="G2700">
        <v>90.9</v>
      </c>
      <c r="H2700">
        <v>89</v>
      </c>
      <c r="I2700">
        <v>80</v>
      </c>
      <c r="J2700" t="s">
        <v>128</v>
      </c>
      <c r="K2700" s="40" t="str">
        <f t="shared" si="42"/>
        <v>GPA</v>
      </c>
    </row>
    <row r="2701" spans="1:11" ht="15" customHeight="1">
      <c r="A2701">
        <v>8</v>
      </c>
      <c r="B2701">
        <v>1942</v>
      </c>
      <c r="C2701" t="s">
        <v>1994</v>
      </c>
      <c r="D2701" t="s">
        <v>2283</v>
      </c>
      <c r="E2701" t="s">
        <v>2284</v>
      </c>
      <c r="F2701">
        <v>6908</v>
      </c>
      <c r="G2701">
        <v>118.2</v>
      </c>
      <c r="H2701">
        <v>58</v>
      </c>
      <c r="I2701">
        <v>80</v>
      </c>
      <c r="J2701" t="s">
        <v>128</v>
      </c>
      <c r="K2701" s="40" t="str">
        <f t="shared" si="42"/>
        <v>GPA</v>
      </c>
    </row>
    <row r="2702" spans="1:11" ht="15" customHeight="1">
      <c r="A2702">
        <v>8</v>
      </c>
      <c r="B2702">
        <v>1942</v>
      </c>
      <c r="C2702" t="s">
        <v>1994</v>
      </c>
      <c r="D2702" t="s">
        <v>4237</v>
      </c>
      <c r="E2702" t="s">
        <v>4238</v>
      </c>
      <c r="F2702">
        <v>1319</v>
      </c>
      <c r="G2702">
        <v>23.34</v>
      </c>
      <c r="H2702">
        <v>57</v>
      </c>
      <c r="I2702">
        <v>80</v>
      </c>
      <c r="J2702" t="s">
        <v>128</v>
      </c>
      <c r="K2702" s="40" t="str">
        <f t="shared" si="42"/>
        <v>GPA</v>
      </c>
    </row>
    <row r="2703" spans="1:11" ht="15" customHeight="1">
      <c r="A2703">
        <v>8</v>
      </c>
      <c r="B2703">
        <v>1942</v>
      </c>
      <c r="C2703" t="s">
        <v>1994</v>
      </c>
      <c r="D2703" t="s">
        <v>4239</v>
      </c>
      <c r="E2703" t="s">
        <v>4240</v>
      </c>
      <c r="F2703">
        <v>589</v>
      </c>
      <c r="G2703">
        <v>8.8800000000000008</v>
      </c>
      <c r="H2703">
        <v>66</v>
      </c>
      <c r="I2703">
        <v>80</v>
      </c>
      <c r="J2703" t="s">
        <v>128</v>
      </c>
      <c r="K2703" s="40" t="str">
        <f t="shared" si="42"/>
        <v>GPA</v>
      </c>
    </row>
    <row r="2704" spans="1:11" ht="15" customHeight="1">
      <c r="A2704">
        <v>8</v>
      </c>
      <c r="B2704">
        <v>1942</v>
      </c>
      <c r="C2704" t="s">
        <v>1994</v>
      </c>
      <c r="D2704" t="s">
        <v>2285</v>
      </c>
      <c r="E2704" t="s">
        <v>2286</v>
      </c>
      <c r="F2704">
        <v>5642</v>
      </c>
      <c r="G2704">
        <v>104.77</v>
      </c>
      <c r="H2704">
        <v>54</v>
      </c>
      <c r="I2704">
        <v>80</v>
      </c>
      <c r="J2704" t="s">
        <v>128</v>
      </c>
      <c r="K2704" s="40" t="str">
        <f t="shared" si="42"/>
        <v>GPA</v>
      </c>
    </row>
    <row r="2705" spans="1:11" ht="15" customHeight="1">
      <c r="A2705">
        <v>8</v>
      </c>
      <c r="B2705">
        <v>1942</v>
      </c>
      <c r="C2705" t="s">
        <v>1994</v>
      </c>
      <c r="D2705" t="s">
        <v>2287</v>
      </c>
      <c r="E2705" t="s">
        <v>2288</v>
      </c>
      <c r="F2705">
        <v>3468</v>
      </c>
      <c r="G2705">
        <v>72.28</v>
      </c>
      <c r="H2705">
        <v>48</v>
      </c>
      <c r="I2705">
        <v>80</v>
      </c>
      <c r="J2705" t="s">
        <v>128</v>
      </c>
      <c r="K2705" s="40" t="str">
        <f t="shared" si="42"/>
        <v>GPA</v>
      </c>
    </row>
    <row r="2706" spans="1:11" ht="15" customHeight="1">
      <c r="A2706">
        <v>8</v>
      </c>
      <c r="B2706">
        <v>1942</v>
      </c>
      <c r="C2706" t="s">
        <v>1994</v>
      </c>
      <c r="D2706" t="s">
        <v>4241</v>
      </c>
      <c r="E2706" t="s">
        <v>4242</v>
      </c>
      <c r="F2706">
        <v>365</v>
      </c>
      <c r="G2706">
        <v>8.99</v>
      </c>
      <c r="H2706">
        <v>41</v>
      </c>
      <c r="I2706">
        <v>80</v>
      </c>
      <c r="J2706" t="s">
        <v>128</v>
      </c>
      <c r="K2706" s="40" t="str">
        <f t="shared" si="42"/>
        <v>GPA</v>
      </c>
    </row>
    <row r="2707" spans="1:11" ht="15" customHeight="1">
      <c r="A2707">
        <v>8</v>
      </c>
      <c r="B2707">
        <v>1942</v>
      </c>
      <c r="C2707" t="s">
        <v>1994</v>
      </c>
      <c r="D2707" t="s">
        <v>4243</v>
      </c>
      <c r="E2707" t="s">
        <v>4244</v>
      </c>
      <c r="F2707">
        <v>3557</v>
      </c>
      <c r="G2707">
        <v>74.22</v>
      </c>
      <c r="H2707">
        <v>48</v>
      </c>
      <c r="I2707">
        <v>80</v>
      </c>
      <c r="J2707" t="s">
        <v>128</v>
      </c>
      <c r="K2707" s="40" t="str">
        <f t="shared" si="42"/>
        <v>GPA</v>
      </c>
    </row>
    <row r="2708" spans="1:11" ht="15" customHeight="1">
      <c r="A2708">
        <v>8</v>
      </c>
      <c r="B2708">
        <v>1942</v>
      </c>
      <c r="C2708" t="s">
        <v>1994</v>
      </c>
      <c r="D2708" t="s">
        <v>2289</v>
      </c>
      <c r="E2708" t="s">
        <v>2290</v>
      </c>
      <c r="F2708">
        <v>8236</v>
      </c>
      <c r="G2708">
        <v>116.29</v>
      </c>
      <c r="H2708">
        <v>71</v>
      </c>
      <c r="I2708">
        <v>80</v>
      </c>
      <c r="J2708" t="s">
        <v>128</v>
      </c>
      <c r="K2708" s="40" t="str">
        <f t="shared" si="42"/>
        <v>GPA</v>
      </c>
    </row>
    <row r="2709" spans="1:11" ht="15" customHeight="1">
      <c r="A2709">
        <v>8</v>
      </c>
      <c r="B2709">
        <v>1942</v>
      </c>
      <c r="C2709" t="s">
        <v>1994</v>
      </c>
      <c r="D2709" t="s">
        <v>4245</v>
      </c>
      <c r="E2709" t="s">
        <v>4246</v>
      </c>
      <c r="F2709">
        <v>3116</v>
      </c>
      <c r="G2709">
        <v>52.49</v>
      </c>
      <c r="H2709">
        <v>59</v>
      </c>
      <c r="I2709">
        <v>80</v>
      </c>
      <c r="J2709" t="s">
        <v>128</v>
      </c>
      <c r="K2709" s="40" t="str">
        <f t="shared" si="42"/>
        <v>GPA</v>
      </c>
    </row>
    <row r="2710" spans="1:11" ht="15" customHeight="1">
      <c r="A2710">
        <v>8</v>
      </c>
      <c r="B2710">
        <v>1942</v>
      </c>
      <c r="C2710" t="s">
        <v>1994</v>
      </c>
      <c r="D2710" t="s">
        <v>4247</v>
      </c>
      <c r="E2710" t="s">
        <v>4248</v>
      </c>
      <c r="F2710">
        <v>5282</v>
      </c>
      <c r="G2710">
        <v>84.98</v>
      </c>
      <c r="H2710">
        <v>62</v>
      </c>
      <c r="I2710">
        <v>80</v>
      </c>
      <c r="J2710" t="s">
        <v>128</v>
      </c>
      <c r="K2710" s="40" t="str">
        <f t="shared" si="42"/>
        <v>GPA</v>
      </c>
    </row>
    <row r="2711" spans="1:11" ht="15" customHeight="1">
      <c r="A2711">
        <v>8</v>
      </c>
      <c r="B2711">
        <v>1942</v>
      </c>
      <c r="C2711" t="s">
        <v>1994</v>
      </c>
      <c r="D2711" t="s">
        <v>4249</v>
      </c>
      <c r="E2711" t="s">
        <v>4250</v>
      </c>
      <c r="F2711">
        <v>5175</v>
      </c>
      <c r="G2711">
        <v>85.92</v>
      </c>
      <c r="H2711">
        <v>60</v>
      </c>
      <c r="I2711">
        <v>80</v>
      </c>
      <c r="J2711" t="s">
        <v>128</v>
      </c>
      <c r="K2711" s="40" t="str">
        <f t="shared" si="42"/>
        <v>GPA</v>
      </c>
    </row>
    <row r="2712" spans="1:11" ht="15" customHeight="1">
      <c r="A2712">
        <v>8</v>
      </c>
      <c r="B2712">
        <v>1942</v>
      </c>
      <c r="C2712" t="s">
        <v>1994</v>
      </c>
      <c r="D2712" t="s">
        <v>4251</v>
      </c>
      <c r="E2712" t="s">
        <v>4252</v>
      </c>
      <c r="F2712">
        <v>5177</v>
      </c>
      <c r="G2712">
        <v>87.69</v>
      </c>
      <c r="H2712">
        <v>59</v>
      </c>
      <c r="I2712">
        <v>80</v>
      </c>
      <c r="J2712" t="s">
        <v>128</v>
      </c>
      <c r="K2712" s="40" t="str">
        <f t="shared" si="42"/>
        <v>GPA</v>
      </c>
    </row>
    <row r="2713" spans="1:11" ht="15" customHeight="1">
      <c r="A2713">
        <v>8</v>
      </c>
      <c r="B2713">
        <v>1942</v>
      </c>
      <c r="C2713" t="s">
        <v>1994</v>
      </c>
      <c r="D2713" t="s">
        <v>4253</v>
      </c>
      <c r="E2713" t="s">
        <v>4254</v>
      </c>
      <c r="F2713">
        <v>3299</v>
      </c>
      <c r="G2713">
        <v>55.24</v>
      </c>
      <c r="H2713">
        <v>60</v>
      </c>
      <c r="I2713">
        <v>80</v>
      </c>
      <c r="J2713" t="s">
        <v>128</v>
      </c>
      <c r="K2713" s="40" t="str">
        <f t="shared" si="42"/>
        <v>GPA</v>
      </c>
    </row>
    <row r="2714" spans="1:11" ht="15" customHeight="1">
      <c r="A2714">
        <v>8</v>
      </c>
      <c r="B2714">
        <v>1942</v>
      </c>
      <c r="C2714" t="s">
        <v>1994</v>
      </c>
      <c r="D2714" t="s">
        <v>4255</v>
      </c>
      <c r="E2714" t="s">
        <v>4256</v>
      </c>
      <c r="F2714">
        <v>2224</v>
      </c>
      <c r="G2714">
        <v>40.549999999999997</v>
      </c>
      <c r="H2714">
        <v>55</v>
      </c>
      <c r="I2714">
        <v>80</v>
      </c>
      <c r="J2714" t="s">
        <v>128</v>
      </c>
      <c r="K2714" s="40" t="str">
        <f t="shared" si="42"/>
        <v>GPA</v>
      </c>
    </row>
    <row r="2715" spans="1:11" ht="15" customHeight="1">
      <c r="A2715">
        <v>8</v>
      </c>
      <c r="B2715">
        <v>1942</v>
      </c>
      <c r="C2715" t="s">
        <v>1994</v>
      </c>
      <c r="D2715" t="s">
        <v>4257</v>
      </c>
      <c r="E2715" t="s">
        <v>4258</v>
      </c>
      <c r="F2715">
        <v>4290</v>
      </c>
      <c r="G2715">
        <v>78.67</v>
      </c>
      <c r="H2715">
        <v>55</v>
      </c>
      <c r="I2715">
        <v>80</v>
      </c>
      <c r="J2715" t="s">
        <v>128</v>
      </c>
      <c r="K2715" s="40" t="str">
        <f t="shared" si="42"/>
        <v>GPA</v>
      </c>
    </row>
    <row r="2716" spans="1:11" ht="15" customHeight="1">
      <c r="A2716">
        <v>8</v>
      </c>
      <c r="B2716">
        <v>1942</v>
      </c>
      <c r="C2716" t="s">
        <v>1994</v>
      </c>
      <c r="D2716" t="s">
        <v>4259</v>
      </c>
      <c r="E2716" t="s">
        <v>4260</v>
      </c>
      <c r="F2716">
        <v>3861</v>
      </c>
      <c r="G2716">
        <v>44.68</v>
      </c>
      <c r="H2716">
        <v>86</v>
      </c>
      <c r="I2716">
        <v>80</v>
      </c>
      <c r="J2716" t="s">
        <v>128</v>
      </c>
      <c r="K2716" s="40" t="str">
        <f t="shared" si="42"/>
        <v>GPA</v>
      </c>
    </row>
    <row r="2717" spans="1:11" ht="15" customHeight="1">
      <c r="A2717">
        <v>8</v>
      </c>
      <c r="B2717">
        <v>1942</v>
      </c>
      <c r="C2717" t="s">
        <v>1994</v>
      </c>
      <c r="D2717" t="s">
        <v>4261</v>
      </c>
      <c r="E2717" t="s">
        <v>4262</v>
      </c>
      <c r="F2717">
        <v>4703</v>
      </c>
      <c r="G2717">
        <v>85.85</v>
      </c>
      <c r="H2717">
        <v>55</v>
      </c>
      <c r="I2717">
        <v>80</v>
      </c>
      <c r="J2717" t="s">
        <v>128</v>
      </c>
      <c r="K2717" s="40" t="str">
        <f t="shared" si="42"/>
        <v>GPA</v>
      </c>
    </row>
    <row r="2718" spans="1:11" ht="15" customHeight="1">
      <c r="A2718">
        <v>8</v>
      </c>
      <c r="B2718">
        <v>1942</v>
      </c>
      <c r="C2718" t="s">
        <v>1994</v>
      </c>
      <c r="D2718" t="s">
        <v>4263</v>
      </c>
      <c r="E2718" t="s">
        <v>4264</v>
      </c>
      <c r="F2718">
        <v>4364</v>
      </c>
      <c r="G2718">
        <v>76.069999999999993</v>
      </c>
      <c r="H2718">
        <v>57</v>
      </c>
      <c r="I2718">
        <v>80</v>
      </c>
      <c r="J2718" t="s">
        <v>128</v>
      </c>
      <c r="K2718" s="40" t="str">
        <f t="shared" si="42"/>
        <v>GPA</v>
      </c>
    </row>
    <row r="2719" spans="1:11" ht="15" customHeight="1">
      <c r="A2719">
        <v>8</v>
      </c>
      <c r="B2719">
        <v>1942</v>
      </c>
      <c r="C2719" t="s">
        <v>1994</v>
      </c>
      <c r="D2719" t="s">
        <v>4265</v>
      </c>
      <c r="E2719" t="s">
        <v>4266</v>
      </c>
      <c r="F2719">
        <v>216</v>
      </c>
      <c r="G2719">
        <v>7.07</v>
      </c>
      <c r="H2719">
        <v>31</v>
      </c>
      <c r="I2719">
        <v>80</v>
      </c>
      <c r="J2719" t="s">
        <v>128</v>
      </c>
      <c r="K2719" s="40" t="str">
        <f t="shared" si="42"/>
        <v>GPA</v>
      </c>
    </row>
    <row r="2720" spans="1:11" ht="15" customHeight="1">
      <c r="A2720">
        <v>8</v>
      </c>
      <c r="B2720">
        <v>1942</v>
      </c>
      <c r="C2720" t="s">
        <v>1994</v>
      </c>
      <c r="D2720" t="s">
        <v>4267</v>
      </c>
      <c r="E2720" t="s">
        <v>4268</v>
      </c>
      <c r="F2720">
        <v>769</v>
      </c>
      <c r="G2720">
        <v>24.54</v>
      </c>
      <c r="H2720">
        <v>31</v>
      </c>
      <c r="I2720">
        <v>80</v>
      </c>
      <c r="J2720" t="s">
        <v>128</v>
      </c>
      <c r="K2720" s="40" t="str">
        <f t="shared" si="42"/>
        <v>GPA</v>
      </c>
    </row>
    <row r="2721" spans="1:11" ht="15" customHeight="1">
      <c r="A2721">
        <v>8</v>
      </c>
      <c r="B2721">
        <v>1942</v>
      </c>
      <c r="C2721" t="s">
        <v>1994</v>
      </c>
      <c r="D2721" t="s">
        <v>4269</v>
      </c>
      <c r="E2721" t="s">
        <v>4270</v>
      </c>
      <c r="F2721">
        <v>1831</v>
      </c>
      <c r="G2721">
        <v>35.69</v>
      </c>
      <c r="H2721">
        <v>51</v>
      </c>
      <c r="I2721">
        <v>80</v>
      </c>
      <c r="J2721" t="s">
        <v>128</v>
      </c>
      <c r="K2721" s="40" t="str">
        <f t="shared" si="42"/>
        <v>GPA</v>
      </c>
    </row>
    <row r="2722" spans="1:11" ht="15" customHeight="1">
      <c r="A2722">
        <v>8</v>
      </c>
      <c r="B2722">
        <v>1942</v>
      </c>
      <c r="C2722" t="s">
        <v>1994</v>
      </c>
      <c r="D2722" t="s">
        <v>4271</v>
      </c>
      <c r="E2722" t="s">
        <v>4272</v>
      </c>
      <c r="F2722">
        <v>1166</v>
      </c>
      <c r="G2722">
        <v>30.06</v>
      </c>
      <c r="H2722">
        <v>39</v>
      </c>
      <c r="I2722">
        <v>80</v>
      </c>
      <c r="J2722" t="s">
        <v>128</v>
      </c>
      <c r="K2722" s="40" t="str">
        <f t="shared" si="42"/>
        <v>GPA</v>
      </c>
    </row>
    <row r="2723" spans="1:11" ht="15" customHeight="1">
      <c r="A2723">
        <v>8</v>
      </c>
      <c r="B2723">
        <v>1942</v>
      </c>
      <c r="C2723" t="s">
        <v>1994</v>
      </c>
      <c r="D2723" t="s">
        <v>4273</v>
      </c>
      <c r="E2723" t="s">
        <v>4274</v>
      </c>
      <c r="F2723">
        <v>1085</v>
      </c>
      <c r="G2723">
        <v>24.22</v>
      </c>
      <c r="H2723">
        <v>45</v>
      </c>
      <c r="I2723">
        <v>80</v>
      </c>
      <c r="J2723" t="s">
        <v>128</v>
      </c>
      <c r="K2723" s="40" t="str">
        <f t="shared" si="42"/>
        <v>GPA</v>
      </c>
    </row>
    <row r="2724" spans="1:11" ht="15" customHeight="1">
      <c r="A2724">
        <v>8</v>
      </c>
      <c r="B2724">
        <v>1942</v>
      </c>
      <c r="C2724" t="s">
        <v>1994</v>
      </c>
      <c r="D2724" t="s">
        <v>4275</v>
      </c>
      <c r="E2724" t="s">
        <v>4276</v>
      </c>
      <c r="F2724">
        <v>1174</v>
      </c>
      <c r="G2724">
        <v>13.85</v>
      </c>
      <c r="H2724">
        <v>85</v>
      </c>
      <c r="I2724">
        <v>80</v>
      </c>
      <c r="J2724" t="s">
        <v>128</v>
      </c>
      <c r="K2724" s="40" t="str">
        <f t="shared" si="42"/>
        <v>GPA</v>
      </c>
    </row>
    <row r="2725" spans="1:11" ht="15" customHeight="1">
      <c r="A2725">
        <v>8</v>
      </c>
      <c r="B2725">
        <v>1942</v>
      </c>
      <c r="C2725" t="s">
        <v>1994</v>
      </c>
      <c r="D2725" t="s">
        <v>4277</v>
      </c>
      <c r="E2725" t="s">
        <v>4278</v>
      </c>
      <c r="F2725">
        <v>5298</v>
      </c>
      <c r="G2725">
        <v>35.729999999999997</v>
      </c>
      <c r="H2725">
        <v>148</v>
      </c>
      <c r="I2725">
        <v>80</v>
      </c>
      <c r="J2725" t="s">
        <v>128</v>
      </c>
      <c r="K2725" s="40" t="str">
        <f t="shared" si="42"/>
        <v>GPA</v>
      </c>
    </row>
    <row r="2726" spans="1:11" ht="15" customHeight="1">
      <c r="A2726">
        <v>8</v>
      </c>
      <c r="B2726">
        <v>1942</v>
      </c>
      <c r="C2726" t="s">
        <v>1994</v>
      </c>
      <c r="D2726" t="s">
        <v>4279</v>
      </c>
      <c r="E2726" t="s">
        <v>4280</v>
      </c>
      <c r="F2726">
        <v>1835</v>
      </c>
      <c r="G2726">
        <v>43.95</v>
      </c>
      <c r="H2726">
        <v>42</v>
      </c>
      <c r="I2726">
        <v>80</v>
      </c>
      <c r="J2726" t="s">
        <v>128</v>
      </c>
      <c r="K2726" s="40" t="str">
        <f t="shared" si="42"/>
        <v>GPA</v>
      </c>
    </row>
    <row r="2727" spans="1:11" ht="15" customHeight="1">
      <c r="A2727">
        <v>8</v>
      </c>
      <c r="B2727">
        <v>1942</v>
      </c>
      <c r="C2727" t="s">
        <v>1994</v>
      </c>
      <c r="D2727" t="s">
        <v>4281</v>
      </c>
      <c r="E2727" t="s">
        <v>4282</v>
      </c>
      <c r="F2727">
        <v>1437</v>
      </c>
      <c r="G2727">
        <v>27.64</v>
      </c>
      <c r="H2727">
        <v>52</v>
      </c>
      <c r="I2727">
        <v>80</v>
      </c>
      <c r="J2727" t="s">
        <v>128</v>
      </c>
      <c r="K2727" s="40" t="str">
        <f t="shared" si="42"/>
        <v>GPA</v>
      </c>
    </row>
    <row r="2728" spans="1:11" ht="15" customHeight="1">
      <c r="A2728">
        <v>8</v>
      </c>
      <c r="B2728">
        <v>1942</v>
      </c>
      <c r="C2728" t="s">
        <v>1994</v>
      </c>
      <c r="D2728" t="s">
        <v>4283</v>
      </c>
      <c r="E2728" t="s">
        <v>4284</v>
      </c>
      <c r="F2728">
        <v>251</v>
      </c>
      <c r="G2728">
        <v>8.25</v>
      </c>
      <c r="H2728">
        <v>30</v>
      </c>
      <c r="I2728">
        <v>80</v>
      </c>
      <c r="J2728" t="s">
        <v>128</v>
      </c>
      <c r="K2728" s="40" t="str">
        <f t="shared" si="42"/>
        <v>GPA</v>
      </c>
    </row>
    <row r="2729" spans="1:11" ht="15" customHeight="1">
      <c r="A2729">
        <v>8</v>
      </c>
      <c r="B2729">
        <v>1942</v>
      </c>
      <c r="C2729" t="s">
        <v>1994</v>
      </c>
      <c r="D2729" t="s">
        <v>4285</v>
      </c>
      <c r="E2729" t="s">
        <v>4286</v>
      </c>
      <c r="F2729">
        <v>864</v>
      </c>
      <c r="G2729">
        <v>21.55</v>
      </c>
      <c r="H2729">
        <v>40</v>
      </c>
      <c r="I2729">
        <v>80</v>
      </c>
      <c r="J2729" t="s">
        <v>128</v>
      </c>
      <c r="K2729" s="40" t="str">
        <f t="shared" si="42"/>
        <v>GPA</v>
      </c>
    </row>
    <row r="2730" spans="1:11" ht="15" customHeight="1">
      <c r="A2730">
        <v>8</v>
      </c>
      <c r="B2730">
        <v>1942</v>
      </c>
      <c r="C2730" t="s">
        <v>19</v>
      </c>
      <c r="D2730" t="s">
        <v>461</v>
      </c>
      <c r="E2730" t="s">
        <v>462</v>
      </c>
      <c r="F2730">
        <v>1177</v>
      </c>
      <c r="G2730">
        <v>43.08</v>
      </c>
      <c r="H2730">
        <v>27</v>
      </c>
      <c r="I2730">
        <v>22</v>
      </c>
      <c r="J2730" t="s">
        <v>128</v>
      </c>
      <c r="K2730" s="40" t="str">
        <f t="shared" si="42"/>
        <v>GPA</v>
      </c>
    </row>
    <row r="2731" spans="1:11" ht="15" customHeight="1">
      <c r="A2731">
        <v>8</v>
      </c>
      <c r="B2731">
        <v>1942</v>
      </c>
      <c r="C2731" t="s">
        <v>1994</v>
      </c>
      <c r="D2731" t="s">
        <v>461</v>
      </c>
      <c r="E2731" t="s">
        <v>462</v>
      </c>
      <c r="F2731">
        <v>244</v>
      </c>
      <c r="G2731">
        <v>3.08</v>
      </c>
      <c r="H2731">
        <v>79</v>
      </c>
      <c r="I2731">
        <v>80</v>
      </c>
      <c r="J2731" t="s">
        <v>128</v>
      </c>
      <c r="K2731" s="40" t="str">
        <f t="shared" si="42"/>
        <v>GPA</v>
      </c>
    </row>
    <row r="2732" spans="1:11" ht="15" customHeight="1">
      <c r="A2732">
        <v>8</v>
      </c>
      <c r="B2732">
        <v>1942</v>
      </c>
      <c r="C2732" t="s">
        <v>19</v>
      </c>
      <c r="D2732" t="s">
        <v>561</v>
      </c>
      <c r="E2732" t="s">
        <v>562</v>
      </c>
      <c r="F2732">
        <v>355</v>
      </c>
      <c r="G2732">
        <v>7.09</v>
      </c>
      <c r="H2732">
        <v>50</v>
      </c>
      <c r="I2732">
        <v>22</v>
      </c>
      <c r="J2732" t="s">
        <v>128</v>
      </c>
      <c r="K2732" s="40" t="str">
        <f t="shared" si="42"/>
        <v>GPA</v>
      </c>
    </row>
    <row r="2733" spans="1:11" ht="15" customHeight="1">
      <c r="A2733">
        <v>8</v>
      </c>
      <c r="B2733">
        <v>1942</v>
      </c>
      <c r="C2733" t="s">
        <v>20</v>
      </c>
      <c r="D2733" t="s">
        <v>563</v>
      </c>
      <c r="E2733" t="s">
        <v>564</v>
      </c>
      <c r="F2733">
        <v>3924</v>
      </c>
      <c r="G2733">
        <v>94.2</v>
      </c>
      <c r="H2733">
        <v>42</v>
      </c>
      <c r="I2733">
        <v>17</v>
      </c>
      <c r="J2733" t="s">
        <v>128</v>
      </c>
      <c r="K2733" s="40" t="str">
        <f t="shared" si="42"/>
        <v>GPA</v>
      </c>
    </row>
    <row r="2734" spans="1:11" ht="15" customHeight="1">
      <c r="A2734">
        <v>8</v>
      </c>
      <c r="B2734">
        <v>1942</v>
      </c>
      <c r="C2734" t="s">
        <v>22</v>
      </c>
      <c r="D2734" t="s">
        <v>565</v>
      </c>
      <c r="E2734" t="s">
        <v>566</v>
      </c>
      <c r="F2734">
        <v>1457</v>
      </c>
      <c r="G2734">
        <v>58.62</v>
      </c>
      <c r="H2734">
        <v>25</v>
      </c>
      <c r="I2734">
        <v>20</v>
      </c>
      <c r="J2734" t="s">
        <v>128</v>
      </c>
      <c r="K2734" s="40" t="str">
        <f t="shared" si="42"/>
        <v>GPA</v>
      </c>
    </row>
    <row r="2735" spans="1:11" ht="15" customHeight="1">
      <c r="A2735">
        <v>8</v>
      </c>
      <c r="B2735">
        <v>1942</v>
      </c>
      <c r="C2735" t="s">
        <v>22</v>
      </c>
      <c r="D2735" t="s">
        <v>567</v>
      </c>
      <c r="E2735" t="s">
        <v>568</v>
      </c>
      <c r="F2735">
        <v>1186</v>
      </c>
      <c r="G2735">
        <v>93.17</v>
      </c>
      <c r="H2735">
        <v>13</v>
      </c>
      <c r="I2735">
        <v>20</v>
      </c>
      <c r="J2735" t="s">
        <v>128</v>
      </c>
      <c r="K2735" s="40" t="str">
        <f t="shared" si="42"/>
        <v>GPA</v>
      </c>
    </row>
    <row r="2736" spans="1:11" ht="15" customHeight="1">
      <c r="A2736">
        <v>8</v>
      </c>
      <c r="B2736">
        <v>1942</v>
      </c>
      <c r="C2736" t="s">
        <v>1994</v>
      </c>
      <c r="D2736" t="s">
        <v>2291</v>
      </c>
      <c r="E2736" t="s">
        <v>2292</v>
      </c>
      <c r="F2736">
        <v>8673</v>
      </c>
      <c r="G2736">
        <v>105.61</v>
      </c>
      <c r="H2736">
        <v>82</v>
      </c>
      <c r="I2736">
        <v>80</v>
      </c>
      <c r="J2736" t="s">
        <v>2293</v>
      </c>
      <c r="K2736" s="40" t="str">
        <f t="shared" si="42"/>
        <v>TERCEIRA</v>
      </c>
    </row>
    <row r="2737" spans="1:11" ht="15" customHeight="1">
      <c r="A2737">
        <v>8</v>
      </c>
      <c r="B2737">
        <v>1942</v>
      </c>
      <c r="C2737" t="s">
        <v>1994</v>
      </c>
      <c r="D2737" t="s">
        <v>2294</v>
      </c>
      <c r="E2737" t="s">
        <v>2295</v>
      </c>
      <c r="F2737">
        <v>8096</v>
      </c>
      <c r="G2737">
        <v>93.59</v>
      </c>
      <c r="H2737">
        <v>87</v>
      </c>
      <c r="I2737">
        <v>80</v>
      </c>
      <c r="J2737" t="s">
        <v>2293</v>
      </c>
      <c r="K2737" s="40" t="str">
        <f t="shared" si="42"/>
        <v>TERCEIRA</v>
      </c>
    </row>
    <row r="2738" spans="1:11" ht="15" customHeight="1">
      <c r="A2738">
        <v>8</v>
      </c>
      <c r="B2738">
        <v>1942</v>
      </c>
      <c r="C2738" t="s">
        <v>1994</v>
      </c>
      <c r="D2738" t="s">
        <v>2302</v>
      </c>
      <c r="E2738" t="s">
        <v>2303</v>
      </c>
      <c r="F2738">
        <v>10625</v>
      </c>
      <c r="G2738">
        <v>84.29</v>
      </c>
      <c r="H2738">
        <v>126</v>
      </c>
      <c r="I2738">
        <v>80</v>
      </c>
      <c r="J2738" t="s">
        <v>2293</v>
      </c>
      <c r="K2738" s="40" t="str">
        <f t="shared" si="42"/>
        <v>TERCEIRA</v>
      </c>
    </row>
    <row r="2739" spans="1:11" ht="15" customHeight="1">
      <c r="A2739">
        <v>8</v>
      </c>
      <c r="B2739">
        <v>1942</v>
      </c>
      <c r="C2739" t="s">
        <v>1994</v>
      </c>
      <c r="D2739" t="s">
        <v>2304</v>
      </c>
      <c r="E2739" t="s">
        <v>2305</v>
      </c>
      <c r="F2739">
        <v>11281</v>
      </c>
      <c r="G2739">
        <v>131.94999999999999</v>
      </c>
      <c r="H2739">
        <v>85</v>
      </c>
      <c r="I2739">
        <v>80</v>
      </c>
      <c r="J2739" t="s">
        <v>2293</v>
      </c>
      <c r="K2739" s="40" t="str">
        <f t="shared" si="42"/>
        <v>TERCEIRA</v>
      </c>
    </row>
    <row r="2740" spans="1:11" ht="15" customHeight="1">
      <c r="A2740">
        <v>8</v>
      </c>
      <c r="B2740">
        <v>1942</v>
      </c>
      <c r="C2740" t="s">
        <v>1994</v>
      </c>
      <c r="D2740" t="s">
        <v>2306</v>
      </c>
      <c r="E2740" t="s">
        <v>2307</v>
      </c>
      <c r="F2740">
        <v>9293</v>
      </c>
      <c r="G2740">
        <v>113.01</v>
      </c>
      <c r="H2740">
        <v>82</v>
      </c>
      <c r="I2740">
        <v>80</v>
      </c>
      <c r="J2740" t="s">
        <v>2293</v>
      </c>
      <c r="K2740" s="40" t="str">
        <f t="shared" si="42"/>
        <v>TERCEIRA</v>
      </c>
    </row>
    <row r="2741" spans="1:11" ht="15" customHeight="1">
      <c r="A2741">
        <v>8</v>
      </c>
      <c r="B2741">
        <v>1942</v>
      </c>
      <c r="C2741" t="s">
        <v>1994</v>
      </c>
      <c r="D2741" t="s">
        <v>2308</v>
      </c>
      <c r="E2741" t="s">
        <v>2309</v>
      </c>
      <c r="F2741">
        <v>5980</v>
      </c>
      <c r="G2741">
        <v>73.13</v>
      </c>
      <c r="H2741">
        <v>82</v>
      </c>
      <c r="I2741">
        <v>80</v>
      </c>
      <c r="J2741" t="s">
        <v>2293</v>
      </c>
      <c r="K2741" s="40" t="str">
        <f t="shared" si="42"/>
        <v>TERCEIRA</v>
      </c>
    </row>
    <row r="2742" spans="1:11" ht="15" customHeight="1">
      <c r="A2742">
        <v>8</v>
      </c>
      <c r="B2742">
        <v>1942</v>
      </c>
      <c r="C2742" t="s">
        <v>1994</v>
      </c>
      <c r="D2742" t="s">
        <v>2310</v>
      </c>
      <c r="E2742" t="s">
        <v>2311</v>
      </c>
      <c r="F2742">
        <v>4001</v>
      </c>
      <c r="G2742">
        <v>19.09</v>
      </c>
      <c r="H2742">
        <v>210</v>
      </c>
      <c r="I2742">
        <v>80</v>
      </c>
      <c r="J2742" t="s">
        <v>2293</v>
      </c>
      <c r="K2742" s="40" t="str">
        <f t="shared" si="42"/>
        <v>TERCEIRA</v>
      </c>
    </row>
    <row r="2743" spans="1:11" ht="15" customHeight="1">
      <c r="A2743">
        <v>8</v>
      </c>
      <c r="B2743">
        <v>1942</v>
      </c>
      <c r="C2743" t="s">
        <v>1994</v>
      </c>
      <c r="D2743" t="s">
        <v>2312</v>
      </c>
      <c r="E2743" t="s">
        <v>2313</v>
      </c>
      <c r="F2743">
        <v>6056</v>
      </c>
      <c r="G2743">
        <v>68.2</v>
      </c>
      <c r="H2743">
        <v>89</v>
      </c>
      <c r="I2743">
        <v>80</v>
      </c>
      <c r="J2743" t="s">
        <v>2293</v>
      </c>
      <c r="K2743" s="40" t="str">
        <f t="shared" si="42"/>
        <v>TERCEIRA</v>
      </c>
    </row>
    <row r="2744" spans="1:11" ht="15" customHeight="1">
      <c r="A2744">
        <v>8</v>
      </c>
      <c r="B2744">
        <v>1942</v>
      </c>
      <c r="C2744" t="s">
        <v>1994</v>
      </c>
      <c r="D2744" t="s">
        <v>2314</v>
      </c>
      <c r="E2744" t="s">
        <v>2315</v>
      </c>
      <c r="F2744">
        <v>9733</v>
      </c>
      <c r="G2744">
        <v>88.41</v>
      </c>
      <c r="H2744">
        <v>110</v>
      </c>
      <c r="I2744">
        <v>80</v>
      </c>
      <c r="J2744" t="s">
        <v>2293</v>
      </c>
      <c r="K2744" s="40" t="str">
        <f t="shared" si="42"/>
        <v>TERCEIRA</v>
      </c>
    </row>
    <row r="2745" spans="1:11" ht="15" customHeight="1">
      <c r="A2745">
        <v>8</v>
      </c>
      <c r="B2745">
        <v>1942</v>
      </c>
      <c r="C2745" t="s">
        <v>1994</v>
      </c>
      <c r="D2745" t="s">
        <v>2316</v>
      </c>
      <c r="E2745" t="s">
        <v>2317</v>
      </c>
      <c r="F2745">
        <v>9354</v>
      </c>
      <c r="G2745">
        <v>122.6</v>
      </c>
      <c r="H2745">
        <v>76</v>
      </c>
      <c r="I2745">
        <v>80</v>
      </c>
      <c r="J2745" t="s">
        <v>2293</v>
      </c>
      <c r="K2745" s="40" t="str">
        <f t="shared" si="42"/>
        <v>TERCEIRA</v>
      </c>
    </row>
    <row r="2746" spans="1:11" ht="15" customHeight="1">
      <c r="A2746">
        <v>8</v>
      </c>
      <c r="B2746">
        <v>1942</v>
      </c>
      <c r="C2746" t="s">
        <v>1994</v>
      </c>
      <c r="D2746" t="s">
        <v>2318</v>
      </c>
      <c r="E2746" t="s">
        <v>2319</v>
      </c>
      <c r="F2746">
        <v>13477</v>
      </c>
      <c r="G2746">
        <v>94.47</v>
      </c>
      <c r="H2746">
        <v>143</v>
      </c>
      <c r="I2746">
        <v>80</v>
      </c>
      <c r="J2746" t="s">
        <v>2293</v>
      </c>
      <c r="K2746" s="40" t="str">
        <f t="shared" si="42"/>
        <v>TERCEIRA</v>
      </c>
    </row>
    <row r="2747" spans="1:11" ht="15" customHeight="1">
      <c r="A2747">
        <v>8</v>
      </c>
      <c r="B2747">
        <v>1942</v>
      </c>
      <c r="C2747" t="s">
        <v>1994</v>
      </c>
      <c r="D2747" t="s">
        <v>2320</v>
      </c>
      <c r="E2747" t="s">
        <v>2321</v>
      </c>
      <c r="F2747">
        <v>13630</v>
      </c>
      <c r="G2747">
        <v>113.29</v>
      </c>
      <c r="H2747">
        <v>120</v>
      </c>
      <c r="I2747">
        <v>80</v>
      </c>
      <c r="J2747" t="s">
        <v>2293</v>
      </c>
      <c r="K2747" s="40" t="str">
        <f t="shared" si="42"/>
        <v>TERCEIRA</v>
      </c>
    </row>
    <row r="2748" spans="1:11" ht="15" customHeight="1">
      <c r="A2748">
        <v>8</v>
      </c>
      <c r="B2748">
        <v>1942</v>
      </c>
      <c r="C2748" t="s">
        <v>1994</v>
      </c>
      <c r="D2748" t="s">
        <v>2322</v>
      </c>
      <c r="E2748" t="s">
        <v>2323</v>
      </c>
      <c r="F2748">
        <v>1134</v>
      </c>
      <c r="G2748">
        <v>6.86</v>
      </c>
      <c r="H2748">
        <v>165</v>
      </c>
      <c r="I2748">
        <v>80</v>
      </c>
      <c r="J2748" t="s">
        <v>2293</v>
      </c>
      <c r="K2748" s="40" t="str">
        <f t="shared" si="42"/>
        <v>TERCEIRA</v>
      </c>
    </row>
    <row r="2749" spans="1:11" ht="15" customHeight="1">
      <c r="A2749">
        <v>8</v>
      </c>
      <c r="B2749">
        <v>1942</v>
      </c>
      <c r="C2749" t="s">
        <v>1994</v>
      </c>
      <c r="D2749" t="s">
        <v>2324</v>
      </c>
      <c r="E2749" t="s">
        <v>2325</v>
      </c>
      <c r="F2749">
        <v>10524</v>
      </c>
      <c r="G2749">
        <v>80.239999999999995</v>
      </c>
      <c r="H2749">
        <v>131</v>
      </c>
      <c r="I2749">
        <v>80</v>
      </c>
      <c r="J2749" t="s">
        <v>2293</v>
      </c>
      <c r="K2749" s="40" t="str">
        <f t="shared" si="42"/>
        <v>TERCEIRA</v>
      </c>
    </row>
    <row r="2750" spans="1:11" ht="15" customHeight="1">
      <c r="A2750">
        <v>8</v>
      </c>
      <c r="B2750">
        <v>1942</v>
      </c>
      <c r="C2750" t="s">
        <v>1994</v>
      </c>
      <c r="D2750" t="s">
        <v>2326</v>
      </c>
      <c r="E2750" t="s">
        <v>2327</v>
      </c>
      <c r="F2750">
        <v>9333</v>
      </c>
      <c r="G2750">
        <v>86.93</v>
      </c>
      <c r="H2750">
        <v>107</v>
      </c>
      <c r="I2750">
        <v>80</v>
      </c>
      <c r="J2750" t="s">
        <v>2293</v>
      </c>
      <c r="K2750" s="40" t="str">
        <f t="shared" si="42"/>
        <v>TERCEIRA</v>
      </c>
    </row>
    <row r="2751" spans="1:11" ht="15" customHeight="1">
      <c r="A2751">
        <v>8</v>
      </c>
      <c r="B2751">
        <v>1942</v>
      </c>
      <c r="C2751" t="s">
        <v>1994</v>
      </c>
      <c r="D2751" t="s">
        <v>2330</v>
      </c>
      <c r="E2751" t="s">
        <v>2331</v>
      </c>
      <c r="F2751">
        <v>9230</v>
      </c>
      <c r="G2751">
        <v>74.92</v>
      </c>
      <c r="H2751">
        <v>123</v>
      </c>
      <c r="I2751">
        <v>80</v>
      </c>
      <c r="J2751" t="s">
        <v>2293</v>
      </c>
      <c r="K2751" s="40" t="str">
        <f t="shared" si="42"/>
        <v>TERCEIRA</v>
      </c>
    </row>
    <row r="2752" spans="1:11" ht="15" customHeight="1">
      <c r="A2752">
        <v>8</v>
      </c>
      <c r="B2752">
        <v>1942</v>
      </c>
      <c r="C2752" t="s">
        <v>1994</v>
      </c>
      <c r="D2752" t="s">
        <v>2332</v>
      </c>
      <c r="E2752" t="s">
        <v>2333</v>
      </c>
      <c r="F2752">
        <v>9673</v>
      </c>
      <c r="G2752">
        <v>88.31</v>
      </c>
      <c r="H2752">
        <v>110</v>
      </c>
      <c r="I2752">
        <v>80</v>
      </c>
      <c r="J2752" t="s">
        <v>2293</v>
      </c>
      <c r="K2752" s="40" t="str">
        <f t="shared" si="42"/>
        <v>TERCEIRA</v>
      </c>
    </row>
    <row r="2753" spans="1:11" ht="15" customHeight="1">
      <c r="A2753">
        <v>8</v>
      </c>
      <c r="B2753">
        <v>1942</v>
      </c>
      <c r="C2753" t="s">
        <v>1994</v>
      </c>
      <c r="D2753" t="s">
        <v>2338</v>
      </c>
      <c r="E2753" t="s">
        <v>2339</v>
      </c>
      <c r="F2753">
        <v>10186</v>
      </c>
      <c r="G2753">
        <v>67.83</v>
      </c>
      <c r="H2753">
        <v>150</v>
      </c>
      <c r="I2753">
        <v>80</v>
      </c>
      <c r="J2753" t="s">
        <v>2293</v>
      </c>
      <c r="K2753" s="40" t="str">
        <f t="shared" si="42"/>
        <v>TERCEIRA</v>
      </c>
    </row>
    <row r="2754" spans="1:11" ht="15" customHeight="1">
      <c r="A2754">
        <v>8</v>
      </c>
      <c r="B2754">
        <v>1942</v>
      </c>
      <c r="C2754" t="s">
        <v>1994</v>
      </c>
      <c r="D2754" t="s">
        <v>2342</v>
      </c>
      <c r="E2754" t="s">
        <v>2343</v>
      </c>
      <c r="F2754">
        <v>10131</v>
      </c>
      <c r="G2754">
        <v>89.34</v>
      </c>
      <c r="H2754">
        <v>113</v>
      </c>
      <c r="I2754">
        <v>80</v>
      </c>
      <c r="J2754" t="s">
        <v>2293</v>
      </c>
      <c r="K2754" s="40" t="str">
        <f t="shared" ref="K2754:K2817" si="43">IF(J2754&lt;&gt;"",IF(OR(UPPER(J2754)="TERCEIRO",UPPER(J2754)="TERCEIRA"),"TERCEIRA",IF(UPPER(J2754)="GPA","GPA",J2754)),IF(LEFT(D2754,1)="T","TERCEIRA","GPA"))</f>
        <v>TERCEIRA</v>
      </c>
    </row>
    <row r="2755" spans="1:11" ht="15" customHeight="1">
      <c r="A2755">
        <v>8</v>
      </c>
      <c r="B2755">
        <v>1942</v>
      </c>
      <c r="C2755" t="s">
        <v>1994</v>
      </c>
      <c r="D2755" t="s">
        <v>2346</v>
      </c>
      <c r="E2755" t="s">
        <v>2347</v>
      </c>
      <c r="F2755">
        <v>9469</v>
      </c>
      <c r="G2755">
        <v>78.16</v>
      </c>
      <c r="H2755">
        <v>121</v>
      </c>
      <c r="I2755">
        <v>80</v>
      </c>
      <c r="J2755" t="s">
        <v>2293</v>
      </c>
      <c r="K2755" s="40" t="str">
        <f t="shared" si="43"/>
        <v>TERCEIRA</v>
      </c>
    </row>
    <row r="2756" spans="1:11" ht="15" customHeight="1">
      <c r="A2756">
        <v>8</v>
      </c>
      <c r="B2756">
        <v>1942</v>
      </c>
      <c r="C2756" t="s">
        <v>1994</v>
      </c>
      <c r="D2756" t="s">
        <v>2348</v>
      </c>
      <c r="E2756" t="s">
        <v>2349</v>
      </c>
      <c r="F2756">
        <v>11051</v>
      </c>
      <c r="G2756">
        <v>132.30000000000001</v>
      </c>
      <c r="H2756">
        <v>84</v>
      </c>
      <c r="I2756">
        <v>80</v>
      </c>
      <c r="J2756" t="s">
        <v>2293</v>
      </c>
      <c r="K2756" s="40" t="str">
        <f t="shared" si="43"/>
        <v>TERCEIRA</v>
      </c>
    </row>
    <row r="2757" spans="1:11" ht="15" customHeight="1">
      <c r="A2757">
        <v>8</v>
      </c>
      <c r="B2757">
        <v>1942</v>
      </c>
      <c r="C2757" t="s">
        <v>1994</v>
      </c>
      <c r="D2757" t="s">
        <v>2350</v>
      </c>
      <c r="E2757" t="s">
        <v>2351</v>
      </c>
      <c r="F2757">
        <v>6453</v>
      </c>
      <c r="G2757">
        <v>113.91</v>
      </c>
      <c r="H2757">
        <v>57</v>
      </c>
      <c r="I2757">
        <v>80</v>
      </c>
      <c r="J2757" t="s">
        <v>2293</v>
      </c>
      <c r="K2757" s="40" t="str">
        <f t="shared" si="43"/>
        <v>TERCEIRA</v>
      </c>
    </row>
    <row r="2758" spans="1:11" ht="15" customHeight="1">
      <c r="A2758">
        <v>8</v>
      </c>
      <c r="B2758">
        <v>1942</v>
      </c>
      <c r="C2758" t="s">
        <v>1994</v>
      </c>
      <c r="D2758" t="s">
        <v>2354</v>
      </c>
      <c r="E2758" t="s">
        <v>2355</v>
      </c>
      <c r="F2758">
        <v>10205</v>
      </c>
      <c r="G2758">
        <v>91.86</v>
      </c>
      <c r="H2758">
        <v>111</v>
      </c>
      <c r="I2758">
        <v>80</v>
      </c>
      <c r="J2758" t="s">
        <v>2293</v>
      </c>
      <c r="K2758" s="40" t="str">
        <f t="shared" si="43"/>
        <v>TERCEIRA</v>
      </c>
    </row>
    <row r="2759" spans="1:11" ht="15" customHeight="1">
      <c r="A2759">
        <v>8</v>
      </c>
      <c r="B2759">
        <v>1942</v>
      </c>
      <c r="C2759" t="s">
        <v>1994</v>
      </c>
      <c r="D2759" t="s">
        <v>2356</v>
      </c>
      <c r="E2759" t="s">
        <v>2357</v>
      </c>
      <c r="F2759">
        <v>9723</v>
      </c>
      <c r="G2759">
        <v>68.86</v>
      </c>
      <c r="H2759">
        <v>141</v>
      </c>
      <c r="I2759">
        <v>80</v>
      </c>
      <c r="J2759" t="s">
        <v>2293</v>
      </c>
      <c r="K2759" s="40" t="str">
        <f t="shared" si="43"/>
        <v>TERCEIRA</v>
      </c>
    </row>
    <row r="2760" spans="1:11" ht="15" customHeight="1">
      <c r="A2760">
        <v>8</v>
      </c>
      <c r="B2760">
        <v>1942</v>
      </c>
      <c r="C2760" t="s">
        <v>1994</v>
      </c>
      <c r="D2760" t="s">
        <v>2360</v>
      </c>
      <c r="E2760" t="s">
        <v>2361</v>
      </c>
      <c r="F2760">
        <v>5720</v>
      </c>
      <c r="G2760">
        <v>127.42</v>
      </c>
      <c r="H2760">
        <v>45</v>
      </c>
      <c r="I2760">
        <v>80</v>
      </c>
      <c r="J2760" t="s">
        <v>2293</v>
      </c>
      <c r="K2760" s="40" t="str">
        <f t="shared" si="43"/>
        <v>TERCEIRA</v>
      </c>
    </row>
    <row r="2761" spans="1:11" ht="15" customHeight="1">
      <c r="A2761">
        <v>8</v>
      </c>
      <c r="B2761">
        <v>1942</v>
      </c>
      <c r="C2761" t="s">
        <v>1994</v>
      </c>
      <c r="D2761" t="s">
        <v>2362</v>
      </c>
      <c r="E2761" t="s">
        <v>2363</v>
      </c>
      <c r="F2761">
        <v>9901</v>
      </c>
      <c r="G2761">
        <v>87.7</v>
      </c>
      <c r="H2761">
        <v>113</v>
      </c>
      <c r="I2761">
        <v>80</v>
      </c>
      <c r="J2761" t="s">
        <v>2293</v>
      </c>
      <c r="K2761" s="40" t="str">
        <f t="shared" si="43"/>
        <v>TERCEIRA</v>
      </c>
    </row>
    <row r="2762" spans="1:11" ht="15" customHeight="1">
      <c r="A2762">
        <v>8</v>
      </c>
      <c r="B2762">
        <v>1942</v>
      </c>
      <c r="C2762" t="s">
        <v>1994</v>
      </c>
      <c r="D2762" t="s">
        <v>2364</v>
      </c>
      <c r="E2762" t="s">
        <v>2365</v>
      </c>
      <c r="F2762">
        <v>2790</v>
      </c>
      <c r="G2762">
        <v>46.57</v>
      </c>
      <c r="H2762">
        <v>60</v>
      </c>
      <c r="I2762">
        <v>80</v>
      </c>
      <c r="J2762" t="s">
        <v>2293</v>
      </c>
      <c r="K2762" s="40" t="str">
        <f t="shared" si="43"/>
        <v>TERCEIRA</v>
      </c>
    </row>
    <row r="2763" spans="1:11" ht="15" customHeight="1">
      <c r="A2763">
        <v>8</v>
      </c>
      <c r="B2763">
        <v>1942</v>
      </c>
      <c r="C2763" t="s">
        <v>1994</v>
      </c>
      <c r="D2763" t="s">
        <v>4287</v>
      </c>
      <c r="E2763" t="s">
        <v>4288</v>
      </c>
      <c r="F2763">
        <v>7537</v>
      </c>
      <c r="G2763">
        <v>97.33</v>
      </c>
      <c r="H2763">
        <v>77</v>
      </c>
      <c r="I2763">
        <v>80</v>
      </c>
      <c r="J2763" t="s">
        <v>2293</v>
      </c>
      <c r="K2763" s="40" t="str">
        <f t="shared" si="43"/>
        <v>TERCEIRA</v>
      </c>
    </row>
    <row r="2764" spans="1:11" ht="15" customHeight="1">
      <c r="A2764">
        <v>8</v>
      </c>
      <c r="B2764">
        <v>1942</v>
      </c>
      <c r="C2764" t="s">
        <v>1994</v>
      </c>
      <c r="D2764" t="s">
        <v>4289</v>
      </c>
      <c r="E2764" t="s">
        <v>4290</v>
      </c>
      <c r="F2764">
        <v>10220</v>
      </c>
      <c r="G2764">
        <v>100.16</v>
      </c>
      <c r="H2764">
        <v>102</v>
      </c>
      <c r="I2764">
        <v>80</v>
      </c>
      <c r="J2764" t="s">
        <v>2293</v>
      </c>
      <c r="K2764" s="40" t="str">
        <f t="shared" si="43"/>
        <v>TERCEIRA</v>
      </c>
    </row>
    <row r="2765" spans="1:11" ht="15" customHeight="1">
      <c r="A2765">
        <v>8</v>
      </c>
      <c r="B2765">
        <v>1942</v>
      </c>
      <c r="C2765" t="s">
        <v>1994</v>
      </c>
      <c r="D2765" t="s">
        <v>2368</v>
      </c>
      <c r="E2765" t="s">
        <v>2369</v>
      </c>
      <c r="F2765">
        <v>6822</v>
      </c>
      <c r="G2765">
        <v>85.99</v>
      </c>
      <c r="H2765">
        <v>79</v>
      </c>
      <c r="I2765">
        <v>80</v>
      </c>
      <c r="J2765" t="s">
        <v>2293</v>
      </c>
      <c r="K2765" s="40" t="str">
        <f t="shared" si="43"/>
        <v>TERCEIRA</v>
      </c>
    </row>
    <row r="2766" spans="1:11" ht="15" customHeight="1">
      <c r="A2766">
        <v>8</v>
      </c>
      <c r="B2766">
        <v>1942</v>
      </c>
      <c r="C2766" t="s">
        <v>1994</v>
      </c>
      <c r="D2766" t="s">
        <v>2370</v>
      </c>
      <c r="E2766" t="s">
        <v>2371</v>
      </c>
      <c r="F2766">
        <v>6080</v>
      </c>
      <c r="G2766">
        <v>103.55</v>
      </c>
      <c r="H2766">
        <v>59</v>
      </c>
      <c r="I2766">
        <v>80</v>
      </c>
      <c r="J2766" t="s">
        <v>2293</v>
      </c>
      <c r="K2766" s="40" t="str">
        <f t="shared" si="43"/>
        <v>TERCEIRA</v>
      </c>
    </row>
    <row r="2767" spans="1:11" ht="15" customHeight="1">
      <c r="A2767">
        <v>8</v>
      </c>
      <c r="B2767">
        <v>1942</v>
      </c>
      <c r="C2767" t="s">
        <v>1994</v>
      </c>
      <c r="D2767" t="s">
        <v>2372</v>
      </c>
      <c r="E2767" t="s">
        <v>2373</v>
      </c>
      <c r="F2767">
        <v>7385</v>
      </c>
      <c r="G2767">
        <v>81.510000000000005</v>
      </c>
      <c r="H2767">
        <v>91</v>
      </c>
      <c r="I2767">
        <v>80</v>
      </c>
      <c r="J2767" t="s">
        <v>2293</v>
      </c>
      <c r="K2767" s="40" t="str">
        <f t="shared" si="43"/>
        <v>TERCEIRA</v>
      </c>
    </row>
    <row r="2768" spans="1:11" ht="15" customHeight="1">
      <c r="A2768">
        <v>8</v>
      </c>
      <c r="B2768">
        <v>1942</v>
      </c>
      <c r="C2768" t="s">
        <v>1994</v>
      </c>
      <c r="D2768" t="s">
        <v>4291</v>
      </c>
      <c r="E2768" t="s">
        <v>4292</v>
      </c>
      <c r="F2768">
        <v>1766</v>
      </c>
      <c r="G2768">
        <v>26.5</v>
      </c>
      <c r="H2768">
        <v>67</v>
      </c>
      <c r="I2768">
        <v>80</v>
      </c>
      <c r="J2768" t="s">
        <v>2293</v>
      </c>
      <c r="K2768" s="40" t="str">
        <f t="shared" si="43"/>
        <v>TERCEIRA</v>
      </c>
    </row>
    <row r="2769" spans="1:11" ht="15" customHeight="1">
      <c r="A2769">
        <v>8</v>
      </c>
      <c r="B2769">
        <v>1942</v>
      </c>
      <c r="C2769" t="s">
        <v>1994</v>
      </c>
      <c r="D2769" t="s">
        <v>4293</v>
      </c>
      <c r="E2769" t="s">
        <v>4294</v>
      </c>
      <c r="F2769">
        <v>3614</v>
      </c>
      <c r="G2769">
        <v>52.56</v>
      </c>
      <c r="H2769">
        <v>69</v>
      </c>
      <c r="I2769">
        <v>80</v>
      </c>
      <c r="J2769" t="s">
        <v>2293</v>
      </c>
      <c r="K2769" s="40" t="str">
        <f t="shared" si="43"/>
        <v>TERCEIRA</v>
      </c>
    </row>
    <row r="2770" spans="1:11" ht="15" customHeight="1">
      <c r="A2770">
        <v>8</v>
      </c>
      <c r="B2770">
        <v>1942</v>
      </c>
      <c r="C2770" t="s">
        <v>1994</v>
      </c>
      <c r="D2770" t="s">
        <v>4295</v>
      </c>
      <c r="E2770" t="s">
        <v>4296</v>
      </c>
      <c r="F2770">
        <v>7265</v>
      </c>
      <c r="G2770">
        <v>106.9</v>
      </c>
      <c r="H2770">
        <v>68</v>
      </c>
      <c r="I2770">
        <v>80</v>
      </c>
      <c r="J2770" t="s">
        <v>2293</v>
      </c>
      <c r="K2770" s="40" t="str">
        <f t="shared" si="43"/>
        <v>TERCEIRA</v>
      </c>
    </row>
    <row r="2771" spans="1:11" ht="15" customHeight="1">
      <c r="A2771">
        <v>8</v>
      </c>
      <c r="B2771">
        <v>1942</v>
      </c>
      <c r="C2771" t="s">
        <v>1994</v>
      </c>
      <c r="D2771" t="s">
        <v>2374</v>
      </c>
      <c r="E2771" t="s">
        <v>2375</v>
      </c>
      <c r="F2771">
        <v>5891</v>
      </c>
      <c r="G2771">
        <v>115.95</v>
      </c>
      <c r="H2771">
        <v>51</v>
      </c>
      <c r="I2771">
        <v>80</v>
      </c>
      <c r="J2771" t="s">
        <v>2293</v>
      </c>
      <c r="K2771" s="40" t="str">
        <f t="shared" si="43"/>
        <v>TERCEIRA</v>
      </c>
    </row>
    <row r="2772" spans="1:11" ht="15" customHeight="1">
      <c r="A2772">
        <v>8</v>
      </c>
      <c r="B2772">
        <v>1942</v>
      </c>
      <c r="C2772" t="s">
        <v>1994</v>
      </c>
      <c r="D2772" t="s">
        <v>2376</v>
      </c>
      <c r="E2772" t="s">
        <v>2377</v>
      </c>
      <c r="F2772">
        <v>6393</v>
      </c>
      <c r="G2772">
        <v>119.22</v>
      </c>
      <c r="H2772">
        <v>54</v>
      </c>
      <c r="I2772">
        <v>80</v>
      </c>
      <c r="J2772" t="s">
        <v>2293</v>
      </c>
      <c r="K2772" s="40" t="str">
        <f t="shared" si="43"/>
        <v>TERCEIRA</v>
      </c>
    </row>
    <row r="2773" spans="1:11" ht="15" customHeight="1">
      <c r="A2773">
        <v>8</v>
      </c>
      <c r="B2773">
        <v>1942</v>
      </c>
      <c r="C2773" t="s">
        <v>1994</v>
      </c>
      <c r="D2773" t="s">
        <v>4297</v>
      </c>
      <c r="E2773" t="s">
        <v>4298</v>
      </c>
      <c r="F2773">
        <v>4322</v>
      </c>
      <c r="G2773">
        <v>90.88</v>
      </c>
      <c r="H2773">
        <v>48</v>
      </c>
      <c r="I2773">
        <v>80</v>
      </c>
      <c r="J2773" t="s">
        <v>2293</v>
      </c>
      <c r="K2773" s="40" t="str">
        <f t="shared" si="43"/>
        <v>TERCEIRA</v>
      </c>
    </row>
    <row r="2774" spans="1:11" ht="15" customHeight="1">
      <c r="A2774">
        <v>8</v>
      </c>
      <c r="B2774">
        <v>1942</v>
      </c>
      <c r="C2774" t="s">
        <v>1994</v>
      </c>
      <c r="D2774" t="s">
        <v>4299</v>
      </c>
      <c r="E2774" t="s">
        <v>4300</v>
      </c>
      <c r="F2774">
        <v>2456</v>
      </c>
      <c r="G2774">
        <v>53.57</v>
      </c>
      <c r="H2774">
        <v>46</v>
      </c>
      <c r="I2774">
        <v>80</v>
      </c>
      <c r="J2774" t="s">
        <v>2293</v>
      </c>
      <c r="K2774" s="40" t="str">
        <f t="shared" si="43"/>
        <v>TERCEIRA</v>
      </c>
    </row>
    <row r="2775" spans="1:11" ht="15" customHeight="1">
      <c r="A2775">
        <v>8</v>
      </c>
      <c r="B2775">
        <v>1942</v>
      </c>
      <c r="C2775" t="s">
        <v>1994</v>
      </c>
      <c r="D2775" t="s">
        <v>4301</v>
      </c>
      <c r="E2775" t="s">
        <v>4302</v>
      </c>
      <c r="F2775">
        <v>1122</v>
      </c>
      <c r="G2775">
        <v>19.77</v>
      </c>
      <c r="H2775">
        <v>57</v>
      </c>
      <c r="I2775">
        <v>80</v>
      </c>
      <c r="J2775" t="s">
        <v>2293</v>
      </c>
      <c r="K2775" s="40" t="str">
        <f t="shared" si="43"/>
        <v>TERCEIRA</v>
      </c>
    </row>
    <row r="2776" spans="1:11" ht="15" customHeight="1">
      <c r="A2776">
        <v>8</v>
      </c>
      <c r="B2776">
        <v>1942</v>
      </c>
      <c r="C2776" t="s">
        <v>1994</v>
      </c>
      <c r="D2776" t="s">
        <v>4303</v>
      </c>
      <c r="E2776" t="s">
        <v>4304</v>
      </c>
      <c r="F2776">
        <v>6689</v>
      </c>
      <c r="G2776">
        <v>98.93</v>
      </c>
      <c r="H2776">
        <v>68</v>
      </c>
      <c r="I2776">
        <v>80</v>
      </c>
      <c r="J2776" t="s">
        <v>2293</v>
      </c>
      <c r="K2776" s="40" t="str">
        <f t="shared" si="43"/>
        <v>TERCEIRA</v>
      </c>
    </row>
    <row r="2777" spans="1:11" ht="15" customHeight="1">
      <c r="A2777">
        <v>8</v>
      </c>
      <c r="B2777">
        <v>1942</v>
      </c>
      <c r="C2777" t="s">
        <v>1994</v>
      </c>
      <c r="D2777" t="s">
        <v>4305</v>
      </c>
      <c r="E2777" t="s">
        <v>4306</v>
      </c>
      <c r="F2777">
        <v>5200</v>
      </c>
      <c r="G2777">
        <v>93.01</v>
      </c>
      <c r="H2777">
        <v>56</v>
      </c>
      <c r="I2777">
        <v>80</v>
      </c>
      <c r="J2777" t="s">
        <v>2293</v>
      </c>
      <c r="K2777" s="40" t="str">
        <f t="shared" si="43"/>
        <v>TERCEIRA</v>
      </c>
    </row>
    <row r="2778" spans="1:11" ht="15" customHeight="1">
      <c r="A2778">
        <v>8</v>
      </c>
      <c r="B2778">
        <v>1942</v>
      </c>
      <c r="C2778" t="s">
        <v>1994</v>
      </c>
      <c r="D2778" t="s">
        <v>4307</v>
      </c>
      <c r="E2778" t="s">
        <v>4308</v>
      </c>
      <c r="F2778">
        <v>1210</v>
      </c>
      <c r="G2778">
        <v>30.44</v>
      </c>
      <c r="H2778">
        <v>40</v>
      </c>
      <c r="I2778">
        <v>80</v>
      </c>
      <c r="J2778" t="s">
        <v>2293</v>
      </c>
      <c r="K2778" s="40" t="str">
        <f t="shared" si="43"/>
        <v>TERCEIRA</v>
      </c>
    </row>
    <row r="2779" spans="1:11" ht="15" customHeight="1">
      <c r="A2779">
        <v>8</v>
      </c>
      <c r="B2779">
        <v>1942</v>
      </c>
      <c r="C2779" t="s">
        <v>1994</v>
      </c>
      <c r="D2779" t="s">
        <v>4309</v>
      </c>
      <c r="E2779" t="s">
        <v>4310</v>
      </c>
      <c r="F2779">
        <v>1921</v>
      </c>
      <c r="G2779">
        <v>36.130000000000003</v>
      </c>
      <c r="H2779">
        <v>53</v>
      </c>
      <c r="I2779">
        <v>80</v>
      </c>
      <c r="J2779" t="s">
        <v>2293</v>
      </c>
      <c r="K2779" s="40" t="str">
        <f t="shared" si="43"/>
        <v>TERCEIRA</v>
      </c>
    </row>
    <row r="2780" spans="1:11" ht="15" customHeight="1">
      <c r="A2780">
        <v>8</v>
      </c>
      <c r="B2780">
        <v>1942</v>
      </c>
      <c r="C2780" t="s">
        <v>1994</v>
      </c>
      <c r="D2780" t="s">
        <v>4311</v>
      </c>
      <c r="E2780" t="s">
        <v>4312</v>
      </c>
      <c r="F2780">
        <v>2307</v>
      </c>
      <c r="G2780">
        <v>47.36</v>
      </c>
      <c r="H2780">
        <v>49</v>
      </c>
      <c r="I2780">
        <v>80</v>
      </c>
      <c r="J2780" t="s">
        <v>2293</v>
      </c>
      <c r="K2780" s="40" t="str">
        <f t="shared" si="43"/>
        <v>TERCEIRA</v>
      </c>
    </row>
    <row r="2781" spans="1:11" ht="15" customHeight="1">
      <c r="A2781">
        <v>8</v>
      </c>
      <c r="B2781">
        <v>1942</v>
      </c>
      <c r="C2781" t="s">
        <v>1994</v>
      </c>
      <c r="D2781" t="s">
        <v>4313</v>
      </c>
      <c r="E2781" t="s">
        <v>4314</v>
      </c>
      <c r="F2781">
        <v>1490</v>
      </c>
      <c r="G2781">
        <v>33.78</v>
      </c>
      <c r="H2781">
        <v>44</v>
      </c>
      <c r="I2781">
        <v>80</v>
      </c>
      <c r="J2781" t="s">
        <v>2293</v>
      </c>
      <c r="K2781" s="40" t="str">
        <f t="shared" si="43"/>
        <v>TERCEIRA</v>
      </c>
    </row>
    <row r="2782" spans="1:11" ht="15" customHeight="1">
      <c r="A2782">
        <v>8</v>
      </c>
      <c r="B2782">
        <v>1942</v>
      </c>
      <c r="C2782" t="s">
        <v>1994</v>
      </c>
      <c r="D2782" t="s">
        <v>4315</v>
      </c>
      <c r="E2782" t="s">
        <v>4316</v>
      </c>
      <c r="F2782">
        <v>2912</v>
      </c>
      <c r="G2782">
        <v>38.14</v>
      </c>
      <c r="H2782">
        <v>76</v>
      </c>
      <c r="I2782">
        <v>80</v>
      </c>
      <c r="J2782" t="s">
        <v>2293</v>
      </c>
      <c r="K2782" s="40" t="str">
        <f t="shared" si="43"/>
        <v>TERCEIRA</v>
      </c>
    </row>
    <row r="2783" spans="1:11" ht="15" customHeight="1">
      <c r="A2783">
        <v>8</v>
      </c>
      <c r="B2783">
        <v>1942</v>
      </c>
      <c r="C2783" t="s">
        <v>1994</v>
      </c>
      <c r="D2783" t="s">
        <v>4317</v>
      </c>
      <c r="E2783" t="s">
        <v>4318</v>
      </c>
      <c r="F2783">
        <v>3689</v>
      </c>
      <c r="G2783">
        <v>63.82</v>
      </c>
      <c r="H2783">
        <v>58</v>
      </c>
      <c r="I2783">
        <v>80</v>
      </c>
      <c r="J2783" t="s">
        <v>2293</v>
      </c>
      <c r="K2783" s="40" t="str">
        <f t="shared" si="43"/>
        <v>TERCEIRA</v>
      </c>
    </row>
    <row r="2784" spans="1:11" ht="15" customHeight="1">
      <c r="A2784">
        <v>8</v>
      </c>
      <c r="B2784">
        <v>1942</v>
      </c>
      <c r="C2784" t="s">
        <v>1994</v>
      </c>
      <c r="D2784" t="s">
        <v>4319</v>
      </c>
      <c r="E2784" t="s">
        <v>4320</v>
      </c>
      <c r="F2784">
        <v>1052</v>
      </c>
      <c r="G2784">
        <v>26.22</v>
      </c>
      <c r="H2784">
        <v>40</v>
      </c>
      <c r="I2784">
        <v>80</v>
      </c>
      <c r="J2784" t="s">
        <v>2293</v>
      </c>
      <c r="K2784" s="40" t="str">
        <f t="shared" si="43"/>
        <v>TERCEIRA</v>
      </c>
    </row>
    <row r="2785" spans="1:11" ht="15" customHeight="1">
      <c r="A2785">
        <v>8</v>
      </c>
      <c r="B2785">
        <v>1942</v>
      </c>
      <c r="C2785" t="s">
        <v>1994</v>
      </c>
      <c r="D2785" t="s">
        <v>4321</v>
      </c>
      <c r="E2785" t="s">
        <v>4322</v>
      </c>
      <c r="F2785">
        <v>1599</v>
      </c>
      <c r="G2785">
        <v>38.229999999999997</v>
      </c>
      <c r="H2785">
        <v>42</v>
      </c>
      <c r="I2785">
        <v>80</v>
      </c>
      <c r="J2785" t="s">
        <v>2293</v>
      </c>
      <c r="K2785" s="40" t="str">
        <f t="shared" si="43"/>
        <v>TERCEIRA</v>
      </c>
    </row>
    <row r="2786" spans="1:11" ht="15" customHeight="1">
      <c r="A2786">
        <v>8</v>
      </c>
      <c r="B2786">
        <v>1942</v>
      </c>
      <c r="C2786" t="s">
        <v>1994</v>
      </c>
      <c r="D2786" t="s">
        <v>4323</v>
      </c>
      <c r="E2786" t="s">
        <v>4324</v>
      </c>
      <c r="F2786">
        <v>2343</v>
      </c>
      <c r="G2786">
        <v>42.09</v>
      </c>
      <c r="H2786">
        <v>56</v>
      </c>
      <c r="I2786">
        <v>80</v>
      </c>
      <c r="J2786" t="s">
        <v>2293</v>
      </c>
      <c r="K2786" s="40" t="str">
        <f t="shared" si="43"/>
        <v>TERCEIRA</v>
      </c>
    </row>
    <row r="2787" spans="1:11" ht="15" customHeight="1">
      <c r="A2787">
        <v>8</v>
      </c>
      <c r="B2787">
        <v>409</v>
      </c>
      <c r="C2787" t="s">
        <v>22</v>
      </c>
      <c r="D2787" t="s">
        <v>125</v>
      </c>
      <c r="E2787" t="s">
        <v>126</v>
      </c>
      <c r="F2787">
        <v>2378</v>
      </c>
      <c r="G2787">
        <v>63.7</v>
      </c>
      <c r="H2787">
        <v>37</v>
      </c>
      <c r="I2787">
        <v>25</v>
      </c>
      <c r="J2787" t="s">
        <v>128</v>
      </c>
      <c r="K2787" s="40" t="str">
        <f t="shared" si="43"/>
        <v>GPA</v>
      </c>
    </row>
    <row r="2788" spans="1:11" ht="15" customHeight="1">
      <c r="A2788">
        <v>8</v>
      </c>
      <c r="B2788">
        <v>409</v>
      </c>
      <c r="C2788" t="s">
        <v>20</v>
      </c>
      <c r="D2788" t="s">
        <v>125</v>
      </c>
      <c r="E2788" t="s">
        <v>126</v>
      </c>
      <c r="F2788">
        <v>1</v>
      </c>
      <c r="G2788">
        <v>0.17</v>
      </c>
      <c r="H2788">
        <v>6</v>
      </c>
      <c r="I2788">
        <v>25</v>
      </c>
      <c r="J2788" t="s">
        <v>128</v>
      </c>
      <c r="K2788" s="40" t="str">
        <f t="shared" si="43"/>
        <v>GPA</v>
      </c>
    </row>
    <row r="2789" spans="1:11" ht="15" customHeight="1">
      <c r="A2789">
        <v>8</v>
      </c>
      <c r="B2789">
        <v>409</v>
      </c>
      <c r="C2789" t="s">
        <v>22</v>
      </c>
      <c r="D2789" t="s">
        <v>1726</v>
      </c>
      <c r="E2789" t="s">
        <v>1727</v>
      </c>
      <c r="F2789">
        <v>1847</v>
      </c>
      <c r="G2789">
        <v>61.46</v>
      </c>
      <c r="H2789">
        <v>30</v>
      </c>
      <c r="I2789">
        <v>25</v>
      </c>
      <c r="J2789" t="s">
        <v>128</v>
      </c>
      <c r="K2789" s="40" t="str">
        <f t="shared" si="43"/>
        <v>GPA</v>
      </c>
    </row>
    <row r="2790" spans="1:11" ht="15" customHeight="1">
      <c r="A2790">
        <v>8</v>
      </c>
      <c r="B2790">
        <v>409</v>
      </c>
      <c r="C2790" t="s">
        <v>19</v>
      </c>
      <c r="D2790" t="s">
        <v>129</v>
      </c>
      <c r="E2790" t="s">
        <v>130</v>
      </c>
      <c r="F2790">
        <v>31</v>
      </c>
      <c r="G2790">
        <v>0.38</v>
      </c>
      <c r="H2790">
        <v>82</v>
      </c>
      <c r="I2790">
        <v>24</v>
      </c>
      <c r="J2790" t="s">
        <v>128</v>
      </c>
      <c r="K2790" s="40" t="str">
        <f t="shared" si="43"/>
        <v>GPA</v>
      </c>
    </row>
    <row r="2791" spans="1:11" ht="15" customHeight="1">
      <c r="A2791">
        <v>8</v>
      </c>
      <c r="B2791">
        <v>409</v>
      </c>
      <c r="C2791" t="s">
        <v>20</v>
      </c>
      <c r="D2791" t="s">
        <v>129</v>
      </c>
      <c r="E2791" t="s">
        <v>130</v>
      </c>
      <c r="F2791">
        <v>1249</v>
      </c>
      <c r="G2791">
        <v>29.61</v>
      </c>
      <c r="H2791">
        <v>42</v>
      </c>
      <c r="I2791">
        <v>25</v>
      </c>
      <c r="J2791" t="s">
        <v>128</v>
      </c>
      <c r="K2791" s="40" t="str">
        <f t="shared" si="43"/>
        <v>GPA</v>
      </c>
    </row>
    <row r="2792" spans="1:11" ht="15" customHeight="1">
      <c r="A2792">
        <v>8</v>
      </c>
      <c r="B2792">
        <v>409</v>
      </c>
      <c r="C2792" t="s">
        <v>21</v>
      </c>
      <c r="D2792" t="s">
        <v>131</v>
      </c>
      <c r="E2792" t="s">
        <v>132</v>
      </c>
      <c r="F2792">
        <v>5</v>
      </c>
      <c r="G2792">
        <v>1.42</v>
      </c>
      <c r="H2792">
        <v>4</v>
      </c>
      <c r="I2792">
        <v>22</v>
      </c>
      <c r="J2792" t="s">
        <v>128</v>
      </c>
      <c r="K2792" s="40" t="str">
        <f t="shared" si="43"/>
        <v>GPA</v>
      </c>
    </row>
    <row r="2793" spans="1:11" ht="15" customHeight="1">
      <c r="A2793">
        <v>8</v>
      </c>
      <c r="B2793">
        <v>409</v>
      </c>
      <c r="C2793" t="s">
        <v>21</v>
      </c>
      <c r="D2793" t="s">
        <v>133</v>
      </c>
      <c r="E2793" t="s">
        <v>134</v>
      </c>
      <c r="F2793">
        <v>31</v>
      </c>
      <c r="G2793">
        <v>13.25</v>
      </c>
      <c r="H2793">
        <v>2</v>
      </c>
      <c r="I2793">
        <v>22</v>
      </c>
      <c r="J2793" t="s">
        <v>128</v>
      </c>
      <c r="K2793" s="40" t="str">
        <f t="shared" si="43"/>
        <v>GPA</v>
      </c>
    </row>
    <row r="2794" spans="1:11" ht="15" customHeight="1">
      <c r="A2794">
        <v>8</v>
      </c>
      <c r="B2794">
        <v>409</v>
      </c>
      <c r="C2794" t="s">
        <v>20</v>
      </c>
      <c r="D2794" t="s">
        <v>133</v>
      </c>
      <c r="E2794" t="s">
        <v>134</v>
      </c>
      <c r="F2794">
        <v>1</v>
      </c>
      <c r="G2794">
        <v>1.1499999999999999</v>
      </c>
      <c r="H2794">
        <v>1</v>
      </c>
      <c r="I2794">
        <v>25</v>
      </c>
      <c r="J2794" t="s">
        <v>128</v>
      </c>
      <c r="K2794" s="40" t="str">
        <f t="shared" si="43"/>
        <v>GPA</v>
      </c>
    </row>
    <row r="2795" spans="1:11" ht="15" customHeight="1">
      <c r="A2795">
        <v>8</v>
      </c>
      <c r="B2795">
        <v>409</v>
      </c>
      <c r="C2795" t="s">
        <v>21</v>
      </c>
      <c r="D2795" t="s">
        <v>135</v>
      </c>
      <c r="E2795" t="s">
        <v>136</v>
      </c>
      <c r="F2795">
        <v>56</v>
      </c>
      <c r="G2795">
        <v>1.9</v>
      </c>
      <c r="H2795">
        <v>29</v>
      </c>
      <c r="I2795">
        <v>22</v>
      </c>
      <c r="J2795" t="s">
        <v>128</v>
      </c>
      <c r="K2795" s="40" t="str">
        <f t="shared" si="43"/>
        <v>GPA</v>
      </c>
    </row>
    <row r="2796" spans="1:11" ht="15" customHeight="1">
      <c r="A2796">
        <v>8</v>
      </c>
      <c r="B2796">
        <v>409</v>
      </c>
      <c r="C2796" t="s">
        <v>20</v>
      </c>
      <c r="D2796" t="s">
        <v>135</v>
      </c>
      <c r="E2796" t="s">
        <v>136</v>
      </c>
      <c r="F2796">
        <v>2743</v>
      </c>
      <c r="G2796">
        <v>36.99</v>
      </c>
      <c r="H2796">
        <v>74</v>
      </c>
      <c r="I2796">
        <v>25</v>
      </c>
      <c r="J2796" t="s">
        <v>128</v>
      </c>
      <c r="K2796" s="40" t="str">
        <f t="shared" si="43"/>
        <v>GPA</v>
      </c>
    </row>
    <row r="2797" spans="1:11" ht="15" customHeight="1">
      <c r="A2797">
        <v>8</v>
      </c>
      <c r="B2797">
        <v>409</v>
      </c>
      <c r="C2797" t="s">
        <v>19</v>
      </c>
      <c r="D2797" t="s">
        <v>137</v>
      </c>
      <c r="E2797" t="s">
        <v>138</v>
      </c>
      <c r="F2797">
        <v>161</v>
      </c>
      <c r="G2797">
        <v>4.13</v>
      </c>
      <c r="H2797">
        <v>39</v>
      </c>
      <c r="I2797">
        <v>24</v>
      </c>
      <c r="J2797" t="s">
        <v>128</v>
      </c>
      <c r="K2797" s="40" t="str">
        <f t="shared" si="43"/>
        <v>GPA</v>
      </c>
    </row>
    <row r="2798" spans="1:11" ht="15" customHeight="1">
      <c r="A2798">
        <v>8</v>
      </c>
      <c r="B2798">
        <v>409</v>
      </c>
      <c r="C2798" t="s">
        <v>22</v>
      </c>
      <c r="D2798" t="s">
        <v>139</v>
      </c>
      <c r="E2798" t="s">
        <v>140</v>
      </c>
      <c r="F2798">
        <v>1467</v>
      </c>
      <c r="G2798">
        <v>34.83</v>
      </c>
      <c r="H2798">
        <v>42</v>
      </c>
      <c r="I2798">
        <v>25</v>
      </c>
      <c r="J2798" t="s">
        <v>128</v>
      </c>
      <c r="K2798" s="40" t="str">
        <f t="shared" si="43"/>
        <v>GPA</v>
      </c>
    </row>
    <row r="2799" spans="1:11" ht="15" customHeight="1">
      <c r="A2799">
        <v>8</v>
      </c>
      <c r="B2799">
        <v>409</v>
      </c>
      <c r="C2799" t="s">
        <v>1994</v>
      </c>
      <c r="D2799" t="s">
        <v>139</v>
      </c>
      <c r="E2799" t="s">
        <v>140</v>
      </c>
      <c r="F2799">
        <v>501</v>
      </c>
      <c r="G2799">
        <v>6.05</v>
      </c>
      <c r="H2799">
        <v>83</v>
      </c>
      <c r="I2799">
        <v>105</v>
      </c>
      <c r="J2799" t="s">
        <v>128</v>
      </c>
      <c r="K2799" s="40" t="str">
        <f t="shared" si="43"/>
        <v>GPA</v>
      </c>
    </row>
    <row r="2800" spans="1:11" ht="15" customHeight="1">
      <c r="A2800">
        <v>8</v>
      </c>
      <c r="B2800">
        <v>409</v>
      </c>
      <c r="C2800" t="s">
        <v>22</v>
      </c>
      <c r="D2800" t="s">
        <v>141</v>
      </c>
      <c r="E2800" t="s">
        <v>142</v>
      </c>
      <c r="F2800">
        <v>680</v>
      </c>
      <c r="G2800">
        <v>22.44</v>
      </c>
      <c r="H2800">
        <v>30</v>
      </c>
      <c r="I2800">
        <v>25</v>
      </c>
      <c r="J2800" t="s">
        <v>128</v>
      </c>
      <c r="K2800" s="40" t="str">
        <f t="shared" si="43"/>
        <v>GPA</v>
      </c>
    </row>
    <row r="2801" spans="1:11" ht="15" customHeight="1">
      <c r="A2801">
        <v>8</v>
      </c>
      <c r="B2801">
        <v>409</v>
      </c>
      <c r="C2801" t="s">
        <v>22</v>
      </c>
      <c r="D2801" t="s">
        <v>143</v>
      </c>
      <c r="E2801" t="s">
        <v>144</v>
      </c>
      <c r="F2801">
        <v>1420</v>
      </c>
      <c r="G2801">
        <v>36.53</v>
      </c>
      <c r="H2801">
        <v>39</v>
      </c>
      <c r="I2801">
        <v>25</v>
      </c>
      <c r="J2801" t="s">
        <v>128</v>
      </c>
      <c r="K2801" s="40" t="str">
        <f t="shared" si="43"/>
        <v>GPA</v>
      </c>
    </row>
    <row r="2802" spans="1:11" ht="15" customHeight="1">
      <c r="A2802">
        <v>8</v>
      </c>
      <c r="B2802">
        <v>409</v>
      </c>
      <c r="C2802" t="s">
        <v>22</v>
      </c>
      <c r="D2802" t="s">
        <v>145</v>
      </c>
      <c r="E2802" t="s">
        <v>146</v>
      </c>
      <c r="F2802">
        <v>2875</v>
      </c>
      <c r="G2802">
        <v>50.85</v>
      </c>
      <c r="H2802">
        <v>57</v>
      </c>
      <c r="I2802">
        <v>25</v>
      </c>
      <c r="J2802" t="s">
        <v>128</v>
      </c>
      <c r="K2802" s="40" t="str">
        <f t="shared" si="43"/>
        <v>GPA</v>
      </c>
    </row>
    <row r="2803" spans="1:11" ht="15" customHeight="1">
      <c r="A2803">
        <v>8</v>
      </c>
      <c r="B2803">
        <v>409</v>
      </c>
      <c r="C2803" t="s">
        <v>19</v>
      </c>
      <c r="D2803" t="s">
        <v>147</v>
      </c>
      <c r="E2803" t="s">
        <v>148</v>
      </c>
      <c r="F2803">
        <v>3</v>
      </c>
      <c r="G2803">
        <v>0.19</v>
      </c>
      <c r="H2803">
        <v>16</v>
      </c>
      <c r="I2803">
        <v>24</v>
      </c>
      <c r="J2803" t="s">
        <v>128</v>
      </c>
      <c r="K2803" s="40" t="str">
        <f t="shared" si="43"/>
        <v>GPA</v>
      </c>
    </row>
    <row r="2804" spans="1:11" ht="15" customHeight="1">
      <c r="A2804">
        <v>8</v>
      </c>
      <c r="B2804">
        <v>409</v>
      </c>
      <c r="C2804" t="s">
        <v>22</v>
      </c>
      <c r="D2804" t="s">
        <v>149</v>
      </c>
      <c r="E2804" t="s">
        <v>150</v>
      </c>
      <c r="F2804">
        <v>1813</v>
      </c>
      <c r="G2804">
        <v>54.28</v>
      </c>
      <c r="H2804">
        <v>33</v>
      </c>
      <c r="I2804">
        <v>25</v>
      </c>
      <c r="J2804" t="s">
        <v>128</v>
      </c>
      <c r="K2804" s="40" t="str">
        <f t="shared" si="43"/>
        <v>GPA</v>
      </c>
    </row>
    <row r="2805" spans="1:11" ht="15" customHeight="1">
      <c r="A2805">
        <v>8</v>
      </c>
      <c r="B2805">
        <v>409</v>
      </c>
      <c r="C2805" t="s">
        <v>22</v>
      </c>
      <c r="D2805" t="s">
        <v>1728</v>
      </c>
      <c r="E2805" t="s">
        <v>1729</v>
      </c>
      <c r="F2805">
        <v>1360</v>
      </c>
      <c r="G2805">
        <v>61.94</v>
      </c>
      <c r="H2805">
        <v>22</v>
      </c>
      <c r="I2805">
        <v>25</v>
      </c>
      <c r="J2805" t="s">
        <v>128</v>
      </c>
      <c r="K2805" s="40" t="str">
        <f t="shared" si="43"/>
        <v>GPA</v>
      </c>
    </row>
    <row r="2806" spans="1:11" ht="15" customHeight="1">
      <c r="A2806">
        <v>8</v>
      </c>
      <c r="B2806">
        <v>409</v>
      </c>
      <c r="C2806" t="s">
        <v>22</v>
      </c>
      <c r="D2806" t="s">
        <v>151</v>
      </c>
      <c r="E2806" t="s">
        <v>152</v>
      </c>
      <c r="F2806">
        <v>2500</v>
      </c>
      <c r="G2806">
        <v>57.02</v>
      </c>
      <c r="H2806">
        <v>44</v>
      </c>
      <c r="I2806">
        <v>25</v>
      </c>
      <c r="J2806" t="s">
        <v>128</v>
      </c>
      <c r="K2806" s="40" t="str">
        <f t="shared" si="43"/>
        <v>GPA</v>
      </c>
    </row>
    <row r="2807" spans="1:11" ht="15" customHeight="1">
      <c r="A2807">
        <v>8</v>
      </c>
      <c r="B2807">
        <v>409</v>
      </c>
      <c r="C2807" t="s">
        <v>21</v>
      </c>
      <c r="D2807" t="s">
        <v>153</v>
      </c>
      <c r="E2807" t="s">
        <v>154</v>
      </c>
      <c r="F2807">
        <v>9</v>
      </c>
      <c r="G2807">
        <v>0.38</v>
      </c>
      <c r="H2807">
        <v>24</v>
      </c>
      <c r="I2807">
        <v>22</v>
      </c>
      <c r="J2807" t="s">
        <v>128</v>
      </c>
      <c r="K2807" s="40" t="str">
        <f t="shared" si="43"/>
        <v>GPA</v>
      </c>
    </row>
    <row r="2808" spans="1:11" ht="15" customHeight="1">
      <c r="A2808">
        <v>8</v>
      </c>
      <c r="B2808">
        <v>409</v>
      </c>
      <c r="C2808" t="s">
        <v>20</v>
      </c>
      <c r="D2808" t="s">
        <v>153</v>
      </c>
      <c r="E2808" t="s">
        <v>154</v>
      </c>
      <c r="F2808">
        <v>91</v>
      </c>
      <c r="G2808">
        <v>1.53</v>
      </c>
      <c r="H2808">
        <v>59</v>
      </c>
      <c r="I2808">
        <v>25</v>
      </c>
      <c r="J2808" t="s">
        <v>128</v>
      </c>
      <c r="K2808" s="40" t="str">
        <f t="shared" si="43"/>
        <v>GPA</v>
      </c>
    </row>
    <row r="2809" spans="1:11" ht="15" customHeight="1">
      <c r="A2809">
        <v>8</v>
      </c>
      <c r="B2809">
        <v>409</v>
      </c>
      <c r="C2809" t="s">
        <v>19</v>
      </c>
      <c r="D2809" t="s">
        <v>1730</v>
      </c>
      <c r="E2809" t="s">
        <v>1731</v>
      </c>
      <c r="F2809">
        <v>188</v>
      </c>
      <c r="G2809">
        <v>9.66</v>
      </c>
      <c r="H2809">
        <v>19</v>
      </c>
      <c r="I2809">
        <v>24</v>
      </c>
      <c r="J2809" t="s">
        <v>128</v>
      </c>
      <c r="K2809" s="40" t="str">
        <f t="shared" si="43"/>
        <v>GPA</v>
      </c>
    </row>
    <row r="2810" spans="1:11" ht="15" customHeight="1">
      <c r="A2810">
        <v>8</v>
      </c>
      <c r="B2810">
        <v>409</v>
      </c>
      <c r="C2810" t="s">
        <v>21</v>
      </c>
      <c r="D2810" t="s">
        <v>1732</v>
      </c>
      <c r="E2810" t="s">
        <v>1733</v>
      </c>
      <c r="F2810">
        <v>410</v>
      </c>
      <c r="G2810">
        <v>13.21</v>
      </c>
      <c r="H2810">
        <v>31</v>
      </c>
      <c r="I2810">
        <v>22</v>
      </c>
      <c r="J2810" t="s">
        <v>128</v>
      </c>
      <c r="K2810" s="40" t="str">
        <f t="shared" si="43"/>
        <v>GPA</v>
      </c>
    </row>
    <row r="2811" spans="1:11" ht="15" customHeight="1">
      <c r="A2811">
        <v>8</v>
      </c>
      <c r="B2811">
        <v>409</v>
      </c>
      <c r="C2811" t="s">
        <v>20</v>
      </c>
      <c r="D2811" t="s">
        <v>1732</v>
      </c>
      <c r="E2811" t="s">
        <v>1733</v>
      </c>
      <c r="F2811">
        <v>2705</v>
      </c>
      <c r="G2811">
        <v>41.47</v>
      </c>
      <c r="H2811">
        <v>65</v>
      </c>
      <c r="I2811">
        <v>25</v>
      </c>
      <c r="J2811" t="s">
        <v>128</v>
      </c>
      <c r="K2811" s="40" t="str">
        <f t="shared" si="43"/>
        <v>GPA</v>
      </c>
    </row>
    <row r="2812" spans="1:11" ht="15" customHeight="1">
      <c r="A2812">
        <v>8</v>
      </c>
      <c r="B2812">
        <v>409</v>
      </c>
      <c r="C2812" t="s">
        <v>21</v>
      </c>
      <c r="D2812" t="s">
        <v>157</v>
      </c>
      <c r="E2812" t="s">
        <v>158</v>
      </c>
      <c r="F2812">
        <v>549</v>
      </c>
      <c r="G2812">
        <v>8.69</v>
      </c>
      <c r="H2812">
        <v>63</v>
      </c>
      <c r="I2812">
        <v>22</v>
      </c>
      <c r="J2812" t="s">
        <v>128</v>
      </c>
      <c r="K2812" s="40" t="str">
        <f t="shared" si="43"/>
        <v>GPA</v>
      </c>
    </row>
    <row r="2813" spans="1:11" ht="15" customHeight="1">
      <c r="A2813">
        <v>8</v>
      </c>
      <c r="B2813">
        <v>409</v>
      </c>
      <c r="C2813" t="s">
        <v>20</v>
      </c>
      <c r="D2813" t="s">
        <v>157</v>
      </c>
      <c r="E2813" t="s">
        <v>158</v>
      </c>
      <c r="F2813">
        <v>1658</v>
      </c>
      <c r="G2813">
        <v>22.6</v>
      </c>
      <c r="H2813">
        <v>73</v>
      </c>
      <c r="I2813">
        <v>25</v>
      </c>
      <c r="J2813" t="s">
        <v>128</v>
      </c>
      <c r="K2813" s="40" t="str">
        <f t="shared" si="43"/>
        <v>GPA</v>
      </c>
    </row>
    <row r="2814" spans="1:11" ht="15" customHeight="1">
      <c r="A2814">
        <v>8</v>
      </c>
      <c r="B2814">
        <v>409</v>
      </c>
      <c r="C2814" t="s">
        <v>21</v>
      </c>
      <c r="D2814" t="s">
        <v>159</v>
      </c>
      <c r="E2814" t="s">
        <v>160</v>
      </c>
      <c r="F2814">
        <v>89</v>
      </c>
      <c r="G2814">
        <v>4.03</v>
      </c>
      <c r="H2814">
        <v>22</v>
      </c>
      <c r="I2814">
        <v>22</v>
      </c>
      <c r="J2814" t="s">
        <v>128</v>
      </c>
      <c r="K2814" s="40" t="str">
        <f t="shared" si="43"/>
        <v>GPA</v>
      </c>
    </row>
    <row r="2815" spans="1:11" ht="15" customHeight="1">
      <c r="A2815">
        <v>8</v>
      </c>
      <c r="B2815">
        <v>409</v>
      </c>
      <c r="C2815" t="s">
        <v>20</v>
      </c>
      <c r="D2815" t="s">
        <v>159</v>
      </c>
      <c r="E2815" t="s">
        <v>160</v>
      </c>
      <c r="F2815">
        <v>2599</v>
      </c>
      <c r="G2815">
        <v>47.53</v>
      </c>
      <c r="H2815">
        <v>55</v>
      </c>
      <c r="I2815">
        <v>25</v>
      </c>
      <c r="J2815" t="s">
        <v>128</v>
      </c>
      <c r="K2815" s="40" t="str">
        <f t="shared" si="43"/>
        <v>GPA</v>
      </c>
    </row>
    <row r="2816" spans="1:11" ht="15" customHeight="1">
      <c r="A2816">
        <v>8</v>
      </c>
      <c r="B2816">
        <v>409</v>
      </c>
      <c r="C2816" t="s">
        <v>19</v>
      </c>
      <c r="D2816" t="s">
        <v>4325</v>
      </c>
      <c r="E2816" t="s">
        <v>4326</v>
      </c>
      <c r="F2816">
        <v>2</v>
      </c>
      <c r="G2816">
        <v>6.75</v>
      </c>
      <c r="H2816">
        <v>0</v>
      </c>
      <c r="I2816">
        <v>24</v>
      </c>
      <c r="J2816" t="s">
        <v>128</v>
      </c>
      <c r="K2816" s="40" t="str">
        <f t="shared" si="43"/>
        <v>GPA</v>
      </c>
    </row>
    <row r="2817" spans="1:11" ht="15" customHeight="1">
      <c r="A2817">
        <v>8</v>
      </c>
      <c r="B2817">
        <v>409</v>
      </c>
      <c r="C2817" t="s">
        <v>19</v>
      </c>
      <c r="D2817" t="s">
        <v>161</v>
      </c>
      <c r="E2817" t="s">
        <v>162</v>
      </c>
      <c r="F2817">
        <v>547</v>
      </c>
      <c r="G2817">
        <v>16.829999999999998</v>
      </c>
      <c r="H2817">
        <v>33</v>
      </c>
      <c r="I2817">
        <v>24</v>
      </c>
      <c r="J2817" t="s">
        <v>128</v>
      </c>
      <c r="K2817" s="40" t="str">
        <f t="shared" si="43"/>
        <v>GPA</v>
      </c>
    </row>
    <row r="2818" spans="1:11" ht="15" customHeight="1">
      <c r="A2818">
        <v>8</v>
      </c>
      <c r="B2818">
        <v>409</v>
      </c>
      <c r="C2818" t="s">
        <v>1994</v>
      </c>
      <c r="D2818" t="s">
        <v>161</v>
      </c>
      <c r="E2818" t="s">
        <v>162</v>
      </c>
      <c r="F2818">
        <v>577</v>
      </c>
      <c r="G2818">
        <v>0.93</v>
      </c>
      <c r="H2818">
        <v>620</v>
      </c>
      <c r="I2818">
        <v>105</v>
      </c>
      <c r="J2818" t="s">
        <v>128</v>
      </c>
      <c r="K2818" s="40" t="str">
        <f t="shared" ref="K2818:K2881" si="44">IF(J2818&lt;&gt;"",IF(OR(UPPER(J2818)="TERCEIRO",UPPER(J2818)="TERCEIRA"),"TERCEIRA",IF(UPPER(J2818)="GPA","GPA",J2818)),IF(LEFT(D2818,1)="T","TERCEIRA","GPA"))</f>
        <v>GPA</v>
      </c>
    </row>
    <row r="2819" spans="1:11" ht="15" customHeight="1">
      <c r="A2819">
        <v>8</v>
      </c>
      <c r="B2819">
        <v>409</v>
      </c>
      <c r="C2819" t="s">
        <v>22</v>
      </c>
      <c r="D2819" t="s">
        <v>165</v>
      </c>
      <c r="E2819" t="s">
        <v>166</v>
      </c>
      <c r="F2819">
        <v>2773</v>
      </c>
      <c r="G2819">
        <v>52.45</v>
      </c>
      <c r="H2819">
        <v>53</v>
      </c>
      <c r="I2819">
        <v>25</v>
      </c>
      <c r="J2819" t="s">
        <v>128</v>
      </c>
      <c r="K2819" s="40" t="str">
        <f t="shared" si="44"/>
        <v>GPA</v>
      </c>
    </row>
    <row r="2820" spans="1:11" ht="15" customHeight="1">
      <c r="A2820">
        <v>8</v>
      </c>
      <c r="B2820">
        <v>409</v>
      </c>
      <c r="C2820" t="s">
        <v>21</v>
      </c>
      <c r="D2820" t="s">
        <v>167</v>
      </c>
      <c r="E2820" t="s">
        <v>168</v>
      </c>
      <c r="F2820">
        <v>39</v>
      </c>
      <c r="G2820">
        <v>1.39</v>
      </c>
      <c r="H2820">
        <v>28</v>
      </c>
      <c r="I2820">
        <v>22</v>
      </c>
      <c r="J2820" t="s">
        <v>128</v>
      </c>
      <c r="K2820" s="40" t="str">
        <f t="shared" si="44"/>
        <v>GPA</v>
      </c>
    </row>
    <row r="2821" spans="1:11" ht="15" customHeight="1">
      <c r="A2821">
        <v>8</v>
      </c>
      <c r="B2821">
        <v>409</v>
      </c>
      <c r="C2821" t="s">
        <v>20</v>
      </c>
      <c r="D2821" t="s">
        <v>167</v>
      </c>
      <c r="E2821" t="s">
        <v>168</v>
      </c>
      <c r="F2821">
        <v>2501</v>
      </c>
      <c r="G2821">
        <v>50.87</v>
      </c>
      <c r="H2821">
        <v>49</v>
      </c>
      <c r="I2821">
        <v>25</v>
      </c>
      <c r="J2821" t="s">
        <v>128</v>
      </c>
      <c r="K2821" s="40" t="str">
        <f t="shared" si="44"/>
        <v>GPA</v>
      </c>
    </row>
    <row r="2822" spans="1:11" ht="15" customHeight="1">
      <c r="A2822">
        <v>8</v>
      </c>
      <c r="B2822">
        <v>409</v>
      </c>
      <c r="C2822" t="s">
        <v>22</v>
      </c>
      <c r="D2822" t="s">
        <v>169</v>
      </c>
      <c r="E2822" t="s">
        <v>170</v>
      </c>
      <c r="F2822">
        <v>1755</v>
      </c>
      <c r="G2822">
        <v>56.65</v>
      </c>
      <c r="H2822">
        <v>31</v>
      </c>
      <c r="I2822">
        <v>25</v>
      </c>
      <c r="J2822" t="s">
        <v>128</v>
      </c>
      <c r="K2822" s="40" t="str">
        <f t="shared" si="44"/>
        <v>GPA</v>
      </c>
    </row>
    <row r="2823" spans="1:11" ht="15" customHeight="1">
      <c r="A2823">
        <v>8</v>
      </c>
      <c r="B2823">
        <v>409</v>
      </c>
      <c r="C2823" t="s">
        <v>19</v>
      </c>
      <c r="D2823" t="s">
        <v>171</v>
      </c>
      <c r="E2823" t="s">
        <v>172</v>
      </c>
      <c r="F2823">
        <v>53</v>
      </c>
      <c r="G2823">
        <v>1.44</v>
      </c>
      <c r="H2823">
        <v>37</v>
      </c>
      <c r="I2823">
        <v>24</v>
      </c>
      <c r="J2823" t="s">
        <v>128</v>
      </c>
      <c r="K2823" s="40" t="str">
        <f t="shared" si="44"/>
        <v>GPA</v>
      </c>
    </row>
    <row r="2824" spans="1:11" ht="15" customHeight="1">
      <c r="A2824">
        <v>8</v>
      </c>
      <c r="B2824">
        <v>409</v>
      </c>
      <c r="C2824" t="s">
        <v>21</v>
      </c>
      <c r="D2824" t="s">
        <v>171</v>
      </c>
      <c r="E2824" t="s">
        <v>172</v>
      </c>
      <c r="F2824">
        <v>135</v>
      </c>
      <c r="G2824">
        <v>14.66</v>
      </c>
      <c r="H2824">
        <v>9</v>
      </c>
      <c r="I2824">
        <v>22</v>
      </c>
      <c r="J2824" t="s">
        <v>128</v>
      </c>
      <c r="K2824" s="40" t="str">
        <f t="shared" si="44"/>
        <v>GPA</v>
      </c>
    </row>
    <row r="2825" spans="1:11" ht="15" customHeight="1">
      <c r="A2825">
        <v>8</v>
      </c>
      <c r="B2825">
        <v>409</v>
      </c>
      <c r="C2825" t="s">
        <v>20</v>
      </c>
      <c r="D2825" t="s">
        <v>171</v>
      </c>
      <c r="E2825" t="s">
        <v>172</v>
      </c>
      <c r="F2825">
        <v>1160</v>
      </c>
      <c r="G2825">
        <v>55.59</v>
      </c>
      <c r="H2825">
        <v>21</v>
      </c>
      <c r="I2825">
        <v>25</v>
      </c>
      <c r="J2825" t="s">
        <v>128</v>
      </c>
      <c r="K2825" s="40" t="str">
        <f t="shared" si="44"/>
        <v>GPA</v>
      </c>
    </row>
    <row r="2826" spans="1:11" ht="15" customHeight="1">
      <c r="A2826">
        <v>8</v>
      </c>
      <c r="B2826">
        <v>409</v>
      </c>
      <c r="C2826" t="s">
        <v>1994</v>
      </c>
      <c r="D2826" t="s">
        <v>171</v>
      </c>
      <c r="E2826" t="s">
        <v>172</v>
      </c>
      <c r="F2826">
        <v>467</v>
      </c>
      <c r="G2826">
        <v>3.38</v>
      </c>
      <c r="H2826">
        <v>138</v>
      </c>
      <c r="I2826">
        <v>105</v>
      </c>
      <c r="J2826" t="s">
        <v>128</v>
      </c>
      <c r="K2826" s="40" t="str">
        <f t="shared" si="44"/>
        <v>GPA</v>
      </c>
    </row>
    <row r="2827" spans="1:11" ht="15" customHeight="1">
      <c r="A2827">
        <v>8</v>
      </c>
      <c r="B2827">
        <v>409</v>
      </c>
      <c r="C2827" t="s">
        <v>22</v>
      </c>
      <c r="D2827" t="s">
        <v>173</v>
      </c>
      <c r="E2827" t="s">
        <v>174</v>
      </c>
      <c r="F2827">
        <v>1519</v>
      </c>
      <c r="G2827">
        <v>53.53</v>
      </c>
      <c r="H2827">
        <v>28</v>
      </c>
      <c r="I2827">
        <v>25</v>
      </c>
      <c r="J2827" t="s">
        <v>128</v>
      </c>
      <c r="K2827" s="40" t="str">
        <f t="shared" si="44"/>
        <v>GPA</v>
      </c>
    </row>
    <row r="2828" spans="1:11" ht="15" customHeight="1">
      <c r="A2828">
        <v>8</v>
      </c>
      <c r="B2828">
        <v>409</v>
      </c>
      <c r="C2828" t="s">
        <v>19</v>
      </c>
      <c r="D2828" t="s">
        <v>4327</v>
      </c>
      <c r="E2828" t="s">
        <v>4328</v>
      </c>
      <c r="F2828">
        <v>1</v>
      </c>
      <c r="G2828">
        <v>0</v>
      </c>
      <c r="H2828">
        <v>0</v>
      </c>
      <c r="I2828">
        <v>24</v>
      </c>
      <c r="J2828" t="s">
        <v>128</v>
      </c>
      <c r="K2828" s="40" t="str">
        <f t="shared" si="44"/>
        <v>GPA</v>
      </c>
    </row>
    <row r="2829" spans="1:11" ht="15" customHeight="1">
      <c r="A2829">
        <v>8</v>
      </c>
      <c r="B2829">
        <v>409</v>
      </c>
      <c r="C2829" t="s">
        <v>20</v>
      </c>
      <c r="D2829" t="s">
        <v>175</v>
      </c>
      <c r="E2829" t="s">
        <v>176</v>
      </c>
      <c r="F2829">
        <v>1027</v>
      </c>
      <c r="G2829">
        <v>26.87</v>
      </c>
      <c r="H2829">
        <v>38</v>
      </c>
      <c r="I2829">
        <v>25</v>
      </c>
      <c r="J2829" t="s">
        <v>128</v>
      </c>
      <c r="K2829" s="40" t="str">
        <f t="shared" si="44"/>
        <v>GPA</v>
      </c>
    </row>
    <row r="2830" spans="1:11" ht="15" customHeight="1">
      <c r="A2830">
        <v>8</v>
      </c>
      <c r="B2830">
        <v>409</v>
      </c>
      <c r="C2830" t="s">
        <v>19</v>
      </c>
      <c r="D2830" t="s">
        <v>177</v>
      </c>
      <c r="E2830" t="s">
        <v>178</v>
      </c>
      <c r="F2830">
        <v>56</v>
      </c>
      <c r="G2830">
        <v>1.29</v>
      </c>
      <c r="H2830">
        <v>43</v>
      </c>
      <c r="I2830">
        <v>24</v>
      </c>
      <c r="J2830" t="s">
        <v>128</v>
      </c>
      <c r="K2830" s="40" t="str">
        <f t="shared" si="44"/>
        <v>GPA</v>
      </c>
    </row>
    <row r="2831" spans="1:11" ht="15" customHeight="1">
      <c r="A2831">
        <v>8</v>
      </c>
      <c r="B2831">
        <v>409</v>
      </c>
      <c r="C2831" t="s">
        <v>21</v>
      </c>
      <c r="D2831" t="s">
        <v>177</v>
      </c>
      <c r="E2831" t="s">
        <v>178</v>
      </c>
      <c r="F2831">
        <v>162</v>
      </c>
      <c r="G2831">
        <v>6.83</v>
      </c>
      <c r="H2831">
        <v>24</v>
      </c>
      <c r="I2831">
        <v>22</v>
      </c>
      <c r="J2831" t="s">
        <v>128</v>
      </c>
      <c r="K2831" s="40" t="str">
        <f t="shared" si="44"/>
        <v>GPA</v>
      </c>
    </row>
    <row r="2832" spans="1:11" ht="15" customHeight="1">
      <c r="A2832">
        <v>8</v>
      </c>
      <c r="B2832">
        <v>409</v>
      </c>
      <c r="C2832" t="s">
        <v>20</v>
      </c>
      <c r="D2832" t="s">
        <v>177</v>
      </c>
      <c r="E2832" t="s">
        <v>178</v>
      </c>
      <c r="F2832">
        <v>279</v>
      </c>
      <c r="G2832">
        <v>14.61</v>
      </c>
      <c r="H2832">
        <v>19</v>
      </c>
      <c r="I2832">
        <v>25</v>
      </c>
      <c r="J2832" t="s">
        <v>128</v>
      </c>
      <c r="K2832" s="40" t="str">
        <f t="shared" si="44"/>
        <v>GPA</v>
      </c>
    </row>
    <row r="2833" spans="1:11" ht="15" customHeight="1">
      <c r="A2833">
        <v>8</v>
      </c>
      <c r="B2833">
        <v>409</v>
      </c>
      <c r="C2833" t="s">
        <v>1994</v>
      </c>
      <c r="D2833" t="s">
        <v>177</v>
      </c>
      <c r="E2833" t="s">
        <v>178</v>
      </c>
      <c r="F2833">
        <v>2185</v>
      </c>
      <c r="G2833">
        <v>19.010000000000002</v>
      </c>
      <c r="H2833">
        <v>115</v>
      </c>
      <c r="I2833">
        <v>105</v>
      </c>
      <c r="J2833" t="s">
        <v>128</v>
      </c>
      <c r="K2833" s="40" t="str">
        <f t="shared" si="44"/>
        <v>GPA</v>
      </c>
    </row>
    <row r="2834" spans="1:11" ht="15" customHeight="1">
      <c r="A2834">
        <v>8</v>
      </c>
      <c r="B2834">
        <v>409</v>
      </c>
      <c r="C2834" t="s">
        <v>19</v>
      </c>
      <c r="D2834" t="s">
        <v>179</v>
      </c>
      <c r="E2834" t="s">
        <v>180</v>
      </c>
      <c r="F2834">
        <v>724</v>
      </c>
      <c r="G2834">
        <v>18.95</v>
      </c>
      <c r="H2834">
        <v>38</v>
      </c>
      <c r="I2834">
        <v>24</v>
      </c>
      <c r="J2834" t="s">
        <v>128</v>
      </c>
      <c r="K2834" s="40" t="str">
        <f t="shared" si="44"/>
        <v>GPA</v>
      </c>
    </row>
    <row r="2835" spans="1:11" ht="15" customHeight="1">
      <c r="A2835">
        <v>8</v>
      </c>
      <c r="B2835">
        <v>409</v>
      </c>
      <c r="C2835" t="s">
        <v>22</v>
      </c>
      <c r="D2835" t="s">
        <v>181</v>
      </c>
      <c r="E2835" t="s">
        <v>182</v>
      </c>
      <c r="F2835">
        <v>2221</v>
      </c>
      <c r="G2835">
        <v>53.95</v>
      </c>
      <c r="H2835">
        <v>41</v>
      </c>
      <c r="I2835">
        <v>25</v>
      </c>
      <c r="J2835" t="s">
        <v>128</v>
      </c>
      <c r="K2835" s="40" t="str">
        <f t="shared" si="44"/>
        <v>GPA</v>
      </c>
    </row>
    <row r="2836" spans="1:11" ht="15" customHeight="1">
      <c r="A2836">
        <v>8</v>
      </c>
      <c r="B2836">
        <v>409</v>
      </c>
      <c r="C2836" t="s">
        <v>22</v>
      </c>
      <c r="D2836" t="s">
        <v>183</v>
      </c>
      <c r="E2836" t="s">
        <v>184</v>
      </c>
      <c r="F2836">
        <v>1852</v>
      </c>
      <c r="G2836">
        <v>43.75</v>
      </c>
      <c r="H2836">
        <v>42</v>
      </c>
      <c r="I2836">
        <v>25</v>
      </c>
      <c r="J2836" t="s">
        <v>128</v>
      </c>
      <c r="K2836" s="40" t="str">
        <f t="shared" si="44"/>
        <v>GPA</v>
      </c>
    </row>
    <row r="2837" spans="1:11" ht="15" customHeight="1">
      <c r="A2837">
        <v>8</v>
      </c>
      <c r="B2837">
        <v>409</v>
      </c>
      <c r="C2837" t="s">
        <v>21</v>
      </c>
      <c r="D2837" t="s">
        <v>185</v>
      </c>
      <c r="E2837" t="s">
        <v>186</v>
      </c>
      <c r="F2837">
        <v>157</v>
      </c>
      <c r="G2837">
        <v>6.44</v>
      </c>
      <c r="H2837">
        <v>24</v>
      </c>
      <c r="I2837">
        <v>22</v>
      </c>
      <c r="J2837" t="s">
        <v>128</v>
      </c>
      <c r="K2837" s="40" t="str">
        <f t="shared" si="44"/>
        <v>GPA</v>
      </c>
    </row>
    <row r="2838" spans="1:11" ht="15" customHeight="1">
      <c r="A2838">
        <v>8</v>
      </c>
      <c r="B2838">
        <v>409</v>
      </c>
      <c r="C2838" t="s">
        <v>1994</v>
      </c>
      <c r="D2838" t="s">
        <v>1995</v>
      </c>
      <c r="E2838" t="s">
        <v>1996</v>
      </c>
      <c r="F2838">
        <v>8126</v>
      </c>
      <c r="G2838">
        <v>88.41</v>
      </c>
      <c r="H2838">
        <v>92</v>
      </c>
      <c r="I2838">
        <v>105</v>
      </c>
      <c r="J2838" t="s">
        <v>128</v>
      </c>
      <c r="K2838" s="40" t="str">
        <f t="shared" si="44"/>
        <v>GPA</v>
      </c>
    </row>
    <row r="2839" spans="1:11" ht="15" customHeight="1">
      <c r="A2839">
        <v>8</v>
      </c>
      <c r="B2839">
        <v>409</v>
      </c>
      <c r="C2839" t="s">
        <v>21</v>
      </c>
      <c r="D2839" t="s">
        <v>187</v>
      </c>
      <c r="E2839" t="s">
        <v>188</v>
      </c>
      <c r="F2839">
        <v>10</v>
      </c>
      <c r="G2839">
        <v>1.84</v>
      </c>
      <c r="H2839">
        <v>5</v>
      </c>
      <c r="I2839">
        <v>22</v>
      </c>
      <c r="J2839" t="s">
        <v>128</v>
      </c>
      <c r="K2839" s="40" t="str">
        <f t="shared" si="44"/>
        <v>GPA</v>
      </c>
    </row>
    <row r="2840" spans="1:11" ht="15" customHeight="1">
      <c r="A2840">
        <v>8</v>
      </c>
      <c r="B2840">
        <v>409</v>
      </c>
      <c r="C2840" t="s">
        <v>21</v>
      </c>
      <c r="D2840" t="s">
        <v>189</v>
      </c>
      <c r="E2840" t="s">
        <v>190</v>
      </c>
      <c r="F2840">
        <v>372</v>
      </c>
      <c r="G2840">
        <v>8.57</v>
      </c>
      <c r="H2840">
        <v>43</v>
      </c>
      <c r="I2840">
        <v>22</v>
      </c>
      <c r="J2840" t="s">
        <v>128</v>
      </c>
      <c r="K2840" s="40" t="str">
        <f t="shared" si="44"/>
        <v>GPA</v>
      </c>
    </row>
    <row r="2841" spans="1:11" ht="15" customHeight="1">
      <c r="A2841">
        <v>8</v>
      </c>
      <c r="B2841">
        <v>409</v>
      </c>
      <c r="C2841" t="s">
        <v>20</v>
      </c>
      <c r="D2841" t="s">
        <v>189</v>
      </c>
      <c r="E2841" t="s">
        <v>190</v>
      </c>
      <c r="F2841">
        <v>1889</v>
      </c>
      <c r="G2841">
        <v>29.21</v>
      </c>
      <c r="H2841">
        <v>65</v>
      </c>
      <c r="I2841">
        <v>25</v>
      </c>
      <c r="J2841" t="s">
        <v>128</v>
      </c>
      <c r="K2841" s="40" t="str">
        <f t="shared" si="44"/>
        <v>GPA</v>
      </c>
    </row>
    <row r="2842" spans="1:11" ht="15" customHeight="1">
      <c r="A2842">
        <v>8</v>
      </c>
      <c r="B2842">
        <v>409</v>
      </c>
      <c r="C2842" t="s">
        <v>22</v>
      </c>
      <c r="D2842" t="s">
        <v>191</v>
      </c>
      <c r="E2842" t="s">
        <v>192</v>
      </c>
      <c r="F2842">
        <v>1865</v>
      </c>
      <c r="G2842">
        <v>42.04</v>
      </c>
      <c r="H2842">
        <v>44</v>
      </c>
      <c r="I2842">
        <v>25</v>
      </c>
      <c r="J2842" t="s">
        <v>128</v>
      </c>
      <c r="K2842" s="40" t="str">
        <f t="shared" si="44"/>
        <v>GPA</v>
      </c>
    </row>
    <row r="2843" spans="1:11" ht="15" customHeight="1">
      <c r="A2843">
        <v>8</v>
      </c>
      <c r="B2843">
        <v>409</v>
      </c>
      <c r="C2843" t="s">
        <v>22</v>
      </c>
      <c r="D2843" t="s">
        <v>1734</v>
      </c>
      <c r="E2843" t="s">
        <v>1735</v>
      </c>
      <c r="F2843">
        <v>1774</v>
      </c>
      <c r="G2843">
        <v>60.95</v>
      </c>
      <c r="H2843">
        <v>29</v>
      </c>
      <c r="I2843">
        <v>25</v>
      </c>
      <c r="J2843" t="s">
        <v>128</v>
      </c>
      <c r="K2843" s="40" t="str">
        <f t="shared" si="44"/>
        <v>GPA</v>
      </c>
    </row>
    <row r="2844" spans="1:11" ht="15" customHeight="1">
      <c r="A2844">
        <v>8</v>
      </c>
      <c r="B2844">
        <v>409</v>
      </c>
      <c r="C2844" t="s">
        <v>19</v>
      </c>
      <c r="D2844" t="s">
        <v>193</v>
      </c>
      <c r="E2844" t="s">
        <v>194</v>
      </c>
      <c r="F2844">
        <v>106</v>
      </c>
      <c r="G2844">
        <v>3.55</v>
      </c>
      <c r="H2844">
        <v>30</v>
      </c>
      <c r="I2844">
        <v>24</v>
      </c>
      <c r="J2844" t="s">
        <v>128</v>
      </c>
      <c r="K2844" s="40" t="str">
        <f t="shared" si="44"/>
        <v>GPA</v>
      </c>
    </row>
    <row r="2845" spans="1:11" ht="15" customHeight="1">
      <c r="A2845">
        <v>8</v>
      </c>
      <c r="B2845">
        <v>409</v>
      </c>
      <c r="C2845" t="s">
        <v>21</v>
      </c>
      <c r="D2845" t="s">
        <v>193</v>
      </c>
      <c r="E2845" t="s">
        <v>194</v>
      </c>
      <c r="F2845">
        <v>235</v>
      </c>
      <c r="G2845">
        <v>25.96</v>
      </c>
      <c r="H2845">
        <v>9</v>
      </c>
      <c r="I2845">
        <v>22</v>
      </c>
      <c r="J2845" t="s">
        <v>128</v>
      </c>
      <c r="K2845" s="40" t="str">
        <f t="shared" si="44"/>
        <v>GPA</v>
      </c>
    </row>
    <row r="2846" spans="1:11" ht="15" customHeight="1">
      <c r="A2846">
        <v>8</v>
      </c>
      <c r="B2846">
        <v>409</v>
      </c>
      <c r="C2846" t="s">
        <v>20</v>
      </c>
      <c r="D2846" t="s">
        <v>193</v>
      </c>
      <c r="E2846" t="s">
        <v>194</v>
      </c>
      <c r="F2846">
        <v>350</v>
      </c>
      <c r="G2846">
        <v>11.6</v>
      </c>
      <c r="H2846">
        <v>30</v>
      </c>
      <c r="I2846">
        <v>25</v>
      </c>
      <c r="J2846" t="s">
        <v>128</v>
      </c>
      <c r="K2846" s="40" t="str">
        <f t="shared" si="44"/>
        <v>GPA</v>
      </c>
    </row>
    <row r="2847" spans="1:11" ht="15" customHeight="1">
      <c r="A2847">
        <v>8</v>
      </c>
      <c r="B2847">
        <v>409</v>
      </c>
      <c r="C2847" t="s">
        <v>1994</v>
      </c>
      <c r="D2847" t="s">
        <v>193</v>
      </c>
      <c r="E2847" t="s">
        <v>194</v>
      </c>
      <c r="F2847">
        <v>1219</v>
      </c>
      <c r="G2847">
        <v>19.27</v>
      </c>
      <c r="H2847">
        <v>63</v>
      </c>
      <c r="I2847">
        <v>105</v>
      </c>
      <c r="J2847" t="s">
        <v>128</v>
      </c>
      <c r="K2847" s="40" t="str">
        <f t="shared" si="44"/>
        <v>GPA</v>
      </c>
    </row>
    <row r="2848" spans="1:11" ht="15" customHeight="1">
      <c r="A2848">
        <v>8</v>
      </c>
      <c r="B2848">
        <v>409</v>
      </c>
      <c r="C2848" t="s">
        <v>19</v>
      </c>
      <c r="D2848" t="s">
        <v>195</v>
      </c>
      <c r="E2848" t="s">
        <v>196</v>
      </c>
      <c r="F2848">
        <v>676</v>
      </c>
      <c r="G2848">
        <v>13.48</v>
      </c>
      <c r="H2848">
        <v>50</v>
      </c>
      <c r="I2848">
        <v>24</v>
      </c>
      <c r="J2848" t="s">
        <v>128</v>
      </c>
      <c r="K2848" s="40" t="str">
        <f t="shared" si="44"/>
        <v>GPA</v>
      </c>
    </row>
    <row r="2849" spans="1:11" ht="15" customHeight="1">
      <c r="A2849">
        <v>8</v>
      </c>
      <c r="B2849">
        <v>409</v>
      </c>
      <c r="C2849" t="s">
        <v>21</v>
      </c>
      <c r="D2849" t="s">
        <v>197</v>
      </c>
      <c r="E2849" t="s">
        <v>198</v>
      </c>
      <c r="F2849">
        <v>63</v>
      </c>
      <c r="G2849">
        <v>2.91</v>
      </c>
      <c r="H2849">
        <v>22</v>
      </c>
      <c r="I2849">
        <v>22</v>
      </c>
      <c r="J2849" t="s">
        <v>128</v>
      </c>
      <c r="K2849" s="40" t="str">
        <f t="shared" si="44"/>
        <v>GPA</v>
      </c>
    </row>
    <row r="2850" spans="1:11" ht="15" customHeight="1">
      <c r="A2850">
        <v>8</v>
      </c>
      <c r="B2850">
        <v>409</v>
      </c>
      <c r="C2850" t="s">
        <v>20</v>
      </c>
      <c r="D2850" t="s">
        <v>197</v>
      </c>
      <c r="E2850" t="s">
        <v>198</v>
      </c>
      <c r="F2850">
        <v>1320</v>
      </c>
      <c r="G2850">
        <v>39.08</v>
      </c>
      <c r="H2850">
        <v>34</v>
      </c>
      <c r="I2850">
        <v>25</v>
      </c>
      <c r="J2850" t="s">
        <v>128</v>
      </c>
      <c r="K2850" s="40" t="str">
        <f t="shared" si="44"/>
        <v>GPA</v>
      </c>
    </row>
    <row r="2851" spans="1:11" ht="15" customHeight="1">
      <c r="A2851">
        <v>8</v>
      </c>
      <c r="B2851">
        <v>409</v>
      </c>
      <c r="C2851" t="s">
        <v>19</v>
      </c>
      <c r="D2851" t="s">
        <v>199</v>
      </c>
      <c r="E2851" t="s">
        <v>200</v>
      </c>
      <c r="F2851">
        <v>207</v>
      </c>
      <c r="G2851">
        <v>8.5500000000000007</v>
      </c>
      <c r="H2851">
        <v>24</v>
      </c>
      <c r="I2851">
        <v>24</v>
      </c>
      <c r="J2851" t="s">
        <v>128</v>
      </c>
      <c r="K2851" s="40" t="str">
        <f t="shared" si="44"/>
        <v>GPA</v>
      </c>
    </row>
    <row r="2852" spans="1:11" ht="15" customHeight="1">
      <c r="A2852">
        <v>8</v>
      </c>
      <c r="B2852">
        <v>409</v>
      </c>
      <c r="C2852" t="s">
        <v>1994</v>
      </c>
      <c r="D2852" t="s">
        <v>199</v>
      </c>
      <c r="E2852" t="s">
        <v>200</v>
      </c>
      <c r="F2852">
        <v>260</v>
      </c>
      <c r="G2852">
        <v>1.52</v>
      </c>
      <c r="H2852">
        <v>171</v>
      </c>
      <c r="I2852">
        <v>105</v>
      </c>
      <c r="J2852" t="s">
        <v>128</v>
      </c>
      <c r="K2852" s="40" t="str">
        <f t="shared" si="44"/>
        <v>GPA</v>
      </c>
    </row>
    <row r="2853" spans="1:11" ht="15" customHeight="1">
      <c r="A2853">
        <v>8</v>
      </c>
      <c r="B2853">
        <v>409</v>
      </c>
      <c r="C2853" t="s">
        <v>22</v>
      </c>
      <c r="D2853" t="s">
        <v>201</v>
      </c>
      <c r="E2853" t="s">
        <v>202</v>
      </c>
      <c r="F2853">
        <v>1906</v>
      </c>
      <c r="G2853">
        <v>56.53</v>
      </c>
      <c r="H2853">
        <v>34</v>
      </c>
      <c r="I2853">
        <v>25</v>
      </c>
      <c r="J2853" t="s">
        <v>128</v>
      </c>
      <c r="K2853" s="40" t="str">
        <f t="shared" si="44"/>
        <v>GPA</v>
      </c>
    </row>
    <row r="2854" spans="1:11" ht="15" customHeight="1">
      <c r="A2854">
        <v>8</v>
      </c>
      <c r="B2854">
        <v>409</v>
      </c>
      <c r="C2854" t="s">
        <v>19</v>
      </c>
      <c r="D2854" t="s">
        <v>203</v>
      </c>
      <c r="E2854" t="s">
        <v>204</v>
      </c>
      <c r="F2854">
        <v>42</v>
      </c>
      <c r="G2854">
        <v>6.41</v>
      </c>
      <c r="H2854">
        <v>7</v>
      </c>
      <c r="I2854">
        <v>24</v>
      </c>
      <c r="J2854" t="s">
        <v>128</v>
      </c>
      <c r="K2854" s="40" t="str">
        <f t="shared" si="44"/>
        <v>GPA</v>
      </c>
    </row>
    <row r="2855" spans="1:11" ht="15" customHeight="1">
      <c r="A2855">
        <v>8</v>
      </c>
      <c r="B2855">
        <v>409</v>
      </c>
      <c r="C2855" t="s">
        <v>21</v>
      </c>
      <c r="D2855" t="s">
        <v>203</v>
      </c>
      <c r="E2855" t="s">
        <v>204</v>
      </c>
      <c r="F2855">
        <v>294</v>
      </c>
      <c r="G2855">
        <v>11.79</v>
      </c>
      <c r="H2855">
        <v>25</v>
      </c>
      <c r="I2855">
        <v>22</v>
      </c>
      <c r="J2855" t="s">
        <v>128</v>
      </c>
      <c r="K2855" s="40" t="str">
        <f t="shared" si="44"/>
        <v>GPA</v>
      </c>
    </row>
    <row r="2856" spans="1:11" ht="15" customHeight="1">
      <c r="A2856">
        <v>8</v>
      </c>
      <c r="B2856">
        <v>409</v>
      </c>
      <c r="C2856" t="s">
        <v>20</v>
      </c>
      <c r="D2856" t="s">
        <v>203</v>
      </c>
      <c r="E2856" t="s">
        <v>204</v>
      </c>
      <c r="F2856">
        <v>147</v>
      </c>
      <c r="G2856">
        <v>4.03</v>
      </c>
      <c r="H2856">
        <v>36</v>
      </c>
      <c r="I2856">
        <v>25</v>
      </c>
      <c r="J2856" t="s">
        <v>128</v>
      </c>
      <c r="K2856" s="40" t="str">
        <f t="shared" si="44"/>
        <v>GPA</v>
      </c>
    </row>
    <row r="2857" spans="1:11" ht="15" customHeight="1">
      <c r="A2857">
        <v>8</v>
      </c>
      <c r="B2857">
        <v>409</v>
      </c>
      <c r="C2857" t="s">
        <v>1994</v>
      </c>
      <c r="D2857" t="s">
        <v>203</v>
      </c>
      <c r="E2857" t="s">
        <v>204</v>
      </c>
      <c r="F2857">
        <v>521</v>
      </c>
      <c r="G2857">
        <v>12.75</v>
      </c>
      <c r="H2857">
        <v>41</v>
      </c>
      <c r="I2857">
        <v>105</v>
      </c>
      <c r="J2857" t="s">
        <v>128</v>
      </c>
      <c r="K2857" s="40" t="str">
        <f t="shared" si="44"/>
        <v>GPA</v>
      </c>
    </row>
    <row r="2858" spans="1:11" ht="15" customHeight="1">
      <c r="A2858">
        <v>8</v>
      </c>
      <c r="B2858">
        <v>409</v>
      </c>
      <c r="C2858" t="s">
        <v>21</v>
      </c>
      <c r="D2858" t="s">
        <v>205</v>
      </c>
      <c r="E2858" t="s">
        <v>206</v>
      </c>
      <c r="F2858">
        <v>8</v>
      </c>
      <c r="G2858">
        <v>0.25</v>
      </c>
      <c r="H2858">
        <v>32</v>
      </c>
      <c r="I2858">
        <v>22</v>
      </c>
      <c r="J2858" t="s">
        <v>128</v>
      </c>
      <c r="K2858" s="40" t="str">
        <f t="shared" si="44"/>
        <v>GPA</v>
      </c>
    </row>
    <row r="2859" spans="1:11" ht="15" customHeight="1">
      <c r="A2859">
        <v>8</v>
      </c>
      <c r="B2859">
        <v>409</v>
      </c>
      <c r="C2859" t="s">
        <v>20</v>
      </c>
      <c r="D2859" t="s">
        <v>205</v>
      </c>
      <c r="E2859" t="s">
        <v>206</v>
      </c>
      <c r="F2859">
        <v>14</v>
      </c>
      <c r="G2859">
        <v>9.23</v>
      </c>
      <c r="H2859">
        <v>2</v>
      </c>
      <c r="I2859">
        <v>25</v>
      </c>
      <c r="J2859" t="s">
        <v>128</v>
      </c>
      <c r="K2859" s="40" t="str">
        <f t="shared" si="44"/>
        <v>GPA</v>
      </c>
    </row>
    <row r="2860" spans="1:11" ht="15" customHeight="1">
      <c r="A2860">
        <v>8</v>
      </c>
      <c r="B2860">
        <v>409</v>
      </c>
      <c r="C2860" t="s">
        <v>21</v>
      </c>
      <c r="D2860" t="s">
        <v>207</v>
      </c>
      <c r="E2860" t="s">
        <v>208</v>
      </c>
      <c r="F2860">
        <v>102</v>
      </c>
      <c r="G2860">
        <v>3.73</v>
      </c>
      <c r="H2860">
        <v>27</v>
      </c>
      <c r="I2860">
        <v>22</v>
      </c>
      <c r="J2860" t="s">
        <v>128</v>
      </c>
      <c r="K2860" s="40" t="str">
        <f t="shared" si="44"/>
        <v>GPA</v>
      </c>
    </row>
    <row r="2861" spans="1:11" ht="15" customHeight="1">
      <c r="A2861">
        <v>8</v>
      </c>
      <c r="B2861">
        <v>409</v>
      </c>
      <c r="C2861" t="s">
        <v>21</v>
      </c>
      <c r="D2861" t="s">
        <v>209</v>
      </c>
      <c r="E2861" t="s">
        <v>210</v>
      </c>
      <c r="F2861">
        <v>46</v>
      </c>
      <c r="G2861">
        <v>3.81</v>
      </c>
      <c r="H2861">
        <v>12</v>
      </c>
      <c r="I2861">
        <v>22</v>
      </c>
      <c r="J2861" t="s">
        <v>128</v>
      </c>
      <c r="K2861" s="40" t="str">
        <f t="shared" si="44"/>
        <v>GPA</v>
      </c>
    </row>
    <row r="2862" spans="1:11" ht="15" customHeight="1">
      <c r="A2862">
        <v>8</v>
      </c>
      <c r="B2862">
        <v>409</v>
      </c>
      <c r="C2862" t="s">
        <v>20</v>
      </c>
      <c r="D2862" t="s">
        <v>209</v>
      </c>
      <c r="E2862" t="s">
        <v>210</v>
      </c>
      <c r="F2862">
        <v>449</v>
      </c>
      <c r="G2862">
        <v>12.04</v>
      </c>
      <c r="H2862">
        <v>37</v>
      </c>
      <c r="I2862">
        <v>25</v>
      </c>
      <c r="J2862" t="s">
        <v>128</v>
      </c>
      <c r="K2862" s="40" t="str">
        <f t="shared" si="44"/>
        <v>GPA</v>
      </c>
    </row>
    <row r="2863" spans="1:11" ht="15" customHeight="1">
      <c r="A2863">
        <v>8</v>
      </c>
      <c r="B2863">
        <v>409</v>
      </c>
      <c r="C2863" t="s">
        <v>21</v>
      </c>
      <c r="D2863" t="s">
        <v>211</v>
      </c>
      <c r="E2863" t="s">
        <v>212</v>
      </c>
      <c r="F2863">
        <v>75</v>
      </c>
      <c r="G2863">
        <v>1.97</v>
      </c>
      <c r="H2863">
        <v>38</v>
      </c>
      <c r="I2863">
        <v>22</v>
      </c>
      <c r="J2863" t="s">
        <v>128</v>
      </c>
      <c r="K2863" s="40" t="str">
        <f t="shared" si="44"/>
        <v>GPA</v>
      </c>
    </row>
    <row r="2864" spans="1:11" ht="15" customHeight="1">
      <c r="A2864">
        <v>8</v>
      </c>
      <c r="B2864">
        <v>409</v>
      </c>
      <c r="C2864" t="s">
        <v>21</v>
      </c>
      <c r="D2864" t="s">
        <v>213</v>
      </c>
      <c r="E2864" t="s">
        <v>214</v>
      </c>
      <c r="F2864">
        <v>1</v>
      </c>
      <c r="G2864">
        <v>0.03</v>
      </c>
      <c r="H2864">
        <v>33</v>
      </c>
      <c r="I2864">
        <v>22</v>
      </c>
      <c r="J2864" t="s">
        <v>128</v>
      </c>
      <c r="K2864" s="40" t="str">
        <f t="shared" si="44"/>
        <v>GPA</v>
      </c>
    </row>
    <row r="2865" spans="1:11" ht="15" customHeight="1">
      <c r="A2865">
        <v>8</v>
      </c>
      <c r="B2865">
        <v>409</v>
      </c>
      <c r="C2865" t="s">
        <v>21</v>
      </c>
      <c r="D2865" t="s">
        <v>215</v>
      </c>
      <c r="E2865" t="s">
        <v>216</v>
      </c>
      <c r="F2865">
        <v>50</v>
      </c>
      <c r="G2865">
        <v>2.21</v>
      </c>
      <c r="H2865">
        <v>23</v>
      </c>
      <c r="I2865">
        <v>22</v>
      </c>
      <c r="J2865" t="s">
        <v>128</v>
      </c>
      <c r="K2865" s="40" t="str">
        <f t="shared" si="44"/>
        <v>GPA</v>
      </c>
    </row>
    <row r="2866" spans="1:11" ht="15" customHeight="1">
      <c r="A2866">
        <v>8</v>
      </c>
      <c r="B2866">
        <v>409</v>
      </c>
      <c r="C2866" t="s">
        <v>21</v>
      </c>
      <c r="D2866" t="s">
        <v>217</v>
      </c>
      <c r="E2866" t="s">
        <v>218</v>
      </c>
      <c r="F2866">
        <v>61</v>
      </c>
      <c r="G2866">
        <v>11.32</v>
      </c>
      <c r="H2866">
        <v>5</v>
      </c>
      <c r="I2866">
        <v>22</v>
      </c>
      <c r="J2866" t="s">
        <v>128</v>
      </c>
      <c r="K2866" s="40" t="str">
        <f t="shared" si="44"/>
        <v>GPA</v>
      </c>
    </row>
    <row r="2867" spans="1:11" ht="15" customHeight="1">
      <c r="A2867">
        <v>8</v>
      </c>
      <c r="B2867">
        <v>409</v>
      </c>
      <c r="C2867" t="s">
        <v>20</v>
      </c>
      <c r="D2867" t="s">
        <v>217</v>
      </c>
      <c r="E2867" t="s">
        <v>218</v>
      </c>
      <c r="F2867">
        <v>17</v>
      </c>
      <c r="G2867">
        <v>25.16</v>
      </c>
      <c r="H2867">
        <v>1</v>
      </c>
      <c r="I2867">
        <v>25</v>
      </c>
      <c r="J2867" t="s">
        <v>128</v>
      </c>
      <c r="K2867" s="40" t="str">
        <f t="shared" si="44"/>
        <v>GPA</v>
      </c>
    </row>
    <row r="2868" spans="1:11" ht="15" customHeight="1">
      <c r="A2868">
        <v>8</v>
      </c>
      <c r="B2868">
        <v>409</v>
      </c>
      <c r="C2868" t="s">
        <v>20</v>
      </c>
      <c r="D2868" t="s">
        <v>219</v>
      </c>
      <c r="E2868" t="s">
        <v>220</v>
      </c>
      <c r="F2868">
        <v>1027</v>
      </c>
      <c r="G2868">
        <v>33.1</v>
      </c>
      <c r="H2868">
        <v>31</v>
      </c>
      <c r="I2868">
        <v>25</v>
      </c>
      <c r="J2868" t="s">
        <v>128</v>
      </c>
      <c r="K2868" s="40" t="str">
        <f t="shared" si="44"/>
        <v>GPA</v>
      </c>
    </row>
    <row r="2869" spans="1:11" ht="15" customHeight="1">
      <c r="A2869">
        <v>8</v>
      </c>
      <c r="B2869">
        <v>409</v>
      </c>
      <c r="C2869" t="s">
        <v>19</v>
      </c>
      <c r="D2869" t="s">
        <v>1736</v>
      </c>
      <c r="E2869" t="s">
        <v>1737</v>
      </c>
      <c r="F2869">
        <v>288</v>
      </c>
      <c r="G2869">
        <v>2.44</v>
      </c>
      <c r="H2869">
        <v>118</v>
      </c>
      <c r="I2869">
        <v>24</v>
      </c>
      <c r="J2869" t="s">
        <v>128</v>
      </c>
      <c r="K2869" s="40" t="str">
        <f t="shared" si="44"/>
        <v>GPA</v>
      </c>
    </row>
    <row r="2870" spans="1:11" ht="15" customHeight="1">
      <c r="A2870">
        <v>8</v>
      </c>
      <c r="B2870">
        <v>409</v>
      </c>
      <c r="C2870" t="s">
        <v>19</v>
      </c>
      <c r="D2870" t="s">
        <v>221</v>
      </c>
      <c r="E2870" t="s">
        <v>222</v>
      </c>
      <c r="F2870">
        <v>105</v>
      </c>
      <c r="G2870">
        <v>4.3899999999999997</v>
      </c>
      <c r="H2870">
        <v>24</v>
      </c>
      <c r="I2870">
        <v>24</v>
      </c>
      <c r="J2870" t="s">
        <v>128</v>
      </c>
      <c r="K2870" s="40" t="str">
        <f t="shared" si="44"/>
        <v>GPA</v>
      </c>
    </row>
    <row r="2871" spans="1:11" ht="15" customHeight="1">
      <c r="A2871">
        <v>8</v>
      </c>
      <c r="B2871">
        <v>409</v>
      </c>
      <c r="C2871" t="s">
        <v>1994</v>
      </c>
      <c r="D2871" t="s">
        <v>221</v>
      </c>
      <c r="E2871" t="s">
        <v>222</v>
      </c>
      <c r="F2871">
        <v>119</v>
      </c>
      <c r="G2871">
        <v>1.1499999999999999</v>
      </c>
      <c r="H2871">
        <v>103</v>
      </c>
      <c r="I2871">
        <v>105</v>
      </c>
      <c r="J2871" t="s">
        <v>128</v>
      </c>
      <c r="K2871" s="40" t="str">
        <f t="shared" si="44"/>
        <v>GPA</v>
      </c>
    </row>
    <row r="2872" spans="1:11" ht="15" customHeight="1">
      <c r="A2872">
        <v>8</v>
      </c>
      <c r="B2872">
        <v>409</v>
      </c>
      <c r="C2872" t="s">
        <v>22</v>
      </c>
      <c r="D2872" t="s">
        <v>223</v>
      </c>
      <c r="E2872" t="s">
        <v>224</v>
      </c>
      <c r="F2872">
        <v>2969</v>
      </c>
      <c r="G2872">
        <v>81.599999999999994</v>
      </c>
      <c r="H2872">
        <v>36</v>
      </c>
      <c r="I2872">
        <v>25</v>
      </c>
      <c r="J2872" t="s">
        <v>128</v>
      </c>
      <c r="K2872" s="40" t="str">
        <f t="shared" si="44"/>
        <v>GPA</v>
      </c>
    </row>
    <row r="2873" spans="1:11" ht="15" customHeight="1">
      <c r="A2873">
        <v>8</v>
      </c>
      <c r="B2873">
        <v>409</v>
      </c>
      <c r="C2873" t="s">
        <v>19</v>
      </c>
      <c r="D2873" t="s">
        <v>225</v>
      </c>
      <c r="E2873" t="s">
        <v>226</v>
      </c>
      <c r="F2873">
        <v>745</v>
      </c>
      <c r="G2873">
        <v>8.16</v>
      </c>
      <c r="H2873">
        <v>91</v>
      </c>
      <c r="I2873">
        <v>24</v>
      </c>
      <c r="J2873" t="s">
        <v>128</v>
      </c>
      <c r="K2873" s="40" t="str">
        <f t="shared" si="44"/>
        <v>GPA</v>
      </c>
    </row>
    <row r="2874" spans="1:11" ht="15" customHeight="1">
      <c r="A2874">
        <v>8</v>
      </c>
      <c r="B2874">
        <v>409</v>
      </c>
      <c r="C2874" t="s">
        <v>19</v>
      </c>
      <c r="D2874" t="s">
        <v>229</v>
      </c>
      <c r="E2874" t="s">
        <v>230</v>
      </c>
      <c r="F2874">
        <v>526</v>
      </c>
      <c r="G2874">
        <v>7.1</v>
      </c>
      <c r="H2874">
        <v>74</v>
      </c>
      <c r="I2874">
        <v>24</v>
      </c>
      <c r="J2874" t="s">
        <v>128</v>
      </c>
      <c r="K2874" s="40" t="str">
        <f t="shared" si="44"/>
        <v>GPA</v>
      </c>
    </row>
    <row r="2875" spans="1:11" ht="15" customHeight="1">
      <c r="A2875">
        <v>8</v>
      </c>
      <c r="B2875">
        <v>409</v>
      </c>
      <c r="C2875" t="s">
        <v>22</v>
      </c>
      <c r="D2875" t="s">
        <v>231</v>
      </c>
      <c r="E2875" t="s">
        <v>232</v>
      </c>
      <c r="F2875">
        <v>912</v>
      </c>
      <c r="G2875">
        <v>33.17</v>
      </c>
      <c r="H2875">
        <v>27</v>
      </c>
      <c r="I2875">
        <v>25</v>
      </c>
      <c r="J2875" t="s">
        <v>128</v>
      </c>
      <c r="K2875" s="40" t="str">
        <f t="shared" si="44"/>
        <v>GPA</v>
      </c>
    </row>
    <row r="2876" spans="1:11" ht="15" customHeight="1">
      <c r="A2876">
        <v>8</v>
      </c>
      <c r="B2876">
        <v>409</v>
      </c>
      <c r="C2876" t="s">
        <v>21</v>
      </c>
      <c r="D2876" t="s">
        <v>233</v>
      </c>
      <c r="E2876" t="s">
        <v>234</v>
      </c>
      <c r="F2876">
        <v>1011</v>
      </c>
      <c r="G2876">
        <v>46.24</v>
      </c>
      <c r="H2876">
        <v>22</v>
      </c>
      <c r="I2876">
        <v>22</v>
      </c>
      <c r="J2876" t="s">
        <v>128</v>
      </c>
      <c r="K2876" s="40" t="str">
        <f t="shared" si="44"/>
        <v>GPA</v>
      </c>
    </row>
    <row r="2877" spans="1:11" ht="15" customHeight="1">
      <c r="A2877">
        <v>8</v>
      </c>
      <c r="B2877">
        <v>409</v>
      </c>
      <c r="C2877" t="s">
        <v>1994</v>
      </c>
      <c r="D2877" t="s">
        <v>1997</v>
      </c>
      <c r="E2877" t="s">
        <v>1998</v>
      </c>
      <c r="F2877">
        <v>145</v>
      </c>
      <c r="G2877">
        <v>6.69</v>
      </c>
      <c r="H2877">
        <v>22</v>
      </c>
      <c r="I2877">
        <v>105</v>
      </c>
      <c r="J2877" t="s">
        <v>128</v>
      </c>
      <c r="K2877" s="40" t="str">
        <f t="shared" si="44"/>
        <v>GPA</v>
      </c>
    </row>
    <row r="2878" spans="1:11" ht="15" customHeight="1">
      <c r="A2878">
        <v>8</v>
      </c>
      <c r="B2878">
        <v>409</v>
      </c>
      <c r="C2878" t="s">
        <v>22</v>
      </c>
      <c r="D2878" t="s">
        <v>235</v>
      </c>
      <c r="E2878" t="s">
        <v>236</v>
      </c>
      <c r="F2878">
        <v>2688</v>
      </c>
      <c r="G2878">
        <v>59.17</v>
      </c>
      <c r="H2878">
        <v>45</v>
      </c>
      <c r="I2878">
        <v>25</v>
      </c>
      <c r="J2878" t="s">
        <v>128</v>
      </c>
      <c r="K2878" s="40" t="str">
        <f t="shared" si="44"/>
        <v>GPA</v>
      </c>
    </row>
    <row r="2879" spans="1:11" ht="15" customHeight="1">
      <c r="A2879">
        <v>8</v>
      </c>
      <c r="B2879">
        <v>409</v>
      </c>
      <c r="C2879" t="s">
        <v>21</v>
      </c>
      <c r="D2879" t="s">
        <v>237</v>
      </c>
      <c r="E2879" t="s">
        <v>238</v>
      </c>
      <c r="F2879">
        <v>6</v>
      </c>
      <c r="G2879">
        <v>8.94</v>
      </c>
      <c r="H2879">
        <v>1</v>
      </c>
      <c r="I2879">
        <v>22</v>
      </c>
      <c r="J2879" t="s">
        <v>128</v>
      </c>
      <c r="K2879" s="40" t="str">
        <f t="shared" si="44"/>
        <v>GPA</v>
      </c>
    </row>
    <row r="2880" spans="1:11" ht="15" customHeight="1">
      <c r="A2880">
        <v>8</v>
      </c>
      <c r="B2880">
        <v>409</v>
      </c>
      <c r="C2880" t="s">
        <v>19</v>
      </c>
      <c r="D2880" t="s">
        <v>239</v>
      </c>
      <c r="E2880" t="s">
        <v>240</v>
      </c>
      <c r="F2880">
        <v>251</v>
      </c>
      <c r="G2880">
        <v>4.1500000000000004</v>
      </c>
      <c r="H2880">
        <v>60</v>
      </c>
      <c r="I2880">
        <v>24</v>
      </c>
      <c r="J2880" t="s">
        <v>128</v>
      </c>
      <c r="K2880" s="40" t="str">
        <f t="shared" si="44"/>
        <v>GPA</v>
      </c>
    </row>
    <row r="2881" spans="1:11" ht="15" customHeight="1">
      <c r="A2881">
        <v>8</v>
      </c>
      <c r="B2881">
        <v>409</v>
      </c>
      <c r="C2881" t="s">
        <v>22</v>
      </c>
      <c r="D2881" t="s">
        <v>241</v>
      </c>
      <c r="E2881" t="s">
        <v>242</v>
      </c>
      <c r="F2881">
        <v>2322</v>
      </c>
      <c r="G2881">
        <v>65.58</v>
      </c>
      <c r="H2881">
        <v>35</v>
      </c>
      <c r="I2881">
        <v>25</v>
      </c>
      <c r="J2881" t="s">
        <v>128</v>
      </c>
      <c r="K2881" s="40" t="str">
        <f t="shared" si="44"/>
        <v>GPA</v>
      </c>
    </row>
    <row r="2882" spans="1:11" ht="15" customHeight="1">
      <c r="A2882">
        <v>8</v>
      </c>
      <c r="B2882">
        <v>409</v>
      </c>
      <c r="C2882" t="s">
        <v>21</v>
      </c>
      <c r="D2882" t="s">
        <v>243</v>
      </c>
      <c r="E2882" t="s">
        <v>244</v>
      </c>
      <c r="F2882">
        <v>262</v>
      </c>
      <c r="G2882">
        <v>9.0399999999999991</v>
      </c>
      <c r="H2882">
        <v>29</v>
      </c>
      <c r="I2882">
        <v>22</v>
      </c>
      <c r="J2882" t="s">
        <v>128</v>
      </c>
      <c r="K2882" s="40" t="str">
        <f t="shared" ref="K2882:K2945" si="45">IF(J2882&lt;&gt;"",IF(OR(UPPER(J2882)="TERCEIRO",UPPER(J2882)="TERCEIRA"),"TERCEIRA",IF(UPPER(J2882)="GPA","GPA",J2882)),IF(LEFT(D2882,1)="T","TERCEIRA","GPA"))</f>
        <v>GPA</v>
      </c>
    </row>
    <row r="2883" spans="1:11" ht="15" customHeight="1">
      <c r="A2883">
        <v>8</v>
      </c>
      <c r="B2883">
        <v>409</v>
      </c>
      <c r="C2883" t="s">
        <v>20</v>
      </c>
      <c r="D2883" t="s">
        <v>243</v>
      </c>
      <c r="E2883" t="s">
        <v>244</v>
      </c>
      <c r="F2883">
        <v>1284</v>
      </c>
      <c r="G2883">
        <v>22.51</v>
      </c>
      <c r="H2883">
        <v>57</v>
      </c>
      <c r="I2883">
        <v>25</v>
      </c>
      <c r="J2883" t="s">
        <v>128</v>
      </c>
      <c r="K2883" s="40" t="str">
        <f t="shared" si="45"/>
        <v>GPA</v>
      </c>
    </row>
    <row r="2884" spans="1:11" ht="15" customHeight="1">
      <c r="A2884">
        <v>8</v>
      </c>
      <c r="B2884">
        <v>409</v>
      </c>
      <c r="C2884" t="s">
        <v>22</v>
      </c>
      <c r="D2884" t="s">
        <v>245</v>
      </c>
      <c r="E2884" t="s">
        <v>246</v>
      </c>
      <c r="F2884">
        <v>2069</v>
      </c>
      <c r="G2884">
        <v>70.67</v>
      </c>
      <c r="H2884">
        <v>29</v>
      </c>
      <c r="I2884">
        <v>25</v>
      </c>
      <c r="J2884" t="s">
        <v>128</v>
      </c>
      <c r="K2884" s="40" t="str">
        <f t="shared" si="45"/>
        <v>GPA</v>
      </c>
    </row>
    <row r="2885" spans="1:11" ht="15" customHeight="1">
      <c r="A2885">
        <v>8</v>
      </c>
      <c r="B2885">
        <v>409</v>
      </c>
      <c r="C2885" t="s">
        <v>19</v>
      </c>
      <c r="D2885" t="s">
        <v>247</v>
      </c>
      <c r="E2885" t="s">
        <v>248</v>
      </c>
      <c r="F2885">
        <v>154</v>
      </c>
      <c r="G2885">
        <v>4.72</v>
      </c>
      <c r="H2885">
        <v>33</v>
      </c>
      <c r="I2885">
        <v>24</v>
      </c>
      <c r="J2885" t="s">
        <v>128</v>
      </c>
      <c r="K2885" s="40" t="str">
        <f t="shared" si="45"/>
        <v>GPA</v>
      </c>
    </row>
    <row r="2886" spans="1:11" ht="15" customHeight="1">
      <c r="A2886">
        <v>8</v>
      </c>
      <c r="B2886">
        <v>409</v>
      </c>
      <c r="C2886" t="s">
        <v>1994</v>
      </c>
      <c r="D2886" t="s">
        <v>247</v>
      </c>
      <c r="E2886" t="s">
        <v>248</v>
      </c>
      <c r="F2886">
        <v>1045</v>
      </c>
      <c r="G2886">
        <v>11.37</v>
      </c>
      <c r="H2886">
        <v>92</v>
      </c>
      <c r="I2886">
        <v>105</v>
      </c>
      <c r="J2886" t="s">
        <v>128</v>
      </c>
      <c r="K2886" s="40" t="str">
        <f t="shared" si="45"/>
        <v>GPA</v>
      </c>
    </row>
    <row r="2887" spans="1:11" ht="15" customHeight="1">
      <c r="A2887">
        <v>8</v>
      </c>
      <c r="B2887">
        <v>409</v>
      </c>
      <c r="C2887" t="s">
        <v>21</v>
      </c>
      <c r="D2887" t="s">
        <v>249</v>
      </c>
      <c r="E2887" t="s">
        <v>250</v>
      </c>
      <c r="F2887">
        <v>72</v>
      </c>
      <c r="G2887">
        <v>2.06</v>
      </c>
      <c r="H2887">
        <v>35</v>
      </c>
      <c r="I2887">
        <v>22</v>
      </c>
      <c r="J2887" t="s">
        <v>128</v>
      </c>
      <c r="K2887" s="40" t="str">
        <f t="shared" si="45"/>
        <v>GPA</v>
      </c>
    </row>
    <row r="2888" spans="1:11" ht="15" customHeight="1">
      <c r="A2888">
        <v>8</v>
      </c>
      <c r="B2888">
        <v>409</v>
      </c>
      <c r="C2888" t="s">
        <v>1994</v>
      </c>
      <c r="D2888" t="s">
        <v>249</v>
      </c>
      <c r="E2888" t="s">
        <v>250</v>
      </c>
      <c r="F2888">
        <v>672</v>
      </c>
      <c r="G2888">
        <v>13.46</v>
      </c>
      <c r="H2888">
        <v>50</v>
      </c>
      <c r="I2888">
        <v>105</v>
      </c>
      <c r="J2888" t="s">
        <v>128</v>
      </c>
      <c r="K2888" s="40" t="str">
        <f t="shared" si="45"/>
        <v>GPA</v>
      </c>
    </row>
    <row r="2889" spans="1:11" ht="15" customHeight="1">
      <c r="A2889">
        <v>8</v>
      </c>
      <c r="B2889">
        <v>409</v>
      </c>
      <c r="C2889" t="s">
        <v>19</v>
      </c>
      <c r="D2889" t="s">
        <v>251</v>
      </c>
      <c r="E2889" t="s">
        <v>252</v>
      </c>
      <c r="F2889">
        <v>9</v>
      </c>
      <c r="G2889">
        <v>4.1900000000000004</v>
      </c>
      <c r="H2889">
        <v>2</v>
      </c>
      <c r="I2889">
        <v>24</v>
      </c>
      <c r="J2889" t="s">
        <v>128</v>
      </c>
      <c r="K2889" s="40" t="str">
        <f t="shared" si="45"/>
        <v>GPA</v>
      </c>
    </row>
    <row r="2890" spans="1:11" ht="15" customHeight="1">
      <c r="A2890">
        <v>8</v>
      </c>
      <c r="B2890">
        <v>409</v>
      </c>
      <c r="C2890" t="s">
        <v>1994</v>
      </c>
      <c r="D2890" t="s">
        <v>251</v>
      </c>
      <c r="E2890" t="s">
        <v>252</v>
      </c>
      <c r="F2890">
        <v>119</v>
      </c>
      <c r="G2890">
        <v>2.2999999999999998</v>
      </c>
      <c r="H2890">
        <v>52</v>
      </c>
      <c r="I2890">
        <v>105</v>
      </c>
      <c r="J2890" t="s">
        <v>128</v>
      </c>
      <c r="K2890" s="40" t="str">
        <f t="shared" si="45"/>
        <v>GPA</v>
      </c>
    </row>
    <row r="2891" spans="1:11" ht="15" customHeight="1">
      <c r="A2891">
        <v>8</v>
      </c>
      <c r="B2891">
        <v>409</v>
      </c>
      <c r="C2891" t="s">
        <v>19</v>
      </c>
      <c r="D2891" t="s">
        <v>253</v>
      </c>
      <c r="E2891" t="s">
        <v>254</v>
      </c>
      <c r="F2891">
        <v>107</v>
      </c>
      <c r="G2891">
        <v>1.69</v>
      </c>
      <c r="H2891">
        <v>63</v>
      </c>
      <c r="I2891">
        <v>24</v>
      </c>
      <c r="J2891" t="s">
        <v>128</v>
      </c>
      <c r="K2891" s="40" t="str">
        <f t="shared" si="45"/>
        <v>GPA</v>
      </c>
    </row>
    <row r="2892" spans="1:11" ht="15" customHeight="1">
      <c r="A2892">
        <v>8</v>
      </c>
      <c r="B2892">
        <v>409</v>
      </c>
      <c r="C2892" t="s">
        <v>21</v>
      </c>
      <c r="D2892" t="s">
        <v>253</v>
      </c>
      <c r="E2892" t="s">
        <v>254</v>
      </c>
      <c r="F2892">
        <v>63</v>
      </c>
      <c r="G2892">
        <v>2.56</v>
      </c>
      <c r="H2892">
        <v>25</v>
      </c>
      <c r="I2892">
        <v>22</v>
      </c>
      <c r="J2892" t="s">
        <v>128</v>
      </c>
      <c r="K2892" s="40" t="str">
        <f t="shared" si="45"/>
        <v>GPA</v>
      </c>
    </row>
    <row r="2893" spans="1:11" ht="15" customHeight="1">
      <c r="A2893">
        <v>8</v>
      </c>
      <c r="B2893">
        <v>409</v>
      </c>
      <c r="C2893" t="s">
        <v>20</v>
      </c>
      <c r="D2893" t="s">
        <v>253</v>
      </c>
      <c r="E2893" t="s">
        <v>254</v>
      </c>
      <c r="F2893">
        <v>982</v>
      </c>
      <c r="G2893">
        <v>36.049999999999997</v>
      </c>
      <c r="H2893">
        <v>27</v>
      </c>
      <c r="I2893">
        <v>25</v>
      </c>
      <c r="J2893" t="s">
        <v>128</v>
      </c>
      <c r="K2893" s="40" t="str">
        <f t="shared" si="45"/>
        <v>GPA</v>
      </c>
    </row>
    <row r="2894" spans="1:11" ht="15" customHeight="1">
      <c r="A2894">
        <v>8</v>
      </c>
      <c r="B2894">
        <v>409</v>
      </c>
      <c r="C2894" t="s">
        <v>1994</v>
      </c>
      <c r="D2894" t="s">
        <v>253</v>
      </c>
      <c r="E2894" t="s">
        <v>254</v>
      </c>
      <c r="F2894">
        <v>299</v>
      </c>
      <c r="G2894">
        <v>3.6</v>
      </c>
      <c r="H2894">
        <v>83</v>
      </c>
      <c r="I2894">
        <v>105</v>
      </c>
      <c r="J2894" t="s">
        <v>128</v>
      </c>
      <c r="K2894" s="40" t="str">
        <f t="shared" si="45"/>
        <v>GPA</v>
      </c>
    </row>
    <row r="2895" spans="1:11" ht="15" customHeight="1">
      <c r="A2895">
        <v>8</v>
      </c>
      <c r="B2895">
        <v>409</v>
      </c>
      <c r="C2895" t="s">
        <v>22</v>
      </c>
      <c r="D2895" t="s">
        <v>255</v>
      </c>
      <c r="E2895" t="s">
        <v>256</v>
      </c>
      <c r="F2895">
        <v>1751</v>
      </c>
      <c r="G2895">
        <v>39.659999999999997</v>
      </c>
      <c r="H2895">
        <v>44</v>
      </c>
      <c r="I2895">
        <v>25</v>
      </c>
      <c r="J2895" t="s">
        <v>128</v>
      </c>
      <c r="K2895" s="40" t="str">
        <f t="shared" si="45"/>
        <v>GPA</v>
      </c>
    </row>
    <row r="2896" spans="1:11" ht="15" customHeight="1">
      <c r="A2896">
        <v>8</v>
      </c>
      <c r="B2896">
        <v>409</v>
      </c>
      <c r="C2896" t="s">
        <v>21</v>
      </c>
      <c r="D2896" t="s">
        <v>257</v>
      </c>
      <c r="E2896" t="s">
        <v>258</v>
      </c>
      <c r="F2896">
        <v>79</v>
      </c>
      <c r="G2896">
        <v>1.86</v>
      </c>
      <c r="H2896">
        <v>42</v>
      </c>
      <c r="I2896">
        <v>22</v>
      </c>
      <c r="J2896" t="s">
        <v>128</v>
      </c>
      <c r="K2896" s="40" t="str">
        <f t="shared" si="45"/>
        <v>GPA</v>
      </c>
    </row>
    <row r="2897" spans="1:11" ht="15" customHeight="1">
      <c r="A2897">
        <v>8</v>
      </c>
      <c r="B2897">
        <v>409</v>
      </c>
      <c r="C2897" t="s">
        <v>20</v>
      </c>
      <c r="D2897" t="s">
        <v>257</v>
      </c>
      <c r="E2897" t="s">
        <v>258</v>
      </c>
      <c r="F2897">
        <v>1408</v>
      </c>
      <c r="G2897">
        <v>43.53</v>
      </c>
      <c r="H2897">
        <v>32</v>
      </c>
      <c r="I2897">
        <v>25</v>
      </c>
      <c r="J2897" t="s">
        <v>128</v>
      </c>
      <c r="K2897" s="40" t="str">
        <f t="shared" si="45"/>
        <v>GPA</v>
      </c>
    </row>
    <row r="2898" spans="1:11" ht="15" customHeight="1">
      <c r="A2898">
        <v>8</v>
      </c>
      <c r="B2898">
        <v>409</v>
      </c>
      <c r="C2898" t="s">
        <v>22</v>
      </c>
      <c r="D2898" t="s">
        <v>259</v>
      </c>
      <c r="E2898" t="s">
        <v>260</v>
      </c>
      <c r="F2898">
        <v>1803</v>
      </c>
      <c r="G2898">
        <v>55.73</v>
      </c>
      <c r="H2898">
        <v>32</v>
      </c>
      <c r="I2898">
        <v>25</v>
      </c>
      <c r="J2898" t="s">
        <v>128</v>
      </c>
      <c r="K2898" s="40" t="str">
        <f t="shared" si="45"/>
        <v>GPA</v>
      </c>
    </row>
    <row r="2899" spans="1:11" ht="15" customHeight="1">
      <c r="A2899">
        <v>8</v>
      </c>
      <c r="B2899">
        <v>409</v>
      </c>
      <c r="C2899" t="s">
        <v>19</v>
      </c>
      <c r="D2899" t="s">
        <v>261</v>
      </c>
      <c r="E2899" t="s">
        <v>262</v>
      </c>
      <c r="F2899">
        <v>130</v>
      </c>
      <c r="G2899">
        <v>1.1499999999999999</v>
      </c>
      <c r="H2899">
        <v>113</v>
      </c>
      <c r="I2899">
        <v>24</v>
      </c>
      <c r="J2899" t="s">
        <v>128</v>
      </c>
      <c r="K2899" s="40" t="str">
        <f t="shared" si="45"/>
        <v>GPA</v>
      </c>
    </row>
    <row r="2900" spans="1:11" ht="15" customHeight="1">
      <c r="A2900">
        <v>8</v>
      </c>
      <c r="B2900">
        <v>409</v>
      </c>
      <c r="C2900" t="s">
        <v>21</v>
      </c>
      <c r="D2900" t="s">
        <v>263</v>
      </c>
      <c r="E2900" t="s">
        <v>264</v>
      </c>
      <c r="F2900">
        <v>888</v>
      </c>
      <c r="G2900">
        <v>27.78</v>
      </c>
      <c r="H2900">
        <v>32</v>
      </c>
      <c r="I2900">
        <v>22</v>
      </c>
      <c r="J2900" t="s">
        <v>128</v>
      </c>
      <c r="K2900" s="40" t="str">
        <f t="shared" si="45"/>
        <v>GPA</v>
      </c>
    </row>
    <row r="2901" spans="1:11" ht="15" customHeight="1">
      <c r="A2901">
        <v>8</v>
      </c>
      <c r="B2901">
        <v>409</v>
      </c>
      <c r="C2901" t="s">
        <v>1994</v>
      </c>
      <c r="D2901" t="s">
        <v>263</v>
      </c>
      <c r="E2901" t="s">
        <v>264</v>
      </c>
      <c r="F2901">
        <v>2748</v>
      </c>
      <c r="G2901">
        <v>33.01</v>
      </c>
      <c r="H2901">
        <v>83</v>
      </c>
      <c r="I2901">
        <v>105</v>
      </c>
      <c r="J2901" t="s">
        <v>128</v>
      </c>
      <c r="K2901" s="40" t="str">
        <f t="shared" si="45"/>
        <v>GPA</v>
      </c>
    </row>
    <row r="2902" spans="1:11" ht="15" customHeight="1">
      <c r="A2902">
        <v>8</v>
      </c>
      <c r="B2902">
        <v>409</v>
      </c>
      <c r="C2902" t="s">
        <v>21</v>
      </c>
      <c r="D2902" t="s">
        <v>265</v>
      </c>
      <c r="E2902" t="s">
        <v>266</v>
      </c>
      <c r="F2902">
        <v>11</v>
      </c>
      <c r="G2902">
        <v>9.35</v>
      </c>
      <c r="H2902">
        <v>1</v>
      </c>
      <c r="I2902">
        <v>22</v>
      </c>
      <c r="J2902" t="s">
        <v>128</v>
      </c>
      <c r="K2902" s="40" t="str">
        <f t="shared" si="45"/>
        <v>GPA</v>
      </c>
    </row>
    <row r="2903" spans="1:11" ht="15" customHeight="1">
      <c r="A2903">
        <v>8</v>
      </c>
      <c r="B2903">
        <v>409</v>
      </c>
      <c r="C2903" t="s">
        <v>20</v>
      </c>
      <c r="D2903" t="s">
        <v>265</v>
      </c>
      <c r="E2903" t="s">
        <v>266</v>
      </c>
      <c r="F2903">
        <v>132</v>
      </c>
      <c r="G2903">
        <v>33.92</v>
      </c>
      <c r="H2903">
        <v>4</v>
      </c>
      <c r="I2903">
        <v>25</v>
      </c>
      <c r="J2903" t="s">
        <v>128</v>
      </c>
      <c r="K2903" s="40" t="str">
        <f t="shared" si="45"/>
        <v>GPA</v>
      </c>
    </row>
    <row r="2904" spans="1:11" ht="15" customHeight="1">
      <c r="A2904">
        <v>8</v>
      </c>
      <c r="B2904">
        <v>409</v>
      </c>
      <c r="C2904" t="s">
        <v>21</v>
      </c>
      <c r="D2904" t="s">
        <v>267</v>
      </c>
      <c r="E2904" t="s">
        <v>268</v>
      </c>
      <c r="F2904">
        <v>334</v>
      </c>
      <c r="G2904">
        <v>9.59</v>
      </c>
      <c r="H2904">
        <v>35</v>
      </c>
      <c r="I2904">
        <v>22</v>
      </c>
      <c r="J2904" t="s">
        <v>128</v>
      </c>
      <c r="K2904" s="40" t="str">
        <f t="shared" si="45"/>
        <v>GPA</v>
      </c>
    </row>
    <row r="2905" spans="1:11" ht="15" customHeight="1">
      <c r="A2905">
        <v>8</v>
      </c>
      <c r="B2905">
        <v>409</v>
      </c>
      <c r="C2905" t="s">
        <v>20</v>
      </c>
      <c r="D2905" t="s">
        <v>267</v>
      </c>
      <c r="E2905" t="s">
        <v>268</v>
      </c>
      <c r="F2905">
        <v>67</v>
      </c>
      <c r="G2905">
        <v>0.06</v>
      </c>
      <c r="H2905">
        <v>1117</v>
      </c>
      <c r="I2905">
        <v>25</v>
      </c>
      <c r="J2905" t="s">
        <v>128</v>
      </c>
      <c r="K2905" s="40" t="str">
        <f t="shared" si="45"/>
        <v>GPA</v>
      </c>
    </row>
    <row r="2906" spans="1:11" ht="15" customHeight="1">
      <c r="A2906">
        <v>8</v>
      </c>
      <c r="B2906">
        <v>409</v>
      </c>
      <c r="C2906" t="s">
        <v>1994</v>
      </c>
      <c r="D2906" t="s">
        <v>267</v>
      </c>
      <c r="E2906" t="s">
        <v>268</v>
      </c>
      <c r="F2906">
        <v>2157</v>
      </c>
      <c r="G2906">
        <v>36.03</v>
      </c>
      <c r="H2906">
        <v>60</v>
      </c>
      <c r="I2906">
        <v>105</v>
      </c>
      <c r="J2906" t="s">
        <v>128</v>
      </c>
      <c r="K2906" s="40" t="str">
        <f t="shared" si="45"/>
        <v>GPA</v>
      </c>
    </row>
    <row r="2907" spans="1:11" ht="15" customHeight="1">
      <c r="A2907">
        <v>8</v>
      </c>
      <c r="B2907">
        <v>409</v>
      </c>
      <c r="C2907" t="s">
        <v>19</v>
      </c>
      <c r="D2907" t="s">
        <v>269</v>
      </c>
      <c r="E2907" t="s">
        <v>270</v>
      </c>
      <c r="F2907">
        <v>941</v>
      </c>
      <c r="G2907">
        <v>54.19</v>
      </c>
      <c r="H2907">
        <v>17</v>
      </c>
      <c r="I2907">
        <v>24</v>
      </c>
      <c r="J2907" t="s">
        <v>128</v>
      </c>
      <c r="K2907" s="40" t="str">
        <f t="shared" si="45"/>
        <v>GPA</v>
      </c>
    </row>
    <row r="2908" spans="1:11" ht="15" customHeight="1">
      <c r="A2908">
        <v>8</v>
      </c>
      <c r="B2908">
        <v>409</v>
      </c>
      <c r="C2908" t="s">
        <v>19</v>
      </c>
      <c r="D2908" t="s">
        <v>271</v>
      </c>
      <c r="E2908" t="s">
        <v>272</v>
      </c>
      <c r="F2908">
        <v>82</v>
      </c>
      <c r="G2908">
        <v>16.73</v>
      </c>
      <c r="H2908">
        <v>5</v>
      </c>
      <c r="I2908">
        <v>24</v>
      </c>
      <c r="J2908" t="s">
        <v>128</v>
      </c>
      <c r="K2908" s="40" t="str">
        <f t="shared" si="45"/>
        <v>GPA</v>
      </c>
    </row>
    <row r="2909" spans="1:11" ht="15" customHeight="1">
      <c r="A2909">
        <v>8</v>
      </c>
      <c r="B2909">
        <v>409</v>
      </c>
      <c r="C2909" t="s">
        <v>21</v>
      </c>
      <c r="D2909" t="s">
        <v>271</v>
      </c>
      <c r="E2909" t="s">
        <v>272</v>
      </c>
      <c r="F2909">
        <v>36</v>
      </c>
      <c r="G2909">
        <v>6.32</v>
      </c>
      <c r="H2909">
        <v>6</v>
      </c>
      <c r="I2909">
        <v>22</v>
      </c>
      <c r="J2909" t="s">
        <v>128</v>
      </c>
      <c r="K2909" s="40" t="str">
        <f t="shared" si="45"/>
        <v>GPA</v>
      </c>
    </row>
    <row r="2910" spans="1:11" ht="15" customHeight="1">
      <c r="A2910">
        <v>8</v>
      </c>
      <c r="B2910">
        <v>409</v>
      </c>
      <c r="C2910" t="s">
        <v>20</v>
      </c>
      <c r="D2910" t="s">
        <v>271</v>
      </c>
      <c r="E2910" t="s">
        <v>272</v>
      </c>
      <c r="F2910">
        <v>18</v>
      </c>
      <c r="G2910">
        <v>1.91</v>
      </c>
      <c r="H2910">
        <v>9</v>
      </c>
      <c r="I2910">
        <v>25</v>
      </c>
      <c r="J2910" t="s">
        <v>128</v>
      </c>
      <c r="K2910" s="40" t="str">
        <f t="shared" si="45"/>
        <v>GPA</v>
      </c>
    </row>
    <row r="2911" spans="1:11" ht="15" customHeight="1">
      <c r="A2911">
        <v>8</v>
      </c>
      <c r="B2911">
        <v>409</v>
      </c>
      <c r="C2911" t="s">
        <v>1994</v>
      </c>
      <c r="D2911" t="s">
        <v>271</v>
      </c>
      <c r="E2911" t="s">
        <v>272</v>
      </c>
      <c r="F2911">
        <v>2286</v>
      </c>
      <c r="G2911">
        <v>13.16</v>
      </c>
      <c r="H2911">
        <v>174</v>
      </c>
      <c r="I2911">
        <v>105</v>
      </c>
      <c r="J2911" t="s">
        <v>128</v>
      </c>
      <c r="K2911" s="40" t="str">
        <f t="shared" si="45"/>
        <v>GPA</v>
      </c>
    </row>
    <row r="2912" spans="1:11" ht="15" customHeight="1">
      <c r="A2912">
        <v>8</v>
      </c>
      <c r="B2912">
        <v>409</v>
      </c>
      <c r="C2912" t="s">
        <v>21</v>
      </c>
      <c r="D2912" t="s">
        <v>273</v>
      </c>
      <c r="E2912" t="s">
        <v>274</v>
      </c>
      <c r="F2912">
        <v>14</v>
      </c>
      <c r="G2912">
        <v>0.21</v>
      </c>
      <c r="H2912">
        <v>67</v>
      </c>
      <c r="I2912">
        <v>22</v>
      </c>
      <c r="J2912" t="s">
        <v>128</v>
      </c>
      <c r="K2912" s="40" t="str">
        <f t="shared" si="45"/>
        <v>GPA</v>
      </c>
    </row>
    <row r="2913" spans="1:11" ht="15" customHeight="1">
      <c r="A2913">
        <v>8</v>
      </c>
      <c r="B2913">
        <v>409</v>
      </c>
      <c r="C2913" t="s">
        <v>20</v>
      </c>
      <c r="D2913" t="s">
        <v>273</v>
      </c>
      <c r="E2913" t="s">
        <v>274</v>
      </c>
      <c r="F2913">
        <v>767</v>
      </c>
      <c r="G2913">
        <v>17.100000000000001</v>
      </c>
      <c r="H2913">
        <v>45</v>
      </c>
      <c r="I2913">
        <v>25</v>
      </c>
      <c r="J2913" t="s">
        <v>128</v>
      </c>
      <c r="K2913" s="40" t="str">
        <f t="shared" si="45"/>
        <v>GPA</v>
      </c>
    </row>
    <row r="2914" spans="1:11" ht="15" customHeight="1">
      <c r="A2914">
        <v>8</v>
      </c>
      <c r="B2914">
        <v>409</v>
      </c>
      <c r="C2914" t="s">
        <v>1994</v>
      </c>
      <c r="D2914" t="s">
        <v>273</v>
      </c>
      <c r="E2914" t="s">
        <v>274</v>
      </c>
      <c r="F2914">
        <v>89</v>
      </c>
      <c r="G2914">
        <v>0.74</v>
      </c>
      <c r="H2914">
        <v>120</v>
      </c>
      <c r="I2914">
        <v>105</v>
      </c>
      <c r="J2914" t="s">
        <v>128</v>
      </c>
      <c r="K2914" s="40" t="str">
        <f t="shared" si="45"/>
        <v>GPA</v>
      </c>
    </row>
    <row r="2915" spans="1:11" ht="15" customHeight="1">
      <c r="A2915">
        <v>8</v>
      </c>
      <c r="B2915">
        <v>409</v>
      </c>
      <c r="C2915" t="s">
        <v>21</v>
      </c>
      <c r="D2915" t="s">
        <v>277</v>
      </c>
      <c r="E2915" t="s">
        <v>278</v>
      </c>
      <c r="F2915">
        <v>147</v>
      </c>
      <c r="G2915">
        <v>5.6</v>
      </c>
      <c r="H2915">
        <v>26</v>
      </c>
      <c r="I2915">
        <v>22</v>
      </c>
      <c r="J2915" t="s">
        <v>128</v>
      </c>
      <c r="K2915" s="40" t="str">
        <f t="shared" si="45"/>
        <v>GPA</v>
      </c>
    </row>
    <row r="2916" spans="1:11" ht="15" customHeight="1">
      <c r="A2916">
        <v>8</v>
      </c>
      <c r="B2916">
        <v>409</v>
      </c>
      <c r="C2916" t="s">
        <v>1994</v>
      </c>
      <c r="D2916" t="s">
        <v>277</v>
      </c>
      <c r="E2916" t="s">
        <v>278</v>
      </c>
      <c r="F2916">
        <v>711</v>
      </c>
      <c r="G2916">
        <v>8.19</v>
      </c>
      <c r="H2916">
        <v>87</v>
      </c>
      <c r="I2916">
        <v>105</v>
      </c>
      <c r="J2916" t="s">
        <v>128</v>
      </c>
      <c r="K2916" s="40" t="str">
        <f t="shared" si="45"/>
        <v>GPA</v>
      </c>
    </row>
    <row r="2917" spans="1:11" ht="15" customHeight="1">
      <c r="A2917">
        <v>8</v>
      </c>
      <c r="B2917">
        <v>409</v>
      </c>
      <c r="C2917" t="s">
        <v>21</v>
      </c>
      <c r="D2917" t="s">
        <v>279</v>
      </c>
      <c r="E2917" t="s">
        <v>280</v>
      </c>
      <c r="F2917">
        <v>39</v>
      </c>
      <c r="G2917">
        <v>3.39</v>
      </c>
      <c r="H2917">
        <v>12</v>
      </c>
      <c r="I2917">
        <v>22</v>
      </c>
      <c r="J2917" t="s">
        <v>128</v>
      </c>
      <c r="K2917" s="40" t="str">
        <f t="shared" si="45"/>
        <v>GPA</v>
      </c>
    </row>
    <row r="2918" spans="1:11" ht="15" customHeight="1">
      <c r="A2918">
        <v>8</v>
      </c>
      <c r="B2918">
        <v>409</v>
      </c>
      <c r="C2918" t="s">
        <v>1994</v>
      </c>
      <c r="D2918" t="s">
        <v>279</v>
      </c>
      <c r="E2918" t="s">
        <v>280</v>
      </c>
      <c r="F2918">
        <v>1516</v>
      </c>
      <c r="G2918">
        <v>30.2</v>
      </c>
      <c r="H2918">
        <v>50</v>
      </c>
      <c r="I2918">
        <v>105</v>
      </c>
      <c r="J2918" t="s">
        <v>128</v>
      </c>
      <c r="K2918" s="40" t="str">
        <f t="shared" si="45"/>
        <v>GPA</v>
      </c>
    </row>
    <row r="2919" spans="1:11" ht="15" customHeight="1">
      <c r="A2919">
        <v>8</v>
      </c>
      <c r="B2919">
        <v>409</v>
      </c>
      <c r="C2919" t="s">
        <v>21</v>
      </c>
      <c r="D2919" t="s">
        <v>281</v>
      </c>
      <c r="E2919" t="s">
        <v>282</v>
      </c>
      <c r="F2919">
        <v>140</v>
      </c>
      <c r="G2919">
        <v>3.6</v>
      </c>
      <c r="H2919">
        <v>39</v>
      </c>
      <c r="I2919">
        <v>22</v>
      </c>
      <c r="J2919" t="s">
        <v>128</v>
      </c>
      <c r="K2919" s="40" t="str">
        <f t="shared" si="45"/>
        <v>GPA</v>
      </c>
    </row>
    <row r="2920" spans="1:11" ht="15" customHeight="1">
      <c r="A2920">
        <v>8</v>
      </c>
      <c r="B2920">
        <v>409</v>
      </c>
      <c r="C2920" t="s">
        <v>1994</v>
      </c>
      <c r="D2920" t="s">
        <v>281</v>
      </c>
      <c r="E2920" t="s">
        <v>282</v>
      </c>
      <c r="F2920">
        <v>1212</v>
      </c>
      <c r="G2920">
        <v>14.43</v>
      </c>
      <c r="H2920">
        <v>84</v>
      </c>
      <c r="I2920">
        <v>105</v>
      </c>
      <c r="J2920" t="s">
        <v>128</v>
      </c>
      <c r="K2920" s="40" t="str">
        <f t="shared" si="45"/>
        <v>GPA</v>
      </c>
    </row>
    <row r="2921" spans="1:11" ht="15" customHeight="1">
      <c r="A2921">
        <v>8</v>
      </c>
      <c r="B2921">
        <v>409</v>
      </c>
      <c r="C2921" t="s">
        <v>21</v>
      </c>
      <c r="D2921" t="s">
        <v>283</v>
      </c>
      <c r="E2921" t="s">
        <v>284</v>
      </c>
      <c r="F2921">
        <v>10</v>
      </c>
      <c r="G2921">
        <v>0.16</v>
      </c>
      <c r="H2921">
        <v>63</v>
      </c>
      <c r="I2921">
        <v>22</v>
      </c>
      <c r="J2921" t="s">
        <v>128</v>
      </c>
      <c r="K2921" s="40" t="str">
        <f t="shared" si="45"/>
        <v>GPA</v>
      </c>
    </row>
    <row r="2922" spans="1:11" ht="15" customHeight="1">
      <c r="A2922">
        <v>8</v>
      </c>
      <c r="B2922">
        <v>409</v>
      </c>
      <c r="C2922" t="s">
        <v>1994</v>
      </c>
      <c r="D2922" t="s">
        <v>283</v>
      </c>
      <c r="E2922" t="s">
        <v>284</v>
      </c>
      <c r="F2922">
        <v>632</v>
      </c>
      <c r="G2922">
        <v>5.38</v>
      </c>
      <c r="H2922">
        <v>117</v>
      </c>
      <c r="I2922">
        <v>105</v>
      </c>
      <c r="J2922" t="s">
        <v>128</v>
      </c>
      <c r="K2922" s="40" t="str">
        <f t="shared" si="45"/>
        <v>GPA</v>
      </c>
    </row>
    <row r="2923" spans="1:11" ht="15" customHeight="1">
      <c r="A2923">
        <v>8</v>
      </c>
      <c r="B2923">
        <v>409</v>
      </c>
      <c r="C2923" t="s">
        <v>21</v>
      </c>
      <c r="D2923" t="s">
        <v>1738</v>
      </c>
      <c r="E2923" t="s">
        <v>1739</v>
      </c>
      <c r="F2923">
        <v>7</v>
      </c>
      <c r="G2923">
        <v>1.38</v>
      </c>
      <c r="H2923">
        <v>5</v>
      </c>
      <c r="I2923">
        <v>22</v>
      </c>
      <c r="J2923" t="s">
        <v>128</v>
      </c>
      <c r="K2923" s="40" t="str">
        <f t="shared" si="45"/>
        <v>GPA</v>
      </c>
    </row>
    <row r="2924" spans="1:11" ht="15" customHeight="1">
      <c r="A2924">
        <v>8</v>
      </c>
      <c r="B2924">
        <v>409</v>
      </c>
      <c r="C2924" t="s">
        <v>1994</v>
      </c>
      <c r="D2924" t="s">
        <v>1738</v>
      </c>
      <c r="E2924" t="s">
        <v>1739</v>
      </c>
      <c r="F2924">
        <v>163</v>
      </c>
      <c r="G2924">
        <v>3.62</v>
      </c>
      <c r="H2924">
        <v>45</v>
      </c>
      <c r="I2924">
        <v>105</v>
      </c>
      <c r="J2924" t="s">
        <v>128</v>
      </c>
      <c r="K2924" s="40" t="str">
        <f t="shared" si="45"/>
        <v>GPA</v>
      </c>
    </row>
    <row r="2925" spans="1:11" ht="15" customHeight="1">
      <c r="A2925">
        <v>8</v>
      </c>
      <c r="B2925">
        <v>409</v>
      </c>
      <c r="C2925" t="s">
        <v>1994</v>
      </c>
      <c r="D2925" t="s">
        <v>285</v>
      </c>
      <c r="E2925" t="s">
        <v>286</v>
      </c>
      <c r="F2925">
        <v>5629</v>
      </c>
      <c r="G2925">
        <v>45.98</v>
      </c>
      <c r="H2925">
        <v>122</v>
      </c>
      <c r="I2925">
        <v>105</v>
      </c>
      <c r="J2925" t="s">
        <v>128</v>
      </c>
      <c r="K2925" s="40" t="str">
        <f t="shared" si="45"/>
        <v>GPA</v>
      </c>
    </row>
    <row r="2926" spans="1:11" ht="15" customHeight="1">
      <c r="A2926">
        <v>8</v>
      </c>
      <c r="B2926">
        <v>409</v>
      </c>
      <c r="C2926" t="s">
        <v>21</v>
      </c>
      <c r="D2926" t="s">
        <v>287</v>
      </c>
      <c r="E2926" t="s">
        <v>288</v>
      </c>
      <c r="F2926">
        <v>140</v>
      </c>
      <c r="G2926">
        <v>7.43</v>
      </c>
      <c r="H2926">
        <v>19</v>
      </c>
      <c r="I2926">
        <v>22</v>
      </c>
      <c r="J2926" t="s">
        <v>128</v>
      </c>
      <c r="K2926" s="40" t="str">
        <f t="shared" si="45"/>
        <v>GPA</v>
      </c>
    </row>
    <row r="2927" spans="1:11" ht="15" customHeight="1">
      <c r="A2927">
        <v>8</v>
      </c>
      <c r="B2927">
        <v>409</v>
      </c>
      <c r="C2927" t="s">
        <v>1994</v>
      </c>
      <c r="D2927" t="s">
        <v>287</v>
      </c>
      <c r="E2927" t="s">
        <v>288</v>
      </c>
      <c r="F2927">
        <v>1853</v>
      </c>
      <c r="G2927">
        <v>18.53</v>
      </c>
      <c r="H2927">
        <v>100</v>
      </c>
      <c r="I2927">
        <v>105</v>
      </c>
      <c r="J2927" t="s">
        <v>128</v>
      </c>
      <c r="K2927" s="40" t="str">
        <f t="shared" si="45"/>
        <v>GPA</v>
      </c>
    </row>
    <row r="2928" spans="1:11" ht="15" customHeight="1">
      <c r="A2928">
        <v>8</v>
      </c>
      <c r="B2928">
        <v>409</v>
      </c>
      <c r="C2928" t="s">
        <v>19</v>
      </c>
      <c r="D2928" t="s">
        <v>289</v>
      </c>
      <c r="E2928" t="s">
        <v>290</v>
      </c>
      <c r="F2928">
        <v>14</v>
      </c>
      <c r="G2928">
        <v>0</v>
      </c>
      <c r="H2928">
        <v>0</v>
      </c>
      <c r="I2928">
        <v>24</v>
      </c>
      <c r="J2928" t="s">
        <v>128</v>
      </c>
      <c r="K2928" s="40" t="str">
        <f t="shared" si="45"/>
        <v>GPA</v>
      </c>
    </row>
    <row r="2929" spans="1:11" ht="15" customHeight="1">
      <c r="A2929">
        <v>8</v>
      </c>
      <c r="B2929">
        <v>409</v>
      </c>
      <c r="C2929" t="s">
        <v>21</v>
      </c>
      <c r="D2929" t="s">
        <v>289</v>
      </c>
      <c r="E2929" t="s">
        <v>290</v>
      </c>
      <c r="F2929">
        <v>16</v>
      </c>
      <c r="G2929">
        <v>2.64</v>
      </c>
      <c r="H2929">
        <v>6</v>
      </c>
      <c r="I2929">
        <v>22</v>
      </c>
      <c r="J2929" t="s">
        <v>128</v>
      </c>
      <c r="K2929" s="40" t="str">
        <f t="shared" si="45"/>
        <v>GPA</v>
      </c>
    </row>
    <row r="2930" spans="1:11" ht="15" customHeight="1">
      <c r="A2930">
        <v>8</v>
      </c>
      <c r="B2930">
        <v>409</v>
      </c>
      <c r="C2930" t="s">
        <v>1994</v>
      </c>
      <c r="D2930" t="s">
        <v>289</v>
      </c>
      <c r="E2930" t="s">
        <v>290</v>
      </c>
      <c r="F2930">
        <v>1390</v>
      </c>
      <c r="G2930">
        <v>26.18</v>
      </c>
      <c r="H2930">
        <v>53</v>
      </c>
      <c r="I2930">
        <v>105</v>
      </c>
      <c r="J2930" t="s">
        <v>128</v>
      </c>
      <c r="K2930" s="40" t="str">
        <f t="shared" si="45"/>
        <v>GPA</v>
      </c>
    </row>
    <row r="2931" spans="1:11" ht="15" customHeight="1">
      <c r="A2931">
        <v>8</v>
      </c>
      <c r="B2931">
        <v>409</v>
      </c>
      <c r="C2931" t="s">
        <v>21</v>
      </c>
      <c r="D2931" t="s">
        <v>291</v>
      </c>
      <c r="E2931" t="s">
        <v>292</v>
      </c>
      <c r="F2931">
        <v>80</v>
      </c>
      <c r="G2931">
        <v>2.2400000000000002</v>
      </c>
      <c r="H2931">
        <v>36</v>
      </c>
      <c r="I2931">
        <v>22</v>
      </c>
      <c r="J2931" t="s">
        <v>128</v>
      </c>
      <c r="K2931" s="40" t="str">
        <f t="shared" si="45"/>
        <v>GPA</v>
      </c>
    </row>
    <row r="2932" spans="1:11" ht="15" customHeight="1">
      <c r="A2932">
        <v>8</v>
      </c>
      <c r="B2932">
        <v>409</v>
      </c>
      <c r="C2932" t="s">
        <v>20</v>
      </c>
      <c r="D2932" t="s">
        <v>291</v>
      </c>
      <c r="E2932" t="s">
        <v>292</v>
      </c>
      <c r="F2932">
        <v>937</v>
      </c>
      <c r="G2932">
        <v>59.86</v>
      </c>
      <c r="H2932">
        <v>16</v>
      </c>
      <c r="I2932">
        <v>25</v>
      </c>
      <c r="J2932" t="s">
        <v>128</v>
      </c>
      <c r="K2932" s="40" t="str">
        <f t="shared" si="45"/>
        <v>GPA</v>
      </c>
    </row>
    <row r="2933" spans="1:11" ht="15" customHeight="1">
      <c r="A2933">
        <v>8</v>
      </c>
      <c r="B2933">
        <v>409</v>
      </c>
      <c r="C2933" t="s">
        <v>1994</v>
      </c>
      <c r="D2933" t="s">
        <v>291</v>
      </c>
      <c r="E2933" t="s">
        <v>292</v>
      </c>
      <c r="F2933">
        <v>1002</v>
      </c>
      <c r="G2933">
        <v>12.05</v>
      </c>
      <c r="H2933">
        <v>83</v>
      </c>
      <c r="I2933">
        <v>105</v>
      </c>
      <c r="J2933" t="s">
        <v>128</v>
      </c>
      <c r="K2933" s="40" t="str">
        <f t="shared" si="45"/>
        <v>GPA</v>
      </c>
    </row>
    <row r="2934" spans="1:11" ht="15" customHeight="1">
      <c r="A2934">
        <v>8</v>
      </c>
      <c r="B2934">
        <v>409</v>
      </c>
      <c r="C2934" t="s">
        <v>21</v>
      </c>
      <c r="D2934" t="s">
        <v>293</v>
      </c>
      <c r="E2934" t="s">
        <v>294</v>
      </c>
      <c r="F2934">
        <v>746</v>
      </c>
      <c r="G2934">
        <v>34.54</v>
      </c>
      <c r="H2934">
        <v>22</v>
      </c>
      <c r="I2934">
        <v>22</v>
      </c>
      <c r="J2934" t="s">
        <v>128</v>
      </c>
      <c r="K2934" s="40" t="str">
        <f t="shared" si="45"/>
        <v>GPA</v>
      </c>
    </row>
    <row r="2935" spans="1:11" ht="15" customHeight="1">
      <c r="A2935">
        <v>8</v>
      </c>
      <c r="B2935">
        <v>409</v>
      </c>
      <c r="C2935" t="s">
        <v>1994</v>
      </c>
      <c r="D2935" t="s">
        <v>293</v>
      </c>
      <c r="E2935" t="s">
        <v>294</v>
      </c>
      <c r="F2935">
        <v>7</v>
      </c>
      <c r="G2935">
        <v>0.64</v>
      </c>
      <c r="H2935">
        <v>11</v>
      </c>
      <c r="I2935">
        <v>105</v>
      </c>
      <c r="J2935" t="s">
        <v>128</v>
      </c>
      <c r="K2935" s="40" t="str">
        <f t="shared" si="45"/>
        <v>GPA</v>
      </c>
    </row>
    <row r="2936" spans="1:11" ht="15" customHeight="1">
      <c r="A2936">
        <v>8</v>
      </c>
      <c r="B2936">
        <v>409</v>
      </c>
      <c r="C2936" t="s">
        <v>19</v>
      </c>
      <c r="D2936" t="s">
        <v>295</v>
      </c>
      <c r="E2936" t="s">
        <v>296</v>
      </c>
      <c r="F2936">
        <v>327</v>
      </c>
      <c r="G2936">
        <v>6.13</v>
      </c>
      <c r="H2936">
        <v>53</v>
      </c>
      <c r="I2936">
        <v>24</v>
      </c>
      <c r="J2936" t="s">
        <v>128</v>
      </c>
      <c r="K2936" s="40" t="str">
        <f t="shared" si="45"/>
        <v>GPA</v>
      </c>
    </row>
    <row r="2937" spans="1:11" ht="15" customHeight="1">
      <c r="A2937">
        <v>8</v>
      </c>
      <c r="B2937">
        <v>409</v>
      </c>
      <c r="C2937" t="s">
        <v>21</v>
      </c>
      <c r="D2937" t="s">
        <v>297</v>
      </c>
      <c r="E2937" t="s">
        <v>298</v>
      </c>
      <c r="F2937">
        <v>319</v>
      </c>
      <c r="G2937">
        <v>7.54</v>
      </c>
      <c r="H2937">
        <v>42</v>
      </c>
      <c r="I2937">
        <v>22</v>
      </c>
      <c r="J2937" t="s">
        <v>128</v>
      </c>
      <c r="K2937" s="40" t="str">
        <f t="shared" si="45"/>
        <v>GPA</v>
      </c>
    </row>
    <row r="2938" spans="1:11" ht="15" customHeight="1">
      <c r="A2938">
        <v>8</v>
      </c>
      <c r="B2938">
        <v>409</v>
      </c>
      <c r="C2938" t="s">
        <v>1994</v>
      </c>
      <c r="D2938" t="s">
        <v>297</v>
      </c>
      <c r="E2938" t="s">
        <v>298</v>
      </c>
      <c r="F2938">
        <v>364</v>
      </c>
      <c r="G2938">
        <v>5.83</v>
      </c>
      <c r="H2938">
        <v>62</v>
      </c>
      <c r="I2938">
        <v>105</v>
      </c>
      <c r="J2938" t="s">
        <v>128</v>
      </c>
      <c r="K2938" s="40" t="str">
        <f t="shared" si="45"/>
        <v>GPA</v>
      </c>
    </row>
    <row r="2939" spans="1:11" ht="15" customHeight="1">
      <c r="A2939">
        <v>8</v>
      </c>
      <c r="B2939">
        <v>409</v>
      </c>
      <c r="C2939" t="s">
        <v>19</v>
      </c>
      <c r="D2939" t="s">
        <v>299</v>
      </c>
      <c r="E2939" t="s">
        <v>300</v>
      </c>
      <c r="F2939">
        <v>611</v>
      </c>
      <c r="G2939">
        <v>14.96</v>
      </c>
      <c r="H2939">
        <v>41</v>
      </c>
      <c r="I2939">
        <v>24</v>
      </c>
      <c r="J2939" t="s">
        <v>128</v>
      </c>
      <c r="K2939" s="40" t="str">
        <f t="shared" si="45"/>
        <v>GPA</v>
      </c>
    </row>
    <row r="2940" spans="1:11" ht="15" customHeight="1">
      <c r="A2940">
        <v>8</v>
      </c>
      <c r="B2940">
        <v>409</v>
      </c>
      <c r="C2940" t="s">
        <v>1994</v>
      </c>
      <c r="D2940" t="s">
        <v>299</v>
      </c>
      <c r="E2940" t="s">
        <v>300</v>
      </c>
      <c r="F2940">
        <v>461</v>
      </c>
      <c r="G2940">
        <v>3.98</v>
      </c>
      <c r="H2940">
        <v>116</v>
      </c>
      <c r="I2940">
        <v>105</v>
      </c>
      <c r="J2940" t="s">
        <v>128</v>
      </c>
      <c r="K2940" s="40" t="str">
        <f t="shared" si="45"/>
        <v>GPA</v>
      </c>
    </row>
    <row r="2941" spans="1:11" ht="15" customHeight="1">
      <c r="A2941">
        <v>8</v>
      </c>
      <c r="B2941">
        <v>409</v>
      </c>
      <c r="C2941" t="s">
        <v>21</v>
      </c>
      <c r="D2941" t="s">
        <v>301</v>
      </c>
      <c r="E2941" t="s">
        <v>302</v>
      </c>
      <c r="F2941">
        <v>31</v>
      </c>
      <c r="G2941">
        <v>0.56000000000000005</v>
      </c>
      <c r="H2941">
        <v>55</v>
      </c>
      <c r="I2941">
        <v>22</v>
      </c>
      <c r="J2941" t="s">
        <v>128</v>
      </c>
      <c r="K2941" s="40" t="str">
        <f t="shared" si="45"/>
        <v>GPA</v>
      </c>
    </row>
    <row r="2942" spans="1:11" ht="15" customHeight="1">
      <c r="A2942">
        <v>8</v>
      </c>
      <c r="B2942">
        <v>409</v>
      </c>
      <c r="C2942" t="s">
        <v>20</v>
      </c>
      <c r="D2942" t="s">
        <v>301</v>
      </c>
      <c r="E2942" t="s">
        <v>302</v>
      </c>
      <c r="F2942">
        <v>1487</v>
      </c>
      <c r="G2942">
        <v>13.67</v>
      </c>
      <c r="H2942">
        <v>109</v>
      </c>
      <c r="I2942">
        <v>25</v>
      </c>
      <c r="J2942" t="s">
        <v>128</v>
      </c>
      <c r="K2942" s="40" t="str">
        <f t="shared" si="45"/>
        <v>GPA</v>
      </c>
    </row>
    <row r="2943" spans="1:11" ht="15" customHeight="1">
      <c r="A2943">
        <v>8</v>
      </c>
      <c r="B2943">
        <v>409</v>
      </c>
      <c r="C2943" t="s">
        <v>21</v>
      </c>
      <c r="D2943" t="s">
        <v>303</v>
      </c>
      <c r="E2943" t="s">
        <v>304</v>
      </c>
      <c r="F2943">
        <v>19</v>
      </c>
      <c r="G2943">
        <v>3.44</v>
      </c>
      <c r="H2943">
        <v>6</v>
      </c>
      <c r="I2943">
        <v>22</v>
      </c>
      <c r="J2943" t="s">
        <v>128</v>
      </c>
      <c r="K2943" s="40" t="str">
        <f t="shared" si="45"/>
        <v>GPA</v>
      </c>
    </row>
    <row r="2944" spans="1:11" ht="15" customHeight="1">
      <c r="A2944">
        <v>8</v>
      </c>
      <c r="B2944">
        <v>409</v>
      </c>
      <c r="C2944" t="s">
        <v>1994</v>
      </c>
      <c r="D2944" t="s">
        <v>303</v>
      </c>
      <c r="E2944" t="s">
        <v>304</v>
      </c>
      <c r="F2944">
        <v>470</v>
      </c>
      <c r="G2944">
        <v>7.26</v>
      </c>
      <c r="H2944">
        <v>65</v>
      </c>
      <c r="I2944">
        <v>105</v>
      </c>
      <c r="J2944" t="s">
        <v>128</v>
      </c>
      <c r="K2944" s="40" t="str">
        <f t="shared" si="45"/>
        <v>GPA</v>
      </c>
    </row>
    <row r="2945" spans="1:11" ht="15" customHeight="1">
      <c r="A2945">
        <v>8</v>
      </c>
      <c r="B2945">
        <v>409</v>
      </c>
      <c r="C2945" t="s">
        <v>21</v>
      </c>
      <c r="D2945" t="s">
        <v>305</v>
      </c>
      <c r="E2945" t="s">
        <v>306</v>
      </c>
      <c r="F2945">
        <v>14</v>
      </c>
      <c r="G2945">
        <v>0.97</v>
      </c>
      <c r="H2945">
        <v>14</v>
      </c>
      <c r="I2945">
        <v>22</v>
      </c>
      <c r="J2945" t="s">
        <v>128</v>
      </c>
      <c r="K2945" s="40" t="str">
        <f t="shared" si="45"/>
        <v>GPA</v>
      </c>
    </row>
    <row r="2946" spans="1:11" ht="15" customHeight="1">
      <c r="A2946">
        <v>8</v>
      </c>
      <c r="B2946">
        <v>409</v>
      </c>
      <c r="C2946" t="s">
        <v>21</v>
      </c>
      <c r="D2946" t="s">
        <v>307</v>
      </c>
      <c r="E2946" t="s">
        <v>308</v>
      </c>
      <c r="F2946">
        <v>11</v>
      </c>
      <c r="G2946">
        <v>4.03</v>
      </c>
      <c r="H2946">
        <v>3</v>
      </c>
      <c r="I2946">
        <v>22</v>
      </c>
      <c r="J2946" t="s">
        <v>128</v>
      </c>
      <c r="K2946" s="40" t="str">
        <f t="shared" ref="K2946:K3009" si="46">IF(J2946&lt;&gt;"",IF(OR(UPPER(J2946)="TERCEIRO",UPPER(J2946)="TERCEIRA"),"TERCEIRA",IF(UPPER(J2946)="GPA","GPA",J2946)),IF(LEFT(D2946,1)="T","TERCEIRA","GPA"))</f>
        <v>GPA</v>
      </c>
    </row>
    <row r="2947" spans="1:11" ht="15" customHeight="1">
      <c r="A2947">
        <v>8</v>
      </c>
      <c r="B2947">
        <v>409</v>
      </c>
      <c r="C2947" t="s">
        <v>21</v>
      </c>
      <c r="D2947" t="s">
        <v>309</v>
      </c>
      <c r="E2947" t="s">
        <v>310</v>
      </c>
      <c r="F2947">
        <v>33</v>
      </c>
      <c r="G2947">
        <v>0.49</v>
      </c>
      <c r="H2947">
        <v>67</v>
      </c>
      <c r="I2947">
        <v>22</v>
      </c>
      <c r="J2947" t="s">
        <v>128</v>
      </c>
      <c r="K2947" s="40" t="str">
        <f t="shared" si="46"/>
        <v>GPA</v>
      </c>
    </row>
    <row r="2948" spans="1:11" ht="15" customHeight="1">
      <c r="A2948">
        <v>8</v>
      </c>
      <c r="B2948">
        <v>409</v>
      </c>
      <c r="C2948" t="s">
        <v>1994</v>
      </c>
      <c r="D2948" t="s">
        <v>309</v>
      </c>
      <c r="E2948" t="s">
        <v>310</v>
      </c>
      <c r="F2948">
        <v>38</v>
      </c>
      <c r="G2948">
        <v>0.32</v>
      </c>
      <c r="H2948">
        <v>119</v>
      </c>
      <c r="I2948">
        <v>105</v>
      </c>
      <c r="J2948" t="s">
        <v>128</v>
      </c>
      <c r="K2948" s="40" t="str">
        <f t="shared" si="46"/>
        <v>GPA</v>
      </c>
    </row>
    <row r="2949" spans="1:11" ht="15" customHeight="1">
      <c r="A2949">
        <v>8</v>
      </c>
      <c r="B2949">
        <v>409</v>
      </c>
      <c r="C2949" t="s">
        <v>21</v>
      </c>
      <c r="D2949" t="s">
        <v>311</v>
      </c>
      <c r="E2949" t="s">
        <v>312</v>
      </c>
      <c r="F2949">
        <v>4</v>
      </c>
      <c r="G2949">
        <v>0.95</v>
      </c>
      <c r="H2949">
        <v>4</v>
      </c>
      <c r="I2949">
        <v>22</v>
      </c>
      <c r="J2949" t="s">
        <v>128</v>
      </c>
      <c r="K2949" s="40" t="str">
        <f t="shared" si="46"/>
        <v>GPA</v>
      </c>
    </row>
    <row r="2950" spans="1:11" ht="15" customHeight="1">
      <c r="A2950">
        <v>8</v>
      </c>
      <c r="B2950">
        <v>409</v>
      </c>
      <c r="C2950" t="s">
        <v>20</v>
      </c>
      <c r="D2950" t="s">
        <v>311</v>
      </c>
      <c r="E2950" t="s">
        <v>312</v>
      </c>
      <c r="F2950">
        <v>73</v>
      </c>
      <c r="G2950">
        <v>0.37</v>
      </c>
      <c r="H2950">
        <v>197</v>
      </c>
      <c r="I2950">
        <v>25</v>
      </c>
      <c r="J2950" t="s">
        <v>128</v>
      </c>
      <c r="K2950" s="40" t="str">
        <f t="shared" si="46"/>
        <v>GPA</v>
      </c>
    </row>
    <row r="2951" spans="1:11" ht="15" customHeight="1">
      <c r="A2951">
        <v>8</v>
      </c>
      <c r="B2951">
        <v>409</v>
      </c>
      <c r="C2951" t="s">
        <v>1994</v>
      </c>
      <c r="D2951" t="s">
        <v>311</v>
      </c>
      <c r="E2951" t="s">
        <v>312</v>
      </c>
      <c r="F2951">
        <v>316</v>
      </c>
      <c r="G2951">
        <v>2.89</v>
      </c>
      <c r="H2951">
        <v>109</v>
      </c>
      <c r="I2951">
        <v>105</v>
      </c>
      <c r="J2951" t="s">
        <v>128</v>
      </c>
      <c r="K2951" s="40" t="str">
        <f t="shared" si="46"/>
        <v>GPA</v>
      </c>
    </row>
    <row r="2952" spans="1:11" ht="15" customHeight="1">
      <c r="A2952">
        <v>8</v>
      </c>
      <c r="B2952">
        <v>409</v>
      </c>
      <c r="C2952" t="s">
        <v>21</v>
      </c>
      <c r="D2952" t="s">
        <v>313</v>
      </c>
      <c r="E2952" t="s">
        <v>314</v>
      </c>
      <c r="F2952">
        <v>1088</v>
      </c>
      <c r="G2952">
        <v>24.61</v>
      </c>
      <c r="H2952">
        <v>44</v>
      </c>
      <c r="I2952">
        <v>22</v>
      </c>
      <c r="J2952" t="s">
        <v>128</v>
      </c>
      <c r="K2952" s="40" t="str">
        <f t="shared" si="46"/>
        <v>GPA</v>
      </c>
    </row>
    <row r="2953" spans="1:11" ht="15" customHeight="1">
      <c r="A2953">
        <v>8</v>
      </c>
      <c r="B2953">
        <v>409</v>
      </c>
      <c r="C2953" t="s">
        <v>1994</v>
      </c>
      <c r="D2953" t="s">
        <v>313</v>
      </c>
      <c r="E2953" t="s">
        <v>314</v>
      </c>
      <c r="F2953">
        <v>3582</v>
      </c>
      <c r="G2953">
        <v>28.38</v>
      </c>
      <c r="H2953">
        <v>126</v>
      </c>
      <c r="I2953">
        <v>105</v>
      </c>
      <c r="J2953" t="s">
        <v>128</v>
      </c>
      <c r="K2953" s="40" t="str">
        <f t="shared" si="46"/>
        <v>GPA</v>
      </c>
    </row>
    <row r="2954" spans="1:11" ht="15" customHeight="1">
      <c r="A2954">
        <v>8</v>
      </c>
      <c r="B2954">
        <v>409</v>
      </c>
      <c r="C2954" t="s">
        <v>1994</v>
      </c>
      <c r="D2954" t="s">
        <v>2001</v>
      </c>
      <c r="E2954" t="s">
        <v>2002</v>
      </c>
      <c r="F2954">
        <v>14826</v>
      </c>
      <c r="G2954">
        <v>134.91999999999999</v>
      </c>
      <c r="H2954">
        <v>110</v>
      </c>
      <c r="I2954">
        <v>105</v>
      </c>
      <c r="J2954" t="s">
        <v>128</v>
      </c>
      <c r="K2954" s="40" t="str">
        <f t="shared" si="46"/>
        <v>GPA</v>
      </c>
    </row>
    <row r="2955" spans="1:11" ht="15" customHeight="1">
      <c r="A2955">
        <v>8</v>
      </c>
      <c r="B2955">
        <v>409</v>
      </c>
      <c r="C2955" t="s">
        <v>21</v>
      </c>
      <c r="D2955" t="s">
        <v>315</v>
      </c>
      <c r="E2955" t="s">
        <v>316</v>
      </c>
      <c r="F2955">
        <v>24</v>
      </c>
      <c r="G2955">
        <v>0.99</v>
      </c>
      <c r="H2955">
        <v>24</v>
      </c>
      <c r="I2955">
        <v>22</v>
      </c>
      <c r="J2955" t="s">
        <v>128</v>
      </c>
      <c r="K2955" s="40" t="str">
        <f t="shared" si="46"/>
        <v>GPA</v>
      </c>
    </row>
    <row r="2956" spans="1:11" ht="15" customHeight="1">
      <c r="A2956">
        <v>8</v>
      </c>
      <c r="B2956">
        <v>409</v>
      </c>
      <c r="C2956" t="s">
        <v>1994</v>
      </c>
      <c r="D2956" t="s">
        <v>315</v>
      </c>
      <c r="E2956" t="s">
        <v>316</v>
      </c>
      <c r="F2956">
        <v>238</v>
      </c>
      <c r="G2956">
        <v>3.46</v>
      </c>
      <c r="H2956">
        <v>69</v>
      </c>
      <c r="I2956">
        <v>105</v>
      </c>
      <c r="J2956" t="s">
        <v>128</v>
      </c>
      <c r="K2956" s="40" t="str">
        <f t="shared" si="46"/>
        <v>GPA</v>
      </c>
    </row>
    <row r="2957" spans="1:11" ht="15" customHeight="1">
      <c r="A2957">
        <v>8</v>
      </c>
      <c r="B2957">
        <v>409</v>
      </c>
      <c r="C2957" t="s">
        <v>21</v>
      </c>
      <c r="D2957" t="s">
        <v>317</v>
      </c>
      <c r="E2957" t="s">
        <v>318</v>
      </c>
      <c r="F2957">
        <v>16</v>
      </c>
      <c r="G2957">
        <v>1.19</v>
      </c>
      <c r="H2957">
        <v>13</v>
      </c>
      <c r="I2957">
        <v>22</v>
      </c>
      <c r="J2957" t="s">
        <v>128</v>
      </c>
      <c r="K2957" s="40" t="str">
        <f t="shared" si="46"/>
        <v>GPA</v>
      </c>
    </row>
    <row r="2958" spans="1:11" ht="15" customHeight="1">
      <c r="A2958">
        <v>8</v>
      </c>
      <c r="B2958">
        <v>409</v>
      </c>
      <c r="C2958" t="s">
        <v>1994</v>
      </c>
      <c r="D2958" t="s">
        <v>317</v>
      </c>
      <c r="E2958" t="s">
        <v>318</v>
      </c>
      <c r="F2958">
        <v>417</v>
      </c>
      <c r="G2958">
        <v>6.15</v>
      </c>
      <c r="H2958">
        <v>68</v>
      </c>
      <c r="I2958">
        <v>105</v>
      </c>
      <c r="J2958" t="s">
        <v>128</v>
      </c>
      <c r="K2958" s="40" t="str">
        <f t="shared" si="46"/>
        <v>GPA</v>
      </c>
    </row>
    <row r="2959" spans="1:11" ht="15" customHeight="1">
      <c r="A2959">
        <v>8</v>
      </c>
      <c r="B2959">
        <v>409</v>
      </c>
      <c r="C2959" t="s">
        <v>1994</v>
      </c>
      <c r="D2959" t="s">
        <v>319</v>
      </c>
      <c r="E2959" t="s">
        <v>320</v>
      </c>
      <c r="F2959">
        <v>155</v>
      </c>
      <c r="G2959">
        <v>4.59</v>
      </c>
      <c r="H2959">
        <v>34</v>
      </c>
      <c r="I2959">
        <v>105</v>
      </c>
      <c r="J2959" t="s">
        <v>128</v>
      </c>
      <c r="K2959" s="40" t="str">
        <f t="shared" si="46"/>
        <v>GPA</v>
      </c>
    </row>
    <row r="2960" spans="1:11" ht="15" customHeight="1">
      <c r="A2960">
        <v>8</v>
      </c>
      <c r="B2960">
        <v>409</v>
      </c>
      <c r="C2960" t="s">
        <v>21</v>
      </c>
      <c r="D2960" t="s">
        <v>321</v>
      </c>
      <c r="E2960" t="s">
        <v>322</v>
      </c>
      <c r="F2960">
        <v>261</v>
      </c>
      <c r="G2960">
        <v>14.67</v>
      </c>
      <c r="H2960">
        <v>18</v>
      </c>
      <c r="I2960">
        <v>22</v>
      </c>
      <c r="J2960" t="s">
        <v>128</v>
      </c>
      <c r="K2960" s="40" t="str">
        <f t="shared" si="46"/>
        <v>GPA</v>
      </c>
    </row>
    <row r="2961" spans="1:11" ht="15" customHeight="1">
      <c r="A2961">
        <v>8</v>
      </c>
      <c r="B2961">
        <v>409</v>
      </c>
      <c r="C2961" t="s">
        <v>20</v>
      </c>
      <c r="D2961" t="s">
        <v>321</v>
      </c>
      <c r="E2961" t="s">
        <v>322</v>
      </c>
      <c r="F2961">
        <v>11</v>
      </c>
      <c r="G2961">
        <v>6.69</v>
      </c>
      <c r="H2961">
        <v>2</v>
      </c>
      <c r="I2961">
        <v>25</v>
      </c>
      <c r="J2961" t="s">
        <v>128</v>
      </c>
      <c r="K2961" s="40" t="str">
        <f t="shared" si="46"/>
        <v>GPA</v>
      </c>
    </row>
    <row r="2962" spans="1:11" ht="15" customHeight="1">
      <c r="A2962">
        <v>8</v>
      </c>
      <c r="B2962">
        <v>409</v>
      </c>
      <c r="C2962" t="s">
        <v>21</v>
      </c>
      <c r="D2962" t="s">
        <v>323</v>
      </c>
      <c r="E2962" t="s">
        <v>324</v>
      </c>
      <c r="F2962">
        <v>55</v>
      </c>
      <c r="G2962">
        <v>9.3699999999999992</v>
      </c>
      <c r="H2962">
        <v>6</v>
      </c>
      <c r="I2962">
        <v>22</v>
      </c>
      <c r="J2962" t="s">
        <v>128</v>
      </c>
      <c r="K2962" s="40" t="str">
        <f t="shared" si="46"/>
        <v>GPA</v>
      </c>
    </row>
    <row r="2963" spans="1:11" ht="15" customHeight="1">
      <c r="A2963">
        <v>8</v>
      </c>
      <c r="B2963">
        <v>409</v>
      </c>
      <c r="C2963" t="s">
        <v>1994</v>
      </c>
      <c r="D2963" t="s">
        <v>323</v>
      </c>
      <c r="E2963" t="s">
        <v>324</v>
      </c>
      <c r="F2963">
        <v>1667</v>
      </c>
      <c r="G2963">
        <v>44.01</v>
      </c>
      <c r="H2963">
        <v>38</v>
      </c>
      <c r="I2963">
        <v>105</v>
      </c>
      <c r="J2963" t="s">
        <v>128</v>
      </c>
      <c r="K2963" s="40" t="str">
        <f t="shared" si="46"/>
        <v>GPA</v>
      </c>
    </row>
    <row r="2964" spans="1:11" ht="15" customHeight="1">
      <c r="A2964">
        <v>8</v>
      </c>
      <c r="B2964">
        <v>409</v>
      </c>
      <c r="C2964" t="s">
        <v>21</v>
      </c>
      <c r="D2964" t="s">
        <v>325</v>
      </c>
      <c r="E2964" t="s">
        <v>326</v>
      </c>
      <c r="F2964">
        <v>2193</v>
      </c>
      <c r="G2964">
        <v>61.59</v>
      </c>
      <c r="H2964">
        <v>36</v>
      </c>
      <c r="I2964">
        <v>22</v>
      </c>
      <c r="J2964" t="s">
        <v>128</v>
      </c>
      <c r="K2964" s="40" t="str">
        <f t="shared" si="46"/>
        <v>GPA</v>
      </c>
    </row>
    <row r="2965" spans="1:11" ht="15" customHeight="1">
      <c r="A2965">
        <v>8</v>
      </c>
      <c r="B2965">
        <v>409</v>
      </c>
      <c r="C2965" t="s">
        <v>1994</v>
      </c>
      <c r="D2965" t="s">
        <v>325</v>
      </c>
      <c r="E2965" t="s">
        <v>326</v>
      </c>
      <c r="F2965">
        <v>1270</v>
      </c>
      <c r="G2965">
        <v>21.25</v>
      </c>
      <c r="H2965">
        <v>60</v>
      </c>
      <c r="I2965">
        <v>105</v>
      </c>
      <c r="J2965" t="s">
        <v>128</v>
      </c>
      <c r="K2965" s="40" t="str">
        <f t="shared" si="46"/>
        <v>GPA</v>
      </c>
    </row>
    <row r="2966" spans="1:11" ht="15" customHeight="1">
      <c r="A2966">
        <v>8</v>
      </c>
      <c r="B2966">
        <v>409</v>
      </c>
      <c r="C2966" t="s">
        <v>21</v>
      </c>
      <c r="D2966" t="s">
        <v>1740</v>
      </c>
      <c r="E2966" t="s">
        <v>1741</v>
      </c>
      <c r="F2966">
        <v>1455</v>
      </c>
      <c r="G2966">
        <v>38.299999999999997</v>
      </c>
      <c r="H2966">
        <v>38</v>
      </c>
      <c r="I2966">
        <v>22</v>
      </c>
      <c r="J2966" t="s">
        <v>128</v>
      </c>
      <c r="K2966" s="40" t="str">
        <f t="shared" si="46"/>
        <v>GPA</v>
      </c>
    </row>
    <row r="2967" spans="1:11" ht="15" customHeight="1">
      <c r="A2967">
        <v>8</v>
      </c>
      <c r="B2967">
        <v>409</v>
      </c>
      <c r="C2967" t="s">
        <v>1994</v>
      </c>
      <c r="D2967" t="s">
        <v>1740</v>
      </c>
      <c r="E2967" t="s">
        <v>1741</v>
      </c>
      <c r="F2967">
        <v>4126</v>
      </c>
      <c r="G2967">
        <v>48.2</v>
      </c>
      <c r="H2967">
        <v>86</v>
      </c>
      <c r="I2967">
        <v>105</v>
      </c>
      <c r="J2967" t="s">
        <v>128</v>
      </c>
      <c r="K2967" s="40" t="str">
        <f t="shared" si="46"/>
        <v>GPA</v>
      </c>
    </row>
    <row r="2968" spans="1:11" ht="15" customHeight="1">
      <c r="A2968">
        <v>8</v>
      </c>
      <c r="B2968">
        <v>409</v>
      </c>
      <c r="C2968" t="s">
        <v>21</v>
      </c>
      <c r="D2968" t="s">
        <v>327</v>
      </c>
      <c r="E2968" t="s">
        <v>328</v>
      </c>
      <c r="F2968">
        <v>6</v>
      </c>
      <c r="G2968">
        <v>2.5499999999999998</v>
      </c>
      <c r="H2968">
        <v>2</v>
      </c>
      <c r="I2968">
        <v>22</v>
      </c>
      <c r="J2968" t="s">
        <v>128</v>
      </c>
      <c r="K2968" s="40" t="str">
        <f t="shared" si="46"/>
        <v>GPA</v>
      </c>
    </row>
    <row r="2969" spans="1:11" ht="15" customHeight="1">
      <c r="A2969">
        <v>8</v>
      </c>
      <c r="B2969">
        <v>409</v>
      </c>
      <c r="C2969" t="s">
        <v>20</v>
      </c>
      <c r="D2969" t="s">
        <v>327</v>
      </c>
      <c r="E2969" t="s">
        <v>328</v>
      </c>
      <c r="F2969">
        <v>1</v>
      </c>
      <c r="G2969">
        <v>1.3</v>
      </c>
      <c r="H2969">
        <v>1</v>
      </c>
      <c r="I2969">
        <v>25</v>
      </c>
      <c r="J2969" t="s">
        <v>128</v>
      </c>
      <c r="K2969" s="40" t="str">
        <f t="shared" si="46"/>
        <v>GPA</v>
      </c>
    </row>
    <row r="2970" spans="1:11" ht="15" customHeight="1">
      <c r="A2970">
        <v>8</v>
      </c>
      <c r="B2970">
        <v>409</v>
      </c>
      <c r="C2970" t="s">
        <v>1994</v>
      </c>
      <c r="D2970" t="s">
        <v>327</v>
      </c>
      <c r="E2970" t="s">
        <v>328</v>
      </c>
      <c r="F2970">
        <v>1104</v>
      </c>
      <c r="G2970">
        <v>9.0500000000000007</v>
      </c>
      <c r="H2970">
        <v>122</v>
      </c>
      <c r="I2970">
        <v>105</v>
      </c>
      <c r="J2970" t="s">
        <v>128</v>
      </c>
      <c r="K2970" s="40" t="str">
        <f t="shared" si="46"/>
        <v>GPA</v>
      </c>
    </row>
    <row r="2971" spans="1:11" ht="15" customHeight="1">
      <c r="A2971">
        <v>8</v>
      </c>
      <c r="B2971">
        <v>409</v>
      </c>
      <c r="C2971" t="s">
        <v>1994</v>
      </c>
      <c r="D2971" t="s">
        <v>2003</v>
      </c>
      <c r="E2971" t="s">
        <v>2004</v>
      </c>
      <c r="F2971">
        <v>553</v>
      </c>
      <c r="G2971">
        <v>7.37</v>
      </c>
      <c r="H2971">
        <v>75</v>
      </c>
      <c r="I2971">
        <v>105</v>
      </c>
      <c r="J2971" t="s">
        <v>128</v>
      </c>
      <c r="K2971" s="40" t="str">
        <f t="shared" si="46"/>
        <v>GPA</v>
      </c>
    </row>
    <row r="2972" spans="1:11" ht="15" customHeight="1">
      <c r="A2972">
        <v>8</v>
      </c>
      <c r="B2972">
        <v>409</v>
      </c>
      <c r="C2972" t="s">
        <v>1994</v>
      </c>
      <c r="D2972" t="s">
        <v>4329</v>
      </c>
      <c r="E2972" t="s">
        <v>4330</v>
      </c>
      <c r="F2972">
        <v>56</v>
      </c>
      <c r="G2972">
        <v>0.38</v>
      </c>
      <c r="H2972">
        <v>147</v>
      </c>
      <c r="I2972">
        <v>105</v>
      </c>
      <c r="J2972" t="s">
        <v>128</v>
      </c>
      <c r="K2972" s="40" t="str">
        <f t="shared" si="46"/>
        <v>GPA</v>
      </c>
    </row>
    <row r="2973" spans="1:11" ht="15" customHeight="1">
      <c r="A2973">
        <v>8</v>
      </c>
      <c r="B2973">
        <v>409</v>
      </c>
      <c r="C2973" t="s">
        <v>19</v>
      </c>
      <c r="D2973" t="s">
        <v>333</v>
      </c>
      <c r="E2973" t="s">
        <v>334</v>
      </c>
      <c r="F2973">
        <v>174</v>
      </c>
      <c r="G2973">
        <v>0.68</v>
      </c>
      <c r="H2973">
        <v>256</v>
      </c>
      <c r="I2973">
        <v>24</v>
      </c>
      <c r="J2973" t="s">
        <v>128</v>
      </c>
      <c r="K2973" s="40" t="str">
        <f t="shared" si="46"/>
        <v>GPA</v>
      </c>
    </row>
    <row r="2974" spans="1:11" ht="15" customHeight="1">
      <c r="A2974">
        <v>8</v>
      </c>
      <c r="B2974">
        <v>409</v>
      </c>
      <c r="C2974" t="s">
        <v>1994</v>
      </c>
      <c r="D2974" t="s">
        <v>2005</v>
      </c>
      <c r="E2974" t="s">
        <v>2006</v>
      </c>
      <c r="F2974">
        <v>3380</v>
      </c>
      <c r="G2974">
        <v>46.59</v>
      </c>
      <c r="H2974">
        <v>73</v>
      </c>
      <c r="I2974">
        <v>105</v>
      </c>
      <c r="J2974" t="s">
        <v>128</v>
      </c>
      <c r="K2974" s="40" t="str">
        <f t="shared" si="46"/>
        <v>GPA</v>
      </c>
    </row>
    <row r="2975" spans="1:11" ht="15" customHeight="1">
      <c r="A2975">
        <v>8</v>
      </c>
      <c r="B2975">
        <v>409</v>
      </c>
      <c r="C2975" t="s">
        <v>19</v>
      </c>
      <c r="D2975" t="s">
        <v>335</v>
      </c>
      <c r="E2975" t="s">
        <v>336</v>
      </c>
      <c r="F2975">
        <v>830</v>
      </c>
      <c r="G2975">
        <v>24.81</v>
      </c>
      <c r="H2975">
        <v>33</v>
      </c>
      <c r="I2975">
        <v>24</v>
      </c>
      <c r="J2975" t="s">
        <v>128</v>
      </c>
      <c r="K2975" s="40" t="str">
        <f t="shared" si="46"/>
        <v>GPA</v>
      </c>
    </row>
    <row r="2976" spans="1:11" ht="15" customHeight="1">
      <c r="A2976">
        <v>8</v>
      </c>
      <c r="B2976">
        <v>409</v>
      </c>
      <c r="C2976" t="s">
        <v>21</v>
      </c>
      <c r="D2976" t="s">
        <v>337</v>
      </c>
      <c r="E2976" t="s">
        <v>338</v>
      </c>
      <c r="F2976">
        <v>1090</v>
      </c>
      <c r="G2976">
        <v>35.5</v>
      </c>
      <c r="H2976">
        <v>31</v>
      </c>
      <c r="I2976">
        <v>22</v>
      </c>
      <c r="J2976" t="s">
        <v>128</v>
      </c>
      <c r="K2976" s="40" t="str">
        <f t="shared" si="46"/>
        <v>GPA</v>
      </c>
    </row>
    <row r="2977" spans="1:11" ht="15" customHeight="1">
      <c r="A2977">
        <v>8</v>
      </c>
      <c r="B2977">
        <v>409</v>
      </c>
      <c r="C2977" t="s">
        <v>1994</v>
      </c>
      <c r="D2977" t="s">
        <v>337</v>
      </c>
      <c r="E2977" t="s">
        <v>338</v>
      </c>
      <c r="F2977">
        <v>505</v>
      </c>
      <c r="G2977">
        <v>6.73</v>
      </c>
      <c r="H2977">
        <v>75</v>
      </c>
      <c r="I2977">
        <v>105</v>
      </c>
      <c r="J2977" t="s">
        <v>128</v>
      </c>
      <c r="K2977" s="40" t="str">
        <f t="shared" si="46"/>
        <v>GPA</v>
      </c>
    </row>
    <row r="2978" spans="1:11" ht="15" customHeight="1">
      <c r="A2978">
        <v>8</v>
      </c>
      <c r="B2978">
        <v>409</v>
      </c>
      <c r="C2978" t="s">
        <v>1994</v>
      </c>
      <c r="D2978" t="s">
        <v>2007</v>
      </c>
      <c r="E2978" t="s">
        <v>2008</v>
      </c>
      <c r="F2978">
        <v>3180</v>
      </c>
      <c r="G2978">
        <v>27.17</v>
      </c>
      <c r="H2978">
        <v>117</v>
      </c>
      <c r="I2978">
        <v>105</v>
      </c>
      <c r="J2978" t="s">
        <v>128</v>
      </c>
      <c r="K2978" s="40" t="str">
        <f t="shared" si="46"/>
        <v>GPA</v>
      </c>
    </row>
    <row r="2979" spans="1:11" ht="15" customHeight="1">
      <c r="A2979">
        <v>8</v>
      </c>
      <c r="B2979">
        <v>409</v>
      </c>
      <c r="C2979" t="s">
        <v>22</v>
      </c>
      <c r="D2979" t="s">
        <v>339</v>
      </c>
      <c r="E2979" t="s">
        <v>340</v>
      </c>
      <c r="F2979">
        <v>1545</v>
      </c>
      <c r="G2979">
        <v>35.1</v>
      </c>
      <c r="H2979">
        <v>44</v>
      </c>
      <c r="I2979">
        <v>25</v>
      </c>
      <c r="J2979" t="s">
        <v>128</v>
      </c>
      <c r="K2979" s="40" t="str">
        <f t="shared" si="46"/>
        <v>GPA</v>
      </c>
    </row>
    <row r="2980" spans="1:11" ht="15" customHeight="1">
      <c r="A2980">
        <v>8</v>
      </c>
      <c r="B2980">
        <v>409</v>
      </c>
      <c r="C2980" t="s">
        <v>19</v>
      </c>
      <c r="D2980" t="s">
        <v>341</v>
      </c>
      <c r="E2980" t="s">
        <v>342</v>
      </c>
      <c r="F2980">
        <v>549</v>
      </c>
      <c r="G2980">
        <v>24.23</v>
      </c>
      <c r="H2980">
        <v>23</v>
      </c>
      <c r="I2980">
        <v>24</v>
      </c>
      <c r="J2980" t="s">
        <v>128</v>
      </c>
      <c r="K2980" s="40" t="str">
        <f t="shared" si="46"/>
        <v>GPA</v>
      </c>
    </row>
    <row r="2981" spans="1:11" ht="15" customHeight="1">
      <c r="A2981">
        <v>8</v>
      </c>
      <c r="B2981">
        <v>409</v>
      </c>
      <c r="C2981" t="s">
        <v>21</v>
      </c>
      <c r="D2981" t="s">
        <v>343</v>
      </c>
      <c r="E2981" t="s">
        <v>344</v>
      </c>
      <c r="F2981">
        <v>11</v>
      </c>
      <c r="G2981">
        <v>0.97</v>
      </c>
      <c r="H2981">
        <v>11</v>
      </c>
      <c r="I2981">
        <v>22</v>
      </c>
      <c r="J2981" t="s">
        <v>128</v>
      </c>
      <c r="K2981" s="40" t="str">
        <f t="shared" si="46"/>
        <v>GPA</v>
      </c>
    </row>
    <row r="2982" spans="1:11" ht="15" customHeight="1">
      <c r="A2982">
        <v>8</v>
      </c>
      <c r="B2982">
        <v>409</v>
      </c>
      <c r="C2982" t="s">
        <v>20</v>
      </c>
      <c r="D2982" t="s">
        <v>343</v>
      </c>
      <c r="E2982" t="s">
        <v>344</v>
      </c>
      <c r="F2982">
        <v>628</v>
      </c>
      <c r="G2982">
        <v>5.99</v>
      </c>
      <c r="H2982">
        <v>105</v>
      </c>
      <c r="I2982">
        <v>25</v>
      </c>
      <c r="J2982" t="s">
        <v>128</v>
      </c>
      <c r="K2982" s="40" t="str">
        <f t="shared" si="46"/>
        <v>GPA</v>
      </c>
    </row>
    <row r="2983" spans="1:11" ht="15" customHeight="1">
      <c r="A2983">
        <v>8</v>
      </c>
      <c r="B2983">
        <v>409</v>
      </c>
      <c r="C2983" t="s">
        <v>1994</v>
      </c>
      <c r="D2983" t="s">
        <v>343</v>
      </c>
      <c r="E2983" t="s">
        <v>344</v>
      </c>
      <c r="F2983">
        <v>249</v>
      </c>
      <c r="G2983">
        <v>0.12</v>
      </c>
      <c r="H2983">
        <v>2075</v>
      </c>
      <c r="I2983">
        <v>105</v>
      </c>
      <c r="J2983" t="s">
        <v>128</v>
      </c>
      <c r="K2983" s="40" t="str">
        <f t="shared" si="46"/>
        <v>GPA</v>
      </c>
    </row>
    <row r="2984" spans="1:11" ht="15" customHeight="1">
      <c r="A2984">
        <v>8</v>
      </c>
      <c r="B2984">
        <v>409</v>
      </c>
      <c r="C2984" t="s">
        <v>19</v>
      </c>
      <c r="D2984" t="s">
        <v>345</v>
      </c>
      <c r="E2984" t="s">
        <v>346</v>
      </c>
      <c r="F2984">
        <v>849</v>
      </c>
      <c r="G2984">
        <v>26.26</v>
      </c>
      <c r="H2984">
        <v>32</v>
      </c>
      <c r="I2984">
        <v>24</v>
      </c>
      <c r="J2984" t="s">
        <v>128</v>
      </c>
      <c r="K2984" s="40" t="str">
        <f t="shared" si="46"/>
        <v>GPA</v>
      </c>
    </row>
    <row r="2985" spans="1:11" ht="15" customHeight="1">
      <c r="A2985">
        <v>8</v>
      </c>
      <c r="B2985">
        <v>409</v>
      </c>
      <c r="C2985" t="s">
        <v>19</v>
      </c>
      <c r="D2985" t="s">
        <v>347</v>
      </c>
      <c r="E2985" t="s">
        <v>348</v>
      </c>
      <c r="F2985">
        <v>1</v>
      </c>
      <c r="G2985">
        <v>0.57999999999999996</v>
      </c>
      <c r="H2985">
        <v>2</v>
      </c>
      <c r="I2985">
        <v>24</v>
      </c>
      <c r="J2985" t="s">
        <v>128</v>
      </c>
      <c r="K2985" s="40" t="str">
        <f t="shared" si="46"/>
        <v>GPA</v>
      </c>
    </row>
    <row r="2986" spans="1:11" ht="15" customHeight="1">
      <c r="A2986">
        <v>8</v>
      </c>
      <c r="B2986">
        <v>409</v>
      </c>
      <c r="C2986" t="s">
        <v>21</v>
      </c>
      <c r="D2986" t="s">
        <v>347</v>
      </c>
      <c r="E2986" t="s">
        <v>348</v>
      </c>
      <c r="F2986">
        <v>120</v>
      </c>
      <c r="G2986">
        <v>11.35</v>
      </c>
      <c r="H2986">
        <v>11</v>
      </c>
      <c r="I2986">
        <v>22</v>
      </c>
      <c r="J2986" t="s">
        <v>128</v>
      </c>
      <c r="K2986" s="40" t="str">
        <f t="shared" si="46"/>
        <v>GPA</v>
      </c>
    </row>
    <row r="2987" spans="1:11" ht="15" customHeight="1">
      <c r="A2987">
        <v>8</v>
      </c>
      <c r="B2987">
        <v>409</v>
      </c>
      <c r="C2987" t="s">
        <v>1994</v>
      </c>
      <c r="D2987" t="s">
        <v>347</v>
      </c>
      <c r="E2987" t="s">
        <v>348</v>
      </c>
      <c r="F2987">
        <v>6004</v>
      </c>
      <c r="G2987">
        <v>85.13</v>
      </c>
      <c r="H2987">
        <v>71</v>
      </c>
      <c r="I2987">
        <v>105</v>
      </c>
      <c r="J2987" t="s">
        <v>128</v>
      </c>
      <c r="K2987" s="40" t="str">
        <f t="shared" si="46"/>
        <v>GPA</v>
      </c>
    </row>
    <row r="2988" spans="1:11" ht="15" customHeight="1">
      <c r="A2988">
        <v>8</v>
      </c>
      <c r="B2988">
        <v>409</v>
      </c>
      <c r="C2988" t="s">
        <v>19</v>
      </c>
      <c r="D2988" t="s">
        <v>349</v>
      </c>
      <c r="E2988" t="s">
        <v>350</v>
      </c>
      <c r="F2988">
        <v>1</v>
      </c>
      <c r="G2988">
        <v>1.53</v>
      </c>
      <c r="H2988">
        <v>1</v>
      </c>
      <c r="I2988">
        <v>24</v>
      </c>
      <c r="J2988" t="s">
        <v>128</v>
      </c>
      <c r="K2988" s="40" t="str">
        <f t="shared" si="46"/>
        <v>GPA</v>
      </c>
    </row>
    <row r="2989" spans="1:11" ht="15" customHeight="1">
      <c r="A2989">
        <v>8</v>
      </c>
      <c r="B2989">
        <v>409</v>
      </c>
      <c r="C2989" t="s">
        <v>21</v>
      </c>
      <c r="D2989" t="s">
        <v>349</v>
      </c>
      <c r="E2989" t="s">
        <v>350</v>
      </c>
      <c r="F2989">
        <v>4</v>
      </c>
      <c r="G2989">
        <v>0.21</v>
      </c>
      <c r="H2989">
        <v>19</v>
      </c>
      <c r="I2989">
        <v>22</v>
      </c>
      <c r="J2989" t="s">
        <v>128</v>
      </c>
      <c r="K2989" s="40" t="str">
        <f t="shared" si="46"/>
        <v>GPA</v>
      </c>
    </row>
    <row r="2990" spans="1:11" ht="15" customHeight="1">
      <c r="A2990">
        <v>8</v>
      </c>
      <c r="B2990">
        <v>409</v>
      </c>
      <c r="C2990" t="s">
        <v>1994</v>
      </c>
      <c r="D2990" t="s">
        <v>349</v>
      </c>
      <c r="E2990" t="s">
        <v>350</v>
      </c>
      <c r="F2990">
        <v>21990</v>
      </c>
      <c r="G2990">
        <v>95.56</v>
      </c>
      <c r="H2990">
        <v>230</v>
      </c>
      <c r="I2990">
        <v>105</v>
      </c>
      <c r="J2990" t="s">
        <v>128</v>
      </c>
      <c r="K2990" s="40" t="str">
        <f t="shared" si="46"/>
        <v>GPA</v>
      </c>
    </row>
    <row r="2991" spans="1:11" ht="15" customHeight="1">
      <c r="A2991">
        <v>8</v>
      </c>
      <c r="B2991">
        <v>409</v>
      </c>
      <c r="C2991" t="s">
        <v>1994</v>
      </c>
      <c r="D2991" t="s">
        <v>2009</v>
      </c>
      <c r="E2991" t="s">
        <v>2010</v>
      </c>
      <c r="F2991">
        <v>719</v>
      </c>
      <c r="G2991">
        <v>5.92</v>
      </c>
      <c r="H2991">
        <v>121</v>
      </c>
      <c r="I2991">
        <v>105</v>
      </c>
      <c r="J2991" t="s">
        <v>128</v>
      </c>
      <c r="K2991" s="40" t="str">
        <f t="shared" si="46"/>
        <v>GPA</v>
      </c>
    </row>
    <row r="2992" spans="1:11" ht="15" customHeight="1">
      <c r="A2992">
        <v>8</v>
      </c>
      <c r="B2992">
        <v>409</v>
      </c>
      <c r="C2992" t="s">
        <v>1994</v>
      </c>
      <c r="D2992" t="s">
        <v>2011</v>
      </c>
      <c r="E2992" t="s">
        <v>2012</v>
      </c>
      <c r="F2992">
        <v>7018</v>
      </c>
      <c r="G2992">
        <v>91.65</v>
      </c>
      <c r="H2992">
        <v>77</v>
      </c>
      <c r="I2992">
        <v>105</v>
      </c>
      <c r="J2992" t="s">
        <v>128</v>
      </c>
      <c r="K2992" s="40" t="str">
        <f t="shared" si="46"/>
        <v>GPA</v>
      </c>
    </row>
    <row r="2993" spans="1:11" ht="15" customHeight="1">
      <c r="A2993">
        <v>8</v>
      </c>
      <c r="B2993">
        <v>409</v>
      </c>
      <c r="C2993" t="s">
        <v>1994</v>
      </c>
      <c r="D2993" t="s">
        <v>2013</v>
      </c>
      <c r="E2993" t="s">
        <v>2014</v>
      </c>
      <c r="F2993">
        <v>18526</v>
      </c>
      <c r="G2993">
        <v>99.54</v>
      </c>
      <c r="H2993">
        <v>186</v>
      </c>
      <c r="I2993">
        <v>105</v>
      </c>
      <c r="J2993" t="s">
        <v>128</v>
      </c>
      <c r="K2993" s="40" t="str">
        <f t="shared" si="46"/>
        <v>GPA</v>
      </c>
    </row>
    <row r="2994" spans="1:11" ht="15" customHeight="1">
      <c r="A2994">
        <v>8</v>
      </c>
      <c r="B2994">
        <v>409</v>
      </c>
      <c r="C2994" t="s">
        <v>1994</v>
      </c>
      <c r="D2994" t="s">
        <v>2015</v>
      </c>
      <c r="E2994" t="s">
        <v>2016</v>
      </c>
      <c r="F2994">
        <v>16007</v>
      </c>
      <c r="G2994">
        <v>67.819999999999993</v>
      </c>
      <c r="H2994">
        <v>236</v>
      </c>
      <c r="I2994">
        <v>105</v>
      </c>
      <c r="J2994" t="s">
        <v>128</v>
      </c>
      <c r="K2994" s="40" t="str">
        <f t="shared" si="46"/>
        <v>GPA</v>
      </c>
    </row>
    <row r="2995" spans="1:11" ht="15" customHeight="1">
      <c r="A2995">
        <v>8</v>
      </c>
      <c r="B2995">
        <v>409</v>
      </c>
      <c r="C2995" t="s">
        <v>1994</v>
      </c>
      <c r="D2995" t="s">
        <v>2017</v>
      </c>
      <c r="E2995" t="s">
        <v>2018</v>
      </c>
      <c r="F2995">
        <v>14723</v>
      </c>
      <c r="G2995">
        <v>91.65</v>
      </c>
      <c r="H2995">
        <v>161</v>
      </c>
      <c r="I2995">
        <v>105</v>
      </c>
      <c r="J2995" t="s">
        <v>128</v>
      </c>
      <c r="K2995" s="40" t="str">
        <f t="shared" si="46"/>
        <v>GPA</v>
      </c>
    </row>
    <row r="2996" spans="1:11" ht="15" customHeight="1">
      <c r="A2996">
        <v>8</v>
      </c>
      <c r="B2996">
        <v>409</v>
      </c>
      <c r="C2996" t="s">
        <v>1994</v>
      </c>
      <c r="D2996" t="s">
        <v>2021</v>
      </c>
      <c r="E2996" t="s">
        <v>2022</v>
      </c>
      <c r="F2996">
        <v>15675</v>
      </c>
      <c r="G2996">
        <v>77.09</v>
      </c>
      <c r="H2996">
        <v>203</v>
      </c>
      <c r="I2996">
        <v>105</v>
      </c>
      <c r="J2996" t="s">
        <v>128</v>
      </c>
      <c r="K2996" s="40" t="str">
        <f t="shared" si="46"/>
        <v>GPA</v>
      </c>
    </row>
    <row r="2997" spans="1:11" ht="15" customHeight="1">
      <c r="A2997">
        <v>8</v>
      </c>
      <c r="B2997">
        <v>409</v>
      </c>
      <c r="C2997" t="s">
        <v>1994</v>
      </c>
      <c r="D2997" t="s">
        <v>4331</v>
      </c>
      <c r="E2997" t="s">
        <v>4332</v>
      </c>
      <c r="F2997">
        <v>10901</v>
      </c>
      <c r="G2997">
        <v>146.34</v>
      </c>
      <c r="H2997">
        <v>74</v>
      </c>
      <c r="I2997">
        <v>105</v>
      </c>
      <c r="J2997" t="s">
        <v>128</v>
      </c>
      <c r="K2997" s="40" t="str">
        <f t="shared" si="46"/>
        <v>GPA</v>
      </c>
    </row>
    <row r="2998" spans="1:11" ht="15" customHeight="1">
      <c r="A2998">
        <v>8</v>
      </c>
      <c r="B2998">
        <v>409</v>
      </c>
      <c r="C2998" t="s">
        <v>1994</v>
      </c>
      <c r="D2998" t="s">
        <v>2023</v>
      </c>
      <c r="E2998" t="s">
        <v>2024</v>
      </c>
      <c r="F2998">
        <v>10137</v>
      </c>
      <c r="G2998">
        <v>48.93</v>
      </c>
      <c r="H2998">
        <v>207</v>
      </c>
      <c r="I2998">
        <v>105</v>
      </c>
      <c r="J2998" t="s">
        <v>128</v>
      </c>
      <c r="K2998" s="40" t="str">
        <f t="shared" si="46"/>
        <v>GPA</v>
      </c>
    </row>
    <row r="2999" spans="1:11" ht="15" customHeight="1">
      <c r="A2999">
        <v>8</v>
      </c>
      <c r="B2999">
        <v>409</v>
      </c>
      <c r="C2999" t="s">
        <v>21</v>
      </c>
      <c r="D2999" t="s">
        <v>351</v>
      </c>
      <c r="E2999" t="s">
        <v>352</v>
      </c>
      <c r="F2999">
        <v>33</v>
      </c>
      <c r="G2999">
        <v>2.17</v>
      </c>
      <c r="H2999">
        <v>15</v>
      </c>
      <c r="I2999">
        <v>22</v>
      </c>
      <c r="J2999" t="s">
        <v>128</v>
      </c>
      <c r="K2999" s="40" t="str">
        <f t="shared" si="46"/>
        <v>GPA</v>
      </c>
    </row>
    <row r="3000" spans="1:11" ht="15" customHeight="1">
      <c r="A3000">
        <v>8</v>
      </c>
      <c r="B3000">
        <v>409</v>
      </c>
      <c r="C3000" t="s">
        <v>1994</v>
      </c>
      <c r="D3000" t="s">
        <v>351</v>
      </c>
      <c r="E3000" t="s">
        <v>352</v>
      </c>
      <c r="F3000">
        <v>14682</v>
      </c>
      <c r="G3000">
        <v>68.55</v>
      </c>
      <c r="H3000">
        <v>214</v>
      </c>
      <c r="I3000">
        <v>105</v>
      </c>
      <c r="J3000" t="s">
        <v>128</v>
      </c>
      <c r="K3000" s="40" t="str">
        <f t="shared" si="46"/>
        <v>GPA</v>
      </c>
    </row>
    <row r="3001" spans="1:11" ht="15" customHeight="1">
      <c r="A3001">
        <v>8</v>
      </c>
      <c r="B3001">
        <v>409</v>
      </c>
      <c r="C3001" t="s">
        <v>1994</v>
      </c>
      <c r="D3001" t="s">
        <v>2025</v>
      </c>
      <c r="E3001" t="s">
        <v>2026</v>
      </c>
      <c r="F3001">
        <v>14918</v>
      </c>
      <c r="G3001">
        <v>116.76</v>
      </c>
      <c r="H3001">
        <v>128</v>
      </c>
      <c r="I3001">
        <v>105</v>
      </c>
      <c r="J3001" t="s">
        <v>128</v>
      </c>
      <c r="K3001" s="40" t="str">
        <f t="shared" si="46"/>
        <v>GPA</v>
      </c>
    </row>
    <row r="3002" spans="1:11" ht="15" customHeight="1">
      <c r="A3002">
        <v>8</v>
      </c>
      <c r="B3002">
        <v>409</v>
      </c>
      <c r="C3002" t="s">
        <v>1994</v>
      </c>
      <c r="D3002" t="s">
        <v>2027</v>
      </c>
      <c r="E3002" t="s">
        <v>2028</v>
      </c>
      <c r="F3002">
        <v>13568</v>
      </c>
      <c r="G3002">
        <v>85.95</v>
      </c>
      <c r="H3002">
        <v>158</v>
      </c>
      <c r="I3002">
        <v>105</v>
      </c>
      <c r="J3002" t="s">
        <v>128</v>
      </c>
      <c r="K3002" s="40" t="str">
        <f t="shared" si="46"/>
        <v>GPA</v>
      </c>
    </row>
    <row r="3003" spans="1:11" ht="15" customHeight="1">
      <c r="A3003">
        <v>8</v>
      </c>
      <c r="B3003">
        <v>409</v>
      </c>
      <c r="C3003" t="s">
        <v>1994</v>
      </c>
      <c r="D3003" t="s">
        <v>2029</v>
      </c>
      <c r="E3003" t="s">
        <v>2030</v>
      </c>
      <c r="F3003">
        <v>15697</v>
      </c>
      <c r="G3003">
        <v>70.23</v>
      </c>
      <c r="H3003">
        <v>224</v>
      </c>
      <c r="I3003">
        <v>105</v>
      </c>
      <c r="J3003" t="s">
        <v>128</v>
      </c>
      <c r="K3003" s="40" t="str">
        <f t="shared" si="46"/>
        <v>GPA</v>
      </c>
    </row>
    <row r="3004" spans="1:11" ht="15" customHeight="1">
      <c r="A3004">
        <v>8</v>
      </c>
      <c r="B3004">
        <v>409</v>
      </c>
      <c r="C3004" t="s">
        <v>21</v>
      </c>
      <c r="D3004" t="s">
        <v>353</v>
      </c>
      <c r="E3004" t="s">
        <v>354</v>
      </c>
      <c r="F3004">
        <v>98</v>
      </c>
      <c r="G3004">
        <v>10.15</v>
      </c>
      <c r="H3004">
        <v>10</v>
      </c>
      <c r="I3004">
        <v>22</v>
      </c>
      <c r="J3004" t="s">
        <v>128</v>
      </c>
      <c r="K3004" s="40" t="str">
        <f t="shared" si="46"/>
        <v>GPA</v>
      </c>
    </row>
    <row r="3005" spans="1:11" ht="15" customHeight="1">
      <c r="A3005">
        <v>8</v>
      </c>
      <c r="B3005">
        <v>409</v>
      </c>
      <c r="C3005" t="s">
        <v>1994</v>
      </c>
      <c r="D3005" t="s">
        <v>353</v>
      </c>
      <c r="E3005" t="s">
        <v>354</v>
      </c>
      <c r="F3005">
        <v>1239</v>
      </c>
      <c r="G3005">
        <v>20.53</v>
      </c>
      <c r="H3005">
        <v>60</v>
      </c>
      <c r="I3005">
        <v>105</v>
      </c>
      <c r="J3005" t="s">
        <v>128</v>
      </c>
      <c r="K3005" s="40" t="str">
        <f t="shared" si="46"/>
        <v>GPA</v>
      </c>
    </row>
    <row r="3006" spans="1:11" ht="15" customHeight="1">
      <c r="A3006">
        <v>8</v>
      </c>
      <c r="B3006">
        <v>409</v>
      </c>
      <c r="C3006" t="s">
        <v>1994</v>
      </c>
      <c r="D3006" t="s">
        <v>2031</v>
      </c>
      <c r="E3006" t="s">
        <v>2032</v>
      </c>
      <c r="F3006">
        <v>571</v>
      </c>
      <c r="G3006">
        <v>5.41</v>
      </c>
      <c r="H3006">
        <v>106</v>
      </c>
      <c r="I3006">
        <v>105</v>
      </c>
      <c r="J3006" t="s">
        <v>128</v>
      </c>
      <c r="K3006" s="40" t="str">
        <f t="shared" si="46"/>
        <v>GPA</v>
      </c>
    </row>
    <row r="3007" spans="1:11" ht="15" customHeight="1">
      <c r="A3007">
        <v>8</v>
      </c>
      <c r="B3007">
        <v>409</v>
      </c>
      <c r="C3007" t="s">
        <v>21</v>
      </c>
      <c r="D3007" t="s">
        <v>355</v>
      </c>
      <c r="E3007" t="s">
        <v>356</v>
      </c>
      <c r="F3007">
        <v>26</v>
      </c>
      <c r="G3007">
        <v>1.6</v>
      </c>
      <c r="H3007">
        <v>16</v>
      </c>
      <c r="I3007">
        <v>22</v>
      </c>
      <c r="J3007" t="s">
        <v>128</v>
      </c>
      <c r="K3007" s="40" t="str">
        <f t="shared" si="46"/>
        <v>GPA</v>
      </c>
    </row>
    <row r="3008" spans="1:11" ht="15" customHeight="1">
      <c r="A3008">
        <v>8</v>
      </c>
      <c r="B3008">
        <v>409</v>
      </c>
      <c r="C3008" t="s">
        <v>1994</v>
      </c>
      <c r="D3008" t="s">
        <v>355</v>
      </c>
      <c r="E3008" t="s">
        <v>356</v>
      </c>
      <c r="F3008">
        <v>908</v>
      </c>
      <c r="G3008">
        <v>8.1300000000000008</v>
      </c>
      <c r="H3008">
        <v>112</v>
      </c>
      <c r="I3008">
        <v>105</v>
      </c>
      <c r="J3008" t="s">
        <v>128</v>
      </c>
      <c r="K3008" s="40" t="str">
        <f t="shared" si="46"/>
        <v>GPA</v>
      </c>
    </row>
    <row r="3009" spans="1:11" ht="15" customHeight="1">
      <c r="A3009">
        <v>8</v>
      </c>
      <c r="B3009">
        <v>409</v>
      </c>
      <c r="C3009" t="s">
        <v>21</v>
      </c>
      <c r="D3009" t="s">
        <v>1742</v>
      </c>
      <c r="E3009" t="s">
        <v>1743</v>
      </c>
      <c r="F3009">
        <v>51</v>
      </c>
      <c r="G3009">
        <v>5.62</v>
      </c>
      <c r="H3009">
        <v>9</v>
      </c>
      <c r="I3009">
        <v>22</v>
      </c>
      <c r="J3009" t="s">
        <v>128</v>
      </c>
      <c r="K3009" s="40" t="str">
        <f t="shared" si="46"/>
        <v>GPA</v>
      </c>
    </row>
    <row r="3010" spans="1:11" ht="15" customHeight="1">
      <c r="A3010">
        <v>8</v>
      </c>
      <c r="B3010">
        <v>409</v>
      </c>
      <c r="C3010" t="s">
        <v>1994</v>
      </c>
      <c r="D3010" t="s">
        <v>1742</v>
      </c>
      <c r="E3010" t="s">
        <v>1743</v>
      </c>
      <c r="F3010">
        <v>1233</v>
      </c>
      <c r="G3010">
        <v>10.83</v>
      </c>
      <c r="H3010">
        <v>114</v>
      </c>
      <c r="I3010">
        <v>105</v>
      </c>
      <c r="J3010" t="s">
        <v>128</v>
      </c>
      <c r="K3010" s="40" t="str">
        <f t="shared" ref="K3010:K3073" si="47">IF(J3010&lt;&gt;"",IF(OR(UPPER(J3010)="TERCEIRO",UPPER(J3010)="TERCEIRA"),"TERCEIRA",IF(UPPER(J3010)="GPA","GPA",J3010)),IF(LEFT(D3010,1)="T","TERCEIRA","GPA"))</f>
        <v>GPA</v>
      </c>
    </row>
    <row r="3011" spans="1:11" ht="15" customHeight="1">
      <c r="A3011">
        <v>8</v>
      </c>
      <c r="B3011">
        <v>409</v>
      </c>
      <c r="C3011" t="s">
        <v>1994</v>
      </c>
      <c r="D3011" t="s">
        <v>2033</v>
      </c>
      <c r="E3011" t="s">
        <v>2034</v>
      </c>
      <c r="F3011">
        <v>14423</v>
      </c>
      <c r="G3011">
        <v>84.87</v>
      </c>
      <c r="H3011">
        <v>170</v>
      </c>
      <c r="I3011">
        <v>105</v>
      </c>
      <c r="J3011" t="s">
        <v>128</v>
      </c>
      <c r="K3011" s="40" t="str">
        <f t="shared" si="47"/>
        <v>GPA</v>
      </c>
    </row>
    <row r="3012" spans="1:11" ht="15" customHeight="1">
      <c r="A3012">
        <v>8</v>
      </c>
      <c r="B3012">
        <v>409</v>
      </c>
      <c r="C3012" t="s">
        <v>1994</v>
      </c>
      <c r="D3012" t="s">
        <v>2035</v>
      </c>
      <c r="E3012" t="s">
        <v>2036</v>
      </c>
      <c r="F3012">
        <v>1869</v>
      </c>
      <c r="G3012">
        <v>17.329999999999998</v>
      </c>
      <c r="H3012">
        <v>108</v>
      </c>
      <c r="I3012">
        <v>105</v>
      </c>
      <c r="J3012" t="s">
        <v>128</v>
      </c>
      <c r="K3012" s="40" t="str">
        <f t="shared" si="47"/>
        <v>GPA</v>
      </c>
    </row>
    <row r="3013" spans="1:11" ht="15" customHeight="1">
      <c r="A3013">
        <v>8</v>
      </c>
      <c r="B3013">
        <v>409</v>
      </c>
      <c r="C3013" t="s">
        <v>1994</v>
      </c>
      <c r="D3013" t="s">
        <v>2039</v>
      </c>
      <c r="E3013" t="s">
        <v>2040</v>
      </c>
      <c r="F3013">
        <v>17879</v>
      </c>
      <c r="G3013">
        <v>144.65</v>
      </c>
      <c r="H3013">
        <v>124</v>
      </c>
      <c r="I3013">
        <v>105</v>
      </c>
      <c r="J3013" t="s">
        <v>128</v>
      </c>
      <c r="K3013" s="40" t="str">
        <f t="shared" si="47"/>
        <v>GPA</v>
      </c>
    </row>
    <row r="3014" spans="1:11" ht="15" customHeight="1">
      <c r="A3014">
        <v>8</v>
      </c>
      <c r="B3014">
        <v>409</v>
      </c>
      <c r="C3014" t="s">
        <v>22</v>
      </c>
      <c r="D3014" t="s">
        <v>359</v>
      </c>
      <c r="E3014" t="s">
        <v>360</v>
      </c>
      <c r="F3014">
        <v>2813</v>
      </c>
      <c r="G3014">
        <v>77.13</v>
      </c>
      <c r="H3014">
        <v>36</v>
      </c>
      <c r="I3014">
        <v>25</v>
      </c>
      <c r="J3014" t="s">
        <v>128</v>
      </c>
      <c r="K3014" s="40" t="str">
        <f t="shared" si="47"/>
        <v>GPA</v>
      </c>
    </row>
    <row r="3015" spans="1:11" ht="15" customHeight="1">
      <c r="A3015">
        <v>8</v>
      </c>
      <c r="B3015">
        <v>409</v>
      </c>
      <c r="C3015" t="s">
        <v>1994</v>
      </c>
      <c r="D3015" t="s">
        <v>2041</v>
      </c>
      <c r="E3015" t="s">
        <v>2042</v>
      </c>
      <c r="F3015">
        <v>17294</v>
      </c>
      <c r="G3015">
        <v>82.06</v>
      </c>
      <c r="H3015">
        <v>211</v>
      </c>
      <c r="I3015">
        <v>105</v>
      </c>
      <c r="J3015" t="s">
        <v>128</v>
      </c>
      <c r="K3015" s="40" t="str">
        <f t="shared" si="47"/>
        <v>GPA</v>
      </c>
    </row>
    <row r="3016" spans="1:11" ht="15" customHeight="1">
      <c r="A3016">
        <v>8</v>
      </c>
      <c r="B3016">
        <v>409</v>
      </c>
      <c r="C3016" t="s">
        <v>1994</v>
      </c>
      <c r="D3016" t="s">
        <v>2043</v>
      </c>
      <c r="E3016" t="s">
        <v>2044</v>
      </c>
      <c r="F3016">
        <v>12386</v>
      </c>
      <c r="G3016">
        <v>92.12</v>
      </c>
      <c r="H3016">
        <v>134</v>
      </c>
      <c r="I3016">
        <v>105</v>
      </c>
      <c r="J3016" t="s">
        <v>128</v>
      </c>
      <c r="K3016" s="40" t="str">
        <f t="shared" si="47"/>
        <v>GPA</v>
      </c>
    </row>
    <row r="3017" spans="1:11" ht="15" customHeight="1">
      <c r="A3017">
        <v>8</v>
      </c>
      <c r="B3017">
        <v>409</v>
      </c>
      <c r="C3017" t="s">
        <v>1994</v>
      </c>
      <c r="D3017" t="s">
        <v>2045</v>
      </c>
      <c r="E3017" t="s">
        <v>2046</v>
      </c>
      <c r="F3017">
        <v>13081</v>
      </c>
      <c r="G3017">
        <v>97.92</v>
      </c>
      <c r="H3017">
        <v>134</v>
      </c>
      <c r="I3017">
        <v>105</v>
      </c>
      <c r="J3017" t="s">
        <v>128</v>
      </c>
      <c r="K3017" s="40" t="str">
        <f t="shared" si="47"/>
        <v>GPA</v>
      </c>
    </row>
    <row r="3018" spans="1:11" ht="15" customHeight="1">
      <c r="A3018">
        <v>8</v>
      </c>
      <c r="B3018">
        <v>409</v>
      </c>
      <c r="C3018" t="s">
        <v>1994</v>
      </c>
      <c r="D3018" t="s">
        <v>4333</v>
      </c>
      <c r="E3018" t="s">
        <v>4334</v>
      </c>
      <c r="F3018">
        <v>13921</v>
      </c>
      <c r="G3018">
        <v>136.86000000000001</v>
      </c>
      <c r="H3018">
        <v>102</v>
      </c>
      <c r="I3018">
        <v>105</v>
      </c>
      <c r="J3018" t="s">
        <v>128</v>
      </c>
      <c r="K3018" s="40" t="str">
        <f t="shared" si="47"/>
        <v>GPA</v>
      </c>
    </row>
    <row r="3019" spans="1:11" ht="15" customHeight="1">
      <c r="A3019">
        <v>8</v>
      </c>
      <c r="B3019">
        <v>409</v>
      </c>
      <c r="C3019" t="s">
        <v>1994</v>
      </c>
      <c r="D3019" t="s">
        <v>2047</v>
      </c>
      <c r="E3019" t="s">
        <v>2048</v>
      </c>
      <c r="F3019">
        <v>4203</v>
      </c>
      <c r="G3019">
        <v>37.6</v>
      </c>
      <c r="H3019">
        <v>112</v>
      </c>
      <c r="I3019">
        <v>105</v>
      </c>
      <c r="J3019" t="s">
        <v>128</v>
      </c>
      <c r="K3019" s="40" t="str">
        <f t="shared" si="47"/>
        <v>GPA</v>
      </c>
    </row>
    <row r="3020" spans="1:11" ht="15" customHeight="1">
      <c r="A3020">
        <v>8</v>
      </c>
      <c r="B3020">
        <v>409</v>
      </c>
      <c r="C3020" t="s">
        <v>19</v>
      </c>
      <c r="D3020" t="s">
        <v>361</v>
      </c>
      <c r="E3020" t="s">
        <v>362</v>
      </c>
      <c r="F3020">
        <v>295</v>
      </c>
      <c r="G3020">
        <v>3.56</v>
      </c>
      <c r="H3020">
        <v>83</v>
      </c>
      <c r="I3020">
        <v>24</v>
      </c>
      <c r="J3020" t="s">
        <v>128</v>
      </c>
      <c r="K3020" s="40" t="str">
        <f t="shared" si="47"/>
        <v>GPA</v>
      </c>
    </row>
    <row r="3021" spans="1:11" ht="15" customHeight="1">
      <c r="A3021">
        <v>8</v>
      </c>
      <c r="B3021">
        <v>409</v>
      </c>
      <c r="C3021" t="s">
        <v>21</v>
      </c>
      <c r="D3021" t="s">
        <v>363</v>
      </c>
      <c r="E3021" t="s">
        <v>364</v>
      </c>
      <c r="F3021">
        <v>4</v>
      </c>
      <c r="G3021">
        <v>0.21</v>
      </c>
      <c r="H3021">
        <v>19</v>
      </c>
      <c r="I3021">
        <v>22</v>
      </c>
      <c r="J3021" t="s">
        <v>128</v>
      </c>
      <c r="K3021" s="40" t="str">
        <f t="shared" si="47"/>
        <v>GPA</v>
      </c>
    </row>
    <row r="3022" spans="1:11" ht="15" customHeight="1">
      <c r="A3022">
        <v>8</v>
      </c>
      <c r="B3022">
        <v>409</v>
      </c>
      <c r="C3022" t="s">
        <v>1994</v>
      </c>
      <c r="D3022" t="s">
        <v>363</v>
      </c>
      <c r="E3022" t="s">
        <v>364</v>
      </c>
      <c r="F3022">
        <v>13170</v>
      </c>
      <c r="G3022">
        <v>64.45</v>
      </c>
      <c r="H3022">
        <v>204</v>
      </c>
      <c r="I3022">
        <v>105</v>
      </c>
      <c r="J3022" t="s">
        <v>128</v>
      </c>
      <c r="K3022" s="40" t="str">
        <f t="shared" si="47"/>
        <v>GPA</v>
      </c>
    </row>
    <row r="3023" spans="1:11" ht="15" customHeight="1">
      <c r="A3023">
        <v>8</v>
      </c>
      <c r="B3023">
        <v>409</v>
      </c>
      <c r="C3023" t="s">
        <v>1994</v>
      </c>
      <c r="D3023" t="s">
        <v>2049</v>
      </c>
      <c r="E3023" t="s">
        <v>2050</v>
      </c>
      <c r="F3023">
        <v>8678</v>
      </c>
      <c r="G3023">
        <v>88.45</v>
      </c>
      <c r="H3023">
        <v>98</v>
      </c>
      <c r="I3023">
        <v>105</v>
      </c>
      <c r="J3023" t="s">
        <v>128</v>
      </c>
      <c r="K3023" s="40" t="str">
        <f t="shared" si="47"/>
        <v>GPA</v>
      </c>
    </row>
    <row r="3024" spans="1:11" ht="15" customHeight="1">
      <c r="A3024">
        <v>8</v>
      </c>
      <c r="B3024">
        <v>409</v>
      </c>
      <c r="C3024" t="s">
        <v>1994</v>
      </c>
      <c r="D3024" t="s">
        <v>365</v>
      </c>
      <c r="E3024" t="s">
        <v>366</v>
      </c>
      <c r="F3024">
        <v>383</v>
      </c>
      <c r="G3024">
        <v>4.21</v>
      </c>
      <c r="H3024">
        <v>91</v>
      </c>
      <c r="I3024">
        <v>105</v>
      </c>
      <c r="J3024" t="s">
        <v>128</v>
      </c>
      <c r="K3024" s="40" t="str">
        <f t="shared" si="47"/>
        <v>GPA</v>
      </c>
    </row>
    <row r="3025" spans="1:11" ht="15" customHeight="1">
      <c r="A3025">
        <v>8</v>
      </c>
      <c r="B3025">
        <v>409</v>
      </c>
      <c r="C3025" t="s">
        <v>1994</v>
      </c>
      <c r="D3025" t="s">
        <v>2051</v>
      </c>
      <c r="E3025" t="s">
        <v>2052</v>
      </c>
      <c r="F3025">
        <v>10582</v>
      </c>
      <c r="G3025">
        <v>70.12</v>
      </c>
      <c r="H3025">
        <v>151</v>
      </c>
      <c r="I3025">
        <v>105</v>
      </c>
      <c r="J3025" t="s">
        <v>128</v>
      </c>
      <c r="K3025" s="40" t="str">
        <f t="shared" si="47"/>
        <v>GPA</v>
      </c>
    </row>
    <row r="3026" spans="1:11" ht="15" customHeight="1">
      <c r="A3026">
        <v>8</v>
      </c>
      <c r="B3026">
        <v>409</v>
      </c>
      <c r="C3026" t="s">
        <v>21</v>
      </c>
      <c r="D3026" t="s">
        <v>367</v>
      </c>
      <c r="E3026" t="s">
        <v>368</v>
      </c>
      <c r="F3026">
        <v>11</v>
      </c>
      <c r="G3026">
        <v>1.6</v>
      </c>
      <c r="H3026">
        <v>7</v>
      </c>
      <c r="I3026">
        <v>22</v>
      </c>
      <c r="J3026" t="s">
        <v>128</v>
      </c>
      <c r="K3026" s="40" t="str">
        <f t="shared" si="47"/>
        <v>GPA</v>
      </c>
    </row>
    <row r="3027" spans="1:11" ht="15" customHeight="1">
      <c r="A3027">
        <v>8</v>
      </c>
      <c r="B3027">
        <v>409</v>
      </c>
      <c r="C3027" t="s">
        <v>1994</v>
      </c>
      <c r="D3027" t="s">
        <v>367</v>
      </c>
      <c r="E3027" t="s">
        <v>368</v>
      </c>
      <c r="F3027">
        <v>478</v>
      </c>
      <c r="G3027">
        <v>8.36</v>
      </c>
      <c r="H3027">
        <v>57</v>
      </c>
      <c r="I3027">
        <v>105</v>
      </c>
      <c r="J3027" t="s">
        <v>128</v>
      </c>
      <c r="K3027" s="40" t="str">
        <f t="shared" si="47"/>
        <v>GPA</v>
      </c>
    </row>
    <row r="3028" spans="1:11" ht="15" customHeight="1">
      <c r="A3028">
        <v>8</v>
      </c>
      <c r="B3028">
        <v>409</v>
      </c>
      <c r="C3028" t="s">
        <v>21</v>
      </c>
      <c r="D3028" t="s">
        <v>369</v>
      </c>
      <c r="E3028" t="s">
        <v>370</v>
      </c>
      <c r="F3028">
        <v>62</v>
      </c>
      <c r="G3028">
        <v>1.79</v>
      </c>
      <c r="H3028">
        <v>35</v>
      </c>
      <c r="I3028">
        <v>22</v>
      </c>
      <c r="J3028" t="s">
        <v>128</v>
      </c>
      <c r="K3028" s="40" t="str">
        <f t="shared" si="47"/>
        <v>GPA</v>
      </c>
    </row>
    <row r="3029" spans="1:11" ht="15" customHeight="1">
      <c r="A3029">
        <v>8</v>
      </c>
      <c r="B3029">
        <v>409</v>
      </c>
      <c r="C3029" t="s">
        <v>1994</v>
      </c>
      <c r="D3029" t="s">
        <v>369</v>
      </c>
      <c r="E3029" t="s">
        <v>370</v>
      </c>
      <c r="F3029">
        <v>11012</v>
      </c>
      <c r="G3029">
        <v>91.93</v>
      </c>
      <c r="H3029">
        <v>120</v>
      </c>
      <c r="I3029">
        <v>105</v>
      </c>
      <c r="J3029" t="s">
        <v>128</v>
      </c>
      <c r="K3029" s="40" t="str">
        <f t="shared" si="47"/>
        <v>GPA</v>
      </c>
    </row>
    <row r="3030" spans="1:11" ht="15" customHeight="1">
      <c r="A3030">
        <v>8</v>
      </c>
      <c r="B3030">
        <v>409</v>
      </c>
      <c r="C3030" t="s">
        <v>21</v>
      </c>
      <c r="D3030" t="s">
        <v>1744</v>
      </c>
      <c r="E3030" t="s">
        <v>1745</v>
      </c>
      <c r="F3030">
        <v>18</v>
      </c>
      <c r="G3030">
        <v>2.04</v>
      </c>
      <c r="H3030">
        <v>9</v>
      </c>
      <c r="I3030">
        <v>22</v>
      </c>
      <c r="J3030" t="s">
        <v>128</v>
      </c>
      <c r="K3030" s="40" t="str">
        <f t="shared" si="47"/>
        <v>GPA</v>
      </c>
    </row>
    <row r="3031" spans="1:11" ht="15" customHeight="1">
      <c r="A3031">
        <v>8</v>
      </c>
      <c r="B3031">
        <v>409</v>
      </c>
      <c r="C3031" t="s">
        <v>1994</v>
      </c>
      <c r="D3031" t="s">
        <v>1744</v>
      </c>
      <c r="E3031" t="s">
        <v>1745</v>
      </c>
      <c r="F3031">
        <v>201</v>
      </c>
      <c r="G3031">
        <v>6.04</v>
      </c>
      <c r="H3031">
        <v>33</v>
      </c>
      <c r="I3031">
        <v>105</v>
      </c>
      <c r="J3031" t="s">
        <v>128</v>
      </c>
      <c r="K3031" s="40" t="str">
        <f t="shared" si="47"/>
        <v>GPA</v>
      </c>
    </row>
    <row r="3032" spans="1:11" ht="15" customHeight="1">
      <c r="A3032">
        <v>8</v>
      </c>
      <c r="B3032">
        <v>409</v>
      </c>
      <c r="C3032" t="s">
        <v>21</v>
      </c>
      <c r="D3032" t="s">
        <v>371</v>
      </c>
      <c r="E3032" t="s">
        <v>372</v>
      </c>
      <c r="F3032">
        <v>60</v>
      </c>
      <c r="G3032">
        <v>6.89</v>
      </c>
      <c r="H3032">
        <v>9</v>
      </c>
      <c r="I3032">
        <v>22</v>
      </c>
      <c r="J3032" t="s">
        <v>128</v>
      </c>
      <c r="K3032" s="40" t="str">
        <f t="shared" si="47"/>
        <v>GPA</v>
      </c>
    </row>
    <row r="3033" spans="1:11" ht="15" customHeight="1">
      <c r="A3033">
        <v>8</v>
      </c>
      <c r="B3033">
        <v>409</v>
      </c>
      <c r="C3033" t="s">
        <v>1994</v>
      </c>
      <c r="D3033" t="s">
        <v>371</v>
      </c>
      <c r="E3033" t="s">
        <v>372</v>
      </c>
      <c r="F3033">
        <v>8079</v>
      </c>
      <c r="G3033">
        <v>89.05</v>
      </c>
      <c r="H3033">
        <v>91</v>
      </c>
      <c r="I3033">
        <v>105</v>
      </c>
      <c r="J3033" t="s">
        <v>128</v>
      </c>
      <c r="K3033" s="40" t="str">
        <f t="shared" si="47"/>
        <v>GPA</v>
      </c>
    </row>
    <row r="3034" spans="1:11" ht="15" customHeight="1">
      <c r="A3034">
        <v>8</v>
      </c>
      <c r="B3034">
        <v>409</v>
      </c>
      <c r="C3034" t="s">
        <v>21</v>
      </c>
      <c r="D3034" t="s">
        <v>375</v>
      </c>
      <c r="E3034" t="s">
        <v>376</v>
      </c>
      <c r="F3034">
        <v>203</v>
      </c>
      <c r="G3034">
        <v>9.14</v>
      </c>
      <c r="H3034">
        <v>22</v>
      </c>
      <c r="I3034">
        <v>22</v>
      </c>
      <c r="J3034" t="s">
        <v>128</v>
      </c>
      <c r="K3034" s="40" t="str">
        <f t="shared" si="47"/>
        <v>GPA</v>
      </c>
    </row>
    <row r="3035" spans="1:11" ht="15" customHeight="1">
      <c r="A3035">
        <v>8</v>
      </c>
      <c r="B3035">
        <v>409</v>
      </c>
      <c r="C3035" t="s">
        <v>1994</v>
      </c>
      <c r="D3035" t="s">
        <v>375</v>
      </c>
      <c r="E3035" t="s">
        <v>376</v>
      </c>
      <c r="F3035">
        <v>8576</v>
      </c>
      <c r="G3035">
        <v>70.37</v>
      </c>
      <c r="H3035">
        <v>122</v>
      </c>
      <c r="I3035">
        <v>105</v>
      </c>
      <c r="J3035" t="s">
        <v>128</v>
      </c>
      <c r="K3035" s="40" t="str">
        <f t="shared" si="47"/>
        <v>GPA</v>
      </c>
    </row>
    <row r="3036" spans="1:11" ht="15" customHeight="1">
      <c r="A3036">
        <v>8</v>
      </c>
      <c r="B3036">
        <v>409</v>
      </c>
      <c r="C3036" t="s">
        <v>1994</v>
      </c>
      <c r="D3036" t="s">
        <v>2053</v>
      </c>
      <c r="E3036" t="s">
        <v>2054</v>
      </c>
      <c r="F3036">
        <v>15637</v>
      </c>
      <c r="G3036">
        <v>65.89</v>
      </c>
      <c r="H3036">
        <v>237</v>
      </c>
      <c r="I3036">
        <v>105</v>
      </c>
      <c r="J3036" t="s">
        <v>128</v>
      </c>
      <c r="K3036" s="40" t="str">
        <f t="shared" si="47"/>
        <v>GPA</v>
      </c>
    </row>
    <row r="3037" spans="1:11" ht="15" customHeight="1">
      <c r="A3037">
        <v>8</v>
      </c>
      <c r="B3037">
        <v>409</v>
      </c>
      <c r="C3037" t="s">
        <v>1994</v>
      </c>
      <c r="D3037" t="s">
        <v>2055</v>
      </c>
      <c r="E3037" t="s">
        <v>2056</v>
      </c>
      <c r="F3037">
        <v>16976</v>
      </c>
      <c r="G3037">
        <v>80.510000000000005</v>
      </c>
      <c r="H3037">
        <v>211</v>
      </c>
      <c r="I3037">
        <v>105</v>
      </c>
      <c r="J3037" t="s">
        <v>128</v>
      </c>
      <c r="K3037" s="40" t="str">
        <f t="shared" si="47"/>
        <v>GPA</v>
      </c>
    </row>
    <row r="3038" spans="1:11" ht="15" customHeight="1">
      <c r="A3038">
        <v>8</v>
      </c>
      <c r="B3038">
        <v>409</v>
      </c>
      <c r="C3038" t="s">
        <v>21</v>
      </c>
      <c r="D3038" t="s">
        <v>377</v>
      </c>
      <c r="E3038" t="s">
        <v>378</v>
      </c>
      <c r="F3038">
        <v>32</v>
      </c>
      <c r="G3038">
        <v>1</v>
      </c>
      <c r="H3038">
        <v>32</v>
      </c>
      <c r="I3038">
        <v>22</v>
      </c>
      <c r="J3038" t="s">
        <v>128</v>
      </c>
      <c r="K3038" s="40" t="str">
        <f t="shared" si="47"/>
        <v>GPA</v>
      </c>
    </row>
    <row r="3039" spans="1:11" ht="15" customHeight="1">
      <c r="A3039">
        <v>8</v>
      </c>
      <c r="B3039">
        <v>409</v>
      </c>
      <c r="C3039" t="s">
        <v>1994</v>
      </c>
      <c r="D3039" t="s">
        <v>377</v>
      </c>
      <c r="E3039" t="s">
        <v>378</v>
      </c>
      <c r="F3039">
        <v>9661</v>
      </c>
      <c r="G3039">
        <v>55.7</v>
      </c>
      <c r="H3039">
        <v>173</v>
      </c>
      <c r="I3039">
        <v>105</v>
      </c>
      <c r="J3039" t="s">
        <v>128</v>
      </c>
      <c r="K3039" s="40" t="str">
        <f t="shared" si="47"/>
        <v>GPA</v>
      </c>
    </row>
    <row r="3040" spans="1:11" ht="15" customHeight="1">
      <c r="A3040">
        <v>8</v>
      </c>
      <c r="B3040">
        <v>409</v>
      </c>
      <c r="C3040" t="s">
        <v>1994</v>
      </c>
      <c r="D3040" t="s">
        <v>2057</v>
      </c>
      <c r="E3040" t="s">
        <v>2058</v>
      </c>
      <c r="F3040">
        <v>18324</v>
      </c>
      <c r="G3040">
        <v>82.28</v>
      </c>
      <c r="H3040">
        <v>223</v>
      </c>
      <c r="I3040">
        <v>105</v>
      </c>
      <c r="J3040" t="s">
        <v>128</v>
      </c>
      <c r="K3040" s="40" t="str">
        <f t="shared" si="47"/>
        <v>GPA</v>
      </c>
    </row>
    <row r="3041" spans="1:11" ht="15" customHeight="1">
      <c r="A3041">
        <v>8</v>
      </c>
      <c r="B3041">
        <v>409</v>
      </c>
      <c r="C3041" t="s">
        <v>1994</v>
      </c>
      <c r="D3041" t="s">
        <v>2059</v>
      </c>
      <c r="E3041" t="s">
        <v>2060</v>
      </c>
      <c r="F3041">
        <v>13438</v>
      </c>
      <c r="G3041">
        <v>105.38</v>
      </c>
      <c r="H3041">
        <v>128</v>
      </c>
      <c r="I3041">
        <v>105</v>
      </c>
      <c r="J3041" t="s">
        <v>128</v>
      </c>
      <c r="K3041" s="40" t="str">
        <f t="shared" si="47"/>
        <v>GPA</v>
      </c>
    </row>
    <row r="3042" spans="1:11" ht="15" customHeight="1">
      <c r="A3042">
        <v>8</v>
      </c>
      <c r="B3042">
        <v>409</v>
      </c>
      <c r="C3042" t="s">
        <v>1994</v>
      </c>
      <c r="D3042" t="s">
        <v>2061</v>
      </c>
      <c r="E3042" t="s">
        <v>2062</v>
      </c>
      <c r="F3042">
        <v>1740</v>
      </c>
      <c r="G3042">
        <v>16.149999999999999</v>
      </c>
      <c r="H3042">
        <v>108</v>
      </c>
      <c r="I3042">
        <v>105</v>
      </c>
      <c r="J3042" t="s">
        <v>128</v>
      </c>
      <c r="K3042" s="40" t="str">
        <f t="shared" si="47"/>
        <v>GPA</v>
      </c>
    </row>
    <row r="3043" spans="1:11" ht="15" customHeight="1">
      <c r="A3043">
        <v>8</v>
      </c>
      <c r="B3043">
        <v>409</v>
      </c>
      <c r="C3043" t="s">
        <v>1994</v>
      </c>
      <c r="D3043" t="s">
        <v>2063</v>
      </c>
      <c r="E3043" t="s">
        <v>2064</v>
      </c>
      <c r="F3043">
        <v>17425</v>
      </c>
      <c r="G3043">
        <v>80.540000000000006</v>
      </c>
      <c r="H3043">
        <v>216</v>
      </c>
      <c r="I3043">
        <v>105</v>
      </c>
      <c r="J3043" t="s">
        <v>128</v>
      </c>
      <c r="K3043" s="40" t="str">
        <f t="shared" si="47"/>
        <v>GPA</v>
      </c>
    </row>
    <row r="3044" spans="1:11" ht="15" customHeight="1">
      <c r="A3044">
        <v>8</v>
      </c>
      <c r="B3044">
        <v>409</v>
      </c>
      <c r="C3044" t="s">
        <v>21</v>
      </c>
      <c r="D3044" t="s">
        <v>379</v>
      </c>
      <c r="E3044" t="s">
        <v>380</v>
      </c>
      <c r="F3044">
        <v>16</v>
      </c>
      <c r="G3044">
        <v>1.29</v>
      </c>
      <c r="H3044">
        <v>12</v>
      </c>
      <c r="I3044">
        <v>22</v>
      </c>
      <c r="J3044" t="s">
        <v>128</v>
      </c>
      <c r="K3044" s="40" t="str">
        <f t="shared" si="47"/>
        <v>GPA</v>
      </c>
    </row>
    <row r="3045" spans="1:11" ht="15" customHeight="1">
      <c r="A3045">
        <v>8</v>
      </c>
      <c r="B3045">
        <v>409</v>
      </c>
      <c r="C3045" t="s">
        <v>1994</v>
      </c>
      <c r="D3045" t="s">
        <v>379</v>
      </c>
      <c r="E3045" t="s">
        <v>380</v>
      </c>
      <c r="F3045">
        <v>10389</v>
      </c>
      <c r="G3045">
        <v>54.41</v>
      </c>
      <c r="H3045">
        <v>191</v>
      </c>
      <c r="I3045">
        <v>105</v>
      </c>
      <c r="J3045" t="s">
        <v>128</v>
      </c>
      <c r="K3045" s="40" t="str">
        <f t="shared" si="47"/>
        <v>GPA</v>
      </c>
    </row>
    <row r="3046" spans="1:11" ht="15" customHeight="1">
      <c r="A3046">
        <v>8</v>
      </c>
      <c r="B3046">
        <v>409</v>
      </c>
      <c r="C3046" t="s">
        <v>1994</v>
      </c>
      <c r="D3046" t="s">
        <v>2065</v>
      </c>
      <c r="E3046" t="s">
        <v>2066</v>
      </c>
      <c r="F3046">
        <v>13640</v>
      </c>
      <c r="G3046">
        <v>120.45</v>
      </c>
      <c r="H3046">
        <v>113</v>
      </c>
      <c r="I3046">
        <v>105</v>
      </c>
      <c r="J3046" t="s">
        <v>128</v>
      </c>
      <c r="K3046" s="40" t="str">
        <f t="shared" si="47"/>
        <v>GPA</v>
      </c>
    </row>
    <row r="3047" spans="1:11" ht="15" customHeight="1">
      <c r="A3047">
        <v>8</v>
      </c>
      <c r="B3047">
        <v>409</v>
      </c>
      <c r="C3047" t="s">
        <v>21</v>
      </c>
      <c r="D3047" t="s">
        <v>1746</v>
      </c>
      <c r="E3047" t="s">
        <v>1747</v>
      </c>
      <c r="F3047">
        <v>2</v>
      </c>
      <c r="G3047">
        <v>0.02</v>
      </c>
      <c r="H3047">
        <v>100</v>
      </c>
      <c r="I3047">
        <v>22</v>
      </c>
      <c r="J3047" t="s">
        <v>128</v>
      </c>
      <c r="K3047" s="40" t="str">
        <f t="shared" si="47"/>
        <v>GPA</v>
      </c>
    </row>
    <row r="3048" spans="1:11" ht="15" customHeight="1">
      <c r="A3048">
        <v>8</v>
      </c>
      <c r="B3048">
        <v>409</v>
      </c>
      <c r="C3048" t="s">
        <v>19</v>
      </c>
      <c r="D3048" t="s">
        <v>381</v>
      </c>
      <c r="E3048" t="s">
        <v>382</v>
      </c>
      <c r="F3048">
        <v>104</v>
      </c>
      <c r="G3048">
        <v>4.1399999999999997</v>
      </c>
      <c r="H3048">
        <v>25</v>
      </c>
      <c r="I3048">
        <v>24</v>
      </c>
      <c r="J3048" t="s">
        <v>128</v>
      </c>
      <c r="K3048" s="40" t="str">
        <f t="shared" si="47"/>
        <v>GPA</v>
      </c>
    </row>
    <row r="3049" spans="1:11" ht="15" customHeight="1">
      <c r="A3049">
        <v>8</v>
      </c>
      <c r="B3049">
        <v>409</v>
      </c>
      <c r="C3049" t="s">
        <v>1994</v>
      </c>
      <c r="D3049" t="s">
        <v>2067</v>
      </c>
      <c r="E3049" t="s">
        <v>2068</v>
      </c>
      <c r="F3049">
        <v>8742</v>
      </c>
      <c r="G3049">
        <v>62.53</v>
      </c>
      <c r="H3049">
        <v>140</v>
      </c>
      <c r="I3049">
        <v>105</v>
      </c>
      <c r="J3049" t="s">
        <v>128</v>
      </c>
      <c r="K3049" s="40" t="str">
        <f t="shared" si="47"/>
        <v>GPA</v>
      </c>
    </row>
    <row r="3050" spans="1:11" ht="15" customHeight="1">
      <c r="A3050">
        <v>8</v>
      </c>
      <c r="B3050">
        <v>409</v>
      </c>
      <c r="C3050" t="s">
        <v>19</v>
      </c>
      <c r="D3050" t="s">
        <v>385</v>
      </c>
      <c r="E3050" t="s">
        <v>386</v>
      </c>
      <c r="F3050">
        <v>400</v>
      </c>
      <c r="G3050">
        <v>8.07</v>
      </c>
      <c r="H3050">
        <v>50</v>
      </c>
      <c r="I3050">
        <v>24</v>
      </c>
      <c r="J3050" t="s">
        <v>128</v>
      </c>
      <c r="K3050" s="40" t="str">
        <f t="shared" si="47"/>
        <v>GPA</v>
      </c>
    </row>
    <row r="3051" spans="1:11" ht="15" customHeight="1">
      <c r="A3051">
        <v>8</v>
      </c>
      <c r="B3051">
        <v>409</v>
      </c>
      <c r="C3051" t="s">
        <v>1994</v>
      </c>
      <c r="D3051" t="s">
        <v>2069</v>
      </c>
      <c r="E3051" t="s">
        <v>2070</v>
      </c>
      <c r="F3051">
        <v>8357</v>
      </c>
      <c r="G3051">
        <v>112.9</v>
      </c>
      <c r="H3051">
        <v>74</v>
      </c>
      <c r="I3051">
        <v>105</v>
      </c>
      <c r="J3051" t="s">
        <v>128</v>
      </c>
      <c r="K3051" s="40" t="str">
        <f t="shared" si="47"/>
        <v>GPA</v>
      </c>
    </row>
    <row r="3052" spans="1:11" ht="15" customHeight="1">
      <c r="A3052">
        <v>8</v>
      </c>
      <c r="B3052">
        <v>409</v>
      </c>
      <c r="C3052" t="s">
        <v>19</v>
      </c>
      <c r="D3052" t="s">
        <v>387</v>
      </c>
      <c r="E3052" t="s">
        <v>388</v>
      </c>
      <c r="F3052">
        <v>84</v>
      </c>
      <c r="G3052">
        <v>12.7</v>
      </c>
      <c r="H3052">
        <v>7</v>
      </c>
      <c r="I3052">
        <v>24</v>
      </c>
      <c r="J3052" t="s">
        <v>128</v>
      </c>
      <c r="K3052" s="40" t="str">
        <f t="shared" si="47"/>
        <v>GPA</v>
      </c>
    </row>
    <row r="3053" spans="1:11" ht="15" customHeight="1">
      <c r="A3053">
        <v>8</v>
      </c>
      <c r="B3053">
        <v>409</v>
      </c>
      <c r="C3053" t="s">
        <v>1994</v>
      </c>
      <c r="D3053" t="s">
        <v>2071</v>
      </c>
      <c r="E3053" t="s">
        <v>2072</v>
      </c>
      <c r="F3053">
        <v>10692</v>
      </c>
      <c r="G3053">
        <v>91.02</v>
      </c>
      <c r="H3053">
        <v>117</v>
      </c>
      <c r="I3053">
        <v>105</v>
      </c>
      <c r="J3053" t="s">
        <v>128</v>
      </c>
      <c r="K3053" s="40" t="str">
        <f t="shared" si="47"/>
        <v>GPA</v>
      </c>
    </row>
    <row r="3054" spans="1:11" ht="15" customHeight="1">
      <c r="A3054">
        <v>8</v>
      </c>
      <c r="B3054">
        <v>409</v>
      </c>
      <c r="C3054" t="s">
        <v>21</v>
      </c>
      <c r="D3054" t="s">
        <v>389</v>
      </c>
      <c r="E3054" t="s">
        <v>390</v>
      </c>
      <c r="F3054">
        <v>38</v>
      </c>
      <c r="G3054">
        <v>5.75</v>
      </c>
      <c r="H3054">
        <v>7</v>
      </c>
      <c r="I3054">
        <v>22</v>
      </c>
      <c r="J3054" t="s">
        <v>128</v>
      </c>
      <c r="K3054" s="40" t="str">
        <f t="shared" si="47"/>
        <v>GPA</v>
      </c>
    </row>
    <row r="3055" spans="1:11" ht="15" customHeight="1">
      <c r="A3055">
        <v>8</v>
      </c>
      <c r="B3055">
        <v>409</v>
      </c>
      <c r="C3055" t="s">
        <v>1994</v>
      </c>
      <c r="D3055" t="s">
        <v>389</v>
      </c>
      <c r="E3055" t="s">
        <v>390</v>
      </c>
      <c r="F3055">
        <v>12918</v>
      </c>
      <c r="G3055">
        <v>73.400000000000006</v>
      </c>
      <c r="H3055">
        <v>176</v>
      </c>
      <c r="I3055">
        <v>105</v>
      </c>
      <c r="J3055" t="s">
        <v>128</v>
      </c>
      <c r="K3055" s="40" t="str">
        <f t="shared" si="47"/>
        <v>GPA</v>
      </c>
    </row>
    <row r="3056" spans="1:11" ht="15" customHeight="1">
      <c r="A3056">
        <v>8</v>
      </c>
      <c r="B3056">
        <v>409</v>
      </c>
      <c r="C3056" t="s">
        <v>1994</v>
      </c>
      <c r="D3056" t="s">
        <v>2073</v>
      </c>
      <c r="E3056" t="s">
        <v>2074</v>
      </c>
      <c r="F3056">
        <v>12791</v>
      </c>
      <c r="G3056">
        <v>73.83</v>
      </c>
      <c r="H3056">
        <v>173</v>
      </c>
      <c r="I3056">
        <v>105</v>
      </c>
      <c r="J3056" t="s">
        <v>128</v>
      </c>
      <c r="K3056" s="40" t="str">
        <f t="shared" si="47"/>
        <v>GPA</v>
      </c>
    </row>
    <row r="3057" spans="1:11" ht="15" customHeight="1">
      <c r="A3057">
        <v>8</v>
      </c>
      <c r="B3057">
        <v>409</v>
      </c>
      <c r="C3057" t="s">
        <v>1994</v>
      </c>
      <c r="D3057" t="s">
        <v>2075</v>
      </c>
      <c r="E3057" t="s">
        <v>2076</v>
      </c>
      <c r="F3057">
        <v>11910</v>
      </c>
      <c r="G3057">
        <v>88.3</v>
      </c>
      <c r="H3057">
        <v>135</v>
      </c>
      <c r="I3057">
        <v>105</v>
      </c>
      <c r="J3057" t="s">
        <v>128</v>
      </c>
      <c r="K3057" s="40" t="str">
        <f t="shared" si="47"/>
        <v>GPA</v>
      </c>
    </row>
    <row r="3058" spans="1:11" ht="15" customHeight="1">
      <c r="A3058">
        <v>8</v>
      </c>
      <c r="B3058">
        <v>409</v>
      </c>
      <c r="C3058" t="s">
        <v>1994</v>
      </c>
      <c r="D3058" t="s">
        <v>2077</v>
      </c>
      <c r="E3058" t="s">
        <v>2078</v>
      </c>
      <c r="F3058">
        <v>11215</v>
      </c>
      <c r="G3058">
        <v>78.2</v>
      </c>
      <c r="H3058">
        <v>143</v>
      </c>
      <c r="I3058">
        <v>105</v>
      </c>
      <c r="J3058" t="s">
        <v>128</v>
      </c>
      <c r="K3058" s="40" t="str">
        <f t="shared" si="47"/>
        <v>GPA</v>
      </c>
    </row>
    <row r="3059" spans="1:11" ht="15" customHeight="1">
      <c r="A3059">
        <v>8</v>
      </c>
      <c r="B3059">
        <v>409</v>
      </c>
      <c r="C3059" t="s">
        <v>1994</v>
      </c>
      <c r="D3059" t="s">
        <v>2079</v>
      </c>
      <c r="E3059" t="s">
        <v>2080</v>
      </c>
      <c r="F3059">
        <v>14424</v>
      </c>
      <c r="G3059">
        <v>119.6</v>
      </c>
      <c r="H3059">
        <v>121</v>
      </c>
      <c r="I3059">
        <v>105</v>
      </c>
      <c r="J3059" t="s">
        <v>128</v>
      </c>
      <c r="K3059" s="40" t="str">
        <f t="shared" si="47"/>
        <v>GPA</v>
      </c>
    </row>
    <row r="3060" spans="1:11" ht="15" customHeight="1">
      <c r="A3060">
        <v>8</v>
      </c>
      <c r="B3060">
        <v>409</v>
      </c>
      <c r="C3060" t="s">
        <v>1994</v>
      </c>
      <c r="D3060" t="s">
        <v>2081</v>
      </c>
      <c r="E3060" t="s">
        <v>2082</v>
      </c>
      <c r="F3060">
        <v>19146</v>
      </c>
      <c r="G3060">
        <v>81.69</v>
      </c>
      <c r="H3060">
        <v>234</v>
      </c>
      <c r="I3060">
        <v>105</v>
      </c>
      <c r="J3060" t="s">
        <v>128</v>
      </c>
      <c r="K3060" s="40" t="str">
        <f t="shared" si="47"/>
        <v>GPA</v>
      </c>
    </row>
    <row r="3061" spans="1:11" ht="15" customHeight="1">
      <c r="A3061">
        <v>8</v>
      </c>
      <c r="B3061">
        <v>409</v>
      </c>
      <c r="C3061" t="s">
        <v>1994</v>
      </c>
      <c r="D3061" t="s">
        <v>2083</v>
      </c>
      <c r="E3061" t="s">
        <v>2084</v>
      </c>
      <c r="F3061">
        <v>10643</v>
      </c>
      <c r="G3061">
        <v>64.09</v>
      </c>
      <c r="H3061">
        <v>166</v>
      </c>
      <c r="I3061">
        <v>105</v>
      </c>
      <c r="J3061" t="s">
        <v>128</v>
      </c>
      <c r="K3061" s="40" t="str">
        <f t="shared" si="47"/>
        <v>GPA</v>
      </c>
    </row>
    <row r="3062" spans="1:11" ht="15" customHeight="1">
      <c r="A3062">
        <v>8</v>
      </c>
      <c r="B3062">
        <v>409</v>
      </c>
      <c r="C3062" t="s">
        <v>1994</v>
      </c>
      <c r="D3062" t="s">
        <v>2085</v>
      </c>
      <c r="E3062" t="s">
        <v>2086</v>
      </c>
      <c r="F3062">
        <v>13840</v>
      </c>
      <c r="G3062">
        <v>92.57</v>
      </c>
      <c r="H3062">
        <v>150</v>
      </c>
      <c r="I3062">
        <v>105</v>
      </c>
      <c r="J3062" t="s">
        <v>128</v>
      </c>
      <c r="K3062" s="40" t="str">
        <f t="shared" si="47"/>
        <v>GPA</v>
      </c>
    </row>
    <row r="3063" spans="1:11" ht="15" customHeight="1">
      <c r="A3063">
        <v>8</v>
      </c>
      <c r="B3063">
        <v>409</v>
      </c>
      <c r="C3063" t="s">
        <v>20</v>
      </c>
      <c r="D3063" t="s">
        <v>391</v>
      </c>
      <c r="E3063" t="s">
        <v>392</v>
      </c>
      <c r="F3063">
        <v>178</v>
      </c>
      <c r="G3063">
        <v>30.16</v>
      </c>
      <c r="H3063">
        <v>6</v>
      </c>
      <c r="I3063">
        <v>25</v>
      </c>
      <c r="J3063" t="s">
        <v>128</v>
      </c>
      <c r="K3063" s="40" t="str">
        <f t="shared" si="47"/>
        <v>GPA</v>
      </c>
    </row>
    <row r="3064" spans="1:11" ht="15" customHeight="1">
      <c r="A3064">
        <v>8</v>
      </c>
      <c r="B3064">
        <v>409</v>
      </c>
      <c r="C3064" t="s">
        <v>1994</v>
      </c>
      <c r="D3064" t="s">
        <v>2089</v>
      </c>
      <c r="E3064" t="s">
        <v>2090</v>
      </c>
      <c r="F3064">
        <v>18586</v>
      </c>
      <c r="G3064">
        <v>100.26</v>
      </c>
      <c r="H3064">
        <v>185</v>
      </c>
      <c r="I3064">
        <v>105</v>
      </c>
      <c r="J3064" t="s">
        <v>128</v>
      </c>
      <c r="K3064" s="40" t="str">
        <f t="shared" si="47"/>
        <v>GPA</v>
      </c>
    </row>
    <row r="3065" spans="1:11" ht="15" customHeight="1">
      <c r="A3065">
        <v>8</v>
      </c>
      <c r="B3065">
        <v>409</v>
      </c>
      <c r="C3065" t="s">
        <v>1994</v>
      </c>
      <c r="D3065" t="s">
        <v>2091</v>
      </c>
      <c r="E3065" t="s">
        <v>2092</v>
      </c>
      <c r="F3065">
        <v>15943</v>
      </c>
      <c r="G3065">
        <v>119.31</v>
      </c>
      <c r="H3065">
        <v>134</v>
      </c>
      <c r="I3065">
        <v>105</v>
      </c>
      <c r="J3065" t="s">
        <v>128</v>
      </c>
      <c r="K3065" s="40" t="str">
        <f t="shared" si="47"/>
        <v>GPA</v>
      </c>
    </row>
    <row r="3066" spans="1:11" ht="15" customHeight="1">
      <c r="A3066">
        <v>8</v>
      </c>
      <c r="B3066">
        <v>409</v>
      </c>
      <c r="C3066" t="s">
        <v>20</v>
      </c>
      <c r="D3066" t="s">
        <v>1748</v>
      </c>
      <c r="E3066" t="s">
        <v>1749</v>
      </c>
      <c r="F3066">
        <v>81</v>
      </c>
      <c r="G3066">
        <v>16.91</v>
      </c>
      <c r="H3066">
        <v>5</v>
      </c>
      <c r="I3066">
        <v>25</v>
      </c>
      <c r="J3066" t="s">
        <v>128</v>
      </c>
      <c r="K3066" s="40" t="str">
        <f t="shared" si="47"/>
        <v>GPA</v>
      </c>
    </row>
    <row r="3067" spans="1:11" ht="15" customHeight="1">
      <c r="A3067">
        <v>8</v>
      </c>
      <c r="B3067">
        <v>409</v>
      </c>
      <c r="C3067" t="s">
        <v>20</v>
      </c>
      <c r="D3067" t="s">
        <v>1750</v>
      </c>
      <c r="E3067" t="s">
        <v>1751</v>
      </c>
      <c r="F3067">
        <v>184</v>
      </c>
      <c r="G3067">
        <v>5.81</v>
      </c>
      <c r="H3067">
        <v>32</v>
      </c>
      <c r="I3067">
        <v>25</v>
      </c>
      <c r="J3067" t="s">
        <v>128</v>
      </c>
      <c r="K3067" s="40" t="str">
        <f t="shared" si="47"/>
        <v>GPA</v>
      </c>
    </row>
    <row r="3068" spans="1:11" ht="15" customHeight="1">
      <c r="A3068">
        <v>8</v>
      </c>
      <c r="B3068">
        <v>409</v>
      </c>
      <c r="C3068" t="s">
        <v>1994</v>
      </c>
      <c r="D3068" t="s">
        <v>1750</v>
      </c>
      <c r="E3068" t="s">
        <v>1751</v>
      </c>
      <c r="F3068">
        <v>2261</v>
      </c>
      <c r="G3068">
        <v>26.22</v>
      </c>
      <c r="H3068">
        <v>86</v>
      </c>
      <c r="I3068">
        <v>105</v>
      </c>
      <c r="J3068" t="s">
        <v>128</v>
      </c>
      <c r="K3068" s="40" t="str">
        <f t="shared" si="47"/>
        <v>GPA</v>
      </c>
    </row>
    <row r="3069" spans="1:11" ht="15" customHeight="1">
      <c r="A3069">
        <v>8</v>
      </c>
      <c r="B3069">
        <v>409</v>
      </c>
      <c r="C3069" t="s">
        <v>1994</v>
      </c>
      <c r="D3069" t="s">
        <v>2093</v>
      </c>
      <c r="E3069" t="s">
        <v>2094</v>
      </c>
      <c r="F3069">
        <v>10817</v>
      </c>
      <c r="G3069">
        <v>59.35</v>
      </c>
      <c r="H3069">
        <v>182</v>
      </c>
      <c r="I3069">
        <v>105</v>
      </c>
      <c r="J3069" t="s">
        <v>128</v>
      </c>
      <c r="K3069" s="40" t="str">
        <f t="shared" si="47"/>
        <v>GPA</v>
      </c>
    </row>
    <row r="3070" spans="1:11" ht="15" customHeight="1">
      <c r="A3070">
        <v>8</v>
      </c>
      <c r="B3070">
        <v>409</v>
      </c>
      <c r="C3070" t="s">
        <v>19</v>
      </c>
      <c r="D3070" t="s">
        <v>393</v>
      </c>
      <c r="E3070" t="s">
        <v>394</v>
      </c>
      <c r="F3070">
        <v>140</v>
      </c>
      <c r="G3070">
        <v>3</v>
      </c>
      <c r="H3070">
        <v>47</v>
      </c>
      <c r="I3070">
        <v>24</v>
      </c>
      <c r="J3070" t="s">
        <v>128</v>
      </c>
      <c r="K3070" s="40" t="str">
        <f t="shared" si="47"/>
        <v>GPA</v>
      </c>
    </row>
    <row r="3071" spans="1:11" ht="15" customHeight="1">
      <c r="A3071">
        <v>8</v>
      </c>
      <c r="B3071">
        <v>409</v>
      </c>
      <c r="C3071" t="s">
        <v>1994</v>
      </c>
      <c r="D3071" t="s">
        <v>393</v>
      </c>
      <c r="E3071" t="s">
        <v>394</v>
      </c>
      <c r="F3071">
        <v>576</v>
      </c>
      <c r="G3071">
        <v>2.8</v>
      </c>
      <c r="H3071">
        <v>206</v>
      </c>
      <c r="I3071">
        <v>105</v>
      </c>
      <c r="J3071" t="s">
        <v>128</v>
      </c>
      <c r="K3071" s="40" t="str">
        <f t="shared" si="47"/>
        <v>GPA</v>
      </c>
    </row>
    <row r="3072" spans="1:11" ht="15" customHeight="1">
      <c r="A3072">
        <v>8</v>
      </c>
      <c r="B3072">
        <v>409</v>
      </c>
      <c r="C3072" t="s">
        <v>1994</v>
      </c>
      <c r="D3072" t="s">
        <v>2095</v>
      </c>
      <c r="E3072" t="s">
        <v>2096</v>
      </c>
      <c r="F3072">
        <v>11938</v>
      </c>
      <c r="G3072">
        <v>91.55</v>
      </c>
      <c r="H3072">
        <v>130</v>
      </c>
      <c r="I3072">
        <v>105</v>
      </c>
      <c r="J3072" t="s">
        <v>128</v>
      </c>
      <c r="K3072" s="40" t="str">
        <f t="shared" si="47"/>
        <v>GPA</v>
      </c>
    </row>
    <row r="3073" spans="1:11" ht="15" customHeight="1">
      <c r="A3073">
        <v>8</v>
      </c>
      <c r="B3073">
        <v>409</v>
      </c>
      <c r="C3073" t="s">
        <v>20</v>
      </c>
      <c r="D3073" t="s">
        <v>395</v>
      </c>
      <c r="E3073" t="s">
        <v>396</v>
      </c>
      <c r="F3073">
        <v>421</v>
      </c>
      <c r="G3073">
        <v>55.97</v>
      </c>
      <c r="H3073">
        <v>8</v>
      </c>
      <c r="I3073">
        <v>25</v>
      </c>
      <c r="J3073" t="s">
        <v>128</v>
      </c>
      <c r="K3073" s="40" t="str">
        <f t="shared" si="47"/>
        <v>GPA</v>
      </c>
    </row>
    <row r="3074" spans="1:11" ht="15" customHeight="1">
      <c r="A3074">
        <v>8</v>
      </c>
      <c r="B3074">
        <v>409</v>
      </c>
      <c r="C3074" t="s">
        <v>22</v>
      </c>
      <c r="D3074" t="s">
        <v>397</v>
      </c>
      <c r="E3074" t="s">
        <v>398</v>
      </c>
      <c r="F3074">
        <v>1859</v>
      </c>
      <c r="G3074">
        <v>62.04</v>
      </c>
      <c r="H3074">
        <v>30</v>
      </c>
      <c r="I3074">
        <v>25</v>
      </c>
      <c r="J3074" t="s">
        <v>128</v>
      </c>
      <c r="K3074" s="40" t="str">
        <f t="shared" ref="K3074:K3137" si="48">IF(J3074&lt;&gt;"",IF(OR(UPPER(J3074)="TERCEIRO",UPPER(J3074)="TERCEIRA"),"TERCEIRA",IF(UPPER(J3074)="GPA","GPA",J3074)),IF(LEFT(D3074,1)="T","TERCEIRA","GPA"))</f>
        <v>GPA</v>
      </c>
    </row>
    <row r="3075" spans="1:11" ht="15" customHeight="1">
      <c r="A3075">
        <v>8</v>
      </c>
      <c r="B3075">
        <v>409</v>
      </c>
      <c r="C3075" t="s">
        <v>21</v>
      </c>
      <c r="D3075" t="s">
        <v>399</v>
      </c>
      <c r="E3075" t="s">
        <v>400</v>
      </c>
      <c r="F3075">
        <v>84</v>
      </c>
      <c r="G3075">
        <v>5.7</v>
      </c>
      <c r="H3075">
        <v>15</v>
      </c>
      <c r="I3075">
        <v>22</v>
      </c>
      <c r="J3075" t="s">
        <v>128</v>
      </c>
      <c r="K3075" s="40" t="str">
        <f t="shared" si="48"/>
        <v>GPA</v>
      </c>
    </row>
    <row r="3076" spans="1:11" ht="15" customHeight="1">
      <c r="A3076">
        <v>8</v>
      </c>
      <c r="B3076">
        <v>409</v>
      </c>
      <c r="C3076" t="s">
        <v>1994</v>
      </c>
      <c r="D3076" t="s">
        <v>399</v>
      </c>
      <c r="E3076" t="s">
        <v>400</v>
      </c>
      <c r="F3076">
        <v>13994</v>
      </c>
      <c r="G3076">
        <v>74.02</v>
      </c>
      <c r="H3076">
        <v>189</v>
      </c>
      <c r="I3076">
        <v>105</v>
      </c>
      <c r="J3076" t="s">
        <v>128</v>
      </c>
      <c r="K3076" s="40" t="str">
        <f t="shared" si="48"/>
        <v>GPA</v>
      </c>
    </row>
    <row r="3077" spans="1:11" ht="15" customHeight="1">
      <c r="A3077">
        <v>8</v>
      </c>
      <c r="B3077">
        <v>409</v>
      </c>
      <c r="C3077" t="s">
        <v>1994</v>
      </c>
      <c r="D3077" t="s">
        <v>2097</v>
      </c>
      <c r="E3077" t="s">
        <v>2098</v>
      </c>
      <c r="F3077">
        <v>1726</v>
      </c>
      <c r="G3077">
        <v>23.25</v>
      </c>
      <c r="H3077">
        <v>74</v>
      </c>
      <c r="I3077">
        <v>105</v>
      </c>
      <c r="J3077" t="s">
        <v>128</v>
      </c>
      <c r="K3077" s="40" t="str">
        <f t="shared" si="48"/>
        <v>GPA</v>
      </c>
    </row>
    <row r="3078" spans="1:11" ht="15" customHeight="1">
      <c r="A3078">
        <v>8</v>
      </c>
      <c r="B3078">
        <v>409</v>
      </c>
      <c r="C3078" t="s">
        <v>1994</v>
      </c>
      <c r="D3078" t="s">
        <v>2099</v>
      </c>
      <c r="E3078" t="s">
        <v>2100</v>
      </c>
      <c r="F3078">
        <v>11841</v>
      </c>
      <c r="G3078">
        <v>94.71</v>
      </c>
      <c r="H3078">
        <v>125</v>
      </c>
      <c r="I3078">
        <v>105</v>
      </c>
      <c r="J3078" t="s">
        <v>128</v>
      </c>
      <c r="K3078" s="40" t="str">
        <f t="shared" si="48"/>
        <v>GPA</v>
      </c>
    </row>
    <row r="3079" spans="1:11" ht="15" customHeight="1">
      <c r="A3079">
        <v>8</v>
      </c>
      <c r="B3079">
        <v>409</v>
      </c>
      <c r="C3079" t="s">
        <v>1994</v>
      </c>
      <c r="D3079" t="s">
        <v>2103</v>
      </c>
      <c r="E3079" t="s">
        <v>2104</v>
      </c>
      <c r="F3079">
        <v>9997</v>
      </c>
      <c r="G3079">
        <v>68.180000000000007</v>
      </c>
      <c r="H3079">
        <v>147</v>
      </c>
      <c r="I3079">
        <v>105</v>
      </c>
      <c r="J3079" t="s">
        <v>128</v>
      </c>
      <c r="K3079" s="40" t="str">
        <f t="shared" si="48"/>
        <v>GPA</v>
      </c>
    </row>
    <row r="3080" spans="1:11" ht="15" customHeight="1">
      <c r="A3080">
        <v>8</v>
      </c>
      <c r="B3080">
        <v>409</v>
      </c>
      <c r="C3080" t="s">
        <v>1994</v>
      </c>
      <c r="D3080" t="s">
        <v>2105</v>
      </c>
      <c r="E3080" t="s">
        <v>2106</v>
      </c>
      <c r="F3080">
        <v>8148</v>
      </c>
      <c r="G3080">
        <v>88.19</v>
      </c>
      <c r="H3080">
        <v>92</v>
      </c>
      <c r="I3080">
        <v>105</v>
      </c>
      <c r="J3080" t="s">
        <v>128</v>
      </c>
      <c r="K3080" s="40" t="str">
        <f t="shared" si="48"/>
        <v>GPA</v>
      </c>
    </row>
    <row r="3081" spans="1:11" ht="15" customHeight="1">
      <c r="A3081">
        <v>8</v>
      </c>
      <c r="B3081">
        <v>409</v>
      </c>
      <c r="C3081" t="s">
        <v>1994</v>
      </c>
      <c r="D3081" t="s">
        <v>2107</v>
      </c>
      <c r="E3081" t="s">
        <v>2108</v>
      </c>
      <c r="F3081">
        <v>13283</v>
      </c>
      <c r="G3081">
        <v>111.28</v>
      </c>
      <c r="H3081">
        <v>119</v>
      </c>
      <c r="I3081">
        <v>105</v>
      </c>
      <c r="J3081" t="s">
        <v>128</v>
      </c>
      <c r="K3081" s="40" t="str">
        <f t="shared" si="48"/>
        <v>GPA</v>
      </c>
    </row>
    <row r="3082" spans="1:11" ht="15" customHeight="1">
      <c r="A3082">
        <v>8</v>
      </c>
      <c r="B3082">
        <v>409</v>
      </c>
      <c r="C3082" t="s">
        <v>1994</v>
      </c>
      <c r="D3082" t="s">
        <v>2109</v>
      </c>
      <c r="E3082" t="s">
        <v>2110</v>
      </c>
      <c r="F3082">
        <v>19184</v>
      </c>
      <c r="G3082">
        <v>96.85</v>
      </c>
      <c r="H3082">
        <v>198</v>
      </c>
      <c r="I3082">
        <v>105</v>
      </c>
      <c r="J3082" t="s">
        <v>128</v>
      </c>
      <c r="K3082" s="40" t="str">
        <f t="shared" si="48"/>
        <v>GPA</v>
      </c>
    </row>
    <row r="3083" spans="1:11" ht="15" customHeight="1">
      <c r="A3083">
        <v>8</v>
      </c>
      <c r="B3083">
        <v>409</v>
      </c>
      <c r="C3083" t="s">
        <v>1994</v>
      </c>
      <c r="D3083" t="s">
        <v>4335</v>
      </c>
      <c r="E3083" t="s">
        <v>4336</v>
      </c>
      <c r="F3083">
        <v>1336</v>
      </c>
      <c r="G3083">
        <v>22.71</v>
      </c>
      <c r="H3083">
        <v>59</v>
      </c>
      <c r="I3083">
        <v>105</v>
      </c>
      <c r="J3083" t="s">
        <v>128</v>
      </c>
      <c r="K3083" s="40" t="str">
        <f t="shared" si="48"/>
        <v>GPA</v>
      </c>
    </row>
    <row r="3084" spans="1:11" ht="15" customHeight="1">
      <c r="A3084">
        <v>8</v>
      </c>
      <c r="B3084">
        <v>409</v>
      </c>
      <c r="C3084" t="s">
        <v>1994</v>
      </c>
      <c r="D3084" t="s">
        <v>2111</v>
      </c>
      <c r="E3084" t="s">
        <v>2112</v>
      </c>
      <c r="F3084">
        <v>7537</v>
      </c>
      <c r="G3084">
        <v>95.31</v>
      </c>
      <c r="H3084">
        <v>79</v>
      </c>
      <c r="I3084">
        <v>105</v>
      </c>
      <c r="J3084" t="s">
        <v>128</v>
      </c>
      <c r="K3084" s="40" t="str">
        <f t="shared" si="48"/>
        <v>GPA</v>
      </c>
    </row>
    <row r="3085" spans="1:11" ht="15" customHeight="1">
      <c r="A3085">
        <v>8</v>
      </c>
      <c r="B3085">
        <v>409</v>
      </c>
      <c r="C3085" t="s">
        <v>1994</v>
      </c>
      <c r="D3085" t="s">
        <v>2113</v>
      </c>
      <c r="E3085" t="s">
        <v>2114</v>
      </c>
      <c r="F3085">
        <v>17013</v>
      </c>
      <c r="G3085">
        <v>137.11000000000001</v>
      </c>
      <c r="H3085">
        <v>124</v>
      </c>
      <c r="I3085">
        <v>105</v>
      </c>
      <c r="J3085" t="s">
        <v>128</v>
      </c>
      <c r="K3085" s="40" t="str">
        <f t="shared" si="48"/>
        <v>GPA</v>
      </c>
    </row>
    <row r="3086" spans="1:11" ht="15" customHeight="1">
      <c r="A3086">
        <v>8</v>
      </c>
      <c r="B3086">
        <v>409</v>
      </c>
      <c r="C3086" t="s">
        <v>1994</v>
      </c>
      <c r="D3086" t="s">
        <v>2115</v>
      </c>
      <c r="E3086" t="s">
        <v>2116</v>
      </c>
      <c r="F3086">
        <v>8663</v>
      </c>
      <c r="G3086">
        <v>96.87</v>
      </c>
      <c r="H3086">
        <v>89</v>
      </c>
      <c r="I3086">
        <v>105</v>
      </c>
      <c r="J3086" t="s">
        <v>128</v>
      </c>
      <c r="K3086" s="40" t="str">
        <f t="shared" si="48"/>
        <v>GPA</v>
      </c>
    </row>
    <row r="3087" spans="1:11" ht="15" customHeight="1">
      <c r="A3087">
        <v>8</v>
      </c>
      <c r="B3087">
        <v>409</v>
      </c>
      <c r="C3087" t="s">
        <v>1994</v>
      </c>
      <c r="D3087" t="s">
        <v>4337</v>
      </c>
      <c r="E3087" t="s">
        <v>4338</v>
      </c>
      <c r="F3087">
        <v>13288</v>
      </c>
      <c r="G3087">
        <v>113.22</v>
      </c>
      <c r="H3087">
        <v>117</v>
      </c>
      <c r="I3087">
        <v>105</v>
      </c>
      <c r="J3087" t="s">
        <v>128</v>
      </c>
      <c r="K3087" s="40" t="str">
        <f t="shared" si="48"/>
        <v>GPA</v>
      </c>
    </row>
    <row r="3088" spans="1:11" ht="15" customHeight="1">
      <c r="A3088">
        <v>8</v>
      </c>
      <c r="B3088">
        <v>409</v>
      </c>
      <c r="C3088" t="s">
        <v>1994</v>
      </c>
      <c r="D3088" t="s">
        <v>4339</v>
      </c>
      <c r="E3088" t="s">
        <v>4340</v>
      </c>
      <c r="F3088">
        <v>8154</v>
      </c>
      <c r="G3088">
        <v>82.94</v>
      </c>
      <c r="H3088">
        <v>98</v>
      </c>
      <c r="I3088">
        <v>105</v>
      </c>
      <c r="J3088" t="s">
        <v>128</v>
      </c>
      <c r="K3088" s="40" t="str">
        <f t="shared" si="48"/>
        <v>GPA</v>
      </c>
    </row>
    <row r="3089" spans="1:11" ht="15" customHeight="1">
      <c r="A3089">
        <v>8</v>
      </c>
      <c r="B3089">
        <v>409</v>
      </c>
      <c r="C3089" t="s">
        <v>1994</v>
      </c>
      <c r="D3089" t="s">
        <v>4341</v>
      </c>
      <c r="E3089" t="s">
        <v>4342</v>
      </c>
      <c r="F3089">
        <v>937</v>
      </c>
      <c r="G3089">
        <v>11.43</v>
      </c>
      <c r="H3089">
        <v>82</v>
      </c>
      <c r="I3089">
        <v>105</v>
      </c>
      <c r="J3089" t="s">
        <v>128</v>
      </c>
      <c r="K3089" s="40" t="str">
        <f t="shared" si="48"/>
        <v>GPA</v>
      </c>
    </row>
    <row r="3090" spans="1:11" ht="15" customHeight="1">
      <c r="A3090">
        <v>8</v>
      </c>
      <c r="B3090">
        <v>409</v>
      </c>
      <c r="C3090" t="s">
        <v>1994</v>
      </c>
      <c r="D3090" t="s">
        <v>4343</v>
      </c>
      <c r="E3090" t="s">
        <v>4344</v>
      </c>
      <c r="F3090">
        <v>9377</v>
      </c>
      <c r="G3090">
        <v>124.98</v>
      </c>
      <c r="H3090">
        <v>75</v>
      </c>
      <c r="I3090">
        <v>105</v>
      </c>
      <c r="J3090" t="s">
        <v>128</v>
      </c>
      <c r="K3090" s="40" t="str">
        <f t="shared" si="48"/>
        <v>GPA</v>
      </c>
    </row>
    <row r="3091" spans="1:11" ht="15" customHeight="1">
      <c r="A3091">
        <v>8</v>
      </c>
      <c r="B3091">
        <v>409</v>
      </c>
      <c r="C3091" t="s">
        <v>1994</v>
      </c>
      <c r="D3091" t="s">
        <v>4345</v>
      </c>
      <c r="E3091" t="s">
        <v>4346</v>
      </c>
      <c r="F3091">
        <v>8308</v>
      </c>
      <c r="G3091">
        <v>106.91</v>
      </c>
      <c r="H3091">
        <v>78</v>
      </c>
      <c r="I3091">
        <v>105</v>
      </c>
      <c r="J3091" t="s">
        <v>128</v>
      </c>
      <c r="K3091" s="40" t="str">
        <f t="shared" si="48"/>
        <v>GPA</v>
      </c>
    </row>
    <row r="3092" spans="1:11" ht="15" customHeight="1">
      <c r="A3092">
        <v>8</v>
      </c>
      <c r="B3092">
        <v>409</v>
      </c>
      <c r="C3092" t="s">
        <v>1994</v>
      </c>
      <c r="D3092" t="s">
        <v>4347</v>
      </c>
      <c r="E3092" t="s">
        <v>4348</v>
      </c>
      <c r="F3092">
        <v>4860</v>
      </c>
      <c r="G3092">
        <v>53.42</v>
      </c>
      <c r="H3092">
        <v>91</v>
      </c>
      <c r="I3092">
        <v>105</v>
      </c>
      <c r="J3092" t="s">
        <v>128</v>
      </c>
      <c r="K3092" s="40" t="str">
        <f t="shared" si="48"/>
        <v>GPA</v>
      </c>
    </row>
    <row r="3093" spans="1:11" ht="15" customHeight="1">
      <c r="A3093">
        <v>8</v>
      </c>
      <c r="B3093">
        <v>409</v>
      </c>
      <c r="C3093" t="s">
        <v>1994</v>
      </c>
      <c r="D3093" t="s">
        <v>4349</v>
      </c>
      <c r="E3093" t="s">
        <v>4350</v>
      </c>
      <c r="F3093">
        <v>2157</v>
      </c>
      <c r="G3093">
        <v>68.760000000000005</v>
      </c>
      <c r="H3093">
        <v>31</v>
      </c>
      <c r="I3093">
        <v>105</v>
      </c>
      <c r="J3093" t="s">
        <v>128</v>
      </c>
      <c r="K3093" s="40" t="str">
        <f t="shared" si="48"/>
        <v>GPA</v>
      </c>
    </row>
    <row r="3094" spans="1:11" ht="15" customHeight="1">
      <c r="A3094">
        <v>8</v>
      </c>
      <c r="B3094">
        <v>409</v>
      </c>
      <c r="C3094" t="s">
        <v>1994</v>
      </c>
      <c r="D3094" t="s">
        <v>4351</v>
      </c>
      <c r="E3094" t="s">
        <v>4352</v>
      </c>
      <c r="F3094">
        <v>4400</v>
      </c>
      <c r="G3094">
        <v>85.24</v>
      </c>
      <c r="H3094">
        <v>52</v>
      </c>
      <c r="I3094">
        <v>105</v>
      </c>
      <c r="J3094" t="s">
        <v>128</v>
      </c>
      <c r="K3094" s="40" t="str">
        <f t="shared" si="48"/>
        <v>GPA</v>
      </c>
    </row>
    <row r="3095" spans="1:11" ht="15" customHeight="1">
      <c r="A3095">
        <v>8</v>
      </c>
      <c r="B3095">
        <v>409</v>
      </c>
      <c r="C3095" t="s">
        <v>1994</v>
      </c>
      <c r="D3095" t="s">
        <v>4353</v>
      </c>
      <c r="E3095" t="s">
        <v>4354</v>
      </c>
      <c r="F3095">
        <v>3996</v>
      </c>
      <c r="G3095">
        <v>66.78</v>
      </c>
      <c r="H3095">
        <v>60</v>
      </c>
      <c r="I3095">
        <v>105</v>
      </c>
      <c r="J3095" t="s">
        <v>128</v>
      </c>
      <c r="K3095" s="40" t="str">
        <f t="shared" si="48"/>
        <v>GPA</v>
      </c>
    </row>
    <row r="3096" spans="1:11" ht="15" customHeight="1">
      <c r="A3096">
        <v>8</v>
      </c>
      <c r="B3096">
        <v>409</v>
      </c>
      <c r="C3096" t="s">
        <v>1994</v>
      </c>
      <c r="D3096" t="s">
        <v>4355</v>
      </c>
      <c r="E3096" t="s">
        <v>4356</v>
      </c>
      <c r="F3096">
        <v>3723</v>
      </c>
      <c r="G3096">
        <v>57.47</v>
      </c>
      <c r="H3096">
        <v>65</v>
      </c>
      <c r="I3096">
        <v>105</v>
      </c>
      <c r="J3096" t="s">
        <v>128</v>
      </c>
      <c r="K3096" s="40" t="str">
        <f t="shared" si="48"/>
        <v>GPA</v>
      </c>
    </row>
    <row r="3097" spans="1:11" ht="15" customHeight="1">
      <c r="A3097">
        <v>8</v>
      </c>
      <c r="B3097">
        <v>409</v>
      </c>
      <c r="C3097" t="s">
        <v>1994</v>
      </c>
      <c r="D3097" t="s">
        <v>4357</v>
      </c>
      <c r="E3097" t="s">
        <v>4358</v>
      </c>
      <c r="F3097">
        <v>3726</v>
      </c>
      <c r="G3097">
        <v>30.83</v>
      </c>
      <c r="H3097">
        <v>121</v>
      </c>
      <c r="I3097">
        <v>105</v>
      </c>
      <c r="J3097" t="s">
        <v>128</v>
      </c>
      <c r="K3097" s="40" t="str">
        <f t="shared" si="48"/>
        <v>GPA</v>
      </c>
    </row>
    <row r="3098" spans="1:11" ht="15" customHeight="1">
      <c r="A3098">
        <v>8</v>
      </c>
      <c r="B3098">
        <v>409</v>
      </c>
      <c r="C3098" t="s">
        <v>1994</v>
      </c>
      <c r="D3098" t="s">
        <v>4359</v>
      </c>
      <c r="E3098" t="s">
        <v>4360</v>
      </c>
      <c r="F3098">
        <v>519</v>
      </c>
      <c r="G3098">
        <v>11.04</v>
      </c>
      <c r="H3098">
        <v>47</v>
      </c>
      <c r="I3098">
        <v>105</v>
      </c>
      <c r="J3098" t="s">
        <v>128</v>
      </c>
      <c r="K3098" s="40" t="str">
        <f t="shared" si="48"/>
        <v>GPA</v>
      </c>
    </row>
    <row r="3099" spans="1:11" ht="15" customHeight="1">
      <c r="A3099">
        <v>8</v>
      </c>
      <c r="B3099">
        <v>409</v>
      </c>
      <c r="C3099" t="s">
        <v>22</v>
      </c>
      <c r="D3099" t="s">
        <v>401</v>
      </c>
      <c r="E3099" t="s">
        <v>402</v>
      </c>
      <c r="F3099">
        <v>12</v>
      </c>
      <c r="G3099">
        <v>0.13</v>
      </c>
      <c r="H3099">
        <v>92</v>
      </c>
      <c r="I3099">
        <v>25</v>
      </c>
      <c r="J3099" t="s">
        <v>128</v>
      </c>
      <c r="K3099" s="40" t="str">
        <f t="shared" si="48"/>
        <v>GPA</v>
      </c>
    </row>
    <row r="3100" spans="1:11" ht="15" customHeight="1">
      <c r="A3100">
        <v>8</v>
      </c>
      <c r="B3100">
        <v>409</v>
      </c>
      <c r="C3100" t="s">
        <v>22</v>
      </c>
      <c r="D3100" t="s">
        <v>403</v>
      </c>
      <c r="E3100" t="s">
        <v>404</v>
      </c>
      <c r="F3100">
        <v>2307</v>
      </c>
      <c r="G3100">
        <v>50.66</v>
      </c>
      <c r="H3100">
        <v>46</v>
      </c>
      <c r="I3100">
        <v>25</v>
      </c>
      <c r="J3100" t="s">
        <v>128</v>
      </c>
      <c r="K3100" s="40" t="str">
        <f t="shared" si="48"/>
        <v>GPA</v>
      </c>
    </row>
    <row r="3101" spans="1:11" ht="15" customHeight="1">
      <c r="A3101">
        <v>8</v>
      </c>
      <c r="B3101">
        <v>409</v>
      </c>
      <c r="C3101" t="s">
        <v>22</v>
      </c>
      <c r="D3101" t="s">
        <v>405</v>
      </c>
      <c r="E3101" t="s">
        <v>406</v>
      </c>
      <c r="F3101">
        <v>1720</v>
      </c>
      <c r="G3101">
        <v>26.3</v>
      </c>
      <c r="H3101">
        <v>65</v>
      </c>
      <c r="I3101">
        <v>25</v>
      </c>
      <c r="J3101" t="s">
        <v>128</v>
      </c>
      <c r="K3101" s="40" t="str">
        <f t="shared" si="48"/>
        <v>GPA</v>
      </c>
    </row>
    <row r="3102" spans="1:11" ht="15" customHeight="1">
      <c r="A3102">
        <v>8</v>
      </c>
      <c r="B3102">
        <v>409</v>
      </c>
      <c r="C3102" t="s">
        <v>19</v>
      </c>
      <c r="D3102" t="s">
        <v>407</v>
      </c>
      <c r="E3102" t="s">
        <v>408</v>
      </c>
      <c r="F3102">
        <v>105</v>
      </c>
      <c r="G3102">
        <v>2.97</v>
      </c>
      <c r="H3102">
        <v>35</v>
      </c>
      <c r="I3102">
        <v>24</v>
      </c>
      <c r="J3102" t="s">
        <v>128</v>
      </c>
      <c r="K3102" s="40" t="str">
        <f t="shared" si="48"/>
        <v>GPA</v>
      </c>
    </row>
    <row r="3103" spans="1:11" ht="15" customHeight="1">
      <c r="A3103">
        <v>8</v>
      </c>
      <c r="B3103">
        <v>409</v>
      </c>
      <c r="C3103" t="s">
        <v>19</v>
      </c>
      <c r="D3103" t="s">
        <v>409</v>
      </c>
      <c r="E3103" t="s">
        <v>410</v>
      </c>
      <c r="F3103">
        <v>363</v>
      </c>
      <c r="G3103">
        <v>3.49</v>
      </c>
      <c r="H3103">
        <v>104</v>
      </c>
      <c r="I3103">
        <v>24</v>
      </c>
      <c r="J3103" t="s">
        <v>128</v>
      </c>
      <c r="K3103" s="40" t="str">
        <f t="shared" si="48"/>
        <v>GPA</v>
      </c>
    </row>
    <row r="3104" spans="1:11" ht="15" customHeight="1">
      <c r="A3104">
        <v>8</v>
      </c>
      <c r="B3104">
        <v>409</v>
      </c>
      <c r="C3104" t="s">
        <v>20</v>
      </c>
      <c r="D3104" t="s">
        <v>411</v>
      </c>
      <c r="E3104" t="s">
        <v>412</v>
      </c>
      <c r="F3104">
        <v>934</v>
      </c>
      <c r="G3104">
        <v>30.81</v>
      </c>
      <c r="H3104">
        <v>30</v>
      </c>
      <c r="I3104">
        <v>25</v>
      </c>
      <c r="J3104" t="s">
        <v>128</v>
      </c>
      <c r="K3104" s="40" t="str">
        <f t="shared" si="48"/>
        <v>GPA</v>
      </c>
    </row>
    <row r="3105" spans="1:11" ht="15" customHeight="1">
      <c r="A3105">
        <v>8</v>
      </c>
      <c r="B3105">
        <v>409</v>
      </c>
      <c r="C3105" t="s">
        <v>21</v>
      </c>
      <c r="D3105" t="s">
        <v>413</v>
      </c>
      <c r="E3105" t="s">
        <v>414</v>
      </c>
      <c r="F3105">
        <v>6</v>
      </c>
      <c r="G3105">
        <v>0.85</v>
      </c>
      <c r="H3105">
        <v>7</v>
      </c>
      <c r="I3105">
        <v>22</v>
      </c>
      <c r="J3105" t="s">
        <v>128</v>
      </c>
      <c r="K3105" s="40" t="str">
        <f t="shared" si="48"/>
        <v>GPA</v>
      </c>
    </row>
    <row r="3106" spans="1:11" ht="15" customHeight="1">
      <c r="A3106">
        <v>8</v>
      </c>
      <c r="B3106">
        <v>409</v>
      </c>
      <c r="C3106" t="s">
        <v>1994</v>
      </c>
      <c r="D3106" t="s">
        <v>2117</v>
      </c>
      <c r="E3106" t="s">
        <v>2118</v>
      </c>
      <c r="F3106">
        <v>2710</v>
      </c>
      <c r="G3106">
        <v>31.88</v>
      </c>
      <c r="H3106">
        <v>85</v>
      </c>
      <c r="I3106">
        <v>105</v>
      </c>
      <c r="J3106" t="s">
        <v>128</v>
      </c>
      <c r="K3106" s="40" t="str">
        <f t="shared" si="48"/>
        <v>GPA</v>
      </c>
    </row>
    <row r="3107" spans="1:11" ht="15" customHeight="1">
      <c r="A3107">
        <v>8</v>
      </c>
      <c r="B3107">
        <v>409</v>
      </c>
      <c r="C3107" t="s">
        <v>19</v>
      </c>
      <c r="D3107" t="s">
        <v>415</v>
      </c>
      <c r="E3107" t="s">
        <v>416</v>
      </c>
      <c r="F3107">
        <v>413</v>
      </c>
      <c r="G3107">
        <v>4.41</v>
      </c>
      <c r="H3107">
        <v>94</v>
      </c>
      <c r="I3107">
        <v>24</v>
      </c>
      <c r="J3107" t="s">
        <v>128</v>
      </c>
      <c r="K3107" s="40" t="str">
        <f t="shared" si="48"/>
        <v>GPA</v>
      </c>
    </row>
    <row r="3108" spans="1:11" ht="15" customHeight="1">
      <c r="A3108">
        <v>8</v>
      </c>
      <c r="B3108">
        <v>409</v>
      </c>
      <c r="C3108" t="s">
        <v>19</v>
      </c>
      <c r="D3108" t="s">
        <v>417</v>
      </c>
      <c r="E3108" t="s">
        <v>418</v>
      </c>
      <c r="F3108">
        <v>260</v>
      </c>
      <c r="G3108">
        <v>7.31</v>
      </c>
      <c r="H3108">
        <v>36</v>
      </c>
      <c r="I3108">
        <v>24</v>
      </c>
      <c r="J3108" t="s">
        <v>128</v>
      </c>
      <c r="K3108" s="40" t="str">
        <f t="shared" si="48"/>
        <v>GPA</v>
      </c>
    </row>
    <row r="3109" spans="1:11" ht="15" customHeight="1">
      <c r="A3109">
        <v>8</v>
      </c>
      <c r="B3109">
        <v>409</v>
      </c>
      <c r="C3109" t="s">
        <v>21</v>
      </c>
      <c r="D3109" t="s">
        <v>419</v>
      </c>
      <c r="E3109" t="s">
        <v>420</v>
      </c>
      <c r="F3109">
        <v>131</v>
      </c>
      <c r="G3109">
        <v>11.62</v>
      </c>
      <c r="H3109">
        <v>11</v>
      </c>
      <c r="I3109">
        <v>22</v>
      </c>
      <c r="J3109" t="s">
        <v>128</v>
      </c>
      <c r="K3109" s="40" t="str">
        <f t="shared" si="48"/>
        <v>GPA</v>
      </c>
    </row>
    <row r="3110" spans="1:11" ht="15" customHeight="1">
      <c r="A3110">
        <v>8</v>
      </c>
      <c r="B3110">
        <v>409</v>
      </c>
      <c r="C3110" t="s">
        <v>20</v>
      </c>
      <c r="D3110" t="s">
        <v>419</v>
      </c>
      <c r="E3110" t="s">
        <v>420</v>
      </c>
      <c r="F3110">
        <v>23</v>
      </c>
      <c r="G3110">
        <v>2.04</v>
      </c>
      <c r="H3110">
        <v>11</v>
      </c>
      <c r="I3110">
        <v>25</v>
      </c>
      <c r="J3110" t="s">
        <v>128</v>
      </c>
      <c r="K3110" s="40" t="str">
        <f t="shared" si="48"/>
        <v>GPA</v>
      </c>
    </row>
    <row r="3111" spans="1:11" ht="15" customHeight="1">
      <c r="A3111">
        <v>8</v>
      </c>
      <c r="B3111">
        <v>409</v>
      </c>
      <c r="C3111" t="s">
        <v>1994</v>
      </c>
      <c r="D3111" t="s">
        <v>419</v>
      </c>
      <c r="E3111" t="s">
        <v>420</v>
      </c>
      <c r="F3111">
        <v>642</v>
      </c>
      <c r="G3111">
        <v>13.03</v>
      </c>
      <c r="H3111">
        <v>49</v>
      </c>
      <c r="I3111">
        <v>105</v>
      </c>
      <c r="J3111" t="s">
        <v>128</v>
      </c>
      <c r="K3111" s="40" t="str">
        <f t="shared" si="48"/>
        <v>GPA</v>
      </c>
    </row>
    <row r="3112" spans="1:11" ht="15" customHeight="1">
      <c r="A3112">
        <v>8</v>
      </c>
      <c r="B3112">
        <v>930</v>
      </c>
      <c r="C3112" t="s">
        <v>20</v>
      </c>
      <c r="D3112" t="s">
        <v>1350</v>
      </c>
      <c r="E3112" t="s">
        <v>1351</v>
      </c>
      <c r="F3112">
        <v>3214</v>
      </c>
      <c r="G3112">
        <v>119.91</v>
      </c>
      <c r="H3112">
        <v>27</v>
      </c>
      <c r="I3112">
        <v>0</v>
      </c>
      <c r="J3112" t="s">
        <v>128</v>
      </c>
      <c r="K3112" s="40" t="str">
        <f t="shared" si="48"/>
        <v>GPA</v>
      </c>
    </row>
    <row r="3113" spans="1:11" ht="15" customHeight="1">
      <c r="A3113">
        <v>8</v>
      </c>
      <c r="B3113">
        <v>930</v>
      </c>
      <c r="C3113" t="s">
        <v>22</v>
      </c>
      <c r="D3113" t="s">
        <v>1352</v>
      </c>
      <c r="E3113" t="s">
        <v>1353</v>
      </c>
      <c r="F3113">
        <v>864</v>
      </c>
      <c r="G3113">
        <v>71.77</v>
      </c>
      <c r="H3113">
        <v>12</v>
      </c>
      <c r="I3113">
        <v>0</v>
      </c>
      <c r="J3113" t="s">
        <v>128</v>
      </c>
      <c r="K3113" s="40" t="str">
        <f t="shared" si="48"/>
        <v>GPA</v>
      </c>
    </row>
    <row r="3114" spans="1:11" ht="15" customHeight="1">
      <c r="A3114">
        <v>8</v>
      </c>
      <c r="B3114">
        <v>930</v>
      </c>
      <c r="C3114" t="s">
        <v>21</v>
      </c>
      <c r="D3114" t="s">
        <v>1354</v>
      </c>
      <c r="E3114" t="s">
        <v>1355</v>
      </c>
      <c r="F3114">
        <v>583</v>
      </c>
      <c r="G3114">
        <v>38.409999999999997</v>
      </c>
      <c r="H3114">
        <v>15</v>
      </c>
      <c r="I3114">
        <v>0</v>
      </c>
      <c r="J3114" t="s">
        <v>128</v>
      </c>
      <c r="K3114" s="40" t="str">
        <f t="shared" si="48"/>
        <v>GPA</v>
      </c>
    </row>
    <row r="3115" spans="1:11" ht="15" customHeight="1">
      <c r="A3115">
        <v>8</v>
      </c>
      <c r="B3115">
        <v>930</v>
      </c>
      <c r="C3115" t="s">
        <v>20</v>
      </c>
      <c r="D3115" t="s">
        <v>1356</v>
      </c>
      <c r="E3115" t="s">
        <v>1357</v>
      </c>
      <c r="F3115">
        <v>907</v>
      </c>
      <c r="G3115">
        <v>89.05</v>
      </c>
      <c r="H3115">
        <v>10</v>
      </c>
      <c r="I3115">
        <v>0</v>
      </c>
      <c r="J3115" t="s">
        <v>128</v>
      </c>
      <c r="K3115" s="40" t="str">
        <f t="shared" si="48"/>
        <v>GPA</v>
      </c>
    </row>
    <row r="3116" spans="1:11" ht="15" customHeight="1">
      <c r="A3116">
        <v>8</v>
      </c>
      <c r="B3116">
        <v>930</v>
      </c>
      <c r="C3116" t="s">
        <v>22</v>
      </c>
      <c r="D3116" t="s">
        <v>1358</v>
      </c>
      <c r="E3116" t="s">
        <v>1359</v>
      </c>
      <c r="F3116">
        <v>2356</v>
      </c>
      <c r="G3116">
        <v>109.15</v>
      </c>
      <c r="H3116">
        <v>22</v>
      </c>
      <c r="I3116">
        <v>0</v>
      </c>
      <c r="J3116" t="s">
        <v>128</v>
      </c>
      <c r="K3116" s="40" t="str">
        <f t="shared" si="48"/>
        <v>GPA</v>
      </c>
    </row>
    <row r="3117" spans="1:11" ht="15" customHeight="1">
      <c r="A3117">
        <v>8</v>
      </c>
      <c r="B3117">
        <v>930</v>
      </c>
      <c r="C3117" t="s">
        <v>21</v>
      </c>
      <c r="D3117" t="s">
        <v>1360</v>
      </c>
      <c r="E3117" t="s">
        <v>1361</v>
      </c>
      <c r="F3117">
        <v>1</v>
      </c>
      <c r="G3117">
        <v>0.01</v>
      </c>
      <c r="H3117">
        <v>100</v>
      </c>
      <c r="I3117">
        <v>0</v>
      </c>
      <c r="J3117" t="s">
        <v>128</v>
      </c>
      <c r="K3117" s="40" t="str">
        <f t="shared" si="48"/>
        <v>GPA</v>
      </c>
    </row>
    <row r="3118" spans="1:11" ht="15" customHeight="1">
      <c r="A3118">
        <v>8</v>
      </c>
      <c r="B3118">
        <v>930</v>
      </c>
      <c r="C3118" t="s">
        <v>19</v>
      </c>
      <c r="D3118" t="s">
        <v>1362</v>
      </c>
      <c r="E3118" t="s">
        <v>1363</v>
      </c>
      <c r="F3118">
        <v>614</v>
      </c>
      <c r="G3118">
        <v>17.28</v>
      </c>
      <c r="H3118">
        <v>36</v>
      </c>
      <c r="I3118">
        <v>0</v>
      </c>
      <c r="J3118" t="s">
        <v>128</v>
      </c>
      <c r="K3118" s="40" t="str">
        <f t="shared" si="48"/>
        <v>GPA</v>
      </c>
    </row>
    <row r="3119" spans="1:11" ht="15" customHeight="1">
      <c r="A3119">
        <v>8</v>
      </c>
      <c r="B3119">
        <v>930</v>
      </c>
      <c r="C3119" t="s">
        <v>20</v>
      </c>
      <c r="D3119" t="s">
        <v>1364</v>
      </c>
      <c r="E3119" t="s">
        <v>1365</v>
      </c>
      <c r="F3119">
        <v>2870</v>
      </c>
      <c r="G3119">
        <v>105.78</v>
      </c>
      <c r="H3119">
        <v>27</v>
      </c>
      <c r="I3119">
        <v>0</v>
      </c>
      <c r="J3119" t="s">
        <v>128</v>
      </c>
      <c r="K3119" s="40" t="str">
        <f t="shared" si="48"/>
        <v>GPA</v>
      </c>
    </row>
    <row r="3120" spans="1:11" ht="15" customHeight="1">
      <c r="A3120">
        <v>8</v>
      </c>
      <c r="B3120">
        <v>930</v>
      </c>
      <c r="C3120" t="s">
        <v>22</v>
      </c>
      <c r="D3120" t="s">
        <v>1366</v>
      </c>
      <c r="E3120" t="s">
        <v>1367</v>
      </c>
      <c r="F3120">
        <v>2637</v>
      </c>
      <c r="G3120">
        <v>101.09</v>
      </c>
      <c r="H3120">
        <v>26</v>
      </c>
      <c r="I3120">
        <v>0</v>
      </c>
      <c r="J3120" t="s">
        <v>128</v>
      </c>
      <c r="K3120" s="40" t="str">
        <f t="shared" si="48"/>
        <v>GPA</v>
      </c>
    </row>
    <row r="3121" spans="1:11" ht="15" customHeight="1">
      <c r="A3121">
        <v>8</v>
      </c>
      <c r="B3121">
        <v>930</v>
      </c>
      <c r="C3121" t="s">
        <v>20</v>
      </c>
      <c r="D3121" t="s">
        <v>1374</v>
      </c>
      <c r="E3121" t="s">
        <v>1375</v>
      </c>
      <c r="F3121">
        <v>302</v>
      </c>
      <c r="G3121">
        <v>6.5</v>
      </c>
      <c r="H3121">
        <v>46</v>
      </c>
      <c r="I3121">
        <v>0</v>
      </c>
      <c r="J3121" t="s">
        <v>128</v>
      </c>
      <c r="K3121" s="40" t="str">
        <f t="shared" si="48"/>
        <v>GPA</v>
      </c>
    </row>
    <row r="3122" spans="1:11" ht="15" customHeight="1">
      <c r="A3122">
        <v>8</v>
      </c>
      <c r="B3122">
        <v>930</v>
      </c>
      <c r="C3122" t="s">
        <v>19</v>
      </c>
      <c r="D3122" t="s">
        <v>3658</v>
      </c>
      <c r="E3122" t="s">
        <v>3659</v>
      </c>
      <c r="F3122">
        <v>2</v>
      </c>
      <c r="G3122">
        <v>6.67</v>
      </c>
      <c r="H3122">
        <v>0</v>
      </c>
      <c r="I3122">
        <v>0</v>
      </c>
      <c r="J3122" t="s">
        <v>128</v>
      </c>
      <c r="K3122" s="40" t="str">
        <f t="shared" si="48"/>
        <v>GPA</v>
      </c>
    </row>
    <row r="3123" spans="1:11" ht="15" customHeight="1">
      <c r="A3123">
        <v>8</v>
      </c>
      <c r="B3123">
        <v>930</v>
      </c>
      <c r="C3123" t="s">
        <v>20</v>
      </c>
      <c r="D3123" t="s">
        <v>1376</v>
      </c>
      <c r="E3123" t="s">
        <v>1377</v>
      </c>
      <c r="F3123">
        <v>242</v>
      </c>
      <c r="G3123">
        <v>5.6</v>
      </c>
      <c r="H3123">
        <v>43</v>
      </c>
      <c r="I3123">
        <v>0</v>
      </c>
      <c r="J3123" t="s">
        <v>128</v>
      </c>
      <c r="K3123" s="40" t="str">
        <f t="shared" si="48"/>
        <v>GPA</v>
      </c>
    </row>
    <row r="3124" spans="1:11" ht="15" customHeight="1">
      <c r="A3124">
        <v>8</v>
      </c>
      <c r="B3124">
        <v>930</v>
      </c>
      <c r="C3124" t="s">
        <v>19</v>
      </c>
      <c r="D3124" t="s">
        <v>1378</v>
      </c>
      <c r="E3124" t="s">
        <v>1379</v>
      </c>
      <c r="F3124">
        <v>10</v>
      </c>
      <c r="G3124">
        <v>2.99</v>
      </c>
      <c r="H3124">
        <v>3</v>
      </c>
      <c r="I3124">
        <v>0</v>
      </c>
      <c r="J3124" t="s">
        <v>128</v>
      </c>
      <c r="K3124" s="40" t="str">
        <f t="shared" si="48"/>
        <v>GPA</v>
      </c>
    </row>
    <row r="3125" spans="1:11" ht="15" customHeight="1">
      <c r="A3125">
        <v>8</v>
      </c>
      <c r="B3125">
        <v>930</v>
      </c>
      <c r="C3125" t="s">
        <v>20</v>
      </c>
      <c r="D3125" t="s">
        <v>1378</v>
      </c>
      <c r="E3125" t="s">
        <v>1379</v>
      </c>
      <c r="F3125">
        <v>231</v>
      </c>
      <c r="G3125">
        <v>27.38</v>
      </c>
      <c r="H3125">
        <v>8</v>
      </c>
      <c r="I3125">
        <v>0</v>
      </c>
      <c r="J3125" t="s">
        <v>128</v>
      </c>
      <c r="K3125" s="40" t="str">
        <f t="shared" si="48"/>
        <v>GPA</v>
      </c>
    </row>
    <row r="3126" spans="1:11" ht="15" customHeight="1">
      <c r="A3126">
        <v>8</v>
      </c>
      <c r="B3126">
        <v>930</v>
      </c>
      <c r="C3126" t="s">
        <v>19</v>
      </c>
      <c r="D3126" t="s">
        <v>1380</v>
      </c>
      <c r="E3126" t="s">
        <v>1381</v>
      </c>
      <c r="F3126">
        <v>326</v>
      </c>
      <c r="G3126">
        <v>12.14</v>
      </c>
      <c r="H3126">
        <v>27</v>
      </c>
      <c r="I3126">
        <v>0</v>
      </c>
      <c r="J3126" t="s">
        <v>128</v>
      </c>
      <c r="K3126" s="40" t="str">
        <f t="shared" si="48"/>
        <v>GPA</v>
      </c>
    </row>
    <row r="3127" spans="1:11" ht="15" customHeight="1">
      <c r="A3127">
        <v>8</v>
      </c>
      <c r="B3127">
        <v>930</v>
      </c>
      <c r="C3127" t="s">
        <v>20</v>
      </c>
      <c r="D3127" t="s">
        <v>1382</v>
      </c>
      <c r="E3127" t="s">
        <v>1383</v>
      </c>
      <c r="F3127">
        <v>3506</v>
      </c>
      <c r="G3127">
        <v>139.84</v>
      </c>
      <c r="H3127">
        <v>25</v>
      </c>
      <c r="I3127">
        <v>0</v>
      </c>
      <c r="J3127" t="s">
        <v>128</v>
      </c>
      <c r="K3127" s="40" t="str">
        <f t="shared" si="48"/>
        <v>GPA</v>
      </c>
    </row>
    <row r="3128" spans="1:11" ht="15" customHeight="1">
      <c r="A3128">
        <v>8</v>
      </c>
      <c r="B3128">
        <v>930</v>
      </c>
      <c r="C3128" t="s">
        <v>22</v>
      </c>
      <c r="D3128" t="s">
        <v>1384</v>
      </c>
      <c r="E3128" t="s">
        <v>1385</v>
      </c>
      <c r="F3128">
        <v>1431</v>
      </c>
      <c r="G3128">
        <v>57.45</v>
      </c>
      <c r="H3128">
        <v>25</v>
      </c>
      <c r="I3128">
        <v>0</v>
      </c>
      <c r="J3128" t="s">
        <v>128</v>
      </c>
      <c r="K3128" s="40" t="str">
        <f t="shared" si="48"/>
        <v>GPA</v>
      </c>
    </row>
    <row r="3129" spans="1:11" ht="15" customHeight="1">
      <c r="A3129">
        <v>8</v>
      </c>
      <c r="B3129">
        <v>930</v>
      </c>
      <c r="C3129" t="s">
        <v>21</v>
      </c>
      <c r="D3129" t="s">
        <v>1386</v>
      </c>
      <c r="E3129" t="s">
        <v>1387</v>
      </c>
      <c r="F3129">
        <v>363</v>
      </c>
      <c r="G3129">
        <v>16.8</v>
      </c>
      <c r="H3129">
        <v>22</v>
      </c>
      <c r="I3129">
        <v>0</v>
      </c>
      <c r="J3129" t="s">
        <v>128</v>
      </c>
      <c r="K3129" s="40" t="str">
        <f t="shared" si="48"/>
        <v>GPA</v>
      </c>
    </row>
    <row r="3130" spans="1:11" ht="15" customHeight="1">
      <c r="A3130">
        <v>8</v>
      </c>
      <c r="B3130">
        <v>930</v>
      </c>
      <c r="C3130" t="s">
        <v>22</v>
      </c>
      <c r="D3130" t="s">
        <v>1388</v>
      </c>
      <c r="E3130" t="s">
        <v>1389</v>
      </c>
      <c r="F3130">
        <v>1459</v>
      </c>
      <c r="G3130">
        <v>59.17</v>
      </c>
      <c r="H3130">
        <v>25</v>
      </c>
      <c r="I3130">
        <v>0</v>
      </c>
      <c r="J3130" t="s">
        <v>128</v>
      </c>
      <c r="K3130" s="40" t="str">
        <f t="shared" si="48"/>
        <v>GPA</v>
      </c>
    </row>
    <row r="3131" spans="1:11" ht="15" customHeight="1">
      <c r="A3131">
        <v>8</v>
      </c>
      <c r="B3131">
        <v>930</v>
      </c>
      <c r="C3131" t="s">
        <v>22</v>
      </c>
      <c r="D3131" t="s">
        <v>1390</v>
      </c>
      <c r="E3131" t="s">
        <v>1391</v>
      </c>
      <c r="F3131">
        <v>2269</v>
      </c>
      <c r="G3131">
        <v>88.32</v>
      </c>
      <c r="H3131">
        <v>26</v>
      </c>
      <c r="I3131">
        <v>0</v>
      </c>
      <c r="J3131" t="s">
        <v>128</v>
      </c>
      <c r="K3131" s="40" t="str">
        <f t="shared" si="48"/>
        <v>GPA</v>
      </c>
    </row>
    <row r="3132" spans="1:11" ht="15" customHeight="1">
      <c r="A3132">
        <v>8</v>
      </c>
      <c r="B3132">
        <v>930</v>
      </c>
      <c r="C3132" t="s">
        <v>20</v>
      </c>
      <c r="D3132" t="s">
        <v>1390</v>
      </c>
      <c r="E3132" t="s">
        <v>1391</v>
      </c>
      <c r="F3132">
        <v>74</v>
      </c>
      <c r="G3132">
        <v>2.0099999999999998</v>
      </c>
      <c r="H3132">
        <v>37</v>
      </c>
      <c r="I3132">
        <v>0</v>
      </c>
      <c r="J3132" t="s">
        <v>128</v>
      </c>
      <c r="K3132" s="40" t="str">
        <f t="shared" si="48"/>
        <v>GPA</v>
      </c>
    </row>
    <row r="3133" spans="1:11" ht="15" customHeight="1">
      <c r="A3133">
        <v>8</v>
      </c>
      <c r="B3133">
        <v>930</v>
      </c>
      <c r="C3133" t="s">
        <v>20</v>
      </c>
      <c r="D3133" t="s">
        <v>1392</v>
      </c>
      <c r="E3133" t="s">
        <v>1393</v>
      </c>
      <c r="F3133">
        <v>6393</v>
      </c>
      <c r="G3133">
        <v>147.30000000000001</v>
      </c>
      <c r="H3133">
        <v>43</v>
      </c>
      <c r="I3133">
        <v>0</v>
      </c>
      <c r="J3133" t="s">
        <v>128</v>
      </c>
      <c r="K3133" s="40" t="str">
        <f t="shared" si="48"/>
        <v>GPA</v>
      </c>
    </row>
    <row r="3134" spans="1:11" ht="15" customHeight="1">
      <c r="A3134">
        <v>8</v>
      </c>
      <c r="B3134">
        <v>930</v>
      </c>
      <c r="C3134" t="s">
        <v>22</v>
      </c>
      <c r="D3134" t="s">
        <v>1394</v>
      </c>
      <c r="E3134" t="s">
        <v>1395</v>
      </c>
      <c r="F3134">
        <v>2120</v>
      </c>
      <c r="G3134">
        <v>67.69</v>
      </c>
      <c r="H3134">
        <v>31</v>
      </c>
      <c r="I3134">
        <v>0</v>
      </c>
      <c r="J3134" t="s">
        <v>128</v>
      </c>
      <c r="K3134" s="40" t="str">
        <f t="shared" si="48"/>
        <v>GPA</v>
      </c>
    </row>
    <row r="3135" spans="1:11" ht="15" customHeight="1">
      <c r="A3135">
        <v>8</v>
      </c>
      <c r="B3135">
        <v>930</v>
      </c>
      <c r="C3135" t="s">
        <v>21</v>
      </c>
      <c r="D3135" t="s">
        <v>1396</v>
      </c>
      <c r="E3135" t="s">
        <v>1397</v>
      </c>
      <c r="F3135">
        <v>1773</v>
      </c>
      <c r="G3135">
        <v>65.430000000000007</v>
      </c>
      <c r="H3135">
        <v>27</v>
      </c>
      <c r="I3135">
        <v>0</v>
      </c>
      <c r="J3135" t="s">
        <v>128</v>
      </c>
      <c r="K3135" s="40" t="str">
        <f t="shared" si="48"/>
        <v>GPA</v>
      </c>
    </row>
    <row r="3136" spans="1:11" ht="15" customHeight="1">
      <c r="A3136">
        <v>8</v>
      </c>
      <c r="B3136">
        <v>930</v>
      </c>
      <c r="C3136" t="s">
        <v>20</v>
      </c>
      <c r="D3136" t="s">
        <v>1396</v>
      </c>
      <c r="E3136" t="s">
        <v>1397</v>
      </c>
      <c r="F3136">
        <v>32</v>
      </c>
      <c r="G3136">
        <v>0.4</v>
      </c>
      <c r="H3136">
        <v>80</v>
      </c>
      <c r="I3136">
        <v>0</v>
      </c>
      <c r="J3136" t="s">
        <v>128</v>
      </c>
      <c r="K3136" s="40" t="str">
        <f t="shared" si="48"/>
        <v>GPA</v>
      </c>
    </row>
    <row r="3137" spans="1:11" ht="15" customHeight="1">
      <c r="A3137">
        <v>8</v>
      </c>
      <c r="B3137">
        <v>930</v>
      </c>
      <c r="C3137" t="s">
        <v>19</v>
      </c>
      <c r="D3137" t="s">
        <v>1398</v>
      </c>
      <c r="E3137" t="s">
        <v>1399</v>
      </c>
      <c r="F3137">
        <v>31</v>
      </c>
      <c r="G3137">
        <v>3.83</v>
      </c>
      <c r="H3137">
        <v>8</v>
      </c>
      <c r="I3137">
        <v>0</v>
      </c>
      <c r="J3137" t="s">
        <v>128</v>
      </c>
      <c r="K3137" s="40" t="str">
        <f t="shared" si="48"/>
        <v>GPA</v>
      </c>
    </row>
    <row r="3138" spans="1:11" ht="15" customHeight="1">
      <c r="A3138">
        <v>8</v>
      </c>
      <c r="B3138">
        <v>930</v>
      </c>
      <c r="C3138" t="s">
        <v>22</v>
      </c>
      <c r="D3138" t="s">
        <v>1400</v>
      </c>
      <c r="E3138" t="s">
        <v>1401</v>
      </c>
      <c r="F3138">
        <v>1394</v>
      </c>
      <c r="G3138">
        <v>33.700000000000003</v>
      </c>
      <c r="H3138">
        <v>41</v>
      </c>
      <c r="I3138">
        <v>0</v>
      </c>
      <c r="J3138" t="s">
        <v>128</v>
      </c>
      <c r="K3138" s="40" t="str">
        <f t="shared" ref="K3138:K3201" si="49">IF(J3138&lt;&gt;"",IF(OR(UPPER(J3138)="TERCEIRO",UPPER(J3138)="TERCEIRA"),"TERCEIRA",IF(UPPER(J3138)="GPA","GPA",J3138)),IF(LEFT(D3138,1)="T","TERCEIRA","GPA"))</f>
        <v>GPA</v>
      </c>
    </row>
    <row r="3139" spans="1:11" ht="15" customHeight="1">
      <c r="A3139">
        <v>8</v>
      </c>
      <c r="B3139">
        <v>930</v>
      </c>
      <c r="C3139" t="s">
        <v>22</v>
      </c>
      <c r="D3139" t="s">
        <v>1402</v>
      </c>
      <c r="E3139" t="s">
        <v>1403</v>
      </c>
      <c r="F3139">
        <v>1760</v>
      </c>
      <c r="G3139">
        <v>76.41</v>
      </c>
      <c r="H3139">
        <v>23</v>
      </c>
      <c r="I3139">
        <v>0</v>
      </c>
      <c r="J3139" t="s">
        <v>128</v>
      </c>
      <c r="K3139" s="40" t="str">
        <f t="shared" si="49"/>
        <v>GPA</v>
      </c>
    </row>
    <row r="3140" spans="1:11" ht="15" customHeight="1">
      <c r="A3140">
        <v>8</v>
      </c>
      <c r="B3140">
        <v>930</v>
      </c>
      <c r="C3140" t="s">
        <v>19</v>
      </c>
      <c r="D3140" t="s">
        <v>1404</v>
      </c>
      <c r="E3140" t="s">
        <v>1405</v>
      </c>
      <c r="F3140">
        <v>15</v>
      </c>
      <c r="G3140">
        <v>0.25</v>
      </c>
      <c r="H3140">
        <v>60</v>
      </c>
      <c r="I3140">
        <v>0</v>
      </c>
      <c r="J3140" t="s">
        <v>128</v>
      </c>
      <c r="K3140" s="40" t="str">
        <f t="shared" si="49"/>
        <v>GPA</v>
      </c>
    </row>
    <row r="3141" spans="1:11" ht="15" customHeight="1">
      <c r="A3141">
        <v>8</v>
      </c>
      <c r="B3141">
        <v>930</v>
      </c>
      <c r="C3141" t="s">
        <v>20</v>
      </c>
      <c r="D3141" t="s">
        <v>1406</v>
      </c>
      <c r="E3141" t="s">
        <v>1407</v>
      </c>
      <c r="F3141">
        <v>4250</v>
      </c>
      <c r="G3141">
        <v>134.93</v>
      </c>
      <c r="H3141">
        <v>31</v>
      </c>
      <c r="I3141">
        <v>0</v>
      </c>
      <c r="J3141" t="s">
        <v>128</v>
      </c>
      <c r="K3141" s="40" t="str">
        <f t="shared" si="49"/>
        <v>GPA</v>
      </c>
    </row>
    <row r="3142" spans="1:11" ht="15" customHeight="1">
      <c r="A3142">
        <v>8</v>
      </c>
      <c r="B3142">
        <v>930</v>
      </c>
      <c r="C3142" t="s">
        <v>22</v>
      </c>
      <c r="D3142" t="s">
        <v>1408</v>
      </c>
      <c r="E3142" t="s">
        <v>1409</v>
      </c>
      <c r="F3142">
        <v>363</v>
      </c>
      <c r="G3142">
        <v>32.6</v>
      </c>
      <c r="H3142">
        <v>11</v>
      </c>
      <c r="I3142">
        <v>0</v>
      </c>
      <c r="J3142" t="s">
        <v>128</v>
      </c>
      <c r="K3142" s="40" t="str">
        <f t="shared" si="49"/>
        <v>GPA</v>
      </c>
    </row>
    <row r="3143" spans="1:11" ht="15" customHeight="1">
      <c r="A3143">
        <v>8</v>
      </c>
      <c r="B3143">
        <v>930</v>
      </c>
      <c r="C3143" t="s">
        <v>19</v>
      </c>
      <c r="D3143" t="s">
        <v>1408</v>
      </c>
      <c r="E3143" t="s">
        <v>1409</v>
      </c>
      <c r="F3143">
        <v>32</v>
      </c>
      <c r="G3143">
        <v>0.57999999999999996</v>
      </c>
      <c r="H3143">
        <v>55</v>
      </c>
      <c r="I3143">
        <v>0</v>
      </c>
      <c r="J3143" t="s">
        <v>128</v>
      </c>
      <c r="K3143" s="40" t="str">
        <f t="shared" si="49"/>
        <v>GPA</v>
      </c>
    </row>
    <row r="3144" spans="1:11" ht="15" customHeight="1">
      <c r="A3144">
        <v>8</v>
      </c>
      <c r="B3144">
        <v>930</v>
      </c>
      <c r="C3144" t="s">
        <v>20</v>
      </c>
      <c r="D3144" t="s">
        <v>1408</v>
      </c>
      <c r="E3144" t="s">
        <v>1409</v>
      </c>
      <c r="F3144">
        <v>5</v>
      </c>
      <c r="G3144">
        <v>0.5</v>
      </c>
      <c r="H3144">
        <v>10</v>
      </c>
      <c r="I3144">
        <v>0</v>
      </c>
      <c r="J3144" t="s">
        <v>128</v>
      </c>
      <c r="K3144" s="40" t="str">
        <f t="shared" si="49"/>
        <v>GPA</v>
      </c>
    </row>
    <row r="3145" spans="1:11" ht="15" customHeight="1">
      <c r="A3145">
        <v>8</v>
      </c>
      <c r="B3145">
        <v>930</v>
      </c>
      <c r="C3145" t="s">
        <v>22</v>
      </c>
      <c r="D3145" t="s">
        <v>1412</v>
      </c>
      <c r="E3145" t="s">
        <v>1413</v>
      </c>
      <c r="F3145">
        <v>224</v>
      </c>
      <c r="G3145">
        <v>14.85</v>
      </c>
      <c r="H3145">
        <v>15</v>
      </c>
      <c r="I3145">
        <v>0</v>
      </c>
      <c r="J3145" t="s">
        <v>128</v>
      </c>
      <c r="K3145" s="40" t="str">
        <f t="shared" si="49"/>
        <v>GPA</v>
      </c>
    </row>
    <row r="3146" spans="1:11" ht="15" customHeight="1">
      <c r="A3146">
        <v>8</v>
      </c>
      <c r="B3146">
        <v>930</v>
      </c>
      <c r="C3146" t="s">
        <v>19</v>
      </c>
      <c r="D3146" t="s">
        <v>1414</v>
      </c>
      <c r="E3146" t="s">
        <v>1415</v>
      </c>
      <c r="F3146">
        <v>874</v>
      </c>
      <c r="G3146">
        <v>55.69</v>
      </c>
      <c r="H3146">
        <v>16</v>
      </c>
      <c r="I3146">
        <v>0</v>
      </c>
      <c r="J3146" t="s">
        <v>128</v>
      </c>
      <c r="K3146" s="40" t="str">
        <f t="shared" si="49"/>
        <v>GPA</v>
      </c>
    </row>
    <row r="3147" spans="1:11" ht="15" customHeight="1">
      <c r="A3147">
        <v>8</v>
      </c>
      <c r="B3147">
        <v>930</v>
      </c>
      <c r="C3147" t="s">
        <v>21</v>
      </c>
      <c r="D3147" t="s">
        <v>1414</v>
      </c>
      <c r="E3147" t="s">
        <v>1415</v>
      </c>
      <c r="F3147">
        <v>23</v>
      </c>
      <c r="G3147">
        <v>0.9</v>
      </c>
      <c r="H3147">
        <v>26</v>
      </c>
      <c r="I3147">
        <v>0</v>
      </c>
      <c r="J3147" t="s">
        <v>128</v>
      </c>
      <c r="K3147" s="40" t="str">
        <f t="shared" si="49"/>
        <v>GPA</v>
      </c>
    </row>
    <row r="3148" spans="1:11" ht="15" customHeight="1">
      <c r="A3148">
        <v>8</v>
      </c>
      <c r="B3148">
        <v>930</v>
      </c>
      <c r="C3148" t="s">
        <v>22</v>
      </c>
      <c r="D3148" t="s">
        <v>1416</v>
      </c>
      <c r="E3148" t="s">
        <v>1417</v>
      </c>
      <c r="F3148">
        <v>735</v>
      </c>
      <c r="G3148">
        <v>78.56</v>
      </c>
      <c r="H3148">
        <v>9</v>
      </c>
      <c r="I3148">
        <v>0</v>
      </c>
      <c r="J3148" t="s">
        <v>128</v>
      </c>
      <c r="K3148" s="40" t="str">
        <f t="shared" si="49"/>
        <v>GPA</v>
      </c>
    </row>
    <row r="3149" spans="1:11" ht="15" customHeight="1">
      <c r="A3149">
        <v>8</v>
      </c>
      <c r="B3149">
        <v>930</v>
      </c>
      <c r="C3149" t="s">
        <v>19</v>
      </c>
      <c r="D3149" t="s">
        <v>1418</v>
      </c>
      <c r="E3149" t="s">
        <v>1419</v>
      </c>
      <c r="F3149">
        <v>64</v>
      </c>
      <c r="G3149">
        <v>3.25</v>
      </c>
      <c r="H3149">
        <v>20</v>
      </c>
      <c r="I3149">
        <v>0</v>
      </c>
      <c r="J3149" t="s">
        <v>128</v>
      </c>
      <c r="K3149" s="40" t="str">
        <f t="shared" si="49"/>
        <v>GPA</v>
      </c>
    </row>
    <row r="3150" spans="1:11" ht="15" customHeight="1">
      <c r="A3150">
        <v>8</v>
      </c>
      <c r="B3150">
        <v>930</v>
      </c>
      <c r="C3150" t="s">
        <v>20</v>
      </c>
      <c r="D3150" t="s">
        <v>1420</v>
      </c>
      <c r="E3150" t="s">
        <v>1421</v>
      </c>
      <c r="F3150">
        <v>411</v>
      </c>
      <c r="G3150">
        <v>33.64</v>
      </c>
      <c r="H3150">
        <v>12</v>
      </c>
      <c r="I3150">
        <v>0</v>
      </c>
      <c r="J3150" t="s">
        <v>128</v>
      </c>
      <c r="K3150" s="40" t="str">
        <f t="shared" si="49"/>
        <v>GPA</v>
      </c>
    </row>
    <row r="3151" spans="1:11" ht="15" customHeight="1">
      <c r="A3151">
        <v>8</v>
      </c>
      <c r="B3151">
        <v>930</v>
      </c>
      <c r="C3151" t="s">
        <v>22</v>
      </c>
      <c r="D3151" t="s">
        <v>1422</v>
      </c>
      <c r="E3151" t="s">
        <v>1423</v>
      </c>
      <c r="F3151">
        <v>3036</v>
      </c>
      <c r="G3151">
        <v>16.41</v>
      </c>
      <c r="H3151">
        <v>185</v>
      </c>
      <c r="I3151">
        <v>0</v>
      </c>
      <c r="J3151" t="s">
        <v>128</v>
      </c>
      <c r="K3151" s="40" t="str">
        <f t="shared" si="49"/>
        <v>GPA</v>
      </c>
    </row>
    <row r="3152" spans="1:11" ht="15" customHeight="1">
      <c r="A3152">
        <v>8</v>
      </c>
      <c r="B3152">
        <v>930</v>
      </c>
      <c r="C3152" t="s">
        <v>1994</v>
      </c>
      <c r="D3152" t="s">
        <v>4361</v>
      </c>
      <c r="E3152" t="s">
        <v>4362</v>
      </c>
      <c r="F3152">
        <v>116</v>
      </c>
      <c r="G3152">
        <v>0.74</v>
      </c>
      <c r="H3152">
        <v>157</v>
      </c>
      <c r="I3152">
        <v>0</v>
      </c>
      <c r="J3152" t="s">
        <v>128</v>
      </c>
      <c r="K3152" s="40" t="str">
        <f t="shared" si="49"/>
        <v>GPA</v>
      </c>
    </row>
    <row r="3153" spans="1:11" ht="15" customHeight="1">
      <c r="A3153">
        <v>8</v>
      </c>
      <c r="B3153">
        <v>930</v>
      </c>
      <c r="C3153" t="s">
        <v>20</v>
      </c>
      <c r="D3153" t="s">
        <v>1424</v>
      </c>
      <c r="E3153" t="s">
        <v>1425</v>
      </c>
      <c r="F3153">
        <v>2786</v>
      </c>
      <c r="G3153">
        <v>87.54</v>
      </c>
      <c r="H3153">
        <v>32</v>
      </c>
      <c r="I3153">
        <v>0</v>
      </c>
      <c r="J3153" t="s">
        <v>128</v>
      </c>
      <c r="K3153" s="40" t="str">
        <f t="shared" si="49"/>
        <v>GPA</v>
      </c>
    </row>
    <row r="3154" spans="1:11" ht="15" customHeight="1">
      <c r="A3154">
        <v>8</v>
      </c>
      <c r="B3154">
        <v>930</v>
      </c>
      <c r="C3154" t="s">
        <v>19</v>
      </c>
      <c r="D3154" t="s">
        <v>1752</v>
      </c>
      <c r="E3154" t="s">
        <v>1753</v>
      </c>
      <c r="F3154">
        <v>63</v>
      </c>
      <c r="G3154">
        <v>2.61</v>
      </c>
      <c r="H3154">
        <v>24</v>
      </c>
      <c r="I3154">
        <v>0</v>
      </c>
      <c r="J3154" t="s">
        <v>128</v>
      </c>
      <c r="K3154" s="40" t="str">
        <f t="shared" si="49"/>
        <v>GPA</v>
      </c>
    </row>
    <row r="3155" spans="1:11" ht="15" customHeight="1">
      <c r="A3155">
        <v>8</v>
      </c>
      <c r="B3155">
        <v>930</v>
      </c>
      <c r="C3155" t="s">
        <v>22</v>
      </c>
      <c r="D3155" t="s">
        <v>1754</v>
      </c>
      <c r="E3155" t="s">
        <v>1755</v>
      </c>
      <c r="F3155">
        <v>87</v>
      </c>
      <c r="G3155">
        <v>5.59</v>
      </c>
      <c r="H3155">
        <v>16</v>
      </c>
      <c r="I3155">
        <v>0</v>
      </c>
      <c r="J3155" t="s">
        <v>128</v>
      </c>
      <c r="K3155" s="40" t="str">
        <f t="shared" si="49"/>
        <v>GPA</v>
      </c>
    </row>
    <row r="3156" spans="1:11" ht="15" customHeight="1">
      <c r="A3156">
        <v>8</v>
      </c>
      <c r="B3156">
        <v>930</v>
      </c>
      <c r="C3156" t="s">
        <v>20</v>
      </c>
      <c r="D3156" t="s">
        <v>1428</v>
      </c>
      <c r="E3156" t="s">
        <v>1429</v>
      </c>
      <c r="F3156">
        <v>2887</v>
      </c>
      <c r="G3156">
        <v>141.74</v>
      </c>
      <c r="H3156">
        <v>20</v>
      </c>
      <c r="I3156">
        <v>0</v>
      </c>
      <c r="J3156" t="s">
        <v>128</v>
      </c>
      <c r="K3156" s="40" t="str">
        <f t="shared" si="49"/>
        <v>GPA</v>
      </c>
    </row>
    <row r="3157" spans="1:11" ht="15" customHeight="1">
      <c r="A3157">
        <v>8</v>
      </c>
      <c r="B3157">
        <v>930</v>
      </c>
      <c r="C3157" t="s">
        <v>19</v>
      </c>
      <c r="D3157" t="s">
        <v>1432</v>
      </c>
      <c r="E3157" t="s">
        <v>1433</v>
      </c>
      <c r="F3157">
        <v>79</v>
      </c>
      <c r="G3157">
        <v>1.1299999999999999</v>
      </c>
      <c r="H3157">
        <v>70</v>
      </c>
      <c r="I3157">
        <v>0</v>
      </c>
      <c r="J3157" t="s">
        <v>128</v>
      </c>
      <c r="K3157" s="40" t="str">
        <f t="shared" si="49"/>
        <v>GPA</v>
      </c>
    </row>
    <row r="3158" spans="1:11" ht="15" customHeight="1">
      <c r="A3158">
        <v>8</v>
      </c>
      <c r="B3158">
        <v>930</v>
      </c>
      <c r="C3158" t="s">
        <v>21</v>
      </c>
      <c r="D3158" t="s">
        <v>1432</v>
      </c>
      <c r="E3158" t="s">
        <v>1433</v>
      </c>
      <c r="F3158">
        <v>696</v>
      </c>
      <c r="G3158">
        <v>31.79</v>
      </c>
      <c r="H3158">
        <v>22</v>
      </c>
      <c r="I3158">
        <v>0</v>
      </c>
      <c r="J3158" t="s">
        <v>128</v>
      </c>
      <c r="K3158" s="40" t="str">
        <f t="shared" si="49"/>
        <v>GPA</v>
      </c>
    </row>
    <row r="3159" spans="1:11" ht="15" customHeight="1">
      <c r="A3159">
        <v>8</v>
      </c>
      <c r="B3159">
        <v>930</v>
      </c>
      <c r="C3159" t="s">
        <v>19</v>
      </c>
      <c r="D3159" t="s">
        <v>1434</v>
      </c>
      <c r="E3159" t="s">
        <v>1435</v>
      </c>
      <c r="F3159">
        <v>185</v>
      </c>
      <c r="G3159">
        <v>14.44</v>
      </c>
      <c r="H3159">
        <v>13</v>
      </c>
      <c r="I3159">
        <v>0</v>
      </c>
      <c r="J3159" t="s">
        <v>128</v>
      </c>
      <c r="K3159" s="40" t="str">
        <f t="shared" si="49"/>
        <v>GPA</v>
      </c>
    </row>
    <row r="3160" spans="1:11" ht="15" customHeight="1">
      <c r="A3160">
        <v>8</v>
      </c>
      <c r="B3160">
        <v>930</v>
      </c>
      <c r="C3160" t="s">
        <v>21</v>
      </c>
      <c r="D3160" t="s">
        <v>1434</v>
      </c>
      <c r="E3160" t="s">
        <v>1435</v>
      </c>
      <c r="F3160">
        <v>62</v>
      </c>
      <c r="G3160">
        <v>3.74</v>
      </c>
      <c r="H3160">
        <v>17</v>
      </c>
      <c r="I3160">
        <v>0</v>
      </c>
      <c r="J3160" t="s">
        <v>128</v>
      </c>
      <c r="K3160" s="40" t="str">
        <f t="shared" si="49"/>
        <v>GPA</v>
      </c>
    </row>
    <row r="3161" spans="1:11" ht="15" customHeight="1">
      <c r="A3161">
        <v>8</v>
      </c>
      <c r="B3161">
        <v>930</v>
      </c>
      <c r="C3161" t="s">
        <v>19</v>
      </c>
      <c r="D3161" t="s">
        <v>1436</v>
      </c>
      <c r="E3161" t="s">
        <v>1437</v>
      </c>
      <c r="F3161">
        <v>46</v>
      </c>
      <c r="G3161">
        <v>1.53</v>
      </c>
      <c r="H3161">
        <v>30</v>
      </c>
      <c r="I3161">
        <v>0</v>
      </c>
      <c r="J3161" t="s">
        <v>128</v>
      </c>
      <c r="K3161" s="40" t="str">
        <f t="shared" si="49"/>
        <v>GPA</v>
      </c>
    </row>
    <row r="3162" spans="1:11" ht="15" customHeight="1">
      <c r="A3162">
        <v>8</v>
      </c>
      <c r="B3162">
        <v>930</v>
      </c>
      <c r="C3162" t="s">
        <v>22</v>
      </c>
      <c r="D3162" t="s">
        <v>1438</v>
      </c>
      <c r="E3162" t="s">
        <v>1439</v>
      </c>
      <c r="F3162">
        <v>1535</v>
      </c>
      <c r="G3162">
        <v>53.84</v>
      </c>
      <c r="H3162">
        <v>29</v>
      </c>
      <c r="I3162">
        <v>0</v>
      </c>
      <c r="J3162" t="s">
        <v>128</v>
      </c>
      <c r="K3162" s="40" t="str">
        <f t="shared" si="49"/>
        <v>GPA</v>
      </c>
    </row>
    <row r="3163" spans="1:11" ht="15" customHeight="1">
      <c r="A3163">
        <v>8</v>
      </c>
      <c r="B3163">
        <v>930</v>
      </c>
      <c r="C3163" t="s">
        <v>20</v>
      </c>
      <c r="D3163" t="s">
        <v>1438</v>
      </c>
      <c r="E3163" t="s">
        <v>1439</v>
      </c>
      <c r="F3163">
        <v>43</v>
      </c>
      <c r="G3163">
        <v>0.35</v>
      </c>
      <c r="H3163">
        <v>123</v>
      </c>
      <c r="I3163">
        <v>0</v>
      </c>
      <c r="J3163" t="s">
        <v>128</v>
      </c>
      <c r="K3163" s="40" t="str">
        <f t="shared" si="49"/>
        <v>GPA</v>
      </c>
    </row>
    <row r="3164" spans="1:11" ht="15" customHeight="1">
      <c r="A3164">
        <v>8</v>
      </c>
      <c r="B3164">
        <v>930</v>
      </c>
      <c r="C3164" t="s">
        <v>21</v>
      </c>
      <c r="D3164" t="s">
        <v>1440</v>
      </c>
      <c r="E3164" t="s">
        <v>1441</v>
      </c>
      <c r="F3164">
        <v>173</v>
      </c>
      <c r="G3164">
        <v>2.64</v>
      </c>
      <c r="H3164">
        <v>66</v>
      </c>
      <c r="I3164">
        <v>0</v>
      </c>
      <c r="J3164" t="s">
        <v>128</v>
      </c>
      <c r="K3164" s="40" t="str">
        <f t="shared" si="49"/>
        <v>GPA</v>
      </c>
    </row>
    <row r="3165" spans="1:11" ht="15" customHeight="1">
      <c r="A3165">
        <v>8</v>
      </c>
      <c r="B3165">
        <v>930</v>
      </c>
      <c r="C3165" t="s">
        <v>21</v>
      </c>
      <c r="D3165" t="s">
        <v>1756</v>
      </c>
      <c r="E3165" t="s">
        <v>1757</v>
      </c>
      <c r="F3165">
        <v>4</v>
      </c>
      <c r="G3165">
        <v>6.07</v>
      </c>
      <c r="H3165">
        <v>1</v>
      </c>
      <c r="I3165">
        <v>0</v>
      </c>
      <c r="J3165" t="s">
        <v>128</v>
      </c>
      <c r="K3165" s="40" t="str">
        <f t="shared" si="49"/>
        <v>GPA</v>
      </c>
    </row>
    <row r="3166" spans="1:11" ht="15" customHeight="1">
      <c r="A3166">
        <v>8</v>
      </c>
      <c r="B3166">
        <v>930</v>
      </c>
      <c r="C3166" t="s">
        <v>22</v>
      </c>
      <c r="D3166" t="s">
        <v>1444</v>
      </c>
      <c r="E3166" t="s">
        <v>1445</v>
      </c>
      <c r="F3166">
        <v>1350</v>
      </c>
      <c r="G3166">
        <v>49.74</v>
      </c>
      <c r="H3166">
        <v>27</v>
      </c>
      <c r="I3166">
        <v>0</v>
      </c>
      <c r="J3166" t="s">
        <v>128</v>
      </c>
      <c r="K3166" s="40" t="str">
        <f t="shared" si="49"/>
        <v>GPA</v>
      </c>
    </row>
    <row r="3167" spans="1:11" ht="15" customHeight="1">
      <c r="A3167">
        <v>8</v>
      </c>
      <c r="B3167">
        <v>930</v>
      </c>
      <c r="C3167" t="s">
        <v>22</v>
      </c>
      <c r="D3167" t="s">
        <v>1448</v>
      </c>
      <c r="E3167" t="s">
        <v>1449</v>
      </c>
      <c r="F3167">
        <v>626</v>
      </c>
      <c r="G3167">
        <v>48.62</v>
      </c>
      <c r="H3167">
        <v>13</v>
      </c>
      <c r="I3167">
        <v>0</v>
      </c>
      <c r="J3167" t="s">
        <v>128</v>
      </c>
      <c r="K3167" s="40" t="str">
        <f t="shared" si="49"/>
        <v>GPA</v>
      </c>
    </row>
    <row r="3168" spans="1:11" ht="15" customHeight="1">
      <c r="A3168">
        <v>8</v>
      </c>
      <c r="B3168">
        <v>930</v>
      </c>
      <c r="C3168" t="s">
        <v>19</v>
      </c>
      <c r="D3168" t="s">
        <v>1450</v>
      </c>
      <c r="E3168" t="s">
        <v>1451</v>
      </c>
      <c r="F3168">
        <v>763</v>
      </c>
      <c r="G3168">
        <v>25.84</v>
      </c>
      <c r="H3168">
        <v>30</v>
      </c>
      <c r="I3168">
        <v>0</v>
      </c>
      <c r="J3168" t="s">
        <v>128</v>
      </c>
      <c r="K3168" s="40" t="str">
        <f t="shared" si="49"/>
        <v>GPA</v>
      </c>
    </row>
    <row r="3169" spans="1:11" ht="15" customHeight="1">
      <c r="A3169">
        <v>8</v>
      </c>
      <c r="B3169">
        <v>930</v>
      </c>
      <c r="C3169" t="s">
        <v>20</v>
      </c>
      <c r="D3169" t="s">
        <v>1450</v>
      </c>
      <c r="E3169" t="s">
        <v>1451</v>
      </c>
      <c r="F3169">
        <v>8</v>
      </c>
      <c r="G3169">
        <v>0.57999999999999996</v>
      </c>
      <c r="H3169">
        <v>14</v>
      </c>
      <c r="I3169">
        <v>0</v>
      </c>
      <c r="J3169" t="s">
        <v>128</v>
      </c>
      <c r="K3169" s="40" t="str">
        <f t="shared" si="49"/>
        <v>GPA</v>
      </c>
    </row>
    <row r="3170" spans="1:11" ht="15" customHeight="1">
      <c r="A3170">
        <v>8</v>
      </c>
      <c r="B3170">
        <v>930</v>
      </c>
      <c r="C3170" t="s">
        <v>22</v>
      </c>
      <c r="D3170" t="s">
        <v>1452</v>
      </c>
      <c r="E3170" t="s">
        <v>1453</v>
      </c>
      <c r="F3170">
        <v>680</v>
      </c>
      <c r="G3170">
        <v>53.01</v>
      </c>
      <c r="H3170">
        <v>13</v>
      </c>
      <c r="I3170">
        <v>0</v>
      </c>
      <c r="J3170" t="s">
        <v>128</v>
      </c>
      <c r="K3170" s="40" t="str">
        <f t="shared" si="49"/>
        <v>GPA</v>
      </c>
    </row>
    <row r="3171" spans="1:11" ht="15" customHeight="1">
      <c r="A3171">
        <v>8</v>
      </c>
      <c r="B3171">
        <v>930</v>
      </c>
      <c r="C3171" t="s">
        <v>22</v>
      </c>
      <c r="D3171" t="s">
        <v>1454</v>
      </c>
      <c r="E3171" t="s">
        <v>1455</v>
      </c>
      <c r="F3171">
        <v>1326</v>
      </c>
      <c r="G3171">
        <v>25.37</v>
      </c>
      <c r="H3171">
        <v>52</v>
      </c>
      <c r="I3171">
        <v>0</v>
      </c>
      <c r="J3171" t="s">
        <v>128</v>
      </c>
      <c r="K3171" s="40" t="str">
        <f t="shared" si="49"/>
        <v>GPA</v>
      </c>
    </row>
    <row r="3172" spans="1:11" ht="15" customHeight="1">
      <c r="A3172">
        <v>8</v>
      </c>
      <c r="B3172">
        <v>930</v>
      </c>
      <c r="C3172" t="s">
        <v>21</v>
      </c>
      <c r="D3172" t="s">
        <v>1456</v>
      </c>
      <c r="E3172" t="s">
        <v>1457</v>
      </c>
      <c r="F3172">
        <v>3</v>
      </c>
      <c r="G3172">
        <v>3.93</v>
      </c>
      <c r="H3172">
        <v>1</v>
      </c>
      <c r="I3172">
        <v>0</v>
      </c>
      <c r="J3172" t="s">
        <v>128</v>
      </c>
      <c r="K3172" s="40" t="str">
        <f t="shared" si="49"/>
        <v>GPA</v>
      </c>
    </row>
    <row r="3173" spans="1:11" ht="15" customHeight="1">
      <c r="A3173">
        <v>8</v>
      </c>
      <c r="B3173">
        <v>930</v>
      </c>
      <c r="C3173" t="s">
        <v>20</v>
      </c>
      <c r="D3173" t="s">
        <v>1456</v>
      </c>
      <c r="E3173" t="s">
        <v>1457</v>
      </c>
      <c r="F3173">
        <v>3</v>
      </c>
      <c r="G3173">
        <v>13.11</v>
      </c>
      <c r="H3173">
        <v>0</v>
      </c>
      <c r="I3173">
        <v>0</v>
      </c>
      <c r="J3173" t="s">
        <v>128</v>
      </c>
      <c r="K3173" s="40" t="str">
        <f t="shared" si="49"/>
        <v>GPA</v>
      </c>
    </row>
    <row r="3174" spans="1:11" ht="15" customHeight="1">
      <c r="A3174">
        <v>8</v>
      </c>
      <c r="B3174">
        <v>930</v>
      </c>
      <c r="C3174" t="s">
        <v>19</v>
      </c>
      <c r="D3174" t="s">
        <v>1458</v>
      </c>
      <c r="E3174" t="s">
        <v>1459</v>
      </c>
      <c r="F3174">
        <v>18</v>
      </c>
      <c r="G3174">
        <v>1.51</v>
      </c>
      <c r="H3174">
        <v>12</v>
      </c>
      <c r="I3174">
        <v>0</v>
      </c>
      <c r="J3174" t="s">
        <v>128</v>
      </c>
      <c r="K3174" s="40" t="str">
        <f t="shared" si="49"/>
        <v>GPA</v>
      </c>
    </row>
    <row r="3175" spans="1:11" ht="15" customHeight="1">
      <c r="A3175">
        <v>8</v>
      </c>
      <c r="B3175">
        <v>930</v>
      </c>
      <c r="C3175" t="s">
        <v>20</v>
      </c>
      <c r="D3175" t="s">
        <v>1458</v>
      </c>
      <c r="E3175" t="s">
        <v>1459</v>
      </c>
      <c r="F3175">
        <v>4719</v>
      </c>
      <c r="G3175">
        <v>136.22</v>
      </c>
      <c r="H3175">
        <v>35</v>
      </c>
      <c r="I3175">
        <v>0</v>
      </c>
      <c r="J3175" t="s">
        <v>128</v>
      </c>
      <c r="K3175" s="40" t="str">
        <f t="shared" si="49"/>
        <v>GPA</v>
      </c>
    </row>
    <row r="3176" spans="1:11" ht="15" customHeight="1">
      <c r="A3176">
        <v>8</v>
      </c>
      <c r="B3176">
        <v>930</v>
      </c>
      <c r="C3176" t="s">
        <v>19</v>
      </c>
      <c r="D3176" t="s">
        <v>1462</v>
      </c>
      <c r="E3176" t="s">
        <v>1463</v>
      </c>
      <c r="F3176">
        <v>105</v>
      </c>
      <c r="G3176">
        <v>11.14</v>
      </c>
      <c r="H3176">
        <v>9</v>
      </c>
      <c r="I3176">
        <v>0</v>
      </c>
      <c r="J3176" t="s">
        <v>128</v>
      </c>
      <c r="K3176" s="40" t="str">
        <f t="shared" si="49"/>
        <v>GPA</v>
      </c>
    </row>
    <row r="3177" spans="1:11" ht="15" customHeight="1">
      <c r="A3177">
        <v>8</v>
      </c>
      <c r="B3177">
        <v>930</v>
      </c>
      <c r="C3177" t="s">
        <v>22</v>
      </c>
      <c r="D3177" t="s">
        <v>1464</v>
      </c>
      <c r="E3177" t="s">
        <v>1465</v>
      </c>
      <c r="F3177">
        <v>1134</v>
      </c>
      <c r="G3177">
        <v>37.58</v>
      </c>
      <c r="H3177">
        <v>30</v>
      </c>
      <c r="I3177">
        <v>0</v>
      </c>
      <c r="J3177" t="s">
        <v>128</v>
      </c>
      <c r="K3177" s="40" t="str">
        <f t="shared" si="49"/>
        <v>GPA</v>
      </c>
    </row>
    <row r="3178" spans="1:11" ht="15" customHeight="1">
      <c r="A3178">
        <v>8</v>
      </c>
      <c r="B3178">
        <v>930</v>
      </c>
      <c r="C3178" t="s">
        <v>1994</v>
      </c>
      <c r="D3178" t="s">
        <v>1464</v>
      </c>
      <c r="E3178" t="s">
        <v>1465</v>
      </c>
      <c r="F3178">
        <v>316</v>
      </c>
      <c r="G3178">
        <v>3.44</v>
      </c>
      <c r="H3178">
        <v>92</v>
      </c>
      <c r="I3178">
        <v>0</v>
      </c>
      <c r="J3178" t="s">
        <v>128</v>
      </c>
      <c r="K3178" s="40" t="str">
        <f t="shared" si="49"/>
        <v>GPA</v>
      </c>
    </row>
    <row r="3179" spans="1:11" ht="15" customHeight="1">
      <c r="A3179">
        <v>8</v>
      </c>
      <c r="B3179">
        <v>930</v>
      </c>
      <c r="C3179" t="s">
        <v>19</v>
      </c>
      <c r="D3179" t="s">
        <v>1466</v>
      </c>
      <c r="E3179" t="s">
        <v>1467</v>
      </c>
      <c r="F3179">
        <v>489</v>
      </c>
      <c r="G3179">
        <v>24.84</v>
      </c>
      <c r="H3179">
        <v>20</v>
      </c>
      <c r="I3179">
        <v>0</v>
      </c>
      <c r="J3179" t="s">
        <v>128</v>
      </c>
      <c r="K3179" s="40" t="str">
        <f t="shared" si="49"/>
        <v>GPA</v>
      </c>
    </row>
    <row r="3180" spans="1:11" ht="15" customHeight="1">
      <c r="A3180">
        <v>8</v>
      </c>
      <c r="B3180">
        <v>930</v>
      </c>
      <c r="C3180" t="s">
        <v>22</v>
      </c>
      <c r="D3180" t="s">
        <v>1470</v>
      </c>
      <c r="E3180" t="s">
        <v>1471</v>
      </c>
      <c r="F3180">
        <v>1460</v>
      </c>
      <c r="G3180">
        <v>28.29</v>
      </c>
      <c r="H3180">
        <v>52</v>
      </c>
      <c r="I3180">
        <v>0</v>
      </c>
      <c r="J3180" t="s">
        <v>128</v>
      </c>
      <c r="K3180" s="40" t="str">
        <f t="shared" si="49"/>
        <v>GPA</v>
      </c>
    </row>
    <row r="3181" spans="1:11" ht="15" customHeight="1">
      <c r="A3181">
        <v>8</v>
      </c>
      <c r="B3181">
        <v>930</v>
      </c>
      <c r="C3181" t="s">
        <v>19</v>
      </c>
      <c r="D3181" t="s">
        <v>1470</v>
      </c>
      <c r="E3181" t="s">
        <v>1471</v>
      </c>
      <c r="F3181">
        <v>27</v>
      </c>
      <c r="G3181">
        <v>0.88</v>
      </c>
      <c r="H3181">
        <v>31</v>
      </c>
      <c r="I3181">
        <v>0</v>
      </c>
      <c r="J3181" t="s">
        <v>128</v>
      </c>
      <c r="K3181" s="40" t="str">
        <f t="shared" si="49"/>
        <v>GPA</v>
      </c>
    </row>
    <row r="3182" spans="1:11" ht="15" customHeight="1">
      <c r="A3182">
        <v>8</v>
      </c>
      <c r="B3182">
        <v>930</v>
      </c>
      <c r="C3182" t="s">
        <v>19</v>
      </c>
      <c r="D3182" t="s">
        <v>1472</v>
      </c>
      <c r="E3182" t="s">
        <v>1473</v>
      </c>
      <c r="F3182">
        <v>634</v>
      </c>
      <c r="G3182">
        <v>45</v>
      </c>
      <c r="H3182">
        <v>14</v>
      </c>
      <c r="I3182">
        <v>0</v>
      </c>
      <c r="J3182" t="s">
        <v>128</v>
      </c>
      <c r="K3182" s="40" t="str">
        <f t="shared" si="49"/>
        <v>GPA</v>
      </c>
    </row>
    <row r="3183" spans="1:11" ht="15" customHeight="1">
      <c r="A3183">
        <v>8</v>
      </c>
      <c r="B3183">
        <v>930</v>
      </c>
      <c r="C3183" t="s">
        <v>19</v>
      </c>
      <c r="D3183" t="s">
        <v>1474</v>
      </c>
      <c r="E3183" t="s">
        <v>1475</v>
      </c>
      <c r="F3183">
        <v>151</v>
      </c>
      <c r="G3183">
        <v>12.16</v>
      </c>
      <c r="H3183">
        <v>12</v>
      </c>
      <c r="I3183">
        <v>0</v>
      </c>
      <c r="J3183" t="s">
        <v>128</v>
      </c>
      <c r="K3183" s="40" t="str">
        <f t="shared" si="49"/>
        <v>GPA</v>
      </c>
    </row>
    <row r="3184" spans="1:11" ht="15" customHeight="1">
      <c r="A3184">
        <v>8</v>
      </c>
      <c r="B3184">
        <v>930</v>
      </c>
      <c r="C3184" t="s">
        <v>20</v>
      </c>
      <c r="D3184" t="s">
        <v>1476</v>
      </c>
      <c r="E3184" t="s">
        <v>1477</v>
      </c>
      <c r="F3184">
        <v>6372</v>
      </c>
      <c r="G3184">
        <v>78.48</v>
      </c>
      <c r="H3184">
        <v>81</v>
      </c>
      <c r="I3184">
        <v>0</v>
      </c>
      <c r="J3184" t="s">
        <v>128</v>
      </c>
      <c r="K3184" s="40" t="str">
        <f t="shared" si="49"/>
        <v>GPA</v>
      </c>
    </row>
    <row r="3185" spans="1:11" ht="15" customHeight="1">
      <c r="A3185">
        <v>8</v>
      </c>
      <c r="B3185">
        <v>930</v>
      </c>
      <c r="C3185" t="s">
        <v>19</v>
      </c>
      <c r="D3185" t="s">
        <v>1478</v>
      </c>
      <c r="E3185" t="s">
        <v>1479</v>
      </c>
      <c r="F3185">
        <v>1005</v>
      </c>
      <c r="G3185">
        <v>31.22</v>
      </c>
      <c r="H3185">
        <v>32</v>
      </c>
      <c r="I3185">
        <v>0</v>
      </c>
      <c r="J3185" t="s">
        <v>128</v>
      </c>
      <c r="K3185" s="40" t="str">
        <f t="shared" si="49"/>
        <v>GPA</v>
      </c>
    </row>
    <row r="3186" spans="1:11" ht="15" customHeight="1">
      <c r="A3186">
        <v>8</v>
      </c>
      <c r="B3186">
        <v>930</v>
      </c>
      <c r="C3186" t="s">
        <v>20</v>
      </c>
      <c r="D3186" t="s">
        <v>1478</v>
      </c>
      <c r="E3186" t="s">
        <v>1479</v>
      </c>
      <c r="F3186">
        <v>54</v>
      </c>
      <c r="G3186">
        <v>3.19</v>
      </c>
      <c r="H3186">
        <v>17</v>
      </c>
      <c r="I3186">
        <v>0</v>
      </c>
      <c r="J3186" t="s">
        <v>128</v>
      </c>
      <c r="K3186" s="40" t="str">
        <f t="shared" si="49"/>
        <v>GPA</v>
      </c>
    </row>
    <row r="3187" spans="1:11" ht="15" customHeight="1">
      <c r="A3187">
        <v>8</v>
      </c>
      <c r="B3187">
        <v>930</v>
      </c>
      <c r="C3187" t="s">
        <v>21</v>
      </c>
      <c r="D3187" t="s">
        <v>1758</v>
      </c>
      <c r="E3187" t="s">
        <v>1759</v>
      </c>
      <c r="F3187">
        <v>3</v>
      </c>
      <c r="G3187">
        <v>0.05</v>
      </c>
      <c r="H3187">
        <v>60</v>
      </c>
      <c r="I3187">
        <v>0</v>
      </c>
      <c r="J3187" t="s">
        <v>128</v>
      </c>
      <c r="K3187" s="40" t="str">
        <f t="shared" si="49"/>
        <v>GPA</v>
      </c>
    </row>
    <row r="3188" spans="1:11" ht="15" customHeight="1">
      <c r="A3188">
        <v>8</v>
      </c>
      <c r="B3188">
        <v>930</v>
      </c>
      <c r="C3188" t="s">
        <v>21</v>
      </c>
      <c r="D3188" t="s">
        <v>1480</v>
      </c>
      <c r="E3188" t="s">
        <v>1481</v>
      </c>
      <c r="F3188">
        <v>1326</v>
      </c>
      <c r="G3188">
        <v>58.93</v>
      </c>
      <c r="H3188">
        <v>23</v>
      </c>
      <c r="I3188">
        <v>0</v>
      </c>
      <c r="J3188" t="s">
        <v>128</v>
      </c>
      <c r="K3188" s="40" t="str">
        <f t="shared" si="49"/>
        <v>GPA</v>
      </c>
    </row>
    <row r="3189" spans="1:11" ht="15" customHeight="1">
      <c r="A3189">
        <v>8</v>
      </c>
      <c r="B3189">
        <v>930</v>
      </c>
      <c r="C3189" t="s">
        <v>20</v>
      </c>
      <c r="D3189" t="s">
        <v>1760</v>
      </c>
      <c r="E3189" t="s">
        <v>1761</v>
      </c>
      <c r="F3189">
        <v>197</v>
      </c>
      <c r="G3189">
        <v>5.04</v>
      </c>
      <c r="H3189">
        <v>39</v>
      </c>
      <c r="I3189">
        <v>0</v>
      </c>
      <c r="J3189" t="s">
        <v>128</v>
      </c>
      <c r="K3189" s="40" t="str">
        <f t="shared" si="49"/>
        <v>GPA</v>
      </c>
    </row>
    <row r="3190" spans="1:11" ht="15" customHeight="1">
      <c r="A3190">
        <v>8</v>
      </c>
      <c r="B3190">
        <v>930</v>
      </c>
      <c r="C3190" t="s">
        <v>1994</v>
      </c>
      <c r="D3190" t="s">
        <v>1760</v>
      </c>
      <c r="E3190" t="s">
        <v>1761</v>
      </c>
      <c r="F3190">
        <v>1</v>
      </c>
      <c r="G3190">
        <v>0</v>
      </c>
      <c r="H3190">
        <v>0</v>
      </c>
      <c r="I3190">
        <v>0</v>
      </c>
      <c r="J3190" t="s">
        <v>128</v>
      </c>
      <c r="K3190" s="40" t="str">
        <f t="shared" si="49"/>
        <v>GPA</v>
      </c>
    </row>
    <row r="3191" spans="1:11" ht="15" customHeight="1">
      <c r="A3191">
        <v>8</v>
      </c>
      <c r="B3191">
        <v>930</v>
      </c>
      <c r="C3191" t="s">
        <v>22</v>
      </c>
      <c r="D3191" t="s">
        <v>1482</v>
      </c>
      <c r="E3191" t="s">
        <v>1483</v>
      </c>
      <c r="F3191">
        <v>1268</v>
      </c>
      <c r="G3191">
        <v>70.849999999999994</v>
      </c>
      <c r="H3191">
        <v>18</v>
      </c>
      <c r="I3191">
        <v>0</v>
      </c>
      <c r="J3191" t="s">
        <v>128</v>
      </c>
      <c r="K3191" s="40" t="str">
        <f t="shared" si="49"/>
        <v>GPA</v>
      </c>
    </row>
    <row r="3192" spans="1:11" ht="15" customHeight="1">
      <c r="A3192">
        <v>8</v>
      </c>
      <c r="B3192">
        <v>930</v>
      </c>
      <c r="C3192" t="s">
        <v>19</v>
      </c>
      <c r="D3192" t="s">
        <v>1762</v>
      </c>
      <c r="E3192" t="s">
        <v>1763</v>
      </c>
      <c r="F3192">
        <v>52</v>
      </c>
      <c r="G3192">
        <v>1.58</v>
      </c>
      <c r="H3192">
        <v>33</v>
      </c>
      <c r="I3192">
        <v>0</v>
      </c>
      <c r="J3192" t="s">
        <v>128</v>
      </c>
      <c r="K3192" s="40" t="str">
        <f t="shared" si="49"/>
        <v>GPA</v>
      </c>
    </row>
    <row r="3193" spans="1:11" ht="15" customHeight="1">
      <c r="A3193">
        <v>8</v>
      </c>
      <c r="B3193">
        <v>930</v>
      </c>
      <c r="C3193" t="s">
        <v>21</v>
      </c>
      <c r="D3193" t="s">
        <v>1764</v>
      </c>
      <c r="E3193" t="s">
        <v>1765</v>
      </c>
      <c r="F3193">
        <v>8</v>
      </c>
      <c r="G3193">
        <v>0.38</v>
      </c>
      <c r="H3193">
        <v>21</v>
      </c>
      <c r="I3193">
        <v>0</v>
      </c>
      <c r="J3193" t="s">
        <v>128</v>
      </c>
      <c r="K3193" s="40" t="str">
        <f t="shared" si="49"/>
        <v>GPA</v>
      </c>
    </row>
    <row r="3194" spans="1:11" ht="15" customHeight="1">
      <c r="A3194">
        <v>8</v>
      </c>
      <c r="B3194">
        <v>930</v>
      </c>
      <c r="C3194" t="s">
        <v>1994</v>
      </c>
      <c r="D3194" t="s">
        <v>1764</v>
      </c>
      <c r="E3194" t="s">
        <v>1765</v>
      </c>
      <c r="F3194">
        <v>63</v>
      </c>
      <c r="G3194">
        <v>0.54</v>
      </c>
      <c r="H3194">
        <v>117</v>
      </c>
      <c r="I3194">
        <v>0</v>
      </c>
      <c r="J3194" t="s">
        <v>128</v>
      </c>
      <c r="K3194" s="40" t="str">
        <f t="shared" si="49"/>
        <v>GPA</v>
      </c>
    </row>
    <row r="3195" spans="1:11" ht="15" customHeight="1">
      <c r="A3195">
        <v>8</v>
      </c>
      <c r="B3195">
        <v>930</v>
      </c>
      <c r="C3195" t="s">
        <v>19</v>
      </c>
      <c r="D3195" t="s">
        <v>1486</v>
      </c>
      <c r="E3195" t="s">
        <v>1487</v>
      </c>
      <c r="F3195">
        <v>57</v>
      </c>
      <c r="G3195">
        <v>5.51</v>
      </c>
      <c r="H3195">
        <v>10</v>
      </c>
      <c r="I3195">
        <v>0</v>
      </c>
      <c r="J3195" t="s">
        <v>128</v>
      </c>
      <c r="K3195" s="40" t="str">
        <f t="shared" si="49"/>
        <v>GPA</v>
      </c>
    </row>
    <row r="3196" spans="1:11" ht="15" customHeight="1">
      <c r="A3196">
        <v>8</v>
      </c>
      <c r="B3196">
        <v>930</v>
      </c>
      <c r="C3196" t="s">
        <v>19</v>
      </c>
      <c r="D3196" t="s">
        <v>1766</v>
      </c>
      <c r="E3196" t="s">
        <v>1767</v>
      </c>
      <c r="F3196">
        <v>121</v>
      </c>
      <c r="G3196">
        <v>12.34</v>
      </c>
      <c r="H3196">
        <v>10</v>
      </c>
      <c r="I3196">
        <v>0</v>
      </c>
      <c r="J3196" t="s">
        <v>128</v>
      </c>
      <c r="K3196" s="40" t="str">
        <f t="shared" si="49"/>
        <v>GPA</v>
      </c>
    </row>
    <row r="3197" spans="1:11" ht="15" customHeight="1">
      <c r="A3197">
        <v>8</v>
      </c>
      <c r="B3197">
        <v>930</v>
      </c>
      <c r="C3197" t="s">
        <v>19</v>
      </c>
      <c r="D3197" t="s">
        <v>1768</v>
      </c>
      <c r="E3197" t="s">
        <v>1769</v>
      </c>
      <c r="F3197">
        <v>210</v>
      </c>
      <c r="G3197">
        <v>15.88</v>
      </c>
      <c r="H3197">
        <v>13</v>
      </c>
      <c r="I3197">
        <v>0</v>
      </c>
      <c r="J3197" t="s">
        <v>128</v>
      </c>
      <c r="K3197" s="40" t="str">
        <f t="shared" si="49"/>
        <v>GPA</v>
      </c>
    </row>
    <row r="3198" spans="1:11" ht="15" customHeight="1">
      <c r="A3198">
        <v>8</v>
      </c>
      <c r="B3198">
        <v>930</v>
      </c>
      <c r="C3198" t="s">
        <v>20</v>
      </c>
      <c r="D3198" t="s">
        <v>1768</v>
      </c>
      <c r="E3198" t="s">
        <v>1769</v>
      </c>
      <c r="F3198">
        <v>49</v>
      </c>
      <c r="G3198">
        <v>2.76</v>
      </c>
      <c r="H3198">
        <v>18</v>
      </c>
      <c r="I3198">
        <v>0</v>
      </c>
      <c r="J3198" t="s">
        <v>128</v>
      </c>
      <c r="K3198" s="40" t="str">
        <f t="shared" si="49"/>
        <v>GPA</v>
      </c>
    </row>
    <row r="3199" spans="1:11" ht="15" customHeight="1">
      <c r="A3199">
        <v>8</v>
      </c>
      <c r="B3199">
        <v>930</v>
      </c>
      <c r="C3199" t="s">
        <v>19</v>
      </c>
      <c r="D3199" t="s">
        <v>1488</v>
      </c>
      <c r="E3199" t="s">
        <v>1489</v>
      </c>
      <c r="F3199">
        <v>45</v>
      </c>
      <c r="G3199">
        <v>3.54</v>
      </c>
      <c r="H3199">
        <v>13</v>
      </c>
      <c r="I3199">
        <v>0</v>
      </c>
      <c r="J3199" t="s">
        <v>128</v>
      </c>
      <c r="K3199" s="40" t="str">
        <f t="shared" si="49"/>
        <v>GPA</v>
      </c>
    </row>
    <row r="3200" spans="1:11" ht="15" customHeight="1">
      <c r="A3200">
        <v>8</v>
      </c>
      <c r="B3200">
        <v>930</v>
      </c>
      <c r="C3200" t="s">
        <v>21</v>
      </c>
      <c r="D3200" t="s">
        <v>1490</v>
      </c>
      <c r="E3200" t="s">
        <v>1491</v>
      </c>
      <c r="F3200">
        <v>1326</v>
      </c>
      <c r="G3200">
        <v>33.17</v>
      </c>
      <c r="H3200">
        <v>40</v>
      </c>
      <c r="I3200">
        <v>0</v>
      </c>
      <c r="J3200" t="s">
        <v>128</v>
      </c>
      <c r="K3200" s="40" t="str">
        <f t="shared" si="49"/>
        <v>GPA</v>
      </c>
    </row>
    <row r="3201" spans="1:11" ht="15" customHeight="1">
      <c r="A3201">
        <v>8</v>
      </c>
      <c r="B3201">
        <v>930</v>
      </c>
      <c r="C3201" t="s">
        <v>20</v>
      </c>
      <c r="D3201" t="s">
        <v>1490</v>
      </c>
      <c r="E3201" t="s">
        <v>1491</v>
      </c>
      <c r="F3201">
        <v>1049</v>
      </c>
      <c r="G3201">
        <v>50.46</v>
      </c>
      <c r="H3201">
        <v>21</v>
      </c>
      <c r="I3201">
        <v>0</v>
      </c>
      <c r="J3201" t="s">
        <v>128</v>
      </c>
      <c r="K3201" s="40" t="str">
        <f t="shared" si="49"/>
        <v>GPA</v>
      </c>
    </row>
    <row r="3202" spans="1:11" ht="15" customHeight="1">
      <c r="A3202">
        <v>8</v>
      </c>
      <c r="B3202">
        <v>930</v>
      </c>
      <c r="C3202" t="s">
        <v>1994</v>
      </c>
      <c r="D3202" t="s">
        <v>4363</v>
      </c>
      <c r="E3202" t="s">
        <v>4364</v>
      </c>
      <c r="F3202">
        <v>369</v>
      </c>
      <c r="G3202">
        <v>3.26</v>
      </c>
      <c r="H3202">
        <v>113</v>
      </c>
      <c r="I3202">
        <v>0</v>
      </c>
      <c r="J3202" t="s">
        <v>128</v>
      </c>
      <c r="K3202" s="40" t="str">
        <f t="shared" ref="K3202:K3265" si="50">IF(J3202&lt;&gt;"",IF(OR(UPPER(J3202)="TERCEIRO",UPPER(J3202)="TERCEIRA"),"TERCEIRA",IF(UPPER(J3202)="GPA","GPA",J3202)),IF(LEFT(D3202,1)="T","TERCEIRA","GPA"))</f>
        <v>GPA</v>
      </c>
    </row>
    <row r="3203" spans="1:11" ht="15" customHeight="1">
      <c r="A3203">
        <v>8</v>
      </c>
      <c r="B3203">
        <v>930</v>
      </c>
      <c r="C3203" t="s">
        <v>19</v>
      </c>
      <c r="D3203" t="s">
        <v>1492</v>
      </c>
      <c r="E3203" t="s">
        <v>1493</v>
      </c>
      <c r="F3203">
        <v>74</v>
      </c>
      <c r="G3203">
        <v>5.1100000000000003</v>
      </c>
      <c r="H3203">
        <v>14</v>
      </c>
      <c r="I3203">
        <v>0</v>
      </c>
      <c r="J3203" t="s">
        <v>128</v>
      </c>
      <c r="K3203" s="40" t="str">
        <f t="shared" si="50"/>
        <v>GPA</v>
      </c>
    </row>
    <row r="3204" spans="1:11" ht="15" customHeight="1">
      <c r="A3204">
        <v>8</v>
      </c>
      <c r="B3204">
        <v>930</v>
      </c>
      <c r="C3204" t="s">
        <v>19</v>
      </c>
      <c r="D3204" t="s">
        <v>1494</v>
      </c>
      <c r="E3204" t="s">
        <v>1495</v>
      </c>
      <c r="F3204">
        <v>291</v>
      </c>
      <c r="G3204">
        <v>6.02</v>
      </c>
      <c r="H3204">
        <v>48</v>
      </c>
      <c r="I3204">
        <v>0</v>
      </c>
      <c r="J3204" t="s">
        <v>128</v>
      </c>
      <c r="K3204" s="40" t="str">
        <f t="shared" si="50"/>
        <v>GPA</v>
      </c>
    </row>
    <row r="3205" spans="1:11" ht="15" customHeight="1">
      <c r="A3205">
        <v>8</v>
      </c>
      <c r="B3205">
        <v>930</v>
      </c>
      <c r="C3205" t="s">
        <v>20</v>
      </c>
      <c r="D3205" t="s">
        <v>1494</v>
      </c>
      <c r="E3205" t="s">
        <v>1495</v>
      </c>
      <c r="F3205">
        <v>127</v>
      </c>
      <c r="G3205">
        <v>6.67</v>
      </c>
      <c r="H3205">
        <v>19</v>
      </c>
      <c r="I3205">
        <v>0</v>
      </c>
      <c r="J3205" t="s">
        <v>128</v>
      </c>
      <c r="K3205" s="40" t="str">
        <f t="shared" si="50"/>
        <v>GPA</v>
      </c>
    </row>
    <row r="3206" spans="1:11" ht="15" customHeight="1">
      <c r="A3206">
        <v>8</v>
      </c>
      <c r="B3206">
        <v>930</v>
      </c>
      <c r="C3206" t="s">
        <v>19</v>
      </c>
      <c r="D3206" t="s">
        <v>1496</v>
      </c>
      <c r="E3206" t="s">
        <v>1497</v>
      </c>
      <c r="F3206">
        <v>630</v>
      </c>
      <c r="G3206">
        <v>34.82</v>
      </c>
      <c r="H3206">
        <v>18</v>
      </c>
      <c r="I3206">
        <v>0</v>
      </c>
      <c r="J3206" t="s">
        <v>128</v>
      </c>
      <c r="K3206" s="40" t="str">
        <f t="shared" si="50"/>
        <v>GPA</v>
      </c>
    </row>
    <row r="3207" spans="1:11" ht="15" customHeight="1">
      <c r="A3207">
        <v>8</v>
      </c>
      <c r="B3207">
        <v>930</v>
      </c>
      <c r="C3207" t="s">
        <v>19</v>
      </c>
      <c r="D3207" t="s">
        <v>1498</v>
      </c>
      <c r="E3207" t="s">
        <v>1499</v>
      </c>
      <c r="F3207">
        <v>304</v>
      </c>
      <c r="G3207">
        <v>16.350000000000001</v>
      </c>
      <c r="H3207">
        <v>19</v>
      </c>
      <c r="I3207">
        <v>0</v>
      </c>
      <c r="J3207" t="s">
        <v>128</v>
      </c>
      <c r="K3207" s="40" t="str">
        <f t="shared" si="50"/>
        <v>GPA</v>
      </c>
    </row>
    <row r="3208" spans="1:11" ht="15" customHeight="1">
      <c r="A3208">
        <v>8</v>
      </c>
      <c r="B3208">
        <v>930</v>
      </c>
      <c r="C3208" t="s">
        <v>20</v>
      </c>
      <c r="D3208" t="s">
        <v>1498</v>
      </c>
      <c r="E3208" t="s">
        <v>1499</v>
      </c>
      <c r="F3208">
        <v>523</v>
      </c>
      <c r="G3208">
        <v>7.36</v>
      </c>
      <c r="H3208">
        <v>71</v>
      </c>
      <c r="I3208">
        <v>0</v>
      </c>
      <c r="J3208" t="s">
        <v>128</v>
      </c>
      <c r="K3208" s="40" t="str">
        <f t="shared" si="50"/>
        <v>GPA</v>
      </c>
    </row>
    <row r="3209" spans="1:11" ht="15" customHeight="1">
      <c r="A3209">
        <v>8</v>
      </c>
      <c r="B3209">
        <v>930</v>
      </c>
      <c r="C3209" t="s">
        <v>19</v>
      </c>
      <c r="D3209" t="s">
        <v>1504</v>
      </c>
      <c r="E3209" t="s">
        <v>1505</v>
      </c>
      <c r="F3209">
        <v>217</v>
      </c>
      <c r="G3209">
        <v>13.73</v>
      </c>
      <c r="H3209">
        <v>16</v>
      </c>
      <c r="I3209">
        <v>0</v>
      </c>
      <c r="J3209" t="s">
        <v>128</v>
      </c>
      <c r="K3209" s="40" t="str">
        <f t="shared" si="50"/>
        <v>GPA</v>
      </c>
    </row>
    <row r="3210" spans="1:11" ht="15" customHeight="1">
      <c r="A3210">
        <v>8</v>
      </c>
      <c r="B3210">
        <v>930</v>
      </c>
      <c r="C3210" t="s">
        <v>19</v>
      </c>
      <c r="D3210" t="s">
        <v>1506</v>
      </c>
      <c r="E3210" t="s">
        <v>1507</v>
      </c>
      <c r="F3210">
        <v>1012</v>
      </c>
      <c r="G3210">
        <v>74.52</v>
      </c>
      <c r="H3210">
        <v>14</v>
      </c>
      <c r="I3210">
        <v>0</v>
      </c>
      <c r="J3210" t="s">
        <v>128</v>
      </c>
      <c r="K3210" s="40" t="str">
        <f t="shared" si="50"/>
        <v>GPA</v>
      </c>
    </row>
    <row r="3211" spans="1:11" ht="15" customHeight="1">
      <c r="A3211">
        <v>8</v>
      </c>
      <c r="B3211">
        <v>930</v>
      </c>
      <c r="C3211" t="s">
        <v>22</v>
      </c>
      <c r="D3211" t="s">
        <v>1508</v>
      </c>
      <c r="E3211" t="s">
        <v>1509</v>
      </c>
      <c r="F3211">
        <v>1066</v>
      </c>
      <c r="G3211">
        <v>67.930000000000007</v>
      </c>
      <c r="H3211">
        <v>16</v>
      </c>
      <c r="I3211">
        <v>0</v>
      </c>
      <c r="J3211" t="s">
        <v>128</v>
      </c>
      <c r="K3211" s="40" t="str">
        <f t="shared" si="50"/>
        <v>GPA</v>
      </c>
    </row>
    <row r="3212" spans="1:11" ht="15" customHeight="1">
      <c r="A3212">
        <v>8</v>
      </c>
      <c r="B3212">
        <v>930</v>
      </c>
      <c r="C3212" t="s">
        <v>22</v>
      </c>
      <c r="D3212" t="s">
        <v>1510</v>
      </c>
      <c r="E3212" t="s">
        <v>1511</v>
      </c>
      <c r="F3212">
        <v>1514</v>
      </c>
      <c r="G3212">
        <v>64.099999999999994</v>
      </c>
      <c r="H3212">
        <v>24</v>
      </c>
      <c r="I3212">
        <v>0</v>
      </c>
      <c r="J3212" t="s">
        <v>128</v>
      </c>
      <c r="K3212" s="40" t="str">
        <f t="shared" si="50"/>
        <v>GPA</v>
      </c>
    </row>
    <row r="3213" spans="1:11" ht="15" customHeight="1">
      <c r="A3213">
        <v>8</v>
      </c>
      <c r="B3213">
        <v>930</v>
      </c>
      <c r="C3213" t="s">
        <v>1994</v>
      </c>
      <c r="D3213" t="s">
        <v>3662</v>
      </c>
      <c r="E3213" t="s">
        <v>3663</v>
      </c>
      <c r="F3213">
        <v>12973</v>
      </c>
      <c r="G3213">
        <v>127.02</v>
      </c>
      <c r="H3213">
        <v>102</v>
      </c>
      <c r="I3213">
        <v>0</v>
      </c>
      <c r="J3213" t="s">
        <v>128</v>
      </c>
      <c r="K3213" s="40" t="str">
        <f t="shared" si="50"/>
        <v>GPA</v>
      </c>
    </row>
    <row r="3214" spans="1:11" ht="15" customHeight="1">
      <c r="A3214">
        <v>8</v>
      </c>
      <c r="B3214">
        <v>930</v>
      </c>
      <c r="C3214" t="s">
        <v>22</v>
      </c>
      <c r="D3214" t="s">
        <v>1514</v>
      </c>
      <c r="E3214" t="s">
        <v>1515</v>
      </c>
      <c r="F3214">
        <v>519</v>
      </c>
      <c r="G3214">
        <v>51.02</v>
      </c>
      <c r="H3214">
        <v>10</v>
      </c>
      <c r="I3214">
        <v>0</v>
      </c>
      <c r="J3214" t="s">
        <v>128</v>
      </c>
      <c r="K3214" s="40" t="str">
        <f t="shared" si="50"/>
        <v>GPA</v>
      </c>
    </row>
    <row r="3215" spans="1:11" ht="15" customHeight="1">
      <c r="A3215">
        <v>8</v>
      </c>
      <c r="B3215">
        <v>930</v>
      </c>
      <c r="C3215" t="s">
        <v>21</v>
      </c>
      <c r="D3215" t="s">
        <v>1518</v>
      </c>
      <c r="E3215" t="s">
        <v>1519</v>
      </c>
      <c r="F3215">
        <v>65</v>
      </c>
      <c r="G3215">
        <v>5.86</v>
      </c>
      <c r="H3215">
        <v>11</v>
      </c>
      <c r="I3215">
        <v>0</v>
      </c>
      <c r="J3215" t="s">
        <v>128</v>
      </c>
      <c r="K3215" s="40" t="str">
        <f t="shared" si="50"/>
        <v>GPA</v>
      </c>
    </row>
    <row r="3216" spans="1:11" ht="15" customHeight="1">
      <c r="A3216">
        <v>8</v>
      </c>
      <c r="B3216">
        <v>930</v>
      </c>
      <c r="C3216" t="s">
        <v>1994</v>
      </c>
      <c r="D3216" t="s">
        <v>1518</v>
      </c>
      <c r="E3216" t="s">
        <v>1519</v>
      </c>
      <c r="F3216">
        <v>267</v>
      </c>
      <c r="G3216">
        <v>2.21</v>
      </c>
      <c r="H3216">
        <v>121</v>
      </c>
      <c r="I3216">
        <v>0</v>
      </c>
      <c r="J3216" t="s">
        <v>128</v>
      </c>
      <c r="K3216" s="40" t="str">
        <f t="shared" si="50"/>
        <v>GPA</v>
      </c>
    </row>
    <row r="3217" spans="1:11" ht="15" customHeight="1">
      <c r="A3217">
        <v>8</v>
      </c>
      <c r="B3217">
        <v>930</v>
      </c>
      <c r="C3217" t="s">
        <v>21</v>
      </c>
      <c r="D3217" t="s">
        <v>1520</v>
      </c>
      <c r="E3217" t="s">
        <v>1521</v>
      </c>
      <c r="F3217">
        <v>22</v>
      </c>
      <c r="G3217">
        <v>11.72</v>
      </c>
      <c r="H3217">
        <v>2</v>
      </c>
      <c r="I3217">
        <v>0</v>
      </c>
      <c r="J3217" t="s">
        <v>128</v>
      </c>
      <c r="K3217" s="40" t="str">
        <f t="shared" si="50"/>
        <v>GPA</v>
      </c>
    </row>
    <row r="3218" spans="1:11" ht="15" customHeight="1">
      <c r="A3218">
        <v>8</v>
      </c>
      <c r="B3218">
        <v>930</v>
      </c>
      <c r="C3218" t="s">
        <v>19</v>
      </c>
      <c r="D3218" t="s">
        <v>1522</v>
      </c>
      <c r="E3218" t="s">
        <v>1523</v>
      </c>
      <c r="F3218">
        <v>447</v>
      </c>
      <c r="G3218">
        <v>13.5</v>
      </c>
      <c r="H3218">
        <v>33</v>
      </c>
      <c r="I3218">
        <v>0</v>
      </c>
      <c r="J3218" t="s">
        <v>128</v>
      </c>
      <c r="K3218" s="40" t="str">
        <f t="shared" si="50"/>
        <v>GPA</v>
      </c>
    </row>
    <row r="3219" spans="1:11" ht="15" customHeight="1">
      <c r="A3219">
        <v>8</v>
      </c>
      <c r="B3219">
        <v>930</v>
      </c>
      <c r="C3219" t="s">
        <v>21</v>
      </c>
      <c r="D3219" t="s">
        <v>1522</v>
      </c>
      <c r="E3219" t="s">
        <v>1523</v>
      </c>
      <c r="F3219">
        <v>1</v>
      </c>
      <c r="G3219">
        <v>3.45</v>
      </c>
      <c r="H3219">
        <v>0</v>
      </c>
      <c r="I3219">
        <v>0</v>
      </c>
      <c r="J3219" t="s">
        <v>128</v>
      </c>
      <c r="K3219" s="40" t="str">
        <f t="shared" si="50"/>
        <v>GPA</v>
      </c>
    </row>
    <row r="3220" spans="1:11" ht="15" customHeight="1">
      <c r="A3220">
        <v>8</v>
      </c>
      <c r="B3220">
        <v>930</v>
      </c>
      <c r="C3220" t="s">
        <v>1994</v>
      </c>
      <c r="D3220" t="s">
        <v>1522</v>
      </c>
      <c r="E3220" t="s">
        <v>1523</v>
      </c>
      <c r="F3220">
        <v>309</v>
      </c>
      <c r="G3220">
        <v>2.59</v>
      </c>
      <c r="H3220">
        <v>119</v>
      </c>
      <c r="I3220">
        <v>0</v>
      </c>
      <c r="J3220" t="s">
        <v>128</v>
      </c>
      <c r="K3220" s="40" t="str">
        <f t="shared" si="50"/>
        <v>GPA</v>
      </c>
    </row>
    <row r="3221" spans="1:11" ht="15" customHeight="1">
      <c r="A3221">
        <v>8</v>
      </c>
      <c r="B3221">
        <v>930</v>
      </c>
      <c r="C3221" t="s">
        <v>22</v>
      </c>
      <c r="D3221" t="s">
        <v>1524</v>
      </c>
      <c r="E3221" t="s">
        <v>1525</v>
      </c>
      <c r="F3221">
        <v>1513</v>
      </c>
      <c r="G3221">
        <v>72.23</v>
      </c>
      <c r="H3221">
        <v>21</v>
      </c>
      <c r="I3221">
        <v>0</v>
      </c>
      <c r="J3221" t="s">
        <v>128</v>
      </c>
      <c r="K3221" s="40" t="str">
        <f t="shared" si="50"/>
        <v>GPA</v>
      </c>
    </row>
    <row r="3222" spans="1:11" ht="15" customHeight="1">
      <c r="A3222">
        <v>8</v>
      </c>
      <c r="B3222">
        <v>930</v>
      </c>
      <c r="C3222" t="s">
        <v>19</v>
      </c>
      <c r="D3222" t="s">
        <v>1526</v>
      </c>
      <c r="E3222" t="s">
        <v>1527</v>
      </c>
      <c r="F3222">
        <v>2100</v>
      </c>
      <c r="G3222">
        <v>25.98</v>
      </c>
      <c r="H3222">
        <v>81</v>
      </c>
      <c r="I3222">
        <v>0</v>
      </c>
      <c r="J3222" t="s">
        <v>128</v>
      </c>
      <c r="K3222" s="40" t="str">
        <f t="shared" si="50"/>
        <v>GPA</v>
      </c>
    </row>
    <row r="3223" spans="1:11" ht="15" customHeight="1">
      <c r="A3223">
        <v>8</v>
      </c>
      <c r="B3223">
        <v>930</v>
      </c>
      <c r="C3223" t="s">
        <v>1994</v>
      </c>
      <c r="D3223" t="s">
        <v>1526</v>
      </c>
      <c r="E3223" t="s">
        <v>1527</v>
      </c>
      <c r="F3223">
        <v>1098</v>
      </c>
      <c r="G3223">
        <v>12.13</v>
      </c>
      <c r="H3223">
        <v>91</v>
      </c>
      <c r="I3223">
        <v>0</v>
      </c>
      <c r="J3223" t="s">
        <v>128</v>
      </c>
      <c r="K3223" s="40" t="str">
        <f t="shared" si="50"/>
        <v>GPA</v>
      </c>
    </row>
    <row r="3224" spans="1:11" ht="15" customHeight="1">
      <c r="A3224">
        <v>8</v>
      </c>
      <c r="B3224">
        <v>930</v>
      </c>
      <c r="C3224" t="s">
        <v>19</v>
      </c>
      <c r="D3224" t="s">
        <v>1528</v>
      </c>
      <c r="E3224" t="s">
        <v>1529</v>
      </c>
      <c r="F3224">
        <v>284</v>
      </c>
      <c r="G3224">
        <v>13.36</v>
      </c>
      <c r="H3224">
        <v>21</v>
      </c>
      <c r="I3224">
        <v>0</v>
      </c>
      <c r="J3224" t="s">
        <v>128</v>
      </c>
      <c r="K3224" s="40" t="str">
        <f t="shared" si="50"/>
        <v>GPA</v>
      </c>
    </row>
    <row r="3225" spans="1:11" ht="15" customHeight="1">
      <c r="A3225">
        <v>8</v>
      </c>
      <c r="B3225">
        <v>930</v>
      </c>
      <c r="C3225" t="s">
        <v>1994</v>
      </c>
      <c r="D3225" t="s">
        <v>3664</v>
      </c>
      <c r="E3225" t="s">
        <v>3665</v>
      </c>
      <c r="F3225">
        <v>26</v>
      </c>
      <c r="G3225">
        <v>0.49</v>
      </c>
      <c r="H3225">
        <v>53</v>
      </c>
      <c r="I3225">
        <v>0</v>
      </c>
      <c r="J3225" t="s">
        <v>128</v>
      </c>
      <c r="K3225" s="40" t="str">
        <f t="shared" si="50"/>
        <v>GPA</v>
      </c>
    </row>
    <row r="3226" spans="1:11" ht="15" customHeight="1">
      <c r="A3226">
        <v>8</v>
      </c>
      <c r="B3226">
        <v>930</v>
      </c>
      <c r="C3226" t="s">
        <v>1994</v>
      </c>
      <c r="D3226" t="s">
        <v>4365</v>
      </c>
      <c r="E3226" t="s">
        <v>4366</v>
      </c>
      <c r="F3226">
        <v>1</v>
      </c>
      <c r="G3226">
        <v>1.8</v>
      </c>
      <c r="H3226">
        <v>1</v>
      </c>
      <c r="I3226">
        <v>0</v>
      </c>
      <c r="J3226" t="s">
        <v>128</v>
      </c>
      <c r="K3226" s="40" t="str">
        <f t="shared" si="50"/>
        <v>GPA</v>
      </c>
    </row>
    <row r="3227" spans="1:11" ht="15" customHeight="1">
      <c r="A3227">
        <v>8</v>
      </c>
      <c r="B3227">
        <v>930</v>
      </c>
      <c r="C3227" t="s">
        <v>19</v>
      </c>
      <c r="D3227" t="s">
        <v>1532</v>
      </c>
      <c r="E3227" t="s">
        <v>1533</v>
      </c>
      <c r="F3227">
        <v>555</v>
      </c>
      <c r="G3227">
        <v>16.420000000000002</v>
      </c>
      <c r="H3227">
        <v>34</v>
      </c>
      <c r="I3227">
        <v>0</v>
      </c>
      <c r="J3227" t="s">
        <v>128</v>
      </c>
      <c r="K3227" s="40" t="str">
        <f t="shared" si="50"/>
        <v>GPA</v>
      </c>
    </row>
    <row r="3228" spans="1:11" ht="15" customHeight="1">
      <c r="A3228">
        <v>8</v>
      </c>
      <c r="B3228">
        <v>930</v>
      </c>
      <c r="C3228" t="s">
        <v>1994</v>
      </c>
      <c r="D3228" t="s">
        <v>1532</v>
      </c>
      <c r="E3228" t="s">
        <v>1533</v>
      </c>
      <c r="F3228">
        <v>158</v>
      </c>
      <c r="G3228">
        <v>1.58</v>
      </c>
      <c r="H3228">
        <v>100</v>
      </c>
      <c r="I3228">
        <v>0</v>
      </c>
      <c r="J3228" t="s">
        <v>128</v>
      </c>
      <c r="K3228" s="40" t="str">
        <f t="shared" si="50"/>
        <v>GPA</v>
      </c>
    </row>
    <row r="3229" spans="1:11" ht="15" customHeight="1">
      <c r="A3229">
        <v>8</v>
      </c>
      <c r="B3229">
        <v>930</v>
      </c>
      <c r="C3229" t="s">
        <v>22</v>
      </c>
      <c r="D3229" t="s">
        <v>1534</v>
      </c>
      <c r="E3229" t="s">
        <v>1535</v>
      </c>
      <c r="F3229">
        <v>659</v>
      </c>
      <c r="G3229">
        <v>71.84</v>
      </c>
      <c r="H3229">
        <v>9</v>
      </c>
      <c r="I3229">
        <v>0</v>
      </c>
      <c r="J3229" t="s">
        <v>128</v>
      </c>
      <c r="K3229" s="40" t="str">
        <f t="shared" si="50"/>
        <v>GPA</v>
      </c>
    </row>
    <row r="3230" spans="1:11" ht="15" customHeight="1">
      <c r="A3230">
        <v>8</v>
      </c>
      <c r="B3230">
        <v>930</v>
      </c>
      <c r="C3230" t="s">
        <v>19</v>
      </c>
      <c r="D3230" t="s">
        <v>1536</v>
      </c>
      <c r="E3230" t="s">
        <v>1537</v>
      </c>
      <c r="F3230">
        <v>1</v>
      </c>
      <c r="G3230">
        <v>5.22</v>
      </c>
      <c r="H3230">
        <v>0</v>
      </c>
      <c r="I3230">
        <v>0</v>
      </c>
      <c r="J3230" t="s">
        <v>128</v>
      </c>
      <c r="K3230" s="40" t="str">
        <f t="shared" si="50"/>
        <v>GPA</v>
      </c>
    </row>
    <row r="3231" spans="1:11" ht="15" customHeight="1">
      <c r="A3231">
        <v>8</v>
      </c>
      <c r="B3231">
        <v>930</v>
      </c>
      <c r="C3231" t="s">
        <v>19</v>
      </c>
      <c r="D3231" t="s">
        <v>1770</v>
      </c>
      <c r="E3231" t="s">
        <v>1771</v>
      </c>
      <c r="F3231">
        <v>545</v>
      </c>
      <c r="G3231">
        <v>45.47</v>
      </c>
      <c r="H3231">
        <v>12</v>
      </c>
      <c r="I3231">
        <v>0</v>
      </c>
      <c r="J3231" t="s">
        <v>128</v>
      </c>
      <c r="K3231" s="40" t="str">
        <f t="shared" si="50"/>
        <v>GPA</v>
      </c>
    </row>
    <row r="3232" spans="1:11" ht="15" customHeight="1">
      <c r="A3232">
        <v>8</v>
      </c>
      <c r="B3232">
        <v>930</v>
      </c>
      <c r="C3232" t="s">
        <v>21</v>
      </c>
      <c r="D3232" t="s">
        <v>1540</v>
      </c>
      <c r="E3232" t="s">
        <v>1541</v>
      </c>
      <c r="F3232">
        <v>4674</v>
      </c>
      <c r="G3232">
        <v>64.180000000000007</v>
      </c>
      <c r="H3232">
        <v>73</v>
      </c>
      <c r="I3232">
        <v>0</v>
      </c>
      <c r="J3232" t="s">
        <v>128</v>
      </c>
      <c r="K3232" s="40" t="str">
        <f t="shared" si="50"/>
        <v>GPA</v>
      </c>
    </row>
    <row r="3233" spans="1:11" ht="15" customHeight="1">
      <c r="A3233">
        <v>8</v>
      </c>
      <c r="B3233">
        <v>930</v>
      </c>
      <c r="C3233" t="s">
        <v>22</v>
      </c>
      <c r="D3233" t="s">
        <v>1772</v>
      </c>
      <c r="E3233" t="s">
        <v>1773</v>
      </c>
      <c r="F3233">
        <v>1084</v>
      </c>
      <c r="G3233">
        <v>40.18</v>
      </c>
      <c r="H3233">
        <v>27</v>
      </c>
      <c r="I3233">
        <v>0</v>
      </c>
      <c r="J3233" t="s">
        <v>128</v>
      </c>
      <c r="K3233" s="40" t="str">
        <f t="shared" si="50"/>
        <v>GPA</v>
      </c>
    </row>
    <row r="3234" spans="1:11" ht="15" customHeight="1">
      <c r="A3234">
        <v>8</v>
      </c>
      <c r="B3234">
        <v>930</v>
      </c>
      <c r="C3234" t="s">
        <v>1994</v>
      </c>
      <c r="D3234" t="s">
        <v>3666</v>
      </c>
      <c r="E3234" t="s">
        <v>3667</v>
      </c>
      <c r="F3234">
        <v>16126</v>
      </c>
      <c r="G3234">
        <v>126.81</v>
      </c>
      <c r="H3234">
        <v>127</v>
      </c>
      <c r="I3234">
        <v>0</v>
      </c>
      <c r="J3234" t="s">
        <v>128</v>
      </c>
      <c r="K3234" s="40" t="str">
        <f t="shared" si="50"/>
        <v>GPA</v>
      </c>
    </row>
    <row r="3235" spans="1:11" ht="15" customHeight="1">
      <c r="A3235">
        <v>8</v>
      </c>
      <c r="B3235">
        <v>930</v>
      </c>
      <c r="C3235" t="s">
        <v>1994</v>
      </c>
      <c r="D3235" t="s">
        <v>3668</v>
      </c>
      <c r="E3235" t="s">
        <v>3669</v>
      </c>
      <c r="F3235">
        <v>14398</v>
      </c>
      <c r="G3235">
        <v>113.66</v>
      </c>
      <c r="H3235">
        <v>127</v>
      </c>
      <c r="I3235">
        <v>0</v>
      </c>
      <c r="J3235" t="s">
        <v>128</v>
      </c>
      <c r="K3235" s="40" t="str">
        <f t="shared" si="50"/>
        <v>GPA</v>
      </c>
    </row>
    <row r="3236" spans="1:11" ht="15" customHeight="1">
      <c r="A3236">
        <v>8</v>
      </c>
      <c r="B3236">
        <v>930</v>
      </c>
      <c r="C3236" t="s">
        <v>19</v>
      </c>
      <c r="D3236" t="s">
        <v>1542</v>
      </c>
      <c r="E3236" t="s">
        <v>1543</v>
      </c>
      <c r="F3236">
        <v>135</v>
      </c>
      <c r="G3236">
        <v>3.52</v>
      </c>
      <c r="H3236">
        <v>38</v>
      </c>
      <c r="I3236">
        <v>0</v>
      </c>
      <c r="J3236" t="s">
        <v>128</v>
      </c>
      <c r="K3236" s="40" t="str">
        <f t="shared" si="50"/>
        <v>GPA</v>
      </c>
    </row>
    <row r="3237" spans="1:11" ht="15" customHeight="1">
      <c r="A3237">
        <v>8</v>
      </c>
      <c r="B3237">
        <v>930</v>
      </c>
      <c r="C3237" t="s">
        <v>1994</v>
      </c>
      <c r="D3237" t="s">
        <v>1544</v>
      </c>
      <c r="E3237" t="s">
        <v>1545</v>
      </c>
      <c r="F3237">
        <v>695</v>
      </c>
      <c r="G3237">
        <v>11.1</v>
      </c>
      <c r="H3237">
        <v>63</v>
      </c>
      <c r="I3237">
        <v>0</v>
      </c>
      <c r="J3237" t="s">
        <v>128</v>
      </c>
      <c r="K3237" s="40" t="str">
        <f t="shared" si="50"/>
        <v>GPA</v>
      </c>
    </row>
    <row r="3238" spans="1:11" ht="15" customHeight="1">
      <c r="A3238">
        <v>8</v>
      </c>
      <c r="B3238">
        <v>930</v>
      </c>
      <c r="C3238" t="s">
        <v>19</v>
      </c>
      <c r="D3238" t="s">
        <v>1546</v>
      </c>
      <c r="E3238" t="s">
        <v>1547</v>
      </c>
      <c r="F3238">
        <v>864</v>
      </c>
      <c r="G3238">
        <v>15.17</v>
      </c>
      <c r="H3238">
        <v>57</v>
      </c>
      <c r="I3238">
        <v>0</v>
      </c>
      <c r="J3238" t="s">
        <v>128</v>
      </c>
      <c r="K3238" s="40" t="str">
        <f t="shared" si="50"/>
        <v>GPA</v>
      </c>
    </row>
    <row r="3239" spans="1:11" ht="15" customHeight="1">
      <c r="A3239">
        <v>8</v>
      </c>
      <c r="B3239">
        <v>930</v>
      </c>
      <c r="C3239" t="s">
        <v>22</v>
      </c>
      <c r="D3239" t="s">
        <v>1548</v>
      </c>
      <c r="E3239" t="s">
        <v>1549</v>
      </c>
      <c r="F3239">
        <v>1011</v>
      </c>
      <c r="G3239">
        <v>51.8</v>
      </c>
      <c r="H3239">
        <v>20</v>
      </c>
      <c r="I3239">
        <v>0</v>
      </c>
      <c r="J3239" t="s">
        <v>128</v>
      </c>
      <c r="K3239" s="40" t="str">
        <f t="shared" si="50"/>
        <v>GPA</v>
      </c>
    </row>
    <row r="3240" spans="1:11" ht="15" customHeight="1">
      <c r="A3240">
        <v>8</v>
      </c>
      <c r="B3240">
        <v>930</v>
      </c>
      <c r="C3240" t="s">
        <v>1994</v>
      </c>
      <c r="D3240" t="s">
        <v>1548</v>
      </c>
      <c r="E3240" t="s">
        <v>1549</v>
      </c>
      <c r="F3240">
        <v>349</v>
      </c>
      <c r="G3240">
        <v>2.3199999999999998</v>
      </c>
      <c r="H3240">
        <v>150</v>
      </c>
      <c r="I3240">
        <v>0</v>
      </c>
      <c r="J3240" t="s">
        <v>128</v>
      </c>
      <c r="K3240" s="40" t="str">
        <f t="shared" si="50"/>
        <v>GPA</v>
      </c>
    </row>
    <row r="3241" spans="1:11" ht="15" customHeight="1">
      <c r="A3241">
        <v>8</v>
      </c>
      <c r="B3241">
        <v>930</v>
      </c>
      <c r="C3241" t="s">
        <v>19</v>
      </c>
      <c r="D3241" t="s">
        <v>1550</v>
      </c>
      <c r="E3241" t="s">
        <v>1551</v>
      </c>
      <c r="F3241">
        <v>489</v>
      </c>
      <c r="G3241">
        <v>21.76</v>
      </c>
      <c r="H3241">
        <v>22</v>
      </c>
      <c r="I3241">
        <v>0</v>
      </c>
      <c r="J3241" t="s">
        <v>128</v>
      </c>
      <c r="K3241" s="40" t="str">
        <f t="shared" si="50"/>
        <v>GPA</v>
      </c>
    </row>
    <row r="3242" spans="1:11" ht="15" customHeight="1">
      <c r="A3242">
        <v>8</v>
      </c>
      <c r="B3242">
        <v>930</v>
      </c>
      <c r="C3242" t="s">
        <v>1994</v>
      </c>
      <c r="D3242" t="s">
        <v>1550</v>
      </c>
      <c r="E3242" t="s">
        <v>1551</v>
      </c>
      <c r="F3242">
        <v>73</v>
      </c>
      <c r="G3242">
        <v>1.57</v>
      </c>
      <c r="H3242">
        <v>46</v>
      </c>
      <c r="I3242">
        <v>0</v>
      </c>
      <c r="J3242" t="s">
        <v>128</v>
      </c>
      <c r="K3242" s="40" t="str">
        <f t="shared" si="50"/>
        <v>GPA</v>
      </c>
    </row>
    <row r="3243" spans="1:11" ht="15" customHeight="1">
      <c r="A3243">
        <v>8</v>
      </c>
      <c r="B3243">
        <v>930</v>
      </c>
      <c r="C3243" t="s">
        <v>22</v>
      </c>
      <c r="D3243" t="s">
        <v>1552</v>
      </c>
      <c r="E3243" t="s">
        <v>1553</v>
      </c>
      <c r="F3243">
        <v>439</v>
      </c>
      <c r="G3243">
        <v>86.09</v>
      </c>
      <c r="H3243">
        <v>5</v>
      </c>
      <c r="I3243">
        <v>0</v>
      </c>
      <c r="J3243" t="s">
        <v>128</v>
      </c>
      <c r="K3243" s="40" t="str">
        <f t="shared" si="50"/>
        <v>GPA</v>
      </c>
    </row>
    <row r="3244" spans="1:11" ht="15" customHeight="1">
      <c r="A3244">
        <v>8</v>
      </c>
      <c r="B3244">
        <v>930</v>
      </c>
      <c r="C3244" t="s">
        <v>1994</v>
      </c>
      <c r="D3244" t="s">
        <v>3670</v>
      </c>
      <c r="E3244" t="s">
        <v>3671</v>
      </c>
      <c r="F3244">
        <v>7080</v>
      </c>
      <c r="G3244">
        <v>94.43</v>
      </c>
      <c r="H3244">
        <v>75</v>
      </c>
      <c r="I3244">
        <v>0</v>
      </c>
      <c r="J3244" t="s">
        <v>128</v>
      </c>
      <c r="K3244" s="40" t="str">
        <f t="shared" si="50"/>
        <v>GPA</v>
      </c>
    </row>
    <row r="3245" spans="1:11" ht="15" customHeight="1">
      <c r="A3245">
        <v>8</v>
      </c>
      <c r="B3245">
        <v>930</v>
      </c>
      <c r="C3245" t="s">
        <v>21</v>
      </c>
      <c r="D3245" t="s">
        <v>1554</v>
      </c>
      <c r="E3245" t="s">
        <v>1555</v>
      </c>
      <c r="F3245">
        <v>13</v>
      </c>
      <c r="G3245">
        <v>0.27</v>
      </c>
      <c r="H3245">
        <v>48</v>
      </c>
      <c r="I3245">
        <v>0</v>
      </c>
      <c r="J3245" t="s">
        <v>128</v>
      </c>
      <c r="K3245" s="40" t="str">
        <f t="shared" si="50"/>
        <v>GPA</v>
      </c>
    </row>
    <row r="3246" spans="1:11" ht="15" customHeight="1">
      <c r="A3246">
        <v>8</v>
      </c>
      <c r="B3246">
        <v>930</v>
      </c>
      <c r="C3246" t="s">
        <v>20</v>
      </c>
      <c r="D3246" t="s">
        <v>1554</v>
      </c>
      <c r="E3246" t="s">
        <v>1555</v>
      </c>
      <c r="F3246">
        <v>1839</v>
      </c>
      <c r="G3246">
        <v>87.57</v>
      </c>
      <c r="H3246">
        <v>21</v>
      </c>
      <c r="I3246">
        <v>0</v>
      </c>
      <c r="J3246" t="s">
        <v>128</v>
      </c>
      <c r="K3246" s="40" t="str">
        <f t="shared" si="50"/>
        <v>GPA</v>
      </c>
    </row>
    <row r="3247" spans="1:11" ht="15" customHeight="1">
      <c r="A3247">
        <v>8</v>
      </c>
      <c r="B3247">
        <v>930</v>
      </c>
      <c r="C3247" t="s">
        <v>19</v>
      </c>
      <c r="D3247" t="s">
        <v>1556</v>
      </c>
      <c r="E3247" t="s">
        <v>1557</v>
      </c>
      <c r="F3247">
        <v>269</v>
      </c>
      <c r="G3247">
        <v>26.11</v>
      </c>
      <c r="H3247">
        <v>10</v>
      </c>
      <c r="I3247">
        <v>0</v>
      </c>
      <c r="J3247" t="s">
        <v>128</v>
      </c>
      <c r="K3247" s="40" t="str">
        <f t="shared" si="50"/>
        <v>GPA</v>
      </c>
    </row>
    <row r="3248" spans="1:11" ht="15" customHeight="1">
      <c r="A3248">
        <v>8</v>
      </c>
      <c r="B3248">
        <v>930</v>
      </c>
      <c r="C3248" t="s">
        <v>21</v>
      </c>
      <c r="D3248" t="s">
        <v>1558</v>
      </c>
      <c r="E3248" t="s">
        <v>1559</v>
      </c>
      <c r="F3248">
        <v>84</v>
      </c>
      <c r="G3248">
        <v>3.73</v>
      </c>
      <c r="H3248">
        <v>23</v>
      </c>
      <c r="I3248">
        <v>0</v>
      </c>
      <c r="J3248" t="s">
        <v>128</v>
      </c>
      <c r="K3248" s="40" t="str">
        <f t="shared" si="50"/>
        <v>GPA</v>
      </c>
    </row>
    <row r="3249" spans="1:11" ht="15" customHeight="1">
      <c r="A3249">
        <v>8</v>
      </c>
      <c r="B3249">
        <v>930</v>
      </c>
      <c r="C3249" t="s">
        <v>19</v>
      </c>
      <c r="D3249" t="s">
        <v>1566</v>
      </c>
      <c r="E3249" t="s">
        <v>1567</v>
      </c>
      <c r="F3249">
        <v>55</v>
      </c>
      <c r="G3249">
        <v>4.84</v>
      </c>
      <c r="H3249">
        <v>11</v>
      </c>
      <c r="I3249">
        <v>0</v>
      </c>
      <c r="J3249" t="s">
        <v>128</v>
      </c>
      <c r="K3249" s="40" t="str">
        <f t="shared" si="50"/>
        <v>GPA</v>
      </c>
    </row>
    <row r="3250" spans="1:11" ht="15" customHeight="1">
      <c r="A3250">
        <v>8</v>
      </c>
      <c r="B3250">
        <v>930</v>
      </c>
      <c r="C3250" t="s">
        <v>19</v>
      </c>
      <c r="D3250" t="s">
        <v>1568</v>
      </c>
      <c r="E3250" t="s">
        <v>1569</v>
      </c>
      <c r="F3250">
        <v>71</v>
      </c>
      <c r="G3250">
        <v>3.79</v>
      </c>
      <c r="H3250">
        <v>19</v>
      </c>
      <c r="I3250">
        <v>0</v>
      </c>
      <c r="J3250" t="s">
        <v>128</v>
      </c>
      <c r="K3250" s="40" t="str">
        <f t="shared" si="50"/>
        <v>GPA</v>
      </c>
    </row>
    <row r="3251" spans="1:11" ht="15" customHeight="1">
      <c r="A3251">
        <v>8</v>
      </c>
      <c r="B3251">
        <v>930</v>
      </c>
      <c r="C3251" t="s">
        <v>1994</v>
      </c>
      <c r="D3251" t="s">
        <v>1568</v>
      </c>
      <c r="E3251" t="s">
        <v>1569</v>
      </c>
      <c r="F3251">
        <v>160</v>
      </c>
      <c r="G3251">
        <v>3.16</v>
      </c>
      <c r="H3251">
        <v>51</v>
      </c>
      <c r="I3251">
        <v>0</v>
      </c>
      <c r="J3251" t="s">
        <v>128</v>
      </c>
      <c r="K3251" s="40" t="str">
        <f t="shared" si="50"/>
        <v>GPA</v>
      </c>
    </row>
    <row r="3252" spans="1:11" ht="15" customHeight="1">
      <c r="A3252">
        <v>8</v>
      </c>
      <c r="B3252">
        <v>930</v>
      </c>
      <c r="C3252" t="s">
        <v>21</v>
      </c>
      <c r="D3252" t="s">
        <v>1570</v>
      </c>
      <c r="E3252" t="s">
        <v>1571</v>
      </c>
      <c r="F3252">
        <v>2</v>
      </c>
      <c r="G3252">
        <v>7.0000000000000007E-2</v>
      </c>
      <c r="H3252">
        <v>29</v>
      </c>
      <c r="I3252">
        <v>0</v>
      </c>
      <c r="J3252" t="s">
        <v>128</v>
      </c>
      <c r="K3252" s="40" t="str">
        <f t="shared" si="50"/>
        <v>GPA</v>
      </c>
    </row>
    <row r="3253" spans="1:11" ht="15" customHeight="1">
      <c r="A3253">
        <v>8</v>
      </c>
      <c r="B3253">
        <v>930</v>
      </c>
      <c r="C3253" t="s">
        <v>20</v>
      </c>
      <c r="D3253" t="s">
        <v>1570</v>
      </c>
      <c r="E3253" t="s">
        <v>1571</v>
      </c>
      <c r="F3253">
        <v>1</v>
      </c>
      <c r="G3253">
        <v>0.03</v>
      </c>
      <c r="H3253">
        <v>33</v>
      </c>
      <c r="I3253">
        <v>0</v>
      </c>
      <c r="J3253" t="s">
        <v>128</v>
      </c>
      <c r="K3253" s="40" t="str">
        <f t="shared" si="50"/>
        <v>GPA</v>
      </c>
    </row>
    <row r="3254" spans="1:11" ht="15" customHeight="1">
      <c r="A3254">
        <v>8</v>
      </c>
      <c r="B3254">
        <v>930</v>
      </c>
      <c r="C3254" t="s">
        <v>19</v>
      </c>
      <c r="D3254" t="s">
        <v>1774</v>
      </c>
      <c r="E3254" t="s">
        <v>1775</v>
      </c>
      <c r="F3254">
        <v>15</v>
      </c>
      <c r="G3254">
        <v>7.05</v>
      </c>
      <c r="H3254">
        <v>2</v>
      </c>
      <c r="I3254">
        <v>0</v>
      </c>
      <c r="J3254" t="s">
        <v>128</v>
      </c>
      <c r="K3254" s="40" t="str">
        <f t="shared" si="50"/>
        <v>GPA</v>
      </c>
    </row>
    <row r="3255" spans="1:11" ht="15" customHeight="1">
      <c r="A3255">
        <v>8</v>
      </c>
      <c r="B3255">
        <v>930</v>
      </c>
      <c r="C3255" t="s">
        <v>19</v>
      </c>
      <c r="D3255" t="s">
        <v>1572</v>
      </c>
      <c r="E3255" t="s">
        <v>1573</v>
      </c>
      <c r="F3255">
        <v>208</v>
      </c>
      <c r="G3255">
        <v>18.93</v>
      </c>
      <c r="H3255">
        <v>11</v>
      </c>
      <c r="I3255">
        <v>0</v>
      </c>
      <c r="J3255" t="s">
        <v>128</v>
      </c>
      <c r="K3255" s="40" t="str">
        <f t="shared" si="50"/>
        <v>GPA</v>
      </c>
    </row>
    <row r="3256" spans="1:11" ht="15" customHeight="1">
      <c r="A3256">
        <v>8</v>
      </c>
      <c r="B3256">
        <v>930</v>
      </c>
      <c r="C3256" t="s">
        <v>22</v>
      </c>
      <c r="D3256" t="s">
        <v>1574</v>
      </c>
      <c r="E3256" t="s">
        <v>1575</v>
      </c>
      <c r="F3256">
        <v>690</v>
      </c>
      <c r="G3256">
        <v>55.07</v>
      </c>
      <c r="H3256">
        <v>13</v>
      </c>
      <c r="I3256">
        <v>0</v>
      </c>
      <c r="J3256" t="s">
        <v>128</v>
      </c>
      <c r="K3256" s="40" t="str">
        <f t="shared" si="50"/>
        <v>GPA</v>
      </c>
    </row>
    <row r="3257" spans="1:11" ht="15" customHeight="1">
      <c r="A3257">
        <v>8</v>
      </c>
      <c r="B3257">
        <v>930</v>
      </c>
      <c r="C3257" t="s">
        <v>19</v>
      </c>
      <c r="D3257" t="s">
        <v>1574</v>
      </c>
      <c r="E3257" t="s">
        <v>1575</v>
      </c>
      <c r="F3257">
        <v>16</v>
      </c>
      <c r="G3257">
        <v>0</v>
      </c>
      <c r="H3257">
        <v>0</v>
      </c>
      <c r="I3257">
        <v>0</v>
      </c>
      <c r="J3257" t="s">
        <v>128</v>
      </c>
      <c r="K3257" s="40" t="str">
        <f t="shared" si="50"/>
        <v>GPA</v>
      </c>
    </row>
    <row r="3258" spans="1:11" ht="15" customHeight="1">
      <c r="A3258">
        <v>8</v>
      </c>
      <c r="B3258">
        <v>930</v>
      </c>
      <c r="C3258" t="s">
        <v>19</v>
      </c>
      <c r="D3258" t="s">
        <v>1576</v>
      </c>
      <c r="E3258" t="s">
        <v>1577</v>
      </c>
      <c r="F3258">
        <v>188</v>
      </c>
      <c r="G3258">
        <v>11.84</v>
      </c>
      <c r="H3258">
        <v>16</v>
      </c>
      <c r="I3258">
        <v>0</v>
      </c>
      <c r="J3258" t="s">
        <v>128</v>
      </c>
      <c r="K3258" s="40" t="str">
        <f t="shared" si="50"/>
        <v>GPA</v>
      </c>
    </row>
    <row r="3259" spans="1:11" ht="15" customHeight="1">
      <c r="A3259">
        <v>8</v>
      </c>
      <c r="B3259">
        <v>930</v>
      </c>
      <c r="C3259" t="s">
        <v>1994</v>
      </c>
      <c r="D3259" t="s">
        <v>1576</v>
      </c>
      <c r="E3259" t="s">
        <v>1577</v>
      </c>
      <c r="F3259">
        <v>126</v>
      </c>
      <c r="G3259">
        <v>1.23</v>
      </c>
      <c r="H3259">
        <v>102</v>
      </c>
      <c r="I3259">
        <v>0</v>
      </c>
      <c r="J3259" t="s">
        <v>128</v>
      </c>
      <c r="K3259" s="40" t="str">
        <f t="shared" si="50"/>
        <v>GPA</v>
      </c>
    </row>
    <row r="3260" spans="1:11" ht="15" customHeight="1">
      <c r="A3260">
        <v>8</v>
      </c>
      <c r="B3260">
        <v>930</v>
      </c>
      <c r="C3260" t="s">
        <v>1994</v>
      </c>
      <c r="D3260" t="s">
        <v>3674</v>
      </c>
      <c r="E3260" t="s">
        <v>3675</v>
      </c>
      <c r="F3260">
        <v>4807</v>
      </c>
      <c r="G3260">
        <v>42.78</v>
      </c>
      <c r="H3260">
        <v>112</v>
      </c>
      <c r="I3260">
        <v>0</v>
      </c>
      <c r="J3260" t="s">
        <v>128</v>
      </c>
      <c r="K3260" s="40" t="str">
        <f t="shared" si="50"/>
        <v>GPA</v>
      </c>
    </row>
    <row r="3261" spans="1:11" ht="15" customHeight="1">
      <c r="A3261">
        <v>8</v>
      </c>
      <c r="B3261">
        <v>930</v>
      </c>
      <c r="C3261" t="s">
        <v>1994</v>
      </c>
      <c r="D3261" t="s">
        <v>3676</v>
      </c>
      <c r="E3261" t="s">
        <v>3677</v>
      </c>
      <c r="F3261">
        <v>5231</v>
      </c>
      <c r="G3261">
        <v>50.08</v>
      </c>
      <c r="H3261">
        <v>104</v>
      </c>
      <c r="I3261">
        <v>0</v>
      </c>
      <c r="J3261" t="s">
        <v>128</v>
      </c>
      <c r="K3261" s="40" t="str">
        <f t="shared" si="50"/>
        <v>GPA</v>
      </c>
    </row>
    <row r="3262" spans="1:11" ht="15" customHeight="1">
      <c r="A3262">
        <v>8</v>
      </c>
      <c r="B3262">
        <v>930</v>
      </c>
      <c r="C3262" t="s">
        <v>21</v>
      </c>
      <c r="D3262" t="s">
        <v>1578</v>
      </c>
      <c r="E3262" t="s">
        <v>1579</v>
      </c>
      <c r="F3262">
        <v>180</v>
      </c>
      <c r="G3262">
        <v>27.45</v>
      </c>
      <c r="H3262">
        <v>7</v>
      </c>
      <c r="I3262">
        <v>0</v>
      </c>
      <c r="J3262" t="s">
        <v>128</v>
      </c>
      <c r="K3262" s="40" t="str">
        <f t="shared" si="50"/>
        <v>GPA</v>
      </c>
    </row>
    <row r="3263" spans="1:11" ht="15" customHeight="1">
      <c r="A3263">
        <v>8</v>
      </c>
      <c r="B3263">
        <v>930</v>
      </c>
      <c r="C3263" t="s">
        <v>1994</v>
      </c>
      <c r="D3263" t="s">
        <v>1578</v>
      </c>
      <c r="E3263" t="s">
        <v>1579</v>
      </c>
      <c r="F3263">
        <v>1339</v>
      </c>
      <c r="G3263">
        <v>11.14</v>
      </c>
      <c r="H3263">
        <v>120</v>
      </c>
      <c r="I3263">
        <v>0</v>
      </c>
      <c r="J3263" t="s">
        <v>128</v>
      </c>
      <c r="K3263" s="40" t="str">
        <f t="shared" si="50"/>
        <v>GPA</v>
      </c>
    </row>
    <row r="3264" spans="1:11" ht="15" customHeight="1">
      <c r="A3264">
        <v>8</v>
      </c>
      <c r="B3264">
        <v>930</v>
      </c>
      <c r="C3264" t="s">
        <v>1994</v>
      </c>
      <c r="D3264" t="s">
        <v>3678</v>
      </c>
      <c r="E3264" t="s">
        <v>3679</v>
      </c>
      <c r="F3264">
        <v>9953</v>
      </c>
      <c r="G3264">
        <v>135.56</v>
      </c>
      <c r="H3264">
        <v>73</v>
      </c>
      <c r="I3264">
        <v>0</v>
      </c>
      <c r="J3264" t="s">
        <v>128</v>
      </c>
      <c r="K3264" s="40" t="str">
        <f t="shared" si="50"/>
        <v>GPA</v>
      </c>
    </row>
    <row r="3265" spans="1:11" ht="15" customHeight="1">
      <c r="A3265">
        <v>8</v>
      </c>
      <c r="B3265">
        <v>930</v>
      </c>
      <c r="C3265" t="s">
        <v>1994</v>
      </c>
      <c r="D3265" t="s">
        <v>3680</v>
      </c>
      <c r="E3265" t="s">
        <v>3681</v>
      </c>
      <c r="F3265">
        <v>2409</v>
      </c>
      <c r="G3265">
        <v>131.54</v>
      </c>
      <c r="H3265">
        <v>18</v>
      </c>
      <c r="I3265">
        <v>0</v>
      </c>
      <c r="J3265" t="s">
        <v>128</v>
      </c>
      <c r="K3265" s="40" t="str">
        <f t="shared" si="50"/>
        <v>GPA</v>
      </c>
    </row>
    <row r="3266" spans="1:11" ht="15" customHeight="1">
      <c r="A3266">
        <v>8</v>
      </c>
      <c r="B3266">
        <v>930</v>
      </c>
      <c r="C3266" t="s">
        <v>21</v>
      </c>
      <c r="D3266" t="s">
        <v>1580</v>
      </c>
      <c r="E3266" t="s">
        <v>1581</v>
      </c>
      <c r="F3266">
        <v>1964</v>
      </c>
      <c r="G3266">
        <v>56.11</v>
      </c>
      <c r="H3266">
        <v>35</v>
      </c>
      <c r="I3266">
        <v>0</v>
      </c>
      <c r="J3266" t="s">
        <v>128</v>
      </c>
      <c r="K3266" s="40" t="str">
        <f t="shared" ref="K3266:K3329" si="51">IF(J3266&lt;&gt;"",IF(OR(UPPER(J3266)="TERCEIRO",UPPER(J3266)="TERCEIRA"),"TERCEIRA",IF(UPPER(J3266)="GPA","GPA",J3266)),IF(LEFT(D3266,1)="T","TERCEIRA","GPA"))</f>
        <v>GPA</v>
      </c>
    </row>
    <row r="3267" spans="1:11" ht="15" customHeight="1">
      <c r="A3267">
        <v>8</v>
      </c>
      <c r="B3267">
        <v>930</v>
      </c>
      <c r="C3267" t="s">
        <v>19</v>
      </c>
      <c r="D3267" t="s">
        <v>1582</v>
      </c>
      <c r="E3267" t="s">
        <v>1583</v>
      </c>
      <c r="F3267">
        <v>694</v>
      </c>
      <c r="G3267">
        <v>56.32</v>
      </c>
      <c r="H3267">
        <v>12</v>
      </c>
      <c r="I3267">
        <v>0</v>
      </c>
      <c r="J3267" t="s">
        <v>128</v>
      </c>
      <c r="K3267" s="40" t="str">
        <f t="shared" si="51"/>
        <v>GPA</v>
      </c>
    </row>
    <row r="3268" spans="1:11" ht="15" customHeight="1">
      <c r="A3268">
        <v>8</v>
      </c>
      <c r="B3268">
        <v>930</v>
      </c>
      <c r="C3268" t="s">
        <v>19</v>
      </c>
      <c r="D3268" t="s">
        <v>1584</v>
      </c>
      <c r="E3268" t="s">
        <v>1585</v>
      </c>
      <c r="F3268">
        <v>2262</v>
      </c>
      <c r="G3268">
        <v>34.340000000000003</v>
      </c>
      <c r="H3268">
        <v>66</v>
      </c>
      <c r="I3268">
        <v>0</v>
      </c>
      <c r="J3268" t="s">
        <v>128</v>
      </c>
      <c r="K3268" s="40" t="str">
        <f t="shared" si="51"/>
        <v>GPA</v>
      </c>
    </row>
    <row r="3269" spans="1:11" ht="15" customHeight="1">
      <c r="A3269">
        <v>8</v>
      </c>
      <c r="B3269">
        <v>930</v>
      </c>
      <c r="C3269" t="s">
        <v>19</v>
      </c>
      <c r="D3269" t="s">
        <v>1586</v>
      </c>
      <c r="E3269" t="s">
        <v>1587</v>
      </c>
      <c r="F3269">
        <v>37</v>
      </c>
      <c r="G3269">
        <v>0.22</v>
      </c>
      <c r="H3269">
        <v>168</v>
      </c>
      <c r="I3269">
        <v>0</v>
      </c>
      <c r="J3269" t="s">
        <v>128</v>
      </c>
      <c r="K3269" s="40" t="str">
        <f t="shared" si="51"/>
        <v>GPA</v>
      </c>
    </row>
    <row r="3270" spans="1:11" ht="15" customHeight="1">
      <c r="A3270">
        <v>8</v>
      </c>
      <c r="B3270">
        <v>930</v>
      </c>
      <c r="C3270" t="s">
        <v>19</v>
      </c>
      <c r="D3270" t="s">
        <v>1588</v>
      </c>
      <c r="E3270" t="s">
        <v>1589</v>
      </c>
      <c r="F3270">
        <v>1407</v>
      </c>
      <c r="G3270">
        <v>18.91</v>
      </c>
      <c r="H3270">
        <v>74</v>
      </c>
      <c r="I3270">
        <v>0</v>
      </c>
      <c r="J3270" t="s">
        <v>128</v>
      </c>
      <c r="K3270" s="40" t="str">
        <f t="shared" si="51"/>
        <v>GPA</v>
      </c>
    </row>
    <row r="3271" spans="1:11" ht="15" customHeight="1">
      <c r="A3271">
        <v>8</v>
      </c>
      <c r="B3271">
        <v>930</v>
      </c>
      <c r="C3271" t="s">
        <v>19</v>
      </c>
      <c r="D3271" t="s">
        <v>1590</v>
      </c>
      <c r="E3271" t="s">
        <v>1591</v>
      </c>
      <c r="F3271">
        <v>1520</v>
      </c>
      <c r="G3271">
        <v>25.1</v>
      </c>
      <c r="H3271">
        <v>61</v>
      </c>
      <c r="I3271">
        <v>0</v>
      </c>
      <c r="J3271" t="s">
        <v>128</v>
      </c>
      <c r="K3271" s="40" t="str">
        <f t="shared" si="51"/>
        <v>GPA</v>
      </c>
    </row>
    <row r="3272" spans="1:11" ht="15" customHeight="1">
      <c r="A3272">
        <v>8</v>
      </c>
      <c r="B3272">
        <v>930</v>
      </c>
      <c r="C3272" t="s">
        <v>1994</v>
      </c>
      <c r="D3272" t="s">
        <v>1590</v>
      </c>
      <c r="E3272" t="s">
        <v>1591</v>
      </c>
      <c r="F3272">
        <v>967</v>
      </c>
      <c r="G3272">
        <v>13.54</v>
      </c>
      <c r="H3272">
        <v>71</v>
      </c>
      <c r="I3272">
        <v>0</v>
      </c>
      <c r="J3272" t="s">
        <v>128</v>
      </c>
      <c r="K3272" s="40" t="str">
        <f t="shared" si="51"/>
        <v>GPA</v>
      </c>
    </row>
    <row r="3273" spans="1:11" ht="15" customHeight="1">
      <c r="A3273">
        <v>8</v>
      </c>
      <c r="B3273">
        <v>930</v>
      </c>
      <c r="C3273" t="s">
        <v>20</v>
      </c>
      <c r="D3273" t="s">
        <v>1592</v>
      </c>
      <c r="E3273" t="s">
        <v>1593</v>
      </c>
      <c r="F3273">
        <v>326</v>
      </c>
      <c r="G3273">
        <v>6.15</v>
      </c>
      <c r="H3273">
        <v>53</v>
      </c>
      <c r="I3273">
        <v>0</v>
      </c>
      <c r="J3273" t="s">
        <v>128</v>
      </c>
      <c r="K3273" s="40" t="str">
        <f t="shared" si="51"/>
        <v>GPA</v>
      </c>
    </row>
    <row r="3274" spans="1:11" ht="15" customHeight="1">
      <c r="A3274">
        <v>8</v>
      </c>
      <c r="B3274">
        <v>930</v>
      </c>
      <c r="C3274" t="s">
        <v>21</v>
      </c>
      <c r="D3274" t="s">
        <v>1594</v>
      </c>
      <c r="E3274" t="s">
        <v>1595</v>
      </c>
      <c r="F3274">
        <v>86</v>
      </c>
      <c r="G3274">
        <v>8.24</v>
      </c>
      <c r="H3274">
        <v>10</v>
      </c>
      <c r="I3274">
        <v>0</v>
      </c>
      <c r="J3274" t="s">
        <v>128</v>
      </c>
      <c r="K3274" s="40" t="str">
        <f t="shared" si="51"/>
        <v>GPA</v>
      </c>
    </row>
    <row r="3275" spans="1:11" ht="15" customHeight="1">
      <c r="A3275">
        <v>8</v>
      </c>
      <c r="B3275">
        <v>930</v>
      </c>
      <c r="C3275" t="s">
        <v>19</v>
      </c>
      <c r="D3275" t="s">
        <v>1776</v>
      </c>
      <c r="E3275" t="s">
        <v>1777</v>
      </c>
      <c r="F3275">
        <v>33</v>
      </c>
      <c r="G3275">
        <v>4.76</v>
      </c>
      <c r="H3275">
        <v>7</v>
      </c>
      <c r="I3275">
        <v>0</v>
      </c>
      <c r="J3275" t="s">
        <v>128</v>
      </c>
      <c r="K3275" s="40" t="str">
        <f t="shared" si="51"/>
        <v>GPA</v>
      </c>
    </row>
    <row r="3276" spans="1:11" ht="15" customHeight="1">
      <c r="A3276">
        <v>8</v>
      </c>
      <c r="B3276">
        <v>930</v>
      </c>
      <c r="C3276" t="s">
        <v>22</v>
      </c>
      <c r="D3276" t="s">
        <v>1596</v>
      </c>
      <c r="E3276" t="s">
        <v>1597</v>
      </c>
      <c r="F3276">
        <v>632</v>
      </c>
      <c r="G3276">
        <v>95.87</v>
      </c>
      <c r="H3276">
        <v>7</v>
      </c>
      <c r="I3276">
        <v>0</v>
      </c>
      <c r="J3276" t="s">
        <v>128</v>
      </c>
      <c r="K3276" s="40" t="str">
        <f t="shared" si="51"/>
        <v>GPA</v>
      </c>
    </row>
    <row r="3277" spans="1:11" ht="15" customHeight="1">
      <c r="A3277">
        <v>8</v>
      </c>
      <c r="B3277">
        <v>930</v>
      </c>
      <c r="C3277" t="s">
        <v>19</v>
      </c>
      <c r="D3277" t="s">
        <v>1778</v>
      </c>
      <c r="E3277" t="s">
        <v>1779</v>
      </c>
      <c r="F3277">
        <v>133</v>
      </c>
      <c r="G3277">
        <v>4.3499999999999996</v>
      </c>
      <c r="H3277">
        <v>31</v>
      </c>
      <c r="I3277">
        <v>0</v>
      </c>
      <c r="J3277" t="s">
        <v>128</v>
      </c>
      <c r="K3277" s="40" t="str">
        <f t="shared" si="51"/>
        <v>GPA</v>
      </c>
    </row>
    <row r="3278" spans="1:11" ht="15" customHeight="1">
      <c r="A3278">
        <v>8</v>
      </c>
      <c r="B3278">
        <v>930</v>
      </c>
      <c r="C3278" t="s">
        <v>1994</v>
      </c>
      <c r="D3278" t="s">
        <v>1778</v>
      </c>
      <c r="E3278" t="s">
        <v>1779</v>
      </c>
      <c r="F3278">
        <v>48</v>
      </c>
      <c r="G3278">
        <v>0</v>
      </c>
      <c r="H3278">
        <v>0</v>
      </c>
      <c r="I3278">
        <v>0</v>
      </c>
      <c r="J3278" t="s">
        <v>128</v>
      </c>
      <c r="K3278" s="40" t="str">
        <f t="shared" si="51"/>
        <v>GPA</v>
      </c>
    </row>
    <row r="3279" spans="1:11" ht="15" customHeight="1">
      <c r="A3279">
        <v>8</v>
      </c>
      <c r="B3279">
        <v>930</v>
      </c>
      <c r="C3279" t="s">
        <v>1994</v>
      </c>
      <c r="D3279" t="s">
        <v>3682</v>
      </c>
      <c r="E3279" t="s">
        <v>3683</v>
      </c>
      <c r="F3279">
        <v>2438</v>
      </c>
      <c r="G3279">
        <v>33.869999999999997</v>
      </c>
      <c r="H3279">
        <v>72</v>
      </c>
      <c r="I3279">
        <v>0</v>
      </c>
      <c r="J3279" t="s">
        <v>128</v>
      </c>
      <c r="K3279" s="40" t="str">
        <f t="shared" si="51"/>
        <v>GPA</v>
      </c>
    </row>
    <row r="3280" spans="1:11" ht="15" customHeight="1">
      <c r="A3280">
        <v>8</v>
      </c>
      <c r="B3280">
        <v>930</v>
      </c>
      <c r="C3280" t="s">
        <v>1994</v>
      </c>
      <c r="D3280" t="s">
        <v>3684</v>
      </c>
      <c r="E3280" t="s">
        <v>3685</v>
      </c>
      <c r="F3280">
        <v>11481</v>
      </c>
      <c r="G3280">
        <v>81.599999999999994</v>
      </c>
      <c r="H3280">
        <v>141</v>
      </c>
      <c r="I3280">
        <v>0</v>
      </c>
      <c r="J3280" t="s">
        <v>128</v>
      </c>
      <c r="K3280" s="40" t="str">
        <f t="shared" si="51"/>
        <v>GPA</v>
      </c>
    </row>
    <row r="3281" spans="1:11" ht="15" customHeight="1">
      <c r="A3281">
        <v>8</v>
      </c>
      <c r="B3281">
        <v>930</v>
      </c>
      <c r="C3281" t="s">
        <v>19</v>
      </c>
      <c r="D3281" t="s">
        <v>1598</v>
      </c>
      <c r="E3281" t="s">
        <v>1599</v>
      </c>
      <c r="F3281">
        <v>74</v>
      </c>
      <c r="G3281">
        <v>6.38</v>
      </c>
      <c r="H3281">
        <v>12</v>
      </c>
      <c r="I3281">
        <v>0</v>
      </c>
      <c r="J3281" t="s">
        <v>128</v>
      </c>
      <c r="K3281" s="40" t="str">
        <f t="shared" si="51"/>
        <v>GPA</v>
      </c>
    </row>
    <row r="3282" spans="1:11" ht="15" customHeight="1">
      <c r="A3282">
        <v>8</v>
      </c>
      <c r="B3282">
        <v>930</v>
      </c>
      <c r="C3282" t="s">
        <v>1994</v>
      </c>
      <c r="D3282" t="s">
        <v>1598</v>
      </c>
      <c r="E3282" t="s">
        <v>1599</v>
      </c>
      <c r="F3282">
        <v>212</v>
      </c>
      <c r="G3282">
        <v>1.92</v>
      </c>
      <c r="H3282">
        <v>110</v>
      </c>
      <c r="I3282">
        <v>0</v>
      </c>
      <c r="J3282" t="s">
        <v>128</v>
      </c>
      <c r="K3282" s="40" t="str">
        <f t="shared" si="51"/>
        <v>GPA</v>
      </c>
    </row>
    <row r="3283" spans="1:11" ht="15" customHeight="1">
      <c r="A3283">
        <v>8</v>
      </c>
      <c r="B3283">
        <v>930</v>
      </c>
      <c r="C3283" t="s">
        <v>1994</v>
      </c>
      <c r="D3283" t="s">
        <v>3686</v>
      </c>
      <c r="E3283" t="s">
        <v>3687</v>
      </c>
      <c r="F3283">
        <v>225</v>
      </c>
      <c r="G3283">
        <v>9.4600000000000009</v>
      </c>
      <c r="H3283">
        <v>24</v>
      </c>
      <c r="I3283">
        <v>0</v>
      </c>
      <c r="J3283" t="s">
        <v>128</v>
      </c>
      <c r="K3283" s="40" t="str">
        <f t="shared" si="51"/>
        <v>GPA</v>
      </c>
    </row>
    <row r="3284" spans="1:11" ht="15" customHeight="1">
      <c r="A3284">
        <v>8</v>
      </c>
      <c r="B3284">
        <v>930</v>
      </c>
      <c r="C3284" t="s">
        <v>20</v>
      </c>
      <c r="D3284" t="s">
        <v>1780</v>
      </c>
      <c r="E3284" t="s">
        <v>1781</v>
      </c>
      <c r="F3284">
        <v>47</v>
      </c>
      <c r="G3284">
        <v>2.81</v>
      </c>
      <c r="H3284">
        <v>17</v>
      </c>
      <c r="I3284">
        <v>0</v>
      </c>
      <c r="J3284" t="s">
        <v>128</v>
      </c>
      <c r="K3284" s="40" t="str">
        <f t="shared" si="51"/>
        <v>GPA</v>
      </c>
    </row>
    <row r="3285" spans="1:11" ht="15" customHeight="1">
      <c r="A3285">
        <v>8</v>
      </c>
      <c r="B3285">
        <v>930</v>
      </c>
      <c r="C3285" t="s">
        <v>19</v>
      </c>
      <c r="D3285" t="s">
        <v>1600</v>
      </c>
      <c r="E3285" t="s">
        <v>1601</v>
      </c>
      <c r="F3285">
        <v>18</v>
      </c>
      <c r="G3285">
        <v>1.47</v>
      </c>
      <c r="H3285">
        <v>12</v>
      </c>
      <c r="I3285">
        <v>0</v>
      </c>
      <c r="J3285" t="s">
        <v>128</v>
      </c>
      <c r="K3285" s="40" t="str">
        <f t="shared" si="51"/>
        <v>GPA</v>
      </c>
    </row>
    <row r="3286" spans="1:11" ht="15" customHeight="1">
      <c r="A3286">
        <v>8</v>
      </c>
      <c r="B3286">
        <v>930</v>
      </c>
      <c r="C3286" t="s">
        <v>20</v>
      </c>
      <c r="D3286" t="s">
        <v>1600</v>
      </c>
      <c r="E3286" t="s">
        <v>1601</v>
      </c>
      <c r="F3286">
        <v>91</v>
      </c>
      <c r="G3286">
        <v>8.48</v>
      </c>
      <c r="H3286">
        <v>11</v>
      </c>
      <c r="I3286">
        <v>0</v>
      </c>
      <c r="J3286" t="s">
        <v>128</v>
      </c>
      <c r="K3286" s="40" t="str">
        <f t="shared" si="51"/>
        <v>GPA</v>
      </c>
    </row>
    <row r="3287" spans="1:11" ht="15" customHeight="1">
      <c r="A3287">
        <v>8</v>
      </c>
      <c r="B3287">
        <v>930</v>
      </c>
      <c r="C3287" t="s">
        <v>19</v>
      </c>
      <c r="D3287" t="s">
        <v>1602</v>
      </c>
      <c r="E3287" t="s">
        <v>1603</v>
      </c>
      <c r="F3287">
        <v>813</v>
      </c>
      <c r="G3287">
        <v>37.32</v>
      </c>
      <c r="H3287">
        <v>22</v>
      </c>
      <c r="I3287">
        <v>0</v>
      </c>
      <c r="J3287" t="s">
        <v>128</v>
      </c>
      <c r="K3287" s="40" t="str">
        <f t="shared" si="51"/>
        <v>GPA</v>
      </c>
    </row>
    <row r="3288" spans="1:11" ht="15" customHeight="1">
      <c r="A3288">
        <v>8</v>
      </c>
      <c r="B3288">
        <v>930</v>
      </c>
      <c r="C3288" t="s">
        <v>1994</v>
      </c>
      <c r="D3288" t="s">
        <v>1602</v>
      </c>
      <c r="E3288" t="s">
        <v>1603</v>
      </c>
      <c r="F3288">
        <v>446</v>
      </c>
      <c r="G3288">
        <v>6.02</v>
      </c>
      <c r="H3288">
        <v>74</v>
      </c>
      <c r="I3288">
        <v>0</v>
      </c>
      <c r="J3288" t="s">
        <v>128</v>
      </c>
      <c r="K3288" s="40" t="str">
        <f t="shared" si="51"/>
        <v>GPA</v>
      </c>
    </row>
    <row r="3289" spans="1:11" ht="15" customHeight="1">
      <c r="A3289">
        <v>8</v>
      </c>
      <c r="B3289">
        <v>930</v>
      </c>
      <c r="C3289" t="s">
        <v>1994</v>
      </c>
      <c r="D3289" t="s">
        <v>1604</v>
      </c>
      <c r="E3289" t="s">
        <v>1605</v>
      </c>
      <c r="F3289">
        <v>572</v>
      </c>
      <c r="G3289">
        <v>7.88</v>
      </c>
      <c r="H3289">
        <v>73</v>
      </c>
      <c r="I3289">
        <v>0</v>
      </c>
      <c r="J3289" t="s">
        <v>128</v>
      </c>
      <c r="K3289" s="40" t="str">
        <f t="shared" si="51"/>
        <v>GPA</v>
      </c>
    </row>
    <row r="3290" spans="1:11" ht="15" customHeight="1">
      <c r="A3290">
        <v>8</v>
      </c>
      <c r="B3290">
        <v>930</v>
      </c>
      <c r="C3290" t="s">
        <v>1994</v>
      </c>
      <c r="D3290" t="s">
        <v>3688</v>
      </c>
      <c r="E3290" t="s">
        <v>3689</v>
      </c>
      <c r="F3290">
        <v>9649</v>
      </c>
      <c r="G3290">
        <v>76.27</v>
      </c>
      <c r="H3290">
        <v>127</v>
      </c>
      <c r="I3290">
        <v>0</v>
      </c>
      <c r="J3290" t="s">
        <v>128</v>
      </c>
      <c r="K3290" s="40" t="str">
        <f t="shared" si="51"/>
        <v>GPA</v>
      </c>
    </row>
    <row r="3291" spans="1:11" ht="15" customHeight="1">
      <c r="A3291">
        <v>8</v>
      </c>
      <c r="B3291">
        <v>930</v>
      </c>
      <c r="C3291" t="s">
        <v>19</v>
      </c>
      <c r="D3291" t="s">
        <v>1606</v>
      </c>
      <c r="E3291" t="s">
        <v>1607</v>
      </c>
      <c r="F3291">
        <v>2001</v>
      </c>
      <c r="G3291">
        <v>41.8</v>
      </c>
      <c r="H3291">
        <v>48</v>
      </c>
      <c r="I3291">
        <v>0</v>
      </c>
      <c r="J3291" t="s">
        <v>128</v>
      </c>
      <c r="K3291" s="40" t="str">
        <f t="shared" si="51"/>
        <v>GPA</v>
      </c>
    </row>
    <row r="3292" spans="1:11" ht="15" customHeight="1">
      <c r="A3292">
        <v>8</v>
      </c>
      <c r="B3292">
        <v>930</v>
      </c>
      <c r="C3292" t="s">
        <v>1994</v>
      </c>
      <c r="D3292" t="s">
        <v>1606</v>
      </c>
      <c r="E3292" t="s">
        <v>1607</v>
      </c>
      <c r="F3292">
        <v>964</v>
      </c>
      <c r="G3292">
        <v>12.3</v>
      </c>
      <c r="H3292">
        <v>78</v>
      </c>
      <c r="I3292">
        <v>0</v>
      </c>
      <c r="J3292" t="s">
        <v>128</v>
      </c>
      <c r="K3292" s="40" t="str">
        <f t="shared" si="51"/>
        <v>GPA</v>
      </c>
    </row>
    <row r="3293" spans="1:11" ht="15" customHeight="1">
      <c r="A3293">
        <v>8</v>
      </c>
      <c r="B3293">
        <v>930</v>
      </c>
      <c r="C3293" t="s">
        <v>19</v>
      </c>
      <c r="D3293" t="s">
        <v>1608</v>
      </c>
      <c r="E3293" t="s">
        <v>1609</v>
      </c>
      <c r="F3293">
        <v>772</v>
      </c>
      <c r="G3293">
        <v>28.85</v>
      </c>
      <c r="H3293">
        <v>27</v>
      </c>
      <c r="I3293">
        <v>0</v>
      </c>
      <c r="J3293" t="s">
        <v>128</v>
      </c>
      <c r="K3293" s="40" t="str">
        <f t="shared" si="51"/>
        <v>GPA</v>
      </c>
    </row>
    <row r="3294" spans="1:11" ht="15" customHeight="1">
      <c r="A3294">
        <v>8</v>
      </c>
      <c r="B3294">
        <v>930</v>
      </c>
      <c r="C3294" t="s">
        <v>1994</v>
      </c>
      <c r="D3294" t="s">
        <v>1608</v>
      </c>
      <c r="E3294" t="s">
        <v>1609</v>
      </c>
      <c r="F3294">
        <v>184</v>
      </c>
      <c r="G3294">
        <v>4.24</v>
      </c>
      <c r="H3294">
        <v>43</v>
      </c>
      <c r="I3294">
        <v>0</v>
      </c>
      <c r="J3294" t="s">
        <v>128</v>
      </c>
      <c r="K3294" s="40" t="str">
        <f t="shared" si="51"/>
        <v>GPA</v>
      </c>
    </row>
    <row r="3295" spans="1:11" ht="15" customHeight="1">
      <c r="A3295">
        <v>8</v>
      </c>
      <c r="B3295">
        <v>930</v>
      </c>
      <c r="C3295" t="s">
        <v>19</v>
      </c>
      <c r="D3295" t="s">
        <v>1610</v>
      </c>
      <c r="E3295" t="s">
        <v>1611</v>
      </c>
      <c r="F3295">
        <v>1265</v>
      </c>
      <c r="G3295">
        <v>91.66</v>
      </c>
      <c r="H3295">
        <v>14</v>
      </c>
      <c r="I3295">
        <v>0</v>
      </c>
      <c r="J3295" t="s">
        <v>128</v>
      </c>
      <c r="K3295" s="40" t="str">
        <f t="shared" si="51"/>
        <v>GPA</v>
      </c>
    </row>
    <row r="3296" spans="1:11" ht="15" customHeight="1">
      <c r="A3296">
        <v>8</v>
      </c>
      <c r="B3296">
        <v>930</v>
      </c>
      <c r="C3296" t="s">
        <v>21</v>
      </c>
      <c r="D3296" t="s">
        <v>1612</v>
      </c>
      <c r="E3296" t="s">
        <v>1613</v>
      </c>
      <c r="F3296">
        <v>2538</v>
      </c>
      <c r="G3296">
        <v>65.97</v>
      </c>
      <c r="H3296">
        <v>38</v>
      </c>
      <c r="I3296">
        <v>0</v>
      </c>
      <c r="J3296" t="s">
        <v>128</v>
      </c>
      <c r="K3296" s="40" t="str">
        <f t="shared" si="51"/>
        <v>GPA</v>
      </c>
    </row>
    <row r="3297" spans="1:11" ht="15" customHeight="1">
      <c r="A3297">
        <v>8</v>
      </c>
      <c r="B3297">
        <v>930</v>
      </c>
      <c r="C3297" t="s">
        <v>1994</v>
      </c>
      <c r="D3297" t="s">
        <v>1612</v>
      </c>
      <c r="E3297" t="s">
        <v>1613</v>
      </c>
      <c r="F3297">
        <v>274</v>
      </c>
      <c r="G3297">
        <v>4.8099999999999996</v>
      </c>
      <c r="H3297">
        <v>57</v>
      </c>
      <c r="I3297">
        <v>0</v>
      </c>
      <c r="J3297" t="s">
        <v>128</v>
      </c>
      <c r="K3297" s="40" t="str">
        <f t="shared" si="51"/>
        <v>GPA</v>
      </c>
    </row>
    <row r="3298" spans="1:11" ht="15" customHeight="1">
      <c r="A3298">
        <v>8</v>
      </c>
      <c r="B3298">
        <v>930</v>
      </c>
      <c r="C3298" t="s">
        <v>19</v>
      </c>
      <c r="D3298" t="s">
        <v>1614</v>
      </c>
      <c r="E3298" t="s">
        <v>1615</v>
      </c>
      <c r="F3298">
        <v>131</v>
      </c>
      <c r="G3298">
        <v>2.17</v>
      </c>
      <c r="H3298">
        <v>60</v>
      </c>
      <c r="I3298">
        <v>0</v>
      </c>
      <c r="J3298" t="s">
        <v>128</v>
      </c>
      <c r="K3298" s="40" t="str">
        <f t="shared" si="51"/>
        <v>GPA</v>
      </c>
    </row>
    <row r="3299" spans="1:11" ht="15" customHeight="1">
      <c r="A3299">
        <v>8</v>
      </c>
      <c r="B3299">
        <v>930</v>
      </c>
      <c r="C3299" t="s">
        <v>19</v>
      </c>
      <c r="D3299" t="s">
        <v>1616</v>
      </c>
      <c r="E3299" t="s">
        <v>1617</v>
      </c>
      <c r="F3299">
        <v>459</v>
      </c>
      <c r="G3299">
        <v>26.96</v>
      </c>
      <c r="H3299">
        <v>17</v>
      </c>
      <c r="I3299">
        <v>0</v>
      </c>
      <c r="J3299" t="s">
        <v>128</v>
      </c>
      <c r="K3299" s="40" t="str">
        <f t="shared" si="51"/>
        <v>GPA</v>
      </c>
    </row>
    <row r="3300" spans="1:11" ht="15" customHeight="1">
      <c r="A3300">
        <v>8</v>
      </c>
      <c r="B3300">
        <v>930</v>
      </c>
      <c r="C3300" t="s">
        <v>19</v>
      </c>
      <c r="D3300" t="s">
        <v>1618</v>
      </c>
      <c r="E3300" t="s">
        <v>1619</v>
      </c>
      <c r="F3300">
        <v>203</v>
      </c>
      <c r="G3300">
        <v>4.49</v>
      </c>
      <c r="H3300">
        <v>45</v>
      </c>
      <c r="I3300">
        <v>0</v>
      </c>
      <c r="J3300" t="s">
        <v>128</v>
      </c>
      <c r="K3300" s="40" t="str">
        <f t="shared" si="51"/>
        <v>GPA</v>
      </c>
    </row>
    <row r="3301" spans="1:11" ht="15" customHeight="1">
      <c r="A3301">
        <v>8</v>
      </c>
      <c r="B3301">
        <v>930</v>
      </c>
      <c r="C3301" t="s">
        <v>21</v>
      </c>
      <c r="D3301" t="s">
        <v>1618</v>
      </c>
      <c r="E3301" t="s">
        <v>1619</v>
      </c>
      <c r="F3301">
        <v>133</v>
      </c>
      <c r="G3301">
        <v>23.24</v>
      </c>
      <c r="H3301">
        <v>6</v>
      </c>
      <c r="I3301">
        <v>0</v>
      </c>
      <c r="J3301" t="s">
        <v>128</v>
      </c>
      <c r="K3301" s="40" t="str">
        <f t="shared" si="51"/>
        <v>GPA</v>
      </c>
    </row>
    <row r="3302" spans="1:11" ht="15" customHeight="1">
      <c r="A3302">
        <v>8</v>
      </c>
      <c r="B3302">
        <v>930</v>
      </c>
      <c r="C3302" t="s">
        <v>1994</v>
      </c>
      <c r="D3302" t="s">
        <v>1618</v>
      </c>
      <c r="E3302" t="s">
        <v>1619</v>
      </c>
      <c r="F3302">
        <v>522</v>
      </c>
      <c r="G3302">
        <v>7.34</v>
      </c>
      <c r="H3302">
        <v>71</v>
      </c>
      <c r="I3302">
        <v>0</v>
      </c>
      <c r="J3302" t="s">
        <v>128</v>
      </c>
      <c r="K3302" s="40" t="str">
        <f t="shared" si="51"/>
        <v>GPA</v>
      </c>
    </row>
    <row r="3303" spans="1:11" ht="15" customHeight="1">
      <c r="A3303">
        <v>8</v>
      </c>
      <c r="B3303">
        <v>930</v>
      </c>
      <c r="C3303" t="s">
        <v>19</v>
      </c>
      <c r="D3303" t="s">
        <v>1620</v>
      </c>
      <c r="E3303" t="s">
        <v>1621</v>
      </c>
      <c r="F3303">
        <v>174</v>
      </c>
      <c r="G3303">
        <v>9</v>
      </c>
      <c r="H3303">
        <v>19</v>
      </c>
      <c r="I3303">
        <v>0</v>
      </c>
      <c r="J3303" t="s">
        <v>128</v>
      </c>
      <c r="K3303" s="40" t="str">
        <f t="shared" si="51"/>
        <v>GPA</v>
      </c>
    </row>
    <row r="3304" spans="1:11" ht="15" customHeight="1">
      <c r="A3304">
        <v>8</v>
      </c>
      <c r="B3304">
        <v>930</v>
      </c>
      <c r="C3304" t="s">
        <v>19</v>
      </c>
      <c r="D3304" t="s">
        <v>1622</v>
      </c>
      <c r="E3304" t="s">
        <v>1623</v>
      </c>
      <c r="F3304">
        <v>374</v>
      </c>
      <c r="G3304">
        <v>25.08</v>
      </c>
      <c r="H3304">
        <v>15</v>
      </c>
      <c r="I3304">
        <v>0</v>
      </c>
      <c r="J3304" t="s">
        <v>128</v>
      </c>
      <c r="K3304" s="40" t="str">
        <f t="shared" si="51"/>
        <v>GPA</v>
      </c>
    </row>
    <row r="3305" spans="1:11" ht="15" customHeight="1">
      <c r="A3305">
        <v>8</v>
      </c>
      <c r="B3305">
        <v>930</v>
      </c>
      <c r="C3305" t="s">
        <v>1994</v>
      </c>
      <c r="D3305" t="s">
        <v>1622</v>
      </c>
      <c r="E3305" t="s">
        <v>1623</v>
      </c>
      <c r="F3305">
        <v>415</v>
      </c>
      <c r="G3305">
        <v>4.1500000000000004</v>
      </c>
      <c r="H3305">
        <v>100</v>
      </c>
      <c r="I3305">
        <v>0</v>
      </c>
      <c r="J3305" t="s">
        <v>128</v>
      </c>
      <c r="K3305" s="40" t="str">
        <f t="shared" si="51"/>
        <v>GPA</v>
      </c>
    </row>
    <row r="3306" spans="1:11" ht="15" customHeight="1">
      <c r="A3306">
        <v>8</v>
      </c>
      <c r="B3306">
        <v>930</v>
      </c>
      <c r="C3306" t="s">
        <v>19</v>
      </c>
      <c r="D3306" t="s">
        <v>1782</v>
      </c>
      <c r="E3306" t="s">
        <v>1783</v>
      </c>
      <c r="F3306">
        <v>68</v>
      </c>
      <c r="G3306">
        <v>8.7200000000000006</v>
      </c>
      <c r="H3306">
        <v>8</v>
      </c>
      <c r="I3306">
        <v>0</v>
      </c>
      <c r="J3306" t="s">
        <v>128</v>
      </c>
      <c r="K3306" s="40" t="str">
        <f t="shared" si="51"/>
        <v>GPA</v>
      </c>
    </row>
    <row r="3307" spans="1:11" ht="15" customHeight="1">
      <c r="A3307">
        <v>8</v>
      </c>
      <c r="B3307">
        <v>930</v>
      </c>
      <c r="C3307" t="s">
        <v>19</v>
      </c>
      <c r="D3307" t="s">
        <v>1624</v>
      </c>
      <c r="E3307" t="s">
        <v>1625</v>
      </c>
      <c r="F3307">
        <v>792</v>
      </c>
      <c r="G3307">
        <v>15.57</v>
      </c>
      <c r="H3307">
        <v>51</v>
      </c>
      <c r="I3307">
        <v>0</v>
      </c>
      <c r="J3307" t="s">
        <v>128</v>
      </c>
      <c r="K3307" s="40" t="str">
        <f t="shared" si="51"/>
        <v>GPA</v>
      </c>
    </row>
    <row r="3308" spans="1:11" ht="15" customHeight="1">
      <c r="A3308">
        <v>8</v>
      </c>
      <c r="B3308">
        <v>930</v>
      </c>
      <c r="C3308" t="s">
        <v>1994</v>
      </c>
      <c r="D3308" t="s">
        <v>1624</v>
      </c>
      <c r="E3308" t="s">
        <v>1625</v>
      </c>
      <c r="F3308">
        <v>205</v>
      </c>
      <c r="G3308">
        <v>1.9</v>
      </c>
      <c r="H3308">
        <v>108</v>
      </c>
      <c r="I3308">
        <v>0</v>
      </c>
      <c r="J3308" t="s">
        <v>128</v>
      </c>
      <c r="K3308" s="40" t="str">
        <f t="shared" si="51"/>
        <v>GPA</v>
      </c>
    </row>
    <row r="3309" spans="1:11" ht="15" customHeight="1">
      <c r="A3309">
        <v>8</v>
      </c>
      <c r="B3309">
        <v>930</v>
      </c>
      <c r="C3309" t="s">
        <v>19</v>
      </c>
      <c r="D3309" t="s">
        <v>1626</v>
      </c>
      <c r="E3309" t="s">
        <v>1627</v>
      </c>
      <c r="F3309">
        <v>2469</v>
      </c>
      <c r="G3309">
        <v>124.38</v>
      </c>
      <c r="H3309">
        <v>20</v>
      </c>
      <c r="I3309">
        <v>0</v>
      </c>
      <c r="J3309" t="s">
        <v>128</v>
      </c>
      <c r="K3309" s="40" t="str">
        <f t="shared" si="51"/>
        <v>GPA</v>
      </c>
    </row>
    <row r="3310" spans="1:11" ht="15" customHeight="1">
      <c r="A3310">
        <v>8</v>
      </c>
      <c r="B3310">
        <v>930</v>
      </c>
      <c r="C3310" t="s">
        <v>19</v>
      </c>
      <c r="D3310" t="s">
        <v>1628</v>
      </c>
      <c r="E3310" t="s">
        <v>1629</v>
      </c>
      <c r="F3310">
        <v>33</v>
      </c>
      <c r="G3310">
        <v>1.23</v>
      </c>
      <c r="H3310">
        <v>27</v>
      </c>
      <c r="I3310">
        <v>0</v>
      </c>
      <c r="J3310" t="s">
        <v>128</v>
      </c>
      <c r="K3310" s="40" t="str">
        <f t="shared" si="51"/>
        <v>GPA</v>
      </c>
    </row>
    <row r="3311" spans="1:11" ht="15" customHeight="1">
      <c r="A3311">
        <v>8</v>
      </c>
      <c r="B3311">
        <v>930</v>
      </c>
      <c r="C3311" t="s">
        <v>1994</v>
      </c>
      <c r="D3311" t="s">
        <v>1628</v>
      </c>
      <c r="E3311" t="s">
        <v>1629</v>
      </c>
      <c r="F3311">
        <v>4983</v>
      </c>
      <c r="G3311">
        <v>66.45</v>
      </c>
      <c r="H3311">
        <v>75</v>
      </c>
      <c r="I3311">
        <v>0</v>
      </c>
      <c r="J3311" t="s">
        <v>128</v>
      </c>
      <c r="K3311" s="40" t="str">
        <f t="shared" si="51"/>
        <v>GPA</v>
      </c>
    </row>
    <row r="3312" spans="1:11" ht="15" customHeight="1">
      <c r="A3312">
        <v>8</v>
      </c>
      <c r="B3312">
        <v>930</v>
      </c>
      <c r="C3312" t="s">
        <v>1994</v>
      </c>
      <c r="D3312" t="s">
        <v>3692</v>
      </c>
      <c r="E3312" t="s">
        <v>3693</v>
      </c>
      <c r="F3312">
        <v>8244</v>
      </c>
      <c r="G3312">
        <v>105.37</v>
      </c>
      <c r="H3312">
        <v>78</v>
      </c>
      <c r="I3312">
        <v>0</v>
      </c>
      <c r="J3312" t="s">
        <v>128</v>
      </c>
      <c r="K3312" s="40" t="str">
        <f t="shared" si="51"/>
        <v>GPA</v>
      </c>
    </row>
    <row r="3313" spans="1:11" ht="15" customHeight="1">
      <c r="A3313">
        <v>8</v>
      </c>
      <c r="B3313">
        <v>930</v>
      </c>
      <c r="C3313" t="s">
        <v>1994</v>
      </c>
      <c r="D3313" t="s">
        <v>3694</v>
      </c>
      <c r="E3313" t="s">
        <v>3695</v>
      </c>
      <c r="F3313">
        <v>13876</v>
      </c>
      <c r="G3313">
        <v>106.17</v>
      </c>
      <c r="H3313">
        <v>131</v>
      </c>
      <c r="I3313">
        <v>0</v>
      </c>
      <c r="J3313" t="s">
        <v>128</v>
      </c>
      <c r="K3313" s="40" t="str">
        <f t="shared" si="51"/>
        <v>GPA</v>
      </c>
    </row>
    <row r="3314" spans="1:11" ht="15" customHeight="1">
      <c r="A3314">
        <v>8</v>
      </c>
      <c r="B3314">
        <v>930</v>
      </c>
      <c r="C3314" t="s">
        <v>22</v>
      </c>
      <c r="D3314" t="s">
        <v>1630</v>
      </c>
      <c r="E3314" t="s">
        <v>1631</v>
      </c>
      <c r="F3314">
        <v>2060</v>
      </c>
      <c r="G3314">
        <v>67.33</v>
      </c>
      <c r="H3314">
        <v>31</v>
      </c>
      <c r="I3314">
        <v>0</v>
      </c>
      <c r="J3314" t="s">
        <v>128</v>
      </c>
      <c r="K3314" s="40" t="str">
        <f t="shared" si="51"/>
        <v>GPA</v>
      </c>
    </row>
    <row r="3315" spans="1:11" ht="15" customHeight="1">
      <c r="A3315">
        <v>8</v>
      </c>
      <c r="B3315">
        <v>930</v>
      </c>
      <c r="C3315" t="s">
        <v>1994</v>
      </c>
      <c r="D3315" t="s">
        <v>1630</v>
      </c>
      <c r="E3315" t="s">
        <v>1631</v>
      </c>
      <c r="F3315">
        <v>10063</v>
      </c>
      <c r="G3315">
        <v>41.15</v>
      </c>
      <c r="H3315">
        <v>245</v>
      </c>
      <c r="I3315">
        <v>0</v>
      </c>
      <c r="J3315" t="s">
        <v>128</v>
      </c>
      <c r="K3315" s="40" t="str">
        <f t="shared" si="51"/>
        <v>GPA</v>
      </c>
    </row>
    <row r="3316" spans="1:11" ht="15" customHeight="1">
      <c r="A3316">
        <v>8</v>
      </c>
      <c r="B3316">
        <v>930</v>
      </c>
      <c r="C3316" t="s">
        <v>19</v>
      </c>
      <c r="D3316" t="s">
        <v>1632</v>
      </c>
      <c r="E3316" t="s">
        <v>1633</v>
      </c>
      <c r="F3316">
        <v>741</v>
      </c>
      <c r="G3316">
        <v>16.23</v>
      </c>
      <c r="H3316">
        <v>46</v>
      </c>
      <c r="I3316">
        <v>0</v>
      </c>
      <c r="J3316" t="s">
        <v>128</v>
      </c>
      <c r="K3316" s="40" t="str">
        <f t="shared" si="51"/>
        <v>GPA</v>
      </c>
    </row>
    <row r="3317" spans="1:11" ht="15" customHeight="1">
      <c r="A3317">
        <v>8</v>
      </c>
      <c r="B3317">
        <v>930</v>
      </c>
      <c r="C3317" t="s">
        <v>21</v>
      </c>
      <c r="D3317" t="s">
        <v>1632</v>
      </c>
      <c r="E3317" t="s">
        <v>1633</v>
      </c>
      <c r="F3317">
        <v>42</v>
      </c>
      <c r="G3317">
        <v>1.19</v>
      </c>
      <c r="H3317">
        <v>35</v>
      </c>
      <c r="I3317">
        <v>0</v>
      </c>
      <c r="J3317" t="s">
        <v>128</v>
      </c>
      <c r="K3317" s="40" t="str">
        <f t="shared" si="51"/>
        <v>GPA</v>
      </c>
    </row>
    <row r="3318" spans="1:11" ht="15" customHeight="1">
      <c r="A3318">
        <v>8</v>
      </c>
      <c r="B3318">
        <v>930</v>
      </c>
      <c r="C3318" t="s">
        <v>1994</v>
      </c>
      <c r="D3318" t="s">
        <v>1632</v>
      </c>
      <c r="E3318" t="s">
        <v>1633</v>
      </c>
      <c r="F3318">
        <v>50</v>
      </c>
      <c r="G3318">
        <v>0.56999999999999995</v>
      </c>
      <c r="H3318">
        <v>88</v>
      </c>
      <c r="I3318">
        <v>0</v>
      </c>
      <c r="J3318" t="s">
        <v>128</v>
      </c>
      <c r="K3318" s="40" t="str">
        <f t="shared" si="51"/>
        <v>GPA</v>
      </c>
    </row>
    <row r="3319" spans="1:11" ht="15" customHeight="1">
      <c r="A3319">
        <v>8</v>
      </c>
      <c r="B3319">
        <v>930</v>
      </c>
      <c r="C3319" t="s">
        <v>19</v>
      </c>
      <c r="D3319" t="s">
        <v>1784</v>
      </c>
      <c r="E3319" t="s">
        <v>1785</v>
      </c>
      <c r="F3319">
        <v>1</v>
      </c>
      <c r="G3319">
        <v>1.67</v>
      </c>
      <c r="H3319">
        <v>1</v>
      </c>
      <c r="I3319">
        <v>0</v>
      </c>
      <c r="J3319" t="s">
        <v>128</v>
      </c>
      <c r="K3319" s="40" t="str">
        <f t="shared" si="51"/>
        <v>GPA</v>
      </c>
    </row>
    <row r="3320" spans="1:11" ht="15" customHeight="1">
      <c r="A3320">
        <v>8</v>
      </c>
      <c r="B3320">
        <v>930</v>
      </c>
      <c r="C3320" t="s">
        <v>1994</v>
      </c>
      <c r="D3320" t="s">
        <v>1784</v>
      </c>
      <c r="E3320" t="s">
        <v>1785</v>
      </c>
      <c r="F3320">
        <v>1</v>
      </c>
      <c r="G3320">
        <v>0.02</v>
      </c>
      <c r="H3320">
        <v>50</v>
      </c>
      <c r="I3320">
        <v>0</v>
      </c>
      <c r="J3320" t="s">
        <v>128</v>
      </c>
      <c r="K3320" s="40" t="str">
        <f t="shared" si="51"/>
        <v>GPA</v>
      </c>
    </row>
    <row r="3321" spans="1:11" ht="15" customHeight="1">
      <c r="A3321">
        <v>8</v>
      </c>
      <c r="B3321">
        <v>930</v>
      </c>
      <c r="C3321" t="s">
        <v>1994</v>
      </c>
      <c r="D3321" t="s">
        <v>3696</v>
      </c>
      <c r="E3321" t="s">
        <v>3697</v>
      </c>
      <c r="F3321">
        <v>4127</v>
      </c>
      <c r="G3321">
        <v>47.75</v>
      </c>
      <c r="H3321">
        <v>86</v>
      </c>
      <c r="I3321">
        <v>0</v>
      </c>
      <c r="J3321" t="s">
        <v>128</v>
      </c>
      <c r="K3321" s="40" t="str">
        <f t="shared" si="51"/>
        <v>GPA</v>
      </c>
    </row>
    <row r="3322" spans="1:11" ht="15" customHeight="1">
      <c r="A3322">
        <v>8</v>
      </c>
      <c r="B3322">
        <v>930</v>
      </c>
      <c r="C3322" t="s">
        <v>1994</v>
      </c>
      <c r="D3322" t="s">
        <v>3698</v>
      </c>
      <c r="E3322" t="s">
        <v>3699</v>
      </c>
      <c r="F3322">
        <v>3950</v>
      </c>
      <c r="G3322">
        <v>74.89</v>
      </c>
      <c r="H3322">
        <v>53</v>
      </c>
      <c r="I3322">
        <v>0</v>
      </c>
      <c r="J3322" t="s">
        <v>128</v>
      </c>
      <c r="K3322" s="40" t="str">
        <f t="shared" si="51"/>
        <v>GPA</v>
      </c>
    </row>
    <row r="3323" spans="1:11" ht="15" customHeight="1">
      <c r="A3323">
        <v>8</v>
      </c>
      <c r="B3323">
        <v>930</v>
      </c>
      <c r="C3323" t="s">
        <v>1994</v>
      </c>
      <c r="D3323" t="s">
        <v>3700</v>
      </c>
      <c r="E3323" t="s">
        <v>3701</v>
      </c>
      <c r="F3323">
        <v>1502</v>
      </c>
      <c r="G3323">
        <v>46.94</v>
      </c>
      <c r="H3323">
        <v>32</v>
      </c>
      <c r="I3323">
        <v>0</v>
      </c>
      <c r="J3323" t="s">
        <v>128</v>
      </c>
      <c r="K3323" s="40" t="str">
        <f t="shared" si="51"/>
        <v>GPA</v>
      </c>
    </row>
    <row r="3324" spans="1:11" ht="15" customHeight="1">
      <c r="A3324">
        <v>8</v>
      </c>
      <c r="B3324">
        <v>930</v>
      </c>
      <c r="C3324" t="s">
        <v>1994</v>
      </c>
      <c r="D3324" t="s">
        <v>4367</v>
      </c>
      <c r="E3324" t="s">
        <v>4368</v>
      </c>
      <c r="F3324">
        <v>49</v>
      </c>
      <c r="G3324">
        <v>4.51</v>
      </c>
      <c r="H3324">
        <v>11</v>
      </c>
      <c r="I3324">
        <v>0</v>
      </c>
      <c r="J3324" t="s">
        <v>128</v>
      </c>
      <c r="K3324" s="40" t="str">
        <f t="shared" si="51"/>
        <v>GPA</v>
      </c>
    </row>
    <row r="3325" spans="1:11" ht="15" customHeight="1">
      <c r="A3325">
        <v>8</v>
      </c>
      <c r="B3325">
        <v>930</v>
      </c>
      <c r="C3325" t="s">
        <v>1994</v>
      </c>
      <c r="D3325" t="s">
        <v>3702</v>
      </c>
      <c r="E3325" t="s">
        <v>3703</v>
      </c>
      <c r="F3325">
        <v>644</v>
      </c>
      <c r="G3325">
        <v>4.79</v>
      </c>
      <c r="H3325">
        <v>134</v>
      </c>
      <c r="I3325">
        <v>0</v>
      </c>
      <c r="J3325" t="s">
        <v>128</v>
      </c>
      <c r="K3325" s="40" t="str">
        <f t="shared" si="51"/>
        <v>GPA</v>
      </c>
    </row>
    <row r="3326" spans="1:11" ht="15" customHeight="1">
      <c r="A3326">
        <v>8</v>
      </c>
      <c r="B3326">
        <v>930</v>
      </c>
      <c r="C3326" t="s">
        <v>1994</v>
      </c>
      <c r="D3326" t="s">
        <v>3704</v>
      </c>
      <c r="E3326" t="s">
        <v>3705</v>
      </c>
      <c r="F3326">
        <v>5685</v>
      </c>
      <c r="G3326">
        <v>77.150000000000006</v>
      </c>
      <c r="H3326">
        <v>74</v>
      </c>
      <c r="I3326">
        <v>0</v>
      </c>
      <c r="J3326" t="s">
        <v>128</v>
      </c>
      <c r="K3326" s="40" t="str">
        <f t="shared" si="51"/>
        <v>GPA</v>
      </c>
    </row>
    <row r="3327" spans="1:11" ht="15" customHeight="1">
      <c r="A3327">
        <v>8</v>
      </c>
      <c r="B3327">
        <v>930</v>
      </c>
      <c r="C3327" t="s">
        <v>1994</v>
      </c>
      <c r="D3327" t="s">
        <v>3706</v>
      </c>
      <c r="E3327" t="s">
        <v>3707</v>
      </c>
      <c r="F3327">
        <v>5198</v>
      </c>
      <c r="G3327">
        <v>77.7</v>
      </c>
      <c r="H3327">
        <v>67</v>
      </c>
      <c r="I3327">
        <v>0</v>
      </c>
      <c r="J3327" t="s">
        <v>128</v>
      </c>
      <c r="K3327" s="40" t="str">
        <f t="shared" si="51"/>
        <v>GPA</v>
      </c>
    </row>
    <row r="3328" spans="1:11" ht="15" customHeight="1">
      <c r="A3328">
        <v>8</v>
      </c>
      <c r="B3328">
        <v>930</v>
      </c>
      <c r="C3328" t="s">
        <v>1994</v>
      </c>
      <c r="D3328" t="s">
        <v>4369</v>
      </c>
      <c r="E3328" t="s">
        <v>4370</v>
      </c>
      <c r="F3328">
        <v>294</v>
      </c>
      <c r="G3328">
        <v>4.28</v>
      </c>
      <c r="H3328">
        <v>69</v>
      </c>
      <c r="I3328">
        <v>0</v>
      </c>
      <c r="J3328" t="s">
        <v>128</v>
      </c>
      <c r="K3328" s="40" t="str">
        <f t="shared" si="51"/>
        <v>GPA</v>
      </c>
    </row>
    <row r="3329" spans="1:11" ht="15" customHeight="1">
      <c r="A3329">
        <v>8</v>
      </c>
      <c r="B3329">
        <v>930</v>
      </c>
      <c r="C3329" t="s">
        <v>1994</v>
      </c>
      <c r="D3329" t="s">
        <v>3708</v>
      </c>
      <c r="E3329" t="s">
        <v>3709</v>
      </c>
      <c r="F3329">
        <v>4730</v>
      </c>
      <c r="G3329">
        <v>70.73</v>
      </c>
      <c r="H3329">
        <v>67</v>
      </c>
      <c r="I3329">
        <v>0</v>
      </c>
      <c r="J3329" t="s">
        <v>128</v>
      </c>
      <c r="K3329" s="40" t="str">
        <f t="shared" si="51"/>
        <v>GPA</v>
      </c>
    </row>
    <row r="3330" spans="1:11" ht="15" customHeight="1">
      <c r="A3330">
        <v>8</v>
      </c>
      <c r="B3330">
        <v>930</v>
      </c>
      <c r="C3330" t="s">
        <v>20</v>
      </c>
      <c r="D3330" t="s">
        <v>1636</v>
      </c>
      <c r="E3330" t="s">
        <v>1637</v>
      </c>
      <c r="F3330">
        <v>1829</v>
      </c>
      <c r="G3330">
        <v>62.86</v>
      </c>
      <c r="H3330">
        <v>29</v>
      </c>
      <c r="I3330">
        <v>0</v>
      </c>
      <c r="J3330" t="s">
        <v>128</v>
      </c>
      <c r="K3330" s="40" t="str">
        <f t="shared" ref="K3330:K3393" si="52">IF(J3330&lt;&gt;"",IF(OR(UPPER(J3330)="TERCEIRO",UPPER(J3330)="TERCEIRA"),"TERCEIRA",IF(UPPER(J3330)="GPA","GPA",J3330)),IF(LEFT(D3330,1)="T","TERCEIRA","GPA"))</f>
        <v>GPA</v>
      </c>
    </row>
    <row r="3331" spans="1:11" ht="15" customHeight="1">
      <c r="A3331">
        <v>8</v>
      </c>
      <c r="B3331">
        <v>930</v>
      </c>
      <c r="C3331" t="s">
        <v>19</v>
      </c>
      <c r="D3331" t="s">
        <v>1638</v>
      </c>
      <c r="E3331" t="s">
        <v>1639</v>
      </c>
      <c r="F3331">
        <v>412</v>
      </c>
      <c r="G3331">
        <v>7.54</v>
      </c>
      <c r="H3331">
        <v>55</v>
      </c>
      <c r="I3331">
        <v>0</v>
      </c>
      <c r="J3331" t="s">
        <v>128</v>
      </c>
      <c r="K3331" s="40" t="str">
        <f t="shared" si="52"/>
        <v>GPA</v>
      </c>
    </row>
    <row r="3332" spans="1:11" ht="15" customHeight="1">
      <c r="A3332">
        <v>8</v>
      </c>
      <c r="B3332">
        <v>930</v>
      </c>
      <c r="C3332" t="s">
        <v>22</v>
      </c>
      <c r="D3332" t="s">
        <v>1640</v>
      </c>
      <c r="E3332" t="s">
        <v>1641</v>
      </c>
      <c r="F3332">
        <v>959</v>
      </c>
      <c r="G3332">
        <v>50.81</v>
      </c>
      <c r="H3332">
        <v>19</v>
      </c>
      <c r="I3332">
        <v>0</v>
      </c>
      <c r="J3332" t="s">
        <v>128</v>
      </c>
      <c r="K3332" s="40" t="str">
        <f t="shared" si="52"/>
        <v>GPA</v>
      </c>
    </row>
    <row r="3333" spans="1:11" ht="15" customHeight="1">
      <c r="A3333">
        <v>8</v>
      </c>
      <c r="B3333">
        <v>930</v>
      </c>
      <c r="C3333" t="s">
        <v>1994</v>
      </c>
      <c r="D3333" t="s">
        <v>3710</v>
      </c>
      <c r="E3333" t="s">
        <v>3711</v>
      </c>
      <c r="F3333">
        <v>4575</v>
      </c>
      <c r="G3333">
        <v>48.11</v>
      </c>
      <c r="H3333">
        <v>95</v>
      </c>
      <c r="I3333">
        <v>0</v>
      </c>
      <c r="J3333" t="s">
        <v>128</v>
      </c>
      <c r="K3333" s="40" t="str">
        <f t="shared" si="52"/>
        <v>GPA</v>
      </c>
    </row>
    <row r="3334" spans="1:11" ht="15" customHeight="1">
      <c r="A3334">
        <v>8</v>
      </c>
      <c r="B3334">
        <v>930</v>
      </c>
      <c r="C3334" t="s">
        <v>19</v>
      </c>
      <c r="D3334" t="s">
        <v>1642</v>
      </c>
      <c r="E3334" t="s">
        <v>1643</v>
      </c>
      <c r="F3334">
        <v>1450</v>
      </c>
      <c r="G3334">
        <v>27.2</v>
      </c>
      <c r="H3334">
        <v>53</v>
      </c>
      <c r="I3334">
        <v>0</v>
      </c>
      <c r="J3334" t="s">
        <v>128</v>
      </c>
      <c r="K3334" s="40" t="str">
        <f t="shared" si="52"/>
        <v>GPA</v>
      </c>
    </row>
    <row r="3335" spans="1:11" ht="15" customHeight="1">
      <c r="A3335">
        <v>8</v>
      </c>
      <c r="B3335">
        <v>930</v>
      </c>
      <c r="C3335" t="s">
        <v>22</v>
      </c>
      <c r="D3335" t="s">
        <v>1644</v>
      </c>
      <c r="E3335" t="s">
        <v>1645</v>
      </c>
      <c r="F3335">
        <v>641</v>
      </c>
      <c r="G3335">
        <v>71.58</v>
      </c>
      <c r="H3335">
        <v>9</v>
      </c>
      <c r="I3335">
        <v>0</v>
      </c>
      <c r="J3335" t="s">
        <v>128</v>
      </c>
      <c r="K3335" s="40" t="str">
        <f t="shared" si="52"/>
        <v>GPA</v>
      </c>
    </row>
    <row r="3336" spans="1:11" ht="15" customHeight="1">
      <c r="A3336">
        <v>8</v>
      </c>
      <c r="B3336">
        <v>930</v>
      </c>
      <c r="C3336" t="s">
        <v>1994</v>
      </c>
      <c r="D3336" t="s">
        <v>4371</v>
      </c>
      <c r="E3336" t="s">
        <v>4372</v>
      </c>
      <c r="F3336">
        <v>334</v>
      </c>
      <c r="G3336">
        <v>2.11</v>
      </c>
      <c r="H3336">
        <v>158</v>
      </c>
      <c r="I3336">
        <v>0</v>
      </c>
      <c r="J3336" t="s">
        <v>128</v>
      </c>
      <c r="K3336" s="40" t="str">
        <f t="shared" si="52"/>
        <v>GPA</v>
      </c>
    </row>
    <row r="3337" spans="1:11" ht="15" customHeight="1">
      <c r="A3337">
        <v>8</v>
      </c>
      <c r="B3337">
        <v>930</v>
      </c>
      <c r="C3337" t="s">
        <v>1994</v>
      </c>
      <c r="D3337" t="s">
        <v>3712</v>
      </c>
      <c r="E3337" t="s">
        <v>3713</v>
      </c>
      <c r="F3337">
        <v>7839</v>
      </c>
      <c r="G3337">
        <v>85.98</v>
      </c>
      <c r="H3337">
        <v>91</v>
      </c>
      <c r="I3337">
        <v>0</v>
      </c>
      <c r="J3337" t="s">
        <v>128</v>
      </c>
      <c r="K3337" s="40" t="str">
        <f t="shared" si="52"/>
        <v>GPA</v>
      </c>
    </row>
    <row r="3338" spans="1:11" ht="15" customHeight="1">
      <c r="A3338">
        <v>8</v>
      </c>
      <c r="B3338">
        <v>930</v>
      </c>
      <c r="C3338" t="s">
        <v>19</v>
      </c>
      <c r="D3338" t="s">
        <v>1786</v>
      </c>
      <c r="E3338" t="s">
        <v>1787</v>
      </c>
      <c r="F3338">
        <v>50</v>
      </c>
      <c r="G3338">
        <v>3.86</v>
      </c>
      <c r="H3338">
        <v>13</v>
      </c>
      <c r="I3338">
        <v>0</v>
      </c>
      <c r="J3338" t="s">
        <v>128</v>
      </c>
      <c r="K3338" s="40" t="str">
        <f t="shared" si="52"/>
        <v>GPA</v>
      </c>
    </row>
    <row r="3339" spans="1:11" ht="15" customHeight="1">
      <c r="A3339">
        <v>8</v>
      </c>
      <c r="B3339">
        <v>930</v>
      </c>
      <c r="C3339" t="s">
        <v>1994</v>
      </c>
      <c r="D3339" t="s">
        <v>1786</v>
      </c>
      <c r="E3339" t="s">
        <v>1787</v>
      </c>
      <c r="F3339">
        <v>290</v>
      </c>
      <c r="G3339">
        <v>4.8899999999999997</v>
      </c>
      <c r="H3339">
        <v>59</v>
      </c>
      <c r="I3339">
        <v>0</v>
      </c>
      <c r="J3339" t="s">
        <v>128</v>
      </c>
      <c r="K3339" s="40" t="str">
        <f t="shared" si="52"/>
        <v>GPA</v>
      </c>
    </row>
    <row r="3340" spans="1:11" ht="15" customHeight="1">
      <c r="A3340">
        <v>8</v>
      </c>
      <c r="B3340">
        <v>930</v>
      </c>
      <c r="C3340" t="s">
        <v>19</v>
      </c>
      <c r="D3340" t="s">
        <v>1646</v>
      </c>
      <c r="E3340" t="s">
        <v>1647</v>
      </c>
      <c r="F3340">
        <v>1460</v>
      </c>
      <c r="G3340">
        <v>23.79</v>
      </c>
      <c r="H3340">
        <v>61</v>
      </c>
      <c r="I3340">
        <v>0</v>
      </c>
      <c r="J3340" t="s">
        <v>128</v>
      </c>
      <c r="K3340" s="40" t="str">
        <f t="shared" si="52"/>
        <v>GPA</v>
      </c>
    </row>
    <row r="3341" spans="1:11" ht="15" customHeight="1">
      <c r="A3341">
        <v>8</v>
      </c>
      <c r="B3341">
        <v>930</v>
      </c>
      <c r="C3341" t="s">
        <v>21</v>
      </c>
      <c r="D3341" t="s">
        <v>1646</v>
      </c>
      <c r="E3341" t="s">
        <v>1647</v>
      </c>
      <c r="F3341">
        <v>2</v>
      </c>
      <c r="G3341">
        <v>8.33</v>
      </c>
      <c r="H3341">
        <v>0</v>
      </c>
      <c r="I3341">
        <v>0</v>
      </c>
      <c r="J3341" t="s">
        <v>128</v>
      </c>
      <c r="K3341" s="40" t="str">
        <f t="shared" si="52"/>
        <v>GPA</v>
      </c>
    </row>
    <row r="3342" spans="1:11" ht="15" customHeight="1">
      <c r="A3342">
        <v>8</v>
      </c>
      <c r="B3342">
        <v>930</v>
      </c>
      <c r="C3342" t="s">
        <v>1994</v>
      </c>
      <c r="D3342" t="s">
        <v>1646</v>
      </c>
      <c r="E3342" t="s">
        <v>1647</v>
      </c>
      <c r="F3342">
        <v>1277</v>
      </c>
      <c r="G3342">
        <v>14.01</v>
      </c>
      <c r="H3342">
        <v>91</v>
      </c>
      <c r="I3342">
        <v>0</v>
      </c>
      <c r="J3342" t="s">
        <v>128</v>
      </c>
      <c r="K3342" s="40" t="str">
        <f t="shared" si="52"/>
        <v>GPA</v>
      </c>
    </row>
    <row r="3343" spans="1:11" ht="15" customHeight="1">
      <c r="A3343">
        <v>8</v>
      </c>
      <c r="B3343">
        <v>930</v>
      </c>
      <c r="C3343" t="s">
        <v>19</v>
      </c>
      <c r="D3343" t="s">
        <v>1648</v>
      </c>
      <c r="E3343" t="s">
        <v>1649</v>
      </c>
      <c r="F3343">
        <v>517</v>
      </c>
      <c r="G3343">
        <v>16.02</v>
      </c>
      <c r="H3343">
        <v>32</v>
      </c>
      <c r="I3343">
        <v>0</v>
      </c>
      <c r="J3343" t="s">
        <v>128</v>
      </c>
      <c r="K3343" s="40" t="str">
        <f t="shared" si="52"/>
        <v>GPA</v>
      </c>
    </row>
    <row r="3344" spans="1:11" ht="15" customHeight="1">
      <c r="A3344">
        <v>8</v>
      </c>
      <c r="B3344">
        <v>930</v>
      </c>
      <c r="C3344" t="s">
        <v>1994</v>
      </c>
      <c r="D3344" t="s">
        <v>1648</v>
      </c>
      <c r="E3344" t="s">
        <v>1649</v>
      </c>
      <c r="F3344">
        <v>5653</v>
      </c>
      <c r="G3344">
        <v>51.08</v>
      </c>
      <c r="H3344">
        <v>111</v>
      </c>
      <c r="I3344">
        <v>0</v>
      </c>
      <c r="J3344" t="s">
        <v>128</v>
      </c>
      <c r="K3344" s="40" t="str">
        <f t="shared" si="52"/>
        <v>GPA</v>
      </c>
    </row>
    <row r="3345" spans="1:11" ht="15" customHeight="1">
      <c r="A3345">
        <v>8</v>
      </c>
      <c r="B3345">
        <v>930</v>
      </c>
      <c r="C3345" t="s">
        <v>1994</v>
      </c>
      <c r="D3345" t="s">
        <v>3714</v>
      </c>
      <c r="E3345" t="s">
        <v>3715</v>
      </c>
      <c r="F3345">
        <v>7342</v>
      </c>
      <c r="G3345">
        <v>90.23</v>
      </c>
      <c r="H3345">
        <v>81</v>
      </c>
      <c r="I3345">
        <v>0</v>
      </c>
      <c r="J3345" t="s">
        <v>128</v>
      </c>
      <c r="K3345" s="40" t="str">
        <f t="shared" si="52"/>
        <v>GPA</v>
      </c>
    </row>
    <row r="3346" spans="1:11" ht="15" customHeight="1">
      <c r="A3346">
        <v>8</v>
      </c>
      <c r="B3346">
        <v>930</v>
      </c>
      <c r="C3346" t="s">
        <v>21</v>
      </c>
      <c r="D3346" t="s">
        <v>1650</v>
      </c>
      <c r="E3346" t="s">
        <v>1651</v>
      </c>
      <c r="F3346">
        <v>369</v>
      </c>
      <c r="G3346">
        <v>13.95</v>
      </c>
      <c r="H3346">
        <v>26</v>
      </c>
      <c r="I3346">
        <v>0</v>
      </c>
      <c r="J3346" t="s">
        <v>128</v>
      </c>
      <c r="K3346" s="40" t="str">
        <f t="shared" si="52"/>
        <v>GPA</v>
      </c>
    </row>
    <row r="3347" spans="1:11" ht="15" customHeight="1">
      <c r="A3347">
        <v>8</v>
      </c>
      <c r="B3347">
        <v>930</v>
      </c>
      <c r="C3347" t="s">
        <v>20</v>
      </c>
      <c r="D3347" t="s">
        <v>1652</v>
      </c>
      <c r="E3347" t="s">
        <v>1653</v>
      </c>
      <c r="F3347">
        <v>1599</v>
      </c>
      <c r="G3347">
        <v>73.37</v>
      </c>
      <c r="H3347">
        <v>22</v>
      </c>
      <c r="I3347">
        <v>0</v>
      </c>
      <c r="J3347" t="s">
        <v>128</v>
      </c>
      <c r="K3347" s="40" t="str">
        <f t="shared" si="52"/>
        <v>GPA</v>
      </c>
    </row>
    <row r="3348" spans="1:11" ht="15" customHeight="1">
      <c r="A3348">
        <v>8</v>
      </c>
      <c r="B3348">
        <v>930</v>
      </c>
      <c r="C3348" t="s">
        <v>1994</v>
      </c>
      <c r="D3348" t="s">
        <v>3716</v>
      </c>
      <c r="E3348" t="s">
        <v>3717</v>
      </c>
      <c r="F3348">
        <v>13758</v>
      </c>
      <c r="G3348">
        <v>116.61</v>
      </c>
      <c r="H3348">
        <v>118</v>
      </c>
      <c r="I3348">
        <v>0</v>
      </c>
      <c r="J3348" t="s">
        <v>128</v>
      </c>
      <c r="K3348" s="40" t="str">
        <f t="shared" si="52"/>
        <v>GPA</v>
      </c>
    </row>
    <row r="3349" spans="1:11" ht="15" customHeight="1">
      <c r="A3349">
        <v>8</v>
      </c>
      <c r="B3349">
        <v>930</v>
      </c>
      <c r="C3349" t="s">
        <v>19</v>
      </c>
      <c r="D3349" t="s">
        <v>1654</v>
      </c>
      <c r="E3349" t="s">
        <v>1655</v>
      </c>
      <c r="F3349">
        <v>1634</v>
      </c>
      <c r="G3349">
        <v>100.95</v>
      </c>
      <c r="H3349">
        <v>16</v>
      </c>
      <c r="I3349">
        <v>0</v>
      </c>
      <c r="J3349" t="s">
        <v>128</v>
      </c>
      <c r="K3349" s="40" t="str">
        <f t="shared" si="52"/>
        <v>GPA</v>
      </c>
    </row>
    <row r="3350" spans="1:11" ht="15" customHeight="1">
      <c r="A3350">
        <v>8</v>
      </c>
      <c r="B3350">
        <v>930</v>
      </c>
      <c r="C3350" t="s">
        <v>1994</v>
      </c>
      <c r="D3350" t="s">
        <v>1654</v>
      </c>
      <c r="E3350" t="s">
        <v>1655</v>
      </c>
      <c r="F3350">
        <v>37</v>
      </c>
      <c r="G3350">
        <v>0.74</v>
      </c>
      <c r="H3350">
        <v>50</v>
      </c>
      <c r="I3350">
        <v>0</v>
      </c>
      <c r="J3350" t="s">
        <v>128</v>
      </c>
      <c r="K3350" s="40" t="str">
        <f t="shared" si="52"/>
        <v>GPA</v>
      </c>
    </row>
    <row r="3351" spans="1:11" ht="15" customHeight="1">
      <c r="A3351">
        <v>8</v>
      </c>
      <c r="B3351">
        <v>930</v>
      </c>
      <c r="C3351" t="s">
        <v>1994</v>
      </c>
      <c r="D3351" t="s">
        <v>3719</v>
      </c>
      <c r="E3351" t="s">
        <v>3720</v>
      </c>
      <c r="F3351">
        <v>1448</v>
      </c>
      <c r="G3351">
        <v>15.67</v>
      </c>
      <c r="H3351">
        <v>92</v>
      </c>
      <c r="I3351">
        <v>0</v>
      </c>
      <c r="J3351" t="s">
        <v>128</v>
      </c>
      <c r="K3351" s="40" t="str">
        <f t="shared" si="52"/>
        <v>GPA</v>
      </c>
    </row>
    <row r="3352" spans="1:11" ht="15" customHeight="1">
      <c r="A3352">
        <v>8</v>
      </c>
      <c r="B3352">
        <v>930</v>
      </c>
      <c r="C3352" t="s">
        <v>1994</v>
      </c>
      <c r="D3352" t="s">
        <v>3721</v>
      </c>
      <c r="E3352" t="s">
        <v>3722</v>
      </c>
      <c r="F3352">
        <v>9458</v>
      </c>
      <c r="G3352">
        <v>82.64</v>
      </c>
      <c r="H3352">
        <v>114</v>
      </c>
      <c r="I3352">
        <v>0</v>
      </c>
      <c r="J3352" t="s">
        <v>128</v>
      </c>
      <c r="K3352" s="40" t="str">
        <f t="shared" si="52"/>
        <v>GPA</v>
      </c>
    </row>
    <row r="3353" spans="1:11" ht="15" customHeight="1">
      <c r="A3353">
        <v>8</v>
      </c>
      <c r="B3353">
        <v>930</v>
      </c>
      <c r="C3353" t="s">
        <v>1994</v>
      </c>
      <c r="D3353" t="s">
        <v>3723</v>
      </c>
      <c r="E3353" t="s">
        <v>3724</v>
      </c>
      <c r="F3353">
        <v>2164</v>
      </c>
      <c r="G3353">
        <v>33.28</v>
      </c>
      <c r="H3353">
        <v>65</v>
      </c>
      <c r="I3353">
        <v>0</v>
      </c>
      <c r="J3353" t="s">
        <v>128</v>
      </c>
      <c r="K3353" s="40" t="str">
        <f t="shared" si="52"/>
        <v>GPA</v>
      </c>
    </row>
    <row r="3354" spans="1:11" ht="15" customHeight="1">
      <c r="A3354">
        <v>8</v>
      </c>
      <c r="B3354">
        <v>930</v>
      </c>
      <c r="C3354" t="s">
        <v>1994</v>
      </c>
      <c r="D3354" t="s">
        <v>1658</v>
      </c>
      <c r="E3354" t="s">
        <v>1659</v>
      </c>
      <c r="F3354">
        <v>245</v>
      </c>
      <c r="G3354">
        <v>2.1800000000000002</v>
      </c>
      <c r="H3354">
        <v>112</v>
      </c>
      <c r="I3354">
        <v>0</v>
      </c>
      <c r="J3354" t="s">
        <v>128</v>
      </c>
      <c r="K3354" s="40" t="str">
        <f t="shared" si="52"/>
        <v>GPA</v>
      </c>
    </row>
    <row r="3355" spans="1:11" ht="15" customHeight="1">
      <c r="A3355">
        <v>8</v>
      </c>
      <c r="B3355">
        <v>930</v>
      </c>
      <c r="C3355" t="s">
        <v>19</v>
      </c>
      <c r="D3355" t="s">
        <v>1660</v>
      </c>
      <c r="E3355" t="s">
        <v>1661</v>
      </c>
      <c r="F3355">
        <v>1297</v>
      </c>
      <c r="G3355">
        <v>22.38</v>
      </c>
      <c r="H3355">
        <v>58</v>
      </c>
      <c r="I3355">
        <v>0</v>
      </c>
      <c r="J3355" t="s">
        <v>128</v>
      </c>
      <c r="K3355" s="40" t="str">
        <f t="shared" si="52"/>
        <v>GPA</v>
      </c>
    </row>
    <row r="3356" spans="1:11" ht="15" customHeight="1">
      <c r="A3356">
        <v>8</v>
      </c>
      <c r="B3356">
        <v>930</v>
      </c>
      <c r="C3356" t="s">
        <v>1994</v>
      </c>
      <c r="D3356" t="s">
        <v>1660</v>
      </c>
      <c r="E3356" t="s">
        <v>1661</v>
      </c>
      <c r="F3356">
        <v>1149</v>
      </c>
      <c r="G3356">
        <v>10.14</v>
      </c>
      <c r="H3356">
        <v>113</v>
      </c>
      <c r="I3356">
        <v>0</v>
      </c>
      <c r="J3356" t="s">
        <v>128</v>
      </c>
      <c r="K3356" s="40" t="str">
        <f t="shared" si="52"/>
        <v>GPA</v>
      </c>
    </row>
    <row r="3357" spans="1:11" ht="15" customHeight="1">
      <c r="A3357">
        <v>8</v>
      </c>
      <c r="B3357">
        <v>930</v>
      </c>
      <c r="C3357" t="s">
        <v>19</v>
      </c>
      <c r="D3357" t="s">
        <v>1662</v>
      </c>
      <c r="E3357" t="s">
        <v>1663</v>
      </c>
      <c r="F3357">
        <v>758</v>
      </c>
      <c r="G3357">
        <v>18.84</v>
      </c>
      <c r="H3357">
        <v>40</v>
      </c>
      <c r="I3357">
        <v>0</v>
      </c>
      <c r="J3357" t="s">
        <v>128</v>
      </c>
      <c r="K3357" s="40" t="str">
        <f t="shared" si="52"/>
        <v>GPA</v>
      </c>
    </row>
    <row r="3358" spans="1:11" ht="15" customHeight="1">
      <c r="A3358">
        <v>8</v>
      </c>
      <c r="B3358">
        <v>930</v>
      </c>
      <c r="C3358" t="s">
        <v>1994</v>
      </c>
      <c r="D3358" t="s">
        <v>1662</v>
      </c>
      <c r="E3358" t="s">
        <v>1663</v>
      </c>
      <c r="F3358">
        <v>521</v>
      </c>
      <c r="G3358">
        <v>9.61</v>
      </c>
      <c r="H3358">
        <v>54</v>
      </c>
      <c r="I3358">
        <v>0</v>
      </c>
      <c r="J3358" t="s">
        <v>128</v>
      </c>
      <c r="K3358" s="40" t="str">
        <f t="shared" si="52"/>
        <v>GPA</v>
      </c>
    </row>
    <row r="3359" spans="1:11" ht="15" customHeight="1">
      <c r="A3359">
        <v>8</v>
      </c>
      <c r="B3359">
        <v>930</v>
      </c>
      <c r="C3359" t="s">
        <v>19</v>
      </c>
      <c r="D3359" t="s">
        <v>1664</v>
      </c>
      <c r="E3359" t="s">
        <v>1665</v>
      </c>
      <c r="F3359">
        <v>903</v>
      </c>
      <c r="G3359">
        <v>23.25</v>
      </c>
      <c r="H3359">
        <v>39</v>
      </c>
      <c r="I3359">
        <v>0</v>
      </c>
      <c r="J3359" t="s">
        <v>128</v>
      </c>
      <c r="K3359" s="40" t="str">
        <f t="shared" si="52"/>
        <v>GPA</v>
      </c>
    </row>
    <row r="3360" spans="1:11" ht="15" customHeight="1">
      <c r="A3360">
        <v>8</v>
      </c>
      <c r="B3360">
        <v>930</v>
      </c>
      <c r="C3360" t="s">
        <v>1994</v>
      </c>
      <c r="D3360" t="s">
        <v>1664</v>
      </c>
      <c r="E3360" t="s">
        <v>1665</v>
      </c>
      <c r="F3360">
        <v>1156</v>
      </c>
      <c r="G3360">
        <v>13.52</v>
      </c>
      <c r="H3360">
        <v>86</v>
      </c>
      <c r="I3360">
        <v>0</v>
      </c>
      <c r="J3360" t="s">
        <v>128</v>
      </c>
      <c r="K3360" s="40" t="str">
        <f t="shared" si="52"/>
        <v>GPA</v>
      </c>
    </row>
    <row r="3361" spans="1:11" ht="15" customHeight="1">
      <c r="A3361">
        <v>8</v>
      </c>
      <c r="B3361">
        <v>930</v>
      </c>
      <c r="C3361" t="s">
        <v>19</v>
      </c>
      <c r="D3361" t="s">
        <v>1666</v>
      </c>
      <c r="E3361" t="s">
        <v>1667</v>
      </c>
      <c r="F3361">
        <v>1182</v>
      </c>
      <c r="G3361">
        <v>22.08</v>
      </c>
      <c r="H3361">
        <v>54</v>
      </c>
      <c r="I3361">
        <v>0</v>
      </c>
      <c r="J3361" t="s">
        <v>128</v>
      </c>
      <c r="K3361" s="40" t="str">
        <f t="shared" si="52"/>
        <v>GPA</v>
      </c>
    </row>
    <row r="3362" spans="1:11" ht="15" customHeight="1">
      <c r="A3362">
        <v>8</v>
      </c>
      <c r="B3362">
        <v>930</v>
      </c>
      <c r="C3362" t="s">
        <v>1994</v>
      </c>
      <c r="D3362" t="s">
        <v>1666</v>
      </c>
      <c r="E3362" t="s">
        <v>1667</v>
      </c>
      <c r="F3362">
        <v>875</v>
      </c>
      <c r="G3362">
        <v>15.02</v>
      </c>
      <c r="H3362">
        <v>58</v>
      </c>
      <c r="I3362">
        <v>0</v>
      </c>
      <c r="J3362" t="s">
        <v>128</v>
      </c>
      <c r="K3362" s="40" t="str">
        <f t="shared" si="52"/>
        <v>GPA</v>
      </c>
    </row>
    <row r="3363" spans="1:11" ht="15" customHeight="1">
      <c r="A3363">
        <v>8</v>
      </c>
      <c r="B3363">
        <v>930</v>
      </c>
      <c r="C3363" t="s">
        <v>1994</v>
      </c>
      <c r="D3363" t="s">
        <v>1668</v>
      </c>
      <c r="E3363" t="s">
        <v>1669</v>
      </c>
      <c r="F3363">
        <v>4193</v>
      </c>
      <c r="G3363">
        <v>98.27</v>
      </c>
      <c r="H3363">
        <v>43</v>
      </c>
      <c r="I3363">
        <v>0</v>
      </c>
      <c r="J3363" t="s">
        <v>128</v>
      </c>
      <c r="K3363" s="40" t="str">
        <f t="shared" si="52"/>
        <v>GPA</v>
      </c>
    </row>
    <row r="3364" spans="1:11" ht="15" customHeight="1">
      <c r="A3364">
        <v>8</v>
      </c>
      <c r="B3364">
        <v>930</v>
      </c>
      <c r="C3364" t="s">
        <v>19</v>
      </c>
      <c r="D3364" t="s">
        <v>1670</v>
      </c>
      <c r="E3364" t="s">
        <v>1671</v>
      </c>
      <c r="F3364">
        <v>371</v>
      </c>
      <c r="G3364">
        <v>47.03</v>
      </c>
      <c r="H3364">
        <v>8</v>
      </c>
      <c r="I3364">
        <v>0</v>
      </c>
      <c r="J3364" t="s">
        <v>128</v>
      </c>
      <c r="K3364" s="40" t="str">
        <f t="shared" si="52"/>
        <v>GPA</v>
      </c>
    </row>
    <row r="3365" spans="1:11" ht="15" customHeight="1">
      <c r="A3365">
        <v>8</v>
      </c>
      <c r="B3365">
        <v>930</v>
      </c>
      <c r="C3365" t="s">
        <v>1994</v>
      </c>
      <c r="D3365" t="s">
        <v>3725</v>
      </c>
      <c r="E3365" t="s">
        <v>3726</v>
      </c>
      <c r="F3365">
        <v>5972</v>
      </c>
      <c r="G3365">
        <v>74.290000000000006</v>
      </c>
      <c r="H3365">
        <v>80</v>
      </c>
      <c r="I3365">
        <v>0</v>
      </c>
      <c r="J3365" t="s">
        <v>128</v>
      </c>
      <c r="K3365" s="40" t="str">
        <f t="shared" si="52"/>
        <v>GPA</v>
      </c>
    </row>
    <row r="3366" spans="1:11" ht="15" customHeight="1">
      <c r="A3366">
        <v>8</v>
      </c>
      <c r="B3366">
        <v>930</v>
      </c>
      <c r="C3366" t="s">
        <v>1994</v>
      </c>
      <c r="D3366" t="s">
        <v>3727</v>
      </c>
      <c r="E3366" t="s">
        <v>3728</v>
      </c>
      <c r="F3366">
        <v>1294</v>
      </c>
      <c r="G3366">
        <v>21.32</v>
      </c>
      <c r="H3366">
        <v>61</v>
      </c>
      <c r="I3366">
        <v>0</v>
      </c>
      <c r="J3366" t="s">
        <v>128</v>
      </c>
      <c r="K3366" s="40" t="str">
        <f t="shared" si="52"/>
        <v>GPA</v>
      </c>
    </row>
    <row r="3367" spans="1:11" ht="15" customHeight="1">
      <c r="A3367">
        <v>8</v>
      </c>
      <c r="B3367">
        <v>930</v>
      </c>
      <c r="C3367" t="s">
        <v>19</v>
      </c>
      <c r="D3367" t="s">
        <v>1672</v>
      </c>
      <c r="E3367" t="s">
        <v>1673</v>
      </c>
      <c r="F3367">
        <v>1524</v>
      </c>
      <c r="G3367">
        <v>29.46</v>
      </c>
      <c r="H3367">
        <v>52</v>
      </c>
      <c r="I3367">
        <v>0</v>
      </c>
      <c r="J3367" t="s">
        <v>128</v>
      </c>
      <c r="K3367" s="40" t="str">
        <f t="shared" si="52"/>
        <v>GPA</v>
      </c>
    </row>
    <row r="3368" spans="1:11" ht="15" customHeight="1">
      <c r="A3368">
        <v>8</v>
      </c>
      <c r="B3368">
        <v>930</v>
      </c>
      <c r="C3368" t="s">
        <v>1994</v>
      </c>
      <c r="D3368" t="s">
        <v>1672</v>
      </c>
      <c r="E3368" t="s">
        <v>1673</v>
      </c>
      <c r="F3368">
        <v>796</v>
      </c>
      <c r="G3368">
        <v>7.25</v>
      </c>
      <c r="H3368">
        <v>110</v>
      </c>
      <c r="I3368">
        <v>0</v>
      </c>
      <c r="J3368" t="s">
        <v>128</v>
      </c>
      <c r="K3368" s="40" t="str">
        <f t="shared" si="52"/>
        <v>GPA</v>
      </c>
    </row>
    <row r="3369" spans="1:11" ht="15" customHeight="1">
      <c r="A3369">
        <v>8</v>
      </c>
      <c r="B3369">
        <v>930</v>
      </c>
      <c r="C3369" t="s">
        <v>19</v>
      </c>
      <c r="D3369" t="s">
        <v>1788</v>
      </c>
      <c r="E3369" t="s">
        <v>1789</v>
      </c>
      <c r="F3369">
        <v>23</v>
      </c>
      <c r="G3369">
        <v>2</v>
      </c>
      <c r="H3369">
        <v>12</v>
      </c>
      <c r="I3369">
        <v>0</v>
      </c>
      <c r="J3369" t="s">
        <v>128</v>
      </c>
      <c r="K3369" s="40" t="str">
        <f t="shared" si="52"/>
        <v>GPA</v>
      </c>
    </row>
    <row r="3370" spans="1:11" ht="15" customHeight="1">
      <c r="A3370">
        <v>8</v>
      </c>
      <c r="B3370">
        <v>930</v>
      </c>
      <c r="C3370" t="s">
        <v>21</v>
      </c>
      <c r="D3370" t="s">
        <v>1788</v>
      </c>
      <c r="E3370" t="s">
        <v>1789</v>
      </c>
      <c r="F3370">
        <v>31</v>
      </c>
      <c r="G3370">
        <v>0.68</v>
      </c>
      <c r="H3370">
        <v>46</v>
      </c>
      <c r="I3370">
        <v>0</v>
      </c>
      <c r="J3370" t="s">
        <v>128</v>
      </c>
      <c r="K3370" s="40" t="str">
        <f t="shared" si="52"/>
        <v>GPA</v>
      </c>
    </row>
    <row r="3371" spans="1:11" ht="15" customHeight="1">
      <c r="A3371">
        <v>8</v>
      </c>
      <c r="B3371">
        <v>930</v>
      </c>
      <c r="C3371" t="s">
        <v>1994</v>
      </c>
      <c r="D3371" t="s">
        <v>1788</v>
      </c>
      <c r="E3371" t="s">
        <v>1789</v>
      </c>
      <c r="F3371">
        <v>61</v>
      </c>
      <c r="G3371">
        <v>0.01</v>
      </c>
      <c r="H3371">
        <v>6100</v>
      </c>
      <c r="I3371">
        <v>0</v>
      </c>
      <c r="J3371" t="s">
        <v>128</v>
      </c>
      <c r="K3371" s="40" t="str">
        <f t="shared" si="52"/>
        <v>GPA</v>
      </c>
    </row>
    <row r="3372" spans="1:11" ht="15" customHeight="1">
      <c r="A3372">
        <v>8</v>
      </c>
      <c r="B3372">
        <v>930</v>
      </c>
      <c r="C3372" t="s">
        <v>19</v>
      </c>
      <c r="D3372" t="s">
        <v>1674</v>
      </c>
      <c r="E3372" t="s">
        <v>1675</v>
      </c>
      <c r="F3372">
        <v>1238</v>
      </c>
      <c r="G3372">
        <v>23.47</v>
      </c>
      <c r="H3372">
        <v>53</v>
      </c>
      <c r="I3372">
        <v>0</v>
      </c>
      <c r="J3372" t="s">
        <v>128</v>
      </c>
      <c r="K3372" s="40" t="str">
        <f t="shared" si="52"/>
        <v>GPA</v>
      </c>
    </row>
    <row r="3373" spans="1:11" ht="15" customHeight="1">
      <c r="A3373">
        <v>8</v>
      </c>
      <c r="B3373">
        <v>930</v>
      </c>
      <c r="C3373" t="s">
        <v>1994</v>
      </c>
      <c r="D3373" t="s">
        <v>1674</v>
      </c>
      <c r="E3373" t="s">
        <v>1675</v>
      </c>
      <c r="F3373">
        <v>1368</v>
      </c>
      <c r="G3373">
        <v>15.47</v>
      </c>
      <c r="H3373">
        <v>88</v>
      </c>
      <c r="I3373">
        <v>0</v>
      </c>
      <c r="J3373" t="s">
        <v>128</v>
      </c>
      <c r="K3373" s="40" t="str">
        <f t="shared" si="52"/>
        <v>GPA</v>
      </c>
    </row>
    <row r="3374" spans="1:11" ht="15" customHeight="1">
      <c r="A3374">
        <v>8</v>
      </c>
      <c r="B3374">
        <v>930</v>
      </c>
      <c r="C3374" t="s">
        <v>1994</v>
      </c>
      <c r="D3374" t="s">
        <v>3729</v>
      </c>
      <c r="E3374" t="s">
        <v>3730</v>
      </c>
      <c r="F3374">
        <v>11642</v>
      </c>
      <c r="G3374">
        <v>108.39</v>
      </c>
      <c r="H3374">
        <v>107</v>
      </c>
      <c r="I3374">
        <v>0</v>
      </c>
      <c r="J3374" t="s">
        <v>128</v>
      </c>
      <c r="K3374" s="40" t="str">
        <f t="shared" si="52"/>
        <v>GPA</v>
      </c>
    </row>
    <row r="3375" spans="1:11" ht="15" customHeight="1">
      <c r="A3375">
        <v>8</v>
      </c>
      <c r="B3375">
        <v>930</v>
      </c>
      <c r="C3375" t="s">
        <v>1994</v>
      </c>
      <c r="D3375" t="s">
        <v>3731</v>
      </c>
      <c r="E3375" t="s">
        <v>3732</v>
      </c>
      <c r="F3375">
        <v>12718</v>
      </c>
      <c r="G3375">
        <v>148.51</v>
      </c>
      <c r="H3375">
        <v>86</v>
      </c>
      <c r="I3375">
        <v>0</v>
      </c>
      <c r="J3375" t="s">
        <v>128</v>
      </c>
      <c r="K3375" s="40" t="str">
        <f t="shared" si="52"/>
        <v>GPA</v>
      </c>
    </row>
    <row r="3376" spans="1:11" ht="15" customHeight="1">
      <c r="A3376">
        <v>8</v>
      </c>
      <c r="B3376">
        <v>930</v>
      </c>
      <c r="C3376" t="s">
        <v>19</v>
      </c>
      <c r="D3376" t="s">
        <v>1676</v>
      </c>
      <c r="E3376" t="s">
        <v>1677</v>
      </c>
      <c r="F3376">
        <v>1260</v>
      </c>
      <c r="G3376">
        <v>26.18</v>
      </c>
      <c r="H3376">
        <v>48</v>
      </c>
      <c r="I3376">
        <v>0</v>
      </c>
      <c r="J3376" t="s">
        <v>128</v>
      </c>
      <c r="K3376" s="40" t="str">
        <f t="shared" si="52"/>
        <v>GPA</v>
      </c>
    </row>
    <row r="3377" spans="1:11" ht="15" customHeight="1">
      <c r="A3377">
        <v>8</v>
      </c>
      <c r="B3377">
        <v>930</v>
      </c>
      <c r="C3377" t="s">
        <v>1994</v>
      </c>
      <c r="D3377" t="s">
        <v>1676</v>
      </c>
      <c r="E3377" t="s">
        <v>1677</v>
      </c>
      <c r="F3377">
        <v>2424</v>
      </c>
      <c r="G3377">
        <v>29.18</v>
      </c>
      <c r="H3377">
        <v>83</v>
      </c>
      <c r="I3377">
        <v>0</v>
      </c>
      <c r="J3377" t="s">
        <v>128</v>
      </c>
      <c r="K3377" s="40" t="str">
        <f t="shared" si="52"/>
        <v>GPA</v>
      </c>
    </row>
    <row r="3378" spans="1:11" ht="15" customHeight="1">
      <c r="A3378">
        <v>8</v>
      </c>
      <c r="B3378">
        <v>930</v>
      </c>
      <c r="C3378" t="s">
        <v>1994</v>
      </c>
      <c r="D3378" t="s">
        <v>3733</v>
      </c>
      <c r="E3378" t="s">
        <v>3734</v>
      </c>
      <c r="F3378">
        <v>9550</v>
      </c>
      <c r="G3378">
        <v>111.33</v>
      </c>
      <c r="H3378">
        <v>86</v>
      </c>
      <c r="I3378">
        <v>0</v>
      </c>
      <c r="J3378" t="s">
        <v>128</v>
      </c>
      <c r="K3378" s="40" t="str">
        <f t="shared" si="52"/>
        <v>GPA</v>
      </c>
    </row>
    <row r="3379" spans="1:11" ht="15" customHeight="1">
      <c r="A3379">
        <v>8</v>
      </c>
      <c r="B3379">
        <v>930</v>
      </c>
      <c r="C3379" t="s">
        <v>1994</v>
      </c>
      <c r="D3379" t="s">
        <v>3737</v>
      </c>
      <c r="E3379" t="s">
        <v>3738</v>
      </c>
      <c r="F3379">
        <v>7408</v>
      </c>
      <c r="G3379">
        <v>81.81</v>
      </c>
      <c r="H3379">
        <v>91</v>
      </c>
      <c r="I3379">
        <v>0</v>
      </c>
      <c r="J3379" t="s">
        <v>128</v>
      </c>
      <c r="K3379" s="40" t="str">
        <f t="shared" si="52"/>
        <v>GPA</v>
      </c>
    </row>
    <row r="3380" spans="1:11" ht="15" customHeight="1">
      <c r="A3380">
        <v>8</v>
      </c>
      <c r="B3380">
        <v>930</v>
      </c>
      <c r="C3380" t="s">
        <v>21</v>
      </c>
      <c r="D3380" t="s">
        <v>1678</v>
      </c>
      <c r="E3380" t="s">
        <v>1679</v>
      </c>
      <c r="F3380">
        <v>949</v>
      </c>
      <c r="G3380">
        <v>26.28</v>
      </c>
      <c r="H3380">
        <v>36</v>
      </c>
      <c r="I3380">
        <v>0</v>
      </c>
      <c r="J3380" t="s">
        <v>128</v>
      </c>
      <c r="K3380" s="40" t="str">
        <f t="shared" si="52"/>
        <v>GPA</v>
      </c>
    </row>
    <row r="3381" spans="1:11" ht="15" customHeight="1">
      <c r="A3381">
        <v>8</v>
      </c>
      <c r="B3381">
        <v>930</v>
      </c>
      <c r="C3381" t="s">
        <v>20</v>
      </c>
      <c r="D3381" t="s">
        <v>1678</v>
      </c>
      <c r="E3381" t="s">
        <v>1679</v>
      </c>
      <c r="F3381">
        <v>484</v>
      </c>
      <c r="G3381">
        <v>30.31</v>
      </c>
      <c r="H3381">
        <v>16</v>
      </c>
      <c r="I3381">
        <v>0</v>
      </c>
      <c r="J3381" t="s">
        <v>128</v>
      </c>
      <c r="K3381" s="40" t="str">
        <f t="shared" si="52"/>
        <v>GPA</v>
      </c>
    </row>
    <row r="3382" spans="1:11" ht="15" customHeight="1">
      <c r="A3382">
        <v>8</v>
      </c>
      <c r="B3382">
        <v>930</v>
      </c>
      <c r="C3382" t="s">
        <v>1994</v>
      </c>
      <c r="D3382" t="s">
        <v>3739</v>
      </c>
      <c r="E3382" t="s">
        <v>3740</v>
      </c>
      <c r="F3382">
        <v>203</v>
      </c>
      <c r="G3382">
        <v>2.13</v>
      </c>
      <c r="H3382">
        <v>95</v>
      </c>
      <c r="I3382">
        <v>0</v>
      </c>
      <c r="J3382" t="s">
        <v>128</v>
      </c>
      <c r="K3382" s="40" t="str">
        <f t="shared" si="52"/>
        <v>GPA</v>
      </c>
    </row>
    <row r="3383" spans="1:11" ht="15" customHeight="1">
      <c r="A3383">
        <v>8</v>
      </c>
      <c r="B3383">
        <v>930</v>
      </c>
      <c r="C3383" t="s">
        <v>1994</v>
      </c>
      <c r="D3383" t="s">
        <v>3741</v>
      </c>
      <c r="E3383" t="s">
        <v>3742</v>
      </c>
      <c r="F3383">
        <v>4949</v>
      </c>
      <c r="G3383">
        <v>81.040000000000006</v>
      </c>
      <c r="H3383">
        <v>61</v>
      </c>
      <c r="I3383">
        <v>0</v>
      </c>
      <c r="J3383" t="s">
        <v>128</v>
      </c>
      <c r="K3383" s="40" t="str">
        <f t="shared" si="52"/>
        <v>GPA</v>
      </c>
    </row>
    <row r="3384" spans="1:11" ht="15" customHeight="1">
      <c r="A3384">
        <v>8</v>
      </c>
      <c r="B3384">
        <v>930</v>
      </c>
      <c r="C3384" t="s">
        <v>1994</v>
      </c>
      <c r="D3384" t="s">
        <v>3743</v>
      </c>
      <c r="E3384" t="s">
        <v>3744</v>
      </c>
      <c r="F3384">
        <v>9158</v>
      </c>
      <c r="G3384">
        <v>116.82</v>
      </c>
      <c r="H3384">
        <v>78</v>
      </c>
      <c r="I3384">
        <v>0</v>
      </c>
      <c r="J3384" t="s">
        <v>128</v>
      </c>
      <c r="K3384" s="40" t="str">
        <f t="shared" si="52"/>
        <v>GPA</v>
      </c>
    </row>
    <row r="3385" spans="1:11" ht="15" customHeight="1">
      <c r="A3385">
        <v>8</v>
      </c>
      <c r="B3385">
        <v>930</v>
      </c>
      <c r="C3385" t="s">
        <v>1994</v>
      </c>
      <c r="D3385" t="s">
        <v>3747</v>
      </c>
      <c r="E3385" t="s">
        <v>3748</v>
      </c>
      <c r="F3385">
        <v>7129</v>
      </c>
      <c r="G3385">
        <v>85.47</v>
      </c>
      <c r="H3385">
        <v>83</v>
      </c>
      <c r="I3385">
        <v>0</v>
      </c>
      <c r="J3385" t="s">
        <v>128</v>
      </c>
      <c r="K3385" s="40" t="str">
        <f t="shared" si="52"/>
        <v>GPA</v>
      </c>
    </row>
    <row r="3386" spans="1:11" ht="15" customHeight="1">
      <c r="A3386">
        <v>8</v>
      </c>
      <c r="B3386">
        <v>930</v>
      </c>
      <c r="C3386" t="s">
        <v>1994</v>
      </c>
      <c r="D3386" t="s">
        <v>3749</v>
      </c>
      <c r="E3386" t="s">
        <v>3750</v>
      </c>
      <c r="F3386">
        <v>4100</v>
      </c>
      <c r="G3386">
        <v>52.63</v>
      </c>
      <c r="H3386">
        <v>78</v>
      </c>
      <c r="I3386">
        <v>0</v>
      </c>
      <c r="J3386" t="s">
        <v>128</v>
      </c>
      <c r="K3386" s="40" t="str">
        <f t="shared" si="52"/>
        <v>GPA</v>
      </c>
    </row>
    <row r="3387" spans="1:11" ht="15" customHeight="1">
      <c r="A3387">
        <v>8</v>
      </c>
      <c r="B3387">
        <v>930</v>
      </c>
      <c r="C3387" t="s">
        <v>19</v>
      </c>
      <c r="D3387" t="s">
        <v>1680</v>
      </c>
      <c r="E3387" t="s">
        <v>1681</v>
      </c>
      <c r="F3387">
        <v>6</v>
      </c>
      <c r="G3387">
        <v>0.34</v>
      </c>
      <c r="H3387">
        <v>18</v>
      </c>
      <c r="I3387">
        <v>0</v>
      </c>
      <c r="J3387" t="s">
        <v>128</v>
      </c>
      <c r="K3387" s="40" t="str">
        <f t="shared" si="52"/>
        <v>GPA</v>
      </c>
    </row>
    <row r="3388" spans="1:11" ht="15" customHeight="1">
      <c r="A3388">
        <v>8</v>
      </c>
      <c r="B3388">
        <v>930</v>
      </c>
      <c r="C3388" t="s">
        <v>1994</v>
      </c>
      <c r="D3388" t="s">
        <v>3753</v>
      </c>
      <c r="E3388" t="s">
        <v>3754</v>
      </c>
      <c r="F3388">
        <v>6722</v>
      </c>
      <c r="G3388">
        <v>58.7</v>
      </c>
      <c r="H3388">
        <v>115</v>
      </c>
      <c r="I3388">
        <v>0</v>
      </c>
      <c r="J3388" t="s">
        <v>128</v>
      </c>
      <c r="K3388" s="40" t="str">
        <f t="shared" si="52"/>
        <v>GPA</v>
      </c>
    </row>
    <row r="3389" spans="1:11" ht="15" customHeight="1">
      <c r="A3389">
        <v>8</v>
      </c>
      <c r="B3389">
        <v>930</v>
      </c>
      <c r="C3389" t="s">
        <v>1994</v>
      </c>
      <c r="D3389" t="s">
        <v>3755</v>
      </c>
      <c r="E3389" t="s">
        <v>3756</v>
      </c>
      <c r="F3389">
        <v>7973</v>
      </c>
      <c r="G3389">
        <v>94.71</v>
      </c>
      <c r="H3389">
        <v>84</v>
      </c>
      <c r="I3389">
        <v>0</v>
      </c>
      <c r="J3389" t="s">
        <v>128</v>
      </c>
      <c r="K3389" s="40" t="str">
        <f t="shared" si="52"/>
        <v>GPA</v>
      </c>
    </row>
    <row r="3390" spans="1:11" ht="15" customHeight="1">
      <c r="A3390">
        <v>8</v>
      </c>
      <c r="B3390">
        <v>930</v>
      </c>
      <c r="C3390" t="s">
        <v>1994</v>
      </c>
      <c r="D3390" t="s">
        <v>3757</v>
      </c>
      <c r="E3390" t="s">
        <v>3758</v>
      </c>
      <c r="F3390">
        <v>7902</v>
      </c>
      <c r="G3390">
        <v>100.38</v>
      </c>
      <c r="H3390">
        <v>79</v>
      </c>
      <c r="I3390">
        <v>0</v>
      </c>
      <c r="J3390" t="s">
        <v>128</v>
      </c>
      <c r="K3390" s="40" t="str">
        <f t="shared" si="52"/>
        <v>GPA</v>
      </c>
    </row>
    <row r="3391" spans="1:11" ht="15" customHeight="1">
      <c r="A3391">
        <v>8</v>
      </c>
      <c r="B3391">
        <v>930</v>
      </c>
      <c r="C3391" t="s">
        <v>1994</v>
      </c>
      <c r="D3391" t="s">
        <v>3761</v>
      </c>
      <c r="E3391" t="s">
        <v>3762</v>
      </c>
      <c r="F3391">
        <v>8560</v>
      </c>
      <c r="G3391">
        <v>112.67</v>
      </c>
      <c r="H3391">
        <v>76</v>
      </c>
      <c r="I3391">
        <v>0</v>
      </c>
      <c r="J3391" t="s">
        <v>128</v>
      </c>
      <c r="K3391" s="40" t="str">
        <f t="shared" si="52"/>
        <v>GPA</v>
      </c>
    </row>
    <row r="3392" spans="1:11" ht="15" customHeight="1">
      <c r="A3392">
        <v>8</v>
      </c>
      <c r="B3392">
        <v>930</v>
      </c>
      <c r="C3392" t="s">
        <v>19</v>
      </c>
      <c r="D3392" t="s">
        <v>1682</v>
      </c>
      <c r="E3392" t="s">
        <v>1683</v>
      </c>
      <c r="F3392">
        <v>457</v>
      </c>
      <c r="G3392">
        <v>50.99</v>
      </c>
      <c r="H3392">
        <v>9</v>
      </c>
      <c r="I3392">
        <v>0</v>
      </c>
      <c r="J3392" t="s">
        <v>128</v>
      </c>
      <c r="K3392" s="40" t="str">
        <f t="shared" si="52"/>
        <v>GPA</v>
      </c>
    </row>
    <row r="3393" spans="1:11" ht="15" customHeight="1">
      <c r="A3393">
        <v>8</v>
      </c>
      <c r="B3393">
        <v>930</v>
      </c>
      <c r="C3393" t="s">
        <v>1994</v>
      </c>
      <c r="D3393" t="s">
        <v>1682</v>
      </c>
      <c r="E3393" t="s">
        <v>1683</v>
      </c>
      <c r="F3393">
        <v>120</v>
      </c>
      <c r="G3393">
        <v>1.21</v>
      </c>
      <c r="H3393">
        <v>99</v>
      </c>
      <c r="I3393">
        <v>0</v>
      </c>
      <c r="J3393" t="s">
        <v>128</v>
      </c>
      <c r="K3393" s="40" t="str">
        <f t="shared" si="52"/>
        <v>GPA</v>
      </c>
    </row>
    <row r="3394" spans="1:11" ht="15" customHeight="1">
      <c r="A3394">
        <v>8</v>
      </c>
      <c r="B3394">
        <v>930</v>
      </c>
      <c r="C3394" t="s">
        <v>1994</v>
      </c>
      <c r="D3394" t="s">
        <v>3765</v>
      </c>
      <c r="E3394" t="s">
        <v>3766</v>
      </c>
      <c r="F3394">
        <v>1862</v>
      </c>
      <c r="G3394">
        <v>12.98</v>
      </c>
      <c r="H3394">
        <v>143</v>
      </c>
      <c r="I3394">
        <v>0</v>
      </c>
      <c r="J3394" t="s">
        <v>128</v>
      </c>
      <c r="K3394" s="40" t="str">
        <f t="shared" ref="K3394:K3457" si="53">IF(J3394&lt;&gt;"",IF(OR(UPPER(J3394)="TERCEIRO",UPPER(J3394)="TERCEIRA"),"TERCEIRA",IF(UPPER(J3394)="GPA","GPA",J3394)),IF(LEFT(D3394,1)="T","TERCEIRA","GPA"))</f>
        <v>GPA</v>
      </c>
    </row>
    <row r="3395" spans="1:11" ht="15" customHeight="1">
      <c r="A3395">
        <v>8</v>
      </c>
      <c r="B3395">
        <v>930</v>
      </c>
      <c r="C3395" t="s">
        <v>1994</v>
      </c>
      <c r="D3395" t="s">
        <v>3767</v>
      </c>
      <c r="E3395" t="s">
        <v>3768</v>
      </c>
      <c r="F3395">
        <v>765</v>
      </c>
      <c r="G3395">
        <v>8.31</v>
      </c>
      <c r="H3395">
        <v>92</v>
      </c>
      <c r="I3395">
        <v>0</v>
      </c>
      <c r="J3395" t="s">
        <v>128</v>
      </c>
      <c r="K3395" s="40" t="str">
        <f t="shared" si="53"/>
        <v>GPA</v>
      </c>
    </row>
    <row r="3396" spans="1:11" ht="15" customHeight="1">
      <c r="A3396">
        <v>8</v>
      </c>
      <c r="B3396">
        <v>930</v>
      </c>
      <c r="C3396" t="s">
        <v>1994</v>
      </c>
      <c r="D3396" t="s">
        <v>3769</v>
      </c>
      <c r="E3396" t="s">
        <v>3770</v>
      </c>
      <c r="F3396">
        <v>5902</v>
      </c>
      <c r="G3396">
        <v>67.099999999999994</v>
      </c>
      <c r="H3396">
        <v>88</v>
      </c>
      <c r="I3396">
        <v>0</v>
      </c>
      <c r="J3396" t="s">
        <v>128</v>
      </c>
      <c r="K3396" s="40" t="str">
        <f t="shared" si="53"/>
        <v>GPA</v>
      </c>
    </row>
    <row r="3397" spans="1:11" ht="15" customHeight="1">
      <c r="A3397">
        <v>8</v>
      </c>
      <c r="B3397">
        <v>930</v>
      </c>
      <c r="C3397" t="s">
        <v>1994</v>
      </c>
      <c r="D3397" t="s">
        <v>3771</v>
      </c>
      <c r="E3397" t="s">
        <v>3772</v>
      </c>
      <c r="F3397">
        <v>6950</v>
      </c>
      <c r="G3397">
        <v>82.87</v>
      </c>
      <c r="H3397">
        <v>84</v>
      </c>
      <c r="I3397">
        <v>0</v>
      </c>
      <c r="J3397" t="s">
        <v>128</v>
      </c>
      <c r="K3397" s="40" t="str">
        <f t="shared" si="53"/>
        <v>GPA</v>
      </c>
    </row>
    <row r="3398" spans="1:11" ht="15" customHeight="1">
      <c r="A3398">
        <v>8</v>
      </c>
      <c r="B3398">
        <v>930</v>
      </c>
      <c r="C3398" t="s">
        <v>1994</v>
      </c>
      <c r="D3398" t="s">
        <v>3773</v>
      </c>
      <c r="E3398" t="s">
        <v>3774</v>
      </c>
      <c r="F3398">
        <v>2589</v>
      </c>
      <c r="G3398">
        <v>32.85</v>
      </c>
      <c r="H3398">
        <v>79</v>
      </c>
      <c r="I3398">
        <v>0</v>
      </c>
      <c r="J3398" t="s">
        <v>128</v>
      </c>
      <c r="K3398" s="40" t="str">
        <f t="shared" si="53"/>
        <v>GPA</v>
      </c>
    </row>
    <row r="3399" spans="1:11" ht="15" customHeight="1">
      <c r="A3399">
        <v>8</v>
      </c>
      <c r="B3399">
        <v>930</v>
      </c>
      <c r="C3399" t="s">
        <v>1994</v>
      </c>
      <c r="D3399" t="s">
        <v>3775</v>
      </c>
      <c r="E3399" t="s">
        <v>3776</v>
      </c>
      <c r="F3399">
        <v>1419</v>
      </c>
      <c r="G3399">
        <v>20.58</v>
      </c>
      <c r="H3399">
        <v>69</v>
      </c>
      <c r="I3399">
        <v>0</v>
      </c>
      <c r="J3399" t="s">
        <v>128</v>
      </c>
      <c r="K3399" s="40" t="str">
        <f t="shared" si="53"/>
        <v>GPA</v>
      </c>
    </row>
    <row r="3400" spans="1:11" ht="15" customHeight="1">
      <c r="A3400">
        <v>8</v>
      </c>
      <c r="B3400">
        <v>930</v>
      </c>
      <c r="C3400" t="s">
        <v>1994</v>
      </c>
      <c r="D3400" t="s">
        <v>3777</v>
      </c>
      <c r="E3400" t="s">
        <v>3778</v>
      </c>
      <c r="F3400">
        <v>371</v>
      </c>
      <c r="G3400">
        <v>4.24</v>
      </c>
      <c r="H3400">
        <v>88</v>
      </c>
      <c r="I3400">
        <v>0</v>
      </c>
      <c r="J3400" t="s">
        <v>128</v>
      </c>
      <c r="K3400" s="40" t="str">
        <f t="shared" si="53"/>
        <v>GPA</v>
      </c>
    </row>
    <row r="3401" spans="1:11" ht="15" customHeight="1">
      <c r="A3401">
        <v>8</v>
      </c>
      <c r="B3401">
        <v>930</v>
      </c>
      <c r="C3401" t="s">
        <v>1994</v>
      </c>
      <c r="D3401" t="s">
        <v>3779</v>
      </c>
      <c r="E3401" t="s">
        <v>3780</v>
      </c>
      <c r="F3401">
        <v>6358</v>
      </c>
      <c r="G3401">
        <v>64.36</v>
      </c>
      <c r="H3401">
        <v>99</v>
      </c>
      <c r="I3401">
        <v>0</v>
      </c>
      <c r="J3401" t="s">
        <v>128</v>
      </c>
      <c r="K3401" s="40" t="str">
        <f t="shared" si="53"/>
        <v>GPA</v>
      </c>
    </row>
    <row r="3402" spans="1:11" ht="15" customHeight="1">
      <c r="A3402">
        <v>8</v>
      </c>
      <c r="B3402">
        <v>930</v>
      </c>
      <c r="C3402" t="s">
        <v>1994</v>
      </c>
      <c r="D3402" t="s">
        <v>3781</v>
      </c>
      <c r="E3402" t="s">
        <v>3782</v>
      </c>
      <c r="F3402">
        <v>3109</v>
      </c>
      <c r="G3402">
        <v>126.86</v>
      </c>
      <c r="H3402">
        <v>25</v>
      </c>
      <c r="I3402">
        <v>0</v>
      </c>
      <c r="J3402" t="s">
        <v>128</v>
      </c>
      <c r="K3402" s="40" t="str">
        <f t="shared" si="53"/>
        <v>GPA</v>
      </c>
    </row>
    <row r="3403" spans="1:11" ht="15" customHeight="1">
      <c r="A3403">
        <v>8</v>
      </c>
      <c r="B3403">
        <v>930</v>
      </c>
      <c r="C3403" t="s">
        <v>1994</v>
      </c>
      <c r="D3403" t="s">
        <v>1684</v>
      </c>
      <c r="E3403" t="s">
        <v>1685</v>
      </c>
      <c r="F3403">
        <v>6241</v>
      </c>
      <c r="G3403">
        <v>72.94</v>
      </c>
      <c r="H3403">
        <v>86</v>
      </c>
      <c r="I3403">
        <v>0</v>
      </c>
      <c r="J3403" t="s">
        <v>128</v>
      </c>
      <c r="K3403" s="40" t="str">
        <f t="shared" si="53"/>
        <v>GPA</v>
      </c>
    </row>
    <row r="3404" spans="1:11" ht="15" customHeight="1">
      <c r="A3404">
        <v>8</v>
      </c>
      <c r="B3404">
        <v>930</v>
      </c>
      <c r="C3404" t="s">
        <v>1994</v>
      </c>
      <c r="D3404" t="s">
        <v>3785</v>
      </c>
      <c r="E3404" t="s">
        <v>3786</v>
      </c>
      <c r="F3404">
        <v>2754</v>
      </c>
      <c r="G3404">
        <v>75.3</v>
      </c>
      <c r="H3404">
        <v>37</v>
      </c>
      <c r="I3404">
        <v>0</v>
      </c>
      <c r="J3404" t="s">
        <v>128</v>
      </c>
      <c r="K3404" s="40" t="str">
        <f t="shared" si="53"/>
        <v>GPA</v>
      </c>
    </row>
    <row r="3405" spans="1:11" ht="15" customHeight="1">
      <c r="A3405">
        <v>8</v>
      </c>
      <c r="B3405">
        <v>930</v>
      </c>
      <c r="C3405" t="s">
        <v>1994</v>
      </c>
      <c r="D3405" t="s">
        <v>3787</v>
      </c>
      <c r="E3405" t="s">
        <v>3788</v>
      </c>
      <c r="F3405">
        <v>4256</v>
      </c>
      <c r="G3405">
        <v>67.2</v>
      </c>
      <c r="H3405">
        <v>63</v>
      </c>
      <c r="I3405">
        <v>0</v>
      </c>
      <c r="J3405" t="s">
        <v>128</v>
      </c>
      <c r="K3405" s="40" t="str">
        <f t="shared" si="53"/>
        <v>GPA</v>
      </c>
    </row>
    <row r="3406" spans="1:11" ht="15" customHeight="1">
      <c r="A3406">
        <v>8</v>
      </c>
      <c r="B3406">
        <v>930</v>
      </c>
      <c r="C3406" t="s">
        <v>19</v>
      </c>
      <c r="D3406" t="s">
        <v>1686</v>
      </c>
      <c r="E3406" t="s">
        <v>1687</v>
      </c>
      <c r="F3406">
        <v>1092</v>
      </c>
      <c r="G3406">
        <v>101.92</v>
      </c>
      <c r="H3406">
        <v>11</v>
      </c>
      <c r="I3406">
        <v>0</v>
      </c>
      <c r="J3406" t="s">
        <v>128</v>
      </c>
      <c r="K3406" s="40" t="str">
        <f t="shared" si="53"/>
        <v>GPA</v>
      </c>
    </row>
    <row r="3407" spans="1:11" ht="15" customHeight="1">
      <c r="A3407">
        <v>8</v>
      </c>
      <c r="B3407">
        <v>930</v>
      </c>
      <c r="C3407" t="s">
        <v>1994</v>
      </c>
      <c r="D3407" t="s">
        <v>3789</v>
      </c>
      <c r="E3407" t="s">
        <v>3790</v>
      </c>
      <c r="F3407">
        <v>5760</v>
      </c>
      <c r="G3407">
        <v>78.680000000000007</v>
      </c>
      <c r="H3407">
        <v>73</v>
      </c>
      <c r="I3407">
        <v>0</v>
      </c>
      <c r="J3407" t="s">
        <v>128</v>
      </c>
      <c r="K3407" s="40" t="str">
        <f t="shared" si="53"/>
        <v>GPA</v>
      </c>
    </row>
    <row r="3408" spans="1:11" ht="15" customHeight="1">
      <c r="A3408">
        <v>8</v>
      </c>
      <c r="B3408">
        <v>930</v>
      </c>
      <c r="C3408" t="s">
        <v>1994</v>
      </c>
      <c r="D3408" t="s">
        <v>3791</v>
      </c>
      <c r="E3408" t="s">
        <v>3792</v>
      </c>
      <c r="F3408">
        <v>7104</v>
      </c>
      <c r="G3408">
        <v>89.04</v>
      </c>
      <c r="H3408">
        <v>80</v>
      </c>
      <c r="I3408">
        <v>0</v>
      </c>
      <c r="J3408" t="s">
        <v>128</v>
      </c>
      <c r="K3408" s="40" t="str">
        <f t="shared" si="53"/>
        <v>GPA</v>
      </c>
    </row>
    <row r="3409" spans="1:11" ht="15" customHeight="1">
      <c r="A3409">
        <v>8</v>
      </c>
      <c r="B3409">
        <v>930</v>
      </c>
      <c r="C3409" t="s">
        <v>1994</v>
      </c>
      <c r="D3409" t="s">
        <v>3795</v>
      </c>
      <c r="E3409" t="s">
        <v>3796</v>
      </c>
      <c r="F3409">
        <v>8555</v>
      </c>
      <c r="G3409">
        <v>130.72</v>
      </c>
      <c r="H3409">
        <v>65</v>
      </c>
      <c r="I3409">
        <v>0</v>
      </c>
      <c r="J3409" t="s">
        <v>128</v>
      </c>
      <c r="K3409" s="40" t="str">
        <f t="shared" si="53"/>
        <v>GPA</v>
      </c>
    </row>
    <row r="3410" spans="1:11" ht="15" customHeight="1">
      <c r="A3410">
        <v>8</v>
      </c>
      <c r="B3410">
        <v>930</v>
      </c>
      <c r="C3410" t="s">
        <v>1994</v>
      </c>
      <c r="D3410" t="s">
        <v>3797</v>
      </c>
      <c r="E3410" t="s">
        <v>3798</v>
      </c>
      <c r="F3410">
        <v>2824</v>
      </c>
      <c r="G3410">
        <v>85.91</v>
      </c>
      <c r="H3410">
        <v>33</v>
      </c>
      <c r="I3410">
        <v>0</v>
      </c>
      <c r="J3410" t="s">
        <v>128</v>
      </c>
      <c r="K3410" s="40" t="str">
        <f t="shared" si="53"/>
        <v>GPA</v>
      </c>
    </row>
    <row r="3411" spans="1:11" ht="15" customHeight="1">
      <c r="A3411">
        <v>8</v>
      </c>
      <c r="B3411">
        <v>930</v>
      </c>
      <c r="C3411" t="s">
        <v>21</v>
      </c>
      <c r="D3411" t="s">
        <v>1790</v>
      </c>
      <c r="E3411" t="s">
        <v>1791</v>
      </c>
      <c r="F3411">
        <v>19</v>
      </c>
      <c r="G3411">
        <v>5.53</v>
      </c>
      <c r="H3411">
        <v>3</v>
      </c>
      <c r="I3411">
        <v>0</v>
      </c>
      <c r="J3411" t="s">
        <v>128</v>
      </c>
      <c r="K3411" s="40" t="str">
        <f t="shared" si="53"/>
        <v>GPA</v>
      </c>
    </row>
    <row r="3412" spans="1:11" ht="15" customHeight="1">
      <c r="A3412">
        <v>8</v>
      </c>
      <c r="B3412">
        <v>930</v>
      </c>
      <c r="C3412" t="s">
        <v>1994</v>
      </c>
      <c r="D3412" t="s">
        <v>3799</v>
      </c>
      <c r="E3412" t="s">
        <v>3800</v>
      </c>
      <c r="F3412">
        <v>275</v>
      </c>
      <c r="G3412">
        <v>6.09</v>
      </c>
      <c r="H3412">
        <v>45</v>
      </c>
      <c r="I3412">
        <v>0</v>
      </c>
      <c r="J3412" t="s">
        <v>128</v>
      </c>
      <c r="K3412" s="40" t="str">
        <f t="shared" si="53"/>
        <v>GPA</v>
      </c>
    </row>
    <row r="3413" spans="1:11" ht="15" customHeight="1">
      <c r="A3413">
        <v>8</v>
      </c>
      <c r="B3413">
        <v>930</v>
      </c>
      <c r="C3413" t="s">
        <v>1994</v>
      </c>
      <c r="D3413" t="s">
        <v>4373</v>
      </c>
      <c r="E3413" t="s">
        <v>4374</v>
      </c>
      <c r="F3413">
        <v>1955</v>
      </c>
      <c r="G3413">
        <v>22.01</v>
      </c>
      <c r="H3413">
        <v>89</v>
      </c>
      <c r="I3413">
        <v>0</v>
      </c>
      <c r="J3413" t="s">
        <v>128</v>
      </c>
      <c r="K3413" s="40" t="str">
        <f t="shared" si="53"/>
        <v>GPA</v>
      </c>
    </row>
    <row r="3414" spans="1:11" ht="15" customHeight="1">
      <c r="A3414">
        <v>8</v>
      </c>
      <c r="B3414">
        <v>930</v>
      </c>
      <c r="C3414" t="s">
        <v>1994</v>
      </c>
      <c r="D3414" t="s">
        <v>3801</v>
      </c>
      <c r="E3414" t="s">
        <v>3802</v>
      </c>
      <c r="F3414">
        <v>9289</v>
      </c>
      <c r="G3414">
        <v>92.21</v>
      </c>
      <c r="H3414">
        <v>101</v>
      </c>
      <c r="I3414">
        <v>0</v>
      </c>
      <c r="J3414" t="s">
        <v>128</v>
      </c>
      <c r="K3414" s="40" t="str">
        <f t="shared" si="53"/>
        <v>GPA</v>
      </c>
    </row>
    <row r="3415" spans="1:11" ht="15" customHeight="1">
      <c r="A3415">
        <v>8</v>
      </c>
      <c r="B3415">
        <v>930</v>
      </c>
      <c r="C3415" t="s">
        <v>1994</v>
      </c>
      <c r="D3415" t="s">
        <v>3803</v>
      </c>
      <c r="E3415" t="s">
        <v>3804</v>
      </c>
      <c r="F3415">
        <v>9493</v>
      </c>
      <c r="G3415">
        <v>108.46</v>
      </c>
      <c r="H3415">
        <v>88</v>
      </c>
      <c r="I3415">
        <v>0</v>
      </c>
      <c r="J3415" t="s">
        <v>128</v>
      </c>
      <c r="K3415" s="40" t="str">
        <f t="shared" si="53"/>
        <v>GPA</v>
      </c>
    </row>
    <row r="3416" spans="1:11" ht="15" customHeight="1">
      <c r="A3416">
        <v>8</v>
      </c>
      <c r="B3416">
        <v>930</v>
      </c>
      <c r="C3416" t="s">
        <v>1994</v>
      </c>
      <c r="D3416" t="s">
        <v>3807</v>
      </c>
      <c r="E3416" t="s">
        <v>3808</v>
      </c>
      <c r="F3416">
        <v>5958</v>
      </c>
      <c r="G3416">
        <v>78.069999999999993</v>
      </c>
      <c r="H3416">
        <v>76</v>
      </c>
      <c r="I3416">
        <v>0</v>
      </c>
      <c r="J3416" t="s">
        <v>128</v>
      </c>
      <c r="K3416" s="40" t="str">
        <f t="shared" si="53"/>
        <v>GPA</v>
      </c>
    </row>
    <row r="3417" spans="1:11" ht="15" customHeight="1">
      <c r="A3417">
        <v>8</v>
      </c>
      <c r="B3417">
        <v>930</v>
      </c>
      <c r="C3417" t="s">
        <v>1994</v>
      </c>
      <c r="D3417" t="s">
        <v>3809</v>
      </c>
      <c r="E3417" t="s">
        <v>3810</v>
      </c>
      <c r="F3417">
        <v>5624</v>
      </c>
      <c r="G3417">
        <v>70.209999999999994</v>
      </c>
      <c r="H3417">
        <v>80</v>
      </c>
      <c r="I3417">
        <v>0</v>
      </c>
      <c r="J3417" t="s">
        <v>128</v>
      </c>
      <c r="K3417" s="40" t="str">
        <f t="shared" si="53"/>
        <v>GPA</v>
      </c>
    </row>
    <row r="3418" spans="1:11" ht="15" customHeight="1">
      <c r="A3418">
        <v>8</v>
      </c>
      <c r="B3418">
        <v>930</v>
      </c>
      <c r="C3418" t="s">
        <v>1994</v>
      </c>
      <c r="D3418" t="s">
        <v>3811</v>
      </c>
      <c r="E3418" t="s">
        <v>3812</v>
      </c>
      <c r="F3418">
        <v>9893</v>
      </c>
      <c r="G3418">
        <v>100.07</v>
      </c>
      <c r="H3418">
        <v>99</v>
      </c>
      <c r="I3418">
        <v>0</v>
      </c>
      <c r="J3418" t="s">
        <v>128</v>
      </c>
      <c r="K3418" s="40" t="str">
        <f t="shared" si="53"/>
        <v>GPA</v>
      </c>
    </row>
    <row r="3419" spans="1:11" ht="15" customHeight="1">
      <c r="A3419">
        <v>8</v>
      </c>
      <c r="B3419">
        <v>930</v>
      </c>
      <c r="C3419" t="s">
        <v>1994</v>
      </c>
      <c r="D3419" t="s">
        <v>3813</v>
      </c>
      <c r="E3419" t="s">
        <v>3814</v>
      </c>
      <c r="F3419">
        <v>3953</v>
      </c>
      <c r="G3419">
        <v>47.53</v>
      </c>
      <c r="H3419">
        <v>83</v>
      </c>
      <c r="I3419">
        <v>0</v>
      </c>
      <c r="J3419" t="s">
        <v>128</v>
      </c>
      <c r="K3419" s="40" t="str">
        <f t="shared" si="53"/>
        <v>GPA</v>
      </c>
    </row>
    <row r="3420" spans="1:11" ht="15" customHeight="1">
      <c r="A3420">
        <v>8</v>
      </c>
      <c r="B3420">
        <v>930</v>
      </c>
      <c r="C3420" t="s">
        <v>1994</v>
      </c>
      <c r="D3420" t="s">
        <v>3815</v>
      </c>
      <c r="E3420" t="s">
        <v>3816</v>
      </c>
      <c r="F3420">
        <v>4889</v>
      </c>
      <c r="G3420">
        <v>96.73</v>
      </c>
      <c r="H3420">
        <v>51</v>
      </c>
      <c r="I3420">
        <v>0</v>
      </c>
      <c r="J3420" t="s">
        <v>128</v>
      </c>
      <c r="K3420" s="40" t="str">
        <f t="shared" si="53"/>
        <v>GPA</v>
      </c>
    </row>
    <row r="3421" spans="1:11" ht="15" customHeight="1">
      <c r="A3421">
        <v>8</v>
      </c>
      <c r="B3421">
        <v>930</v>
      </c>
      <c r="C3421" t="s">
        <v>1994</v>
      </c>
      <c r="D3421" t="s">
        <v>3817</v>
      </c>
      <c r="E3421" t="s">
        <v>3818</v>
      </c>
      <c r="F3421">
        <v>10992</v>
      </c>
      <c r="G3421">
        <v>103.82</v>
      </c>
      <c r="H3421">
        <v>106</v>
      </c>
      <c r="I3421">
        <v>0</v>
      </c>
      <c r="J3421" t="s">
        <v>128</v>
      </c>
      <c r="K3421" s="40" t="str">
        <f t="shared" si="53"/>
        <v>GPA</v>
      </c>
    </row>
    <row r="3422" spans="1:11" ht="15" customHeight="1">
      <c r="A3422">
        <v>8</v>
      </c>
      <c r="B3422">
        <v>930</v>
      </c>
      <c r="C3422" t="s">
        <v>1994</v>
      </c>
      <c r="D3422" t="s">
        <v>3819</v>
      </c>
      <c r="E3422" t="s">
        <v>3820</v>
      </c>
      <c r="F3422">
        <v>6444</v>
      </c>
      <c r="G3422">
        <v>77.19</v>
      </c>
      <c r="H3422">
        <v>83</v>
      </c>
      <c r="I3422">
        <v>0</v>
      </c>
      <c r="J3422" t="s">
        <v>128</v>
      </c>
      <c r="K3422" s="40" t="str">
        <f t="shared" si="53"/>
        <v>GPA</v>
      </c>
    </row>
    <row r="3423" spans="1:11" ht="15" customHeight="1">
      <c r="A3423">
        <v>8</v>
      </c>
      <c r="B3423">
        <v>930</v>
      </c>
      <c r="C3423" t="s">
        <v>1994</v>
      </c>
      <c r="D3423" t="s">
        <v>3821</v>
      </c>
      <c r="E3423" t="s">
        <v>3822</v>
      </c>
      <c r="F3423">
        <v>9072</v>
      </c>
      <c r="G3423">
        <v>92.33</v>
      </c>
      <c r="H3423">
        <v>98</v>
      </c>
      <c r="I3423">
        <v>0</v>
      </c>
      <c r="J3423" t="s">
        <v>128</v>
      </c>
      <c r="K3423" s="40" t="str">
        <f t="shared" si="53"/>
        <v>GPA</v>
      </c>
    </row>
    <row r="3424" spans="1:11" ht="15" customHeight="1">
      <c r="A3424">
        <v>8</v>
      </c>
      <c r="B3424">
        <v>930</v>
      </c>
      <c r="C3424" t="s">
        <v>1994</v>
      </c>
      <c r="D3424" t="s">
        <v>3823</v>
      </c>
      <c r="E3424" t="s">
        <v>3824</v>
      </c>
      <c r="F3424">
        <v>6752</v>
      </c>
      <c r="G3424">
        <v>74.98</v>
      </c>
      <c r="H3424">
        <v>90</v>
      </c>
      <c r="I3424">
        <v>0</v>
      </c>
      <c r="J3424" t="s">
        <v>128</v>
      </c>
      <c r="K3424" s="40" t="str">
        <f t="shared" si="53"/>
        <v>GPA</v>
      </c>
    </row>
    <row r="3425" spans="1:11" ht="15" customHeight="1">
      <c r="A3425">
        <v>8</v>
      </c>
      <c r="B3425">
        <v>930</v>
      </c>
      <c r="C3425" t="s">
        <v>1994</v>
      </c>
      <c r="D3425" t="s">
        <v>3825</v>
      </c>
      <c r="E3425" t="s">
        <v>3826</v>
      </c>
      <c r="F3425">
        <v>1050</v>
      </c>
      <c r="G3425">
        <v>18.39</v>
      </c>
      <c r="H3425">
        <v>57</v>
      </c>
      <c r="I3425">
        <v>0</v>
      </c>
      <c r="J3425" t="s">
        <v>128</v>
      </c>
      <c r="K3425" s="40" t="str">
        <f t="shared" si="53"/>
        <v>GPA</v>
      </c>
    </row>
    <row r="3426" spans="1:11" ht="15" customHeight="1">
      <c r="A3426">
        <v>8</v>
      </c>
      <c r="B3426">
        <v>930</v>
      </c>
      <c r="C3426" t="s">
        <v>1994</v>
      </c>
      <c r="D3426" t="s">
        <v>3827</v>
      </c>
      <c r="E3426" t="s">
        <v>3828</v>
      </c>
      <c r="F3426">
        <v>3869</v>
      </c>
      <c r="G3426">
        <v>67.59</v>
      </c>
      <c r="H3426">
        <v>57</v>
      </c>
      <c r="I3426">
        <v>0</v>
      </c>
      <c r="J3426" t="s">
        <v>128</v>
      </c>
      <c r="K3426" s="40" t="str">
        <f t="shared" si="53"/>
        <v>GPA</v>
      </c>
    </row>
    <row r="3427" spans="1:11" ht="15" customHeight="1">
      <c r="A3427">
        <v>8</v>
      </c>
      <c r="B3427">
        <v>930</v>
      </c>
      <c r="C3427" t="s">
        <v>1994</v>
      </c>
      <c r="D3427" t="s">
        <v>3833</v>
      </c>
      <c r="E3427" t="s">
        <v>3834</v>
      </c>
      <c r="F3427">
        <v>304</v>
      </c>
      <c r="G3427">
        <v>9.9</v>
      </c>
      <c r="H3427">
        <v>31</v>
      </c>
      <c r="I3427">
        <v>0</v>
      </c>
      <c r="J3427" t="s">
        <v>128</v>
      </c>
      <c r="K3427" s="40" t="str">
        <f t="shared" si="53"/>
        <v>GPA</v>
      </c>
    </row>
    <row r="3428" spans="1:11" ht="15" customHeight="1">
      <c r="A3428">
        <v>8</v>
      </c>
      <c r="B3428">
        <v>930</v>
      </c>
      <c r="C3428" t="s">
        <v>1994</v>
      </c>
      <c r="D3428" t="s">
        <v>3835</v>
      </c>
      <c r="E3428" t="s">
        <v>3836</v>
      </c>
      <c r="F3428">
        <v>4522</v>
      </c>
      <c r="G3428">
        <v>43.3</v>
      </c>
      <c r="H3428">
        <v>104</v>
      </c>
      <c r="I3428">
        <v>0</v>
      </c>
      <c r="J3428" t="s">
        <v>128</v>
      </c>
      <c r="K3428" s="40" t="str">
        <f t="shared" si="53"/>
        <v>GPA</v>
      </c>
    </row>
    <row r="3429" spans="1:11" ht="15" customHeight="1">
      <c r="A3429">
        <v>8</v>
      </c>
      <c r="B3429">
        <v>930</v>
      </c>
      <c r="C3429" t="s">
        <v>1994</v>
      </c>
      <c r="D3429" t="s">
        <v>3837</v>
      </c>
      <c r="E3429" t="s">
        <v>3838</v>
      </c>
      <c r="F3429">
        <v>5235</v>
      </c>
      <c r="G3429">
        <v>97.41</v>
      </c>
      <c r="H3429">
        <v>54</v>
      </c>
      <c r="I3429">
        <v>0</v>
      </c>
      <c r="J3429" t="s">
        <v>128</v>
      </c>
      <c r="K3429" s="40" t="str">
        <f t="shared" si="53"/>
        <v>GPA</v>
      </c>
    </row>
    <row r="3430" spans="1:11" ht="15" customHeight="1">
      <c r="A3430">
        <v>8</v>
      </c>
      <c r="B3430">
        <v>930</v>
      </c>
      <c r="C3430" t="s">
        <v>1994</v>
      </c>
      <c r="D3430" t="s">
        <v>3839</v>
      </c>
      <c r="E3430" t="s">
        <v>3840</v>
      </c>
      <c r="F3430">
        <v>8706</v>
      </c>
      <c r="G3430">
        <v>74.36</v>
      </c>
      <c r="H3430">
        <v>117</v>
      </c>
      <c r="I3430">
        <v>0</v>
      </c>
      <c r="J3430" t="s">
        <v>128</v>
      </c>
      <c r="K3430" s="40" t="str">
        <f t="shared" si="53"/>
        <v>GPA</v>
      </c>
    </row>
    <row r="3431" spans="1:11" ht="15" customHeight="1">
      <c r="A3431">
        <v>8</v>
      </c>
      <c r="B3431">
        <v>930</v>
      </c>
      <c r="C3431" t="s">
        <v>1994</v>
      </c>
      <c r="D3431" t="s">
        <v>3841</v>
      </c>
      <c r="E3431" t="s">
        <v>3842</v>
      </c>
      <c r="F3431">
        <v>1945</v>
      </c>
      <c r="G3431">
        <v>29.6</v>
      </c>
      <c r="H3431">
        <v>66</v>
      </c>
      <c r="I3431">
        <v>0</v>
      </c>
      <c r="J3431" t="s">
        <v>128</v>
      </c>
      <c r="K3431" s="40" t="str">
        <f t="shared" si="53"/>
        <v>GPA</v>
      </c>
    </row>
    <row r="3432" spans="1:11" ht="15" customHeight="1">
      <c r="A3432">
        <v>8</v>
      </c>
      <c r="B3432">
        <v>930</v>
      </c>
      <c r="C3432" t="s">
        <v>21</v>
      </c>
      <c r="D3432" t="s">
        <v>1792</v>
      </c>
      <c r="E3432" t="s">
        <v>1793</v>
      </c>
      <c r="F3432">
        <v>1</v>
      </c>
      <c r="G3432">
        <v>0.41</v>
      </c>
      <c r="H3432">
        <v>2</v>
      </c>
      <c r="I3432">
        <v>0</v>
      </c>
      <c r="J3432" t="s">
        <v>128</v>
      </c>
      <c r="K3432" s="40" t="str">
        <f t="shared" si="53"/>
        <v>GPA</v>
      </c>
    </row>
    <row r="3433" spans="1:11" ht="15" customHeight="1">
      <c r="A3433">
        <v>8</v>
      </c>
      <c r="B3433">
        <v>930</v>
      </c>
      <c r="C3433" t="s">
        <v>1994</v>
      </c>
      <c r="D3433" t="s">
        <v>1792</v>
      </c>
      <c r="E3433" t="s">
        <v>1793</v>
      </c>
      <c r="F3433">
        <v>9402</v>
      </c>
      <c r="G3433">
        <v>96.75</v>
      </c>
      <c r="H3433">
        <v>97</v>
      </c>
      <c r="I3433">
        <v>0</v>
      </c>
      <c r="J3433" t="s">
        <v>128</v>
      </c>
      <c r="K3433" s="40" t="str">
        <f t="shared" si="53"/>
        <v>GPA</v>
      </c>
    </row>
    <row r="3434" spans="1:11" ht="15" customHeight="1">
      <c r="A3434">
        <v>8</v>
      </c>
      <c r="B3434">
        <v>930</v>
      </c>
      <c r="C3434" t="s">
        <v>1994</v>
      </c>
      <c r="D3434" t="s">
        <v>3843</v>
      </c>
      <c r="E3434" t="s">
        <v>3844</v>
      </c>
      <c r="F3434">
        <v>3741</v>
      </c>
      <c r="G3434">
        <v>88.82</v>
      </c>
      <c r="H3434">
        <v>42</v>
      </c>
      <c r="I3434">
        <v>0</v>
      </c>
      <c r="J3434" t="s">
        <v>128</v>
      </c>
      <c r="K3434" s="40" t="str">
        <f t="shared" si="53"/>
        <v>GPA</v>
      </c>
    </row>
    <row r="3435" spans="1:11" ht="15" customHeight="1">
      <c r="A3435">
        <v>8</v>
      </c>
      <c r="B3435">
        <v>930</v>
      </c>
      <c r="C3435" t="s">
        <v>1994</v>
      </c>
      <c r="D3435" t="s">
        <v>3845</v>
      </c>
      <c r="E3435" t="s">
        <v>3846</v>
      </c>
      <c r="F3435">
        <v>8564</v>
      </c>
      <c r="G3435">
        <v>86.67</v>
      </c>
      <c r="H3435">
        <v>99</v>
      </c>
      <c r="I3435">
        <v>0</v>
      </c>
      <c r="J3435" t="s">
        <v>128</v>
      </c>
      <c r="K3435" s="40" t="str">
        <f t="shared" si="53"/>
        <v>GPA</v>
      </c>
    </row>
    <row r="3436" spans="1:11" ht="15" customHeight="1">
      <c r="A3436">
        <v>8</v>
      </c>
      <c r="B3436">
        <v>930</v>
      </c>
      <c r="C3436" t="s">
        <v>1994</v>
      </c>
      <c r="D3436" t="s">
        <v>3847</v>
      </c>
      <c r="E3436" t="s">
        <v>3848</v>
      </c>
      <c r="F3436">
        <v>2761</v>
      </c>
      <c r="G3436">
        <v>34.520000000000003</v>
      </c>
      <c r="H3436">
        <v>80</v>
      </c>
      <c r="I3436">
        <v>0</v>
      </c>
      <c r="J3436" t="s">
        <v>128</v>
      </c>
      <c r="K3436" s="40" t="str">
        <f t="shared" si="53"/>
        <v>GPA</v>
      </c>
    </row>
    <row r="3437" spans="1:11" ht="15" customHeight="1">
      <c r="A3437">
        <v>8</v>
      </c>
      <c r="B3437">
        <v>930</v>
      </c>
      <c r="C3437" t="s">
        <v>1994</v>
      </c>
      <c r="D3437" t="s">
        <v>3849</v>
      </c>
      <c r="E3437" t="s">
        <v>3850</v>
      </c>
      <c r="F3437">
        <v>14479</v>
      </c>
      <c r="G3437">
        <v>131.03</v>
      </c>
      <c r="H3437">
        <v>111</v>
      </c>
      <c r="I3437">
        <v>0</v>
      </c>
      <c r="J3437" t="s">
        <v>128</v>
      </c>
      <c r="K3437" s="40" t="str">
        <f t="shared" si="53"/>
        <v>GPA</v>
      </c>
    </row>
    <row r="3438" spans="1:11" ht="15" customHeight="1">
      <c r="A3438">
        <v>8</v>
      </c>
      <c r="B3438">
        <v>930</v>
      </c>
      <c r="C3438" t="s">
        <v>1994</v>
      </c>
      <c r="D3438" t="s">
        <v>3851</v>
      </c>
      <c r="E3438" t="s">
        <v>3852</v>
      </c>
      <c r="F3438">
        <v>13577</v>
      </c>
      <c r="G3438">
        <v>110.81</v>
      </c>
      <c r="H3438">
        <v>123</v>
      </c>
      <c r="I3438">
        <v>0</v>
      </c>
      <c r="J3438" t="s">
        <v>128</v>
      </c>
      <c r="K3438" s="40" t="str">
        <f t="shared" si="53"/>
        <v>GPA</v>
      </c>
    </row>
    <row r="3439" spans="1:11" ht="15" customHeight="1">
      <c r="A3439">
        <v>8</v>
      </c>
      <c r="B3439">
        <v>930</v>
      </c>
      <c r="C3439" t="s">
        <v>1994</v>
      </c>
      <c r="D3439" t="s">
        <v>3853</v>
      </c>
      <c r="E3439" t="s">
        <v>3854</v>
      </c>
      <c r="F3439">
        <v>3635</v>
      </c>
      <c r="G3439">
        <v>28.75</v>
      </c>
      <c r="H3439">
        <v>126</v>
      </c>
      <c r="I3439">
        <v>0</v>
      </c>
      <c r="J3439" t="s">
        <v>128</v>
      </c>
      <c r="K3439" s="40" t="str">
        <f t="shared" si="53"/>
        <v>GPA</v>
      </c>
    </row>
    <row r="3440" spans="1:11" ht="15" customHeight="1">
      <c r="A3440">
        <v>8</v>
      </c>
      <c r="B3440">
        <v>930</v>
      </c>
      <c r="C3440" t="s">
        <v>19</v>
      </c>
      <c r="D3440" t="s">
        <v>1794</v>
      </c>
      <c r="E3440" t="s">
        <v>1795</v>
      </c>
      <c r="F3440">
        <v>234</v>
      </c>
      <c r="G3440">
        <v>5.71</v>
      </c>
      <c r="H3440">
        <v>41</v>
      </c>
      <c r="I3440">
        <v>0</v>
      </c>
      <c r="J3440" t="s">
        <v>128</v>
      </c>
      <c r="K3440" s="40" t="str">
        <f t="shared" si="53"/>
        <v>GPA</v>
      </c>
    </row>
    <row r="3441" spans="1:11" ht="15" customHeight="1">
      <c r="A3441">
        <v>8</v>
      </c>
      <c r="B3441">
        <v>930</v>
      </c>
      <c r="C3441" t="s">
        <v>1994</v>
      </c>
      <c r="D3441" t="s">
        <v>1794</v>
      </c>
      <c r="E3441" t="s">
        <v>1795</v>
      </c>
      <c r="F3441">
        <v>5529</v>
      </c>
      <c r="G3441">
        <v>59.9</v>
      </c>
      <c r="H3441">
        <v>92</v>
      </c>
      <c r="I3441">
        <v>0</v>
      </c>
      <c r="J3441" t="s">
        <v>128</v>
      </c>
      <c r="K3441" s="40" t="str">
        <f t="shared" si="53"/>
        <v>GPA</v>
      </c>
    </row>
    <row r="3442" spans="1:11" ht="15" customHeight="1">
      <c r="A3442">
        <v>8</v>
      </c>
      <c r="B3442">
        <v>930</v>
      </c>
      <c r="C3442" t="s">
        <v>1994</v>
      </c>
      <c r="D3442" t="s">
        <v>3855</v>
      </c>
      <c r="E3442" t="s">
        <v>3856</v>
      </c>
      <c r="F3442">
        <v>280</v>
      </c>
      <c r="G3442">
        <v>5.29</v>
      </c>
      <c r="H3442">
        <v>53</v>
      </c>
      <c r="I3442">
        <v>0</v>
      </c>
      <c r="J3442" t="s">
        <v>128</v>
      </c>
      <c r="K3442" s="40" t="str">
        <f t="shared" si="53"/>
        <v>GPA</v>
      </c>
    </row>
    <row r="3443" spans="1:11" ht="15" customHeight="1">
      <c r="A3443">
        <v>8</v>
      </c>
      <c r="B3443">
        <v>930</v>
      </c>
      <c r="C3443" t="s">
        <v>1994</v>
      </c>
      <c r="D3443" t="s">
        <v>3859</v>
      </c>
      <c r="E3443" t="s">
        <v>3860</v>
      </c>
      <c r="F3443">
        <v>9981</v>
      </c>
      <c r="G3443">
        <v>124.21</v>
      </c>
      <c r="H3443">
        <v>80</v>
      </c>
      <c r="I3443">
        <v>0</v>
      </c>
      <c r="J3443" t="s">
        <v>128</v>
      </c>
      <c r="K3443" s="40" t="str">
        <f t="shared" si="53"/>
        <v>GPA</v>
      </c>
    </row>
    <row r="3444" spans="1:11" ht="15" customHeight="1">
      <c r="A3444">
        <v>8</v>
      </c>
      <c r="B3444">
        <v>930</v>
      </c>
      <c r="C3444" t="s">
        <v>1994</v>
      </c>
      <c r="D3444" t="s">
        <v>3861</v>
      </c>
      <c r="E3444" t="s">
        <v>3862</v>
      </c>
      <c r="F3444">
        <v>13001</v>
      </c>
      <c r="G3444">
        <v>117.15</v>
      </c>
      <c r="H3444">
        <v>111</v>
      </c>
      <c r="I3444">
        <v>0</v>
      </c>
      <c r="J3444" t="s">
        <v>128</v>
      </c>
      <c r="K3444" s="40" t="str">
        <f t="shared" si="53"/>
        <v>GPA</v>
      </c>
    </row>
    <row r="3445" spans="1:11" ht="15" customHeight="1">
      <c r="A3445">
        <v>8</v>
      </c>
      <c r="B3445">
        <v>930</v>
      </c>
      <c r="C3445" t="s">
        <v>1994</v>
      </c>
      <c r="D3445" t="s">
        <v>3863</v>
      </c>
      <c r="E3445" t="s">
        <v>3864</v>
      </c>
      <c r="F3445">
        <v>4073</v>
      </c>
      <c r="G3445">
        <v>73.180000000000007</v>
      </c>
      <c r="H3445">
        <v>56</v>
      </c>
      <c r="I3445">
        <v>0</v>
      </c>
      <c r="J3445" t="s">
        <v>128</v>
      </c>
      <c r="K3445" s="40" t="str">
        <f t="shared" si="53"/>
        <v>GPA</v>
      </c>
    </row>
    <row r="3446" spans="1:11" ht="15" customHeight="1">
      <c r="A3446">
        <v>8</v>
      </c>
      <c r="B3446">
        <v>930</v>
      </c>
      <c r="C3446" t="s">
        <v>1994</v>
      </c>
      <c r="D3446" t="s">
        <v>3867</v>
      </c>
      <c r="E3446" t="s">
        <v>3868</v>
      </c>
      <c r="F3446">
        <v>600</v>
      </c>
      <c r="G3446">
        <v>4.8499999999999996</v>
      </c>
      <c r="H3446">
        <v>124</v>
      </c>
      <c r="I3446">
        <v>0</v>
      </c>
      <c r="J3446" t="s">
        <v>128</v>
      </c>
      <c r="K3446" s="40" t="str">
        <f t="shared" si="53"/>
        <v>GPA</v>
      </c>
    </row>
    <row r="3447" spans="1:11" ht="15" customHeight="1">
      <c r="A3447">
        <v>8</v>
      </c>
      <c r="B3447">
        <v>930</v>
      </c>
      <c r="C3447" t="s">
        <v>1994</v>
      </c>
      <c r="D3447" t="s">
        <v>3869</v>
      </c>
      <c r="E3447" t="s">
        <v>3870</v>
      </c>
      <c r="F3447">
        <v>13768</v>
      </c>
      <c r="G3447">
        <v>127.44</v>
      </c>
      <c r="H3447">
        <v>108</v>
      </c>
      <c r="I3447">
        <v>0</v>
      </c>
      <c r="J3447" t="s">
        <v>128</v>
      </c>
      <c r="K3447" s="40" t="str">
        <f t="shared" si="53"/>
        <v>GPA</v>
      </c>
    </row>
    <row r="3448" spans="1:11" ht="15" customHeight="1">
      <c r="A3448">
        <v>8</v>
      </c>
      <c r="B3448">
        <v>930</v>
      </c>
      <c r="C3448" t="s">
        <v>1994</v>
      </c>
      <c r="D3448" t="s">
        <v>3871</v>
      </c>
      <c r="E3448" t="s">
        <v>3872</v>
      </c>
      <c r="F3448">
        <v>2488</v>
      </c>
      <c r="G3448">
        <v>40.97</v>
      </c>
      <c r="H3448">
        <v>61</v>
      </c>
      <c r="I3448">
        <v>0</v>
      </c>
      <c r="J3448" t="s">
        <v>128</v>
      </c>
      <c r="K3448" s="40" t="str">
        <f t="shared" si="53"/>
        <v>GPA</v>
      </c>
    </row>
    <row r="3449" spans="1:11" ht="15" customHeight="1">
      <c r="A3449">
        <v>8</v>
      </c>
      <c r="B3449">
        <v>930</v>
      </c>
      <c r="C3449" t="s">
        <v>1994</v>
      </c>
      <c r="D3449" t="s">
        <v>3873</v>
      </c>
      <c r="E3449" t="s">
        <v>3874</v>
      </c>
      <c r="F3449">
        <v>6417</v>
      </c>
      <c r="G3449">
        <v>85.78</v>
      </c>
      <c r="H3449">
        <v>75</v>
      </c>
      <c r="I3449">
        <v>0</v>
      </c>
      <c r="J3449" t="s">
        <v>128</v>
      </c>
      <c r="K3449" s="40" t="str">
        <f t="shared" si="53"/>
        <v>GPA</v>
      </c>
    </row>
    <row r="3450" spans="1:11" ht="15" customHeight="1">
      <c r="A3450">
        <v>8</v>
      </c>
      <c r="B3450">
        <v>930</v>
      </c>
      <c r="C3450" t="s">
        <v>1994</v>
      </c>
      <c r="D3450" t="s">
        <v>3875</v>
      </c>
      <c r="E3450" t="s">
        <v>3876</v>
      </c>
      <c r="F3450">
        <v>10985</v>
      </c>
      <c r="G3450">
        <v>102.32</v>
      </c>
      <c r="H3450">
        <v>107</v>
      </c>
      <c r="I3450">
        <v>0</v>
      </c>
      <c r="J3450" t="s">
        <v>128</v>
      </c>
      <c r="K3450" s="40" t="str">
        <f t="shared" si="53"/>
        <v>GPA</v>
      </c>
    </row>
    <row r="3451" spans="1:11" ht="15" customHeight="1">
      <c r="A3451">
        <v>8</v>
      </c>
      <c r="B3451">
        <v>930</v>
      </c>
      <c r="C3451" t="s">
        <v>1994</v>
      </c>
      <c r="D3451" t="s">
        <v>3877</v>
      </c>
      <c r="E3451" t="s">
        <v>3878</v>
      </c>
      <c r="F3451">
        <v>6614</v>
      </c>
      <c r="G3451">
        <v>86.5</v>
      </c>
      <c r="H3451">
        <v>76</v>
      </c>
      <c r="I3451">
        <v>0</v>
      </c>
      <c r="J3451" t="s">
        <v>128</v>
      </c>
      <c r="K3451" s="40" t="str">
        <f t="shared" si="53"/>
        <v>GPA</v>
      </c>
    </row>
    <row r="3452" spans="1:11" ht="15" customHeight="1">
      <c r="A3452">
        <v>8</v>
      </c>
      <c r="B3452">
        <v>930</v>
      </c>
      <c r="C3452" t="s">
        <v>1994</v>
      </c>
      <c r="D3452" t="s">
        <v>3879</v>
      </c>
      <c r="E3452" t="s">
        <v>3880</v>
      </c>
      <c r="F3452">
        <v>8628</v>
      </c>
      <c r="G3452">
        <v>105.93</v>
      </c>
      <c r="H3452">
        <v>81</v>
      </c>
      <c r="I3452">
        <v>0</v>
      </c>
      <c r="J3452" t="s">
        <v>128</v>
      </c>
      <c r="K3452" s="40" t="str">
        <f t="shared" si="53"/>
        <v>GPA</v>
      </c>
    </row>
    <row r="3453" spans="1:11" ht="15" customHeight="1">
      <c r="A3453">
        <v>8</v>
      </c>
      <c r="B3453">
        <v>930</v>
      </c>
      <c r="C3453" t="s">
        <v>1994</v>
      </c>
      <c r="D3453" t="s">
        <v>4375</v>
      </c>
      <c r="E3453" t="s">
        <v>4376</v>
      </c>
      <c r="F3453">
        <v>534</v>
      </c>
      <c r="G3453">
        <v>18.86</v>
      </c>
      <c r="H3453">
        <v>28</v>
      </c>
      <c r="I3453">
        <v>0</v>
      </c>
      <c r="J3453" t="s">
        <v>128</v>
      </c>
      <c r="K3453" s="40" t="str">
        <f t="shared" si="53"/>
        <v>GPA</v>
      </c>
    </row>
    <row r="3454" spans="1:11" ht="15" customHeight="1">
      <c r="A3454">
        <v>8</v>
      </c>
      <c r="B3454">
        <v>930</v>
      </c>
      <c r="C3454" t="s">
        <v>1994</v>
      </c>
      <c r="D3454" t="s">
        <v>4377</v>
      </c>
      <c r="E3454" t="s">
        <v>4378</v>
      </c>
      <c r="F3454">
        <v>498</v>
      </c>
      <c r="G3454">
        <v>8.5299999999999994</v>
      </c>
      <c r="H3454">
        <v>58</v>
      </c>
      <c r="I3454">
        <v>0</v>
      </c>
      <c r="J3454" t="s">
        <v>128</v>
      </c>
      <c r="K3454" s="40" t="str">
        <f t="shared" si="53"/>
        <v>GPA</v>
      </c>
    </row>
    <row r="3455" spans="1:11" ht="15" customHeight="1">
      <c r="A3455">
        <v>8</v>
      </c>
      <c r="B3455">
        <v>930</v>
      </c>
      <c r="C3455" t="s">
        <v>1994</v>
      </c>
      <c r="D3455" t="s">
        <v>4379</v>
      </c>
      <c r="E3455" t="s">
        <v>4380</v>
      </c>
      <c r="F3455">
        <v>792</v>
      </c>
      <c r="G3455">
        <v>37.200000000000003</v>
      </c>
      <c r="H3455">
        <v>21</v>
      </c>
      <c r="I3455">
        <v>0</v>
      </c>
      <c r="J3455" t="s">
        <v>128</v>
      </c>
      <c r="K3455" s="40" t="str">
        <f t="shared" si="53"/>
        <v>GPA</v>
      </c>
    </row>
    <row r="3456" spans="1:11" ht="15" customHeight="1">
      <c r="A3456">
        <v>8</v>
      </c>
      <c r="B3456">
        <v>930</v>
      </c>
      <c r="C3456" t="s">
        <v>1994</v>
      </c>
      <c r="D3456" t="s">
        <v>4381</v>
      </c>
      <c r="E3456" t="s">
        <v>4382</v>
      </c>
      <c r="F3456">
        <v>8574</v>
      </c>
      <c r="G3456">
        <v>83.9</v>
      </c>
      <c r="H3456">
        <v>102</v>
      </c>
      <c r="I3456">
        <v>0</v>
      </c>
      <c r="J3456" t="s">
        <v>128</v>
      </c>
      <c r="K3456" s="40" t="str">
        <f t="shared" si="53"/>
        <v>GPA</v>
      </c>
    </row>
    <row r="3457" spans="1:11" ht="15" customHeight="1">
      <c r="A3457">
        <v>8</v>
      </c>
      <c r="B3457">
        <v>930</v>
      </c>
      <c r="C3457" t="s">
        <v>1994</v>
      </c>
      <c r="D3457" t="s">
        <v>4383</v>
      </c>
      <c r="E3457" t="s">
        <v>4384</v>
      </c>
      <c r="F3457">
        <v>2548</v>
      </c>
      <c r="G3457">
        <v>46.83</v>
      </c>
      <c r="H3457">
        <v>54</v>
      </c>
      <c r="I3457">
        <v>0</v>
      </c>
      <c r="J3457" t="s">
        <v>128</v>
      </c>
      <c r="K3457" s="40" t="str">
        <f t="shared" si="53"/>
        <v>GPA</v>
      </c>
    </row>
    <row r="3458" spans="1:11" ht="15" customHeight="1">
      <c r="A3458">
        <v>8</v>
      </c>
      <c r="B3458">
        <v>930</v>
      </c>
      <c r="C3458" t="s">
        <v>1994</v>
      </c>
      <c r="D3458" t="s">
        <v>4385</v>
      </c>
      <c r="E3458" t="s">
        <v>4386</v>
      </c>
      <c r="F3458">
        <v>1159</v>
      </c>
      <c r="G3458">
        <v>17.98</v>
      </c>
      <c r="H3458">
        <v>64</v>
      </c>
      <c r="I3458">
        <v>0</v>
      </c>
      <c r="J3458" t="s">
        <v>128</v>
      </c>
      <c r="K3458" s="40" t="str">
        <f t="shared" ref="K3458:K3521" si="54">IF(J3458&lt;&gt;"",IF(OR(UPPER(J3458)="TERCEIRO",UPPER(J3458)="TERCEIRA"),"TERCEIRA",IF(UPPER(J3458)="GPA","GPA",J3458)),IF(LEFT(D3458,1)="T","TERCEIRA","GPA"))</f>
        <v>GPA</v>
      </c>
    </row>
    <row r="3459" spans="1:11" ht="15" customHeight="1">
      <c r="A3459">
        <v>8</v>
      </c>
      <c r="B3459">
        <v>930</v>
      </c>
      <c r="C3459" t="s">
        <v>1994</v>
      </c>
      <c r="D3459" t="s">
        <v>4387</v>
      </c>
      <c r="E3459" t="s">
        <v>4388</v>
      </c>
      <c r="F3459">
        <v>758</v>
      </c>
      <c r="G3459">
        <v>10.83</v>
      </c>
      <c r="H3459">
        <v>70</v>
      </c>
      <c r="I3459">
        <v>0</v>
      </c>
      <c r="J3459" t="s">
        <v>128</v>
      </c>
      <c r="K3459" s="40" t="str">
        <f t="shared" si="54"/>
        <v>GPA</v>
      </c>
    </row>
    <row r="3460" spans="1:11" ht="15" customHeight="1">
      <c r="A3460">
        <v>8</v>
      </c>
      <c r="B3460">
        <v>930</v>
      </c>
      <c r="C3460" t="s">
        <v>1994</v>
      </c>
      <c r="D3460" t="s">
        <v>4389</v>
      </c>
      <c r="E3460" t="s">
        <v>4390</v>
      </c>
      <c r="F3460">
        <v>6715</v>
      </c>
      <c r="G3460">
        <v>73.680000000000007</v>
      </c>
      <c r="H3460">
        <v>91</v>
      </c>
      <c r="I3460">
        <v>0</v>
      </c>
      <c r="J3460" t="s">
        <v>128</v>
      </c>
      <c r="K3460" s="40" t="str">
        <f t="shared" si="54"/>
        <v>GPA</v>
      </c>
    </row>
    <row r="3461" spans="1:11" ht="15" customHeight="1">
      <c r="A3461">
        <v>8</v>
      </c>
      <c r="B3461">
        <v>930</v>
      </c>
      <c r="C3461" t="s">
        <v>1994</v>
      </c>
      <c r="D3461" t="s">
        <v>4391</v>
      </c>
      <c r="E3461" t="s">
        <v>4392</v>
      </c>
      <c r="F3461">
        <v>5487</v>
      </c>
      <c r="G3461">
        <v>55.91</v>
      </c>
      <c r="H3461">
        <v>98</v>
      </c>
      <c r="I3461">
        <v>0</v>
      </c>
      <c r="J3461" t="s">
        <v>128</v>
      </c>
      <c r="K3461" s="40" t="str">
        <f t="shared" si="54"/>
        <v>GPA</v>
      </c>
    </row>
    <row r="3462" spans="1:11" ht="15" customHeight="1">
      <c r="A3462">
        <v>8</v>
      </c>
      <c r="B3462">
        <v>930</v>
      </c>
      <c r="C3462" t="s">
        <v>1994</v>
      </c>
      <c r="D3462" t="s">
        <v>4393</v>
      </c>
      <c r="E3462" t="s">
        <v>4394</v>
      </c>
      <c r="F3462">
        <v>5156</v>
      </c>
      <c r="G3462">
        <v>44.92</v>
      </c>
      <c r="H3462">
        <v>115</v>
      </c>
      <c r="I3462">
        <v>0</v>
      </c>
      <c r="J3462" t="s">
        <v>128</v>
      </c>
      <c r="K3462" s="40" t="str">
        <f t="shared" si="54"/>
        <v>GPA</v>
      </c>
    </row>
    <row r="3463" spans="1:11" ht="15" customHeight="1">
      <c r="A3463">
        <v>8</v>
      </c>
      <c r="B3463">
        <v>930</v>
      </c>
      <c r="C3463" t="s">
        <v>1994</v>
      </c>
      <c r="D3463" t="s">
        <v>4395</v>
      </c>
      <c r="E3463" t="s">
        <v>4396</v>
      </c>
      <c r="F3463">
        <v>1971</v>
      </c>
      <c r="G3463">
        <v>36.22</v>
      </c>
      <c r="H3463">
        <v>54</v>
      </c>
      <c r="I3463">
        <v>0</v>
      </c>
      <c r="J3463" t="s">
        <v>128</v>
      </c>
      <c r="K3463" s="40" t="str">
        <f t="shared" si="54"/>
        <v>GPA</v>
      </c>
    </row>
    <row r="3464" spans="1:11" ht="15" customHeight="1">
      <c r="A3464">
        <v>8</v>
      </c>
      <c r="B3464">
        <v>930</v>
      </c>
      <c r="C3464" t="s">
        <v>1994</v>
      </c>
      <c r="D3464" t="s">
        <v>4397</v>
      </c>
      <c r="E3464" t="s">
        <v>4398</v>
      </c>
      <c r="F3464">
        <v>4108</v>
      </c>
      <c r="G3464">
        <v>61.58</v>
      </c>
      <c r="H3464">
        <v>67</v>
      </c>
      <c r="I3464">
        <v>0</v>
      </c>
      <c r="J3464" t="s">
        <v>128</v>
      </c>
      <c r="K3464" s="40" t="str">
        <f t="shared" si="54"/>
        <v>GPA</v>
      </c>
    </row>
    <row r="3465" spans="1:11" ht="15" customHeight="1">
      <c r="A3465">
        <v>8</v>
      </c>
      <c r="B3465">
        <v>930</v>
      </c>
      <c r="C3465" t="s">
        <v>1994</v>
      </c>
      <c r="D3465" t="s">
        <v>4399</v>
      </c>
      <c r="E3465" t="s">
        <v>4400</v>
      </c>
      <c r="F3465">
        <v>1151</v>
      </c>
      <c r="G3465">
        <v>12.33</v>
      </c>
      <c r="H3465">
        <v>93</v>
      </c>
      <c r="I3465">
        <v>0</v>
      </c>
      <c r="J3465" t="s">
        <v>128</v>
      </c>
      <c r="K3465" s="40" t="str">
        <f t="shared" si="54"/>
        <v>GPA</v>
      </c>
    </row>
    <row r="3466" spans="1:11" ht="15" customHeight="1">
      <c r="A3466">
        <v>8</v>
      </c>
      <c r="B3466">
        <v>930</v>
      </c>
      <c r="C3466" t="s">
        <v>1994</v>
      </c>
      <c r="D3466" t="s">
        <v>4401</v>
      </c>
      <c r="E3466" t="s">
        <v>4402</v>
      </c>
      <c r="F3466">
        <v>775</v>
      </c>
      <c r="G3466">
        <v>19.12</v>
      </c>
      <c r="H3466">
        <v>41</v>
      </c>
      <c r="I3466">
        <v>0</v>
      </c>
      <c r="J3466" t="s">
        <v>128</v>
      </c>
      <c r="K3466" s="40" t="str">
        <f t="shared" si="54"/>
        <v>GPA</v>
      </c>
    </row>
    <row r="3467" spans="1:11" ht="15" customHeight="1">
      <c r="A3467">
        <v>8</v>
      </c>
      <c r="B3467">
        <v>930</v>
      </c>
      <c r="C3467" t="s">
        <v>20</v>
      </c>
      <c r="D3467" t="s">
        <v>1688</v>
      </c>
      <c r="E3467" t="s">
        <v>1689</v>
      </c>
      <c r="F3467">
        <v>1529</v>
      </c>
      <c r="G3467">
        <v>86.03</v>
      </c>
      <c r="H3467">
        <v>18</v>
      </c>
      <c r="I3467">
        <v>0</v>
      </c>
      <c r="J3467" t="s">
        <v>128</v>
      </c>
      <c r="K3467" s="40" t="str">
        <f t="shared" si="54"/>
        <v>GPA</v>
      </c>
    </row>
    <row r="3468" spans="1:11" ht="15" customHeight="1">
      <c r="A3468">
        <v>8</v>
      </c>
      <c r="B3468">
        <v>930</v>
      </c>
      <c r="C3468" t="s">
        <v>20</v>
      </c>
      <c r="D3468" t="s">
        <v>1796</v>
      </c>
      <c r="E3468" t="s">
        <v>1797</v>
      </c>
      <c r="F3468">
        <v>5</v>
      </c>
      <c r="G3468">
        <v>1.99</v>
      </c>
      <c r="H3468">
        <v>3</v>
      </c>
      <c r="I3468">
        <v>0</v>
      </c>
      <c r="J3468" t="s">
        <v>128</v>
      </c>
      <c r="K3468" s="40" t="str">
        <f t="shared" si="54"/>
        <v>GPA</v>
      </c>
    </row>
    <row r="3469" spans="1:11" ht="15" customHeight="1">
      <c r="A3469">
        <v>8</v>
      </c>
      <c r="B3469">
        <v>930</v>
      </c>
      <c r="C3469" t="s">
        <v>21</v>
      </c>
      <c r="D3469" t="s">
        <v>1690</v>
      </c>
      <c r="E3469" t="s">
        <v>1691</v>
      </c>
      <c r="F3469">
        <v>12</v>
      </c>
      <c r="G3469">
        <v>1.28</v>
      </c>
      <c r="H3469">
        <v>9</v>
      </c>
      <c r="I3469">
        <v>0</v>
      </c>
      <c r="J3469" t="s">
        <v>128</v>
      </c>
      <c r="K3469" s="40" t="str">
        <f t="shared" si="54"/>
        <v>GPA</v>
      </c>
    </row>
    <row r="3470" spans="1:11" ht="15" customHeight="1">
      <c r="A3470">
        <v>8</v>
      </c>
      <c r="B3470">
        <v>930</v>
      </c>
      <c r="C3470" t="s">
        <v>20</v>
      </c>
      <c r="D3470" t="s">
        <v>1690</v>
      </c>
      <c r="E3470" t="s">
        <v>1691</v>
      </c>
      <c r="F3470">
        <v>1729</v>
      </c>
      <c r="G3470">
        <v>128.66</v>
      </c>
      <c r="H3470">
        <v>13</v>
      </c>
      <c r="I3470">
        <v>0</v>
      </c>
      <c r="J3470" t="s">
        <v>128</v>
      </c>
      <c r="K3470" s="40" t="str">
        <f t="shared" si="54"/>
        <v>GPA</v>
      </c>
    </row>
    <row r="3471" spans="1:11" ht="15" customHeight="1">
      <c r="A3471">
        <v>8</v>
      </c>
      <c r="B3471">
        <v>930</v>
      </c>
      <c r="C3471" t="s">
        <v>22</v>
      </c>
      <c r="D3471" t="s">
        <v>1694</v>
      </c>
      <c r="E3471" t="s">
        <v>1695</v>
      </c>
      <c r="F3471">
        <v>1844</v>
      </c>
      <c r="G3471">
        <v>26.68</v>
      </c>
      <c r="H3471">
        <v>69</v>
      </c>
      <c r="I3471">
        <v>0</v>
      </c>
      <c r="J3471" t="s">
        <v>128</v>
      </c>
      <c r="K3471" s="40" t="str">
        <f t="shared" si="54"/>
        <v>GPA</v>
      </c>
    </row>
    <row r="3472" spans="1:11" ht="15" customHeight="1">
      <c r="A3472">
        <v>8</v>
      </c>
      <c r="B3472">
        <v>930</v>
      </c>
      <c r="C3472" t="s">
        <v>20</v>
      </c>
      <c r="D3472" t="s">
        <v>1696</v>
      </c>
      <c r="E3472" t="s">
        <v>1697</v>
      </c>
      <c r="F3472">
        <v>3396</v>
      </c>
      <c r="G3472">
        <v>139.94999999999999</v>
      </c>
      <c r="H3472">
        <v>24</v>
      </c>
      <c r="I3472">
        <v>0</v>
      </c>
      <c r="J3472" t="s">
        <v>128</v>
      </c>
      <c r="K3472" s="40" t="str">
        <f t="shared" si="54"/>
        <v>GPA</v>
      </c>
    </row>
    <row r="3473" spans="1:11" ht="15" customHeight="1">
      <c r="A3473">
        <v>8</v>
      </c>
      <c r="B3473">
        <v>930</v>
      </c>
      <c r="C3473" t="s">
        <v>21</v>
      </c>
      <c r="D3473" t="s">
        <v>1698</v>
      </c>
      <c r="E3473" t="s">
        <v>1699</v>
      </c>
      <c r="F3473">
        <v>6</v>
      </c>
      <c r="G3473">
        <v>1.33</v>
      </c>
      <c r="H3473">
        <v>5</v>
      </c>
      <c r="I3473">
        <v>0</v>
      </c>
      <c r="J3473" t="s">
        <v>128</v>
      </c>
      <c r="K3473" s="40" t="str">
        <f t="shared" si="54"/>
        <v>GPA</v>
      </c>
    </row>
    <row r="3474" spans="1:11" ht="15" customHeight="1">
      <c r="A3474">
        <v>8</v>
      </c>
      <c r="B3474">
        <v>930</v>
      </c>
      <c r="C3474" t="s">
        <v>1994</v>
      </c>
      <c r="D3474" t="s">
        <v>3881</v>
      </c>
      <c r="E3474" t="s">
        <v>3882</v>
      </c>
      <c r="F3474">
        <v>5503</v>
      </c>
      <c r="G3474">
        <v>51.55</v>
      </c>
      <c r="H3474">
        <v>107</v>
      </c>
      <c r="I3474">
        <v>0</v>
      </c>
      <c r="J3474" t="s">
        <v>128</v>
      </c>
      <c r="K3474" s="40" t="str">
        <f t="shared" si="54"/>
        <v>GPA</v>
      </c>
    </row>
    <row r="3475" spans="1:11" ht="15" customHeight="1">
      <c r="A3475">
        <v>8</v>
      </c>
      <c r="B3475">
        <v>930</v>
      </c>
      <c r="C3475" t="s">
        <v>22</v>
      </c>
      <c r="D3475" t="s">
        <v>1702</v>
      </c>
      <c r="E3475" t="s">
        <v>1703</v>
      </c>
      <c r="F3475">
        <v>2936</v>
      </c>
      <c r="G3475">
        <v>111.93</v>
      </c>
      <c r="H3475">
        <v>26</v>
      </c>
      <c r="I3475">
        <v>0</v>
      </c>
      <c r="J3475" t="s">
        <v>128</v>
      </c>
      <c r="K3475" s="40" t="str">
        <f t="shared" si="54"/>
        <v>GPA</v>
      </c>
    </row>
    <row r="3476" spans="1:11" ht="15" customHeight="1">
      <c r="A3476">
        <v>8</v>
      </c>
      <c r="B3476">
        <v>930</v>
      </c>
      <c r="C3476" t="s">
        <v>1994</v>
      </c>
      <c r="D3476" t="s">
        <v>3883</v>
      </c>
      <c r="E3476" t="s">
        <v>3884</v>
      </c>
      <c r="F3476">
        <v>12820</v>
      </c>
      <c r="G3476">
        <v>110.38</v>
      </c>
      <c r="H3476">
        <v>116</v>
      </c>
      <c r="I3476">
        <v>0</v>
      </c>
      <c r="J3476" t="s">
        <v>2293</v>
      </c>
      <c r="K3476" s="40" t="str">
        <f t="shared" si="54"/>
        <v>TERCEIRA</v>
      </c>
    </row>
    <row r="3477" spans="1:11" ht="15" customHeight="1">
      <c r="A3477">
        <v>8</v>
      </c>
      <c r="B3477">
        <v>930</v>
      </c>
      <c r="C3477" t="s">
        <v>1994</v>
      </c>
      <c r="D3477" t="s">
        <v>3885</v>
      </c>
      <c r="E3477" t="s">
        <v>3886</v>
      </c>
      <c r="F3477">
        <v>14844</v>
      </c>
      <c r="G3477">
        <v>141.13</v>
      </c>
      <c r="H3477">
        <v>105</v>
      </c>
      <c r="I3477">
        <v>0</v>
      </c>
      <c r="J3477" t="s">
        <v>2293</v>
      </c>
      <c r="K3477" s="40" t="str">
        <f t="shared" si="54"/>
        <v>TERCEIRA</v>
      </c>
    </row>
    <row r="3478" spans="1:11" ht="15" customHeight="1">
      <c r="A3478">
        <v>8</v>
      </c>
      <c r="B3478">
        <v>930</v>
      </c>
      <c r="C3478" t="s">
        <v>1994</v>
      </c>
      <c r="D3478" t="s">
        <v>3887</v>
      </c>
      <c r="E3478" t="s">
        <v>3888</v>
      </c>
      <c r="F3478">
        <v>10625</v>
      </c>
      <c r="G3478">
        <v>94.25</v>
      </c>
      <c r="H3478">
        <v>113</v>
      </c>
      <c r="I3478">
        <v>0</v>
      </c>
      <c r="J3478" t="s">
        <v>2293</v>
      </c>
      <c r="K3478" s="40" t="str">
        <f t="shared" si="54"/>
        <v>TERCEIRA</v>
      </c>
    </row>
    <row r="3479" spans="1:11" ht="15" customHeight="1">
      <c r="A3479">
        <v>8</v>
      </c>
      <c r="B3479">
        <v>930</v>
      </c>
      <c r="C3479" t="s">
        <v>1994</v>
      </c>
      <c r="D3479" t="s">
        <v>3889</v>
      </c>
      <c r="E3479" t="s">
        <v>3890</v>
      </c>
      <c r="F3479">
        <v>12759</v>
      </c>
      <c r="G3479">
        <v>118.74</v>
      </c>
      <c r="H3479">
        <v>107</v>
      </c>
      <c r="I3479">
        <v>0</v>
      </c>
      <c r="J3479" t="s">
        <v>2293</v>
      </c>
      <c r="K3479" s="40" t="str">
        <f t="shared" si="54"/>
        <v>TERCEIRA</v>
      </c>
    </row>
    <row r="3480" spans="1:11" ht="15" customHeight="1">
      <c r="A3480">
        <v>8</v>
      </c>
      <c r="B3480">
        <v>930</v>
      </c>
      <c r="C3480" t="s">
        <v>1994</v>
      </c>
      <c r="D3480" t="s">
        <v>3893</v>
      </c>
      <c r="E3480" t="s">
        <v>3894</v>
      </c>
      <c r="F3480">
        <v>6197</v>
      </c>
      <c r="G3480">
        <v>41.13</v>
      </c>
      <c r="H3480">
        <v>151</v>
      </c>
      <c r="I3480">
        <v>0</v>
      </c>
      <c r="J3480" t="s">
        <v>2293</v>
      </c>
      <c r="K3480" s="40" t="str">
        <f t="shared" si="54"/>
        <v>TERCEIRA</v>
      </c>
    </row>
    <row r="3481" spans="1:11" ht="15" customHeight="1">
      <c r="A3481">
        <v>8</v>
      </c>
      <c r="B3481">
        <v>930</v>
      </c>
      <c r="C3481" t="s">
        <v>1994</v>
      </c>
      <c r="D3481" t="s">
        <v>3897</v>
      </c>
      <c r="E3481" t="s">
        <v>3898</v>
      </c>
      <c r="F3481">
        <v>1483</v>
      </c>
      <c r="G3481">
        <v>12.52</v>
      </c>
      <c r="H3481">
        <v>118</v>
      </c>
      <c r="I3481">
        <v>0</v>
      </c>
      <c r="J3481" t="s">
        <v>2293</v>
      </c>
      <c r="K3481" s="40" t="str">
        <f t="shared" si="54"/>
        <v>TERCEIRA</v>
      </c>
    </row>
    <row r="3482" spans="1:11" ht="15" customHeight="1">
      <c r="A3482">
        <v>8</v>
      </c>
      <c r="B3482">
        <v>930</v>
      </c>
      <c r="C3482" t="s">
        <v>1994</v>
      </c>
      <c r="D3482" t="s">
        <v>3899</v>
      </c>
      <c r="E3482" t="s">
        <v>3900</v>
      </c>
      <c r="F3482">
        <v>10017</v>
      </c>
      <c r="G3482">
        <v>114.58</v>
      </c>
      <c r="H3482">
        <v>87</v>
      </c>
      <c r="I3482">
        <v>0</v>
      </c>
      <c r="J3482" t="s">
        <v>2293</v>
      </c>
      <c r="K3482" s="40" t="str">
        <f t="shared" si="54"/>
        <v>TERCEIRA</v>
      </c>
    </row>
    <row r="3483" spans="1:11" ht="15" customHeight="1">
      <c r="A3483">
        <v>8</v>
      </c>
      <c r="B3483">
        <v>930</v>
      </c>
      <c r="C3483" t="s">
        <v>1994</v>
      </c>
      <c r="D3483" t="s">
        <v>3903</v>
      </c>
      <c r="E3483" t="s">
        <v>3904</v>
      </c>
      <c r="F3483">
        <v>7049</v>
      </c>
      <c r="G3483">
        <v>89.58</v>
      </c>
      <c r="H3483">
        <v>79</v>
      </c>
      <c r="I3483">
        <v>0</v>
      </c>
      <c r="J3483" t="s">
        <v>2293</v>
      </c>
      <c r="K3483" s="40" t="str">
        <f t="shared" si="54"/>
        <v>TERCEIRA</v>
      </c>
    </row>
    <row r="3484" spans="1:11" ht="15" customHeight="1">
      <c r="A3484">
        <v>8</v>
      </c>
      <c r="B3484">
        <v>930</v>
      </c>
      <c r="C3484" t="s">
        <v>1994</v>
      </c>
      <c r="D3484" t="s">
        <v>3905</v>
      </c>
      <c r="E3484" t="s">
        <v>3906</v>
      </c>
      <c r="F3484">
        <v>8850</v>
      </c>
      <c r="G3484">
        <v>114.34</v>
      </c>
      <c r="H3484">
        <v>77</v>
      </c>
      <c r="I3484">
        <v>0</v>
      </c>
      <c r="J3484" t="s">
        <v>2293</v>
      </c>
      <c r="K3484" s="40" t="str">
        <f t="shared" si="54"/>
        <v>TERCEIRA</v>
      </c>
    </row>
    <row r="3485" spans="1:11" ht="15" customHeight="1">
      <c r="A3485">
        <v>8</v>
      </c>
      <c r="B3485">
        <v>930</v>
      </c>
      <c r="C3485" t="s">
        <v>1994</v>
      </c>
      <c r="D3485" t="s">
        <v>4403</v>
      </c>
      <c r="E3485" t="s">
        <v>4404</v>
      </c>
      <c r="F3485">
        <v>9634</v>
      </c>
      <c r="G3485">
        <v>110.41</v>
      </c>
      <c r="H3485">
        <v>87</v>
      </c>
      <c r="I3485">
        <v>0</v>
      </c>
      <c r="J3485" t="s">
        <v>2293</v>
      </c>
      <c r="K3485" s="40" t="str">
        <f t="shared" si="54"/>
        <v>TERCEIRA</v>
      </c>
    </row>
    <row r="3486" spans="1:11" ht="15" customHeight="1">
      <c r="A3486">
        <v>8</v>
      </c>
      <c r="B3486">
        <v>930</v>
      </c>
      <c r="C3486" t="s">
        <v>1994</v>
      </c>
      <c r="D3486" t="s">
        <v>4405</v>
      </c>
      <c r="E3486" t="s">
        <v>4406</v>
      </c>
      <c r="F3486">
        <v>7201</v>
      </c>
      <c r="G3486">
        <v>109.82</v>
      </c>
      <c r="H3486">
        <v>66</v>
      </c>
      <c r="I3486">
        <v>0</v>
      </c>
      <c r="J3486" t="s">
        <v>2293</v>
      </c>
      <c r="K3486" s="40" t="str">
        <f t="shared" si="54"/>
        <v>TERCEIRA</v>
      </c>
    </row>
    <row r="3487" spans="1:11" ht="15" customHeight="1">
      <c r="A3487">
        <v>8</v>
      </c>
      <c r="B3487">
        <v>930</v>
      </c>
      <c r="C3487" t="s">
        <v>1994</v>
      </c>
      <c r="D3487" t="s">
        <v>4407</v>
      </c>
      <c r="E3487" t="s">
        <v>4408</v>
      </c>
      <c r="F3487">
        <v>3428</v>
      </c>
      <c r="G3487">
        <v>40.340000000000003</v>
      </c>
      <c r="H3487">
        <v>85</v>
      </c>
      <c r="I3487">
        <v>0</v>
      </c>
      <c r="J3487" t="s">
        <v>2293</v>
      </c>
      <c r="K3487" s="40" t="str">
        <f t="shared" si="54"/>
        <v>TERCEIRA</v>
      </c>
    </row>
    <row r="3488" spans="1:11" ht="15" customHeight="1">
      <c r="A3488">
        <v>8</v>
      </c>
      <c r="B3488">
        <v>930</v>
      </c>
      <c r="C3488" t="s">
        <v>1994</v>
      </c>
      <c r="D3488" t="s">
        <v>4409</v>
      </c>
      <c r="E3488" t="s">
        <v>4410</v>
      </c>
      <c r="F3488">
        <v>1170</v>
      </c>
      <c r="G3488">
        <v>18.46</v>
      </c>
      <c r="H3488">
        <v>63</v>
      </c>
      <c r="I3488">
        <v>0</v>
      </c>
      <c r="J3488" t="s">
        <v>2293</v>
      </c>
      <c r="K3488" s="40" t="str">
        <f t="shared" si="54"/>
        <v>TERCEIRA</v>
      </c>
    </row>
    <row r="3489" spans="1:11" ht="15" customHeight="1">
      <c r="A3489">
        <v>8</v>
      </c>
      <c r="B3489">
        <v>930</v>
      </c>
      <c r="C3489" t="s">
        <v>1994</v>
      </c>
      <c r="D3489" t="s">
        <v>4411</v>
      </c>
      <c r="E3489" t="s">
        <v>4412</v>
      </c>
      <c r="F3489">
        <v>1592</v>
      </c>
      <c r="G3489">
        <v>24.24</v>
      </c>
      <c r="H3489">
        <v>66</v>
      </c>
      <c r="I3489">
        <v>0</v>
      </c>
      <c r="J3489" t="s">
        <v>2293</v>
      </c>
      <c r="K3489" s="40" t="str">
        <f t="shared" si="54"/>
        <v>TERCEIRA</v>
      </c>
    </row>
    <row r="3490" spans="1:11" ht="15" customHeight="1">
      <c r="A3490">
        <v>8</v>
      </c>
      <c r="B3490">
        <v>930</v>
      </c>
      <c r="C3490" t="s">
        <v>1994</v>
      </c>
      <c r="D3490" t="s">
        <v>4413</v>
      </c>
      <c r="E3490" t="s">
        <v>4414</v>
      </c>
      <c r="F3490">
        <v>1336</v>
      </c>
      <c r="G3490">
        <v>22.9</v>
      </c>
      <c r="H3490">
        <v>58</v>
      </c>
      <c r="I3490">
        <v>0</v>
      </c>
      <c r="J3490" t="s">
        <v>2293</v>
      </c>
      <c r="K3490" s="40" t="str">
        <f t="shared" si="54"/>
        <v>TERCEIRA</v>
      </c>
    </row>
    <row r="3491" spans="1:11" ht="15" customHeight="1">
      <c r="A3491">
        <v>8</v>
      </c>
      <c r="B3491">
        <v>930</v>
      </c>
      <c r="C3491" t="s">
        <v>1994</v>
      </c>
      <c r="D3491" t="s">
        <v>3907</v>
      </c>
      <c r="E3491" t="s">
        <v>3908</v>
      </c>
      <c r="F3491">
        <v>7287</v>
      </c>
      <c r="G3491">
        <v>77.349999999999994</v>
      </c>
      <c r="H3491">
        <v>94</v>
      </c>
      <c r="I3491">
        <v>0</v>
      </c>
      <c r="J3491" t="s">
        <v>2293</v>
      </c>
      <c r="K3491" s="40" t="str">
        <f t="shared" si="54"/>
        <v>TERCEIRA</v>
      </c>
    </row>
    <row r="3492" spans="1:11" ht="15" customHeight="1">
      <c r="A3492">
        <v>8</v>
      </c>
      <c r="B3492">
        <v>930</v>
      </c>
      <c r="C3492" t="s">
        <v>1994</v>
      </c>
      <c r="D3492" t="s">
        <v>3909</v>
      </c>
      <c r="E3492" t="s">
        <v>3910</v>
      </c>
      <c r="F3492">
        <v>7719</v>
      </c>
      <c r="G3492">
        <v>94.92</v>
      </c>
      <c r="H3492">
        <v>81</v>
      </c>
      <c r="I3492">
        <v>0</v>
      </c>
      <c r="J3492" t="s">
        <v>2293</v>
      </c>
      <c r="K3492" s="40" t="str">
        <f t="shared" si="54"/>
        <v>TERCEIRA</v>
      </c>
    </row>
    <row r="3493" spans="1:11" ht="15" customHeight="1">
      <c r="A3493">
        <v>8</v>
      </c>
      <c r="B3493">
        <v>930</v>
      </c>
      <c r="C3493" t="s">
        <v>1994</v>
      </c>
      <c r="D3493" t="s">
        <v>3911</v>
      </c>
      <c r="E3493" t="s">
        <v>3912</v>
      </c>
      <c r="F3493">
        <v>9805</v>
      </c>
      <c r="G3493">
        <v>71.2</v>
      </c>
      <c r="H3493">
        <v>138</v>
      </c>
      <c r="I3493">
        <v>0</v>
      </c>
      <c r="J3493" t="s">
        <v>2293</v>
      </c>
      <c r="K3493" s="40" t="str">
        <f t="shared" si="54"/>
        <v>TERCEIRA</v>
      </c>
    </row>
    <row r="3494" spans="1:11" ht="15" customHeight="1">
      <c r="A3494">
        <v>8</v>
      </c>
      <c r="B3494">
        <v>930</v>
      </c>
      <c r="C3494" t="s">
        <v>1994</v>
      </c>
      <c r="D3494" t="s">
        <v>3913</v>
      </c>
      <c r="E3494" t="s">
        <v>3914</v>
      </c>
      <c r="F3494">
        <v>10780</v>
      </c>
      <c r="G3494">
        <v>128.30000000000001</v>
      </c>
      <c r="H3494">
        <v>84</v>
      </c>
      <c r="I3494">
        <v>0</v>
      </c>
      <c r="J3494" t="s">
        <v>2293</v>
      </c>
      <c r="K3494" s="40" t="str">
        <f t="shared" si="54"/>
        <v>TERCEIRA</v>
      </c>
    </row>
    <row r="3495" spans="1:11" ht="15" customHeight="1">
      <c r="A3495">
        <v>8</v>
      </c>
      <c r="B3495">
        <v>930</v>
      </c>
      <c r="C3495" t="s">
        <v>1994</v>
      </c>
      <c r="D3495" t="s">
        <v>3915</v>
      </c>
      <c r="E3495" t="s">
        <v>3916</v>
      </c>
      <c r="F3495">
        <v>5418</v>
      </c>
      <c r="G3495">
        <v>66.260000000000005</v>
      </c>
      <c r="H3495">
        <v>82</v>
      </c>
      <c r="I3495">
        <v>0</v>
      </c>
      <c r="J3495" t="s">
        <v>2293</v>
      </c>
      <c r="K3495" s="40" t="str">
        <f t="shared" si="54"/>
        <v>TERCEIRA</v>
      </c>
    </row>
    <row r="3496" spans="1:11" ht="15" customHeight="1">
      <c r="A3496">
        <v>8</v>
      </c>
      <c r="B3496">
        <v>930</v>
      </c>
      <c r="C3496" t="s">
        <v>19</v>
      </c>
      <c r="D3496" t="s">
        <v>3919</v>
      </c>
      <c r="E3496" t="s">
        <v>3920</v>
      </c>
      <c r="F3496">
        <v>2138</v>
      </c>
      <c r="G3496">
        <v>87.24</v>
      </c>
      <c r="H3496">
        <v>25</v>
      </c>
      <c r="I3496">
        <v>0</v>
      </c>
      <c r="J3496" t="s">
        <v>2293</v>
      </c>
      <c r="K3496" s="40" t="str">
        <f t="shared" si="54"/>
        <v>TERCEIRA</v>
      </c>
    </row>
    <row r="3497" spans="1:11" ht="15" customHeight="1">
      <c r="A3497">
        <v>8</v>
      </c>
      <c r="B3497">
        <v>930</v>
      </c>
      <c r="C3497" t="s">
        <v>1994</v>
      </c>
      <c r="D3497" t="s">
        <v>3919</v>
      </c>
      <c r="E3497" t="s">
        <v>3920</v>
      </c>
      <c r="F3497">
        <v>352</v>
      </c>
      <c r="G3497">
        <v>4.97</v>
      </c>
      <c r="H3497">
        <v>71</v>
      </c>
      <c r="I3497">
        <v>0</v>
      </c>
      <c r="J3497" t="s">
        <v>2293</v>
      </c>
      <c r="K3497" s="40" t="str">
        <f t="shared" si="54"/>
        <v>TERCEIRA</v>
      </c>
    </row>
    <row r="3498" spans="1:11" ht="15" customHeight="1">
      <c r="A3498">
        <v>8</v>
      </c>
      <c r="B3498">
        <v>930</v>
      </c>
      <c r="C3498" t="s">
        <v>1994</v>
      </c>
      <c r="D3498" t="s">
        <v>3921</v>
      </c>
      <c r="E3498" t="s">
        <v>3922</v>
      </c>
      <c r="F3498">
        <v>17084</v>
      </c>
      <c r="G3498">
        <v>112.36</v>
      </c>
      <c r="H3498">
        <v>152</v>
      </c>
      <c r="I3498">
        <v>0</v>
      </c>
      <c r="J3498" t="s">
        <v>2293</v>
      </c>
      <c r="K3498" s="40" t="str">
        <f t="shared" si="54"/>
        <v>TERCEIRA</v>
      </c>
    </row>
    <row r="3499" spans="1:11" ht="15" customHeight="1">
      <c r="A3499">
        <v>8</v>
      </c>
      <c r="B3499">
        <v>930</v>
      </c>
      <c r="C3499" t="s">
        <v>19</v>
      </c>
      <c r="D3499" t="s">
        <v>3923</v>
      </c>
      <c r="E3499" t="s">
        <v>3924</v>
      </c>
      <c r="F3499">
        <v>1613</v>
      </c>
      <c r="G3499">
        <v>38.46</v>
      </c>
      <c r="H3499">
        <v>42</v>
      </c>
      <c r="I3499">
        <v>0</v>
      </c>
      <c r="J3499" t="s">
        <v>2293</v>
      </c>
      <c r="K3499" s="40" t="str">
        <f t="shared" si="54"/>
        <v>TERCEIRA</v>
      </c>
    </row>
    <row r="3500" spans="1:11" ht="15" customHeight="1">
      <c r="A3500">
        <v>8</v>
      </c>
      <c r="B3500">
        <v>930</v>
      </c>
      <c r="C3500" t="s">
        <v>1994</v>
      </c>
      <c r="D3500" t="s">
        <v>3925</v>
      </c>
      <c r="E3500" t="s">
        <v>3926</v>
      </c>
      <c r="F3500">
        <v>8427</v>
      </c>
      <c r="G3500">
        <v>104.8</v>
      </c>
      <c r="H3500">
        <v>80</v>
      </c>
      <c r="I3500">
        <v>0</v>
      </c>
      <c r="J3500" t="s">
        <v>2293</v>
      </c>
      <c r="K3500" s="40" t="str">
        <f t="shared" si="54"/>
        <v>TERCEIRA</v>
      </c>
    </row>
    <row r="3501" spans="1:11" ht="15" customHeight="1">
      <c r="A3501">
        <v>8</v>
      </c>
      <c r="B3501">
        <v>930</v>
      </c>
      <c r="C3501" t="s">
        <v>1994</v>
      </c>
      <c r="D3501" t="s">
        <v>3927</v>
      </c>
      <c r="E3501" t="s">
        <v>3928</v>
      </c>
      <c r="F3501">
        <v>2710</v>
      </c>
      <c r="G3501">
        <v>29.04</v>
      </c>
      <c r="H3501">
        <v>93</v>
      </c>
      <c r="I3501">
        <v>0</v>
      </c>
      <c r="J3501" t="s">
        <v>2293</v>
      </c>
      <c r="K3501" s="40" t="str">
        <f t="shared" si="54"/>
        <v>TERCEIRA</v>
      </c>
    </row>
    <row r="3502" spans="1:11" ht="15" customHeight="1">
      <c r="A3502">
        <v>8</v>
      </c>
      <c r="B3502">
        <v>930</v>
      </c>
      <c r="C3502" t="s">
        <v>1994</v>
      </c>
      <c r="D3502" t="s">
        <v>3933</v>
      </c>
      <c r="E3502" t="s">
        <v>3934</v>
      </c>
      <c r="F3502">
        <v>15061</v>
      </c>
      <c r="G3502">
        <v>105.35</v>
      </c>
      <c r="H3502">
        <v>143</v>
      </c>
      <c r="I3502">
        <v>0</v>
      </c>
      <c r="J3502" t="s">
        <v>2293</v>
      </c>
      <c r="K3502" s="40" t="str">
        <f t="shared" si="54"/>
        <v>TERCEIRA</v>
      </c>
    </row>
    <row r="3503" spans="1:11" ht="15" customHeight="1">
      <c r="A3503">
        <v>8</v>
      </c>
      <c r="B3503">
        <v>930</v>
      </c>
      <c r="C3503" t="s">
        <v>1994</v>
      </c>
      <c r="D3503" t="s">
        <v>3935</v>
      </c>
      <c r="E3503" t="s">
        <v>3936</v>
      </c>
      <c r="F3503">
        <v>14721</v>
      </c>
      <c r="G3503">
        <v>130.55000000000001</v>
      </c>
      <c r="H3503">
        <v>113</v>
      </c>
      <c r="I3503">
        <v>0</v>
      </c>
      <c r="J3503" t="s">
        <v>2293</v>
      </c>
      <c r="K3503" s="40" t="str">
        <f t="shared" si="54"/>
        <v>TERCEIRA</v>
      </c>
    </row>
    <row r="3504" spans="1:11" ht="15" customHeight="1">
      <c r="A3504">
        <v>8</v>
      </c>
      <c r="B3504">
        <v>930</v>
      </c>
      <c r="C3504" t="s">
        <v>1994</v>
      </c>
      <c r="D3504" t="s">
        <v>3937</v>
      </c>
      <c r="E3504" t="s">
        <v>3938</v>
      </c>
      <c r="F3504">
        <v>9383</v>
      </c>
      <c r="G3504">
        <v>101.99</v>
      </c>
      <c r="H3504">
        <v>92</v>
      </c>
      <c r="I3504">
        <v>0</v>
      </c>
      <c r="J3504" t="s">
        <v>2293</v>
      </c>
      <c r="K3504" s="40" t="str">
        <f t="shared" si="54"/>
        <v>TERCEIRA</v>
      </c>
    </row>
    <row r="3505" spans="1:11" ht="15" customHeight="1">
      <c r="A3505">
        <v>8</v>
      </c>
      <c r="B3505">
        <v>930</v>
      </c>
      <c r="C3505" t="s">
        <v>1994</v>
      </c>
      <c r="D3505" t="s">
        <v>3939</v>
      </c>
      <c r="E3505" t="s">
        <v>3940</v>
      </c>
      <c r="F3505">
        <v>14023</v>
      </c>
      <c r="G3505">
        <v>99.57</v>
      </c>
      <c r="H3505">
        <v>141</v>
      </c>
      <c r="I3505">
        <v>0</v>
      </c>
      <c r="J3505" t="s">
        <v>2293</v>
      </c>
      <c r="K3505" s="40" t="str">
        <f t="shared" si="54"/>
        <v>TERCEIRA</v>
      </c>
    </row>
    <row r="3506" spans="1:11" ht="15" customHeight="1">
      <c r="A3506">
        <v>8</v>
      </c>
      <c r="B3506">
        <v>930</v>
      </c>
      <c r="C3506" t="s">
        <v>1994</v>
      </c>
      <c r="D3506" t="s">
        <v>3941</v>
      </c>
      <c r="E3506" t="s">
        <v>3942</v>
      </c>
      <c r="F3506">
        <v>8145</v>
      </c>
      <c r="G3506">
        <v>91.23</v>
      </c>
      <c r="H3506">
        <v>89</v>
      </c>
      <c r="I3506">
        <v>0</v>
      </c>
      <c r="J3506" t="s">
        <v>2293</v>
      </c>
      <c r="K3506" s="40" t="str">
        <f t="shared" si="54"/>
        <v>TERCEIRA</v>
      </c>
    </row>
    <row r="3507" spans="1:11" ht="15" customHeight="1">
      <c r="A3507">
        <v>8</v>
      </c>
      <c r="B3507">
        <v>930</v>
      </c>
      <c r="C3507" t="s">
        <v>1994</v>
      </c>
      <c r="D3507" t="s">
        <v>3943</v>
      </c>
      <c r="E3507" t="s">
        <v>3944</v>
      </c>
      <c r="F3507">
        <v>10955</v>
      </c>
      <c r="G3507">
        <v>82.47</v>
      </c>
      <c r="H3507">
        <v>133</v>
      </c>
      <c r="I3507">
        <v>0</v>
      </c>
      <c r="J3507" t="s">
        <v>2293</v>
      </c>
      <c r="K3507" s="40" t="str">
        <f t="shared" si="54"/>
        <v>TERCEIRA</v>
      </c>
    </row>
    <row r="3508" spans="1:11" ht="15" customHeight="1">
      <c r="A3508">
        <v>8</v>
      </c>
      <c r="B3508">
        <v>930</v>
      </c>
      <c r="C3508" t="s">
        <v>1994</v>
      </c>
      <c r="D3508" t="s">
        <v>3945</v>
      </c>
      <c r="E3508" t="s">
        <v>3946</v>
      </c>
      <c r="F3508">
        <v>9849</v>
      </c>
      <c r="G3508">
        <v>110.58</v>
      </c>
      <c r="H3508">
        <v>89</v>
      </c>
      <c r="I3508">
        <v>0</v>
      </c>
      <c r="J3508" t="s">
        <v>2293</v>
      </c>
      <c r="K3508" s="40" t="str">
        <f t="shared" si="54"/>
        <v>TERCEIRA</v>
      </c>
    </row>
    <row r="3509" spans="1:11" ht="15" customHeight="1">
      <c r="A3509">
        <v>8</v>
      </c>
      <c r="B3509">
        <v>930</v>
      </c>
      <c r="C3509" t="s">
        <v>1994</v>
      </c>
      <c r="D3509" t="s">
        <v>3947</v>
      </c>
      <c r="E3509" t="s">
        <v>3948</v>
      </c>
      <c r="F3509">
        <v>10769</v>
      </c>
      <c r="G3509">
        <v>98.16</v>
      </c>
      <c r="H3509">
        <v>110</v>
      </c>
      <c r="I3509">
        <v>0</v>
      </c>
      <c r="J3509" t="s">
        <v>2293</v>
      </c>
      <c r="K3509" s="40" t="str">
        <f t="shared" si="54"/>
        <v>TERCEIRA</v>
      </c>
    </row>
    <row r="3510" spans="1:11" ht="15" customHeight="1">
      <c r="A3510">
        <v>8</v>
      </c>
      <c r="B3510">
        <v>930</v>
      </c>
      <c r="C3510" t="s">
        <v>1994</v>
      </c>
      <c r="D3510" t="s">
        <v>3949</v>
      </c>
      <c r="E3510" t="s">
        <v>3950</v>
      </c>
      <c r="F3510">
        <v>1033</v>
      </c>
      <c r="G3510">
        <v>9.2100000000000009</v>
      </c>
      <c r="H3510">
        <v>112</v>
      </c>
      <c r="I3510">
        <v>0</v>
      </c>
      <c r="J3510" t="s">
        <v>2293</v>
      </c>
      <c r="K3510" s="40" t="str">
        <f t="shared" si="54"/>
        <v>TERCEIRA</v>
      </c>
    </row>
    <row r="3511" spans="1:11" ht="15" customHeight="1">
      <c r="A3511">
        <v>8</v>
      </c>
      <c r="B3511">
        <v>930</v>
      </c>
      <c r="C3511" t="s">
        <v>1994</v>
      </c>
      <c r="D3511" t="s">
        <v>3951</v>
      </c>
      <c r="E3511" t="s">
        <v>3952</v>
      </c>
      <c r="F3511">
        <v>2650</v>
      </c>
      <c r="G3511">
        <v>21.02</v>
      </c>
      <c r="H3511">
        <v>126</v>
      </c>
      <c r="I3511">
        <v>0</v>
      </c>
      <c r="J3511" t="s">
        <v>2293</v>
      </c>
      <c r="K3511" s="40" t="str">
        <f t="shared" si="54"/>
        <v>TERCEIRA</v>
      </c>
    </row>
    <row r="3512" spans="1:11" ht="15" customHeight="1">
      <c r="A3512">
        <v>8</v>
      </c>
      <c r="B3512">
        <v>930</v>
      </c>
      <c r="C3512" t="s">
        <v>1994</v>
      </c>
      <c r="D3512" t="s">
        <v>3953</v>
      </c>
      <c r="E3512" t="s">
        <v>3954</v>
      </c>
      <c r="F3512">
        <v>15797</v>
      </c>
      <c r="G3512">
        <v>120.43</v>
      </c>
      <c r="H3512">
        <v>131</v>
      </c>
      <c r="I3512">
        <v>0</v>
      </c>
      <c r="J3512" t="s">
        <v>2293</v>
      </c>
      <c r="K3512" s="40" t="str">
        <f t="shared" si="54"/>
        <v>TERCEIRA</v>
      </c>
    </row>
    <row r="3513" spans="1:11" ht="15" customHeight="1">
      <c r="A3513">
        <v>8</v>
      </c>
      <c r="B3513">
        <v>930</v>
      </c>
      <c r="C3513" t="s">
        <v>1994</v>
      </c>
      <c r="D3513" t="s">
        <v>3955</v>
      </c>
      <c r="E3513" t="s">
        <v>3956</v>
      </c>
      <c r="F3513">
        <v>8236</v>
      </c>
      <c r="G3513">
        <v>83.29</v>
      </c>
      <c r="H3513">
        <v>99</v>
      </c>
      <c r="I3513">
        <v>0</v>
      </c>
      <c r="J3513" t="s">
        <v>2293</v>
      </c>
      <c r="K3513" s="40" t="str">
        <f t="shared" si="54"/>
        <v>TERCEIRA</v>
      </c>
    </row>
    <row r="3514" spans="1:11" ht="15" customHeight="1">
      <c r="A3514">
        <v>8</v>
      </c>
      <c r="B3514">
        <v>930</v>
      </c>
      <c r="C3514" t="s">
        <v>1994</v>
      </c>
      <c r="D3514" t="s">
        <v>3957</v>
      </c>
      <c r="E3514" t="s">
        <v>3958</v>
      </c>
      <c r="F3514">
        <v>3131</v>
      </c>
      <c r="G3514">
        <v>38.68</v>
      </c>
      <c r="H3514">
        <v>81</v>
      </c>
      <c r="I3514">
        <v>0</v>
      </c>
      <c r="J3514" t="s">
        <v>2293</v>
      </c>
      <c r="K3514" s="40" t="str">
        <f t="shared" si="54"/>
        <v>TERCEIRA</v>
      </c>
    </row>
    <row r="3515" spans="1:11" ht="15" customHeight="1">
      <c r="A3515">
        <v>8</v>
      </c>
      <c r="B3515">
        <v>930</v>
      </c>
      <c r="C3515" t="s">
        <v>1994</v>
      </c>
      <c r="D3515" t="s">
        <v>3959</v>
      </c>
      <c r="E3515" t="s">
        <v>3960</v>
      </c>
      <c r="F3515">
        <v>8228</v>
      </c>
      <c r="G3515">
        <v>77.13</v>
      </c>
      <c r="H3515">
        <v>107</v>
      </c>
      <c r="I3515">
        <v>0</v>
      </c>
      <c r="J3515" t="s">
        <v>2293</v>
      </c>
      <c r="K3515" s="40" t="str">
        <f t="shared" si="54"/>
        <v>TERCEIRA</v>
      </c>
    </row>
    <row r="3516" spans="1:11" ht="15" customHeight="1">
      <c r="A3516">
        <v>8</v>
      </c>
      <c r="B3516">
        <v>930</v>
      </c>
      <c r="C3516" t="s">
        <v>1994</v>
      </c>
      <c r="D3516" t="s">
        <v>3961</v>
      </c>
      <c r="E3516" t="s">
        <v>3962</v>
      </c>
      <c r="F3516">
        <v>5198</v>
      </c>
      <c r="G3516">
        <v>54.87</v>
      </c>
      <c r="H3516">
        <v>95</v>
      </c>
      <c r="I3516">
        <v>0</v>
      </c>
      <c r="J3516" t="s">
        <v>2293</v>
      </c>
      <c r="K3516" s="40" t="str">
        <f t="shared" si="54"/>
        <v>TERCEIRA</v>
      </c>
    </row>
    <row r="3517" spans="1:11" ht="15" customHeight="1">
      <c r="A3517">
        <v>8</v>
      </c>
      <c r="B3517">
        <v>930</v>
      </c>
      <c r="C3517" t="s">
        <v>1994</v>
      </c>
      <c r="D3517" t="s">
        <v>3963</v>
      </c>
      <c r="E3517" t="s">
        <v>3964</v>
      </c>
      <c r="F3517">
        <v>21612</v>
      </c>
      <c r="G3517">
        <v>130.5</v>
      </c>
      <c r="H3517">
        <v>166</v>
      </c>
      <c r="I3517">
        <v>0</v>
      </c>
      <c r="J3517" t="s">
        <v>2293</v>
      </c>
      <c r="K3517" s="40" t="str">
        <f t="shared" si="54"/>
        <v>TERCEIRA</v>
      </c>
    </row>
    <row r="3518" spans="1:11" ht="15" customHeight="1">
      <c r="A3518">
        <v>8</v>
      </c>
      <c r="B3518">
        <v>930</v>
      </c>
      <c r="C3518" t="s">
        <v>1994</v>
      </c>
      <c r="D3518" t="s">
        <v>3965</v>
      </c>
      <c r="E3518" t="s">
        <v>3966</v>
      </c>
      <c r="F3518">
        <v>21952</v>
      </c>
      <c r="G3518">
        <v>149.30000000000001</v>
      </c>
      <c r="H3518">
        <v>147</v>
      </c>
      <c r="I3518">
        <v>0</v>
      </c>
      <c r="J3518" t="s">
        <v>2293</v>
      </c>
      <c r="K3518" s="40" t="str">
        <f t="shared" si="54"/>
        <v>TERCEIRA</v>
      </c>
    </row>
    <row r="3519" spans="1:11" ht="15" customHeight="1">
      <c r="A3519">
        <v>8</v>
      </c>
      <c r="B3519">
        <v>930</v>
      </c>
      <c r="C3519" t="s">
        <v>1994</v>
      </c>
      <c r="D3519" t="s">
        <v>3969</v>
      </c>
      <c r="E3519" t="s">
        <v>3970</v>
      </c>
      <c r="F3519">
        <v>12052</v>
      </c>
      <c r="G3519">
        <v>103.41</v>
      </c>
      <c r="H3519">
        <v>117</v>
      </c>
      <c r="I3519">
        <v>0</v>
      </c>
      <c r="J3519" t="s">
        <v>2293</v>
      </c>
      <c r="K3519" s="40" t="str">
        <f t="shared" si="54"/>
        <v>TERCEIRA</v>
      </c>
    </row>
    <row r="3520" spans="1:11" ht="15" customHeight="1">
      <c r="A3520">
        <v>8</v>
      </c>
      <c r="B3520">
        <v>930</v>
      </c>
      <c r="C3520" t="s">
        <v>1994</v>
      </c>
      <c r="D3520" t="s">
        <v>3971</v>
      </c>
      <c r="E3520" t="s">
        <v>3972</v>
      </c>
      <c r="F3520">
        <v>8060</v>
      </c>
      <c r="G3520">
        <v>77.069999999999993</v>
      </c>
      <c r="H3520">
        <v>105</v>
      </c>
      <c r="I3520">
        <v>0</v>
      </c>
      <c r="J3520" t="s">
        <v>2293</v>
      </c>
      <c r="K3520" s="40" t="str">
        <f t="shared" si="54"/>
        <v>TERCEIRA</v>
      </c>
    </row>
    <row r="3521" spans="1:11" ht="15" customHeight="1">
      <c r="A3521">
        <v>8</v>
      </c>
      <c r="B3521">
        <v>930</v>
      </c>
      <c r="C3521" t="s">
        <v>1994</v>
      </c>
      <c r="D3521" t="s">
        <v>3973</v>
      </c>
      <c r="E3521" t="s">
        <v>3974</v>
      </c>
      <c r="F3521">
        <v>6006</v>
      </c>
      <c r="G3521">
        <v>86.74</v>
      </c>
      <c r="H3521">
        <v>69</v>
      </c>
      <c r="I3521">
        <v>0</v>
      </c>
      <c r="J3521" t="s">
        <v>2293</v>
      </c>
      <c r="K3521" s="40" t="str">
        <f t="shared" si="54"/>
        <v>TERCEIRA</v>
      </c>
    </row>
    <row r="3522" spans="1:11" ht="15" customHeight="1">
      <c r="A3522">
        <v>8</v>
      </c>
      <c r="B3522">
        <v>930</v>
      </c>
      <c r="C3522" t="s">
        <v>1994</v>
      </c>
      <c r="D3522" t="s">
        <v>3975</v>
      </c>
      <c r="E3522" t="s">
        <v>3976</v>
      </c>
      <c r="F3522">
        <v>12687</v>
      </c>
      <c r="G3522">
        <v>99.06</v>
      </c>
      <c r="H3522">
        <v>128</v>
      </c>
      <c r="I3522">
        <v>0</v>
      </c>
      <c r="J3522" t="s">
        <v>2293</v>
      </c>
      <c r="K3522" s="40" t="str">
        <f t="shared" ref="K3522:K3585" si="55">IF(J3522&lt;&gt;"",IF(OR(UPPER(J3522)="TERCEIRO",UPPER(J3522)="TERCEIRA"),"TERCEIRA",IF(UPPER(J3522)="GPA","GPA",J3522)),IF(LEFT(D3522,1)="T","TERCEIRA","GPA"))</f>
        <v>TERCEIRA</v>
      </c>
    </row>
    <row r="3523" spans="1:11" ht="15" customHeight="1">
      <c r="A3523">
        <v>8</v>
      </c>
      <c r="B3523">
        <v>930</v>
      </c>
      <c r="C3523" t="s">
        <v>1994</v>
      </c>
      <c r="D3523" t="s">
        <v>3977</v>
      </c>
      <c r="E3523" t="s">
        <v>3978</v>
      </c>
      <c r="F3523">
        <v>10140</v>
      </c>
      <c r="G3523">
        <v>105.48</v>
      </c>
      <c r="H3523">
        <v>96</v>
      </c>
      <c r="I3523">
        <v>0</v>
      </c>
      <c r="J3523" t="s">
        <v>2293</v>
      </c>
      <c r="K3523" s="40" t="str">
        <f t="shared" si="55"/>
        <v>TERCEIRA</v>
      </c>
    </row>
    <row r="3524" spans="1:11" ht="15" customHeight="1">
      <c r="A3524">
        <v>8</v>
      </c>
      <c r="B3524">
        <v>930</v>
      </c>
      <c r="C3524" t="s">
        <v>1994</v>
      </c>
      <c r="D3524" t="s">
        <v>3979</v>
      </c>
      <c r="E3524" t="s">
        <v>3980</v>
      </c>
      <c r="F3524">
        <v>862</v>
      </c>
      <c r="G3524">
        <v>10.02</v>
      </c>
      <c r="H3524">
        <v>86</v>
      </c>
      <c r="I3524">
        <v>0</v>
      </c>
      <c r="J3524" t="s">
        <v>2293</v>
      </c>
      <c r="K3524" s="40" t="str">
        <f t="shared" si="55"/>
        <v>TERCEIRA</v>
      </c>
    </row>
    <row r="3525" spans="1:11" ht="15" customHeight="1">
      <c r="A3525">
        <v>8</v>
      </c>
      <c r="B3525">
        <v>930</v>
      </c>
      <c r="C3525" t="s">
        <v>1994</v>
      </c>
      <c r="D3525" t="s">
        <v>3981</v>
      </c>
      <c r="E3525" t="s">
        <v>3982</v>
      </c>
      <c r="F3525">
        <v>7280</v>
      </c>
      <c r="G3525">
        <v>76.209999999999994</v>
      </c>
      <c r="H3525">
        <v>96</v>
      </c>
      <c r="I3525">
        <v>0</v>
      </c>
      <c r="J3525" t="s">
        <v>2293</v>
      </c>
      <c r="K3525" s="40" t="str">
        <f t="shared" si="55"/>
        <v>TERCEIRA</v>
      </c>
    </row>
    <row r="3526" spans="1:11" ht="15" customHeight="1">
      <c r="A3526">
        <v>8</v>
      </c>
      <c r="B3526">
        <v>930</v>
      </c>
      <c r="C3526" t="s">
        <v>1994</v>
      </c>
      <c r="D3526" t="s">
        <v>3983</v>
      </c>
      <c r="E3526" t="s">
        <v>3984</v>
      </c>
      <c r="F3526">
        <v>5725</v>
      </c>
      <c r="G3526">
        <v>66.78</v>
      </c>
      <c r="H3526">
        <v>86</v>
      </c>
      <c r="I3526">
        <v>0</v>
      </c>
      <c r="J3526" t="s">
        <v>2293</v>
      </c>
      <c r="K3526" s="40" t="str">
        <f t="shared" si="55"/>
        <v>TERCEIRA</v>
      </c>
    </row>
    <row r="3527" spans="1:11" ht="15" customHeight="1">
      <c r="A3527">
        <v>8</v>
      </c>
      <c r="B3527">
        <v>930</v>
      </c>
      <c r="C3527" t="s">
        <v>1994</v>
      </c>
      <c r="D3527" t="s">
        <v>3985</v>
      </c>
      <c r="E3527" t="s">
        <v>3986</v>
      </c>
      <c r="F3527">
        <v>12319</v>
      </c>
      <c r="G3527">
        <v>127.71</v>
      </c>
      <c r="H3527">
        <v>96</v>
      </c>
      <c r="I3527">
        <v>0</v>
      </c>
      <c r="J3527" t="s">
        <v>2293</v>
      </c>
      <c r="K3527" s="40" t="str">
        <f t="shared" si="55"/>
        <v>TERCEIRA</v>
      </c>
    </row>
    <row r="3528" spans="1:11" ht="15" customHeight="1">
      <c r="A3528">
        <v>8</v>
      </c>
      <c r="B3528">
        <v>930</v>
      </c>
      <c r="C3528" t="s">
        <v>1994</v>
      </c>
      <c r="D3528" t="s">
        <v>4415</v>
      </c>
      <c r="E3528" t="s">
        <v>4416</v>
      </c>
      <c r="F3528">
        <v>1169</v>
      </c>
      <c r="G3528">
        <v>18.28</v>
      </c>
      <c r="H3528">
        <v>64</v>
      </c>
      <c r="I3528">
        <v>0</v>
      </c>
      <c r="J3528" t="s">
        <v>2293</v>
      </c>
      <c r="K3528" s="40" t="str">
        <f t="shared" si="55"/>
        <v>TERCEIRA</v>
      </c>
    </row>
    <row r="3529" spans="1:11" ht="15" customHeight="1">
      <c r="A3529">
        <v>8</v>
      </c>
      <c r="B3529">
        <v>930</v>
      </c>
      <c r="C3529" t="s">
        <v>1994</v>
      </c>
      <c r="D3529" t="s">
        <v>4417</v>
      </c>
      <c r="E3529" t="s">
        <v>4418</v>
      </c>
      <c r="F3529">
        <v>1354</v>
      </c>
      <c r="G3529">
        <v>23.47</v>
      </c>
      <c r="H3529">
        <v>58</v>
      </c>
      <c r="I3529">
        <v>0</v>
      </c>
      <c r="J3529" t="s">
        <v>2293</v>
      </c>
      <c r="K3529" s="40" t="str">
        <f t="shared" si="55"/>
        <v>TERCEIRA</v>
      </c>
    </row>
    <row r="3530" spans="1:11" ht="15" customHeight="1">
      <c r="A3530">
        <v>8</v>
      </c>
      <c r="B3530">
        <v>930</v>
      </c>
      <c r="C3530" t="s">
        <v>1994</v>
      </c>
      <c r="D3530" t="s">
        <v>3987</v>
      </c>
      <c r="E3530" t="s">
        <v>3988</v>
      </c>
      <c r="F3530">
        <v>6698</v>
      </c>
      <c r="G3530">
        <v>80.19</v>
      </c>
      <c r="H3530">
        <v>84</v>
      </c>
      <c r="I3530">
        <v>0</v>
      </c>
      <c r="J3530" t="s">
        <v>2293</v>
      </c>
      <c r="K3530" s="40" t="str">
        <f t="shared" si="55"/>
        <v>TERCEIRA</v>
      </c>
    </row>
    <row r="3531" spans="1:11" ht="15" customHeight="1">
      <c r="A3531">
        <v>8</v>
      </c>
      <c r="B3531">
        <v>930</v>
      </c>
      <c r="C3531" t="s">
        <v>1994</v>
      </c>
      <c r="D3531" t="s">
        <v>3991</v>
      </c>
      <c r="E3531" t="s">
        <v>3992</v>
      </c>
      <c r="F3531">
        <v>6818</v>
      </c>
      <c r="G3531">
        <v>107.05</v>
      </c>
      <c r="H3531">
        <v>64</v>
      </c>
      <c r="I3531">
        <v>0</v>
      </c>
      <c r="J3531" t="s">
        <v>2293</v>
      </c>
      <c r="K3531" s="40" t="str">
        <f t="shared" si="55"/>
        <v>TERCEIRA</v>
      </c>
    </row>
    <row r="3532" spans="1:11" ht="15" customHeight="1">
      <c r="A3532">
        <v>8</v>
      </c>
      <c r="B3532">
        <v>930</v>
      </c>
      <c r="C3532" t="s">
        <v>1994</v>
      </c>
      <c r="D3532" t="s">
        <v>3993</v>
      </c>
      <c r="E3532" t="s">
        <v>3994</v>
      </c>
      <c r="F3532">
        <v>14813</v>
      </c>
      <c r="G3532">
        <v>109.47</v>
      </c>
      <c r="H3532">
        <v>135</v>
      </c>
      <c r="I3532">
        <v>0</v>
      </c>
      <c r="J3532" t="s">
        <v>2293</v>
      </c>
      <c r="K3532" s="40" t="str">
        <f t="shared" si="55"/>
        <v>TERCEIRA</v>
      </c>
    </row>
    <row r="3533" spans="1:11" ht="15" customHeight="1">
      <c r="A3533">
        <v>8</v>
      </c>
      <c r="B3533">
        <v>930</v>
      </c>
      <c r="C3533" t="s">
        <v>1994</v>
      </c>
      <c r="D3533" t="s">
        <v>3995</v>
      </c>
      <c r="E3533" t="s">
        <v>3996</v>
      </c>
      <c r="F3533">
        <v>8070</v>
      </c>
      <c r="G3533">
        <v>94.63</v>
      </c>
      <c r="H3533">
        <v>85</v>
      </c>
      <c r="I3533">
        <v>0</v>
      </c>
      <c r="J3533" t="s">
        <v>2293</v>
      </c>
      <c r="K3533" s="40" t="str">
        <f t="shared" si="55"/>
        <v>TERCEIRA</v>
      </c>
    </row>
    <row r="3534" spans="1:11" ht="15" customHeight="1">
      <c r="A3534">
        <v>8</v>
      </c>
      <c r="B3534">
        <v>930</v>
      </c>
      <c r="C3534" t="s">
        <v>1994</v>
      </c>
      <c r="D3534" t="s">
        <v>3999</v>
      </c>
      <c r="E3534" t="s">
        <v>4000</v>
      </c>
      <c r="F3534">
        <v>8966</v>
      </c>
      <c r="G3534">
        <v>103.59</v>
      </c>
      <c r="H3534">
        <v>87</v>
      </c>
      <c r="I3534">
        <v>0</v>
      </c>
      <c r="J3534" t="s">
        <v>2293</v>
      </c>
      <c r="K3534" s="40" t="str">
        <f t="shared" si="55"/>
        <v>TERCEIRA</v>
      </c>
    </row>
    <row r="3535" spans="1:11" ht="15" customHeight="1">
      <c r="A3535">
        <v>8</v>
      </c>
      <c r="B3535">
        <v>930</v>
      </c>
      <c r="C3535" t="s">
        <v>1994</v>
      </c>
      <c r="D3535" t="s">
        <v>4001</v>
      </c>
      <c r="E3535" t="s">
        <v>4002</v>
      </c>
      <c r="F3535">
        <v>4553</v>
      </c>
      <c r="G3535">
        <v>57.69</v>
      </c>
      <c r="H3535">
        <v>79</v>
      </c>
      <c r="I3535">
        <v>0</v>
      </c>
      <c r="J3535" t="s">
        <v>2293</v>
      </c>
      <c r="K3535" s="40" t="str">
        <f t="shared" si="55"/>
        <v>TERCEIRA</v>
      </c>
    </row>
    <row r="3536" spans="1:11" ht="15" customHeight="1">
      <c r="A3536">
        <v>8</v>
      </c>
      <c r="B3536">
        <v>930</v>
      </c>
      <c r="C3536" t="s">
        <v>1994</v>
      </c>
      <c r="D3536" t="s">
        <v>4003</v>
      </c>
      <c r="E3536" t="s">
        <v>4004</v>
      </c>
      <c r="F3536">
        <v>16674</v>
      </c>
      <c r="G3536">
        <v>115.11</v>
      </c>
      <c r="H3536">
        <v>145</v>
      </c>
      <c r="I3536">
        <v>0</v>
      </c>
      <c r="J3536" t="s">
        <v>2293</v>
      </c>
      <c r="K3536" s="40" t="str">
        <f t="shared" si="55"/>
        <v>TERCEIRA</v>
      </c>
    </row>
    <row r="3537" spans="1:11" ht="15" customHeight="1">
      <c r="A3537">
        <v>8</v>
      </c>
      <c r="B3537">
        <v>930</v>
      </c>
      <c r="C3537" t="s">
        <v>1994</v>
      </c>
      <c r="D3537" t="s">
        <v>4005</v>
      </c>
      <c r="E3537" t="s">
        <v>4006</v>
      </c>
      <c r="F3537">
        <v>6698</v>
      </c>
      <c r="G3537">
        <v>77.099999999999994</v>
      </c>
      <c r="H3537">
        <v>87</v>
      </c>
      <c r="I3537">
        <v>0</v>
      </c>
      <c r="J3537" t="s">
        <v>2293</v>
      </c>
      <c r="K3537" s="40" t="str">
        <f t="shared" si="55"/>
        <v>TERCEIRA</v>
      </c>
    </row>
    <row r="3538" spans="1:11" ht="15" customHeight="1">
      <c r="A3538">
        <v>8</v>
      </c>
      <c r="B3538">
        <v>930</v>
      </c>
      <c r="C3538" t="s">
        <v>1994</v>
      </c>
      <c r="D3538" t="s">
        <v>4011</v>
      </c>
      <c r="E3538" t="s">
        <v>4012</v>
      </c>
      <c r="F3538">
        <v>5330</v>
      </c>
      <c r="G3538">
        <v>63.21</v>
      </c>
      <c r="H3538">
        <v>84</v>
      </c>
      <c r="I3538">
        <v>0</v>
      </c>
      <c r="J3538" t="s">
        <v>2293</v>
      </c>
      <c r="K3538" s="40" t="str">
        <f t="shared" si="55"/>
        <v>TERCEIRA</v>
      </c>
    </row>
    <row r="3539" spans="1:11" ht="15" customHeight="1">
      <c r="A3539">
        <v>8</v>
      </c>
      <c r="B3539">
        <v>930</v>
      </c>
      <c r="C3539" t="s">
        <v>1994</v>
      </c>
      <c r="D3539" t="s">
        <v>4017</v>
      </c>
      <c r="E3539" t="s">
        <v>4018</v>
      </c>
      <c r="F3539">
        <v>3653</v>
      </c>
      <c r="G3539">
        <v>60.76</v>
      </c>
      <c r="H3539">
        <v>60</v>
      </c>
      <c r="I3539">
        <v>0</v>
      </c>
      <c r="J3539" t="s">
        <v>2293</v>
      </c>
      <c r="K3539" s="40" t="str">
        <f t="shared" si="55"/>
        <v>TERCEIRA</v>
      </c>
    </row>
    <row r="3540" spans="1:11" ht="15" customHeight="1">
      <c r="A3540">
        <v>8</v>
      </c>
      <c r="B3540">
        <v>930</v>
      </c>
      <c r="C3540" t="s">
        <v>1994</v>
      </c>
      <c r="D3540" t="s">
        <v>4021</v>
      </c>
      <c r="E3540" t="s">
        <v>4022</v>
      </c>
      <c r="F3540">
        <v>8123</v>
      </c>
      <c r="G3540">
        <v>78.790000000000006</v>
      </c>
      <c r="H3540">
        <v>103</v>
      </c>
      <c r="I3540">
        <v>0</v>
      </c>
      <c r="J3540" t="s">
        <v>2293</v>
      </c>
      <c r="K3540" s="40" t="str">
        <f t="shared" si="55"/>
        <v>TERCEIRA</v>
      </c>
    </row>
    <row r="3541" spans="1:11" ht="15" customHeight="1">
      <c r="A3541">
        <v>8</v>
      </c>
      <c r="B3541">
        <v>930</v>
      </c>
      <c r="C3541" t="s">
        <v>1994</v>
      </c>
      <c r="D3541" t="s">
        <v>4023</v>
      </c>
      <c r="E3541" t="s">
        <v>4024</v>
      </c>
      <c r="F3541">
        <v>7533</v>
      </c>
      <c r="G3541">
        <v>95.19</v>
      </c>
      <c r="H3541">
        <v>79</v>
      </c>
      <c r="I3541">
        <v>0</v>
      </c>
      <c r="J3541" t="s">
        <v>2293</v>
      </c>
      <c r="K3541" s="40" t="str">
        <f t="shared" si="55"/>
        <v>TERCEIRA</v>
      </c>
    </row>
    <row r="3542" spans="1:11" ht="15" customHeight="1">
      <c r="A3542">
        <v>8</v>
      </c>
      <c r="B3542">
        <v>930</v>
      </c>
      <c r="C3542" t="s">
        <v>1994</v>
      </c>
      <c r="D3542" t="s">
        <v>4025</v>
      </c>
      <c r="E3542" t="s">
        <v>4026</v>
      </c>
      <c r="F3542">
        <v>5020</v>
      </c>
      <c r="G3542">
        <v>72.290000000000006</v>
      </c>
      <c r="H3542">
        <v>69</v>
      </c>
      <c r="I3542">
        <v>0</v>
      </c>
      <c r="J3542" t="s">
        <v>2293</v>
      </c>
      <c r="K3542" s="40" t="str">
        <f t="shared" si="55"/>
        <v>TERCEIRA</v>
      </c>
    </row>
    <row r="3543" spans="1:11" ht="15" customHeight="1">
      <c r="A3543">
        <v>8</v>
      </c>
      <c r="B3543">
        <v>930</v>
      </c>
      <c r="C3543" t="s">
        <v>1994</v>
      </c>
      <c r="D3543" t="s">
        <v>4027</v>
      </c>
      <c r="E3543" t="s">
        <v>4028</v>
      </c>
      <c r="F3543">
        <v>2459</v>
      </c>
      <c r="G3543">
        <v>30.36</v>
      </c>
      <c r="H3543">
        <v>81</v>
      </c>
      <c r="I3543">
        <v>0</v>
      </c>
      <c r="J3543" t="s">
        <v>2293</v>
      </c>
      <c r="K3543" s="40" t="str">
        <f t="shared" si="55"/>
        <v>TERCEIRA</v>
      </c>
    </row>
    <row r="3544" spans="1:11" ht="15" customHeight="1">
      <c r="A3544">
        <v>8</v>
      </c>
      <c r="B3544">
        <v>930</v>
      </c>
      <c r="C3544" t="s">
        <v>1994</v>
      </c>
      <c r="D3544" t="s">
        <v>4029</v>
      </c>
      <c r="E3544" t="s">
        <v>4030</v>
      </c>
      <c r="F3544">
        <v>16990</v>
      </c>
      <c r="G3544">
        <v>143.86000000000001</v>
      </c>
      <c r="H3544">
        <v>118</v>
      </c>
      <c r="I3544">
        <v>0</v>
      </c>
      <c r="J3544" t="s">
        <v>2293</v>
      </c>
      <c r="K3544" s="40" t="str">
        <f t="shared" si="55"/>
        <v>TERCEIRA</v>
      </c>
    </row>
    <row r="3545" spans="1:11" ht="15" customHeight="1">
      <c r="A3545">
        <v>8</v>
      </c>
      <c r="B3545">
        <v>930</v>
      </c>
      <c r="C3545" t="s">
        <v>1994</v>
      </c>
      <c r="D3545" t="s">
        <v>4033</v>
      </c>
      <c r="E3545" t="s">
        <v>4034</v>
      </c>
      <c r="F3545">
        <v>15563</v>
      </c>
      <c r="G3545">
        <v>113.13</v>
      </c>
      <c r="H3545">
        <v>138</v>
      </c>
      <c r="I3545">
        <v>0</v>
      </c>
      <c r="J3545" t="s">
        <v>2293</v>
      </c>
      <c r="K3545" s="40" t="str">
        <f t="shared" si="55"/>
        <v>TERCEIRA</v>
      </c>
    </row>
    <row r="3546" spans="1:11" ht="15" customHeight="1">
      <c r="A3546">
        <v>8</v>
      </c>
      <c r="B3546">
        <v>930</v>
      </c>
      <c r="C3546" t="s">
        <v>1994</v>
      </c>
      <c r="D3546" t="s">
        <v>4035</v>
      </c>
      <c r="E3546" t="s">
        <v>4036</v>
      </c>
      <c r="F3546">
        <v>13129</v>
      </c>
      <c r="G3546">
        <v>114.32</v>
      </c>
      <c r="H3546">
        <v>115</v>
      </c>
      <c r="I3546">
        <v>0</v>
      </c>
      <c r="J3546" t="s">
        <v>2293</v>
      </c>
      <c r="K3546" s="40" t="str">
        <f t="shared" si="55"/>
        <v>TERCEIRA</v>
      </c>
    </row>
    <row r="3547" spans="1:11" ht="15" customHeight="1">
      <c r="A3547">
        <v>8</v>
      </c>
      <c r="B3547">
        <v>930</v>
      </c>
      <c r="C3547" t="s">
        <v>1994</v>
      </c>
      <c r="D3547" t="s">
        <v>4037</v>
      </c>
      <c r="E3547" t="s">
        <v>4038</v>
      </c>
      <c r="F3547">
        <v>3817</v>
      </c>
      <c r="G3547">
        <v>27.74</v>
      </c>
      <c r="H3547">
        <v>138</v>
      </c>
      <c r="I3547">
        <v>0</v>
      </c>
      <c r="J3547" t="s">
        <v>2293</v>
      </c>
      <c r="K3547" s="40" t="str">
        <f t="shared" si="55"/>
        <v>TERCEIRA</v>
      </c>
    </row>
    <row r="3548" spans="1:11" ht="15" customHeight="1">
      <c r="A3548">
        <v>8</v>
      </c>
      <c r="B3548">
        <v>930</v>
      </c>
      <c r="C3548" t="s">
        <v>1994</v>
      </c>
      <c r="D3548" t="s">
        <v>4041</v>
      </c>
      <c r="E3548" t="s">
        <v>4042</v>
      </c>
      <c r="F3548">
        <v>1878</v>
      </c>
      <c r="G3548">
        <v>6.56</v>
      </c>
      <c r="H3548">
        <v>286</v>
      </c>
      <c r="I3548">
        <v>0</v>
      </c>
      <c r="J3548" t="s">
        <v>2293</v>
      </c>
      <c r="K3548" s="40" t="str">
        <f t="shared" si="55"/>
        <v>TERCEIRA</v>
      </c>
    </row>
    <row r="3549" spans="1:11" ht="15" customHeight="1">
      <c r="A3549">
        <v>8</v>
      </c>
      <c r="B3549">
        <v>930</v>
      </c>
      <c r="C3549" t="s">
        <v>1994</v>
      </c>
      <c r="D3549" t="s">
        <v>4043</v>
      </c>
      <c r="E3549" t="s">
        <v>4044</v>
      </c>
      <c r="F3549">
        <v>14893</v>
      </c>
      <c r="G3549">
        <v>112.24</v>
      </c>
      <c r="H3549">
        <v>133</v>
      </c>
      <c r="I3549">
        <v>0</v>
      </c>
      <c r="J3549" t="s">
        <v>2293</v>
      </c>
      <c r="K3549" s="40" t="str">
        <f t="shared" si="55"/>
        <v>TERCEIRA</v>
      </c>
    </row>
    <row r="3550" spans="1:11" ht="15" customHeight="1">
      <c r="A3550">
        <v>8</v>
      </c>
      <c r="B3550">
        <v>930</v>
      </c>
      <c r="C3550" t="s">
        <v>1994</v>
      </c>
      <c r="D3550" t="s">
        <v>4045</v>
      </c>
      <c r="E3550" t="s">
        <v>4046</v>
      </c>
      <c r="F3550">
        <v>12505</v>
      </c>
      <c r="G3550">
        <v>85.58</v>
      </c>
      <c r="H3550">
        <v>146</v>
      </c>
      <c r="I3550">
        <v>0</v>
      </c>
      <c r="J3550" t="s">
        <v>2293</v>
      </c>
      <c r="K3550" s="40" t="str">
        <f t="shared" si="55"/>
        <v>TERCEIRA</v>
      </c>
    </row>
    <row r="3551" spans="1:11" ht="15" customHeight="1">
      <c r="A3551">
        <v>8</v>
      </c>
      <c r="B3551">
        <v>930</v>
      </c>
      <c r="C3551" t="s">
        <v>1994</v>
      </c>
      <c r="D3551" t="s">
        <v>4049</v>
      </c>
      <c r="E3551" t="s">
        <v>4050</v>
      </c>
      <c r="F3551">
        <v>2287</v>
      </c>
      <c r="G3551">
        <v>27.44</v>
      </c>
      <c r="H3551">
        <v>83</v>
      </c>
      <c r="I3551">
        <v>0</v>
      </c>
      <c r="J3551" t="s">
        <v>2293</v>
      </c>
      <c r="K3551" s="40" t="str">
        <f t="shared" si="55"/>
        <v>TERCEIRA</v>
      </c>
    </row>
    <row r="3552" spans="1:11" ht="15" customHeight="1">
      <c r="A3552">
        <v>8</v>
      </c>
      <c r="B3552">
        <v>930</v>
      </c>
      <c r="C3552" t="s">
        <v>1994</v>
      </c>
      <c r="D3552" t="s">
        <v>4051</v>
      </c>
      <c r="E3552" t="s">
        <v>4052</v>
      </c>
      <c r="F3552">
        <v>8148</v>
      </c>
      <c r="G3552">
        <v>97.84</v>
      </c>
      <c r="H3552">
        <v>83</v>
      </c>
      <c r="I3552">
        <v>0</v>
      </c>
      <c r="J3552" t="s">
        <v>2293</v>
      </c>
      <c r="K3552" s="40" t="str">
        <f t="shared" si="55"/>
        <v>TERCEIRA</v>
      </c>
    </row>
    <row r="3553" spans="1:11" ht="15" customHeight="1">
      <c r="A3553">
        <v>8</v>
      </c>
      <c r="B3553">
        <v>930</v>
      </c>
      <c r="C3553" t="s">
        <v>1994</v>
      </c>
      <c r="D3553" t="s">
        <v>4053</v>
      </c>
      <c r="E3553" t="s">
        <v>4054</v>
      </c>
      <c r="F3553">
        <v>3291</v>
      </c>
      <c r="G3553">
        <v>32.11</v>
      </c>
      <c r="H3553">
        <v>102</v>
      </c>
      <c r="I3553">
        <v>0</v>
      </c>
      <c r="J3553" t="s">
        <v>2293</v>
      </c>
      <c r="K3553" s="40" t="str">
        <f t="shared" si="55"/>
        <v>TERCEIRA</v>
      </c>
    </row>
    <row r="3554" spans="1:11" ht="15" customHeight="1">
      <c r="A3554">
        <v>8</v>
      </c>
      <c r="B3554">
        <v>930</v>
      </c>
      <c r="C3554" t="s">
        <v>1994</v>
      </c>
      <c r="D3554" t="s">
        <v>4057</v>
      </c>
      <c r="E3554" t="s">
        <v>4058</v>
      </c>
      <c r="F3554">
        <v>13484</v>
      </c>
      <c r="G3554">
        <v>149.06</v>
      </c>
      <c r="H3554">
        <v>90</v>
      </c>
      <c r="I3554">
        <v>0</v>
      </c>
      <c r="J3554" t="s">
        <v>2293</v>
      </c>
      <c r="K3554" s="40" t="str">
        <f t="shared" si="55"/>
        <v>TERCEIRA</v>
      </c>
    </row>
    <row r="3555" spans="1:11" ht="15" customHeight="1">
      <c r="A3555">
        <v>8</v>
      </c>
      <c r="B3555">
        <v>930</v>
      </c>
      <c r="C3555" t="s">
        <v>1994</v>
      </c>
      <c r="D3555" t="s">
        <v>4059</v>
      </c>
      <c r="E3555" t="s">
        <v>4060</v>
      </c>
      <c r="F3555">
        <v>8258</v>
      </c>
      <c r="G3555">
        <v>90.72</v>
      </c>
      <c r="H3555">
        <v>91</v>
      </c>
      <c r="I3555">
        <v>0</v>
      </c>
      <c r="J3555" t="s">
        <v>2293</v>
      </c>
      <c r="K3555" s="40" t="str">
        <f t="shared" si="55"/>
        <v>TERCEIRA</v>
      </c>
    </row>
    <row r="3556" spans="1:11" ht="15" customHeight="1">
      <c r="A3556">
        <v>8</v>
      </c>
      <c r="B3556">
        <v>930</v>
      </c>
      <c r="C3556" t="s">
        <v>1994</v>
      </c>
      <c r="D3556" t="s">
        <v>4061</v>
      </c>
      <c r="E3556" t="s">
        <v>4062</v>
      </c>
      <c r="F3556">
        <v>4489</v>
      </c>
      <c r="G3556">
        <v>37.44</v>
      </c>
      <c r="H3556">
        <v>120</v>
      </c>
      <c r="I3556">
        <v>0</v>
      </c>
      <c r="J3556" t="s">
        <v>2293</v>
      </c>
      <c r="K3556" s="40" t="str">
        <f t="shared" si="55"/>
        <v>TERCEIRA</v>
      </c>
    </row>
    <row r="3557" spans="1:11" ht="15" customHeight="1">
      <c r="A3557">
        <v>8</v>
      </c>
      <c r="B3557">
        <v>930</v>
      </c>
      <c r="C3557" t="s">
        <v>1994</v>
      </c>
      <c r="D3557" t="s">
        <v>4063</v>
      </c>
      <c r="E3557" t="s">
        <v>4064</v>
      </c>
      <c r="F3557">
        <v>643</v>
      </c>
      <c r="G3557">
        <v>5.95</v>
      </c>
      <c r="H3557">
        <v>108</v>
      </c>
      <c r="I3557">
        <v>0</v>
      </c>
      <c r="J3557" t="s">
        <v>2293</v>
      </c>
      <c r="K3557" s="40" t="str">
        <f t="shared" si="55"/>
        <v>TERCEIRA</v>
      </c>
    </row>
    <row r="3558" spans="1:11" ht="15" customHeight="1">
      <c r="A3558">
        <v>8</v>
      </c>
      <c r="B3558">
        <v>930</v>
      </c>
      <c r="C3558" t="s">
        <v>20</v>
      </c>
      <c r="D3558" t="s">
        <v>4065</v>
      </c>
      <c r="E3558" t="s">
        <v>4419</v>
      </c>
      <c r="F3558">
        <v>83</v>
      </c>
      <c r="G3558">
        <v>1.1200000000000001</v>
      </c>
      <c r="H3558">
        <v>74</v>
      </c>
      <c r="I3558">
        <v>0</v>
      </c>
      <c r="J3558" t="s">
        <v>2293</v>
      </c>
      <c r="K3558" s="40" t="str">
        <f t="shared" si="55"/>
        <v>TERCEIRA</v>
      </c>
    </row>
    <row r="3559" spans="1:11" ht="15" customHeight="1">
      <c r="A3559">
        <v>8</v>
      </c>
      <c r="B3559">
        <v>930</v>
      </c>
      <c r="C3559" t="s">
        <v>1994</v>
      </c>
      <c r="D3559" t="s">
        <v>4065</v>
      </c>
      <c r="E3559" t="s">
        <v>4419</v>
      </c>
      <c r="F3559">
        <v>8186</v>
      </c>
      <c r="G3559">
        <v>90.37</v>
      </c>
      <c r="H3559">
        <v>91</v>
      </c>
      <c r="I3559">
        <v>0</v>
      </c>
      <c r="J3559" t="s">
        <v>2293</v>
      </c>
      <c r="K3559" s="40" t="str">
        <f t="shared" si="55"/>
        <v>TERCEIRA</v>
      </c>
    </row>
    <row r="3560" spans="1:11" ht="15" customHeight="1">
      <c r="A3560">
        <v>8</v>
      </c>
      <c r="B3560">
        <v>930</v>
      </c>
      <c r="C3560" t="s">
        <v>1994</v>
      </c>
      <c r="D3560" t="s">
        <v>4067</v>
      </c>
      <c r="E3560" t="s">
        <v>4068</v>
      </c>
      <c r="F3560">
        <v>14653</v>
      </c>
      <c r="G3560">
        <v>82.56</v>
      </c>
      <c r="H3560">
        <v>177</v>
      </c>
      <c r="I3560">
        <v>0</v>
      </c>
      <c r="J3560" t="s">
        <v>2293</v>
      </c>
      <c r="K3560" s="40" t="str">
        <f t="shared" si="55"/>
        <v>TERCEIRA</v>
      </c>
    </row>
    <row r="3561" spans="1:11" ht="15" customHeight="1">
      <c r="A3561">
        <v>8</v>
      </c>
      <c r="B3561">
        <v>930</v>
      </c>
      <c r="C3561" t="s">
        <v>1994</v>
      </c>
      <c r="D3561" t="s">
        <v>4069</v>
      </c>
      <c r="E3561" t="s">
        <v>4070</v>
      </c>
      <c r="F3561">
        <v>6902</v>
      </c>
      <c r="G3561">
        <v>65.540000000000006</v>
      </c>
      <c r="H3561">
        <v>105</v>
      </c>
      <c r="I3561">
        <v>0</v>
      </c>
      <c r="J3561" t="s">
        <v>2293</v>
      </c>
      <c r="K3561" s="40" t="str">
        <f t="shared" si="55"/>
        <v>TERCEIRA</v>
      </c>
    </row>
    <row r="3562" spans="1:11" ht="15" customHeight="1">
      <c r="A3562">
        <v>8</v>
      </c>
      <c r="B3562">
        <v>930</v>
      </c>
      <c r="C3562" t="s">
        <v>1994</v>
      </c>
      <c r="D3562" t="s">
        <v>4420</v>
      </c>
      <c r="E3562" t="s">
        <v>4421</v>
      </c>
      <c r="F3562">
        <v>2554</v>
      </c>
      <c r="G3562">
        <v>19.88</v>
      </c>
      <c r="H3562">
        <v>128</v>
      </c>
      <c r="I3562">
        <v>0</v>
      </c>
      <c r="J3562" t="s">
        <v>2293</v>
      </c>
      <c r="K3562" s="40" t="str">
        <f t="shared" si="55"/>
        <v>TERCEIRA</v>
      </c>
    </row>
    <row r="3563" spans="1:11" ht="15" customHeight="1">
      <c r="A3563">
        <v>8</v>
      </c>
      <c r="B3563">
        <v>930</v>
      </c>
      <c r="C3563" t="s">
        <v>1994</v>
      </c>
      <c r="D3563" t="s">
        <v>4071</v>
      </c>
      <c r="E3563" t="s">
        <v>4072</v>
      </c>
      <c r="F3563">
        <v>5970</v>
      </c>
      <c r="G3563">
        <v>44.9</v>
      </c>
      <c r="H3563">
        <v>133</v>
      </c>
      <c r="I3563">
        <v>0</v>
      </c>
      <c r="J3563" t="s">
        <v>2293</v>
      </c>
      <c r="K3563" s="40" t="str">
        <f t="shared" si="55"/>
        <v>TERCEIRA</v>
      </c>
    </row>
    <row r="3564" spans="1:11" ht="15" customHeight="1">
      <c r="A3564">
        <v>8</v>
      </c>
      <c r="B3564">
        <v>930</v>
      </c>
      <c r="C3564" t="s">
        <v>1994</v>
      </c>
      <c r="D3564" t="s">
        <v>4073</v>
      </c>
      <c r="E3564" t="s">
        <v>4074</v>
      </c>
      <c r="F3564">
        <v>1406</v>
      </c>
      <c r="G3564">
        <v>17.2</v>
      </c>
      <c r="H3564">
        <v>82</v>
      </c>
      <c r="I3564">
        <v>0</v>
      </c>
      <c r="J3564" t="s">
        <v>2293</v>
      </c>
      <c r="K3564" s="40" t="str">
        <f t="shared" si="55"/>
        <v>TERCEIRA</v>
      </c>
    </row>
    <row r="3565" spans="1:11" ht="15" customHeight="1">
      <c r="A3565">
        <v>8</v>
      </c>
      <c r="B3565">
        <v>930</v>
      </c>
      <c r="C3565" t="s">
        <v>1994</v>
      </c>
      <c r="D3565" t="s">
        <v>4422</v>
      </c>
      <c r="E3565" t="s">
        <v>4423</v>
      </c>
      <c r="F3565">
        <v>2279</v>
      </c>
      <c r="G3565">
        <v>22.7</v>
      </c>
      <c r="H3565">
        <v>100</v>
      </c>
      <c r="I3565">
        <v>0</v>
      </c>
      <c r="J3565" t="s">
        <v>2293</v>
      </c>
      <c r="K3565" s="40" t="str">
        <f t="shared" si="55"/>
        <v>TERCEIRA</v>
      </c>
    </row>
    <row r="3566" spans="1:11" ht="15" customHeight="1">
      <c r="A3566">
        <v>8</v>
      </c>
      <c r="B3566">
        <v>930</v>
      </c>
      <c r="C3566" t="s">
        <v>1994</v>
      </c>
      <c r="D3566" t="s">
        <v>4075</v>
      </c>
      <c r="E3566" t="s">
        <v>4076</v>
      </c>
      <c r="F3566">
        <v>8252</v>
      </c>
      <c r="G3566">
        <v>55.54</v>
      </c>
      <c r="H3566">
        <v>149</v>
      </c>
      <c r="I3566">
        <v>0</v>
      </c>
      <c r="J3566" t="s">
        <v>2293</v>
      </c>
      <c r="K3566" s="40" t="str">
        <f t="shared" si="55"/>
        <v>TERCEIRA</v>
      </c>
    </row>
    <row r="3567" spans="1:11" ht="15" customHeight="1">
      <c r="A3567">
        <v>8</v>
      </c>
      <c r="B3567">
        <v>930</v>
      </c>
      <c r="C3567" t="s">
        <v>1994</v>
      </c>
      <c r="D3567" t="s">
        <v>4077</v>
      </c>
      <c r="E3567" t="s">
        <v>4078</v>
      </c>
      <c r="F3567">
        <v>9884</v>
      </c>
      <c r="G3567">
        <v>96</v>
      </c>
      <c r="H3567">
        <v>103</v>
      </c>
      <c r="I3567">
        <v>0</v>
      </c>
      <c r="J3567" t="s">
        <v>2293</v>
      </c>
      <c r="K3567" s="40" t="str">
        <f t="shared" si="55"/>
        <v>TERCEIRA</v>
      </c>
    </row>
    <row r="3568" spans="1:11" ht="15" customHeight="1">
      <c r="A3568">
        <v>8</v>
      </c>
      <c r="B3568">
        <v>930</v>
      </c>
      <c r="C3568" t="s">
        <v>1994</v>
      </c>
      <c r="D3568" t="s">
        <v>4079</v>
      </c>
      <c r="E3568" t="s">
        <v>4080</v>
      </c>
      <c r="F3568">
        <v>8420</v>
      </c>
      <c r="G3568">
        <v>83.38</v>
      </c>
      <c r="H3568">
        <v>101</v>
      </c>
      <c r="I3568">
        <v>0</v>
      </c>
      <c r="J3568" t="s">
        <v>2293</v>
      </c>
      <c r="K3568" s="40" t="str">
        <f t="shared" si="55"/>
        <v>TERCEIRA</v>
      </c>
    </row>
    <row r="3569" spans="1:11" ht="15" customHeight="1">
      <c r="A3569">
        <v>8</v>
      </c>
      <c r="B3569">
        <v>930</v>
      </c>
      <c r="C3569" t="s">
        <v>1994</v>
      </c>
      <c r="D3569" t="s">
        <v>4081</v>
      </c>
      <c r="E3569" t="s">
        <v>4082</v>
      </c>
      <c r="F3569">
        <v>13357</v>
      </c>
      <c r="G3569">
        <v>105.12</v>
      </c>
      <c r="H3569">
        <v>127</v>
      </c>
      <c r="I3569">
        <v>0</v>
      </c>
      <c r="J3569" t="s">
        <v>2293</v>
      </c>
      <c r="K3569" s="40" t="str">
        <f t="shared" si="55"/>
        <v>TERCEIRA</v>
      </c>
    </row>
    <row r="3570" spans="1:11" ht="15" customHeight="1">
      <c r="A3570">
        <v>8</v>
      </c>
      <c r="B3570">
        <v>930</v>
      </c>
      <c r="C3570" t="s">
        <v>1994</v>
      </c>
      <c r="D3570" t="s">
        <v>4083</v>
      </c>
      <c r="E3570" t="s">
        <v>4084</v>
      </c>
      <c r="F3570">
        <v>11861</v>
      </c>
      <c r="G3570">
        <v>97.88</v>
      </c>
      <c r="H3570">
        <v>121</v>
      </c>
      <c r="I3570">
        <v>0</v>
      </c>
      <c r="J3570" t="s">
        <v>2293</v>
      </c>
      <c r="K3570" s="40" t="str">
        <f t="shared" si="55"/>
        <v>TERCEIRA</v>
      </c>
    </row>
    <row r="3571" spans="1:11" ht="15" customHeight="1">
      <c r="A3571">
        <v>8</v>
      </c>
      <c r="B3571">
        <v>930</v>
      </c>
      <c r="C3571" t="s">
        <v>1994</v>
      </c>
      <c r="D3571" t="s">
        <v>4085</v>
      </c>
      <c r="E3571" t="s">
        <v>4086</v>
      </c>
      <c r="F3571">
        <v>4694</v>
      </c>
      <c r="G3571">
        <v>31.09</v>
      </c>
      <c r="H3571">
        <v>151</v>
      </c>
      <c r="I3571">
        <v>0</v>
      </c>
      <c r="J3571" t="s">
        <v>2293</v>
      </c>
      <c r="K3571" s="40" t="str">
        <f t="shared" si="55"/>
        <v>TERCEIRA</v>
      </c>
    </row>
    <row r="3572" spans="1:11" ht="15" customHeight="1">
      <c r="A3572">
        <v>8</v>
      </c>
      <c r="B3572">
        <v>930</v>
      </c>
      <c r="C3572" t="s">
        <v>1994</v>
      </c>
      <c r="D3572" t="s">
        <v>4087</v>
      </c>
      <c r="E3572" t="s">
        <v>4088</v>
      </c>
      <c r="F3572">
        <v>1465</v>
      </c>
      <c r="G3572">
        <v>23.22</v>
      </c>
      <c r="H3572">
        <v>63</v>
      </c>
      <c r="I3572">
        <v>0</v>
      </c>
      <c r="J3572" t="s">
        <v>2293</v>
      </c>
      <c r="K3572" s="40" t="str">
        <f t="shared" si="55"/>
        <v>TERCEIRA</v>
      </c>
    </row>
    <row r="3573" spans="1:11" ht="15" customHeight="1">
      <c r="A3573">
        <v>8</v>
      </c>
      <c r="B3573">
        <v>930</v>
      </c>
      <c r="C3573" t="s">
        <v>1994</v>
      </c>
      <c r="D3573" t="s">
        <v>4089</v>
      </c>
      <c r="E3573" t="s">
        <v>4090</v>
      </c>
      <c r="F3573">
        <v>1312</v>
      </c>
      <c r="G3573">
        <v>17.32</v>
      </c>
      <c r="H3573">
        <v>76</v>
      </c>
      <c r="I3573">
        <v>0</v>
      </c>
      <c r="J3573" t="s">
        <v>2293</v>
      </c>
      <c r="K3573" s="40" t="str">
        <f t="shared" si="55"/>
        <v>TERCEIRA</v>
      </c>
    </row>
    <row r="3574" spans="1:11" ht="15" customHeight="1">
      <c r="A3574">
        <v>8</v>
      </c>
      <c r="B3574">
        <v>930</v>
      </c>
      <c r="C3574" t="s">
        <v>1994</v>
      </c>
      <c r="D3574" t="s">
        <v>4091</v>
      </c>
      <c r="E3574" t="s">
        <v>4092</v>
      </c>
      <c r="F3574">
        <v>9600</v>
      </c>
      <c r="G3574">
        <v>91.34</v>
      </c>
      <c r="H3574">
        <v>105</v>
      </c>
      <c r="I3574">
        <v>0</v>
      </c>
      <c r="J3574" t="s">
        <v>2293</v>
      </c>
      <c r="K3574" s="40" t="str">
        <f t="shared" si="55"/>
        <v>TERCEIRA</v>
      </c>
    </row>
    <row r="3575" spans="1:11" ht="15" customHeight="1">
      <c r="A3575">
        <v>8</v>
      </c>
      <c r="B3575">
        <v>930</v>
      </c>
      <c r="C3575" t="s">
        <v>1994</v>
      </c>
      <c r="D3575" t="s">
        <v>4093</v>
      </c>
      <c r="E3575" t="s">
        <v>4094</v>
      </c>
      <c r="F3575">
        <v>9684</v>
      </c>
      <c r="G3575">
        <v>62.93</v>
      </c>
      <c r="H3575">
        <v>154</v>
      </c>
      <c r="I3575">
        <v>0</v>
      </c>
      <c r="J3575" t="s">
        <v>2293</v>
      </c>
      <c r="K3575" s="40" t="str">
        <f t="shared" si="55"/>
        <v>TERCEIRA</v>
      </c>
    </row>
    <row r="3576" spans="1:11" ht="15" customHeight="1">
      <c r="A3576">
        <v>8</v>
      </c>
      <c r="B3576">
        <v>930</v>
      </c>
      <c r="C3576" t="s">
        <v>1994</v>
      </c>
      <c r="D3576" t="s">
        <v>4095</v>
      </c>
      <c r="E3576" t="s">
        <v>4096</v>
      </c>
      <c r="F3576">
        <v>8250</v>
      </c>
      <c r="G3576">
        <v>83.87</v>
      </c>
      <c r="H3576">
        <v>98</v>
      </c>
      <c r="I3576">
        <v>0</v>
      </c>
      <c r="J3576" t="s">
        <v>2293</v>
      </c>
      <c r="K3576" s="40" t="str">
        <f t="shared" si="55"/>
        <v>TERCEIRA</v>
      </c>
    </row>
    <row r="3577" spans="1:11" ht="15" customHeight="1">
      <c r="A3577">
        <v>8</v>
      </c>
      <c r="B3577">
        <v>930</v>
      </c>
      <c r="C3577" t="s">
        <v>1994</v>
      </c>
      <c r="D3577" t="s">
        <v>4097</v>
      </c>
      <c r="E3577" t="s">
        <v>4098</v>
      </c>
      <c r="F3577">
        <v>3531</v>
      </c>
      <c r="G3577">
        <v>34.86</v>
      </c>
      <c r="H3577">
        <v>101</v>
      </c>
      <c r="I3577">
        <v>0</v>
      </c>
      <c r="J3577" t="s">
        <v>2293</v>
      </c>
      <c r="K3577" s="40" t="str">
        <f t="shared" si="55"/>
        <v>TERCEIRA</v>
      </c>
    </row>
    <row r="3578" spans="1:11" ht="15" customHeight="1">
      <c r="A3578">
        <v>8</v>
      </c>
      <c r="B3578">
        <v>930</v>
      </c>
      <c r="C3578" t="s">
        <v>1994</v>
      </c>
      <c r="D3578" t="s">
        <v>4099</v>
      </c>
      <c r="E3578" t="s">
        <v>4100</v>
      </c>
      <c r="F3578">
        <v>9388</v>
      </c>
      <c r="G3578">
        <v>98.49</v>
      </c>
      <c r="H3578">
        <v>95</v>
      </c>
      <c r="I3578">
        <v>0</v>
      </c>
      <c r="J3578" t="s">
        <v>2293</v>
      </c>
      <c r="K3578" s="40" t="str">
        <f t="shared" si="55"/>
        <v>TERCEIRA</v>
      </c>
    </row>
    <row r="3579" spans="1:11" ht="15" customHeight="1">
      <c r="A3579">
        <v>8</v>
      </c>
      <c r="B3579">
        <v>930</v>
      </c>
      <c r="C3579" t="s">
        <v>1994</v>
      </c>
      <c r="D3579" t="s">
        <v>4101</v>
      </c>
      <c r="E3579" t="s">
        <v>4102</v>
      </c>
      <c r="F3579">
        <v>12673</v>
      </c>
      <c r="G3579">
        <v>96.8</v>
      </c>
      <c r="H3579">
        <v>131</v>
      </c>
      <c r="I3579">
        <v>0</v>
      </c>
      <c r="J3579" t="s">
        <v>2293</v>
      </c>
      <c r="K3579" s="40" t="str">
        <f t="shared" si="55"/>
        <v>TERCEIRA</v>
      </c>
    </row>
    <row r="3580" spans="1:11" ht="15" customHeight="1">
      <c r="A3580">
        <v>8</v>
      </c>
      <c r="B3580">
        <v>930</v>
      </c>
      <c r="C3580" t="s">
        <v>1994</v>
      </c>
      <c r="D3580" t="s">
        <v>4103</v>
      </c>
      <c r="E3580" t="s">
        <v>4104</v>
      </c>
      <c r="F3580">
        <v>8614</v>
      </c>
      <c r="G3580">
        <v>65.540000000000006</v>
      </c>
      <c r="H3580">
        <v>131</v>
      </c>
      <c r="I3580">
        <v>0</v>
      </c>
      <c r="J3580" t="s">
        <v>2293</v>
      </c>
      <c r="K3580" s="40" t="str">
        <f t="shared" si="55"/>
        <v>TERCEIRA</v>
      </c>
    </row>
    <row r="3581" spans="1:11" ht="15" customHeight="1">
      <c r="A3581">
        <v>8</v>
      </c>
      <c r="B3581">
        <v>930</v>
      </c>
      <c r="C3581" t="s">
        <v>1994</v>
      </c>
      <c r="D3581" t="s">
        <v>4105</v>
      </c>
      <c r="E3581" t="s">
        <v>4106</v>
      </c>
      <c r="F3581">
        <v>15087</v>
      </c>
      <c r="G3581">
        <v>87.28</v>
      </c>
      <c r="H3581">
        <v>173</v>
      </c>
      <c r="I3581">
        <v>0</v>
      </c>
      <c r="J3581" t="s">
        <v>2293</v>
      </c>
      <c r="K3581" s="40" t="str">
        <f t="shared" si="55"/>
        <v>TERCEIRA</v>
      </c>
    </row>
    <row r="3582" spans="1:11" ht="15" customHeight="1">
      <c r="A3582">
        <v>8</v>
      </c>
      <c r="B3582">
        <v>930</v>
      </c>
      <c r="C3582" t="s">
        <v>1994</v>
      </c>
      <c r="D3582" t="s">
        <v>4107</v>
      </c>
      <c r="E3582" t="s">
        <v>4108</v>
      </c>
      <c r="F3582">
        <v>1285</v>
      </c>
      <c r="G3582">
        <v>15.16</v>
      </c>
      <c r="H3582">
        <v>85</v>
      </c>
      <c r="I3582">
        <v>0</v>
      </c>
      <c r="J3582" t="s">
        <v>2293</v>
      </c>
      <c r="K3582" s="40" t="str">
        <f t="shared" si="55"/>
        <v>TERCEIRA</v>
      </c>
    </row>
    <row r="3583" spans="1:11" ht="15" customHeight="1">
      <c r="A3583">
        <v>8</v>
      </c>
      <c r="B3583">
        <v>930</v>
      </c>
      <c r="C3583" t="s">
        <v>1994</v>
      </c>
      <c r="D3583" t="s">
        <v>4424</v>
      </c>
      <c r="E3583" t="s">
        <v>4425</v>
      </c>
      <c r="F3583">
        <v>1375</v>
      </c>
      <c r="G3583">
        <v>14.03</v>
      </c>
      <c r="H3583">
        <v>98</v>
      </c>
      <c r="I3583">
        <v>0</v>
      </c>
      <c r="J3583" t="s">
        <v>2293</v>
      </c>
      <c r="K3583" s="40" t="str">
        <f t="shared" si="55"/>
        <v>TERCEIRA</v>
      </c>
    </row>
    <row r="3584" spans="1:11" ht="15" customHeight="1">
      <c r="A3584">
        <v>8</v>
      </c>
      <c r="B3584">
        <v>930</v>
      </c>
      <c r="C3584" t="s">
        <v>1994</v>
      </c>
      <c r="D3584" t="s">
        <v>4109</v>
      </c>
      <c r="E3584" t="s">
        <v>4110</v>
      </c>
      <c r="F3584">
        <v>1368</v>
      </c>
      <c r="G3584">
        <v>17.559999999999999</v>
      </c>
      <c r="H3584">
        <v>78</v>
      </c>
      <c r="I3584">
        <v>0</v>
      </c>
      <c r="J3584" t="s">
        <v>2293</v>
      </c>
      <c r="K3584" s="40" t="str">
        <f t="shared" si="55"/>
        <v>TERCEIRA</v>
      </c>
    </row>
    <row r="3585" spans="1:11" ht="15" customHeight="1">
      <c r="A3585">
        <v>8</v>
      </c>
      <c r="B3585">
        <v>930</v>
      </c>
      <c r="C3585" t="s">
        <v>1994</v>
      </c>
      <c r="D3585" t="s">
        <v>4113</v>
      </c>
      <c r="E3585" t="s">
        <v>4114</v>
      </c>
      <c r="F3585">
        <v>9214</v>
      </c>
      <c r="G3585">
        <v>96.9</v>
      </c>
      <c r="H3585">
        <v>95</v>
      </c>
      <c r="I3585">
        <v>0</v>
      </c>
      <c r="J3585" t="s">
        <v>2293</v>
      </c>
      <c r="K3585" s="40" t="str">
        <f t="shared" si="55"/>
        <v>TERCEIRA</v>
      </c>
    </row>
    <row r="3586" spans="1:11" ht="15" customHeight="1">
      <c r="A3586">
        <v>8</v>
      </c>
      <c r="B3586">
        <v>930</v>
      </c>
      <c r="C3586" t="s">
        <v>1994</v>
      </c>
      <c r="D3586" t="s">
        <v>4115</v>
      </c>
      <c r="E3586" t="s">
        <v>4116</v>
      </c>
      <c r="F3586">
        <v>562</v>
      </c>
      <c r="G3586">
        <v>2.21</v>
      </c>
      <c r="H3586">
        <v>254</v>
      </c>
      <c r="I3586">
        <v>0</v>
      </c>
      <c r="J3586" t="s">
        <v>2293</v>
      </c>
      <c r="K3586" s="40" t="str">
        <f t="shared" ref="K3586:K3649" si="56">IF(J3586&lt;&gt;"",IF(OR(UPPER(J3586)="TERCEIRO",UPPER(J3586)="TERCEIRA"),"TERCEIRA",IF(UPPER(J3586)="GPA","GPA",J3586)),IF(LEFT(D3586,1)="T","TERCEIRA","GPA"))</f>
        <v>TERCEIRA</v>
      </c>
    </row>
    <row r="3587" spans="1:11" ht="15" customHeight="1">
      <c r="A3587">
        <v>8</v>
      </c>
      <c r="B3587">
        <v>930</v>
      </c>
      <c r="C3587" t="s">
        <v>1994</v>
      </c>
      <c r="D3587" t="s">
        <v>4119</v>
      </c>
      <c r="E3587" t="s">
        <v>4120</v>
      </c>
      <c r="F3587">
        <v>9403</v>
      </c>
      <c r="G3587">
        <v>88.15</v>
      </c>
      <c r="H3587">
        <v>107</v>
      </c>
      <c r="I3587">
        <v>0</v>
      </c>
      <c r="J3587" t="s">
        <v>2293</v>
      </c>
      <c r="K3587" s="40" t="str">
        <f t="shared" si="56"/>
        <v>TERCEIRA</v>
      </c>
    </row>
    <row r="3588" spans="1:11" ht="15" customHeight="1">
      <c r="A3588">
        <v>8</v>
      </c>
      <c r="B3588">
        <v>930</v>
      </c>
      <c r="C3588" t="s">
        <v>1994</v>
      </c>
      <c r="D3588" t="s">
        <v>4121</v>
      </c>
      <c r="E3588" t="s">
        <v>4122</v>
      </c>
      <c r="F3588">
        <v>3833</v>
      </c>
      <c r="G3588">
        <v>34.840000000000003</v>
      </c>
      <c r="H3588">
        <v>110</v>
      </c>
      <c r="I3588">
        <v>0</v>
      </c>
      <c r="J3588" t="s">
        <v>2293</v>
      </c>
      <c r="K3588" s="40" t="str">
        <f t="shared" si="56"/>
        <v>TERCEIRA</v>
      </c>
    </row>
    <row r="3589" spans="1:11" ht="15" customHeight="1">
      <c r="A3589">
        <v>8</v>
      </c>
      <c r="B3589">
        <v>930</v>
      </c>
      <c r="C3589" t="s">
        <v>1994</v>
      </c>
      <c r="D3589" t="s">
        <v>4123</v>
      </c>
      <c r="E3589" t="s">
        <v>4124</v>
      </c>
      <c r="F3589">
        <v>12141</v>
      </c>
      <c r="G3589">
        <v>99.05</v>
      </c>
      <c r="H3589">
        <v>123</v>
      </c>
      <c r="I3589">
        <v>0</v>
      </c>
      <c r="J3589" t="s">
        <v>2293</v>
      </c>
      <c r="K3589" s="40" t="str">
        <f t="shared" si="56"/>
        <v>TERCEIRA</v>
      </c>
    </row>
    <row r="3590" spans="1:11" ht="15" customHeight="1">
      <c r="A3590">
        <v>8</v>
      </c>
      <c r="B3590">
        <v>930</v>
      </c>
      <c r="C3590" t="s">
        <v>1994</v>
      </c>
      <c r="D3590" t="s">
        <v>4426</v>
      </c>
      <c r="E3590" t="s">
        <v>4427</v>
      </c>
      <c r="F3590">
        <v>324</v>
      </c>
      <c r="G3590">
        <v>3.76</v>
      </c>
      <c r="H3590">
        <v>86</v>
      </c>
      <c r="I3590">
        <v>0</v>
      </c>
      <c r="J3590" t="s">
        <v>2293</v>
      </c>
      <c r="K3590" s="40" t="str">
        <f t="shared" si="56"/>
        <v>TERCEIRA</v>
      </c>
    </row>
    <row r="3591" spans="1:11" ht="15" customHeight="1">
      <c r="A3591">
        <v>8</v>
      </c>
      <c r="B3591">
        <v>930</v>
      </c>
      <c r="C3591" t="s">
        <v>1994</v>
      </c>
      <c r="D3591" t="s">
        <v>4125</v>
      </c>
      <c r="E3591" t="s">
        <v>4126</v>
      </c>
      <c r="F3591">
        <v>1481</v>
      </c>
      <c r="G3591">
        <v>16.93</v>
      </c>
      <c r="H3591">
        <v>87</v>
      </c>
      <c r="I3591">
        <v>0</v>
      </c>
      <c r="J3591" t="s">
        <v>2293</v>
      </c>
      <c r="K3591" s="40" t="str">
        <f t="shared" si="56"/>
        <v>TERCEIRA</v>
      </c>
    </row>
    <row r="3592" spans="1:11" ht="15" customHeight="1">
      <c r="A3592">
        <v>8</v>
      </c>
      <c r="B3592">
        <v>930</v>
      </c>
      <c r="C3592" t="s">
        <v>1994</v>
      </c>
      <c r="D3592" t="s">
        <v>4129</v>
      </c>
      <c r="E3592" t="s">
        <v>4130</v>
      </c>
      <c r="F3592">
        <v>7804</v>
      </c>
      <c r="G3592">
        <v>87.57</v>
      </c>
      <c r="H3592">
        <v>89</v>
      </c>
      <c r="I3592">
        <v>0</v>
      </c>
      <c r="J3592" t="s">
        <v>2293</v>
      </c>
      <c r="K3592" s="40" t="str">
        <f t="shared" si="56"/>
        <v>TERCEIRA</v>
      </c>
    </row>
    <row r="3593" spans="1:11" ht="15" customHeight="1">
      <c r="A3593">
        <v>8</v>
      </c>
      <c r="B3593">
        <v>930</v>
      </c>
      <c r="C3593" t="s">
        <v>1994</v>
      </c>
      <c r="D3593" t="s">
        <v>4131</v>
      </c>
      <c r="E3593" t="s">
        <v>4428</v>
      </c>
      <c r="F3593">
        <v>1395</v>
      </c>
      <c r="G3593">
        <v>15.96</v>
      </c>
      <c r="H3593">
        <v>87</v>
      </c>
      <c r="I3593">
        <v>0</v>
      </c>
      <c r="J3593" t="s">
        <v>2293</v>
      </c>
      <c r="K3593" s="40" t="str">
        <f t="shared" si="56"/>
        <v>TERCEIRA</v>
      </c>
    </row>
    <row r="3594" spans="1:11" ht="15" customHeight="1">
      <c r="A3594">
        <v>8</v>
      </c>
      <c r="B3594">
        <v>930</v>
      </c>
      <c r="C3594" t="s">
        <v>1994</v>
      </c>
      <c r="D3594" t="s">
        <v>4133</v>
      </c>
      <c r="E3594" t="s">
        <v>4134</v>
      </c>
      <c r="F3594">
        <v>5015</v>
      </c>
      <c r="G3594">
        <v>63.73</v>
      </c>
      <c r="H3594">
        <v>79</v>
      </c>
      <c r="I3594">
        <v>0</v>
      </c>
      <c r="J3594" t="s">
        <v>2293</v>
      </c>
      <c r="K3594" s="40" t="str">
        <f t="shared" si="56"/>
        <v>TERCEIRA</v>
      </c>
    </row>
    <row r="3595" spans="1:11" ht="15" customHeight="1">
      <c r="A3595">
        <v>8</v>
      </c>
      <c r="B3595">
        <v>930</v>
      </c>
      <c r="C3595" t="s">
        <v>1994</v>
      </c>
      <c r="D3595" t="s">
        <v>4135</v>
      </c>
      <c r="E3595" t="s">
        <v>4136</v>
      </c>
      <c r="F3595">
        <v>6659</v>
      </c>
      <c r="G3595">
        <v>72.67</v>
      </c>
      <c r="H3595">
        <v>92</v>
      </c>
      <c r="I3595">
        <v>0</v>
      </c>
      <c r="J3595" t="s">
        <v>2293</v>
      </c>
      <c r="K3595" s="40" t="str">
        <f t="shared" si="56"/>
        <v>TERCEIRA</v>
      </c>
    </row>
    <row r="3596" spans="1:11" ht="15" customHeight="1">
      <c r="A3596">
        <v>8</v>
      </c>
      <c r="B3596">
        <v>930</v>
      </c>
      <c r="C3596" t="s">
        <v>1994</v>
      </c>
      <c r="D3596" t="s">
        <v>4429</v>
      </c>
      <c r="E3596" t="s">
        <v>4430</v>
      </c>
      <c r="F3596">
        <v>7163</v>
      </c>
      <c r="G3596">
        <v>74.73</v>
      </c>
      <c r="H3596">
        <v>96</v>
      </c>
      <c r="I3596">
        <v>0</v>
      </c>
      <c r="J3596" t="s">
        <v>2293</v>
      </c>
      <c r="K3596" s="40" t="str">
        <f t="shared" si="56"/>
        <v>TERCEIRA</v>
      </c>
    </row>
    <row r="3597" spans="1:11" ht="15" customHeight="1">
      <c r="A3597">
        <v>8</v>
      </c>
      <c r="B3597">
        <v>930</v>
      </c>
      <c r="C3597" t="s">
        <v>1994</v>
      </c>
      <c r="D3597" t="s">
        <v>4431</v>
      </c>
      <c r="E3597" t="s">
        <v>4432</v>
      </c>
      <c r="F3597">
        <v>6891</v>
      </c>
      <c r="G3597">
        <v>83.17</v>
      </c>
      <c r="H3597">
        <v>83</v>
      </c>
      <c r="I3597">
        <v>0</v>
      </c>
      <c r="J3597" t="s">
        <v>2293</v>
      </c>
      <c r="K3597" s="40" t="str">
        <f t="shared" si="56"/>
        <v>TERCEIRA</v>
      </c>
    </row>
    <row r="3598" spans="1:11" ht="15" customHeight="1">
      <c r="A3598">
        <v>8</v>
      </c>
      <c r="B3598">
        <v>930</v>
      </c>
      <c r="C3598" t="s">
        <v>1994</v>
      </c>
      <c r="D3598" t="s">
        <v>4433</v>
      </c>
      <c r="E3598" t="s">
        <v>4434</v>
      </c>
      <c r="F3598">
        <v>8073</v>
      </c>
      <c r="G3598">
        <v>87.43</v>
      </c>
      <c r="H3598">
        <v>92</v>
      </c>
      <c r="I3598">
        <v>0</v>
      </c>
      <c r="J3598" t="s">
        <v>2293</v>
      </c>
      <c r="K3598" s="40" t="str">
        <f t="shared" si="56"/>
        <v>TERCEIRA</v>
      </c>
    </row>
    <row r="3599" spans="1:11" ht="15" customHeight="1">
      <c r="A3599">
        <v>8</v>
      </c>
      <c r="B3599">
        <v>930</v>
      </c>
      <c r="C3599" t="s">
        <v>1994</v>
      </c>
      <c r="D3599" t="s">
        <v>4435</v>
      </c>
      <c r="E3599" t="s">
        <v>4436</v>
      </c>
      <c r="F3599">
        <v>1617</v>
      </c>
      <c r="G3599">
        <v>19.010000000000002</v>
      </c>
      <c r="H3599">
        <v>85</v>
      </c>
      <c r="I3599">
        <v>0</v>
      </c>
      <c r="J3599" t="s">
        <v>2293</v>
      </c>
      <c r="K3599" s="40" t="str">
        <f t="shared" si="56"/>
        <v>TERCEIRA</v>
      </c>
    </row>
    <row r="3600" spans="1:11" ht="15" customHeight="1">
      <c r="A3600">
        <v>8</v>
      </c>
      <c r="B3600">
        <v>930</v>
      </c>
      <c r="C3600" t="s">
        <v>1994</v>
      </c>
      <c r="D3600" t="s">
        <v>4437</v>
      </c>
      <c r="E3600" t="s">
        <v>4438</v>
      </c>
      <c r="F3600">
        <v>2400</v>
      </c>
      <c r="G3600">
        <v>30.98</v>
      </c>
      <c r="H3600">
        <v>77</v>
      </c>
      <c r="I3600">
        <v>0</v>
      </c>
      <c r="J3600" t="s">
        <v>2293</v>
      </c>
      <c r="K3600" s="40" t="str">
        <f t="shared" si="56"/>
        <v>TERCEIRA</v>
      </c>
    </row>
    <row r="3601" spans="1:11" ht="15" customHeight="1">
      <c r="A3601">
        <v>8</v>
      </c>
      <c r="B3601">
        <v>930</v>
      </c>
      <c r="C3601" t="s">
        <v>22</v>
      </c>
      <c r="D3601" t="s">
        <v>4137</v>
      </c>
      <c r="E3601" t="s">
        <v>4138</v>
      </c>
      <c r="F3601">
        <v>2816</v>
      </c>
      <c r="G3601">
        <v>46.16</v>
      </c>
      <c r="H3601">
        <v>61</v>
      </c>
      <c r="I3601">
        <v>0</v>
      </c>
      <c r="J3601" t="s">
        <v>2293</v>
      </c>
      <c r="K3601" s="40" t="str">
        <f t="shared" si="56"/>
        <v>TERCEIRA</v>
      </c>
    </row>
    <row r="3602" spans="1:11" ht="15" customHeight="1">
      <c r="A3602">
        <v>8</v>
      </c>
      <c r="B3602">
        <v>930</v>
      </c>
      <c r="C3602" t="s">
        <v>1994</v>
      </c>
      <c r="D3602" t="s">
        <v>4139</v>
      </c>
      <c r="E3602" t="s">
        <v>4140</v>
      </c>
      <c r="F3602">
        <v>523</v>
      </c>
      <c r="G3602">
        <v>8.61</v>
      </c>
      <c r="H3602">
        <v>61</v>
      </c>
      <c r="I3602">
        <v>0</v>
      </c>
      <c r="J3602" t="s">
        <v>2293</v>
      </c>
      <c r="K3602" s="40" t="str">
        <f t="shared" si="56"/>
        <v>TERCEIRA</v>
      </c>
    </row>
    <row r="3603" spans="1:11" ht="15" customHeight="1">
      <c r="A3603">
        <v>8</v>
      </c>
      <c r="B3603">
        <v>930</v>
      </c>
      <c r="C3603" t="s">
        <v>1994</v>
      </c>
      <c r="D3603" t="s">
        <v>4141</v>
      </c>
      <c r="E3603" t="s">
        <v>4142</v>
      </c>
      <c r="F3603">
        <v>7036</v>
      </c>
      <c r="G3603">
        <v>84.69</v>
      </c>
      <c r="H3603">
        <v>83</v>
      </c>
      <c r="I3603">
        <v>0</v>
      </c>
      <c r="J3603" t="s">
        <v>2293</v>
      </c>
      <c r="K3603" s="40" t="str">
        <f t="shared" si="56"/>
        <v>TERCEIRA</v>
      </c>
    </row>
    <row r="3604" spans="1:11" ht="15" customHeight="1">
      <c r="A3604">
        <v>8</v>
      </c>
      <c r="B3604">
        <v>930</v>
      </c>
      <c r="C3604" t="s">
        <v>1994</v>
      </c>
      <c r="D3604" t="s">
        <v>4143</v>
      </c>
      <c r="E3604" t="s">
        <v>4144</v>
      </c>
      <c r="F3604">
        <v>5445</v>
      </c>
      <c r="G3604">
        <v>75.67</v>
      </c>
      <c r="H3604">
        <v>72</v>
      </c>
      <c r="I3604">
        <v>0</v>
      </c>
      <c r="J3604" t="s">
        <v>2293</v>
      </c>
      <c r="K3604" s="40" t="str">
        <f t="shared" si="56"/>
        <v>TERCEIRA</v>
      </c>
    </row>
    <row r="3605" spans="1:11" ht="15" customHeight="1">
      <c r="A3605">
        <v>8</v>
      </c>
      <c r="B3605">
        <v>930</v>
      </c>
      <c r="C3605" t="s">
        <v>22</v>
      </c>
      <c r="D3605" t="s">
        <v>4147</v>
      </c>
      <c r="E3605" t="s">
        <v>4148</v>
      </c>
      <c r="F3605">
        <v>1300</v>
      </c>
      <c r="G3605">
        <v>41.92</v>
      </c>
      <c r="H3605">
        <v>31</v>
      </c>
      <c r="I3605">
        <v>0</v>
      </c>
      <c r="J3605" t="s">
        <v>2293</v>
      </c>
      <c r="K3605" s="40" t="str">
        <f t="shared" si="56"/>
        <v>TERCEIRA</v>
      </c>
    </row>
    <row r="3606" spans="1:11" ht="15" customHeight="1">
      <c r="A3606">
        <v>8</v>
      </c>
      <c r="B3606">
        <v>930</v>
      </c>
      <c r="C3606" t="s">
        <v>1994</v>
      </c>
      <c r="D3606" t="s">
        <v>4149</v>
      </c>
      <c r="E3606" t="s">
        <v>4439</v>
      </c>
      <c r="F3606">
        <v>9217</v>
      </c>
      <c r="G3606">
        <v>103.89</v>
      </c>
      <c r="H3606">
        <v>89</v>
      </c>
      <c r="I3606">
        <v>0</v>
      </c>
      <c r="J3606" t="s">
        <v>2293</v>
      </c>
      <c r="K3606" s="40" t="str">
        <f t="shared" si="56"/>
        <v>TERCEIRA</v>
      </c>
    </row>
    <row r="3607" spans="1:11" ht="15" customHeight="1">
      <c r="A3607">
        <v>8</v>
      </c>
      <c r="B3607">
        <v>930</v>
      </c>
      <c r="C3607" t="s">
        <v>1994</v>
      </c>
      <c r="D3607" t="s">
        <v>4151</v>
      </c>
      <c r="E3607" t="s">
        <v>4152</v>
      </c>
      <c r="F3607">
        <v>6522</v>
      </c>
      <c r="G3607">
        <v>72.17</v>
      </c>
      <c r="H3607">
        <v>90</v>
      </c>
      <c r="I3607">
        <v>0</v>
      </c>
      <c r="J3607" t="s">
        <v>2293</v>
      </c>
      <c r="K3607" s="40" t="str">
        <f t="shared" si="56"/>
        <v>TERCEIRA</v>
      </c>
    </row>
    <row r="3608" spans="1:11" ht="15" customHeight="1">
      <c r="A3608">
        <v>8</v>
      </c>
      <c r="B3608">
        <v>930</v>
      </c>
      <c r="C3608" t="s">
        <v>22</v>
      </c>
      <c r="D3608" t="s">
        <v>4153</v>
      </c>
      <c r="E3608" t="s">
        <v>4154</v>
      </c>
      <c r="F3608">
        <v>734</v>
      </c>
      <c r="G3608">
        <v>73.78</v>
      </c>
      <c r="H3608">
        <v>10</v>
      </c>
      <c r="I3608">
        <v>0</v>
      </c>
      <c r="J3608" t="s">
        <v>2293</v>
      </c>
      <c r="K3608" s="40" t="str">
        <f t="shared" si="56"/>
        <v>TERCEIRA</v>
      </c>
    </row>
    <row r="3609" spans="1:11" ht="15" customHeight="1">
      <c r="A3609">
        <v>8</v>
      </c>
      <c r="B3609">
        <v>930</v>
      </c>
      <c r="C3609" t="s">
        <v>1994</v>
      </c>
      <c r="D3609" t="s">
        <v>4157</v>
      </c>
      <c r="E3609" t="s">
        <v>4158</v>
      </c>
      <c r="F3609">
        <v>10946</v>
      </c>
      <c r="G3609">
        <v>153.04</v>
      </c>
      <c r="H3609">
        <v>72</v>
      </c>
      <c r="I3609">
        <v>0</v>
      </c>
      <c r="J3609" t="s">
        <v>2293</v>
      </c>
      <c r="K3609" s="40" t="str">
        <f t="shared" si="56"/>
        <v>TERCEIRA</v>
      </c>
    </row>
    <row r="3610" spans="1:11" ht="15" customHeight="1">
      <c r="A3610">
        <v>8</v>
      </c>
      <c r="B3610">
        <v>930</v>
      </c>
      <c r="C3610" t="s">
        <v>1994</v>
      </c>
      <c r="D3610" t="s">
        <v>4159</v>
      </c>
      <c r="E3610" t="s">
        <v>4160</v>
      </c>
      <c r="F3610">
        <v>6985</v>
      </c>
      <c r="G3610">
        <v>77.760000000000005</v>
      </c>
      <c r="H3610">
        <v>90</v>
      </c>
      <c r="I3610">
        <v>0</v>
      </c>
      <c r="J3610" t="s">
        <v>2293</v>
      </c>
      <c r="K3610" s="40" t="str">
        <f t="shared" si="56"/>
        <v>TERCEIRA</v>
      </c>
    </row>
    <row r="3611" spans="1:11" ht="15" customHeight="1">
      <c r="A3611">
        <v>8</v>
      </c>
      <c r="B3611">
        <v>930</v>
      </c>
      <c r="C3611" t="s">
        <v>1994</v>
      </c>
      <c r="D3611" t="s">
        <v>4161</v>
      </c>
      <c r="E3611" t="s">
        <v>4162</v>
      </c>
      <c r="F3611">
        <v>9878</v>
      </c>
      <c r="G3611">
        <v>97.67</v>
      </c>
      <c r="H3611">
        <v>101</v>
      </c>
      <c r="I3611">
        <v>0</v>
      </c>
      <c r="J3611" t="s">
        <v>2293</v>
      </c>
      <c r="K3611" s="40" t="str">
        <f t="shared" si="56"/>
        <v>TERCEIRA</v>
      </c>
    </row>
    <row r="3612" spans="1:11" ht="15" customHeight="1">
      <c r="A3612">
        <v>8</v>
      </c>
      <c r="B3612">
        <v>930</v>
      </c>
      <c r="C3612" t="s">
        <v>1994</v>
      </c>
      <c r="D3612" t="s">
        <v>4163</v>
      </c>
      <c r="E3612" t="s">
        <v>4440</v>
      </c>
      <c r="F3612">
        <v>8335</v>
      </c>
      <c r="G3612">
        <v>111.32</v>
      </c>
      <c r="H3612">
        <v>75</v>
      </c>
      <c r="I3612">
        <v>0</v>
      </c>
      <c r="J3612" t="s">
        <v>2293</v>
      </c>
      <c r="K3612" s="40" t="str">
        <f t="shared" si="56"/>
        <v>TERCEIRA</v>
      </c>
    </row>
    <row r="3613" spans="1:11" ht="15" customHeight="1">
      <c r="A3613">
        <v>8</v>
      </c>
      <c r="B3613">
        <v>930</v>
      </c>
      <c r="C3613" t="s">
        <v>1994</v>
      </c>
      <c r="D3613" t="s">
        <v>4441</v>
      </c>
      <c r="E3613" t="s">
        <v>4442</v>
      </c>
      <c r="F3613">
        <v>952</v>
      </c>
      <c r="G3613">
        <v>16.649999999999999</v>
      </c>
      <c r="H3613">
        <v>57</v>
      </c>
      <c r="I3613">
        <v>0</v>
      </c>
      <c r="J3613" t="s">
        <v>2293</v>
      </c>
      <c r="K3613" s="40" t="str">
        <f t="shared" si="56"/>
        <v>TERCEIRA</v>
      </c>
    </row>
    <row r="3614" spans="1:11" ht="15" customHeight="1">
      <c r="A3614">
        <v>8</v>
      </c>
      <c r="B3614">
        <v>930</v>
      </c>
      <c r="C3614" t="s">
        <v>1994</v>
      </c>
      <c r="D3614" t="s">
        <v>4167</v>
      </c>
      <c r="E3614" t="s">
        <v>4168</v>
      </c>
      <c r="F3614">
        <v>3733</v>
      </c>
      <c r="G3614">
        <v>57.95</v>
      </c>
      <c r="H3614">
        <v>64</v>
      </c>
      <c r="I3614">
        <v>0</v>
      </c>
      <c r="J3614" t="s">
        <v>2293</v>
      </c>
      <c r="K3614" s="40" t="str">
        <f t="shared" si="56"/>
        <v>TERCEIRA</v>
      </c>
    </row>
    <row r="3615" spans="1:11" ht="15" customHeight="1">
      <c r="A3615">
        <v>8</v>
      </c>
      <c r="B3615">
        <v>930</v>
      </c>
      <c r="C3615" t="s">
        <v>1994</v>
      </c>
      <c r="D3615" t="s">
        <v>4169</v>
      </c>
      <c r="E3615" t="s">
        <v>4170</v>
      </c>
      <c r="F3615">
        <v>5544</v>
      </c>
      <c r="G3615">
        <v>78.72</v>
      </c>
      <c r="H3615">
        <v>70</v>
      </c>
      <c r="I3615">
        <v>0</v>
      </c>
      <c r="J3615" t="s">
        <v>2293</v>
      </c>
      <c r="K3615" s="40" t="str">
        <f t="shared" si="56"/>
        <v>TERCEIRA</v>
      </c>
    </row>
    <row r="3616" spans="1:11" ht="15" customHeight="1">
      <c r="A3616">
        <v>8</v>
      </c>
      <c r="B3616">
        <v>930</v>
      </c>
      <c r="C3616" t="s">
        <v>1994</v>
      </c>
      <c r="D3616" t="s">
        <v>4171</v>
      </c>
      <c r="E3616" t="s">
        <v>4172</v>
      </c>
      <c r="F3616">
        <v>6823</v>
      </c>
      <c r="G3616">
        <v>76.709999999999994</v>
      </c>
      <c r="H3616">
        <v>89</v>
      </c>
      <c r="I3616">
        <v>0</v>
      </c>
      <c r="J3616" t="s">
        <v>2293</v>
      </c>
      <c r="K3616" s="40" t="str">
        <f t="shared" si="56"/>
        <v>TERCEIRA</v>
      </c>
    </row>
    <row r="3617" spans="1:11" ht="15" customHeight="1">
      <c r="A3617">
        <v>8</v>
      </c>
      <c r="B3617">
        <v>930</v>
      </c>
      <c r="C3617" t="s">
        <v>1994</v>
      </c>
      <c r="D3617" t="s">
        <v>4173</v>
      </c>
      <c r="E3617" t="s">
        <v>4174</v>
      </c>
      <c r="F3617">
        <v>638</v>
      </c>
      <c r="G3617">
        <v>8.01</v>
      </c>
      <c r="H3617">
        <v>80</v>
      </c>
      <c r="I3617">
        <v>0</v>
      </c>
      <c r="J3617" t="s">
        <v>2293</v>
      </c>
      <c r="K3617" s="40" t="str">
        <f t="shared" si="56"/>
        <v>TERCEIRA</v>
      </c>
    </row>
    <row r="3618" spans="1:11" ht="15" customHeight="1">
      <c r="A3618">
        <v>8</v>
      </c>
      <c r="B3618">
        <v>930</v>
      </c>
      <c r="C3618" t="s">
        <v>1994</v>
      </c>
      <c r="D3618" t="s">
        <v>4175</v>
      </c>
      <c r="E3618" t="s">
        <v>4176</v>
      </c>
      <c r="F3618">
        <v>5970</v>
      </c>
      <c r="G3618">
        <v>136.46</v>
      </c>
      <c r="H3618">
        <v>44</v>
      </c>
      <c r="I3618">
        <v>0</v>
      </c>
      <c r="J3618" t="s">
        <v>2293</v>
      </c>
      <c r="K3618" s="40" t="str">
        <f t="shared" si="56"/>
        <v>TERCEIRA</v>
      </c>
    </row>
    <row r="3619" spans="1:11" ht="15" customHeight="1">
      <c r="A3619">
        <v>8</v>
      </c>
      <c r="B3619">
        <v>930</v>
      </c>
      <c r="C3619" t="s">
        <v>1994</v>
      </c>
      <c r="D3619" t="s">
        <v>4177</v>
      </c>
      <c r="E3619" t="s">
        <v>4178</v>
      </c>
      <c r="F3619">
        <v>8789</v>
      </c>
      <c r="G3619">
        <v>120.84</v>
      </c>
      <c r="H3619">
        <v>73</v>
      </c>
      <c r="I3619">
        <v>0</v>
      </c>
      <c r="J3619" t="s">
        <v>2293</v>
      </c>
      <c r="K3619" s="40" t="str">
        <f t="shared" si="56"/>
        <v>TERCEIRA</v>
      </c>
    </row>
    <row r="3620" spans="1:11" ht="15" customHeight="1">
      <c r="A3620">
        <v>8</v>
      </c>
      <c r="B3620">
        <v>930</v>
      </c>
      <c r="C3620" t="s">
        <v>1994</v>
      </c>
      <c r="D3620" t="s">
        <v>4181</v>
      </c>
      <c r="E3620" t="s">
        <v>4182</v>
      </c>
      <c r="F3620">
        <v>3209</v>
      </c>
      <c r="G3620">
        <v>66.97</v>
      </c>
      <c r="H3620">
        <v>48</v>
      </c>
      <c r="I3620">
        <v>0</v>
      </c>
      <c r="J3620" t="s">
        <v>2293</v>
      </c>
      <c r="K3620" s="40" t="str">
        <f t="shared" si="56"/>
        <v>TERCEIRA</v>
      </c>
    </row>
    <row r="3621" spans="1:11" ht="15" customHeight="1">
      <c r="A3621">
        <v>8</v>
      </c>
      <c r="B3621">
        <v>930</v>
      </c>
      <c r="C3621" t="s">
        <v>19</v>
      </c>
      <c r="D3621" t="s">
        <v>4183</v>
      </c>
      <c r="E3621" t="s">
        <v>4184</v>
      </c>
      <c r="F3621">
        <v>165</v>
      </c>
      <c r="G3621">
        <v>4.45</v>
      </c>
      <c r="H3621">
        <v>37</v>
      </c>
      <c r="I3621">
        <v>0</v>
      </c>
      <c r="J3621" t="s">
        <v>2293</v>
      </c>
      <c r="K3621" s="40" t="str">
        <f t="shared" si="56"/>
        <v>TERCEIRA</v>
      </c>
    </row>
    <row r="3622" spans="1:11" ht="15" customHeight="1">
      <c r="A3622">
        <v>8</v>
      </c>
      <c r="B3622">
        <v>930</v>
      </c>
      <c r="C3622" t="s">
        <v>19</v>
      </c>
      <c r="D3622" t="s">
        <v>4185</v>
      </c>
      <c r="E3622" t="s">
        <v>4186</v>
      </c>
      <c r="F3622">
        <v>1196</v>
      </c>
      <c r="G3622">
        <v>40.58</v>
      </c>
      <c r="H3622">
        <v>29</v>
      </c>
      <c r="I3622">
        <v>0</v>
      </c>
      <c r="J3622" t="s">
        <v>2293</v>
      </c>
      <c r="K3622" s="40" t="str">
        <f t="shared" si="56"/>
        <v>TERCEIRA</v>
      </c>
    </row>
    <row r="3623" spans="1:11" ht="15" customHeight="1">
      <c r="A3623">
        <v>8</v>
      </c>
      <c r="B3623">
        <v>930</v>
      </c>
      <c r="C3623" t="s">
        <v>1994</v>
      </c>
      <c r="D3623" t="s">
        <v>4185</v>
      </c>
      <c r="E3623" t="s">
        <v>4186</v>
      </c>
      <c r="F3623">
        <v>150</v>
      </c>
      <c r="G3623">
        <v>3.53</v>
      </c>
      <c r="H3623">
        <v>42</v>
      </c>
      <c r="I3623">
        <v>0</v>
      </c>
      <c r="J3623" t="s">
        <v>2293</v>
      </c>
      <c r="K3623" s="40" t="str">
        <f t="shared" si="56"/>
        <v>TERCEIRA</v>
      </c>
    </row>
    <row r="3624" spans="1:11" ht="15" customHeight="1">
      <c r="A3624">
        <v>8</v>
      </c>
      <c r="B3624">
        <v>930</v>
      </c>
      <c r="C3624" t="s">
        <v>19</v>
      </c>
      <c r="D3624" t="s">
        <v>4187</v>
      </c>
      <c r="E3624" t="s">
        <v>4188</v>
      </c>
      <c r="F3624">
        <v>566</v>
      </c>
      <c r="G3624">
        <v>36.229999999999997</v>
      </c>
      <c r="H3624">
        <v>16</v>
      </c>
      <c r="I3624">
        <v>0</v>
      </c>
      <c r="J3624" t="s">
        <v>2293</v>
      </c>
      <c r="K3624" s="40" t="str">
        <f t="shared" si="56"/>
        <v>TERCEIRA</v>
      </c>
    </row>
    <row r="3625" spans="1:11" ht="15" customHeight="1">
      <c r="A3625">
        <v>8</v>
      </c>
      <c r="B3625">
        <v>930</v>
      </c>
      <c r="C3625" t="s">
        <v>1994</v>
      </c>
      <c r="D3625" t="s">
        <v>4187</v>
      </c>
      <c r="E3625" t="s">
        <v>4188</v>
      </c>
      <c r="F3625">
        <v>66</v>
      </c>
      <c r="G3625">
        <v>1.65</v>
      </c>
      <c r="H3625">
        <v>40</v>
      </c>
      <c r="I3625">
        <v>0</v>
      </c>
      <c r="J3625" t="s">
        <v>2293</v>
      </c>
      <c r="K3625" s="40" t="str">
        <f t="shared" si="56"/>
        <v>TERCEIRA</v>
      </c>
    </row>
    <row r="3626" spans="1:11" ht="15" customHeight="1">
      <c r="A3626">
        <v>8</v>
      </c>
      <c r="B3626">
        <v>930</v>
      </c>
      <c r="C3626" t="s">
        <v>1994</v>
      </c>
      <c r="D3626" t="s">
        <v>4189</v>
      </c>
      <c r="E3626" t="s">
        <v>4190</v>
      </c>
      <c r="F3626">
        <v>5198</v>
      </c>
      <c r="G3626">
        <v>68.58</v>
      </c>
      <c r="H3626">
        <v>76</v>
      </c>
      <c r="I3626">
        <v>0</v>
      </c>
      <c r="J3626" t="s">
        <v>2293</v>
      </c>
      <c r="K3626" s="40" t="str">
        <f t="shared" si="56"/>
        <v>TERCEIRA</v>
      </c>
    </row>
    <row r="3627" spans="1:11" ht="15" customHeight="1">
      <c r="A3627">
        <v>8</v>
      </c>
      <c r="B3627">
        <v>930</v>
      </c>
      <c r="C3627" t="s">
        <v>1994</v>
      </c>
      <c r="D3627" t="s">
        <v>4195</v>
      </c>
      <c r="E3627" t="s">
        <v>4196</v>
      </c>
      <c r="F3627">
        <v>5730</v>
      </c>
      <c r="G3627">
        <v>96.96</v>
      </c>
      <c r="H3627">
        <v>59</v>
      </c>
      <c r="I3627">
        <v>0</v>
      </c>
      <c r="J3627" t="s">
        <v>2293</v>
      </c>
      <c r="K3627" s="40" t="str">
        <f t="shared" si="56"/>
        <v>TERCEIRA</v>
      </c>
    </row>
    <row r="3628" spans="1:11" ht="15" customHeight="1">
      <c r="A3628">
        <v>8</v>
      </c>
      <c r="B3628">
        <v>930</v>
      </c>
      <c r="C3628" t="s">
        <v>1994</v>
      </c>
      <c r="D3628" t="s">
        <v>4443</v>
      </c>
      <c r="E3628" t="s">
        <v>4444</v>
      </c>
      <c r="F3628">
        <v>578</v>
      </c>
      <c r="G3628">
        <v>12.35</v>
      </c>
      <c r="H3628">
        <v>47</v>
      </c>
      <c r="I3628">
        <v>0</v>
      </c>
      <c r="J3628" t="s">
        <v>2293</v>
      </c>
      <c r="K3628" s="40" t="str">
        <f t="shared" si="56"/>
        <v>TERCEIRA</v>
      </c>
    </row>
    <row r="3629" spans="1:11" ht="15" customHeight="1">
      <c r="A3629">
        <v>8</v>
      </c>
      <c r="B3629">
        <v>930</v>
      </c>
      <c r="C3629" t="s">
        <v>1994</v>
      </c>
      <c r="D3629" t="s">
        <v>4197</v>
      </c>
      <c r="E3629" t="s">
        <v>4198</v>
      </c>
      <c r="F3629">
        <v>11423</v>
      </c>
      <c r="G3629">
        <v>78.28</v>
      </c>
      <c r="H3629">
        <v>146</v>
      </c>
      <c r="I3629">
        <v>0</v>
      </c>
      <c r="J3629" t="s">
        <v>2293</v>
      </c>
      <c r="K3629" s="40" t="str">
        <f t="shared" si="56"/>
        <v>TERCEIRA</v>
      </c>
    </row>
    <row r="3630" spans="1:11" ht="15" customHeight="1">
      <c r="A3630">
        <v>8</v>
      </c>
      <c r="B3630">
        <v>930</v>
      </c>
      <c r="C3630" t="s">
        <v>1994</v>
      </c>
      <c r="D3630" t="s">
        <v>4201</v>
      </c>
      <c r="E3630" t="s">
        <v>4202</v>
      </c>
      <c r="F3630">
        <v>324</v>
      </c>
      <c r="G3630">
        <v>3.26</v>
      </c>
      <c r="H3630">
        <v>99</v>
      </c>
      <c r="I3630">
        <v>0</v>
      </c>
      <c r="J3630" t="s">
        <v>2293</v>
      </c>
      <c r="K3630" s="40" t="str">
        <f t="shared" si="56"/>
        <v>TERCEIRA</v>
      </c>
    </row>
    <row r="3631" spans="1:11" ht="15" customHeight="1">
      <c r="A3631">
        <v>8</v>
      </c>
      <c r="B3631">
        <v>930</v>
      </c>
      <c r="C3631" t="s">
        <v>1994</v>
      </c>
      <c r="D3631" t="s">
        <v>4203</v>
      </c>
      <c r="E3631" t="s">
        <v>4204</v>
      </c>
      <c r="F3631">
        <v>11471</v>
      </c>
      <c r="G3631">
        <v>79.540000000000006</v>
      </c>
      <c r="H3631">
        <v>144</v>
      </c>
      <c r="I3631">
        <v>0</v>
      </c>
      <c r="J3631" t="s">
        <v>2293</v>
      </c>
      <c r="K3631" s="40" t="str">
        <f t="shared" si="56"/>
        <v>TERCEIRA</v>
      </c>
    </row>
    <row r="3632" spans="1:11" ht="15" customHeight="1">
      <c r="A3632">
        <v>8</v>
      </c>
      <c r="B3632">
        <v>930</v>
      </c>
      <c r="C3632" t="s">
        <v>1994</v>
      </c>
      <c r="D3632" t="s">
        <v>4205</v>
      </c>
      <c r="E3632" t="s">
        <v>4206</v>
      </c>
      <c r="F3632">
        <v>12121</v>
      </c>
      <c r="G3632">
        <v>121.26</v>
      </c>
      <c r="H3632">
        <v>100</v>
      </c>
      <c r="I3632">
        <v>0</v>
      </c>
      <c r="J3632" t="s">
        <v>2293</v>
      </c>
      <c r="K3632" s="40" t="str">
        <f t="shared" si="56"/>
        <v>TERCEIRA</v>
      </c>
    </row>
    <row r="3633" spans="1:11" ht="15" customHeight="1">
      <c r="A3633">
        <v>8</v>
      </c>
      <c r="B3633">
        <v>930</v>
      </c>
      <c r="C3633" t="s">
        <v>1994</v>
      </c>
      <c r="D3633" t="s">
        <v>4207</v>
      </c>
      <c r="E3633" t="s">
        <v>4208</v>
      </c>
      <c r="F3633">
        <v>4754</v>
      </c>
      <c r="G3633">
        <v>62.04</v>
      </c>
      <c r="H3633">
        <v>77</v>
      </c>
      <c r="I3633">
        <v>0</v>
      </c>
      <c r="J3633" t="s">
        <v>2293</v>
      </c>
      <c r="K3633" s="40" t="str">
        <f t="shared" si="56"/>
        <v>TERCEIRA</v>
      </c>
    </row>
    <row r="3634" spans="1:11" ht="15" customHeight="1">
      <c r="A3634">
        <v>8</v>
      </c>
      <c r="B3634">
        <v>930</v>
      </c>
      <c r="C3634" t="s">
        <v>1994</v>
      </c>
      <c r="D3634" t="s">
        <v>4211</v>
      </c>
      <c r="E3634" t="s">
        <v>4212</v>
      </c>
      <c r="F3634">
        <v>13487</v>
      </c>
      <c r="G3634">
        <v>134.74</v>
      </c>
      <c r="H3634">
        <v>100</v>
      </c>
      <c r="I3634">
        <v>0</v>
      </c>
      <c r="J3634" t="s">
        <v>2293</v>
      </c>
      <c r="K3634" s="40" t="str">
        <f t="shared" si="56"/>
        <v>TERCEIRA</v>
      </c>
    </row>
    <row r="3635" spans="1:11" ht="15" customHeight="1">
      <c r="A3635">
        <v>8</v>
      </c>
      <c r="B3635">
        <v>930</v>
      </c>
      <c r="C3635" t="s">
        <v>1994</v>
      </c>
      <c r="D3635" t="s">
        <v>4215</v>
      </c>
      <c r="E3635" t="s">
        <v>4216</v>
      </c>
      <c r="F3635">
        <v>9918</v>
      </c>
      <c r="G3635">
        <v>79.319999999999993</v>
      </c>
      <c r="H3635">
        <v>125</v>
      </c>
      <c r="I3635">
        <v>0</v>
      </c>
      <c r="J3635" t="s">
        <v>2293</v>
      </c>
      <c r="K3635" s="40" t="str">
        <f t="shared" si="56"/>
        <v>TERCEIRA</v>
      </c>
    </row>
    <row r="3636" spans="1:11" ht="15" customHeight="1">
      <c r="A3636">
        <v>8</v>
      </c>
      <c r="B3636">
        <v>930</v>
      </c>
      <c r="C3636" t="s">
        <v>1994</v>
      </c>
      <c r="D3636" t="s">
        <v>4217</v>
      </c>
      <c r="E3636" t="s">
        <v>4445</v>
      </c>
      <c r="F3636">
        <v>13187</v>
      </c>
      <c r="G3636">
        <v>106.85</v>
      </c>
      <c r="H3636">
        <v>123</v>
      </c>
      <c r="I3636">
        <v>0</v>
      </c>
      <c r="J3636" t="s">
        <v>2293</v>
      </c>
      <c r="K3636" s="40" t="str">
        <f t="shared" si="56"/>
        <v>TERCEIRA</v>
      </c>
    </row>
    <row r="3637" spans="1:11" ht="15" customHeight="1">
      <c r="A3637">
        <v>8</v>
      </c>
      <c r="B3637">
        <v>930</v>
      </c>
      <c r="C3637" t="s">
        <v>1994</v>
      </c>
      <c r="D3637" t="s">
        <v>4446</v>
      </c>
      <c r="E3637" t="s">
        <v>4447</v>
      </c>
      <c r="F3637">
        <v>1097</v>
      </c>
      <c r="G3637">
        <v>14.74</v>
      </c>
      <c r="H3637">
        <v>74</v>
      </c>
      <c r="I3637">
        <v>0</v>
      </c>
      <c r="J3637" t="s">
        <v>2293</v>
      </c>
      <c r="K3637" s="40" t="str">
        <f t="shared" si="56"/>
        <v>TERCEIRA</v>
      </c>
    </row>
    <row r="3638" spans="1:11" ht="15" customHeight="1">
      <c r="A3638">
        <v>8</v>
      </c>
      <c r="B3638">
        <v>930</v>
      </c>
      <c r="C3638" t="s">
        <v>1994</v>
      </c>
      <c r="D3638" t="s">
        <v>4448</v>
      </c>
      <c r="E3638" t="s">
        <v>4449</v>
      </c>
      <c r="F3638">
        <v>5944</v>
      </c>
      <c r="G3638">
        <v>70.13</v>
      </c>
      <c r="H3638">
        <v>85</v>
      </c>
      <c r="I3638">
        <v>0</v>
      </c>
      <c r="J3638" t="s">
        <v>2293</v>
      </c>
      <c r="K3638" s="40" t="str">
        <f t="shared" si="56"/>
        <v>TERCEIRA</v>
      </c>
    </row>
    <row r="3639" spans="1:11" ht="15" customHeight="1">
      <c r="A3639">
        <v>8</v>
      </c>
      <c r="B3639">
        <v>930</v>
      </c>
      <c r="C3639" t="s">
        <v>1994</v>
      </c>
      <c r="D3639" t="s">
        <v>4219</v>
      </c>
      <c r="E3639" t="s">
        <v>4220</v>
      </c>
      <c r="F3639">
        <v>5569</v>
      </c>
      <c r="G3639">
        <v>49.5</v>
      </c>
      <c r="H3639">
        <v>113</v>
      </c>
      <c r="I3639">
        <v>0</v>
      </c>
      <c r="J3639" t="s">
        <v>2293</v>
      </c>
      <c r="K3639" s="40" t="str">
        <f t="shared" si="56"/>
        <v>TERCEIRA</v>
      </c>
    </row>
    <row r="3640" spans="1:11" ht="15" customHeight="1">
      <c r="A3640">
        <v>8</v>
      </c>
      <c r="B3640">
        <v>930</v>
      </c>
      <c r="C3640" t="s">
        <v>1994</v>
      </c>
      <c r="D3640" t="s">
        <v>4221</v>
      </c>
      <c r="E3640" t="s">
        <v>4222</v>
      </c>
      <c r="F3640">
        <v>1598</v>
      </c>
      <c r="G3640">
        <v>13.86</v>
      </c>
      <c r="H3640">
        <v>115</v>
      </c>
      <c r="I3640">
        <v>0</v>
      </c>
      <c r="J3640" t="s">
        <v>2293</v>
      </c>
      <c r="K3640" s="40" t="str">
        <f t="shared" si="56"/>
        <v>TERCEIRA</v>
      </c>
    </row>
    <row r="3641" spans="1:11" ht="15" customHeight="1">
      <c r="A3641">
        <v>8</v>
      </c>
      <c r="B3641">
        <v>930</v>
      </c>
      <c r="C3641" t="s">
        <v>1994</v>
      </c>
      <c r="D3641" t="s">
        <v>4223</v>
      </c>
      <c r="E3641" t="s">
        <v>4224</v>
      </c>
      <c r="F3641">
        <v>12517</v>
      </c>
      <c r="G3641">
        <v>88.91</v>
      </c>
      <c r="H3641">
        <v>141</v>
      </c>
      <c r="I3641">
        <v>0</v>
      </c>
      <c r="J3641" t="s">
        <v>2293</v>
      </c>
      <c r="K3641" s="40" t="str">
        <f t="shared" si="56"/>
        <v>TERCEIRA</v>
      </c>
    </row>
    <row r="3642" spans="1:11" ht="15" customHeight="1">
      <c r="A3642">
        <v>8</v>
      </c>
      <c r="B3642">
        <v>1953</v>
      </c>
      <c r="C3642" t="s">
        <v>1994</v>
      </c>
      <c r="D3642" t="s">
        <v>2378</v>
      </c>
      <c r="E3642" t="s">
        <v>2379</v>
      </c>
      <c r="F3642">
        <v>14987</v>
      </c>
      <c r="G3642">
        <v>98.94</v>
      </c>
      <c r="H3642">
        <v>151</v>
      </c>
      <c r="I3642">
        <v>110</v>
      </c>
      <c r="J3642" t="s">
        <v>128</v>
      </c>
      <c r="K3642" s="40" t="str">
        <f t="shared" si="56"/>
        <v>GPA</v>
      </c>
    </row>
    <row r="3643" spans="1:11" ht="15" customHeight="1">
      <c r="A3643">
        <v>8</v>
      </c>
      <c r="B3643">
        <v>1953</v>
      </c>
      <c r="C3643" t="s">
        <v>1994</v>
      </c>
      <c r="D3643" t="s">
        <v>2380</v>
      </c>
      <c r="E3643" t="s">
        <v>2381</v>
      </c>
      <c r="F3643">
        <v>20312</v>
      </c>
      <c r="G3643">
        <v>127.36</v>
      </c>
      <c r="H3643">
        <v>159</v>
      </c>
      <c r="I3643">
        <v>110</v>
      </c>
      <c r="J3643" t="s">
        <v>128</v>
      </c>
      <c r="K3643" s="40" t="str">
        <f t="shared" si="56"/>
        <v>GPA</v>
      </c>
    </row>
    <row r="3644" spans="1:11" ht="15" customHeight="1">
      <c r="A3644">
        <v>8</v>
      </c>
      <c r="B3644">
        <v>1953</v>
      </c>
      <c r="C3644" t="s">
        <v>20</v>
      </c>
      <c r="D3644" t="s">
        <v>1798</v>
      </c>
      <c r="E3644" t="s">
        <v>1799</v>
      </c>
      <c r="F3644">
        <v>43</v>
      </c>
      <c r="G3644">
        <v>6</v>
      </c>
      <c r="H3644">
        <v>7</v>
      </c>
      <c r="I3644">
        <v>19</v>
      </c>
      <c r="J3644" t="s">
        <v>128</v>
      </c>
      <c r="K3644" s="40" t="str">
        <f t="shared" si="56"/>
        <v>GPA</v>
      </c>
    </row>
    <row r="3645" spans="1:11" ht="15" customHeight="1">
      <c r="A3645">
        <v>8</v>
      </c>
      <c r="B3645">
        <v>1953</v>
      </c>
      <c r="C3645" t="s">
        <v>22</v>
      </c>
      <c r="D3645" t="s">
        <v>569</v>
      </c>
      <c r="E3645" t="s">
        <v>570</v>
      </c>
      <c r="F3645">
        <v>2</v>
      </c>
      <c r="G3645">
        <v>7.0000000000000007E-2</v>
      </c>
      <c r="H3645">
        <v>29</v>
      </c>
      <c r="I3645">
        <v>19</v>
      </c>
      <c r="J3645" t="s">
        <v>128</v>
      </c>
      <c r="K3645" s="40" t="str">
        <f t="shared" si="56"/>
        <v>GPA</v>
      </c>
    </row>
    <row r="3646" spans="1:11" ht="15" customHeight="1">
      <c r="A3646">
        <v>8</v>
      </c>
      <c r="B3646">
        <v>1953</v>
      </c>
      <c r="C3646" t="s">
        <v>1994</v>
      </c>
      <c r="D3646" t="s">
        <v>569</v>
      </c>
      <c r="E3646" t="s">
        <v>570</v>
      </c>
      <c r="F3646">
        <v>13000</v>
      </c>
      <c r="G3646">
        <v>115.3</v>
      </c>
      <c r="H3646">
        <v>113</v>
      </c>
      <c r="I3646">
        <v>110</v>
      </c>
      <c r="J3646" t="s">
        <v>128</v>
      </c>
      <c r="K3646" s="40" t="str">
        <f t="shared" si="56"/>
        <v>GPA</v>
      </c>
    </row>
    <row r="3647" spans="1:11" ht="15" customHeight="1">
      <c r="A3647">
        <v>8</v>
      </c>
      <c r="B3647">
        <v>1953</v>
      </c>
      <c r="C3647" t="s">
        <v>19</v>
      </c>
      <c r="D3647" t="s">
        <v>571</v>
      </c>
      <c r="E3647" t="s">
        <v>572</v>
      </c>
      <c r="F3647">
        <v>323</v>
      </c>
      <c r="G3647">
        <v>9.7100000000000009</v>
      </c>
      <c r="H3647">
        <v>33</v>
      </c>
      <c r="I3647">
        <v>18</v>
      </c>
      <c r="J3647" t="s">
        <v>128</v>
      </c>
      <c r="K3647" s="40" t="str">
        <f t="shared" si="56"/>
        <v>GPA</v>
      </c>
    </row>
    <row r="3648" spans="1:11" ht="15" customHeight="1">
      <c r="A3648">
        <v>8</v>
      </c>
      <c r="B3648">
        <v>1953</v>
      </c>
      <c r="C3648" t="s">
        <v>20</v>
      </c>
      <c r="D3648" t="s">
        <v>571</v>
      </c>
      <c r="E3648" t="s">
        <v>572</v>
      </c>
      <c r="F3648">
        <v>124</v>
      </c>
      <c r="G3648">
        <v>2.31</v>
      </c>
      <c r="H3648">
        <v>54</v>
      </c>
      <c r="I3648">
        <v>19</v>
      </c>
      <c r="J3648" t="s">
        <v>128</v>
      </c>
      <c r="K3648" s="40" t="str">
        <f t="shared" si="56"/>
        <v>GPA</v>
      </c>
    </row>
    <row r="3649" spans="1:11" ht="15" customHeight="1">
      <c r="A3649">
        <v>8</v>
      </c>
      <c r="B3649">
        <v>1953</v>
      </c>
      <c r="C3649" t="s">
        <v>1994</v>
      </c>
      <c r="D3649" t="s">
        <v>571</v>
      </c>
      <c r="E3649" t="s">
        <v>572</v>
      </c>
      <c r="F3649">
        <v>4</v>
      </c>
      <c r="G3649">
        <v>0.17</v>
      </c>
      <c r="H3649">
        <v>24</v>
      </c>
      <c r="I3649">
        <v>110</v>
      </c>
      <c r="J3649" t="s">
        <v>128</v>
      </c>
      <c r="K3649" s="40" t="str">
        <f t="shared" si="56"/>
        <v>GPA</v>
      </c>
    </row>
    <row r="3650" spans="1:11" ht="15" customHeight="1">
      <c r="A3650">
        <v>8</v>
      </c>
      <c r="B3650">
        <v>1953</v>
      </c>
      <c r="C3650" t="s">
        <v>22</v>
      </c>
      <c r="D3650" t="s">
        <v>573</v>
      </c>
      <c r="E3650" t="s">
        <v>574</v>
      </c>
      <c r="F3650">
        <v>3149</v>
      </c>
      <c r="G3650">
        <v>105.46</v>
      </c>
      <c r="H3650">
        <v>30</v>
      </c>
      <c r="I3650">
        <v>19</v>
      </c>
      <c r="J3650" t="s">
        <v>128</v>
      </c>
      <c r="K3650" s="40" t="str">
        <f t="shared" ref="K3650:K3713" si="57">IF(J3650&lt;&gt;"",IF(OR(UPPER(J3650)="TERCEIRO",UPPER(J3650)="TERCEIRA"),"TERCEIRA",IF(UPPER(J3650)="GPA","GPA",J3650)),IF(LEFT(D3650,1)="T","TERCEIRA","GPA"))</f>
        <v>GPA</v>
      </c>
    </row>
    <row r="3651" spans="1:11" ht="15" customHeight="1">
      <c r="A3651">
        <v>8</v>
      </c>
      <c r="B3651">
        <v>1953</v>
      </c>
      <c r="C3651" t="s">
        <v>22</v>
      </c>
      <c r="D3651" t="s">
        <v>575</v>
      </c>
      <c r="E3651" t="s">
        <v>576</v>
      </c>
      <c r="F3651">
        <v>1345</v>
      </c>
      <c r="G3651">
        <v>18.34</v>
      </c>
      <c r="H3651">
        <v>73</v>
      </c>
      <c r="I3651">
        <v>19</v>
      </c>
      <c r="J3651" t="s">
        <v>128</v>
      </c>
      <c r="K3651" s="40" t="str">
        <f t="shared" si="57"/>
        <v>GPA</v>
      </c>
    </row>
    <row r="3652" spans="1:11" ht="15" customHeight="1">
      <c r="A3652">
        <v>8</v>
      </c>
      <c r="B3652">
        <v>1953</v>
      </c>
      <c r="C3652" t="s">
        <v>1994</v>
      </c>
      <c r="D3652" t="s">
        <v>575</v>
      </c>
      <c r="E3652" t="s">
        <v>576</v>
      </c>
      <c r="F3652">
        <v>217</v>
      </c>
      <c r="G3652">
        <v>0.97</v>
      </c>
      <c r="H3652">
        <v>224</v>
      </c>
      <c r="I3652">
        <v>110</v>
      </c>
      <c r="J3652" t="s">
        <v>128</v>
      </c>
      <c r="K3652" s="40" t="str">
        <f t="shared" si="57"/>
        <v>GPA</v>
      </c>
    </row>
    <row r="3653" spans="1:11" ht="15" customHeight="1">
      <c r="A3653">
        <v>8</v>
      </c>
      <c r="B3653">
        <v>1953</v>
      </c>
      <c r="C3653" t="s">
        <v>22</v>
      </c>
      <c r="D3653" t="s">
        <v>577</v>
      </c>
      <c r="E3653" t="s">
        <v>578</v>
      </c>
      <c r="F3653">
        <v>1897</v>
      </c>
      <c r="G3653">
        <v>49.45</v>
      </c>
      <c r="H3653">
        <v>38</v>
      </c>
      <c r="I3653">
        <v>19</v>
      </c>
      <c r="J3653" t="s">
        <v>128</v>
      </c>
      <c r="K3653" s="40" t="str">
        <f t="shared" si="57"/>
        <v>GPA</v>
      </c>
    </row>
    <row r="3654" spans="1:11" ht="15" customHeight="1">
      <c r="A3654">
        <v>8</v>
      </c>
      <c r="B3654">
        <v>1953</v>
      </c>
      <c r="C3654" t="s">
        <v>22</v>
      </c>
      <c r="D3654" t="s">
        <v>579</v>
      </c>
      <c r="E3654" t="s">
        <v>580</v>
      </c>
      <c r="F3654">
        <v>1699</v>
      </c>
      <c r="G3654">
        <v>27.6</v>
      </c>
      <c r="H3654">
        <v>62</v>
      </c>
      <c r="I3654">
        <v>19</v>
      </c>
      <c r="J3654" t="s">
        <v>128</v>
      </c>
      <c r="K3654" s="40" t="str">
        <f t="shared" si="57"/>
        <v>GPA</v>
      </c>
    </row>
    <row r="3655" spans="1:11" ht="15" customHeight="1">
      <c r="A3655">
        <v>8</v>
      </c>
      <c r="B3655">
        <v>1953</v>
      </c>
      <c r="C3655" t="s">
        <v>20</v>
      </c>
      <c r="D3655" t="s">
        <v>579</v>
      </c>
      <c r="E3655" t="s">
        <v>580</v>
      </c>
      <c r="F3655">
        <v>1</v>
      </c>
      <c r="G3655">
        <v>1</v>
      </c>
      <c r="H3655">
        <v>1</v>
      </c>
      <c r="I3655">
        <v>19</v>
      </c>
      <c r="J3655" t="s">
        <v>128</v>
      </c>
      <c r="K3655" s="40" t="str">
        <f t="shared" si="57"/>
        <v>GPA</v>
      </c>
    </row>
    <row r="3656" spans="1:11" ht="15" customHeight="1">
      <c r="A3656">
        <v>8</v>
      </c>
      <c r="B3656">
        <v>1953</v>
      </c>
      <c r="C3656" t="s">
        <v>22</v>
      </c>
      <c r="D3656" t="s">
        <v>581</v>
      </c>
      <c r="E3656" t="s">
        <v>582</v>
      </c>
      <c r="F3656">
        <v>2295</v>
      </c>
      <c r="G3656">
        <v>55.66</v>
      </c>
      <c r="H3656">
        <v>41</v>
      </c>
      <c r="I3656">
        <v>19</v>
      </c>
      <c r="J3656" t="s">
        <v>128</v>
      </c>
      <c r="K3656" s="40" t="str">
        <f t="shared" si="57"/>
        <v>GPA</v>
      </c>
    </row>
    <row r="3657" spans="1:11" ht="15" customHeight="1">
      <c r="A3657">
        <v>8</v>
      </c>
      <c r="B3657">
        <v>1953</v>
      </c>
      <c r="C3657" t="s">
        <v>22</v>
      </c>
      <c r="D3657" t="s">
        <v>583</v>
      </c>
      <c r="E3657" t="s">
        <v>584</v>
      </c>
      <c r="F3657">
        <v>1462</v>
      </c>
      <c r="G3657">
        <v>36.49</v>
      </c>
      <c r="H3657">
        <v>40</v>
      </c>
      <c r="I3657">
        <v>19</v>
      </c>
      <c r="J3657" t="s">
        <v>128</v>
      </c>
      <c r="K3657" s="40" t="str">
        <f t="shared" si="57"/>
        <v>GPA</v>
      </c>
    </row>
    <row r="3658" spans="1:11" ht="15" customHeight="1">
      <c r="A3658">
        <v>8</v>
      </c>
      <c r="B3658">
        <v>1953</v>
      </c>
      <c r="C3658" t="s">
        <v>20</v>
      </c>
      <c r="D3658" t="s">
        <v>583</v>
      </c>
      <c r="E3658" t="s">
        <v>584</v>
      </c>
      <c r="F3658">
        <v>114</v>
      </c>
      <c r="G3658">
        <v>2.5099999999999998</v>
      </c>
      <c r="H3658">
        <v>45</v>
      </c>
      <c r="I3658">
        <v>19</v>
      </c>
      <c r="J3658" t="s">
        <v>128</v>
      </c>
      <c r="K3658" s="40" t="str">
        <f t="shared" si="57"/>
        <v>GPA</v>
      </c>
    </row>
    <row r="3659" spans="1:11" ht="15" customHeight="1">
      <c r="A3659">
        <v>8</v>
      </c>
      <c r="B3659">
        <v>1953</v>
      </c>
      <c r="C3659" t="s">
        <v>1994</v>
      </c>
      <c r="D3659" t="s">
        <v>583</v>
      </c>
      <c r="E3659" t="s">
        <v>584</v>
      </c>
      <c r="F3659">
        <v>1048</v>
      </c>
      <c r="G3659">
        <v>6.8</v>
      </c>
      <c r="H3659">
        <v>154</v>
      </c>
      <c r="I3659">
        <v>110</v>
      </c>
      <c r="J3659" t="s">
        <v>128</v>
      </c>
      <c r="K3659" s="40" t="str">
        <f t="shared" si="57"/>
        <v>GPA</v>
      </c>
    </row>
    <row r="3660" spans="1:11" ht="15" customHeight="1">
      <c r="A3660">
        <v>8</v>
      </c>
      <c r="B3660">
        <v>1953</v>
      </c>
      <c r="C3660" t="s">
        <v>19</v>
      </c>
      <c r="D3660" t="s">
        <v>585</v>
      </c>
      <c r="E3660" t="s">
        <v>586</v>
      </c>
      <c r="F3660">
        <v>325</v>
      </c>
      <c r="G3660">
        <v>0.76</v>
      </c>
      <c r="H3660">
        <v>428</v>
      </c>
      <c r="I3660">
        <v>18</v>
      </c>
      <c r="J3660" t="s">
        <v>128</v>
      </c>
      <c r="K3660" s="40" t="str">
        <f t="shared" si="57"/>
        <v>GPA</v>
      </c>
    </row>
    <row r="3661" spans="1:11" ht="15" customHeight="1">
      <c r="A3661">
        <v>8</v>
      </c>
      <c r="B3661">
        <v>1953</v>
      </c>
      <c r="C3661" t="s">
        <v>20</v>
      </c>
      <c r="D3661" t="s">
        <v>585</v>
      </c>
      <c r="E3661" t="s">
        <v>586</v>
      </c>
      <c r="F3661">
        <v>2198</v>
      </c>
      <c r="G3661">
        <v>32.85</v>
      </c>
      <c r="H3661">
        <v>67</v>
      </c>
      <c r="I3661">
        <v>19</v>
      </c>
      <c r="J3661" t="s">
        <v>128</v>
      </c>
      <c r="K3661" s="40" t="str">
        <f t="shared" si="57"/>
        <v>GPA</v>
      </c>
    </row>
    <row r="3662" spans="1:11" ht="15" customHeight="1">
      <c r="A3662">
        <v>8</v>
      </c>
      <c r="B3662">
        <v>1953</v>
      </c>
      <c r="C3662" t="s">
        <v>22</v>
      </c>
      <c r="D3662" t="s">
        <v>587</v>
      </c>
      <c r="E3662" t="s">
        <v>588</v>
      </c>
      <c r="F3662">
        <v>2597</v>
      </c>
      <c r="G3662">
        <v>58.49</v>
      </c>
      <c r="H3662">
        <v>44</v>
      </c>
      <c r="I3662">
        <v>19</v>
      </c>
      <c r="J3662" t="s">
        <v>128</v>
      </c>
      <c r="K3662" s="40" t="str">
        <f t="shared" si="57"/>
        <v>GPA</v>
      </c>
    </row>
    <row r="3663" spans="1:11" ht="15" customHeight="1">
      <c r="A3663">
        <v>8</v>
      </c>
      <c r="B3663">
        <v>1953</v>
      </c>
      <c r="C3663" t="s">
        <v>21</v>
      </c>
      <c r="D3663" t="s">
        <v>589</v>
      </c>
      <c r="E3663" t="s">
        <v>590</v>
      </c>
      <c r="F3663">
        <v>1853</v>
      </c>
      <c r="G3663">
        <v>13.78</v>
      </c>
      <c r="H3663">
        <v>134</v>
      </c>
      <c r="I3663">
        <v>15</v>
      </c>
      <c r="J3663" t="s">
        <v>128</v>
      </c>
      <c r="K3663" s="40" t="str">
        <f t="shared" si="57"/>
        <v>GPA</v>
      </c>
    </row>
    <row r="3664" spans="1:11" ht="15" customHeight="1">
      <c r="A3664">
        <v>8</v>
      </c>
      <c r="B3664">
        <v>1953</v>
      </c>
      <c r="C3664" t="s">
        <v>1994</v>
      </c>
      <c r="D3664" t="s">
        <v>589</v>
      </c>
      <c r="E3664" t="s">
        <v>590</v>
      </c>
      <c r="F3664">
        <v>2468</v>
      </c>
      <c r="G3664">
        <v>18.5</v>
      </c>
      <c r="H3664">
        <v>133</v>
      </c>
      <c r="I3664">
        <v>110</v>
      </c>
      <c r="J3664" t="s">
        <v>128</v>
      </c>
      <c r="K3664" s="40" t="str">
        <f t="shared" si="57"/>
        <v>GPA</v>
      </c>
    </row>
    <row r="3665" spans="1:11" ht="15" customHeight="1">
      <c r="A3665">
        <v>8</v>
      </c>
      <c r="B3665">
        <v>1953</v>
      </c>
      <c r="C3665" t="s">
        <v>21</v>
      </c>
      <c r="D3665" t="s">
        <v>591</v>
      </c>
      <c r="E3665" t="s">
        <v>592</v>
      </c>
      <c r="F3665">
        <v>1</v>
      </c>
      <c r="G3665">
        <v>0</v>
      </c>
      <c r="H3665">
        <v>0</v>
      </c>
      <c r="I3665">
        <v>15</v>
      </c>
      <c r="J3665" t="s">
        <v>128</v>
      </c>
      <c r="K3665" s="40" t="str">
        <f t="shared" si="57"/>
        <v>GPA</v>
      </c>
    </row>
    <row r="3666" spans="1:11" ht="15" customHeight="1">
      <c r="A3666">
        <v>8</v>
      </c>
      <c r="B3666">
        <v>1953</v>
      </c>
      <c r="C3666" t="s">
        <v>1994</v>
      </c>
      <c r="D3666" t="s">
        <v>591</v>
      </c>
      <c r="E3666" t="s">
        <v>592</v>
      </c>
      <c r="F3666">
        <v>3</v>
      </c>
      <c r="G3666">
        <v>3.89</v>
      </c>
      <c r="H3666">
        <v>1</v>
      </c>
      <c r="I3666">
        <v>110</v>
      </c>
      <c r="J3666" t="s">
        <v>128</v>
      </c>
      <c r="K3666" s="40" t="str">
        <f t="shared" si="57"/>
        <v>GPA</v>
      </c>
    </row>
    <row r="3667" spans="1:11" ht="15" customHeight="1">
      <c r="A3667">
        <v>8</v>
      </c>
      <c r="B3667">
        <v>1953</v>
      </c>
      <c r="C3667" t="s">
        <v>20</v>
      </c>
      <c r="D3667" t="s">
        <v>1800</v>
      </c>
      <c r="E3667" t="s">
        <v>1801</v>
      </c>
      <c r="F3667">
        <v>1</v>
      </c>
      <c r="G3667">
        <v>0.39</v>
      </c>
      <c r="H3667">
        <v>3</v>
      </c>
      <c r="I3667">
        <v>19</v>
      </c>
      <c r="J3667" t="s">
        <v>128</v>
      </c>
      <c r="K3667" s="40" t="str">
        <f t="shared" si="57"/>
        <v>GPA</v>
      </c>
    </row>
    <row r="3668" spans="1:11" ht="15" customHeight="1">
      <c r="A3668">
        <v>8</v>
      </c>
      <c r="B3668">
        <v>1953</v>
      </c>
      <c r="C3668" t="s">
        <v>1994</v>
      </c>
      <c r="D3668" t="s">
        <v>1800</v>
      </c>
      <c r="E3668" t="s">
        <v>1801</v>
      </c>
      <c r="F3668">
        <v>8</v>
      </c>
      <c r="G3668">
        <v>6.66</v>
      </c>
      <c r="H3668">
        <v>1</v>
      </c>
      <c r="I3668">
        <v>110</v>
      </c>
      <c r="J3668" t="s">
        <v>128</v>
      </c>
      <c r="K3668" s="40" t="str">
        <f t="shared" si="57"/>
        <v>GPA</v>
      </c>
    </row>
    <row r="3669" spans="1:11" ht="15" customHeight="1">
      <c r="A3669">
        <v>8</v>
      </c>
      <c r="B3669">
        <v>1953</v>
      </c>
      <c r="C3669" t="s">
        <v>19</v>
      </c>
      <c r="D3669" t="s">
        <v>593</v>
      </c>
      <c r="E3669" t="s">
        <v>594</v>
      </c>
      <c r="F3669">
        <v>63</v>
      </c>
      <c r="G3669">
        <v>1.73</v>
      </c>
      <c r="H3669">
        <v>36</v>
      </c>
      <c r="I3669">
        <v>18</v>
      </c>
      <c r="J3669" t="s">
        <v>128</v>
      </c>
      <c r="K3669" s="40" t="str">
        <f t="shared" si="57"/>
        <v>GPA</v>
      </c>
    </row>
    <row r="3670" spans="1:11" ht="15" customHeight="1">
      <c r="A3670">
        <v>8</v>
      </c>
      <c r="B3670">
        <v>1953</v>
      </c>
      <c r="C3670" t="s">
        <v>20</v>
      </c>
      <c r="D3670" t="s">
        <v>593</v>
      </c>
      <c r="E3670" t="s">
        <v>594</v>
      </c>
      <c r="F3670">
        <v>479</v>
      </c>
      <c r="G3670">
        <v>12.52</v>
      </c>
      <c r="H3670">
        <v>38</v>
      </c>
      <c r="I3670">
        <v>19</v>
      </c>
      <c r="J3670" t="s">
        <v>128</v>
      </c>
      <c r="K3670" s="40" t="str">
        <f t="shared" si="57"/>
        <v>GPA</v>
      </c>
    </row>
    <row r="3671" spans="1:11" ht="15" customHeight="1">
      <c r="A3671">
        <v>8</v>
      </c>
      <c r="B3671">
        <v>1953</v>
      </c>
      <c r="C3671" t="s">
        <v>20</v>
      </c>
      <c r="D3671" t="s">
        <v>595</v>
      </c>
      <c r="E3671" t="s">
        <v>596</v>
      </c>
      <c r="F3671">
        <v>10</v>
      </c>
      <c r="G3671">
        <v>0.86</v>
      </c>
      <c r="H3671">
        <v>12</v>
      </c>
      <c r="I3671">
        <v>19</v>
      </c>
      <c r="J3671" t="s">
        <v>128</v>
      </c>
      <c r="K3671" s="40" t="str">
        <f t="shared" si="57"/>
        <v>GPA</v>
      </c>
    </row>
    <row r="3672" spans="1:11" ht="15" customHeight="1">
      <c r="A3672">
        <v>8</v>
      </c>
      <c r="B3672">
        <v>1953</v>
      </c>
      <c r="C3672" t="s">
        <v>22</v>
      </c>
      <c r="D3672" t="s">
        <v>597</v>
      </c>
      <c r="E3672" t="s">
        <v>598</v>
      </c>
      <c r="F3672">
        <v>1228</v>
      </c>
      <c r="G3672">
        <v>41.51</v>
      </c>
      <c r="H3672">
        <v>30</v>
      </c>
      <c r="I3672">
        <v>19</v>
      </c>
      <c r="J3672" t="s">
        <v>128</v>
      </c>
      <c r="K3672" s="40" t="str">
        <f t="shared" si="57"/>
        <v>GPA</v>
      </c>
    </row>
    <row r="3673" spans="1:11" ht="15" customHeight="1">
      <c r="A3673">
        <v>8</v>
      </c>
      <c r="B3673">
        <v>1953</v>
      </c>
      <c r="C3673" t="s">
        <v>22</v>
      </c>
      <c r="D3673" t="s">
        <v>599</v>
      </c>
      <c r="E3673" t="s">
        <v>600</v>
      </c>
      <c r="F3673">
        <v>1468</v>
      </c>
      <c r="G3673">
        <v>33.32</v>
      </c>
      <c r="H3673">
        <v>44</v>
      </c>
      <c r="I3673">
        <v>19</v>
      </c>
      <c r="J3673" t="s">
        <v>128</v>
      </c>
      <c r="K3673" s="40" t="str">
        <f t="shared" si="57"/>
        <v>GPA</v>
      </c>
    </row>
    <row r="3674" spans="1:11" ht="15" customHeight="1">
      <c r="A3674">
        <v>8</v>
      </c>
      <c r="B3674">
        <v>1953</v>
      </c>
      <c r="C3674" t="s">
        <v>19</v>
      </c>
      <c r="D3674" t="s">
        <v>599</v>
      </c>
      <c r="E3674" t="s">
        <v>600</v>
      </c>
      <c r="F3674">
        <v>19</v>
      </c>
      <c r="G3674">
        <v>0.89</v>
      </c>
      <c r="H3674">
        <v>21</v>
      </c>
      <c r="I3674">
        <v>18</v>
      </c>
      <c r="J3674" t="s">
        <v>128</v>
      </c>
      <c r="K3674" s="40" t="str">
        <f t="shared" si="57"/>
        <v>GPA</v>
      </c>
    </row>
    <row r="3675" spans="1:11" ht="15" customHeight="1">
      <c r="A3675">
        <v>8</v>
      </c>
      <c r="B3675">
        <v>1953</v>
      </c>
      <c r="C3675" t="s">
        <v>21</v>
      </c>
      <c r="D3675" t="s">
        <v>601</v>
      </c>
      <c r="E3675" t="s">
        <v>602</v>
      </c>
      <c r="F3675">
        <v>1145</v>
      </c>
      <c r="G3675">
        <v>45.42</v>
      </c>
      <c r="H3675">
        <v>25</v>
      </c>
      <c r="I3675">
        <v>15</v>
      </c>
      <c r="J3675" t="s">
        <v>128</v>
      </c>
      <c r="K3675" s="40" t="str">
        <f t="shared" si="57"/>
        <v>GPA</v>
      </c>
    </row>
    <row r="3676" spans="1:11" ht="15" customHeight="1">
      <c r="A3676">
        <v>8</v>
      </c>
      <c r="B3676">
        <v>1953</v>
      </c>
      <c r="C3676" t="s">
        <v>20</v>
      </c>
      <c r="D3676" t="s">
        <v>601</v>
      </c>
      <c r="E3676" t="s">
        <v>602</v>
      </c>
      <c r="F3676">
        <v>368</v>
      </c>
      <c r="G3676">
        <v>16.14</v>
      </c>
      <c r="H3676">
        <v>23</v>
      </c>
      <c r="I3676">
        <v>19</v>
      </c>
      <c r="J3676" t="s">
        <v>128</v>
      </c>
      <c r="K3676" s="40" t="str">
        <f t="shared" si="57"/>
        <v>GPA</v>
      </c>
    </row>
    <row r="3677" spans="1:11" ht="15" customHeight="1">
      <c r="A3677">
        <v>8</v>
      </c>
      <c r="B3677">
        <v>1953</v>
      </c>
      <c r="C3677" t="s">
        <v>1994</v>
      </c>
      <c r="D3677" t="s">
        <v>601</v>
      </c>
      <c r="E3677" t="s">
        <v>602</v>
      </c>
      <c r="F3677">
        <v>66</v>
      </c>
      <c r="G3677">
        <v>0.44</v>
      </c>
      <c r="H3677">
        <v>150</v>
      </c>
      <c r="I3677">
        <v>110</v>
      </c>
      <c r="J3677" t="s">
        <v>128</v>
      </c>
      <c r="K3677" s="40" t="str">
        <f t="shared" si="57"/>
        <v>GPA</v>
      </c>
    </row>
    <row r="3678" spans="1:11" ht="15" customHeight="1">
      <c r="A3678">
        <v>8</v>
      </c>
      <c r="B3678">
        <v>1953</v>
      </c>
      <c r="C3678" t="s">
        <v>19</v>
      </c>
      <c r="D3678" t="s">
        <v>605</v>
      </c>
      <c r="E3678" t="s">
        <v>606</v>
      </c>
      <c r="F3678">
        <v>45</v>
      </c>
      <c r="G3678">
        <v>6.14</v>
      </c>
      <c r="H3678">
        <v>7</v>
      </c>
      <c r="I3678">
        <v>18</v>
      </c>
      <c r="J3678" t="s">
        <v>128</v>
      </c>
      <c r="K3678" s="40" t="str">
        <f t="shared" si="57"/>
        <v>GPA</v>
      </c>
    </row>
    <row r="3679" spans="1:11" ht="15" customHeight="1">
      <c r="A3679">
        <v>8</v>
      </c>
      <c r="B3679">
        <v>1953</v>
      </c>
      <c r="C3679" t="s">
        <v>21</v>
      </c>
      <c r="D3679" t="s">
        <v>605</v>
      </c>
      <c r="E3679" t="s">
        <v>606</v>
      </c>
      <c r="F3679">
        <v>224</v>
      </c>
      <c r="G3679">
        <v>22.66</v>
      </c>
      <c r="H3679">
        <v>10</v>
      </c>
      <c r="I3679">
        <v>15</v>
      </c>
      <c r="J3679" t="s">
        <v>128</v>
      </c>
      <c r="K3679" s="40" t="str">
        <f t="shared" si="57"/>
        <v>GPA</v>
      </c>
    </row>
    <row r="3680" spans="1:11" ht="15" customHeight="1">
      <c r="A3680">
        <v>8</v>
      </c>
      <c r="B3680">
        <v>1953</v>
      </c>
      <c r="C3680" t="s">
        <v>1994</v>
      </c>
      <c r="D3680" t="s">
        <v>605</v>
      </c>
      <c r="E3680" t="s">
        <v>606</v>
      </c>
      <c r="F3680">
        <v>3673</v>
      </c>
      <c r="G3680">
        <v>29.51</v>
      </c>
      <c r="H3680">
        <v>124</v>
      </c>
      <c r="I3680">
        <v>110</v>
      </c>
      <c r="J3680" t="s">
        <v>128</v>
      </c>
      <c r="K3680" s="40" t="str">
        <f t="shared" si="57"/>
        <v>GPA</v>
      </c>
    </row>
    <row r="3681" spans="1:11" ht="15" customHeight="1">
      <c r="A3681">
        <v>8</v>
      </c>
      <c r="B3681">
        <v>1953</v>
      </c>
      <c r="C3681" t="s">
        <v>19</v>
      </c>
      <c r="D3681" t="s">
        <v>609</v>
      </c>
      <c r="E3681" t="s">
        <v>610</v>
      </c>
      <c r="F3681">
        <v>272</v>
      </c>
      <c r="G3681">
        <v>4.5599999999999996</v>
      </c>
      <c r="H3681">
        <v>60</v>
      </c>
      <c r="I3681">
        <v>18</v>
      </c>
      <c r="J3681" t="s">
        <v>128</v>
      </c>
      <c r="K3681" s="40" t="str">
        <f t="shared" si="57"/>
        <v>GPA</v>
      </c>
    </row>
    <row r="3682" spans="1:11" ht="15" customHeight="1">
      <c r="A3682">
        <v>8</v>
      </c>
      <c r="B3682">
        <v>1953</v>
      </c>
      <c r="C3682" t="s">
        <v>21</v>
      </c>
      <c r="D3682" t="s">
        <v>609</v>
      </c>
      <c r="E3682" t="s">
        <v>610</v>
      </c>
      <c r="F3682">
        <v>59</v>
      </c>
      <c r="G3682">
        <v>0.19</v>
      </c>
      <c r="H3682">
        <v>311</v>
      </c>
      <c r="I3682">
        <v>15</v>
      </c>
      <c r="J3682" t="s">
        <v>128</v>
      </c>
      <c r="K3682" s="40" t="str">
        <f t="shared" si="57"/>
        <v>GPA</v>
      </c>
    </row>
    <row r="3683" spans="1:11" ht="15" customHeight="1">
      <c r="A3683">
        <v>8</v>
      </c>
      <c r="B3683">
        <v>1953</v>
      </c>
      <c r="C3683" t="s">
        <v>20</v>
      </c>
      <c r="D3683" t="s">
        <v>609</v>
      </c>
      <c r="E3683" t="s">
        <v>610</v>
      </c>
      <c r="F3683">
        <v>1964</v>
      </c>
      <c r="G3683">
        <v>21.75</v>
      </c>
      <c r="H3683">
        <v>90</v>
      </c>
      <c r="I3683">
        <v>19</v>
      </c>
      <c r="J3683" t="s">
        <v>128</v>
      </c>
      <c r="K3683" s="40" t="str">
        <f t="shared" si="57"/>
        <v>GPA</v>
      </c>
    </row>
    <row r="3684" spans="1:11" ht="15" customHeight="1">
      <c r="A3684">
        <v>8</v>
      </c>
      <c r="B3684">
        <v>1953</v>
      </c>
      <c r="C3684" t="s">
        <v>1994</v>
      </c>
      <c r="D3684" t="s">
        <v>609</v>
      </c>
      <c r="E3684" t="s">
        <v>610</v>
      </c>
      <c r="F3684">
        <v>555</v>
      </c>
      <c r="G3684">
        <v>3.45</v>
      </c>
      <c r="H3684">
        <v>161</v>
      </c>
      <c r="I3684">
        <v>110</v>
      </c>
      <c r="J3684" t="s">
        <v>128</v>
      </c>
      <c r="K3684" s="40" t="str">
        <f t="shared" si="57"/>
        <v>GPA</v>
      </c>
    </row>
    <row r="3685" spans="1:11" ht="15" customHeight="1">
      <c r="A3685">
        <v>8</v>
      </c>
      <c r="B3685">
        <v>1953</v>
      </c>
      <c r="C3685" t="s">
        <v>21</v>
      </c>
      <c r="D3685" t="s">
        <v>613</v>
      </c>
      <c r="E3685" t="s">
        <v>614</v>
      </c>
      <c r="F3685">
        <v>2172</v>
      </c>
      <c r="G3685">
        <v>105.82</v>
      </c>
      <c r="H3685">
        <v>21</v>
      </c>
      <c r="I3685">
        <v>15</v>
      </c>
      <c r="J3685" t="s">
        <v>128</v>
      </c>
      <c r="K3685" s="40" t="str">
        <f t="shared" si="57"/>
        <v>GPA</v>
      </c>
    </row>
    <row r="3686" spans="1:11" ht="15" customHeight="1">
      <c r="A3686">
        <v>8</v>
      </c>
      <c r="B3686">
        <v>1953</v>
      </c>
      <c r="C3686" t="s">
        <v>19</v>
      </c>
      <c r="D3686" t="s">
        <v>615</v>
      </c>
      <c r="E3686" t="s">
        <v>616</v>
      </c>
      <c r="F3686">
        <v>191</v>
      </c>
      <c r="G3686">
        <v>0.99</v>
      </c>
      <c r="H3686">
        <v>193</v>
      </c>
      <c r="I3686">
        <v>18</v>
      </c>
      <c r="J3686" t="s">
        <v>128</v>
      </c>
      <c r="K3686" s="40" t="str">
        <f t="shared" si="57"/>
        <v>GPA</v>
      </c>
    </row>
    <row r="3687" spans="1:11" ht="15" customHeight="1">
      <c r="A3687">
        <v>8</v>
      </c>
      <c r="B3687">
        <v>1953</v>
      </c>
      <c r="C3687" t="s">
        <v>21</v>
      </c>
      <c r="D3687" t="s">
        <v>615</v>
      </c>
      <c r="E3687" t="s">
        <v>616</v>
      </c>
      <c r="F3687">
        <v>13</v>
      </c>
      <c r="G3687">
        <v>0.86</v>
      </c>
      <c r="H3687">
        <v>15</v>
      </c>
      <c r="I3687">
        <v>15</v>
      </c>
      <c r="J3687" t="s">
        <v>128</v>
      </c>
      <c r="K3687" s="40" t="str">
        <f t="shared" si="57"/>
        <v>GPA</v>
      </c>
    </row>
    <row r="3688" spans="1:11" ht="15" customHeight="1">
      <c r="A3688">
        <v>8</v>
      </c>
      <c r="B3688">
        <v>1953</v>
      </c>
      <c r="C3688" t="s">
        <v>20</v>
      </c>
      <c r="D3688" t="s">
        <v>615</v>
      </c>
      <c r="E3688" t="s">
        <v>616</v>
      </c>
      <c r="F3688">
        <v>2244</v>
      </c>
      <c r="G3688">
        <v>29.76</v>
      </c>
      <c r="H3688">
        <v>75</v>
      </c>
      <c r="I3688">
        <v>19</v>
      </c>
      <c r="J3688" t="s">
        <v>128</v>
      </c>
      <c r="K3688" s="40" t="str">
        <f t="shared" si="57"/>
        <v>GPA</v>
      </c>
    </row>
    <row r="3689" spans="1:11" ht="15" customHeight="1">
      <c r="A3689">
        <v>8</v>
      </c>
      <c r="B3689">
        <v>1953</v>
      </c>
      <c r="C3689" t="s">
        <v>1994</v>
      </c>
      <c r="D3689" t="s">
        <v>615</v>
      </c>
      <c r="E3689" t="s">
        <v>616</v>
      </c>
      <c r="F3689">
        <v>146</v>
      </c>
      <c r="G3689">
        <v>1.19</v>
      </c>
      <c r="H3689">
        <v>123</v>
      </c>
      <c r="I3689">
        <v>110</v>
      </c>
      <c r="J3689" t="s">
        <v>128</v>
      </c>
      <c r="K3689" s="40" t="str">
        <f t="shared" si="57"/>
        <v>GPA</v>
      </c>
    </row>
    <row r="3690" spans="1:11" ht="15" customHeight="1">
      <c r="A3690">
        <v>8</v>
      </c>
      <c r="B3690">
        <v>1953</v>
      </c>
      <c r="C3690" t="s">
        <v>21</v>
      </c>
      <c r="D3690" t="s">
        <v>617</v>
      </c>
      <c r="E3690" t="s">
        <v>618</v>
      </c>
      <c r="F3690">
        <v>205</v>
      </c>
      <c r="G3690">
        <v>15.71</v>
      </c>
      <c r="H3690">
        <v>13</v>
      </c>
      <c r="I3690">
        <v>15</v>
      </c>
      <c r="J3690" t="s">
        <v>128</v>
      </c>
      <c r="K3690" s="40" t="str">
        <f t="shared" si="57"/>
        <v>GPA</v>
      </c>
    </row>
    <row r="3691" spans="1:11" ht="15" customHeight="1">
      <c r="A3691">
        <v>8</v>
      </c>
      <c r="B3691">
        <v>1953</v>
      </c>
      <c r="C3691" t="s">
        <v>22</v>
      </c>
      <c r="D3691" t="s">
        <v>619</v>
      </c>
      <c r="E3691" t="s">
        <v>620</v>
      </c>
      <c r="F3691">
        <v>2263</v>
      </c>
      <c r="G3691">
        <v>54.09</v>
      </c>
      <c r="H3691">
        <v>42</v>
      </c>
      <c r="I3691">
        <v>19</v>
      </c>
      <c r="J3691" t="s">
        <v>128</v>
      </c>
      <c r="K3691" s="40" t="str">
        <f t="shared" si="57"/>
        <v>GPA</v>
      </c>
    </row>
    <row r="3692" spans="1:11" ht="15" customHeight="1">
      <c r="A3692">
        <v>8</v>
      </c>
      <c r="B3692">
        <v>1953</v>
      </c>
      <c r="C3692" t="s">
        <v>19</v>
      </c>
      <c r="D3692" t="s">
        <v>621</v>
      </c>
      <c r="E3692" t="s">
        <v>622</v>
      </c>
      <c r="F3692">
        <v>1287</v>
      </c>
      <c r="G3692">
        <v>34.5</v>
      </c>
      <c r="H3692">
        <v>37</v>
      </c>
      <c r="I3692">
        <v>18</v>
      </c>
      <c r="J3692" t="s">
        <v>128</v>
      </c>
      <c r="K3692" s="40" t="str">
        <f t="shared" si="57"/>
        <v>GPA</v>
      </c>
    </row>
    <row r="3693" spans="1:11" ht="15" customHeight="1">
      <c r="A3693">
        <v>8</v>
      </c>
      <c r="B3693">
        <v>1953</v>
      </c>
      <c r="C3693" t="s">
        <v>19</v>
      </c>
      <c r="D3693" t="s">
        <v>623</v>
      </c>
      <c r="E3693" t="s">
        <v>624</v>
      </c>
      <c r="F3693">
        <v>1785</v>
      </c>
      <c r="G3693">
        <v>20.79</v>
      </c>
      <c r="H3693">
        <v>86</v>
      </c>
      <c r="I3693">
        <v>18</v>
      </c>
      <c r="J3693" t="s">
        <v>128</v>
      </c>
      <c r="K3693" s="40" t="str">
        <f t="shared" si="57"/>
        <v>GPA</v>
      </c>
    </row>
    <row r="3694" spans="1:11" ht="15" customHeight="1">
      <c r="A3694">
        <v>8</v>
      </c>
      <c r="B3694">
        <v>1953</v>
      </c>
      <c r="C3694" t="s">
        <v>1994</v>
      </c>
      <c r="D3694" t="s">
        <v>623</v>
      </c>
      <c r="E3694" t="s">
        <v>624</v>
      </c>
      <c r="F3694">
        <v>20</v>
      </c>
      <c r="G3694">
        <v>0.06</v>
      </c>
      <c r="H3694">
        <v>333</v>
      </c>
      <c r="I3694">
        <v>110</v>
      </c>
      <c r="J3694" t="s">
        <v>128</v>
      </c>
      <c r="K3694" s="40" t="str">
        <f t="shared" si="57"/>
        <v>GPA</v>
      </c>
    </row>
    <row r="3695" spans="1:11" ht="15" customHeight="1">
      <c r="A3695">
        <v>8</v>
      </c>
      <c r="B3695">
        <v>1953</v>
      </c>
      <c r="C3695" t="s">
        <v>19</v>
      </c>
      <c r="D3695" t="s">
        <v>1802</v>
      </c>
      <c r="E3695" t="s">
        <v>1803</v>
      </c>
      <c r="F3695">
        <v>840</v>
      </c>
      <c r="G3695">
        <v>19.170000000000002</v>
      </c>
      <c r="H3695">
        <v>44</v>
      </c>
      <c r="I3695">
        <v>18</v>
      </c>
      <c r="J3695" t="s">
        <v>128</v>
      </c>
      <c r="K3695" s="40" t="str">
        <f t="shared" si="57"/>
        <v>GPA</v>
      </c>
    </row>
    <row r="3696" spans="1:11" ht="15" customHeight="1">
      <c r="A3696">
        <v>8</v>
      </c>
      <c r="B3696">
        <v>1953</v>
      </c>
      <c r="C3696" t="s">
        <v>1994</v>
      </c>
      <c r="D3696" t="s">
        <v>1802</v>
      </c>
      <c r="E3696" t="s">
        <v>1803</v>
      </c>
      <c r="F3696">
        <v>48</v>
      </c>
      <c r="G3696">
        <v>2.48</v>
      </c>
      <c r="H3696">
        <v>19</v>
      </c>
      <c r="I3696">
        <v>110</v>
      </c>
      <c r="J3696" t="s">
        <v>128</v>
      </c>
      <c r="K3696" s="40" t="str">
        <f t="shared" si="57"/>
        <v>GPA</v>
      </c>
    </row>
    <row r="3697" spans="1:11" ht="15" customHeight="1">
      <c r="A3697">
        <v>8</v>
      </c>
      <c r="B3697">
        <v>1953</v>
      </c>
      <c r="C3697" t="s">
        <v>22</v>
      </c>
      <c r="D3697" t="s">
        <v>625</v>
      </c>
      <c r="E3697" t="s">
        <v>626</v>
      </c>
      <c r="F3697">
        <v>1926</v>
      </c>
      <c r="G3697">
        <v>41.66</v>
      </c>
      <c r="H3697">
        <v>46</v>
      </c>
      <c r="I3697">
        <v>19</v>
      </c>
      <c r="J3697" t="s">
        <v>128</v>
      </c>
      <c r="K3697" s="40" t="str">
        <f t="shared" si="57"/>
        <v>GPA</v>
      </c>
    </row>
    <row r="3698" spans="1:11" ht="15" customHeight="1">
      <c r="A3698">
        <v>8</v>
      </c>
      <c r="B3698">
        <v>1953</v>
      </c>
      <c r="C3698" t="s">
        <v>1994</v>
      </c>
      <c r="D3698" t="s">
        <v>627</v>
      </c>
      <c r="E3698" t="s">
        <v>628</v>
      </c>
      <c r="F3698">
        <v>2637</v>
      </c>
      <c r="G3698">
        <v>26.27</v>
      </c>
      <c r="H3698">
        <v>100</v>
      </c>
      <c r="I3698">
        <v>110</v>
      </c>
      <c r="J3698" t="s">
        <v>128</v>
      </c>
      <c r="K3698" s="40" t="str">
        <f t="shared" si="57"/>
        <v>GPA</v>
      </c>
    </row>
    <row r="3699" spans="1:11" ht="15" customHeight="1">
      <c r="A3699">
        <v>8</v>
      </c>
      <c r="B3699">
        <v>1953</v>
      </c>
      <c r="C3699" t="s">
        <v>22</v>
      </c>
      <c r="D3699" t="s">
        <v>629</v>
      </c>
      <c r="E3699" t="s">
        <v>630</v>
      </c>
      <c r="F3699">
        <v>2037</v>
      </c>
      <c r="G3699">
        <v>47</v>
      </c>
      <c r="H3699">
        <v>43</v>
      </c>
      <c r="I3699">
        <v>19</v>
      </c>
      <c r="J3699" t="s">
        <v>128</v>
      </c>
      <c r="K3699" s="40" t="str">
        <f t="shared" si="57"/>
        <v>GPA</v>
      </c>
    </row>
    <row r="3700" spans="1:11" ht="15" customHeight="1">
      <c r="A3700">
        <v>8</v>
      </c>
      <c r="B3700">
        <v>1953</v>
      </c>
      <c r="C3700" t="s">
        <v>20</v>
      </c>
      <c r="D3700" t="s">
        <v>629</v>
      </c>
      <c r="E3700" t="s">
        <v>630</v>
      </c>
      <c r="F3700">
        <v>17</v>
      </c>
      <c r="G3700">
        <v>0.21</v>
      </c>
      <c r="H3700">
        <v>81</v>
      </c>
      <c r="I3700">
        <v>19</v>
      </c>
      <c r="J3700" t="s">
        <v>128</v>
      </c>
      <c r="K3700" s="40" t="str">
        <f t="shared" si="57"/>
        <v>GPA</v>
      </c>
    </row>
    <row r="3701" spans="1:11" ht="15" customHeight="1">
      <c r="A3701">
        <v>8</v>
      </c>
      <c r="B3701">
        <v>1953</v>
      </c>
      <c r="C3701" t="s">
        <v>1994</v>
      </c>
      <c r="D3701" t="s">
        <v>2386</v>
      </c>
      <c r="E3701" t="s">
        <v>2387</v>
      </c>
      <c r="F3701">
        <v>337</v>
      </c>
      <c r="G3701">
        <v>6.35</v>
      </c>
      <c r="H3701">
        <v>53</v>
      </c>
      <c r="I3701">
        <v>110</v>
      </c>
      <c r="J3701" t="s">
        <v>128</v>
      </c>
      <c r="K3701" s="40" t="str">
        <f t="shared" si="57"/>
        <v>GPA</v>
      </c>
    </row>
    <row r="3702" spans="1:11" ht="15" customHeight="1">
      <c r="A3702">
        <v>8</v>
      </c>
      <c r="B3702">
        <v>1953</v>
      </c>
      <c r="C3702" t="s">
        <v>1994</v>
      </c>
      <c r="D3702" t="s">
        <v>631</v>
      </c>
      <c r="E3702" t="s">
        <v>632</v>
      </c>
      <c r="F3702">
        <v>4837</v>
      </c>
      <c r="G3702">
        <v>33.18</v>
      </c>
      <c r="H3702">
        <v>146</v>
      </c>
      <c r="I3702">
        <v>110</v>
      </c>
      <c r="J3702" t="s">
        <v>128</v>
      </c>
      <c r="K3702" s="40" t="str">
        <f t="shared" si="57"/>
        <v>GPA</v>
      </c>
    </row>
    <row r="3703" spans="1:11" ht="15" customHeight="1">
      <c r="A3703">
        <v>8</v>
      </c>
      <c r="B3703">
        <v>1953</v>
      </c>
      <c r="C3703" t="s">
        <v>21</v>
      </c>
      <c r="D3703" t="s">
        <v>633</v>
      </c>
      <c r="E3703" t="s">
        <v>634</v>
      </c>
      <c r="F3703">
        <v>4061</v>
      </c>
      <c r="G3703">
        <v>122.08</v>
      </c>
      <c r="H3703">
        <v>33</v>
      </c>
      <c r="I3703">
        <v>15</v>
      </c>
      <c r="J3703" t="s">
        <v>128</v>
      </c>
      <c r="K3703" s="40" t="str">
        <f t="shared" si="57"/>
        <v>GPA</v>
      </c>
    </row>
    <row r="3704" spans="1:11" ht="15" customHeight="1">
      <c r="A3704">
        <v>8</v>
      </c>
      <c r="B3704">
        <v>1953</v>
      </c>
      <c r="C3704" t="s">
        <v>20</v>
      </c>
      <c r="D3704" t="s">
        <v>633</v>
      </c>
      <c r="E3704" t="s">
        <v>634</v>
      </c>
      <c r="F3704">
        <v>41</v>
      </c>
      <c r="G3704">
        <v>1.22</v>
      </c>
      <c r="H3704">
        <v>34</v>
      </c>
      <c r="I3704">
        <v>19</v>
      </c>
      <c r="J3704" t="s">
        <v>128</v>
      </c>
      <c r="K3704" s="40" t="str">
        <f t="shared" si="57"/>
        <v>GPA</v>
      </c>
    </row>
    <row r="3705" spans="1:11" ht="15" customHeight="1">
      <c r="A3705">
        <v>8</v>
      </c>
      <c r="B3705">
        <v>1953</v>
      </c>
      <c r="C3705" t="s">
        <v>19</v>
      </c>
      <c r="D3705" t="s">
        <v>635</v>
      </c>
      <c r="E3705" t="s">
        <v>636</v>
      </c>
      <c r="F3705">
        <v>769</v>
      </c>
      <c r="G3705">
        <v>14.87</v>
      </c>
      <c r="H3705">
        <v>52</v>
      </c>
      <c r="I3705">
        <v>18</v>
      </c>
      <c r="J3705" t="s">
        <v>128</v>
      </c>
      <c r="K3705" s="40" t="str">
        <f t="shared" si="57"/>
        <v>GPA</v>
      </c>
    </row>
    <row r="3706" spans="1:11" ht="15" customHeight="1">
      <c r="A3706">
        <v>8</v>
      </c>
      <c r="B3706">
        <v>1953</v>
      </c>
      <c r="C3706" t="s">
        <v>21</v>
      </c>
      <c r="D3706" t="s">
        <v>635</v>
      </c>
      <c r="E3706" t="s">
        <v>636</v>
      </c>
      <c r="F3706">
        <v>9</v>
      </c>
      <c r="G3706">
        <v>0.88</v>
      </c>
      <c r="H3706">
        <v>10</v>
      </c>
      <c r="I3706">
        <v>15</v>
      </c>
      <c r="J3706" t="s">
        <v>128</v>
      </c>
      <c r="K3706" s="40" t="str">
        <f t="shared" si="57"/>
        <v>GPA</v>
      </c>
    </row>
    <row r="3707" spans="1:11" ht="15" customHeight="1">
      <c r="A3707">
        <v>8</v>
      </c>
      <c r="B3707">
        <v>1953</v>
      </c>
      <c r="C3707" t="s">
        <v>20</v>
      </c>
      <c r="D3707" t="s">
        <v>635</v>
      </c>
      <c r="E3707" t="s">
        <v>636</v>
      </c>
      <c r="F3707">
        <v>299</v>
      </c>
      <c r="G3707">
        <v>20.14</v>
      </c>
      <c r="H3707">
        <v>15</v>
      </c>
      <c r="I3707">
        <v>19</v>
      </c>
      <c r="J3707" t="s">
        <v>128</v>
      </c>
      <c r="K3707" s="40" t="str">
        <f t="shared" si="57"/>
        <v>GPA</v>
      </c>
    </row>
    <row r="3708" spans="1:11" ht="15" customHeight="1">
      <c r="A3708">
        <v>8</v>
      </c>
      <c r="B3708">
        <v>1953</v>
      </c>
      <c r="C3708" t="s">
        <v>1994</v>
      </c>
      <c r="D3708" t="s">
        <v>635</v>
      </c>
      <c r="E3708" t="s">
        <v>636</v>
      </c>
      <c r="F3708">
        <v>25</v>
      </c>
      <c r="G3708">
        <v>0.93</v>
      </c>
      <c r="H3708">
        <v>27</v>
      </c>
      <c r="I3708">
        <v>110</v>
      </c>
      <c r="J3708" t="s">
        <v>128</v>
      </c>
      <c r="K3708" s="40" t="str">
        <f t="shared" si="57"/>
        <v>GPA</v>
      </c>
    </row>
    <row r="3709" spans="1:11" ht="15" customHeight="1">
      <c r="A3709">
        <v>8</v>
      </c>
      <c r="B3709">
        <v>1953</v>
      </c>
      <c r="C3709" t="s">
        <v>21</v>
      </c>
      <c r="D3709" t="s">
        <v>637</v>
      </c>
      <c r="E3709" t="s">
        <v>638</v>
      </c>
      <c r="F3709">
        <v>3179</v>
      </c>
      <c r="G3709">
        <v>133.16</v>
      </c>
      <c r="H3709">
        <v>24</v>
      </c>
      <c r="I3709">
        <v>15</v>
      </c>
      <c r="J3709" t="s">
        <v>128</v>
      </c>
      <c r="K3709" s="40" t="str">
        <f t="shared" si="57"/>
        <v>GPA</v>
      </c>
    </row>
    <row r="3710" spans="1:11" ht="15" customHeight="1">
      <c r="A3710">
        <v>8</v>
      </c>
      <c r="B3710">
        <v>1953</v>
      </c>
      <c r="C3710" t="s">
        <v>21</v>
      </c>
      <c r="D3710" t="s">
        <v>639</v>
      </c>
      <c r="E3710" t="s">
        <v>640</v>
      </c>
      <c r="F3710">
        <v>1</v>
      </c>
      <c r="G3710">
        <v>0</v>
      </c>
      <c r="H3710">
        <v>0</v>
      </c>
      <c r="I3710">
        <v>15</v>
      </c>
      <c r="J3710" t="s">
        <v>128</v>
      </c>
      <c r="K3710" s="40" t="str">
        <f t="shared" si="57"/>
        <v>GPA</v>
      </c>
    </row>
    <row r="3711" spans="1:11" ht="15" customHeight="1">
      <c r="A3711">
        <v>8</v>
      </c>
      <c r="B3711">
        <v>1953</v>
      </c>
      <c r="C3711" t="s">
        <v>22</v>
      </c>
      <c r="D3711" t="s">
        <v>641</v>
      </c>
      <c r="E3711" t="s">
        <v>642</v>
      </c>
      <c r="F3711">
        <v>1518</v>
      </c>
      <c r="G3711">
        <v>31.82</v>
      </c>
      <c r="H3711">
        <v>48</v>
      </c>
      <c r="I3711">
        <v>19</v>
      </c>
      <c r="J3711" t="s">
        <v>128</v>
      </c>
      <c r="K3711" s="40" t="str">
        <f t="shared" si="57"/>
        <v>GPA</v>
      </c>
    </row>
    <row r="3712" spans="1:11" ht="15" customHeight="1">
      <c r="A3712">
        <v>8</v>
      </c>
      <c r="B3712">
        <v>1953</v>
      </c>
      <c r="C3712" t="s">
        <v>19</v>
      </c>
      <c r="D3712" t="s">
        <v>643</v>
      </c>
      <c r="E3712" t="s">
        <v>644</v>
      </c>
      <c r="F3712">
        <v>23</v>
      </c>
      <c r="G3712">
        <v>4.43</v>
      </c>
      <c r="H3712">
        <v>5</v>
      </c>
      <c r="I3712">
        <v>18</v>
      </c>
      <c r="J3712" t="s">
        <v>128</v>
      </c>
      <c r="K3712" s="40" t="str">
        <f t="shared" si="57"/>
        <v>GPA</v>
      </c>
    </row>
    <row r="3713" spans="1:11" ht="15" customHeight="1">
      <c r="A3713">
        <v>8</v>
      </c>
      <c r="B3713">
        <v>1953</v>
      </c>
      <c r="C3713" t="s">
        <v>21</v>
      </c>
      <c r="D3713" t="s">
        <v>643</v>
      </c>
      <c r="E3713" t="s">
        <v>644</v>
      </c>
      <c r="F3713">
        <v>97</v>
      </c>
      <c r="G3713">
        <v>18.82</v>
      </c>
      <c r="H3713">
        <v>5</v>
      </c>
      <c r="I3713">
        <v>15</v>
      </c>
      <c r="J3713" t="s">
        <v>128</v>
      </c>
      <c r="K3713" s="40" t="str">
        <f t="shared" si="57"/>
        <v>GPA</v>
      </c>
    </row>
    <row r="3714" spans="1:11" ht="15" customHeight="1">
      <c r="A3714">
        <v>8</v>
      </c>
      <c r="B3714">
        <v>1953</v>
      </c>
      <c r="C3714" t="s">
        <v>20</v>
      </c>
      <c r="D3714" t="s">
        <v>643</v>
      </c>
      <c r="E3714" t="s">
        <v>644</v>
      </c>
      <c r="F3714">
        <v>32</v>
      </c>
      <c r="G3714">
        <v>3.6</v>
      </c>
      <c r="H3714">
        <v>9</v>
      </c>
      <c r="I3714">
        <v>19</v>
      </c>
      <c r="J3714" t="s">
        <v>128</v>
      </c>
      <c r="K3714" s="40" t="str">
        <f t="shared" ref="K3714:K3777" si="58">IF(J3714&lt;&gt;"",IF(OR(UPPER(J3714)="TERCEIRO",UPPER(J3714)="TERCEIRA"),"TERCEIRA",IF(UPPER(J3714)="GPA","GPA",J3714)),IF(LEFT(D3714,1)="T","TERCEIRA","GPA"))</f>
        <v>GPA</v>
      </c>
    </row>
    <row r="3715" spans="1:11" ht="15" customHeight="1">
      <c r="A3715">
        <v>8</v>
      </c>
      <c r="B3715">
        <v>1953</v>
      </c>
      <c r="C3715" t="s">
        <v>1994</v>
      </c>
      <c r="D3715" t="s">
        <v>643</v>
      </c>
      <c r="E3715" t="s">
        <v>644</v>
      </c>
      <c r="F3715">
        <v>1442</v>
      </c>
      <c r="G3715">
        <v>17.41</v>
      </c>
      <c r="H3715">
        <v>83</v>
      </c>
      <c r="I3715">
        <v>110</v>
      </c>
      <c r="J3715" t="s">
        <v>128</v>
      </c>
      <c r="K3715" s="40" t="str">
        <f t="shared" si="58"/>
        <v>GPA</v>
      </c>
    </row>
    <row r="3716" spans="1:11" ht="15" customHeight="1">
      <c r="A3716">
        <v>8</v>
      </c>
      <c r="B3716">
        <v>1953</v>
      </c>
      <c r="C3716" t="s">
        <v>19</v>
      </c>
      <c r="D3716" t="s">
        <v>645</v>
      </c>
      <c r="E3716" t="s">
        <v>646</v>
      </c>
      <c r="F3716">
        <v>36</v>
      </c>
      <c r="G3716">
        <v>0.24</v>
      </c>
      <c r="H3716">
        <v>150</v>
      </c>
      <c r="I3716">
        <v>18</v>
      </c>
      <c r="J3716" t="s">
        <v>128</v>
      </c>
      <c r="K3716" s="40" t="str">
        <f t="shared" si="58"/>
        <v>GPA</v>
      </c>
    </row>
    <row r="3717" spans="1:11" ht="15" customHeight="1">
      <c r="A3717">
        <v>8</v>
      </c>
      <c r="B3717">
        <v>1953</v>
      </c>
      <c r="C3717" t="s">
        <v>21</v>
      </c>
      <c r="D3717" t="s">
        <v>645</v>
      </c>
      <c r="E3717" t="s">
        <v>646</v>
      </c>
      <c r="F3717">
        <v>33</v>
      </c>
      <c r="G3717">
        <v>2.21</v>
      </c>
      <c r="H3717">
        <v>15</v>
      </c>
      <c r="I3717">
        <v>15</v>
      </c>
      <c r="J3717" t="s">
        <v>128</v>
      </c>
      <c r="K3717" s="40" t="str">
        <f t="shared" si="58"/>
        <v>GPA</v>
      </c>
    </row>
    <row r="3718" spans="1:11" ht="15" customHeight="1">
      <c r="A3718">
        <v>8</v>
      </c>
      <c r="B3718">
        <v>1953</v>
      </c>
      <c r="C3718" t="s">
        <v>20</v>
      </c>
      <c r="D3718" t="s">
        <v>645</v>
      </c>
      <c r="E3718" t="s">
        <v>646</v>
      </c>
      <c r="F3718">
        <v>4474</v>
      </c>
      <c r="G3718">
        <v>50.98</v>
      </c>
      <c r="H3718">
        <v>88</v>
      </c>
      <c r="I3718">
        <v>19</v>
      </c>
      <c r="J3718" t="s">
        <v>128</v>
      </c>
      <c r="K3718" s="40" t="str">
        <f t="shared" si="58"/>
        <v>GPA</v>
      </c>
    </row>
    <row r="3719" spans="1:11" ht="15" customHeight="1">
      <c r="A3719">
        <v>8</v>
      </c>
      <c r="B3719">
        <v>1953</v>
      </c>
      <c r="C3719" t="s">
        <v>20</v>
      </c>
      <c r="D3719" t="s">
        <v>647</v>
      </c>
      <c r="E3719" t="s">
        <v>648</v>
      </c>
      <c r="F3719">
        <v>850</v>
      </c>
      <c r="G3719">
        <v>20.399999999999999</v>
      </c>
      <c r="H3719">
        <v>42</v>
      </c>
      <c r="I3719">
        <v>19</v>
      </c>
      <c r="J3719" t="s">
        <v>128</v>
      </c>
      <c r="K3719" s="40" t="str">
        <f t="shared" si="58"/>
        <v>GPA</v>
      </c>
    </row>
    <row r="3720" spans="1:11" ht="15" customHeight="1">
      <c r="A3720">
        <v>8</v>
      </c>
      <c r="B3720">
        <v>1953</v>
      </c>
      <c r="C3720" t="s">
        <v>21</v>
      </c>
      <c r="D3720" t="s">
        <v>649</v>
      </c>
      <c r="E3720" t="s">
        <v>650</v>
      </c>
      <c r="F3720">
        <v>133</v>
      </c>
      <c r="G3720">
        <v>3.96</v>
      </c>
      <c r="H3720">
        <v>34</v>
      </c>
      <c r="I3720">
        <v>15</v>
      </c>
      <c r="J3720" t="s">
        <v>128</v>
      </c>
      <c r="K3720" s="40" t="str">
        <f t="shared" si="58"/>
        <v>GPA</v>
      </c>
    </row>
    <row r="3721" spans="1:11" ht="15" customHeight="1">
      <c r="A3721">
        <v>8</v>
      </c>
      <c r="B3721">
        <v>1953</v>
      </c>
      <c r="C3721" t="s">
        <v>20</v>
      </c>
      <c r="D3721" t="s">
        <v>649</v>
      </c>
      <c r="E3721" t="s">
        <v>650</v>
      </c>
      <c r="F3721">
        <v>94</v>
      </c>
      <c r="G3721">
        <v>3.36</v>
      </c>
      <c r="H3721">
        <v>28</v>
      </c>
      <c r="I3721">
        <v>19</v>
      </c>
      <c r="J3721" t="s">
        <v>128</v>
      </c>
      <c r="K3721" s="40" t="str">
        <f t="shared" si="58"/>
        <v>GPA</v>
      </c>
    </row>
    <row r="3722" spans="1:11" ht="15" customHeight="1">
      <c r="A3722">
        <v>8</v>
      </c>
      <c r="B3722">
        <v>1953</v>
      </c>
      <c r="C3722" t="s">
        <v>1994</v>
      </c>
      <c r="D3722" t="s">
        <v>2390</v>
      </c>
      <c r="E3722" t="s">
        <v>2391</v>
      </c>
      <c r="F3722">
        <v>13222</v>
      </c>
      <c r="G3722">
        <v>81.45</v>
      </c>
      <c r="H3722">
        <v>162</v>
      </c>
      <c r="I3722">
        <v>110</v>
      </c>
      <c r="J3722" t="s">
        <v>128</v>
      </c>
      <c r="K3722" s="40" t="str">
        <f t="shared" si="58"/>
        <v>GPA</v>
      </c>
    </row>
    <row r="3723" spans="1:11" ht="15" customHeight="1">
      <c r="A3723">
        <v>8</v>
      </c>
      <c r="B3723">
        <v>1953</v>
      </c>
      <c r="C3723" t="s">
        <v>20</v>
      </c>
      <c r="D3723" t="s">
        <v>651</v>
      </c>
      <c r="E3723" t="s">
        <v>652</v>
      </c>
      <c r="F3723">
        <v>230</v>
      </c>
      <c r="G3723">
        <v>10.06</v>
      </c>
      <c r="H3723">
        <v>23</v>
      </c>
      <c r="I3723">
        <v>19</v>
      </c>
      <c r="J3723" t="s">
        <v>128</v>
      </c>
      <c r="K3723" s="40" t="str">
        <f t="shared" si="58"/>
        <v>GPA</v>
      </c>
    </row>
    <row r="3724" spans="1:11" ht="15" customHeight="1">
      <c r="A3724">
        <v>8</v>
      </c>
      <c r="B3724">
        <v>1953</v>
      </c>
      <c r="C3724" t="s">
        <v>21</v>
      </c>
      <c r="D3724" t="s">
        <v>1804</v>
      </c>
      <c r="E3724" t="s">
        <v>1805</v>
      </c>
      <c r="F3724">
        <v>541</v>
      </c>
      <c r="G3724">
        <v>61.41</v>
      </c>
      <c r="H3724">
        <v>9</v>
      </c>
      <c r="I3724">
        <v>15</v>
      </c>
      <c r="J3724" t="s">
        <v>128</v>
      </c>
      <c r="K3724" s="40" t="str">
        <f t="shared" si="58"/>
        <v>GPA</v>
      </c>
    </row>
    <row r="3725" spans="1:11" ht="15" customHeight="1">
      <c r="A3725">
        <v>8</v>
      </c>
      <c r="B3725">
        <v>1953</v>
      </c>
      <c r="C3725" t="s">
        <v>20</v>
      </c>
      <c r="D3725" t="s">
        <v>1804</v>
      </c>
      <c r="E3725" t="s">
        <v>1805</v>
      </c>
      <c r="F3725">
        <v>3</v>
      </c>
      <c r="G3725">
        <v>0.49</v>
      </c>
      <c r="H3725">
        <v>6</v>
      </c>
      <c r="I3725">
        <v>19</v>
      </c>
      <c r="J3725" t="s">
        <v>128</v>
      </c>
      <c r="K3725" s="40" t="str">
        <f t="shared" si="58"/>
        <v>GPA</v>
      </c>
    </row>
    <row r="3726" spans="1:11" ht="15" customHeight="1">
      <c r="A3726">
        <v>8</v>
      </c>
      <c r="B3726">
        <v>1953</v>
      </c>
      <c r="C3726" t="s">
        <v>1994</v>
      </c>
      <c r="D3726" t="s">
        <v>2392</v>
      </c>
      <c r="E3726" t="s">
        <v>2393</v>
      </c>
      <c r="F3726">
        <v>3241</v>
      </c>
      <c r="G3726">
        <v>29.17</v>
      </c>
      <c r="H3726">
        <v>111</v>
      </c>
      <c r="I3726">
        <v>110</v>
      </c>
      <c r="J3726" t="s">
        <v>128</v>
      </c>
      <c r="K3726" s="40" t="str">
        <f t="shared" si="58"/>
        <v>GPA</v>
      </c>
    </row>
    <row r="3727" spans="1:11" ht="15" customHeight="1">
      <c r="A3727">
        <v>8</v>
      </c>
      <c r="B3727">
        <v>1953</v>
      </c>
      <c r="C3727" t="s">
        <v>1994</v>
      </c>
      <c r="D3727" t="s">
        <v>2394</v>
      </c>
      <c r="E3727" t="s">
        <v>2395</v>
      </c>
      <c r="F3727">
        <v>6351</v>
      </c>
      <c r="G3727">
        <v>80.959999999999994</v>
      </c>
      <c r="H3727">
        <v>78</v>
      </c>
      <c r="I3727">
        <v>110</v>
      </c>
      <c r="J3727" t="s">
        <v>128</v>
      </c>
      <c r="K3727" s="40" t="str">
        <f t="shared" si="58"/>
        <v>GPA</v>
      </c>
    </row>
    <row r="3728" spans="1:11" ht="15" customHeight="1">
      <c r="A3728">
        <v>8</v>
      </c>
      <c r="B3728">
        <v>1953</v>
      </c>
      <c r="C3728" t="s">
        <v>21</v>
      </c>
      <c r="D3728" t="s">
        <v>1806</v>
      </c>
      <c r="E3728" t="s">
        <v>1807</v>
      </c>
      <c r="F3728">
        <v>27</v>
      </c>
      <c r="G3728">
        <v>9.3800000000000008</v>
      </c>
      <c r="H3728">
        <v>3</v>
      </c>
      <c r="I3728">
        <v>15</v>
      </c>
      <c r="J3728" t="s">
        <v>128</v>
      </c>
      <c r="K3728" s="40" t="str">
        <f t="shared" si="58"/>
        <v>GPA</v>
      </c>
    </row>
    <row r="3729" spans="1:11" ht="15" customHeight="1">
      <c r="A3729">
        <v>8</v>
      </c>
      <c r="B3729">
        <v>1953</v>
      </c>
      <c r="C3729" t="s">
        <v>20</v>
      </c>
      <c r="D3729" t="s">
        <v>1806</v>
      </c>
      <c r="E3729" t="s">
        <v>1807</v>
      </c>
      <c r="F3729">
        <v>319</v>
      </c>
      <c r="G3729">
        <v>14.89</v>
      </c>
      <c r="H3729">
        <v>21</v>
      </c>
      <c r="I3729">
        <v>19</v>
      </c>
      <c r="J3729" t="s">
        <v>128</v>
      </c>
      <c r="K3729" s="40" t="str">
        <f t="shared" si="58"/>
        <v>GPA</v>
      </c>
    </row>
    <row r="3730" spans="1:11" ht="15" customHeight="1">
      <c r="A3730">
        <v>8</v>
      </c>
      <c r="B3730">
        <v>1953</v>
      </c>
      <c r="C3730" t="s">
        <v>1994</v>
      </c>
      <c r="D3730" t="s">
        <v>4450</v>
      </c>
      <c r="E3730" t="s">
        <v>4451</v>
      </c>
      <c r="F3730">
        <v>1463</v>
      </c>
      <c r="G3730">
        <v>14.31</v>
      </c>
      <c r="H3730">
        <v>102</v>
      </c>
      <c r="I3730">
        <v>110</v>
      </c>
      <c r="J3730" t="s">
        <v>128</v>
      </c>
      <c r="K3730" s="40" t="str">
        <f t="shared" si="58"/>
        <v>GPA</v>
      </c>
    </row>
    <row r="3731" spans="1:11" ht="15" customHeight="1">
      <c r="A3731">
        <v>8</v>
      </c>
      <c r="B3731">
        <v>1953</v>
      </c>
      <c r="C3731" t="s">
        <v>21</v>
      </c>
      <c r="D3731" t="s">
        <v>653</v>
      </c>
      <c r="E3731" t="s">
        <v>654</v>
      </c>
      <c r="F3731">
        <v>47</v>
      </c>
      <c r="G3731">
        <v>7.17</v>
      </c>
      <c r="H3731">
        <v>7</v>
      </c>
      <c r="I3731">
        <v>15</v>
      </c>
      <c r="J3731" t="s">
        <v>128</v>
      </c>
      <c r="K3731" s="40" t="str">
        <f t="shared" si="58"/>
        <v>GPA</v>
      </c>
    </row>
    <row r="3732" spans="1:11" ht="15" customHeight="1">
      <c r="A3732">
        <v>8</v>
      </c>
      <c r="B3732">
        <v>1953</v>
      </c>
      <c r="C3732" t="s">
        <v>20</v>
      </c>
      <c r="D3732" t="s">
        <v>653</v>
      </c>
      <c r="E3732" t="s">
        <v>654</v>
      </c>
      <c r="F3732">
        <v>10</v>
      </c>
      <c r="G3732">
        <v>0.31</v>
      </c>
      <c r="H3732">
        <v>32</v>
      </c>
      <c r="I3732">
        <v>19</v>
      </c>
      <c r="J3732" t="s">
        <v>128</v>
      </c>
      <c r="K3732" s="40" t="str">
        <f t="shared" si="58"/>
        <v>GPA</v>
      </c>
    </row>
    <row r="3733" spans="1:11" ht="15" customHeight="1">
      <c r="A3733">
        <v>8</v>
      </c>
      <c r="B3733">
        <v>1953</v>
      </c>
      <c r="C3733" t="s">
        <v>1994</v>
      </c>
      <c r="D3733" t="s">
        <v>2398</v>
      </c>
      <c r="E3733" t="s">
        <v>2399</v>
      </c>
      <c r="F3733">
        <v>9369</v>
      </c>
      <c r="G3733">
        <v>77.150000000000006</v>
      </c>
      <c r="H3733">
        <v>121</v>
      </c>
      <c r="I3733">
        <v>110</v>
      </c>
      <c r="J3733" t="s">
        <v>128</v>
      </c>
      <c r="K3733" s="40" t="str">
        <f t="shared" si="58"/>
        <v>GPA</v>
      </c>
    </row>
    <row r="3734" spans="1:11" ht="15" customHeight="1">
      <c r="A3734">
        <v>8</v>
      </c>
      <c r="B3734">
        <v>1953</v>
      </c>
      <c r="C3734" t="s">
        <v>1994</v>
      </c>
      <c r="D3734" t="s">
        <v>2400</v>
      </c>
      <c r="E3734" t="s">
        <v>2401</v>
      </c>
      <c r="F3734">
        <v>8814</v>
      </c>
      <c r="G3734">
        <v>76.150000000000006</v>
      </c>
      <c r="H3734">
        <v>116</v>
      </c>
      <c r="I3734">
        <v>110</v>
      </c>
      <c r="J3734" t="s">
        <v>128</v>
      </c>
      <c r="K3734" s="40" t="str">
        <f t="shared" si="58"/>
        <v>GPA</v>
      </c>
    </row>
    <row r="3735" spans="1:11" ht="15" customHeight="1">
      <c r="A3735">
        <v>8</v>
      </c>
      <c r="B3735">
        <v>1953</v>
      </c>
      <c r="C3735" t="s">
        <v>19</v>
      </c>
      <c r="D3735" t="s">
        <v>1808</v>
      </c>
      <c r="E3735" t="s">
        <v>1809</v>
      </c>
      <c r="F3735">
        <v>44</v>
      </c>
      <c r="G3735">
        <v>4.62</v>
      </c>
      <c r="H3735">
        <v>10</v>
      </c>
      <c r="I3735">
        <v>18</v>
      </c>
      <c r="J3735" t="s">
        <v>128</v>
      </c>
      <c r="K3735" s="40" t="str">
        <f t="shared" si="58"/>
        <v>GPA</v>
      </c>
    </row>
    <row r="3736" spans="1:11" ht="15" customHeight="1">
      <c r="A3736">
        <v>8</v>
      </c>
      <c r="B3736">
        <v>1953</v>
      </c>
      <c r="C3736" t="s">
        <v>1994</v>
      </c>
      <c r="D3736" t="s">
        <v>1808</v>
      </c>
      <c r="E3736" t="s">
        <v>1809</v>
      </c>
      <c r="F3736">
        <v>611</v>
      </c>
      <c r="G3736">
        <v>3.03</v>
      </c>
      <c r="H3736">
        <v>202</v>
      </c>
      <c r="I3736">
        <v>110</v>
      </c>
      <c r="J3736" t="s">
        <v>128</v>
      </c>
      <c r="K3736" s="40" t="str">
        <f t="shared" si="58"/>
        <v>GPA</v>
      </c>
    </row>
    <row r="3737" spans="1:11" ht="15" customHeight="1">
      <c r="A3737">
        <v>8</v>
      </c>
      <c r="B3737">
        <v>1953</v>
      </c>
      <c r="C3737" t="s">
        <v>1994</v>
      </c>
      <c r="D3737" t="s">
        <v>4452</v>
      </c>
      <c r="E3737" t="s">
        <v>4453</v>
      </c>
      <c r="F3737">
        <v>4663</v>
      </c>
      <c r="G3737">
        <v>43.27</v>
      </c>
      <c r="H3737">
        <v>108</v>
      </c>
      <c r="I3737">
        <v>110</v>
      </c>
      <c r="J3737" t="s">
        <v>128</v>
      </c>
      <c r="K3737" s="40" t="str">
        <f t="shared" si="58"/>
        <v>GPA</v>
      </c>
    </row>
    <row r="3738" spans="1:11" ht="15" customHeight="1">
      <c r="A3738">
        <v>8</v>
      </c>
      <c r="B3738">
        <v>1953</v>
      </c>
      <c r="C3738" t="s">
        <v>1994</v>
      </c>
      <c r="D3738" t="s">
        <v>2402</v>
      </c>
      <c r="E3738" t="s">
        <v>2403</v>
      </c>
      <c r="F3738">
        <v>3930</v>
      </c>
      <c r="G3738">
        <v>41.9</v>
      </c>
      <c r="H3738">
        <v>94</v>
      </c>
      <c r="I3738">
        <v>110</v>
      </c>
      <c r="J3738" t="s">
        <v>128</v>
      </c>
      <c r="K3738" s="40" t="str">
        <f t="shared" si="58"/>
        <v>GPA</v>
      </c>
    </row>
    <row r="3739" spans="1:11" ht="15" customHeight="1">
      <c r="A3739">
        <v>8</v>
      </c>
      <c r="B3739">
        <v>1953</v>
      </c>
      <c r="C3739" t="s">
        <v>1994</v>
      </c>
      <c r="D3739" t="s">
        <v>2404</v>
      </c>
      <c r="E3739" t="s">
        <v>2405</v>
      </c>
      <c r="F3739">
        <v>10811</v>
      </c>
      <c r="G3739">
        <v>76.69</v>
      </c>
      <c r="H3739">
        <v>141</v>
      </c>
      <c r="I3739">
        <v>110</v>
      </c>
      <c r="J3739" t="s">
        <v>128</v>
      </c>
      <c r="K3739" s="40" t="str">
        <f t="shared" si="58"/>
        <v>GPA</v>
      </c>
    </row>
    <row r="3740" spans="1:11" ht="15" customHeight="1">
      <c r="A3740">
        <v>8</v>
      </c>
      <c r="B3740">
        <v>1953</v>
      </c>
      <c r="C3740" t="s">
        <v>21</v>
      </c>
      <c r="D3740" t="s">
        <v>1810</v>
      </c>
      <c r="E3740" t="s">
        <v>1811</v>
      </c>
      <c r="F3740">
        <v>11</v>
      </c>
      <c r="G3740">
        <v>0.86</v>
      </c>
      <c r="H3740">
        <v>13</v>
      </c>
      <c r="I3740">
        <v>15</v>
      </c>
      <c r="J3740" t="s">
        <v>128</v>
      </c>
      <c r="K3740" s="40" t="str">
        <f t="shared" si="58"/>
        <v>GPA</v>
      </c>
    </row>
    <row r="3741" spans="1:11" ht="15" customHeight="1">
      <c r="A3741">
        <v>8</v>
      </c>
      <c r="B3741">
        <v>1953</v>
      </c>
      <c r="C3741" t="s">
        <v>1994</v>
      </c>
      <c r="D3741" t="s">
        <v>1810</v>
      </c>
      <c r="E3741" t="s">
        <v>1811</v>
      </c>
      <c r="F3741">
        <v>12534</v>
      </c>
      <c r="G3741">
        <v>64.739999999999995</v>
      </c>
      <c r="H3741">
        <v>194</v>
      </c>
      <c r="I3741">
        <v>110</v>
      </c>
      <c r="J3741" t="s">
        <v>128</v>
      </c>
      <c r="K3741" s="40" t="str">
        <f t="shared" si="58"/>
        <v>GPA</v>
      </c>
    </row>
    <row r="3742" spans="1:11" ht="15" customHeight="1">
      <c r="A3742">
        <v>8</v>
      </c>
      <c r="B3742">
        <v>1953</v>
      </c>
      <c r="C3742" t="s">
        <v>1994</v>
      </c>
      <c r="D3742" t="s">
        <v>2408</v>
      </c>
      <c r="E3742" t="s">
        <v>2409</v>
      </c>
      <c r="F3742">
        <v>9523</v>
      </c>
      <c r="G3742">
        <v>67.87</v>
      </c>
      <c r="H3742">
        <v>140</v>
      </c>
      <c r="I3742">
        <v>110</v>
      </c>
      <c r="J3742" t="s">
        <v>128</v>
      </c>
      <c r="K3742" s="40" t="str">
        <f t="shared" si="58"/>
        <v>GPA</v>
      </c>
    </row>
    <row r="3743" spans="1:11" ht="15" customHeight="1">
      <c r="A3743">
        <v>8</v>
      </c>
      <c r="B3743">
        <v>1953</v>
      </c>
      <c r="C3743" t="s">
        <v>1994</v>
      </c>
      <c r="D3743" t="s">
        <v>2410</v>
      </c>
      <c r="E3743" t="s">
        <v>2411</v>
      </c>
      <c r="F3743">
        <v>7174</v>
      </c>
      <c r="G3743">
        <v>77.44</v>
      </c>
      <c r="H3743">
        <v>93</v>
      </c>
      <c r="I3743">
        <v>110</v>
      </c>
      <c r="J3743" t="s">
        <v>128</v>
      </c>
      <c r="K3743" s="40" t="str">
        <f t="shared" si="58"/>
        <v>GPA</v>
      </c>
    </row>
    <row r="3744" spans="1:11" ht="15" customHeight="1">
      <c r="A3744">
        <v>8</v>
      </c>
      <c r="B3744">
        <v>1953</v>
      </c>
      <c r="C3744" t="s">
        <v>1994</v>
      </c>
      <c r="D3744" t="s">
        <v>2414</v>
      </c>
      <c r="E3744" t="s">
        <v>2415</v>
      </c>
      <c r="F3744">
        <v>5494</v>
      </c>
      <c r="G3744">
        <v>54.61</v>
      </c>
      <c r="H3744">
        <v>101</v>
      </c>
      <c r="I3744">
        <v>110</v>
      </c>
      <c r="J3744" t="s">
        <v>128</v>
      </c>
      <c r="K3744" s="40" t="str">
        <f t="shared" si="58"/>
        <v>GPA</v>
      </c>
    </row>
    <row r="3745" spans="1:11" ht="15" customHeight="1">
      <c r="A3745">
        <v>8</v>
      </c>
      <c r="B3745">
        <v>1953</v>
      </c>
      <c r="C3745" t="s">
        <v>19</v>
      </c>
      <c r="D3745" t="s">
        <v>655</v>
      </c>
      <c r="E3745" t="s">
        <v>656</v>
      </c>
      <c r="F3745">
        <v>19</v>
      </c>
      <c r="G3745">
        <v>0.17</v>
      </c>
      <c r="H3745">
        <v>112</v>
      </c>
      <c r="I3745">
        <v>18</v>
      </c>
      <c r="J3745" t="s">
        <v>128</v>
      </c>
      <c r="K3745" s="40" t="str">
        <f t="shared" si="58"/>
        <v>GPA</v>
      </c>
    </row>
    <row r="3746" spans="1:11" ht="15" customHeight="1">
      <c r="A3746">
        <v>8</v>
      </c>
      <c r="B3746">
        <v>1953</v>
      </c>
      <c r="C3746" t="s">
        <v>21</v>
      </c>
      <c r="D3746" t="s">
        <v>655</v>
      </c>
      <c r="E3746" t="s">
        <v>656</v>
      </c>
      <c r="F3746">
        <v>2</v>
      </c>
      <c r="G3746">
        <v>0.53</v>
      </c>
      <c r="H3746">
        <v>4</v>
      </c>
      <c r="I3746">
        <v>15</v>
      </c>
      <c r="J3746" t="s">
        <v>128</v>
      </c>
      <c r="K3746" s="40" t="str">
        <f t="shared" si="58"/>
        <v>GPA</v>
      </c>
    </row>
    <row r="3747" spans="1:11" ht="15" customHeight="1">
      <c r="A3747">
        <v>8</v>
      </c>
      <c r="B3747">
        <v>1953</v>
      </c>
      <c r="C3747" t="s">
        <v>20</v>
      </c>
      <c r="D3747" t="s">
        <v>655</v>
      </c>
      <c r="E3747" t="s">
        <v>656</v>
      </c>
      <c r="F3747">
        <v>2195</v>
      </c>
      <c r="G3747">
        <v>41.6</v>
      </c>
      <c r="H3747">
        <v>53</v>
      </c>
      <c r="I3747">
        <v>19</v>
      </c>
      <c r="J3747" t="s">
        <v>128</v>
      </c>
      <c r="K3747" s="40" t="str">
        <f t="shared" si="58"/>
        <v>GPA</v>
      </c>
    </row>
    <row r="3748" spans="1:11" ht="15" customHeight="1">
      <c r="A3748">
        <v>8</v>
      </c>
      <c r="B3748">
        <v>1953</v>
      </c>
      <c r="C3748" t="s">
        <v>1994</v>
      </c>
      <c r="D3748" t="s">
        <v>2418</v>
      </c>
      <c r="E3748" t="s">
        <v>2419</v>
      </c>
      <c r="F3748">
        <v>10330</v>
      </c>
      <c r="G3748">
        <v>70.209999999999994</v>
      </c>
      <c r="H3748">
        <v>147</v>
      </c>
      <c r="I3748">
        <v>110</v>
      </c>
      <c r="J3748" t="s">
        <v>128</v>
      </c>
      <c r="K3748" s="40" t="str">
        <f t="shared" si="58"/>
        <v>GPA</v>
      </c>
    </row>
    <row r="3749" spans="1:11" ht="15" customHeight="1">
      <c r="A3749">
        <v>8</v>
      </c>
      <c r="B3749">
        <v>1953</v>
      </c>
      <c r="C3749" t="s">
        <v>1994</v>
      </c>
      <c r="D3749" t="s">
        <v>657</v>
      </c>
      <c r="E3749" t="s">
        <v>658</v>
      </c>
      <c r="F3749">
        <v>12364</v>
      </c>
      <c r="G3749">
        <v>79.989999999999995</v>
      </c>
      <c r="H3749">
        <v>155</v>
      </c>
      <c r="I3749">
        <v>110</v>
      </c>
      <c r="J3749" t="s">
        <v>128</v>
      </c>
      <c r="K3749" s="40" t="str">
        <f t="shared" si="58"/>
        <v>GPA</v>
      </c>
    </row>
    <row r="3750" spans="1:11" ht="15" customHeight="1">
      <c r="A3750">
        <v>8</v>
      </c>
      <c r="B3750">
        <v>1953</v>
      </c>
      <c r="C3750" t="s">
        <v>1994</v>
      </c>
      <c r="D3750" t="s">
        <v>2420</v>
      </c>
      <c r="E3750" t="s">
        <v>2421</v>
      </c>
      <c r="F3750">
        <v>8798</v>
      </c>
      <c r="G3750">
        <v>58.97</v>
      </c>
      <c r="H3750">
        <v>149</v>
      </c>
      <c r="I3750">
        <v>110</v>
      </c>
      <c r="J3750" t="s">
        <v>128</v>
      </c>
      <c r="K3750" s="40" t="str">
        <f t="shared" si="58"/>
        <v>GPA</v>
      </c>
    </row>
    <row r="3751" spans="1:11" ht="15" customHeight="1">
      <c r="A3751">
        <v>8</v>
      </c>
      <c r="B3751">
        <v>1953</v>
      </c>
      <c r="C3751" t="s">
        <v>1994</v>
      </c>
      <c r="D3751" t="s">
        <v>4454</v>
      </c>
      <c r="E3751" t="s">
        <v>4455</v>
      </c>
      <c r="F3751">
        <v>1487</v>
      </c>
      <c r="G3751">
        <v>38.74</v>
      </c>
      <c r="H3751">
        <v>38</v>
      </c>
      <c r="I3751">
        <v>110</v>
      </c>
      <c r="J3751" t="s">
        <v>128</v>
      </c>
      <c r="K3751" s="40" t="str">
        <f t="shared" si="58"/>
        <v>GPA</v>
      </c>
    </row>
    <row r="3752" spans="1:11" ht="15" customHeight="1">
      <c r="A3752">
        <v>8</v>
      </c>
      <c r="B3752">
        <v>1953</v>
      </c>
      <c r="C3752" t="s">
        <v>1994</v>
      </c>
      <c r="D3752" t="s">
        <v>2422</v>
      </c>
      <c r="E3752" t="s">
        <v>2423</v>
      </c>
      <c r="F3752">
        <v>188</v>
      </c>
      <c r="G3752">
        <v>0.48</v>
      </c>
      <c r="H3752">
        <v>392</v>
      </c>
      <c r="I3752">
        <v>110</v>
      </c>
      <c r="J3752" t="s">
        <v>128</v>
      </c>
      <c r="K3752" s="40" t="str">
        <f t="shared" si="58"/>
        <v>GPA</v>
      </c>
    </row>
    <row r="3753" spans="1:11" ht="15" customHeight="1">
      <c r="A3753">
        <v>8</v>
      </c>
      <c r="B3753">
        <v>1953</v>
      </c>
      <c r="C3753" t="s">
        <v>1994</v>
      </c>
      <c r="D3753" t="s">
        <v>2424</v>
      </c>
      <c r="E3753" t="s">
        <v>2425</v>
      </c>
      <c r="F3753">
        <v>7064</v>
      </c>
      <c r="G3753">
        <v>60.03</v>
      </c>
      <c r="H3753">
        <v>118</v>
      </c>
      <c r="I3753">
        <v>110</v>
      </c>
      <c r="J3753" t="s">
        <v>128</v>
      </c>
      <c r="K3753" s="40" t="str">
        <f t="shared" si="58"/>
        <v>GPA</v>
      </c>
    </row>
    <row r="3754" spans="1:11" ht="15" customHeight="1">
      <c r="A3754">
        <v>8</v>
      </c>
      <c r="B3754">
        <v>1953</v>
      </c>
      <c r="C3754" t="s">
        <v>1994</v>
      </c>
      <c r="D3754" t="s">
        <v>4456</v>
      </c>
      <c r="E3754" t="s">
        <v>4457</v>
      </c>
      <c r="F3754">
        <v>3112</v>
      </c>
      <c r="G3754">
        <v>21.31</v>
      </c>
      <c r="H3754">
        <v>146</v>
      </c>
      <c r="I3754">
        <v>110</v>
      </c>
      <c r="J3754" t="s">
        <v>128</v>
      </c>
      <c r="K3754" s="40" t="str">
        <f t="shared" si="58"/>
        <v>GPA</v>
      </c>
    </row>
    <row r="3755" spans="1:11" ht="15" customHeight="1">
      <c r="A3755">
        <v>8</v>
      </c>
      <c r="B3755">
        <v>1953</v>
      </c>
      <c r="C3755" t="s">
        <v>1994</v>
      </c>
      <c r="D3755" t="s">
        <v>4458</v>
      </c>
      <c r="E3755" t="s">
        <v>4459</v>
      </c>
      <c r="F3755">
        <v>1388</v>
      </c>
      <c r="G3755">
        <v>12.3</v>
      </c>
      <c r="H3755">
        <v>113</v>
      </c>
      <c r="I3755">
        <v>110</v>
      </c>
      <c r="J3755" t="s">
        <v>128</v>
      </c>
      <c r="K3755" s="40" t="str">
        <f t="shared" si="58"/>
        <v>GPA</v>
      </c>
    </row>
    <row r="3756" spans="1:11" ht="15" customHeight="1">
      <c r="A3756">
        <v>8</v>
      </c>
      <c r="B3756">
        <v>1953</v>
      </c>
      <c r="C3756" t="s">
        <v>1994</v>
      </c>
      <c r="D3756" t="s">
        <v>4460</v>
      </c>
      <c r="E3756" t="s">
        <v>4461</v>
      </c>
      <c r="F3756">
        <v>1693</v>
      </c>
      <c r="G3756">
        <v>15.27</v>
      </c>
      <c r="H3756">
        <v>111</v>
      </c>
      <c r="I3756">
        <v>110</v>
      </c>
      <c r="J3756" t="s">
        <v>128</v>
      </c>
      <c r="K3756" s="40" t="str">
        <f t="shared" si="58"/>
        <v>GPA</v>
      </c>
    </row>
    <row r="3757" spans="1:11" ht="15" customHeight="1">
      <c r="A3757">
        <v>8</v>
      </c>
      <c r="B3757">
        <v>1953</v>
      </c>
      <c r="C3757" t="s">
        <v>1994</v>
      </c>
      <c r="D3757" t="s">
        <v>4462</v>
      </c>
      <c r="E3757" t="s">
        <v>4463</v>
      </c>
      <c r="F3757">
        <v>3392</v>
      </c>
      <c r="G3757">
        <v>19.5</v>
      </c>
      <c r="H3757">
        <v>174</v>
      </c>
      <c r="I3757">
        <v>110</v>
      </c>
      <c r="J3757" t="s">
        <v>128</v>
      </c>
      <c r="K3757" s="40" t="str">
        <f t="shared" si="58"/>
        <v>GPA</v>
      </c>
    </row>
    <row r="3758" spans="1:11" ht="15" customHeight="1">
      <c r="A3758">
        <v>8</v>
      </c>
      <c r="B3758">
        <v>1953</v>
      </c>
      <c r="C3758" t="s">
        <v>1994</v>
      </c>
      <c r="D3758" t="s">
        <v>4464</v>
      </c>
      <c r="E3758" t="s">
        <v>4465</v>
      </c>
      <c r="F3758">
        <v>4867</v>
      </c>
      <c r="G3758">
        <v>47.14</v>
      </c>
      <c r="H3758">
        <v>103</v>
      </c>
      <c r="I3758">
        <v>110</v>
      </c>
      <c r="J3758" t="s">
        <v>128</v>
      </c>
      <c r="K3758" s="40" t="str">
        <f t="shared" si="58"/>
        <v>GPA</v>
      </c>
    </row>
    <row r="3759" spans="1:11" ht="15" customHeight="1">
      <c r="A3759">
        <v>8</v>
      </c>
      <c r="B3759">
        <v>1953</v>
      </c>
      <c r="C3759" t="s">
        <v>1994</v>
      </c>
      <c r="D3759" t="s">
        <v>4466</v>
      </c>
      <c r="E3759" t="s">
        <v>4467</v>
      </c>
      <c r="F3759">
        <v>2158</v>
      </c>
      <c r="G3759">
        <v>18.149999999999999</v>
      </c>
      <c r="H3759">
        <v>119</v>
      </c>
      <c r="I3759">
        <v>110</v>
      </c>
      <c r="J3759" t="s">
        <v>128</v>
      </c>
      <c r="K3759" s="40" t="str">
        <f t="shared" si="58"/>
        <v>GPA</v>
      </c>
    </row>
    <row r="3760" spans="1:11" ht="15" customHeight="1">
      <c r="A3760">
        <v>8</v>
      </c>
      <c r="B3760">
        <v>1953</v>
      </c>
      <c r="C3760" t="s">
        <v>1994</v>
      </c>
      <c r="D3760" t="s">
        <v>4468</v>
      </c>
      <c r="E3760" t="s">
        <v>4469</v>
      </c>
      <c r="F3760">
        <v>6287</v>
      </c>
      <c r="G3760">
        <v>48.81</v>
      </c>
      <c r="H3760">
        <v>129</v>
      </c>
      <c r="I3760">
        <v>110</v>
      </c>
      <c r="J3760" t="s">
        <v>128</v>
      </c>
      <c r="K3760" s="40" t="str">
        <f t="shared" si="58"/>
        <v>GPA</v>
      </c>
    </row>
    <row r="3761" spans="1:11" ht="15" customHeight="1">
      <c r="A3761">
        <v>8</v>
      </c>
      <c r="B3761">
        <v>1953</v>
      </c>
      <c r="C3761" t="s">
        <v>1994</v>
      </c>
      <c r="D3761" t="s">
        <v>4470</v>
      </c>
      <c r="E3761" t="s">
        <v>4471</v>
      </c>
      <c r="F3761">
        <v>653</v>
      </c>
      <c r="G3761">
        <v>2.3199999999999998</v>
      </c>
      <c r="H3761">
        <v>281</v>
      </c>
      <c r="I3761">
        <v>110</v>
      </c>
      <c r="J3761" t="s">
        <v>128</v>
      </c>
      <c r="K3761" s="40" t="str">
        <f t="shared" si="58"/>
        <v>GPA</v>
      </c>
    </row>
    <row r="3762" spans="1:11" ht="15" customHeight="1">
      <c r="A3762">
        <v>8</v>
      </c>
      <c r="B3762">
        <v>1953</v>
      </c>
      <c r="C3762" t="s">
        <v>1994</v>
      </c>
      <c r="D3762" t="s">
        <v>4472</v>
      </c>
      <c r="E3762" t="s">
        <v>4473</v>
      </c>
      <c r="F3762">
        <v>163</v>
      </c>
      <c r="G3762">
        <v>0.65</v>
      </c>
      <c r="H3762">
        <v>251</v>
      </c>
      <c r="I3762">
        <v>110</v>
      </c>
      <c r="J3762" t="s">
        <v>128</v>
      </c>
      <c r="K3762" s="40" t="str">
        <f t="shared" si="58"/>
        <v>GPA</v>
      </c>
    </row>
    <row r="3763" spans="1:11" ht="15" customHeight="1">
      <c r="A3763">
        <v>8</v>
      </c>
      <c r="B3763">
        <v>1953</v>
      </c>
      <c r="C3763" t="s">
        <v>19</v>
      </c>
      <c r="D3763" t="s">
        <v>659</v>
      </c>
      <c r="E3763" t="s">
        <v>660</v>
      </c>
      <c r="F3763">
        <v>1010</v>
      </c>
      <c r="G3763">
        <v>30.15</v>
      </c>
      <c r="H3763">
        <v>33</v>
      </c>
      <c r="I3763">
        <v>18</v>
      </c>
      <c r="J3763" t="s">
        <v>128</v>
      </c>
      <c r="K3763" s="40" t="str">
        <f t="shared" si="58"/>
        <v>GPA</v>
      </c>
    </row>
    <row r="3764" spans="1:11" ht="15" customHeight="1">
      <c r="A3764">
        <v>8</v>
      </c>
      <c r="B3764">
        <v>1953</v>
      </c>
      <c r="C3764" t="s">
        <v>21</v>
      </c>
      <c r="D3764" t="s">
        <v>659</v>
      </c>
      <c r="E3764" t="s">
        <v>660</v>
      </c>
      <c r="F3764">
        <v>68</v>
      </c>
      <c r="G3764">
        <v>0.72</v>
      </c>
      <c r="H3764">
        <v>94</v>
      </c>
      <c r="I3764">
        <v>15</v>
      </c>
      <c r="J3764" t="s">
        <v>128</v>
      </c>
      <c r="K3764" s="40" t="str">
        <f t="shared" si="58"/>
        <v>GPA</v>
      </c>
    </row>
    <row r="3765" spans="1:11" ht="15" customHeight="1">
      <c r="A3765">
        <v>8</v>
      </c>
      <c r="B3765">
        <v>1953</v>
      </c>
      <c r="C3765" t="s">
        <v>20</v>
      </c>
      <c r="D3765" t="s">
        <v>659</v>
      </c>
      <c r="E3765" t="s">
        <v>660</v>
      </c>
      <c r="F3765">
        <v>774</v>
      </c>
      <c r="G3765">
        <v>21.98</v>
      </c>
      <c r="H3765">
        <v>35</v>
      </c>
      <c r="I3765">
        <v>19</v>
      </c>
      <c r="J3765" t="s">
        <v>128</v>
      </c>
      <c r="K3765" s="40" t="str">
        <f t="shared" si="58"/>
        <v>GPA</v>
      </c>
    </row>
    <row r="3766" spans="1:11" ht="15" customHeight="1">
      <c r="A3766">
        <v>8</v>
      </c>
      <c r="B3766">
        <v>1953</v>
      </c>
      <c r="C3766" t="s">
        <v>1994</v>
      </c>
      <c r="D3766" t="s">
        <v>659</v>
      </c>
      <c r="E3766" t="s">
        <v>660</v>
      </c>
      <c r="F3766">
        <v>310</v>
      </c>
      <c r="G3766">
        <v>1.75</v>
      </c>
      <c r="H3766">
        <v>177</v>
      </c>
      <c r="I3766">
        <v>110</v>
      </c>
      <c r="J3766" t="s">
        <v>128</v>
      </c>
      <c r="K3766" s="40" t="str">
        <f t="shared" si="58"/>
        <v>GPA</v>
      </c>
    </row>
    <row r="3767" spans="1:11" ht="15" customHeight="1">
      <c r="A3767">
        <v>8</v>
      </c>
      <c r="B3767">
        <v>1953</v>
      </c>
      <c r="C3767" t="s">
        <v>19</v>
      </c>
      <c r="D3767" t="s">
        <v>661</v>
      </c>
      <c r="E3767" t="s">
        <v>662</v>
      </c>
      <c r="F3767">
        <v>1317</v>
      </c>
      <c r="G3767">
        <v>19.12</v>
      </c>
      <c r="H3767">
        <v>69</v>
      </c>
      <c r="I3767">
        <v>18</v>
      </c>
      <c r="J3767" t="s">
        <v>128</v>
      </c>
      <c r="K3767" s="40" t="str">
        <f t="shared" si="58"/>
        <v>GPA</v>
      </c>
    </row>
    <row r="3768" spans="1:11" ht="15" customHeight="1">
      <c r="A3768">
        <v>8</v>
      </c>
      <c r="B3768">
        <v>1953</v>
      </c>
      <c r="C3768" t="s">
        <v>1994</v>
      </c>
      <c r="D3768" t="s">
        <v>661</v>
      </c>
      <c r="E3768" t="s">
        <v>662</v>
      </c>
      <c r="F3768">
        <v>24</v>
      </c>
      <c r="G3768">
        <v>0.04</v>
      </c>
      <c r="H3768">
        <v>600</v>
      </c>
      <c r="I3768">
        <v>110</v>
      </c>
      <c r="J3768" t="s">
        <v>128</v>
      </c>
      <c r="K3768" s="40" t="str">
        <f t="shared" si="58"/>
        <v>GPA</v>
      </c>
    </row>
    <row r="3769" spans="1:11" ht="15" customHeight="1">
      <c r="A3769">
        <v>8</v>
      </c>
      <c r="B3769">
        <v>1953</v>
      </c>
      <c r="C3769" t="s">
        <v>22</v>
      </c>
      <c r="D3769" t="s">
        <v>663</v>
      </c>
      <c r="E3769" t="s">
        <v>664</v>
      </c>
      <c r="F3769">
        <v>1553</v>
      </c>
      <c r="G3769">
        <v>33.880000000000003</v>
      </c>
      <c r="H3769">
        <v>46</v>
      </c>
      <c r="I3769">
        <v>19</v>
      </c>
      <c r="J3769" t="s">
        <v>128</v>
      </c>
      <c r="K3769" s="40" t="str">
        <f t="shared" si="58"/>
        <v>GPA</v>
      </c>
    </row>
    <row r="3770" spans="1:11" ht="15" customHeight="1">
      <c r="A3770">
        <v>8</v>
      </c>
      <c r="B3770">
        <v>1953</v>
      </c>
      <c r="C3770" t="s">
        <v>1994</v>
      </c>
      <c r="D3770" t="s">
        <v>663</v>
      </c>
      <c r="E3770" t="s">
        <v>664</v>
      </c>
      <c r="F3770">
        <v>262</v>
      </c>
      <c r="G3770">
        <v>3.05</v>
      </c>
      <c r="H3770">
        <v>86</v>
      </c>
      <c r="I3770">
        <v>110</v>
      </c>
      <c r="J3770" t="s">
        <v>128</v>
      </c>
      <c r="K3770" s="40" t="str">
        <f t="shared" si="58"/>
        <v>GPA</v>
      </c>
    </row>
    <row r="3771" spans="1:11" ht="15" customHeight="1">
      <c r="A3771">
        <v>8</v>
      </c>
      <c r="B3771">
        <v>1953</v>
      </c>
      <c r="C3771" t="s">
        <v>19</v>
      </c>
      <c r="D3771" t="s">
        <v>665</v>
      </c>
      <c r="E3771" t="s">
        <v>666</v>
      </c>
      <c r="F3771">
        <v>903</v>
      </c>
      <c r="G3771">
        <v>37.880000000000003</v>
      </c>
      <c r="H3771">
        <v>24</v>
      </c>
      <c r="I3771">
        <v>18</v>
      </c>
      <c r="J3771" t="s">
        <v>128</v>
      </c>
      <c r="K3771" s="40" t="str">
        <f t="shared" si="58"/>
        <v>GPA</v>
      </c>
    </row>
    <row r="3772" spans="1:11" ht="15" customHeight="1">
      <c r="A3772">
        <v>8</v>
      </c>
      <c r="B3772">
        <v>1953</v>
      </c>
      <c r="C3772" t="s">
        <v>21</v>
      </c>
      <c r="D3772" t="s">
        <v>665</v>
      </c>
      <c r="E3772" t="s">
        <v>666</v>
      </c>
      <c r="F3772">
        <v>877</v>
      </c>
      <c r="G3772">
        <v>52.93</v>
      </c>
      <c r="H3772">
        <v>17</v>
      </c>
      <c r="I3772">
        <v>15</v>
      </c>
      <c r="J3772" t="s">
        <v>128</v>
      </c>
      <c r="K3772" s="40" t="str">
        <f t="shared" si="58"/>
        <v>GPA</v>
      </c>
    </row>
    <row r="3773" spans="1:11" ht="15" customHeight="1">
      <c r="A3773">
        <v>8</v>
      </c>
      <c r="B3773">
        <v>1953</v>
      </c>
      <c r="C3773" t="s">
        <v>20</v>
      </c>
      <c r="D3773" t="s">
        <v>665</v>
      </c>
      <c r="E3773" t="s">
        <v>666</v>
      </c>
      <c r="F3773">
        <v>98</v>
      </c>
      <c r="G3773">
        <v>1.93</v>
      </c>
      <c r="H3773">
        <v>51</v>
      </c>
      <c r="I3773">
        <v>19</v>
      </c>
      <c r="J3773" t="s">
        <v>128</v>
      </c>
      <c r="K3773" s="40" t="str">
        <f t="shared" si="58"/>
        <v>GPA</v>
      </c>
    </row>
    <row r="3774" spans="1:11" ht="15" customHeight="1">
      <c r="A3774">
        <v>8</v>
      </c>
      <c r="B3774">
        <v>1953</v>
      </c>
      <c r="C3774" t="s">
        <v>1994</v>
      </c>
      <c r="D3774" t="s">
        <v>665</v>
      </c>
      <c r="E3774" t="s">
        <v>666</v>
      </c>
      <c r="F3774">
        <v>21</v>
      </c>
      <c r="G3774">
        <v>0</v>
      </c>
      <c r="H3774">
        <v>0</v>
      </c>
      <c r="I3774">
        <v>110</v>
      </c>
      <c r="J3774" t="s">
        <v>128</v>
      </c>
      <c r="K3774" s="40" t="str">
        <f t="shared" si="58"/>
        <v>GPA</v>
      </c>
    </row>
    <row r="3775" spans="1:11" ht="15" customHeight="1">
      <c r="A3775">
        <v>8</v>
      </c>
      <c r="B3775">
        <v>1953</v>
      </c>
      <c r="C3775" t="s">
        <v>19</v>
      </c>
      <c r="D3775" t="s">
        <v>667</v>
      </c>
      <c r="E3775" t="s">
        <v>668</v>
      </c>
      <c r="F3775">
        <v>1046</v>
      </c>
      <c r="G3775">
        <v>33.630000000000003</v>
      </c>
      <c r="H3775">
        <v>31</v>
      </c>
      <c r="I3775">
        <v>18</v>
      </c>
      <c r="J3775" t="s">
        <v>128</v>
      </c>
      <c r="K3775" s="40" t="str">
        <f t="shared" si="58"/>
        <v>GPA</v>
      </c>
    </row>
    <row r="3776" spans="1:11" ht="15" customHeight="1">
      <c r="A3776">
        <v>8</v>
      </c>
      <c r="B3776">
        <v>1953</v>
      </c>
      <c r="C3776" t="s">
        <v>19</v>
      </c>
      <c r="D3776" t="s">
        <v>669</v>
      </c>
      <c r="E3776" t="s">
        <v>670</v>
      </c>
      <c r="F3776">
        <v>2</v>
      </c>
      <c r="G3776">
        <v>0.45</v>
      </c>
      <c r="H3776">
        <v>4</v>
      </c>
      <c r="I3776">
        <v>18</v>
      </c>
      <c r="J3776" t="s">
        <v>128</v>
      </c>
      <c r="K3776" s="40" t="str">
        <f t="shared" si="58"/>
        <v>GPA</v>
      </c>
    </row>
    <row r="3777" spans="1:11" ht="15" customHeight="1">
      <c r="A3777">
        <v>8</v>
      </c>
      <c r="B3777">
        <v>1953</v>
      </c>
      <c r="C3777" t="s">
        <v>21</v>
      </c>
      <c r="D3777" t="s">
        <v>669</v>
      </c>
      <c r="E3777" t="s">
        <v>670</v>
      </c>
      <c r="F3777">
        <v>1</v>
      </c>
      <c r="G3777">
        <v>2.31</v>
      </c>
      <c r="H3777">
        <v>0</v>
      </c>
      <c r="I3777">
        <v>15</v>
      </c>
      <c r="J3777" t="s">
        <v>128</v>
      </c>
      <c r="K3777" s="40" t="str">
        <f t="shared" si="58"/>
        <v>GPA</v>
      </c>
    </row>
    <row r="3778" spans="1:11" ht="15" customHeight="1">
      <c r="A3778">
        <v>8</v>
      </c>
      <c r="B3778">
        <v>1953</v>
      </c>
      <c r="C3778" t="s">
        <v>20</v>
      </c>
      <c r="D3778" t="s">
        <v>669</v>
      </c>
      <c r="E3778" t="s">
        <v>670</v>
      </c>
      <c r="F3778">
        <v>2</v>
      </c>
      <c r="G3778">
        <v>14.18</v>
      </c>
      <c r="H3778">
        <v>0</v>
      </c>
      <c r="I3778">
        <v>19</v>
      </c>
      <c r="J3778" t="s">
        <v>128</v>
      </c>
      <c r="K3778" s="40" t="str">
        <f t="shared" ref="K3778:K3841" si="59">IF(J3778&lt;&gt;"",IF(OR(UPPER(J3778)="TERCEIRO",UPPER(J3778)="TERCEIRA"),"TERCEIRA",IF(UPPER(J3778)="GPA","GPA",J3778)),IF(LEFT(D3778,1)="T","TERCEIRA","GPA"))</f>
        <v>GPA</v>
      </c>
    </row>
    <row r="3779" spans="1:11" ht="15" customHeight="1">
      <c r="A3779">
        <v>8</v>
      </c>
      <c r="B3779">
        <v>1953</v>
      </c>
      <c r="C3779" t="s">
        <v>1994</v>
      </c>
      <c r="D3779" t="s">
        <v>2434</v>
      </c>
      <c r="E3779" t="s">
        <v>2435</v>
      </c>
      <c r="F3779">
        <v>22329</v>
      </c>
      <c r="G3779">
        <v>141.59</v>
      </c>
      <c r="H3779">
        <v>158</v>
      </c>
      <c r="I3779">
        <v>110</v>
      </c>
      <c r="J3779" t="s">
        <v>2293</v>
      </c>
      <c r="K3779" s="40" t="str">
        <f t="shared" si="59"/>
        <v>TERCEIRA</v>
      </c>
    </row>
    <row r="3780" spans="1:11" ht="15" customHeight="1">
      <c r="A3780">
        <v>8</v>
      </c>
      <c r="B3780">
        <v>1953</v>
      </c>
      <c r="C3780" t="s">
        <v>1994</v>
      </c>
      <c r="D3780" t="s">
        <v>2436</v>
      </c>
      <c r="E3780" t="s">
        <v>2437</v>
      </c>
      <c r="F3780">
        <v>11494</v>
      </c>
      <c r="G3780">
        <v>103.61</v>
      </c>
      <c r="H3780">
        <v>111</v>
      </c>
      <c r="I3780">
        <v>110</v>
      </c>
      <c r="J3780" t="s">
        <v>2293</v>
      </c>
      <c r="K3780" s="40" t="str">
        <f t="shared" si="59"/>
        <v>TERCEIRA</v>
      </c>
    </row>
    <row r="3781" spans="1:11" ht="15" customHeight="1">
      <c r="A3781">
        <v>8</v>
      </c>
      <c r="B3781">
        <v>1953</v>
      </c>
      <c r="C3781" t="s">
        <v>1994</v>
      </c>
      <c r="D3781" t="s">
        <v>2438</v>
      </c>
      <c r="E3781" t="s">
        <v>2439</v>
      </c>
      <c r="F3781">
        <v>6182</v>
      </c>
      <c r="G3781">
        <v>42.27</v>
      </c>
      <c r="H3781">
        <v>146</v>
      </c>
      <c r="I3781">
        <v>110</v>
      </c>
      <c r="J3781" t="s">
        <v>2293</v>
      </c>
      <c r="K3781" s="40" t="str">
        <f t="shared" si="59"/>
        <v>TERCEIRA</v>
      </c>
    </row>
    <row r="3782" spans="1:11" ht="15" customHeight="1">
      <c r="A3782">
        <v>8</v>
      </c>
      <c r="B3782">
        <v>1953</v>
      </c>
      <c r="C3782" t="s">
        <v>1994</v>
      </c>
      <c r="D3782" t="s">
        <v>2440</v>
      </c>
      <c r="E3782" t="s">
        <v>2441</v>
      </c>
      <c r="F3782">
        <v>7144</v>
      </c>
      <c r="G3782">
        <v>53.2</v>
      </c>
      <c r="H3782">
        <v>134</v>
      </c>
      <c r="I3782">
        <v>110</v>
      </c>
      <c r="J3782" t="s">
        <v>2293</v>
      </c>
      <c r="K3782" s="40" t="str">
        <f t="shared" si="59"/>
        <v>TERCEIRA</v>
      </c>
    </row>
    <row r="3783" spans="1:11" ht="15" customHeight="1">
      <c r="A3783">
        <v>8</v>
      </c>
      <c r="B3783">
        <v>1953</v>
      </c>
      <c r="C3783" t="s">
        <v>1994</v>
      </c>
      <c r="D3783" t="s">
        <v>2442</v>
      </c>
      <c r="E3783" t="s">
        <v>2443</v>
      </c>
      <c r="F3783">
        <v>2163</v>
      </c>
      <c r="G3783">
        <v>21.67</v>
      </c>
      <c r="H3783">
        <v>100</v>
      </c>
      <c r="I3783">
        <v>110</v>
      </c>
      <c r="J3783" t="s">
        <v>2293</v>
      </c>
      <c r="K3783" s="40" t="str">
        <f t="shared" si="59"/>
        <v>TERCEIRA</v>
      </c>
    </row>
    <row r="3784" spans="1:11" ht="15" customHeight="1">
      <c r="A3784">
        <v>8</v>
      </c>
      <c r="B3784">
        <v>1953</v>
      </c>
      <c r="C3784" t="s">
        <v>1994</v>
      </c>
      <c r="D3784" t="s">
        <v>2444</v>
      </c>
      <c r="E3784" t="s">
        <v>2445</v>
      </c>
      <c r="F3784">
        <v>8041</v>
      </c>
      <c r="G3784">
        <v>70.58</v>
      </c>
      <c r="H3784">
        <v>114</v>
      </c>
      <c r="I3784">
        <v>110</v>
      </c>
      <c r="J3784" t="s">
        <v>2293</v>
      </c>
      <c r="K3784" s="40" t="str">
        <f t="shared" si="59"/>
        <v>TERCEIRA</v>
      </c>
    </row>
    <row r="3785" spans="1:11" ht="15" customHeight="1">
      <c r="A3785">
        <v>8</v>
      </c>
      <c r="B3785">
        <v>1953</v>
      </c>
      <c r="C3785" t="s">
        <v>1994</v>
      </c>
      <c r="D3785" t="s">
        <v>2446</v>
      </c>
      <c r="E3785" t="s">
        <v>2447</v>
      </c>
      <c r="F3785">
        <v>5009</v>
      </c>
      <c r="G3785">
        <v>39.58</v>
      </c>
      <c r="H3785">
        <v>127</v>
      </c>
      <c r="I3785">
        <v>110</v>
      </c>
      <c r="J3785" t="s">
        <v>2293</v>
      </c>
      <c r="K3785" s="40" t="str">
        <f t="shared" si="59"/>
        <v>TERCEIRA</v>
      </c>
    </row>
    <row r="3786" spans="1:11" ht="15" customHeight="1">
      <c r="A3786">
        <v>8</v>
      </c>
      <c r="B3786">
        <v>1953</v>
      </c>
      <c r="C3786" t="s">
        <v>1994</v>
      </c>
      <c r="D3786" t="s">
        <v>2448</v>
      </c>
      <c r="E3786" t="s">
        <v>2449</v>
      </c>
      <c r="F3786">
        <v>1830</v>
      </c>
      <c r="G3786">
        <v>14.6</v>
      </c>
      <c r="H3786">
        <v>125</v>
      </c>
      <c r="I3786">
        <v>110</v>
      </c>
      <c r="J3786" t="s">
        <v>2293</v>
      </c>
      <c r="K3786" s="40" t="str">
        <f t="shared" si="59"/>
        <v>TERCEIRA</v>
      </c>
    </row>
    <row r="3787" spans="1:11" ht="15" customHeight="1">
      <c r="A3787">
        <v>8</v>
      </c>
      <c r="B3787">
        <v>1953</v>
      </c>
      <c r="C3787" t="s">
        <v>1994</v>
      </c>
      <c r="D3787" t="s">
        <v>4474</v>
      </c>
      <c r="E3787" t="s">
        <v>4475</v>
      </c>
      <c r="F3787">
        <v>13102</v>
      </c>
      <c r="G3787">
        <v>100.91</v>
      </c>
      <c r="H3787">
        <v>130</v>
      </c>
      <c r="I3787">
        <v>110</v>
      </c>
      <c r="J3787" t="s">
        <v>2293</v>
      </c>
      <c r="K3787" s="40" t="str">
        <f t="shared" si="59"/>
        <v>TERCEIRA</v>
      </c>
    </row>
    <row r="3788" spans="1:11" ht="15" customHeight="1">
      <c r="A3788">
        <v>8</v>
      </c>
      <c r="B3788">
        <v>1953</v>
      </c>
      <c r="C3788" t="s">
        <v>1994</v>
      </c>
      <c r="D3788" t="s">
        <v>4476</v>
      </c>
      <c r="E3788" t="s">
        <v>4477</v>
      </c>
      <c r="F3788">
        <v>1082</v>
      </c>
      <c r="G3788">
        <v>14.92</v>
      </c>
      <c r="H3788">
        <v>73</v>
      </c>
      <c r="I3788">
        <v>110</v>
      </c>
      <c r="J3788" t="s">
        <v>2293</v>
      </c>
      <c r="K3788" s="40" t="str">
        <f t="shared" si="59"/>
        <v>TERCEIRA</v>
      </c>
    </row>
    <row r="3789" spans="1:11" ht="15" customHeight="1">
      <c r="A3789">
        <v>8</v>
      </c>
      <c r="B3789">
        <v>1965</v>
      </c>
      <c r="C3789" t="s">
        <v>22</v>
      </c>
      <c r="D3789" t="s">
        <v>766</v>
      </c>
      <c r="E3789" t="s">
        <v>767</v>
      </c>
      <c r="F3789">
        <v>205</v>
      </c>
      <c r="G3789">
        <v>11.69</v>
      </c>
      <c r="H3789">
        <v>18</v>
      </c>
      <c r="I3789">
        <v>0</v>
      </c>
      <c r="J3789" t="s">
        <v>128</v>
      </c>
      <c r="K3789" s="40" t="str">
        <f t="shared" si="59"/>
        <v>GPA</v>
      </c>
    </row>
    <row r="3790" spans="1:11" ht="15" customHeight="1">
      <c r="A3790">
        <v>8</v>
      </c>
      <c r="B3790">
        <v>1965</v>
      </c>
      <c r="C3790" t="s">
        <v>22</v>
      </c>
      <c r="D3790" t="s">
        <v>768</v>
      </c>
      <c r="E3790" t="s">
        <v>769</v>
      </c>
      <c r="F3790">
        <v>2891</v>
      </c>
      <c r="G3790">
        <v>178.2</v>
      </c>
      <c r="H3790">
        <v>16</v>
      </c>
      <c r="I3790">
        <v>0</v>
      </c>
      <c r="J3790" t="s">
        <v>128</v>
      </c>
      <c r="K3790" s="40" t="str">
        <f t="shared" si="59"/>
        <v>GPA</v>
      </c>
    </row>
    <row r="3791" spans="1:11" ht="15" customHeight="1">
      <c r="A3791">
        <v>8</v>
      </c>
      <c r="B3791">
        <v>1965</v>
      </c>
      <c r="C3791" t="s">
        <v>22</v>
      </c>
      <c r="D3791" t="s">
        <v>770</v>
      </c>
      <c r="E3791" t="s">
        <v>771</v>
      </c>
      <c r="F3791">
        <v>2840</v>
      </c>
      <c r="G3791">
        <v>178.7</v>
      </c>
      <c r="H3791">
        <v>16</v>
      </c>
      <c r="I3791">
        <v>0</v>
      </c>
      <c r="J3791" t="s">
        <v>128</v>
      </c>
      <c r="K3791" s="40" t="str">
        <f t="shared" si="59"/>
        <v>GPA</v>
      </c>
    </row>
    <row r="3792" spans="1:11" ht="15" customHeight="1">
      <c r="A3792">
        <v>8</v>
      </c>
      <c r="B3792">
        <v>1965</v>
      </c>
      <c r="C3792" t="s">
        <v>21</v>
      </c>
      <c r="D3792" t="s">
        <v>772</v>
      </c>
      <c r="E3792" t="s">
        <v>773</v>
      </c>
      <c r="F3792">
        <v>6</v>
      </c>
      <c r="G3792">
        <v>0.32</v>
      </c>
      <c r="H3792">
        <v>19</v>
      </c>
      <c r="I3792">
        <v>0</v>
      </c>
      <c r="J3792" t="s">
        <v>128</v>
      </c>
      <c r="K3792" s="40" t="str">
        <f t="shared" si="59"/>
        <v>GPA</v>
      </c>
    </row>
    <row r="3793" spans="1:11" ht="15" customHeight="1">
      <c r="A3793">
        <v>8</v>
      </c>
      <c r="B3793">
        <v>1965</v>
      </c>
      <c r="C3793" t="s">
        <v>20</v>
      </c>
      <c r="D3793" t="s">
        <v>772</v>
      </c>
      <c r="E3793" t="s">
        <v>773</v>
      </c>
      <c r="F3793">
        <v>4695</v>
      </c>
      <c r="G3793">
        <v>161.83000000000001</v>
      </c>
      <c r="H3793">
        <v>29</v>
      </c>
      <c r="I3793">
        <v>0</v>
      </c>
      <c r="J3793" t="s">
        <v>128</v>
      </c>
      <c r="K3793" s="40" t="str">
        <f t="shared" si="59"/>
        <v>GPA</v>
      </c>
    </row>
    <row r="3794" spans="1:11" ht="15" customHeight="1">
      <c r="A3794">
        <v>8</v>
      </c>
      <c r="B3794">
        <v>1965</v>
      </c>
      <c r="C3794" t="s">
        <v>22</v>
      </c>
      <c r="D3794" t="s">
        <v>776</v>
      </c>
      <c r="E3794" t="s">
        <v>777</v>
      </c>
      <c r="F3794">
        <v>1473</v>
      </c>
      <c r="G3794">
        <v>178.5</v>
      </c>
      <c r="H3794">
        <v>8</v>
      </c>
      <c r="I3794">
        <v>0</v>
      </c>
      <c r="J3794" t="s">
        <v>128</v>
      </c>
      <c r="K3794" s="40" t="str">
        <f t="shared" si="59"/>
        <v>GPA</v>
      </c>
    </row>
    <row r="3795" spans="1:11" ht="15" customHeight="1">
      <c r="A3795">
        <v>8</v>
      </c>
      <c r="B3795">
        <v>1965</v>
      </c>
      <c r="C3795" t="s">
        <v>22</v>
      </c>
      <c r="D3795" t="s">
        <v>778</v>
      </c>
      <c r="E3795" t="s">
        <v>779</v>
      </c>
      <c r="F3795">
        <v>306</v>
      </c>
      <c r="G3795">
        <v>26.02</v>
      </c>
      <c r="H3795">
        <v>12</v>
      </c>
      <c r="I3795">
        <v>0</v>
      </c>
      <c r="J3795" t="s">
        <v>128</v>
      </c>
      <c r="K3795" s="40" t="str">
        <f t="shared" si="59"/>
        <v>GPA</v>
      </c>
    </row>
    <row r="3796" spans="1:11" ht="15" customHeight="1">
      <c r="A3796">
        <v>8</v>
      </c>
      <c r="B3796">
        <v>1965</v>
      </c>
      <c r="C3796" t="s">
        <v>22</v>
      </c>
      <c r="D3796" t="s">
        <v>780</v>
      </c>
      <c r="E3796" t="s">
        <v>781</v>
      </c>
      <c r="F3796">
        <v>2136</v>
      </c>
      <c r="G3796">
        <v>162.18</v>
      </c>
      <c r="H3796">
        <v>13</v>
      </c>
      <c r="I3796">
        <v>0</v>
      </c>
      <c r="J3796" t="s">
        <v>128</v>
      </c>
      <c r="K3796" s="40" t="str">
        <f t="shared" si="59"/>
        <v>GPA</v>
      </c>
    </row>
    <row r="3797" spans="1:11" ht="15" customHeight="1">
      <c r="A3797">
        <v>8</v>
      </c>
      <c r="B3797">
        <v>1965</v>
      </c>
      <c r="C3797" t="s">
        <v>20</v>
      </c>
      <c r="D3797" t="s">
        <v>782</v>
      </c>
      <c r="E3797" t="s">
        <v>783</v>
      </c>
      <c r="F3797">
        <v>4388</v>
      </c>
      <c r="G3797">
        <v>113.26</v>
      </c>
      <c r="H3797">
        <v>39</v>
      </c>
      <c r="I3797">
        <v>0</v>
      </c>
      <c r="J3797" t="s">
        <v>128</v>
      </c>
      <c r="K3797" s="40" t="str">
        <f t="shared" si="59"/>
        <v>GPA</v>
      </c>
    </row>
    <row r="3798" spans="1:11" ht="15" customHeight="1">
      <c r="A3798">
        <v>8</v>
      </c>
      <c r="B3798">
        <v>1965</v>
      </c>
      <c r="C3798" t="s">
        <v>21</v>
      </c>
      <c r="D3798" t="s">
        <v>784</v>
      </c>
      <c r="E3798" t="s">
        <v>785</v>
      </c>
      <c r="F3798">
        <v>28</v>
      </c>
      <c r="G3798">
        <v>20.010000000000002</v>
      </c>
      <c r="H3798">
        <v>1</v>
      </c>
      <c r="I3798">
        <v>0</v>
      </c>
      <c r="J3798" t="s">
        <v>128</v>
      </c>
      <c r="K3798" s="40" t="str">
        <f t="shared" si="59"/>
        <v>GPA</v>
      </c>
    </row>
    <row r="3799" spans="1:11" ht="15" customHeight="1">
      <c r="A3799">
        <v>8</v>
      </c>
      <c r="B3799">
        <v>1965</v>
      </c>
      <c r="C3799" t="s">
        <v>22</v>
      </c>
      <c r="D3799" t="s">
        <v>786</v>
      </c>
      <c r="E3799" t="s">
        <v>787</v>
      </c>
      <c r="F3799">
        <v>2320</v>
      </c>
      <c r="G3799">
        <v>147.84</v>
      </c>
      <c r="H3799">
        <v>16</v>
      </c>
      <c r="I3799">
        <v>0</v>
      </c>
      <c r="J3799" t="s">
        <v>128</v>
      </c>
      <c r="K3799" s="40" t="str">
        <f t="shared" si="59"/>
        <v>GPA</v>
      </c>
    </row>
    <row r="3800" spans="1:11" ht="15" customHeight="1">
      <c r="A3800">
        <v>8</v>
      </c>
      <c r="B3800">
        <v>1965</v>
      </c>
      <c r="C3800" t="s">
        <v>22</v>
      </c>
      <c r="D3800" t="s">
        <v>1812</v>
      </c>
      <c r="E3800" t="s">
        <v>1813</v>
      </c>
      <c r="F3800">
        <v>901</v>
      </c>
      <c r="G3800">
        <v>124.26</v>
      </c>
      <c r="H3800">
        <v>7</v>
      </c>
      <c r="I3800">
        <v>0</v>
      </c>
      <c r="J3800" t="s">
        <v>128</v>
      </c>
      <c r="K3800" s="40" t="str">
        <f t="shared" si="59"/>
        <v>GPA</v>
      </c>
    </row>
    <row r="3801" spans="1:11" ht="15" customHeight="1">
      <c r="A3801">
        <v>8</v>
      </c>
      <c r="B3801">
        <v>1965</v>
      </c>
      <c r="C3801" t="s">
        <v>22</v>
      </c>
      <c r="D3801" t="s">
        <v>1814</v>
      </c>
      <c r="E3801" t="s">
        <v>1815</v>
      </c>
      <c r="F3801">
        <v>458</v>
      </c>
      <c r="G3801">
        <v>61.28</v>
      </c>
      <c r="H3801">
        <v>7</v>
      </c>
      <c r="I3801">
        <v>0</v>
      </c>
      <c r="J3801" t="s">
        <v>128</v>
      </c>
      <c r="K3801" s="40" t="str">
        <f t="shared" si="59"/>
        <v>GPA</v>
      </c>
    </row>
    <row r="3802" spans="1:11" ht="15" customHeight="1">
      <c r="A3802">
        <v>8</v>
      </c>
      <c r="B3802">
        <v>1965</v>
      </c>
      <c r="C3802" t="s">
        <v>22</v>
      </c>
      <c r="D3802" t="s">
        <v>788</v>
      </c>
      <c r="E3802" t="s">
        <v>789</v>
      </c>
      <c r="F3802">
        <v>1754</v>
      </c>
      <c r="G3802">
        <v>146.21</v>
      </c>
      <c r="H3802">
        <v>12</v>
      </c>
      <c r="I3802">
        <v>0</v>
      </c>
      <c r="J3802" t="s">
        <v>128</v>
      </c>
      <c r="K3802" s="40" t="str">
        <f t="shared" si="59"/>
        <v>GPA</v>
      </c>
    </row>
    <row r="3803" spans="1:11" ht="15" customHeight="1">
      <c r="A3803">
        <v>8</v>
      </c>
      <c r="B3803">
        <v>1965</v>
      </c>
      <c r="C3803" t="s">
        <v>22</v>
      </c>
      <c r="D3803" t="s">
        <v>790</v>
      </c>
      <c r="E3803" t="s">
        <v>791</v>
      </c>
      <c r="F3803">
        <v>3510</v>
      </c>
      <c r="G3803">
        <v>248.77</v>
      </c>
      <c r="H3803">
        <v>14</v>
      </c>
      <c r="I3803">
        <v>0</v>
      </c>
      <c r="J3803" t="s">
        <v>128</v>
      </c>
      <c r="K3803" s="40" t="str">
        <f t="shared" si="59"/>
        <v>GPA</v>
      </c>
    </row>
    <row r="3804" spans="1:11" ht="15" customHeight="1">
      <c r="A3804">
        <v>8</v>
      </c>
      <c r="B3804">
        <v>1965</v>
      </c>
      <c r="C3804" t="s">
        <v>22</v>
      </c>
      <c r="D3804" t="s">
        <v>792</v>
      </c>
      <c r="E3804" t="s">
        <v>793</v>
      </c>
      <c r="F3804">
        <v>1030</v>
      </c>
      <c r="G3804">
        <v>65.89</v>
      </c>
      <c r="H3804">
        <v>16</v>
      </c>
      <c r="I3804">
        <v>0</v>
      </c>
      <c r="J3804" t="s">
        <v>128</v>
      </c>
      <c r="K3804" s="40" t="str">
        <f t="shared" si="59"/>
        <v>GPA</v>
      </c>
    </row>
    <row r="3805" spans="1:11" ht="15" customHeight="1">
      <c r="A3805">
        <v>8</v>
      </c>
      <c r="B3805">
        <v>1965</v>
      </c>
      <c r="C3805" t="s">
        <v>22</v>
      </c>
      <c r="D3805" t="s">
        <v>794</v>
      </c>
      <c r="E3805" t="s">
        <v>795</v>
      </c>
      <c r="F3805">
        <v>4829</v>
      </c>
      <c r="G3805">
        <v>204.32</v>
      </c>
      <c r="H3805">
        <v>24</v>
      </c>
      <c r="I3805">
        <v>0</v>
      </c>
      <c r="J3805" t="s">
        <v>128</v>
      </c>
      <c r="K3805" s="40" t="str">
        <f t="shared" si="59"/>
        <v>GPA</v>
      </c>
    </row>
    <row r="3806" spans="1:11" ht="15" customHeight="1">
      <c r="A3806">
        <v>8</v>
      </c>
      <c r="B3806">
        <v>1965</v>
      </c>
      <c r="C3806" t="s">
        <v>22</v>
      </c>
      <c r="D3806" t="s">
        <v>798</v>
      </c>
      <c r="E3806" t="s">
        <v>799</v>
      </c>
      <c r="F3806">
        <v>3072</v>
      </c>
      <c r="G3806">
        <v>223.2</v>
      </c>
      <c r="H3806">
        <v>14</v>
      </c>
      <c r="I3806">
        <v>0</v>
      </c>
      <c r="J3806" t="s">
        <v>128</v>
      </c>
      <c r="K3806" s="40" t="str">
        <f t="shared" si="59"/>
        <v>GPA</v>
      </c>
    </row>
    <row r="3807" spans="1:11" ht="15" customHeight="1">
      <c r="A3807">
        <v>8</v>
      </c>
      <c r="B3807">
        <v>1965</v>
      </c>
      <c r="C3807" t="s">
        <v>22</v>
      </c>
      <c r="D3807" t="s">
        <v>802</v>
      </c>
      <c r="E3807" t="s">
        <v>803</v>
      </c>
      <c r="F3807">
        <v>4978</v>
      </c>
      <c r="G3807">
        <v>204.34</v>
      </c>
      <c r="H3807">
        <v>24</v>
      </c>
      <c r="I3807">
        <v>0</v>
      </c>
      <c r="J3807" t="s">
        <v>128</v>
      </c>
      <c r="K3807" s="40" t="str">
        <f t="shared" si="59"/>
        <v>GPA</v>
      </c>
    </row>
    <row r="3808" spans="1:11" ht="15" customHeight="1">
      <c r="A3808">
        <v>8</v>
      </c>
      <c r="B3808">
        <v>1965</v>
      </c>
      <c r="C3808" t="s">
        <v>20</v>
      </c>
      <c r="D3808" t="s">
        <v>804</v>
      </c>
      <c r="E3808" t="s">
        <v>805</v>
      </c>
      <c r="F3808">
        <v>3862</v>
      </c>
      <c r="G3808">
        <v>144.41</v>
      </c>
      <c r="H3808">
        <v>27</v>
      </c>
      <c r="I3808">
        <v>0</v>
      </c>
      <c r="J3808" t="s">
        <v>128</v>
      </c>
      <c r="K3808" s="40" t="str">
        <f t="shared" si="59"/>
        <v>GPA</v>
      </c>
    </row>
    <row r="3809" spans="1:11" ht="15" customHeight="1">
      <c r="A3809">
        <v>8</v>
      </c>
      <c r="B3809">
        <v>1965</v>
      </c>
      <c r="C3809" t="s">
        <v>22</v>
      </c>
      <c r="D3809" t="s">
        <v>806</v>
      </c>
      <c r="E3809" t="s">
        <v>807</v>
      </c>
      <c r="F3809">
        <v>2412</v>
      </c>
      <c r="G3809">
        <v>180.53</v>
      </c>
      <c r="H3809">
        <v>13</v>
      </c>
      <c r="I3809">
        <v>0</v>
      </c>
      <c r="J3809" t="s">
        <v>128</v>
      </c>
      <c r="K3809" s="40" t="str">
        <f t="shared" si="59"/>
        <v>GPA</v>
      </c>
    </row>
    <row r="3810" spans="1:11" ht="15" customHeight="1">
      <c r="A3810">
        <v>8</v>
      </c>
      <c r="B3810">
        <v>1965</v>
      </c>
      <c r="C3810" t="s">
        <v>22</v>
      </c>
      <c r="D3810" t="s">
        <v>810</v>
      </c>
      <c r="E3810" t="s">
        <v>811</v>
      </c>
      <c r="F3810">
        <v>2152</v>
      </c>
      <c r="G3810">
        <v>192.51</v>
      </c>
      <c r="H3810">
        <v>11</v>
      </c>
      <c r="I3810">
        <v>0</v>
      </c>
      <c r="J3810" t="s">
        <v>128</v>
      </c>
      <c r="K3810" s="40" t="str">
        <f t="shared" si="59"/>
        <v>GPA</v>
      </c>
    </row>
    <row r="3811" spans="1:11" ht="15" customHeight="1">
      <c r="A3811">
        <v>8</v>
      </c>
      <c r="B3811">
        <v>1965</v>
      </c>
      <c r="C3811" t="s">
        <v>22</v>
      </c>
      <c r="D3811" t="s">
        <v>1816</v>
      </c>
      <c r="E3811" t="s">
        <v>1817</v>
      </c>
      <c r="F3811">
        <v>1212</v>
      </c>
      <c r="G3811">
        <v>145.15</v>
      </c>
      <c r="H3811">
        <v>8</v>
      </c>
      <c r="I3811">
        <v>0</v>
      </c>
      <c r="J3811" t="s">
        <v>128</v>
      </c>
      <c r="K3811" s="40" t="str">
        <f t="shared" si="59"/>
        <v>GPA</v>
      </c>
    </row>
    <row r="3812" spans="1:11" ht="15" customHeight="1">
      <c r="A3812">
        <v>8</v>
      </c>
      <c r="B3812">
        <v>1965</v>
      </c>
      <c r="C3812" t="s">
        <v>21</v>
      </c>
      <c r="D3812" t="s">
        <v>1818</v>
      </c>
      <c r="E3812" t="s">
        <v>1819</v>
      </c>
      <c r="F3812">
        <v>2</v>
      </c>
      <c r="G3812">
        <v>0.1</v>
      </c>
      <c r="H3812">
        <v>20</v>
      </c>
      <c r="I3812">
        <v>0</v>
      </c>
      <c r="J3812" t="s">
        <v>128</v>
      </c>
      <c r="K3812" s="40" t="str">
        <f t="shared" si="59"/>
        <v>GPA</v>
      </c>
    </row>
    <row r="3813" spans="1:11" ht="15" customHeight="1">
      <c r="A3813">
        <v>8</v>
      </c>
      <c r="B3813">
        <v>1965</v>
      </c>
      <c r="C3813" t="s">
        <v>20</v>
      </c>
      <c r="D3813" t="s">
        <v>1818</v>
      </c>
      <c r="E3813" t="s">
        <v>1819</v>
      </c>
      <c r="F3813">
        <v>4</v>
      </c>
      <c r="G3813">
        <v>8.7799999999999994</v>
      </c>
      <c r="H3813">
        <v>0</v>
      </c>
      <c r="I3813">
        <v>0</v>
      </c>
      <c r="J3813" t="s">
        <v>128</v>
      </c>
      <c r="K3813" s="40" t="str">
        <f t="shared" si="59"/>
        <v>GPA</v>
      </c>
    </row>
    <row r="3814" spans="1:11" ht="15" customHeight="1">
      <c r="A3814">
        <v>8</v>
      </c>
      <c r="B3814">
        <v>1965</v>
      </c>
      <c r="C3814" t="s">
        <v>21</v>
      </c>
      <c r="D3814" t="s">
        <v>812</v>
      </c>
      <c r="E3814" t="s">
        <v>813</v>
      </c>
      <c r="F3814">
        <v>34</v>
      </c>
      <c r="G3814">
        <v>2.98</v>
      </c>
      <c r="H3814">
        <v>11</v>
      </c>
      <c r="I3814">
        <v>0</v>
      </c>
      <c r="J3814" t="s">
        <v>128</v>
      </c>
      <c r="K3814" s="40" t="str">
        <f t="shared" si="59"/>
        <v>GPA</v>
      </c>
    </row>
    <row r="3815" spans="1:11" ht="15" customHeight="1">
      <c r="A3815">
        <v>8</v>
      </c>
      <c r="B3815">
        <v>1965</v>
      </c>
      <c r="C3815" t="s">
        <v>20</v>
      </c>
      <c r="D3815" t="s">
        <v>812</v>
      </c>
      <c r="E3815" t="s">
        <v>813</v>
      </c>
      <c r="F3815">
        <v>2909</v>
      </c>
      <c r="G3815">
        <v>123.86</v>
      </c>
      <c r="H3815">
        <v>23</v>
      </c>
      <c r="I3815">
        <v>0</v>
      </c>
      <c r="J3815" t="s">
        <v>128</v>
      </c>
      <c r="K3815" s="40" t="str">
        <f t="shared" si="59"/>
        <v>GPA</v>
      </c>
    </row>
    <row r="3816" spans="1:11" ht="15" customHeight="1">
      <c r="A3816">
        <v>8</v>
      </c>
      <c r="B3816">
        <v>1965</v>
      </c>
      <c r="C3816" t="s">
        <v>19</v>
      </c>
      <c r="D3816" t="s">
        <v>1820</v>
      </c>
      <c r="E3816" t="s">
        <v>1821</v>
      </c>
      <c r="F3816">
        <v>192</v>
      </c>
      <c r="G3816">
        <v>9.9600000000000009</v>
      </c>
      <c r="H3816">
        <v>19</v>
      </c>
      <c r="I3816">
        <v>0</v>
      </c>
      <c r="J3816" t="s">
        <v>128</v>
      </c>
      <c r="K3816" s="40" t="str">
        <f t="shared" si="59"/>
        <v>GPA</v>
      </c>
    </row>
    <row r="3817" spans="1:11" ht="15" customHeight="1">
      <c r="A3817">
        <v>8</v>
      </c>
      <c r="B3817">
        <v>1965</v>
      </c>
      <c r="C3817" t="s">
        <v>1994</v>
      </c>
      <c r="D3817" t="s">
        <v>4478</v>
      </c>
      <c r="E3817" t="s">
        <v>4479</v>
      </c>
      <c r="F3817">
        <v>297</v>
      </c>
      <c r="G3817">
        <v>8.07</v>
      </c>
      <c r="H3817">
        <v>37</v>
      </c>
      <c r="J3817" t="s">
        <v>128</v>
      </c>
      <c r="K3817" s="40" t="str">
        <f t="shared" si="59"/>
        <v>GPA</v>
      </c>
    </row>
    <row r="3818" spans="1:11" ht="15" customHeight="1">
      <c r="A3818">
        <v>8</v>
      </c>
      <c r="B3818">
        <v>1965</v>
      </c>
      <c r="C3818" t="s">
        <v>20</v>
      </c>
      <c r="D3818" t="s">
        <v>814</v>
      </c>
      <c r="E3818" t="s">
        <v>815</v>
      </c>
      <c r="F3818">
        <v>153</v>
      </c>
      <c r="G3818">
        <v>20.010000000000002</v>
      </c>
      <c r="H3818">
        <v>8</v>
      </c>
      <c r="I3818">
        <v>0</v>
      </c>
      <c r="J3818" t="s">
        <v>128</v>
      </c>
      <c r="K3818" s="40" t="str">
        <f t="shared" si="59"/>
        <v>GPA</v>
      </c>
    </row>
    <row r="3819" spans="1:11" ht="15" customHeight="1">
      <c r="A3819">
        <v>8</v>
      </c>
      <c r="B3819">
        <v>1965</v>
      </c>
      <c r="C3819" t="s">
        <v>22</v>
      </c>
      <c r="D3819" t="s">
        <v>816</v>
      </c>
      <c r="E3819" t="s">
        <v>817</v>
      </c>
      <c r="F3819">
        <v>57</v>
      </c>
      <c r="G3819">
        <v>9.52</v>
      </c>
      <c r="H3819">
        <v>6</v>
      </c>
      <c r="I3819">
        <v>0</v>
      </c>
      <c r="J3819" t="s">
        <v>128</v>
      </c>
      <c r="K3819" s="40" t="str">
        <f t="shared" si="59"/>
        <v>GPA</v>
      </c>
    </row>
    <row r="3820" spans="1:11" ht="15" customHeight="1">
      <c r="A3820">
        <v>8</v>
      </c>
      <c r="B3820">
        <v>1965</v>
      </c>
      <c r="C3820" t="s">
        <v>20</v>
      </c>
      <c r="D3820" t="s">
        <v>816</v>
      </c>
      <c r="E3820" t="s">
        <v>817</v>
      </c>
      <c r="F3820">
        <v>1</v>
      </c>
      <c r="G3820">
        <v>0.46</v>
      </c>
      <c r="H3820">
        <v>2</v>
      </c>
      <c r="I3820">
        <v>0</v>
      </c>
      <c r="J3820" t="s">
        <v>128</v>
      </c>
      <c r="K3820" s="40" t="str">
        <f t="shared" si="59"/>
        <v>GPA</v>
      </c>
    </row>
    <row r="3821" spans="1:11" ht="15" customHeight="1">
      <c r="A3821">
        <v>8</v>
      </c>
      <c r="B3821">
        <v>1965</v>
      </c>
      <c r="C3821" t="s">
        <v>22</v>
      </c>
      <c r="D3821" t="s">
        <v>820</v>
      </c>
      <c r="E3821" t="s">
        <v>821</v>
      </c>
      <c r="F3821">
        <v>961</v>
      </c>
      <c r="G3821">
        <v>104.26</v>
      </c>
      <c r="H3821">
        <v>9</v>
      </c>
      <c r="I3821">
        <v>0</v>
      </c>
      <c r="J3821" t="s">
        <v>128</v>
      </c>
      <c r="K3821" s="40" t="str">
        <f t="shared" si="59"/>
        <v>GPA</v>
      </c>
    </row>
    <row r="3822" spans="1:11" ht="15" customHeight="1">
      <c r="A3822">
        <v>8</v>
      </c>
      <c r="B3822">
        <v>1965</v>
      </c>
      <c r="C3822" t="s">
        <v>20</v>
      </c>
      <c r="D3822" t="s">
        <v>824</v>
      </c>
      <c r="E3822" t="s">
        <v>825</v>
      </c>
      <c r="F3822">
        <v>785</v>
      </c>
      <c r="G3822">
        <v>89.69</v>
      </c>
      <c r="H3822">
        <v>9</v>
      </c>
      <c r="I3822">
        <v>0</v>
      </c>
      <c r="J3822" t="s">
        <v>128</v>
      </c>
      <c r="K3822" s="40" t="str">
        <f t="shared" si="59"/>
        <v>GPA</v>
      </c>
    </row>
    <row r="3823" spans="1:11" ht="15" customHeight="1">
      <c r="A3823">
        <v>8</v>
      </c>
      <c r="B3823">
        <v>1965</v>
      </c>
      <c r="C3823" t="s">
        <v>22</v>
      </c>
      <c r="D3823" t="s">
        <v>826</v>
      </c>
      <c r="E3823" t="s">
        <v>827</v>
      </c>
      <c r="F3823">
        <v>1909</v>
      </c>
      <c r="G3823">
        <v>177.75</v>
      </c>
      <c r="H3823">
        <v>11</v>
      </c>
      <c r="I3823">
        <v>0</v>
      </c>
      <c r="J3823" t="s">
        <v>128</v>
      </c>
      <c r="K3823" s="40" t="str">
        <f t="shared" si="59"/>
        <v>GPA</v>
      </c>
    </row>
    <row r="3824" spans="1:11" ht="15" customHeight="1">
      <c r="A3824">
        <v>8</v>
      </c>
      <c r="B3824">
        <v>1965</v>
      </c>
      <c r="C3824" t="s">
        <v>22</v>
      </c>
      <c r="D3824" t="s">
        <v>828</v>
      </c>
      <c r="E3824" t="s">
        <v>829</v>
      </c>
      <c r="F3824">
        <v>2709</v>
      </c>
      <c r="G3824">
        <v>159.88</v>
      </c>
      <c r="H3824">
        <v>17</v>
      </c>
      <c r="I3824">
        <v>0</v>
      </c>
      <c r="J3824" t="s">
        <v>128</v>
      </c>
      <c r="K3824" s="40" t="str">
        <f t="shared" si="59"/>
        <v>GPA</v>
      </c>
    </row>
    <row r="3825" spans="1:11" ht="15" customHeight="1">
      <c r="A3825">
        <v>8</v>
      </c>
      <c r="B3825">
        <v>1965</v>
      </c>
      <c r="C3825" t="s">
        <v>19</v>
      </c>
      <c r="D3825" t="s">
        <v>828</v>
      </c>
      <c r="E3825" t="s">
        <v>829</v>
      </c>
      <c r="F3825">
        <v>63</v>
      </c>
      <c r="G3825">
        <v>4.38</v>
      </c>
      <c r="H3825">
        <v>14</v>
      </c>
      <c r="I3825">
        <v>0</v>
      </c>
      <c r="J3825" t="s">
        <v>128</v>
      </c>
      <c r="K3825" s="40" t="str">
        <f t="shared" si="59"/>
        <v>GPA</v>
      </c>
    </row>
    <row r="3826" spans="1:11" ht="15" customHeight="1">
      <c r="A3826">
        <v>8</v>
      </c>
      <c r="B3826">
        <v>1965</v>
      </c>
      <c r="C3826" t="s">
        <v>22</v>
      </c>
      <c r="D3826" t="s">
        <v>830</v>
      </c>
      <c r="E3826" t="s">
        <v>831</v>
      </c>
      <c r="F3826">
        <v>1430</v>
      </c>
      <c r="G3826">
        <v>160.38</v>
      </c>
      <c r="H3826">
        <v>9</v>
      </c>
      <c r="I3826">
        <v>0</v>
      </c>
      <c r="J3826" t="s">
        <v>128</v>
      </c>
      <c r="K3826" s="40" t="str">
        <f t="shared" si="59"/>
        <v>GPA</v>
      </c>
    </row>
    <row r="3827" spans="1:11" ht="15" customHeight="1">
      <c r="A3827">
        <v>8</v>
      </c>
      <c r="B3827">
        <v>1965</v>
      </c>
      <c r="C3827" t="s">
        <v>20</v>
      </c>
      <c r="D3827" t="s">
        <v>834</v>
      </c>
      <c r="E3827" t="s">
        <v>835</v>
      </c>
      <c r="F3827">
        <v>1095</v>
      </c>
      <c r="G3827">
        <v>113.3</v>
      </c>
      <c r="H3827">
        <v>10</v>
      </c>
      <c r="I3827">
        <v>0</v>
      </c>
      <c r="J3827" t="s">
        <v>128</v>
      </c>
      <c r="K3827" s="40" t="str">
        <f t="shared" si="59"/>
        <v>GPA</v>
      </c>
    </row>
    <row r="3828" spans="1:11" ht="15" customHeight="1">
      <c r="A3828">
        <v>8</v>
      </c>
      <c r="B3828">
        <v>1965</v>
      </c>
      <c r="C3828" t="s">
        <v>1994</v>
      </c>
      <c r="D3828" t="s">
        <v>834</v>
      </c>
      <c r="E3828" t="s">
        <v>835</v>
      </c>
      <c r="F3828">
        <v>61</v>
      </c>
      <c r="G3828">
        <v>0.84</v>
      </c>
      <c r="H3828">
        <v>73</v>
      </c>
      <c r="J3828" t="s">
        <v>128</v>
      </c>
      <c r="K3828" s="40" t="str">
        <f t="shared" si="59"/>
        <v>GPA</v>
      </c>
    </row>
    <row r="3829" spans="1:11" ht="15" customHeight="1">
      <c r="A3829">
        <v>8</v>
      </c>
      <c r="B3829">
        <v>1965</v>
      </c>
      <c r="C3829" t="s">
        <v>19</v>
      </c>
      <c r="D3829" t="s">
        <v>836</v>
      </c>
      <c r="E3829" t="s">
        <v>837</v>
      </c>
      <c r="F3829">
        <v>103</v>
      </c>
      <c r="G3829">
        <v>32.15</v>
      </c>
      <c r="H3829">
        <v>3</v>
      </c>
      <c r="I3829">
        <v>0</v>
      </c>
      <c r="J3829" t="s">
        <v>128</v>
      </c>
      <c r="K3829" s="40" t="str">
        <f t="shared" si="59"/>
        <v>GPA</v>
      </c>
    </row>
    <row r="3830" spans="1:11" ht="15" customHeight="1">
      <c r="A3830">
        <v>8</v>
      </c>
      <c r="B3830">
        <v>1965</v>
      </c>
      <c r="C3830" t="s">
        <v>22</v>
      </c>
      <c r="D3830" t="s">
        <v>838</v>
      </c>
      <c r="E3830" t="s">
        <v>839</v>
      </c>
      <c r="F3830">
        <v>2656</v>
      </c>
      <c r="G3830">
        <v>180.94</v>
      </c>
      <c r="H3830">
        <v>15</v>
      </c>
      <c r="I3830">
        <v>0</v>
      </c>
      <c r="J3830" t="s">
        <v>128</v>
      </c>
      <c r="K3830" s="40" t="str">
        <f t="shared" si="59"/>
        <v>GPA</v>
      </c>
    </row>
    <row r="3831" spans="1:11" ht="15" customHeight="1">
      <c r="A3831">
        <v>8</v>
      </c>
      <c r="B3831">
        <v>1965</v>
      </c>
      <c r="C3831" t="s">
        <v>22</v>
      </c>
      <c r="D3831" t="s">
        <v>840</v>
      </c>
      <c r="E3831" t="s">
        <v>841</v>
      </c>
      <c r="F3831">
        <v>1536</v>
      </c>
      <c r="G3831">
        <v>168.16</v>
      </c>
      <c r="H3831">
        <v>9</v>
      </c>
      <c r="I3831">
        <v>0</v>
      </c>
      <c r="J3831" t="s">
        <v>128</v>
      </c>
      <c r="K3831" s="40" t="str">
        <f t="shared" si="59"/>
        <v>GPA</v>
      </c>
    </row>
    <row r="3832" spans="1:11" ht="15" customHeight="1">
      <c r="A3832">
        <v>8</v>
      </c>
      <c r="B3832">
        <v>1965</v>
      </c>
      <c r="C3832" t="s">
        <v>22</v>
      </c>
      <c r="D3832" t="s">
        <v>842</v>
      </c>
      <c r="E3832" t="s">
        <v>843</v>
      </c>
      <c r="F3832">
        <v>2869</v>
      </c>
      <c r="G3832">
        <v>163.9</v>
      </c>
      <c r="H3832">
        <v>18</v>
      </c>
      <c r="I3832">
        <v>0</v>
      </c>
      <c r="J3832" t="s">
        <v>128</v>
      </c>
      <c r="K3832" s="40" t="str">
        <f t="shared" si="59"/>
        <v>GPA</v>
      </c>
    </row>
    <row r="3833" spans="1:11" ht="15" customHeight="1">
      <c r="A3833">
        <v>8</v>
      </c>
      <c r="B3833">
        <v>1965</v>
      </c>
      <c r="C3833" t="s">
        <v>20</v>
      </c>
      <c r="D3833" t="s">
        <v>844</v>
      </c>
      <c r="E3833" t="s">
        <v>845</v>
      </c>
      <c r="F3833">
        <v>1097</v>
      </c>
      <c r="G3833">
        <v>160.08000000000001</v>
      </c>
      <c r="H3833">
        <v>7</v>
      </c>
      <c r="I3833">
        <v>0</v>
      </c>
      <c r="J3833" t="s">
        <v>128</v>
      </c>
      <c r="K3833" s="40" t="str">
        <f t="shared" si="59"/>
        <v>GPA</v>
      </c>
    </row>
    <row r="3834" spans="1:11" ht="15" customHeight="1">
      <c r="A3834">
        <v>8</v>
      </c>
      <c r="B3834">
        <v>1965</v>
      </c>
      <c r="C3834" t="s">
        <v>21</v>
      </c>
      <c r="D3834" t="s">
        <v>846</v>
      </c>
      <c r="E3834" t="s">
        <v>847</v>
      </c>
      <c r="F3834">
        <v>266</v>
      </c>
      <c r="G3834">
        <v>11.77</v>
      </c>
      <c r="H3834">
        <v>23</v>
      </c>
      <c r="I3834">
        <v>0</v>
      </c>
      <c r="J3834" t="s">
        <v>128</v>
      </c>
      <c r="K3834" s="40" t="str">
        <f t="shared" si="59"/>
        <v>GPA</v>
      </c>
    </row>
    <row r="3835" spans="1:11" ht="15" customHeight="1">
      <c r="A3835">
        <v>8</v>
      </c>
      <c r="B3835">
        <v>1965</v>
      </c>
      <c r="C3835" t="s">
        <v>20</v>
      </c>
      <c r="D3835" t="s">
        <v>846</v>
      </c>
      <c r="E3835" t="s">
        <v>847</v>
      </c>
      <c r="F3835">
        <v>4347</v>
      </c>
      <c r="G3835">
        <v>132.01</v>
      </c>
      <c r="H3835">
        <v>33</v>
      </c>
      <c r="I3835">
        <v>0</v>
      </c>
      <c r="J3835" t="s">
        <v>128</v>
      </c>
      <c r="K3835" s="40" t="str">
        <f t="shared" si="59"/>
        <v>GPA</v>
      </c>
    </row>
    <row r="3836" spans="1:11" ht="15" customHeight="1">
      <c r="A3836">
        <v>8</v>
      </c>
      <c r="B3836">
        <v>1965</v>
      </c>
      <c r="C3836" t="s">
        <v>22</v>
      </c>
      <c r="D3836" t="s">
        <v>850</v>
      </c>
      <c r="E3836" t="s">
        <v>851</v>
      </c>
      <c r="F3836">
        <v>1364</v>
      </c>
      <c r="G3836">
        <v>161.78</v>
      </c>
      <c r="H3836">
        <v>8</v>
      </c>
      <c r="I3836">
        <v>0</v>
      </c>
      <c r="J3836" t="s">
        <v>128</v>
      </c>
      <c r="K3836" s="40" t="str">
        <f t="shared" si="59"/>
        <v>GPA</v>
      </c>
    </row>
    <row r="3837" spans="1:11" ht="15" customHeight="1">
      <c r="A3837">
        <v>8</v>
      </c>
      <c r="B3837">
        <v>1965</v>
      </c>
      <c r="C3837" t="s">
        <v>22</v>
      </c>
      <c r="D3837" t="s">
        <v>852</v>
      </c>
      <c r="E3837" t="s">
        <v>853</v>
      </c>
      <c r="F3837">
        <v>1487</v>
      </c>
      <c r="G3837">
        <v>118.83</v>
      </c>
      <c r="H3837">
        <v>13</v>
      </c>
      <c r="I3837">
        <v>0</v>
      </c>
      <c r="J3837" t="s">
        <v>128</v>
      </c>
      <c r="K3837" s="40" t="str">
        <f t="shared" si="59"/>
        <v>GPA</v>
      </c>
    </row>
    <row r="3838" spans="1:11" ht="15" customHeight="1">
      <c r="A3838">
        <v>8</v>
      </c>
      <c r="B3838">
        <v>1965</v>
      </c>
      <c r="C3838" t="s">
        <v>22</v>
      </c>
      <c r="D3838" t="s">
        <v>854</v>
      </c>
      <c r="E3838" t="s">
        <v>855</v>
      </c>
      <c r="F3838">
        <v>2073</v>
      </c>
      <c r="G3838">
        <v>127.53</v>
      </c>
      <c r="H3838">
        <v>16</v>
      </c>
      <c r="I3838">
        <v>0</v>
      </c>
      <c r="J3838" t="s">
        <v>128</v>
      </c>
      <c r="K3838" s="40" t="str">
        <f t="shared" si="59"/>
        <v>GPA</v>
      </c>
    </row>
    <row r="3839" spans="1:11" ht="15" customHeight="1">
      <c r="A3839">
        <v>8</v>
      </c>
      <c r="B3839">
        <v>1965</v>
      </c>
      <c r="C3839" t="s">
        <v>21</v>
      </c>
      <c r="D3839" t="s">
        <v>856</v>
      </c>
      <c r="E3839" t="s">
        <v>857</v>
      </c>
      <c r="F3839">
        <v>270</v>
      </c>
      <c r="G3839">
        <v>50.53</v>
      </c>
      <c r="H3839">
        <v>5</v>
      </c>
      <c r="I3839">
        <v>0</v>
      </c>
      <c r="J3839" t="s">
        <v>128</v>
      </c>
      <c r="K3839" s="40" t="str">
        <f t="shared" si="59"/>
        <v>GPA</v>
      </c>
    </row>
    <row r="3840" spans="1:11" ht="15" customHeight="1">
      <c r="A3840">
        <v>8</v>
      </c>
      <c r="B3840">
        <v>1965</v>
      </c>
      <c r="C3840" t="s">
        <v>20</v>
      </c>
      <c r="D3840" t="s">
        <v>856</v>
      </c>
      <c r="E3840" t="s">
        <v>857</v>
      </c>
      <c r="F3840">
        <v>42</v>
      </c>
      <c r="G3840">
        <v>0.65</v>
      </c>
      <c r="H3840">
        <v>65</v>
      </c>
      <c r="I3840">
        <v>0</v>
      </c>
      <c r="J3840" t="s">
        <v>128</v>
      </c>
      <c r="K3840" s="40" t="str">
        <f t="shared" si="59"/>
        <v>GPA</v>
      </c>
    </row>
    <row r="3841" spans="1:11" ht="15" customHeight="1">
      <c r="A3841">
        <v>8</v>
      </c>
      <c r="B3841">
        <v>1965</v>
      </c>
      <c r="C3841" t="s">
        <v>19</v>
      </c>
      <c r="D3841" t="s">
        <v>858</v>
      </c>
      <c r="E3841" t="s">
        <v>859</v>
      </c>
      <c r="F3841">
        <v>177</v>
      </c>
      <c r="G3841">
        <v>26.04</v>
      </c>
      <c r="H3841">
        <v>7</v>
      </c>
      <c r="I3841">
        <v>0</v>
      </c>
      <c r="J3841" t="s">
        <v>128</v>
      </c>
      <c r="K3841" s="40" t="str">
        <f t="shared" si="59"/>
        <v>GPA</v>
      </c>
    </row>
    <row r="3842" spans="1:11" ht="15" customHeight="1">
      <c r="A3842">
        <v>8</v>
      </c>
      <c r="B3842">
        <v>1965</v>
      </c>
      <c r="C3842" t="s">
        <v>22</v>
      </c>
      <c r="D3842" t="s">
        <v>862</v>
      </c>
      <c r="E3842" t="s">
        <v>863</v>
      </c>
      <c r="F3842">
        <v>2534</v>
      </c>
      <c r="G3842">
        <v>145.30000000000001</v>
      </c>
      <c r="H3842">
        <v>17</v>
      </c>
      <c r="I3842">
        <v>0</v>
      </c>
      <c r="J3842" t="s">
        <v>128</v>
      </c>
      <c r="K3842" s="40" t="str">
        <f t="shared" ref="K3842:K3905" si="60">IF(J3842&lt;&gt;"",IF(OR(UPPER(J3842)="TERCEIRO",UPPER(J3842)="TERCEIRA"),"TERCEIRA",IF(UPPER(J3842)="GPA","GPA",J3842)),IF(LEFT(D3842,1)="T","TERCEIRA","GPA"))</f>
        <v>GPA</v>
      </c>
    </row>
    <row r="3843" spans="1:11" ht="15" customHeight="1">
      <c r="A3843">
        <v>8</v>
      </c>
      <c r="B3843">
        <v>1965</v>
      </c>
      <c r="C3843" t="s">
        <v>22</v>
      </c>
      <c r="D3843" t="s">
        <v>864</v>
      </c>
      <c r="E3843" t="s">
        <v>865</v>
      </c>
      <c r="F3843">
        <v>1239</v>
      </c>
      <c r="G3843">
        <v>152.6</v>
      </c>
      <c r="H3843">
        <v>8</v>
      </c>
      <c r="I3843">
        <v>0</v>
      </c>
      <c r="J3843" t="s">
        <v>128</v>
      </c>
      <c r="K3843" s="40" t="str">
        <f t="shared" si="60"/>
        <v>GPA</v>
      </c>
    </row>
    <row r="3844" spans="1:11" ht="15" customHeight="1">
      <c r="A3844">
        <v>8</v>
      </c>
      <c r="B3844">
        <v>1965</v>
      </c>
      <c r="C3844" t="s">
        <v>22</v>
      </c>
      <c r="D3844" t="s">
        <v>866</v>
      </c>
      <c r="E3844" t="s">
        <v>867</v>
      </c>
      <c r="F3844">
        <v>2600</v>
      </c>
      <c r="G3844">
        <v>237.94</v>
      </c>
      <c r="H3844">
        <v>11</v>
      </c>
      <c r="I3844">
        <v>0</v>
      </c>
      <c r="J3844" t="s">
        <v>128</v>
      </c>
      <c r="K3844" s="40" t="str">
        <f t="shared" si="60"/>
        <v>GPA</v>
      </c>
    </row>
    <row r="3845" spans="1:11" ht="15" customHeight="1">
      <c r="A3845">
        <v>8</v>
      </c>
      <c r="B3845">
        <v>1965</v>
      </c>
      <c r="C3845" t="s">
        <v>22</v>
      </c>
      <c r="D3845" t="s">
        <v>870</v>
      </c>
      <c r="E3845" t="s">
        <v>871</v>
      </c>
      <c r="F3845">
        <v>2748</v>
      </c>
      <c r="G3845">
        <v>215.36</v>
      </c>
      <c r="H3845">
        <v>13</v>
      </c>
      <c r="I3845">
        <v>0</v>
      </c>
      <c r="J3845" t="s">
        <v>128</v>
      </c>
      <c r="K3845" s="40" t="str">
        <f t="shared" si="60"/>
        <v>GPA</v>
      </c>
    </row>
    <row r="3846" spans="1:11" ht="15" customHeight="1">
      <c r="A3846">
        <v>8</v>
      </c>
      <c r="B3846">
        <v>1965</v>
      </c>
      <c r="C3846" t="s">
        <v>22</v>
      </c>
      <c r="D3846" t="s">
        <v>874</v>
      </c>
      <c r="E3846" t="s">
        <v>875</v>
      </c>
      <c r="F3846">
        <v>904</v>
      </c>
      <c r="G3846">
        <v>80.05</v>
      </c>
      <c r="H3846">
        <v>11</v>
      </c>
      <c r="I3846">
        <v>0</v>
      </c>
      <c r="J3846" t="s">
        <v>128</v>
      </c>
      <c r="K3846" s="40" t="str">
        <f t="shared" si="60"/>
        <v>GPA</v>
      </c>
    </row>
    <row r="3847" spans="1:11" ht="15" customHeight="1">
      <c r="A3847">
        <v>8</v>
      </c>
      <c r="B3847">
        <v>1965</v>
      </c>
      <c r="C3847" t="s">
        <v>22</v>
      </c>
      <c r="D3847" t="s">
        <v>876</v>
      </c>
      <c r="E3847" t="s">
        <v>877</v>
      </c>
      <c r="F3847">
        <v>2089</v>
      </c>
      <c r="G3847">
        <v>189.44</v>
      </c>
      <c r="H3847">
        <v>11</v>
      </c>
      <c r="I3847">
        <v>0</v>
      </c>
      <c r="J3847" t="s">
        <v>128</v>
      </c>
      <c r="K3847" s="40" t="str">
        <f t="shared" si="60"/>
        <v>GPA</v>
      </c>
    </row>
    <row r="3848" spans="1:11" ht="15" customHeight="1">
      <c r="A3848">
        <v>8</v>
      </c>
      <c r="B3848">
        <v>1965</v>
      </c>
      <c r="C3848" t="s">
        <v>22</v>
      </c>
      <c r="D3848" t="s">
        <v>878</v>
      </c>
      <c r="E3848" t="s">
        <v>879</v>
      </c>
      <c r="F3848">
        <v>1706</v>
      </c>
      <c r="G3848">
        <v>153.85</v>
      </c>
      <c r="H3848">
        <v>11</v>
      </c>
      <c r="I3848">
        <v>0</v>
      </c>
      <c r="J3848" t="s">
        <v>128</v>
      </c>
      <c r="K3848" s="40" t="str">
        <f t="shared" si="60"/>
        <v>GPA</v>
      </c>
    </row>
    <row r="3849" spans="1:11" ht="15" customHeight="1">
      <c r="A3849">
        <v>8</v>
      </c>
      <c r="B3849">
        <v>1965</v>
      </c>
      <c r="C3849" t="s">
        <v>22</v>
      </c>
      <c r="D3849" t="s">
        <v>880</v>
      </c>
      <c r="E3849" t="s">
        <v>881</v>
      </c>
      <c r="F3849">
        <v>2871</v>
      </c>
      <c r="G3849">
        <v>241.24</v>
      </c>
      <c r="H3849">
        <v>12</v>
      </c>
      <c r="I3849">
        <v>0</v>
      </c>
      <c r="J3849" t="s">
        <v>128</v>
      </c>
      <c r="K3849" s="40" t="str">
        <f t="shared" si="60"/>
        <v>GPA</v>
      </c>
    </row>
    <row r="3850" spans="1:11" ht="15" customHeight="1">
      <c r="A3850">
        <v>8</v>
      </c>
      <c r="B3850">
        <v>1965</v>
      </c>
      <c r="C3850" t="s">
        <v>22</v>
      </c>
      <c r="D3850" t="s">
        <v>882</v>
      </c>
      <c r="E3850" t="s">
        <v>883</v>
      </c>
      <c r="F3850">
        <v>1341</v>
      </c>
      <c r="G3850">
        <v>156.47</v>
      </c>
      <c r="H3850">
        <v>9</v>
      </c>
      <c r="I3850">
        <v>0</v>
      </c>
      <c r="J3850" t="s">
        <v>128</v>
      </c>
      <c r="K3850" s="40" t="str">
        <f t="shared" si="60"/>
        <v>GPA</v>
      </c>
    </row>
    <row r="3851" spans="1:11" ht="15" customHeight="1">
      <c r="A3851">
        <v>8</v>
      </c>
      <c r="B3851">
        <v>1965</v>
      </c>
      <c r="C3851" t="s">
        <v>19</v>
      </c>
      <c r="D3851" t="s">
        <v>884</v>
      </c>
      <c r="E3851" t="s">
        <v>885</v>
      </c>
      <c r="F3851">
        <v>200</v>
      </c>
      <c r="G3851">
        <v>4.5999999999999996</v>
      </c>
      <c r="H3851">
        <v>43</v>
      </c>
      <c r="I3851">
        <v>0</v>
      </c>
      <c r="J3851" t="s">
        <v>128</v>
      </c>
      <c r="K3851" s="40" t="str">
        <f t="shared" si="60"/>
        <v>GPA</v>
      </c>
    </row>
    <row r="3852" spans="1:11" ht="15" customHeight="1">
      <c r="A3852">
        <v>8</v>
      </c>
      <c r="B3852">
        <v>1965</v>
      </c>
      <c r="C3852" t="s">
        <v>22</v>
      </c>
      <c r="D3852" t="s">
        <v>886</v>
      </c>
      <c r="E3852" t="s">
        <v>887</v>
      </c>
      <c r="F3852">
        <v>2125</v>
      </c>
      <c r="G3852">
        <v>154.86000000000001</v>
      </c>
      <c r="H3852">
        <v>14</v>
      </c>
      <c r="I3852">
        <v>0</v>
      </c>
      <c r="J3852" t="s">
        <v>128</v>
      </c>
      <c r="K3852" s="40" t="str">
        <f t="shared" si="60"/>
        <v>GPA</v>
      </c>
    </row>
    <row r="3853" spans="1:11" ht="15" customHeight="1">
      <c r="A3853">
        <v>8</v>
      </c>
      <c r="B3853">
        <v>1965</v>
      </c>
      <c r="C3853" t="s">
        <v>22</v>
      </c>
      <c r="D3853" t="s">
        <v>888</v>
      </c>
      <c r="E3853" t="s">
        <v>889</v>
      </c>
      <c r="F3853">
        <v>1017</v>
      </c>
      <c r="G3853">
        <v>135.93</v>
      </c>
      <c r="H3853">
        <v>7</v>
      </c>
      <c r="I3853">
        <v>0</v>
      </c>
      <c r="J3853" t="s">
        <v>128</v>
      </c>
      <c r="K3853" s="40" t="str">
        <f t="shared" si="60"/>
        <v>GPA</v>
      </c>
    </row>
    <row r="3854" spans="1:11" ht="15" customHeight="1">
      <c r="A3854">
        <v>8</v>
      </c>
      <c r="B3854">
        <v>1965</v>
      </c>
      <c r="C3854" t="s">
        <v>19</v>
      </c>
      <c r="D3854" t="s">
        <v>888</v>
      </c>
      <c r="E3854" t="s">
        <v>889</v>
      </c>
      <c r="F3854">
        <v>21</v>
      </c>
      <c r="G3854">
        <v>4.46</v>
      </c>
      <c r="H3854">
        <v>5</v>
      </c>
      <c r="I3854">
        <v>0</v>
      </c>
      <c r="J3854" t="s">
        <v>128</v>
      </c>
      <c r="K3854" s="40" t="str">
        <f t="shared" si="60"/>
        <v>GPA</v>
      </c>
    </row>
    <row r="3855" spans="1:11" ht="15" customHeight="1">
      <c r="A3855">
        <v>8</v>
      </c>
      <c r="B3855">
        <v>1965</v>
      </c>
      <c r="C3855" t="s">
        <v>19</v>
      </c>
      <c r="D3855" t="s">
        <v>1822</v>
      </c>
      <c r="E3855" t="s">
        <v>1823</v>
      </c>
      <c r="F3855">
        <v>40</v>
      </c>
      <c r="G3855">
        <v>0.4</v>
      </c>
      <c r="H3855">
        <v>100</v>
      </c>
      <c r="I3855">
        <v>0</v>
      </c>
      <c r="J3855" t="s">
        <v>128</v>
      </c>
      <c r="K3855" s="40" t="str">
        <f t="shared" si="60"/>
        <v>GPA</v>
      </c>
    </row>
    <row r="3856" spans="1:11" ht="15" customHeight="1">
      <c r="A3856">
        <v>8</v>
      </c>
      <c r="B3856">
        <v>1965</v>
      </c>
      <c r="C3856" t="s">
        <v>19</v>
      </c>
      <c r="D3856" t="s">
        <v>890</v>
      </c>
      <c r="E3856" t="s">
        <v>891</v>
      </c>
      <c r="F3856">
        <v>1768</v>
      </c>
      <c r="G3856">
        <v>60.72</v>
      </c>
      <c r="H3856">
        <v>29</v>
      </c>
      <c r="I3856">
        <v>0</v>
      </c>
      <c r="J3856" t="s">
        <v>128</v>
      </c>
      <c r="K3856" s="40" t="str">
        <f t="shared" si="60"/>
        <v>GPA</v>
      </c>
    </row>
    <row r="3857" spans="1:11" ht="15" customHeight="1">
      <c r="A3857">
        <v>8</v>
      </c>
      <c r="B3857">
        <v>1965</v>
      </c>
      <c r="C3857" t="s">
        <v>22</v>
      </c>
      <c r="D3857" t="s">
        <v>892</v>
      </c>
      <c r="E3857" t="s">
        <v>893</v>
      </c>
      <c r="F3857">
        <v>1376</v>
      </c>
      <c r="G3857">
        <v>153.72</v>
      </c>
      <c r="H3857">
        <v>9</v>
      </c>
      <c r="I3857">
        <v>0</v>
      </c>
      <c r="J3857" t="s">
        <v>128</v>
      </c>
      <c r="K3857" s="40" t="str">
        <f t="shared" si="60"/>
        <v>GPA</v>
      </c>
    </row>
    <row r="3858" spans="1:11" ht="15" customHeight="1">
      <c r="A3858">
        <v>8</v>
      </c>
      <c r="B3858">
        <v>1965</v>
      </c>
      <c r="C3858" t="s">
        <v>22</v>
      </c>
      <c r="D3858" t="s">
        <v>894</v>
      </c>
      <c r="E3858" t="s">
        <v>895</v>
      </c>
      <c r="F3858">
        <v>2561</v>
      </c>
      <c r="G3858">
        <v>164.23</v>
      </c>
      <c r="H3858">
        <v>16</v>
      </c>
      <c r="I3858">
        <v>0</v>
      </c>
      <c r="J3858" t="s">
        <v>128</v>
      </c>
      <c r="K3858" s="40" t="str">
        <f t="shared" si="60"/>
        <v>GPA</v>
      </c>
    </row>
    <row r="3859" spans="1:11" ht="15" customHeight="1">
      <c r="A3859">
        <v>8</v>
      </c>
      <c r="B3859">
        <v>1965</v>
      </c>
      <c r="C3859" t="s">
        <v>22</v>
      </c>
      <c r="D3859" t="s">
        <v>896</v>
      </c>
      <c r="E3859" t="s">
        <v>897</v>
      </c>
      <c r="F3859">
        <v>875</v>
      </c>
      <c r="G3859">
        <v>170.86</v>
      </c>
      <c r="H3859">
        <v>5</v>
      </c>
      <c r="I3859">
        <v>0</v>
      </c>
      <c r="J3859" t="s">
        <v>128</v>
      </c>
      <c r="K3859" s="40" t="str">
        <f t="shared" si="60"/>
        <v>GPA</v>
      </c>
    </row>
    <row r="3860" spans="1:11" ht="15" customHeight="1">
      <c r="A3860">
        <v>8</v>
      </c>
      <c r="B3860">
        <v>1965</v>
      </c>
      <c r="C3860" t="s">
        <v>21</v>
      </c>
      <c r="D3860" t="s">
        <v>898</v>
      </c>
      <c r="E3860" t="s">
        <v>899</v>
      </c>
      <c r="F3860">
        <v>2524</v>
      </c>
      <c r="G3860">
        <v>164.08</v>
      </c>
      <c r="H3860">
        <v>15</v>
      </c>
      <c r="I3860">
        <v>0</v>
      </c>
      <c r="J3860" t="s">
        <v>128</v>
      </c>
      <c r="K3860" s="40" t="str">
        <f t="shared" si="60"/>
        <v>GPA</v>
      </c>
    </row>
    <row r="3861" spans="1:11" ht="15" customHeight="1">
      <c r="A3861">
        <v>8</v>
      </c>
      <c r="B3861">
        <v>1965</v>
      </c>
      <c r="C3861" t="s">
        <v>22</v>
      </c>
      <c r="D3861" t="s">
        <v>900</v>
      </c>
      <c r="E3861" t="s">
        <v>901</v>
      </c>
      <c r="F3861">
        <v>1264</v>
      </c>
      <c r="G3861">
        <v>184.21</v>
      </c>
      <c r="H3861">
        <v>7</v>
      </c>
      <c r="I3861">
        <v>0</v>
      </c>
      <c r="J3861" t="s">
        <v>128</v>
      </c>
      <c r="K3861" s="40" t="str">
        <f t="shared" si="60"/>
        <v>GPA</v>
      </c>
    </row>
    <row r="3862" spans="1:11" ht="15" customHeight="1">
      <c r="A3862">
        <v>8</v>
      </c>
      <c r="B3862">
        <v>1965</v>
      </c>
      <c r="C3862" t="s">
        <v>22</v>
      </c>
      <c r="D3862" t="s">
        <v>904</v>
      </c>
      <c r="E3862" t="s">
        <v>905</v>
      </c>
      <c r="F3862">
        <v>2425</v>
      </c>
      <c r="G3862">
        <v>233.79</v>
      </c>
      <c r="H3862">
        <v>10</v>
      </c>
      <c r="I3862">
        <v>0</v>
      </c>
      <c r="J3862" t="s">
        <v>128</v>
      </c>
      <c r="K3862" s="40" t="str">
        <f t="shared" si="60"/>
        <v>GPA</v>
      </c>
    </row>
    <row r="3863" spans="1:11" ht="15" customHeight="1">
      <c r="A3863">
        <v>8</v>
      </c>
      <c r="B3863">
        <v>1965</v>
      </c>
      <c r="C3863" t="s">
        <v>22</v>
      </c>
      <c r="D3863" t="s">
        <v>906</v>
      </c>
      <c r="E3863" t="s">
        <v>907</v>
      </c>
      <c r="F3863">
        <v>2696</v>
      </c>
      <c r="G3863">
        <v>268.56</v>
      </c>
      <c r="H3863">
        <v>10</v>
      </c>
      <c r="I3863">
        <v>0</v>
      </c>
      <c r="J3863" t="s">
        <v>128</v>
      </c>
      <c r="K3863" s="40" t="str">
        <f t="shared" si="60"/>
        <v>GPA</v>
      </c>
    </row>
    <row r="3864" spans="1:11" ht="15" customHeight="1">
      <c r="A3864">
        <v>8</v>
      </c>
      <c r="B3864">
        <v>1965</v>
      </c>
      <c r="C3864" t="s">
        <v>21</v>
      </c>
      <c r="D3864" t="s">
        <v>908</v>
      </c>
      <c r="E3864" t="s">
        <v>909</v>
      </c>
      <c r="F3864">
        <v>5</v>
      </c>
      <c r="G3864">
        <v>0.26</v>
      </c>
      <c r="H3864">
        <v>19</v>
      </c>
      <c r="I3864">
        <v>0</v>
      </c>
      <c r="J3864" t="s">
        <v>128</v>
      </c>
      <c r="K3864" s="40" t="str">
        <f t="shared" si="60"/>
        <v>GPA</v>
      </c>
    </row>
    <row r="3865" spans="1:11" ht="15" customHeight="1">
      <c r="A3865">
        <v>8</v>
      </c>
      <c r="B3865">
        <v>1965</v>
      </c>
      <c r="C3865" t="s">
        <v>20</v>
      </c>
      <c r="D3865" t="s">
        <v>908</v>
      </c>
      <c r="E3865" t="s">
        <v>909</v>
      </c>
      <c r="F3865">
        <v>5547</v>
      </c>
      <c r="G3865">
        <v>139.99</v>
      </c>
      <c r="H3865">
        <v>40</v>
      </c>
      <c r="I3865">
        <v>0</v>
      </c>
      <c r="J3865" t="s">
        <v>128</v>
      </c>
      <c r="K3865" s="40" t="str">
        <f t="shared" si="60"/>
        <v>GPA</v>
      </c>
    </row>
    <row r="3866" spans="1:11" ht="15" customHeight="1">
      <c r="A3866">
        <v>8</v>
      </c>
      <c r="B3866">
        <v>1965</v>
      </c>
      <c r="C3866" t="s">
        <v>22</v>
      </c>
      <c r="D3866" t="s">
        <v>910</v>
      </c>
      <c r="E3866" t="s">
        <v>911</v>
      </c>
      <c r="F3866">
        <v>2371</v>
      </c>
      <c r="G3866">
        <v>146.63999999999999</v>
      </c>
      <c r="H3866">
        <v>16</v>
      </c>
      <c r="I3866">
        <v>0</v>
      </c>
      <c r="J3866" t="s">
        <v>128</v>
      </c>
      <c r="K3866" s="40" t="str">
        <f t="shared" si="60"/>
        <v>GPA</v>
      </c>
    </row>
    <row r="3867" spans="1:11" ht="15" customHeight="1">
      <c r="A3867">
        <v>8</v>
      </c>
      <c r="B3867">
        <v>1965</v>
      </c>
      <c r="C3867" t="s">
        <v>22</v>
      </c>
      <c r="D3867" t="s">
        <v>912</v>
      </c>
      <c r="E3867" t="s">
        <v>913</v>
      </c>
      <c r="F3867">
        <v>611</v>
      </c>
      <c r="G3867">
        <v>91.05</v>
      </c>
      <c r="H3867">
        <v>7</v>
      </c>
      <c r="I3867">
        <v>0</v>
      </c>
      <c r="J3867" t="s">
        <v>128</v>
      </c>
      <c r="K3867" s="40" t="str">
        <f t="shared" si="60"/>
        <v>GPA</v>
      </c>
    </row>
    <row r="3868" spans="1:11" ht="15" customHeight="1">
      <c r="A3868">
        <v>8</v>
      </c>
      <c r="B3868">
        <v>1965</v>
      </c>
      <c r="C3868" t="s">
        <v>19</v>
      </c>
      <c r="D3868" t="s">
        <v>914</v>
      </c>
      <c r="E3868" t="s">
        <v>915</v>
      </c>
      <c r="F3868">
        <v>125</v>
      </c>
      <c r="G3868">
        <v>21.4</v>
      </c>
      <c r="H3868">
        <v>6</v>
      </c>
      <c r="I3868">
        <v>0</v>
      </c>
      <c r="J3868" t="s">
        <v>128</v>
      </c>
      <c r="K3868" s="40" t="str">
        <f t="shared" si="60"/>
        <v>GPA</v>
      </c>
    </row>
    <row r="3869" spans="1:11" ht="15" customHeight="1">
      <c r="A3869">
        <v>8</v>
      </c>
      <c r="B3869">
        <v>1965</v>
      </c>
      <c r="C3869" t="s">
        <v>19</v>
      </c>
      <c r="D3869" t="s">
        <v>916</v>
      </c>
      <c r="E3869" t="s">
        <v>917</v>
      </c>
      <c r="F3869">
        <v>239</v>
      </c>
      <c r="G3869">
        <v>14.74</v>
      </c>
      <c r="H3869">
        <v>16</v>
      </c>
      <c r="I3869">
        <v>0</v>
      </c>
      <c r="J3869" t="s">
        <v>128</v>
      </c>
      <c r="K3869" s="40" t="str">
        <f t="shared" si="60"/>
        <v>GPA</v>
      </c>
    </row>
    <row r="3870" spans="1:11" ht="15" customHeight="1">
      <c r="A3870">
        <v>8</v>
      </c>
      <c r="B3870">
        <v>1965</v>
      </c>
      <c r="C3870" t="s">
        <v>19</v>
      </c>
      <c r="D3870" t="s">
        <v>918</v>
      </c>
      <c r="E3870" t="s">
        <v>919</v>
      </c>
      <c r="F3870">
        <v>443</v>
      </c>
      <c r="G3870">
        <v>13.87</v>
      </c>
      <c r="H3870">
        <v>32</v>
      </c>
      <c r="I3870">
        <v>0</v>
      </c>
      <c r="J3870" t="s">
        <v>128</v>
      </c>
      <c r="K3870" s="40" t="str">
        <f t="shared" si="60"/>
        <v>GPA</v>
      </c>
    </row>
    <row r="3871" spans="1:11" ht="15" customHeight="1">
      <c r="A3871">
        <v>8</v>
      </c>
      <c r="B3871">
        <v>1965</v>
      </c>
      <c r="C3871" t="s">
        <v>20</v>
      </c>
      <c r="D3871" t="s">
        <v>920</v>
      </c>
      <c r="E3871" t="s">
        <v>921</v>
      </c>
      <c r="F3871">
        <v>3746</v>
      </c>
      <c r="G3871">
        <v>171.88</v>
      </c>
      <c r="H3871">
        <v>22</v>
      </c>
      <c r="I3871">
        <v>0</v>
      </c>
      <c r="J3871" t="s">
        <v>128</v>
      </c>
      <c r="K3871" s="40" t="str">
        <f t="shared" si="60"/>
        <v>GPA</v>
      </c>
    </row>
    <row r="3872" spans="1:11" ht="15" customHeight="1">
      <c r="A3872">
        <v>8</v>
      </c>
      <c r="B3872">
        <v>1965</v>
      </c>
      <c r="C3872" t="s">
        <v>22</v>
      </c>
      <c r="D3872" t="s">
        <v>922</v>
      </c>
      <c r="E3872" t="s">
        <v>923</v>
      </c>
      <c r="F3872">
        <v>1081</v>
      </c>
      <c r="G3872">
        <v>165.07</v>
      </c>
      <c r="H3872">
        <v>7</v>
      </c>
      <c r="I3872">
        <v>0</v>
      </c>
      <c r="J3872" t="s">
        <v>128</v>
      </c>
      <c r="K3872" s="40" t="str">
        <f t="shared" si="60"/>
        <v>GPA</v>
      </c>
    </row>
    <row r="3873" spans="1:11" ht="15" customHeight="1">
      <c r="A3873">
        <v>8</v>
      </c>
      <c r="B3873">
        <v>1965</v>
      </c>
      <c r="C3873" t="s">
        <v>21</v>
      </c>
      <c r="D3873" t="s">
        <v>926</v>
      </c>
      <c r="E3873" t="s">
        <v>927</v>
      </c>
      <c r="F3873">
        <v>2405</v>
      </c>
      <c r="G3873">
        <v>121.91</v>
      </c>
      <c r="H3873">
        <v>20</v>
      </c>
      <c r="I3873">
        <v>0</v>
      </c>
      <c r="J3873" t="s">
        <v>128</v>
      </c>
      <c r="K3873" s="40" t="str">
        <f t="shared" si="60"/>
        <v>GPA</v>
      </c>
    </row>
    <row r="3874" spans="1:11" ht="15" customHeight="1">
      <c r="A3874">
        <v>8</v>
      </c>
      <c r="B3874">
        <v>1965</v>
      </c>
      <c r="C3874" t="s">
        <v>1994</v>
      </c>
      <c r="D3874" t="s">
        <v>926</v>
      </c>
      <c r="E3874" t="s">
        <v>927</v>
      </c>
      <c r="F3874">
        <v>192</v>
      </c>
      <c r="G3874">
        <v>5.35</v>
      </c>
      <c r="H3874">
        <v>36</v>
      </c>
      <c r="J3874" t="s">
        <v>128</v>
      </c>
      <c r="K3874" s="40" t="str">
        <f t="shared" si="60"/>
        <v>GPA</v>
      </c>
    </row>
    <row r="3875" spans="1:11" ht="15" customHeight="1">
      <c r="A3875">
        <v>8</v>
      </c>
      <c r="B3875">
        <v>1965</v>
      </c>
      <c r="C3875" t="s">
        <v>19</v>
      </c>
      <c r="D3875" t="s">
        <v>1824</v>
      </c>
      <c r="E3875" t="s">
        <v>1825</v>
      </c>
      <c r="F3875">
        <v>69</v>
      </c>
      <c r="G3875">
        <v>12.84</v>
      </c>
      <c r="H3875">
        <v>5</v>
      </c>
      <c r="I3875">
        <v>0</v>
      </c>
      <c r="J3875" t="s">
        <v>128</v>
      </c>
      <c r="K3875" s="40" t="str">
        <f t="shared" si="60"/>
        <v>GPA</v>
      </c>
    </row>
    <row r="3876" spans="1:11" ht="15" customHeight="1">
      <c r="A3876">
        <v>8</v>
      </c>
      <c r="B3876">
        <v>1965</v>
      </c>
      <c r="C3876" t="s">
        <v>22</v>
      </c>
      <c r="D3876" t="s">
        <v>928</v>
      </c>
      <c r="E3876" t="s">
        <v>929</v>
      </c>
      <c r="F3876">
        <v>1775</v>
      </c>
      <c r="G3876">
        <v>153.31</v>
      </c>
      <c r="H3876">
        <v>12</v>
      </c>
      <c r="I3876">
        <v>0</v>
      </c>
      <c r="J3876" t="s">
        <v>128</v>
      </c>
      <c r="K3876" s="40" t="str">
        <f t="shared" si="60"/>
        <v>GPA</v>
      </c>
    </row>
    <row r="3877" spans="1:11" ht="15" customHeight="1">
      <c r="A3877">
        <v>8</v>
      </c>
      <c r="B3877">
        <v>1965</v>
      </c>
      <c r="C3877" t="s">
        <v>22</v>
      </c>
      <c r="D3877" t="s">
        <v>934</v>
      </c>
      <c r="E3877" t="s">
        <v>935</v>
      </c>
      <c r="F3877">
        <v>1772</v>
      </c>
      <c r="G3877">
        <v>197.07</v>
      </c>
      <c r="H3877">
        <v>9</v>
      </c>
      <c r="I3877">
        <v>0</v>
      </c>
      <c r="J3877" t="s">
        <v>128</v>
      </c>
      <c r="K3877" s="40" t="str">
        <f t="shared" si="60"/>
        <v>GPA</v>
      </c>
    </row>
    <row r="3878" spans="1:11" ht="15" customHeight="1">
      <c r="A3878">
        <v>8</v>
      </c>
      <c r="B3878">
        <v>1965</v>
      </c>
      <c r="C3878" t="s">
        <v>22</v>
      </c>
      <c r="D3878" t="s">
        <v>936</v>
      </c>
      <c r="E3878" t="s">
        <v>937</v>
      </c>
      <c r="F3878">
        <v>1306</v>
      </c>
      <c r="G3878">
        <v>104.83</v>
      </c>
      <c r="H3878">
        <v>12</v>
      </c>
      <c r="I3878">
        <v>0</v>
      </c>
      <c r="J3878" t="s">
        <v>128</v>
      </c>
      <c r="K3878" s="40" t="str">
        <f t="shared" si="60"/>
        <v>GPA</v>
      </c>
    </row>
    <row r="3879" spans="1:11" ht="15" customHeight="1">
      <c r="A3879">
        <v>8</v>
      </c>
      <c r="B3879">
        <v>1965</v>
      </c>
      <c r="C3879" t="s">
        <v>21</v>
      </c>
      <c r="D3879" t="s">
        <v>938</v>
      </c>
      <c r="E3879" t="s">
        <v>939</v>
      </c>
      <c r="F3879">
        <v>2</v>
      </c>
      <c r="G3879">
        <v>0.6</v>
      </c>
      <c r="H3879">
        <v>3</v>
      </c>
      <c r="I3879">
        <v>0</v>
      </c>
      <c r="J3879" t="s">
        <v>128</v>
      </c>
      <c r="K3879" s="40" t="str">
        <f t="shared" si="60"/>
        <v>GPA</v>
      </c>
    </row>
    <row r="3880" spans="1:11" ht="15" customHeight="1">
      <c r="A3880">
        <v>8</v>
      </c>
      <c r="B3880">
        <v>1965</v>
      </c>
      <c r="C3880" t="s">
        <v>20</v>
      </c>
      <c r="D3880" t="s">
        <v>938</v>
      </c>
      <c r="E3880" t="s">
        <v>939</v>
      </c>
      <c r="F3880">
        <v>3600</v>
      </c>
      <c r="G3880">
        <v>159.26</v>
      </c>
      <c r="H3880">
        <v>23</v>
      </c>
      <c r="I3880">
        <v>0</v>
      </c>
      <c r="J3880" t="s">
        <v>128</v>
      </c>
      <c r="K3880" s="40" t="str">
        <f t="shared" si="60"/>
        <v>GPA</v>
      </c>
    </row>
    <row r="3881" spans="1:11" ht="15" customHeight="1">
      <c r="A3881">
        <v>8</v>
      </c>
      <c r="B3881">
        <v>1965</v>
      </c>
      <c r="C3881" t="s">
        <v>21</v>
      </c>
      <c r="D3881" t="s">
        <v>4480</v>
      </c>
      <c r="E3881" t="s">
        <v>4481</v>
      </c>
      <c r="F3881">
        <v>2</v>
      </c>
      <c r="G3881">
        <v>9.36</v>
      </c>
      <c r="H3881">
        <v>0</v>
      </c>
      <c r="I3881">
        <v>0</v>
      </c>
      <c r="J3881" t="s">
        <v>128</v>
      </c>
      <c r="K3881" s="40" t="str">
        <f t="shared" si="60"/>
        <v>GPA</v>
      </c>
    </row>
    <row r="3882" spans="1:11" ht="15" customHeight="1">
      <c r="A3882">
        <v>8</v>
      </c>
      <c r="B3882">
        <v>1965</v>
      </c>
      <c r="C3882" t="s">
        <v>22</v>
      </c>
      <c r="D3882" t="s">
        <v>940</v>
      </c>
      <c r="E3882" t="s">
        <v>941</v>
      </c>
      <c r="F3882">
        <v>71</v>
      </c>
      <c r="G3882">
        <v>14.95</v>
      </c>
      <c r="H3882">
        <v>5</v>
      </c>
      <c r="I3882">
        <v>0</v>
      </c>
      <c r="J3882" t="s">
        <v>128</v>
      </c>
      <c r="K3882" s="40" t="str">
        <f t="shared" si="60"/>
        <v>GPA</v>
      </c>
    </row>
    <row r="3883" spans="1:11" ht="15" customHeight="1">
      <c r="A3883">
        <v>8</v>
      </c>
      <c r="B3883">
        <v>1965</v>
      </c>
      <c r="C3883" t="s">
        <v>21</v>
      </c>
      <c r="D3883" t="s">
        <v>1826</v>
      </c>
      <c r="E3883" t="s">
        <v>1827</v>
      </c>
      <c r="F3883">
        <v>170</v>
      </c>
      <c r="G3883">
        <v>28.43</v>
      </c>
      <c r="H3883">
        <v>6</v>
      </c>
      <c r="I3883">
        <v>0</v>
      </c>
      <c r="J3883" t="s">
        <v>128</v>
      </c>
      <c r="K3883" s="40" t="str">
        <f t="shared" si="60"/>
        <v>GPA</v>
      </c>
    </row>
    <row r="3884" spans="1:11" ht="15" customHeight="1">
      <c r="A3884">
        <v>8</v>
      </c>
      <c r="B3884">
        <v>1965</v>
      </c>
      <c r="C3884" t="s">
        <v>20</v>
      </c>
      <c r="D3884" t="s">
        <v>1826</v>
      </c>
      <c r="E3884" t="s">
        <v>1827</v>
      </c>
      <c r="F3884">
        <v>4</v>
      </c>
      <c r="G3884">
        <v>3.72</v>
      </c>
      <c r="H3884">
        <v>1</v>
      </c>
      <c r="I3884">
        <v>0</v>
      </c>
      <c r="J3884" t="s">
        <v>128</v>
      </c>
      <c r="K3884" s="40" t="str">
        <f t="shared" si="60"/>
        <v>GPA</v>
      </c>
    </row>
    <row r="3885" spans="1:11" ht="15" customHeight="1">
      <c r="A3885">
        <v>8</v>
      </c>
      <c r="B3885">
        <v>1965</v>
      </c>
      <c r="C3885" t="s">
        <v>21</v>
      </c>
      <c r="D3885" t="s">
        <v>942</v>
      </c>
      <c r="E3885" t="s">
        <v>943</v>
      </c>
      <c r="F3885">
        <v>2168</v>
      </c>
      <c r="G3885">
        <v>114.39</v>
      </c>
      <c r="H3885">
        <v>19</v>
      </c>
      <c r="I3885">
        <v>0</v>
      </c>
      <c r="J3885" t="s">
        <v>128</v>
      </c>
      <c r="K3885" s="40" t="str">
        <f t="shared" si="60"/>
        <v>GPA</v>
      </c>
    </row>
    <row r="3886" spans="1:11" ht="15" customHeight="1">
      <c r="A3886">
        <v>8</v>
      </c>
      <c r="B3886">
        <v>1965</v>
      </c>
      <c r="C3886" t="s">
        <v>1994</v>
      </c>
      <c r="D3886" t="s">
        <v>942</v>
      </c>
      <c r="E3886" t="s">
        <v>943</v>
      </c>
      <c r="F3886">
        <v>66</v>
      </c>
      <c r="G3886">
        <v>1.72</v>
      </c>
      <c r="H3886">
        <v>38</v>
      </c>
      <c r="J3886" t="s">
        <v>128</v>
      </c>
      <c r="K3886" s="40" t="str">
        <f t="shared" si="60"/>
        <v>GPA</v>
      </c>
    </row>
    <row r="3887" spans="1:11" ht="15" customHeight="1">
      <c r="A3887">
        <v>8</v>
      </c>
      <c r="B3887">
        <v>1965</v>
      </c>
      <c r="C3887" t="s">
        <v>1994</v>
      </c>
      <c r="D3887" t="s">
        <v>2478</v>
      </c>
      <c r="E3887" t="s">
        <v>2479</v>
      </c>
      <c r="F3887">
        <v>523</v>
      </c>
      <c r="G3887">
        <v>10.94</v>
      </c>
      <c r="H3887">
        <v>48</v>
      </c>
      <c r="J3887" t="s">
        <v>128</v>
      </c>
      <c r="K3887" s="40" t="str">
        <f t="shared" si="60"/>
        <v>GPA</v>
      </c>
    </row>
    <row r="3888" spans="1:11" ht="15" customHeight="1">
      <c r="A3888">
        <v>8</v>
      </c>
      <c r="B3888">
        <v>1965</v>
      </c>
      <c r="C3888" t="s">
        <v>22</v>
      </c>
      <c r="D3888" t="s">
        <v>944</v>
      </c>
      <c r="E3888" t="s">
        <v>945</v>
      </c>
      <c r="F3888">
        <v>583</v>
      </c>
      <c r="G3888">
        <v>86.04</v>
      </c>
      <c r="H3888">
        <v>7</v>
      </c>
      <c r="I3888">
        <v>0</v>
      </c>
      <c r="J3888" t="s">
        <v>128</v>
      </c>
      <c r="K3888" s="40" t="str">
        <f t="shared" si="60"/>
        <v>GPA</v>
      </c>
    </row>
    <row r="3889" spans="1:11" ht="15" customHeight="1">
      <c r="A3889">
        <v>8</v>
      </c>
      <c r="B3889">
        <v>1965</v>
      </c>
      <c r="C3889" t="s">
        <v>22</v>
      </c>
      <c r="D3889" t="s">
        <v>946</v>
      </c>
      <c r="E3889" t="s">
        <v>947</v>
      </c>
      <c r="F3889">
        <v>37</v>
      </c>
      <c r="G3889">
        <v>21.8</v>
      </c>
      <c r="H3889">
        <v>2</v>
      </c>
      <c r="I3889">
        <v>0</v>
      </c>
      <c r="J3889" t="s">
        <v>128</v>
      </c>
      <c r="K3889" s="40" t="str">
        <f t="shared" si="60"/>
        <v>GPA</v>
      </c>
    </row>
    <row r="3890" spans="1:11" ht="15" customHeight="1">
      <c r="A3890">
        <v>8</v>
      </c>
      <c r="B3890">
        <v>1965</v>
      </c>
      <c r="C3890" t="s">
        <v>19</v>
      </c>
      <c r="D3890" t="s">
        <v>1828</v>
      </c>
      <c r="E3890" t="s">
        <v>1829</v>
      </c>
      <c r="F3890">
        <v>358</v>
      </c>
      <c r="G3890">
        <v>15.62</v>
      </c>
      <c r="H3890">
        <v>23</v>
      </c>
      <c r="I3890">
        <v>0</v>
      </c>
      <c r="J3890" t="s">
        <v>128</v>
      </c>
      <c r="K3890" s="40" t="str">
        <f t="shared" si="60"/>
        <v>GPA</v>
      </c>
    </row>
    <row r="3891" spans="1:11" ht="15" customHeight="1">
      <c r="A3891">
        <v>8</v>
      </c>
      <c r="B3891">
        <v>1965</v>
      </c>
      <c r="C3891" t="s">
        <v>19</v>
      </c>
      <c r="D3891" t="s">
        <v>950</v>
      </c>
      <c r="E3891" t="s">
        <v>951</v>
      </c>
      <c r="F3891">
        <v>1115</v>
      </c>
      <c r="G3891">
        <v>52.95</v>
      </c>
      <c r="H3891">
        <v>21</v>
      </c>
      <c r="I3891">
        <v>0</v>
      </c>
      <c r="J3891" t="s">
        <v>128</v>
      </c>
      <c r="K3891" s="40" t="str">
        <f t="shared" si="60"/>
        <v>GPA</v>
      </c>
    </row>
    <row r="3892" spans="1:11" ht="15" customHeight="1">
      <c r="A3892">
        <v>8</v>
      </c>
      <c r="B3892">
        <v>1965</v>
      </c>
      <c r="C3892" t="s">
        <v>22</v>
      </c>
      <c r="D3892" t="s">
        <v>952</v>
      </c>
      <c r="E3892" t="s">
        <v>953</v>
      </c>
      <c r="F3892">
        <v>1941</v>
      </c>
      <c r="G3892">
        <v>143.41</v>
      </c>
      <c r="H3892">
        <v>14</v>
      </c>
      <c r="I3892">
        <v>0</v>
      </c>
      <c r="J3892" t="s">
        <v>128</v>
      </c>
      <c r="K3892" s="40" t="str">
        <f t="shared" si="60"/>
        <v>GPA</v>
      </c>
    </row>
    <row r="3893" spans="1:11" ht="15" customHeight="1">
      <c r="A3893">
        <v>8</v>
      </c>
      <c r="B3893">
        <v>1965</v>
      </c>
      <c r="C3893" t="s">
        <v>22</v>
      </c>
      <c r="D3893" t="s">
        <v>954</v>
      </c>
      <c r="E3893" t="s">
        <v>955</v>
      </c>
      <c r="F3893">
        <v>1790</v>
      </c>
      <c r="G3893">
        <v>212.91</v>
      </c>
      <c r="H3893">
        <v>8</v>
      </c>
      <c r="I3893">
        <v>0</v>
      </c>
      <c r="J3893" t="s">
        <v>128</v>
      </c>
      <c r="K3893" s="40" t="str">
        <f t="shared" si="60"/>
        <v>GPA</v>
      </c>
    </row>
    <row r="3894" spans="1:11" ht="15" customHeight="1">
      <c r="A3894">
        <v>8</v>
      </c>
      <c r="B3894">
        <v>1965</v>
      </c>
      <c r="C3894" t="s">
        <v>19</v>
      </c>
      <c r="D3894" t="s">
        <v>956</v>
      </c>
      <c r="E3894" t="s">
        <v>957</v>
      </c>
      <c r="F3894">
        <v>600</v>
      </c>
      <c r="G3894">
        <v>34.24</v>
      </c>
      <c r="H3894">
        <v>18</v>
      </c>
      <c r="I3894">
        <v>0</v>
      </c>
      <c r="J3894" t="s">
        <v>128</v>
      </c>
      <c r="K3894" s="40" t="str">
        <f t="shared" si="60"/>
        <v>GPA</v>
      </c>
    </row>
    <row r="3895" spans="1:11" ht="15" customHeight="1">
      <c r="A3895">
        <v>8</v>
      </c>
      <c r="B3895">
        <v>1965</v>
      </c>
      <c r="C3895" t="s">
        <v>1994</v>
      </c>
      <c r="D3895" t="s">
        <v>4482</v>
      </c>
      <c r="E3895" t="s">
        <v>4483</v>
      </c>
      <c r="F3895">
        <v>576</v>
      </c>
      <c r="G3895">
        <v>20.76</v>
      </c>
      <c r="H3895">
        <v>28</v>
      </c>
      <c r="J3895" t="s">
        <v>128</v>
      </c>
      <c r="K3895" s="40" t="str">
        <f t="shared" si="60"/>
        <v>GPA</v>
      </c>
    </row>
    <row r="3896" spans="1:11" ht="15" customHeight="1">
      <c r="A3896">
        <v>8</v>
      </c>
      <c r="B3896">
        <v>1965</v>
      </c>
      <c r="C3896" t="s">
        <v>19</v>
      </c>
      <c r="D3896" t="s">
        <v>958</v>
      </c>
      <c r="E3896" t="s">
        <v>959</v>
      </c>
      <c r="F3896">
        <v>1069</v>
      </c>
      <c r="G3896">
        <v>62.85</v>
      </c>
      <c r="H3896">
        <v>17</v>
      </c>
      <c r="I3896">
        <v>0</v>
      </c>
      <c r="J3896" t="s">
        <v>128</v>
      </c>
      <c r="K3896" s="40" t="str">
        <f t="shared" si="60"/>
        <v>GPA</v>
      </c>
    </row>
    <row r="3897" spans="1:11" ht="15" customHeight="1">
      <c r="A3897">
        <v>8</v>
      </c>
      <c r="B3897">
        <v>1965</v>
      </c>
      <c r="C3897" t="s">
        <v>22</v>
      </c>
      <c r="D3897" t="s">
        <v>1830</v>
      </c>
      <c r="E3897" t="s">
        <v>1831</v>
      </c>
      <c r="F3897">
        <v>1265</v>
      </c>
      <c r="G3897">
        <v>178.73</v>
      </c>
      <c r="H3897">
        <v>7</v>
      </c>
      <c r="I3897">
        <v>0</v>
      </c>
      <c r="J3897" t="s">
        <v>128</v>
      </c>
      <c r="K3897" s="40" t="str">
        <f t="shared" si="60"/>
        <v>GPA</v>
      </c>
    </row>
    <row r="3898" spans="1:11" ht="15" customHeight="1">
      <c r="A3898">
        <v>8</v>
      </c>
      <c r="B3898">
        <v>1965</v>
      </c>
      <c r="C3898" t="s">
        <v>19</v>
      </c>
      <c r="D3898" t="s">
        <v>960</v>
      </c>
      <c r="E3898" t="s">
        <v>961</v>
      </c>
      <c r="F3898">
        <v>196</v>
      </c>
      <c r="G3898">
        <v>16.43</v>
      </c>
      <c r="H3898">
        <v>12</v>
      </c>
      <c r="I3898">
        <v>0</v>
      </c>
      <c r="J3898" t="s">
        <v>128</v>
      </c>
      <c r="K3898" s="40" t="str">
        <f t="shared" si="60"/>
        <v>GPA</v>
      </c>
    </row>
    <row r="3899" spans="1:11" ht="15" customHeight="1">
      <c r="A3899">
        <v>8</v>
      </c>
      <c r="B3899">
        <v>1965</v>
      </c>
      <c r="C3899" t="s">
        <v>20</v>
      </c>
      <c r="D3899" t="s">
        <v>960</v>
      </c>
      <c r="E3899" t="s">
        <v>961</v>
      </c>
      <c r="F3899">
        <v>1</v>
      </c>
      <c r="G3899">
        <v>0.68</v>
      </c>
      <c r="H3899">
        <v>1</v>
      </c>
      <c r="I3899">
        <v>0</v>
      </c>
      <c r="J3899" t="s">
        <v>128</v>
      </c>
      <c r="K3899" s="40" t="str">
        <f t="shared" si="60"/>
        <v>GPA</v>
      </c>
    </row>
    <row r="3900" spans="1:11" ht="15" customHeight="1">
      <c r="A3900">
        <v>8</v>
      </c>
      <c r="B3900">
        <v>1965</v>
      </c>
      <c r="C3900" t="s">
        <v>1994</v>
      </c>
      <c r="D3900" t="s">
        <v>960</v>
      </c>
      <c r="E3900" t="s">
        <v>961</v>
      </c>
      <c r="F3900">
        <v>757</v>
      </c>
      <c r="G3900">
        <v>18.14</v>
      </c>
      <c r="H3900">
        <v>42</v>
      </c>
      <c r="J3900" t="s">
        <v>128</v>
      </c>
      <c r="K3900" s="40" t="str">
        <f t="shared" si="60"/>
        <v>GPA</v>
      </c>
    </row>
    <row r="3901" spans="1:11" ht="15" customHeight="1">
      <c r="A3901">
        <v>8</v>
      </c>
      <c r="B3901">
        <v>1965</v>
      </c>
      <c r="C3901" t="s">
        <v>1994</v>
      </c>
      <c r="D3901" t="s">
        <v>2482</v>
      </c>
      <c r="E3901" t="s">
        <v>2483</v>
      </c>
      <c r="F3901">
        <v>3420</v>
      </c>
      <c r="G3901">
        <v>90.45</v>
      </c>
      <c r="H3901">
        <v>38</v>
      </c>
      <c r="J3901" t="s">
        <v>128</v>
      </c>
      <c r="K3901" s="40" t="str">
        <f t="shared" si="60"/>
        <v>GPA</v>
      </c>
    </row>
    <row r="3902" spans="1:11" ht="15" customHeight="1">
      <c r="A3902">
        <v>8</v>
      </c>
      <c r="B3902">
        <v>1965</v>
      </c>
      <c r="C3902" t="s">
        <v>22</v>
      </c>
      <c r="D3902" t="s">
        <v>962</v>
      </c>
      <c r="E3902" t="s">
        <v>963</v>
      </c>
      <c r="F3902">
        <v>1942</v>
      </c>
      <c r="G3902">
        <v>152.94</v>
      </c>
      <c r="H3902">
        <v>13</v>
      </c>
      <c r="I3902">
        <v>0</v>
      </c>
      <c r="J3902" t="s">
        <v>128</v>
      </c>
      <c r="K3902" s="40" t="str">
        <f t="shared" si="60"/>
        <v>GPA</v>
      </c>
    </row>
    <row r="3903" spans="1:11" ht="15" customHeight="1">
      <c r="A3903">
        <v>8</v>
      </c>
      <c r="B3903">
        <v>1965</v>
      </c>
      <c r="C3903" t="s">
        <v>1994</v>
      </c>
      <c r="D3903" t="s">
        <v>4484</v>
      </c>
      <c r="E3903" t="s">
        <v>4485</v>
      </c>
      <c r="F3903">
        <v>1384</v>
      </c>
      <c r="G3903">
        <v>13.56</v>
      </c>
      <c r="H3903">
        <v>102</v>
      </c>
      <c r="J3903" t="s">
        <v>128</v>
      </c>
      <c r="K3903" s="40" t="str">
        <f t="shared" si="60"/>
        <v>GPA</v>
      </c>
    </row>
    <row r="3904" spans="1:11" ht="15" customHeight="1">
      <c r="A3904">
        <v>8</v>
      </c>
      <c r="B3904">
        <v>1965</v>
      </c>
      <c r="C3904" t="s">
        <v>19</v>
      </c>
      <c r="D3904" t="s">
        <v>964</v>
      </c>
      <c r="E3904" t="s">
        <v>965</v>
      </c>
      <c r="F3904">
        <v>149</v>
      </c>
      <c r="G3904">
        <v>19.14</v>
      </c>
      <c r="H3904">
        <v>8</v>
      </c>
      <c r="I3904">
        <v>0</v>
      </c>
      <c r="J3904" t="s">
        <v>128</v>
      </c>
      <c r="K3904" s="40" t="str">
        <f t="shared" si="60"/>
        <v>GPA</v>
      </c>
    </row>
    <row r="3905" spans="1:11" ht="15" customHeight="1">
      <c r="A3905">
        <v>8</v>
      </c>
      <c r="B3905">
        <v>1965</v>
      </c>
      <c r="C3905" t="s">
        <v>1994</v>
      </c>
      <c r="D3905" t="s">
        <v>964</v>
      </c>
      <c r="E3905" t="s">
        <v>965</v>
      </c>
      <c r="F3905">
        <v>561</v>
      </c>
      <c r="G3905">
        <v>15.8</v>
      </c>
      <c r="H3905">
        <v>36</v>
      </c>
      <c r="J3905" t="s">
        <v>128</v>
      </c>
      <c r="K3905" s="40" t="str">
        <f t="shared" si="60"/>
        <v>GPA</v>
      </c>
    </row>
    <row r="3906" spans="1:11" ht="15" customHeight="1">
      <c r="A3906">
        <v>8</v>
      </c>
      <c r="B3906">
        <v>1965</v>
      </c>
      <c r="C3906" t="s">
        <v>1994</v>
      </c>
      <c r="D3906" t="s">
        <v>2486</v>
      </c>
      <c r="E3906" t="s">
        <v>2487</v>
      </c>
      <c r="F3906">
        <v>5363</v>
      </c>
      <c r="G3906">
        <v>113.05</v>
      </c>
      <c r="H3906">
        <v>47</v>
      </c>
      <c r="J3906" t="s">
        <v>128</v>
      </c>
      <c r="K3906" s="40" t="str">
        <f t="shared" ref="K3906:K3969" si="61">IF(J3906&lt;&gt;"",IF(OR(UPPER(J3906)="TERCEIRO",UPPER(J3906)="TERCEIRA"),"TERCEIRA",IF(UPPER(J3906)="GPA","GPA",J3906)),IF(LEFT(D3906,1)="T","TERCEIRA","GPA"))</f>
        <v>GPA</v>
      </c>
    </row>
    <row r="3907" spans="1:11" ht="15" customHeight="1">
      <c r="A3907">
        <v>8</v>
      </c>
      <c r="B3907">
        <v>1965</v>
      </c>
      <c r="C3907" t="s">
        <v>22</v>
      </c>
      <c r="D3907" t="s">
        <v>972</v>
      </c>
      <c r="E3907" t="s">
        <v>973</v>
      </c>
      <c r="F3907">
        <v>3754</v>
      </c>
      <c r="G3907">
        <v>199.57</v>
      </c>
      <c r="H3907">
        <v>19</v>
      </c>
      <c r="I3907">
        <v>0</v>
      </c>
      <c r="J3907" t="s">
        <v>128</v>
      </c>
      <c r="K3907" s="40" t="str">
        <f t="shared" si="61"/>
        <v>GPA</v>
      </c>
    </row>
    <row r="3908" spans="1:11" ht="15" customHeight="1">
      <c r="A3908">
        <v>8</v>
      </c>
      <c r="B3908">
        <v>1965</v>
      </c>
      <c r="C3908" t="s">
        <v>19</v>
      </c>
      <c r="D3908" t="s">
        <v>974</v>
      </c>
      <c r="E3908" t="s">
        <v>975</v>
      </c>
      <c r="F3908">
        <v>2791</v>
      </c>
      <c r="G3908">
        <v>56.42</v>
      </c>
      <c r="H3908">
        <v>49</v>
      </c>
      <c r="I3908">
        <v>0</v>
      </c>
      <c r="J3908" t="s">
        <v>128</v>
      </c>
      <c r="K3908" s="40" t="str">
        <f t="shared" si="61"/>
        <v>GPA</v>
      </c>
    </row>
    <row r="3909" spans="1:11" ht="15" customHeight="1">
      <c r="A3909">
        <v>8</v>
      </c>
      <c r="B3909">
        <v>1965</v>
      </c>
      <c r="C3909" t="s">
        <v>21</v>
      </c>
      <c r="D3909" t="s">
        <v>974</v>
      </c>
      <c r="E3909" t="s">
        <v>975</v>
      </c>
      <c r="F3909">
        <v>3</v>
      </c>
      <c r="G3909">
        <v>0.22</v>
      </c>
      <c r="H3909">
        <v>14</v>
      </c>
      <c r="I3909">
        <v>0</v>
      </c>
      <c r="J3909" t="s">
        <v>128</v>
      </c>
      <c r="K3909" s="40" t="str">
        <f t="shared" si="61"/>
        <v>GPA</v>
      </c>
    </row>
    <row r="3910" spans="1:11" ht="15" customHeight="1">
      <c r="A3910">
        <v>8</v>
      </c>
      <c r="B3910">
        <v>1965</v>
      </c>
      <c r="C3910" t="s">
        <v>22</v>
      </c>
      <c r="D3910" t="s">
        <v>976</v>
      </c>
      <c r="E3910" t="s">
        <v>977</v>
      </c>
      <c r="F3910">
        <v>1933</v>
      </c>
      <c r="G3910">
        <v>206.02</v>
      </c>
      <c r="H3910">
        <v>9</v>
      </c>
      <c r="I3910">
        <v>0</v>
      </c>
      <c r="J3910" t="s">
        <v>128</v>
      </c>
      <c r="K3910" s="40" t="str">
        <f t="shared" si="61"/>
        <v>GPA</v>
      </c>
    </row>
    <row r="3911" spans="1:11" ht="15" customHeight="1">
      <c r="A3911">
        <v>8</v>
      </c>
      <c r="B3911">
        <v>1965</v>
      </c>
      <c r="C3911" t="s">
        <v>20</v>
      </c>
      <c r="D3911" t="s">
        <v>1832</v>
      </c>
      <c r="E3911" t="s">
        <v>1833</v>
      </c>
      <c r="F3911">
        <v>10</v>
      </c>
      <c r="G3911">
        <v>0.19</v>
      </c>
      <c r="H3911">
        <v>53</v>
      </c>
      <c r="I3911">
        <v>0</v>
      </c>
      <c r="J3911" t="s">
        <v>128</v>
      </c>
      <c r="K3911" s="40" t="str">
        <f t="shared" si="61"/>
        <v>GPA</v>
      </c>
    </row>
    <row r="3912" spans="1:11" ht="15" customHeight="1">
      <c r="A3912">
        <v>8</v>
      </c>
      <c r="B3912">
        <v>1965</v>
      </c>
      <c r="C3912" t="s">
        <v>22</v>
      </c>
      <c r="D3912" t="s">
        <v>980</v>
      </c>
      <c r="E3912" t="s">
        <v>981</v>
      </c>
      <c r="F3912">
        <v>5159</v>
      </c>
      <c r="G3912">
        <v>168.47</v>
      </c>
      <c r="H3912">
        <v>31</v>
      </c>
      <c r="I3912">
        <v>0</v>
      </c>
      <c r="J3912" t="s">
        <v>128</v>
      </c>
      <c r="K3912" s="40" t="str">
        <f t="shared" si="61"/>
        <v>GPA</v>
      </c>
    </row>
    <row r="3913" spans="1:11" ht="15" customHeight="1">
      <c r="A3913">
        <v>8</v>
      </c>
      <c r="B3913">
        <v>1965</v>
      </c>
      <c r="C3913" t="s">
        <v>19</v>
      </c>
      <c r="D3913" t="s">
        <v>984</v>
      </c>
      <c r="E3913" t="s">
        <v>985</v>
      </c>
      <c r="F3913">
        <v>1980</v>
      </c>
      <c r="G3913">
        <v>55.45</v>
      </c>
      <c r="H3913">
        <v>36</v>
      </c>
      <c r="I3913">
        <v>0</v>
      </c>
      <c r="J3913" t="s">
        <v>128</v>
      </c>
      <c r="K3913" s="40" t="str">
        <f t="shared" si="61"/>
        <v>GPA</v>
      </c>
    </row>
    <row r="3914" spans="1:11" ht="15" customHeight="1">
      <c r="A3914">
        <v>8</v>
      </c>
      <c r="B3914">
        <v>1965</v>
      </c>
      <c r="C3914" t="s">
        <v>21</v>
      </c>
      <c r="D3914" t="s">
        <v>984</v>
      </c>
      <c r="E3914" t="s">
        <v>985</v>
      </c>
      <c r="F3914">
        <v>2</v>
      </c>
      <c r="G3914">
        <v>0.57999999999999996</v>
      </c>
      <c r="H3914">
        <v>3</v>
      </c>
      <c r="I3914">
        <v>0</v>
      </c>
      <c r="J3914" t="s">
        <v>128</v>
      </c>
      <c r="K3914" s="40" t="str">
        <f t="shared" si="61"/>
        <v>GPA</v>
      </c>
    </row>
    <row r="3915" spans="1:11" ht="15" customHeight="1">
      <c r="A3915">
        <v>8</v>
      </c>
      <c r="B3915">
        <v>1965</v>
      </c>
      <c r="C3915" t="s">
        <v>21</v>
      </c>
      <c r="D3915" t="s">
        <v>988</v>
      </c>
      <c r="E3915" t="s">
        <v>989</v>
      </c>
      <c r="F3915">
        <v>100</v>
      </c>
      <c r="G3915">
        <v>103.74</v>
      </c>
      <c r="H3915">
        <v>1</v>
      </c>
      <c r="I3915">
        <v>0</v>
      </c>
      <c r="J3915" t="s">
        <v>128</v>
      </c>
      <c r="K3915" s="40" t="str">
        <f t="shared" si="61"/>
        <v>GPA</v>
      </c>
    </row>
    <row r="3916" spans="1:11" ht="15" customHeight="1">
      <c r="A3916">
        <v>8</v>
      </c>
      <c r="B3916">
        <v>1965</v>
      </c>
      <c r="C3916" t="s">
        <v>22</v>
      </c>
      <c r="D3916" t="s">
        <v>992</v>
      </c>
      <c r="E3916" t="s">
        <v>993</v>
      </c>
      <c r="F3916">
        <v>1053</v>
      </c>
      <c r="G3916">
        <v>176.92</v>
      </c>
      <c r="H3916">
        <v>6</v>
      </c>
      <c r="I3916">
        <v>0</v>
      </c>
      <c r="J3916" t="s">
        <v>128</v>
      </c>
      <c r="K3916" s="40" t="str">
        <f t="shared" si="61"/>
        <v>GPA</v>
      </c>
    </row>
    <row r="3917" spans="1:11" ht="15" customHeight="1">
      <c r="A3917">
        <v>8</v>
      </c>
      <c r="B3917">
        <v>1965</v>
      </c>
      <c r="C3917" t="s">
        <v>19</v>
      </c>
      <c r="D3917" t="s">
        <v>994</v>
      </c>
      <c r="E3917" t="s">
        <v>995</v>
      </c>
      <c r="F3917">
        <v>206</v>
      </c>
      <c r="G3917">
        <v>34.29</v>
      </c>
      <c r="H3917">
        <v>6</v>
      </c>
      <c r="I3917">
        <v>0</v>
      </c>
      <c r="J3917" t="s">
        <v>128</v>
      </c>
      <c r="K3917" s="40" t="str">
        <f t="shared" si="61"/>
        <v>GPA</v>
      </c>
    </row>
    <row r="3918" spans="1:11" ht="15" customHeight="1">
      <c r="A3918">
        <v>8</v>
      </c>
      <c r="B3918">
        <v>1965</v>
      </c>
      <c r="C3918" t="s">
        <v>1994</v>
      </c>
      <c r="D3918" t="s">
        <v>994</v>
      </c>
      <c r="E3918" t="s">
        <v>995</v>
      </c>
      <c r="F3918">
        <v>75</v>
      </c>
      <c r="G3918">
        <v>4.62</v>
      </c>
      <c r="H3918">
        <v>16</v>
      </c>
      <c r="J3918" t="s">
        <v>128</v>
      </c>
      <c r="K3918" s="40" t="str">
        <f t="shared" si="61"/>
        <v>GPA</v>
      </c>
    </row>
    <row r="3919" spans="1:11" ht="15" customHeight="1">
      <c r="A3919">
        <v>8</v>
      </c>
      <c r="B3919">
        <v>1965</v>
      </c>
      <c r="C3919" t="s">
        <v>21</v>
      </c>
      <c r="D3919" t="s">
        <v>1834</v>
      </c>
      <c r="E3919" t="s">
        <v>1835</v>
      </c>
      <c r="F3919">
        <v>480</v>
      </c>
      <c r="G3919">
        <v>24.47</v>
      </c>
      <c r="H3919">
        <v>20</v>
      </c>
      <c r="I3919">
        <v>0</v>
      </c>
      <c r="J3919" t="s">
        <v>128</v>
      </c>
      <c r="K3919" s="40" t="str">
        <f t="shared" si="61"/>
        <v>GPA</v>
      </c>
    </row>
    <row r="3920" spans="1:11" ht="15" customHeight="1">
      <c r="A3920">
        <v>8</v>
      </c>
      <c r="B3920">
        <v>1965</v>
      </c>
      <c r="C3920" t="s">
        <v>21</v>
      </c>
      <c r="D3920" t="s">
        <v>1836</v>
      </c>
      <c r="E3920" t="s">
        <v>1837</v>
      </c>
      <c r="F3920">
        <v>7</v>
      </c>
      <c r="G3920">
        <v>8.23</v>
      </c>
      <c r="H3920">
        <v>1</v>
      </c>
      <c r="I3920">
        <v>0</v>
      </c>
      <c r="J3920" t="s">
        <v>128</v>
      </c>
      <c r="K3920" s="40" t="str">
        <f t="shared" si="61"/>
        <v>GPA</v>
      </c>
    </row>
    <row r="3921" spans="1:11" ht="15" customHeight="1">
      <c r="A3921">
        <v>8</v>
      </c>
      <c r="B3921">
        <v>1965</v>
      </c>
      <c r="C3921" t="s">
        <v>20</v>
      </c>
      <c r="D3921" t="s">
        <v>1836</v>
      </c>
      <c r="E3921" t="s">
        <v>1837</v>
      </c>
      <c r="F3921">
        <v>7</v>
      </c>
      <c r="G3921">
        <v>8.7100000000000009</v>
      </c>
      <c r="H3921">
        <v>1</v>
      </c>
      <c r="I3921">
        <v>0</v>
      </c>
      <c r="J3921" t="s">
        <v>128</v>
      </c>
      <c r="K3921" s="40" t="str">
        <f t="shared" si="61"/>
        <v>GPA</v>
      </c>
    </row>
    <row r="3922" spans="1:11" ht="15" customHeight="1">
      <c r="A3922">
        <v>8</v>
      </c>
      <c r="B3922">
        <v>1965</v>
      </c>
      <c r="C3922" t="s">
        <v>1994</v>
      </c>
      <c r="D3922" t="s">
        <v>4486</v>
      </c>
      <c r="E3922" t="s">
        <v>4487</v>
      </c>
      <c r="F3922">
        <v>323</v>
      </c>
      <c r="G3922">
        <v>4.2</v>
      </c>
      <c r="H3922">
        <v>77</v>
      </c>
      <c r="J3922" t="s">
        <v>128</v>
      </c>
      <c r="K3922" s="40" t="str">
        <f t="shared" si="61"/>
        <v>GPA</v>
      </c>
    </row>
    <row r="3923" spans="1:11" ht="15" customHeight="1">
      <c r="A3923">
        <v>8</v>
      </c>
      <c r="B3923">
        <v>1965</v>
      </c>
      <c r="C3923" t="s">
        <v>19</v>
      </c>
      <c r="D3923" t="s">
        <v>1838</v>
      </c>
      <c r="E3923" t="s">
        <v>1839</v>
      </c>
      <c r="F3923">
        <v>99</v>
      </c>
      <c r="G3923">
        <v>11.03</v>
      </c>
      <c r="H3923">
        <v>9</v>
      </c>
      <c r="I3923">
        <v>0</v>
      </c>
      <c r="J3923" t="s">
        <v>128</v>
      </c>
      <c r="K3923" s="40" t="str">
        <f t="shared" si="61"/>
        <v>GPA</v>
      </c>
    </row>
    <row r="3924" spans="1:11" ht="15" customHeight="1">
      <c r="A3924">
        <v>8</v>
      </c>
      <c r="B3924">
        <v>1965</v>
      </c>
      <c r="C3924" t="s">
        <v>21</v>
      </c>
      <c r="D3924" t="s">
        <v>998</v>
      </c>
      <c r="E3924" t="s">
        <v>999</v>
      </c>
      <c r="F3924">
        <v>211</v>
      </c>
      <c r="G3924">
        <v>23.41</v>
      </c>
      <c r="H3924">
        <v>9</v>
      </c>
      <c r="I3924">
        <v>0</v>
      </c>
      <c r="J3924" t="s">
        <v>128</v>
      </c>
      <c r="K3924" s="40" t="str">
        <f t="shared" si="61"/>
        <v>GPA</v>
      </c>
    </row>
    <row r="3925" spans="1:11" ht="15" customHeight="1">
      <c r="A3925">
        <v>8</v>
      </c>
      <c r="B3925">
        <v>1965</v>
      </c>
      <c r="C3925" t="s">
        <v>19</v>
      </c>
      <c r="D3925" t="s">
        <v>1002</v>
      </c>
      <c r="E3925" t="s">
        <v>1003</v>
      </c>
      <c r="F3925">
        <v>21</v>
      </c>
      <c r="G3925">
        <v>2.1800000000000002</v>
      </c>
      <c r="H3925">
        <v>10</v>
      </c>
      <c r="I3925">
        <v>0</v>
      </c>
      <c r="J3925" t="s">
        <v>128</v>
      </c>
      <c r="K3925" s="40" t="str">
        <f t="shared" si="61"/>
        <v>GPA</v>
      </c>
    </row>
    <row r="3926" spans="1:11" ht="15" customHeight="1">
      <c r="A3926">
        <v>8</v>
      </c>
      <c r="B3926">
        <v>1965</v>
      </c>
      <c r="C3926" t="s">
        <v>19</v>
      </c>
      <c r="D3926" t="s">
        <v>1004</v>
      </c>
      <c r="E3926" t="s">
        <v>1005</v>
      </c>
      <c r="F3926">
        <v>100</v>
      </c>
      <c r="G3926">
        <v>5.41</v>
      </c>
      <c r="H3926">
        <v>18</v>
      </c>
      <c r="I3926">
        <v>0</v>
      </c>
      <c r="J3926" t="s">
        <v>128</v>
      </c>
      <c r="K3926" s="40" t="str">
        <f t="shared" si="61"/>
        <v>GPA</v>
      </c>
    </row>
    <row r="3927" spans="1:11" ht="15" customHeight="1">
      <c r="A3927">
        <v>8</v>
      </c>
      <c r="B3927">
        <v>1965</v>
      </c>
      <c r="C3927" t="s">
        <v>1994</v>
      </c>
      <c r="D3927" t="s">
        <v>4488</v>
      </c>
      <c r="E3927" t="s">
        <v>4489</v>
      </c>
      <c r="F3927">
        <v>79</v>
      </c>
      <c r="G3927">
        <v>2.0299999999999998</v>
      </c>
      <c r="H3927">
        <v>39</v>
      </c>
      <c r="J3927" t="s">
        <v>128</v>
      </c>
      <c r="K3927" s="40" t="str">
        <f t="shared" si="61"/>
        <v>GPA</v>
      </c>
    </row>
    <row r="3928" spans="1:11" ht="15" customHeight="1">
      <c r="A3928">
        <v>8</v>
      </c>
      <c r="B3928">
        <v>1965</v>
      </c>
      <c r="C3928" t="s">
        <v>22</v>
      </c>
      <c r="D3928" t="s">
        <v>1840</v>
      </c>
      <c r="E3928" t="s">
        <v>1841</v>
      </c>
      <c r="F3928">
        <v>1861</v>
      </c>
      <c r="G3928">
        <v>179.63</v>
      </c>
      <c r="H3928">
        <v>10</v>
      </c>
      <c r="I3928">
        <v>0</v>
      </c>
      <c r="J3928" t="s">
        <v>128</v>
      </c>
      <c r="K3928" s="40" t="str">
        <f t="shared" si="61"/>
        <v>GPA</v>
      </c>
    </row>
    <row r="3929" spans="1:11" ht="15" customHeight="1">
      <c r="A3929">
        <v>8</v>
      </c>
      <c r="B3929">
        <v>1965</v>
      </c>
      <c r="C3929" t="s">
        <v>22</v>
      </c>
      <c r="D3929" t="s">
        <v>1006</v>
      </c>
      <c r="E3929" t="s">
        <v>1007</v>
      </c>
      <c r="F3929">
        <v>1723</v>
      </c>
      <c r="G3929">
        <v>160.74</v>
      </c>
      <c r="H3929">
        <v>11</v>
      </c>
      <c r="I3929">
        <v>0</v>
      </c>
      <c r="J3929" t="s">
        <v>128</v>
      </c>
      <c r="K3929" s="40" t="str">
        <f t="shared" si="61"/>
        <v>GPA</v>
      </c>
    </row>
    <row r="3930" spans="1:11" ht="15" customHeight="1">
      <c r="A3930">
        <v>8</v>
      </c>
      <c r="B3930">
        <v>1965</v>
      </c>
      <c r="C3930" t="s">
        <v>19</v>
      </c>
      <c r="D3930" t="s">
        <v>1008</v>
      </c>
      <c r="E3930" t="s">
        <v>1009</v>
      </c>
      <c r="F3930">
        <v>197</v>
      </c>
      <c r="G3930">
        <v>18.43</v>
      </c>
      <c r="H3930">
        <v>11</v>
      </c>
      <c r="I3930">
        <v>0</v>
      </c>
      <c r="J3930" t="s">
        <v>128</v>
      </c>
      <c r="K3930" s="40" t="str">
        <f t="shared" si="61"/>
        <v>GPA</v>
      </c>
    </row>
    <row r="3931" spans="1:11" ht="15" customHeight="1">
      <c r="A3931">
        <v>8</v>
      </c>
      <c r="B3931">
        <v>1965</v>
      </c>
      <c r="C3931" t="s">
        <v>22</v>
      </c>
      <c r="D3931" t="s">
        <v>1010</v>
      </c>
      <c r="E3931" t="s">
        <v>1011</v>
      </c>
      <c r="F3931">
        <v>2098</v>
      </c>
      <c r="G3931">
        <v>145.57</v>
      </c>
      <c r="H3931">
        <v>14</v>
      </c>
      <c r="I3931">
        <v>0</v>
      </c>
      <c r="J3931" t="s">
        <v>128</v>
      </c>
      <c r="K3931" s="40" t="str">
        <f t="shared" si="61"/>
        <v>GPA</v>
      </c>
    </row>
    <row r="3932" spans="1:11" ht="15" customHeight="1">
      <c r="A3932">
        <v>8</v>
      </c>
      <c r="B3932">
        <v>1965</v>
      </c>
      <c r="C3932" t="s">
        <v>19</v>
      </c>
      <c r="D3932" t="s">
        <v>1012</v>
      </c>
      <c r="E3932" t="s">
        <v>1013</v>
      </c>
      <c r="F3932">
        <v>393</v>
      </c>
      <c r="G3932">
        <v>49.77</v>
      </c>
      <c r="H3932">
        <v>8</v>
      </c>
      <c r="I3932">
        <v>0</v>
      </c>
      <c r="J3932" t="s">
        <v>128</v>
      </c>
      <c r="K3932" s="40" t="str">
        <f t="shared" si="61"/>
        <v>GPA</v>
      </c>
    </row>
    <row r="3933" spans="1:11" ht="15" customHeight="1">
      <c r="A3933">
        <v>8</v>
      </c>
      <c r="B3933">
        <v>1965</v>
      </c>
      <c r="C3933" t="s">
        <v>1994</v>
      </c>
      <c r="D3933" t="s">
        <v>2488</v>
      </c>
      <c r="E3933" t="s">
        <v>2489</v>
      </c>
      <c r="F3933">
        <v>2813</v>
      </c>
      <c r="G3933">
        <v>103.78</v>
      </c>
      <c r="H3933">
        <v>27</v>
      </c>
      <c r="J3933" t="s">
        <v>128</v>
      </c>
      <c r="K3933" s="40" t="str">
        <f t="shared" si="61"/>
        <v>GPA</v>
      </c>
    </row>
    <row r="3934" spans="1:11" ht="15" customHeight="1">
      <c r="A3934">
        <v>8</v>
      </c>
      <c r="B3934">
        <v>1965</v>
      </c>
      <c r="C3934" t="s">
        <v>1994</v>
      </c>
      <c r="D3934" t="s">
        <v>4490</v>
      </c>
      <c r="E3934" t="s">
        <v>4491</v>
      </c>
      <c r="F3934">
        <v>915</v>
      </c>
      <c r="G3934">
        <v>35.81</v>
      </c>
      <c r="H3934">
        <v>26</v>
      </c>
      <c r="J3934" t="s">
        <v>128</v>
      </c>
      <c r="K3934" s="40" t="str">
        <f t="shared" si="61"/>
        <v>GPA</v>
      </c>
    </row>
    <row r="3935" spans="1:11" ht="15" customHeight="1">
      <c r="A3935">
        <v>8</v>
      </c>
      <c r="B3935">
        <v>1965</v>
      </c>
      <c r="C3935" t="s">
        <v>19</v>
      </c>
      <c r="D3935" t="s">
        <v>1014</v>
      </c>
      <c r="E3935" t="s">
        <v>1015</v>
      </c>
      <c r="F3935">
        <v>260</v>
      </c>
      <c r="G3935">
        <v>7.5</v>
      </c>
      <c r="H3935">
        <v>35</v>
      </c>
      <c r="I3935">
        <v>0</v>
      </c>
      <c r="J3935" t="s">
        <v>128</v>
      </c>
      <c r="K3935" s="40" t="str">
        <f t="shared" si="61"/>
        <v>GPA</v>
      </c>
    </row>
    <row r="3936" spans="1:11" ht="15" customHeight="1">
      <c r="A3936">
        <v>8</v>
      </c>
      <c r="B3936">
        <v>1965</v>
      </c>
      <c r="C3936" t="s">
        <v>19</v>
      </c>
      <c r="D3936" t="s">
        <v>1016</v>
      </c>
      <c r="E3936" t="s">
        <v>1017</v>
      </c>
      <c r="F3936">
        <v>209</v>
      </c>
      <c r="G3936">
        <v>38.450000000000003</v>
      </c>
      <c r="H3936">
        <v>5</v>
      </c>
      <c r="I3936">
        <v>0</v>
      </c>
      <c r="J3936" t="s">
        <v>128</v>
      </c>
      <c r="K3936" s="40" t="str">
        <f t="shared" si="61"/>
        <v>GPA</v>
      </c>
    </row>
    <row r="3937" spans="1:11" ht="15" customHeight="1">
      <c r="A3937">
        <v>8</v>
      </c>
      <c r="B3937">
        <v>1965</v>
      </c>
      <c r="C3937" t="s">
        <v>22</v>
      </c>
      <c r="D3937" t="s">
        <v>1018</v>
      </c>
      <c r="E3937" t="s">
        <v>1019</v>
      </c>
      <c r="F3937">
        <v>3775</v>
      </c>
      <c r="G3937">
        <v>142.28</v>
      </c>
      <c r="H3937">
        <v>27</v>
      </c>
      <c r="I3937">
        <v>0</v>
      </c>
      <c r="J3937" t="s">
        <v>128</v>
      </c>
      <c r="K3937" s="40" t="str">
        <f t="shared" si="61"/>
        <v>GPA</v>
      </c>
    </row>
    <row r="3938" spans="1:11" ht="15" customHeight="1">
      <c r="A3938">
        <v>8</v>
      </c>
      <c r="B3938">
        <v>1965</v>
      </c>
      <c r="C3938" t="s">
        <v>20</v>
      </c>
      <c r="D3938" t="s">
        <v>1842</v>
      </c>
      <c r="E3938" t="s">
        <v>1843</v>
      </c>
      <c r="F3938">
        <v>41</v>
      </c>
      <c r="G3938">
        <v>6.67</v>
      </c>
      <c r="H3938">
        <v>6</v>
      </c>
      <c r="I3938">
        <v>0</v>
      </c>
      <c r="J3938" t="s">
        <v>128</v>
      </c>
      <c r="K3938" s="40" t="str">
        <f t="shared" si="61"/>
        <v>GPA</v>
      </c>
    </row>
    <row r="3939" spans="1:11" ht="15" customHeight="1">
      <c r="A3939">
        <v>8</v>
      </c>
      <c r="B3939">
        <v>1965</v>
      </c>
      <c r="C3939" t="s">
        <v>1994</v>
      </c>
      <c r="D3939" t="s">
        <v>1842</v>
      </c>
      <c r="E3939" t="s">
        <v>1843</v>
      </c>
      <c r="F3939">
        <v>1412</v>
      </c>
      <c r="G3939">
        <v>47.2</v>
      </c>
      <c r="H3939">
        <v>30</v>
      </c>
      <c r="J3939" t="s">
        <v>128</v>
      </c>
      <c r="K3939" s="40" t="str">
        <f t="shared" si="61"/>
        <v>GPA</v>
      </c>
    </row>
    <row r="3940" spans="1:11" ht="15" customHeight="1">
      <c r="A3940">
        <v>8</v>
      </c>
      <c r="B3940">
        <v>1965</v>
      </c>
      <c r="C3940" t="s">
        <v>21</v>
      </c>
      <c r="D3940" t="s">
        <v>1022</v>
      </c>
      <c r="E3940" t="s">
        <v>1023</v>
      </c>
      <c r="F3940">
        <v>409</v>
      </c>
      <c r="G3940">
        <v>31.32</v>
      </c>
      <c r="H3940">
        <v>13</v>
      </c>
      <c r="I3940">
        <v>0</v>
      </c>
      <c r="J3940" t="s">
        <v>128</v>
      </c>
      <c r="K3940" s="40" t="str">
        <f t="shared" si="61"/>
        <v>GPA</v>
      </c>
    </row>
    <row r="3941" spans="1:11" ht="15" customHeight="1">
      <c r="A3941">
        <v>8</v>
      </c>
      <c r="B3941">
        <v>1965</v>
      </c>
      <c r="C3941" t="s">
        <v>19</v>
      </c>
      <c r="D3941" t="s">
        <v>1844</v>
      </c>
      <c r="E3941" t="s">
        <v>1845</v>
      </c>
      <c r="F3941">
        <v>498</v>
      </c>
      <c r="G3941">
        <v>20.73</v>
      </c>
      <c r="H3941">
        <v>24</v>
      </c>
      <c r="I3941">
        <v>0</v>
      </c>
      <c r="J3941" t="s">
        <v>128</v>
      </c>
      <c r="K3941" s="40" t="str">
        <f t="shared" si="61"/>
        <v>GPA</v>
      </c>
    </row>
    <row r="3942" spans="1:11" ht="15" customHeight="1">
      <c r="A3942">
        <v>8</v>
      </c>
      <c r="B3942">
        <v>1965</v>
      </c>
      <c r="C3942" t="s">
        <v>19</v>
      </c>
      <c r="D3942" t="s">
        <v>1026</v>
      </c>
      <c r="E3942" t="s">
        <v>1027</v>
      </c>
      <c r="F3942">
        <v>811</v>
      </c>
      <c r="G3942">
        <v>24.56</v>
      </c>
      <c r="H3942">
        <v>33</v>
      </c>
      <c r="I3942">
        <v>0</v>
      </c>
      <c r="J3942" t="s">
        <v>128</v>
      </c>
      <c r="K3942" s="40" t="str">
        <f t="shared" si="61"/>
        <v>GPA</v>
      </c>
    </row>
    <row r="3943" spans="1:11" ht="15" customHeight="1">
      <c r="A3943">
        <v>8</v>
      </c>
      <c r="B3943">
        <v>1965</v>
      </c>
      <c r="C3943" t="s">
        <v>19</v>
      </c>
      <c r="D3943" t="s">
        <v>1846</v>
      </c>
      <c r="E3943" t="s">
        <v>1847</v>
      </c>
      <c r="F3943">
        <v>535</v>
      </c>
      <c r="G3943">
        <v>36.1</v>
      </c>
      <c r="H3943">
        <v>15</v>
      </c>
      <c r="I3943">
        <v>0</v>
      </c>
      <c r="J3943" t="s">
        <v>128</v>
      </c>
      <c r="K3943" s="40" t="str">
        <f t="shared" si="61"/>
        <v>GPA</v>
      </c>
    </row>
    <row r="3944" spans="1:11" ht="15" customHeight="1">
      <c r="A3944">
        <v>8</v>
      </c>
      <c r="B3944">
        <v>1965</v>
      </c>
      <c r="C3944" t="s">
        <v>21</v>
      </c>
      <c r="D3944" t="s">
        <v>1030</v>
      </c>
      <c r="E3944" t="s">
        <v>1031</v>
      </c>
      <c r="F3944">
        <v>121</v>
      </c>
      <c r="G3944">
        <v>17.010000000000002</v>
      </c>
      <c r="H3944">
        <v>7</v>
      </c>
      <c r="I3944">
        <v>0</v>
      </c>
      <c r="J3944" t="s">
        <v>128</v>
      </c>
      <c r="K3944" s="40" t="str">
        <f t="shared" si="61"/>
        <v>GPA</v>
      </c>
    </row>
    <row r="3945" spans="1:11" ht="15" customHeight="1">
      <c r="A3945">
        <v>8</v>
      </c>
      <c r="B3945">
        <v>1965</v>
      </c>
      <c r="C3945" t="s">
        <v>20</v>
      </c>
      <c r="D3945" t="s">
        <v>1030</v>
      </c>
      <c r="E3945" t="s">
        <v>1031</v>
      </c>
      <c r="F3945">
        <v>3</v>
      </c>
      <c r="G3945">
        <v>14.29</v>
      </c>
      <c r="H3945">
        <v>0</v>
      </c>
      <c r="I3945">
        <v>0</v>
      </c>
      <c r="J3945" t="s">
        <v>128</v>
      </c>
      <c r="K3945" s="40" t="str">
        <f t="shared" si="61"/>
        <v>GPA</v>
      </c>
    </row>
    <row r="3946" spans="1:11" ht="15" customHeight="1">
      <c r="A3946">
        <v>8</v>
      </c>
      <c r="B3946">
        <v>1965</v>
      </c>
      <c r="C3946" t="s">
        <v>1994</v>
      </c>
      <c r="D3946" t="s">
        <v>2490</v>
      </c>
      <c r="E3946" t="s">
        <v>2491</v>
      </c>
      <c r="F3946">
        <v>6894</v>
      </c>
      <c r="G3946">
        <v>126.28</v>
      </c>
      <c r="H3946">
        <v>55</v>
      </c>
      <c r="J3946" t="s">
        <v>128</v>
      </c>
      <c r="K3946" s="40" t="str">
        <f t="shared" si="61"/>
        <v>GPA</v>
      </c>
    </row>
    <row r="3947" spans="1:11" ht="15" customHeight="1">
      <c r="A3947">
        <v>8</v>
      </c>
      <c r="B3947">
        <v>1965</v>
      </c>
      <c r="C3947" t="s">
        <v>1994</v>
      </c>
      <c r="D3947" t="s">
        <v>2492</v>
      </c>
      <c r="E3947" t="s">
        <v>2493</v>
      </c>
      <c r="F3947">
        <v>6896</v>
      </c>
      <c r="G3947">
        <v>114.3</v>
      </c>
      <c r="H3947">
        <v>60</v>
      </c>
      <c r="J3947" t="s">
        <v>128</v>
      </c>
      <c r="K3947" s="40" t="str">
        <f t="shared" si="61"/>
        <v>GPA</v>
      </c>
    </row>
    <row r="3948" spans="1:11" ht="15" customHeight="1">
      <c r="A3948">
        <v>8</v>
      </c>
      <c r="B3948">
        <v>1965</v>
      </c>
      <c r="C3948" t="s">
        <v>21</v>
      </c>
      <c r="D3948" t="s">
        <v>1032</v>
      </c>
      <c r="E3948" t="s">
        <v>1033</v>
      </c>
      <c r="F3948">
        <v>2643</v>
      </c>
      <c r="G3948">
        <v>142.58000000000001</v>
      </c>
      <c r="H3948">
        <v>19</v>
      </c>
      <c r="I3948">
        <v>0</v>
      </c>
      <c r="J3948" t="s">
        <v>128</v>
      </c>
      <c r="K3948" s="40" t="str">
        <f t="shared" si="61"/>
        <v>GPA</v>
      </c>
    </row>
    <row r="3949" spans="1:11" ht="15" customHeight="1">
      <c r="A3949">
        <v>8</v>
      </c>
      <c r="B3949">
        <v>1965</v>
      </c>
      <c r="C3949" t="s">
        <v>1994</v>
      </c>
      <c r="D3949" t="s">
        <v>1032</v>
      </c>
      <c r="E3949" t="s">
        <v>1033</v>
      </c>
      <c r="F3949">
        <v>629</v>
      </c>
      <c r="G3949">
        <v>13.36</v>
      </c>
      <c r="H3949">
        <v>47</v>
      </c>
      <c r="J3949" t="s">
        <v>128</v>
      </c>
      <c r="K3949" s="40" t="str">
        <f t="shared" si="61"/>
        <v>GPA</v>
      </c>
    </row>
    <row r="3950" spans="1:11" ht="15" customHeight="1">
      <c r="A3950">
        <v>8</v>
      </c>
      <c r="B3950">
        <v>1965</v>
      </c>
      <c r="C3950" t="s">
        <v>19</v>
      </c>
      <c r="D3950" t="s">
        <v>1036</v>
      </c>
      <c r="E3950" t="s">
        <v>1037</v>
      </c>
      <c r="F3950">
        <v>1804</v>
      </c>
      <c r="G3950">
        <v>103.57</v>
      </c>
      <c r="H3950">
        <v>17</v>
      </c>
      <c r="I3950">
        <v>0</v>
      </c>
      <c r="J3950" t="s">
        <v>128</v>
      </c>
      <c r="K3950" s="40" t="str">
        <f t="shared" si="61"/>
        <v>GPA</v>
      </c>
    </row>
    <row r="3951" spans="1:11" ht="15" customHeight="1">
      <c r="A3951">
        <v>8</v>
      </c>
      <c r="B3951">
        <v>1965</v>
      </c>
      <c r="C3951" t="s">
        <v>21</v>
      </c>
      <c r="D3951" t="s">
        <v>1038</v>
      </c>
      <c r="E3951" t="s">
        <v>1039</v>
      </c>
      <c r="F3951">
        <v>2630</v>
      </c>
      <c r="G3951">
        <v>99.59</v>
      </c>
      <c r="H3951">
        <v>26</v>
      </c>
      <c r="I3951">
        <v>0</v>
      </c>
      <c r="J3951" t="s">
        <v>128</v>
      </c>
      <c r="K3951" s="40" t="str">
        <f t="shared" si="61"/>
        <v>GPA</v>
      </c>
    </row>
    <row r="3952" spans="1:11" ht="15" customHeight="1">
      <c r="A3952">
        <v>8</v>
      </c>
      <c r="B3952">
        <v>1965</v>
      </c>
      <c r="C3952" t="s">
        <v>1994</v>
      </c>
      <c r="D3952" t="s">
        <v>1038</v>
      </c>
      <c r="E3952" t="s">
        <v>1039</v>
      </c>
      <c r="F3952">
        <v>497</v>
      </c>
      <c r="G3952">
        <v>8.4499999999999993</v>
      </c>
      <c r="H3952">
        <v>59</v>
      </c>
      <c r="J3952" t="s">
        <v>128</v>
      </c>
      <c r="K3952" s="40" t="str">
        <f t="shared" si="61"/>
        <v>GPA</v>
      </c>
    </row>
    <row r="3953" spans="1:11" ht="15" customHeight="1">
      <c r="A3953">
        <v>8</v>
      </c>
      <c r="B3953">
        <v>1965</v>
      </c>
      <c r="C3953" t="s">
        <v>19</v>
      </c>
      <c r="D3953" t="s">
        <v>1040</v>
      </c>
      <c r="E3953" t="s">
        <v>1041</v>
      </c>
      <c r="F3953">
        <v>175</v>
      </c>
      <c r="G3953">
        <v>36.28</v>
      </c>
      <c r="H3953">
        <v>5</v>
      </c>
      <c r="I3953">
        <v>0</v>
      </c>
      <c r="J3953" t="s">
        <v>128</v>
      </c>
      <c r="K3953" s="40" t="str">
        <f t="shared" si="61"/>
        <v>GPA</v>
      </c>
    </row>
    <row r="3954" spans="1:11" ht="15" customHeight="1">
      <c r="A3954">
        <v>8</v>
      </c>
      <c r="B3954">
        <v>1965</v>
      </c>
      <c r="C3954" t="s">
        <v>1994</v>
      </c>
      <c r="D3954" t="s">
        <v>1040</v>
      </c>
      <c r="E3954" t="s">
        <v>1041</v>
      </c>
      <c r="F3954">
        <v>840</v>
      </c>
      <c r="G3954">
        <v>18.61</v>
      </c>
      <c r="H3954">
        <v>45</v>
      </c>
      <c r="J3954" t="s">
        <v>128</v>
      </c>
      <c r="K3954" s="40" t="str">
        <f t="shared" si="61"/>
        <v>GPA</v>
      </c>
    </row>
    <row r="3955" spans="1:11" ht="15" customHeight="1">
      <c r="A3955">
        <v>8</v>
      </c>
      <c r="B3955">
        <v>1965</v>
      </c>
      <c r="C3955" t="s">
        <v>1994</v>
      </c>
      <c r="D3955" t="s">
        <v>4492</v>
      </c>
      <c r="E3955" t="s">
        <v>4493</v>
      </c>
      <c r="F3955">
        <v>240</v>
      </c>
      <c r="G3955">
        <v>3.22</v>
      </c>
      <c r="H3955">
        <v>75</v>
      </c>
      <c r="J3955" t="s">
        <v>128</v>
      </c>
      <c r="K3955" s="40" t="str">
        <f t="shared" si="61"/>
        <v>GPA</v>
      </c>
    </row>
    <row r="3956" spans="1:11" ht="15" customHeight="1">
      <c r="A3956">
        <v>8</v>
      </c>
      <c r="B3956">
        <v>1965</v>
      </c>
      <c r="C3956" t="s">
        <v>21</v>
      </c>
      <c r="D3956" t="s">
        <v>1042</v>
      </c>
      <c r="E3956" t="s">
        <v>1043</v>
      </c>
      <c r="F3956">
        <v>2</v>
      </c>
      <c r="G3956">
        <v>1.57</v>
      </c>
      <c r="H3956">
        <v>1</v>
      </c>
      <c r="I3956">
        <v>0</v>
      </c>
      <c r="J3956" t="s">
        <v>128</v>
      </c>
      <c r="K3956" s="40" t="str">
        <f t="shared" si="61"/>
        <v>GPA</v>
      </c>
    </row>
    <row r="3957" spans="1:11" ht="15" customHeight="1">
      <c r="A3957">
        <v>8</v>
      </c>
      <c r="B3957">
        <v>1965</v>
      </c>
      <c r="C3957" t="s">
        <v>20</v>
      </c>
      <c r="D3957" t="s">
        <v>1042</v>
      </c>
      <c r="E3957" t="s">
        <v>1043</v>
      </c>
      <c r="F3957">
        <v>2498</v>
      </c>
      <c r="G3957">
        <v>164.31</v>
      </c>
      <c r="H3957">
        <v>15</v>
      </c>
      <c r="I3957">
        <v>0</v>
      </c>
      <c r="J3957" t="s">
        <v>128</v>
      </c>
      <c r="K3957" s="40" t="str">
        <f t="shared" si="61"/>
        <v>GPA</v>
      </c>
    </row>
    <row r="3958" spans="1:11" ht="15" customHeight="1">
      <c r="A3958">
        <v>8</v>
      </c>
      <c r="B3958">
        <v>1965</v>
      </c>
      <c r="C3958" t="s">
        <v>19</v>
      </c>
      <c r="D3958" t="s">
        <v>1044</v>
      </c>
      <c r="E3958" t="s">
        <v>1045</v>
      </c>
      <c r="F3958">
        <v>1746</v>
      </c>
      <c r="G3958">
        <v>66.84</v>
      </c>
      <c r="H3958">
        <v>26</v>
      </c>
      <c r="I3958">
        <v>0</v>
      </c>
      <c r="J3958" t="s">
        <v>128</v>
      </c>
      <c r="K3958" s="40" t="str">
        <f t="shared" si="61"/>
        <v>GPA</v>
      </c>
    </row>
    <row r="3959" spans="1:11" ht="15" customHeight="1">
      <c r="A3959">
        <v>8</v>
      </c>
      <c r="B3959">
        <v>1965</v>
      </c>
      <c r="C3959" t="s">
        <v>20</v>
      </c>
      <c r="D3959" t="s">
        <v>1044</v>
      </c>
      <c r="E3959" t="s">
        <v>1045</v>
      </c>
      <c r="F3959">
        <v>19</v>
      </c>
      <c r="G3959">
        <v>0.19</v>
      </c>
      <c r="H3959">
        <v>100</v>
      </c>
      <c r="I3959">
        <v>0</v>
      </c>
      <c r="J3959" t="s">
        <v>128</v>
      </c>
      <c r="K3959" s="40" t="str">
        <f t="shared" si="61"/>
        <v>GPA</v>
      </c>
    </row>
    <row r="3960" spans="1:11" ht="15" customHeight="1">
      <c r="A3960">
        <v>8</v>
      </c>
      <c r="B3960">
        <v>1965</v>
      </c>
      <c r="C3960" t="s">
        <v>21</v>
      </c>
      <c r="D3960" t="s">
        <v>1046</v>
      </c>
      <c r="E3960" t="s">
        <v>1047</v>
      </c>
      <c r="F3960">
        <v>970</v>
      </c>
      <c r="G3960">
        <v>74.650000000000006</v>
      </c>
      <c r="H3960">
        <v>13</v>
      </c>
      <c r="I3960">
        <v>0</v>
      </c>
      <c r="J3960" t="s">
        <v>128</v>
      </c>
      <c r="K3960" s="40" t="str">
        <f t="shared" si="61"/>
        <v>GPA</v>
      </c>
    </row>
    <row r="3961" spans="1:11" ht="15" customHeight="1">
      <c r="A3961">
        <v>8</v>
      </c>
      <c r="B3961">
        <v>1965</v>
      </c>
      <c r="C3961" t="s">
        <v>20</v>
      </c>
      <c r="D3961" t="s">
        <v>1046</v>
      </c>
      <c r="E3961" t="s">
        <v>1047</v>
      </c>
      <c r="F3961">
        <v>2505</v>
      </c>
      <c r="G3961">
        <v>107.97</v>
      </c>
      <c r="H3961">
        <v>23</v>
      </c>
      <c r="I3961">
        <v>0</v>
      </c>
      <c r="J3961" t="s">
        <v>128</v>
      </c>
      <c r="K3961" s="40" t="str">
        <f t="shared" si="61"/>
        <v>GPA</v>
      </c>
    </row>
    <row r="3962" spans="1:11" ht="15" customHeight="1">
      <c r="A3962">
        <v>8</v>
      </c>
      <c r="B3962">
        <v>1965</v>
      </c>
      <c r="C3962" t="s">
        <v>21</v>
      </c>
      <c r="D3962" t="s">
        <v>1048</v>
      </c>
      <c r="E3962" t="s">
        <v>1049</v>
      </c>
      <c r="F3962">
        <v>1393</v>
      </c>
      <c r="G3962">
        <v>115.12</v>
      </c>
      <c r="H3962">
        <v>12</v>
      </c>
      <c r="I3962">
        <v>0</v>
      </c>
      <c r="J3962" t="s">
        <v>128</v>
      </c>
      <c r="K3962" s="40" t="str">
        <f t="shared" si="61"/>
        <v>GPA</v>
      </c>
    </row>
    <row r="3963" spans="1:11" ht="15" customHeight="1">
      <c r="A3963">
        <v>8</v>
      </c>
      <c r="B3963">
        <v>1965</v>
      </c>
      <c r="C3963" t="s">
        <v>1994</v>
      </c>
      <c r="D3963" t="s">
        <v>1048</v>
      </c>
      <c r="E3963" t="s">
        <v>1049</v>
      </c>
      <c r="F3963">
        <v>495</v>
      </c>
      <c r="G3963">
        <v>6.3</v>
      </c>
      <c r="H3963">
        <v>79</v>
      </c>
      <c r="J3963" t="s">
        <v>128</v>
      </c>
      <c r="K3963" s="40" t="str">
        <f t="shared" si="61"/>
        <v>GPA</v>
      </c>
    </row>
    <row r="3964" spans="1:11" ht="15" customHeight="1">
      <c r="A3964">
        <v>8</v>
      </c>
      <c r="B3964">
        <v>1965</v>
      </c>
      <c r="C3964" t="s">
        <v>21</v>
      </c>
      <c r="D3964" t="s">
        <v>1050</v>
      </c>
      <c r="E3964" t="s">
        <v>1051</v>
      </c>
      <c r="F3964">
        <v>2964</v>
      </c>
      <c r="G3964">
        <v>138.5</v>
      </c>
      <c r="H3964">
        <v>21</v>
      </c>
      <c r="I3964">
        <v>0</v>
      </c>
      <c r="J3964" t="s">
        <v>128</v>
      </c>
      <c r="K3964" s="40" t="str">
        <f t="shared" si="61"/>
        <v>GPA</v>
      </c>
    </row>
    <row r="3965" spans="1:11" ht="15" customHeight="1">
      <c r="A3965">
        <v>8</v>
      </c>
      <c r="B3965">
        <v>1965</v>
      </c>
      <c r="C3965" t="s">
        <v>1994</v>
      </c>
      <c r="D3965" t="s">
        <v>1050</v>
      </c>
      <c r="E3965" t="s">
        <v>1051</v>
      </c>
      <c r="F3965">
        <v>975</v>
      </c>
      <c r="G3965">
        <v>12.17</v>
      </c>
      <c r="H3965">
        <v>80</v>
      </c>
      <c r="J3965" t="s">
        <v>128</v>
      </c>
      <c r="K3965" s="40" t="str">
        <f t="shared" si="61"/>
        <v>GPA</v>
      </c>
    </row>
    <row r="3966" spans="1:11" ht="15" customHeight="1">
      <c r="A3966">
        <v>8</v>
      </c>
      <c r="B3966">
        <v>1965</v>
      </c>
      <c r="C3966" t="s">
        <v>19</v>
      </c>
      <c r="D3966" t="s">
        <v>1052</v>
      </c>
      <c r="E3966" t="s">
        <v>1053</v>
      </c>
      <c r="F3966">
        <v>493</v>
      </c>
      <c r="G3966">
        <v>14.35</v>
      </c>
      <c r="H3966">
        <v>34</v>
      </c>
      <c r="I3966">
        <v>0</v>
      </c>
      <c r="J3966" t="s">
        <v>128</v>
      </c>
      <c r="K3966" s="40" t="str">
        <f t="shared" si="61"/>
        <v>GPA</v>
      </c>
    </row>
    <row r="3967" spans="1:11" ht="15" customHeight="1">
      <c r="A3967">
        <v>8</v>
      </c>
      <c r="B3967">
        <v>1965</v>
      </c>
      <c r="C3967" t="s">
        <v>21</v>
      </c>
      <c r="D3967" t="s">
        <v>1054</v>
      </c>
      <c r="E3967" t="s">
        <v>1055</v>
      </c>
      <c r="F3967">
        <v>3675</v>
      </c>
      <c r="G3967">
        <v>124.73</v>
      </c>
      <c r="H3967">
        <v>29</v>
      </c>
      <c r="I3967">
        <v>0</v>
      </c>
      <c r="J3967" t="s">
        <v>128</v>
      </c>
      <c r="K3967" s="40" t="str">
        <f t="shared" si="61"/>
        <v>GPA</v>
      </c>
    </row>
    <row r="3968" spans="1:11" ht="15" customHeight="1">
      <c r="A3968">
        <v>8</v>
      </c>
      <c r="B3968">
        <v>1965</v>
      </c>
      <c r="C3968" t="s">
        <v>1994</v>
      </c>
      <c r="D3968" t="s">
        <v>1054</v>
      </c>
      <c r="E3968" t="s">
        <v>1055</v>
      </c>
      <c r="F3968">
        <v>415</v>
      </c>
      <c r="G3968">
        <v>6.18</v>
      </c>
      <c r="H3968">
        <v>67</v>
      </c>
      <c r="J3968" t="s">
        <v>128</v>
      </c>
      <c r="K3968" s="40" t="str">
        <f t="shared" si="61"/>
        <v>GPA</v>
      </c>
    </row>
    <row r="3969" spans="1:11" ht="15" customHeight="1">
      <c r="A3969">
        <v>8</v>
      </c>
      <c r="B3969">
        <v>1965</v>
      </c>
      <c r="C3969" t="s">
        <v>20</v>
      </c>
      <c r="D3969" t="s">
        <v>1056</v>
      </c>
      <c r="E3969" t="s">
        <v>1057</v>
      </c>
      <c r="F3969">
        <v>108</v>
      </c>
      <c r="G3969">
        <v>6.67</v>
      </c>
      <c r="H3969">
        <v>16</v>
      </c>
      <c r="I3969">
        <v>0</v>
      </c>
      <c r="J3969" t="s">
        <v>128</v>
      </c>
      <c r="K3969" s="40" t="str">
        <f t="shared" si="61"/>
        <v>GPA</v>
      </c>
    </row>
    <row r="3970" spans="1:11" ht="15" customHeight="1">
      <c r="A3970">
        <v>8</v>
      </c>
      <c r="B3970">
        <v>1965</v>
      </c>
      <c r="C3970" t="s">
        <v>1994</v>
      </c>
      <c r="D3970" t="s">
        <v>1056</v>
      </c>
      <c r="E3970" t="s">
        <v>1057</v>
      </c>
      <c r="F3970">
        <v>69</v>
      </c>
      <c r="G3970">
        <v>1.18</v>
      </c>
      <c r="H3970">
        <v>58</v>
      </c>
      <c r="J3970" t="s">
        <v>128</v>
      </c>
      <c r="K3970" s="40" t="str">
        <f t="shared" ref="K3970:K4033" si="62">IF(J3970&lt;&gt;"",IF(OR(UPPER(J3970)="TERCEIRO",UPPER(J3970)="TERCEIRA"),"TERCEIRA",IF(UPPER(J3970)="GPA","GPA",J3970)),IF(LEFT(D3970,1)="T","TERCEIRA","GPA"))</f>
        <v>GPA</v>
      </c>
    </row>
    <row r="3971" spans="1:11" ht="15" customHeight="1">
      <c r="A3971">
        <v>8</v>
      </c>
      <c r="B3971">
        <v>1965</v>
      </c>
      <c r="C3971" t="s">
        <v>21</v>
      </c>
      <c r="D3971" t="s">
        <v>1058</v>
      </c>
      <c r="E3971" t="s">
        <v>1059</v>
      </c>
      <c r="F3971">
        <v>2</v>
      </c>
      <c r="G3971">
        <v>1.33</v>
      </c>
      <c r="H3971">
        <v>2</v>
      </c>
      <c r="I3971">
        <v>0</v>
      </c>
      <c r="J3971" t="s">
        <v>128</v>
      </c>
      <c r="K3971" s="40" t="str">
        <f t="shared" si="62"/>
        <v>GPA</v>
      </c>
    </row>
    <row r="3972" spans="1:11" ht="15" customHeight="1">
      <c r="A3972">
        <v>8</v>
      </c>
      <c r="B3972">
        <v>1965</v>
      </c>
      <c r="C3972" t="s">
        <v>20</v>
      </c>
      <c r="D3972" t="s">
        <v>1058</v>
      </c>
      <c r="E3972" t="s">
        <v>1059</v>
      </c>
      <c r="F3972">
        <v>11</v>
      </c>
      <c r="G3972">
        <v>36.86</v>
      </c>
      <c r="H3972">
        <v>0</v>
      </c>
      <c r="I3972">
        <v>0</v>
      </c>
      <c r="J3972" t="s">
        <v>128</v>
      </c>
      <c r="K3972" s="40" t="str">
        <f t="shared" si="62"/>
        <v>GPA</v>
      </c>
    </row>
    <row r="3973" spans="1:11" ht="15" customHeight="1">
      <c r="A3973">
        <v>8</v>
      </c>
      <c r="B3973">
        <v>1965</v>
      </c>
      <c r="C3973" t="s">
        <v>19</v>
      </c>
      <c r="D3973" t="s">
        <v>1060</v>
      </c>
      <c r="E3973" t="s">
        <v>1061</v>
      </c>
      <c r="F3973">
        <v>438</v>
      </c>
      <c r="G3973">
        <v>39.81</v>
      </c>
      <c r="H3973">
        <v>11</v>
      </c>
      <c r="I3973">
        <v>0</v>
      </c>
      <c r="J3973" t="s">
        <v>128</v>
      </c>
      <c r="K3973" s="40" t="str">
        <f t="shared" si="62"/>
        <v>GPA</v>
      </c>
    </row>
    <row r="3974" spans="1:11" ht="15" customHeight="1">
      <c r="A3974">
        <v>8</v>
      </c>
      <c r="B3974">
        <v>1965</v>
      </c>
      <c r="C3974" t="s">
        <v>1994</v>
      </c>
      <c r="D3974" t="s">
        <v>2496</v>
      </c>
      <c r="E3974" t="s">
        <v>2497</v>
      </c>
      <c r="F3974">
        <v>8712</v>
      </c>
      <c r="G3974">
        <v>126.69</v>
      </c>
      <c r="H3974">
        <v>69</v>
      </c>
      <c r="J3974" t="s">
        <v>128</v>
      </c>
      <c r="K3974" s="40" t="str">
        <f t="shared" si="62"/>
        <v>GPA</v>
      </c>
    </row>
    <row r="3975" spans="1:11" ht="15" customHeight="1">
      <c r="A3975">
        <v>8</v>
      </c>
      <c r="B3975">
        <v>1965</v>
      </c>
      <c r="C3975" t="s">
        <v>1994</v>
      </c>
      <c r="D3975" t="s">
        <v>4494</v>
      </c>
      <c r="E3975" t="s">
        <v>4495</v>
      </c>
      <c r="F3975">
        <v>1533</v>
      </c>
      <c r="G3975">
        <v>22.23</v>
      </c>
      <c r="H3975">
        <v>69</v>
      </c>
      <c r="J3975" t="s">
        <v>128</v>
      </c>
      <c r="K3975" s="40" t="str">
        <f t="shared" si="62"/>
        <v>GPA</v>
      </c>
    </row>
    <row r="3976" spans="1:11" ht="15" customHeight="1">
      <c r="A3976">
        <v>8</v>
      </c>
      <c r="B3976">
        <v>1965</v>
      </c>
      <c r="C3976" t="s">
        <v>21</v>
      </c>
      <c r="D3976" t="s">
        <v>1062</v>
      </c>
      <c r="E3976" t="s">
        <v>1063</v>
      </c>
      <c r="F3976">
        <v>369</v>
      </c>
      <c r="G3976">
        <v>16.47</v>
      </c>
      <c r="H3976">
        <v>22</v>
      </c>
      <c r="I3976">
        <v>0</v>
      </c>
      <c r="J3976" t="s">
        <v>128</v>
      </c>
      <c r="K3976" s="40" t="str">
        <f t="shared" si="62"/>
        <v>GPA</v>
      </c>
    </row>
    <row r="3977" spans="1:11" ht="15" customHeight="1">
      <c r="A3977">
        <v>8</v>
      </c>
      <c r="B3977">
        <v>1965</v>
      </c>
      <c r="C3977" t="s">
        <v>21</v>
      </c>
      <c r="D3977" t="s">
        <v>1064</v>
      </c>
      <c r="E3977" t="s">
        <v>1065</v>
      </c>
      <c r="F3977">
        <v>183</v>
      </c>
      <c r="G3977">
        <v>35.83</v>
      </c>
      <c r="H3977">
        <v>5</v>
      </c>
      <c r="I3977">
        <v>0</v>
      </c>
      <c r="J3977" t="s">
        <v>128</v>
      </c>
      <c r="K3977" s="40" t="str">
        <f t="shared" si="62"/>
        <v>GPA</v>
      </c>
    </row>
    <row r="3978" spans="1:11" ht="15" customHeight="1">
      <c r="A3978">
        <v>8</v>
      </c>
      <c r="B3978">
        <v>1965</v>
      </c>
      <c r="C3978" t="s">
        <v>21</v>
      </c>
      <c r="D3978" t="s">
        <v>1066</v>
      </c>
      <c r="E3978" t="s">
        <v>1067</v>
      </c>
      <c r="F3978">
        <v>823</v>
      </c>
      <c r="G3978">
        <v>48.57</v>
      </c>
      <c r="H3978">
        <v>17</v>
      </c>
      <c r="I3978">
        <v>0</v>
      </c>
      <c r="J3978" t="s">
        <v>128</v>
      </c>
      <c r="K3978" s="40" t="str">
        <f t="shared" si="62"/>
        <v>GPA</v>
      </c>
    </row>
    <row r="3979" spans="1:11" ht="15" customHeight="1">
      <c r="A3979">
        <v>8</v>
      </c>
      <c r="B3979">
        <v>1965</v>
      </c>
      <c r="C3979" t="s">
        <v>20</v>
      </c>
      <c r="D3979" t="s">
        <v>1066</v>
      </c>
      <c r="E3979" t="s">
        <v>1067</v>
      </c>
      <c r="F3979">
        <v>3757</v>
      </c>
      <c r="G3979">
        <v>121.04</v>
      </c>
      <c r="H3979">
        <v>31</v>
      </c>
      <c r="I3979">
        <v>0</v>
      </c>
      <c r="J3979" t="s">
        <v>128</v>
      </c>
      <c r="K3979" s="40" t="str">
        <f t="shared" si="62"/>
        <v>GPA</v>
      </c>
    </row>
    <row r="3980" spans="1:11" ht="15" customHeight="1">
      <c r="A3980">
        <v>8</v>
      </c>
      <c r="B3980">
        <v>1965</v>
      </c>
      <c r="C3980" t="s">
        <v>21</v>
      </c>
      <c r="D3980" t="s">
        <v>1070</v>
      </c>
      <c r="E3980" t="s">
        <v>1071</v>
      </c>
      <c r="F3980">
        <v>137</v>
      </c>
      <c r="G3980">
        <v>19.28</v>
      </c>
      <c r="H3980">
        <v>7</v>
      </c>
      <c r="I3980">
        <v>0</v>
      </c>
      <c r="J3980" t="s">
        <v>128</v>
      </c>
      <c r="K3980" s="40" t="str">
        <f t="shared" si="62"/>
        <v>GPA</v>
      </c>
    </row>
    <row r="3981" spans="1:11" ht="15" customHeight="1">
      <c r="A3981">
        <v>8</v>
      </c>
      <c r="B3981">
        <v>1965</v>
      </c>
      <c r="C3981" t="s">
        <v>1994</v>
      </c>
      <c r="D3981" t="s">
        <v>2498</v>
      </c>
      <c r="E3981" t="s">
        <v>2499</v>
      </c>
      <c r="F3981">
        <v>6699</v>
      </c>
      <c r="G3981">
        <v>107.85</v>
      </c>
      <c r="H3981">
        <v>62</v>
      </c>
      <c r="J3981" t="s">
        <v>128</v>
      </c>
      <c r="K3981" s="40" t="str">
        <f t="shared" si="62"/>
        <v>GPA</v>
      </c>
    </row>
    <row r="3982" spans="1:11" ht="15" customHeight="1">
      <c r="A3982">
        <v>8</v>
      </c>
      <c r="B3982">
        <v>1965</v>
      </c>
      <c r="C3982" t="s">
        <v>19</v>
      </c>
      <c r="D3982" t="s">
        <v>1072</v>
      </c>
      <c r="E3982" t="s">
        <v>1073</v>
      </c>
      <c r="F3982">
        <v>1090</v>
      </c>
      <c r="G3982">
        <v>117.3</v>
      </c>
      <c r="H3982">
        <v>9</v>
      </c>
      <c r="I3982">
        <v>0</v>
      </c>
      <c r="J3982" t="s">
        <v>128</v>
      </c>
      <c r="K3982" s="40" t="str">
        <f t="shared" si="62"/>
        <v>GPA</v>
      </c>
    </row>
    <row r="3983" spans="1:11" ht="15" customHeight="1">
      <c r="A3983">
        <v>8</v>
      </c>
      <c r="B3983">
        <v>1965</v>
      </c>
      <c r="C3983" t="s">
        <v>21</v>
      </c>
      <c r="D3983" t="s">
        <v>1074</v>
      </c>
      <c r="E3983" t="s">
        <v>1075</v>
      </c>
      <c r="F3983">
        <v>2492</v>
      </c>
      <c r="G3983">
        <v>133.11000000000001</v>
      </c>
      <c r="H3983">
        <v>19</v>
      </c>
      <c r="I3983">
        <v>0</v>
      </c>
      <c r="J3983" t="s">
        <v>128</v>
      </c>
      <c r="K3983" s="40" t="str">
        <f t="shared" si="62"/>
        <v>GPA</v>
      </c>
    </row>
    <row r="3984" spans="1:11" ht="15" customHeight="1">
      <c r="A3984">
        <v>8</v>
      </c>
      <c r="B3984">
        <v>1965</v>
      </c>
      <c r="C3984" t="s">
        <v>1994</v>
      </c>
      <c r="D3984" t="s">
        <v>1074</v>
      </c>
      <c r="E3984" t="s">
        <v>1075</v>
      </c>
      <c r="F3984">
        <v>556</v>
      </c>
      <c r="G3984">
        <v>11.58</v>
      </c>
      <c r="H3984">
        <v>48</v>
      </c>
      <c r="J3984" t="s">
        <v>128</v>
      </c>
      <c r="K3984" s="40" t="str">
        <f t="shared" si="62"/>
        <v>GPA</v>
      </c>
    </row>
    <row r="3985" spans="1:11" ht="15" customHeight="1">
      <c r="A3985">
        <v>8</v>
      </c>
      <c r="B3985">
        <v>1965</v>
      </c>
      <c r="C3985" t="s">
        <v>19</v>
      </c>
      <c r="D3985" t="s">
        <v>1076</v>
      </c>
      <c r="E3985" t="s">
        <v>1077</v>
      </c>
      <c r="F3985">
        <v>271</v>
      </c>
      <c r="G3985">
        <v>21.99</v>
      </c>
      <c r="H3985">
        <v>12</v>
      </c>
      <c r="I3985">
        <v>0</v>
      </c>
      <c r="J3985" t="s">
        <v>128</v>
      </c>
      <c r="K3985" s="40" t="str">
        <f t="shared" si="62"/>
        <v>GPA</v>
      </c>
    </row>
    <row r="3986" spans="1:11" ht="15" customHeight="1">
      <c r="A3986">
        <v>8</v>
      </c>
      <c r="B3986">
        <v>1965</v>
      </c>
      <c r="C3986" t="s">
        <v>1994</v>
      </c>
      <c r="D3986" t="s">
        <v>1078</v>
      </c>
      <c r="E3986" t="s">
        <v>1079</v>
      </c>
      <c r="F3986">
        <v>61</v>
      </c>
      <c r="G3986">
        <v>0.45</v>
      </c>
      <c r="H3986">
        <v>136</v>
      </c>
      <c r="J3986" t="s">
        <v>128</v>
      </c>
      <c r="K3986" s="40" t="str">
        <f t="shared" si="62"/>
        <v>GPA</v>
      </c>
    </row>
    <row r="3987" spans="1:11" ht="15" customHeight="1">
      <c r="A3987">
        <v>8</v>
      </c>
      <c r="B3987">
        <v>1965</v>
      </c>
      <c r="C3987" t="s">
        <v>1994</v>
      </c>
      <c r="D3987" t="s">
        <v>1082</v>
      </c>
      <c r="E3987" t="s">
        <v>1083</v>
      </c>
      <c r="F3987">
        <v>1741</v>
      </c>
      <c r="G3987">
        <v>46.04</v>
      </c>
      <c r="H3987">
        <v>38</v>
      </c>
      <c r="J3987" t="s">
        <v>128</v>
      </c>
      <c r="K3987" s="40" t="str">
        <f t="shared" si="62"/>
        <v>GPA</v>
      </c>
    </row>
    <row r="3988" spans="1:11" ht="15" customHeight="1">
      <c r="A3988">
        <v>8</v>
      </c>
      <c r="B3988">
        <v>1965</v>
      </c>
      <c r="C3988" t="s">
        <v>19</v>
      </c>
      <c r="D3988" t="s">
        <v>1086</v>
      </c>
      <c r="E3988" t="s">
        <v>1087</v>
      </c>
      <c r="F3988">
        <v>811</v>
      </c>
      <c r="G3988">
        <v>41.8</v>
      </c>
      <c r="H3988">
        <v>19</v>
      </c>
      <c r="I3988">
        <v>0</v>
      </c>
      <c r="J3988" t="s">
        <v>128</v>
      </c>
      <c r="K3988" s="40" t="str">
        <f t="shared" si="62"/>
        <v>GPA</v>
      </c>
    </row>
    <row r="3989" spans="1:11" ht="15" customHeight="1">
      <c r="A3989">
        <v>8</v>
      </c>
      <c r="B3989">
        <v>1965</v>
      </c>
      <c r="C3989" t="s">
        <v>21</v>
      </c>
      <c r="D3989" t="s">
        <v>1092</v>
      </c>
      <c r="E3989" t="s">
        <v>1093</v>
      </c>
      <c r="F3989">
        <v>220</v>
      </c>
      <c r="G3989">
        <v>13.22</v>
      </c>
      <c r="H3989">
        <v>17</v>
      </c>
      <c r="I3989">
        <v>0</v>
      </c>
      <c r="J3989" t="s">
        <v>128</v>
      </c>
      <c r="K3989" s="40" t="str">
        <f t="shared" si="62"/>
        <v>GPA</v>
      </c>
    </row>
    <row r="3990" spans="1:11" ht="15" customHeight="1">
      <c r="A3990">
        <v>8</v>
      </c>
      <c r="B3990">
        <v>1965</v>
      </c>
      <c r="C3990" t="s">
        <v>20</v>
      </c>
      <c r="D3990" t="s">
        <v>1092</v>
      </c>
      <c r="E3990" t="s">
        <v>1093</v>
      </c>
      <c r="F3990">
        <v>6664</v>
      </c>
      <c r="G3990">
        <v>143.31</v>
      </c>
      <c r="H3990">
        <v>47</v>
      </c>
      <c r="I3990">
        <v>0</v>
      </c>
      <c r="J3990" t="s">
        <v>128</v>
      </c>
      <c r="K3990" s="40" t="str">
        <f t="shared" si="62"/>
        <v>GPA</v>
      </c>
    </row>
    <row r="3991" spans="1:11" ht="15" customHeight="1">
      <c r="A3991">
        <v>8</v>
      </c>
      <c r="B3991">
        <v>1965</v>
      </c>
      <c r="C3991" t="s">
        <v>19</v>
      </c>
      <c r="D3991" t="s">
        <v>1848</v>
      </c>
      <c r="E3991" t="s">
        <v>1849</v>
      </c>
      <c r="F3991">
        <v>368</v>
      </c>
      <c r="G3991">
        <v>14.06</v>
      </c>
      <c r="H3991">
        <v>26</v>
      </c>
      <c r="I3991">
        <v>0</v>
      </c>
      <c r="J3991" t="s">
        <v>128</v>
      </c>
      <c r="K3991" s="40" t="str">
        <f t="shared" si="62"/>
        <v>GPA</v>
      </c>
    </row>
    <row r="3992" spans="1:11" ht="15" customHeight="1">
      <c r="A3992">
        <v>8</v>
      </c>
      <c r="B3992">
        <v>1965</v>
      </c>
      <c r="C3992" t="s">
        <v>22</v>
      </c>
      <c r="D3992" t="s">
        <v>1096</v>
      </c>
      <c r="E3992" t="s">
        <v>1097</v>
      </c>
      <c r="F3992">
        <v>1723</v>
      </c>
      <c r="G3992">
        <v>145.66999999999999</v>
      </c>
      <c r="H3992">
        <v>12</v>
      </c>
      <c r="I3992">
        <v>0</v>
      </c>
      <c r="J3992" t="s">
        <v>128</v>
      </c>
      <c r="K3992" s="40" t="str">
        <f t="shared" si="62"/>
        <v>GPA</v>
      </c>
    </row>
    <row r="3993" spans="1:11" ht="15" customHeight="1">
      <c r="A3993">
        <v>8</v>
      </c>
      <c r="B3993">
        <v>1965</v>
      </c>
      <c r="C3993" t="s">
        <v>21</v>
      </c>
      <c r="D3993" t="s">
        <v>1850</v>
      </c>
      <c r="E3993" t="s">
        <v>1851</v>
      </c>
      <c r="F3993">
        <v>128</v>
      </c>
      <c r="G3993">
        <v>13.34</v>
      </c>
      <c r="H3993">
        <v>10</v>
      </c>
      <c r="I3993">
        <v>0</v>
      </c>
      <c r="J3993" t="s">
        <v>128</v>
      </c>
      <c r="K3993" s="40" t="str">
        <f t="shared" si="62"/>
        <v>GPA</v>
      </c>
    </row>
    <row r="3994" spans="1:11" ht="15" customHeight="1">
      <c r="A3994">
        <v>8</v>
      </c>
      <c r="B3994">
        <v>1965</v>
      </c>
      <c r="C3994" t="s">
        <v>20</v>
      </c>
      <c r="D3994" t="s">
        <v>1850</v>
      </c>
      <c r="E3994" t="s">
        <v>1851</v>
      </c>
      <c r="F3994">
        <v>32</v>
      </c>
      <c r="G3994">
        <v>6.7</v>
      </c>
      <c r="H3994">
        <v>5</v>
      </c>
      <c r="I3994">
        <v>0</v>
      </c>
      <c r="J3994" t="s">
        <v>128</v>
      </c>
      <c r="K3994" s="40" t="str">
        <f t="shared" si="62"/>
        <v>GPA</v>
      </c>
    </row>
    <row r="3995" spans="1:11" ht="15" customHeight="1">
      <c r="A3995">
        <v>8</v>
      </c>
      <c r="B3995">
        <v>1965</v>
      </c>
      <c r="C3995" t="s">
        <v>1994</v>
      </c>
      <c r="D3995" t="s">
        <v>1850</v>
      </c>
      <c r="E3995" t="s">
        <v>1851</v>
      </c>
      <c r="F3995">
        <v>512</v>
      </c>
      <c r="G3995">
        <v>18.2</v>
      </c>
      <c r="H3995">
        <v>28</v>
      </c>
      <c r="J3995" t="s">
        <v>128</v>
      </c>
      <c r="K3995" s="40" t="str">
        <f t="shared" si="62"/>
        <v>GPA</v>
      </c>
    </row>
    <row r="3996" spans="1:11" ht="15" customHeight="1">
      <c r="A3996">
        <v>8</v>
      </c>
      <c r="B3996">
        <v>1965</v>
      </c>
      <c r="C3996" t="s">
        <v>19</v>
      </c>
      <c r="D3996" t="s">
        <v>1098</v>
      </c>
      <c r="E3996" t="s">
        <v>1099</v>
      </c>
      <c r="F3996">
        <v>1286</v>
      </c>
      <c r="G3996">
        <v>85.92</v>
      </c>
      <c r="H3996">
        <v>15</v>
      </c>
      <c r="I3996">
        <v>0</v>
      </c>
      <c r="J3996" t="s">
        <v>128</v>
      </c>
      <c r="K3996" s="40" t="str">
        <f t="shared" si="62"/>
        <v>GPA</v>
      </c>
    </row>
    <row r="3997" spans="1:11" ht="15" customHeight="1">
      <c r="A3997">
        <v>8</v>
      </c>
      <c r="B3997">
        <v>1965</v>
      </c>
      <c r="C3997" t="s">
        <v>1994</v>
      </c>
      <c r="D3997" t="s">
        <v>1098</v>
      </c>
      <c r="E3997" t="s">
        <v>1099</v>
      </c>
      <c r="F3997">
        <v>148</v>
      </c>
      <c r="G3997">
        <v>0.88</v>
      </c>
      <c r="H3997">
        <v>168</v>
      </c>
      <c r="J3997" t="s">
        <v>128</v>
      </c>
      <c r="K3997" s="40" t="str">
        <f t="shared" si="62"/>
        <v>GPA</v>
      </c>
    </row>
    <row r="3998" spans="1:11" ht="15" customHeight="1">
      <c r="A3998">
        <v>8</v>
      </c>
      <c r="B3998">
        <v>1965</v>
      </c>
      <c r="C3998" t="s">
        <v>19</v>
      </c>
      <c r="D3998" t="s">
        <v>1100</v>
      </c>
      <c r="E3998" t="s">
        <v>1101</v>
      </c>
      <c r="F3998">
        <v>166</v>
      </c>
      <c r="G3998">
        <v>7.72</v>
      </c>
      <c r="H3998">
        <v>22</v>
      </c>
      <c r="I3998">
        <v>0</v>
      </c>
      <c r="J3998" t="s">
        <v>128</v>
      </c>
      <c r="K3998" s="40" t="str">
        <f t="shared" si="62"/>
        <v>GPA</v>
      </c>
    </row>
    <row r="3999" spans="1:11" ht="15" customHeight="1">
      <c r="A3999">
        <v>8</v>
      </c>
      <c r="B3999">
        <v>1965</v>
      </c>
      <c r="C3999" t="s">
        <v>19</v>
      </c>
      <c r="D3999" t="s">
        <v>1104</v>
      </c>
      <c r="E3999" t="s">
        <v>1105</v>
      </c>
      <c r="F3999">
        <v>1238</v>
      </c>
      <c r="G3999">
        <v>54.66</v>
      </c>
      <c r="H3999">
        <v>23</v>
      </c>
      <c r="I3999">
        <v>0</v>
      </c>
      <c r="J3999" t="s">
        <v>128</v>
      </c>
      <c r="K3999" s="40" t="str">
        <f t="shared" si="62"/>
        <v>GPA</v>
      </c>
    </row>
    <row r="4000" spans="1:11" ht="15" customHeight="1">
      <c r="A4000">
        <v>8</v>
      </c>
      <c r="B4000">
        <v>1965</v>
      </c>
      <c r="C4000" t="s">
        <v>20</v>
      </c>
      <c r="D4000" t="s">
        <v>1106</v>
      </c>
      <c r="E4000" t="s">
        <v>1107</v>
      </c>
      <c r="F4000">
        <v>5346</v>
      </c>
      <c r="G4000">
        <v>143.94999999999999</v>
      </c>
      <c r="H4000">
        <v>37</v>
      </c>
      <c r="I4000">
        <v>0</v>
      </c>
      <c r="J4000" t="s">
        <v>128</v>
      </c>
      <c r="K4000" s="40" t="str">
        <f t="shared" si="62"/>
        <v>GPA</v>
      </c>
    </row>
    <row r="4001" spans="1:11" ht="15" customHeight="1">
      <c r="A4001">
        <v>8</v>
      </c>
      <c r="B4001">
        <v>1965</v>
      </c>
      <c r="C4001" t="s">
        <v>19</v>
      </c>
      <c r="D4001" t="s">
        <v>1108</v>
      </c>
      <c r="E4001" t="s">
        <v>1109</v>
      </c>
      <c r="F4001">
        <v>1760</v>
      </c>
      <c r="G4001">
        <v>62.71</v>
      </c>
      <c r="H4001">
        <v>28</v>
      </c>
      <c r="I4001">
        <v>0</v>
      </c>
      <c r="J4001" t="s">
        <v>128</v>
      </c>
      <c r="K4001" s="40" t="str">
        <f t="shared" si="62"/>
        <v>GPA</v>
      </c>
    </row>
    <row r="4002" spans="1:11" ht="15" customHeight="1">
      <c r="A4002">
        <v>8</v>
      </c>
      <c r="B4002">
        <v>1965</v>
      </c>
      <c r="C4002" t="s">
        <v>1994</v>
      </c>
      <c r="D4002" t="s">
        <v>1108</v>
      </c>
      <c r="E4002" t="s">
        <v>1109</v>
      </c>
      <c r="F4002">
        <v>59</v>
      </c>
      <c r="G4002">
        <v>0.95</v>
      </c>
      <c r="H4002">
        <v>62</v>
      </c>
      <c r="J4002" t="s">
        <v>128</v>
      </c>
      <c r="K4002" s="40" t="str">
        <f t="shared" si="62"/>
        <v>GPA</v>
      </c>
    </row>
    <row r="4003" spans="1:11" ht="15" customHeight="1">
      <c r="A4003">
        <v>8</v>
      </c>
      <c r="B4003">
        <v>1965</v>
      </c>
      <c r="C4003" t="s">
        <v>20</v>
      </c>
      <c r="D4003" t="s">
        <v>1110</v>
      </c>
      <c r="E4003" t="s">
        <v>1111</v>
      </c>
      <c r="F4003">
        <v>2123</v>
      </c>
      <c r="G4003">
        <v>125.37</v>
      </c>
      <c r="H4003">
        <v>17</v>
      </c>
      <c r="I4003">
        <v>0</v>
      </c>
      <c r="J4003" t="s">
        <v>128</v>
      </c>
      <c r="K4003" s="40" t="str">
        <f t="shared" si="62"/>
        <v>GPA</v>
      </c>
    </row>
    <row r="4004" spans="1:11" ht="15" customHeight="1">
      <c r="A4004">
        <v>8</v>
      </c>
      <c r="B4004">
        <v>1965</v>
      </c>
      <c r="C4004" t="s">
        <v>1994</v>
      </c>
      <c r="D4004" t="s">
        <v>1112</v>
      </c>
      <c r="E4004" t="s">
        <v>1113</v>
      </c>
      <c r="F4004">
        <v>113</v>
      </c>
      <c r="G4004">
        <v>3.77</v>
      </c>
      <c r="H4004">
        <v>30</v>
      </c>
      <c r="J4004" t="s">
        <v>128</v>
      </c>
      <c r="K4004" s="40" t="str">
        <f t="shared" si="62"/>
        <v>GPA</v>
      </c>
    </row>
    <row r="4005" spans="1:11" ht="15" customHeight="1">
      <c r="A4005">
        <v>8</v>
      </c>
      <c r="B4005">
        <v>1965</v>
      </c>
      <c r="C4005" t="s">
        <v>19</v>
      </c>
      <c r="D4005" t="s">
        <v>1852</v>
      </c>
      <c r="E4005" t="s">
        <v>1853</v>
      </c>
      <c r="F4005">
        <v>758</v>
      </c>
      <c r="G4005">
        <v>74.84</v>
      </c>
      <c r="H4005">
        <v>10</v>
      </c>
      <c r="I4005">
        <v>0</v>
      </c>
      <c r="J4005" t="s">
        <v>128</v>
      </c>
      <c r="K4005" s="40" t="str">
        <f t="shared" si="62"/>
        <v>GPA</v>
      </c>
    </row>
    <row r="4006" spans="1:11" ht="15" customHeight="1">
      <c r="A4006">
        <v>8</v>
      </c>
      <c r="B4006">
        <v>1965</v>
      </c>
      <c r="C4006" t="s">
        <v>1994</v>
      </c>
      <c r="D4006" t="s">
        <v>1852</v>
      </c>
      <c r="E4006" t="s">
        <v>1853</v>
      </c>
      <c r="F4006">
        <v>112</v>
      </c>
      <c r="G4006">
        <v>3.65</v>
      </c>
      <c r="H4006">
        <v>31</v>
      </c>
      <c r="J4006" t="s">
        <v>128</v>
      </c>
      <c r="K4006" s="40" t="str">
        <f t="shared" si="62"/>
        <v>GPA</v>
      </c>
    </row>
    <row r="4007" spans="1:11" ht="15" customHeight="1">
      <c r="A4007">
        <v>8</v>
      </c>
      <c r="B4007">
        <v>1965</v>
      </c>
      <c r="C4007" t="s">
        <v>1994</v>
      </c>
      <c r="D4007" t="s">
        <v>2504</v>
      </c>
      <c r="E4007" t="s">
        <v>2505</v>
      </c>
      <c r="F4007">
        <v>8224</v>
      </c>
      <c r="G4007">
        <v>118.62</v>
      </c>
      <c r="H4007">
        <v>69</v>
      </c>
      <c r="J4007" t="s">
        <v>128</v>
      </c>
      <c r="K4007" s="40" t="str">
        <f t="shared" si="62"/>
        <v>GPA</v>
      </c>
    </row>
    <row r="4008" spans="1:11" ht="15" customHeight="1">
      <c r="A4008">
        <v>8</v>
      </c>
      <c r="B4008">
        <v>1965</v>
      </c>
      <c r="C4008" t="s">
        <v>20</v>
      </c>
      <c r="D4008" t="s">
        <v>1854</v>
      </c>
      <c r="E4008" t="s">
        <v>1855</v>
      </c>
      <c r="F4008">
        <v>96</v>
      </c>
      <c r="G4008">
        <v>10.28</v>
      </c>
      <c r="H4008">
        <v>9</v>
      </c>
      <c r="I4008">
        <v>0</v>
      </c>
      <c r="J4008" t="s">
        <v>128</v>
      </c>
      <c r="K4008" s="40" t="str">
        <f t="shared" si="62"/>
        <v>GPA</v>
      </c>
    </row>
    <row r="4009" spans="1:11" ht="15" customHeight="1">
      <c r="A4009">
        <v>8</v>
      </c>
      <c r="B4009">
        <v>1965</v>
      </c>
      <c r="C4009" t="s">
        <v>1994</v>
      </c>
      <c r="D4009" t="s">
        <v>1854</v>
      </c>
      <c r="E4009" t="s">
        <v>1855</v>
      </c>
      <c r="F4009">
        <v>981</v>
      </c>
      <c r="G4009">
        <v>26.21</v>
      </c>
      <c r="H4009">
        <v>37</v>
      </c>
      <c r="J4009" t="s">
        <v>128</v>
      </c>
      <c r="K4009" s="40" t="str">
        <f t="shared" si="62"/>
        <v>GPA</v>
      </c>
    </row>
    <row r="4010" spans="1:11" ht="15" customHeight="1">
      <c r="A4010">
        <v>8</v>
      </c>
      <c r="B4010">
        <v>1965</v>
      </c>
      <c r="C4010" t="s">
        <v>21</v>
      </c>
      <c r="D4010" t="s">
        <v>1114</v>
      </c>
      <c r="E4010" t="s">
        <v>1115</v>
      </c>
      <c r="F4010">
        <v>1530</v>
      </c>
      <c r="G4010">
        <v>88.37</v>
      </c>
      <c r="H4010">
        <v>17</v>
      </c>
      <c r="I4010">
        <v>0</v>
      </c>
      <c r="J4010" t="s">
        <v>128</v>
      </c>
      <c r="K4010" s="40" t="str">
        <f t="shared" si="62"/>
        <v>GPA</v>
      </c>
    </row>
    <row r="4011" spans="1:11" ht="15" customHeight="1">
      <c r="A4011">
        <v>8</v>
      </c>
      <c r="B4011">
        <v>1965</v>
      </c>
      <c r="C4011" t="s">
        <v>1994</v>
      </c>
      <c r="D4011" t="s">
        <v>1114</v>
      </c>
      <c r="E4011" t="s">
        <v>1115</v>
      </c>
      <c r="F4011">
        <v>1092</v>
      </c>
      <c r="G4011">
        <v>14.4</v>
      </c>
      <c r="H4011">
        <v>76</v>
      </c>
      <c r="J4011" t="s">
        <v>128</v>
      </c>
      <c r="K4011" s="40" t="str">
        <f t="shared" si="62"/>
        <v>GPA</v>
      </c>
    </row>
    <row r="4012" spans="1:11" ht="15" customHeight="1">
      <c r="A4012">
        <v>8</v>
      </c>
      <c r="B4012">
        <v>1965</v>
      </c>
      <c r="C4012" t="s">
        <v>21</v>
      </c>
      <c r="D4012" t="s">
        <v>1116</v>
      </c>
      <c r="E4012" t="s">
        <v>1117</v>
      </c>
      <c r="F4012">
        <v>36</v>
      </c>
      <c r="G4012">
        <v>3.3</v>
      </c>
      <c r="H4012">
        <v>11</v>
      </c>
      <c r="I4012">
        <v>0</v>
      </c>
      <c r="J4012" t="s">
        <v>128</v>
      </c>
      <c r="K4012" s="40" t="str">
        <f t="shared" si="62"/>
        <v>GPA</v>
      </c>
    </row>
    <row r="4013" spans="1:11" ht="15" customHeight="1">
      <c r="A4013">
        <v>8</v>
      </c>
      <c r="B4013">
        <v>1965</v>
      </c>
      <c r="C4013" t="s">
        <v>21</v>
      </c>
      <c r="D4013" t="s">
        <v>1118</v>
      </c>
      <c r="E4013" t="s">
        <v>1119</v>
      </c>
      <c r="F4013">
        <v>215</v>
      </c>
      <c r="G4013">
        <v>27.68</v>
      </c>
      <c r="H4013">
        <v>8</v>
      </c>
      <c r="I4013">
        <v>0</v>
      </c>
      <c r="J4013" t="s">
        <v>128</v>
      </c>
      <c r="K4013" s="40" t="str">
        <f t="shared" si="62"/>
        <v>GPA</v>
      </c>
    </row>
    <row r="4014" spans="1:11" ht="15" customHeight="1">
      <c r="A4014">
        <v>8</v>
      </c>
      <c r="B4014">
        <v>1965</v>
      </c>
      <c r="C4014" t="s">
        <v>21</v>
      </c>
      <c r="D4014" t="s">
        <v>4496</v>
      </c>
      <c r="E4014" t="s">
        <v>4497</v>
      </c>
      <c r="F4014">
        <v>1</v>
      </c>
      <c r="G4014">
        <v>6.67</v>
      </c>
      <c r="H4014">
        <v>0</v>
      </c>
      <c r="I4014">
        <v>0</v>
      </c>
      <c r="J4014" t="s">
        <v>128</v>
      </c>
      <c r="K4014" s="40" t="str">
        <f t="shared" si="62"/>
        <v>GPA</v>
      </c>
    </row>
    <row r="4015" spans="1:11" ht="15" customHeight="1">
      <c r="A4015">
        <v>8</v>
      </c>
      <c r="B4015">
        <v>1965</v>
      </c>
      <c r="C4015" t="s">
        <v>1994</v>
      </c>
      <c r="D4015" t="s">
        <v>2506</v>
      </c>
      <c r="E4015" t="s">
        <v>2507</v>
      </c>
      <c r="F4015">
        <v>6433</v>
      </c>
      <c r="G4015">
        <v>112.28</v>
      </c>
      <c r="H4015">
        <v>57</v>
      </c>
      <c r="J4015" t="s">
        <v>128</v>
      </c>
      <c r="K4015" s="40" t="str">
        <f t="shared" si="62"/>
        <v>GPA</v>
      </c>
    </row>
    <row r="4016" spans="1:11" ht="15" customHeight="1">
      <c r="A4016">
        <v>8</v>
      </c>
      <c r="B4016">
        <v>1965</v>
      </c>
      <c r="C4016" t="s">
        <v>21</v>
      </c>
      <c r="D4016" t="s">
        <v>1122</v>
      </c>
      <c r="E4016" t="s">
        <v>1123</v>
      </c>
      <c r="F4016">
        <v>483</v>
      </c>
      <c r="G4016">
        <v>24.66</v>
      </c>
      <c r="H4016">
        <v>20</v>
      </c>
      <c r="I4016">
        <v>0</v>
      </c>
      <c r="J4016" t="s">
        <v>128</v>
      </c>
      <c r="K4016" s="40" t="str">
        <f t="shared" si="62"/>
        <v>GPA</v>
      </c>
    </row>
    <row r="4017" spans="1:11" ht="15" customHeight="1">
      <c r="A4017">
        <v>8</v>
      </c>
      <c r="B4017">
        <v>1965</v>
      </c>
      <c r="C4017" t="s">
        <v>1994</v>
      </c>
      <c r="D4017" t="s">
        <v>1122</v>
      </c>
      <c r="E4017" t="s">
        <v>1123</v>
      </c>
      <c r="F4017">
        <v>206</v>
      </c>
      <c r="G4017">
        <v>5.62</v>
      </c>
      <c r="H4017">
        <v>37</v>
      </c>
      <c r="J4017" t="s">
        <v>128</v>
      </c>
      <c r="K4017" s="40" t="str">
        <f t="shared" si="62"/>
        <v>GPA</v>
      </c>
    </row>
    <row r="4018" spans="1:11" ht="15" customHeight="1">
      <c r="A4018">
        <v>8</v>
      </c>
      <c r="B4018">
        <v>1965</v>
      </c>
      <c r="C4018" t="s">
        <v>21</v>
      </c>
      <c r="D4018" t="s">
        <v>1126</v>
      </c>
      <c r="E4018" t="s">
        <v>1127</v>
      </c>
      <c r="F4018">
        <v>1154</v>
      </c>
      <c r="G4018">
        <v>100.45</v>
      </c>
      <c r="H4018">
        <v>11</v>
      </c>
      <c r="I4018">
        <v>0</v>
      </c>
      <c r="J4018" t="s">
        <v>128</v>
      </c>
      <c r="K4018" s="40" t="str">
        <f t="shared" si="62"/>
        <v>GPA</v>
      </c>
    </row>
    <row r="4019" spans="1:11" ht="15" customHeight="1">
      <c r="A4019">
        <v>8</v>
      </c>
      <c r="B4019">
        <v>1965</v>
      </c>
      <c r="C4019" t="s">
        <v>1994</v>
      </c>
      <c r="D4019" t="s">
        <v>1126</v>
      </c>
      <c r="E4019" t="s">
        <v>1127</v>
      </c>
      <c r="F4019">
        <v>122</v>
      </c>
      <c r="G4019">
        <v>6.99</v>
      </c>
      <c r="H4019">
        <v>17</v>
      </c>
      <c r="J4019" t="s">
        <v>128</v>
      </c>
      <c r="K4019" s="40" t="str">
        <f t="shared" si="62"/>
        <v>GPA</v>
      </c>
    </row>
    <row r="4020" spans="1:11" ht="15" customHeight="1">
      <c r="A4020">
        <v>8</v>
      </c>
      <c r="B4020">
        <v>1965</v>
      </c>
      <c r="C4020" t="s">
        <v>22</v>
      </c>
      <c r="D4020" t="s">
        <v>1128</v>
      </c>
      <c r="E4020" t="s">
        <v>1129</v>
      </c>
      <c r="F4020">
        <v>1758</v>
      </c>
      <c r="G4020">
        <v>152.72</v>
      </c>
      <c r="H4020">
        <v>12</v>
      </c>
      <c r="I4020">
        <v>0</v>
      </c>
      <c r="J4020" t="s">
        <v>128</v>
      </c>
      <c r="K4020" s="40" t="str">
        <f t="shared" si="62"/>
        <v>GPA</v>
      </c>
    </row>
    <row r="4021" spans="1:11" ht="15" customHeight="1">
      <c r="A4021">
        <v>8</v>
      </c>
      <c r="B4021">
        <v>1965</v>
      </c>
      <c r="C4021" t="s">
        <v>21</v>
      </c>
      <c r="D4021" t="s">
        <v>1130</v>
      </c>
      <c r="E4021" t="s">
        <v>1131</v>
      </c>
      <c r="F4021">
        <v>2257</v>
      </c>
      <c r="G4021">
        <v>114.8</v>
      </c>
      <c r="H4021">
        <v>20</v>
      </c>
      <c r="I4021">
        <v>0</v>
      </c>
      <c r="J4021" t="s">
        <v>128</v>
      </c>
      <c r="K4021" s="40" t="str">
        <f t="shared" si="62"/>
        <v>GPA</v>
      </c>
    </row>
    <row r="4022" spans="1:11" ht="15" customHeight="1">
      <c r="A4022">
        <v>8</v>
      </c>
      <c r="B4022">
        <v>1965</v>
      </c>
      <c r="C4022" t="s">
        <v>1994</v>
      </c>
      <c r="D4022" t="s">
        <v>1130</v>
      </c>
      <c r="E4022" t="s">
        <v>1131</v>
      </c>
      <c r="F4022">
        <v>795</v>
      </c>
      <c r="G4022">
        <v>11.92</v>
      </c>
      <c r="H4022">
        <v>67</v>
      </c>
      <c r="J4022" t="s">
        <v>128</v>
      </c>
      <c r="K4022" s="40" t="str">
        <f t="shared" si="62"/>
        <v>GPA</v>
      </c>
    </row>
    <row r="4023" spans="1:11" ht="15" customHeight="1">
      <c r="A4023">
        <v>8</v>
      </c>
      <c r="B4023">
        <v>1965</v>
      </c>
      <c r="C4023" t="s">
        <v>1994</v>
      </c>
      <c r="D4023" t="s">
        <v>1132</v>
      </c>
      <c r="E4023" t="s">
        <v>1133</v>
      </c>
      <c r="F4023">
        <v>65</v>
      </c>
      <c r="G4023">
        <v>2.21</v>
      </c>
      <c r="H4023">
        <v>29</v>
      </c>
      <c r="J4023" t="s">
        <v>128</v>
      </c>
      <c r="K4023" s="40" t="str">
        <f t="shared" si="62"/>
        <v>GPA</v>
      </c>
    </row>
    <row r="4024" spans="1:11" ht="15" customHeight="1">
      <c r="A4024">
        <v>8</v>
      </c>
      <c r="B4024">
        <v>1965</v>
      </c>
      <c r="C4024" t="s">
        <v>21</v>
      </c>
      <c r="D4024" t="s">
        <v>1134</v>
      </c>
      <c r="E4024" t="s">
        <v>1135</v>
      </c>
      <c r="F4024">
        <v>862</v>
      </c>
      <c r="G4024">
        <v>30.09</v>
      </c>
      <c r="H4024">
        <v>29</v>
      </c>
      <c r="I4024">
        <v>0</v>
      </c>
      <c r="J4024" t="s">
        <v>128</v>
      </c>
      <c r="K4024" s="40" t="str">
        <f t="shared" si="62"/>
        <v>GPA</v>
      </c>
    </row>
    <row r="4025" spans="1:11" ht="15" customHeight="1">
      <c r="A4025">
        <v>8</v>
      </c>
      <c r="B4025">
        <v>1965</v>
      </c>
      <c r="C4025" t="s">
        <v>1994</v>
      </c>
      <c r="D4025" t="s">
        <v>1134</v>
      </c>
      <c r="E4025" t="s">
        <v>1135</v>
      </c>
      <c r="F4025">
        <v>181</v>
      </c>
      <c r="G4025">
        <v>1.68</v>
      </c>
      <c r="H4025">
        <v>108</v>
      </c>
      <c r="J4025" t="s">
        <v>128</v>
      </c>
      <c r="K4025" s="40" t="str">
        <f t="shared" si="62"/>
        <v>GPA</v>
      </c>
    </row>
    <row r="4026" spans="1:11" ht="15" customHeight="1">
      <c r="A4026">
        <v>8</v>
      </c>
      <c r="B4026">
        <v>1965</v>
      </c>
      <c r="C4026" t="s">
        <v>21</v>
      </c>
      <c r="D4026" t="s">
        <v>1136</v>
      </c>
      <c r="E4026" t="s">
        <v>1137</v>
      </c>
      <c r="F4026">
        <v>3103</v>
      </c>
      <c r="G4026">
        <v>174.78</v>
      </c>
      <c r="H4026">
        <v>18</v>
      </c>
      <c r="I4026">
        <v>0</v>
      </c>
      <c r="J4026" t="s">
        <v>128</v>
      </c>
      <c r="K4026" s="40" t="str">
        <f t="shared" si="62"/>
        <v>GPA</v>
      </c>
    </row>
    <row r="4027" spans="1:11" ht="15" customHeight="1">
      <c r="A4027">
        <v>8</v>
      </c>
      <c r="B4027">
        <v>1965</v>
      </c>
      <c r="C4027" t="s">
        <v>1994</v>
      </c>
      <c r="D4027" t="s">
        <v>1136</v>
      </c>
      <c r="E4027" t="s">
        <v>1137</v>
      </c>
      <c r="F4027">
        <v>536</v>
      </c>
      <c r="G4027">
        <v>17.7</v>
      </c>
      <c r="H4027">
        <v>30</v>
      </c>
      <c r="J4027" t="s">
        <v>128</v>
      </c>
      <c r="K4027" s="40" t="str">
        <f t="shared" si="62"/>
        <v>GPA</v>
      </c>
    </row>
    <row r="4028" spans="1:11" ht="15" customHeight="1">
      <c r="A4028">
        <v>8</v>
      </c>
      <c r="B4028">
        <v>1965</v>
      </c>
      <c r="C4028" t="s">
        <v>19</v>
      </c>
      <c r="D4028" t="s">
        <v>1856</v>
      </c>
      <c r="E4028" t="s">
        <v>1857</v>
      </c>
      <c r="F4028">
        <v>360</v>
      </c>
      <c r="G4028">
        <v>53.69</v>
      </c>
      <c r="H4028">
        <v>7</v>
      </c>
      <c r="I4028">
        <v>0</v>
      </c>
      <c r="J4028" t="s">
        <v>128</v>
      </c>
      <c r="K4028" s="40" t="str">
        <f t="shared" si="62"/>
        <v>GPA</v>
      </c>
    </row>
    <row r="4029" spans="1:11" ht="15" customHeight="1">
      <c r="A4029">
        <v>8</v>
      </c>
      <c r="B4029">
        <v>1965</v>
      </c>
      <c r="C4029" t="s">
        <v>1994</v>
      </c>
      <c r="D4029" t="s">
        <v>1856</v>
      </c>
      <c r="E4029" t="s">
        <v>1857</v>
      </c>
      <c r="F4029">
        <v>347</v>
      </c>
      <c r="G4029">
        <v>2.8</v>
      </c>
      <c r="H4029">
        <v>124</v>
      </c>
      <c r="J4029" t="s">
        <v>128</v>
      </c>
      <c r="K4029" s="40" t="str">
        <f t="shared" si="62"/>
        <v>GPA</v>
      </c>
    </row>
    <row r="4030" spans="1:11" ht="15" customHeight="1">
      <c r="A4030">
        <v>8</v>
      </c>
      <c r="B4030">
        <v>1965</v>
      </c>
      <c r="C4030" t="s">
        <v>21</v>
      </c>
      <c r="D4030" t="s">
        <v>1138</v>
      </c>
      <c r="E4030" t="s">
        <v>1139</v>
      </c>
      <c r="F4030">
        <v>2057</v>
      </c>
      <c r="G4030">
        <v>138.66999999999999</v>
      </c>
      <c r="H4030">
        <v>15</v>
      </c>
      <c r="I4030">
        <v>0</v>
      </c>
      <c r="J4030" t="s">
        <v>128</v>
      </c>
      <c r="K4030" s="40" t="str">
        <f t="shared" si="62"/>
        <v>GPA</v>
      </c>
    </row>
    <row r="4031" spans="1:11" ht="15" customHeight="1">
      <c r="A4031">
        <v>8</v>
      </c>
      <c r="B4031">
        <v>1965</v>
      </c>
      <c r="C4031" t="s">
        <v>20</v>
      </c>
      <c r="D4031" t="s">
        <v>1138</v>
      </c>
      <c r="E4031" t="s">
        <v>1139</v>
      </c>
      <c r="F4031">
        <v>8</v>
      </c>
      <c r="G4031">
        <v>6.67</v>
      </c>
      <c r="H4031">
        <v>1</v>
      </c>
      <c r="I4031">
        <v>0</v>
      </c>
      <c r="J4031" t="s">
        <v>128</v>
      </c>
      <c r="K4031" s="40" t="str">
        <f t="shared" si="62"/>
        <v>GPA</v>
      </c>
    </row>
    <row r="4032" spans="1:11" ht="15" customHeight="1">
      <c r="A4032">
        <v>8</v>
      </c>
      <c r="B4032">
        <v>1965</v>
      </c>
      <c r="C4032" t="s">
        <v>1994</v>
      </c>
      <c r="D4032" t="s">
        <v>1138</v>
      </c>
      <c r="E4032" t="s">
        <v>1139</v>
      </c>
      <c r="F4032">
        <v>754</v>
      </c>
      <c r="G4032">
        <v>13.88</v>
      </c>
      <c r="H4032">
        <v>54</v>
      </c>
      <c r="J4032" t="s">
        <v>128</v>
      </c>
      <c r="K4032" s="40" t="str">
        <f t="shared" si="62"/>
        <v>GPA</v>
      </c>
    </row>
    <row r="4033" spans="1:11" ht="15" customHeight="1">
      <c r="A4033">
        <v>8</v>
      </c>
      <c r="B4033">
        <v>1965</v>
      </c>
      <c r="C4033" t="s">
        <v>20</v>
      </c>
      <c r="D4033" t="s">
        <v>4498</v>
      </c>
      <c r="E4033" t="s">
        <v>4499</v>
      </c>
      <c r="F4033">
        <v>1</v>
      </c>
      <c r="G4033">
        <v>6.67</v>
      </c>
      <c r="H4033">
        <v>0</v>
      </c>
      <c r="I4033">
        <v>0</v>
      </c>
      <c r="J4033" t="s">
        <v>128</v>
      </c>
      <c r="K4033" s="40" t="str">
        <f t="shared" si="62"/>
        <v>GPA</v>
      </c>
    </row>
    <row r="4034" spans="1:11" ht="15" customHeight="1">
      <c r="A4034">
        <v>8</v>
      </c>
      <c r="B4034">
        <v>1965</v>
      </c>
      <c r="C4034" t="s">
        <v>1994</v>
      </c>
      <c r="D4034" t="s">
        <v>2510</v>
      </c>
      <c r="E4034" t="s">
        <v>2511</v>
      </c>
      <c r="F4034">
        <v>4306</v>
      </c>
      <c r="G4034">
        <v>72.45</v>
      </c>
      <c r="H4034">
        <v>59</v>
      </c>
      <c r="J4034" t="s">
        <v>128</v>
      </c>
      <c r="K4034" s="40" t="str">
        <f t="shared" ref="K4034:K4097" si="63">IF(J4034&lt;&gt;"",IF(OR(UPPER(J4034)="TERCEIRO",UPPER(J4034)="TERCEIRA"),"TERCEIRA",IF(UPPER(J4034)="GPA","GPA",J4034)),IF(LEFT(D4034,1)="T","TERCEIRA","GPA"))</f>
        <v>GPA</v>
      </c>
    </row>
    <row r="4035" spans="1:11" ht="15" customHeight="1">
      <c r="A4035">
        <v>8</v>
      </c>
      <c r="B4035">
        <v>1965</v>
      </c>
      <c r="C4035" t="s">
        <v>1994</v>
      </c>
      <c r="D4035" t="s">
        <v>2512</v>
      </c>
      <c r="E4035" t="s">
        <v>2513</v>
      </c>
      <c r="F4035">
        <v>3767</v>
      </c>
      <c r="G4035">
        <v>60.25</v>
      </c>
      <c r="H4035">
        <v>63</v>
      </c>
      <c r="J4035" t="s">
        <v>128</v>
      </c>
      <c r="K4035" s="40" t="str">
        <f t="shared" si="63"/>
        <v>GPA</v>
      </c>
    </row>
    <row r="4036" spans="1:11" ht="15" customHeight="1">
      <c r="A4036">
        <v>8</v>
      </c>
      <c r="B4036">
        <v>1965</v>
      </c>
      <c r="C4036" t="s">
        <v>19</v>
      </c>
      <c r="D4036" t="s">
        <v>1140</v>
      </c>
      <c r="E4036" t="s">
        <v>1141</v>
      </c>
      <c r="F4036">
        <v>1213</v>
      </c>
      <c r="G4036">
        <v>89.44</v>
      </c>
      <c r="H4036">
        <v>14</v>
      </c>
      <c r="I4036">
        <v>0</v>
      </c>
      <c r="J4036" t="s">
        <v>128</v>
      </c>
      <c r="K4036" s="40" t="str">
        <f t="shared" si="63"/>
        <v>GPA</v>
      </c>
    </row>
    <row r="4037" spans="1:11" ht="15" customHeight="1">
      <c r="A4037">
        <v>8</v>
      </c>
      <c r="B4037">
        <v>1965</v>
      </c>
      <c r="C4037" t="s">
        <v>21</v>
      </c>
      <c r="D4037" t="s">
        <v>1140</v>
      </c>
      <c r="E4037" t="s">
        <v>1141</v>
      </c>
      <c r="F4037">
        <v>121</v>
      </c>
      <c r="G4037">
        <v>1.18</v>
      </c>
      <c r="H4037">
        <v>103</v>
      </c>
      <c r="I4037">
        <v>0</v>
      </c>
      <c r="J4037" t="s">
        <v>128</v>
      </c>
      <c r="K4037" s="40" t="str">
        <f t="shared" si="63"/>
        <v>GPA</v>
      </c>
    </row>
    <row r="4038" spans="1:11" ht="15" customHeight="1">
      <c r="A4038">
        <v>8</v>
      </c>
      <c r="B4038">
        <v>1965</v>
      </c>
      <c r="C4038" t="s">
        <v>1994</v>
      </c>
      <c r="D4038" t="s">
        <v>1140</v>
      </c>
      <c r="E4038" t="s">
        <v>1141</v>
      </c>
      <c r="F4038">
        <v>996</v>
      </c>
      <c r="G4038">
        <v>18.399999999999999</v>
      </c>
      <c r="H4038">
        <v>54</v>
      </c>
      <c r="J4038" t="s">
        <v>128</v>
      </c>
      <c r="K4038" s="40" t="str">
        <f t="shared" si="63"/>
        <v>GPA</v>
      </c>
    </row>
    <row r="4039" spans="1:11" ht="15" customHeight="1">
      <c r="A4039">
        <v>8</v>
      </c>
      <c r="B4039">
        <v>1965</v>
      </c>
      <c r="C4039" t="s">
        <v>21</v>
      </c>
      <c r="D4039" t="s">
        <v>1142</v>
      </c>
      <c r="E4039" t="s">
        <v>1143</v>
      </c>
      <c r="F4039">
        <v>2374</v>
      </c>
      <c r="G4039">
        <v>110.94</v>
      </c>
      <c r="H4039">
        <v>21</v>
      </c>
      <c r="I4039">
        <v>0</v>
      </c>
      <c r="J4039" t="s">
        <v>128</v>
      </c>
      <c r="K4039" s="40" t="str">
        <f t="shared" si="63"/>
        <v>GPA</v>
      </c>
    </row>
    <row r="4040" spans="1:11" ht="15" customHeight="1">
      <c r="A4040">
        <v>8</v>
      </c>
      <c r="B4040">
        <v>1965</v>
      </c>
      <c r="C4040" t="s">
        <v>1994</v>
      </c>
      <c r="D4040" t="s">
        <v>1142</v>
      </c>
      <c r="E4040" t="s">
        <v>1143</v>
      </c>
      <c r="F4040">
        <v>574</v>
      </c>
      <c r="G4040">
        <v>6.26</v>
      </c>
      <c r="H4040">
        <v>92</v>
      </c>
      <c r="J4040" t="s">
        <v>128</v>
      </c>
      <c r="K4040" s="40" t="str">
        <f t="shared" si="63"/>
        <v>GPA</v>
      </c>
    </row>
    <row r="4041" spans="1:11" ht="15" customHeight="1">
      <c r="A4041">
        <v>8</v>
      </c>
      <c r="B4041">
        <v>1965</v>
      </c>
      <c r="C4041" t="s">
        <v>1994</v>
      </c>
      <c r="D4041" t="s">
        <v>1146</v>
      </c>
      <c r="E4041" t="s">
        <v>1147</v>
      </c>
      <c r="F4041">
        <v>747</v>
      </c>
      <c r="G4041">
        <v>18.11</v>
      </c>
      <c r="H4041">
        <v>41</v>
      </c>
      <c r="J4041" t="s">
        <v>128</v>
      </c>
      <c r="K4041" s="40" t="str">
        <f t="shared" si="63"/>
        <v>GPA</v>
      </c>
    </row>
    <row r="4042" spans="1:11" ht="15" customHeight="1">
      <c r="A4042">
        <v>8</v>
      </c>
      <c r="B4042">
        <v>1965</v>
      </c>
      <c r="C4042" t="s">
        <v>21</v>
      </c>
      <c r="D4042" t="s">
        <v>1148</v>
      </c>
      <c r="E4042" t="s">
        <v>1149</v>
      </c>
      <c r="F4042">
        <v>1686</v>
      </c>
      <c r="G4042">
        <v>130.69999999999999</v>
      </c>
      <c r="H4042">
        <v>13</v>
      </c>
      <c r="I4042">
        <v>0</v>
      </c>
      <c r="J4042" t="s">
        <v>128</v>
      </c>
      <c r="K4042" s="40" t="str">
        <f t="shared" si="63"/>
        <v>GPA</v>
      </c>
    </row>
    <row r="4043" spans="1:11" ht="15" customHeight="1">
      <c r="A4043">
        <v>8</v>
      </c>
      <c r="B4043">
        <v>1965</v>
      </c>
      <c r="C4043" t="s">
        <v>20</v>
      </c>
      <c r="D4043" t="s">
        <v>1148</v>
      </c>
      <c r="E4043" t="s">
        <v>1149</v>
      </c>
      <c r="F4043">
        <v>2</v>
      </c>
      <c r="G4043">
        <v>0.21</v>
      </c>
      <c r="H4043">
        <v>10</v>
      </c>
      <c r="I4043">
        <v>0</v>
      </c>
      <c r="J4043" t="s">
        <v>128</v>
      </c>
      <c r="K4043" s="40" t="str">
        <f t="shared" si="63"/>
        <v>GPA</v>
      </c>
    </row>
    <row r="4044" spans="1:11" ht="15" customHeight="1">
      <c r="A4044">
        <v>8</v>
      </c>
      <c r="B4044">
        <v>1965</v>
      </c>
      <c r="C4044" t="s">
        <v>1994</v>
      </c>
      <c r="D4044" t="s">
        <v>1148</v>
      </c>
      <c r="E4044" t="s">
        <v>1149</v>
      </c>
      <c r="F4044">
        <v>606</v>
      </c>
      <c r="G4044">
        <v>23.67</v>
      </c>
      <c r="H4044">
        <v>26</v>
      </c>
      <c r="J4044" t="s">
        <v>128</v>
      </c>
      <c r="K4044" s="40" t="str">
        <f t="shared" si="63"/>
        <v>GPA</v>
      </c>
    </row>
    <row r="4045" spans="1:11" ht="15" customHeight="1">
      <c r="A4045">
        <v>8</v>
      </c>
      <c r="B4045">
        <v>1965</v>
      </c>
      <c r="C4045" t="s">
        <v>21</v>
      </c>
      <c r="D4045" t="s">
        <v>1858</v>
      </c>
      <c r="E4045" t="s">
        <v>1859</v>
      </c>
      <c r="F4045">
        <v>29</v>
      </c>
      <c r="G4045">
        <v>7.88</v>
      </c>
      <c r="H4045">
        <v>4</v>
      </c>
      <c r="I4045">
        <v>0</v>
      </c>
      <c r="J4045" t="s">
        <v>128</v>
      </c>
      <c r="K4045" s="40" t="str">
        <f t="shared" si="63"/>
        <v>GPA</v>
      </c>
    </row>
    <row r="4046" spans="1:11" ht="15" customHeight="1">
      <c r="A4046">
        <v>8</v>
      </c>
      <c r="B4046">
        <v>1965</v>
      </c>
      <c r="C4046" t="s">
        <v>22</v>
      </c>
      <c r="D4046" t="s">
        <v>1150</v>
      </c>
      <c r="E4046" t="s">
        <v>1151</v>
      </c>
      <c r="F4046">
        <v>1153</v>
      </c>
      <c r="G4046">
        <v>162.32</v>
      </c>
      <c r="H4046">
        <v>7</v>
      </c>
      <c r="I4046">
        <v>0</v>
      </c>
      <c r="J4046" t="s">
        <v>128</v>
      </c>
      <c r="K4046" s="40" t="str">
        <f t="shared" si="63"/>
        <v>GPA</v>
      </c>
    </row>
    <row r="4047" spans="1:11" ht="15" customHeight="1">
      <c r="A4047">
        <v>8</v>
      </c>
      <c r="B4047">
        <v>1965</v>
      </c>
      <c r="C4047" t="s">
        <v>21</v>
      </c>
      <c r="D4047" t="s">
        <v>1152</v>
      </c>
      <c r="E4047" t="s">
        <v>1153</v>
      </c>
      <c r="F4047">
        <v>2264</v>
      </c>
      <c r="G4047">
        <v>123</v>
      </c>
      <c r="H4047">
        <v>18</v>
      </c>
      <c r="I4047">
        <v>0</v>
      </c>
      <c r="J4047" t="s">
        <v>128</v>
      </c>
      <c r="K4047" s="40" t="str">
        <f t="shared" si="63"/>
        <v>GPA</v>
      </c>
    </row>
    <row r="4048" spans="1:11" ht="15" customHeight="1">
      <c r="A4048">
        <v>8</v>
      </c>
      <c r="B4048">
        <v>1965</v>
      </c>
      <c r="C4048" t="s">
        <v>1994</v>
      </c>
      <c r="D4048" t="s">
        <v>1152</v>
      </c>
      <c r="E4048" t="s">
        <v>1153</v>
      </c>
      <c r="F4048">
        <v>625</v>
      </c>
      <c r="G4048">
        <v>9.06</v>
      </c>
      <c r="H4048">
        <v>69</v>
      </c>
      <c r="J4048" t="s">
        <v>128</v>
      </c>
      <c r="K4048" s="40" t="str">
        <f t="shared" si="63"/>
        <v>GPA</v>
      </c>
    </row>
    <row r="4049" spans="1:11" ht="15" customHeight="1">
      <c r="A4049">
        <v>8</v>
      </c>
      <c r="B4049">
        <v>1965</v>
      </c>
      <c r="C4049" t="s">
        <v>19</v>
      </c>
      <c r="D4049" t="s">
        <v>1154</v>
      </c>
      <c r="E4049" t="s">
        <v>1155</v>
      </c>
      <c r="F4049">
        <v>2161</v>
      </c>
      <c r="G4049">
        <v>98.25</v>
      </c>
      <c r="H4049">
        <v>22</v>
      </c>
      <c r="I4049">
        <v>0</v>
      </c>
      <c r="J4049" t="s">
        <v>128</v>
      </c>
      <c r="K4049" s="40" t="str">
        <f t="shared" si="63"/>
        <v>GPA</v>
      </c>
    </row>
    <row r="4050" spans="1:11" ht="15" customHeight="1">
      <c r="A4050">
        <v>8</v>
      </c>
      <c r="B4050">
        <v>1965</v>
      </c>
      <c r="C4050" t="s">
        <v>21</v>
      </c>
      <c r="D4050" t="s">
        <v>1156</v>
      </c>
      <c r="E4050" t="s">
        <v>1157</v>
      </c>
      <c r="F4050">
        <v>3074</v>
      </c>
      <c r="G4050">
        <v>121.21</v>
      </c>
      <c r="H4050">
        <v>25</v>
      </c>
      <c r="I4050">
        <v>0</v>
      </c>
      <c r="J4050" t="s">
        <v>128</v>
      </c>
      <c r="K4050" s="40" t="str">
        <f t="shared" si="63"/>
        <v>GPA</v>
      </c>
    </row>
    <row r="4051" spans="1:11" ht="15" customHeight="1">
      <c r="A4051">
        <v>8</v>
      </c>
      <c r="B4051">
        <v>1965</v>
      </c>
      <c r="C4051" t="s">
        <v>1994</v>
      </c>
      <c r="D4051" t="s">
        <v>1156</v>
      </c>
      <c r="E4051" t="s">
        <v>1157</v>
      </c>
      <c r="F4051">
        <v>1524</v>
      </c>
      <c r="G4051">
        <v>23.87</v>
      </c>
      <c r="H4051">
        <v>64</v>
      </c>
      <c r="J4051" t="s">
        <v>128</v>
      </c>
      <c r="K4051" s="40" t="str">
        <f t="shared" si="63"/>
        <v>GPA</v>
      </c>
    </row>
    <row r="4052" spans="1:11" ht="15" customHeight="1">
      <c r="A4052">
        <v>8</v>
      </c>
      <c r="B4052">
        <v>1965</v>
      </c>
      <c r="C4052" t="s">
        <v>19</v>
      </c>
      <c r="D4052" t="s">
        <v>1860</v>
      </c>
      <c r="E4052" t="s">
        <v>1861</v>
      </c>
      <c r="F4052">
        <v>1626</v>
      </c>
      <c r="G4052">
        <v>122.88</v>
      </c>
      <c r="H4052">
        <v>13</v>
      </c>
      <c r="I4052">
        <v>0</v>
      </c>
      <c r="J4052" t="s">
        <v>128</v>
      </c>
      <c r="K4052" s="40" t="str">
        <f t="shared" si="63"/>
        <v>GPA</v>
      </c>
    </row>
    <row r="4053" spans="1:11" ht="15" customHeight="1">
      <c r="A4053">
        <v>8</v>
      </c>
      <c r="B4053">
        <v>1965</v>
      </c>
      <c r="C4053" t="s">
        <v>1994</v>
      </c>
      <c r="D4053" t="s">
        <v>1160</v>
      </c>
      <c r="E4053" t="s">
        <v>1161</v>
      </c>
      <c r="F4053">
        <v>288</v>
      </c>
      <c r="G4053">
        <v>10.79</v>
      </c>
      <c r="H4053">
        <v>27</v>
      </c>
      <c r="J4053" t="s">
        <v>128</v>
      </c>
      <c r="K4053" s="40" t="str">
        <f t="shared" si="63"/>
        <v>GPA</v>
      </c>
    </row>
    <row r="4054" spans="1:11" ht="15" customHeight="1">
      <c r="A4054">
        <v>8</v>
      </c>
      <c r="B4054">
        <v>1965</v>
      </c>
      <c r="C4054" t="s">
        <v>21</v>
      </c>
      <c r="D4054" t="s">
        <v>1162</v>
      </c>
      <c r="E4054" t="s">
        <v>1163</v>
      </c>
      <c r="F4054">
        <v>481</v>
      </c>
      <c r="G4054">
        <v>53.84</v>
      </c>
      <c r="H4054">
        <v>9</v>
      </c>
      <c r="I4054">
        <v>0</v>
      </c>
      <c r="J4054" t="s">
        <v>128</v>
      </c>
      <c r="K4054" s="40" t="str">
        <f t="shared" si="63"/>
        <v>GPA</v>
      </c>
    </row>
    <row r="4055" spans="1:11" ht="15" customHeight="1">
      <c r="A4055">
        <v>8</v>
      </c>
      <c r="B4055">
        <v>1965</v>
      </c>
      <c r="C4055" t="s">
        <v>21</v>
      </c>
      <c r="D4055" t="s">
        <v>1164</v>
      </c>
      <c r="E4055" t="s">
        <v>1165</v>
      </c>
      <c r="F4055">
        <v>2644</v>
      </c>
      <c r="G4055">
        <v>118.69</v>
      </c>
      <c r="H4055">
        <v>22</v>
      </c>
      <c r="I4055">
        <v>0</v>
      </c>
      <c r="J4055" t="s">
        <v>128</v>
      </c>
      <c r="K4055" s="40" t="str">
        <f t="shared" si="63"/>
        <v>GPA</v>
      </c>
    </row>
    <row r="4056" spans="1:11" ht="15" customHeight="1">
      <c r="A4056">
        <v>8</v>
      </c>
      <c r="B4056">
        <v>1965</v>
      </c>
      <c r="C4056" t="s">
        <v>1994</v>
      </c>
      <c r="D4056" t="s">
        <v>1164</v>
      </c>
      <c r="E4056" t="s">
        <v>1165</v>
      </c>
      <c r="F4056">
        <v>591</v>
      </c>
      <c r="G4056">
        <v>9.8800000000000008</v>
      </c>
      <c r="H4056">
        <v>60</v>
      </c>
      <c r="J4056" t="s">
        <v>128</v>
      </c>
      <c r="K4056" s="40" t="str">
        <f t="shared" si="63"/>
        <v>GPA</v>
      </c>
    </row>
    <row r="4057" spans="1:11" ht="15" customHeight="1">
      <c r="A4057">
        <v>8</v>
      </c>
      <c r="B4057">
        <v>1965</v>
      </c>
      <c r="C4057" t="s">
        <v>19</v>
      </c>
      <c r="D4057" t="s">
        <v>1166</v>
      </c>
      <c r="E4057" t="s">
        <v>1167</v>
      </c>
      <c r="F4057">
        <v>742</v>
      </c>
      <c r="G4057">
        <v>90.1</v>
      </c>
      <c r="H4057">
        <v>8</v>
      </c>
      <c r="I4057">
        <v>0</v>
      </c>
      <c r="J4057" t="s">
        <v>128</v>
      </c>
      <c r="K4057" s="40" t="str">
        <f t="shared" si="63"/>
        <v>GPA</v>
      </c>
    </row>
    <row r="4058" spans="1:11" ht="15" customHeight="1">
      <c r="A4058">
        <v>8</v>
      </c>
      <c r="B4058">
        <v>1965</v>
      </c>
      <c r="C4058" t="s">
        <v>1994</v>
      </c>
      <c r="D4058" t="s">
        <v>1166</v>
      </c>
      <c r="E4058" t="s">
        <v>1167</v>
      </c>
      <c r="F4058">
        <v>593</v>
      </c>
      <c r="G4058">
        <v>9.43</v>
      </c>
      <c r="H4058">
        <v>63</v>
      </c>
      <c r="J4058" t="s">
        <v>128</v>
      </c>
      <c r="K4058" s="40" t="str">
        <f t="shared" si="63"/>
        <v>GPA</v>
      </c>
    </row>
    <row r="4059" spans="1:11" ht="15" customHeight="1">
      <c r="A4059">
        <v>8</v>
      </c>
      <c r="B4059">
        <v>1965</v>
      </c>
      <c r="C4059" t="s">
        <v>19</v>
      </c>
      <c r="D4059" t="s">
        <v>1168</v>
      </c>
      <c r="E4059" t="s">
        <v>1169</v>
      </c>
      <c r="F4059">
        <v>121</v>
      </c>
      <c r="G4059">
        <v>5.49</v>
      </c>
      <c r="H4059">
        <v>22</v>
      </c>
      <c r="I4059">
        <v>0</v>
      </c>
      <c r="J4059" t="s">
        <v>128</v>
      </c>
      <c r="K4059" s="40" t="str">
        <f t="shared" si="63"/>
        <v>GPA</v>
      </c>
    </row>
    <row r="4060" spans="1:11" ht="15" customHeight="1">
      <c r="A4060">
        <v>8</v>
      </c>
      <c r="B4060">
        <v>1965</v>
      </c>
      <c r="C4060" t="s">
        <v>1994</v>
      </c>
      <c r="D4060" t="s">
        <v>1170</v>
      </c>
      <c r="E4060" t="s">
        <v>1171</v>
      </c>
      <c r="F4060">
        <v>458</v>
      </c>
      <c r="G4060">
        <v>10.85</v>
      </c>
      <c r="H4060">
        <v>42</v>
      </c>
      <c r="J4060" t="s">
        <v>128</v>
      </c>
      <c r="K4060" s="40" t="str">
        <f t="shared" si="63"/>
        <v>GPA</v>
      </c>
    </row>
    <row r="4061" spans="1:11" ht="15" customHeight="1">
      <c r="A4061">
        <v>8</v>
      </c>
      <c r="B4061">
        <v>1965</v>
      </c>
      <c r="C4061" t="s">
        <v>19</v>
      </c>
      <c r="D4061" t="s">
        <v>1174</v>
      </c>
      <c r="E4061" t="s">
        <v>1175</v>
      </c>
      <c r="F4061">
        <v>1790</v>
      </c>
      <c r="G4061">
        <v>134.93</v>
      </c>
      <c r="H4061">
        <v>13</v>
      </c>
      <c r="I4061">
        <v>0</v>
      </c>
      <c r="J4061" t="s">
        <v>128</v>
      </c>
      <c r="K4061" s="40" t="str">
        <f t="shared" si="63"/>
        <v>GPA</v>
      </c>
    </row>
    <row r="4062" spans="1:11" ht="15" customHeight="1">
      <c r="A4062">
        <v>8</v>
      </c>
      <c r="B4062">
        <v>1965</v>
      </c>
      <c r="C4062" t="s">
        <v>1994</v>
      </c>
      <c r="D4062" t="s">
        <v>1176</v>
      </c>
      <c r="E4062" t="s">
        <v>1177</v>
      </c>
      <c r="F4062">
        <v>127</v>
      </c>
      <c r="G4062">
        <v>0.8</v>
      </c>
      <c r="H4062">
        <v>159</v>
      </c>
      <c r="J4062" t="s">
        <v>128</v>
      </c>
      <c r="K4062" s="40" t="str">
        <f t="shared" si="63"/>
        <v>GPA</v>
      </c>
    </row>
    <row r="4063" spans="1:11" ht="15" customHeight="1">
      <c r="A4063">
        <v>8</v>
      </c>
      <c r="B4063">
        <v>1965</v>
      </c>
      <c r="C4063" t="s">
        <v>1994</v>
      </c>
      <c r="D4063" t="s">
        <v>2516</v>
      </c>
      <c r="E4063" t="s">
        <v>2517</v>
      </c>
      <c r="F4063">
        <v>510</v>
      </c>
      <c r="G4063">
        <v>6.44</v>
      </c>
      <c r="H4063">
        <v>79</v>
      </c>
      <c r="J4063" t="s">
        <v>128</v>
      </c>
      <c r="K4063" s="40" t="str">
        <f t="shared" si="63"/>
        <v>GPA</v>
      </c>
    </row>
    <row r="4064" spans="1:11" ht="15" customHeight="1">
      <c r="A4064">
        <v>8</v>
      </c>
      <c r="B4064">
        <v>1965</v>
      </c>
      <c r="C4064" t="s">
        <v>19</v>
      </c>
      <c r="D4064" t="s">
        <v>1180</v>
      </c>
      <c r="E4064" t="s">
        <v>1181</v>
      </c>
      <c r="F4064">
        <v>2051</v>
      </c>
      <c r="G4064">
        <v>62.37</v>
      </c>
      <c r="H4064">
        <v>33</v>
      </c>
      <c r="I4064">
        <v>0</v>
      </c>
      <c r="J4064" t="s">
        <v>128</v>
      </c>
      <c r="K4064" s="40" t="str">
        <f t="shared" si="63"/>
        <v>GPA</v>
      </c>
    </row>
    <row r="4065" spans="1:11" ht="15" customHeight="1">
      <c r="A4065">
        <v>8</v>
      </c>
      <c r="B4065">
        <v>1965</v>
      </c>
      <c r="C4065" t="s">
        <v>1994</v>
      </c>
      <c r="D4065" t="s">
        <v>1182</v>
      </c>
      <c r="E4065" t="s">
        <v>1183</v>
      </c>
      <c r="F4065">
        <v>145</v>
      </c>
      <c r="G4065">
        <v>2.4</v>
      </c>
      <c r="H4065">
        <v>60</v>
      </c>
      <c r="J4065" t="s">
        <v>128</v>
      </c>
      <c r="K4065" s="40" t="str">
        <f t="shared" si="63"/>
        <v>GPA</v>
      </c>
    </row>
    <row r="4066" spans="1:11" ht="15" customHeight="1">
      <c r="A4066">
        <v>8</v>
      </c>
      <c r="B4066">
        <v>1965</v>
      </c>
      <c r="C4066" t="s">
        <v>1994</v>
      </c>
      <c r="D4066" t="s">
        <v>2518</v>
      </c>
      <c r="E4066" t="s">
        <v>2519</v>
      </c>
      <c r="F4066">
        <v>2242</v>
      </c>
      <c r="G4066">
        <v>90.1</v>
      </c>
      <c r="H4066">
        <v>25</v>
      </c>
      <c r="J4066" t="s">
        <v>128</v>
      </c>
      <c r="K4066" s="40" t="str">
        <f t="shared" si="63"/>
        <v>GPA</v>
      </c>
    </row>
    <row r="4067" spans="1:11" ht="15" customHeight="1">
      <c r="A4067">
        <v>8</v>
      </c>
      <c r="B4067">
        <v>1965</v>
      </c>
      <c r="C4067" t="s">
        <v>1994</v>
      </c>
      <c r="D4067" t="s">
        <v>2520</v>
      </c>
      <c r="E4067" t="s">
        <v>2521</v>
      </c>
      <c r="F4067">
        <v>3102</v>
      </c>
      <c r="G4067">
        <v>35.89</v>
      </c>
      <c r="H4067">
        <v>86</v>
      </c>
      <c r="J4067" t="s">
        <v>128</v>
      </c>
      <c r="K4067" s="40" t="str">
        <f t="shared" si="63"/>
        <v>GPA</v>
      </c>
    </row>
    <row r="4068" spans="1:11" ht="15" customHeight="1">
      <c r="A4068">
        <v>8</v>
      </c>
      <c r="B4068">
        <v>1965</v>
      </c>
      <c r="C4068" t="s">
        <v>21</v>
      </c>
      <c r="D4068" t="s">
        <v>1184</v>
      </c>
      <c r="E4068" t="s">
        <v>1185</v>
      </c>
      <c r="F4068">
        <v>18</v>
      </c>
      <c r="G4068">
        <v>9.74</v>
      </c>
      <c r="H4068">
        <v>2</v>
      </c>
      <c r="I4068">
        <v>0</v>
      </c>
      <c r="J4068" t="s">
        <v>128</v>
      </c>
      <c r="K4068" s="40" t="str">
        <f t="shared" si="63"/>
        <v>GPA</v>
      </c>
    </row>
    <row r="4069" spans="1:11" ht="15" customHeight="1">
      <c r="A4069">
        <v>8</v>
      </c>
      <c r="B4069">
        <v>1965</v>
      </c>
      <c r="C4069" t="s">
        <v>1994</v>
      </c>
      <c r="D4069" t="s">
        <v>1184</v>
      </c>
      <c r="E4069" t="s">
        <v>1185</v>
      </c>
      <c r="F4069">
        <v>339</v>
      </c>
      <c r="G4069">
        <v>2.4700000000000002</v>
      </c>
      <c r="H4069">
        <v>137</v>
      </c>
      <c r="J4069" t="s">
        <v>128</v>
      </c>
      <c r="K4069" s="40" t="str">
        <f t="shared" si="63"/>
        <v>GPA</v>
      </c>
    </row>
    <row r="4070" spans="1:11" ht="15" customHeight="1">
      <c r="A4070">
        <v>8</v>
      </c>
      <c r="B4070">
        <v>1965</v>
      </c>
      <c r="C4070" t="s">
        <v>19</v>
      </c>
      <c r="D4070" t="s">
        <v>1186</v>
      </c>
      <c r="E4070" t="s">
        <v>1187</v>
      </c>
      <c r="F4070">
        <v>1074</v>
      </c>
      <c r="G4070">
        <v>52.57</v>
      </c>
      <c r="H4070">
        <v>20</v>
      </c>
      <c r="I4070">
        <v>0</v>
      </c>
      <c r="J4070" t="s">
        <v>128</v>
      </c>
      <c r="K4070" s="40" t="str">
        <f t="shared" si="63"/>
        <v>GPA</v>
      </c>
    </row>
    <row r="4071" spans="1:11" ht="15" customHeight="1">
      <c r="A4071">
        <v>8</v>
      </c>
      <c r="B4071">
        <v>1965</v>
      </c>
      <c r="C4071" t="s">
        <v>1994</v>
      </c>
      <c r="D4071" t="s">
        <v>1186</v>
      </c>
      <c r="E4071" t="s">
        <v>1187</v>
      </c>
      <c r="F4071">
        <v>210</v>
      </c>
      <c r="G4071">
        <v>4.4000000000000004</v>
      </c>
      <c r="H4071">
        <v>48</v>
      </c>
      <c r="J4071" t="s">
        <v>128</v>
      </c>
      <c r="K4071" s="40" t="str">
        <f t="shared" si="63"/>
        <v>GPA</v>
      </c>
    </row>
    <row r="4072" spans="1:11" ht="15" customHeight="1">
      <c r="A4072">
        <v>8</v>
      </c>
      <c r="B4072">
        <v>1965</v>
      </c>
      <c r="C4072" t="s">
        <v>1994</v>
      </c>
      <c r="D4072" t="s">
        <v>2522</v>
      </c>
      <c r="E4072" t="s">
        <v>2523</v>
      </c>
      <c r="F4072">
        <v>5478</v>
      </c>
      <c r="G4072">
        <v>98.57</v>
      </c>
      <c r="H4072">
        <v>56</v>
      </c>
      <c r="J4072" t="s">
        <v>128</v>
      </c>
      <c r="K4072" s="40" t="str">
        <f t="shared" si="63"/>
        <v>GPA</v>
      </c>
    </row>
    <row r="4073" spans="1:11" ht="15" customHeight="1">
      <c r="A4073">
        <v>8</v>
      </c>
      <c r="B4073">
        <v>1965</v>
      </c>
      <c r="C4073" t="s">
        <v>1994</v>
      </c>
      <c r="D4073" t="s">
        <v>2524</v>
      </c>
      <c r="E4073" t="s">
        <v>2525</v>
      </c>
      <c r="F4073">
        <v>6356</v>
      </c>
      <c r="G4073">
        <v>78.28</v>
      </c>
      <c r="H4073">
        <v>81</v>
      </c>
      <c r="J4073" t="s">
        <v>128</v>
      </c>
      <c r="K4073" s="40" t="str">
        <f t="shared" si="63"/>
        <v>GPA</v>
      </c>
    </row>
    <row r="4074" spans="1:11" ht="15" customHeight="1">
      <c r="A4074">
        <v>8</v>
      </c>
      <c r="B4074">
        <v>1965</v>
      </c>
      <c r="C4074" t="s">
        <v>1994</v>
      </c>
      <c r="D4074" t="s">
        <v>4500</v>
      </c>
      <c r="E4074" t="s">
        <v>4501</v>
      </c>
      <c r="F4074">
        <v>2259</v>
      </c>
      <c r="G4074">
        <v>62.39</v>
      </c>
      <c r="H4074">
        <v>36</v>
      </c>
      <c r="J4074" t="s">
        <v>128</v>
      </c>
      <c r="K4074" s="40" t="str">
        <f t="shared" si="63"/>
        <v>GPA</v>
      </c>
    </row>
    <row r="4075" spans="1:11" ht="15" customHeight="1">
      <c r="A4075">
        <v>8</v>
      </c>
      <c r="B4075">
        <v>1965</v>
      </c>
      <c r="C4075" t="s">
        <v>1994</v>
      </c>
      <c r="D4075" t="s">
        <v>2526</v>
      </c>
      <c r="E4075" t="s">
        <v>2527</v>
      </c>
      <c r="F4075">
        <v>7145</v>
      </c>
      <c r="G4075">
        <v>113.4</v>
      </c>
      <c r="H4075">
        <v>63</v>
      </c>
      <c r="J4075" t="s">
        <v>128</v>
      </c>
      <c r="K4075" s="40" t="str">
        <f t="shared" si="63"/>
        <v>GPA</v>
      </c>
    </row>
    <row r="4076" spans="1:11" ht="15" customHeight="1">
      <c r="A4076">
        <v>8</v>
      </c>
      <c r="B4076">
        <v>1965</v>
      </c>
      <c r="C4076" t="s">
        <v>1994</v>
      </c>
      <c r="D4076" t="s">
        <v>2528</v>
      </c>
      <c r="E4076" t="s">
        <v>2529</v>
      </c>
      <c r="F4076">
        <v>5397</v>
      </c>
      <c r="G4076">
        <v>119.93</v>
      </c>
      <c r="H4076">
        <v>45</v>
      </c>
      <c r="J4076" t="s">
        <v>128</v>
      </c>
      <c r="K4076" s="40" t="str">
        <f t="shared" si="63"/>
        <v>GPA</v>
      </c>
    </row>
    <row r="4077" spans="1:11" ht="15" customHeight="1">
      <c r="A4077">
        <v>8</v>
      </c>
      <c r="B4077">
        <v>1965</v>
      </c>
      <c r="C4077" t="s">
        <v>1994</v>
      </c>
      <c r="D4077" t="s">
        <v>4502</v>
      </c>
      <c r="E4077" t="s">
        <v>4503</v>
      </c>
      <c r="F4077">
        <v>858</v>
      </c>
      <c r="G4077">
        <v>3.15</v>
      </c>
      <c r="H4077">
        <v>272</v>
      </c>
      <c r="J4077" t="s">
        <v>128</v>
      </c>
      <c r="K4077" s="40" t="str">
        <f t="shared" si="63"/>
        <v>GPA</v>
      </c>
    </row>
    <row r="4078" spans="1:11" ht="15" customHeight="1">
      <c r="A4078">
        <v>8</v>
      </c>
      <c r="B4078">
        <v>1965</v>
      </c>
      <c r="C4078" t="s">
        <v>19</v>
      </c>
      <c r="D4078" t="s">
        <v>1190</v>
      </c>
      <c r="E4078" t="s">
        <v>1191</v>
      </c>
      <c r="F4078">
        <v>749</v>
      </c>
      <c r="G4078">
        <v>64.47</v>
      </c>
      <c r="H4078">
        <v>12</v>
      </c>
      <c r="I4078">
        <v>0</v>
      </c>
      <c r="J4078" t="s">
        <v>128</v>
      </c>
      <c r="K4078" s="40" t="str">
        <f t="shared" si="63"/>
        <v>GPA</v>
      </c>
    </row>
    <row r="4079" spans="1:11" ht="15" customHeight="1">
      <c r="A4079">
        <v>8</v>
      </c>
      <c r="B4079">
        <v>1965</v>
      </c>
      <c r="C4079" t="s">
        <v>19</v>
      </c>
      <c r="D4079" t="s">
        <v>1192</v>
      </c>
      <c r="E4079" t="s">
        <v>1193</v>
      </c>
      <c r="F4079">
        <v>545</v>
      </c>
      <c r="G4079">
        <v>39.729999999999997</v>
      </c>
      <c r="H4079">
        <v>14</v>
      </c>
      <c r="I4079">
        <v>0</v>
      </c>
      <c r="J4079" t="s">
        <v>128</v>
      </c>
      <c r="K4079" s="40" t="str">
        <f t="shared" si="63"/>
        <v>GPA</v>
      </c>
    </row>
    <row r="4080" spans="1:11" ht="15" customHeight="1">
      <c r="A4080">
        <v>8</v>
      </c>
      <c r="B4080">
        <v>1965</v>
      </c>
      <c r="C4080" t="s">
        <v>21</v>
      </c>
      <c r="D4080" t="s">
        <v>1192</v>
      </c>
      <c r="E4080" t="s">
        <v>1193</v>
      </c>
      <c r="F4080">
        <v>24</v>
      </c>
      <c r="G4080">
        <v>1.68</v>
      </c>
      <c r="H4080">
        <v>14</v>
      </c>
      <c r="I4080">
        <v>0</v>
      </c>
      <c r="J4080" t="s">
        <v>128</v>
      </c>
      <c r="K4080" s="40" t="str">
        <f t="shared" si="63"/>
        <v>GPA</v>
      </c>
    </row>
    <row r="4081" spans="1:11" ht="15" customHeight="1">
      <c r="A4081">
        <v>8</v>
      </c>
      <c r="B4081">
        <v>1965</v>
      </c>
      <c r="C4081" t="s">
        <v>1994</v>
      </c>
      <c r="D4081" t="s">
        <v>1192</v>
      </c>
      <c r="E4081" t="s">
        <v>1193</v>
      </c>
      <c r="F4081">
        <v>303</v>
      </c>
      <c r="G4081">
        <v>1.06</v>
      </c>
      <c r="H4081">
        <v>286</v>
      </c>
      <c r="J4081" t="s">
        <v>128</v>
      </c>
      <c r="K4081" s="40" t="str">
        <f t="shared" si="63"/>
        <v>GPA</v>
      </c>
    </row>
    <row r="4082" spans="1:11" ht="15" customHeight="1">
      <c r="A4082">
        <v>8</v>
      </c>
      <c r="B4082">
        <v>1965</v>
      </c>
      <c r="C4082" t="s">
        <v>21</v>
      </c>
      <c r="D4082" t="s">
        <v>1194</v>
      </c>
      <c r="E4082" t="s">
        <v>1195</v>
      </c>
      <c r="F4082">
        <v>2269</v>
      </c>
      <c r="G4082">
        <v>121.12</v>
      </c>
      <c r="H4082">
        <v>19</v>
      </c>
      <c r="I4082">
        <v>0</v>
      </c>
      <c r="J4082" t="s">
        <v>128</v>
      </c>
      <c r="K4082" s="40" t="str">
        <f t="shared" si="63"/>
        <v>GPA</v>
      </c>
    </row>
    <row r="4083" spans="1:11" ht="15" customHeight="1">
      <c r="A4083">
        <v>8</v>
      </c>
      <c r="B4083">
        <v>1965</v>
      </c>
      <c r="C4083" t="s">
        <v>1994</v>
      </c>
      <c r="D4083" t="s">
        <v>1194</v>
      </c>
      <c r="E4083" t="s">
        <v>1195</v>
      </c>
      <c r="F4083">
        <v>424</v>
      </c>
      <c r="G4083">
        <v>10.66</v>
      </c>
      <c r="H4083">
        <v>40</v>
      </c>
      <c r="J4083" t="s">
        <v>128</v>
      </c>
      <c r="K4083" s="40" t="str">
        <f t="shared" si="63"/>
        <v>GPA</v>
      </c>
    </row>
    <row r="4084" spans="1:11" ht="15" customHeight="1">
      <c r="A4084">
        <v>8</v>
      </c>
      <c r="B4084">
        <v>1965</v>
      </c>
      <c r="C4084" t="s">
        <v>1994</v>
      </c>
      <c r="D4084" t="s">
        <v>2532</v>
      </c>
      <c r="E4084" t="s">
        <v>2533</v>
      </c>
      <c r="F4084">
        <v>364</v>
      </c>
      <c r="G4084">
        <v>4.59</v>
      </c>
      <c r="H4084">
        <v>79</v>
      </c>
      <c r="J4084" t="s">
        <v>128</v>
      </c>
      <c r="K4084" s="40" t="str">
        <f t="shared" si="63"/>
        <v>GPA</v>
      </c>
    </row>
    <row r="4085" spans="1:11" ht="15" customHeight="1">
      <c r="A4085">
        <v>8</v>
      </c>
      <c r="B4085">
        <v>1965</v>
      </c>
      <c r="C4085" t="s">
        <v>1994</v>
      </c>
      <c r="D4085" t="s">
        <v>1198</v>
      </c>
      <c r="E4085" t="s">
        <v>1199</v>
      </c>
      <c r="F4085">
        <v>166</v>
      </c>
      <c r="G4085">
        <v>4.72</v>
      </c>
      <c r="H4085">
        <v>35</v>
      </c>
      <c r="J4085" t="s">
        <v>128</v>
      </c>
      <c r="K4085" s="40" t="str">
        <f t="shared" si="63"/>
        <v>GPA</v>
      </c>
    </row>
    <row r="4086" spans="1:11" ht="15" customHeight="1">
      <c r="A4086">
        <v>8</v>
      </c>
      <c r="B4086">
        <v>1965</v>
      </c>
      <c r="C4086" t="s">
        <v>1994</v>
      </c>
      <c r="D4086" t="s">
        <v>1200</v>
      </c>
      <c r="E4086" t="s">
        <v>1201</v>
      </c>
      <c r="F4086">
        <v>351</v>
      </c>
      <c r="G4086">
        <v>8.17</v>
      </c>
      <c r="H4086">
        <v>43</v>
      </c>
      <c r="J4086" t="s">
        <v>128</v>
      </c>
      <c r="K4086" s="40" t="str">
        <f t="shared" si="63"/>
        <v>GPA</v>
      </c>
    </row>
    <row r="4087" spans="1:11" ht="15" customHeight="1">
      <c r="A4087">
        <v>8</v>
      </c>
      <c r="B4087">
        <v>1965</v>
      </c>
      <c r="C4087" t="s">
        <v>21</v>
      </c>
      <c r="D4087" t="s">
        <v>1202</v>
      </c>
      <c r="E4087" t="s">
        <v>1203</v>
      </c>
      <c r="F4087">
        <v>2298</v>
      </c>
      <c r="G4087">
        <v>119.89</v>
      </c>
      <c r="H4087">
        <v>19</v>
      </c>
      <c r="I4087">
        <v>0</v>
      </c>
      <c r="J4087" t="s">
        <v>128</v>
      </c>
      <c r="K4087" s="40" t="str">
        <f t="shared" si="63"/>
        <v>GPA</v>
      </c>
    </row>
    <row r="4088" spans="1:11" ht="15" customHeight="1">
      <c r="A4088">
        <v>8</v>
      </c>
      <c r="B4088">
        <v>1965</v>
      </c>
      <c r="C4088" t="s">
        <v>1994</v>
      </c>
      <c r="D4088" t="s">
        <v>1202</v>
      </c>
      <c r="E4088" t="s">
        <v>1203</v>
      </c>
      <c r="F4088">
        <v>490</v>
      </c>
      <c r="G4088">
        <v>6.19</v>
      </c>
      <c r="H4088">
        <v>79</v>
      </c>
      <c r="J4088" t="s">
        <v>128</v>
      </c>
      <c r="K4088" s="40" t="str">
        <f t="shared" si="63"/>
        <v>GPA</v>
      </c>
    </row>
    <row r="4089" spans="1:11" ht="15" customHeight="1">
      <c r="A4089">
        <v>8</v>
      </c>
      <c r="B4089">
        <v>1965</v>
      </c>
      <c r="C4089" t="s">
        <v>19</v>
      </c>
      <c r="D4089" t="s">
        <v>1204</v>
      </c>
      <c r="E4089" t="s">
        <v>1205</v>
      </c>
      <c r="F4089">
        <v>527</v>
      </c>
      <c r="G4089">
        <v>78.8</v>
      </c>
      <c r="H4089">
        <v>7</v>
      </c>
      <c r="I4089">
        <v>0</v>
      </c>
      <c r="J4089" t="s">
        <v>128</v>
      </c>
      <c r="K4089" s="40" t="str">
        <f t="shared" si="63"/>
        <v>GPA</v>
      </c>
    </row>
    <row r="4090" spans="1:11" ht="15" customHeight="1">
      <c r="A4090">
        <v>8</v>
      </c>
      <c r="B4090">
        <v>1965</v>
      </c>
      <c r="C4090" t="s">
        <v>1994</v>
      </c>
      <c r="D4090" t="s">
        <v>1204</v>
      </c>
      <c r="E4090" t="s">
        <v>1205</v>
      </c>
      <c r="F4090">
        <v>210</v>
      </c>
      <c r="G4090">
        <v>4.24</v>
      </c>
      <c r="H4090">
        <v>50</v>
      </c>
      <c r="J4090" t="s">
        <v>128</v>
      </c>
      <c r="K4090" s="40" t="str">
        <f t="shared" si="63"/>
        <v>GPA</v>
      </c>
    </row>
    <row r="4091" spans="1:11" ht="15" customHeight="1">
      <c r="A4091">
        <v>8</v>
      </c>
      <c r="B4091">
        <v>1965</v>
      </c>
      <c r="C4091" t="s">
        <v>19</v>
      </c>
      <c r="D4091" t="s">
        <v>1206</v>
      </c>
      <c r="E4091" t="s">
        <v>1207</v>
      </c>
      <c r="F4091">
        <v>165</v>
      </c>
      <c r="G4091">
        <v>21.56</v>
      </c>
      <c r="H4091">
        <v>8</v>
      </c>
      <c r="I4091">
        <v>0</v>
      </c>
      <c r="J4091" t="s">
        <v>128</v>
      </c>
      <c r="K4091" s="40" t="str">
        <f t="shared" si="63"/>
        <v>GPA</v>
      </c>
    </row>
    <row r="4092" spans="1:11" ht="15" customHeight="1">
      <c r="A4092">
        <v>8</v>
      </c>
      <c r="B4092">
        <v>1965</v>
      </c>
      <c r="C4092" t="s">
        <v>1994</v>
      </c>
      <c r="D4092" t="s">
        <v>1206</v>
      </c>
      <c r="E4092" t="s">
        <v>1207</v>
      </c>
      <c r="F4092">
        <v>401</v>
      </c>
      <c r="G4092">
        <v>16.43</v>
      </c>
      <c r="H4092">
        <v>24</v>
      </c>
      <c r="J4092" t="s">
        <v>128</v>
      </c>
      <c r="K4092" s="40" t="str">
        <f t="shared" si="63"/>
        <v>GPA</v>
      </c>
    </row>
    <row r="4093" spans="1:11" ht="15" customHeight="1">
      <c r="A4093">
        <v>8</v>
      </c>
      <c r="B4093">
        <v>1965</v>
      </c>
      <c r="C4093" t="s">
        <v>1994</v>
      </c>
      <c r="D4093" t="s">
        <v>2538</v>
      </c>
      <c r="E4093" t="s">
        <v>2539</v>
      </c>
      <c r="F4093">
        <v>7741</v>
      </c>
      <c r="G4093">
        <v>119.96</v>
      </c>
      <c r="H4093">
        <v>65</v>
      </c>
      <c r="J4093" t="s">
        <v>128</v>
      </c>
      <c r="K4093" s="40" t="str">
        <f t="shared" si="63"/>
        <v>GPA</v>
      </c>
    </row>
    <row r="4094" spans="1:11" ht="15" customHeight="1">
      <c r="A4094">
        <v>8</v>
      </c>
      <c r="B4094">
        <v>1965</v>
      </c>
      <c r="C4094" t="s">
        <v>19</v>
      </c>
      <c r="D4094" t="s">
        <v>1208</v>
      </c>
      <c r="E4094" t="s">
        <v>1209</v>
      </c>
      <c r="F4094">
        <v>425</v>
      </c>
      <c r="G4094">
        <v>33.46</v>
      </c>
      <c r="H4094">
        <v>13</v>
      </c>
      <c r="I4094">
        <v>0</v>
      </c>
      <c r="J4094" t="s">
        <v>128</v>
      </c>
      <c r="K4094" s="40" t="str">
        <f t="shared" si="63"/>
        <v>GPA</v>
      </c>
    </row>
    <row r="4095" spans="1:11" ht="15" customHeight="1">
      <c r="A4095">
        <v>8</v>
      </c>
      <c r="B4095">
        <v>1965</v>
      </c>
      <c r="C4095" t="s">
        <v>1994</v>
      </c>
      <c r="D4095" t="s">
        <v>1208</v>
      </c>
      <c r="E4095" t="s">
        <v>1209</v>
      </c>
      <c r="F4095">
        <v>1841</v>
      </c>
      <c r="G4095">
        <v>48.12</v>
      </c>
      <c r="H4095">
        <v>38</v>
      </c>
      <c r="J4095" t="s">
        <v>128</v>
      </c>
      <c r="K4095" s="40" t="str">
        <f t="shared" si="63"/>
        <v>GPA</v>
      </c>
    </row>
    <row r="4096" spans="1:11" ht="15" customHeight="1">
      <c r="A4096">
        <v>8</v>
      </c>
      <c r="B4096">
        <v>1965</v>
      </c>
      <c r="C4096" t="s">
        <v>21</v>
      </c>
      <c r="D4096" t="s">
        <v>1212</v>
      </c>
      <c r="E4096" t="s">
        <v>1213</v>
      </c>
      <c r="F4096">
        <v>20</v>
      </c>
      <c r="G4096">
        <v>10.1</v>
      </c>
      <c r="H4096">
        <v>2</v>
      </c>
      <c r="I4096">
        <v>0</v>
      </c>
      <c r="J4096" t="s">
        <v>128</v>
      </c>
      <c r="K4096" s="40" t="str">
        <f t="shared" si="63"/>
        <v>GPA</v>
      </c>
    </row>
    <row r="4097" spans="1:11" ht="15" customHeight="1">
      <c r="A4097">
        <v>8</v>
      </c>
      <c r="B4097">
        <v>1965</v>
      </c>
      <c r="C4097" t="s">
        <v>20</v>
      </c>
      <c r="D4097" t="s">
        <v>1212</v>
      </c>
      <c r="E4097" t="s">
        <v>1213</v>
      </c>
      <c r="F4097">
        <v>3460</v>
      </c>
      <c r="G4097">
        <v>151.05000000000001</v>
      </c>
      <c r="H4097">
        <v>23</v>
      </c>
      <c r="I4097">
        <v>0</v>
      </c>
      <c r="J4097" t="s">
        <v>128</v>
      </c>
      <c r="K4097" s="40" t="str">
        <f t="shared" si="63"/>
        <v>GPA</v>
      </c>
    </row>
    <row r="4098" spans="1:11" ht="15" customHeight="1">
      <c r="A4098">
        <v>8</v>
      </c>
      <c r="B4098">
        <v>1965</v>
      </c>
      <c r="C4098" t="s">
        <v>19</v>
      </c>
      <c r="D4098" t="s">
        <v>1862</v>
      </c>
      <c r="E4098" t="s">
        <v>1863</v>
      </c>
      <c r="F4098">
        <v>482</v>
      </c>
      <c r="G4098">
        <v>24.73</v>
      </c>
      <c r="H4098">
        <v>19</v>
      </c>
      <c r="I4098">
        <v>0</v>
      </c>
      <c r="J4098" t="s">
        <v>128</v>
      </c>
      <c r="K4098" s="40" t="str">
        <f t="shared" ref="K4098:K4161" si="64">IF(J4098&lt;&gt;"",IF(OR(UPPER(J4098)="TERCEIRO",UPPER(J4098)="TERCEIRA"),"TERCEIRA",IF(UPPER(J4098)="GPA","GPA",J4098)),IF(LEFT(D4098,1)="T","TERCEIRA","GPA"))</f>
        <v>GPA</v>
      </c>
    </row>
    <row r="4099" spans="1:11" ht="15" customHeight="1">
      <c r="A4099">
        <v>8</v>
      </c>
      <c r="B4099">
        <v>1965</v>
      </c>
      <c r="C4099" t="s">
        <v>1994</v>
      </c>
      <c r="D4099" t="s">
        <v>2540</v>
      </c>
      <c r="E4099" t="s">
        <v>2541</v>
      </c>
      <c r="F4099">
        <v>5014</v>
      </c>
      <c r="G4099">
        <v>83.99</v>
      </c>
      <c r="H4099">
        <v>60</v>
      </c>
      <c r="J4099" t="s">
        <v>128</v>
      </c>
      <c r="K4099" s="40" t="str">
        <f t="shared" si="64"/>
        <v>GPA</v>
      </c>
    </row>
    <row r="4100" spans="1:11" ht="15" customHeight="1">
      <c r="A4100">
        <v>8</v>
      </c>
      <c r="B4100">
        <v>1965</v>
      </c>
      <c r="C4100" t="s">
        <v>21</v>
      </c>
      <c r="D4100" t="s">
        <v>1214</v>
      </c>
      <c r="E4100" t="s">
        <v>1215</v>
      </c>
      <c r="F4100">
        <v>306</v>
      </c>
      <c r="G4100">
        <v>31.52</v>
      </c>
      <c r="H4100">
        <v>10</v>
      </c>
      <c r="I4100">
        <v>0</v>
      </c>
      <c r="J4100" t="s">
        <v>128</v>
      </c>
      <c r="K4100" s="40" t="str">
        <f t="shared" si="64"/>
        <v>GPA</v>
      </c>
    </row>
    <row r="4101" spans="1:11" ht="15" customHeight="1">
      <c r="A4101">
        <v>8</v>
      </c>
      <c r="B4101">
        <v>1965</v>
      </c>
      <c r="C4101" t="s">
        <v>21</v>
      </c>
      <c r="D4101" t="s">
        <v>1216</v>
      </c>
      <c r="E4101" t="s">
        <v>1217</v>
      </c>
      <c r="F4101">
        <v>1393</v>
      </c>
      <c r="G4101">
        <v>57.19</v>
      </c>
      <c r="H4101">
        <v>24</v>
      </c>
      <c r="I4101">
        <v>0</v>
      </c>
      <c r="J4101" t="s">
        <v>128</v>
      </c>
      <c r="K4101" s="40" t="str">
        <f t="shared" si="64"/>
        <v>GPA</v>
      </c>
    </row>
    <row r="4102" spans="1:11" ht="15" customHeight="1">
      <c r="A4102">
        <v>8</v>
      </c>
      <c r="B4102">
        <v>1965</v>
      </c>
      <c r="C4102" t="s">
        <v>1994</v>
      </c>
      <c r="D4102" t="s">
        <v>1216</v>
      </c>
      <c r="E4102" t="s">
        <v>1217</v>
      </c>
      <c r="F4102">
        <v>1728</v>
      </c>
      <c r="G4102">
        <v>32.72</v>
      </c>
      <c r="H4102">
        <v>53</v>
      </c>
      <c r="J4102" t="s">
        <v>128</v>
      </c>
      <c r="K4102" s="40" t="str">
        <f t="shared" si="64"/>
        <v>GPA</v>
      </c>
    </row>
    <row r="4103" spans="1:11" ht="15" customHeight="1">
      <c r="A4103">
        <v>8</v>
      </c>
      <c r="B4103">
        <v>1965</v>
      </c>
      <c r="C4103" t="s">
        <v>19</v>
      </c>
      <c r="D4103" t="s">
        <v>1218</v>
      </c>
      <c r="E4103" t="s">
        <v>1219</v>
      </c>
      <c r="F4103">
        <v>391</v>
      </c>
      <c r="G4103">
        <v>38.369999999999997</v>
      </c>
      <c r="H4103">
        <v>10</v>
      </c>
      <c r="I4103">
        <v>0</v>
      </c>
      <c r="J4103" t="s">
        <v>128</v>
      </c>
      <c r="K4103" s="40" t="str">
        <f t="shared" si="64"/>
        <v>GPA</v>
      </c>
    </row>
    <row r="4104" spans="1:11" ht="15" customHeight="1">
      <c r="A4104">
        <v>8</v>
      </c>
      <c r="B4104">
        <v>1965</v>
      </c>
      <c r="C4104" t="s">
        <v>21</v>
      </c>
      <c r="D4104" t="s">
        <v>1220</v>
      </c>
      <c r="E4104" t="s">
        <v>1221</v>
      </c>
      <c r="F4104">
        <v>2496</v>
      </c>
      <c r="G4104">
        <v>115.2</v>
      </c>
      <c r="H4104">
        <v>22</v>
      </c>
      <c r="I4104">
        <v>0</v>
      </c>
      <c r="J4104" t="s">
        <v>128</v>
      </c>
      <c r="K4104" s="40" t="str">
        <f t="shared" si="64"/>
        <v>GPA</v>
      </c>
    </row>
    <row r="4105" spans="1:11" ht="15" customHeight="1">
      <c r="A4105">
        <v>8</v>
      </c>
      <c r="B4105">
        <v>1965</v>
      </c>
      <c r="C4105" t="s">
        <v>1994</v>
      </c>
      <c r="D4105" t="s">
        <v>1220</v>
      </c>
      <c r="E4105" t="s">
        <v>1221</v>
      </c>
      <c r="F4105">
        <v>704</v>
      </c>
      <c r="G4105">
        <v>8.65</v>
      </c>
      <c r="H4105">
        <v>81</v>
      </c>
      <c r="J4105" t="s">
        <v>128</v>
      </c>
      <c r="K4105" s="40" t="str">
        <f t="shared" si="64"/>
        <v>GPA</v>
      </c>
    </row>
    <row r="4106" spans="1:11" ht="15" customHeight="1">
      <c r="A4106">
        <v>8</v>
      </c>
      <c r="B4106">
        <v>1965</v>
      </c>
      <c r="C4106" t="s">
        <v>19</v>
      </c>
      <c r="D4106" t="s">
        <v>1864</v>
      </c>
      <c r="E4106" t="s">
        <v>1865</v>
      </c>
      <c r="F4106">
        <v>492</v>
      </c>
      <c r="G4106">
        <v>64.44</v>
      </c>
      <c r="H4106">
        <v>8</v>
      </c>
      <c r="I4106">
        <v>0</v>
      </c>
      <c r="J4106" t="s">
        <v>128</v>
      </c>
      <c r="K4106" s="40" t="str">
        <f t="shared" si="64"/>
        <v>GPA</v>
      </c>
    </row>
    <row r="4107" spans="1:11" ht="15" customHeight="1">
      <c r="A4107">
        <v>8</v>
      </c>
      <c r="B4107">
        <v>1965</v>
      </c>
      <c r="C4107" t="s">
        <v>21</v>
      </c>
      <c r="D4107" t="s">
        <v>1864</v>
      </c>
      <c r="E4107" t="s">
        <v>1865</v>
      </c>
      <c r="F4107">
        <v>47</v>
      </c>
      <c r="G4107">
        <v>1.82</v>
      </c>
      <c r="H4107">
        <v>26</v>
      </c>
      <c r="I4107">
        <v>0</v>
      </c>
      <c r="J4107" t="s">
        <v>128</v>
      </c>
      <c r="K4107" s="40" t="str">
        <f t="shared" si="64"/>
        <v>GPA</v>
      </c>
    </row>
    <row r="4108" spans="1:11" ht="15" customHeight="1">
      <c r="A4108">
        <v>8</v>
      </c>
      <c r="B4108">
        <v>1965</v>
      </c>
      <c r="C4108" t="s">
        <v>1994</v>
      </c>
      <c r="D4108" t="s">
        <v>1864</v>
      </c>
      <c r="E4108" t="s">
        <v>1865</v>
      </c>
      <c r="F4108">
        <v>51</v>
      </c>
      <c r="G4108">
        <v>1.3</v>
      </c>
      <c r="H4108">
        <v>39</v>
      </c>
      <c r="J4108" t="s">
        <v>128</v>
      </c>
      <c r="K4108" s="40" t="str">
        <f t="shared" si="64"/>
        <v>GPA</v>
      </c>
    </row>
    <row r="4109" spans="1:11" ht="15" customHeight="1">
      <c r="A4109">
        <v>8</v>
      </c>
      <c r="B4109">
        <v>1965</v>
      </c>
      <c r="C4109" t="s">
        <v>21</v>
      </c>
      <c r="D4109" t="s">
        <v>1222</v>
      </c>
      <c r="E4109" t="s">
        <v>1223</v>
      </c>
      <c r="F4109">
        <v>121</v>
      </c>
      <c r="G4109">
        <v>6.57</v>
      </c>
      <c r="H4109">
        <v>18</v>
      </c>
      <c r="I4109">
        <v>0</v>
      </c>
      <c r="J4109" t="s">
        <v>128</v>
      </c>
      <c r="K4109" s="40" t="str">
        <f t="shared" si="64"/>
        <v>GPA</v>
      </c>
    </row>
    <row r="4110" spans="1:11" ht="15" customHeight="1">
      <c r="A4110">
        <v>8</v>
      </c>
      <c r="B4110">
        <v>1965</v>
      </c>
      <c r="C4110" t="s">
        <v>1994</v>
      </c>
      <c r="D4110" t="s">
        <v>2542</v>
      </c>
      <c r="E4110" t="s">
        <v>2543</v>
      </c>
      <c r="F4110">
        <v>16412</v>
      </c>
      <c r="G4110">
        <v>124.41</v>
      </c>
      <c r="H4110">
        <v>132</v>
      </c>
      <c r="J4110" t="s">
        <v>128</v>
      </c>
      <c r="K4110" s="40" t="str">
        <f t="shared" si="64"/>
        <v>GPA</v>
      </c>
    </row>
    <row r="4111" spans="1:11" ht="15" customHeight="1">
      <c r="A4111">
        <v>8</v>
      </c>
      <c r="B4111">
        <v>1965</v>
      </c>
      <c r="C4111" t="s">
        <v>20</v>
      </c>
      <c r="D4111" t="s">
        <v>1866</v>
      </c>
      <c r="E4111" t="s">
        <v>1867</v>
      </c>
      <c r="F4111">
        <v>87</v>
      </c>
      <c r="G4111">
        <v>0.62</v>
      </c>
      <c r="H4111">
        <v>140</v>
      </c>
      <c r="I4111">
        <v>0</v>
      </c>
      <c r="J4111" t="s">
        <v>128</v>
      </c>
      <c r="K4111" s="40" t="str">
        <f t="shared" si="64"/>
        <v>GPA</v>
      </c>
    </row>
    <row r="4112" spans="1:11" ht="15" customHeight="1">
      <c r="A4112">
        <v>8</v>
      </c>
      <c r="B4112">
        <v>1965</v>
      </c>
      <c r="C4112" t="s">
        <v>1994</v>
      </c>
      <c r="D4112" t="s">
        <v>1866</v>
      </c>
      <c r="E4112" t="s">
        <v>1867</v>
      </c>
      <c r="F4112">
        <v>335</v>
      </c>
      <c r="G4112">
        <v>9</v>
      </c>
      <c r="H4112">
        <v>37</v>
      </c>
      <c r="J4112" t="s">
        <v>128</v>
      </c>
      <c r="K4112" s="40" t="str">
        <f t="shared" si="64"/>
        <v>GPA</v>
      </c>
    </row>
    <row r="4113" spans="1:11" ht="15" customHeight="1">
      <c r="A4113">
        <v>8</v>
      </c>
      <c r="B4113">
        <v>1965</v>
      </c>
      <c r="C4113" t="s">
        <v>21</v>
      </c>
      <c r="D4113" t="s">
        <v>1224</v>
      </c>
      <c r="E4113" t="s">
        <v>1225</v>
      </c>
      <c r="F4113">
        <v>2836</v>
      </c>
      <c r="G4113">
        <v>138.61000000000001</v>
      </c>
      <c r="H4113">
        <v>20</v>
      </c>
      <c r="I4113">
        <v>0</v>
      </c>
      <c r="J4113" t="s">
        <v>128</v>
      </c>
      <c r="K4113" s="40" t="str">
        <f t="shared" si="64"/>
        <v>GPA</v>
      </c>
    </row>
    <row r="4114" spans="1:11" ht="15" customHeight="1">
      <c r="A4114">
        <v>8</v>
      </c>
      <c r="B4114">
        <v>1965</v>
      </c>
      <c r="C4114" t="s">
        <v>1994</v>
      </c>
      <c r="D4114" t="s">
        <v>1224</v>
      </c>
      <c r="E4114" t="s">
        <v>1225</v>
      </c>
      <c r="F4114">
        <v>1139</v>
      </c>
      <c r="G4114">
        <v>13.99</v>
      </c>
      <c r="H4114">
        <v>81</v>
      </c>
      <c r="J4114" t="s">
        <v>128</v>
      </c>
      <c r="K4114" s="40" t="str">
        <f t="shared" si="64"/>
        <v>GPA</v>
      </c>
    </row>
    <row r="4115" spans="1:11" ht="15" customHeight="1">
      <c r="A4115">
        <v>8</v>
      </c>
      <c r="B4115">
        <v>1965</v>
      </c>
      <c r="C4115" t="s">
        <v>21</v>
      </c>
      <c r="D4115" t="s">
        <v>1868</v>
      </c>
      <c r="E4115" t="s">
        <v>1869</v>
      </c>
      <c r="F4115">
        <v>20</v>
      </c>
      <c r="G4115">
        <v>7.12</v>
      </c>
      <c r="H4115">
        <v>3</v>
      </c>
      <c r="I4115">
        <v>0</v>
      </c>
      <c r="J4115" t="s">
        <v>128</v>
      </c>
      <c r="K4115" s="40" t="str">
        <f t="shared" si="64"/>
        <v>GPA</v>
      </c>
    </row>
    <row r="4116" spans="1:11" ht="15" customHeight="1">
      <c r="A4116">
        <v>8</v>
      </c>
      <c r="B4116">
        <v>1965</v>
      </c>
      <c r="C4116" t="s">
        <v>1994</v>
      </c>
      <c r="D4116" t="s">
        <v>1868</v>
      </c>
      <c r="E4116" t="s">
        <v>1869</v>
      </c>
      <c r="F4116">
        <v>120</v>
      </c>
      <c r="G4116">
        <v>2.92</v>
      </c>
      <c r="H4116">
        <v>41</v>
      </c>
      <c r="J4116" t="s">
        <v>128</v>
      </c>
      <c r="K4116" s="40" t="str">
        <f t="shared" si="64"/>
        <v>GPA</v>
      </c>
    </row>
    <row r="4117" spans="1:11" ht="15" customHeight="1">
      <c r="A4117">
        <v>8</v>
      </c>
      <c r="B4117">
        <v>1965</v>
      </c>
      <c r="C4117" t="s">
        <v>21</v>
      </c>
      <c r="D4117" t="s">
        <v>1226</v>
      </c>
      <c r="E4117" t="s">
        <v>1227</v>
      </c>
      <c r="F4117">
        <v>1959</v>
      </c>
      <c r="G4117">
        <v>139.26</v>
      </c>
      <c r="H4117">
        <v>14</v>
      </c>
      <c r="I4117">
        <v>0</v>
      </c>
      <c r="J4117" t="s">
        <v>128</v>
      </c>
      <c r="K4117" s="40" t="str">
        <f t="shared" si="64"/>
        <v>GPA</v>
      </c>
    </row>
    <row r="4118" spans="1:11" ht="15" customHeight="1">
      <c r="A4118">
        <v>8</v>
      </c>
      <c r="B4118">
        <v>1965</v>
      </c>
      <c r="C4118" t="s">
        <v>1994</v>
      </c>
      <c r="D4118" t="s">
        <v>1226</v>
      </c>
      <c r="E4118" t="s">
        <v>1227</v>
      </c>
      <c r="F4118">
        <v>364</v>
      </c>
      <c r="G4118">
        <v>10.08</v>
      </c>
      <c r="H4118">
        <v>36</v>
      </c>
      <c r="J4118" t="s">
        <v>128</v>
      </c>
      <c r="K4118" s="40" t="str">
        <f t="shared" si="64"/>
        <v>GPA</v>
      </c>
    </row>
    <row r="4119" spans="1:11" ht="15" customHeight="1">
      <c r="A4119">
        <v>8</v>
      </c>
      <c r="B4119">
        <v>1965</v>
      </c>
      <c r="C4119" t="s">
        <v>19</v>
      </c>
      <c r="D4119" t="s">
        <v>1228</v>
      </c>
      <c r="E4119" t="s">
        <v>1229</v>
      </c>
      <c r="F4119">
        <v>1093</v>
      </c>
      <c r="G4119">
        <v>98.54</v>
      </c>
      <c r="H4119">
        <v>11</v>
      </c>
      <c r="I4119">
        <v>0</v>
      </c>
      <c r="J4119" t="s">
        <v>128</v>
      </c>
      <c r="K4119" s="40" t="str">
        <f t="shared" si="64"/>
        <v>GPA</v>
      </c>
    </row>
    <row r="4120" spans="1:11" ht="15" customHeight="1">
      <c r="A4120">
        <v>8</v>
      </c>
      <c r="B4120">
        <v>1965</v>
      </c>
      <c r="C4120" t="s">
        <v>21</v>
      </c>
      <c r="D4120" t="s">
        <v>1228</v>
      </c>
      <c r="E4120" t="s">
        <v>1229</v>
      </c>
      <c r="F4120">
        <v>46</v>
      </c>
      <c r="G4120">
        <v>0.37</v>
      </c>
      <c r="H4120">
        <v>124</v>
      </c>
      <c r="I4120">
        <v>0</v>
      </c>
      <c r="J4120" t="s">
        <v>128</v>
      </c>
      <c r="K4120" s="40" t="str">
        <f t="shared" si="64"/>
        <v>GPA</v>
      </c>
    </row>
    <row r="4121" spans="1:11" ht="15" customHeight="1">
      <c r="A4121">
        <v>8</v>
      </c>
      <c r="B4121">
        <v>1965</v>
      </c>
      <c r="C4121" t="s">
        <v>1994</v>
      </c>
      <c r="D4121" t="s">
        <v>1228</v>
      </c>
      <c r="E4121" t="s">
        <v>1229</v>
      </c>
      <c r="F4121">
        <v>443</v>
      </c>
      <c r="G4121">
        <v>14.88</v>
      </c>
      <c r="H4121">
        <v>30</v>
      </c>
      <c r="J4121" t="s">
        <v>128</v>
      </c>
      <c r="K4121" s="40" t="str">
        <f t="shared" si="64"/>
        <v>GPA</v>
      </c>
    </row>
    <row r="4122" spans="1:11" ht="15" customHeight="1">
      <c r="A4122">
        <v>8</v>
      </c>
      <c r="B4122">
        <v>1965</v>
      </c>
      <c r="C4122" t="s">
        <v>21</v>
      </c>
      <c r="D4122" t="s">
        <v>1232</v>
      </c>
      <c r="E4122" t="s">
        <v>1233</v>
      </c>
      <c r="F4122">
        <v>1579</v>
      </c>
      <c r="G4122">
        <v>128.9</v>
      </c>
      <c r="H4122">
        <v>12</v>
      </c>
      <c r="I4122">
        <v>0</v>
      </c>
      <c r="J4122" t="s">
        <v>128</v>
      </c>
      <c r="K4122" s="40" t="str">
        <f t="shared" si="64"/>
        <v>GPA</v>
      </c>
    </row>
    <row r="4123" spans="1:11" ht="15" customHeight="1">
      <c r="A4123">
        <v>8</v>
      </c>
      <c r="B4123">
        <v>1965</v>
      </c>
      <c r="C4123" t="s">
        <v>20</v>
      </c>
      <c r="D4123" t="s">
        <v>1232</v>
      </c>
      <c r="E4123" t="s">
        <v>1233</v>
      </c>
      <c r="F4123">
        <v>19</v>
      </c>
      <c r="G4123">
        <v>4.6500000000000004</v>
      </c>
      <c r="H4123">
        <v>4</v>
      </c>
      <c r="I4123">
        <v>0</v>
      </c>
      <c r="J4123" t="s">
        <v>128</v>
      </c>
      <c r="K4123" s="40" t="str">
        <f t="shared" si="64"/>
        <v>GPA</v>
      </c>
    </row>
    <row r="4124" spans="1:11" ht="15" customHeight="1">
      <c r="A4124">
        <v>8</v>
      </c>
      <c r="B4124">
        <v>1965</v>
      </c>
      <c r="C4124" t="s">
        <v>1994</v>
      </c>
      <c r="D4124" t="s">
        <v>1232</v>
      </c>
      <c r="E4124" t="s">
        <v>1233</v>
      </c>
      <c r="F4124">
        <v>96</v>
      </c>
      <c r="G4124">
        <v>6.7</v>
      </c>
      <c r="H4124">
        <v>14</v>
      </c>
      <c r="J4124" t="s">
        <v>128</v>
      </c>
      <c r="K4124" s="40" t="str">
        <f t="shared" si="64"/>
        <v>GPA</v>
      </c>
    </row>
    <row r="4125" spans="1:11" ht="15" customHeight="1">
      <c r="A4125">
        <v>8</v>
      </c>
      <c r="B4125">
        <v>1965</v>
      </c>
      <c r="C4125" t="s">
        <v>21</v>
      </c>
      <c r="D4125" t="s">
        <v>1234</v>
      </c>
      <c r="E4125" t="s">
        <v>1235</v>
      </c>
      <c r="F4125">
        <v>925</v>
      </c>
      <c r="G4125">
        <v>52.74</v>
      </c>
      <c r="H4125">
        <v>18</v>
      </c>
      <c r="I4125">
        <v>0</v>
      </c>
      <c r="J4125" t="s">
        <v>128</v>
      </c>
      <c r="K4125" s="40" t="str">
        <f t="shared" si="64"/>
        <v>GPA</v>
      </c>
    </row>
    <row r="4126" spans="1:11" ht="15" customHeight="1">
      <c r="A4126">
        <v>8</v>
      </c>
      <c r="B4126">
        <v>1965</v>
      </c>
      <c r="C4126" t="s">
        <v>1994</v>
      </c>
      <c r="D4126" t="s">
        <v>1234</v>
      </c>
      <c r="E4126" t="s">
        <v>1235</v>
      </c>
      <c r="F4126">
        <v>1846</v>
      </c>
      <c r="G4126">
        <v>63.32</v>
      </c>
      <c r="H4126">
        <v>29</v>
      </c>
      <c r="J4126" t="s">
        <v>128</v>
      </c>
      <c r="K4126" s="40" t="str">
        <f t="shared" si="64"/>
        <v>GPA</v>
      </c>
    </row>
    <row r="4127" spans="1:11" ht="15" customHeight="1">
      <c r="A4127">
        <v>8</v>
      </c>
      <c r="B4127">
        <v>1965</v>
      </c>
      <c r="C4127" t="s">
        <v>21</v>
      </c>
      <c r="D4127" t="s">
        <v>1236</v>
      </c>
      <c r="E4127" t="s">
        <v>1237</v>
      </c>
      <c r="F4127">
        <v>1</v>
      </c>
      <c r="G4127">
        <v>0.05</v>
      </c>
      <c r="H4127">
        <v>20</v>
      </c>
      <c r="I4127">
        <v>0</v>
      </c>
      <c r="J4127" t="s">
        <v>128</v>
      </c>
      <c r="K4127" s="40" t="str">
        <f t="shared" si="64"/>
        <v>GPA</v>
      </c>
    </row>
    <row r="4128" spans="1:11" ht="15" customHeight="1">
      <c r="A4128">
        <v>8</v>
      </c>
      <c r="B4128">
        <v>1965</v>
      </c>
      <c r="C4128" t="s">
        <v>1994</v>
      </c>
      <c r="D4128" t="s">
        <v>2548</v>
      </c>
      <c r="E4128" t="s">
        <v>2549</v>
      </c>
      <c r="F4128">
        <v>1825</v>
      </c>
      <c r="G4128">
        <v>41.73</v>
      </c>
      <c r="H4128">
        <v>44</v>
      </c>
      <c r="J4128" t="s">
        <v>128</v>
      </c>
      <c r="K4128" s="40" t="str">
        <f t="shared" si="64"/>
        <v>GPA</v>
      </c>
    </row>
    <row r="4129" spans="1:11" ht="15" customHeight="1">
      <c r="A4129">
        <v>8</v>
      </c>
      <c r="B4129">
        <v>1965</v>
      </c>
      <c r="C4129" t="s">
        <v>19</v>
      </c>
      <c r="D4129" t="s">
        <v>1240</v>
      </c>
      <c r="E4129" t="s">
        <v>1241</v>
      </c>
      <c r="F4129">
        <v>818</v>
      </c>
      <c r="G4129">
        <v>65.3</v>
      </c>
      <c r="H4129">
        <v>13</v>
      </c>
      <c r="I4129">
        <v>0</v>
      </c>
      <c r="J4129" t="s">
        <v>128</v>
      </c>
      <c r="K4129" s="40" t="str">
        <f t="shared" si="64"/>
        <v>GPA</v>
      </c>
    </row>
    <row r="4130" spans="1:11" ht="15" customHeight="1">
      <c r="A4130">
        <v>8</v>
      </c>
      <c r="B4130">
        <v>1965</v>
      </c>
      <c r="C4130" t="s">
        <v>1994</v>
      </c>
      <c r="D4130" t="s">
        <v>1242</v>
      </c>
      <c r="E4130" t="s">
        <v>1243</v>
      </c>
      <c r="F4130">
        <v>115</v>
      </c>
      <c r="G4130">
        <v>3.99</v>
      </c>
      <c r="H4130">
        <v>29</v>
      </c>
      <c r="J4130" t="s">
        <v>128</v>
      </c>
      <c r="K4130" s="40" t="str">
        <f t="shared" si="64"/>
        <v>GPA</v>
      </c>
    </row>
    <row r="4131" spans="1:11" ht="15" customHeight="1">
      <c r="A4131">
        <v>8</v>
      </c>
      <c r="B4131">
        <v>1965</v>
      </c>
      <c r="C4131" t="s">
        <v>19</v>
      </c>
      <c r="D4131" t="s">
        <v>1244</v>
      </c>
      <c r="E4131" t="s">
        <v>1245</v>
      </c>
      <c r="F4131">
        <v>353</v>
      </c>
      <c r="G4131">
        <v>10.49</v>
      </c>
      <c r="H4131">
        <v>34</v>
      </c>
      <c r="I4131">
        <v>0</v>
      </c>
      <c r="J4131" t="s">
        <v>128</v>
      </c>
      <c r="K4131" s="40" t="str">
        <f t="shared" si="64"/>
        <v>GPA</v>
      </c>
    </row>
    <row r="4132" spans="1:11" ht="15" customHeight="1">
      <c r="A4132">
        <v>8</v>
      </c>
      <c r="B4132">
        <v>1965</v>
      </c>
      <c r="C4132" t="s">
        <v>1994</v>
      </c>
      <c r="D4132" t="s">
        <v>2552</v>
      </c>
      <c r="E4132" t="s">
        <v>2553</v>
      </c>
      <c r="F4132">
        <v>4109</v>
      </c>
      <c r="G4132">
        <v>114.16</v>
      </c>
      <c r="H4132">
        <v>36</v>
      </c>
      <c r="J4132" t="s">
        <v>128</v>
      </c>
      <c r="K4132" s="40" t="str">
        <f t="shared" si="64"/>
        <v>GPA</v>
      </c>
    </row>
    <row r="4133" spans="1:11" ht="15" customHeight="1">
      <c r="A4133">
        <v>8</v>
      </c>
      <c r="B4133">
        <v>1965</v>
      </c>
      <c r="C4133" t="s">
        <v>21</v>
      </c>
      <c r="D4133" t="s">
        <v>1870</v>
      </c>
      <c r="E4133" t="s">
        <v>1871</v>
      </c>
      <c r="F4133">
        <v>183</v>
      </c>
      <c r="G4133">
        <v>7.97</v>
      </c>
      <c r="H4133">
        <v>23</v>
      </c>
      <c r="I4133">
        <v>0</v>
      </c>
      <c r="J4133" t="s">
        <v>128</v>
      </c>
      <c r="K4133" s="40" t="str">
        <f t="shared" si="64"/>
        <v>GPA</v>
      </c>
    </row>
    <row r="4134" spans="1:11" ht="15" customHeight="1">
      <c r="A4134">
        <v>8</v>
      </c>
      <c r="B4134">
        <v>1965</v>
      </c>
      <c r="C4134" t="s">
        <v>19</v>
      </c>
      <c r="D4134" t="s">
        <v>1252</v>
      </c>
      <c r="E4134" t="s">
        <v>1253</v>
      </c>
      <c r="F4134">
        <v>58</v>
      </c>
      <c r="G4134">
        <v>4.9000000000000004</v>
      </c>
      <c r="H4134">
        <v>12</v>
      </c>
      <c r="I4134">
        <v>0</v>
      </c>
      <c r="J4134" t="s">
        <v>128</v>
      </c>
      <c r="K4134" s="40" t="str">
        <f t="shared" si="64"/>
        <v>GPA</v>
      </c>
    </row>
    <row r="4135" spans="1:11" ht="15" customHeight="1">
      <c r="A4135">
        <v>8</v>
      </c>
      <c r="B4135">
        <v>1965</v>
      </c>
      <c r="C4135" t="s">
        <v>21</v>
      </c>
      <c r="D4135" t="s">
        <v>1252</v>
      </c>
      <c r="E4135" t="s">
        <v>1253</v>
      </c>
      <c r="F4135">
        <v>2</v>
      </c>
      <c r="G4135">
        <v>1.36</v>
      </c>
      <c r="H4135">
        <v>1</v>
      </c>
      <c r="I4135">
        <v>0</v>
      </c>
      <c r="J4135" t="s">
        <v>128</v>
      </c>
      <c r="K4135" s="40" t="str">
        <f t="shared" si="64"/>
        <v>GPA</v>
      </c>
    </row>
    <row r="4136" spans="1:11" ht="15" customHeight="1">
      <c r="A4136">
        <v>8</v>
      </c>
      <c r="B4136">
        <v>1965</v>
      </c>
      <c r="C4136" t="s">
        <v>1994</v>
      </c>
      <c r="D4136" t="s">
        <v>1252</v>
      </c>
      <c r="E4136" t="s">
        <v>1253</v>
      </c>
      <c r="F4136">
        <v>820</v>
      </c>
      <c r="G4136">
        <v>9.66</v>
      </c>
      <c r="H4136">
        <v>85</v>
      </c>
      <c r="J4136" t="s">
        <v>128</v>
      </c>
      <c r="K4136" s="40" t="str">
        <f t="shared" si="64"/>
        <v>GPA</v>
      </c>
    </row>
    <row r="4137" spans="1:11" ht="15" customHeight="1">
      <c r="A4137">
        <v>8</v>
      </c>
      <c r="B4137">
        <v>1965</v>
      </c>
      <c r="C4137" t="s">
        <v>21</v>
      </c>
      <c r="D4137" t="s">
        <v>4504</v>
      </c>
      <c r="E4137" t="s">
        <v>4505</v>
      </c>
      <c r="F4137">
        <v>1</v>
      </c>
      <c r="G4137">
        <v>6.67</v>
      </c>
      <c r="H4137">
        <v>0</v>
      </c>
      <c r="I4137">
        <v>0</v>
      </c>
      <c r="J4137" t="s">
        <v>128</v>
      </c>
      <c r="K4137" s="40" t="str">
        <f t="shared" si="64"/>
        <v>GPA</v>
      </c>
    </row>
    <row r="4138" spans="1:11" ht="15" customHeight="1">
      <c r="A4138">
        <v>8</v>
      </c>
      <c r="B4138">
        <v>1965</v>
      </c>
      <c r="C4138" t="s">
        <v>1994</v>
      </c>
      <c r="D4138" t="s">
        <v>4504</v>
      </c>
      <c r="E4138" t="s">
        <v>4505</v>
      </c>
      <c r="F4138">
        <v>481</v>
      </c>
      <c r="G4138">
        <v>8.27</v>
      </c>
      <c r="H4138">
        <v>58</v>
      </c>
      <c r="J4138" t="s">
        <v>128</v>
      </c>
      <c r="K4138" s="40" t="str">
        <f t="shared" si="64"/>
        <v>GPA</v>
      </c>
    </row>
    <row r="4139" spans="1:11" ht="15" customHeight="1">
      <c r="A4139">
        <v>8</v>
      </c>
      <c r="B4139">
        <v>1965</v>
      </c>
      <c r="C4139" t="s">
        <v>1994</v>
      </c>
      <c r="D4139" t="s">
        <v>4506</v>
      </c>
      <c r="E4139" t="s">
        <v>4507</v>
      </c>
      <c r="F4139">
        <v>349</v>
      </c>
      <c r="G4139">
        <v>4.57</v>
      </c>
      <c r="H4139">
        <v>76</v>
      </c>
      <c r="J4139" t="s">
        <v>128</v>
      </c>
      <c r="K4139" s="40" t="str">
        <f t="shared" si="64"/>
        <v>GPA</v>
      </c>
    </row>
    <row r="4140" spans="1:11" ht="15" customHeight="1">
      <c r="A4140">
        <v>8</v>
      </c>
      <c r="B4140">
        <v>1965</v>
      </c>
      <c r="C4140" t="s">
        <v>19</v>
      </c>
      <c r="D4140" t="s">
        <v>1872</v>
      </c>
      <c r="E4140" t="s">
        <v>1873</v>
      </c>
      <c r="F4140">
        <v>2</v>
      </c>
      <c r="G4140">
        <v>1.26</v>
      </c>
      <c r="H4140">
        <v>2</v>
      </c>
      <c r="I4140">
        <v>0</v>
      </c>
      <c r="J4140" t="s">
        <v>128</v>
      </c>
      <c r="K4140" s="40" t="str">
        <f t="shared" si="64"/>
        <v>GPA</v>
      </c>
    </row>
    <row r="4141" spans="1:11" ht="15" customHeight="1">
      <c r="A4141">
        <v>8</v>
      </c>
      <c r="B4141">
        <v>1965</v>
      </c>
      <c r="C4141" t="s">
        <v>1994</v>
      </c>
      <c r="D4141" t="s">
        <v>1872</v>
      </c>
      <c r="E4141" t="s">
        <v>1873</v>
      </c>
      <c r="F4141">
        <v>60</v>
      </c>
      <c r="G4141">
        <v>2.2200000000000002</v>
      </c>
      <c r="H4141">
        <v>27</v>
      </c>
      <c r="J4141" t="s">
        <v>128</v>
      </c>
      <c r="K4141" s="40" t="str">
        <f t="shared" si="64"/>
        <v>GPA</v>
      </c>
    </row>
    <row r="4142" spans="1:11" ht="15" customHeight="1">
      <c r="A4142">
        <v>8</v>
      </c>
      <c r="B4142">
        <v>1965</v>
      </c>
      <c r="C4142" t="s">
        <v>1994</v>
      </c>
      <c r="D4142" t="s">
        <v>2556</v>
      </c>
      <c r="E4142" t="s">
        <v>2557</v>
      </c>
      <c r="F4142">
        <v>3600</v>
      </c>
      <c r="G4142">
        <v>105.51</v>
      </c>
      <c r="H4142">
        <v>34</v>
      </c>
      <c r="J4142" t="s">
        <v>128</v>
      </c>
      <c r="K4142" s="40" t="str">
        <f t="shared" si="64"/>
        <v>GPA</v>
      </c>
    </row>
    <row r="4143" spans="1:11" ht="15" customHeight="1">
      <c r="A4143">
        <v>8</v>
      </c>
      <c r="B4143">
        <v>1965</v>
      </c>
      <c r="C4143" t="s">
        <v>21</v>
      </c>
      <c r="D4143" t="s">
        <v>1874</v>
      </c>
      <c r="E4143" t="s">
        <v>1875</v>
      </c>
      <c r="F4143">
        <v>1974</v>
      </c>
      <c r="G4143">
        <v>121.15</v>
      </c>
      <c r="H4143">
        <v>16</v>
      </c>
      <c r="I4143">
        <v>0</v>
      </c>
      <c r="J4143" t="s">
        <v>128</v>
      </c>
      <c r="K4143" s="40" t="str">
        <f t="shared" si="64"/>
        <v>GPA</v>
      </c>
    </row>
    <row r="4144" spans="1:11" ht="15" customHeight="1">
      <c r="A4144">
        <v>8</v>
      </c>
      <c r="B4144">
        <v>1965</v>
      </c>
      <c r="C4144" t="s">
        <v>1994</v>
      </c>
      <c r="D4144" t="s">
        <v>1874</v>
      </c>
      <c r="E4144" t="s">
        <v>1875</v>
      </c>
      <c r="F4144">
        <v>1623</v>
      </c>
      <c r="G4144">
        <v>22.98</v>
      </c>
      <c r="H4144">
        <v>71</v>
      </c>
      <c r="J4144" t="s">
        <v>128</v>
      </c>
      <c r="K4144" s="40" t="str">
        <f t="shared" si="64"/>
        <v>GPA</v>
      </c>
    </row>
    <row r="4145" spans="1:11" ht="15" customHeight="1">
      <c r="A4145">
        <v>8</v>
      </c>
      <c r="B4145">
        <v>1965</v>
      </c>
      <c r="C4145" t="s">
        <v>21</v>
      </c>
      <c r="D4145" t="s">
        <v>1876</v>
      </c>
      <c r="E4145" t="s">
        <v>1877</v>
      </c>
      <c r="F4145">
        <v>1625</v>
      </c>
      <c r="G4145">
        <v>113.62</v>
      </c>
      <c r="H4145">
        <v>14</v>
      </c>
      <c r="I4145">
        <v>0</v>
      </c>
      <c r="J4145" t="s">
        <v>128</v>
      </c>
      <c r="K4145" s="40" t="str">
        <f t="shared" si="64"/>
        <v>GPA</v>
      </c>
    </row>
    <row r="4146" spans="1:11" ht="15" customHeight="1">
      <c r="A4146">
        <v>8</v>
      </c>
      <c r="B4146">
        <v>1965</v>
      </c>
      <c r="C4146" t="s">
        <v>1994</v>
      </c>
      <c r="D4146" t="s">
        <v>1876</v>
      </c>
      <c r="E4146" t="s">
        <v>1877</v>
      </c>
      <c r="F4146">
        <v>1597</v>
      </c>
      <c r="G4146">
        <v>18.45</v>
      </c>
      <c r="H4146">
        <v>87</v>
      </c>
      <c r="J4146" t="s">
        <v>128</v>
      </c>
      <c r="K4146" s="40" t="str">
        <f t="shared" si="64"/>
        <v>GPA</v>
      </c>
    </row>
    <row r="4147" spans="1:11" ht="15" customHeight="1">
      <c r="A4147">
        <v>8</v>
      </c>
      <c r="B4147">
        <v>1965</v>
      </c>
      <c r="C4147" t="s">
        <v>21</v>
      </c>
      <c r="D4147" t="s">
        <v>1256</v>
      </c>
      <c r="E4147" t="s">
        <v>1257</v>
      </c>
      <c r="F4147">
        <v>82</v>
      </c>
      <c r="G4147">
        <v>5.96</v>
      </c>
      <c r="H4147">
        <v>14</v>
      </c>
      <c r="I4147">
        <v>0</v>
      </c>
      <c r="J4147" t="s">
        <v>128</v>
      </c>
      <c r="K4147" s="40" t="str">
        <f t="shared" si="64"/>
        <v>GPA</v>
      </c>
    </row>
    <row r="4148" spans="1:11" ht="15" customHeight="1">
      <c r="A4148">
        <v>8</v>
      </c>
      <c r="B4148">
        <v>1965</v>
      </c>
      <c r="C4148" t="s">
        <v>1994</v>
      </c>
      <c r="D4148" t="s">
        <v>2560</v>
      </c>
      <c r="E4148" t="s">
        <v>2561</v>
      </c>
      <c r="F4148">
        <v>11826</v>
      </c>
      <c r="G4148">
        <v>123.55</v>
      </c>
      <c r="H4148">
        <v>96</v>
      </c>
      <c r="J4148" t="s">
        <v>128</v>
      </c>
      <c r="K4148" s="40" t="str">
        <f t="shared" si="64"/>
        <v>GPA</v>
      </c>
    </row>
    <row r="4149" spans="1:11" ht="15" customHeight="1">
      <c r="A4149">
        <v>8</v>
      </c>
      <c r="B4149">
        <v>1965</v>
      </c>
      <c r="C4149" t="s">
        <v>1994</v>
      </c>
      <c r="D4149" t="s">
        <v>2562</v>
      </c>
      <c r="E4149" t="s">
        <v>2563</v>
      </c>
      <c r="F4149">
        <v>5693</v>
      </c>
      <c r="G4149">
        <v>108.58</v>
      </c>
      <c r="H4149">
        <v>52</v>
      </c>
      <c r="J4149" t="s">
        <v>128</v>
      </c>
      <c r="K4149" s="40" t="str">
        <f t="shared" si="64"/>
        <v>GPA</v>
      </c>
    </row>
    <row r="4150" spans="1:11" ht="15" customHeight="1">
      <c r="A4150">
        <v>8</v>
      </c>
      <c r="B4150">
        <v>1965</v>
      </c>
      <c r="C4150" t="s">
        <v>19</v>
      </c>
      <c r="D4150" t="s">
        <v>1258</v>
      </c>
      <c r="E4150" t="s">
        <v>1259</v>
      </c>
      <c r="F4150">
        <v>52</v>
      </c>
      <c r="G4150">
        <v>17.5</v>
      </c>
      <c r="H4150">
        <v>3</v>
      </c>
      <c r="I4150">
        <v>0</v>
      </c>
      <c r="J4150" t="s">
        <v>128</v>
      </c>
      <c r="K4150" s="40" t="str">
        <f t="shared" si="64"/>
        <v>GPA</v>
      </c>
    </row>
    <row r="4151" spans="1:11" ht="15" customHeight="1">
      <c r="A4151">
        <v>8</v>
      </c>
      <c r="B4151">
        <v>1965</v>
      </c>
      <c r="C4151" t="s">
        <v>22</v>
      </c>
      <c r="D4151" t="s">
        <v>1260</v>
      </c>
      <c r="E4151" t="s">
        <v>1261</v>
      </c>
      <c r="F4151">
        <v>1416</v>
      </c>
      <c r="G4151">
        <v>180.69</v>
      </c>
      <c r="H4151">
        <v>8</v>
      </c>
      <c r="I4151">
        <v>0</v>
      </c>
      <c r="J4151" t="s">
        <v>128</v>
      </c>
      <c r="K4151" s="40" t="str">
        <f t="shared" si="64"/>
        <v>GPA</v>
      </c>
    </row>
    <row r="4152" spans="1:11" ht="15" customHeight="1">
      <c r="A4152">
        <v>8</v>
      </c>
      <c r="B4152">
        <v>1965</v>
      </c>
      <c r="C4152" t="s">
        <v>1994</v>
      </c>
      <c r="D4152" t="s">
        <v>2564</v>
      </c>
      <c r="E4152" t="s">
        <v>2565</v>
      </c>
      <c r="F4152">
        <v>3214</v>
      </c>
      <c r="G4152">
        <v>62.61</v>
      </c>
      <c r="H4152">
        <v>51</v>
      </c>
      <c r="J4152" t="s">
        <v>128</v>
      </c>
      <c r="K4152" s="40" t="str">
        <f t="shared" si="64"/>
        <v>GPA</v>
      </c>
    </row>
    <row r="4153" spans="1:11" ht="15" customHeight="1">
      <c r="A4153">
        <v>8</v>
      </c>
      <c r="B4153">
        <v>1965</v>
      </c>
      <c r="C4153" t="s">
        <v>21</v>
      </c>
      <c r="D4153" t="s">
        <v>1878</v>
      </c>
      <c r="E4153" t="s">
        <v>1879</v>
      </c>
      <c r="F4153">
        <v>49</v>
      </c>
      <c r="G4153">
        <v>36.840000000000003</v>
      </c>
      <c r="H4153">
        <v>1</v>
      </c>
      <c r="I4153">
        <v>0</v>
      </c>
      <c r="J4153" t="s">
        <v>128</v>
      </c>
      <c r="K4153" s="40" t="str">
        <f t="shared" si="64"/>
        <v>GPA</v>
      </c>
    </row>
    <row r="4154" spans="1:11" ht="15" customHeight="1">
      <c r="A4154">
        <v>8</v>
      </c>
      <c r="B4154">
        <v>1965</v>
      </c>
      <c r="C4154" t="s">
        <v>1994</v>
      </c>
      <c r="D4154" t="s">
        <v>1878</v>
      </c>
      <c r="E4154" t="s">
        <v>1879</v>
      </c>
      <c r="F4154">
        <v>734</v>
      </c>
      <c r="G4154">
        <v>11.96</v>
      </c>
      <c r="H4154">
        <v>61</v>
      </c>
      <c r="J4154" t="s">
        <v>128</v>
      </c>
      <c r="K4154" s="40" t="str">
        <f t="shared" si="64"/>
        <v>GPA</v>
      </c>
    </row>
    <row r="4155" spans="1:11" ht="15" customHeight="1">
      <c r="A4155">
        <v>8</v>
      </c>
      <c r="B4155">
        <v>1965</v>
      </c>
      <c r="C4155" t="s">
        <v>21</v>
      </c>
      <c r="D4155" t="s">
        <v>1264</v>
      </c>
      <c r="E4155" t="s">
        <v>1265</v>
      </c>
      <c r="F4155">
        <v>2373</v>
      </c>
      <c r="G4155">
        <v>147.97999999999999</v>
      </c>
      <c r="H4155">
        <v>16</v>
      </c>
      <c r="I4155">
        <v>0</v>
      </c>
      <c r="J4155" t="s">
        <v>128</v>
      </c>
      <c r="K4155" s="40" t="str">
        <f t="shared" si="64"/>
        <v>GPA</v>
      </c>
    </row>
    <row r="4156" spans="1:11" ht="15" customHeight="1">
      <c r="A4156">
        <v>8</v>
      </c>
      <c r="B4156">
        <v>1965</v>
      </c>
      <c r="C4156" t="s">
        <v>20</v>
      </c>
      <c r="D4156" t="s">
        <v>1264</v>
      </c>
      <c r="E4156" t="s">
        <v>1265</v>
      </c>
      <c r="F4156">
        <v>1</v>
      </c>
      <c r="G4156">
        <v>1.18</v>
      </c>
      <c r="H4156">
        <v>1</v>
      </c>
      <c r="I4156">
        <v>0</v>
      </c>
      <c r="J4156" t="s">
        <v>128</v>
      </c>
      <c r="K4156" s="40" t="str">
        <f t="shared" si="64"/>
        <v>GPA</v>
      </c>
    </row>
    <row r="4157" spans="1:11" ht="15" customHeight="1">
      <c r="A4157">
        <v>8</v>
      </c>
      <c r="B4157">
        <v>1965</v>
      </c>
      <c r="C4157" t="s">
        <v>1994</v>
      </c>
      <c r="D4157" t="s">
        <v>1264</v>
      </c>
      <c r="E4157" t="s">
        <v>1265</v>
      </c>
      <c r="F4157">
        <v>948</v>
      </c>
      <c r="G4157">
        <v>16.670000000000002</v>
      </c>
      <c r="H4157">
        <v>57</v>
      </c>
      <c r="J4157" t="s">
        <v>128</v>
      </c>
      <c r="K4157" s="40" t="str">
        <f t="shared" si="64"/>
        <v>GPA</v>
      </c>
    </row>
    <row r="4158" spans="1:11" ht="15" customHeight="1">
      <c r="A4158">
        <v>8</v>
      </c>
      <c r="B4158">
        <v>1965</v>
      </c>
      <c r="C4158" t="s">
        <v>19</v>
      </c>
      <c r="D4158" t="s">
        <v>1266</v>
      </c>
      <c r="E4158" t="s">
        <v>1267</v>
      </c>
      <c r="F4158">
        <v>1846</v>
      </c>
      <c r="G4158">
        <v>72.02</v>
      </c>
      <c r="H4158">
        <v>26</v>
      </c>
      <c r="I4158">
        <v>0</v>
      </c>
      <c r="J4158" t="s">
        <v>128</v>
      </c>
      <c r="K4158" s="40" t="str">
        <f t="shared" si="64"/>
        <v>GPA</v>
      </c>
    </row>
    <row r="4159" spans="1:11" ht="15" customHeight="1">
      <c r="A4159">
        <v>8</v>
      </c>
      <c r="B4159">
        <v>1965</v>
      </c>
      <c r="C4159" t="s">
        <v>20</v>
      </c>
      <c r="D4159" t="s">
        <v>1880</v>
      </c>
      <c r="E4159" t="s">
        <v>1881</v>
      </c>
      <c r="F4159">
        <v>360</v>
      </c>
      <c r="G4159">
        <v>35.22</v>
      </c>
      <c r="H4159">
        <v>10</v>
      </c>
      <c r="I4159">
        <v>0</v>
      </c>
      <c r="J4159" t="s">
        <v>128</v>
      </c>
      <c r="K4159" s="40" t="str">
        <f t="shared" si="64"/>
        <v>GPA</v>
      </c>
    </row>
    <row r="4160" spans="1:11" ht="15" customHeight="1">
      <c r="A4160">
        <v>8</v>
      </c>
      <c r="B4160">
        <v>1965</v>
      </c>
      <c r="C4160" t="s">
        <v>1994</v>
      </c>
      <c r="D4160" t="s">
        <v>1880</v>
      </c>
      <c r="E4160" t="s">
        <v>1881</v>
      </c>
      <c r="F4160">
        <v>3455</v>
      </c>
      <c r="G4160">
        <v>78.13</v>
      </c>
      <c r="H4160">
        <v>44</v>
      </c>
      <c r="J4160" t="s">
        <v>128</v>
      </c>
      <c r="K4160" s="40" t="str">
        <f t="shared" si="64"/>
        <v>GPA</v>
      </c>
    </row>
    <row r="4161" spans="1:11" ht="15" customHeight="1">
      <c r="A4161">
        <v>8</v>
      </c>
      <c r="B4161">
        <v>1965</v>
      </c>
      <c r="C4161" t="s">
        <v>21</v>
      </c>
      <c r="D4161" t="s">
        <v>2572</v>
      </c>
      <c r="E4161" t="s">
        <v>2573</v>
      </c>
      <c r="F4161">
        <v>1</v>
      </c>
      <c r="G4161">
        <v>6.67</v>
      </c>
      <c r="H4161">
        <v>0</v>
      </c>
      <c r="I4161">
        <v>0</v>
      </c>
      <c r="J4161" t="s">
        <v>128</v>
      </c>
      <c r="K4161" s="40" t="str">
        <f t="shared" si="64"/>
        <v>GPA</v>
      </c>
    </row>
    <row r="4162" spans="1:11" ht="15" customHeight="1">
      <c r="A4162">
        <v>8</v>
      </c>
      <c r="B4162">
        <v>1965</v>
      </c>
      <c r="C4162" t="s">
        <v>1994</v>
      </c>
      <c r="D4162" t="s">
        <v>2572</v>
      </c>
      <c r="E4162" t="s">
        <v>2573</v>
      </c>
      <c r="F4162">
        <v>2602</v>
      </c>
      <c r="G4162">
        <v>58.4</v>
      </c>
      <c r="H4162">
        <v>45</v>
      </c>
      <c r="J4162" t="s">
        <v>128</v>
      </c>
      <c r="K4162" s="40" t="str">
        <f t="shared" ref="K4162:K4225" si="65">IF(J4162&lt;&gt;"",IF(OR(UPPER(J4162)="TERCEIRO",UPPER(J4162)="TERCEIRA"),"TERCEIRA",IF(UPPER(J4162)="GPA","GPA",J4162)),IF(LEFT(D4162,1)="T","TERCEIRA","GPA"))</f>
        <v>GPA</v>
      </c>
    </row>
    <row r="4163" spans="1:11" ht="15" customHeight="1">
      <c r="A4163">
        <v>8</v>
      </c>
      <c r="B4163">
        <v>1965</v>
      </c>
      <c r="C4163" t="s">
        <v>1994</v>
      </c>
      <c r="D4163" t="s">
        <v>2576</v>
      </c>
      <c r="E4163" t="s">
        <v>2577</v>
      </c>
      <c r="F4163">
        <v>16739</v>
      </c>
      <c r="G4163">
        <v>122.82</v>
      </c>
      <c r="H4163">
        <v>136</v>
      </c>
      <c r="J4163" t="s">
        <v>128</v>
      </c>
      <c r="K4163" s="40" t="str">
        <f t="shared" si="65"/>
        <v>GPA</v>
      </c>
    </row>
    <row r="4164" spans="1:11" ht="15" customHeight="1">
      <c r="A4164">
        <v>8</v>
      </c>
      <c r="B4164">
        <v>1965</v>
      </c>
      <c r="C4164" t="s">
        <v>1994</v>
      </c>
      <c r="D4164" t="s">
        <v>2578</v>
      </c>
      <c r="E4164" t="s">
        <v>2579</v>
      </c>
      <c r="F4164">
        <v>10050</v>
      </c>
      <c r="G4164">
        <v>101.96</v>
      </c>
      <c r="H4164">
        <v>99</v>
      </c>
      <c r="J4164" t="s">
        <v>128</v>
      </c>
      <c r="K4164" s="40" t="str">
        <f t="shared" si="65"/>
        <v>GPA</v>
      </c>
    </row>
    <row r="4165" spans="1:11" ht="15" customHeight="1">
      <c r="A4165">
        <v>8</v>
      </c>
      <c r="B4165">
        <v>1965</v>
      </c>
      <c r="C4165" t="s">
        <v>1994</v>
      </c>
      <c r="D4165" t="s">
        <v>1268</v>
      </c>
      <c r="E4165" t="s">
        <v>1269</v>
      </c>
      <c r="F4165">
        <v>3835</v>
      </c>
      <c r="G4165">
        <v>87</v>
      </c>
      <c r="H4165">
        <v>44</v>
      </c>
      <c r="J4165" t="s">
        <v>128</v>
      </c>
      <c r="K4165" s="40" t="str">
        <f t="shared" si="65"/>
        <v>GPA</v>
      </c>
    </row>
    <row r="4166" spans="1:11" ht="15" customHeight="1">
      <c r="A4166">
        <v>8</v>
      </c>
      <c r="B4166">
        <v>1965</v>
      </c>
      <c r="C4166" t="s">
        <v>19</v>
      </c>
      <c r="D4166" t="s">
        <v>1270</v>
      </c>
      <c r="E4166" t="s">
        <v>1271</v>
      </c>
      <c r="F4166">
        <v>1484</v>
      </c>
      <c r="G4166">
        <v>129.81</v>
      </c>
      <c r="H4166">
        <v>11</v>
      </c>
      <c r="I4166">
        <v>0</v>
      </c>
      <c r="J4166" t="s">
        <v>128</v>
      </c>
      <c r="K4166" s="40" t="str">
        <f t="shared" si="65"/>
        <v>GPA</v>
      </c>
    </row>
    <row r="4167" spans="1:11" ht="15" customHeight="1">
      <c r="A4167">
        <v>8</v>
      </c>
      <c r="B4167">
        <v>1965</v>
      </c>
      <c r="C4167" t="s">
        <v>21</v>
      </c>
      <c r="D4167" t="s">
        <v>1272</v>
      </c>
      <c r="E4167" t="s">
        <v>1273</v>
      </c>
      <c r="F4167">
        <v>5</v>
      </c>
      <c r="G4167">
        <v>3.33</v>
      </c>
      <c r="H4167">
        <v>2</v>
      </c>
      <c r="I4167">
        <v>0</v>
      </c>
      <c r="J4167" t="s">
        <v>128</v>
      </c>
      <c r="K4167" s="40" t="str">
        <f t="shared" si="65"/>
        <v>GPA</v>
      </c>
    </row>
    <row r="4168" spans="1:11" ht="15" customHeight="1">
      <c r="A4168">
        <v>8</v>
      </c>
      <c r="B4168">
        <v>1965</v>
      </c>
      <c r="C4168" t="s">
        <v>1994</v>
      </c>
      <c r="D4168" t="s">
        <v>1272</v>
      </c>
      <c r="E4168" t="s">
        <v>1273</v>
      </c>
      <c r="F4168">
        <v>505</v>
      </c>
      <c r="G4168">
        <v>21.72</v>
      </c>
      <c r="H4168">
        <v>23</v>
      </c>
      <c r="J4168" t="s">
        <v>128</v>
      </c>
      <c r="K4168" s="40" t="str">
        <f t="shared" si="65"/>
        <v>GPA</v>
      </c>
    </row>
    <row r="4169" spans="1:11" ht="15" customHeight="1">
      <c r="A4169">
        <v>8</v>
      </c>
      <c r="B4169">
        <v>1965</v>
      </c>
      <c r="C4169" t="s">
        <v>1994</v>
      </c>
      <c r="D4169" t="s">
        <v>2580</v>
      </c>
      <c r="E4169" t="s">
        <v>2581</v>
      </c>
      <c r="F4169">
        <v>1564</v>
      </c>
      <c r="G4169">
        <v>53.92</v>
      </c>
      <c r="H4169">
        <v>29</v>
      </c>
      <c r="J4169" t="s">
        <v>128</v>
      </c>
      <c r="K4169" s="40" t="str">
        <f t="shared" si="65"/>
        <v>GPA</v>
      </c>
    </row>
    <row r="4170" spans="1:11" ht="15" customHeight="1">
      <c r="A4170">
        <v>8</v>
      </c>
      <c r="B4170">
        <v>1965</v>
      </c>
      <c r="C4170" t="s">
        <v>21</v>
      </c>
      <c r="D4170" t="s">
        <v>1274</v>
      </c>
      <c r="E4170" t="s">
        <v>1275</v>
      </c>
      <c r="F4170">
        <v>620</v>
      </c>
      <c r="G4170">
        <v>54.56</v>
      </c>
      <c r="H4170">
        <v>11</v>
      </c>
      <c r="I4170">
        <v>0</v>
      </c>
      <c r="J4170" t="s">
        <v>128</v>
      </c>
      <c r="K4170" s="40" t="str">
        <f t="shared" si="65"/>
        <v>GPA</v>
      </c>
    </row>
    <row r="4171" spans="1:11" ht="15" customHeight="1">
      <c r="A4171">
        <v>8</v>
      </c>
      <c r="B4171">
        <v>1965</v>
      </c>
      <c r="C4171" t="s">
        <v>21</v>
      </c>
      <c r="D4171" t="s">
        <v>1276</v>
      </c>
      <c r="E4171" t="s">
        <v>1277</v>
      </c>
      <c r="F4171">
        <v>2232</v>
      </c>
      <c r="G4171">
        <v>110.34</v>
      </c>
      <c r="H4171">
        <v>20</v>
      </c>
      <c r="I4171">
        <v>0</v>
      </c>
      <c r="J4171" t="s">
        <v>128</v>
      </c>
      <c r="K4171" s="40" t="str">
        <f t="shared" si="65"/>
        <v>GPA</v>
      </c>
    </row>
    <row r="4172" spans="1:11" ht="15" customHeight="1">
      <c r="A4172">
        <v>8</v>
      </c>
      <c r="B4172">
        <v>1965</v>
      </c>
      <c r="C4172" t="s">
        <v>1994</v>
      </c>
      <c r="D4172" t="s">
        <v>1276</v>
      </c>
      <c r="E4172" t="s">
        <v>1277</v>
      </c>
      <c r="F4172">
        <v>86</v>
      </c>
      <c r="G4172">
        <v>2.4700000000000002</v>
      </c>
      <c r="H4172">
        <v>35</v>
      </c>
      <c r="J4172" t="s">
        <v>128</v>
      </c>
      <c r="K4172" s="40" t="str">
        <f t="shared" si="65"/>
        <v>GPA</v>
      </c>
    </row>
    <row r="4173" spans="1:11" ht="15" customHeight="1">
      <c r="A4173">
        <v>8</v>
      </c>
      <c r="B4173">
        <v>1965</v>
      </c>
      <c r="C4173" t="s">
        <v>21</v>
      </c>
      <c r="D4173" t="s">
        <v>1882</v>
      </c>
      <c r="E4173" t="s">
        <v>1883</v>
      </c>
      <c r="F4173">
        <v>8</v>
      </c>
      <c r="G4173">
        <v>6.67</v>
      </c>
      <c r="H4173">
        <v>1</v>
      </c>
      <c r="I4173">
        <v>0</v>
      </c>
      <c r="J4173" t="s">
        <v>128</v>
      </c>
      <c r="K4173" s="40" t="str">
        <f t="shared" si="65"/>
        <v>GPA</v>
      </c>
    </row>
    <row r="4174" spans="1:11" ht="15" customHeight="1">
      <c r="A4174">
        <v>8</v>
      </c>
      <c r="B4174">
        <v>1965</v>
      </c>
      <c r="C4174" t="s">
        <v>1994</v>
      </c>
      <c r="D4174" t="s">
        <v>1882</v>
      </c>
      <c r="E4174" t="s">
        <v>1883</v>
      </c>
      <c r="F4174">
        <v>3438</v>
      </c>
      <c r="G4174">
        <v>80.709999999999994</v>
      </c>
      <c r="H4174">
        <v>43</v>
      </c>
      <c r="J4174" t="s">
        <v>128</v>
      </c>
      <c r="K4174" s="40" t="str">
        <f t="shared" si="65"/>
        <v>GPA</v>
      </c>
    </row>
    <row r="4175" spans="1:11" ht="15" customHeight="1">
      <c r="A4175">
        <v>8</v>
      </c>
      <c r="B4175">
        <v>1965</v>
      </c>
      <c r="C4175" t="s">
        <v>1994</v>
      </c>
      <c r="D4175" t="s">
        <v>2582</v>
      </c>
      <c r="E4175" t="s">
        <v>2583</v>
      </c>
      <c r="F4175">
        <v>8346</v>
      </c>
      <c r="G4175">
        <v>93.71</v>
      </c>
      <c r="H4175">
        <v>89</v>
      </c>
      <c r="J4175" t="s">
        <v>128</v>
      </c>
      <c r="K4175" s="40" t="str">
        <f t="shared" si="65"/>
        <v>GPA</v>
      </c>
    </row>
    <row r="4176" spans="1:11" ht="15" customHeight="1">
      <c r="A4176">
        <v>8</v>
      </c>
      <c r="B4176">
        <v>1965</v>
      </c>
      <c r="C4176" t="s">
        <v>1994</v>
      </c>
      <c r="D4176" t="s">
        <v>2584</v>
      </c>
      <c r="E4176" t="s">
        <v>2585</v>
      </c>
      <c r="F4176">
        <v>4539</v>
      </c>
      <c r="G4176">
        <v>129.88</v>
      </c>
      <c r="H4176">
        <v>35</v>
      </c>
      <c r="J4176" t="s">
        <v>128</v>
      </c>
      <c r="K4176" s="40" t="str">
        <f t="shared" si="65"/>
        <v>GPA</v>
      </c>
    </row>
    <row r="4177" spans="1:11" ht="15" customHeight="1">
      <c r="A4177">
        <v>8</v>
      </c>
      <c r="B4177">
        <v>1965</v>
      </c>
      <c r="C4177" t="s">
        <v>19</v>
      </c>
      <c r="D4177" t="s">
        <v>1278</v>
      </c>
      <c r="E4177" t="s">
        <v>1279</v>
      </c>
      <c r="F4177">
        <v>1598</v>
      </c>
      <c r="G4177">
        <v>69.86</v>
      </c>
      <c r="H4177">
        <v>23</v>
      </c>
      <c r="I4177">
        <v>0</v>
      </c>
      <c r="J4177" t="s">
        <v>128</v>
      </c>
      <c r="K4177" s="40" t="str">
        <f t="shared" si="65"/>
        <v>GPA</v>
      </c>
    </row>
    <row r="4178" spans="1:11" ht="15" customHeight="1">
      <c r="A4178">
        <v>8</v>
      </c>
      <c r="B4178">
        <v>1965</v>
      </c>
      <c r="C4178" t="s">
        <v>19</v>
      </c>
      <c r="D4178" t="s">
        <v>1280</v>
      </c>
      <c r="E4178" t="s">
        <v>1281</v>
      </c>
      <c r="F4178">
        <v>157</v>
      </c>
      <c r="G4178">
        <v>13.59</v>
      </c>
      <c r="H4178">
        <v>12</v>
      </c>
      <c r="I4178">
        <v>0</v>
      </c>
      <c r="J4178" t="s">
        <v>128</v>
      </c>
      <c r="K4178" s="40" t="str">
        <f t="shared" si="65"/>
        <v>GPA</v>
      </c>
    </row>
    <row r="4179" spans="1:11" ht="15" customHeight="1">
      <c r="A4179">
        <v>8</v>
      </c>
      <c r="B4179">
        <v>1965</v>
      </c>
      <c r="C4179" t="s">
        <v>20</v>
      </c>
      <c r="D4179" t="s">
        <v>1280</v>
      </c>
      <c r="E4179" t="s">
        <v>1281</v>
      </c>
      <c r="F4179">
        <v>234</v>
      </c>
      <c r="G4179">
        <v>2.94</v>
      </c>
      <c r="H4179">
        <v>80</v>
      </c>
      <c r="I4179">
        <v>0</v>
      </c>
      <c r="J4179" t="s">
        <v>128</v>
      </c>
      <c r="K4179" s="40" t="str">
        <f t="shared" si="65"/>
        <v>GPA</v>
      </c>
    </row>
    <row r="4180" spans="1:11" ht="15" customHeight="1">
      <c r="A4180">
        <v>8</v>
      </c>
      <c r="B4180">
        <v>1965</v>
      </c>
      <c r="C4180" t="s">
        <v>1994</v>
      </c>
      <c r="D4180" t="s">
        <v>2588</v>
      </c>
      <c r="E4180" t="s">
        <v>2589</v>
      </c>
      <c r="F4180">
        <v>6080</v>
      </c>
      <c r="G4180">
        <v>78.3</v>
      </c>
      <c r="H4180">
        <v>78</v>
      </c>
      <c r="J4180" t="s">
        <v>128</v>
      </c>
      <c r="K4180" s="40" t="str">
        <f t="shared" si="65"/>
        <v>GPA</v>
      </c>
    </row>
    <row r="4181" spans="1:11" ht="15" customHeight="1">
      <c r="A4181">
        <v>8</v>
      </c>
      <c r="B4181">
        <v>1965</v>
      </c>
      <c r="C4181" t="s">
        <v>19</v>
      </c>
      <c r="D4181" t="s">
        <v>1884</v>
      </c>
      <c r="E4181" t="s">
        <v>1885</v>
      </c>
      <c r="F4181">
        <v>850</v>
      </c>
      <c r="G4181">
        <v>116.18</v>
      </c>
      <c r="H4181">
        <v>7</v>
      </c>
      <c r="I4181">
        <v>0</v>
      </c>
      <c r="J4181" t="s">
        <v>128</v>
      </c>
      <c r="K4181" s="40" t="str">
        <f t="shared" si="65"/>
        <v>GPA</v>
      </c>
    </row>
    <row r="4182" spans="1:11" ht="15" customHeight="1">
      <c r="A4182">
        <v>8</v>
      </c>
      <c r="B4182">
        <v>1965</v>
      </c>
      <c r="C4182" t="s">
        <v>21</v>
      </c>
      <c r="D4182" t="s">
        <v>1282</v>
      </c>
      <c r="E4182" t="s">
        <v>1283</v>
      </c>
      <c r="F4182">
        <v>1440</v>
      </c>
      <c r="G4182">
        <v>86.44</v>
      </c>
      <c r="H4182">
        <v>17</v>
      </c>
      <c r="I4182">
        <v>0</v>
      </c>
      <c r="J4182" t="s">
        <v>128</v>
      </c>
      <c r="K4182" s="40" t="str">
        <f t="shared" si="65"/>
        <v>GPA</v>
      </c>
    </row>
    <row r="4183" spans="1:11" ht="15" customHeight="1">
      <c r="A4183">
        <v>8</v>
      </c>
      <c r="B4183">
        <v>1965</v>
      </c>
      <c r="C4183" t="s">
        <v>1994</v>
      </c>
      <c r="D4183" t="s">
        <v>1282</v>
      </c>
      <c r="E4183" t="s">
        <v>1283</v>
      </c>
      <c r="F4183">
        <v>523</v>
      </c>
      <c r="G4183">
        <v>10.63</v>
      </c>
      <c r="H4183">
        <v>49</v>
      </c>
      <c r="J4183" t="s">
        <v>128</v>
      </c>
      <c r="K4183" s="40" t="str">
        <f t="shared" si="65"/>
        <v>GPA</v>
      </c>
    </row>
    <row r="4184" spans="1:11" ht="15" customHeight="1">
      <c r="A4184">
        <v>8</v>
      </c>
      <c r="B4184">
        <v>1965</v>
      </c>
      <c r="C4184" t="s">
        <v>1994</v>
      </c>
      <c r="D4184" t="s">
        <v>2592</v>
      </c>
      <c r="E4184" t="s">
        <v>2593</v>
      </c>
      <c r="F4184">
        <v>2146</v>
      </c>
      <c r="G4184">
        <v>38.909999999999997</v>
      </c>
      <c r="H4184">
        <v>55</v>
      </c>
      <c r="J4184" t="s">
        <v>128</v>
      </c>
      <c r="K4184" s="40" t="str">
        <f t="shared" si="65"/>
        <v>GPA</v>
      </c>
    </row>
    <row r="4185" spans="1:11" ht="15" customHeight="1">
      <c r="A4185">
        <v>8</v>
      </c>
      <c r="B4185">
        <v>1965</v>
      </c>
      <c r="C4185" t="s">
        <v>1994</v>
      </c>
      <c r="D4185" t="s">
        <v>2594</v>
      </c>
      <c r="E4185" t="s">
        <v>2595</v>
      </c>
      <c r="F4185">
        <v>8968</v>
      </c>
      <c r="G4185">
        <v>117.18</v>
      </c>
      <c r="H4185">
        <v>77</v>
      </c>
      <c r="J4185" t="s">
        <v>128</v>
      </c>
      <c r="K4185" s="40" t="str">
        <f t="shared" si="65"/>
        <v>GPA</v>
      </c>
    </row>
    <row r="4186" spans="1:11" ht="15" customHeight="1">
      <c r="A4186">
        <v>8</v>
      </c>
      <c r="B4186">
        <v>1965</v>
      </c>
      <c r="C4186" t="s">
        <v>19</v>
      </c>
      <c r="D4186" t="s">
        <v>1286</v>
      </c>
      <c r="E4186" t="s">
        <v>1287</v>
      </c>
      <c r="F4186">
        <v>144</v>
      </c>
      <c r="G4186">
        <v>12.18</v>
      </c>
      <c r="H4186">
        <v>12</v>
      </c>
      <c r="I4186">
        <v>0</v>
      </c>
      <c r="J4186" t="s">
        <v>128</v>
      </c>
      <c r="K4186" s="40" t="str">
        <f t="shared" si="65"/>
        <v>GPA</v>
      </c>
    </row>
    <row r="4187" spans="1:11" ht="15" customHeight="1">
      <c r="A4187">
        <v>8</v>
      </c>
      <c r="B4187">
        <v>1965</v>
      </c>
      <c r="C4187" t="s">
        <v>21</v>
      </c>
      <c r="D4187" t="s">
        <v>1286</v>
      </c>
      <c r="E4187" t="s">
        <v>1287</v>
      </c>
      <c r="F4187">
        <v>21</v>
      </c>
      <c r="G4187">
        <v>15.98</v>
      </c>
      <c r="H4187">
        <v>1</v>
      </c>
      <c r="I4187">
        <v>0</v>
      </c>
      <c r="J4187" t="s">
        <v>128</v>
      </c>
      <c r="K4187" s="40" t="str">
        <f t="shared" si="65"/>
        <v>GPA</v>
      </c>
    </row>
    <row r="4188" spans="1:11" ht="15" customHeight="1">
      <c r="A4188">
        <v>8</v>
      </c>
      <c r="B4188">
        <v>1965</v>
      </c>
      <c r="C4188" t="s">
        <v>1994</v>
      </c>
      <c r="D4188" t="s">
        <v>1286</v>
      </c>
      <c r="E4188" t="s">
        <v>1287</v>
      </c>
      <c r="F4188">
        <v>417</v>
      </c>
      <c r="G4188">
        <v>10.55</v>
      </c>
      <c r="H4188">
        <v>40</v>
      </c>
      <c r="J4188" t="s">
        <v>128</v>
      </c>
      <c r="K4188" s="40" t="str">
        <f t="shared" si="65"/>
        <v>GPA</v>
      </c>
    </row>
    <row r="4189" spans="1:11" ht="15" customHeight="1">
      <c r="A4189">
        <v>8</v>
      </c>
      <c r="B4189">
        <v>1965</v>
      </c>
      <c r="C4189" t="s">
        <v>1994</v>
      </c>
      <c r="D4189" t="s">
        <v>2596</v>
      </c>
      <c r="E4189" t="s">
        <v>2597</v>
      </c>
      <c r="F4189">
        <v>446</v>
      </c>
      <c r="G4189">
        <v>11.71</v>
      </c>
      <c r="H4189">
        <v>38</v>
      </c>
      <c r="J4189" t="s">
        <v>128</v>
      </c>
      <c r="K4189" s="40" t="str">
        <f t="shared" si="65"/>
        <v>GPA</v>
      </c>
    </row>
    <row r="4190" spans="1:11" ht="15" customHeight="1">
      <c r="A4190">
        <v>8</v>
      </c>
      <c r="B4190">
        <v>1965</v>
      </c>
      <c r="C4190" t="s">
        <v>19</v>
      </c>
      <c r="D4190" t="s">
        <v>1288</v>
      </c>
      <c r="E4190" t="s">
        <v>1289</v>
      </c>
      <c r="F4190">
        <v>1304</v>
      </c>
      <c r="G4190">
        <v>59.19</v>
      </c>
      <c r="H4190">
        <v>22</v>
      </c>
      <c r="I4190">
        <v>0</v>
      </c>
      <c r="J4190" t="s">
        <v>128</v>
      </c>
      <c r="K4190" s="40" t="str">
        <f t="shared" si="65"/>
        <v>GPA</v>
      </c>
    </row>
    <row r="4191" spans="1:11" ht="15" customHeight="1">
      <c r="A4191">
        <v>8</v>
      </c>
      <c r="B4191">
        <v>1965</v>
      </c>
      <c r="C4191" t="s">
        <v>21</v>
      </c>
      <c r="D4191" t="s">
        <v>1886</v>
      </c>
      <c r="E4191" t="s">
        <v>1887</v>
      </c>
      <c r="F4191">
        <v>2614</v>
      </c>
      <c r="G4191">
        <v>110.32</v>
      </c>
      <c r="H4191">
        <v>24</v>
      </c>
      <c r="I4191">
        <v>0</v>
      </c>
      <c r="J4191" t="s">
        <v>128</v>
      </c>
      <c r="K4191" s="40" t="str">
        <f t="shared" si="65"/>
        <v>GPA</v>
      </c>
    </row>
    <row r="4192" spans="1:11" ht="15" customHeight="1">
      <c r="A4192">
        <v>8</v>
      </c>
      <c r="B4192">
        <v>1965</v>
      </c>
      <c r="C4192" t="s">
        <v>1994</v>
      </c>
      <c r="D4192" t="s">
        <v>1886</v>
      </c>
      <c r="E4192" t="s">
        <v>1887</v>
      </c>
      <c r="F4192">
        <v>250</v>
      </c>
      <c r="G4192">
        <v>4.12</v>
      </c>
      <c r="H4192">
        <v>61</v>
      </c>
      <c r="J4192" t="s">
        <v>128</v>
      </c>
      <c r="K4192" s="40" t="str">
        <f t="shared" si="65"/>
        <v>GPA</v>
      </c>
    </row>
    <row r="4193" spans="1:11" ht="15" customHeight="1">
      <c r="A4193">
        <v>8</v>
      </c>
      <c r="B4193">
        <v>1965</v>
      </c>
      <c r="C4193" t="s">
        <v>1994</v>
      </c>
      <c r="D4193" t="s">
        <v>4508</v>
      </c>
      <c r="E4193" t="s">
        <v>4509</v>
      </c>
      <c r="F4193">
        <v>183</v>
      </c>
      <c r="G4193">
        <v>3.48</v>
      </c>
      <c r="H4193">
        <v>53</v>
      </c>
      <c r="J4193" t="s">
        <v>128</v>
      </c>
      <c r="K4193" s="40" t="str">
        <f t="shared" si="65"/>
        <v>GPA</v>
      </c>
    </row>
    <row r="4194" spans="1:11" ht="15" customHeight="1">
      <c r="A4194">
        <v>8</v>
      </c>
      <c r="B4194">
        <v>1965</v>
      </c>
      <c r="C4194" t="s">
        <v>19</v>
      </c>
      <c r="D4194" t="s">
        <v>1290</v>
      </c>
      <c r="E4194" t="s">
        <v>1291</v>
      </c>
      <c r="F4194">
        <v>4</v>
      </c>
      <c r="G4194">
        <v>0.02</v>
      </c>
      <c r="H4194">
        <v>200</v>
      </c>
      <c r="I4194">
        <v>0</v>
      </c>
      <c r="J4194" t="s">
        <v>128</v>
      </c>
      <c r="K4194" s="40" t="str">
        <f t="shared" si="65"/>
        <v>GPA</v>
      </c>
    </row>
    <row r="4195" spans="1:11" ht="15" customHeight="1">
      <c r="A4195">
        <v>8</v>
      </c>
      <c r="B4195">
        <v>1965</v>
      </c>
      <c r="C4195" t="s">
        <v>20</v>
      </c>
      <c r="D4195" t="s">
        <v>1290</v>
      </c>
      <c r="E4195" t="s">
        <v>1291</v>
      </c>
      <c r="F4195">
        <v>3333</v>
      </c>
      <c r="G4195">
        <v>33.020000000000003</v>
      </c>
      <c r="H4195">
        <v>101</v>
      </c>
      <c r="I4195">
        <v>0</v>
      </c>
      <c r="J4195" t="s">
        <v>128</v>
      </c>
      <c r="K4195" s="40" t="str">
        <f t="shared" si="65"/>
        <v>GPA</v>
      </c>
    </row>
    <row r="4196" spans="1:11" ht="15" customHeight="1">
      <c r="A4196">
        <v>8</v>
      </c>
      <c r="B4196">
        <v>1965</v>
      </c>
      <c r="C4196" t="s">
        <v>1994</v>
      </c>
      <c r="D4196" t="s">
        <v>1290</v>
      </c>
      <c r="E4196" t="s">
        <v>1291</v>
      </c>
      <c r="F4196">
        <v>812</v>
      </c>
      <c r="G4196">
        <v>3.15</v>
      </c>
      <c r="H4196">
        <v>258</v>
      </c>
      <c r="J4196" t="s">
        <v>128</v>
      </c>
      <c r="K4196" s="40" t="str">
        <f t="shared" si="65"/>
        <v>GPA</v>
      </c>
    </row>
    <row r="4197" spans="1:11" ht="15" customHeight="1">
      <c r="A4197">
        <v>8</v>
      </c>
      <c r="B4197">
        <v>1965</v>
      </c>
      <c r="C4197" t="s">
        <v>1994</v>
      </c>
      <c r="D4197" t="s">
        <v>2600</v>
      </c>
      <c r="E4197" t="s">
        <v>2601</v>
      </c>
      <c r="F4197">
        <v>185</v>
      </c>
      <c r="G4197">
        <v>6.05</v>
      </c>
      <c r="H4197">
        <v>31</v>
      </c>
      <c r="J4197" t="s">
        <v>128</v>
      </c>
      <c r="K4197" s="40" t="str">
        <f t="shared" si="65"/>
        <v>GPA</v>
      </c>
    </row>
    <row r="4198" spans="1:11" ht="15" customHeight="1">
      <c r="A4198">
        <v>8</v>
      </c>
      <c r="B4198">
        <v>1965</v>
      </c>
      <c r="C4198" t="s">
        <v>1994</v>
      </c>
      <c r="D4198" t="s">
        <v>2602</v>
      </c>
      <c r="E4198" t="s">
        <v>2603</v>
      </c>
      <c r="F4198">
        <v>2465</v>
      </c>
      <c r="G4198">
        <v>108.18</v>
      </c>
      <c r="H4198">
        <v>23</v>
      </c>
      <c r="J4198" t="s">
        <v>128</v>
      </c>
      <c r="K4198" s="40" t="str">
        <f t="shared" si="65"/>
        <v>GPA</v>
      </c>
    </row>
    <row r="4199" spans="1:11" ht="15" customHeight="1">
      <c r="A4199">
        <v>8</v>
      </c>
      <c r="B4199">
        <v>1965</v>
      </c>
      <c r="C4199" t="s">
        <v>21</v>
      </c>
      <c r="D4199" t="s">
        <v>1888</v>
      </c>
      <c r="E4199" t="s">
        <v>1889</v>
      </c>
      <c r="F4199">
        <v>229</v>
      </c>
      <c r="G4199">
        <v>18.22</v>
      </c>
      <c r="H4199">
        <v>13</v>
      </c>
      <c r="I4199">
        <v>0</v>
      </c>
      <c r="J4199" t="s">
        <v>128</v>
      </c>
      <c r="K4199" s="40" t="str">
        <f t="shared" si="65"/>
        <v>GPA</v>
      </c>
    </row>
    <row r="4200" spans="1:11" ht="15" customHeight="1">
      <c r="A4200">
        <v>8</v>
      </c>
      <c r="B4200">
        <v>1965</v>
      </c>
      <c r="C4200" t="s">
        <v>1994</v>
      </c>
      <c r="D4200" t="s">
        <v>1888</v>
      </c>
      <c r="E4200" t="s">
        <v>1889</v>
      </c>
      <c r="F4200">
        <v>5856</v>
      </c>
      <c r="G4200">
        <v>105.12</v>
      </c>
      <c r="H4200">
        <v>56</v>
      </c>
      <c r="J4200" t="s">
        <v>128</v>
      </c>
      <c r="K4200" s="40" t="str">
        <f t="shared" si="65"/>
        <v>GPA</v>
      </c>
    </row>
    <row r="4201" spans="1:11" ht="15" customHeight="1">
      <c r="A4201">
        <v>8</v>
      </c>
      <c r="B4201">
        <v>1965</v>
      </c>
      <c r="C4201" t="s">
        <v>1994</v>
      </c>
      <c r="D4201" t="s">
        <v>2606</v>
      </c>
      <c r="E4201" t="s">
        <v>2607</v>
      </c>
      <c r="F4201">
        <v>5696</v>
      </c>
      <c r="G4201">
        <v>114.32</v>
      </c>
      <c r="H4201">
        <v>50</v>
      </c>
      <c r="J4201" t="s">
        <v>128</v>
      </c>
      <c r="K4201" s="40" t="str">
        <f t="shared" si="65"/>
        <v>GPA</v>
      </c>
    </row>
    <row r="4202" spans="1:11" ht="15" customHeight="1">
      <c r="A4202">
        <v>8</v>
      </c>
      <c r="B4202">
        <v>1965</v>
      </c>
      <c r="C4202" t="s">
        <v>21</v>
      </c>
      <c r="D4202" t="s">
        <v>1292</v>
      </c>
      <c r="E4202" t="s">
        <v>1293</v>
      </c>
      <c r="F4202">
        <v>4</v>
      </c>
      <c r="G4202">
        <v>1.7</v>
      </c>
      <c r="H4202">
        <v>2</v>
      </c>
      <c r="I4202">
        <v>0</v>
      </c>
      <c r="J4202" t="s">
        <v>128</v>
      </c>
      <c r="K4202" s="40" t="str">
        <f t="shared" si="65"/>
        <v>GPA</v>
      </c>
    </row>
    <row r="4203" spans="1:11" ht="15" customHeight="1">
      <c r="A4203">
        <v>8</v>
      </c>
      <c r="B4203">
        <v>1965</v>
      </c>
      <c r="C4203" t="s">
        <v>1994</v>
      </c>
      <c r="D4203" t="s">
        <v>2608</v>
      </c>
      <c r="E4203" t="s">
        <v>2609</v>
      </c>
      <c r="F4203">
        <v>2114</v>
      </c>
      <c r="G4203">
        <v>31.34</v>
      </c>
      <c r="H4203">
        <v>67</v>
      </c>
      <c r="J4203" t="s">
        <v>128</v>
      </c>
      <c r="K4203" s="40" t="str">
        <f t="shared" si="65"/>
        <v>GPA</v>
      </c>
    </row>
    <row r="4204" spans="1:11" ht="15" customHeight="1">
      <c r="A4204">
        <v>8</v>
      </c>
      <c r="B4204">
        <v>1965</v>
      </c>
      <c r="C4204" t="s">
        <v>19</v>
      </c>
      <c r="D4204" t="s">
        <v>1294</v>
      </c>
      <c r="E4204" t="s">
        <v>1295</v>
      </c>
      <c r="F4204">
        <v>718</v>
      </c>
      <c r="G4204">
        <v>56.67</v>
      </c>
      <c r="H4204">
        <v>13</v>
      </c>
      <c r="I4204">
        <v>0</v>
      </c>
      <c r="J4204" t="s">
        <v>128</v>
      </c>
      <c r="K4204" s="40" t="str">
        <f t="shared" si="65"/>
        <v>GPA</v>
      </c>
    </row>
    <row r="4205" spans="1:11" ht="15" customHeight="1">
      <c r="A4205">
        <v>8</v>
      </c>
      <c r="B4205">
        <v>1965</v>
      </c>
      <c r="C4205" t="s">
        <v>19</v>
      </c>
      <c r="D4205" t="s">
        <v>1890</v>
      </c>
      <c r="E4205" t="s">
        <v>1891</v>
      </c>
      <c r="F4205">
        <v>105</v>
      </c>
      <c r="G4205">
        <v>7.46</v>
      </c>
      <c r="H4205">
        <v>14</v>
      </c>
      <c r="I4205">
        <v>0</v>
      </c>
      <c r="J4205" t="s">
        <v>128</v>
      </c>
      <c r="K4205" s="40" t="str">
        <f t="shared" si="65"/>
        <v>GPA</v>
      </c>
    </row>
    <row r="4206" spans="1:11" ht="15" customHeight="1">
      <c r="A4206">
        <v>8</v>
      </c>
      <c r="B4206">
        <v>1965</v>
      </c>
      <c r="C4206" t="s">
        <v>20</v>
      </c>
      <c r="D4206" t="s">
        <v>1890</v>
      </c>
      <c r="E4206" t="s">
        <v>1891</v>
      </c>
      <c r="F4206">
        <v>1275</v>
      </c>
      <c r="G4206">
        <v>17.07</v>
      </c>
      <c r="H4206">
        <v>75</v>
      </c>
      <c r="I4206">
        <v>0</v>
      </c>
      <c r="J4206" t="s">
        <v>128</v>
      </c>
      <c r="K4206" s="40" t="str">
        <f t="shared" si="65"/>
        <v>GPA</v>
      </c>
    </row>
    <row r="4207" spans="1:11" ht="15" customHeight="1">
      <c r="A4207">
        <v>8</v>
      </c>
      <c r="B4207">
        <v>1965</v>
      </c>
      <c r="C4207" t="s">
        <v>1994</v>
      </c>
      <c r="D4207" t="s">
        <v>1890</v>
      </c>
      <c r="E4207" t="s">
        <v>1891</v>
      </c>
      <c r="F4207">
        <v>414</v>
      </c>
      <c r="G4207">
        <v>6.55</v>
      </c>
      <c r="H4207">
        <v>63</v>
      </c>
      <c r="J4207" t="s">
        <v>128</v>
      </c>
      <c r="K4207" s="40" t="str">
        <f t="shared" si="65"/>
        <v>GPA</v>
      </c>
    </row>
    <row r="4208" spans="1:11" ht="15" customHeight="1">
      <c r="A4208">
        <v>8</v>
      </c>
      <c r="B4208">
        <v>1965</v>
      </c>
      <c r="C4208" t="s">
        <v>20</v>
      </c>
      <c r="D4208" t="s">
        <v>1296</v>
      </c>
      <c r="E4208" t="s">
        <v>1297</v>
      </c>
      <c r="F4208">
        <v>3</v>
      </c>
      <c r="G4208">
        <v>6.67</v>
      </c>
      <c r="H4208">
        <v>0</v>
      </c>
      <c r="I4208">
        <v>0</v>
      </c>
      <c r="J4208" t="s">
        <v>128</v>
      </c>
      <c r="K4208" s="40" t="str">
        <f t="shared" si="65"/>
        <v>GPA</v>
      </c>
    </row>
    <row r="4209" spans="1:11" ht="15" customHeight="1">
      <c r="A4209">
        <v>8</v>
      </c>
      <c r="B4209">
        <v>1965</v>
      </c>
      <c r="C4209" t="s">
        <v>1994</v>
      </c>
      <c r="D4209" t="s">
        <v>1296</v>
      </c>
      <c r="E4209" t="s">
        <v>1297</v>
      </c>
      <c r="F4209">
        <v>207</v>
      </c>
      <c r="G4209">
        <v>7.22</v>
      </c>
      <c r="H4209">
        <v>29</v>
      </c>
      <c r="J4209" t="s">
        <v>128</v>
      </c>
      <c r="K4209" s="40" t="str">
        <f t="shared" si="65"/>
        <v>GPA</v>
      </c>
    </row>
    <row r="4210" spans="1:11" ht="15" customHeight="1">
      <c r="A4210">
        <v>8</v>
      </c>
      <c r="B4210">
        <v>1965</v>
      </c>
      <c r="C4210" t="s">
        <v>1994</v>
      </c>
      <c r="D4210" t="s">
        <v>2612</v>
      </c>
      <c r="E4210" t="s">
        <v>2613</v>
      </c>
      <c r="F4210">
        <v>3637</v>
      </c>
      <c r="G4210">
        <v>55.23</v>
      </c>
      <c r="H4210">
        <v>66</v>
      </c>
      <c r="J4210" t="s">
        <v>128</v>
      </c>
      <c r="K4210" s="40" t="str">
        <f t="shared" si="65"/>
        <v>GPA</v>
      </c>
    </row>
    <row r="4211" spans="1:11" ht="15" customHeight="1">
      <c r="A4211">
        <v>8</v>
      </c>
      <c r="B4211">
        <v>1965</v>
      </c>
      <c r="C4211" t="s">
        <v>1994</v>
      </c>
      <c r="D4211" t="s">
        <v>2616</v>
      </c>
      <c r="E4211" t="s">
        <v>2617</v>
      </c>
      <c r="F4211">
        <v>669</v>
      </c>
      <c r="G4211">
        <v>9.07</v>
      </c>
      <c r="H4211">
        <v>74</v>
      </c>
      <c r="J4211" t="s">
        <v>128</v>
      </c>
      <c r="K4211" s="40" t="str">
        <f t="shared" si="65"/>
        <v>GPA</v>
      </c>
    </row>
    <row r="4212" spans="1:11" ht="15" customHeight="1">
      <c r="A4212">
        <v>8</v>
      </c>
      <c r="B4212">
        <v>1965</v>
      </c>
      <c r="C4212" t="s">
        <v>19</v>
      </c>
      <c r="D4212" t="s">
        <v>1298</v>
      </c>
      <c r="E4212" t="s">
        <v>1299</v>
      </c>
      <c r="F4212">
        <v>641</v>
      </c>
      <c r="G4212">
        <v>26.84</v>
      </c>
      <c r="H4212">
        <v>24</v>
      </c>
      <c r="I4212">
        <v>0</v>
      </c>
      <c r="J4212" t="s">
        <v>128</v>
      </c>
      <c r="K4212" s="40" t="str">
        <f t="shared" si="65"/>
        <v>GPA</v>
      </c>
    </row>
    <row r="4213" spans="1:11" ht="15" customHeight="1">
      <c r="A4213">
        <v>8</v>
      </c>
      <c r="B4213">
        <v>1965</v>
      </c>
      <c r="C4213" t="s">
        <v>21</v>
      </c>
      <c r="D4213" t="s">
        <v>1298</v>
      </c>
      <c r="E4213" t="s">
        <v>1299</v>
      </c>
      <c r="F4213">
        <v>4</v>
      </c>
      <c r="G4213">
        <v>0.57999999999999996</v>
      </c>
      <c r="H4213">
        <v>7</v>
      </c>
      <c r="I4213">
        <v>0</v>
      </c>
      <c r="J4213" t="s">
        <v>128</v>
      </c>
      <c r="K4213" s="40" t="str">
        <f t="shared" si="65"/>
        <v>GPA</v>
      </c>
    </row>
    <row r="4214" spans="1:11" ht="15" customHeight="1">
      <c r="A4214">
        <v>8</v>
      </c>
      <c r="B4214">
        <v>1965</v>
      </c>
      <c r="C4214" t="s">
        <v>1994</v>
      </c>
      <c r="D4214" t="s">
        <v>1298</v>
      </c>
      <c r="E4214" t="s">
        <v>1299</v>
      </c>
      <c r="F4214">
        <v>1161</v>
      </c>
      <c r="G4214">
        <v>11.15</v>
      </c>
      <c r="H4214">
        <v>104</v>
      </c>
      <c r="J4214" t="s">
        <v>128</v>
      </c>
      <c r="K4214" s="40" t="str">
        <f t="shared" si="65"/>
        <v>GPA</v>
      </c>
    </row>
    <row r="4215" spans="1:11" ht="15" customHeight="1">
      <c r="A4215">
        <v>8</v>
      </c>
      <c r="B4215">
        <v>1965</v>
      </c>
      <c r="C4215" t="s">
        <v>1994</v>
      </c>
      <c r="D4215" t="s">
        <v>2618</v>
      </c>
      <c r="E4215" t="s">
        <v>2619</v>
      </c>
      <c r="F4215">
        <v>13277</v>
      </c>
      <c r="G4215">
        <v>141.88999999999999</v>
      </c>
      <c r="H4215">
        <v>94</v>
      </c>
      <c r="J4215" t="s">
        <v>128</v>
      </c>
      <c r="K4215" s="40" t="str">
        <f t="shared" si="65"/>
        <v>GPA</v>
      </c>
    </row>
    <row r="4216" spans="1:11" ht="15" customHeight="1">
      <c r="A4216">
        <v>8</v>
      </c>
      <c r="B4216">
        <v>1965</v>
      </c>
      <c r="C4216" t="s">
        <v>20</v>
      </c>
      <c r="D4216" t="s">
        <v>1892</v>
      </c>
      <c r="E4216" t="s">
        <v>1893</v>
      </c>
      <c r="F4216">
        <v>1</v>
      </c>
      <c r="G4216">
        <v>1.56</v>
      </c>
      <c r="H4216">
        <v>1</v>
      </c>
      <c r="I4216">
        <v>0</v>
      </c>
      <c r="J4216" t="s">
        <v>128</v>
      </c>
      <c r="K4216" s="40" t="str">
        <f t="shared" si="65"/>
        <v>GPA</v>
      </c>
    </row>
    <row r="4217" spans="1:11" ht="15" customHeight="1">
      <c r="A4217">
        <v>8</v>
      </c>
      <c r="B4217">
        <v>1965</v>
      </c>
      <c r="C4217" t="s">
        <v>1994</v>
      </c>
      <c r="D4217" t="s">
        <v>1892</v>
      </c>
      <c r="E4217" t="s">
        <v>1893</v>
      </c>
      <c r="F4217">
        <v>1636</v>
      </c>
      <c r="G4217">
        <v>18.8</v>
      </c>
      <c r="H4217">
        <v>87</v>
      </c>
      <c r="J4217" t="s">
        <v>128</v>
      </c>
      <c r="K4217" s="40" t="str">
        <f t="shared" si="65"/>
        <v>GPA</v>
      </c>
    </row>
    <row r="4218" spans="1:11" ht="15" customHeight="1">
      <c r="A4218">
        <v>8</v>
      </c>
      <c r="B4218">
        <v>1965</v>
      </c>
      <c r="C4218" t="s">
        <v>21</v>
      </c>
      <c r="D4218" t="s">
        <v>1894</v>
      </c>
      <c r="E4218" t="s">
        <v>1895</v>
      </c>
      <c r="F4218">
        <v>352</v>
      </c>
      <c r="G4218">
        <v>45.34</v>
      </c>
      <c r="H4218">
        <v>8</v>
      </c>
      <c r="I4218">
        <v>0</v>
      </c>
      <c r="J4218" t="s">
        <v>128</v>
      </c>
      <c r="K4218" s="40" t="str">
        <f t="shared" si="65"/>
        <v>GPA</v>
      </c>
    </row>
    <row r="4219" spans="1:11" ht="15" customHeight="1">
      <c r="A4219">
        <v>8</v>
      </c>
      <c r="B4219">
        <v>1965</v>
      </c>
      <c r="C4219" t="s">
        <v>1994</v>
      </c>
      <c r="D4219" t="s">
        <v>1894</v>
      </c>
      <c r="E4219" t="s">
        <v>1895</v>
      </c>
      <c r="F4219">
        <v>6013</v>
      </c>
      <c r="G4219">
        <v>103.57</v>
      </c>
      <c r="H4219">
        <v>58</v>
      </c>
      <c r="J4219" t="s">
        <v>128</v>
      </c>
      <c r="K4219" s="40" t="str">
        <f t="shared" si="65"/>
        <v>GPA</v>
      </c>
    </row>
    <row r="4220" spans="1:11" ht="15" customHeight="1">
      <c r="A4220">
        <v>8</v>
      </c>
      <c r="B4220">
        <v>1965</v>
      </c>
      <c r="C4220" t="s">
        <v>19</v>
      </c>
      <c r="D4220" t="s">
        <v>1302</v>
      </c>
      <c r="E4220" t="s">
        <v>1303</v>
      </c>
      <c r="F4220">
        <v>1009</v>
      </c>
      <c r="G4220">
        <v>58.13</v>
      </c>
      <c r="H4220">
        <v>17</v>
      </c>
      <c r="I4220">
        <v>0</v>
      </c>
      <c r="J4220" t="s">
        <v>128</v>
      </c>
      <c r="K4220" s="40" t="str">
        <f t="shared" si="65"/>
        <v>GPA</v>
      </c>
    </row>
    <row r="4221" spans="1:11" ht="15" customHeight="1">
      <c r="A4221">
        <v>8</v>
      </c>
      <c r="B4221">
        <v>1965</v>
      </c>
      <c r="C4221" t="s">
        <v>1994</v>
      </c>
      <c r="D4221" t="s">
        <v>4510</v>
      </c>
      <c r="E4221" t="s">
        <v>4511</v>
      </c>
      <c r="F4221">
        <v>67</v>
      </c>
      <c r="G4221">
        <v>3.16</v>
      </c>
      <c r="H4221">
        <v>21</v>
      </c>
      <c r="J4221" t="s">
        <v>128</v>
      </c>
      <c r="K4221" s="40" t="str">
        <f t="shared" si="65"/>
        <v>GPA</v>
      </c>
    </row>
    <row r="4222" spans="1:11" ht="15" customHeight="1">
      <c r="A4222">
        <v>8</v>
      </c>
      <c r="B4222">
        <v>1965</v>
      </c>
      <c r="C4222" t="s">
        <v>1994</v>
      </c>
      <c r="D4222" t="s">
        <v>2624</v>
      </c>
      <c r="E4222" t="s">
        <v>2625</v>
      </c>
      <c r="F4222">
        <v>3066</v>
      </c>
      <c r="G4222">
        <v>66.77</v>
      </c>
      <c r="H4222">
        <v>46</v>
      </c>
      <c r="J4222" t="s">
        <v>128</v>
      </c>
      <c r="K4222" s="40" t="str">
        <f t="shared" si="65"/>
        <v>GPA</v>
      </c>
    </row>
    <row r="4223" spans="1:11" ht="15" customHeight="1">
      <c r="A4223">
        <v>8</v>
      </c>
      <c r="B4223">
        <v>1965</v>
      </c>
      <c r="C4223" t="s">
        <v>1994</v>
      </c>
      <c r="D4223" t="s">
        <v>2626</v>
      </c>
      <c r="E4223" t="s">
        <v>2627</v>
      </c>
      <c r="F4223">
        <v>406</v>
      </c>
      <c r="G4223">
        <v>11.71</v>
      </c>
      <c r="H4223">
        <v>35</v>
      </c>
      <c r="J4223" t="s">
        <v>128</v>
      </c>
      <c r="K4223" s="40" t="str">
        <f t="shared" si="65"/>
        <v>GPA</v>
      </c>
    </row>
    <row r="4224" spans="1:11" ht="15" customHeight="1">
      <c r="A4224">
        <v>8</v>
      </c>
      <c r="B4224">
        <v>1965</v>
      </c>
      <c r="C4224" t="s">
        <v>1994</v>
      </c>
      <c r="D4224" t="s">
        <v>2640</v>
      </c>
      <c r="E4224" t="s">
        <v>2641</v>
      </c>
      <c r="F4224">
        <v>220</v>
      </c>
      <c r="G4224">
        <v>4.6500000000000004</v>
      </c>
      <c r="H4224">
        <v>47</v>
      </c>
      <c r="J4224" t="s">
        <v>128</v>
      </c>
      <c r="K4224" s="40" t="str">
        <f t="shared" si="65"/>
        <v>GPA</v>
      </c>
    </row>
    <row r="4225" spans="1:11" ht="15" customHeight="1">
      <c r="A4225">
        <v>8</v>
      </c>
      <c r="B4225">
        <v>1965</v>
      </c>
      <c r="C4225" t="s">
        <v>1994</v>
      </c>
      <c r="D4225" t="s">
        <v>2644</v>
      </c>
      <c r="E4225" t="s">
        <v>2645</v>
      </c>
      <c r="F4225">
        <v>8108</v>
      </c>
      <c r="G4225">
        <v>109.77</v>
      </c>
      <c r="H4225">
        <v>74</v>
      </c>
      <c r="J4225" t="s">
        <v>128</v>
      </c>
      <c r="K4225" s="40" t="str">
        <f t="shared" si="65"/>
        <v>GPA</v>
      </c>
    </row>
    <row r="4226" spans="1:11" ht="15" customHeight="1">
      <c r="A4226">
        <v>8</v>
      </c>
      <c r="B4226">
        <v>1965</v>
      </c>
      <c r="C4226" t="s">
        <v>1994</v>
      </c>
      <c r="D4226" t="s">
        <v>2646</v>
      </c>
      <c r="E4226" t="s">
        <v>2647</v>
      </c>
      <c r="F4226">
        <v>5581</v>
      </c>
      <c r="G4226">
        <v>76.180000000000007</v>
      </c>
      <c r="H4226">
        <v>73</v>
      </c>
      <c r="J4226" t="s">
        <v>128</v>
      </c>
      <c r="K4226" s="40" t="str">
        <f t="shared" ref="K4226:K4289" si="66">IF(J4226&lt;&gt;"",IF(OR(UPPER(J4226)="TERCEIRO",UPPER(J4226)="TERCEIRA"),"TERCEIRA",IF(UPPER(J4226)="GPA","GPA",J4226)),IF(LEFT(D4226,1)="T","TERCEIRA","GPA"))</f>
        <v>GPA</v>
      </c>
    </row>
    <row r="4227" spans="1:11" ht="15" customHeight="1">
      <c r="A4227">
        <v>8</v>
      </c>
      <c r="B4227">
        <v>1965</v>
      </c>
      <c r="C4227" t="s">
        <v>1994</v>
      </c>
      <c r="D4227" t="s">
        <v>2648</v>
      </c>
      <c r="E4227" t="s">
        <v>2649</v>
      </c>
      <c r="F4227">
        <v>11379</v>
      </c>
      <c r="G4227">
        <v>117.37</v>
      </c>
      <c r="H4227">
        <v>97</v>
      </c>
      <c r="J4227" t="s">
        <v>128</v>
      </c>
      <c r="K4227" s="40" t="str">
        <f t="shared" si="66"/>
        <v>GPA</v>
      </c>
    </row>
    <row r="4228" spans="1:11" ht="15" customHeight="1">
      <c r="A4228">
        <v>8</v>
      </c>
      <c r="B4228">
        <v>1965</v>
      </c>
      <c r="C4228" t="s">
        <v>1994</v>
      </c>
      <c r="D4228" t="s">
        <v>2650</v>
      </c>
      <c r="E4228" t="s">
        <v>2651</v>
      </c>
      <c r="F4228">
        <v>358</v>
      </c>
      <c r="G4228">
        <v>10.55</v>
      </c>
      <c r="H4228">
        <v>34</v>
      </c>
      <c r="J4228" t="s">
        <v>128</v>
      </c>
      <c r="K4228" s="40" t="str">
        <f t="shared" si="66"/>
        <v>GPA</v>
      </c>
    </row>
    <row r="4229" spans="1:11" ht="15" customHeight="1">
      <c r="A4229">
        <v>8</v>
      </c>
      <c r="B4229">
        <v>1965</v>
      </c>
      <c r="C4229" t="s">
        <v>1994</v>
      </c>
      <c r="D4229" t="s">
        <v>2652</v>
      </c>
      <c r="E4229" t="s">
        <v>2653</v>
      </c>
      <c r="F4229">
        <v>4021</v>
      </c>
      <c r="G4229">
        <v>112.82</v>
      </c>
      <c r="H4229">
        <v>36</v>
      </c>
      <c r="J4229" t="s">
        <v>128</v>
      </c>
      <c r="K4229" s="40" t="str">
        <f t="shared" si="66"/>
        <v>GPA</v>
      </c>
    </row>
    <row r="4230" spans="1:11" ht="15" customHeight="1">
      <c r="A4230">
        <v>8</v>
      </c>
      <c r="B4230">
        <v>1965</v>
      </c>
      <c r="C4230" t="s">
        <v>1994</v>
      </c>
      <c r="D4230" t="s">
        <v>2654</v>
      </c>
      <c r="E4230" t="s">
        <v>2655</v>
      </c>
      <c r="F4230">
        <v>50</v>
      </c>
      <c r="G4230">
        <v>5.64</v>
      </c>
      <c r="H4230">
        <v>9</v>
      </c>
      <c r="J4230" t="s">
        <v>128</v>
      </c>
      <c r="K4230" s="40" t="str">
        <f t="shared" si="66"/>
        <v>GPA</v>
      </c>
    </row>
    <row r="4231" spans="1:11" ht="15" customHeight="1">
      <c r="A4231">
        <v>8</v>
      </c>
      <c r="B4231">
        <v>1965</v>
      </c>
      <c r="C4231" t="s">
        <v>21</v>
      </c>
      <c r="D4231" t="s">
        <v>1896</v>
      </c>
      <c r="E4231" t="s">
        <v>1897</v>
      </c>
      <c r="F4231">
        <v>2</v>
      </c>
      <c r="G4231">
        <v>2.08</v>
      </c>
      <c r="H4231">
        <v>1</v>
      </c>
      <c r="I4231">
        <v>0</v>
      </c>
      <c r="J4231" t="s">
        <v>128</v>
      </c>
      <c r="K4231" s="40" t="str">
        <f t="shared" si="66"/>
        <v>GPA</v>
      </c>
    </row>
    <row r="4232" spans="1:11" ht="15" customHeight="1">
      <c r="A4232">
        <v>8</v>
      </c>
      <c r="B4232">
        <v>1965</v>
      </c>
      <c r="C4232" t="s">
        <v>1994</v>
      </c>
      <c r="D4232" t="s">
        <v>1896</v>
      </c>
      <c r="E4232" t="s">
        <v>1897</v>
      </c>
      <c r="F4232">
        <v>1702</v>
      </c>
      <c r="G4232">
        <v>32.39</v>
      </c>
      <c r="H4232">
        <v>53</v>
      </c>
      <c r="J4232" t="s">
        <v>128</v>
      </c>
      <c r="K4232" s="40" t="str">
        <f t="shared" si="66"/>
        <v>GPA</v>
      </c>
    </row>
    <row r="4233" spans="1:11" ht="15" customHeight="1">
      <c r="A4233">
        <v>8</v>
      </c>
      <c r="B4233">
        <v>1965</v>
      </c>
      <c r="C4233" t="s">
        <v>1994</v>
      </c>
      <c r="D4233" t="s">
        <v>2656</v>
      </c>
      <c r="E4233" t="s">
        <v>2657</v>
      </c>
      <c r="F4233">
        <v>4505</v>
      </c>
      <c r="G4233">
        <v>114.49</v>
      </c>
      <c r="H4233">
        <v>39</v>
      </c>
      <c r="J4233" t="s">
        <v>128</v>
      </c>
      <c r="K4233" s="40" t="str">
        <f t="shared" si="66"/>
        <v>GPA</v>
      </c>
    </row>
    <row r="4234" spans="1:11" ht="15" customHeight="1">
      <c r="A4234">
        <v>8</v>
      </c>
      <c r="B4234">
        <v>1965</v>
      </c>
      <c r="C4234" t="s">
        <v>1994</v>
      </c>
      <c r="D4234" t="s">
        <v>2660</v>
      </c>
      <c r="E4234" t="s">
        <v>2661</v>
      </c>
      <c r="F4234">
        <v>5208</v>
      </c>
      <c r="G4234">
        <v>102.07</v>
      </c>
      <c r="H4234">
        <v>51</v>
      </c>
      <c r="J4234" t="s">
        <v>128</v>
      </c>
      <c r="K4234" s="40" t="str">
        <f t="shared" si="66"/>
        <v>GPA</v>
      </c>
    </row>
    <row r="4235" spans="1:11" ht="15" customHeight="1">
      <c r="A4235">
        <v>8</v>
      </c>
      <c r="B4235">
        <v>1965</v>
      </c>
      <c r="C4235" t="s">
        <v>21</v>
      </c>
      <c r="D4235" t="s">
        <v>1898</v>
      </c>
      <c r="E4235" t="s">
        <v>1899</v>
      </c>
      <c r="F4235">
        <v>271</v>
      </c>
      <c r="G4235">
        <v>31.74</v>
      </c>
      <c r="H4235">
        <v>9</v>
      </c>
      <c r="I4235">
        <v>0</v>
      </c>
      <c r="J4235" t="s">
        <v>128</v>
      </c>
      <c r="K4235" s="40" t="str">
        <f t="shared" si="66"/>
        <v>GPA</v>
      </c>
    </row>
    <row r="4236" spans="1:11" ht="15" customHeight="1">
      <c r="A4236">
        <v>8</v>
      </c>
      <c r="B4236">
        <v>1965</v>
      </c>
      <c r="C4236" t="s">
        <v>20</v>
      </c>
      <c r="D4236" t="s">
        <v>1898</v>
      </c>
      <c r="E4236" t="s">
        <v>1899</v>
      </c>
      <c r="F4236">
        <v>116</v>
      </c>
      <c r="G4236">
        <v>5.22</v>
      </c>
      <c r="H4236">
        <v>22</v>
      </c>
      <c r="I4236">
        <v>0</v>
      </c>
      <c r="J4236" t="s">
        <v>128</v>
      </c>
      <c r="K4236" s="40" t="str">
        <f t="shared" si="66"/>
        <v>GPA</v>
      </c>
    </row>
    <row r="4237" spans="1:11" ht="15" customHeight="1">
      <c r="A4237">
        <v>8</v>
      </c>
      <c r="B4237">
        <v>1965</v>
      </c>
      <c r="C4237" t="s">
        <v>1994</v>
      </c>
      <c r="D4237" t="s">
        <v>1898</v>
      </c>
      <c r="E4237" t="s">
        <v>1899</v>
      </c>
      <c r="F4237">
        <v>3326</v>
      </c>
      <c r="G4237">
        <v>69.73</v>
      </c>
      <c r="H4237">
        <v>48</v>
      </c>
      <c r="J4237" t="s">
        <v>128</v>
      </c>
      <c r="K4237" s="40" t="str">
        <f t="shared" si="66"/>
        <v>GPA</v>
      </c>
    </row>
    <row r="4238" spans="1:11" ht="15" customHeight="1">
      <c r="A4238">
        <v>8</v>
      </c>
      <c r="B4238">
        <v>1965</v>
      </c>
      <c r="C4238" t="s">
        <v>1994</v>
      </c>
      <c r="D4238" t="s">
        <v>2662</v>
      </c>
      <c r="E4238" t="s">
        <v>2663</v>
      </c>
      <c r="F4238">
        <v>5177</v>
      </c>
      <c r="G4238">
        <v>84.99</v>
      </c>
      <c r="H4238">
        <v>61</v>
      </c>
      <c r="J4238" t="s">
        <v>128</v>
      </c>
      <c r="K4238" s="40" t="str">
        <f t="shared" si="66"/>
        <v>GPA</v>
      </c>
    </row>
    <row r="4239" spans="1:11" ht="15" customHeight="1">
      <c r="A4239">
        <v>8</v>
      </c>
      <c r="B4239">
        <v>1965</v>
      </c>
      <c r="C4239" t="s">
        <v>1994</v>
      </c>
      <c r="D4239" t="s">
        <v>2664</v>
      </c>
      <c r="E4239" t="s">
        <v>2665</v>
      </c>
      <c r="F4239">
        <v>10083</v>
      </c>
      <c r="G4239">
        <v>131.84</v>
      </c>
      <c r="H4239">
        <v>76</v>
      </c>
      <c r="J4239" t="s">
        <v>128</v>
      </c>
      <c r="K4239" s="40" t="str">
        <f t="shared" si="66"/>
        <v>GPA</v>
      </c>
    </row>
    <row r="4240" spans="1:11" ht="15" customHeight="1">
      <c r="A4240">
        <v>8</v>
      </c>
      <c r="B4240">
        <v>1965</v>
      </c>
      <c r="C4240" t="s">
        <v>21</v>
      </c>
      <c r="D4240" t="s">
        <v>1900</v>
      </c>
      <c r="E4240" t="s">
        <v>1901</v>
      </c>
      <c r="F4240">
        <v>154</v>
      </c>
      <c r="G4240">
        <v>12.6</v>
      </c>
      <c r="H4240">
        <v>12</v>
      </c>
      <c r="I4240">
        <v>0</v>
      </c>
      <c r="J4240" t="s">
        <v>128</v>
      </c>
      <c r="K4240" s="40" t="str">
        <f t="shared" si="66"/>
        <v>GPA</v>
      </c>
    </row>
    <row r="4241" spans="1:11" ht="15" customHeight="1">
      <c r="A4241">
        <v>8</v>
      </c>
      <c r="B4241">
        <v>1965</v>
      </c>
      <c r="C4241" t="s">
        <v>1994</v>
      </c>
      <c r="D4241" t="s">
        <v>1900</v>
      </c>
      <c r="E4241" t="s">
        <v>1901</v>
      </c>
      <c r="F4241">
        <v>7564</v>
      </c>
      <c r="G4241">
        <v>107.51</v>
      </c>
      <c r="H4241">
        <v>70</v>
      </c>
      <c r="J4241" t="s">
        <v>128</v>
      </c>
      <c r="K4241" s="40" t="str">
        <f t="shared" si="66"/>
        <v>GPA</v>
      </c>
    </row>
    <row r="4242" spans="1:11" ht="15" customHeight="1">
      <c r="A4242">
        <v>8</v>
      </c>
      <c r="B4242">
        <v>1965</v>
      </c>
      <c r="C4242" t="s">
        <v>1994</v>
      </c>
      <c r="D4242" t="s">
        <v>2668</v>
      </c>
      <c r="E4242" t="s">
        <v>2669</v>
      </c>
      <c r="F4242">
        <v>8404</v>
      </c>
      <c r="G4242">
        <v>140.34</v>
      </c>
      <c r="H4242">
        <v>60</v>
      </c>
      <c r="J4242" t="s">
        <v>128</v>
      </c>
      <c r="K4242" s="40" t="str">
        <f t="shared" si="66"/>
        <v>GPA</v>
      </c>
    </row>
    <row r="4243" spans="1:11" ht="15" customHeight="1">
      <c r="A4243">
        <v>8</v>
      </c>
      <c r="B4243">
        <v>1965</v>
      </c>
      <c r="C4243" t="s">
        <v>1994</v>
      </c>
      <c r="D4243" t="s">
        <v>2670</v>
      </c>
      <c r="E4243" t="s">
        <v>2671</v>
      </c>
      <c r="F4243">
        <v>7492</v>
      </c>
      <c r="G4243">
        <v>102.55</v>
      </c>
      <c r="H4243">
        <v>73</v>
      </c>
      <c r="J4243" t="s">
        <v>128</v>
      </c>
      <c r="K4243" s="40" t="str">
        <f t="shared" si="66"/>
        <v>GPA</v>
      </c>
    </row>
    <row r="4244" spans="1:11" ht="15" customHeight="1">
      <c r="A4244">
        <v>8</v>
      </c>
      <c r="B4244">
        <v>1965</v>
      </c>
      <c r="C4244" t="s">
        <v>19</v>
      </c>
      <c r="D4244" t="s">
        <v>1306</v>
      </c>
      <c r="E4244" t="s">
        <v>1307</v>
      </c>
      <c r="F4244">
        <v>771</v>
      </c>
      <c r="G4244">
        <v>30</v>
      </c>
      <c r="H4244">
        <v>26</v>
      </c>
      <c r="I4244">
        <v>0</v>
      </c>
      <c r="J4244" t="s">
        <v>128</v>
      </c>
      <c r="K4244" s="40" t="str">
        <f t="shared" si="66"/>
        <v>GPA</v>
      </c>
    </row>
    <row r="4245" spans="1:11" ht="15" customHeight="1">
      <c r="A4245">
        <v>8</v>
      </c>
      <c r="B4245">
        <v>1965</v>
      </c>
      <c r="C4245" t="s">
        <v>20</v>
      </c>
      <c r="D4245" t="s">
        <v>1306</v>
      </c>
      <c r="E4245" t="s">
        <v>1307</v>
      </c>
      <c r="F4245">
        <v>446</v>
      </c>
      <c r="G4245">
        <v>8.5299999999999994</v>
      </c>
      <c r="H4245">
        <v>52</v>
      </c>
      <c r="I4245">
        <v>0</v>
      </c>
      <c r="J4245" t="s">
        <v>128</v>
      </c>
      <c r="K4245" s="40" t="str">
        <f t="shared" si="66"/>
        <v>GPA</v>
      </c>
    </row>
    <row r="4246" spans="1:11" ht="15" customHeight="1">
      <c r="A4246">
        <v>8</v>
      </c>
      <c r="B4246">
        <v>1965</v>
      </c>
      <c r="C4246" t="s">
        <v>21</v>
      </c>
      <c r="D4246" t="s">
        <v>1308</v>
      </c>
      <c r="E4246" t="s">
        <v>1309</v>
      </c>
      <c r="F4246">
        <v>88</v>
      </c>
      <c r="G4246">
        <v>1.47</v>
      </c>
      <c r="H4246">
        <v>60</v>
      </c>
      <c r="I4246">
        <v>0</v>
      </c>
      <c r="J4246" t="s">
        <v>128</v>
      </c>
      <c r="K4246" s="40" t="str">
        <f t="shared" si="66"/>
        <v>GPA</v>
      </c>
    </row>
    <row r="4247" spans="1:11" ht="15" customHeight="1">
      <c r="A4247">
        <v>8</v>
      </c>
      <c r="B4247">
        <v>1965</v>
      </c>
      <c r="C4247" t="s">
        <v>20</v>
      </c>
      <c r="D4247" t="s">
        <v>1308</v>
      </c>
      <c r="E4247" t="s">
        <v>1309</v>
      </c>
      <c r="F4247">
        <v>4910</v>
      </c>
      <c r="G4247">
        <v>149.54</v>
      </c>
      <c r="H4247">
        <v>33</v>
      </c>
      <c r="I4247">
        <v>0</v>
      </c>
      <c r="J4247" t="s">
        <v>128</v>
      </c>
      <c r="K4247" s="40" t="str">
        <f t="shared" si="66"/>
        <v>GPA</v>
      </c>
    </row>
    <row r="4248" spans="1:11" ht="15" customHeight="1">
      <c r="A4248">
        <v>8</v>
      </c>
      <c r="B4248">
        <v>1965</v>
      </c>
      <c r="C4248" t="s">
        <v>1994</v>
      </c>
      <c r="D4248" t="s">
        <v>2672</v>
      </c>
      <c r="E4248" t="s">
        <v>2673</v>
      </c>
      <c r="F4248">
        <v>8651</v>
      </c>
      <c r="G4248">
        <v>122.68</v>
      </c>
      <c r="H4248">
        <v>71</v>
      </c>
      <c r="J4248" t="s">
        <v>128</v>
      </c>
      <c r="K4248" s="40" t="str">
        <f t="shared" si="66"/>
        <v>GPA</v>
      </c>
    </row>
    <row r="4249" spans="1:11" ht="15" customHeight="1">
      <c r="A4249">
        <v>8</v>
      </c>
      <c r="B4249">
        <v>1965</v>
      </c>
      <c r="C4249" t="s">
        <v>1994</v>
      </c>
      <c r="D4249" t="s">
        <v>2674</v>
      </c>
      <c r="E4249" t="s">
        <v>2675</v>
      </c>
      <c r="F4249">
        <v>9137</v>
      </c>
      <c r="G4249">
        <v>105.97</v>
      </c>
      <c r="H4249">
        <v>86</v>
      </c>
      <c r="J4249" t="s">
        <v>128</v>
      </c>
      <c r="K4249" s="40" t="str">
        <f t="shared" si="66"/>
        <v>GPA</v>
      </c>
    </row>
    <row r="4250" spans="1:11" ht="15" customHeight="1">
      <c r="A4250">
        <v>8</v>
      </c>
      <c r="B4250">
        <v>1965</v>
      </c>
      <c r="C4250" t="s">
        <v>1994</v>
      </c>
      <c r="D4250" t="s">
        <v>2676</v>
      </c>
      <c r="E4250" t="s">
        <v>2677</v>
      </c>
      <c r="F4250">
        <v>2875</v>
      </c>
      <c r="G4250">
        <v>105.72</v>
      </c>
      <c r="H4250">
        <v>27</v>
      </c>
      <c r="J4250" t="s">
        <v>128</v>
      </c>
      <c r="K4250" s="40" t="str">
        <f t="shared" si="66"/>
        <v>GPA</v>
      </c>
    </row>
    <row r="4251" spans="1:11" ht="15" customHeight="1">
      <c r="A4251">
        <v>8</v>
      </c>
      <c r="B4251">
        <v>1965</v>
      </c>
      <c r="C4251" t="s">
        <v>1994</v>
      </c>
      <c r="D4251" t="s">
        <v>2678</v>
      </c>
      <c r="E4251" t="s">
        <v>2679</v>
      </c>
      <c r="F4251">
        <v>4890</v>
      </c>
      <c r="G4251">
        <v>112.21</v>
      </c>
      <c r="H4251">
        <v>44</v>
      </c>
      <c r="J4251" t="s">
        <v>128</v>
      </c>
      <c r="K4251" s="40" t="str">
        <f t="shared" si="66"/>
        <v>GPA</v>
      </c>
    </row>
    <row r="4252" spans="1:11" ht="15" customHeight="1">
      <c r="A4252">
        <v>8</v>
      </c>
      <c r="B4252">
        <v>1965</v>
      </c>
      <c r="C4252" t="s">
        <v>1994</v>
      </c>
      <c r="D4252" t="s">
        <v>2680</v>
      </c>
      <c r="E4252" t="s">
        <v>2681</v>
      </c>
      <c r="F4252">
        <v>2177</v>
      </c>
      <c r="G4252">
        <v>72.739999999999995</v>
      </c>
      <c r="H4252">
        <v>30</v>
      </c>
      <c r="J4252" t="s">
        <v>128</v>
      </c>
      <c r="K4252" s="40" t="str">
        <f t="shared" si="66"/>
        <v>GPA</v>
      </c>
    </row>
    <row r="4253" spans="1:11" ht="15" customHeight="1">
      <c r="A4253">
        <v>8</v>
      </c>
      <c r="B4253">
        <v>1965</v>
      </c>
      <c r="C4253" t="s">
        <v>1994</v>
      </c>
      <c r="D4253" t="s">
        <v>2682</v>
      </c>
      <c r="E4253" t="s">
        <v>2683</v>
      </c>
      <c r="F4253">
        <v>7259</v>
      </c>
      <c r="G4253">
        <v>96.75</v>
      </c>
      <c r="H4253">
        <v>75</v>
      </c>
      <c r="J4253" t="s">
        <v>128</v>
      </c>
      <c r="K4253" s="40" t="str">
        <f t="shared" si="66"/>
        <v>GPA</v>
      </c>
    </row>
    <row r="4254" spans="1:11" ht="15" customHeight="1">
      <c r="A4254">
        <v>8</v>
      </c>
      <c r="B4254">
        <v>1965</v>
      </c>
      <c r="C4254" t="s">
        <v>1994</v>
      </c>
      <c r="D4254" t="s">
        <v>2686</v>
      </c>
      <c r="E4254" t="s">
        <v>2687</v>
      </c>
      <c r="F4254">
        <v>5355</v>
      </c>
      <c r="G4254">
        <v>75.010000000000005</v>
      </c>
      <c r="H4254">
        <v>71</v>
      </c>
      <c r="J4254" t="s">
        <v>128</v>
      </c>
      <c r="K4254" s="40" t="str">
        <f t="shared" si="66"/>
        <v>GPA</v>
      </c>
    </row>
    <row r="4255" spans="1:11" ht="15" customHeight="1">
      <c r="A4255">
        <v>8</v>
      </c>
      <c r="B4255">
        <v>1965</v>
      </c>
      <c r="C4255" t="s">
        <v>1994</v>
      </c>
      <c r="D4255" t="s">
        <v>2688</v>
      </c>
      <c r="E4255" t="s">
        <v>2689</v>
      </c>
      <c r="F4255">
        <v>6832</v>
      </c>
      <c r="G4255">
        <v>114.08</v>
      </c>
      <c r="H4255">
        <v>60</v>
      </c>
      <c r="J4255" t="s">
        <v>128</v>
      </c>
      <c r="K4255" s="40" t="str">
        <f t="shared" si="66"/>
        <v>GPA</v>
      </c>
    </row>
    <row r="4256" spans="1:11" ht="15" customHeight="1">
      <c r="A4256">
        <v>8</v>
      </c>
      <c r="B4256">
        <v>1965</v>
      </c>
      <c r="C4256" t="s">
        <v>1994</v>
      </c>
      <c r="D4256" t="s">
        <v>2692</v>
      </c>
      <c r="E4256" t="s">
        <v>2693</v>
      </c>
      <c r="F4256">
        <v>651</v>
      </c>
      <c r="G4256">
        <v>11.05</v>
      </c>
      <c r="H4256">
        <v>59</v>
      </c>
      <c r="J4256" t="s">
        <v>128</v>
      </c>
      <c r="K4256" s="40" t="str">
        <f t="shared" si="66"/>
        <v>GPA</v>
      </c>
    </row>
    <row r="4257" spans="1:11" ht="15" customHeight="1">
      <c r="A4257">
        <v>8</v>
      </c>
      <c r="B4257">
        <v>1965</v>
      </c>
      <c r="C4257" t="s">
        <v>1994</v>
      </c>
      <c r="D4257" t="s">
        <v>4512</v>
      </c>
      <c r="E4257" t="s">
        <v>4513</v>
      </c>
      <c r="F4257">
        <v>8</v>
      </c>
      <c r="G4257">
        <v>1.36</v>
      </c>
      <c r="H4257">
        <v>6</v>
      </c>
      <c r="J4257" t="s">
        <v>128</v>
      </c>
      <c r="K4257" s="40" t="str">
        <f t="shared" si="66"/>
        <v>GPA</v>
      </c>
    </row>
    <row r="4258" spans="1:11" ht="15" customHeight="1">
      <c r="A4258">
        <v>8</v>
      </c>
      <c r="B4258">
        <v>1965</v>
      </c>
      <c r="C4258" t="s">
        <v>1994</v>
      </c>
      <c r="D4258" t="s">
        <v>2700</v>
      </c>
      <c r="E4258" t="s">
        <v>2701</v>
      </c>
      <c r="F4258">
        <v>3071</v>
      </c>
      <c r="G4258">
        <v>105.31</v>
      </c>
      <c r="H4258">
        <v>29</v>
      </c>
      <c r="J4258" t="s">
        <v>128</v>
      </c>
      <c r="K4258" s="40" t="str">
        <f t="shared" si="66"/>
        <v>GPA</v>
      </c>
    </row>
    <row r="4259" spans="1:11" ht="15" customHeight="1">
      <c r="A4259">
        <v>8</v>
      </c>
      <c r="B4259">
        <v>1965</v>
      </c>
      <c r="C4259" t="s">
        <v>1994</v>
      </c>
      <c r="D4259" t="s">
        <v>4514</v>
      </c>
      <c r="E4259" t="s">
        <v>4515</v>
      </c>
      <c r="F4259">
        <v>708</v>
      </c>
      <c r="G4259">
        <v>18.46</v>
      </c>
      <c r="H4259">
        <v>38</v>
      </c>
      <c r="J4259" t="s">
        <v>128</v>
      </c>
      <c r="K4259" s="40" t="str">
        <f t="shared" si="66"/>
        <v>GPA</v>
      </c>
    </row>
    <row r="4260" spans="1:11" ht="15" customHeight="1">
      <c r="A4260">
        <v>8</v>
      </c>
      <c r="B4260">
        <v>1965</v>
      </c>
      <c r="C4260" t="s">
        <v>1994</v>
      </c>
      <c r="D4260" t="s">
        <v>4516</v>
      </c>
      <c r="E4260" t="s">
        <v>4517</v>
      </c>
      <c r="F4260">
        <v>117</v>
      </c>
      <c r="G4260">
        <v>4.9000000000000004</v>
      </c>
      <c r="H4260">
        <v>24</v>
      </c>
      <c r="J4260" t="s">
        <v>128</v>
      </c>
      <c r="K4260" s="40" t="str">
        <f t="shared" si="66"/>
        <v>GPA</v>
      </c>
    </row>
    <row r="4261" spans="1:11" ht="15" customHeight="1">
      <c r="A4261">
        <v>8</v>
      </c>
      <c r="B4261">
        <v>1965</v>
      </c>
      <c r="C4261" t="s">
        <v>21</v>
      </c>
      <c r="D4261" t="s">
        <v>1902</v>
      </c>
      <c r="E4261" t="s">
        <v>1903</v>
      </c>
      <c r="F4261">
        <v>103</v>
      </c>
      <c r="G4261">
        <v>6.45</v>
      </c>
      <c r="H4261">
        <v>16</v>
      </c>
      <c r="I4261">
        <v>0</v>
      </c>
      <c r="J4261" t="s">
        <v>128</v>
      </c>
      <c r="K4261" s="40" t="str">
        <f t="shared" si="66"/>
        <v>GPA</v>
      </c>
    </row>
    <row r="4262" spans="1:11" ht="15" customHeight="1">
      <c r="A4262">
        <v>8</v>
      </c>
      <c r="B4262">
        <v>1965</v>
      </c>
      <c r="C4262" t="s">
        <v>1994</v>
      </c>
      <c r="D4262" t="s">
        <v>1902</v>
      </c>
      <c r="E4262" t="s">
        <v>1903</v>
      </c>
      <c r="F4262">
        <v>5711</v>
      </c>
      <c r="G4262">
        <v>107.98</v>
      </c>
      <c r="H4262">
        <v>53</v>
      </c>
      <c r="J4262" t="s">
        <v>128</v>
      </c>
      <c r="K4262" s="40" t="str">
        <f t="shared" si="66"/>
        <v>GPA</v>
      </c>
    </row>
    <row r="4263" spans="1:11" ht="15" customHeight="1">
      <c r="A4263">
        <v>8</v>
      </c>
      <c r="B4263">
        <v>1965</v>
      </c>
      <c r="C4263" t="s">
        <v>1994</v>
      </c>
      <c r="D4263" t="s">
        <v>2704</v>
      </c>
      <c r="E4263" t="s">
        <v>2705</v>
      </c>
      <c r="F4263">
        <v>8863</v>
      </c>
      <c r="G4263">
        <v>108.87</v>
      </c>
      <c r="H4263">
        <v>81</v>
      </c>
      <c r="J4263" t="s">
        <v>128</v>
      </c>
      <c r="K4263" s="40" t="str">
        <f t="shared" si="66"/>
        <v>GPA</v>
      </c>
    </row>
    <row r="4264" spans="1:11" ht="15" customHeight="1">
      <c r="A4264">
        <v>8</v>
      </c>
      <c r="B4264">
        <v>1965</v>
      </c>
      <c r="C4264" t="s">
        <v>1994</v>
      </c>
      <c r="D4264" t="s">
        <v>2706</v>
      </c>
      <c r="E4264" t="s">
        <v>2707</v>
      </c>
      <c r="F4264">
        <v>6705</v>
      </c>
      <c r="G4264">
        <v>123.27</v>
      </c>
      <c r="H4264">
        <v>54</v>
      </c>
      <c r="J4264" t="s">
        <v>128</v>
      </c>
      <c r="K4264" s="40" t="str">
        <f t="shared" si="66"/>
        <v>GPA</v>
      </c>
    </row>
    <row r="4265" spans="1:11" ht="15" customHeight="1">
      <c r="A4265">
        <v>8</v>
      </c>
      <c r="B4265">
        <v>1965</v>
      </c>
      <c r="C4265" t="s">
        <v>1994</v>
      </c>
      <c r="D4265" t="s">
        <v>2708</v>
      </c>
      <c r="E4265" t="s">
        <v>2709</v>
      </c>
      <c r="F4265">
        <v>173</v>
      </c>
      <c r="G4265">
        <v>9.19</v>
      </c>
      <c r="H4265">
        <v>19</v>
      </c>
      <c r="J4265" t="s">
        <v>128</v>
      </c>
      <c r="K4265" s="40" t="str">
        <f t="shared" si="66"/>
        <v>GPA</v>
      </c>
    </row>
    <row r="4266" spans="1:11" ht="15" customHeight="1">
      <c r="A4266">
        <v>8</v>
      </c>
      <c r="B4266">
        <v>1965</v>
      </c>
      <c r="C4266" t="s">
        <v>1994</v>
      </c>
      <c r="D4266" t="s">
        <v>2710</v>
      </c>
      <c r="E4266" t="s">
        <v>2711</v>
      </c>
      <c r="F4266">
        <v>6437</v>
      </c>
      <c r="G4266">
        <v>104.61</v>
      </c>
      <c r="H4266">
        <v>62</v>
      </c>
      <c r="J4266" t="s">
        <v>128</v>
      </c>
      <c r="K4266" s="40" t="str">
        <f t="shared" si="66"/>
        <v>GPA</v>
      </c>
    </row>
    <row r="4267" spans="1:11" ht="15" customHeight="1">
      <c r="A4267">
        <v>8</v>
      </c>
      <c r="B4267">
        <v>1965</v>
      </c>
      <c r="C4267" t="s">
        <v>1994</v>
      </c>
      <c r="D4267" t="s">
        <v>2712</v>
      </c>
      <c r="E4267" t="s">
        <v>2713</v>
      </c>
      <c r="F4267">
        <v>2399</v>
      </c>
      <c r="G4267">
        <v>61.11</v>
      </c>
      <c r="H4267">
        <v>39</v>
      </c>
      <c r="J4267" t="s">
        <v>128</v>
      </c>
      <c r="K4267" s="40" t="str">
        <f t="shared" si="66"/>
        <v>GPA</v>
      </c>
    </row>
    <row r="4268" spans="1:11" ht="15" customHeight="1">
      <c r="A4268">
        <v>8</v>
      </c>
      <c r="B4268">
        <v>1965</v>
      </c>
      <c r="C4268" t="s">
        <v>1994</v>
      </c>
      <c r="D4268" t="s">
        <v>2714</v>
      </c>
      <c r="E4268" t="s">
        <v>2715</v>
      </c>
      <c r="F4268">
        <v>1602</v>
      </c>
      <c r="G4268">
        <v>34.49</v>
      </c>
      <c r="H4268">
        <v>46</v>
      </c>
      <c r="J4268" t="s">
        <v>128</v>
      </c>
      <c r="K4268" s="40" t="str">
        <f t="shared" si="66"/>
        <v>GPA</v>
      </c>
    </row>
    <row r="4269" spans="1:11" ht="15" customHeight="1">
      <c r="A4269">
        <v>8</v>
      </c>
      <c r="B4269">
        <v>1965</v>
      </c>
      <c r="C4269" t="s">
        <v>1994</v>
      </c>
      <c r="D4269" t="s">
        <v>2716</v>
      </c>
      <c r="E4269" t="s">
        <v>2717</v>
      </c>
      <c r="F4269">
        <v>4770</v>
      </c>
      <c r="G4269">
        <v>67.52</v>
      </c>
      <c r="H4269">
        <v>71</v>
      </c>
      <c r="J4269" t="s">
        <v>128</v>
      </c>
      <c r="K4269" s="40" t="str">
        <f t="shared" si="66"/>
        <v>GPA</v>
      </c>
    </row>
    <row r="4270" spans="1:11" ht="15" customHeight="1">
      <c r="A4270">
        <v>8</v>
      </c>
      <c r="B4270">
        <v>1965</v>
      </c>
      <c r="C4270" t="s">
        <v>1994</v>
      </c>
      <c r="D4270" t="s">
        <v>2718</v>
      </c>
      <c r="E4270" t="s">
        <v>2719</v>
      </c>
      <c r="F4270">
        <v>85</v>
      </c>
      <c r="G4270">
        <v>5.45</v>
      </c>
      <c r="H4270">
        <v>16</v>
      </c>
      <c r="J4270" t="s">
        <v>128</v>
      </c>
      <c r="K4270" s="40" t="str">
        <f t="shared" si="66"/>
        <v>GPA</v>
      </c>
    </row>
    <row r="4271" spans="1:11" ht="15" customHeight="1">
      <c r="A4271">
        <v>8</v>
      </c>
      <c r="B4271">
        <v>1965</v>
      </c>
      <c r="C4271" t="s">
        <v>1994</v>
      </c>
      <c r="D4271" t="s">
        <v>2720</v>
      </c>
      <c r="E4271" t="s">
        <v>2721</v>
      </c>
      <c r="F4271">
        <v>3293</v>
      </c>
      <c r="G4271">
        <v>61.21</v>
      </c>
      <c r="H4271">
        <v>54</v>
      </c>
      <c r="J4271" t="s">
        <v>128</v>
      </c>
      <c r="K4271" s="40" t="str">
        <f t="shared" si="66"/>
        <v>GPA</v>
      </c>
    </row>
    <row r="4272" spans="1:11" ht="15" customHeight="1">
      <c r="A4272">
        <v>8</v>
      </c>
      <c r="B4272">
        <v>1965</v>
      </c>
      <c r="C4272" t="s">
        <v>1994</v>
      </c>
      <c r="D4272" t="s">
        <v>2724</v>
      </c>
      <c r="E4272" t="s">
        <v>2725</v>
      </c>
      <c r="F4272">
        <v>779</v>
      </c>
      <c r="G4272">
        <v>20.32</v>
      </c>
      <c r="H4272">
        <v>38</v>
      </c>
      <c r="J4272" t="s">
        <v>128</v>
      </c>
      <c r="K4272" s="40" t="str">
        <f t="shared" si="66"/>
        <v>GPA</v>
      </c>
    </row>
    <row r="4273" spans="1:11" ht="15" customHeight="1">
      <c r="A4273">
        <v>8</v>
      </c>
      <c r="B4273">
        <v>1965</v>
      </c>
      <c r="C4273" t="s">
        <v>1994</v>
      </c>
      <c r="D4273" t="s">
        <v>2726</v>
      </c>
      <c r="E4273" t="s">
        <v>2727</v>
      </c>
      <c r="F4273">
        <v>568</v>
      </c>
      <c r="G4273">
        <v>16.22</v>
      </c>
      <c r="H4273">
        <v>35</v>
      </c>
      <c r="J4273" t="s">
        <v>128</v>
      </c>
      <c r="K4273" s="40" t="str">
        <f t="shared" si="66"/>
        <v>GPA</v>
      </c>
    </row>
    <row r="4274" spans="1:11" ht="15" customHeight="1">
      <c r="A4274">
        <v>8</v>
      </c>
      <c r="B4274">
        <v>1965</v>
      </c>
      <c r="C4274" t="s">
        <v>1994</v>
      </c>
      <c r="D4274" t="s">
        <v>2728</v>
      </c>
      <c r="E4274" t="s">
        <v>2729</v>
      </c>
      <c r="F4274">
        <v>3688</v>
      </c>
      <c r="G4274">
        <v>136.15</v>
      </c>
      <c r="H4274">
        <v>27</v>
      </c>
      <c r="J4274" t="s">
        <v>128</v>
      </c>
      <c r="K4274" s="40" t="str">
        <f t="shared" si="66"/>
        <v>GPA</v>
      </c>
    </row>
    <row r="4275" spans="1:11" ht="15" customHeight="1">
      <c r="A4275">
        <v>8</v>
      </c>
      <c r="B4275">
        <v>1965</v>
      </c>
      <c r="C4275" t="s">
        <v>1994</v>
      </c>
      <c r="D4275" t="s">
        <v>2730</v>
      </c>
      <c r="E4275" t="s">
        <v>2731</v>
      </c>
      <c r="F4275">
        <v>10616</v>
      </c>
      <c r="G4275">
        <v>123.04</v>
      </c>
      <c r="H4275">
        <v>86</v>
      </c>
      <c r="J4275" t="s">
        <v>128</v>
      </c>
      <c r="K4275" s="40" t="str">
        <f t="shared" si="66"/>
        <v>GPA</v>
      </c>
    </row>
    <row r="4276" spans="1:11" ht="15" customHeight="1">
      <c r="A4276">
        <v>8</v>
      </c>
      <c r="B4276">
        <v>1965</v>
      </c>
      <c r="C4276" t="s">
        <v>1994</v>
      </c>
      <c r="D4276" t="s">
        <v>2734</v>
      </c>
      <c r="E4276" t="s">
        <v>2735</v>
      </c>
      <c r="F4276">
        <v>4349</v>
      </c>
      <c r="G4276">
        <v>114.66</v>
      </c>
      <c r="H4276">
        <v>38</v>
      </c>
      <c r="J4276" t="s">
        <v>128</v>
      </c>
      <c r="K4276" s="40" t="str">
        <f t="shared" si="66"/>
        <v>GPA</v>
      </c>
    </row>
    <row r="4277" spans="1:11" ht="15" customHeight="1">
      <c r="A4277">
        <v>8</v>
      </c>
      <c r="B4277">
        <v>1965</v>
      </c>
      <c r="C4277" t="s">
        <v>1994</v>
      </c>
      <c r="D4277" t="s">
        <v>2736</v>
      </c>
      <c r="E4277" t="s">
        <v>2737</v>
      </c>
      <c r="F4277">
        <v>2749</v>
      </c>
      <c r="G4277">
        <v>43.85</v>
      </c>
      <c r="H4277">
        <v>63</v>
      </c>
      <c r="J4277" t="s">
        <v>128</v>
      </c>
      <c r="K4277" s="40" t="str">
        <f t="shared" si="66"/>
        <v>GPA</v>
      </c>
    </row>
    <row r="4278" spans="1:11" ht="15" customHeight="1">
      <c r="A4278">
        <v>8</v>
      </c>
      <c r="B4278">
        <v>1965</v>
      </c>
      <c r="C4278" t="s">
        <v>1994</v>
      </c>
      <c r="D4278" t="s">
        <v>2740</v>
      </c>
      <c r="E4278" t="s">
        <v>2741</v>
      </c>
      <c r="F4278">
        <v>8424</v>
      </c>
      <c r="G4278">
        <v>112.54</v>
      </c>
      <c r="H4278">
        <v>75</v>
      </c>
      <c r="J4278" t="s">
        <v>128</v>
      </c>
      <c r="K4278" s="40" t="str">
        <f t="shared" si="66"/>
        <v>GPA</v>
      </c>
    </row>
    <row r="4279" spans="1:11" ht="15" customHeight="1">
      <c r="A4279">
        <v>8</v>
      </c>
      <c r="B4279">
        <v>1965</v>
      </c>
      <c r="C4279" t="s">
        <v>1994</v>
      </c>
      <c r="D4279" t="s">
        <v>2744</v>
      </c>
      <c r="E4279" t="s">
        <v>2745</v>
      </c>
      <c r="F4279">
        <v>525</v>
      </c>
      <c r="G4279">
        <v>27.28</v>
      </c>
      <c r="H4279">
        <v>19</v>
      </c>
      <c r="J4279" t="s">
        <v>128</v>
      </c>
      <c r="K4279" s="40" t="str">
        <f t="shared" si="66"/>
        <v>GPA</v>
      </c>
    </row>
    <row r="4280" spans="1:11" ht="15" customHeight="1">
      <c r="A4280">
        <v>8</v>
      </c>
      <c r="B4280">
        <v>1965</v>
      </c>
      <c r="C4280" t="s">
        <v>1994</v>
      </c>
      <c r="D4280" t="s">
        <v>2746</v>
      </c>
      <c r="E4280" t="s">
        <v>2747</v>
      </c>
      <c r="F4280">
        <v>8784</v>
      </c>
      <c r="G4280">
        <v>120.62</v>
      </c>
      <c r="H4280">
        <v>73</v>
      </c>
      <c r="J4280" t="s">
        <v>128</v>
      </c>
      <c r="K4280" s="40" t="str">
        <f t="shared" si="66"/>
        <v>GPA</v>
      </c>
    </row>
    <row r="4281" spans="1:11" ht="15" customHeight="1">
      <c r="A4281">
        <v>8</v>
      </c>
      <c r="B4281">
        <v>1965</v>
      </c>
      <c r="C4281" t="s">
        <v>1994</v>
      </c>
      <c r="D4281" t="s">
        <v>2748</v>
      </c>
      <c r="E4281" t="s">
        <v>2749</v>
      </c>
      <c r="F4281">
        <v>3999</v>
      </c>
      <c r="G4281">
        <v>69.97</v>
      </c>
      <c r="H4281">
        <v>57</v>
      </c>
      <c r="J4281" t="s">
        <v>128</v>
      </c>
      <c r="K4281" s="40" t="str">
        <f t="shared" si="66"/>
        <v>GPA</v>
      </c>
    </row>
    <row r="4282" spans="1:11" ht="15" customHeight="1">
      <c r="A4282">
        <v>8</v>
      </c>
      <c r="B4282">
        <v>1965</v>
      </c>
      <c r="C4282" t="s">
        <v>1994</v>
      </c>
      <c r="D4282" t="s">
        <v>2750</v>
      </c>
      <c r="E4282" t="s">
        <v>2751</v>
      </c>
      <c r="F4282">
        <v>1655</v>
      </c>
      <c r="G4282">
        <v>44.35</v>
      </c>
      <c r="H4282">
        <v>37</v>
      </c>
      <c r="J4282" t="s">
        <v>128</v>
      </c>
      <c r="K4282" s="40" t="str">
        <f t="shared" si="66"/>
        <v>GPA</v>
      </c>
    </row>
    <row r="4283" spans="1:11" ht="15" customHeight="1">
      <c r="A4283">
        <v>8</v>
      </c>
      <c r="B4283">
        <v>1965</v>
      </c>
      <c r="C4283" t="s">
        <v>1994</v>
      </c>
      <c r="D4283" t="s">
        <v>2752</v>
      </c>
      <c r="E4283" t="s">
        <v>2753</v>
      </c>
      <c r="F4283">
        <v>6153</v>
      </c>
      <c r="G4283">
        <v>111.2</v>
      </c>
      <c r="H4283">
        <v>55</v>
      </c>
      <c r="J4283" t="s">
        <v>128</v>
      </c>
      <c r="K4283" s="40" t="str">
        <f t="shared" si="66"/>
        <v>GPA</v>
      </c>
    </row>
    <row r="4284" spans="1:11" ht="15" customHeight="1">
      <c r="A4284">
        <v>8</v>
      </c>
      <c r="B4284">
        <v>1965</v>
      </c>
      <c r="C4284" t="s">
        <v>1994</v>
      </c>
      <c r="D4284" t="s">
        <v>2754</v>
      </c>
      <c r="E4284" t="s">
        <v>2755</v>
      </c>
      <c r="F4284">
        <v>1302</v>
      </c>
      <c r="G4284">
        <v>43.67</v>
      </c>
      <c r="H4284">
        <v>30</v>
      </c>
      <c r="J4284" t="s">
        <v>128</v>
      </c>
      <c r="K4284" s="40" t="str">
        <f t="shared" si="66"/>
        <v>GPA</v>
      </c>
    </row>
    <row r="4285" spans="1:11" ht="15" customHeight="1">
      <c r="A4285">
        <v>8</v>
      </c>
      <c r="B4285">
        <v>1965</v>
      </c>
      <c r="C4285" t="s">
        <v>1994</v>
      </c>
      <c r="D4285" t="s">
        <v>2756</v>
      </c>
      <c r="E4285" t="s">
        <v>2757</v>
      </c>
      <c r="F4285">
        <v>300</v>
      </c>
      <c r="G4285">
        <v>5.21</v>
      </c>
      <c r="H4285">
        <v>58</v>
      </c>
      <c r="J4285" t="s">
        <v>128</v>
      </c>
      <c r="K4285" s="40" t="str">
        <f t="shared" si="66"/>
        <v>GPA</v>
      </c>
    </row>
    <row r="4286" spans="1:11" ht="15" customHeight="1">
      <c r="A4286">
        <v>8</v>
      </c>
      <c r="B4286">
        <v>1965</v>
      </c>
      <c r="C4286" t="s">
        <v>1994</v>
      </c>
      <c r="D4286" t="s">
        <v>2758</v>
      </c>
      <c r="E4286" t="s">
        <v>2759</v>
      </c>
      <c r="F4286">
        <v>4859</v>
      </c>
      <c r="G4286">
        <v>104.76</v>
      </c>
      <c r="H4286">
        <v>46</v>
      </c>
      <c r="J4286" t="s">
        <v>128</v>
      </c>
      <c r="K4286" s="40" t="str">
        <f t="shared" si="66"/>
        <v>GPA</v>
      </c>
    </row>
    <row r="4287" spans="1:11" ht="15" customHeight="1">
      <c r="A4287">
        <v>8</v>
      </c>
      <c r="B4287">
        <v>1965</v>
      </c>
      <c r="C4287" t="s">
        <v>1994</v>
      </c>
      <c r="D4287" t="s">
        <v>2760</v>
      </c>
      <c r="E4287" t="s">
        <v>2761</v>
      </c>
      <c r="F4287">
        <v>5949</v>
      </c>
      <c r="G4287">
        <v>105.51</v>
      </c>
      <c r="H4287">
        <v>56</v>
      </c>
      <c r="J4287" t="s">
        <v>128</v>
      </c>
      <c r="K4287" s="40" t="str">
        <f t="shared" si="66"/>
        <v>GPA</v>
      </c>
    </row>
    <row r="4288" spans="1:11" ht="15" customHeight="1">
      <c r="A4288">
        <v>8</v>
      </c>
      <c r="B4288">
        <v>1965</v>
      </c>
      <c r="C4288" t="s">
        <v>1994</v>
      </c>
      <c r="D4288" t="s">
        <v>2762</v>
      </c>
      <c r="E4288" t="s">
        <v>2763</v>
      </c>
      <c r="F4288">
        <v>3550</v>
      </c>
      <c r="G4288">
        <v>78.63</v>
      </c>
      <c r="H4288">
        <v>45</v>
      </c>
      <c r="J4288" t="s">
        <v>128</v>
      </c>
      <c r="K4288" s="40" t="str">
        <f t="shared" si="66"/>
        <v>GPA</v>
      </c>
    </row>
    <row r="4289" spans="1:11" ht="15" customHeight="1">
      <c r="A4289">
        <v>8</v>
      </c>
      <c r="B4289">
        <v>1965</v>
      </c>
      <c r="C4289" t="s">
        <v>1994</v>
      </c>
      <c r="D4289" t="s">
        <v>2766</v>
      </c>
      <c r="E4289" t="s">
        <v>2767</v>
      </c>
      <c r="F4289">
        <v>9489</v>
      </c>
      <c r="G4289">
        <v>107.59</v>
      </c>
      <c r="H4289">
        <v>88</v>
      </c>
      <c r="J4289" t="s">
        <v>128</v>
      </c>
      <c r="K4289" s="40" t="str">
        <f t="shared" si="66"/>
        <v>GPA</v>
      </c>
    </row>
    <row r="4290" spans="1:11" ht="15" customHeight="1">
      <c r="A4290">
        <v>8</v>
      </c>
      <c r="B4290">
        <v>1965</v>
      </c>
      <c r="C4290" t="s">
        <v>1994</v>
      </c>
      <c r="D4290" t="s">
        <v>2770</v>
      </c>
      <c r="E4290" t="s">
        <v>2771</v>
      </c>
      <c r="F4290">
        <v>7850</v>
      </c>
      <c r="G4290">
        <v>127.5</v>
      </c>
      <c r="H4290">
        <v>62</v>
      </c>
      <c r="J4290" t="s">
        <v>128</v>
      </c>
      <c r="K4290" s="40" t="str">
        <f t="shared" ref="K4290:K4353" si="67">IF(J4290&lt;&gt;"",IF(OR(UPPER(J4290)="TERCEIRO",UPPER(J4290)="TERCEIRA"),"TERCEIRA",IF(UPPER(J4290)="GPA","GPA",J4290)),IF(LEFT(D4290,1)="T","TERCEIRA","GPA"))</f>
        <v>GPA</v>
      </c>
    </row>
    <row r="4291" spans="1:11" ht="15" customHeight="1">
      <c r="A4291">
        <v>8</v>
      </c>
      <c r="B4291">
        <v>1965</v>
      </c>
      <c r="C4291" t="s">
        <v>1994</v>
      </c>
      <c r="D4291" t="s">
        <v>2772</v>
      </c>
      <c r="E4291" t="s">
        <v>2773</v>
      </c>
      <c r="F4291">
        <v>3940</v>
      </c>
      <c r="G4291">
        <v>96.6</v>
      </c>
      <c r="H4291">
        <v>41</v>
      </c>
      <c r="J4291" t="s">
        <v>128</v>
      </c>
      <c r="K4291" s="40" t="str">
        <f t="shared" si="67"/>
        <v>GPA</v>
      </c>
    </row>
    <row r="4292" spans="1:11" ht="15" customHeight="1">
      <c r="A4292">
        <v>8</v>
      </c>
      <c r="B4292">
        <v>1965</v>
      </c>
      <c r="C4292" t="s">
        <v>1994</v>
      </c>
      <c r="D4292" t="s">
        <v>2774</v>
      </c>
      <c r="E4292" t="s">
        <v>2775</v>
      </c>
      <c r="F4292">
        <v>7418</v>
      </c>
      <c r="G4292">
        <v>111.67</v>
      </c>
      <c r="H4292">
        <v>66</v>
      </c>
      <c r="J4292" t="s">
        <v>128</v>
      </c>
      <c r="K4292" s="40" t="str">
        <f t="shared" si="67"/>
        <v>GPA</v>
      </c>
    </row>
    <row r="4293" spans="1:11" ht="15" customHeight="1">
      <c r="A4293">
        <v>8</v>
      </c>
      <c r="B4293">
        <v>1965</v>
      </c>
      <c r="C4293" t="s">
        <v>1994</v>
      </c>
      <c r="D4293" t="s">
        <v>2776</v>
      </c>
      <c r="E4293" t="s">
        <v>2777</v>
      </c>
      <c r="F4293">
        <v>2348</v>
      </c>
      <c r="G4293">
        <v>41.63</v>
      </c>
      <c r="H4293">
        <v>56</v>
      </c>
      <c r="J4293" t="s">
        <v>128</v>
      </c>
      <c r="K4293" s="40" t="str">
        <f t="shared" si="67"/>
        <v>GPA</v>
      </c>
    </row>
    <row r="4294" spans="1:11" ht="15" customHeight="1">
      <c r="A4294">
        <v>8</v>
      </c>
      <c r="B4294">
        <v>1965</v>
      </c>
      <c r="C4294" t="s">
        <v>1994</v>
      </c>
      <c r="D4294" t="s">
        <v>2778</v>
      </c>
      <c r="E4294" t="s">
        <v>2779</v>
      </c>
      <c r="F4294">
        <v>1048</v>
      </c>
      <c r="G4294">
        <v>51.07</v>
      </c>
      <c r="H4294">
        <v>21</v>
      </c>
      <c r="J4294" t="s">
        <v>128</v>
      </c>
      <c r="K4294" s="40" t="str">
        <f t="shared" si="67"/>
        <v>GPA</v>
      </c>
    </row>
    <row r="4295" spans="1:11" ht="15" customHeight="1">
      <c r="A4295">
        <v>8</v>
      </c>
      <c r="B4295">
        <v>1965</v>
      </c>
      <c r="C4295" t="s">
        <v>1994</v>
      </c>
      <c r="D4295" t="s">
        <v>4518</v>
      </c>
      <c r="E4295" t="s">
        <v>4519</v>
      </c>
      <c r="F4295">
        <v>1400</v>
      </c>
      <c r="G4295">
        <v>50.41</v>
      </c>
      <c r="H4295">
        <v>28</v>
      </c>
      <c r="J4295" t="s">
        <v>128</v>
      </c>
      <c r="K4295" s="40" t="str">
        <f t="shared" si="67"/>
        <v>GPA</v>
      </c>
    </row>
    <row r="4296" spans="1:11" ht="15" customHeight="1">
      <c r="A4296">
        <v>8</v>
      </c>
      <c r="B4296">
        <v>1965</v>
      </c>
      <c r="C4296" t="s">
        <v>1994</v>
      </c>
      <c r="D4296" t="s">
        <v>2780</v>
      </c>
      <c r="E4296" t="s">
        <v>2781</v>
      </c>
      <c r="F4296">
        <v>2503</v>
      </c>
      <c r="G4296">
        <v>62.39</v>
      </c>
      <c r="H4296">
        <v>40</v>
      </c>
      <c r="J4296" t="s">
        <v>128</v>
      </c>
      <c r="K4296" s="40" t="str">
        <f t="shared" si="67"/>
        <v>GPA</v>
      </c>
    </row>
    <row r="4297" spans="1:11" ht="15" customHeight="1">
      <c r="A4297">
        <v>8</v>
      </c>
      <c r="B4297">
        <v>1965</v>
      </c>
      <c r="C4297" t="s">
        <v>1994</v>
      </c>
      <c r="D4297" t="s">
        <v>2782</v>
      </c>
      <c r="E4297" t="s">
        <v>2783</v>
      </c>
      <c r="F4297">
        <v>6693</v>
      </c>
      <c r="G4297">
        <v>131.22</v>
      </c>
      <c r="H4297">
        <v>51</v>
      </c>
      <c r="J4297" t="s">
        <v>128</v>
      </c>
      <c r="K4297" s="40" t="str">
        <f t="shared" si="67"/>
        <v>GPA</v>
      </c>
    </row>
    <row r="4298" spans="1:11" ht="15" customHeight="1">
      <c r="A4298">
        <v>8</v>
      </c>
      <c r="B4298">
        <v>1965</v>
      </c>
      <c r="C4298" t="s">
        <v>1994</v>
      </c>
      <c r="D4298" t="s">
        <v>2784</v>
      </c>
      <c r="E4298" t="s">
        <v>2785</v>
      </c>
      <c r="F4298">
        <v>6323</v>
      </c>
      <c r="G4298">
        <v>129.01</v>
      </c>
      <c r="H4298">
        <v>49</v>
      </c>
      <c r="J4298" t="s">
        <v>128</v>
      </c>
      <c r="K4298" s="40" t="str">
        <f t="shared" si="67"/>
        <v>GPA</v>
      </c>
    </row>
    <row r="4299" spans="1:11" ht="15" customHeight="1">
      <c r="A4299">
        <v>8</v>
      </c>
      <c r="B4299">
        <v>1965</v>
      </c>
      <c r="C4299" t="s">
        <v>1994</v>
      </c>
      <c r="D4299" t="s">
        <v>2786</v>
      </c>
      <c r="E4299" t="s">
        <v>2787</v>
      </c>
      <c r="F4299">
        <v>5430</v>
      </c>
      <c r="G4299">
        <v>136.29</v>
      </c>
      <c r="H4299">
        <v>40</v>
      </c>
      <c r="J4299" t="s">
        <v>128</v>
      </c>
      <c r="K4299" s="40" t="str">
        <f t="shared" si="67"/>
        <v>GPA</v>
      </c>
    </row>
    <row r="4300" spans="1:11" ht="15" customHeight="1">
      <c r="A4300">
        <v>8</v>
      </c>
      <c r="B4300">
        <v>1965</v>
      </c>
      <c r="C4300" t="s">
        <v>22</v>
      </c>
      <c r="D4300" t="s">
        <v>1312</v>
      </c>
      <c r="E4300" t="s">
        <v>1313</v>
      </c>
      <c r="F4300">
        <v>21</v>
      </c>
      <c r="G4300">
        <v>6.49</v>
      </c>
      <c r="H4300">
        <v>3</v>
      </c>
      <c r="I4300">
        <v>0</v>
      </c>
      <c r="J4300" t="s">
        <v>128</v>
      </c>
      <c r="K4300" s="40" t="str">
        <f t="shared" si="67"/>
        <v>GPA</v>
      </c>
    </row>
    <row r="4301" spans="1:11" ht="15" customHeight="1">
      <c r="A4301">
        <v>8</v>
      </c>
      <c r="B4301">
        <v>1965</v>
      </c>
      <c r="C4301" t="s">
        <v>1994</v>
      </c>
      <c r="D4301" t="s">
        <v>2788</v>
      </c>
      <c r="E4301" t="s">
        <v>2789</v>
      </c>
      <c r="F4301">
        <v>2670</v>
      </c>
      <c r="G4301">
        <v>139.88999999999999</v>
      </c>
      <c r="H4301">
        <v>19</v>
      </c>
      <c r="J4301" t="s">
        <v>128</v>
      </c>
      <c r="K4301" s="40" t="str">
        <f t="shared" si="67"/>
        <v>GPA</v>
      </c>
    </row>
    <row r="4302" spans="1:11" ht="15" customHeight="1">
      <c r="A4302">
        <v>8</v>
      </c>
      <c r="B4302">
        <v>1965</v>
      </c>
      <c r="C4302" t="s">
        <v>1994</v>
      </c>
      <c r="D4302" t="s">
        <v>2790</v>
      </c>
      <c r="E4302" t="s">
        <v>2791</v>
      </c>
      <c r="F4302">
        <v>2878</v>
      </c>
      <c r="G4302">
        <v>91.78</v>
      </c>
      <c r="H4302">
        <v>31</v>
      </c>
      <c r="J4302" t="s">
        <v>128</v>
      </c>
      <c r="K4302" s="40" t="str">
        <f t="shared" si="67"/>
        <v>GPA</v>
      </c>
    </row>
    <row r="4303" spans="1:11" ht="15" customHeight="1">
      <c r="A4303">
        <v>8</v>
      </c>
      <c r="B4303">
        <v>1965</v>
      </c>
      <c r="C4303" t="s">
        <v>1994</v>
      </c>
      <c r="D4303" t="s">
        <v>2792</v>
      </c>
      <c r="E4303" t="s">
        <v>2793</v>
      </c>
      <c r="F4303">
        <v>3177</v>
      </c>
      <c r="G4303">
        <v>83.31</v>
      </c>
      <c r="H4303">
        <v>38</v>
      </c>
      <c r="J4303" t="s">
        <v>128</v>
      </c>
      <c r="K4303" s="40" t="str">
        <f t="shared" si="67"/>
        <v>GPA</v>
      </c>
    </row>
    <row r="4304" spans="1:11" ht="15" customHeight="1">
      <c r="A4304">
        <v>8</v>
      </c>
      <c r="B4304">
        <v>1965</v>
      </c>
      <c r="C4304" t="s">
        <v>1994</v>
      </c>
      <c r="D4304" t="s">
        <v>2796</v>
      </c>
      <c r="E4304" t="s">
        <v>2797</v>
      </c>
      <c r="F4304">
        <v>2785</v>
      </c>
      <c r="G4304">
        <v>83.45</v>
      </c>
      <c r="H4304">
        <v>33</v>
      </c>
      <c r="J4304" t="s">
        <v>128</v>
      </c>
      <c r="K4304" s="40" t="str">
        <f t="shared" si="67"/>
        <v>GPA</v>
      </c>
    </row>
    <row r="4305" spans="1:11" ht="15" customHeight="1">
      <c r="A4305">
        <v>8</v>
      </c>
      <c r="B4305">
        <v>1965</v>
      </c>
      <c r="C4305" t="s">
        <v>1994</v>
      </c>
      <c r="D4305" t="s">
        <v>2798</v>
      </c>
      <c r="E4305" t="s">
        <v>2799</v>
      </c>
      <c r="F4305">
        <v>4366</v>
      </c>
      <c r="G4305">
        <v>84.22</v>
      </c>
      <c r="H4305">
        <v>52</v>
      </c>
      <c r="J4305" t="s">
        <v>128</v>
      </c>
      <c r="K4305" s="40" t="str">
        <f t="shared" si="67"/>
        <v>GPA</v>
      </c>
    </row>
    <row r="4306" spans="1:11" ht="15" customHeight="1">
      <c r="A4306">
        <v>8</v>
      </c>
      <c r="B4306">
        <v>1965</v>
      </c>
      <c r="C4306" t="s">
        <v>1994</v>
      </c>
      <c r="D4306" t="s">
        <v>2800</v>
      </c>
      <c r="E4306" t="s">
        <v>2801</v>
      </c>
      <c r="F4306">
        <v>545</v>
      </c>
      <c r="G4306">
        <v>19.05</v>
      </c>
      <c r="H4306">
        <v>29</v>
      </c>
      <c r="J4306" t="s">
        <v>128</v>
      </c>
      <c r="K4306" s="40" t="str">
        <f t="shared" si="67"/>
        <v>GPA</v>
      </c>
    </row>
    <row r="4307" spans="1:11" ht="15" customHeight="1">
      <c r="A4307">
        <v>8</v>
      </c>
      <c r="B4307">
        <v>1965</v>
      </c>
      <c r="C4307" t="s">
        <v>1994</v>
      </c>
      <c r="D4307" t="s">
        <v>2802</v>
      </c>
      <c r="E4307" t="s">
        <v>2803</v>
      </c>
      <c r="F4307">
        <v>3460</v>
      </c>
      <c r="G4307">
        <v>82.84</v>
      </c>
      <c r="H4307">
        <v>42</v>
      </c>
      <c r="J4307" t="s">
        <v>128</v>
      </c>
      <c r="K4307" s="40" t="str">
        <f t="shared" si="67"/>
        <v>GPA</v>
      </c>
    </row>
    <row r="4308" spans="1:11" ht="15" customHeight="1">
      <c r="A4308">
        <v>8</v>
      </c>
      <c r="B4308">
        <v>1965</v>
      </c>
      <c r="C4308" t="s">
        <v>1994</v>
      </c>
      <c r="D4308" t="s">
        <v>2804</v>
      </c>
      <c r="E4308" t="s">
        <v>2805</v>
      </c>
      <c r="F4308">
        <v>1807</v>
      </c>
      <c r="G4308">
        <v>39.72</v>
      </c>
      <c r="H4308">
        <v>45</v>
      </c>
      <c r="J4308" t="s">
        <v>128</v>
      </c>
      <c r="K4308" s="40" t="str">
        <f t="shared" si="67"/>
        <v>GPA</v>
      </c>
    </row>
    <row r="4309" spans="1:11" ht="15" customHeight="1">
      <c r="A4309">
        <v>8</v>
      </c>
      <c r="B4309">
        <v>1965</v>
      </c>
      <c r="C4309" t="s">
        <v>1994</v>
      </c>
      <c r="D4309" t="s">
        <v>2806</v>
      </c>
      <c r="E4309" t="s">
        <v>2807</v>
      </c>
      <c r="F4309">
        <v>7290</v>
      </c>
      <c r="G4309">
        <v>130.38999999999999</v>
      </c>
      <c r="H4309">
        <v>56</v>
      </c>
      <c r="J4309" t="s">
        <v>128</v>
      </c>
      <c r="K4309" s="40" t="str">
        <f t="shared" si="67"/>
        <v>GPA</v>
      </c>
    </row>
    <row r="4310" spans="1:11" ht="15" customHeight="1">
      <c r="A4310">
        <v>8</v>
      </c>
      <c r="B4310">
        <v>1965</v>
      </c>
      <c r="C4310" t="s">
        <v>1994</v>
      </c>
      <c r="D4310" t="s">
        <v>2808</v>
      </c>
      <c r="E4310" t="s">
        <v>2809</v>
      </c>
      <c r="F4310">
        <v>2888</v>
      </c>
      <c r="G4310">
        <v>129.07</v>
      </c>
      <c r="H4310">
        <v>22</v>
      </c>
      <c r="J4310" t="s">
        <v>128</v>
      </c>
      <c r="K4310" s="40" t="str">
        <f t="shared" si="67"/>
        <v>GPA</v>
      </c>
    </row>
    <row r="4311" spans="1:11" ht="15" customHeight="1">
      <c r="A4311">
        <v>8</v>
      </c>
      <c r="B4311">
        <v>1965</v>
      </c>
      <c r="C4311" t="s">
        <v>1994</v>
      </c>
      <c r="D4311" t="s">
        <v>2810</v>
      </c>
      <c r="E4311" t="s">
        <v>2811</v>
      </c>
      <c r="F4311">
        <v>6173</v>
      </c>
      <c r="G4311">
        <v>130.99</v>
      </c>
      <c r="H4311">
        <v>47</v>
      </c>
      <c r="J4311" t="s">
        <v>128</v>
      </c>
      <c r="K4311" s="40" t="str">
        <f t="shared" si="67"/>
        <v>GPA</v>
      </c>
    </row>
    <row r="4312" spans="1:11" ht="15" customHeight="1">
      <c r="A4312">
        <v>8</v>
      </c>
      <c r="B4312">
        <v>1965</v>
      </c>
      <c r="C4312" t="s">
        <v>1994</v>
      </c>
      <c r="D4312" t="s">
        <v>2812</v>
      </c>
      <c r="E4312" t="s">
        <v>2813</v>
      </c>
      <c r="F4312">
        <v>5080</v>
      </c>
      <c r="G4312">
        <v>103.35</v>
      </c>
      <c r="H4312">
        <v>49</v>
      </c>
      <c r="J4312" t="s">
        <v>128</v>
      </c>
      <c r="K4312" s="40" t="str">
        <f t="shared" si="67"/>
        <v>GPA</v>
      </c>
    </row>
    <row r="4313" spans="1:11" ht="15" customHeight="1">
      <c r="A4313">
        <v>8</v>
      </c>
      <c r="B4313">
        <v>1965</v>
      </c>
      <c r="C4313" t="s">
        <v>1994</v>
      </c>
      <c r="D4313" t="s">
        <v>2814</v>
      </c>
      <c r="E4313" t="s">
        <v>2815</v>
      </c>
      <c r="F4313">
        <v>3310</v>
      </c>
      <c r="G4313">
        <v>104.93</v>
      </c>
      <c r="H4313">
        <v>32</v>
      </c>
      <c r="J4313" t="s">
        <v>128</v>
      </c>
      <c r="K4313" s="40" t="str">
        <f t="shared" si="67"/>
        <v>GPA</v>
      </c>
    </row>
    <row r="4314" spans="1:11" ht="15" customHeight="1">
      <c r="A4314">
        <v>8</v>
      </c>
      <c r="B4314">
        <v>1965</v>
      </c>
      <c r="C4314" t="s">
        <v>1994</v>
      </c>
      <c r="D4314" t="s">
        <v>2816</v>
      </c>
      <c r="E4314" t="s">
        <v>2817</v>
      </c>
      <c r="F4314">
        <v>6538</v>
      </c>
      <c r="G4314">
        <v>104.59</v>
      </c>
      <c r="H4314">
        <v>63</v>
      </c>
      <c r="J4314" t="s">
        <v>128</v>
      </c>
      <c r="K4314" s="40" t="str">
        <f t="shared" si="67"/>
        <v>GPA</v>
      </c>
    </row>
    <row r="4315" spans="1:11" ht="15" customHeight="1">
      <c r="A4315">
        <v>8</v>
      </c>
      <c r="B4315">
        <v>1965</v>
      </c>
      <c r="C4315" t="s">
        <v>1994</v>
      </c>
      <c r="D4315" t="s">
        <v>4520</v>
      </c>
      <c r="E4315" t="s">
        <v>4521</v>
      </c>
      <c r="F4315">
        <v>3064</v>
      </c>
      <c r="G4315">
        <v>79.569999999999993</v>
      </c>
      <c r="H4315">
        <v>39</v>
      </c>
      <c r="J4315" t="s">
        <v>128</v>
      </c>
      <c r="K4315" s="40" t="str">
        <f t="shared" si="67"/>
        <v>GPA</v>
      </c>
    </row>
    <row r="4316" spans="1:11" ht="15" customHeight="1">
      <c r="A4316">
        <v>8</v>
      </c>
      <c r="B4316">
        <v>1965</v>
      </c>
      <c r="C4316" t="s">
        <v>21</v>
      </c>
      <c r="D4316" t="s">
        <v>1904</v>
      </c>
      <c r="E4316" t="s">
        <v>1905</v>
      </c>
      <c r="F4316">
        <v>91</v>
      </c>
      <c r="G4316">
        <v>2.88</v>
      </c>
      <c r="H4316">
        <v>32</v>
      </c>
      <c r="I4316">
        <v>0</v>
      </c>
      <c r="J4316" t="s">
        <v>128</v>
      </c>
      <c r="K4316" s="40" t="str">
        <f t="shared" si="67"/>
        <v>GPA</v>
      </c>
    </row>
    <row r="4317" spans="1:11" ht="15" customHeight="1">
      <c r="A4317">
        <v>8</v>
      </c>
      <c r="B4317">
        <v>1965</v>
      </c>
      <c r="C4317" t="s">
        <v>1994</v>
      </c>
      <c r="D4317" t="s">
        <v>1904</v>
      </c>
      <c r="E4317" t="s">
        <v>1905</v>
      </c>
      <c r="F4317">
        <v>3943</v>
      </c>
      <c r="G4317">
        <v>93.54</v>
      </c>
      <c r="H4317">
        <v>42</v>
      </c>
      <c r="J4317" t="s">
        <v>128</v>
      </c>
      <c r="K4317" s="40" t="str">
        <f t="shared" si="67"/>
        <v>GPA</v>
      </c>
    </row>
    <row r="4318" spans="1:11" ht="15" customHeight="1">
      <c r="A4318">
        <v>8</v>
      </c>
      <c r="B4318">
        <v>1965</v>
      </c>
      <c r="C4318" t="s">
        <v>1994</v>
      </c>
      <c r="D4318" t="s">
        <v>2818</v>
      </c>
      <c r="E4318" t="s">
        <v>2819</v>
      </c>
      <c r="F4318">
        <v>5160</v>
      </c>
      <c r="G4318">
        <v>125.46</v>
      </c>
      <c r="H4318">
        <v>41</v>
      </c>
      <c r="J4318" t="s">
        <v>128</v>
      </c>
      <c r="K4318" s="40" t="str">
        <f t="shared" si="67"/>
        <v>GPA</v>
      </c>
    </row>
    <row r="4319" spans="1:11" ht="15" customHeight="1">
      <c r="A4319">
        <v>8</v>
      </c>
      <c r="B4319">
        <v>1965</v>
      </c>
      <c r="C4319" t="s">
        <v>1994</v>
      </c>
      <c r="D4319" t="s">
        <v>4522</v>
      </c>
      <c r="E4319" t="s">
        <v>4523</v>
      </c>
      <c r="F4319">
        <v>4086</v>
      </c>
      <c r="G4319">
        <v>103.25</v>
      </c>
      <c r="H4319">
        <v>40</v>
      </c>
      <c r="J4319" t="s">
        <v>128</v>
      </c>
      <c r="K4319" s="40" t="str">
        <f t="shared" si="67"/>
        <v>GPA</v>
      </c>
    </row>
    <row r="4320" spans="1:11" ht="15" customHeight="1">
      <c r="A4320">
        <v>8</v>
      </c>
      <c r="B4320">
        <v>1965</v>
      </c>
      <c r="C4320" t="s">
        <v>1994</v>
      </c>
      <c r="D4320" t="s">
        <v>4524</v>
      </c>
      <c r="E4320" t="s">
        <v>4525</v>
      </c>
      <c r="F4320">
        <v>3389</v>
      </c>
      <c r="G4320">
        <v>69.58</v>
      </c>
      <c r="H4320">
        <v>49</v>
      </c>
      <c r="J4320" t="s">
        <v>128</v>
      </c>
      <c r="K4320" s="40" t="str">
        <f t="shared" si="67"/>
        <v>GPA</v>
      </c>
    </row>
    <row r="4321" spans="1:11" ht="15" customHeight="1">
      <c r="A4321">
        <v>8</v>
      </c>
      <c r="B4321">
        <v>1965</v>
      </c>
      <c r="C4321" t="s">
        <v>1994</v>
      </c>
      <c r="D4321" t="s">
        <v>2820</v>
      </c>
      <c r="E4321" t="s">
        <v>2821</v>
      </c>
      <c r="F4321">
        <v>4446</v>
      </c>
      <c r="G4321">
        <v>105.31</v>
      </c>
      <c r="H4321">
        <v>42</v>
      </c>
      <c r="J4321" t="s">
        <v>128</v>
      </c>
      <c r="K4321" s="40" t="str">
        <f t="shared" si="67"/>
        <v>GPA</v>
      </c>
    </row>
    <row r="4322" spans="1:11" ht="15" customHeight="1">
      <c r="A4322">
        <v>8</v>
      </c>
      <c r="B4322">
        <v>1965</v>
      </c>
      <c r="C4322" t="s">
        <v>1994</v>
      </c>
      <c r="D4322" t="s">
        <v>4526</v>
      </c>
      <c r="E4322" t="s">
        <v>4527</v>
      </c>
      <c r="F4322">
        <v>2834</v>
      </c>
      <c r="G4322">
        <v>71.430000000000007</v>
      </c>
      <c r="H4322">
        <v>40</v>
      </c>
      <c r="J4322" t="s">
        <v>128</v>
      </c>
      <c r="K4322" s="40" t="str">
        <f t="shared" si="67"/>
        <v>GPA</v>
      </c>
    </row>
    <row r="4323" spans="1:11" ht="15" customHeight="1">
      <c r="A4323">
        <v>8</v>
      </c>
      <c r="B4323">
        <v>1965</v>
      </c>
      <c r="C4323" t="s">
        <v>1994</v>
      </c>
      <c r="D4323" t="s">
        <v>4528</v>
      </c>
      <c r="E4323" t="s">
        <v>4529</v>
      </c>
      <c r="F4323">
        <v>3103</v>
      </c>
      <c r="G4323">
        <v>65.3</v>
      </c>
      <c r="H4323">
        <v>48</v>
      </c>
      <c r="J4323" t="s">
        <v>128</v>
      </c>
      <c r="K4323" s="40" t="str">
        <f t="shared" si="67"/>
        <v>GPA</v>
      </c>
    </row>
    <row r="4324" spans="1:11" ht="15" customHeight="1">
      <c r="A4324">
        <v>8</v>
      </c>
      <c r="B4324">
        <v>1965</v>
      </c>
      <c r="C4324" t="s">
        <v>21</v>
      </c>
      <c r="D4324" t="s">
        <v>1906</v>
      </c>
      <c r="E4324" t="s">
        <v>1907</v>
      </c>
      <c r="F4324">
        <v>247</v>
      </c>
      <c r="G4324">
        <v>39.119999999999997</v>
      </c>
      <c r="H4324">
        <v>6</v>
      </c>
      <c r="I4324">
        <v>0</v>
      </c>
      <c r="J4324" t="s">
        <v>128</v>
      </c>
      <c r="K4324" s="40" t="str">
        <f t="shared" si="67"/>
        <v>GPA</v>
      </c>
    </row>
    <row r="4325" spans="1:11" ht="15" customHeight="1">
      <c r="A4325">
        <v>8</v>
      </c>
      <c r="B4325">
        <v>1965</v>
      </c>
      <c r="C4325" t="s">
        <v>1994</v>
      </c>
      <c r="D4325" t="s">
        <v>1906</v>
      </c>
      <c r="E4325" t="s">
        <v>1907</v>
      </c>
      <c r="F4325">
        <v>2522</v>
      </c>
      <c r="G4325">
        <v>65.849999999999994</v>
      </c>
      <c r="H4325">
        <v>38</v>
      </c>
      <c r="J4325" t="s">
        <v>128</v>
      </c>
      <c r="K4325" s="40" t="str">
        <f t="shared" si="67"/>
        <v>GPA</v>
      </c>
    </row>
    <row r="4326" spans="1:11" ht="15" customHeight="1">
      <c r="A4326">
        <v>8</v>
      </c>
      <c r="B4326">
        <v>1965</v>
      </c>
      <c r="C4326" t="s">
        <v>1994</v>
      </c>
      <c r="D4326" t="s">
        <v>4530</v>
      </c>
      <c r="E4326" t="s">
        <v>4531</v>
      </c>
      <c r="F4326">
        <v>5164</v>
      </c>
      <c r="G4326">
        <v>109.24</v>
      </c>
      <c r="H4326">
        <v>47</v>
      </c>
      <c r="J4326" t="s">
        <v>128</v>
      </c>
      <c r="K4326" s="40" t="str">
        <f t="shared" si="67"/>
        <v>GPA</v>
      </c>
    </row>
    <row r="4327" spans="1:11" ht="15" customHeight="1">
      <c r="A4327">
        <v>8</v>
      </c>
      <c r="B4327">
        <v>1965</v>
      </c>
      <c r="C4327" t="s">
        <v>1994</v>
      </c>
      <c r="D4327" t="s">
        <v>4532</v>
      </c>
      <c r="E4327" t="s">
        <v>4533</v>
      </c>
      <c r="F4327">
        <v>3260</v>
      </c>
      <c r="G4327">
        <v>49.25</v>
      </c>
      <c r="H4327">
        <v>66</v>
      </c>
      <c r="J4327" t="s">
        <v>128</v>
      </c>
      <c r="K4327" s="40" t="str">
        <f t="shared" si="67"/>
        <v>GPA</v>
      </c>
    </row>
    <row r="4328" spans="1:11" ht="15" customHeight="1">
      <c r="A4328">
        <v>8</v>
      </c>
      <c r="B4328">
        <v>1965</v>
      </c>
      <c r="C4328" t="s">
        <v>1994</v>
      </c>
      <c r="D4328" t="s">
        <v>2828</v>
      </c>
      <c r="E4328" t="s">
        <v>2829</v>
      </c>
      <c r="F4328">
        <v>7752</v>
      </c>
      <c r="G4328">
        <v>142.12</v>
      </c>
      <c r="H4328">
        <v>55</v>
      </c>
      <c r="J4328" t="s">
        <v>128</v>
      </c>
      <c r="K4328" s="40" t="str">
        <f t="shared" si="67"/>
        <v>GPA</v>
      </c>
    </row>
    <row r="4329" spans="1:11" ht="15" customHeight="1">
      <c r="A4329">
        <v>8</v>
      </c>
      <c r="B4329">
        <v>1965</v>
      </c>
      <c r="C4329" t="s">
        <v>1994</v>
      </c>
      <c r="D4329" t="s">
        <v>4534</v>
      </c>
      <c r="E4329" t="s">
        <v>4535</v>
      </c>
      <c r="F4329">
        <v>2844</v>
      </c>
      <c r="G4329">
        <v>48.3</v>
      </c>
      <c r="H4329">
        <v>59</v>
      </c>
      <c r="J4329" t="s">
        <v>128</v>
      </c>
      <c r="K4329" s="40" t="str">
        <f t="shared" si="67"/>
        <v>GPA</v>
      </c>
    </row>
    <row r="4330" spans="1:11" ht="15" customHeight="1">
      <c r="A4330">
        <v>8</v>
      </c>
      <c r="B4330">
        <v>1965</v>
      </c>
      <c r="C4330" t="s">
        <v>1994</v>
      </c>
      <c r="D4330" t="s">
        <v>2830</v>
      </c>
      <c r="E4330" t="s">
        <v>2831</v>
      </c>
      <c r="F4330">
        <v>3453</v>
      </c>
      <c r="G4330">
        <v>127.37</v>
      </c>
      <c r="H4330">
        <v>27</v>
      </c>
      <c r="J4330" t="s">
        <v>128</v>
      </c>
      <c r="K4330" s="40" t="str">
        <f t="shared" si="67"/>
        <v>GPA</v>
      </c>
    </row>
    <row r="4331" spans="1:11" ht="15" customHeight="1">
      <c r="A4331">
        <v>8</v>
      </c>
      <c r="B4331">
        <v>1965</v>
      </c>
      <c r="C4331" t="s">
        <v>1994</v>
      </c>
      <c r="D4331" t="s">
        <v>4536</v>
      </c>
      <c r="E4331" t="s">
        <v>4537</v>
      </c>
      <c r="F4331">
        <v>4395</v>
      </c>
      <c r="G4331">
        <v>125.18</v>
      </c>
      <c r="H4331">
        <v>35</v>
      </c>
      <c r="J4331" t="s">
        <v>128</v>
      </c>
      <c r="K4331" s="40" t="str">
        <f t="shared" si="67"/>
        <v>GPA</v>
      </c>
    </row>
    <row r="4332" spans="1:11" ht="15" customHeight="1">
      <c r="A4332">
        <v>8</v>
      </c>
      <c r="B4332">
        <v>1965</v>
      </c>
      <c r="C4332" t="s">
        <v>1994</v>
      </c>
      <c r="D4332" t="s">
        <v>4538</v>
      </c>
      <c r="E4332" t="s">
        <v>4539</v>
      </c>
      <c r="F4332">
        <v>3037</v>
      </c>
      <c r="G4332">
        <v>93.09</v>
      </c>
      <c r="H4332">
        <v>33</v>
      </c>
      <c r="J4332" t="s">
        <v>128</v>
      </c>
      <c r="K4332" s="40" t="str">
        <f t="shared" si="67"/>
        <v>GPA</v>
      </c>
    </row>
    <row r="4333" spans="1:11" ht="15" customHeight="1">
      <c r="A4333">
        <v>8</v>
      </c>
      <c r="B4333">
        <v>1965</v>
      </c>
      <c r="C4333" t="s">
        <v>1994</v>
      </c>
      <c r="D4333" t="s">
        <v>4540</v>
      </c>
      <c r="E4333" t="s">
        <v>4541</v>
      </c>
      <c r="F4333">
        <v>978</v>
      </c>
      <c r="G4333">
        <v>58.42</v>
      </c>
      <c r="H4333">
        <v>17</v>
      </c>
      <c r="J4333" t="s">
        <v>128</v>
      </c>
      <c r="K4333" s="40" t="str">
        <f t="shared" si="67"/>
        <v>GPA</v>
      </c>
    </row>
    <row r="4334" spans="1:11" ht="15" customHeight="1">
      <c r="A4334">
        <v>8</v>
      </c>
      <c r="B4334">
        <v>1965</v>
      </c>
      <c r="C4334" t="s">
        <v>1994</v>
      </c>
      <c r="D4334" t="s">
        <v>4542</v>
      </c>
      <c r="E4334" t="s">
        <v>4543</v>
      </c>
      <c r="F4334">
        <v>4125</v>
      </c>
      <c r="G4334">
        <v>95.25</v>
      </c>
      <c r="H4334">
        <v>43</v>
      </c>
      <c r="J4334" t="s">
        <v>128</v>
      </c>
      <c r="K4334" s="40" t="str">
        <f t="shared" si="67"/>
        <v>GPA</v>
      </c>
    </row>
    <row r="4335" spans="1:11" ht="15" customHeight="1">
      <c r="A4335">
        <v>8</v>
      </c>
      <c r="B4335">
        <v>1965</v>
      </c>
      <c r="C4335" t="s">
        <v>1994</v>
      </c>
      <c r="D4335" t="s">
        <v>4544</v>
      </c>
      <c r="E4335" t="s">
        <v>4545</v>
      </c>
      <c r="F4335">
        <v>3132</v>
      </c>
      <c r="G4335">
        <v>73.39</v>
      </c>
      <c r="H4335">
        <v>43</v>
      </c>
      <c r="J4335" t="s">
        <v>128</v>
      </c>
      <c r="K4335" s="40" t="str">
        <f t="shared" si="67"/>
        <v>GPA</v>
      </c>
    </row>
    <row r="4336" spans="1:11" ht="15" customHeight="1">
      <c r="A4336">
        <v>8</v>
      </c>
      <c r="B4336">
        <v>1965</v>
      </c>
      <c r="C4336" t="s">
        <v>1994</v>
      </c>
      <c r="D4336" t="s">
        <v>4546</v>
      </c>
      <c r="E4336" t="s">
        <v>4547</v>
      </c>
      <c r="F4336">
        <v>3812</v>
      </c>
      <c r="G4336">
        <v>68.34</v>
      </c>
      <c r="H4336">
        <v>56</v>
      </c>
      <c r="J4336" t="s">
        <v>128</v>
      </c>
      <c r="K4336" s="40" t="str">
        <f t="shared" si="67"/>
        <v>GPA</v>
      </c>
    </row>
    <row r="4337" spans="1:11" ht="15" customHeight="1">
      <c r="A4337">
        <v>8</v>
      </c>
      <c r="B4337">
        <v>1965</v>
      </c>
      <c r="C4337" t="s">
        <v>1994</v>
      </c>
      <c r="D4337" t="s">
        <v>4548</v>
      </c>
      <c r="E4337" t="s">
        <v>4549</v>
      </c>
      <c r="F4337">
        <v>2731</v>
      </c>
      <c r="G4337">
        <v>66.56</v>
      </c>
      <c r="H4337">
        <v>41</v>
      </c>
      <c r="J4337" t="s">
        <v>128</v>
      </c>
      <c r="K4337" s="40" t="str">
        <f t="shared" si="67"/>
        <v>GPA</v>
      </c>
    </row>
    <row r="4338" spans="1:11" ht="15" customHeight="1">
      <c r="A4338">
        <v>8</v>
      </c>
      <c r="B4338">
        <v>1965</v>
      </c>
      <c r="C4338" t="s">
        <v>1994</v>
      </c>
      <c r="D4338" t="s">
        <v>4550</v>
      </c>
      <c r="E4338" t="s">
        <v>4551</v>
      </c>
      <c r="F4338">
        <v>1950</v>
      </c>
      <c r="G4338">
        <v>64.319999999999993</v>
      </c>
      <c r="H4338">
        <v>30</v>
      </c>
      <c r="J4338" t="s">
        <v>128</v>
      </c>
      <c r="K4338" s="40" t="str">
        <f t="shared" si="67"/>
        <v>GPA</v>
      </c>
    </row>
    <row r="4339" spans="1:11" ht="15" customHeight="1">
      <c r="A4339">
        <v>8</v>
      </c>
      <c r="B4339">
        <v>1965</v>
      </c>
      <c r="C4339" t="s">
        <v>1994</v>
      </c>
      <c r="D4339" t="s">
        <v>4552</v>
      </c>
      <c r="E4339" t="s">
        <v>4553</v>
      </c>
      <c r="F4339">
        <v>29</v>
      </c>
      <c r="G4339">
        <v>1.34</v>
      </c>
      <c r="H4339">
        <v>22</v>
      </c>
      <c r="J4339" t="s">
        <v>128</v>
      </c>
      <c r="K4339" s="40" t="str">
        <f t="shared" si="67"/>
        <v>GPA</v>
      </c>
    </row>
    <row r="4340" spans="1:11" ht="15" customHeight="1">
      <c r="A4340">
        <v>8</v>
      </c>
      <c r="B4340">
        <v>1965</v>
      </c>
      <c r="C4340" t="s">
        <v>1994</v>
      </c>
      <c r="D4340" t="s">
        <v>4554</v>
      </c>
      <c r="E4340" t="s">
        <v>4555</v>
      </c>
      <c r="F4340">
        <v>4732</v>
      </c>
      <c r="G4340">
        <v>78.64</v>
      </c>
      <c r="H4340">
        <v>60</v>
      </c>
      <c r="J4340" t="s">
        <v>128</v>
      </c>
      <c r="K4340" s="40" t="str">
        <f t="shared" si="67"/>
        <v>GPA</v>
      </c>
    </row>
    <row r="4341" spans="1:11" ht="15" customHeight="1">
      <c r="A4341">
        <v>8</v>
      </c>
      <c r="B4341">
        <v>1965</v>
      </c>
      <c r="C4341" t="s">
        <v>1994</v>
      </c>
      <c r="D4341" t="s">
        <v>4556</v>
      </c>
      <c r="E4341" t="s">
        <v>4557</v>
      </c>
      <c r="F4341">
        <v>2454</v>
      </c>
      <c r="G4341">
        <v>32.979999999999997</v>
      </c>
      <c r="H4341">
        <v>74</v>
      </c>
      <c r="J4341" t="s">
        <v>128</v>
      </c>
      <c r="K4341" s="40" t="str">
        <f t="shared" si="67"/>
        <v>GPA</v>
      </c>
    </row>
    <row r="4342" spans="1:11" ht="15" customHeight="1">
      <c r="A4342">
        <v>8</v>
      </c>
      <c r="B4342">
        <v>1965</v>
      </c>
      <c r="C4342" t="s">
        <v>1994</v>
      </c>
      <c r="D4342" t="s">
        <v>4558</v>
      </c>
      <c r="E4342" t="s">
        <v>4559</v>
      </c>
      <c r="F4342">
        <v>1441</v>
      </c>
      <c r="G4342">
        <v>54.48</v>
      </c>
      <c r="H4342">
        <v>26</v>
      </c>
      <c r="J4342" t="s">
        <v>128</v>
      </c>
      <c r="K4342" s="40" t="str">
        <f t="shared" si="67"/>
        <v>GPA</v>
      </c>
    </row>
    <row r="4343" spans="1:11" ht="15" customHeight="1">
      <c r="A4343">
        <v>8</v>
      </c>
      <c r="B4343">
        <v>1965</v>
      </c>
      <c r="C4343" t="s">
        <v>1994</v>
      </c>
      <c r="D4343" t="s">
        <v>4560</v>
      </c>
      <c r="E4343" t="s">
        <v>4561</v>
      </c>
      <c r="F4343">
        <v>202</v>
      </c>
      <c r="G4343">
        <v>7.82</v>
      </c>
      <c r="H4343">
        <v>26</v>
      </c>
      <c r="J4343" t="s">
        <v>128</v>
      </c>
      <c r="K4343" s="40" t="str">
        <f t="shared" si="67"/>
        <v>GPA</v>
      </c>
    </row>
    <row r="4344" spans="1:11" ht="15" customHeight="1">
      <c r="A4344">
        <v>8</v>
      </c>
      <c r="B4344">
        <v>1965</v>
      </c>
      <c r="C4344" t="s">
        <v>1994</v>
      </c>
      <c r="D4344" t="s">
        <v>4562</v>
      </c>
      <c r="E4344" t="s">
        <v>4563</v>
      </c>
      <c r="F4344">
        <v>2537</v>
      </c>
      <c r="G4344">
        <v>67.73</v>
      </c>
      <c r="H4344">
        <v>37</v>
      </c>
      <c r="J4344" t="s">
        <v>128</v>
      </c>
      <c r="K4344" s="40" t="str">
        <f t="shared" si="67"/>
        <v>GPA</v>
      </c>
    </row>
    <row r="4345" spans="1:11" ht="15" customHeight="1">
      <c r="A4345">
        <v>8</v>
      </c>
      <c r="B4345">
        <v>1965</v>
      </c>
      <c r="C4345" t="s">
        <v>1994</v>
      </c>
      <c r="D4345" t="s">
        <v>4564</v>
      </c>
      <c r="E4345" t="s">
        <v>4565</v>
      </c>
      <c r="F4345">
        <v>670</v>
      </c>
      <c r="G4345">
        <v>23.37</v>
      </c>
      <c r="H4345">
        <v>29</v>
      </c>
      <c r="J4345" t="s">
        <v>128</v>
      </c>
      <c r="K4345" s="40" t="str">
        <f t="shared" si="67"/>
        <v>GPA</v>
      </c>
    </row>
    <row r="4346" spans="1:11" ht="15" customHeight="1">
      <c r="A4346">
        <v>8</v>
      </c>
      <c r="B4346">
        <v>1965</v>
      </c>
      <c r="C4346" t="s">
        <v>1994</v>
      </c>
      <c r="D4346" t="s">
        <v>4566</v>
      </c>
      <c r="E4346" t="s">
        <v>4567</v>
      </c>
      <c r="F4346">
        <v>1004</v>
      </c>
      <c r="G4346">
        <v>31.21</v>
      </c>
      <c r="H4346">
        <v>32</v>
      </c>
      <c r="J4346" t="s">
        <v>128</v>
      </c>
      <c r="K4346" s="40" t="str">
        <f t="shared" si="67"/>
        <v>GPA</v>
      </c>
    </row>
    <row r="4347" spans="1:11" ht="15" customHeight="1">
      <c r="A4347">
        <v>8</v>
      </c>
      <c r="B4347">
        <v>1965</v>
      </c>
      <c r="C4347" t="s">
        <v>1994</v>
      </c>
      <c r="D4347" t="s">
        <v>4568</v>
      </c>
      <c r="E4347" t="s">
        <v>4569</v>
      </c>
      <c r="F4347">
        <v>905</v>
      </c>
      <c r="G4347">
        <v>25.03</v>
      </c>
      <c r="H4347">
        <v>36</v>
      </c>
      <c r="J4347" t="s">
        <v>128</v>
      </c>
      <c r="K4347" s="40" t="str">
        <f t="shared" si="67"/>
        <v>GPA</v>
      </c>
    </row>
    <row r="4348" spans="1:11" ht="15" customHeight="1">
      <c r="A4348">
        <v>8</v>
      </c>
      <c r="B4348">
        <v>1965</v>
      </c>
      <c r="C4348" t="s">
        <v>1994</v>
      </c>
      <c r="D4348" t="s">
        <v>4570</v>
      </c>
      <c r="E4348" t="s">
        <v>4571</v>
      </c>
      <c r="F4348">
        <v>755</v>
      </c>
      <c r="G4348">
        <v>21.19</v>
      </c>
      <c r="H4348">
        <v>36</v>
      </c>
      <c r="J4348" t="s">
        <v>128</v>
      </c>
      <c r="K4348" s="40" t="str">
        <f t="shared" si="67"/>
        <v>GPA</v>
      </c>
    </row>
    <row r="4349" spans="1:11" ht="15" customHeight="1">
      <c r="A4349">
        <v>8</v>
      </c>
      <c r="B4349">
        <v>1965</v>
      </c>
      <c r="C4349" t="s">
        <v>1994</v>
      </c>
      <c r="D4349" t="s">
        <v>4572</v>
      </c>
      <c r="E4349" t="s">
        <v>4573</v>
      </c>
      <c r="F4349">
        <v>2836</v>
      </c>
      <c r="G4349">
        <v>51.72</v>
      </c>
      <c r="H4349">
        <v>55</v>
      </c>
      <c r="J4349" t="s">
        <v>128</v>
      </c>
      <c r="K4349" s="40" t="str">
        <f t="shared" si="67"/>
        <v>GPA</v>
      </c>
    </row>
    <row r="4350" spans="1:11" ht="15" customHeight="1">
      <c r="A4350">
        <v>8</v>
      </c>
      <c r="B4350">
        <v>1965</v>
      </c>
      <c r="C4350" t="s">
        <v>1994</v>
      </c>
      <c r="D4350" t="s">
        <v>4574</v>
      </c>
      <c r="E4350" t="s">
        <v>4575</v>
      </c>
      <c r="F4350">
        <v>2873</v>
      </c>
      <c r="G4350">
        <v>59.35</v>
      </c>
      <c r="H4350">
        <v>48</v>
      </c>
      <c r="J4350" t="s">
        <v>128</v>
      </c>
      <c r="K4350" s="40" t="str">
        <f t="shared" si="67"/>
        <v>GPA</v>
      </c>
    </row>
    <row r="4351" spans="1:11" ht="15" customHeight="1">
      <c r="A4351">
        <v>8</v>
      </c>
      <c r="B4351">
        <v>1965</v>
      </c>
      <c r="C4351" t="s">
        <v>1994</v>
      </c>
      <c r="D4351" t="s">
        <v>4576</v>
      </c>
      <c r="E4351" t="s">
        <v>4577</v>
      </c>
      <c r="F4351">
        <v>338</v>
      </c>
      <c r="G4351">
        <v>17.8</v>
      </c>
      <c r="H4351">
        <v>19</v>
      </c>
      <c r="J4351" t="s">
        <v>128</v>
      </c>
      <c r="K4351" s="40" t="str">
        <f t="shared" si="67"/>
        <v>GPA</v>
      </c>
    </row>
    <row r="4352" spans="1:11" ht="15" customHeight="1">
      <c r="A4352">
        <v>8</v>
      </c>
      <c r="B4352">
        <v>1965</v>
      </c>
      <c r="C4352" t="s">
        <v>1994</v>
      </c>
      <c r="D4352" t="s">
        <v>4578</v>
      </c>
      <c r="E4352" t="s">
        <v>4579</v>
      </c>
      <c r="F4352">
        <v>1130</v>
      </c>
      <c r="G4352">
        <v>32.43</v>
      </c>
      <c r="H4352">
        <v>35</v>
      </c>
      <c r="J4352" t="s">
        <v>128</v>
      </c>
      <c r="K4352" s="40" t="str">
        <f t="shared" si="67"/>
        <v>GPA</v>
      </c>
    </row>
    <row r="4353" spans="1:11" ht="15" customHeight="1">
      <c r="A4353">
        <v>8</v>
      </c>
      <c r="B4353">
        <v>1965</v>
      </c>
      <c r="C4353" t="s">
        <v>1994</v>
      </c>
      <c r="D4353" t="s">
        <v>4580</v>
      </c>
      <c r="E4353" t="s">
        <v>4581</v>
      </c>
      <c r="F4353">
        <v>580</v>
      </c>
      <c r="G4353">
        <v>18.260000000000002</v>
      </c>
      <c r="H4353">
        <v>32</v>
      </c>
      <c r="J4353" t="s">
        <v>128</v>
      </c>
      <c r="K4353" s="40" t="str">
        <f t="shared" si="67"/>
        <v>GPA</v>
      </c>
    </row>
    <row r="4354" spans="1:11" ht="15" customHeight="1">
      <c r="A4354">
        <v>8</v>
      </c>
      <c r="B4354">
        <v>1965</v>
      </c>
      <c r="C4354" t="s">
        <v>1994</v>
      </c>
      <c r="D4354" t="s">
        <v>4582</v>
      </c>
      <c r="E4354" t="s">
        <v>4583</v>
      </c>
      <c r="F4354">
        <v>1844</v>
      </c>
      <c r="G4354">
        <v>46.25</v>
      </c>
      <c r="H4354">
        <v>40</v>
      </c>
      <c r="J4354" t="s">
        <v>128</v>
      </c>
      <c r="K4354" s="40" t="str">
        <f t="shared" ref="K4354:K4417" si="68">IF(J4354&lt;&gt;"",IF(OR(UPPER(J4354)="TERCEIRO",UPPER(J4354)="TERCEIRA"),"TERCEIRA",IF(UPPER(J4354)="GPA","GPA",J4354)),IF(LEFT(D4354,1)="T","TERCEIRA","GPA"))</f>
        <v>GPA</v>
      </c>
    </row>
    <row r="4355" spans="1:11" ht="15" customHeight="1">
      <c r="A4355">
        <v>8</v>
      </c>
      <c r="B4355">
        <v>1965</v>
      </c>
      <c r="C4355" t="s">
        <v>1994</v>
      </c>
      <c r="D4355" t="s">
        <v>4584</v>
      </c>
      <c r="E4355" t="s">
        <v>4585</v>
      </c>
      <c r="F4355">
        <v>1779</v>
      </c>
      <c r="G4355">
        <v>39.700000000000003</v>
      </c>
      <c r="H4355">
        <v>45</v>
      </c>
      <c r="J4355" t="s">
        <v>128</v>
      </c>
      <c r="K4355" s="40" t="str">
        <f t="shared" si="68"/>
        <v>GPA</v>
      </c>
    </row>
    <row r="4356" spans="1:11" ht="15" customHeight="1">
      <c r="A4356">
        <v>8</v>
      </c>
      <c r="B4356">
        <v>1965</v>
      </c>
      <c r="C4356" t="s">
        <v>1994</v>
      </c>
      <c r="D4356" t="s">
        <v>4586</v>
      </c>
      <c r="E4356" t="s">
        <v>4587</v>
      </c>
      <c r="F4356">
        <v>2089</v>
      </c>
      <c r="G4356">
        <v>62.89</v>
      </c>
      <c r="H4356">
        <v>33</v>
      </c>
      <c r="J4356" t="s">
        <v>128</v>
      </c>
      <c r="K4356" s="40" t="str">
        <f t="shared" si="68"/>
        <v>GPA</v>
      </c>
    </row>
    <row r="4357" spans="1:11" ht="15" customHeight="1">
      <c r="A4357">
        <v>8</v>
      </c>
      <c r="B4357">
        <v>1965</v>
      </c>
      <c r="C4357" t="s">
        <v>1994</v>
      </c>
      <c r="D4357" t="s">
        <v>4588</v>
      </c>
      <c r="E4357" t="s">
        <v>4589</v>
      </c>
      <c r="F4357">
        <v>766</v>
      </c>
      <c r="G4357">
        <v>31.65</v>
      </c>
      <c r="H4357">
        <v>24</v>
      </c>
      <c r="J4357" t="s">
        <v>128</v>
      </c>
      <c r="K4357" s="40" t="str">
        <f t="shared" si="68"/>
        <v>GPA</v>
      </c>
    </row>
    <row r="4358" spans="1:11" ht="15" customHeight="1">
      <c r="A4358">
        <v>8</v>
      </c>
      <c r="B4358">
        <v>1965</v>
      </c>
      <c r="C4358" t="s">
        <v>1994</v>
      </c>
      <c r="D4358" t="s">
        <v>4590</v>
      </c>
      <c r="E4358" t="s">
        <v>4591</v>
      </c>
      <c r="F4358">
        <v>2514</v>
      </c>
      <c r="G4358">
        <v>63.08</v>
      </c>
      <c r="H4358">
        <v>40</v>
      </c>
      <c r="J4358" t="s">
        <v>128</v>
      </c>
      <c r="K4358" s="40" t="str">
        <f t="shared" si="68"/>
        <v>GPA</v>
      </c>
    </row>
    <row r="4359" spans="1:11" ht="15" customHeight="1">
      <c r="A4359">
        <v>8</v>
      </c>
      <c r="B4359">
        <v>1965</v>
      </c>
      <c r="C4359" t="s">
        <v>1994</v>
      </c>
      <c r="D4359" t="s">
        <v>4592</v>
      </c>
      <c r="E4359" t="s">
        <v>4593</v>
      </c>
      <c r="F4359">
        <v>340</v>
      </c>
      <c r="G4359">
        <v>13.09</v>
      </c>
      <c r="H4359">
        <v>26</v>
      </c>
      <c r="J4359" t="s">
        <v>128</v>
      </c>
      <c r="K4359" s="40" t="str">
        <f t="shared" si="68"/>
        <v>GPA</v>
      </c>
    </row>
    <row r="4360" spans="1:11" ht="15" customHeight="1">
      <c r="A4360">
        <v>8</v>
      </c>
      <c r="B4360">
        <v>1965</v>
      </c>
      <c r="C4360" t="s">
        <v>1994</v>
      </c>
      <c r="D4360" t="s">
        <v>4594</v>
      </c>
      <c r="E4360" t="s">
        <v>4595</v>
      </c>
      <c r="F4360">
        <v>2584</v>
      </c>
      <c r="G4360">
        <v>59.34</v>
      </c>
      <c r="H4360">
        <v>44</v>
      </c>
      <c r="J4360" t="s">
        <v>128</v>
      </c>
      <c r="K4360" s="40" t="str">
        <f t="shared" si="68"/>
        <v>GPA</v>
      </c>
    </row>
    <row r="4361" spans="1:11" ht="15" customHeight="1">
      <c r="A4361">
        <v>8</v>
      </c>
      <c r="B4361">
        <v>1965</v>
      </c>
      <c r="C4361" t="s">
        <v>1994</v>
      </c>
      <c r="D4361" t="s">
        <v>4596</v>
      </c>
      <c r="E4361" t="s">
        <v>4597</v>
      </c>
      <c r="F4361">
        <v>1751</v>
      </c>
      <c r="G4361">
        <v>52.67</v>
      </c>
      <c r="H4361">
        <v>33</v>
      </c>
      <c r="J4361" t="s">
        <v>128</v>
      </c>
      <c r="K4361" s="40" t="str">
        <f t="shared" si="68"/>
        <v>GPA</v>
      </c>
    </row>
    <row r="4362" spans="1:11" ht="15" customHeight="1">
      <c r="A4362">
        <v>8</v>
      </c>
      <c r="B4362">
        <v>1965</v>
      </c>
      <c r="C4362" t="s">
        <v>1994</v>
      </c>
      <c r="D4362" t="s">
        <v>4598</v>
      </c>
      <c r="E4362" t="s">
        <v>4599</v>
      </c>
      <c r="F4362">
        <v>698</v>
      </c>
      <c r="G4362">
        <v>26.55</v>
      </c>
      <c r="H4362">
        <v>26</v>
      </c>
      <c r="J4362" t="s">
        <v>128</v>
      </c>
      <c r="K4362" s="40" t="str">
        <f t="shared" si="68"/>
        <v>GPA</v>
      </c>
    </row>
    <row r="4363" spans="1:11" ht="15" customHeight="1">
      <c r="A4363">
        <v>8</v>
      </c>
      <c r="B4363">
        <v>1965</v>
      </c>
      <c r="C4363" t="s">
        <v>1994</v>
      </c>
      <c r="D4363" t="s">
        <v>4600</v>
      </c>
      <c r="E4363" t="s">
        <v>4601</v>
      </c>
      <c r="F4363">
        <v>749</v>
      </c>
      <c r="G4363">
        <v>30.97</v>
      </c>
      <c r="H4363">
        <v>24</v>
      </c>
      <c r="J4363" t="s">
        <v>128</v>
      </c>
      <c r="K4363" s="40" t="str">
        <f t="shared" si="68"/>
        <v>GPA</v>
      </c>
    </row>
    <row r="4364" spans="1:11" ht="15" customHeight="1">
      <c r="A4364">
        <v>8</v>
      </c>
      <c r="B4364">
        <v>1965</v>
      </c>
      <c r="C4364" t="s">
        <v>1994</v>
      </c>
      <c r="D4364" t="s">
        <v>4602</v>
      </c>
      <c r="E4364" t="s">
        <v>4603</v>
      </c>
      <c r="F4364">
        <v>947</v>
      </c>
      <c r="G4364">
        <v>38.64</v>
      </c>
      <c r="H4364">
        <v>25</v>
      </c>
      <c r="J4364" t="s">
        <v>128</v>
      </c>
      <c r="K4364" s="40" t="str">
        <f t="shared" si="68"/>
        <v>GPA</v>
      </c>
    </row>
    <row r="4365" spans="1:11" ht="15" customHeight="1">
      <c r="A4365">
        <v>8</v>
      </c>
      <c r="B4365">
        <v>1965</v>
      </c>
      <c r="C4365" t="s">
        <v>1994</v>
      </c>
      <c r="D4365" t="s">
        <v>4604</v>
      </c>
      <c r="E4365" t="s">
        <v>4605</v>
      </c>
      <c r="F4365">
        <v>532</v>
      </c>
      <c r="G4365">
        <v>22.69</v>
      </c>
      <c r="H4365">
        <v>23</v>
      </c>
      <c r="J4365" t="s">
        <v>128</v>
      </c>
      <c r="K4365" s="40" t="str">
        <f t="shared" si="68"/>
        <v>GPA</v>
      </c>
    </row>
    <row r="4366" spans="1:11" ht="15" customHeight="1">
      <c r="A4366">
        <v>8</v>
      </c>
      <c r="B4366">
        <v>1965</v>
      </c>
      <c r="C4366" t="s">
        <v>1994</v>
      </c>
      <c r="D4366" t="s">
        <v>4606</v>
      </c>
      <c r="E4366" t="s">
        <v>4607</v>
      </c>
      <c r="F4366">
        <v>1235</v>
      </c>
      <c r="G4366">
        <v>36.64</v>
      </c>
      <c r="H4366">
        <v>34</v>
      </c>
      <c r="J4366" t="s">
        <v>128</v>
      </c>
      <c r="K4366" s="40" t="str">
        <f t="shared" si="68"/>
        <v>GPA</v>
      </c>
    </row>
    <row r="4367" spans="1:11" ht="15" customHeight="1">
      <c r="A4367">
        <v>8</v>
      </c>
      <c r="B4367">
        <v>1965</v>
      </c>
      <c r="C4367" t="s">
        <v>1994</v>
      </c>
      <c r="D4367" t="s">
        <v>4608</v>
      </c>
      <c r="E4367" t="s">
        <v>4609</v>
      </c>
      <c r="F4367">
        <v>2624</v>
      </c>
      <c r="G4367">
        <v>55.51</v>
      </c>
      <c r="H4367">
        <v>47</v>
      </c>
      <c r="J4367" t="s">
        <v>128</v>
      </c>
      <c r="K4367" s="40" t="str">
        <f t="shared" si="68"/>
        <v>GPA</v>
      </c>
    </row>
    <row r="4368" spans="1:11" ht="15" customHeight="1">
      <c r="A4368">
        <v>8</v>
      </c>
      <c r="B4368">
        <v>1965</v>
      </c>
      <c r="C4368" t="s">
        <v>1994</v>
      </c>
      <c r="D4368" t="s">
        <v>4610</v>
      </c>
      <c r="E4368" t="s">
        <v>4611</v>
      </c>
      <c r="F4368">
        <v>314</v>
      </c>
      <c r="G4368">
        <v>17.22</v>
      </c>
      <c r="H4368">
        <v>18</v>
      </c>
      <c r="J4368" t="s">
        <v>128</v>
      </c>
      <c r="K4368" s="40" t="str">
        <f t="shared" si="68"/>
        <v>GPA</v>
      </c>
    </row>
    <row r="4369" spans="1:11" ht="15" customHeight="1">
      <c r="A4369">
        <v>8</v>
      </c>
      <c r="B4369">
        <v>1965</v>
      </c>
      <c r="C4369" t="s">
        <v>1994</v>
      </c>
      <c r="D4369" t="s">
        <v>4612</v>
      </c>
      <c r="E4369" t="s">
        <v>4613</v>
      </c>
      <c r="F4369">
        <v>689</v>
      </c>
      <c r="G4369">
        <v>17.29</v>
      </c>
      <c r="H4369">
        <v>40</v>
      </c>
      <c r="J4369" t="s">
        <v>128</v>
      </c>
      <c r="K4369" s="40" t="str">
        <f t="shared" si="68"/>
        <v>GPA</v>
      </c>
    </row>
    <row r="4370" spans="1:11" ht="15" customHeight="1">
      <c r="A4370">
        <v>8</v>
      </c>
      <c r="B4370">
        <v>1965</v>
      </c>
      <c r="C4370" t="s">
        <v>1994</v>
      </c>
      <c r="D4370" t="s">
        <v>4614</v>
      </c>
      <c r="E4370" t="s">
        <v>4615</v>
      </c>
      <c r="F4370">
        <v>242</v>
      </c>
      <c r="G4370">
        <v>12.4</v>
      </c>
      <c r="H4370">
        <v>20</v>
      </c>
      <c r="J4370" t="s">
        <v>128</v>
      </c>
      <c r="K4370" s="40" t="str">
        <f t="shared" si="68"/>
        <v>GPA</v>
      </c>
    </row>
    <row r="4371" spans="1:11" ht="15" customHeight="1">
      <c r="A4371">
        <v>8</v>
      </c>
      <c r="B4371">
        <v>1965</v>
      </c>
      <c r="C4371" t="s">
        <v>1994</v>
      </c>
      <c r="D4371" t="s">
        <v>4616</v>
      </c>
      <c r="E4371" t="s">
        <v>4617</v>
      </c>
      <c r="F4371">
        <v>632</v>
      </c>
      <c r="G4371">
        <v>27.36</v>
      </c>
      <c r="H4371">
        <v>23</v>
      </c>
      <c r="J4371" t="s">
        <v>128</v>
      </c>
      <c r="K4371" s="40" t="str">
        <f t="shared" si="68"/>
        <v>GPA</v>
      </c>
    </row>
    <row r="4372" spans="1:11" ht="15" customHeight="1">
      <c r="A4372">
        <v>8</v>
      </c>
      <c r="B4372">
        <v>1965</v>
      </c>
      <c r="C4372" t="s">
        <v>1994</v>
      </c>
      <c r="D4372" t="s">
        <v>4618</v>
      </c>
      <c r="E4372" t="s">
        <v>4619</v>
      </c>
      <c r="F4372">
        <v>595</v>
      </c>
      <c r="G4372">
        <v>13.86</v>
      </c>
      <c r="H4372">
        <v>43</v>
      </c>
      <c r="J4372" t="s">
        <v>128</v>
      </c>
      <c r="K4372" s="40" t="str">
        <f t="shared" si="68"/>
        <v>GPA</v>
      </c>
    </row>
    <row r="4373" spans="1:11" ht="15" customHeight="1">
      <c r="A4373">
        <v>8</v>
      </c>
      <c r="B4373">
        <v>1965</v>
      </c>
      <c r="C4373" t="s">
        <v>1994</v>
      </c>
      <c r="D4373" t="s">
        <v>4620</v>
      </c>
      <c r="E4373" t="s">
        <v>4621</v>
      </c>
      <c r="F4373">
        <v>756</v>
      </c>
      <c r="G4373">
        <v>26.2</v>
      </c>
      <c r="H4373">
        <v>29</v>
      </c>
      <c r="J4373" t="s">
        <v>128</v>
      </c>
      <c r="K4373" s="40" t="str">
        <f t="shared" si="68"/>
        <v>GPA</v>
      </c>
    </row>
    <row r="4374" spans="1:11" ht="15" customHeight="1">
      <c r="A4374">
        <v>8</v>
      </c>
      <c r="B4374">
        <v>1965</v>
      </c>
      <c r="C4374" t="s">
        <v>1994</v>
      </c>
      <c r="D4374" t="s">
        <v>4622</v>
      </c>
      <c r="E4374" t="s">
        <v>4623</v>
      </c>
      <c r="F4374">
        <v>1091</v>
      </c>
      <c r="G4374">
        <v>34.630000000000003</v>
      </c>
      <c r="H4374">
        <v>32</v>
      </c>
      <c r="J4374" t="s">
        <v>128</v>
      </c>
      <c r="K4374" s="40" t="str">
        <f t="shared" si="68"/>
        <v>GPA</v>
      </c>
    </row>
    <row r="4375" spans="1:11" ht="15" customHeight="1">
      <c r="A4375">
        <v>8</v>
      </c>
      <c r="B4375">
        <v>1965</v>
      </c>
      <c r="C4375" t="s">
        <v>1994</v>
      </c>
      <c r="D4375" t="s">
        <v>4624</v>
      </c>
      <c r="E4375" t="s">
        <v>4625</v>
      </c>
      <c r="F4375">
        <v>2445</v>
      </c>
      <c r="G4375">
        <v>54.01</v>
      </c>
      <c r="H4375">
        <v>45</v>
      </c>
      <c r="J4375" t="s">
        <v>128</v>
      </c>
      <c r="K4375" s="40" t="str">
        <f t="shared" si="68"/>
        <v>GPA</v>
      </c>
    </row>
    <row r="4376" spans="1:11" ht="15" customHeight="1">
      <c r="A4376">
        <v>8</v>
      </c>
      <c r="B4376">
        <v>1965</v>
      </c>
      <c r="C4376" t="s">
        <v>1994</v>
      </c>
      <c r="D4376" t="s">
        <v>4626</v>
      </c>
      <c r="E4376" t="s">
        <v>4627</v>
      </c>
      <c r="F4376">
        <v>2249</v>
      </c>
      <c r="G4376">
        <v>65.44</v>
      </c>
      <c r="H4376">
        <v>34</v>
      </c>
      <c r="J4376" t="s">
        <v>128</v>
      </c>
      <c r="K4376" s="40" t="str">
        <f t="shared" si="68"/>
        <v>GPA</v>
      </c>
    </row>
    <row r="4377" spans="1:11" ht="15" customHeight="1">
      <c r="A4377">
        <v>8</v>
      </c>
      <c r="B4377">
        <v>1965</v>
      </c>
      <c r="C4377" t="s">
        <v>1994</v>
      </c>
      <c r="D4377" t="s">
        <v>4628</v>
      </c>
      <c r="E4377" t="s">
        <v>4629</v>
      </c>
      <c r="F4377">
        <v>381</v>
      </c>
      <c r="G4377">
        <v>3.04</v>
      </c>
      <c r="H4377">
        <v>125</v>
      </c>
      <c r="J4377" t="s">
        <v>128</v>
      </c>
      <c r="K4377" s="40" t="str">
        <f t="shared" si="68"/>
        <v>GPA</v>
      </c>
    </row>
    <row r="4378" spans="1:11" ht="15" customHeight="1">
      <c r="A4378">
        <v>8</v>
      </c>
      <c r="B4378">
        <v>1965</v>
      </c>
      <c r="C4378" t="s">
        <v>1994</v>
      </c>
      <c r="D4378" t="s">
        <v>4630</v>
      </c>
      <c r="E4378" t="s">
        <v>4631</v>
      </c>
      <c r="F4378">
        <v>1288</v>
      </c>
      <c r="G4378">
        <v>34.65</v>
      </c>
      <c r="H4378">
        <v>37</v>
      </c>
      <c r="J4378" t="s">
        <v>128</v>
      </c>
      <c r="K4378" s="40" t="str">
        <f t="shared" si="68"/>
        <v>GPA</v>
      </c>
    </row>
    <row r="4379" spans="1:11" ht="15" customHeight="1">
      <c r="A4379">
        <v>8</v>
      </c>
      <c r="B4379">
        <v>1965</v>
      </c>
      <c r="C4379" t="s">
        <v>1994</v>
      </c>
      <c r="D4379" t="s">
        <v>4632</v>
      </c>
      <c r="E4379" t="s">
        <v>4633</v>
      </c>
      <c r="F4379">
        <v>2198</v>
      </c>
      <c r="G4379">
        <v>42.92</v>
      </c>
      <c r="H4379">
        <v>51</v>
      </c>
      <c r="J4379" t="s">
        <v>128</v>
      </c>
      <c r="K4379" s="40" t="str">
        <f t="shared" si="68"/>
        <v>GPA</v>
      </c>
    </row>
    <row r="4380" spans="1:11" ht="15" customHeight="1">
      <c r="A4380">
        <v>8</v>
      </c>
      <c r="B4380">
        <v>1965</v>
      </c>
      <c r="C4380" t="s">
        <v>1994</v>
      </c>
      <c r="D4380" t="s">
        <v>4634</v>
      </c>
      <c r="E4380" t="s">
        <v>4635</v>
      </c>
      <c r="F4380">
        <v>868</v>
      </c>
      <c r="G4380">
        <v>44.02</v>
      </c>
      <c r="H4380">
        <v>20</v>
      </c>
      <c r="J4380" t="s">
        <v>128</v>
      </c>
      <c r="K4380" s="40" t="str">
        <f t="shared" si="68"/>
        <v>GPA</v>
      </c>
    </row>
    <row r="4381" spans="1:11" ht="15" customHeight="1">
      <c r="A4381">
        <v>8</v>
      </c>
      <c r="B4381">
        <v>1965</v>
      </c>
      <c r="C4381" t="s">
        <v>1994</v>
      </c>
      <c r="D4381" t="s">
        <v>4636</v>
      </c>
      <c r="E4381" t="s">
        <v>4637</v>
      </c>
      <c r="F4381">
        <v>1387</v>
      </c>
      <c r="G4381">
        <v>28.87</v>
      </c>
      <c r="H4381">
        <v>48</v>
      </c>
      <c r="J4381" t="s">
        <v>128</v>
      </c>
      <c r="K4381" s="40" t="str">
        <f t="shared" si="68"/>
        <v>GPA</v>
      </c>
    </row>
    <row r="4382" spans="1:11" ht="15" customHeight="1">
      <c r="A4382">
        <v>8</v>
      </c>
      <c r="B4382">
        <v>1965</v>
      </c>
      <c r="C4382" t="s">
        <v>1994</v>
      </c>
      <c r="D4382" t="s">
        <v>4638</v>
      </c>
      <c r="E4382" t="s">
        <v>4639</v>
      </c>
      <c r="F4382">
        <v>818</v>
      </c>
      <c r="G4382">
        <v>29.99</v>
      </c>
      <c r="H4382">
        <v>27</v>
      </c>
      <c r="J4382" t="s">
        <v>128</v>
      </c>
      <c r="K4382" s="40" t="str">
        <f t="shared" si="68"/>
        <v>GPA</v>
      </c>
    </row>
    <row r="4383" spans="1:11" ht="15" customHeight="1">
      <c r="A4383">
        <v>8</v>
      </c>
      <c r="B4383">
        <v>1965</v>
      </c>
      <c r="C4383" t="s">
        <v>1994</v>
      </c>
      <c r="D4383" t="s">
        <v>4640</v>
      </c>
      <c r="E4383" t="s">
        <v>4641</v>
      </c>
      <c r="F4383">
        <v>1581</v>
      </c>
      <c r="G4383">
        <v>39.46</v>
      </c>
      <c r="H4383">
        <v>40</v>
      </c>
      <c r="J4383" t="s">
        <v>128</v>
      </c>
      <c r="K4383" s="40" t="str">
        <f t="shared" si="68"/>
        <v>GPA</v>
      </c>
    </row>
    <row r="4384" spans="1:11" ht="15" customHeight="1">
      <c r="A4384">
        <v>8</v>
      </c>
      <c r="B4384">
        <v>1965</v>
      </c>
      <c r="C4384" t="s">
        <v>1994</v>
      </c>
      <c r="D4384" t="s">
        <v>4642</v>
      </c>
      <c r="E4384" t="s">
        <v>4643</v>
      </c>
      <c r="F4384">
        <v>1607</v>
      </c>
      <c r="G4384">
        <v>36.630000000000003</v>
      </c>
      <c r="H4384">
        <v>44</v>
      </c>
      <c r="J4384" t="s">
        <v>128</v>
      </c>
      <c r="K4384" s="40" t="str">
        <f t="shared" si="68"/>
        <v>GPA</v>
      </c>
    </row>
    <row r="4385" spans="1:11" ht="15" customHeight="1">
      <c r="A4385">
        <v>8</v>
      </c>
      <c r="B4385">
        <v>1965</v>
      </c>
      <c r="C4385" t="s">
        <v>1994</v>
      </c>
      <c r="D4385" t="s">
        <v>4644</v>
      </c>
      <c r="E4385" t="s">
        <v>4645</v>
      </c>
      <c r="F4385">
        <v>1358</v>
      </c>
      <c r="G4385">
        <v>35.159999999999997</v>
      </c>
      <c r="H4385">
        <v>39</v>
      </c>
      <c r="J4385" t="s">
        <v>128</v>
      </c>
      <c r="K4385" s="40" t="str">
        <f t="shared" si="68"/>
        <v>GPA</v>
      </c>
    </row>
    <row r="4386" spans="1:11" ht="15" customHeight="1">
      <c r="A4386">
        <v>8</v>
      </c>
      <c r="B4386">
        <v>1965</v>
      </c>
      <c r="C4386" t="s">
        <v>1994</v>
      </c>
      <c r="D4386" t="s">
        <v>4646</v>
      </c>
      <c r="E4386" t="s">
        <v>4647</v>
      </c>
      <c r="F4386">
        <v>329</v>
      </c>
      <c r="G4386">
        <v>11.81</v>
      </c>
      <c r="H4386">
        <v>28</v>
      </c>
      <c r="J4386" t="s">
        <v>128</v>
      </c>
      <c r="K4386" s="40" t="str">
        <f t="shared" si="68"/>
        <v>GPA</v>
      </c>
    </row>
    <row r="4387" spans="1:11" ht="15" customHeight="1">
      <c r="A4387">
        <v>8</v>
      </c>
      <c r="B4387">
        <v>1965</v>
      </c>
      <c r="C4387" t="s">
        <v>1994</v>
      </c>
      <c r="D4387" t="s">
        <v>4648</v>
      </c>
      <c r="E4387" t="s">
        <v>4649</v>
      </c>
      <c r="F4387">
        <v>109</v>
      </c>
      <c r="G4387">
        <v>5.55</v>
      </c>
      <c r="H4387">
        <v>20</v>
      </c>
      <c r="J4387" t="s">
        <v>128</v>
      </c>
      <c r="K4387" s="40" t="str">
        <f t="shared" si="68"/>
        <v>GPA</v>
      </c>
    </row>
    <row r="4388" spans="1:11" ht="15" customHeight="1">
      <c r="A4388">
        <v>8</v>
      </c>
      <c r="B4388">
        <v>1965</v>
      </c>
      <c r="C4388" t="s">
        <v>1994</v>
      </c>
      <c r="D4388" t="s">
        <v>4650</v>
      </c>
      <c r="E4388" t="s">
        <v>4651</v>
      </c>
      <c r="F4388">
        <v>639</v>
      </c>
      <c r="G4388">
        <v>19.02</v>
      </c>
      <c r="H4388">
        <v>34</v>
      </c>
      <c r="J4388" t="s">
        <v>128</v>
      </c>
      <c r="K4388" s="40" t="str">
        <f t="shared" si="68"/>
        <v>GPA</v>
      </c>
    </row>
    <row r="4389" spans="1:11" ht="15" customHeight="1">
      <c r="A4389">
        <v>8</v>
      </c>
      <c r="B4389">
        <v>1965</v>
      </c>
      <c r="C4389" t="s">
        <v>1994</v>
      </c>
      <c r="D4389" t="s">
        <v>4652</v>
      </c>
      <c r="E4389" t="s">
        <v>4653</v>
      </c>
      <c r="F4389">
        <v>541</v>
      </c>
      <c r="G4389">
        <v>15.71</v>
      </c>
      <c r="H4389">
        <v>34</v>
      </c>
      <c r="J4389" t="s">
        <v>128</v>
      </c>
      <c r="K4389" s="40" t="str">
        <f t="shared" si="68"/>
        <v>GPA</v>
      </c>
    </row>
    <row r="4390" spans="1:11" ht="15" customHeight="1">
      <c r="A4390">
        <v>8</v>
      </c>
      <c r="B4390">
        <v>1965</v>
      </c>
      <c r="C4390" t="s">
        <v>1994</v>
      </c>
      <c r="D4390" t="s">
        <v>4654</v>
      </c>
      <c r="E4390" t="s">
        <v>4655</v>
      </c>
      <c r="F4390">
        <v>472</v>
      </c>
      <c r="G4390">
        <v>18.18</v>
      </c>
      <c r="H4390">
        <v>26</v>
      </c>
      <c r="J4390" t="s">
        <v>128</v>
      </c>
      <c r="K4390" s="40" t="str">
        <f t="shared" si="68"/>
        <v>GPA</v>
      </c>
    </row>
    <row r="4391" spans="1:11" ht="15" customHeight="1">
      <c r="A4391">
        <v>8</v>
      </c>
      <c r="B4391">
        <v>1965</v>
      </c>
      <c r="C4391" t="s">
        <v>1994</v>
      </c>
      <c r="D4391" t="s">
        <v>4656</v>
      </c>
      <c r="E4391" t="s">
        <v>4657</v>
      </c>
      <c r="F4391">
        <v>166</v>
      </c>
      <c r="G4391">
        <v>3.1</v>
      </c>
      <c r="H4391">
        <v>54</v>
      </c>
      <c r="J4391" t="s">
        <v>128</v>
      </c>
      <c r="K4391" s="40" t="str">
        <f t="shared" si="68"/>
        <v>GPA</v>
      </c>
    </row>
    <row r="4392" spans="1:11" ht="15" customHeight="1">
      <c r="A4392">
        <v>8</v>
      </c>
      <c r="B4392">
        <v>1965</v>
      </c>
      <c r="C4392" t="s">
        <v>1994</v>
      </c>
      <c r="D4392" t="s">
        <v>4658</v>
      </c>
      <c r="E4392" t="s">
        <v>4659</v>
      </c>
      <c r="F4392">
        <v>184</v>
      </c>
      <c r="G4392">
        <v>11.46</v>
      </c>
      <c r="H4392">
        <v>16</v>
      </c>
      <c r="J4392" t="s">
        <v>128</v>
      </c>
      <c r="K4392" s="40" t="str">
        <f t="shared" si="68"/>
        <v>GPA</v>
      </c>
    </row>
    <row r="4393" spans="1:11" ht="15" customHeight="1">
      <c r="A4393">
        <v>8</v>
      </c>
      <c r="B4393">
        <v>1965</v>
      </c>
      <c r="C4393" t="s">
        <v>1994</v>
      </c>
      <c r="D4393" t="s">
        <v>4660</v>
      </c>
      <c r="E4393" t="s">
        <v>4661</v>
      </c>
      <c r="F4393">
        <v>424</v>
      </c>
      <c r="G4393">
        <v>11.84</v>
      </c>
      <c r="H4393">
        <v>36</v>
      </c>
      <c r="J4393" t="s">
        <v>128</v>
      </c>
      <c r="K4393" s="40" t="str">
        <f t="shared" si="68"/>
        <v>GPA</v>
      </c>
    </row>
    <row r="4394" spans="1:11" ht="15" customHeight="1">
      <c r="A4394">
        <v>8</v>
      </c>
      <c r="B4394">
        <v>1965</v>
      </c>
      <c r="C4394" t="s">
        <v>1994</v>
      </c>
      <c r="D4394" t="s">
        <v>4662</v>
      </c>
      <c r="E4394" t="s">
        <v>4663</v>
      </c>
      <c r="F4394">
        <v>431</v>
      </c>
      <c r="G4394">
        <v>18.96</v>
      </c>
      <c r="H4394">
        <v>23</v>
      </c>
      <c r="J4394" t="s">
        <v>128</v>
      </c>
      <c r="K4394" s="40" t="str">
        <f t="shared" si="68"/>
        <v>GPA</v>
      </c>
    </row>
    <row r="4395" spans="1:11" ht="15" customHeight="1">
      <c r="A4395">
        <v>8</v>
      </c>
      <c r="B4395">
        <v>1965</v>
      </c>
      <c r="C4395" t="s">
        <v>1994</v>
      </c>
      <c r="D4395" t="s">
        <v>4664</v>
      </c>
      <c r="E4395" t="s">
        <v>4665</v>
      </c>
      <c r="F4395">
        <v>854</v>
      </c>
      <c r="G4395">
        <v>21.82</v>
      </c>
      <c r="H4395">
        <v>39</v>
      </c>
      <c r="J4395" t="s">
        <v>128</v>
      </c>
      <c r="K4395" s="40" t="str">
        <f t="shared" si="68"/>
        <v>GPA</v>
      </c>
    </row>
    <row r="4396" spans="1:11" ht="15" customHeight="1">
      <c r="A4396">
        <v>8</v>
      </c>
      <c r="B4396">
        <v>1965</v>
      </c>
      <c r="C4396" t="s">
        <v>1994</v>
      </c>
      <c r="D4396" t="s">
        <v>4666</v>
      </c>
      <c r="E4396" t="s">
        <v>4667</v>
      </c>
      <c r="F4396">
        <v>53</v>
      </c>
      <c r="G4396">
        <v>5.57</v>
      </c>
      <c r="H4396">
        <v>10</v>
      </c>
      <c r="J4396" t="s">
        <v>128</v>
      </c>
      <c r="K4396" s="40" t="str">
        <f t="shared" si="68"/>
        <v>GPA</v>
      </c>
    </row>
    <row r="4397" spans="1:11" ht="15" customHeight="1">
      <c r="A4397">
        <v>8</v>
      </c>
      <c r="B4397">
        <v>1965</v>
      </c>
      <c r="C4397" t="s">
        <v>1994</v>
      </c>
      <c r="D4397" t="s">
        <v>4668</v>
      </c>
      <c r="E4397" t="s">
        <v>4669</v>
      </c>
      <c r="F4397">
        <v>556</v>
      </c>
      <c r="G4397">
        <v>23.33</v>
      </c>
      <c r="H4397">
        <v>24</v>
      </c>
      <c r="J4397" t="s">
        <v>128</v>
      </c>
      <c r="K4397" s="40" t="str">
        <f t="shared" si="68"/>
        <v>GPA</v>
      </c>
    </row>
    <row r="4398" spans="1:11" ht="15" customHeight="1">
      <c r="A4398">
        <v>8</v>
      </c>
      <c r="B4398">
        <v>1965</v>
      </c>
      <c r="C4398" t="s">
        <v>1994</v>
      </c>
      <c r="D4398" t="s">
        <v>4670</v>
      </c>
      <c r="E4398" t="s">
        <v>4671</v>
      </c>
      <c r="F4398">
        <v>115</v>
      </c>
      <c r="G4398">
        <v>3.16</v>
      </c>
      <c r="H4398">
        <v>36</v>
      </c>
      <c r="J4398" t="s">
        <v>128</v>
      </c>
      <c r="K4398" s="40" t="str">
        <f t="shared" si="68"/>
        <v>GPA</v>
      </c>
    </row>
    <row r="4399" spans="1:11" ht="15" customHeight="1">
      <c r="A4399">
        <v>8</v>
      </c>
      <c r="B4399">
        <v>1965</v>
      </c>
      <c r="C4399" t="s">
        <v>19</v>
      </c>
      <c r="D4399" t="s">
        <v>1908</v>
      </c>
      <c r="E4399" t="s">
        <v>1909</v>
      </c>
      <c r="F4399">
        <v>11</v>
      </c>
      <c r="G4399">
        <v>4.2300000000000004</v>
      </c>
      <c r="H4399">
        <v>3</v>
      </c>
      <c r="I4399">
        <v>0</v>
      </c>
      <c r="J4399" t="s">
        <v>128</v>
      </c>
      <c r="K4399" s="40" t="str">
        <f t="shared" si="68"/>
        <v>GPA</v>
      </c>
    </row>
    <row r="4400" spans="1:11" ht="15" customHeight="1">
      <c r="A4400">
        <v>8</v>
      </c>
      <c r="B4400">
        <v>1965</v>
      </c>
      <c r="C4400" t="s">
        <v>1994</v>
      </c>
      <c r="D4400" t="s">
        <v>4672</v>
      </c>
      <c r="E4400" t="s">
        <v>4673</v>
      </c>
      <c r="F4400">
        <v>901</v>
      </c>
      <c r="G4400">
        <v>14.01</v>
      </c>
      <c r="H4400">
        <v>64</v>
      </c>
      <c r="J4400" t="s">
        <v>128</v>
      </c>
      <c r="K4400" s="40" t="str">
        <f t="shared" si="68"/>
        <v>GPA</v>
      </c>
    </row>
    <row r="4401" spans="1:11" ht="15" customHeight="1">
      <c r="A4401">
        <v>8</v>
      </c>
      <c r="B4401">
        <v>1965</v>
      </c>
      <c r="C4401" t="s">
        <v>1994</v>
      </c>
      <c r="D4401" t="s">
        <v>4674</v>
      </c>
      <c r="E4401" t="s">
        <v>4675</v>
      </c>
      <c r="F4401">
        <v>830</v>
      </c>
      <c r="G4401">
        <v>23.62</v>
      </c>
      <c r="H4401">
        <v>35</v>
      </c>
      <c r="J4401" t="s">
        <v>128</v>
      </c>
      <c r="K4401" s="40" t="str">
        <f t="shared" si="68"/>
        <v>GPA</v>
      </c>
    </row>
    <row r="4402" spans="1:11" ht="15" customHeight="1">
      <c r="A4402">
        <v>8</v>
      </c>
      <c r="B4402">
        <v>1965</v>
      </c>
      <c r="C4402" t="s">
        <v>1994</v>
      </c>
      <c r="D4402" t="s">
        <v>4676</v>
      </c>
      <c r="E4402" t="s">
        <v>4677</v>
      </c>
      <c r="F4402">
        <v>205</v>
      </c>
      <c r="G4402">
        <v>8.91</v>
      </c>
      <c r="H4402">
        <v>23</v>
      </c>
      <c r="J4402" t="s">
        <v>128</v>
      </c>
      <c r="K4402" s="40" t="str">
        <f t="shared" si="68"/>
        <v>GPA</v>
      </c>
    </row>
    <row r="4403" spans="1:11" ht="15" customHeight="1">
      <c r="A4403">
        <v>8</v>
      </c>
      <c r="B4403">
        <v>1965</v>
      </c>
      <c r="C4403" t="s">
        <v>1994</v>
      </c>
      <c r="D4403" t="s">
        <v>4678</v>
      </c>
      <c r="E4403" t="s">
        <v>4679</v>
      </c>
      <c r="F4403">
        <v>127</v>
      </c>
      <c r="G4403">
        <v>2.42</v>
      </c>
      <c r="H4403">
        <v>52</v>
      </c>
      <c r="J4403" t="s">
        <v>128</v>
      </c>
      <c r="K4403" s="40" t="str">
        <f t="shared" si="68"/>
        <v>GPA</v>
      </c>
    </row>
    <row r="4404" spans="1:11" ht="15" customHeight="1">
      <c r="A4404">
        <v>8</v>
      </c>
      <c r="B4404">
        <v>1965</v>
      </c>
      <c r="C4404" t="s">
        <v>1994</v>
      </c>
      <c r="D4404" t="s">
        <v>4680</v>
      </c>
      <c r="E4404" t="s">
        <v>4681</v>
      </c>
      <c r="F4404">
        <v>144</v>
      </c>
      <c r="G4404">
        <v>3.08</v>
      </c>
      <c r="H4404">
        <v>47</v>
      </c>
      <c r="J4404" t="s">
        <v>128</v>
      </c>
      <c r="K4404" s="40" t="str">
        <f t="shared" si="68"/>
        <v>GPA</v>
      </c>
    </row>
    <row r="4405" spans="1:11" ht="15" customHeight="1">
      <c r="A4405">
        <v>8</v>
      </c>
      <c r="B4405">
        <v>1965</v>
      </c>
      <c r="C4405" t="s">
        <v>1994</v>
      </c>
      <c r="D4405" t="s">
        <v>4682</v>
      </c>
      <c r="E4405" t="s">
        <v>4683</v>
      </c>
      <c r="F4405">
        <v>190</v>
      </c>
      <c r="G4405">
        <v>6</v>
      </c>
      <c r="H4405">
        <v>32</v>
      </c>
      <c r="J4405" t="s">
        <v>128</v>
      </c>
      <c r="K4405" s="40" t="str">
        <f t="shared" si="68"/>
        <v>GPA</v>
      </c>
    </row>
    <row r="4406" spans="1:11" ht="15" customHeight="1">
      <c r="A4406">
        <v>8</v>
      </c>
      <c r="B4406">
        <v>1965</v>
      </c>
      <c r="C4406" t="s">
        <v>1994</v>
      </c>
      <c r="D4406" t="s">
        <v>1318</v>
      </c>
      <c r="E4406" t="s">
        <v>1319</v>
      </c>
      <c r="F4406">
        <v>448</v>
      </c>
      <c r="G4406">
        <v>2.33</v>
      </c>
      <c r="H4406">
        <v>192</v>
      </c>
      <c r="J4406" t="s">
        <v>128</v>
      </c>
      <c r="K4406" s="40" t="str">
        <f t="shared" si="68"/>
        <v>GPA</v>
      </c>
    </row>
    <row r="4407" spans="1:11" ht="15" customHeight="1">
      <c r="A4407">
        <v>8</v>
      </c>
      <c r="B4407">
        <v>1965</v>
      </c>
      <c r="C4407" t="s">
        <v>22</v>
      </c>
      <c r="D4407" t="s">
        <v>1320</v>
      </c>
      <c r="E4407" t="s">
        <v>1321</v>
      </c>
      <c r="F4407">
        <v>2303</v>
      </c>
      <c r="G4407">
        <v>218.82</v>
      </c>
      <c r="H4407">
        <v>11</v>
      </c>
      <c r="I4407">
        <v>0</v>
      </c>
      <c r="J4407" t="s">
        <v>128</v>
      </c>
      <c r="K4407" s="40" t="str">
        <f t="shared" si="68"/>
        <v>GPA</v>
      </c>
    </row>
    <row r="4408" spans="1:11" ht="15" customHeight="1">
      <c r="A4408">
        <v>8</v>
      </c>
      <c r="B4408">
        <v>1965</v>
      </c>
      <c r="C4408" t="s">
        <v>22</v>
      </c>
      <c r="D4408" t="s">
        <v>1322</v>
      </c>
      <c r="E4408" t="s">
        <v>1323</v>
      </c>
      <c r="F4408">
        <v>3133</v>
      </c>
      <c r="G4408">
        <v>177.06</v>
      </c>
      <c r="H4408">
        <v>18</v>
      </c>
      <c r="I4408">
        <v>0</v>
      </c>
      <c r="J4408" t="s">
        <v>128</v>
      </c>
      <c r="K4408" s="40" t="str">
        <f t="shared" si="68"/>
        <v>GPA</v>
      </c>
    </row>
    <row r="4409" spans="1:11" ht="15" customHeight="1">
      <c r="A4409">
        <v>8</v>
      </c>
      <c r="B4409">
        <v>1965</v>
      </c>
      <c r="C4409" t="s">
        <v>20</v>
      </c>
      <c r="D4409" t="s">
        <v>1324</v>
      </c>
      <c r="E4409" t="s">
        <v>1325</v>
      </c>
      <c r="F4409">
        <v>4024</v>
      </c>
      <c r="G4409">
        <v>75.459999999999994</v>
      </c>
      <c r="H4409">
        <v>53</v>
      </c>
      <c r="I4409">
        <v>0</v>
      </c>
      <c r="J4409" t="s">
        <v>128</v>
      </c>
      <c r="K4409" s="40" t="str">
        <f t="shared" si="68"/>
        <v>GPA</v>
      </c>
    </row>
    <row r="4410" spans="1:11" ht="15" customHeight="1">
      <c r="A4410">
        <v>8</v>
      </c>
      <c r="B4410">
        <v>1965</v>
      </c>
      <c r="C4410" t="s">
        <v>21</v>
      </c>
      <c r="D4410" t="s">
        <v>1910</v>
      </c>
      <c r="E4410" t="s">
        <v>1911</v>
      </c>
      <c r="F4410">
        <v>404</v>
      </c>
      <c r="G4410">
        <v>39.22</v>
      </c>
      <c r="H4410">
        <v>10</v>
      </c>
      <c r="I4410">
        <v>0</v>
      </c>
      <c r="J4410" t="s">
        <v>128</v>
      </c>
      <c r="K4410" s="40" t="str">
        <f t="shared" si="68"/>
        <v>GPA</v>
      </c>
    </row>
    <row r="4411" spans="1:11" ht="15" customHeight="1">
      <c r="A4411">
        <v>8</v>
      </c>
      <c r="B4411">
        <v>1965</v>
      </c>
      <c r="C4411" t="s">
        <v>20</v>
      </c>
      <c r="D4411" t="s">
        <v>1910</v>
      </c>
      <c r="E4411" t="s">
        <v>1911</v>
      </c>
      <c r="F4411">
        <v>792</v>
      </c>
      <c r="G4411">
        <v>69.08</v>
      </c>
      <c r="H4411">
        <v>11</v>
      </c>
      <c r="I4411">
        <v>0</v>
      </c>
      <c r="J4411" t="s">
        <v>128</v>
      </c>
      <c r="K4411" s="40" t="str">
        <f t="shared" si="68"/>
        <v>GPA</v>
      </c>
    </row>
    <row r="4412" spans="1:11" ht="15" customHeight="1">
      <c r="A4412">
        <v>8</v>
      </c>
      <c r="B4412">
        <v>1965</v>
      </c>
      <c r="C4412" t="s">
        <v>22</v>
      </c>
      <c r="D4412" t="s">
        <v>1326</v>
      </c>
      <c r="E4412" t="s">
        <v>1327</v>
      </c>
      <c r="F4412">
        <v>1225</v>
      </c>
      <c r="G4412">
        <v>162.1</v>
      </c>
      <c r="H4412">
        <v>8</v>
      </c>
      <c r="I4412">
        <v>0</v>
      </c>
      <c r="J4412" t="s">
        <v>128</v>
      </c>
      <c r="K4412" s="40" t="str">
        <f t="shared" si="68"/>
        <v>GPA</v>
      </c>
    </row>
    <row r="4413" spans="1:11" ht="15" customHeight="1">
      <c r="A4413">
        <v>8</v>
      </c>
      <c r="B4413">
        <v>1965</v>
      </c>
      <c r="C4413" t="s">
        <v>20</v>
      </c>
      <c r="D4413" t="s">
        <v>1328</v>
      </c>
      <c r="E4413" t="s">
        <v>1329</v>
      </c>
      <c r="F4413">
        <v>1878</v>
      </c>
      <c r="G4413">
        <v>124.89</v>
      </c>
      <c r="H4413">
        <v>15</v>
      </c>
      <c r="I4413">
        <v>0</v>
      </c>
      <c r="J4413" t="s">
        <v>128</v>
      </c>
      <c r="K4413" s="40" t="str">
        <f t="shared" si="68"/>
        <v>GPA</v>
      </c>
    </row>
    <row r="4414" spans="1:11" ht="15" customHeight="1">
      <c r="A4414">
        <v>8</v>
      </c>
      <c r="B4414">
        <v>1965</v>
      </c>
      <c r="C4414" t="s">
        <v>19</v>
      </c>
      <c r="D4414" t="s">
        <v>1912</v>
      </c>
      <c r="E4414" t="s">
        <v>1913</v>
      </c>
      <c r="F4414">
        <v>3</v>
      </c>
      <c r="G4414">
        <v>0.24</v>
      </c>
      <c r="H4414">
        <v>13</v>
      </c>
      <c r="I4414">
        <v>0</v>
      </c>
      <c r="J4414" t="s">
        <v>128</v>
      </c>
      <c r="K4414" s="40" t="str">
        <f t="shared" si="68"/>
        <v>GPA</v>
      </c>
    </row>
    <row r="4415" spans="1:11" ht="15" customHeight="1">
      <c r="A4415">
        <v>8</v>
      </c>
      <c r="B4415">
        <v>1965</v>
      </c>
      <c r="C4415" t="s">
        <v>1994</v>
      </c>
      <c r="D4415" t="s">
        <v>4684</v>
      </c>
      <c r="E4415" t="s">
        <v>4685</v>
      </c>
      <c r="F4415">
        <v>142</v>
      </c>
      <c r="G4415">
        <v>0.65</v>
      </c>
      <c r="H4415">
        <v>218</v>
      </c>
      <c r="J4415" t="s">
        <v>128</v>
      </c>
      <c r="K4415" s="40" t="str">
        <f t="shared" si="68"/>
        <v>GPA</v>
      </c>
    </row>
    <row r="4416" spans="1:11" ht="15" customHeight="1">
      <c r="A4416">
        <v>8</v>
      </c>
      <c r="B4416">
        <v>1965</v>
      </c>
      <c r="C4416" t="s">
        <v>19</v>
      </c>
      <c r="D4416" t="s">
        <v>1330</v>
      </c>
      <c r="E4416" t="s">
        <v>1331</v>
      </c>
      <c r="F4416">
        <v>162</v>
      </c>
      <c r="G4416">
        <v>18.02</v>
      </c>
      <c r="H4416">
        <v>9</v>
      </c>
      <c r="I4416">
        <v>0</v>
      </c>
      <c r="J4416" t="s">
        <v>128</v>
      </c>
      <c r="K4416" s="40" t="str">
        <f t="shared" si="68"/>
        <v>GPA</v>
      </c>
    </row>
    <row r="4417" spans="1:11" ht="15" customHeight="1">
      <c r="A4417">
        <v>8</v>
      </c>
      <c r="B4417">
        <v>1965</v>
      </c>
      <c r="C4417" t="s">
        <v>1994</v>
      </c>
      <c r="D4417" t="s">
        <v>1330</v>
      </c>
      <c r="E4417" t="s">
        <v>1331</v>
      </c>
      <c r="F4417">
        <v>73</v>
      </c>
      <c r="G4417">
        <v>4.17</v>
      </c>
      <c r="H4417">
        <v>18</v>
      </c>
      <c r="J4417" t="s">
        <v>128</v>
      </c>
      <c r="K4417" s="40" t="str">
        <f t="shared" si="68"/>
        <v>GPA</v>
      </c>
    </row>
    <row r="4418" spans="1:11" ht="15" customHeight="1">
      <c r="A4418">
        <v>8</v>
      </c>
      <c r="B4418">
        <v>1965</v>
      </c>
      <c r="C4418" t="s">
        <v>1994</v>
      </c>
      <c r="D4418" t="s">
        <v>2834</v>
      </c>
      <c r="E4418" t="s">
        <v>2835</v>
      </c>
      <c r="F4418">
        <v>98</v>
      </c>
      <c r="G4418">
        <v>0.15</v>
      </c>
      <c r="H4418">
        <v>653</v>
      </c>
      <c r="J4418" t="s">
        <v>128</v>
      </c>
      <c r="K4418" s="40" t="str">
        <f t="shared" ref="K4418:K4481" si="69">IF(J4418&lt;&gt;"",IF(OR(UPPER(J4418)="TERCEIRO",UPPER(J4418)="TERCEIRA"),"TERCEIRA",IF(UPPER(J4418)="GPA","GPA",J4418)),IF(LEFT(D4418,1)="T","TERCEIRA","GPA"))</f>
        <v>GPA</v>
      </c>
    </row>
    <row r="4419" spans="1:11" ht="15" customHeight="1">
      <c r="A4419">
        <v>8</v>
      </c>
      <c r="B4419">
        <v>1965</v>
      </c>
      <c r="C4419" t="s">
        <v>20</v>
      </c>
      <c r="D4419" t="s">
        <v>1332</v>
      </c>
      <c r="E4419" t="s">
        <v>1333</v>
      </c>
      <c r="F4419">
        <v>3480</v>
      </c>
      <c r="G4419">
        <v>177.59</v>
      </c>
      <c r="H4419">
        <v>20</v>
      </c>
      <c r="I4419">
        <v>0</v>
      </c>
      <c r="J4419" t="s">
        <v>128</v>
      </c>
      <c r="K4419" s="40" t="str">
        <f t="shared" si="69"/>
        <v>GPA</v>
      </c>
    </row>
    <row r="4420" spans="1:11" ht="15" customHeight="1">
      <c r="A4420">
        <v>8</v>
      </c>
      <c r="B4420">
        <v>1965</v>
      </c>
      <c r="C4420" t="s">
        <v>20</v>
      </c>
      <c r="D4420" t="s">
        <v>1334</v>
      </c>
      <c r="E4420" t="s">
        <v>1335</v>
      </c>
      <c r="F4420">
        <v>481</v>
      </c>
      <c r="G4420">
        <v>13</v>
      </c>
      <c r="H4420">
        <v>37</v>
      </c>
      <c r="I4420">
        <v>0</v>
      </c>
      <c r="J4420" t="s">
        <v>128</v>
      </c>
      <c r="K4420" s="40" t="str">
        <f t="shared" si="69"/>
        <v>GPA</v>
      </c>
    </row>
    <row r="4421" spans="1:11" ht="15" customHeight="1">
      <c r="A4421">
        <v>8</v>
      </c>
      <c r="B4421">
        <v>1965</v>
      </c>
      <c r="C4421" t="s">
        <v>22</v>
      </c>
      <c r="D4421" t="s">
        <v>1336</v>
      </c>
      <c r="E4421" t="s">
        <v>1337</v>
      </c>
      <c r="F4421">
        <v>2572</v>
      </c>
      <c r="G4421">
        <v>203.62</v>
      </c>
      <c r="H4421">
        <v>13</v>
      </c>
      <c r="I4421">
        <v>0</v>
      </c>
      <c r="J4421" t="s">
        <v>128</v>
      </c>
      <c r="K4421" s="40" t="str">
        <f t="shared" si="69"/>
        <v>GPA</v>
      </c>
    </row>
    <row r="4422" spans="1:11" ht="15" customHeight="1">
      <c r="A4422">
        <v>8</v>
      </c>
      <c r="B4422">
        <v>1965</v>
      </c>
      <c r="C4422" t="s">
        <v>19</v>
      </c>
      <c r="D4422" t="s">
        <v>1338</v>
      </c>
      <c r="E4422" t="s">
        <v>1339</v>
      </c>
      <c r="F4422">
        <v>111</v>
      </c>
      <c r="G4422">
        <v>20.66</v>
      </c>
      <c r="H4422">
        <v>5</v>
      </c>
      <c r="I4422">
        <v>0</v>
      </c>
      <c r="J4422" t="s">
        <v>128</v>
      </c>
      <c r="K4422" s="40" t="str">
        <f t="shared" si="69"/>
        <v>GPA</v>
      </c>
    </row>
    <row r="4423" spans="1:11" ht="15" customHeight="1">
      <c r="A4423">
        <v>8</v>
      </c>
      <c r="B4423">
        <v>1965</v>
      </c>
      <c r="C4423" t="s">
        <v>22</v>
      </c>
      <c r="D4423" t="s">
        <v>1340</v>
      </c>
      <c r="E4423" t="s">
        <v>1341</v>
      </c>
      <c r="F4423">
        <v>1246</v>
      </c>
      <c r="G4423">
        <v>164.13</v>
      </c>
      <c r="H4423">
        <v>8</v>
      </c>
      <c r="I4423">
        <v>0</v>
      </c>
      <c r="J4423" t="s">
        <v>128</v>
      </c>
      <c r="K4423" s="40" t="str">
        <f t="shared" si="69"/>
        <v>GPA</v>
      </c>
    </row>
    <row r="4424" spans="1:11" ht="15" customHeight="1">
      <c r="A4424">
        <v>8</v>
      </c>
      <c r="B4424">
        <v>1965</v>
      </c>
      <c r="C4424" t="s">
        <v>22</v>
      </c>
      <c r="D4424" t="s">
        <v>1344</v>
      </c>
      <c r="E4424" t="s">
        <v>1345</v>
      </c>
      <c r="F4424">
        <v>205</v>
      </c>
      <c r="G4424">
        <v>36.380000000000003</v>
      </c>
      <c r="H4424">
        <v>6</v>
      </c>
      <c r="I4424">
        <v>0</v>
      </c>
      <c r="J4424" t="s">
        <v>128</v>
      </c>
      <c r="K4424" s="40" t="str">
        <f t="shared" si="69"/>
        <v>GPA</v>
      </c>
    </row>
    <row r="4425" spans="1:11" ht="15" customHeight="1">
      <c r="A4425">
        <v>8</v>
      </c>
      <c r="B4425">
        <v>1965</v>
      </c>
      <c r="C4425" t="s">
        <v>22</v>
      </c>
      <c r="D4425" t="s">
        <v>1346</v>
      </c>
      <c r="E4425" t="s">
        <v>1347</v>
      </c>
      <c r="F4425">
        <v>96</v>
      </c>
      <c r="G4425">
        <v>13.3</v>
      </c>
      <c r="H4425">
        <v>7</v>
      </c>
      <c r="I4425">
        <v>0</v>
      </c>
      <c r="J4425" t="s">
        <v>128</v>
      </c>
      <c r="K4425" s="40" t="str">
        <f t="shared" si="69"/>
        <v>GPA</v>
      </c>
    </row>
    <row r="4426" spans="1:11" ht="15" customHeight="1">
      <c r="A4426">
        <v>8</v>
      </c>
      <c r="B4426">
        <v>1965</v>
      </c>
      <c r="C4426" t="s">
        <v>20</v>
      </c>
      <c r="D4426" t="s">
        <v>1348</v>
      </c>
      <c r="E4426" t="s">
        <v>1349</v>
      </c>
      <c r="F4426">
        <v>255</v>
      </c>
      <c r="G4426">
        <v>6.61</v>
      </c>
      <c r="H4426">
        <v>39</v>
      </c>
      <c r="I4426">
        <v>0</v>
      </c>
      <c r="J4426" t="s">
        <v>128</v>
      </c>
      <c r="K4426" s="40" t="str">
        <f t="shared" si="69"/>
        <v>GPA</v>
      </c>
    </row>
    <row r="4427" spans="1:11" ht="15" customHeight="1">
      <c r="A4427">
        <v>8</v>
      </c>
      <c r="B4427">
        <v>1965</v>
      </c>
      <c r="C4427" t="s">
        <v>1994</v>
      </c>
      <c r="D4427" t="s">
        <v>4686</v>
      </c>
      <c r="E4427" t="s">
        <v>4687</v>
      </c>
      <c r="F4427">
        <v>9109</v>
      </c>
      <c r="G4427">
        <v>94.94</v>
      </c>
      <c r="H4427">
        <v>96</v>
      </c>
      <c r="J4427" t="s">
        <v>2293</v>
      </c>
      <c r="K4427" s="40" t="str">
        <f t="shared" si="69"/>
        <v>TERCEIRA</v>
      </c>
    </row>
    <row r="4428" spans="1:11" ht="15" customHeight="1">
      <c r="A4428">
        <v>8</v>
      </c>
      <c r="B4428">
        <v>1965</v>
      </c>
      <c r="C4428" t="s">
        <v>1994</v>
      </c>
      <c r="D4428" t="s">
        <v>2836</v>
      </c>
      <c r="E4428" t="s">
        <v>2837</v>
      </c>
      <c r="F4428">
        <v>9846</v>
      </c>
      <c r="G4428">
        <v>127.01</v>
      </c>
      <c r="H4428">
        <v>78</v>
      </c>
      <c r="J4428" t="s">
        <v>2293</v>
      </c>
      <c r="K4428" s="40" t="str">
        <f t="shared" si="69"/>
        <v>TERCEIRA</v>
      </c>
    </row>
    <row r="4429" spans="1:11" ht="15" customHeight="1">
      <c r="A4429">
        <v>8</v>
      </c>
      <c r="B4429">
        <v>1965</v>
      </c>
      <c r="C4429" t="s">
        <v>1994</v>
      </c>
      <c r="D4429" t="s">
        <v>2838</v>
      </c>
      <c r="E4429" t="s">
        <v>2839</v>
      </c>
      <c r="F4429">
        <v>24180</v>
      </c>
      <c r="G4429">
        <v>148.72</v>
      </c>
      <c r="H4429">
        <v>163</v>
      </c>
      <c r="J4429" t="s">
        <v>2293</v>
      </c>
      <c r="K4429" s="40" t="str">
        <f t="shared" si="69"/>
        <v>TERCEIRA</v>
      </c>
    </row>
    <row r="4430" spans="1:11" ht="15" customHeight="1">
      <c r="A4430">
        <v>8</v>
      </c>
      <c r="B4430">
        <v>1965</v>
      </c>
      <c r="C4430" t="s">
        <v>1994</v>
      </c>
      <c r="D4430" t="s">
        <v>2840</v>
      </c>
      <c r="E4430" t="s">
        <v>2841</v>
      </c>
      <c r="F4430">
        <v>28248</v>
      </c>
      <c r="G4430">
        <v>174.07</v>
      </c>
      <c r="H4430">
        <v>162</v>
      </c>
      <c r="J4430" t="s">
        <v>2293</v>
      </c>
      <c r="K4430" s="40" t="str">
        <f t="shared" si="69"/>
        <v>TERCEIRA</v>
      </c>
    </row>
    <row r="4431" spans="1:11" ht="15" customHeight="1">
      <c r="A4431">
        <v>8</v>
      </c>
      <c r="B4431">
        <v>1965</v>
      </c>
      <c r="C4431" t="s">
        <v>1994</v>
      </c>
      <c r="D4431" t="s">
        <v>2842</v>
      </c>
      <c r="E4431" t="s">
        <v>2843</v>
      </c>
      <c r="F4431">
        <v>7440</v>
      </c>
      <c r="G4431">
        <v>102.02</v>
      </c>
      <c r="H4431">
        <v>73</v>
      </c>
      <c r="J4431" t="s">
        <v>2293</v>
      </c>
      <c r="K4431" s="40" t="str">
        <f t="shared" si="69"/>
        <v>TERCEIRA</v>
      </c>
    </row>
    <row r="4432" spans="1:11" ht="15" customHeight="1">
      <c r="A4432">
        <v>8</v>
      </c>
      <c r="B4432">
        <v>1965</v>
      </c>
      <c r="C4432" t="s">
        <v>1994</v>
      </c>
      <c r="D4432" t="s">
        <v>2846</v>
      </c>
      <c r="E4432" t="s">
        <v>2847</v>
      </c>
      <c r="F4432">
        <v>14347</v>
      </c>
      <c r="G4432">
        <v>141.84</v>
      </c>
      <c r="H4432">
        <v>101</v>
      </c>
      <c r="J4432" t="s">
        <v>2293</v>
      </c>
      <c r="K4432" s="40" t="str">
        <f t="shared" si="69"/>
        <v>TERCEIRA</v>
      </c>
    </row>
    <row r="4433" spans="1:11" ht="15" customHeight="1">
      <c r="A4433">
        <v>8</v>
      </c>
      <c r="B4433">
        <v>1965</v>
      </c>
      <c r="C4433" t="s">
        <v>1994</v>
      </c>
      <c r="D4433" t="s">
        <v>2848</v>
      </c>
      <c r="E4433" t="s">
        <v>2849</v>
      </c>
      <c r="F4433">
        <v>8488</v>
      </c>
      <c r="G4433">
        <v>126.64</v>
      </c>
      <c r="H4433">
        <v>67</v>
      </c>
      <c r="J4433" t="s">
        <v>2293</v>
      </c>
      <c r="K4433" s="40" t="str">
        <f t="shared" si="69"/>
        <v>TERCEIRA</v>
      </c>
    </row>
    <row r="4434" spans="1:11" ht="15" customHeight="1">
      <c r="A4434">
        <v>8</v>
      </c>
      <c r="B4434">
        <v>1965</v>
      </c>
      <c r="C4434" t="s">
        <v>1994</v>
      </c>
      <c r="D4434" t="s">
        <v>2850</v>
      </c>
      <c r="E4434" t="s">
        <v>2851</v>
      </c>
      <c r="F4434">
        <v>7886</v>
      </c>
      <c r="G4434">
        <v>101.52</v>
      </c>
      <c r="H4434">
        <v>78</v>
      </c>
      <c r="J4434" t="s">
        <v>2293</v>
      </c>
      <c r="K4434" s="40" t="str">
        <f t="shared" si="69"/>
        <v>TERCEIRA</v>
      </c>
    </row>
    <row r="4435" spans="1:11" ht="15" customHeight="1">
      <c r="A4435">
        <v>8</v>
      </c>
      <c r="B4435">
        <v>1965</v>
      </c>
      <c r="C4435" t="s">
        <v>1994</v>
      </c>
      <c r="D4435" t="s">
        <v>2856</v>
      </c>
      <c r="E4435" t="s">
        <v>2857</v>
      </c>
      <c r="F4435">
        <v>13286</v>
      </c>
      <c r="G4435">
        <v>84.38</v>
      </c>
      <c r="H4435">
        <v>157</v>
      </c>
      <c r="J4435" t="s">
        <v>2293</v>
      </c>
      <c r="K4435" s="40" t="str">
        <f t="shared" si="69"/>
        <v>TERCEIRA</v>
      </c>
    </row>
    <row r="4436" spans="1:11" ht="15" customHeight="1">
      <c r="A4436">
        <v>8</v>
      </c>
      <c r="B4436">
        <v>1965</v>
      </c>
      <c r="C4436" t="s">
        <v>1994</v>
      </c>
      <c r="D4436" t="s">
        <v>2858</v>
      </c>
      <c r="E4436" t="s">
        <v>2859</v>
      </c>
      <c r="F4436">
        <v>19759</v>
      </c>
      <c r="G4436">
        <v>163.9</v>
      </c>
      <c r="H4436">
        <v>121</v>
      </c>
      <c r="J4436" t="s">
        <v>2293</v>
      </c>
      <c r="K4436" s="40" t="str">
        <f t="shared" si="69"/>
        <v>TERCEIRA</v>
      </c>
    </row>
    <row r="4437" spans="1:11" ht="15" customHeight="1">
      <c r="A4437">
        <v>8</v>
      </c>
      <c r="B4437">
        <v>1965</v>
      </c>
      <c r="C4437" t="s">
        <v>1994</v>
      </c>
      <c r="D4437" t="s">
        <v>2860</v>
      </c>
      <c r="E4437" t="s">
        <v>2861</v>
      </c>
      <c r="F4437">
        <v>22826</v>
      </c>
      <c r="G4437">
        <v>174.87</v>
      </c>
      <c r="H4437">
        <v>131</v>
      </c>
      <c r="J4437" t="s">
        <v>2293</v>
      </c>
      <c r="K4437" s="40" t="str">
        <f t="shared" si="69"/>
        <v>TERCEIRA</v>
      </c>
    </row>
    <row r="4438" spans="1:11" ht="15" customHeight="1">
      <c r="A4438">
        <v>8</v>
      </c>
      <c r="B4438">
        <v>1965</v>
      </c>
      <c r="C4438" t="s">
        <v>1994</v>
      </c>
      <c r="D4438" t="s">
        <v>2862</v>
      </c>
      <c r="E4438" t="s">
        <v>2863</v>
      </c>
      <c r="F4438">
        <v>15187</v>
      </c>
      <c r="G4438">
        <v>143.05000000000001</v>
      </c>
      <c r="H4438">
        <v>106</v>
      </c>
      <c r="J4438" t="s">
        <v>2293</v>
      </c>
      <c r="K4438" s="40" t="str">
        <f t="shared" si="69"/>
        <v>TERCEIRA</v>
      </c>
    </row>
    <row r="4439" spans="1:11" ht="15" customHeight="1">
      <c r="A4439">
        <v>8</v>
      </c>
      <c r="B4439">
        <v>1965</v>
      </c>
      <c r="C4439" t="s">
        <v>1994</v>
      </c>
      <c r="D4439" t="s">
        <v>2864</v>
      </c>
      <c r="E4439" t="s">
        <v>2865</v>
      </c>
      <c r="F4439">
        <v>15002</v>
      </c>
      <c r="G4439">
        <v>136.65</v>
      </c>
      <c r="H4439">
        <v>110</v>
      </c>
      <c r="J4439" t="s">
        <v>2293</v>
      </c>
      <c r="K4439" s="40" t="str">
        <f t="shared" si="69"/>
        <v>TERCEIRA</v>
      </c>
    </row>
    <row r="4440" spans="1:11" ht="15" customHeight="1">
      <c r="A4440">
        <v>8</v>
      </c>
      <c r="B4440">
        <v>1965</v>
      </c>
      <c r="C4440" t="s">
        <v>1994</v>
      </c>
      <c r="D4440" t="s">
        <v>2866</v>
      </c>
      <c r="E4440" t="s">
        <v>2867</v>
      </c>
      <c r="F4440">
        <v>21497</v>
      </c>
      <c r="G4440">
        <v>142.63999999999999</v>
      </c>
      <c r="H4440">
        <v>151</v>
      </c>
      <c r="J4440" t="s">
        <v>2293</v>
      </c>
      <c r="K4440" s="40" t="str">
        <f t="shared" si="69"/>
        <v>TERCEIRA</v>
      </c>
    </row>
    <row r="4441" spans="1:11" ht="15" customHeight="1">
      <c r="A4441">
        <v>8</v>
      </c>
      <c r="B4441">
        <v>1965</v>
      </c>
      <c r="C4441" t="s">
        <v>1994</v>
      </c>
      <c r="D4441" t="s">
        <v>2868</v>
      </c>
      <c r="E4441" t="s">
        <v>2869</v>
      </c>
      <c r="F4441">
        <v>16480</v>
      </c>
      <c r="G4441">
        <v>146.22999999999999</v>
      </c>
      <c r="H4441">
        <v>113</v>
      </c>
      <c r="J4441" t="s">
        <v>2293</v>
      </c>
      <c r="K4441" s="40" t="str">
        <f t="shared" si="69"/>
        <v>TERCEIRA</v>
      </c>
    </row>
    <row r="4442" spans="1:11" ht="15" customHeight="1">
      <c r="A4442">
        <v>8</v>
      </c>
      <c r="B4442">
        <v>1965</v>
      </c>
      <c r="C4442" t="s">
        <v>1994</v>
      </c>
      <c r="D4442" t="s">
        <v>2874</v>
      </c>
      <c r="E4442" t="s">
        <v>2875</v>
      </c>
      <c r="F4442">
        <v>14124</v>
      </c>
      <c r="G4442">
        <v>148.47999999999999</v>
      </c>
      <c r="H4442">
        <v>95</v>
      </c>
      <c r="J4442" t="s">
        <v>2293</v>
      </c>
      <c r="K4442" s="40" t="str">
        <f t="shared" si="69"/>
        <v>TERCEIRA</v>
      </c>
    </row>
    <row r="4443" spans="1:11" ht="15" customHeight="1">
      <c r="A4443">
        <v>8</v>
      </c>
      <c r="B4443">
        <v>1965</v>
      </c>
      <c r="C4443" t="s">
        <v>1994</v>
      </c>
      <c r="D4443" t="s">
        <v>2876</v>
      </c>
      <c r="E4443" t="s">
        <v>2877</v>
      </c>
      <c r="F4443">
        <v>19770</v>
      </c>
      <c r="G4443">
        <v>131.87</v>
      </c>
      <c r="H4443">
        <v>150</v>
      </c>
      <c r="J4443" t="s">
        <v>2293</v>
      </c>
      <c r="K4443" s="40" t="str">
        <f t="shared" si="69"/>
        <v>TERCEIRA</v>
      </c>
    </row>
    <row r="4444" spans="1:11" ht="15" customHeight="1">
      <c r="A4444">
        <v>8</v>
      </c>
      <c r="B4444">
        <v>1965</v>
      </c>
      <c r="C4444" t="s">
        <v>1994</v>
      </c>
      <c r="D4444" t="s">
        <v>2878</v>
      </c>
      <c r="E4444" t="s">
        <v>2879</v>
      </c>
      <c r="F4444">
        <v>12382</v>
      </c>
      <c r="G4444">
        <v>143.19999999999999</v>
      </c>
      <c r="H4444">
        <v>86</v>
      </c>
      <c r="J4444" t="s">
        <v>2293</v>
      </c>
      <c r="K4444" s="40" t="str">
        <f t="shared" si="69"/>
        <v>TERCEIRA</v>
      </c>
    </row>
    <row r="4445" spans="1:11" ht="15" customHeight="1">
      <c r="A4445">
        <v>8</v>
      </c>
      <c r="B4445">
        <v>1965</v>
      </c>
      <c r="C4445" t="s">
        <v>1994</v>
      </c>
      <c r="D4445" t="s">
        <v>2880</v>
      </c>
      <c r="E4445" t="s">
        <v>2881</v>
      </c>
      <c r="F4445">
        <v>21025</v>
      </c>
      <c r="G4445">
        <v>161.96</v>
      </c>
      <c r="H4445">
        <v>130</v>
      </c>
      <c r="J4445" t="s">
        <v>2293</v>
      </c>
      <c r="K4445" s="40" t="str">
        <f t="shared" si="69"/>
        <v>TERCEIRA</v>
      </c>
    </row>
    <row r="4446" spans="1:11" ht="15" customHeight="1">
      <c r="A4446">
        <v>8</v>
      </c>
      <c r="B4446">
        <v>1965</v>
      </c>
      <c r="C4446" t="s">
        <v>1994</v>
      </c>
      <c r="D4446" t="s">
        <v>2882</v>
      </c>
      <c r="E4446" t="s">
        <v>2883</v>
      </c>
      <c r="F4446">
        <v>6314</v>
      </c>
      <c r="G4446">
        <v>54.32</v>
      </c>
      <c r="H4446">
        <v>116</v>
      </c>
      <c r="J4446" t="s">
        <v>2293</v>
      </c>
      <c r="K4446" s="40" t="str">
        <f t="shared" si="69"/>
        <v>TERCEIRA</v>
      </c>
    </row>
    <row r="4447" spans="1:11" ht="15" customHeight="1">
      <c r="A4447">
        <v>8</v>
      </c>
      <c r="B4447">
        <v>1965</v>
      </c>
      <c r="C4447" t="s">
        <v>1994</v>
      </c>
      <c r="D4447" t="s">
        <v>2884</v>
      </c>
      <c r="E4447" t="s">
        <v>2885</v>
      </c>
      <c r="F4447">
        <v>8523</v>
      </c>
      <c r="G4447">
        <v>121.38</v>
      </c>
      <c r="H4447">
        <v>70</v>
      </c>
      <c r="J4447" t="s">
        <v>2293</v>
      </c>
      <c r="K4447" s="40" t="str">
        <f t="shared" si="69"/>
        <v>TERCEIRA</v>
      </c>
    </row>
    <row r="4448" spans="1:11" ht="15" customHeight="1">
      <c r="A4448">
        <v>8</v>
      </c>
      <c r="B4448">
        <v>1965</v>
      </c>
      <c r="C4448" t="s">
        <v>1994</v>
      </c>
      <c r="D4448" t="s">
        <v>2888</v>
      </c>
      <c r="E4448" t="s">
        <v>2889</v>
      </c>
      <c r="F4448">
        <v>21278</v>
      </c>
      <c r="G4448">
        <v>173.98</v>
      </c>
      <c r="H4448">
        <v>122</v>
      </c>
      <c r="J4448" t="s">
        <v>2293</v>
      </c>
      <c r="K4448" s="40" t="str">
        <f t="shared" si="69"/>
        <v>TERCEIRA</v>
      </c>
    </row>
    <row r="4449" spans="1:11" ht="15" customHeight="1">
      <c r="A4449">
        <v>8</v>
      </c>
      <c r="B4449">
        <v>1965</v>
      </c>
      <c r="C4449" t="s">
        <v>1994</v>
      </c>
      <c r="D4449" t="s">
        <v>2890</v>
      </c>
      <c r="E4449" t="s">
        <v>2891</v>
      </c>
      <c r="F4449">
        <v>25039</v>
      </c>
      <c r="G4449">
        <v>158.66</v>
      </c>
      <c r="H4449">
        <v>158</v>
      </c>
      <c r="J4449" t="s">
        <v>2293</v>
      </c>
      <c r="K4449" s="40" t="str">
        <f t="shared" si="69"/>
        <v>TERCEIRA</v>
      </c>
    </row>
    <row r="4450" spans="1:11" ht="15" customHeight="1">
      <c r="A4450">
        <v>8</v>
      </c>
      <c r="B4450">
        <v>1965</v>
      </c>
      <c r="C4450" t="s">
        <v>1994</v>
      </c>
      <c r="D4450" t="s">
        <v>2894</v>
      </c>
      <c r="E4450" t="s">
        <v>2895</v>
      </c>
      <c r="F4450">
        <v>26972</v>
      </c>
      <c r="G4450">
        <v>185</v>
      </c>
      <c r="H4450">
        <v>146</v>
      </c>
      <c r="J4450" t="s">
        <v>2293</v>
      </c>
      <c r="K4450" s="40" t="str">
        <f t="shared" si="69"/>
        <v>TERCEIRA</v>
      </c>
    </row>
    <row r="4451" spans="1:11" ht="15" customHeight="1">
      <c r="A4451">
        <v>8</v>
      </c>
      <c r="B4451">
        <v>1965</v>
      </c>
      <c r="C4451" t="s">
        <v>1994</v>
      </c>
      <c r="D4451" t="s">
        <v>2896</v>
      </c>
      <c r="E4451" t="s">
        <v>2897</v>
      </c>
      <c r="F4451">
        <v>868</v>
      </c>
      <c r="G4451">
        <v>12.99</v>
      </c>
      <c r="H4451">
        <v>67</v>
      </c>
      <c r="J4451" t="s">
        <v>2293</v>
      </c>
      <c r="K4451" s="40" t="str">
        <f t="shared" si="69"/>
        <v>TERCEIRA</v>
      </c>
    </row>
    <row r="4452" spans="1:11" ht="15" customHeight="1">
      <c r="A4452">
        <v>8</v>
      </c>
      <c r="B4452">
        <v>1965</v>
      </c>
      <c r="C4452" t="s">
        <v>1994</v>
      </c>
      <c r="D4452" t="s">
        <v>2902</v>
      </c>
      <c r="E4452" t="s">
        <v>2903</v>
      </c>
      <c r="F4452">
        <v>3130</v>
      </c>
      <c r="G4452">
        <v>34.86</v>
      </c>
      <c r="H4452">
        <v>90</v>
      </c>
      <c r="J4452" t="s">
        <v>2293</v>
      </c>
      <c r="K4452" s="40" t="str">
        <f t="shared" si="69"/>
        <v>TERCEIRA</v>
      </c>
    </row>
    <row r="4453" spans="1:11" ht="15" customHeight="1">
      <c r="A4453">
        <v>8</v>
      </c>
      <c r="B4453">
        <v>1965</v>
      </c>
      <c r="C4453" t="s">
        <v>1994</v>
      </c>
      <c r="D4453" t="s">
        <v>2904</v>
      </c>
      <c r="E4453" t="s">
        <v>4688</v>
      </c>
      <c r="F4453">
        <v>19166</v>
      </c>
      <c r="G4453">
        <v>135.25</v>
      </c>
      <c r="H4453">
        <v>142</v>
      </c>
      <c r="J4453" t="s">
        <v>2293</v>
      </c>
      <c r="K4453" s="40" t="str">
        <f t="shared" si="69"/>
        <v>TERCEIRA</v>
      </c>
    </row>
    <row r="4454" spans="1:11" ht="15" customHeight="1">
      <c r="A4454">
        <v>8</v>
      </c>
      <c r="B4454">
        <v>1965</v>
      </c>
      <c r="C4454" t="s">
        <v>1994</v>
      </c>
      <c r="D4454" t="s">
        <v>2906</v>
      </c>
      <c r="E4454" t="s">
        <v>2907</v>
      </c>
      <c r="F4454">
        <v>15907</v>
      </c>
      <c r="G4454">
        <v>130.6</v>
      </c>
      <c r="H4454">
        <v>122</v>
      </c>
      <c r="J4454" t="s">
        <v>2293</v>
      </c>
      <c r="K4454" s="40" t="str">
        <f t="shared" si="69"/>
        <v>TERCEIRA</v>
      </c>
    </row>
    <row r="4455" spans="1:11" ht="15" customHeight="1">
      <c r="A4455">
        <v>8</v>
      </c>
      <c r="B4455">
        <v>1965</v>
      </c>
      <c r="C4455" t="s">
        <v>1994</v>
      </c>
      <c r="D4455" t="s">
        <v>2908</v>
      </c>
      <c r="E4455" t="s">
        <v>2909</v>
      </c>
      <c r="F4455">
        <v>9707</v>
      </c>
      <c r="G4455">
        <v>123.93</v>
      </c>
      <c r="H4455">
        <v>78</v>
      </c>
      <c r="J4455" t="s">
        <v>2293</v>
      </c>
      <c r="K4455" s="40" t="str">
        <f t="shared" si="69"/>
        <v>TERCEIRA</v>
      </c>
    </row>
    <row r="4456" spans="1:11" ht="15" customHeight="1">
      <c r="A4456">
        <v>8</v>
      </c>
      <c r="B4456">
        <v>1965</v>
      </c>
      <c r="C4456" t="s">
        <v>1994</v>
      </c>
      <c r="D4456" t="s">
        <v>2910</v>
      </c>
      <c r="E4456" t="s">
        <v>2911</v>
      </c>
      <c r="F4456">
        <v>14767</v>
      </c>
      <c r="G4456">
        <v>140.65</v>
      </c>
      <c r="H4456">
        <v>105</v>
      </c>
      <c r="J4456" t="s">
        <v>2293</v>
      </c>
      <c r="K4456" s="40" t="str">
        <f t="shared" si="69"/>
        <v>TERCEIRA</v>
      </c>
    </row>
    <row r="4457" spans="1:11" ht="15" customHeight="1">
      <c r="A4457">
        <v>8</v>
      </c>
      <c r="B4457">
        <v>1965</v>
      </c>
      <c r="C4457" t="s">
        <v>1994</v>
      </c>
      <c r="D4457" t="s">
        <v>2912</v>
      </c>
      <c r="E4457" t="s">
        <v>2913</v>
      </c>
      <c r="F4457">
        <v>7525</v>
      </c>
      <c r="G4457">
        <v>127.32</v>
      </c>
      <c r="H4457">
        <v>59</v>
      </c>
      <c r="J4457" t="s">
        <v>2293</v>
      </c>
      <c r="K4457" s="40" t="str">
        <f t="shared" si="69"/>
        <v>TERCEIRA</v>
      </c>
    </row>
    <row r="4458" spans="1:11" ht="15" customHeight="1">
      <c r="A4458">
        <v>8</v>
      </c>
      <c r="B4458">
        <v>1965</v>
      </c>
      <c r="C4458" t="s">
        <v>1994</v>
      </c>
      <c r="D4458" t="s">
        <v>2914</v>
      </c>
      <c r="E4458" t="s">
        <v>2915</v>
      </c>
      <c r="F4458">
        <v>8925</v>
      </c>
      <c r="G4458">
        <v>120.29</v>
      </c>
      <c r="H4458">
        <v>74</v>
      </c>
      <c r="J4458" t="s">
        <v>2293</v>
      </c>
      <c r="K4458" s="40" t="str">
        <f t="shared" si="69"/>
        <v>TERCEIRA</v>
      </c>
    </row>
    <row r="4459" spans="1:11" ht="15" customHeight="1">
      <c r="A4459">
        <v>8</v>
      </c>
      <c r="B4459">
        <v>1965</v>
      </c>
      <c r="C4459" t="s">
        <v>1994</v>
      </c>
      <c r="D4459" t="s">
        <v>2922</v>
      </c>
      <c r="E4459" t="s">
        <v>2923</v>
      </c>
      <c r="F4459">
        <v>3358</v>
      </c>
      <c r="G4459">
        <v>44.3</v>
      </c>
      <c r="H4459">
        <v>76</v>
      </c>
      <c r="J4459" t="s">
        <v>2293</v>
      </c>
      <c r="K4459" s="40" t="str">
        <f t="shared" si="69"/>
        <v>TERCEIRA</v>
      </c>
    </row>
    <row r="4460" spans="1:11" ht="15" customHeight="1">
      <c r="A4460">
        <v>8</v>
      </c>
      <c r="B4460">
        <v>1965</v>
      </c>
      <c r="C4460" t="s">
        <v>1994</v>
      </c>
      <c r="D4460" t="s">
        <v>2928</v>
      </c>
      <c r="E4460" t="s">
        <v>2929</v>
      </c>
      <c r="F4460">
        <v>12224</v>
      </c>
      <c r="G4460">
        <v>156.6</v>
      </c>
      <c r="H4460">
        <v>78</v>
      </c>
      <c r="J4460" t="s">
        <v>2293</v>
      </c>
      <c r="K4460" s="40" t="str">
        <f t="shared" si="69"/>
        <v>TERCEIRA</v>
      </c>
    </row>
    <row r="4461" spans="1:11" ht="15" customHeight="1">
      <c r="A4461">
        <v>8</v>
      </c>
      <c r="B4461">
        <v>1965</v>
      </c>
      <c r="C4461" t="s">
        <v>1994</v>
      </c>
      <c r="D4461" t="s">
        <v>2930</v>
      </c>
      <c r="E4461" t="s">
        <v>2931</v>
      </c>
      <c r="F4461">
        <v>8219</v>
      </c>
      <c r="G4461">
        <v>130.47999999999999</v>
      </c>
      <c r="H4461">
        <v>63</v>
      </c>
      <c r="J4461" t="s">
        <v>2293</v>
      </c>
      <c r="K4461" s="40" t="str">
        <f t="shared" si="69"/>
        <v>TERCEIRA</v>
      </c>
    </row>
    <row r="4462" spans="1:11" ht="15" customHeight="1">
      <c r="A4462">
        <v>8</v>
      </c>
      <c r="B4462">
        <v>1965</v>
      </c>
      <c r="C4462" t="s">
        <v>1994</v>
      </c>
      <c r="D4462" t="s">
        <v>2936</v>
      </c>
      <c r="E4462" t="s">
        <v>2937</v>
      </c>
      <c r="F4462">
        <v>15922</v>
      </c>
      <c r="G4462">
        <v>160.63999999999999</v>
      </c>
      <c r="H4462">
        <v>99</v>
      </c>
      <c r="J4462" t="s">
        <v>2293</v>
      </c>
      <c r="K4462" s="40" t="str">
        <f t="shared" si="69"/>
        <v>TERCEIRA</v>
      </c>
    </row>
    <row r="4463" spans="1:11" ht="15" customHeight="1">
      <c r="A4463">
        <v>8</v>
      </c>
      <c r="B4463">
        <v>1965</v>
      </c>
      <c r="C4463" t="s">
        <v>1994</v>
      </c>
      <c r="D4463" t="s">
        <v>2944</v>
      </c>
      <c r="E4463" t="s">
        <v>2945</v>
      </c>
      <c r="F4463">
        <v>16006</v>
      </c>
      <c r="G4463">
        <v>185.87</v>
      </c>
      <c r="H4463">
        <v>86</v>
      </c>
      <c r="J4463" t="s">
        <v>2293</v>
      </c>
      <c r="K4463" s="40" t="str">
        <f t="shared" si="69"/>
        <v>TERCEIRA</v>
      </c>
    </row>
    <row r="4464" spans="1:11" ht="15" customHeight="1">
      <c r="A4464">
        <v>8</v>
      </c>
      <c r="B4464">
        <v>1965</v>
      </c>
      <c r="C4464" t="s">
        <v>1994</v>
      </c>
      <c r="D4464" t="s">
        <v>2946</v>
      </c>
      <c r="E4464" t="s">
        <v>2947</v>
      </c>
      <c r="F4464">
        <v>10266</v>
      </c>
      <c r="G4464">
        <v>142.99</v>
      </c>
      <c r="H4464">
        <v>72</v>
      </c>
      <c r="J4464" t="s">
        <v>2293</v>
      </c>
      <c r="K4464" s="40" t="str">
        <f t="shared" si="69"/>
        <v>TERCEIRA</v>
      </c>
    </row>
    <row r="4465" spans="1:11" ht="15" customHeight="1">
      <c r="A4465">
        <v>8</v>
      </c>
      <c r="B4465">
        <v>1965</v>
      </c>
      <c r="C4465" t="s">
        <v>1994</v>
      </c>
      <c r="D4465" t="s">
        <v>2948</v>
      </c>
      <c r="E4465" t="s">
        <v>2949</v>
      </c>
      <c r="F4465">
        <v>7708</v>
      </c>
      <c r="G4465">
        <v>84.64</v>
      </c>
      <c r="H4465">
        <v>91</v>
      </c>
      <c r="J4465" t="s">
        <v>2293</v>
      </c>
      <c r="K4465" s="40" t="str">
        <f t="shared" si="69"/>
        <v>TERCEIRA</v>
      </c>
    </row>
    <row r="4466" spans="1:11" ht="15" customHeight="1">
      <c r="A4466">
        <v>8</v>
      </c>
      <c r="B4466">
        <v>1965</v>
      </c>
      <c r="C4466" t="s">
        <v>1994</v>
      </c>
      <c r="D4466" t="s">
        <v>2954</v>
      </c>
      <c r="E4466" t="s">
        <v>2955</v>
      </c>
      <c r="F4466">
        <v>6957</v>
      </c>
      <c r="G4466">
        <v>110.12</v>
      </c>
      <c r="H4466">
        <v>63</v>
      </c>
      <c r="J4466" t="s">
        <v>2293</v>
      </c>
      <c r="K4466" s="40" t="str">
        <f t="shared" si="69"/>
        <v>TERCEIRA</v>
      </c>
    </row>
    <row r="4467" spans="1:11" ht="15" customHeight="1">
      <c r="A4467">
        <v>8</v>
      </c>
      <c r="B4467">
        <v>1965</v>
      </c>
      <c r="C4467" t="s">
        <v>1994</v>
      </c>
      <c r="D4467" t="s">
        <v>2956</v>
      </c>
      <c r="E4467" t="s">
        <v>2957</v>
      </c>
      <c r="F4467">
        <v>7567</v>
      </c>
      <c r="G4467">
        <v>122.76</v>
      </c>
      <c r="H4467">
        <v>62</v>
      </c>
      <c r="J4467" t="s">
        <v>2293</v>
      </c>
      <c r="K4467" s="40" t="str">
        <f t="shared" si="69"/>
        <v>TERCEIRA</v>
      </c>
    </row>
    <row r="4468" spans="1:11" ht="15" customHeight="1">
      <c r="A4468">
        <v>8</v>
      </c>
      <c r="B4468">
        <v>1965</v>
      </c>
      <c r="C4468" t="s">
        <v>1994</v>
      </c>
      <c r="D4468" t="s">
        <v>2958</v>
      </c>
      <c r="E4468" t="s">
        <v>2959</v>
      </c>
      <c r="F4468">
        <v>16104</v>
      </c>
      <c r="G4468">
        <v>139.13999999999999</v>
      </c>
      <c r="H4468">
        <v>116</v>
      </c>
      <c r="J4468" t="s">
        <v>2293</v>
      </c>
      <c r="K4468" s="40" t="str">
        <f t="shared" si="69"/>
        <v>TERCEIRA</v>
      </c>
    </row>
    <row r="4469" spans="1:11" ht="15" customHeight="1">
      <c r="A4469">
        <v>8</v>
      </c>
      <c r="B4469">
        <v>1965</v>
      </c>
      <c r="C4469" t="s">
        <v>1994</v>
      </c>
      <c r="D4469" t="s">
        <v>2968</v>
      </c>
      <c r="E4469" t="s">
        <v>2969</v>
      </c>
      <c r="F4469">
        <v>9087</v>
      </c>
      <c r="G4469">
        <v>126.04</v>
      </c>
      <c r="H4469">
        <v>72</v>
      </c>
      <c r="J4469" t="s">
        <v>2293</v>
      </c>
      <c r="K4469" s="40" t="str">
        <f t="shared" si="69"/>
        <v>TERCEIRA</v>
      </c>
    </row>
    <row r="4470" spans="1:11" ht="15" customHeight="1">
      <c r="A4470">
        <v>8</v>
      </c>
      <c r="B4470">
        <v>1965</v>
      </c>
      <c r="C4470" t="s">
        <v>1994</v>
      </c>
      <c r="D4470" t="s">
        <v>2972</v>
      </c>
      <c r="E4470" t="s">
        <v>2973</v>
      </c>
      <c r="F4470">
        <v>3438</v>
      </c>
      <c r="G4470">
        <v>70.03</v>
      </c>
      <c r="H4470">
        <v>49</v>
      </c>
      <c r="J4470" t="s">
        <v>2293</v>
      </c>
      <c r="K4470" s="40" t="str">
        <f t="shared" si="69"/>
        <v>TERCEIRA</v>
      </c>
    </row>
    <row r="4471" spans="1:11" ht="15" customHeight="1">
      <c r="A4471">
        <v>8</v>
      </c>
      <c r="B4471">
        <v>1965</v>
      </c>
      <c r="C4471" t="s">
        <v>1994</v>
      </c>
      <c r="D4471" t="s">
        <v>2974</v>
      </c>
      <c r="E4471" t="s">
        <v>2975</v>
      </c>
      <c r="F4471">
        <v>12486</v>
      </c>
      <c r="G4471">
        <v>136.16999999999999</v>
      </c>
      <c r="H4471">
        <v>92</v>
      </c>
      <c r="J4471" t="s">
        <v>2293</v>
      </c>
      <c r="K4471" s="40" t="str">
        <f t="shared" si="69"/>
        <v>TERCEIRA</v>
      </c>
    </row>
    <row r="4472" spans="1:11" ht="15" customHeight="1">
      <c r="A4472">
        <v>8</v>
      </c>
      <c r="B4472">
        <v>1965</v>
      </c>
      <c r="C4472" t="s">
        <v>1994</v>
      </c>
      <c r="D4472" t="s">
        <v>2976</v>
      </c>
      <c r="E4472" t="s">
        <v>2977</v>
      </c>
      <c r="F4472">
        <v>10794</v>
      </c>
      <c r="G4472">
        <v>134.66999999999999</v>
      </c>
      <c r="H4472">
        <v>80</v>
      </c>
      <c r="J4472" t="s">
        <v>2293</v>
      </c>
      <c r="K4472" s="40" t="str">
        <f t="shared" si="69"/>
        <v>TERCEIRA</v>
      </c>
    </row>
    <row r="4473" spans="1:11" ht="15" customHeight="1">
      <c r="A4473">
        <v>8</v>
      </c>
      <c r="B4473">
        <v>1965</v>
      </c>
      <c r="C4473" t="s">
        <v>1994</v>
      </c>
      <c r="D4473" t="s">
        <v>2978</v>
      </c>
      <c r="E4473" t="s">
        <v>2979</v>
      </c>
      <c r="F4473">
        <v>1219</v>
      </c>
      <c r="G4473">
        <v>32.29</v>
      </c>
      <c r="H4473">
        <v>38</v>
      </c>
      <c r="J4473" t="s">
        <v>2293</v>
      </c>
      <c r="K4473" s="40" t="str">
        <f t="shared" si="69"/>
        <v>TERCEIRA</v>
      </c>
    </row>
    <row r="4474" spans="1:11" ht="15" customHeight="1">
      <c r="A4474">
        <v>8</v>
      </c>
      <c r="B4474">
        <v>1965</v>
      </c>
      <c r="C4474" t="s">
        <v>1994</v>
      </c>
      <c r="D4474" t="s">
        <v>2980</v>
      </c>
      <c r="E4474" t="s">
        <v>2981</v>
      </c>
      <c r="F4474">
        <v>436</v>
      </c>
      <c r="G4474">
        <v>6.7</v>
      </c>
      <c r="H4474">
        <v>65</v>
      </c>
      <c r="J4474" t="s">
        <v>2293</v>
      </c>
      <c r="K4474" s="40" t="str">
        <f t="shared" si="69"/>
        <v>TERCEIRA</v>
      </c>
    </row>
    <row r="4475" spans="1:11" ht="15" customHeight="1">
      <c r="A4475">
        <v>8</v>
      </c>
      <c r="B4475">
        <v>1965</v>
      </c>
      <c r="C4475" t="s">
        <v>1994</v>
      </c>
      <c r="D4475" t="s">
        <v>2982</v>
      </c>
      <c r="E4475" t="s">
        <v>2983</v>
      </c>
      <c r="F4475">
        <v>2109</v>
      </c>
      <c r="G4475">
        <v>45.43</v>
      </c>
      <c r="H4475">
        <v>46</v>
      </c>
      <c r="J4475" t="s">
        <v>2293</v>
      </c>
      <c r="K4475" s="40" t="str">
        <f t="shared" si="69"/>
        <v>TERCEIRA</v>
      </c>
    </row>
    <row r="4476" spans="1:11" ht="15" customHeight="1">
      <c r="A4476">
        <v>8</v>
      </c>
      <c r="B4476">
        <v>1965</v>
      </c>
      <c r="C4476" t="s">
        <v>1994</v>
      </c>
      <c r="D4476" t="s">
        <v>2984</v>
      </c>
      <c r="E4476" t="s">
        <v>2985</v>
      </c>
      <c r="F4476">
        <v>371</v>
      </c>
      <c r="G4476">
        <v>12.59</v>
      </c>
      <c r="H4476">
        <v>29</v>
      </c>
      <c r="J4476" t="s">
        <v>2293</v>
      </c>
      <c r="K4476" s="40" t="str">
        <f t="shared" si="69"/>
        <v>TERCEIRA</v>
      </c>
    </row>
    <row r="4477" spans="1:11" ht="15" customHeight="1">
      <c r="A4477">
        <v>8</v>
      </c>
      <c r="B4477">
        <v>1965</v>
      </c>
      <c r="C4477" t="s">
        <v>1994</v>
      </c>
      <c r="D4477" t="s">
        <v>2986</v>
      </c>
      <c r="E4477" t="s">
        <v>2987</v>
      </c>
      <c r="F4477">
        <v>9297</v>
      </c>
      <c r="G4477">
        <v>138.5</v>
      </c>
      <c r="H4477">
        <v>67</v>
      </c>
      <c r="J4477" t="s">
        <v>2293</v>
      </c>
      <c r="K4477" s="40" t="str">
        <f t="shared" si="69"/>
        <v>TERCEIRA</v>
      </c>
    </row>
    <row r="4478" spans="1:11" ht="15" customHeight="1">
      <c r="A4478">
        <v>8</v>
      </c>
      <c r="B4478">
        <v>1965</v>
      </c>
      <c r="C4478" t="s">
        <v>1994</v>
      </c>
      <c r="D4478" t="s">
        <v>4689</v>
      </c>
      <c r="E4478" t="s">
        <v>4690</v>
      </c>
      <c r="F4478">
        <v>9177</v>
      </c>
      <c r="G4478">
        <v>118.87</v>
      </c>
      <c r="H4478">
        <v>77</v>
      </c>
      <c r="J4478" t="s">
        <v>2293</v>
      </c>
      <c r="K4478" s="40" t="str">
        <f t="shared" si="69"/>
        <v>TERCEIRA</v>
      </c>
    </row>
    <row r="4479" spans="1:11" ht="15" customHeight="1">
      <c r="A4479">
        <v>8</v>
      </c>
      <c r="B4479">
        <v>1965</v>
      </c>
      <c r="C4479" t="s">
        <v>1994</v>
      </c>
      <c r="D4479" t="s">
        <v>4691</v>
      </c>
      <c r="E4479" t="s">
        <v>4692</v>
      </c>
      <c r="F4479">
        <v>2863</v>
      </c>
      <c r="G4479">
        <v>51.77</v>
      </c>
      <c r="H4479">
        <v>55</v>
      </c>
      <c r="J4479" t="s">
        <v>2293</v>
      </c>
      <c r="K4479" s="40" t="str">
        <f t="shared" si="69"/>
        <v>TERCEIRA</v>
      </c>
    </row>
    <row r="4480" spans="1:11" ht="15" customHeight="1">
      <c r="A4480">
        <v>8</v>
      </c>
      <c r="B4480">
        <v>1965</v>
      </c>
      <c r="C4480" t="s">
        <v>1994</v>
      </c>
      <c r="D4480" t="s">
        <v>4693</v>
      </c>
      <c r="E4480" t="s">
        <v>4694</v>
      </c>
      <c r="F4480">
        <v>5027</v>
      </c>
      <c r="G4480">
        <v>76.150000000000006</v>
      </c>
      <c r="H4480">
        <v>66</v>
      </c>
      <c r="J4480" t="s">
        <v>2293</v>
      </c>
      <c r="K4480" s="40" t="str">
        <f t="shared" si="69"/>
        <v>TERCEIRA</v>
      </c>
    </row>
    <row r="4481" spans="1:11" ht="15" customHeight="1">
      <c r="A4481">
        <v>8</v>
      </c>
      <c r="B4481">
        <v>1965</v>
      </c>
      <c r="C4481" t="s">
        <v>1994</v>
      </c>
      <c r="D4481" t="s">
        <v>4695</v>
      </c>
      <c r="E4481" t="s">
        <v>4696</v>
      </c>
      <c r="F4481">
        <v>4464</v>
      </c>
      <c r="G4481">
        <v>71.28</v>
      </c>
      <c r="H4481">
        <v>63</v>
      </c>
      <c r="J4481" t="s">
        <v>2293</v>
      </c>
      <c r="K4481" s="40" t="str">
        <f t="shared" si="69"/>
        <v>TERCEIRA</v>
      </c>
    </row>
    <row r="4482" spans="1:11" ht="15" customHeight="1">
      <c r="A4482">
        <v>8</v>
      </c>
      <c r="B4482">
        <v>1965</v>
      </c>
      <c r="C4482" t="s">
        <v>1994</v>
      </c>
      <c r="D4482" t="s">
        <v>4697</v>
      </c>
      <c r="E4482" t="s">
        <v>4698</v>
      </c>
      <c r="F4482">
        <v>4519</v>
      </c>
      <c r="G4482">
        <v>68.42</v>
      </c>
      <c r="H4482">
        <v>66</v>
      </c>
      <c r="J4482" t="s">
        <v>2293</v>
      </c>
      <c r="K4482" s="40" t="str">
        <f t="shared" ref="K4482:K4545" si="70">IF(J4482&lt;&gt;"",IF(OR(UPPER(J4482)="TERCEIRO",UPPER(J4482)="TERCEIRA"),"TERCEIRA",IF(UPPER(J4482)="GPA","GPA",J4482)),IF(LEFT(D4482,1)="T","TERCEIRA","GPA"))</f>
        <v>TERCEIRA</v>
      </c>
    </row>
    <row r="4483" spans="1:11" ht="15" customHeight="1">
      <c r="A4483">
        <v>8</v>
      </c>
      <c r="B4483">
        <v>1965</v>
      </c>
      <c r="C4483" t="s">
        <v>1994</v>
      </c>
      <c r="D4483" t="s">
        <v>4699</v>
      </c>
      <c r="E4483" t="s">
        <v>4700</v>
      </c>
      <c r="F4483">
        <v>3664</v>
      </c>
      <c r="G4483">
        <v>57.8</v>
      </c>
      <c r="H4483">
        <v>63</v>
      </c>
      <c r="J4483" t="s">
        <v>2293</v>
      </c>
      <c r="K4483" s="40" t="str">
        <f t="shared" si="70"/>
        <v>TERCEIRA</v>
      </c>
    </row>
    <row r="4484" spans="1:11" ht="15" customHeight="1">
      <c r="A4484">
        <v>8</v>
      </c>
      <c r="B4484">
        <v>1965</v>
      </c>
      <c r="C4484" t="s">
        <v>1994</v>
      </c>
      <c r="D4484" t="s">
        <v>4701</v>
      </c>
      <c r="E4484" t="s">
        <v>4702</v>
      </c>
      <c r="F4484">
        <v>986</v>
      </c>
      <c r="G4484">
        <v>31.25</v>
      </c>
      <c r="H4484">
        <v>32</v>
      </c>
      <c r="J4484" t="s">
        <v>2293</v>
      </c>
      <c r="K4484" s="40" t="str">
        <f t="shared" si="70"/>
        <v>TERCEIRA</v>
      </c>
    </row>
    <row r="4485" spans="1:11" ht="15" customHeight="1">
      <c r="A4485">
        <v>8</v>
      </c>
      <c r="B4485">
        <v>1965</v>
      </c>
      <c r="C4485" t="s">
        <v>1994</v>
      </c>
      <c r="D4485" t="s">
        <v>4703</v>
      </c>
      <c r="E4485" t="s">
        <v>4704</v>
      </c>
      <c r="F4485">
        <v>3253</v>
      </c>
      <c r="G4485">
        <v>53.49</v>
      </c>
      <c r="H4485">
        <v>61</v>
      </c>
      <c r="J4485" t="s">
        <v>2293</v>
      </c>
      <c r="K4485" s="40" t="str">
        <f t="shared" si="70"/>
        <v>TERCEIRA</v>
      </c>
    </row>
    <row r="4486" spans="1:11" ht="15" customHeight="1">
      <c r="A4486">
        <v>8</v>
      </c>
      <c r="B4486">
        <v>1965</v>
      </c>
      <c r="C4486" t="s">
        <v>1994</v>
      </c>
      <c r="D4486" t="s">
        <v>4705</v>
      </c>
      <c r="E4486" t="s">
        <v>4706</v>
      </c>
      <c r="F4486">
        <v>1882</v>
      </c>
      <c r="G4486">
        <v>29.13</v>
      </c>
      <c r="H4486">
        <v>65</v>
      </c>
      <c r="J4486" t="s">
        <v>2293</v>
      </c>
      <c r="K4486" s="40" t="str">
        <f t="shared" si="70"/>
        <v>TERCEIRA</v>
      </c>
    </row>
    <row r="4487" spans="1:11" ht="15" customHeight="1">
      <c r="A4487">
        <v>8</v>
      </c>
      <c r="B4487">
        <v>1965</v>
      </c>
      <c r="C4487" t="s">
        <v>1994</v>
      </c>
      <c r="D4487" t="s">
        <v>4707</v>
      </c>
      <c r="E4487" t="s">
        <v>4708</v>
      </c>
      <c r="F4487">
        <v>3154</v>
      </c>
      <c r="G4487">
        <v>54.69</v>
      </c>
      <c r="H4487">
        <v>58</v>
      </c>
      <c r="J4487" t="s">
        <v>2293</v>
      </c>
      <c r="K4487" s="40" t="str">
        <f t="shared" si="70"/>
        <v>TERCEIRA</v>
      </c>
    </row>
    <row r="4488" spans="1:11" ht="15" customHeight="1">
      <c r="A4488">
        <v>8</v>
      </c>
      <c r="B4488">
        <v>1965</v>
      </c>
      <c r="C4488" t="s">
        <v>1994</v>
      </c>
      <c r="D4488" t="s">
        <v>4709</v>
      </c>
      <c r="E4488" t="s">
        <v>4710</v>
      </c>
      <c r="F4488">
        <v>2033</v>
      </c>
      <c r="G4488">
        <v>25.56</v>
      </c>
      <c r="H4488">
        <v>80</v>
      </c>
      <c r="J4488" t="s">
        <v>2293</v>
      </c>
      <c r="K4488" s="40" t="str">
        <f t="shared" si="70"/>
        <v>TERCEIRA</v>
      </c>
    </row>
    <row r="4489" spans="1:11" ht="15" customHeight="1">
      <c r="A4489">
        <v>8</v>
      </c>
      <c r="B4489">
        <v>1965</v>
      </c>
      <c r="C4489" t="s">
        <v>1994</v>
      </c>
      <c r="D4489" t="s">
        <v>4711</v>
      </c>
      <c r="E4489" t="s">
        <v>4712</v>
      </c>
      <c r="F4489">
        <v>2987</v>
      </c>
      <c r="G4489">
        <v>73.180000000000007</v>
      </c>
      <c r="H4489">
        <v>41</v>
      </c>
      <c r="J4489" t="s">
        <v>2293</v>
      </c>
      <c r="K4489" s="40" t="str">
        <f t="shared" si="70"/>
        <v>TERCEIRA</v>
      </c>
    </row>
    <row r="4490" spans="1:11" ht="15" customHeight="1">
      <c r="A4490">
        <v>8</v>
      </c>
      <c r="B4490">
        <v>1965</v>
      </c>
      <c r="C4490" t="s">
        <v>1994</v>
      </c>
      <c r="D4490" t="s">
        <v>4713</v>
      </c>
      <c r="E4490" t="s">
        <v>4714</v>
      </c>
      <c r="F4490">
        <v>1516</v>
      </c>
      <c r="G4490">
        <v>25.96</v>
      </c>
      <c r="H4490">
        <v>58</v>
      </c>
      <c r="J4490" t="s">
        <v>2293</v>
      </c>
      <c r="K4490" s="40" t="str">
        <f t="shared" si="70"/>
        <v>TERCEIRA</v>
      </c>
    </row>
    <row r="4491" spans="1:11" ht="15" customHeight="1">
      <c r="A4491">
        <v>8</v>
      </c>
      <c r="B4491">
        <v>1965</v>
      </c>
      <c r="C4491" t="s">
        <v>1994</v>
      </c>
      <c r="D4491" t="s">
        <v>4715</v>
      </c>
      <c r="E4491" t="s">
        <v>4716</v>
      </c>
      <c r="F4491">
        <v>2355</v>
      </c>
      <c r="G4491">
        <v>24.52</v>
      </c>
      <c r="H4491">
        <v>96</v>
      </c>
      <c r="J4491" t="s">
        <v>2293</v>
      </c>
      <c r="K4491" s="40" t="str">
        <f t="shared" si="70"/>
        <v>TERCEIRA</v>
      </c>
    </row>
    <row r="4492" spans="1:11" ht="15" customHeight="1">
      <c r="A4492">
        <v>8</v>
      </c>
      <c r="B4492">
        <v>1965</v>
      </c>
      <c r="C4492" t="s">
        <v>1994</v>
      </c>
      <c r="D4492" t="s">
        <v>4717</v>
      </c>
      <c r="E4492" t="s">
        <v>4718</v>
      </c>
      <c r="F4492">
        <v>1784</v>
      </c>
      <c r="G4492">
        <v>39.979999999999997</v>
      </c>
      <c r="H4492">
        <v>45</v>
      </c>
      <c r="J4492" t="s">
        <v>2293</v>
      </c>
      <c r="K4492" s="40" t="str">
        <f t="shared" si="70"/>
        <v>TERCEIRA</v>
      </c>
    </row>
    <row r="4493" spans="1:11" ht="15" customHeight="1">
      <c r="A4493">
        <v>8</v>
      </c>
      <c r="B4493">
        <v>1965</v>
      </c>
      <c r="C4493" t="s">
        <v>1994</v>
      </c>
      <c r="D4493" t="s">
        <v>4719</v>
      </c>
      <c r="E4493" t="s">
        <v>4720</v>
      </c>
      <c r="F4493">
        <v>2576</v>
      </c>
      <c r="G4493">
        <v>37.520000000000003</v>
      </c>
      <c r="H4493">
        <v>69</v>
      </c>
      <c r="J4493" t="s">
        <v>2293</v>
      </c>
      <c r="K4493" s="40" t="str">
        <f t="shared" si="70"/>
        <v>TERCEIRA</v>
      </c>
    </row>
    <row r="4494" spans="1:11" ht="15" customHeight="1">
      <c r="A4494">
        <v>8</v>
      </c>
      <c r="B4494">
        <v>1965</v>
      </c>
      <c r="C4494" t="s">
        <v>1994</v>
      </c>
      <c r="D4494" t="s">
        <v>2988</v>
      </c>
      <c r="E4494" t="s">
        <v>2989</v>
      </c>
      <c r="F4494">
        <v>1202</v>
      </c>
      <c r="G4494">
        <v>24.85</v>
      </c>
      <c r="H4494">
        <v>48</v>
      </c>
      <c r="J4494" t="s">
        <v>2293</v>
      </c>
      <c r="K4494" s="40" t="str">
        <f t="shared" si="70"/>
        <v>TERCEIRA</v>
      </c>
    </row>
    <row r="4495" spans="1:11" ht="15" customHeight="1">
      <c r="A4495">
        <v>8</v>
      </c>
      <c r="B4495">
        <v>1965</v>
      </c>
      <c r="C4495" t="s">
        <v>1994</v>
      </c>
      <c r="D4495" t="s">
        <v>2990</v>
      </c>
      <c r="E4495" t="s">
        <v>2991</v>
      </c>
      <c r="F4495">
        <v>12918</v>
      </c>
      <c r="G4495">
        <v>138.15</v>
      </c>
      <c r="H4495">
        <v>94</v>
      </c>
      <c r="J4495" t="s">
        <v>2293</v>
      </c>
      <c r="K4495" s="40" t="str">
        <f t="shared" si="70"/>
        <v>TERCEIRA</v>
      </c>
    </row>
    <row r="4496" spans="1:11" ht="15" customHeight="1">
      <c r="A4496">
        <v>8</v>
      </c>
      <c r="B4496">
        <v>1965</v>
      </c>
      <c r="C4496" t="s">
        <v>1994</v>
      </c>
      <c r="D4496" t="s">
        <v>2992</v>
      </c>
      <c r="E4496" t="s">
        <v>2993</v>
      </c>
      <c r="F4496">
        <v>8794</v>
      </c>
      <c r="G4496">
        <v>143.29</v>
      </c>
      <c r="H4496">
        <v>61</v>
      </c>
      <c r="J4496" t="s">
        <v>2293</v>
      </c>
      <c r="K4496" s="40" t="str">
        <f t="shared" si="70"/>
        <v>TERCEIRA</v>
      </c>
    </row>
    <row r="4497" spans="1:11" ht="15" customHeight="1">
      <c r="A4497">
        <v>8</v>
      </c>
      <c r="B4497">
        <v>1965</v>
      </c>
      <c r="C4497" t="s">
        <v>1994</v>
      </c>
      <c r="D4497" t="s">
        <v>2994</v>
      </c>
      <c r="E4497" t="s">
        <v>2995</v>
      </c>
      <c r="F4497">
        <v>5794</v>
      </c>
      <c r="G4497">
        <v>116.57</v>
      </c>
      <c r="H4497">
        <v>50</v>
      </c>
      <c r="J4497" t="s">
        <v>2293</v>
      </c>
      <c r="K4497" s="40" t="str">
        <f t="shared" si="70"/>
        <v>TERCEIRA</v>
      </c>
    </row>
    <row r="4498" spans="1:11" ht="15" customHeight="1">
      <c r="A4498">
        <v>8</v>
      </c>
      <c r="B4498">
        <v>1965</v>
      </c>
      <c r="C4498" t="s">
        <v>1994</v>
      </c>
      <c r="D4498" t="s">
        <v>2996</v>
      </c>
      <c r="E4498" t="s">
        <v>2997</v>
      </c>
      <c r="F4498">
        <v>12267</v>
      </c>
      <c r="G4498">
        <v>131.41999999999999</v>
      </c>
      <c r="H4498">
        <v>93</v>
      </c>
      <c r="J4498" t="s">
        <v>2293</v>
      </c>
      <c r="K4498" s="40" t="str">
        <f t="shared" si="70"/>
        <v>TERCEIRA</v>
      </c>
    </row>
    <row r="4499" spans="1:11" ht="15" customHeight="1">
      <c r="A4499">
        <v>8</v>
      </c>
      <c r="B4499">
        <v>1965</v>
      </c>
      <c r="C4499" t="s">
        <v>1994</v>
      </c>
      <c r="D4499" t="s">
        <v>2998</v>
      </c>
      <c r="E4499" t="s">
        <v>2999</v>
      </c>
      <c r="F4499">
        <v>10739</v>
      </c>
      <c r="G4499">
        <v>118.41</v>
      </c>
      <c r="H4499">
        <v>91</v>
      </c>
      <c r="J4499" t="s">
        <v>2293</v>
      </c>
      <c r="K4499" s="40" t="str">
        <f t="shared" si="70"/>
        <v>TERCEIRA</v>
      </c>
    </row>
    <row r="4500" spans="1:11" ht="15" customHeight="1">
      <c r="A4500">
        <v>8</v>
      </c>
      <c r="B4500">
        <v>1965</v>
      </c>
      <c r="C4500" t="s">
        <v>1994</v>
      </c>
      <c r="D4500" t="s">
        <v>3000</v>
      </c>
      <c r="E4500" t="s">
        <v>3001</v>
      </c>
      <c r="F4500">
        <v>5118</v>
      </c>
      <c r="G4500">
        <v>84.85</v>
      </c>
      <c r="H4500">
        <v>60</v>
      </c>
      <c r="J4500" t="s">
        <v>2293</v>
      </c>
      <c r="K4500" s="40" t="str">
        <f t="shared" si="70"/>
        <v>TERCEIRA</v>
      </c>
    </row>
    <row r="4501" spans="1:11" ht="15" customHeight="1">
      <c r="A4501">
        <v>8</v>
      </c>
      <c r="B4501">
        <v>1965</v>
      </c>
      <c r="C4501" t="s">
        <v>1994</v>
      </c>
      <c r="D4501" t="s">
        <v>3002</v>
      </c>
      <c r="E4501" t="s">
        <v>3003</v>
      </c>
      <c r="F4501">
        <v>3150</v>
      </c>
      <c r="G4501">
        <v>61.21</v>
      </c>
      <c r="H4501">
        <v>51</v>
      </c>
      <c r="J4501" t="s">
        <v>2293</v>
      </c>
      <c r="K4501" s="40" t="str">
        <f t="shared" si="70"/>
        <v>TERCEIRA</v>
      </c>
    </row>
    <row r="4502" spans="1:11" ht="15" customHeight="1">
      <c r="A4502">
        <v>8</v>
      </c>
      <c r="B4502">
        <v>1965</v>
      </c>
      <c r="C4502" t="s">
        <v>1994</v>
      </c>
      <c r="D4502" t="s">
        <v>3004</v>
      </c>
      <c r="E4502" t="s">
        <v>3005</v>
      </c>
      <c r="F4502">
        <v>8723</v>
      </c>
      <c r="G4502">
        <v>143.97999999999999</v>
      </c>
      <c r="H4502">
        <v>61</v>
      </c>
      <c r="J4502" t="s">
        <v>2293</v>
      </c>
      <c r="K4502" s="40" t="str">
        <f t="shared" si="70"/>
        <v>TERCEIRA</v>
      </c>
    </row>
    <row r="4503" spans="1:11" ht="15" customHeight="1">
      <c r="A4503">
        <v>8</v>
      </c>
      <c r="B4503">
        <v>1965</v>
      </c>
      <c r="C4503" t="s">
        <v>1994</v>
      </c>
      <c r="D4503" t="s">
        <v>3006</v>
      </c>
      <c r="E4503" t="s">
        <v>3007</v>
      </c>
      <c r="F4503">
        <v>3202</v>
      </c>
      <c r="G4503">
        <v>49.66</v>
      </c>
      <c r="H4503">
        <v>64</v>
      </c>
      <c r="J4503" t="s">
        <v>2293</v>
      </c>
      <c r="K4503" s="40" t="str">
        <f t="shared" si="70"/>
        <v>TERCEIRA</v>
      </c>
    </row>
    <row r="4504" spans="1:11" ht="15" customHeight="1">
      <c r="A4504">
        <v>8</v>
      </c>
      <c r="B4504">
        <v>1965</v>
      </c>
      <c r="C4504" t="s">
        <v>1994</v>
      </c>
      <c r="D4504" t="s">
        <v>3010</v>
      </c>
      <c r="E4504" t="s">
        <v>3011</v>
      </c>
      <c r="F4504">
        <v>8881</v>
      </c>
      <c r="G4504">
        <v>108.03</v>
      </c>
      <c r="H4504">
        <v>82</v>
      </c>
      <c r="J4504" t="s">
        <v>2293</v>
      </c>
      <c r="K4504" s="40" t="str">
        <f t="shared" si="70"/>
        <v>TERCEIRA</v>
      </c>
    </row>
    <row r="4505" spans="1:11" ht="15" customHeight="1">
      <c r="A4505">
        <v>8</v>
      </c>
      <c r="B4505">
        <v>1965</v>
      </c>
      <c r="C4505" t="s">
        <v>1994</v>
      </c>
      <c r="D4505" t="s">
        <v>3012</v>
      </c>
      <c r="E4505" t="s">
        <v>3013</v>
      </c>
      <c r="F4505">
        <v>2868</v>
      </c>
      <c r="G4505">
        <v>76.239999999999995</v>
      </c>
      <c r="H4505">
        <v>38</v>
      </c>
      <c r="J4505" t="s">
        <v>2293</v>
      </c>
      <c r="K4505" s="40" t="str">
        <f t="shared" si="70"/>
        <v>TERCEIRA</v>
      </c>
    </row>
    <row r="4506" spans="1:11" ht="15" customHeight="1">
      <c r="A4506">
        <v>8</v>
      </c>
      <c r="B4506">
        <v>1965</v>
      </c>
      <c r="C4506" t="s">
        <v>1994</v>
      </c>
      <c r="D4506" t="s">
        <v>3014</v>
      </c>
      <c r="E4506" t="s">
        <v>3015</v>
      </c>
      <c r="F4506">
        <v>7402</v>
      </c>
      <c r="G4506">
        <v>134.87</v>
      </c>
      <c r="H4506">
        <v>55</v>
      </c>
      <c r="J4506" t="s">
        <v>2293</v>
      </c>
      <c r="K4506" s="40" t="str">
        <f t="shared" si="70"/>
        <v>TERCEIRA</v>
      </c>
    </row>
    <row r="4507" spans="1:11" ht="15" customHeight="1">
      <c r="A4507">
        <v>8</v>
      </c>
      <c r="B4507">
        <v>1965</v>
      </c>
      <c r="C4507" t="s">
        <v>1994</v>
      </c>
      <c r="D4507" t="s">
        <v>3016</v>
      </c>
      <c r="E4507" t="s">
        <v>3017</v>
      </c>
      <c r="F4507">
        <v>4293</v>
      </c>
      <c r="G4507">
        <v>87.34</v>
      </c>
      <c r="H4507">
        <v>49</v>
      </c>
      <c r="J4507" t="s">
        <v>2293</v>
      </c>
      <c r="K4507" s="40" t="str">
        <f t="shared" si="70"/>
        <v>TERCEIRA</v>
      </c>
    </row>
    <row r="4508" spans="1:11" ht="15" customHeight="1">
      <c r="A4508">
        <v>8</v>
      </c>
      <c r="B4508">
        <v>1965</v>
      </c>
      <c r="C4508" t="s">
        <v>1994</v>
      </c>
      <c r="D4508" t="s">
        <v>3018</v>
      </c>
      <c r="E4508" t="s">
        <v>3019</v>
      </c>
      <c r="F4508">
        <v>9982</v>
      </c>
      <c r="G4508">
        <v>115.05</v>
      </c>
      <c r="H4508">
        <v>87</v>
      </c>
      <c r="J4508" t="s">
        <v>2293</v>
      </c>
      <c r="K4508" s="40" t="str">
        <f t="shared" si="70"/>
        <v>TERCEIRA</v>
      </c>
    </row>
    <row r="4509" spans="1:11" ht="15" customHeight="1">
      <c r="A4509">
        <v>8</v>
      </c>
      <c r="B4509">
        <v>1965</v>
      </c>
      <c r="C4509" t="s">
        <v>1994</v>
      </c>
      <c r="D4509" t="s">
        <v>3020</v>
      </c>
      <c r="E4509" t="s">
        <v>3021</v>
      </c>
      <c r="F4509">
        <v>10517</v>
      </c>
      <c r="G4509">
        <v>152.32</v>
      </c>
      <c r="H4509">
        <v>69</v>
      </c>
      <c r="J4509" t="s">
        <v>2293</v>
      </c>
      <c r="K4509" s="40" t="str">
        <f t="shared" si="70"/>
        <v>TERCEIRA</v>
      </c>
    </row>
    <row r="4510" spans="1:11" ht="15" customHeight="1">
      <c r="A4510">
        <v>8</v>
      </c>
      <c r="B4510">
        <v>1965</v>
      </c>
      <c r="C4510" t="s">
        <v>1994</v>
      </c>
      <c r="D4510" t="s">
        <v>3022</v>
      </c>
      <c r="E4510" t="s">
        <v>3023</v>
      </c>
      <c r="F4510">
        <v>7277</v>
      </c>
      <c r="G4510">
        <v>104.85</v>
      </c>
      <c r="H4510">
        <v>69</v>
      </c>
      <c r="J4510" t="s">
        <v>2293</v>
      </c>
      <c r="K4510" s="40" t="str">
        <f t="shared" si="70"/>
        <v>TERCEIRA</v>
      </c>
    </row>
    <row r="4511" spans="1:11" ht="15" customHeight="1">
      <c r="A4511">
        <v>8</v>
      </c>
      <c r="B4511">
        <v>1965</v>
      </c>
      <c r="C4511" t="s">
        <v>1994</v>
      </c>
      <c r="D4511" t="s">
        <v>3026</v>
      </c>
      <c r="E4511" t="s">
        <v>3027</v>
      </c>
      <c r="F4511">
        <v>10177</v>
      </c>
      <c r="G4511">
        <v>141.5</v>
      </c>
      <c r="H4511">
        <v>72</v>
      </c>
      <c r="J4511" t="s">
        <v>2293</v>
      </c>
      <c r="K4511" s="40" t="str">
        <f t="shared" si="70"/>
        <v>TERCEIRA</v>
      </c>
    </row>
    <row r="4512" spans="1:11" ht="15" customHeight="1">
      <c r="A4512">
        <v>8</v>
      </c>
      <c r="B4512">
        <v>1965</v>
      </c>
      <c r="C4512" t="s">
        <v>1994</v>
      </c>
      <c r="D4512" t="s">
        <v>3028</v>
      </c>
      <c r="E4512" t="s">
        <v>3029</v>
      </c>
      <c r="F4512">
        <v>11689</v>
      </c>
      <c r="G4512">
        <v>149.06</v>
      </c>
      <c r="H4512">
        <v>78</v>
      </c>
      <c r="J4512" t="s">
        <v>2293</v>
      </c>
      <c r="K4512" s="40" t="str">
        <f t="shared" si="70"/>
        <v>TERCEIRA</v>
      </c>
    </row>
    <row r="4513" spans="1:11" ht="15" customHeight="1">
      <c r="A4513">
        <v>8</v>
      </c>
      <c r="B4513">
        <v>1965</v>
      </c>
      <c r="C4513" t="s">
        <v>1994</v>
      </c>
      <c r="D4513" t="s">
        <v>3030</v>
      </c>
      <c r="E4513" t="s">
        <v>3031</v>
      </c>
      <c r="F4513">
        <v>11143</v>
      </c>
      <c r="G4513">
        <v>136.16999999999999</v>
      </c>
      <c r="H4513">
        <v>82</v>
      </c>
      <c r="J4513" t="s">
        <v>2293</v>
      </c>
      <c r="K4513" s="40" t="str">
        <f t="shared" si="70"/>
        <v>TERCEIRA</v>
      </c>
    </row>
    <row r="4514" spans="1:11" ht="15" customHeight="1">
      <c r="A4514">
        <v>8</v>
      </c>
      <c r="B4514">
        <v>1965</v>
      </c>
      <c r="C4514" t="s">
        <v>1994</v>
      </c>
      <c r="D4514" t="s">
        <v>3032</v>
      </c>
      <c r="E4514" t="s">
        <v>3033</v>
      </c>
      <c r="F4514">
        <v>12060</v>
      </c>
      <c r="G4514">
        <v>161.03</v>
      </c>
      <c r="H4514">
        <v>75</v>
      </c>
      <c r="J4514" t="s">
        <v>2293</v>
      </c>
      <c r="K4514" s="40" t="str">
        <f t="shared" si="70"/>
        <v>TERCEIRA</v>
      </c>
    </row>
    <row r="4515" spans="1:11" ht="15" customHeight="1">
      <c r="A4515">
        <v>8</v>
      </c>
      <c r="B4515">
        <v>1965</v>
      </c>
      <c r="C4515" t="s">
        <v>1994</v>
      </c>
      <c r="D4515" t="s">
        <v>3036</v>
      </c>
      <c r="E4515" t="s">
        <v>3037</v>
      </c>
      <c r="F4515">
        <v>13744</v>
      </c>
      <c r="G4515">
        <v>135.07</v>
      </c>
      <c r="H4515">
        <v>102</v>
      </c>
      <c r="J4515" t="s">
        <v>2293</v>
      </c>
      <c r="K4515" s="40" t="str">
        <f t="shared" si="70"/>
        <v>TERCEIRA</v>
      </c>
    </row>
    <row r="4516" spans="1:11" ht="15" customHeight="1">
      <c r="A4516">
        <v>8</v>
      </c>
      <c r="B4516">
        <v>1965</v>
      </c>
      <c r="C4516" t="s">
        <v>1994</v>
      </c>
      <c r="D4516" t="s">
        <v>3040</v>
      </c>
      <c r="E4516" t="s">
        <v>3041</v>
      </c>
      <c r="F4516">
        <v>906</v>
      </c>
      <c r="G4516">
        <v>18</v>
      </c>
      <c r="H4516">
        <v>50</v>
      </c>
      <c r="J4516" t="s">
        <v>2293</v>
      </c>
      <c r="K4516" s="40" t="str">
        <f t="shared" si="70"/>
        <v>TERCEIRA</v>
      </c>
    </row>
    <row r="4517" spans="1:11" ht="15" customHeight="1">
      <c r="A4517">
        <v>8</v>
      </c>
      <c r="B4517">
        <v>1965</v>
      </c>
      <c r="C4517" t="s">
        <v>1994</v>
      </c>
      <c r="D4517" t="s">
        <v>3044</v>
      </c>
      <c r="E4517" t="s">
        <v>3045</v>
      </c>
      <c r="F4517">
        <v>1694</v>
      </c>
      <c r="G4517">
        <v>32.700000000000003</v>
      </c>
      <c r="H4517">
        <v>52</v>
      </c>
      <c r="J4517" t="s">
        <v>2293</v>
      </c>
      <c r="K4517" s="40" t="str">
        <f t="shared" si="70"/>
        <v>TERCEIRA</v>
      </c>
    </row>
    <row r="4518" spans="1:11" ht="15" customHeight="1">
      <c r="A4518">
        <v>8</v>
      </c>
      <c r="B4518">
        <v>1965</v>
      </c>
      <c r="C4518" t="s">
        <v>1994</v>
      </c>
      <c r="D4518" t="s">
        <v>3048</v>
      </c>
      <c r="E4518" t="s">
        <v>3049</v>
      </c>
      <c r="F4518">
        <v>2735</v>
      </c>
      <c r="G4518">
        <v>58.2</v>
      </c>
      <c r="H4518">
        <v>47</v>
      </c>
      <c r="J4518" t="s">
        <v>2293</v>
      </c>
      <c r="K4518" s="40" t="str">
        <f t="shared" si="70"/>
        <v>TERCEIRA</v>
      </c>
    </row>
    <row r="4519" spans="1:11" ht="15" customHeight="1">
      <c r="A4519">
        <v>8</v>
      </c>
      <c r="B4519">
        <v>1965</v>
      </c>
      <c r="C4519" t="s">
        <v>1994</v>
      </c>
      <c r="D4519" t="s">
        <v>3050</v>
      </c>
      <c r="E4519" t="s">
        <v>3051</v>
      </c>
      <c r="F4519">
        <v>8833</v>
      </c>
      <c r="G4519">
        <v>111.42</v>
      </c>
      <c r="H4519">
        <v>79</v>
      </c>
      <c r="J4519" t="s">
        <v>2293</v>
      </c>
      <c r="K4519" s="40" t="str">
        <f t="shared" si="70"/>
        <v>TERCEIRA</v>
      </c>
    </row>
    <row r="4520" spans="1:11" ht="15" customHeight="1">
      <c r="A4520">
        <v>8</v>
      </c>
      <c r="B4520">
        <v>1965</v>
      </c>
      <c r="C4520" t="s">
        <v>1994</v>
      </c>
      <c r="D4520" t="s">
        <v>3052</v>
      </c>
      <c r="E4520" t="s">
        <v>3053</v>
      </c>
      <c r="F4520">
        <v>9471</v>
      </c>
      <c r="G4520">
        <v>159.59</v>
      </c>
      <c r="H4520">
        <v>59</v>
      </c>
      <c r="J4520" t="s">
        <v>2293</v>
      </c>
      <c r="K4520" s="40" t="str">
        <f t="shared" si="70"/>
        <v>TERCEIRA</v>
      </c>
    </row>
    <row r="4521" spans="1:11" ht="15" customHeight="1">
      <c r="A4521">
        <v>8</v>
      </c>
      <c r="B4521">
        <v>1965</v>
      </c>
      <c r="C4521" t="s">
        <v>1994</v>
      </c>
      <c r="D4521" t="s">
        <v>3054</v>
      </c>
      <c r="E4521" t="s">
        <v>3055</v>
      </c>
      <c r="F4521">
        <v>13808</v>
      </c>
      <c r="G4521">
        <v>141.63</v>
      </c>
      <c r="H4521">
        <v>97</v>
      </c>
      <c r="J4521" t="s">
        <v>2293</v>
      </c>
      <c r="K4521" s="40" t="str">
        <f t="shared" si="70"/>
        <v>TERCEIRA</v>
      </c>
    </row>
    <row r="4522" spans="1:11" ht="15" customHeight="1">
      <c r="A4522">
        <v>8</v>
      </c>
      <c r="B4522">
        <v>1965</v>
      </c>
      <c r="C4522" t="s">
        <v>19</v>
      </c>
      <c r="D4522" t="s">
        <v>3056</v>
      </c>
      <c r="E4522" t="s">
        <v>3057</v>
      </c>
      <c r="F4522">
        <v>600</v>
      </c>
      <c r="G4522">
        <v>29.31</v>
      </c>
      <c r="H4522">
        <v>20</v>
      </c>
      <c r="I4522">
        <v>0</v>
      </c>
      <c r="J4522" t="s">
        <v>2293</v>
      </c>
      <c r="K4522" s="40" t="str">
        <f t="shared" si="70"/>
        <v>TERCEIRA</v>
      </c>
    </row>
    <row r="4523" spans="1:11" ht="15" customHeight="1">
      <c r="A4523">
        <v>8</v>
      </c>
      <c r="B4523">
        <v>1965</v>
      </c>
      <c r="C4523" t="s">
        <v>1994</v>
      </c>
      <c r="D4523" t="s">
        <v>3056</v>
      </c>
      <c r="E4523" t="s">
        <v>3057</v>
      </c>
      <c r="F4523">
        <v>5358</v>
      </c>
      <c r="G4523">
        <v>73.61</v>
      </c>
      <c r="H4523">
        <v>73</v>
      </c>
      <c r="J4523" t="s">
        <v>2293</v>
      </c>
      <c r="K4523" s="40" t="str">
        <f t="shared" si="70"/>
        <v>TERCEIRA</v>
      </c>
    </row>
    <row r="4524" spans="1:11" ht="15" customHeight="1">
      <c r="A4524">
        <v>8</v>
      </c>
      <c r="B4524">
        <v>1965</v>
      </c>
      <c r="C4524" t="s">
        <v>1994</v>
      </c>
      <c r="D4524" t="s">
        <v>3058</v>
      </c>
      <c r="E4524" t="s">
        <v>3059</v>
      </c>
      <c r="F4524">
        <v>3120</v>
      </c>
      <c r="G4524">
        <v>58.42</v>
      </c>
      <c r="H4524">
        <v>53</v>
      </c>
      <c r="J4524" t="s">
        <v>2293</v>
      </c>
      <c r="K4524" s="40" t="str">
        <f t="shared" si="70"/>
        <v>TERCEIRA</v>
      </c>
    </row>
    <row r="4525" spans="1:11" ht="15" customHeight="1">
      <c r="A4525">
        <v>8</v>
      </c>
      <c r="B4525">
        <v>1965</v>
      </c>
      <c r="C4525" t="s">
        <v>1994</v>
      </c>
      <c r="D4525" t="s">
        <v>3062</v>
      </c>
      <c r="E4525" t="s">
        <v>3063</v>
      </c>
      <c r="F4525">
        <v>5894</v>
      </c>
      <c r="G4525">
        <v>95.61</v>
      </c>
      <c r="H4525">
        <v>62</v>
      </c>
      <c r="J4525" t="s">
        <v>2293</v>
      </c>
      <c r="K4525" s="40" t="str">
        <f t="shared" si="70"/>
        <v>TERCEIRA</v>
      </c>
    </row>
    <row r="4526" spans="1:11" ht="15" customHeight="1">
      <c r="A4526">
        <v>8</v>
      </c>
      <c r="B4526">
        <v>1965</v>
      </c>
      <c r="C4526" t="s">
        <v>1994</v>
      </c>
      <c r="D4526" t="s">
        <v>3064</v>
      </c>
      <c r="E4526" t="s">
        <v>3065</v>
      </c>
      <c r="F4526">
        <v>7219</v>
      </c>
      <c r="G4526">
        <v>107.25</v>
      </c>
      <c r="H4526">
        <v>67</v>
      </c>
      <c r="J4526" t="s">
        <v>2293</v>
      </c>
      <c r="K4526" s="40" t="str">
        <f t="shared" si="70"/>
        <v>TERCEIRA</v>
      </c>
    </row>
    <row r="4527" spans="1:11" ht="15" customHeight="1">
      <c r="A4527">
        <v>8</v>
      </c>
      <c r="B4527">
        <v>1965</v>
      </c>
      <c r="C4527" t="s">
        <v>1994</v>
      </c>
      <c r="D4527" t="s">
        <v>3066</v>
      </c>
      <c r="E4527" t="s">
        <v>3067</v>
      </c>
      <c r="F4527">
        <v>5894</v>
      </c>
      <c r="G4527">
        <v>85.7</v>
      </c>
      <c r="H4527">
        <v>69</v>
      </c>
      <c r="J4527" t="s">
        <v>2293</v>
      </c>
      <c r="K4527" s="40" t="str">
        <f t="shared" si="70"/>
        <v>TERCEIRA</v>
      </c>
    </row>
    <row r="4528" spans="1:11" ht="15" customHeight="1">
      <c r="A4528">
        <v>8</v>
      </c>
      <c r="B4528">
        <v>1965</v>
      </c>
      <c r="C4528" t="s">
        <v>19</v>
      </c>
      <c r="D4528" t="s">
        <v>3068</v>
      </c>
      <c r="E4528" t="s">
        <v>3069</v>
      </c>
      <c r="F4528">
        <v>319</v>
      </c>
      <c r="G4528">
        <v>19.73</v>
      </c>
      <c r="H4528">
        <v>16</v>
      </c>
      <c r="I4528">
        <v>0</v>
      </c>
      <c r="J4528" t="s">
        <v>2293</v>
      </c>
      <c r="K4528" s="40" t="str">
        <f t="shared" si="70"/>
        <v>TERCEIRA</v>
      </c>
    </row>
    <row r="4529" spans="1:11" ht="15" customHeight="1">
      <c r="A4529">
        <v>8</v>
      </c>
      <c r="B4529">
        <v>1965</v>
      </c>
      <c r="C4529" t="s">
        <v>1994</v>
      </c>
      <c r="D4529" t="s">
        <v>3068</v>
      </c>
      <c r="E4529" t="s">
        <v>3069</v>
      </c>
      <c r="F4529">
        <v>6111</v>
      </c>
      <c r="G4529">
        <v>84.6</v>
      </c>
      <c r="H4529">
        <v>72</v>
      </c>
      <c r="J4529" t="s">
        <v>2293</v>
      </c>
      <c r="K4529" s="40" t="str">
        <f t="shared" si="70"/>
        <v>TERCEIRA</v>
      </c>
    </row>
    <row r="4530" spans="1:11" ht="15" customHeight="1">
      <c r="A4530">
        <v>8</v>
      </c>
      <c r="B4530">
        <v>1965</v>
      </c>
      <c r="C4530" t="s">
        <v>1994</v>
      </c>
      <c r="D4530" t="s">
        <v>3072</v>
      </c>
      <c r="E4530" t="s">
        <v>3073</v>
      </c>
      <c r="F4530">
        <v>3673</v>
      </c>
      <c r="G4530">
        <v>63.97</v>
      </c>
      <c r="H4530">
        <v>57</v>
      </c>
      <c r="J4530" t="s">
        <v>2293</v>
      </c>
      <c r="K4530" s="40" t="str">
        <f t="shared" si="70"/>
        <v>TERCEIRA</v>
      </c>
    </row>
    <row r="4531" spans="1:11" ht="15" customHeight="1">
      <c r="A4531">
        <v>8</v>
      </c>
      <c r="B4531">
        <v>1965</v>
      </c>
      <c r="C4531" t="s">
        <v>1994</v>
      </c>
      <c r="D4531" t="s">
        <v>3074</v>
      </c>
      <c r="E4531" t="s">
        <v>3075</v>
      </c>
      <c r="F4531">
        <v>5183</v>
      </c>
      <c r="G4531">
        <v>66</v>
      </c>
      <c r="H4531">
        <v>79</v>
      </c>
      <c r="J4531" t="s">
        <v>2293</v>
      </c>
      <c r="K4531" s="40" t="str">
        <f t="shared" si="70"/>
        <v>TERCEIRA</v>
      </c>
    </row>
    <row r="4532" spans="1:11" ht="15" customHeight="1">
      <c r="A4532">
        <v>8</v>
      </c>
      <c r="B4532">
        <v>1965</v>
      </c>
      <c r="C4532" t="s">
        <v>19</v>
      </c>
      <c r="D4532" t="s">
        <v>3076</v>
      </c>
      <c r="E4532" t="s">
        <v>3077</v>
      </c>
      <c r="F4532">
        <v>257</v>
      </c>
      <c r="G4532">
        <v>16.329999999999998</v>
      </c>
      <c r="H4532">
        <v>16</v>
      </c>
      <c r="I4532">
        <v>0</v>
      </c>
      <c r="J4532" t="s">
        <v>2293</v>
      </c>
      <c r="K4532" s="40" t="str">
        <f t="shared" si="70"/>
        <v>TERCEIRA</v>
      </c>
    </row>
    <row r="4533" spans="1:11" ht="15" customHeight="1">
      <c r="A4533">
        <v>8</v>
      </c>
      <c r="B4533">
        <v>1965</v>
      </c>
      <c r="C4533" t="s">
        <v>1994</v>
      </c>
      <c r="D4533" t="s">
        <v>3076</v>
      </c>
      <c r="E4533" t="s">
        <v>3077</v>
      </c>
      <c r="F4533">
        <v>1600</v>
      </c>
      <c r="G4533">
        <v>52.65</v>
      </c>
      <c r="H4533">
        <v>30</v>
      </c>
      <c r="J4533" t="s">
        <v>2293</v>
      </c>
      <c r="K4533" s="40" t="str">
        <f t="shared" si="70"/>
        <v>TERCEIRA</v>
      </c>
    </row>
    <row r="4534" spans="1:11" ht="15" customHeight="1">
      <c r="A4534">
        <v>8</v>
      </c>
      <c r="B4534">
        <v>1965</v>
      </c>
      <c r="C4534" t="s">
        <v>1994</v>
      </c>
      <c r="D4534" t="s">
        <v>3078</v>
      </c>
      <c r="E4534" t="s">
        <v>3079</v>
      </c>
      <c r="F4534">
        <v>11</v>
      </c>
      <c r="G4534">
        <v>1.36</v>
      </c>
      <c r="H4534">
        <v>8</v>
      </c>
      <c r="J4534" t="s">
        <v>2293</v>
      </c>
      <c r="K4534" s="40" t="str">
        <f t="shared" si="70"/>
        <v>TERCEIRA</v>
      </c>
    </row>
    <row r="4535" spans="1:11" ht="15" customHeight="1">
      <c r="A4535">
        <v>8</v>
      </c>
      <c r="B4535">
        <v>1965</v>
      </c>
      <c r="C4535" t="s">
        <v>1994</v>
      </c>
      <c r="D4535" t="s">
        <v>3080</v>
      </c>
      <c r="E4535" t="s">
        <v>3081</v>
      </c>
      <c r="F4535">
        <v>18321</v>
      </c>
      <c r="G4535">
        <v>156.16</v>
      </c>
      <c r="H4535">
        <v>117</v>
      </c>
      <c r="J4535" t="s">
        <v>2293</v>
      </c>
      <c r="K4535" s="40" t="str">
        <f t="shared" si="70"/>
        <v>TERCEIRA</v>
      </c>
    </row>
    <row r="4536" spans="1:11" ht="15" customHeight="1">
      <c r="A4536">
        <v>8</v>
      </c>
      <c r="B4536">
        <v>1965</v>
      </c>
      <c r="C4536" t="s">
        <v>19</v>
      </c>
      <c r="D4536" t="s">
        <v>3082</v>
      </c>
      <c r="E4536" t="s">
        <v>3083</v>
      </c>
      <c r="F4536">
        <v>217</v>
      </c>
      <c r="G4536">
        <v>46.51</v>
      </c>
      <c r="H4536">
        <v>5</v>
      </c>
      <c r="I4536">
        <v>0</v>
      </c>
      <c r="J4536" t="s">
        <v>2293</v>
      </c>
      <c r="K4536" s="40" t="str">
        <f t="shared" si="70"/>
        <v>TERCEIRA</v>
      </c>
    </row>
    <row r="4537" spans="1:11" ht="15" customHeight="1">
      <c r="A4537">
        <v>8</v>
      </c>
      <c r="B4537">
        <v>1965</v>
      </c>
      <c r="C4537" t="s">
        <v>1994</v>
      </c>
      <c r="D4537" t="s">
        <v>3082</v>
      </c>
      <c r="E4537" t="s">
        <v>3083</v>
      </c>
      <c r="F4537">
        <v>1306</v>
      </c>
      <c r="G4537">
        <v>37.22</v>
      </c>
      <c r="H4537">
        <v>35</v>
      </c>
      <c r="J4537" t="s">
        <v>2293</v>
      </c>
      <c r="K4537" s="40" t="str">
        <f t="shared" si="70"/>
        <v>TERCEIRA</v>
      </c>
    </row>
    <row r="4538" spans="1:11" ht="15" customHeight="1">
      <c r="A4538">
        <v>8</v>
      </c>
      <c r="B4538">
        <v>1965</v>
      </c>
      <c r="C4538" t="s">
        <v>1994</v>
      </c>
      <c r="D4538" t="s">
        <v>3084</v>
      </c>
      <c r="E4538" t="s">
        <v>3085</v>
      </c>
      <c r="F4538">
        <v>5579</v>
      </c>
      <c r="G4538">
        <v>136.71</v>
      </c>
      <c r="H4538">
        <v>41</v>
      </c>
      <c r="J4538" t="s">
        <v>2293</v>
      </c>
      <c r="K4538" s="40" t="str">
        <f t="shared" si="70"/>
        <v>TERCEIRA</v>
      </c>
    </row>
    <row r="4539" spans="1:11" ht="15" customHeight="1">
      <c r="A4539">
        <v>8</v>
      </c>
      <c r="B4539">
        <v>1965</v>
      </c>
      <c r="C4539" t="s">
        <v>1994</v>
      </c>
      <c r="D4539" t="s">
        <v>3086</v>
      </c>
      <c r="E4539" t="s">
        <v>3087</v>
      </c>
      <c r="F4539">
        <v>7681</v>
      </c>
      <c r="G4539">
        <v>115.73</v>
      </c>
      <c r="H4539">
        <v>66</v>
      </c>
      <c r="J4539" t="s">
        <v>2293</v>
      </c>
      <c r="K4539" s="40" t="str">
        <f t="shared" si="70"/>
        <v>TERCEIRA</v>
      </c>
    </row>
    <row r="4540" spans="1:11" ht="15" customHeight="1">
      <c r="A4540">
        <v>8</v>
      </c>
      <c r="B4540">
        <v>1965</v>
      </c>
      <c r="C4540" t="s">
        <v>1994</v>
      </c>
      <c r="D4540" t="s">
        <v>3088</v>
      </c>
      <c r="E4540" t="s">
        <v>3089</v>
      </c>
      <c r="F4540">
        <v>8083</v>
      </c>
      <c r="G4540">
        <v>125.16</v>
      </c>
      <c r="H4540">
        <v>65</v>
      </c>
      <c r="J4540" t="s">
        <v>2293</v>
      </c>
      <c r="K4540" s="40" t="str">
        <f t="shared" si="70"/>
        <v>TERCEIRA</v>
      </c>
    </row>
    <row r="4541" spans="1:11" ht="15" customHeight="1">
      <c r="A4541">
        <v>8</v>
      </c>
      <c r="B4541">
        <v>1965</v>
      </c>
      <c r="C4541" t="s">
        <v>1994</v>
      </c>
      <c r="D4541" t="s">
        <v>3090</v>
      </c>
      <c r="E4541" t="s">
        <v>3091</v>
      </c>
      <c r="F4541">
        <v>82</v>
      </c>
      <c r="G4541">
        <v>5.54</v>
      </c>
      <c r="H4541">
        <v>15</v>
      </c>
      <c r="J4541" t="s">
        <v>2293</v>
      </c>
      <c r="K4541" s="40" t="str">
        <f t="shared" si="70"/>
        <v>TERCEIRA</v>
      </c>
    </row>
    <row r="4542" spans="1:11" ht="15" customHeight="1">
      <c r="A4542">
        <v>8</v>
      </c>
      <c r="B4542">
        <v>1965</v>
      </c>
      <c r="C4542" t="s">
        <v>1994</v>
      </c>
      <c r="D4542" t="s">
        <v>3092</v>
      </c>
      <c r="E4542" t="s">
        <v>3093</v>
      </c>
      <c r="F4542">
        <v>5395</v>
      </c>
      <c r="G4542">
        <v>83.95</v>
      </c>
      <c r="H4542">
        <v>64</v>
      </c>
      <c r="J4542" t="s">
        <v>2293</v>
      </c>
      <c r="K4542" s="40" t="str">
        <f t="shared" si="70"/>
        <v>TERCEIRA</v>
      </c>
    </row>
    <row r="4543" spans="1:11" ht="15" customHeight="1">
      <c r="A4543">
        <v>8</v>
      </c>
      <c r="B4543">
        <v>1965</v>
      </c>
      <c r="C4543" t="s">
        <v>1994</v>
      </c>
      <c r="D4543" t="s">
        <v>3094</v>
      </c>
      <c r="E4543" t="s">
        <v>3095</v>
      </c>
      <c r="F4543">
        <v>12738</v>
      </c>
      <c r="G4543">
        <v>174.29</v>
      </c>
      <c r="H4543">
        <v>73</v>
      </c>
      <c r="J4543" t="s">
        <v>2293</v>
      </c>
      <c r="K4543" s="40" t="str">
        <f t="shared" si="70"/>
        <v>TERCEIRA</v>
      </c>
    </row>
    <row r="4544" spans="1:11" ht="15" customHeight="1">
      <c r="A4544">
        <v>8</v>
      </c>
      <c r="B4544">
        <v>1965</v>
      </c>
      <c r="C4544" t="s">
        <v>1994</v>
      </c>
      <c r="D4544" t="s">
        <v>3096</v>
      </c>
      <c r="E4544" t="s">
        <v>3097</v>
      </c>
      <c r="F4544">
        <v>7025</v>
      </c>
      <c r="G4544">
        <v>104.14</v>
      </c>
      <c r="H4544">
        <v>67</v>
      </c>
      <c r="J4544" t="s">
        <v>2293</v>
      </c>
      <c r="K4544" s="40" t="str">
        <f t="shared" si="70"/>
        <v>TERCEIRA</v>
      </c>
    </row>
    <row r="4545" spans="1:11" ht="15" customHeight="1">
      <c r="A4545">
        <v>8</v>
      </c>
      <c r="B4545">
        <v>1965</v>
      </c>
      <c r="C4545" t="s">
        <v>1994</v>
      </c>
      <c r="D4545" t="s">
        <v>3098</v>
      </c>
      <c r="E4545" t="s">
        <v>3099</v>
      </c>
      <c r="F4545">
        <v>71</v>
      </c>
      <c r="G4545">
        <v>3.88</v>
      </c>
      <c r="H4545">
        <v>18</v>
      </c>
      <c r="J4545" t="s">
        <v>2293</v>
      </c>
      <c r="K4545" s="40" t="str">
        <f t="shared" si="70"/>
        <v>TERCEIRA</v>
      </c>
    </row>
    <row r="4546" spans="1:11" ht="15" customHeight="1">
      <c r="A4546">
        <v>8</v>
      </c>
      <c r="B4546">
        <v>1965</v>
      </c>
      <c r="C4546" t="s">
        <v>1994</v>
      </c>
      <c r="D4546" t="s">
        <v>3100</v>
      </c>
      <c r="E4546" t="s">
        <v>3101</v>
      </c>
      <c r="F4546">
        <v>9987</v>
      </c>
      <c r="G4546">
        <v>161.28</v>
      </c>
      <c r="H4546">
        <v>62</v>
      </c>
      <c r="J4546" t="s">
        <v>2293</v>
      </c>
      <c r="K4546" s="40" t="str">
        <f t="shared" ref="K4546:K4609" si="71">IF(J4546&lt;&gt;"",IF(OR(UPPER(J4546)="TERCEIRO",UPPER(J4546)="TERCEIRA"),"TERCEIRA",IF(UPPER(J4546)="GPA","GPA",J4546)),IF(LEFT(D4546,1)="T","TERCEIRA","GPA"))</f>
        <v>TERCEIRA</v>
      </c>
    </row>
    <row r="4547" spans="1:11" ht="15" customHeight="1">
      <c r="A4547">
        <v>8</v>
      </c>
      <c r="B4547">
        <v>1965</v>
      </c>
      <c r="C4547" t="s">
        <v>1994</v>
      </c>
      <c r="D4547" t="s">
        <v>3102</v>
      </c>
      <c r="E4547" t="s">
        <v>3103</v>
      </c>
      <c r="F4547">
        <v>13147</v>
      </c>
      <c r="G4547">
        <v>131.65</v>
      </c>
      <c r="H4547">
        <v>100</v>
      </c>
      <c r="J4547" t="s">
        <v>2293</v>
      </c>
      <c r="K4547" s="40" t="str">
        <f t="shared" si="71"/>
        <v>TERCEIRA</v>
      </c>
    </row>
    <row r="4548" spans="1:11" ht="15" customHeight="1">
      <c r="A4548">
        <v>8</v>
      </c>
      <c r="B4548">
        <v>1965</v>
      </c>
      <c r="C4548" t="s">
        <v>1994</v>
      </c>
      <c r="D4548" t="s">
        <v>3106</v>
      </c>
      <c r="E4548" t="s">
        <v>3107</v>
      </c>
      <c r="F4548">
        <v>11677</v>
      </c>
      <c r="G4548">
        <v>119.53</v>
      </c>
      <c r="H4548">
        <v>98</v>
      </c>
      <c r="J4548" t="s">
        <v>2293</v>
      </c>
      <c r="K4548" s="40" t="str">
        <f t="shared" si="71"/>
        <v>TERCEIRA</v>
      </c>
    </row>
    <row r="4549" spans="1:11" ht="15" customHeight="1">
      <c r="A4549">
        <v>8</v>
      </c>
      <c r="B4549">
        <v>1965</v>
      </c>
      <c r="C4549" t="s">
        <v>1994</v>
      </c>
      <c r="D4549" t="s">
        <v>3108</v>
      </c>
      <c r="E4549" t="s">
        <v>3109</v>
      </c>
      <c r="F4549">
        <v>1584</v>
      </c>
      <c r="G4549">
        <v>36.39</v>
      </c>
      <c r="H4549">
        <v>44</v>
      </c>
      <c r="J4549" t="s">
        <v>2293</v>
      </c>
      <c r="K4549" s="40" t="str">
        <f t="shared" si="71"/>
        <v>TERCEIRA</v>
      </c>
    </row>
    <row r="4550" spans="1:11" ht="15" customHeight="1">
      <c r="A4550">
        <v>8</v>
      </c>
      <c r="B4550">
        <v>1965</v>
      </c>
      <c r="C4550" t="s">
        <v>1994</v>
      </c>
      <c r="D4550" t="s">
        <v>3110</v>
      </c>
      <c r="E4550" t="s">
        <v>3111</v>
      </c>
      <c r="F4550">
        <v>7742</v>
      </c>
      <c r="G4550">
        <v>119.91</v>
      </c>
      <c r="H4550">
        <v>65</v>
      </c>
      <c r="J4550" t="s">
        <v>2293</v>
      </c>
      <c r="K4550" s="40" t="str">
        <f t="shared" si="71"/>
        <v>TERCEIRA</v>
      </c>
    </row>
    <row r="4551" spans="1:11" ht="15" customHeight="1">
      <c r="A4551">
        <v>8</v>
      </c>
      <c r="B4551">
        <v>1965</v>
      </c>
      <c r="C4551" t="s">
        <v>1994</v>
      </c>
      <c r="D4551" t="s">
        <v>3112</v>
      </c>
      <c r="E4551" t="s">
        <v>3113</v>
      </c>
      <c r="F4551">
        <v>8807</v>
      </c>
      <c r="G4551">
        <v>125.08</v>
      </c>
      <c r="H4551">
        <v>70</v>
      </c>
      <c r="J4551" t="s">
        <v>2293</v>
      </c>
      <c r="K4551" s="40" t="str">
        <f t="shared" si="71"/>
        <v>TERCEIRA</v>
      </c>
    </row>
    <row r="4552" spans="1:11" ht="15" customHeight="1">
      <c r="A4552">
        <v>8</v>
      </c>
      <c r="B4552">
        <v>1965</v>
      </c>
      <c r="C4552" t="s">
        <v>1994</v>
      </c>
      <c r="D4552" t="s">
        <v>3118</v>
      </c>
      <c r="E4552" t="s">
        <v>3119</v>
      </c>
      <c r="F4552">
        <v>11138</v>
      </c>
      <c r="G4552">
        <v>133.25</v>
      </c>
      <c r="H4552">
        <v>84</v>
      </c>
      <c r="J4552" t="s">
        <v>2293</v>
      </c>
      <c r="K4552" s="40" t="str">
        <f t="shared" si="71"/>
        <v>TERCEIRA</v>
      </c>
    </row>
    <row r="4553" spans="1:11" ht="15" customHeight="1">
      <c r="A4553">
        <v>8</v>
      </c>
      <c r="B4553">
        <v>1965</v>
      </c>
      <c r="C4553" t="s">
        <v>1994</v>
      </c>
      <c r="D4553" t="s">
        <v>3124</v>
      </c>
      <c r="E4553" t="s">
        <v>3125</v>
      </c>
      <c r="F4553">
        <v>5731</v>
      </c>
      <c r="G4553">
        <v>70.2</v>
      </c>
      <c r="H4553">
        <v>82</v>
      </c>
      <c r="J4553" t="s">
        <v>2293</v>
      </c>
      <c r="K4553" s="40" t="str">
        <f t="shared" si="71"/>
        <v>TERCEIRA</v>
      </c>
    </row>
    <row r="4554" spans="1:11" ht="15" customHeight="1">
      <c r="A4554">
        <v>8</v>
      </c>
      <c r="B4554">
        <v>1965</v>
      </c>
      <c r="C4554" t="s">
        <v>1994</v>
      </c>
      <c r="D4554" t="s">
        <v>3126</v>
      </c>
      <c r="E4554" t="s">
        <v>3127</v>
      </c>
      <c r="F4554">
        <v>6649</v>
      </c>
      <c r="G4554">
        <v>124.43</v>
      </c>
      <c r="H4554">
        <v>53</v>
      </c>
      <c r="J4554" t="s">
        <v>2293</v>
      </c>
      <c r="K4554" s="40" t="str">
        <f t="shared" si="71"/>
        <v>TERCEIRA</v>
      </c>
    </row>
    <row r="4555" spans="1:11" ht="15" customHeight="1">
      <c r="A4555">
        <v>8</v>
      </c>
      <c r="B4555">
        <v>1965</v>
      </c>
      <c r="C4555" t="s">
        <v>1994</v>
      </c>
      <c r="D4555" t="s">
        <v>3128</v>
      </c>
      <c r="E4555" t="s">
        <v>3129</v>
      </c>
      <c r="F4555">
        <v>6646</v>
      </c>
      <c r="G4555">
        <v>114.9</v>
      </c>
      <c r="H4555">
        <v>58</v>
      </c>
      <c r="J4555" t="s">
        <v>2293</v>
      </c>
      <c r="K4555" s="40" t="str">
        <f t="shared" si="71"/>
        <v>TERCEIRA</v>
      </c>
    </row>
    <row r="4556" spans="1:11" ht="15" customHeight="1">
      <c r="A4556">
        <v>8</v>
      </c>
      <c r="B4556">
        <v>1965</v>
      </c>
      <c r="C4556" t="s">
        <v>1994</v>
      </c>
      <c r="D4556" t="s">
        <v>3130</v>
      </c>
      <c r="E4556" t="s">
        <v>3131</v>
      </c>
      <c r="F4556">
        <v>9</v>
      </c>
      <c r="G4556">
        <v>0.2</v>
      </c>
      <c r="H4556">
        <v>45</v>
      </c>
      <c r="J4556" t="s">
        <v>2293</v>
      </c>
      <c r="K4556" s="40" t="str">
        <f t="shared" si="71"/>
        <v>TERCEIRA</v>
      </c>
    </row>
    <row r="4557" spans="1:11" ht="15" customHeight="1">
      <c r="A4557">
        <v>8</v>
      </c>
      <c r="B4557">
        <v>1965</v>
      </c>
      <c r="C4557" t="s">
        <v>1994</v>
      </c>
      <c r="D4557" t="s">
        <v>3142</v>
      </c>
      <c r="E4557" t="s">
        <v>3143</v>
      </c>
      <c r="F4557">
        <v>228</v>
      </c>
      <c r="G4557">
        <v>5.88</v>
      </c>
      <c r="H4557">
        <v>39</v>
      </c>
      <c r="J4557" t="s">
        <v>2293</v>
      </c>
      <c r="K4557" s="40" t="str">
        <f t="shared" si="71"/>
        <v>TERCEIRA</v>
      </c>
    </row>
    <row r="4558" spans="1:11" ht="15" customHeight="1">
      <c r="A4558">
        <v>8</v>
      </c>
      <c r="B4558">
        <v>1965</v>
      </c>
      <c r="C4558" t="s">
        <v>1994</v>
      </c>
      <c r="D4558" t="s">
        <v>3144</v>
      </c>
      <c r="E4558" t="s">
        <v>3145</v>
      </c>
      <c r="F4558">
        <v>7453</v>
      </c>
      <c r="G4558">
        <v>117.71</v>
      </c>
      <c r="H4558">
        <v>63</v>
      </c>
      <c r="J4558" t="s">
        <v>2293</v>
      </c>
      <c r="K4558" s="40" t="str">
        <f t="shared" si="71"/>
        <v>TERCEIRA</v>
      </c>
    </row>
    <row r="4559" spans="1:11" ht="15" customHeight="1">
      <c r="A4559">
        <v>8</v>
      </c>
      <c r="B4559">
        <v>1965</v>
      </c>
      <c r="C4559" t="s">
        <v>1994</v>
      </c>
      <c r="D4559" t="s">
        <v>3146</v>
      </c>
      <c r="E4559" t="s">
        <v>3147</v>
      </c>
      <c r="F4559">
        <v>8047</v>
      </c>
      <c r="G4559">
        <v>124.57</v>
      </c>
      <c r="H4559">
        <v>65</v>
      </c>
      <c r="J4559" t="s">
        <v>2293</v>
      </c>
      <c r="K4559" s="40" t="str">
        <f t="shared" si="71"/>
        <v>TERCEIRA</v>
      </c>
    </row>
    <row r="4560" spans="1:11" ht="15" customHeight="1">
      <c r="A4560">
        <v>8</v>
      </c>
      <c r="B4560">
        <v>1965</v>
      </c>
      <c r="C4560" t="s">
        <v>1994</v>
      </c>
      <c r="D4560" t="s">
        <v>3150</v>
      </c>
      <c r="E4560" t="s">
        <v>3151</v>
      </c>
      <c r="F4560">
        <v>9966</v>
      </c>
      <c r="G4560">
        <v>125.93</v>
      </c>
      <c r="H4560">
        <v>79</v>
      </c>
      <c r="J4560" t="s">
        <v>2293</v>
      </c>
      <c r="K4560" s="40" t="str">
        <f t="shared" si="71"/>
        <v>TERCEIRA</v>
      </c>
    </row>
    <row r="4561" spans="1:11" ht="15" customHeight="1">
      <c r="A4561">
        <v>8</v>
      </c>
      <c r="B4561">
        <v>1965</v>
      </c>
      <c r="C4561" t="s">
        <v>1994</v>
      </c>
      <c r="D4561" t="s">
        <v>3154</v>
      </c>
      <c r="E4561" t="s">
        <v>3155</v>
      </c>
      <c r="F4561">
        <v>10794</v>
      </c>
      <c r="G4561">
        <v>127.62</v>
      </c>
      <c r="H4561">
        <v>85</v>
      </c>
      <c r="J4561" t="s">
        <v>2293</v>
      </c>
      <c r="K4561" s="40" t="str">
        <f t="shared" si="71"/>
        <v>TERCEIRA</v>
      </c>
    </row>
    <row r="4562" spans="1:11" ht="15" customHeight="1">
      <c r="A4562">
        <v>8</v>
      </c>
      <c r="B4562">
        <v>1965</v>
      </c>
      <c r="C4562" t="s">
        <v>1994</v>
      </c>
      <c r="D4562" t="s">
        <v>3158</v>
      </c>
      <c r="E4562" t="s">
        <v>3159</v>
      </c>
      <c r="F4562">
        <v>1903</v>
      </c>
      <c r="G4562">
        <v>54.51</v>
      </c>
      <c r="H4562">
        <v>35</v>
      </c>
      <c r="J4562" t="s">
        <v>2293</v>
      </c>
      <c r="K4562" s="40" t="str">
        <f t="shared" si="71"/>
        <v>TERCEIRA</v>
      </c>
    </row>
    <row r="4563" spans="1:11" ht="15" customHeight="1">
      <c r="A4563">
        <v>8</v>
      </c>
      <c r="B4563">
        <v>1965</v>
      </c>
      <c r="C4563" t="s">
        <v>1994</v>
      </c>
      <c r="D4563" t="s">
        <v>3160</v>
      </c>
      <c r="E4563" t="s">
        <v>3161</v>
      </c>
      <c r="F4563">
        <v>1217</v>
      </c>
      <c r="G4563">
        <v>29.87</v>
      </c>
      <c r="H4563">
        <v>41</v>
      </c>
      <c r="J4563" t="s">
        <v>2293</v>
      </c>
      <c r="K4563" s="40" t="str">
        <f t="shared" si="71"/>
        <v>TERCEIRA</v>
      </c>
    </row>
    <row r="4564" spans="1:11" ht="15" customHeight="1">
      <c r="A4564">
        <v>8</v>
      </c>
      <c r="B4564">
        <v>1965</v>
      </c>
      <c r="C4564" t="s">
        <v>1994</v>
      </c>
      <c r="D4564" t="s">
        <v>3162</v>
      </c>
      <c r="E4564" t="s">
        <v>3163</v>
      </c>
      <c r="F4564">
        <v>5624</v>
      </c>
      <c r="G4564">
        <v>118.21</v>
      </c>
      <c r="H4564">
        <v>48</v>
      </c>
      <c r="J4564" t="s">
        <v>2293</v>
      </c>
      <c r="K4564" s="40" t="str">
        <f t="shared" si="71"/>
        <v>TERCEIRA</v>
      </c>
    </row>
    <row r="4565" spans="1:11" ht="15" customHeight="1">
      <c r="A4565">
        <v>8</v>
      </c>
      <c r="B4565">
        <v>1965</v>
      </c>
      <c r="C4565" t="s">
        <v>1994</v>
      </c>
      <c r="D4565" t="s">
        <v>3164</v>
      </c>
      <c r="E4565" t="s">
        <v>4721</v>
      </c>
      <c r="F4565">
        <v>9</v>
      </c>
      <c r="G4565">
        <v>0.05</v>
      </c>
      <c r="H4565">
        <v>180</v>
      </c>
      <c r="J4565" t="s">
        <v>2293</v>
      </c>
      <c r="K4565" s="40" t="str">
        <f t="shared" si="71"/>
        <v>TERCEIRA</v>
      </c>
    </row>
    <row r="4566" spans="1:11" ht="15" customHeight="1">
      <c r="A4566">
        <v>8</v>
      </c>
      <c r="B4566">
        <v>1965</v>
      </c>
      <c r="C4566" t="s">
        <v>1994</v>
      </c>
      <c r="D4566" t="s">
        <v>3166</v>
      </c>
      <c r="E4566" t="s">
        <v>3167</v>
      </c>
      <c r="F4566">
        <v>9186</v>
      </c>
      <c r="G4566">
        <v>144.01</v>
      </c>
      <c r="H4566">
        <v>64</v>
      </c>
      <c r="J4566" t="s">
        <v>2293</v>
      </c>
      <c r="K4566" s="40" t="str">
        <f t="shared" si="71"/>
        <v>TERCEIRA</v>
      </c>
    </row>
    <row r="4567" spans="1:11" ht="15" customHeight="1">
      <c r="A4567">
        <v>8</v>
      </c>
      <c r="B4567">
        <v>1965</v>
      </c>
      <c r="C4567" t="s">
        <v>1994</v>
      </c>
      <c r="D4567" t="s">
        <v>3168</v>
      </c>
      <c r="E4567" t="s">
        <v>3169</v>
      </c>
      <c r="F4567">
        <v>8145</v>
      </c>
      <c r="G4567">
        <v>96.75</v>
      </c>
      <c r="H4567">
        <v>84</v>
      </c>
      <c r="J4567" t="s">
        <v>2293</v>
      </c>
      <c r="K4567" s="40" t="str">
        <f t="shared" si="71"/>
        <v>TERCEIRA</v>
      </c>
    </row>
    <row r="4568" spans="1:11" ht="15" customHeight="1">
      <c r="A4568">
        <v>8</v>
      </c>
      <c r="B4568">
        <v>1965</v>
      </c>
      <c r="C4568" t="s">
        <v>1994</v>
      </c>
      <c r="D4568" t="s">
        <v>3174</v>
      </c>
      <c r="E4568" t="s">
        <v>3175</v>
      </c>
      <c r="F4568">
        <v>505</v>
      </c>
      <c r="G4568">
        <v>9.8699999999999992</v>
      </c>
      <c r="H4568">
        <v>51</v>
      </c>
      <c r="J4568" t="s">
        <v>2293</v>
      </c>
      <c r="K4568" s="40" t="str">
        <f t="shared" si="71"/>
        <v>TERCEIRA</v>
      </c>
    </row>
    <row r="4569" spans="1:11" ht="15" customHeight="1">
      <c r="A4569">
        <v>8</v>
      </c>
      <c r="B4569">
        <v>1965</v>
      </c>
      <c r="C4569" t="s">
        <v>1994</v>
      </c>
      <c r="D4569" t="s">
        <v>3176</v>
      </c>
      <c r="E4569" t="s">
        <v>3177</v>
      </c>
      <c r="F4569">
        <v>9341</v>
      </c>
      <c r="G4569">
        <v>140.91</v>
      </c>
      <c r="H4569">
        <v>66</v>
      </c>
      <c r="J4569" t="s">
        <v>2293</v>
      </c>
      <c r="K4569" s="40" t="str">
        <f t="shared" si="71"/>
        <v>TERCEIRA</v>
      </c>
    </row>
    <row r="4570" spans="1:11" ht="15" customHeight="1">
      <c r="A4570">
        <v>8</v>
      </c>
      <c r="B4570">
        <v>1965</v>
      </c>
      <c r="C4570" t="s">
        <v>1994</v>
      </c>
      <c r="D4570" t="s">
        <v>3178</v>
      </c>
      <c r="E4570" t="s">
        <v>3179</v>
      </c>
      <c r="F4570">
        <v>4852</v>
      </c>
      <c r="G4570">
        <v>75.069999999999993</v>
      </c>
      <c r="H4570">
        <v>65</v>
      </c>
      <c r="J4570" t="s">
        <v>2293</v>
      </c>
      <c r="K4570" s="40" t="str">
        <f t="shared" si="71"/>
        <v>TERCEIRA</v>
      </c>
    </row>
    <row r="4571" spans="1:11" ht="15" customHeight="1">
      <c r="A4571">
        <v>8</v>
      </c>
      <c r="B4571">
        <v>1965</v>
      </c>
      <c r="C4571" t="s">
        <v>1994</v>
      </c>
      <c r="D4571" t="s">
        <v>3180</v>
      </c>
      <c r="E4571" t="s">
        <v>3181</v>
      </c>
      <c r="F4571">
        <v>8864</v>
      </c>
      <c r="G4571">
        <v>150.86000000000001</v>
      </c>
      <c r="H4571">
        <v>59</v>
      </c>
      <c r="J4571" t="s">
        <v>2293</v>
      </c>
      <c r="K4571" s="40" t="str">
        <f t="shared" si="71"/>
        <v>TERCEIRA</v>
      </c>
    </row>
    <row r="4572" spans="1:11" ht="15" customHeight="1">
      <c r="A4572">
        <v>8</v>
      </c>
      <c r="B4572">
        <v>1965</v>
      </c>
      <c r="C4572" t="s">
        <v>1994</v>
      </c>
      <c r="D4572" t="s">
        <v>3184</v>
      </c>
      <c r="E4572" t="s">
        <v>3185</v>
      </c>
      <c r="F4572">
        <v>14671</v>
      </c>
      <c r="G4572">
        <v>118.31</v>
      </c>
      <c r="H4572">
        <v>124</v>
      </c>
      <c r="J4572" t="s">
        <v>2293</v>
      </c>
      <c r="K4572" s="40" t="str">
        <f t="shared" si="71"/>
        <v>TERCEIRA</v>
      </c>
    </row>
    <row r="4573" spans="1:11" ht="15" customHeight="1">
      <c r="A4573">
        <v>8</v>
      </c>
      <c r="B4573">
        <v>1965</v>
      </c>
      <c r="C4573" t="s">
        <v>1994</v>
      </c>
      <c r="D4573" t="s">
        <v>3186</v>
      </c>
      <c r="E4573" t="s">
        <v>3187</v>
      </c>
      <c r="F4573">
        <v>6593</v>
      </c>
      <c r="G4573">
        <v>127.79</v>
      </c>
      <c r="H4573">
        <v>52</v>
      </c>
      <c r="J4573" t="s">
        <v>2293</v>
      </c>
      <c r="K4573" s="40" t="str">
        <f t="shared" si="71"/>
        <v>TERCEIRA</v>
      </c>
    </row>
    <row r="4574" spans="1:11" ht="15" customHeight="1">
      <c r="A4574">
        <v>8</v>
      </c>
      <c r="B4574">
        <v>1965</v>
      </c>
      <c r="C4574" t="s">
        <v>1994</v>
      </c>
      <c r="D4574" t="s">
        <v>3188</v>
      </c>
      <c r="E4574" t="s">
        <v>3189</v>
      </c>
      <c r="F4574">
        <v>5782</v>
      </c>
      <c r="G4574">
        <v>138.74</v>
      </c>
      <c r="H4574">
        <v>42</v>
      </c>
      <c r="J4574" t="s">
        <v>2293</v>
      </c>
      <c r="K4574" s="40" t="str">
        <f t="shared" si="71"/>
        <v>TERCEIRA</v>
      </c>
    </row>
    <row r="4575" spans="1:11" ht="15" customHeight="1">
      <c r="A4575">
        <v>8</v>
      </c>
      <c r="B4575">
        <v>1965</v>
      </c>
      <c r="C4575" t="s">
        <v>1994</v>
      </c>
      <c r="D4575" t="s">
        <v>3190</v>
      </c>
      <c r="E4575" t="s">
        <v>3191</v>
      </c>
      <c r="F4575">
        <v>6593</v>
      </c>
      <c r="G4575">
        <v>79.78</v>
      </c>
      <c r="H4575">
        <v>83</v>
      </c>
      <c r="J4575" t="s">
        <v>2293</v>
      </c>
      <c r="K4575" s="40" t="str">
        <f t="shared" si="71"/>
        <v>TERCEIRA</v>
      </c>
    </row>
    <row r="4576" spans="1:11" ht="15" customHeight="1">
      <c r="A4576">
        <v>8</v>
      </c>
      <c r="B4576">
        <v>1965</v>
      </c>
      <c r="C4576" t="s">
        <v>1994</v>
      </c>
      <c r="D4576" t="s">
        <v>3192</v>
      </c>
      <c r="E4576" t="s">
        <v>3193</v>
      </c>
      <c r="F4576">
        <v>1452</v>
      </c>
      <c r="G4576">
        <v>45.75</v>
      </c>
      <c r="H4576">
        <v>32</v>
      </c>
      <c r="J4576" t="s">
        <v>2293</v>
      </c>
      <c r="K4576" s="40" t="str">
        <f t="shared" si="71"/>
        <v>TERCEIRA</v>
      </c>
    </row>
    <row r="4577" spans="1:11" ht="15" customHeight="1">
      <c r="A4577">
        <v>8</v>
      </c>
      <c r="B4577">
        <v>1965</v>
      </c>
      <c r="C4577" t="s">
        <v>1994</v>
      </c>
      <c r="D4577" t="s">
        <v>3194</v>
      </c>
      <c r="E4577" t="s">
        <v>3195</v>
      </c>
      <c r="F4577">
        <v>8810</v>
      </c>
      <c r="G4577">
        <v>108.8</v>
      </c>
      <c r="H4577">
        <v>81</v>
      </c>
      <c r="J4577" t="s">
        <v>2293</v>
      </c>
      <c r="K4577" s="40" t="str">
        <f t="shared" si="71"/>
        <v>TERCEIRA</v>
      </c>
    </row>
    <row r="4578" spans="1:11" ht="15" customHeight="1">
      <c r="A4578">
        <v>8</v>
      </c>
      <c r="B4578">
        <v>1965</v>
      </c>
      <c r="C4578" t="s">
        <v>1994</v>
      </c>
      <c r="D4578" t="s">
        <v>3198</v>
      </c>
      <c r="E4578" t="s">
        <v>3199</v>
      </c>
      <c r="F4578">
        <v>1461</v>
      </c>
      <c r="G4578">
        <v>46.35</v>
      </c>
      <c r="H4578">
        <v>32</v>
      </c>
      <c r="J4578" t="s">
        <v>2293</v>
      </c>
      <c r="K4578" s="40" t="str">
        <f t="shared" si="71"/>
        <v>TERCEIRA</v>
      </c>
    </row>
    <row r="4579" spans="1:11" ht="15" customHeight="1">
      <c r="A4579">
        <v>8</v>
      </c>
      <c r="B4579">
        <v>1965</v>
      </c>
      <c r="C4579" t="s">
        <v>1994</v>
      </c>
      <c r="D4579" t="s">
        <v>3200</v>
      </c>
      <c r="E4579" t="s">
        <v>3201</v>
      </c>
      <c r="F4579">
        <v>8780</v>
      </c>
      <c r="G4579">
        <v>123.87</v>
      </c>
      <c r="H4579">
        <v>71</v>
      </c>
      <c r="J4579" t="s">
        <v>2293</v>
      </c>
      <c r="K4579" s="40" t="str">
        <f t="shared" si="71"/>
        <v>TERCEIRA</v>
      </c>
    </row>
    <row r="4580" spans="1:11" ht="15" customHeight="1">
      <c r="A4580">
        <v>8</v>
      </c>
      <c r="B4580">
        <v>1965</v>
      </c>
      <c r="C4580" t="s">
        <v>1994</v>
      </c>
      <c r="D4580" t="s">
        <v>3202</v>
      </c>
      <c r="E4580" t="s">
        <v>3203</v>
      </c>
      <c r="F4580">
        <v>7090</v>
      </c>
      <c r="G4580">
        <v>88.28</v>
      </c>
      <c r="H4580">
        <v>80</v>
      </c>
      <c r="J4580" t="s">
        <v>2293</v>
      </c>
      <c r="K4580" s="40" t="str">
        <f t="shared" si="71"/>
        <v>TERCEIRA</v>
      </c>
    </row>
    <row r="4581" spans="1:11" ht="15" customHeight="1">
      <c r="A4581">
        <v>8</v>
      </c>
      <c r="B4581">
        <v>1965</v>
      </c>
      <c r="C4581" t="s">
        <v>1994</v>
      </c>
      <c r="D4581" t="s">
        <v>3208</v>
      </c>
      <c r="E4581" t="s">
        <v>3209</v>
      </c>
      <c r="F4581">
        <v>9679</v>
      </c>
      <c r="G4581">
        <v>135.08000000000001</v>
      </c>
      <c r="H4581">
        <v>72</v>
      </c>
      <c r="J4581" t="s">
        <v>2293</v>
      </c>
      <c r="K4581" s="40" t="str">
        <f t="shared" si="71"/>
        <v>TERCEIRA</v>
      </c>
    </row>
    <row r="4582" spans="1:11" ht="15" customHeight="1">
      <c r="A4582">
        <v>8</v>
      </c>
      <c r="B4582">
        <v>1965</v>
      </c>
      <c r="C4582" t="s">
        <v>1994</v>
      </c>
      <c r="D4582" t="s">
        <v>3222</v>
      </c>
      <c r="E4582" t="s">
        <v>3223</v>
      </c>
      <c r="F4582">
        <v>8456</v>
      </c>
      <c r="G4582">
        <v>137.86000000000001</v>
      </c>
      <c r="H4582">
        <v>61</v>
      </c>
      <c r="J4582" t="s">
        <v>2293</v>
      </c>
      <c r="K4582" s="40" t="str">
        <f t="shared" si="71"/>
        <v>TERCEIRA</v>
      </c>
    </row>
    <row r="4583" spans="1:11" ht="15" customHeight="1">
      <c r="A4583">
        <v>8</v>
      </c>
      <c r="B4583">
        <v>1965</v>
      </c>
      <c r="C4583" t="s">
        <v>1994</v>
      </c>
      <c r="D4583" t="s">
        <v>3224</v>
      </c>
      <c r="E4583" t="s">
        <v>3225</v>
      </c>
      <c r="F4583">
        <v>5179</v>
      </c>
      <c r="G4583">
        <v>72.56</v>
      </c>
      <c r="H4583">
        <v>71</v>
      </c>
      <c r="J4583" t="s">
        <v>2293</v>
      </c>
      <c r="K4583" s="40" t="str">
        <f t="shared" si="71"/>
        <v>TERCEIRA</v>
      </c>
    </row>
    <row r="4584" spans="1:11" ht="15" customHeight="1">
      <c r="A4584">
        <v>8</v>
      </c>
      <c r="B4584">
        <v>1965</v>
      </c>
      <c r="C4584" t="s">
        <v>1994</v>
      </c>
      <c r="D4584" t="s">
        <v>3226</v>
      </c>
      <c r="E4584" t="s">
        <v>3227</v>
      </c>
      <c r="F4584">
        <v>10772</v>
      </c>
      <c r="G4584">
        <v>100.64</v>
      </c>
      <c r="H4584">
        <v>107</v>
      </c>
      <c r="J4584" t="s">
        <v>2293</v>
      </c>
      <c r="K4584" s="40" t="str">
        <f t="shared" si="71"/>
        <v>TERCEIRA</v>
      </c>
    </row>
    <row r="4585" spans="1:11" ht="15" customHeight="1">
      <c r="A4585">
        <v>8</v>
      </c>
      <c r="B4585">
        <v>1965</v>
      </c>
      <c r="C4585" t="s">
        <v>1994</v>
      </c>
      <c r="D4585" t="s">
        <v>3228</v>
      </c>
      <c r="E4585" t="s">
        <v>3229</v>
      </c>
      <c r="F4585">
        <v>13428</v>
      </c>
      <c r="G4585">
        <v>152.35</v>
      </c>
      <c r="H4585">
        <v>88</v>
      </c>
      <c r="J4585" t="s">
        <v>2293</v>
      </c>
      <c r="K4585" s="40" t="str">
        <f t="shared" si="71"/>
        <v>TERCEIRA</v>
      </c>
    </row>
    <row r="4586" spans="1:11" ht="15" customHeight="1">
      <c r="A4586">
        <v>8</v>
      </c>
      <c r="B4586">
        <v>1965</v>
      </c>
      <c r="C4586" t="s">
        <v>1994</v>
      </c>
      <c r="D4586" t="s">
        <v>3230</v>
      </c>
      <c r="E4586" t="s">
        <v>3231</v>
      </c>
      <c r="F4586">
        <v>7701</v>
      </c>
      <c r="G4586">
        <v>123.99</v>
      </c>
      <c r="H4586">
        <v>62</v>
      </c>
      <c r="J4586" t="s">
        <v>2293</v>
      </c>
      <c r="K4586" s="40" t="str">
        <f t="shared" si="71"/>
        <v>TERCEIRA</v>
      </c>
    </row>
    <row r="4587" spans="1:11" ht="15" customHeight="1">
      <c r="A4587">
        <v>8</v>
      </c>
      <c r="B4587">
        <v>1965</v>
      </c>
      <c r="C4587" t="s">
        <v>1994</v>
      </c>
      <c r="D4587" t="s">
        <v>3236</v>
      </c>
      <c r="E4587" t="s">
        <v>3237</v>
      </c>
      <c r="F4587">
        <v>7684</v>
      </c>
      <c r="G4587">
        <v>130.22999999999999</v>
      </c>
      <c r="H4587">
        <v>59</v>
      </c>
      <c r="J4587" t="s">
        <v>2293</v>
      </c>
      <c r="K4587" s="40" t="str">
        <f t="shared" si="71"/>
        <v>TERCEIRA</v>
      </c>
    </row>
    <row r="4588" spans="1:11" ht="15" customHeight="1">
      <c r="A4588">
        <v>8</v>
      </c>
      <c r="B4588">
        <v>1965</v>
      </c>
      <c r="C4588" t="s">
        <v>1994</v>
      </c>
      <c r="D4588" t="s">
        <v>3240</v>
      </c>
      <c r="E4588" t="s">
        <v>3241</v>
      </c>
      <c r="F4588">
        <v>2839</v>
      </c>
      <c r="G4588">
        <v>64.680000000000007</v>
      </c>
      <c r="H4588">
        <v>44</v>
      </c>
      <c r="J4588" t="s">
        <v>2293</v>
      </c>
      <c r="K4588" s="40" t="str">
        <f t="shared" si="71"/>
        <v>TERCEIRA</v>
      </c>
    </row>
    <row r="4589" spans="1:11" ht="15" customHeight="1">
      <c r="A4589">
        <v>8</v>
      </c>
      <c r="B4589">
        <v>1965</v>
      </c>
      <c r="C4589" t="s">
        <v>1994</v>
      </c>
      <c r="D4589" t="s">
        <v>3242</v>
      </c>
      <c r="E4589" t="s">
        <v>3243</v>
      </c>
      <c r="F4589">
        <v>15481</v>
      </c>
      <c r="G4589">
        <v>176.87</v>
      </c>
      <c r="H4589">
        <v>88</v>
      </c>
      <c r="J4589" t="s">
        <v>2293</v>
      </c>
      <c r="K4589" s="40" t="str">
        <f t="shared" si="71"/>
        <v>TERCEIRA</v>
      </c>
    </row>
    <row r="4590" spans="1:11" ht="15" customHeight="1">
      <c r="A4590">
        <v>8</v>
      </c>
      <c r="B4590">
        <v>1965</v>
      </c>
      <c r="C4590" t="s">
        <v>1994</v>
      </c>
      <c r="D4590" t="s">
        <v>3246</v>
      </c>
      <c r="E4590" t="s">
        <v>3247</v>
      </c>
      <c r="F4590">
        <v>9075</v>
      </c>
      <c r="G4590">
        <v>151.13999999999999</v>
      </c>
      <c r="H4590">
        <v>60</v>
      </c>
      <c r="J4590" t="s">
        <v>2293</v>
      </c>
      <c r="K4590" s="40" t="str">
        <f t="shared" si="71"/>
        <v>TERCEIRA</v>
      </c>
    </row>
    <row r="4591" spans="1:11" ht="15" customHeight="1">
      <c r="A4591">
        <v>8</v>
      </c>
      <c r="B4591">
        <v>1965</v>
      </c>
      <c r="C4591" t="s">
        <v>1994</v>
      </c>
      <c r="D4591" t="s">
        <v>3248</v>
      </c>
      <c r="E4591" t="s">
        <v>3249</v>
      </c>
      <c r="F4591">
        <v>4187</v>
      </c>
      <c r="G4591">
        <v>127.62</v>
      </c>
      <c r="H4591">
        <v>33</v>
      </c>
      <c r="J4591" t="s">
        <v>2293</v>
      </c>
      <c r="K4591" s="40" t="str">
        <f t="shared" si="71"/>
        <v>TERCEIRA</v>
      </c>
    </row>
    <row r="4592" spans="1:11" ht="15" customHeight="1">
      <c r="A4592">
        <v>8</v>
      </c>
      <c r="B4592">
        <v>1965</v>
      </c>
      <c r="C4592" t="s">
        <v>1994</v>
      </c>
      <c r="D4592" t="s">
        <v>3250</v>
      </c>
      <c r="E4592" t="s">
        <v>3251</v>
      </c>
      <c r="F4592">
        <v>59</v>
      </c>
      <c r="G4592">
        <v>1.68</v>
      </c>
      <c r="H4592">
        <v>35</v>
      </c>
      <c r="J4592" t="s">
        <v>2293</v>
      </c>
      <c r="K4592" s="40" t="str">
        <f t="shared" si="71"/>
        <v>TERCEIRA</v>
      </c>
    </row>
    <row r="4593" spans="1:11" ht="15" customHeight="1">
      <c r="A4593">
        <v>8</v>
      </c>
      <c r="B4593">
        <v>1965</v>
      </c>
      <c r="C4593" t="s">
        <v>19</v>
      </c>
      <c r="D4593" t="s">
        <v>3252</v>
      </c>
      <c r="E4593" t="s">
        <v>3253</v>
      </c>
      <c r="F4593">
        <v>219</v>
      </c>
      <c r="G4593">
        <v>23.55</v>
      </c>
      <c r="H4593">
        <v>9</v>
      </c>
      <c r="I4593">
        <v>0</v>
      </c>
      <c r="J4593" t="s">
        <v>2293</v>
      </c>
      <c r="K4593" s="40" t="str">
        <f t="shared" si="71"/>
        <v>TERCEIRA</v>
      </c>
    </row>
    <row r="4594" spans="1:11" ht="15" customHeight="1">
      <c r="A4594">
        <v>8</v>
      </c>
      <c r="B4594">
        <v>1965</v>
      </c>
      <c r="C4594" t="s">
        <v>1994</v>
      </c>
      <c r="D4594" t="s">
        <v>3252</v>
      </c>
      <c r="E4594" t="s">
        <v>3253</v>
      </c>
      <c r="F4594">
        <v>2141</v>
      </c>
      <c r="G4594">
        <v>36.549999999999997</v>
      </c>
      <c r="H4594">
        <v>59</v>
      </c>
      <c r="J4594" t="s">
        <v>2293</v>
      </c>
      <c r="K4594" s="40" t="str">
        <f t="shared" si="71"/>
        <v>TERCEIRA</v>
      </c>
    </row>
    <row r="4595" spans="1:11" ht="15" customHeight="1">
      <c r="A4595">
        <v>8</v>
      </c>
      <c r="B4595">
        <v>1965</v>
      </c>
      <c r="C4595" t="s">
        <v>1994</v>
      </c>
      <c r="D4595" t="s">
        <v>3254</v>
      </c>
      <c r="E4595" t="s">
        <v>3255</v>
      </c>
      <c r="F4595">
        <v>7144</v>
      </c>
      <c r="G4595">
        <v>156.1</v>
      </c>
      <c r="H4595">
        <v>46</v>
      </c>
      <c r="J4595" t="s">
        <v>2293</v>
      </c>
      <c r="K4595" s="40" t="str">
        <f t="shared" si="71"/>
        <v>TERCEIRA</v>
      </c>
    </row>
    <row r="4596" spans="1:11" ht="15" customHeight="1">
      <c r="A4596">
        <v>8</v>
      </c>
      <c r="B4596">
        <v>1965</v>
      </c>
      <c r="C4596" t="s">
        <v>1994</v>
      </c>
      <c r="D4596" t="s">
        <v>3262</v>
      </c>
      <c r="E4596" t="s">
        <v>3263</v>
      </c>
      <c r="F4596">
        <v>7492</v>
      </c>
      <c r="G4596">
        <v>99.36</v>
      </c>
      <c r="H4596">
        <v>75</v>
      </c>
      <c r="J4596" t="s">
        <v>2293</v>
      </c>
      <c r="K4596" s="40" t="str">
        <f t="shared" si="71"/>
        <v>TERCEIRA</v>
      </c>
    </row>
    <row r="4597" spans="1:11" ht="15" customHeight="1">
      <c r="A4597">
        <v>8</v>
      </c>
      <c r="B4597">
        <v>1965</v>
      </c>
      <c r="C4597" t="s">
        <v>19</v>
      </c>
      <c r="D4597" t="s">
        <v>3264</v>
      </c>
      <c r="E4597" t="s">
        <v>3265</v>
      </c>
      <c r="F4597">
        <v>299</v>
      </c>
      <c r="G4597">
        <v>32.93</v>
      </c>
      <c r="H4597">
        <v>9</v>
      </c>
      <c r="I4597">
        <v>0</v>
      </c>
      <c r="J4597" t="s">
        <v>2293</v>
      </c>
      <c r="K4597" s="40" t="str">
        <f t="shared" si="71"/>
        <v>TERCEIRA</v>
      </c>
    </row>
    <row r="4598" spans="1:11" ht="15" customHeight="1">
      <c r="A4598">
        <v>8</v>
      </c>
      <c r="B4598">
        <v>1965</v>
      </c>
      <c r="C4598" t="s">
        <v>1994</v>
      </c>
      <c r="D4598" t="s">
        <v>3264</v>
      </c>
      <c r="E4598" t="s">
        <v>3265</v>
      </c>
      <c r="F4598">
        <v>3348</v>
      </c>
      <c r="G4598">
        <v>71.569999999999993</v>
      </c>
      <c r="H4598">
        <v>47</v>
      </c>
      <c r="J4598" t="s">
        <v>2293</v>
      </c>
      <c r="K4598" s="40" t="str">
        <f t="shared" si="71"/>
        <v>TERCEIRA</v>
      </c>
    </row>
    <row r="4599" spans="1:11" ht="15" customHeight="1">
      <c r="A4599">
        <v>8</v>
      </c>
      <c r="B4599">
        <v>1965</v>
      </c>
      <c r="C4599" t="s">
        <v>1994</v>
      </c>
      <c r="D4599" t="s">
        <v>3266</v>
      </c>
      <c r="E4599" t="s">
        <v>3267</v>
      </c>
      <c r="F4599">
        <v>7933</v>
      </c>
      <c r="G4599">
        <v>103.29</v>
      </c>
      <c r="H4599">
        <v>77</v>
      </c>
      <c r="J4599" t="s">
        <v>2293</v>
      </c>
      <c r="K4599" s="40" t="str">
        <f t="shared" si="71"/>
        <v>TERCEIRA</v>
      </c>
    </row>
    <row r="4600" spans="1:11" ht="15" customHeight="1">
      <c r="A4600">
        <v>8</v>
      </c>
      <c r="B4600">
        <v>1965</v>
      </c>
      <c r="C4600" t="s">
        <v>1994</v>
      </c>
      <c r="D4600" t="s">
        <v>3268</v>
      </c>
      <c r="E4600" t="s">
        <v>3269</v>
      </c>
      <c r="F4600">
        <v>2604</v>
      </c>
      <c r="G4600">
        <v>77.05</v>
      </c>
      <c r="H4600">
        <v>34</v>
      </c>
      <c r="J4600" t="s">
        <v>2293</v>
      </c>
      <c r="K4600" s="40" t="str">
        <f t="shared" si="71"/>
        <v>TERCEIRA</v>
      </c>
    </row>
    <row r="4601" spans="1:11" ht="15" customHeight="1">
      <c r="A4601">
        <v>8</v>
      </c>
      <c r="B4601">
        <v>1965</v>
      </c>
      <c r="C4601" t="s">
        <v>1994</v>
      </c>
      <c r="D4601" t="s">
        <v>3270</v>
      </c>
      <c r="E4601" t="s">
        <v>3271</v>
      </c>
      <c r="F4601">
        <v>7543</v>
      </c>
      <c r="G4601">
        <v>130.22</v>
      </c>
      <c r="H4601">
        <v>58</v>
      </c>
      <c r="J4601" t="s">
        <v>2293</v>
      </c>
      <c r="K4601" s="40" t="str">
        <f t="shared" si="71"/>
        <v>TERCEIRA</v>
      </c>
    </row>
    <row r="4602" spans="1:11" ht="15" customHeight="1">
      <c r="A4602">
        <v>8</v>
      </c>
      <c r="B4602">
        <v>1965</v>
      </c>
      <c r="C4602" t="s">
        <v>1994</v>
      </c>
      <c r="D4602" t="s">
        <v>3272</v>
      </c>
      <c r="E4602" t="s">
        <v>3273</v>
      </c>
      <c r="F4602">
        <v>5989</v>
      </c>
      <c r="G4602">
        <v>117.45</v>
      </c>
      <c r="H4602">
        <v>51</v>
      </c>
      <c r="J4602" t="s">
        <v>2293</v>
      </c>
      <c r="K4602" s="40" t="str">
        <f t="shared" si="71"/>
        <v>TERCEIRA</v>
      </c>
    </row>
    <row r="4603" spans="1:11" ht="15" customHeight="1">
      <c r="A4603">
        <v>8</v>
      </c>
      <c r="B4603">
        <v>1965</v>
      </c>
      <c r="C4603" t="s">
        <v>1994</v>
      </c>
      <c r="D4603" t="s">
        <v>3274</v>
      </c>
      <c r="E4603" t="s">
        <v>3275</v>
      </c>
      <c r="F4603">
        <v>13034</v>
      </c>
      <c r="G4603">
        <v>136.87</v>
      </c>
      <c r="H4603">
        <v>95</v>
      </c>
      <c r="J4603" t="s">
        <v>2293</v>
      </c>
      <c r="K4603" s="40" t="str">
        <f t="shared" si="71"/>
        <v>TERCEIRA</v>
      </c>
    </row>
    <row r="4604" spans="1:11" ht="15" customHeight="1">
      <c r="A4604">
        <v>8</v>
      </c>
      <c r="B4604">
        <v>1965</v>
      </c>
      <c r="C4604" t="s">
        <v>1994</v>
      </c>
      <c r="D4604" t="s">
        <v>3280</v>
      </c>
      <c r="E4604" t="s">
        <v>3281</v>
      </c>
      <c r="F4604">
        <v>9240</v>
      </c>
      <c r="G4604">
        <v>128.27000000000001</v>
      </c>
      <c r="H4604">
        <v>72</v>
      </c>
      <c r="J4604" t="s">
        <v>2293</v>
      </c>
      <c r="K4604" s="40" t="str">
        <f t="shared" si="71"/>
        <v>TERCEIRA</v>
      </c>
    </row>
    <row r="4605" spans="1:11" ht="15" customHeight="1">
      <c r="A4605">
        <v>8</v>
      </c>
      <c r="B4605">
        <v>1965</v>
      </c>
      <c r="C4605" t="s">
        <v>1994</v>
      </c>
      <c r="D4605" t="s">
        <v>3282</v>
      </c>
      <c r="E4605" t="s">
        <v>3283</v>
      </c>
      <c r="F4605">
        <v>8206</v>
      </c>
      <c r="G4605">
        <v>80.36</v>
      </c>
      <c r="H4605">
        <v>102</v>
      </c>
      <c r="J4605" t="s">
        <v>2293</v>
      </c>
      <c r="K4605" s="40" t="str">
        <f t="shared" si="71"/>
        <v>TERCEIRA</v>
      </c>
    </row>
    <row r="4606" spans="1:11" ht="15" customHeight="1">
      <c r="A4606">
        <v>8</v>
      </c>
      <c r="B4606">
        <v>1965</v>
      </c>
      <c r="C4606" t="s">
        <v>1994</v>
      </c>
      <c r="D4606" t="s">
        <v>3284</v>
      </c>
      <c r="E4606" t="s">
        <v>3285</v>
      </c>
      <c r="F4606">
        <v>8361</v>
      </c>
      <c r="G4606">
        <v>114.33</v>
      </c>
      <c r="H4606">
        <v>73</v>
      </c>
      <c r="J4606" t="s">
        <v>2293</v>
      </c>
      <c r="K4606" s="40" t="str">
        <f t="shared" si="71"/>
        <v>TERCEIRA</v>
      </c>
    </row>
    <row r="4607" spans="1:11" ht="15" customHeight="1">
      <c r="A4607">
        <v>8</v>
      </c>
      <c r="B4607">
        <v>1965</v>
      </c>
      <c r="C4607" t="s">
        <v>1994</v>
      </c>
      <c r="D4607" t="s">
        <v>3286</v>
      </c>
      <c r="E4607" t="s">
        <v>4722</v>
      </c>
      <c r="F4607">
        <v>1172</v>
      </c>
      <c r="G4607">
        <v>38.83</v>
      </c>
      <c r="H4607">
        <v>30</v>
      </c>
      <c r="J4607" t="s">
        <v>2293</v>
      </c>
      <c r="K4607" s="40" t="str">
        <f t="shared" si="71"/>
        <v>TERCEIRA</v>
      </c>
    </row>
    <row r="4608" spans="1:11" ht="15" customHeight="1">
      <c r="A4608">
        <v>8</v>
      </c>
      <c r="B4608">
        <v>1965</v>
      </c>
      <c r="C4608" t="s">
        <v>1994</v>
      </c>
      <c r="D4608" t="s">
        <v>3288</v>
      </c>
      <c r="E4608" t="s">
        <v>3289</v>
      </c>
      <c r="F4608">
        <v>8760</v>
      </c>
      <c r="G4608">
        <v>117.83</v>
      </c>
      <c r="H4608">
        <v>74</v>
      </c>
      <c r="J4608" t="s">
        <v>2293</v>
      </c>
      <c r="K4608" s="40" t="str">
        <f t="shared" si="71"/>
        <v>TERCEIRA</v>
      </c>
    </row>
    <row r="4609" spans="1:11" ht="15" customHeight="1">
      <c r="A4609">
        <v>8</v>
      </c>
      <c r="B4609">
        <v>1965</v>
      </c>
      <c r="C4609" t="s">
        <v>1994</v>
      </c>
      <c r="D4609" t="s">
        <v>3292</v>
      </c>
      <c r="E4609" t="s">
        <v>4723</v>
      </c>
      <c r="F4609">
        <v>2063</v>
      </c>
      <c r="G4609">
        <v>41.23</v>
      </c>
      <c r="H4609">
        <v>50</v>
      </c>
      <c r="J4609" t="s">
        <v>2293</v>
      </c>
      <c r="K4609" s="40" t="str">
        <f t="shared" si="71"/>
        <v>TERCEIRA</v>
      </c>
    </row>
    <row r="4610" spans="1:11" ht="15" customHeight="1">
      <c r="A4610">
        <v>8</v>
      </c>
      <c r="B4610">
        <v>1965</v>
      </c>
      <c r="C4610" t="s">
        <v>1994</v>
      </c>
      <c r="D4610" t="s">
        <v>3294</v>
      </c>
      <c r="E4610" t="s">
        <v>3295</v>
      </c>
      <c r="F4610">
        <v>7342</v>
      </c>
      <c r="G4610">
        <v>138.41999999999999</v>
      </c>
      <c r="H4610">
        <v>53</v>
      </c>
      <c r="J4610" t="s">
        <v>2293</v>
      </c>
      <c r="K4610" s="40" t="str">
        <f t="shared" ref="K4610:K4673" si="72">IF(J4610&lt;&gt;"",IF(OR(UPPER(J4610)="TERCEIRO",UPPER(J4610)="TERCEIRA"),"TERCEIRA",IF(UPPER(J4610)="GPA","GPA",J4610)),IF(LEFT(D4610,1)="T","TERCEIRA","GPA"))</f>
        <v>TERCEIRA</v>
      </c>
    </row>
    <row r="4611" spans="1:11" ht="15" customHeight="1">
      <c r="A4611">
        <v>8</v>
      </c>
      <c r="B4611">
        <v>1965</v>
      </c>
      <c r="C4611" t="s">
        <v>1994</v>
      </c>
      <c r="D4611" t="s">
        <v>3296</v>
      </c>
      <c r="E4611" t="s">
        <v>3297</v>
      </c>
      <c r="F4611">
        <v>12616</v>
      </c>
      <c r="G4611">
        <v>129.13999999999999</v>
      </c>
      <c r="H4611">
        <v>98</v>
      </c>
      <c r="J4611" t="s">
        <v>2293</v>
      </c>
      <c r="K4611" s="40" t="str">
        <f t="shared" si="72"/>
        <v>TERCEIRA</v>
      </c>
    </row>
    <row r="4612" spans="1:11" ht="15" customHeight="1">
      <c r="A4612">
        <v>8</v>
      </c>
      <c r="B4612">
        <v>1965</v>
      </c>
      <c r="C4612" t="s">
        <v>1994</v>
      </c>
      <c r="D4612" t="s">
        <v>3298</v>
      </c>
      <c r="E4612" t="s">
        <v>3299</v>
      </c>
      <c r="F4612">
        <v>7115</v>
      </c>
      <c r="G4612">
        <v>143.25</v>
      </c>
      <c r="H4612">
        <v>50</v>
      </c>
      <c r="J4612" t="s">
        <v>2293</v>
      </c>
      <c r="K4612" s="40" t="str">
        <f t="shared" si="72"/>
        <v>TERCEIRA</v>
      </c>
    </row>
    <row r="4613" spans="1:11" ht="15" customHeight="1">
      <c r="A4613">
        <v>8</v>
      </c>
      <c r="B4613">
        <v>1965</v>
      </c>
      <c r="C4613" t="s">
        <v>1994</v>
      </c>
      <c r="D4613" t="s">
        <v>3300</v>
      </c>
      <c r="E4613" t="s">
        <v>3301</v>
      </c>
      <c r="F4613">
        <v>6796</v>
      </c>
      <c r="G4613">
        <v>168.72</v>
      </c>
      <c r="H4613">
        <v>40</v>
      </c>
      <c r="J4613" t="s">
        <v>2293</v>
      </c>
      <c r="K4613" s="40" t="str">
        <f t="shared" si="72"/>
        <v>TERCEIRA</v>
      </c>
    </row>
    <row r="4614" spans="1:11" ht="15" customHeight="1">
      <c r="A4614">
        <v>8</v>
      </c>
      <c r="B4614">
        <v>1965</v>
      </c>
      <c r="C4614" t="s">
        <v>1994</v>
      </c>
      <c r="D4614" t="s">
        <v>3302</v>
      </c>
      <c r="E4614" t="s">
        <v>3303</v>
      </c>
      <c r="F4614">
        <v>6437</v>
      </c>
      <c r="G4614">
        <v>111.6</v>
      </c>
      <c r="H4614">
        <v>58</v>
      </c>
      <c r="J4614" t="s">
        <v>2293</v>
      </c>
      <c r="K4614" s="40" t="str">
        <f t="shared" si="72"/>
        <v>TERCEIRA</v>
      </c>
    </row>
    <row r="4615" spans="1:11" ht="15" customHeight="1">
      <c r="A4615">
        <v>8</v>
      </c>
      <c r="B4615">
        <v>1965</v>
      </c>
      <c r="C4615" t="s">
        <v>1994</v>
      </c>
      <c r="D4615" t="s">
        <v>3308</v>
      </c>
      <c r="E4615" t="s">
        <v>3309</v>
      </c>
      <c r="F4615">
        <v>12785</v>
      </c>
      <c r="G4615">
        <v>137.74</v>
      </c>
      <c r="H4615">
        <v>93</v>
      </c>
      <c r="J4615" t="s">
        <v>2293</v>
      </c>
      <c r="K4615" s="40" t="str">
        <f t="shared" si="72"/>
        <v>TERCEIRA</v>
      </c>
    </row>
    <row r="4616" spans="1:11" ht="15" customHeight="1">
      <c r="A4616">
        <v>8</v>
      </c>
      <c r="B4616">
        <v>1965</v>
      </c>
      <c r="C4616" t="s">
        <v>1994</v>
      </c>
      <c r="D4616" t="s">
        <v>3312</v>
      </c>
      <c r="E4616" t="s">
        <v>3313</v>
      </c>
      <c r="F4616">
        <v>85</v>
      </c>
      <c r="G4616">
        <v>4.5</v>
      </c>
      <c r="H4616">
        <v>19</v>
      </c>
      <c r="J4616" t="s">
        <v>2293</v>
      </c>
      <c r="K4616" s="40" t="str">
        <f t="shared" si="72"/>
        <v>TERCEIRA</v>
      </c>
    </row>
    <row r="4617" spans="1:11" ht="15" customHeight="1">
      <c r="A4617">
        <v>8</v>
      </c>
      <c r="B4617">
        <v>1965</v>
      </c>
      <c r="C4617" t="s">
        <v>1994</v>
      </c>
      <c r="D4617" t="s">
        <v>3314</v>
      </c>
      <c r="E4617" t="s">
        <v>3315</v>
      </c>
      <c r="F4617">
        <v>2528</v>
      </c>
      <c r="G4617">
        <v>47.76</v>
      </c>
      <c r="H4617">
        <v>53</v>
      </c>
      <c r="J4617" t="s">
        <v>2293</v>
      </c>
      <c r="K4617" s="40" t="str">
        <f t="shared" si="72"/>
        <v>TERCEIRA</v>
      </c>
    </row>
    <row r="4618" spans="1:11" ht="15" customHeight="1">
      <c r="A4618">
        <v>8</v>
      </c>
      <c r="B4618">
        <v>1965</v>
      </c>
      <c r="C4618" t="s">
        <v>1994</v>
      </c>
      <c r="D4618" t="s">
        <v>3320</v>
      </c>
      <c r="E4618" t="s">
        <v>3321</v>
      </c>
      <c r="F4618">
        <v>8502</v>
      </c>
      <c r="G4618">
        <v>118.13</v>
      </c>
      <c r="H4618">
        <v>72</v>
      </c>
      <c r="J4618" t="s">
        <v>2293</v>
      </c>
      <c r="K4618" s="40" t="str">
        <f t="shared" si="72"/>
        <v>TERCEIRA</v>
      </c>
    </row>
    <row r="4619" spans="1:11" ht="15" customHeight="1">
      <c r="A4619">
        <v>8</v>
      </c>
      <c r="B4619">
        <v>1965</v>
      </c>
      <c r="C4619" t="s">
        <v>1994</v>
      </c>
      <c r="D4619" t="s">
        <v>3326</v>
      </c>
      <c r="E4619" t="s">
        <v>3327</v>
      </c>
      <c r="F4619">
        <v>15</v>
      </c>
      <c r="G4619">
        <v>1.64</v>
      </c>
      <c r="H4619">
        <v>9</v>
      </c>
      <c r="J4619" t="s">
        <v>2293</v>
      </c>
      <c r="K4619" s="40" t="str">
        <f t="shared" si="72"/>
        <v>TERCEIRA</v>
      </c>
    </row>
    <row r="4620" spans="1:11" ht="15" customHeight="1">
      <c r="A4620">
        <v>8</v>
      </c>
      <c r="B4620">
        <v>1965</v>
      </c>
      <c r="C4620" t="s">
        <v>1994</v>
      </c>
      <c r="D4620" t="s">
        <v>3328</v>
      </c>
      <c r="E4620" t="s">
        <v>3329</v>
      </c>
      <c r="F4620">
        <v>4578</v>
      </c>
      <c r="G4620">
        <v>71.150000000000006</v>
      </c>
      <c r="H4620">
        <v>64</v>
      </c>
      <c r="J4620" t="s">
        <v>2293</v>
      </c>
      <c r="K4620" s="40" t="str">
        <f t="shared" si="72"/>
        <v>TERCEIRA</v>
      </c>
    </row>
    <row r="4621" spans="1:11" ht="15" customHeight="1">
      <c r="A4621">
        <v>8</v>
      </c>
      <c r="B4621">
        <v>1965</v>
      </c>
      <c r="C4621" t="s">
        <v>1994</v>
      </c>
      <c r="D4621" t="s">
        <v>3330</v>
      </c>
      <c r="E4621" t="s">
        <v>3331</v>
      </c>
      <c r="F4621">
        <v>8948</v>
      </c>
      <c r="G4621">
        <v>127.42</v>
      </c>
      <c r="H4621">
        <v>70</v>
      </c>
      <c r="J4621" t="s">
        <v>2293</v>
      </c>
      <c r="K4621" s="40" t="str">
        <f t="shared" si="72"/>
        <v>TERCEIRA</v>
      </c>
    </row>
    <row r="4622" spans="1:11" ht="15" customHeight="1">
      <c r="A4622">
        <v>8</v>
      </c>
      <c r="B4622">
        <v>1965</v>
      </c>
      <c r="C4622" t="s">
        <v>1994</v>
      </c>
      <c r="D4622" t="s">
        <v>3332</v>
      </c>
      <c r="E4622" t="s">
        <v>3333</v>
      </c>
      <c r="F4622">
        <v>1797</v>
      </c>
      <c r="G4622">
        <v>36.89</v>
      </c>
      <c r="H4622">
        <v>49</v>
      </c>
      <c r="J4622" t="s">
        <v>2293</v>
      </c>
      <c r="K4622" s="40" t="str">
        <f t="shared" si="72"/>
        <v>TERCEIRA</v>
      </c>
    </row>
    <row r="4623" spans="1:11" ht="15" customHeight="1">
      <c r="A4623">
        <v>8</v>
      </c>
      <c r="B4623">
        <v>1965</v>
      </c>
      <c r="C4623" t="s">
        <v>1994</v>
      </c>
      <c r="D4623" t="s">
        <v>3344</v>
      </c>
      <c r="E4623" t="s">
        <v>3345</v>
      </c>
      <c r="F4623">
        <v>8306</v>
      </c>
      <c r="G4623">
        <v>129.08000000000001</v>
      </c>
      <c r="H4623">
        <v>64</v>
      </c>
      <c r="J4623" t="s">
        <v>2293</v>
      </c>
      <c r="K4623" s="40" t="str">
        <f t="shared" si="72"/>
        <v>TERCEIRA</v>
      </c>
    </row>
    <row r="4624" spans="1:11" ht="15" customHeight="1">
      <c r="A4624">
        <v>8</v>
      </c>
      <c r="B4624">
        <v>1965</v>
      </c>
      <c r="C4624" t="s">
        <v>1994</v>
      </c>
      <c r="D4624" t="s">
        <v>3346</v>
      </c>
      <c r="E4624" t="s">
        <v>3347</v>
      </c>
      <c r="F4624">
        <v>9415</v>
      </c>
      <c r="G4624">
        <v>125.14</v>
      </c>
      <c r="H4624">
        <v>75</v>
      </c>
      <c r="J4624" t="s">
        <v>2293</v>
      </c>
      <c r="K4624" s="40" t="str">
        <f t="shared" si="72"/>
        <v>TERCEIRA</v>
      </c>
    </row>
    <row r="4625" spans="1:11" ht="15" customHeight="1">
      <c r="A4625">
        <v>8</v>
      </c>
      <c r="B4625">
        <v>1965</v>
      </c>
      <c r="C4625" t="s">
        <v>1994</v>
      </c>
      <c r="D4625" t="s">
        <v>3348</v>
      </c>
      <c r="E4625" t="s">
        <v>3349</v>
      </c>
      <c r="F4625">
        <v>173</v>
      </c>
      <c r="G4625">
        <v>6.32</v>
      </c>
      <c r="H4625">
        <v>27</v>
      </c>
      <c r="J4625" t="s">
        <v>2293</v>
      </c>
      <c r="K4625" s="40" t="str">
        <f t="shared" si="72"/>
        <v>TERCEIRA</v>
      </c>
    </row>
    <row r="4626" spans="1:11" ht="15" customHeight="1">
      <c r="A4626">
        <v>8</v>
      </c>
      <c r="B4626">
        <v>1965</v>
      </c>
      <c r="C4626" t="s">
        <v>1994</v>
      </c>
      <c r="D4626" t="s">
        <v>3350</v>
      </c>
      <c r="E4626" t="s">
        <v>3351</v>
      </c>
      <c r="F4626">
        <v>65</v>
      </c>
      <c r="G4626">
        <v>0.56999999999999995</v>
      </c>
      <c r="H4626">
        <v>114</v>
      </c>
      <c r="J4626" t="s">
        <v>2293</v>
      </c>
      <c r="K4626" s="40" t="str">
        <f t="shared" si="72"/>
        <v>TERCEIRA</v>
      </c>
    </row>
    <row r="4627" spans="1:11" ht="15" customHeight="1">
      <c r="A4627">
        <v>8</v>
      </c>
      <c r="B4627">
        <v>1965</v>
      </c>
      <c r="C4627" t="s">
        <v>1994</v>
      </c>
      <c r="D4627" t="s">
        <v>3352</v>
      </c>
      <c r="E4627" t="s">
        <v>3353</v>
      </c>
      <c r="F4627">
        <v>152</v>
      </c>
      <c r="G4627">
        <v>3.44</v>
      </c>
      <c r="H4627">
        <v>44</v>
      </c>
      <c r="J4627" t="s">
        <v>2293</v>
      </c>
      <c r="K4627" s="40" t="str">
        <f t="shared" si="72"/>
        <v>TERCEIRA</v>
      </c>
    </row>
    <row r="4628" spans="1:11" ht="15" customHeight="1">
      <c r="A4628">
        <v>8</v>
      </c>
      <c r="B4628">
        <v>1965</v>
      </c>
      <c r="C4628" t="s">
        <v>1994</v>
      </c>
      <c r="D4628" t="s">
        <v>3354</v>
      </c>
      <c r="E4628" t="s">
        <v>3355</v>
      </c>
      <c r="F4628">
        <v>27</v>
      </c>
      <c r="G4628">
        <v>0.26</v>
      </c>
      <c r="H4628">
        <v>104</v>
      </c>
      <c r="J4628" t="s">
        <v>2293</v>
      </c>
      <c r="K4628" s="40" t="str">
        <f t="shared" si="72"/>
        <v>TERCEIRA</v>
      </c>
    </row>
    <row r="4629" spans="1:11" ht="15" customHeight="1">
      <c r="A4629">
        <v>8</v>
      </c>
      <c r="B4629">
        <v>1965</v>
      </c>
      <c r="C4629" t="s">
        <v>1994</v>
      </c>
      <c r="D4629" t="s">
        <v>3362</v>
      </c>
      <c r="E4629" t="s">
        <v>3363</v>
      </c>
      <c r="F4629">
        <v>1443</v>
      </c>
      <c r="G4629">
        <v>56.08</v>
      </c>
      <c r="H4629">
        <v>26</v>
      </c>
      <c r="J4629" t="s">
        <v>2293</v>
      </c>
      <c r="K4629" s="40" t="str">
        <f t="shared" si="72"/>
        <v>TERCEIRA</v>
      </c>
    </row>
    <row r="4630" spans="1:11" ht="15" customHeight="1">
      <c r="A4630">
        <v>8</v>
      </c>
      <c r="B4630">
        <v>1965</v>
      </c>
      <c r="C4630" t="s">
        <v>1994</v>
      </c>
      <c r="D4630" t="s">
        <v>3364</v>
      </c>
      <c r="E4630" t="s">
        <v>3365</v>
      </c>
      <c r="F4630">
        <v>3591</v>
      </c>
      <c r="G4630">
        <v>92.02</v>
      </c>
      <c r="H4630">
        <v>39</v>
      </c>
      <c r="J4630" t="s">
        <v>2293</v>
      </c>
      <c r="K4630" s="40" t="str">
        <f t="shared" si="72"/>
        <v>TERCEIRA</v>
      </c>
    </row>
    <row r="4631" spans="1:11" ht="15" customHeight="1">
      <c r="A4631">
        <v>8</v>
      </c>
      <c r="B4631">
        <v>1965</v>
      </c>
      <c r="C4631" t="s">
        <v>1994</v>
      </c>
      <c r="D4631" t="s">
        <v>3366</v>
      </c>
      <c r="E4631" t="s">
        <v>3367</v>
      </c>
      <c r="F4631">
        <v>5704</v>
      </c>
      <c r="G4631">
        <v>119.36</v>
      </c>
      <c r="H4631">
        <v>48</v>
      </c>
      <c r="J4631" t="s">
        <v>2293</v>
      </c>
      <c r="K4631" s="40" t="str">
        <f t="shared" si="72"/>
        <v>TERCEIRA</v>
      </c>
    </row>
    <row r="4632" spans="1:11" ht="15" customHeight="1">
      <c r="A4632">
        <v>8</v>
      </c>
      <c r="B4632">
        <v>1965</v>
      </c>
      <c r="C4632" t="s">
        <v>1994</v>
      </c>
      <c r="D4632" t="s">
        <v>3368</v>
      </c>
      <c r="E4632" t="s">
        <v>3369</v>
      </c>
      <c r="F4632">
        <v>113</v>
      </c>
      <c r="G4632">
        <v>2.85</v>
      </c>
      <c r="H4632">
        <v>40</v>
      </c>
      <c r="J4632" t="s">
        <v>2293</v>
      </c>
      <c r="K4632" s="40" t="str">
        <f t="shared" si="72"/>
        <v>TERCEIRA</v>
      </c>
    </row>
    <row r="4633" spans="1:11" ht="15" customHeight="1">
      <c r="A4633">
        <v>8</v>
      </c>
      <c r="B4633">
        <v>1965</v>
      </c>
      <c r="C4633" t="s">
        <v>1994</v>
      </c>
      <c r="D4633" t="s">
        <v>3370</v>
      </c>
      <c r="E4633" t="s">
        <v>3371</v>
      </c>
      <c r="F4633">
        <v>49</v>
      </c>
      <c r="G4633">
        <v>3.11</v>
      </c>
      <c r="H4633">
        <v>16</v>
      </c>
      <c r="J4633" t="s">
        <v>2293</v>
      </c>
      <c r="K4633" s="40" t="str">
        <f t="shared" si="72"/>
        <v>TERCEIRA</v>
      </c>
    </row>
    <row r="4634" spans="1:11" ht="15" customHeight="1">
      <c r="A4634">
        <v>8</v>
      </c>
      <c r="B4634">
        <v>1965</v>
      </c>
      <c r="C4634" t="s">
        <v>21</v>
      </c>
      <c r="D4634" t="s">
        <v>3376</v>
      </c>
      <c r="E4634" t="s">
        <v>3377</v>
      </c>
      <c r="F4634">
        <v>60</v>
      </c>
      <c r="G4634">
        <v>5.36</v>
      </c>
      <c r="H4634">
        <v>11</v>
      </c>
      <c r="I4634">
        <v>0</v>
      </c>
      <c r="J4634" t="s">
        <v>2293</v>
      </c>
      <c r="K4634" s="40" t="str">
        <f t="shared" si="72"/>
        <v>TERCEIRA</v>
      </c>
    </row>
    <row r="4635" spans="1:11" ht="15" customHeight="1">
      <c r="A4635">
        <v>8</v>
      </c>
      <c r="B4635">
        <v>1965</v>
      </c>
      <c r="C4635" t="s">
        <v>1994</v>
      </c>
      <c r="D4635" t="s">
        <v>3376</v>
      </c>
      <c r="E4635" t="s">
        <v>3377</v>
      </c>
      <c r="F4635">
        <v>386</v>
      </c>
      <c r="G4635">
        <v>17.899999999999999</v>
      </c>
      <c r="H4635">
        <v>22</v>
      </c>
      <c r="J4635" t="s">
        <v>2293</v>
      </c>
      <c r="K4635" s="40" t="str">
        <f t="shared" si="72"/>
        <v>TERCEIRA</v>
      </c>
    </row>
    <row r="4636" spans="1:11" ht="15" customHeight="1">
      <c r="A4636">
        <v>8</v>
      </c>
      <c r="B4636">
        <v>1965</v>
      </c>
      <c r="C4636" t="s">
        <v>1994</v>
      </c>
      <c r="D4636" t="s">
        <v>3378</v>
      </c>
      <c r="E4636" t="s">
        <v>3379</v>
      </c>
      <c r="F4636">
        <v>307</v>
      </c>
      <c r="G4636">
        <v>20.62</v>
      </c>
      <c r="H4636">
        <v>15</v>
      </c>
      <c r="J4636" t="s">
        <v>2293</v>
      </c>
      <c r="K4636" s="40" t="str">
        <f t="shared" si="72"/>
        <v>TERCEIRA</v>
      </c>
    </row>
    <row r="4637" spans="1:11" ht="15" customHeight="1">
      <c r="A4637">
        <v>8</v>
      </c>
      <c r="B4637">
        <v>1965</v>
      </c>
      <c r="C4637" t="s">
        <v>1994</v>
      </c>
      <c r="D4637" t="s">
        <v>3380</v>
      </c>
      <c r="E4637" t="s">
        <v>3381</v>
      </c>
      <c r="F4637">
        <v>106</v>
      </c>
      <c r="G4637">
        <v>3.48</v>
      </c>
      <c r="H4637">
        <v>30</v>
      </c>
      <c r="J4637" t="s">
        <v>2293</v>
      </c>
      <c r="K4637" s="40" t="str">
        <f t="shared" si="72"/>
        <v>TERCEIRA</v>
      </c>
    </row>
    <row r="4638" spans="1:11" ht="15" customHeight="1">
      <c r="A4638">
        <v>8</v>
      </c>
      <c r="B4638">
        <v>1965</v>
      </c>
      <c r="C4638" t="s">
        <v>1994</v>
      </c>
      <c r="D4638" t="s">
        <v>3382</v>
      </c>
      <c r="E4638" t="s">
        <v>3383</v>
      </c>
      <c r="F4638">
        <v>1262</v>
      </c>
      <c r="G4638">
        <v>33.15</v>
      </c>
      <c r="H4638">
        <v>38</v>
      </c>
      <c r="J4638" t="s">
        <v>2293</v>
      </c>
      <c r="K4638" s="40" t="str">
        <f t="shared" si="72"/>
        <v>TERCEIRA</v>
      </c>
    </row>
    <row r="4639" spans="1:11" ht="15" customHeight="1">
      <c r="A4639">
        <v>8</v>
      </c>
      <c r="B4639">
        <v>1965</v>
      </c>
      <c r="C4639" t="s">
        <v>1994</v>
      </c>
      <c r="D4639" t="s">
        <v>3384</v>
      </c>
      <c r="E4639" t="s">
        <v>3385</v>
      </c>
      <c r="F4639">
        <v>13001</v>
      </c>
      <c r="G4639">
        <v>135.96</v>
      </c>
      <c r="H4639">
        <v>96</v>
      </c>
      <c r="J4639" t="s">
        <v>2293</v>
      </c>
      <c r="K4639" s="40" t="str">
        <f t="shared" si="72"/>
        <v>TERCEIRA</v>
      </c>
    </row>
    <row r="4640" spans="1:11" ht="15" customHeight="1">
      <c r="A4640">
        <v>8</v>
      </c>
      <c r="B4640">
        <v>1965</v>
      </c>
      <c r="C4640" t="s">
        <v>1994</v>
      </c>
      <c r="D4640" t="s">
        <v>3386</v>
      </c>
      <c r="E4640" t="s">
        <v>3387</v>
      </c>
      <c r="F4640">
        <v>1511</v>
      </c>
      <c r="G4640">
        <v>48.46</v>
      </c>
      <c r="H4640">
        <v>31</v>
      </c>
      <c r="J4640" t="s">
        <v>2293</v>
      </c>
      <c r="K4640" s="40" t="str">
        <f t="shared" si="72"/>
        <v>TERCEIRA</v>
      </c>
    </row>
    <row r="4641" spans="1:11" ht="15" customHeight="1">
      <c r="A4641">
        <v>8</v>
      </c>
      <c r="B4641">
        <v>1965</v>
      </c>
      <c r="C4641" t="s">
        <v>1994</v>
      </c>
      <c r="D4641" t="s">
        <v>3388</v>
      </c>
      <c r="E4641" t="s">
        <v>4724</v>
      </c>
      <c r="F4641">
        <v>1440</v>
      </c>
      <c r="G4641">
        <v>31.75</v>
      </c>
      <c r="H4641">
        <v>45</v>
      </c>
      <c r="J4641" t="s">
        <v>2293</v>
      </c>
      <c r="K4641" s="40" t="str">
        <f t="shared" si="72"/>
        <v>TERCEIRA</v>
      </c>
    </row>
    <row r="4642" spans="1:11" ht="15" customHeight="1">
      <c r="A4642">
        <v>8</v>
      </c>
      <c r="B4642">
        <v>1965</v>
      </c>
      <c r="C4642" t="s">
        <v>1994</v>
      </c>
      <c r="D4642" t="s">
        <v>3394</v>
      </c>
      <c r="E4642" t="s">
        <v>3395</v>
      </c>
      <c r="F4642">
        <v>324</v>
      </c>
      <c r="G4642">
        <v>15</v>
      </c>
      <c r="H4642">
        <v>22</v>
      </c>
      <c r="J4642" t="s">
        <v>2293</v>
      </c>
      <c r="K4642" s="40" t="str">
        <f t="shared" si="72"/>
        <v>TERCEIRA</v>
      </c>
    </row>
    <row r="4643" spans="1:11" ht="15" customHeight="1">
      <c r="A4643">
        <v>8</v>
      </c>
      <c r="B4643">
        <v>1965</v>
      </c>
      <c r="C4643" t="s">
        <v>1994</v>
      </c>
      <c r="D4643" t="s">
        <v>3396</v>
      </c>
      <c r="E4643" t="s">
        <v>3397</v>
      </c>
      <c r="F4643">
        <v>553</v>
      </c>
      <c r="G4643">
        <v>12.07</v>
      </c>
      <c r="H4643">
        <v>46</v>
      </c>
      <c r="J4643" t="s">
        <v>2293</v>
      </c>
      <c r="K4643" s="40" t="str">
        <f t="shared" si="72"/>
        <v>TERCEIRA</v>
      </c>
    </row>
    <row r="4644" spans="1:11" ht="15" customHeight="1">
      <c r="A4644">
        <v>8</v>
      </c>
      <c r="B4644">
        <v>1965</v>
      </c>
      <c r="C4644" t="s">
        <v>1994</v>
      </c>
      <c r="D4644" t="s">
        <v>3398</v>
      </c>
      <c r="E4644" t="s">
        <v>3399</v>
      </c>
      <c r="F4644">
        <v>749</v>
      </c>
      <c r="G4644">
        <v>29.37</v>
      </c>
      <c r="H4644">
        <v>26</v>
      </c>
      <c r="J4644" t="s">
        <v>2293</v>
      </c>
      <c r="K4644" s="40" t="str">
        <f t="shared" si="72"/>
        <v>TERCEIRA</v>
      </c>
    </row>
    <row r="4645" spans="1:11" ht="15" customHeight="1">
      <c r="A4645">
        <v>8</v>
      </c>
      <c r="B4645">
        <v>1965</v>
      </c>
      <c r="C4645" t="s">
        <v>1994</v>
      </c>
      <c r="D4645" t="s">
        <v>3400</v>
      </c>
      <c r="E4645" t="s">
        <v>3401</v>
      </c>
      <c r="F4645">
        <v>2548</v>
      </c>
      <c r="G4645">
        <v>78.75</v>
      </c>
      <c r="H4645">
        <v>32</v>
      </c>
      <c r="J4645" t="s">
        <v>2293</v>
      </c>
      <c r="K4645" s="40" t="str">
        <f t="shared" si="72"/>
        <v>TERCEIRA</v>
      </c>
    </row>
    <row r="4646" spans="1:11" ht="15" customHeight="1">
      <c r="A4646">
        <v>8</v>
      </c>
      <c r="B4646">
        <v>1965</v>
      </c>
      <c r="C4646" t="s">
        <v>1994</v>
      </c>
      <c r="D4646" t="s">
        <v>3402</v>
      </c>
      <c r="E4646" t="s">
        <v>3403</v>
      </c>
      <c r="F4646">
        <v>5937</v>
      </c>
      <c r="G4646">
        <v>122.54</v>
      </c>
      <c r="H4646">
        <v>48</v>
      </c>
      <c r="J4646" t="s">
        <v>2293</v>
      </c>
      <c r="K4646" s="40" t="str">
        <f t="shared" si="72"/>
        <v>TERCEIRA</v>
      </c>
    </row>
    <row r="4647" spans="1:11" ht="15" customHeight="1">
      <c r="A4647">
        <v>8</v>
      </c>
      <c r="B4647">
        <v>1965</v>
      </c>
      <c r="C4647" t="s">
        <v>1994</v>
      </c>
      <c r="D4647" t="s">
        <v>3404</v>
      </c>
      <c r="E4647" t="s">
        <v>3405</v>
      </c>
      <c r="F4647">
        <v>1141</v>
      </c>
      <c r="G4647">
        <v>34.479999999999997</v>
      </c>
      <c r="H4647">
        <v>33</v>
      </c>
      <c r="J4647" t="s">
        <v>2293</v>
      </c>
      <c r="K4647" s="40" t="str">
        <f t="shared" si="72"/>
        <v>TERCEIRA</v>
      </c>
    </row>
    <row r="4648" spans="1:11" ht="15" customHeight="1">
      <c r="A4648">
        <v>8</v>
      </c>
      <c r="B4648">
        <v>1965</v>
      </c>
      <c r="C4648" t="s">
        <v>1994</v>
      </c>
      <c r="D4648" t="s">
        <v>3406</v>
      </c>
      <c r="E4648" t="s">
        <v>3407</v>
      </c>
      <c r="F4648">
        <v>9527</v>
      </c>
      <c r="G4648">
        <v>96.9</v>
      </c>
      <c r="H4648">
        <v>98</v>
      </c>
      <c r="J4648" t="s">
        <v>2293</v>
      </c>
      <c r="K4648" s="40" t="str">
        <f t="shared" si="72"/>
        <v>TERCEIRA</v>
      </c>
    </row>
    <row r="4649" spans="1:11" ht="15" customHeight="1">
      <c r="A4649">
        <v>8</v>
      </c>
      <c r="B4649">
        <v>1965</v>
      </c>
      <c r="C4649" t="s">
        <v>1994</v>
      </c>
      <c r="D4649" t="s">
        <v>3408</v>
      </c>
      <c r="E4649" t="s">
        <v>3409</v>
      </c>
      <c r="F4649">
        <v>9</v>
      </c>
      <c r="G4649">
        <v>0.28000000000000003</v>
      </c>
      <c r="H4649">
        <v>32</v>
      </c>
      <c r="J4649" t="s">
        <v>2293</v>
      </c>
      <c r="K4649" s="40" t="str">
        <f t="shared" si="72"/>
        <v>TERCEIRA</v>
      </c>
    </row>
    <row r="4650" spans="1:11" ht="15" customHeight="1">
      <c r="A4650">
        <v>8</v>
      </c>
      <c r="B4650">
        <v>1965</v>
      </c>
      <c r="C4650" t="s">
        <v>1994</v>
      </c>
      <c r="D4650" t="s">
        <v>3410</v>
      </c>
      <c r="E4650" t="s">
        <v>3411</v>
      </c>
      <c r="F4650">
        <v>3468</v>
      </c>
      <c r="G4650">
        <v>96.14</v>
      </c>
      <c r="H4650">
        <v>36</v>
      </c>
      <c r="J4650" t="s">
        <v>2293</v>
      </c>
      <c r="K4650" s="40" t="str">
        <f t="shared" si="72"/>
        <v>TERCEIRA</v>
      </c>
    </row>
    <row r="4651" spans="1:11" ht="15" customHeight="1">
      <c r="A4651">
        <v>8</v>
      </c>
      <c r="B4651">
        <v>1965</v>
      </c>
      <c r="C4651" t="s">
        <v>1994</v>
      </c>
      <c r="D4651" t="s">
        <v>3412</v>
      </c>
      <c r="E4651" t="s">
        <v>3413</v>
      </c>
      <c r="F4651">
        <v>2391</v>
      </c>
      <c r="G4651">
        <v>93.05</v>
      </c>
      <c r="H4651">
        <v>26</v>
      </c>
      <c r="J4651" t="s">
        <v>2293</v>
      </c>
      <c r="K4651" s="40" t="str">
        <f t="shared" si="72"/>
        <v>TERCEIRA</v>
      </c>
    </row>
    <row r="4652" spans="1:11" ht="15" customHeight="1">
      <c r="A4652">
        <v>8</v>
      </c>
      <c r="B4652">
        <v>1965</v>
      </c>
      <c r="C4652" t="s">
        <v>1994</v>
      </c>
      <c r="D4652" t="s">
        <v>3414</v>
      </c>
      <c r="E4652" t="s">
        <v>3415</v>
      </c>
      <c r="F4652">
        <v>1020</v>
      </c>
      <c r="G4652">
        <v>33.090000000000003</v>
      </c>
      <c r="H4652">
        <v>31</v>
      </c>
      <c r="J4652" t="s">
        <v>2293</v>
      </c>
      <c r="K4652" s="40" t="str">
        <f t="shared" si="72"/>
        <v>TERCEIRA</v>
      </c>
    </row>
    <row r="4653" spans="1:11" ht="15" customHeight="1">
      <c r="A4653">
        <v>8</v>
      </c>
      <c r="B4653">
        <v>1965</v>
      </c>
      <c r="C4653" t="s">
        <v>1994</v>
      </c>
      <c r="D4653" t="s">
        <v>3416</v>
      </c>
      <c r="E4653" t="s">
        <v>3417</v>
      </c>
      <c r="F4653">
        <v>2921</v>
      </c>
      <c r="G4653">
        <v>90.83</v>
      </c>
      <c r="H4653">
        <v>32</v>
      </c>
      <c r="J4653" t="s">
        <v>2293</v>
      </c>
      <c r="K4653" s="40" t="str">
        <f t="shared" si="72"/>
        <v>TERCEIRA</v>
      </c>
    </row>
    <row r="4654" spans="1:11" ht="15" customHeight="1">
      <c r="A4654">
        <v>8</v>
      </c>
      <c r="B4654">
        <v>1965</v>
      </c>
      <c r="C4654" t="s">
        <v>1994</v>
      </c>
      <c r="D4654" t="s">
        <v>3418</v>
      </c>
      <c r="E4654" t="s">
        <v>3419</v>
      </c>
      <c r="F4654">
        <v>3600</v>
      </c>
      <c r="G4654">
        <v>98.35</v>
      </c>
      <c r="H4654">
        <v>37</v>
      </c>
      <c r="J4654" t="s">
        <v>2293</v>
      </c>
      <c r="K4654" s="40" t="str">
        <f t="shared" si="72"/>
        <v>TERCEIRA</v>
      </c>
    </row>
    <row r="4655" spans="1:11" ht="15" customHeight="1">
      <c r="A4655">
        <v>8</v>
      </c>
      <c r="B4655">
        <v>1965</v>
      </c>
      <c r="C4655" t="s">
        <v>1994</v>
      </c>
      <c r="D4655" t="s">
        <v>3420</v>
      </c>
      <c r="E4655" t="s">
        <v>3421</v>
      </c>
      <c r="F4655">
        <v>2247</v>
      </c>
      <c r="G4655">
        <v>37.229999999999997</v>
      </c>
      <c r="H4655">
        <v>60</v>
      </c>
      <c r="J4655" t="s">
        <v>2293</v>
      </c>
      <c r="K4655" s="40" t="str">
        <f t="shared" si="72"/>
        <v>TERCEIRA</v>
      </c>
    </row>
    <row r="4656" spans="1:11" ht="15" customHeight="1">
      <c r="A4656">
        <v>8</v>
      </c>
      <c r="B4656">
        <v>1965</v>
      </c>
      <c r="C4656" t="s">
        <v>1994</v>
      </c>
      <c r="D4656" t="s">
        <v>3422</v>
      </c>
      <c r="E4656" t="s">
        <v>3423</v>
      </c>
      <c r="F4656">
        <v>365</v>
      </c>
      <c r="G4656">
        <v>10.9</v>
      </c>
      <c r="H4656">
        <v>33</v>
      </c>
      <c r="J4656" t="s">
        <v>2293</v>
      </c>
      <c r="K4656" s="40" t="str">
        <f t="shared" si="72"/>
        <v>TERCEIRA</v>
      </c>
    </row>
    <row r="4657" spans="1:11" ht="15" customHeight="1">
      <c r="A4657">
        <v>8</v>
      </c>
      <c r="B4657">
        <v>1965</v>
      </c>
      <c r="C4657" t="s">
        <v>1994</v>
      </c>
      <c r="D4657" t="s">
        <v>3424</v>
      </c>
      <c r="E4657" t="s">
        <v>3425</v>
      </c>
      <c r="F4657">
        <v>7638</v>
      </c>
      <c r="G4657">
        <v>157.69</v>
      </c>
      <c r="H4657">
        <v>48</v>
      </c>
      <c r="J4657" t="s">
        <v>2293</v>
      </c>
      <c r="K4657" s="40" t="str">
        <f t="shared" si="72"/>
        <v>TERCEIRA</v>
      </c>
    </row>
    <row r="4658" spans="1:11" ht="15" customHeight="1">
      <c r="A4658">
        <v>8</v>
      </c>
      <c r="B4658">
        <v>1965</v>
      </c>
      <c r="C4658" t="s">
        <v>1994</v>
      </c>
      <c r="D4658" t="s">
        <v>3426</v>
      </c>
      <c r="E4658" t="s">
        <v>4725</v>
      </c>
      <c r="F4658">
        <v>2648</v>
      </c>
      <c r="G4658">
        <v>64.08</v>
      </c>
      <c r="H4658">
        <v>41</v>
      </c>
      <c r="J4658" t="s">
        <v>2293</v>
      </c>
      <c r="K4658" s="40" t="str">
        <f t="shared" si="72"/>
        <v>TERCEIRA</v>
      </c>
    </row>
    <row r="4659" spans="1:11" ht="15" customHeight="1">
      <c r="A4659">
        <v>8</v>
      </c>
      <c r="B4659">
        <v>1965</v>
      </c>
      <c r="C4659" t="s">
        <v>1994</v>
      </c>
      <c r="D4659" t="s">
        <v>3428</v>
      </c>
      <c r="E4659" t="s">
        <v>3429</v>
      </c>
      <c r="F4659">
        <v>917</v>
      </c>
      <c r="G4659">
        <v>34.229999999999997</v>
      </c>
      <c r="H4659">
        <v>27</v>
      </c>
      <c r="J4659" t="s">
        <v>2293</v>
      </c>
      <c r="K4659" s="40" t="str">
        <f t="shared" si="72"/>
        <v>TERCEIRA</v>
      </c>
    </row>
    <row r="4660" spans="1:11" ht="15" customHeight="1">
      <c r="A4660">
        <v>8</v>
      </c>
      <c r="B4660">
        <v>1965</v>
      </c>
      <c r="C4660" t="s">
        <v>1994</v>
      </c>
      <c r="D4660" t="s">
        <v>3430</v>
      </c>
      <c r="E4660" t="s">
        <v>3431</v>
      </c>
      <c r="F4660">
        <v>6686</v>
      </c>
      <c r="G4660">
        <v>136.91</v>
      </c>
      <c r="H4660">
        <v>49</v>
      </c>
      <c r="J4660" t="s">
        <v>2293</v>
      </c>
      <c r="K4660" s="40" t="str">
        <f t="shared" si="72"/>
        <v>TERCEIRA</v>
      </c>
    </row>
    <row r="4661" spans="1:11" ht="15" customHeight="1">
      <c r="A4661">
        <v>8</v>
      </c>
      <c r="B4661">
        <v>1965</v>
      </c>
      <c r="C4661" t="s">
        <v>1994</v>
      </c>
      <c r="D4661" t="s">
        <v>4726</v>
      </c>
      <c r="E4661" t="s">
        <v>4727</v>
      </c>
      <c r="F4661">
        <v>89</v>
      </c>
      <c r="G4661">
        <v>3.39</v>
      </c>
      <c r="H4661">
        <v>26</v>
      </c>
      <c r="J4661" t="s">
        <v>2293</v>
      </c>
      <c r="K4661" s="40" t="str">
        <f t="shared" si="72"/>
        <v>TERCEIRA</v>
      </c>
    </row>
    <row r="4662" spans="1:11" ht="15" customHeight="1">
      <c r="A4662">
        <v>8</v>
      </c>
      <c r="B4662">
        <v>1965</v>
      </c>
      <c r="C4662" t="s">
        <v>1994</v>
      </c>
      <c r="D4662" t="s">
        <v>3432</v>
      </c>
      <c r="E4662" t="s">
        <v>3433</v>
      </c>
      <c r="F4662">
        <v>7892</v>
      </c>
      <c r="G4662">
        <v>181.14</v>
      </c>
      <c r="H4662">
        <v>44</v>
      </c>
      <c r="J4662" t="s">
        <v>2293</v>
      </c>
      <c r="K4662" s="40" t="str">
        <f t="shared" si="72"/>
        <v>TERCEIRA</v>
      </c>
    </row>
    <row r="4663" spans="1:11" ht="15" customHeight="1">
      <c r="A4663">
        <v>8</v>
      </c>
      <c r="B4663">
        <v>1965</v>
      </c>
      <c r="C4663" t="s">
        <v>1994</v>
      </c>
      <c r="D4663" t="s">
        <v>3434</v>
      </c>
      <c r="E4663" t="s">
        <v>3435</v>
      </c>
      <c r="F4663">
        <v>1267</v>
      </c>
      <c r="G4663">
        <v>41.87</v>
      </c>
      <c r="H4663">
        <v>30</v>
      </c>
      <c r="J4663" t="s">
        <v>2293</v>
      </c>
      <c r="K4663" s="40" t="str">
        <f t="shared" si="72"/>
        <v>TERCEIRA</v>
      </c>
    </row>
    <row r="4664" spans="1:11" ht="15" customHeight="1">
      <c r="A4664">
        <v>8</v>
      </c>
      <c r="B4664">
        <v>1965</v>
      </c>
      <c r="C4664" t="s">
        <v>1994</v>
      </c>
      <c r="D4664" t="s">
        <v>3436</v>
      </c>
      <c r="E4664" t="s">
        <v>3437</v>
      </c>
      <c r="F4664">
        <v>7735</v>
      </c>
      <c r="G4664">
        <v>114.79</v>
      </c>
      <c r="H4664">
        <v>67</v>
      </c>
      <c r="J4664" t="s">
        <v>2293</v>
      </c>
      <c r="K4664" s="40" t="str">
        <f t="shared" si="72"/>
        <v>TERCEIRA</v>
      </c>
    </row>
    <row r="4665" spans="1:11" ht="15" customHeight="1">
      <c r="A4665">
        <v>8</v>
      </c>
      <c r="B4665">
        <v>1965</v>
      </c>
      <c r="C4665" t="s">
        <v>1994</v>
      </c>
      <c r="D4665" t="s">
        <v>3442</v>
      </c>
      <c r="E4665" t="s">
        <v>3443</v>
      </c>
      <c r="F4665">
        <v>1966</v>
      </c>
      <c r="G4665">
        <v>51.17</v>
      </c>
      <c r="H4665">
        <v>38</v>
      </c>
      <c r="J4665" t="s">
        <v>2293</v>
      </c>
      <c r="K4665" s="40" t="str">
        <f t="shared" si="72"/>
        <v>TERCEIRA</v>
      </c>
    </row>
    <row r="4666" spans="1:11" ht="15" customHeight="1">
      <c r="A4666">
        <v>8</v>
      </c>
      <c r="B4666">
        <v>1965</v>
      </c>
      <c r="C4666" t="s">
        <v>1994</v>
      </c>
      <c r="D4666" t="s">
        <v>3444</v>
      </c>
      <c r="E4666" t="s">
        <v>3445</v>
      </c>
      <c r="F4666">
        <v>579</v>
      </c>
      <c r="G4666">
        <v>18.57</v>
      </c>
      <c r="H4666">
        <v>31</v>
      </c>
      <c r="J4666" t="s">
        <v>2293</v>
      </c>
      <c r="K4666" s="40" t="str">
        <f t="shared" si="72"/>
        <v>TERCEIRA</v>
      </c>
    </row>
    <row r="4667" spans="1:11" ht="15" customHeight="1">
      <c r="A4667">
        <v>8</v>
      </c>
      <c r="B4667">
        <v>1965</v>
      </c>
      <c r="C4667" t="s">
        <v>1994</v>
      </c>
      <c r="D4667" t="s">
        <v>3448</v>
      </c>
      <c r="E4667" t="s">
        <v>3449</v>
      </c>
      <c r="F4667">
        <v>4458</v>
      </c>
      <c r="G4667">
        <v>109.12</v>
      </c>
      <c r="H4667">
        <v>41</v>
      </c>
      <c r="J4667" t="s">
        <v>2293</v>
      </c>
      <c r="K4667" s="40" t="str">
        <f t="shared" si="72"/>
        <v>TERCEIRA</v>
      </c>
    </row>
    <row r="4668" spans="1:11" ht="15" customHeight="1">
      <c r="A4668">
        <v>8</v>
      </c>
      <c r="B4668">
        <v>1965</v>
      </c>
      <c r="C4668" t="s">
        <v>1994</v>
      </c>
      <c r="D4668" t="s">
        <v>3450</v>
      </c>
      <c r="E4668" t="s">
        <v>3451</v>
      </c>
      <c r="F4668">
        <v>1969</v>
      </c>
      <c r="G4668">
        <v>63.95</v>
      </c>
      <c r="H4668">
        <v>31</v>
      </c>
      <c r="J4668" t="s">
        <v>2293</v>
      </c>
      <c r="K4668" s="40" t="str">
        <f t="shared" si="72"/>
        <v>TERCEIRA</v>
      </c>
    </row>
    <row r="4669" spans="1:11" ht="15" customHeight="1">
      <c r="A4669">
        <v>8</v>
      </c>
      <c r="B4669">
        <v>1965</v>
      </c>
      <c r="C4669" t="s">
        <v>1994</v>
      </c>
      <c r="D4669" t="s">
        <v>3452</v>
      </c>
      <c r="E4669" t="s">
        <v>3453</v>
      </c>
      <c r="F4669">
        <v>5935</v>
      </c>
      <c r="G4669">
        <v>120.36</v>
      </c>
      <c r="H4669">
        <v>49</v>
      </c>
      <c r="J4669" t="s">
        <v>2293</v>
      </c>
      <c r="K4669" s="40" t="str">
        <f t="shared" si="72"/>
        <v>TERCEIRA</v>
      </c>
    </row>
    <row r="4670" spans="1:11" ht="15" customHeight="1">
      <c r="A4670">
        <v>8</v>
      </c>
      <c r="B4670">
        <v>1965</v>
      </c>
      <c r="C4670" t="s">
        <v>1994</v>
      </c>
      <c r="D4670" t="s">
        <v>3454</v>
      </c>
      <c r="E4670" t="s">
        <v>3455</v>
      </c>
      <c r="F4670">
        <v>6694</v>
      </c>
      <c r="G4670">
        <v>108.4</v>
      </c>
      <c r="H4670">
        <v>62</v>
      </c>
      <c r="J4670" t="s">
        <v>2293</v>
      </c>
      <c r="K4670" s="40" t="str">
        <f t="shared" si="72"/>
        <v>TERCEIRA</v>
      </c>
    </row>
    <row r="4671" spans="1:11" ht="15" customHeight="1">
      <c r="A4671">
        <v>8</v>
      </c>
      <c r="B4671">
        <v>1965</v>
      </c>
      <c r="C4671" t="s">
        <v>1994</v>
      </c>
      <c r="D4671" t="s">
        <v>3456</v>
      </c>
      <c r="E4671" t="s">
        <v>3457</v>
      </c>
      <c r="F4671">
        <v>609</v>
      </c>
      <c r="G4671">
        <v>21.61</v>
      </c>
      <c r="H4671">
        <v>28</v>
      </c>
      <c r="J4671" t="s">
        <v>2293</v>
      </c>
      <c r="K4671" s="40" t="str">
        <f t="shared" si="72"/>
        <v>TERCEIRA</v>
      </c>
    </row>
    <row r="4672" spans="1:11" ht="15" customHeight="1">
      <c r="A4672">
        <v>8</v>
      </c>
      <c r="B4672">
        <v>1965</v>
      </c>
      <c r="C4672" t="s">
        <v>1994</v>
      </c>
      <c r="D4672" t="s">
        <v>3458</v>
      </c>
      <c r="E4672" t="s">
        <v>3459</v>
      </c>
      <c r="F4672">
        <v>55</v>
      </c>
      <c r="G4672">
        <v>4.92</v>
      </c>
      <c r="H4672">
        <v>11</v>
      </c>
      <c r="J4672" t="s">
        <v>2293</v>
      </c>
      <c r="K4672" s="40" t="str">
        <f t="shared" si="72"/>
        <v>TERCEIRA</v>
      </c>
    </row>
    <row r="4673" spans="1:11" ht="15" customHeight="1">
      <c r="A4673">
        <v>8</v>
      </c>
      <c r="B4673">
        <v>1965</v>
      </c>
      <c r="C4673" t="s">
        <v>1994</v>
      </c>
      <c r="D4673" t="s">
        <v>4728</v>
      </c>
      <c r="E4673" t="s">
        <v>4729</v>
      </c>
      <c r="F4673">
        <v>3083</v>
      </c>
      <c r="G4673">
        <v>80.239999999999995</v>
      </c>
      <c r="H4673">
        <v>38</v>
      </c>
      <c r="J4673" t="s">
        <v>2293</v>
      </c>
      <c r="K4673" s="40" t="str">
        <f t="shared" si="72"/>
        <v>TERCEIRA</v>
      </c>
    </row>
    <row r="4674" spans="1:11" ht="15" customHeight="1">
      <c r="A4674">
        <v>8</v>
      </c>
      <c r="B4674">
        <v>1965</v>
      </c>
      <c r="C4674" t="s">
        <v>1994</v>
      </c>
      <c r="D4674" t="s">
        <v>3460</v>
      </c>
      <c r="E4674" t="s">
        <v>3461</v>
      </c>
      <c r="F4674">
        <v>7196</v>
      </c>
      <c r="G4674">
        <v>120.46</v>
      </c>
      <c r="H4674">
        <v>60</v>
      </c>
      <c r="J4674" t="s">
        <v>2293</v>
      </c>
      <c r="K4674" s="40" t="str">
        <f t="shared" ref="K4674:K4737" si="73">IF(J4674&lt;&gt;"",IF(OR(UPPER(J4674)="TERCEIRO",UPPER(J4674)="TERCEIRA"),"TERCEIRA",IF(UPPER(J4674)="GPA","GPA",J4674)),IF(LEFT(D4674,1)="T","TERCEIRA","GPA"))</f>
        <v>TERCEIRA</v>
      </c>
    </row>
    <row r="4675" spans="1:11" ht="15" customHeight="1">
      <c r="A4675">
        <v>8</v>
      </c>
      <c r="B4675">
        <v>1965</v>
      </c>
      <c r="C4675" t="s">
        <v>1994</v>
      </c>
      <c r="D4675" t="s">
        <v>3462</v>
      </c>
      <c r="E4675" t="s">
        <v>3463</v>
      </c>
      <c r="F4675">
        <v>3755</v>
      </c>
      <c r="G4675">
        <v>79.349999999999994</v>
      </c>
      <c r="H4675">
        <v>47</v>
      </c>
      <c r="J4675" t="s">
        <v>2293</v>
      </c>
      <c r="K4675" s="40" t="str">
        <f t="shared" si="73"/>
        <v>TERCEIRA</v>
      </c>
    </row>
    <row r="4676" spans="1:11" ht="15" customHeight="1">
      <c r="A4676">
        <v>8</v>
      </c>
      <c r="B4676">
        <v>1965</v>
      </c>
      <c r="C4676" t="s">
        <v>1994</v>
      </c>
      <c r="D4676" t="s">
        <v>4730</v>
      </c>
      <c r="E4676" t="s">
        <v>4731</v>
      </c>
      <c r="F4676">
        <v>1</v>
      </c>
      <c r="G4676">
        <v>0.59</v>
      </c>
      <c r="H4676">
        <v>2</v>
      </c>
      <c r="J4676" t="s">
        <v>2293</v>
      </c>
      <c r="K4676" s="40" t="str">
        <f t="shared" si="73"/>
        <v>TERCEIRA</v>
      </c>
    </row>
    <row r="4677" spans="1:11" ht="15" customHeight="1">
      <c r="A4677">
        <v>8</v>
      </c>
      <c r="B4677">
        <v>1965</v>
      </c>
      <c r="C4677" t="s">
        <v>1994</v>
      </c>
      <c r="D4677" t="s">
        <v>3464</v>
      </c>
      <c r="E4677" t="s">
        <v>3465</v>
      </c>
      <c r="F4677">
        <v>2921</v>
      </c>
      <c r="G4677">
        <v>73.849999999999994</v>
      </c>
      <c r="H4677">
        <v>40</v>
      </c>
      <c r="J4677" t="s">
        <v>2293</v>
      </c>
      <c r="K4677" s="40" t="str">
        <f t="shared" si="73"/>
        <v>TERCEIRA</v>
      </c>
    </row>
    <row r="4678" spans="1:11" ht="15" customHeight="1">
      <c r="A4678">
        <v>8</v>
      </c>
      <c r="B4678">
        <v>1965</v>
      </c>
      <c r="C4678" t="s">
        <v>1994</v>
      </c>
      <c r="D4678" t="s">
        <v>3466</v>
      </c>
      <c r="E4678" t="s">
        <v>3467</v>
      </c>
      <c r="F4678">
        <v>2769</v>
      </c>
      <c r="G4678">
        <v>62.98</v>
      </c>
      <c r="H4678">
        <v>44</v>
      </c>
      <c r="J4678" t="s">
        <v>2293</v>
      </c>
      <c r="K4678" s="40" t="str">
        <f t="shared" si="73"/>
        <v>TERCEIRA</v>
      </c>
    </row>
    <row r="4679" spans="1:11" ht="15" customHeight="1">
      <c r="A4679">
        <v>8</v>
      </c>
      <c r="B4679">
        <v>1965</v>
      </c>
      <c r="C4679" t="s">
        <v>1994</v>
      </c>
      <c r="D4679" t="s">
        <v>3468</v>
      </c>
      <c r="E4679" t="s">
        <v>3469</v>
      </c>
      <c r="F4679">
        <v>2462</v>
      </c>
      <c r="G4679">
        <v>63.67</v>
      </c>
      <c r="H4679">
        <v>39</v>
      </c>
      <c r="J4679" t="s">
        <v>2293</v>
      </c>
      <c r="K4679" s="40" t="str">
        <f t="shared" si="73"/>
        <v>TERCEIRA</v>
      </c>
    </row>
    <row r="4680" spans="1:11" ht="15" customHeight="1">
      <c r="A4680">
        <v>8</v>
      </c>
      <c r="B4680">
        <v>1965</v>
      </c>
      <c r="C4680" t="s">
        <v>1994</v>
      </c>
      <c r="D4680" t="s">
        <v>3470</v>
      </c>
      <c r="E4680" t="s">
        <v>4732</v>
      </c>
      <c r="F4680">
        <v>2607</v>
      </c>
      <c r="G4680">
        <v>69.739999999999995</v>
      </c>
      <c r="H4680">
        <v>37</v>
      </c>
      <c r="J4680" t="s">
        <v>2293</v>
      </c>
      <c r="K4680" s="40" t="str">
        <f t="shared" si="73"/>
        <v>TERCEIRA</v>
      </c>
    </row>
    <row r="4681" spans="1:11" ht="15" customHeight="1">
      <c r="A4681">
        <v>8</v>
      </c>
      <c r="B4681">
        <v>1965</v>
      </c>
      <c r="C4681" t="s">
        <v>1994</v>
      </c>
      <c r="D4681" t="s">
        <v>3472</v>
      </c>
      <c r="E4681" t="s">
        <v>3473</v>
      </c>
      <c r="F4681">
        <v>8036</v>
      </c>
      <c r="G4681">
        <v>126.74</v>
      </c>
      <c r="H4681">
        <v>63</v>
      </c>
      <c r="J4681" t="s">
        <v>2293</v>
      </c>
      <c r="K4681" s="40" t="str">
        <f t="shared" si="73"/>
        <v>TERCEIRA</v>
      </c>
    </row>
    <row r="4682" spans="1:11" ht="15" customHeight="1">
      <c r="A4682">
        <v>8</v>
      </c>
      <c r="B4682">
        <v>1965</v>
      </c>
      <c r="C4682" t="s">
        <v>1994</v>
      </c>
      <c r="D4682" t="s">
        <v>4733</v>
      </c>
      <c r="E4682" t="s">
        <v>4734</v>
      </c>
      <c r="F4682">
        <v>1079</v>
      </c>
      <c r="G4682">
        <v>27.54</v>
      </c>
      <c r="H4682">
        <v>39</v>
      </c>
      <c r="J4682" t="s">
        <v>2293</v>
      </c>
      <c r="K4682" s="40" t="str">
        <f t="shared" si="73"/>
        <v>TERCEIRA</v>
      </c>
    </row>
    <row r="4683" spans="1:11" ht="15" customHeight="1">
      <c r="A4683">
        <v>8</v>
      </c>
      <c r="B4683">
        <v>1965</v>
      </c>
      <c r="C4683" t="s">
        <v>1994</v>
      </c>
      <c r="D4683" t="s">
        <v>4735</v>
      </c>
      <c r="E4683" t="s">
        <v>4736</v>
      </c>
      <c r="F4683">
        <v>5029</v>
      </c>
      <c r="G4683">
        <v>86.07</v>
      </c>
      <c r="H4683">
        <v>58</v>
      </c>
      <c r="J4683" t="s">
        <v>2293</v>
      </c>
      <c r="K4683" s="40" t="str">
        <f t="shared" si="73"/>
        <v>TERCEIRA</v>
      </c>
    </row>
    <row r="4684" spans="1:11" ht="15" customHeight="1">
      <c r="A4684">
        <v>8</v>
      </c>
      <c r="B4684">
        <v>1965</v>
      </c>
      <c r="C4684" t="s">
        <v>1994</v>
      </c>
      <c r="D4684" t="s">
        <v>4737</v>
      </c>
      <c r="E4684" t="s">
        <v>4738</v>
      </c>
      <c r="F4684">
        <v>3782</v>
      </c>
      <c r="G4684">
        <v>99.74</v>
      </c>
      <c r="H4684">
        <v>38</v>
      </c>
      <c r="J4684" t="s">
        <v>2293</v>
      </c>
      <c r="K4684" s="40" t="str">
        <f t="shared" si="73"/>
        <v>TERCEIRA</v>
      </c>
    </row>
    <row r="4685" spans="1:11" ht="15" customHeight="1">
      <c r="A4685">
        <v>8</v>
      </c>
      <c r="B4685">
        <v>1965</v>
      </c>
      <c r="C4685" t="s">
        <v>1994</v>
      </c>
      <c r="D4685" t="s">
        <v>3474</v>
      </c>
      <c r="E4685" t="s">
        <v>3475</v>
      </c>
      <c r="F4685">
        <v>2402</v>
      </c>
      <c r="G4685">
        <v>81.56</v>
      </c>
      <c r="H4685">
        <v>29</v>
      </c>
      <c r="J4685" t="s">
        <v>2293</v>
      </c>
      <c r="K4685" s="40" t="str">
        <f t="shared" si="73"/>
        <v>TERCEIRA</v>
      </c>
    </row>
    <row r="4686" spans="1:11" ht="15" customHeight="1">
      <c r="A4686">
        <v>8</v>
      </c>
      <c r="B4686">
        <v>1965</v>
      </c>
      <c r="C4686" t="s">
        <v>1994</v>
      </c>
      <c r="D4686" t="s">
        <v>4739</v>
      </c>
      <c r="E4686" t="s">
        <v>4740</v>
      </c>
      <c r="F4686">
        <v>5793</v>
      </c>
      <c r="G4686">
        <v>109.41</v>
      </c>
      <c r="H4686">
        <v>53</v>
      </c>
      <c r="J4686" t="s">
        <v>2293</v>
      </c>
      <c r="K4686" s="40" t="str">
        <f t="shared" si="73"/>
        <v>TERCEIRA</v>
      </c>
    </row>
    <row r="4687" spans="1:11" ht="15" customHeight="1">
      <c r="A4687">
        <v>8</v>
      </c>
      <c r="B4687">
        <v>1965</v>
      </c>
      <c r="C4687" t="s">
        <v>1994</v>
      </c>
      <c r="D4687" t="s">
        <v>4741</v>
      </c>
      <c r="E4687" t="s">
        <v>4742</v>
      </c>
      <c r="F4687">
        <v>3964</v>
      </c>
      <c r="G4687">
        <v>94.99</v>
      </c>
      <c r="H4687">
        <v>42</v>
      </c>
      <c r="J4687" t="s">
        <v>2293</v>
      </c>
      <c r="K4687" s="40" t="str">
        <f t="shared" si="73"/>
        <v>TERCEIRA</v>
      </c>
    </row>
    <row r="4688" spans="1:11" ht="15" customHeight="1">
      <c r="A4688">
        <v>8</v>
      </c>
      <c r="B4688">
        <v>1965</v>
      </c>
      <c r="C4688" t="s">
        <v>1994</v>
      </c>
      <c r="D4688" t="s">
        <v>4743</v>
      </c>
      <c r="E4688" t="s">
        <v>4744</v>
      </c>
      <c r="F4688">
        <v>2567</v>
      </c>
      <c r="G4688">
        <v>86.37</v>
      </c>
      <c r="H4688">
        <v>30</v>
      </c>
      <c r="J4688" t="s">
        <v>2293</v>
      </c>
      <c r="K4688" s="40" t="str">
        <f t="shared" si="73"/>
        <v>TERCEIRA</v>
      </c>
    </row>
    <row r="4689" spans="1:11" ht="15" customHeight="1">
      <c r="A4689">
        <v>8</v>
      </c>
      <c r="B4689">
        <v>1965</v>
      </c>
      <c r="C4689" t="s">
        <v>1994</v>
      </c>
      <c r="D4689" t="s">
        <v>3476</v>
      </c>
      <c r="E4689" t="s">
        <v>3477</v>
      </c>
      <c r="F4689">
        <v>5292</v>
      </c>
      <c r="G4689">
        <v>119.76</v>
      </c>
      <c r="H4689">
        <v>44</v>
      </c>
      <c r="J4689" t="s">
        <v>2293</v>
      </c>
      <c r="K4689" s="40" t="str">
        <f t="shared" si="73"/>
        <v>TERCEIRA</v>
      </c>
    </row>
    <row r="4690" spans="1:11" ht="15" customHeight="1">
      <c r="A4690">
        <v>8</v>
      </c>
      <c r="B4690">
        <v>1965</v>
      </c>
      <c r="C4690" t="s">
        <v>1994</v>
      </c>
      <c r="D4690" t="s">
        <v>4745</v>
      </c>
      <c r="E4690" t="s">
        <v>4746</v>
      </c>
      <c r="F4690">
        <v>759</v>
      </c>
      <c r="G4690">
        <v>25.89</v>
      </c>
      <c r="H4690">
        <v>29</v>
      </c>
      <c r="J4690" t="s">
        <v>2293</v>
      </c>
      <c r="K4690" s="40" t="str">
        <f t="shared" si="73"/>
        <v>TERCEIRA</v>
      </c>
    </row>
    <row r="4691" spans="1:11" ht="15" customHeight="1">
      <c r="A4691">
        <v>8</v>
      </c>
      <c r="B4691">
        <v>1965</v>
      </c>
      <c r="C4691" t="s">
        <v>1994</v>
      </c>
      <c r="D4691" t="s">
        <v>4747</v>
      </c>
      <c r="E4691" t="s">
        <v>4748</v>
      </c>
      <c r="F4691">
        <v>2820</v>
      </c>
      <c r="G4691">
        <v>143.44</v>
      </c>
      <c r="H4691">
        <v>20</v>
      </c>
      <c r="J4691" t="s">
        <v>2293</v>
      </c>
      <c r="K4691" s="40" t="str">
        <f t="shared" si="73"/>
        <v>TERCEIRA</v>
      </c>
    </row>
    <row r="4692" spans="1:11" ht="15" customHeight="1">
      <c r="A4692">
        <v>8</v>
      </c>
      <c r="B4692">
        <v>1965</v>
      </c>
      <c r="C4692" t="s">
        <v>1994</v>
      </c>
      <c r="D4692" t="s">
        <v>4749</v>
      </c>
      <c r="E4692" t="s">
        <v>4750</v>
      </c>
      <c r="F4692">
        <v>132</v>
      </c>
      <c r="G4692">
        <v>6.41</v>
      </c>
      <c r="H4692">
        <v>21</v>
      </c>
      <c r="J4692" t="s">
        <v>2293</v>
      </c>
      <c r="K4692" s="40" t="str">
        <f t="shared" si="73"/>
        <v>TERCEIRA</v>
      </c>
    </row>
    <row r="4693" spans="1:11" ht="15" customHeight="1">
      <c r="A4693">
        <v>8</v>
      </c>
      <c r="B4693">
        <v>1965</v>
      </c>
      <c r="C4693" t="s">
        <v>1994</v>
      </c>
      <c r="D4693" t="s">
        <v>4751</v>
      </c>
      <c r="E4693" t="s">
        <v>4752</v>
      </c>
      <c r="F4693">
        <v>743</v>
      </c>
      <c r="G4693">
        <v>22.36</v>
      </c>
      <c r="H4693">
        <v>33</v>
      </c>
      <c r="J4693" t="s">
        <v>2293</v>
      </c>
      <c r="K4693" s="40" t="str">
        <f t="shared" si="73"/>
        <v>TERCEIRA</v>
      </c>
    </row>
    <row r="4694" spans="1:11" ht="15" customHeight="1">
      <c r="A4694">
        <v>8</v>
      </c>
      <c r="B4694">
        <v>1965</v>
      </c>
      <c r="C4694" t="s">
        <v>1994</v>
      </c>
      <c r="D4694" t="s">
        <v>4753</v>
      </c>
      <c r="E4694" t="s">
        <v>4754</v>
      </c>
      <c r="F4694">
        <v>6996</v>
      </c>
      <c r="G4694">
        <v>140.34</v>
      </c>
      <c r="H4694">
        <v>50</v>
      </c>
      <c r="J4694" t="s">
        <v>2293</v>
      </c>
      <c r="K4694" s="40" t="str">
        <f t="shared" si="73"/>
        <v>TERCEIRA</v>
      </c>
    </row>
    <row r="4695" spans="1:11" ht="15" customHeight="1">
      <c r="A4695">
        <v>8</v>
      </c>
      <c r="B4695">
        <v>1965</v>
      </c>
      <c r="C4695" t="s">
        <v>1994</v>
      </c>
      <c r="D4695" t="s">
        <v>4755</v>
      </c>
      <c r="E4695" t="s">
        <v>4756</v>
      </c>
      <c r="F4695">
        <v>198</v>
      </c>
      <c r="G4695">
        <v>15.19</v>
      </c>
      <c r="H4695">
        <v>13</v>
      </c>
      <c r="J4695" t="s">
        <v>2293</v>
      </c>
      <c r="K4695" s="40" t="str">
        <f t="shared" si="73"/>
        <v>TERCEIRA</v>
      </c>
    </row>
    <row r="4696" spans="1:11" ht="15" customHeight="1">
      <c r="A4696">
        <v>8</v>
      </c>
      <c r="B4696">
        <v>1965</v>
      </c>
      <c r="C4696" t="s">
        <v>1994</v>
      </c>
      <c r="D4696" t="s">
        <v>4757</v>
      </c>
      <c r="E4696" t="s">
        <v>4758</v>
      </c>
      <c r="F4696">
        <v>4321</v>
      </c>
      <c r="G4696">
        <v>86.04</v>
      </c>
      <c r="H4696">
        <v>50</v>
      </c>
      <c r="J4696" t="s">
        <v>2293</v>
      </c>
      <c r="K4696" s="40" t="str">
        <f t="shared" si="73"/>
        <v>TERCEIRA</v>
      </c>
    </row>
    <row r="4697" spans="1:11" ht="15" customHeight="1">
      <c r="A4697">
        <v>8</v>
      </c>
      <c r="B4697">
        <v>1965</v>
      </c>
      <c r="C4697" t="s">
        <v>1994</v>
      </c>
      <c r="D4697" t="s">
        <v>4759</v>
      </c>
      <c r="E4697" t="s">
        <v>4760</v>
      </c>
      <c r="F4697">
        <v>6603</v>
      </c>
      <c r="G4697">
        <v>126.13</v>
      </c>
      <c r="H4697">
        <v>52</v>
      </c>
      <c r="J4697" t="s">
        <v>2293</v>
      </c>
      <c r="K4697" s="40" t="str">
        <f t="shared" si="73"/>
        <v>TERCEIRA</v>
      </c>
    </row>
    <row r="4698" spans="1:11" ht="15" customHeight="1">
      <c r="A4698">
        <v>8</v>
      </c>
      <c r="B4698">
        <v>1965</v>
      </c>
      <c r="C4698" t="s">
        <v>1994</v>
      </c>
      <c r="D4698" t="s">
        <v>4761</v>
      </c>
      <c r="E4698" t="s">
        <v>4762</v>
      </c>
      <c r="F4698">
        <v>2319</v>
      </c>
      <c r="G4698">
        <v>79.989999999999995</v>
      </c>
      <c r="H4698">
        <v>29</v>
      </c>
      <c r="J4698" t="s">
        <v>2293</v>
      </c>
      <c r="K4698" s="40" t="str">
        <f t="shared" si="73"/>
        <v>TERCEIRA</v>
      </c>
    </row>
    <row r="4699" spans="1:11" ht="15" customHeight="1">
      <c r="A4699">
        <v>8</v>
      </c>
      <c r="B4699">
        <v>1965</v>
      </c>
      <c r="C4699" t="s">
        <v>1994</v>
      </c>
      <c r="D4699" t="s">
        <v>4763</v>
      </c>
      <c r="E4699" t="s">
        <v>4764</v>
      </c>
      <c r="F4699">
        <v>86</v>
      </c>
      <c r="G4699">
        <v>1.29</v>
      </c>
      <c r="H4699">
        <v>67</v>
      </c>
      <c r="J4699" t="s">
        <v>2293</v>
      </c>
      <c r="K4699" s="40" t="str">
        <f t="shared" si="73"/>
        <v>TERCEIRA</v>
      </c>
    </row>
    <row r="4700" spans="1:11" ht="15" customHeight="1">
      <c r="A4700">
        <v>8</v>
      </c>
      <c r="B4700">
        <v>1965</v>
      </c>
      <c r="C4700" t="s">
        <v>1994</v>
      </c>
      <c r="D4700" t="s">
        <v>4765</v>
      </c>
      <c r="E4700" t="s">
        <v>4766</v>
      </c>
      <c r="F4700">
        <v>3863</v>
      </c>
      <c r="G4700">
        <v>66.63</v>
      </c>
      <c r="H4700">
        <v>58</v>
      </c>
      <c r="J4700" t="s">
        <v>2293</v>
      </c>
      <c r="K4700" s="40" t="str">
        <f t="shared" si="73"/>
        <v>TERCEIRA</v>
      </c>
    </row>
    <row r="4701" spans="1:11" ht="15" customHeight="1">
      <c r="A4701">
        <v>8</v>
      </c>
      <c r="B4701">
        <v>1965</v>
      </c>
      <c r="C4701" t="s">
        <v>1994</v>
      </c>
      <c r="D4701" t="s">
        <v>4767</v>
      </c>
      <c r="E4701" t="s">
        <v>4768</v>
      </c>
      <c r="F4701">
        <v>4178</v>
      </c>
      <c r="G4701">
        <v>124.58</v>
      </c>
      <c r="H4701">
        <v>34</v>
      </c>
      <c r="J4701" t="s">
        <v>2293</v>
      </c>
      <c r="K4701" s="40" t="str">
        <f t="shared" si="73"/>
        <v>TERCEIRA</v>
      </c>
    </row>
    <row r="4702" spans="1:11" ht="15" customHeight="1">
      <c r="A4702">
        <v>8</v>
      </c>
      <c r="B4702">
        <v>1965</v>
      </c>
      <c r="C4702" t="s">
        <v>1994</v>
      </c>
      <c r="D4702" t="s">
        <v>4769</v>
      </c>
      <c r="E4702" t="s">
        <v>4770</v>
      </c>
      <c r="F4702">
        <v>1969</v>
      </c>
      <c r="G4702">
        <v>61.24</v>
      </c>
      <c r="H4702">
        <v>32</v>
      </c>
      <c r="J4702" t="s">
        <v>2293</v>
      </c>
      <c r="K4702" s="40" t="str">
        <f t="shared" si="73"/>
        <v>TERCEIRA</v>
      </c>
    </row>
    <row r="4703" spans="1:11" ht="15" customHeight="1">
      <c r="A4703">
        <v>8</v>
      </c>
      <c r="B4703">
        <v>1965</v>
      </c>
      <c r="C4703" t="s">
        <v>1994</v>
      </c>
      <c r="D4703" t="s">
        <v>4771</v>
      </c>
      <c r="E4703" t="s">
        <v>4772</v>
      </c>
      <c r="F4703">
        <v>222</v>
      </c>
      <c r="G4703">
        <v>9.68</v>
      </c>
      <c r="H4703">
        <v>23</v>
      </c>
      <c r="J4703" t="s">
        <v>2293</v>
      </c>
      <c r="K4703" s="40" t="str">
        <f t="shared" si="73"/>
        <v>TERCEIRA</v>
      </c>
    </row>
    <row r="4704" spans="1:11" ht="15" customHeight="1">
      <c r="A4704">
        <v>8</v>
      </c>
      <c r="B4704">
        <v>1965</v>
      </c>
      <c r="C4704" t="s">
        <v>1994</v>
      </c>
      <c r="D4704" t="s">
        <v>4773</v>
      </c>
      <c r="E4704" t="s">
        <v>4774</v>
      </c>
      <c r="F4704">
        <v>42</v>
      </c>
      <c r="G4704">
        <v>1.54</v>
      </c>
      <c r="H4704">
        <v>27</v>
      </c>
      <c r="J4704" t="s">
        <v>2293</v>
      </c>
      <c r="K4704" s="40" t="str">
        <f t="shared" si="73"/>
        <v>TERCEIRA</v>
      </c>
    </row>
    <row r="4705" spans="1:11" ht="15" customHeight="1">
      <c r="A4705">
        <v>8</v>
      </c>
      <c r="B4705">
        <v>1965</v>
      </c>
      <c r="C4705" t="s">
        <v>1994</v>
      </c>
      <c r="D4705" t="s">
        <v>4775</v>
      </c>
      <c r="E4705" t="s">
        <v>4776</v>
      </c>
      <c r="F4705">
        <v>2653</v>
      </c>
      <c r="G4705">
        <v>60.91</v>
      </c>
      <c r="H4705">
        <v>44</v>
      </c>
      <c r="J4705" t="s">
        <v>2293</v>
      </c>
      <c r="K4705" s="40" t="str">
        <f t="shared" si="73"/>
        <v>TERCEIRA</v>
      </c>
    </row>
    <row r="4706" spans="1:11" ht="15" customHeight="1">
      <c r="A4706">
        <v>8</v>
      </c>
      <c r="B4706">
        <v>1965</v>
      </c>
      <c r="C4706" t="s">
        <v>1994</v>
      </c>
      <c r="D4706" t="s">
        <v>4777</v>
      </c>
      <c r="E4706" t="s">
        <v>4778</v>
      </c>
      <c r="F4706">
        <v>1168</v>
      </c>
      <c r="G4706">
        <v>33</v>
      </c>
      <c r="H4706">
        <v>35</v>
      </c>
      <c r="J4706" t="s">
        <v>2293</v>
      </c>
      <c r="K4706" s="40" t="str">
        <f t="shared" si="73"/>
        <v>TERCEIRA</v>
      </c>
    </row>
    <row r="4707" spans="1:11" ht="15" customHeight="1">
      <c r="A4707">
        <v>8</v>
      </c>
      <c r="B4707">
        <v>1965</v>
      </c>
      <c r="C4707" t="s">
        <v>1994</v>
      </c>
      <c r="D4707" t="s">
        <v>4779</v>
      </c>
      <c r="E4707" t="s">
        <v>4780</v>
      </c>
      <c r="F4707">
        <v>4111</v>
      </c>
      <c r="G4707">
        <v>60.13</v>
      </c>
      <c r="H4707">
        <v>68</v>
      </c>
      <c r="J4707" t="s">
        <v>2293</v>
      </c>
      <c r="K4707" s="40" t="str">
        <f t="shared" si="73"/>
        <v>TERCEIRA</v>
      </c>
    </row>
    <row r="4708" spans="1:11" ht="15" customHeight="1">
      <c r="A4708">
        <v>8</v>
      </c>
      <c r="B4708">
        <v>1965</v>
      </c>
      <c r="C4708" t="s">
        <v>1994</v>
      </c>
      <c r="D4708" t="s">
        <v>4781</v>
      </c>
      <c r="E4708" t="s">
        <v>4782</v>
      </c>
      <c r="F4708">
        <v>2658</v>
      </c>
      <c r="G4708">
        <v>60.2</v>
      </c>
      <c r="H4708">
        <v>44</v>
      </c>
      <c r="J4708" t="s">
        <v>2293</v>
      </c>
      <c r="K4708" s="40" t="str">
        <f t="shared" si="73"/>
        <v>TERCEIRA</v>
      </c>
    </row>
    <row r="4709" spans="1:11" ht="15" customHeight="1">
      <c r="A4709">
        <v>8</v>
      </c>
      <c r="B4709">
        <v>1965</v>
      </c>
      <c r="C4709" t="s">
        <v>1994</v>
      </c>
      <c r="D4709" t="s">
        <v>4783</v>
      </c>
      <c r="E4709" t="s">
        <v>4784</v>
      </c>
      <c r="F4709">
        <v>3256</v>
      </c>
      <c r="G4709">
        <v>87.02</v>
      </c>
      <c r="H4709">
        <v>37</v>
      </c>
      <c r="J4709" t="s">
        <v>2293</v>
      </c>
      <c r="K4709" s="40" t="str">
        <f t="shared" si="73"/>
        <v>TERCEIRA</v>
      </c>
    </row>
    <row r="4710" spans="1:11" ht="15" customHeight="1">
      <c r="A4710">
        <v>8</v>
      </c>
      <c r="B4710">
        <v>1965</v>
      </c>
      <c r="C4710" t="s">
        <v>1994</v>
      </c>
      <c r="D4710" t="s">
        <v>4785</v>
      </c>
      <c r="E4710" t="s">
        <v>4786</v>
      </c>
      <c r="F4710">
        <v>2847</v>
      </c>
      <c r="G4710">
        <v>94.39</v>
      </c>
      <c r="H4710">
        <v>30</v>
      </c>
      <c r="J4710" t="s">
        <v>2293</v>
      </c>
      <c r="K4710" s="40" t="str">
        <f t="shared" si="73"/>
        <v>TERCEIRA</v>
      </c>
    </row>
    <row r="4711" spans="1:11" ht="15" customHeight="1">
      <c r="A4711">
        <v>8</v>
      </c>
      <c r="B4711">
        <v>1965</v>
      </c>
      <c r="C4711" t="s">
        <v>1994</v>
      </c>
      <c r="D4711" t="s">
        <v>4787</v>
      </c>
      <c r="E4711" t="s">
        <v>4788</v>
      </c>
      <c r="F4711">
        <v>2785</v>
      </c>
      <c r="G4711">
        <v>63.58</v>
      </c>
      <c r="H4711">
        <v>44</v>
      </c>
      <c r="J4711" t="s">
        <v>2293</v>
      </c>
      <c r="K4711" s="40" t="str">
        <f t="shared" si="73"/>
        <v>TERCEIRA</v>
      </c>
    </row>
    <row r="4712" spans="1:11" ht="15" customHeight="1">
      <c r="A4712">
        <v>8</v>
      </c>
      <c r="B4712">
        <v>1965</v>
      </c>
      <c r="C4712" t="s">
        <v>1994</v>
      </c>
      <c r="D4712" t="s">
        <v>4789</v>
      </c>
      <c r="E4712" t="s">
        <v>4790</v>
      </c>
      <c r="F4712">
        <v>8702</v>
      </c>
      <c r="G4712">
        <v>106.77</v>
      </c>
      <c r="H4712">
        <v>82</v>
      </c>
      <c r="J4712" t="s">
        <v>2293</v>
      </c>
      <c r="K4712" s="40" t="str">
        <f t="shared" si="73"/>
        <v>TERCEIRA</v>
      </c>
    </row>
    <row r="4713" spans="1:11" ht="15" customHeight="1">
      <c r="A4713">
        <v>8</v>
      </c>
      <c r="B4713">
        <v>1965</v>
      </c>
      <c r="C4713" t="s">
        <v>1994</v>
      </c>
      <c r="D4713" t="s">
        <v>4791</v>
      </c>
      <c r="E4713" t="s">
        <v>4792</v>
      </c>
      <c r="F4713">
        <v>1283</v>
      </c>
      <c r="G4713">
        <v>38.159999999999997</v>
      </c>
      <c r="H4713">
        <v>34</v>
      </c>
      <c r="J4713" t="s">
        <v>2293</v>
      </c>
      <c r="K4713" s="40" t="str">
        <f t="shared" si="73"/>
        <v>TERCEIRA</v>
      </c>
    </row>
    <row r="4714" spans="1:11" ht="15" customHeight="1">
      <c r="A4714">
        <v>8</v>
      </c>
      <c r="B4714">
        <v>1965</v>
      </c>
      <c r="C4714" t="s">
        <v>1994</v>
      </c>
      <c r="D4714" t="s">
        <v>4793</v>
      </c>
      <c r="E4714" t="s">
        <v>4794</v>
      </c>
      <c r="F4714">
        <v>1044</v>
      </c>
      <c r="G4714">
        <v>39.200000000000003</v>
      </c>
      <c r="H4714">
        <v>27</v>
      </c>
      <c r="J4714" t="s">
        <v>2293</v>
      </c>
      <c r="K4714" s="40" t="str">
        <f t="shared" si="73"/>
        <v>TERCEIRA</v>
      </c>
    </row>
    <row r="4715" spans="1:11" ht="15" customHeight="1">
      <c r="A4715">
        <v>8</v>
      </c>
      <c r="B4715">
        <v>1965</v>
      </c>
      <c r="C4715" t="s">
        <v>1994</v>
      </c>
      <c r="D4715" t="s">
        <v>4795</v>
      </c>
      <c r="E4715" t="s">
        <v>4796</v>
      </c>
      <c r="F4715">
        <v>1145</v>
      </c>
      <c r="G4715">
        <v>29.52</v>
      </c>
      <c r="H4715">
        <v>39</v>
      </c>
      <c r="J4715" t="s">
        <v>2293</v>
      </c>
      <c r="K4715" s="40" t="str">
        <f t="shared" si="73"/>
        <v>TERCEIRA</v>
      </c>
    </row>
    <row r="4716" spans="1:11" ht="15" customHeight="1">
      <c r="A4716">
        <v>8</v>
      </c>
      <c r="B4716">
        <v>1965</v>
      </c>
      <c r="C4716" t="s">
        <v>1994</v>
      </c>
      <c r="D4716" t="s">
        <v>4797</v>
      </c>
      <c r="E4716" t="s">
        <v>4798</v>
      </c>
      <c r="F4716">
        <v>2115</v>
      </c>
      <c r="G4716">
        <v>46.98</v>
      </c>
      <c r="H4716">
        <v>45</v>
      </c>
      <c r="J4716" t="s">
        <v>2293</v>
      </c>
      <c r="K4716" s="40" t="str">
        <f t="shared" si="73"/>
        <v>TERCEIRA</v>
      </c>
    </row>
    <row r="4717" spans="1:11" ht="15" customHeight="1">
      <c r="A4717">
        <v>8</v>
      </c>
      <c r="B4717">
        <v>1965</v>
      </c>
      <c r="C4717" t="s">
        <v>1994</v>
      </c>
      <c r="D4717" t="s">
        <v>4799</v>
      </c>
      <c r="E4717" t="s">
        <v>4800</v>
      </c>
      <c r="F4717">
        <v>2588</v>
      </c>
      <c r="G4717">
        <v>69.709999999999994</v>
      </c>
      <c r="H4717">
        <v>37</v>
      </c>
      <c r="J4717" t="s">
        <v>2293</v>
      </c>
      <c r="K4717" s="40" t="str">
        <f t="shared" si="73"/>
        <v>TERCEIRA</v>
      </c>
    </row>
    <row r="4718" spans="1:11" ht="15" customHeight="1">
      <c r="A4718">
        <v>8</v>
      </c>
      <c r="B4718">
        <v>1965</v>
      </c>
      <c r="C4718" t="s">
        <v>1994</v>
      </c>
      <c r="D4718" t="s">
        <v>4801</v>
      </c>
      <c r="E4718" t="s">
        <v>4802</v>
      </c>
      <c r="F4718">
        <v>1004</v>
      </c>
      <c r="G4718">
        <v>39.1</v>
      </c>
      <c r="H4718">
        <v>26</v>
      </c>
      <c r="J4718" t="s">
        <v>2293</v>
      </c>
      <c r="K4718" s="40" t="str">
        <f t="shared" si="73"/>
        <v>TERCEIRA</v>
      </c>
    </row>
    <row r="4719" spans="1:11" ht="15" customHeight="1">
      <c r="A4719">
        <v>8</v>
      </c>
      <c r="B4719">
        <v>1965</v>
      </c>
      <c r="C4719" t="s">
        <v>1994</v>
      </c>
      <c r="D4719" t="s">
        <v>4803</v>
      </c>
      <c r="E4719" t="s">
        <v>4804</v>
      </c>
      <c r="F4719">
        <v>1961</v>
      </c>
      <c r="G4719">
        <v>55.4</v>
      </c>
      <c r="H4719">
        <v>35</v>
      </c>
      <c r="J4719" t="s">
        <v>2293</v>
      </c>
      <c r="K4719" s="40" t="str">
        <f t="shared" si="73"/>
        <v>TERCEIRA</v>
      </c>
    </row>
    <row r="4720" spans="1:11" ht="15" customHeight="1">
      <c r="A4720">
        <v>8</v>
      </c>
      <c r="B4720">
        <v>1965</v>
      </c>
      <c r="C4720" t="s">
        <v>1994</v>
      </c>
      <c r="D4720" t="s">
        <v>4805</v>
      </c>
      <c r="E4720" t="s">
        <v>4806</v>
      </c>
      <c r="F4720">
        <v>1004</v>
      </c>
      <c r="G4720">
        <v>22.71</v>
      </c>
      <c r="H4720">
        <v>44</v>
      </c>
      <c r="J4720" t="s">
        <v>2293</v>
      </c>
      <c r="K4720" s="40" t="str">
        <f t="shared" si="73"/>
        <v>TERCEIRA</v>
      </c>
    </row>
    <row r="4721" spans="1:11" ht="15" customHeight="1">
      <c r="A4721">
        <v>8</v>
      </c>
      <c r="B4721">
        <v>1965</v>
      </c>
      <c r="C4721" t="s">
        <v>1994</v>
      </c>
      <c r="D4721" t="s">
        <v>4807</v>
      </c>
      <c r="E4721" t="s">
        <v>4808</v>
      </c>
      <c r="F4721">
        <v>2626</v>
      </c>
      <c r="G4721">
        <v>66.87</v>
      </c>
      <c r="H4721">
        <v>39</v>
      </c>
      <c r="J4721" t="s">
        <v>2293</v>
      </c>
      <c r="K4721" s="40" t="str">
        <f t="shared" si="73"/>
        <v>TERCEIRA</v>
      </c>
    </row>
    <row r="4722" spans="1:11" ht="15" customHeight="1">
      <c r="A4722">
        <v>8</v>
      </c>
      <c r="B4722">
        <v>1965</v>
      </c>
      <c r="C4722" t="s">
        <v>1994</v>
      </c>
      <c r="D4722" t="s">
        <v>4809</v>
      </c>
      <c r="E4722" t="s">
        <v>4810</v>
      </c>
      <c r="F4722">
        <v>3043</v>
      </c>
      <c r="G4722">
        <v>73.91</v>
      </c>
      <c r="H4722">
        <v>41</v>
      </c>
      <c r="J4722" t="s">
        <v>2293</v>
      </c>
      <c r="K4722" s="40" t="str">
        <f t="shared" si="73"/>
        <v>TERCEIRA</v>
      </c>
    </row>
    <row r="4723" spans="1:11" ht="15" customHeight="1">
      <c r="A4723">
        <v>8</v>
      </c>
      <c r="B4723">
        <v>1965</v>
      </c>
      <c r="C4723" t="s">
        <v>1994</v>
      </c>
      <c r="D4723" t="s">
        <v>4811</v>
      </c>
      <c r="E4723" t="s">
        <v>4812</v>
      </c>
      <c r="F4723">
        <v>4544</v>
      </c>
      <c r="G4723">
        <v>79.86</v>
      </c>
      <c r="H4723">
        <v>57</v>
      </c>
      <c r="J4723" t="s">
        <v>2293</v>
      </c>
      <c r="K4723" s="40" t="str">
        <f t="shared" si="73"/>
        <v>TERCEIRA</v>
      </c>
    </row>
    <row r="4724" spans="1:11" ht="15" customHeight="1">
      <c r="A4724">
        <v>8</v>
      </c>
      <c r="B4724">
        <v>1965</v>
      </c>
      <c r="C4724" t="s">
        <v>1994</v>
      </c>
      <c r="D4724" t="s">
        <v>4813</v>
      </c>
      <c r="E4724" t="s">
        <v>4814</v>
      </c>
      <c r="F4724">
        <v>736</v>
      </c>
      <c r="G4724">
        <v>25</v>
      </c>
      <c r="H4724">
        <v>29</v>
      </c>
      <c r="J4724" t="s">
        <v>2293</v>
      </c>
      <c r="K4724" s="40" t="str">
        <f t="shared" si="73"/>
        <v>TERCEIRA</v>
      </c>
    </row>
    <row r="4725" spans="1:11" ht="15" customHeight="1">
      <c r="A4725">
        <v>8</v>
      </c>
      <c r="B4725">
        <v>1965</v>
      </c>
      <c r="C4725" t="s">
        <v>1994</v>
      </c>
      <c r="D4725" t="s">
        <v>4815</v>
      </c>
      <c r="E4725" t="s">
        <v>4816</v>
      </c>
      <c r="F4725">
        <v>5787</v>
      </c>
      <c r="G4725">
        <v>72.61</v>
      </c>
      <c r="H4725">
        <v>80</v>
      </c>
      <c r="J4725" t="s">
        <v>2293</v>
      </c>
      <c r="K4725" s="40" t="str">
        <f t="shared" si="73"/>
        <v>TERCEIRA</v>
      </c>
    </row>
    <row r="4726" spans="1:11" ht="15" customHeight="1">
      <c r="A4726">
        <v>8</v>
      </c>
      <c r="B4726">
        <v>1965</v>
      </c>
      <c r="C4726" t="s">
        <v>1994</v>
      </c>
      <c r="D4726" t="s">
        <v>4817</v>
      </c>
      <c r="E4726" t="s">
        <v>4818</v>
      </c>
      <c r="F4726">
        <v>6083</v>
      </c>
      <c r="G4726">
        <v>105.06</v>
      </c>
      <c r="H4726">
        <v>58</v>
      </c>
      <c r="J4726" t="s">
        <v>2293</v>
      </c>
      <c r="K4726" s="40" t="str">
        <f t="shared" si="73"/>
        <v>TERCEIRA</v>
      </c>
    </row>
    <row r="4727" spans="1:11" ht="15" customHeight="1">
      <c r="A4727">
        <v>8</v>
      </c>
      <c r="B4727">
        <v>1965</v>
      </c>
      <c r="C4727" t="s">
        <v>1994</v>
      </c>
      <c r="D4727" t="s">
        <v>4819</v>
      </c>
      <c r="E4727" t="s">
        <v>4820</v>
      </c>
      <c r="F4727">
        <v>612</v>
      </c>
      <c r="G4727">
        <v>21.04</v>
      </c>
      <c r="H4727">
        <v>29</v>
      </c>
      <c r="J4727" t="s">
        <v>2293</v>
      </c>
      <c r="K4727" s="40" t="str">
        <f t="shared" si="73"/>
        <v>TERCEIRA</v>
      </c>
    </row>
    <row r="4728" spans="1:11" ht="15" customHeight="1">
      <c r="A4728">
        <v>8</v>
      </c>
      <c r="B4728">
        <v>1965</v>
      </c>
      <c r="C4728" t="s">
        <v>1994</v>
      </c>
      <c r="D4728" t="s">
        <v>4821</v>
      </c>
      <c r="E4728" t="s">
        <v>4822</v>
      </c>
      <c r="F4728">
        <v>5470</v>
      </c>
      <c r="G4728">
        <v>68.34</v>
      </c>
      <c r="H4728">
        <v>80</v>
      </c>
      <c r="J4728" t="s">
        <v>2293</v>
      </c>
      <c r="K4728" s="40" t="str">
        <f t="shared" si="73"/>
        <v>TERCEIRA</v>
      </c>
    </row>
    <row r="4729" spans="1:11" ht="15" customHeight="1">
      <c r="A4729">
        <v>8</v>
      </c>
      <c r="B4729">
        <v>1965</v>
      </c>
      <c r="C4729" t="s">
        <v>1994</v>
      </c>
      <c r="D4729" t="s">
        <v>4823</v>
      </c>
      <c r="E4729" t="s">
        <v>4824</v>
      </c>
      <c r="F4729">
        <v>2374</v>
      </c>
      <c r="G4729">
        <v>57.68</v>
      </c>
      <c r="H4729">
        <v>41</v>
      </c>
      <c r="J4729" t="s">
        <v>2293</v>
      </c>
      <c r="K4729" s="40" t="str">
        <f t="shared" si="73"/>
        <v>TERCEIRA</v>
      </c>
    </row>
    <row r="4730" spans="1:11" ht="15" customHeight="1">
      <c r="A4730">
        <v>8</v>
      </c>
      <c r="B4730">
        <v>1965</v>
      </c>
      <c r="C4730" t="s">
        <v>1994</v>
      </c>
      <c r="D4730" t="s">
        <v>4825</v>
      </c>
      <c r="E4730" t="s">
        <v>4826</v>
      </c>
      <c r="F4730">
        <v>2284</v>
      </c>
      <c r="G4730">
        <v>49.75</v>
      </c>
      <c r="H4730">
        <v>46</v>
      </c>
      <c r="J4730" t="s">
        <v>2293</v>
      </c>
      <c r="K4730" s="40" t="str">
        <f t="shared" si="73"/>
        <v>TERCEIRA</v>
      </c>
    </row>
    <row r="4731" spans="1:11" ht="15" customHeight="1">
      <c r="A4731">
        <v>8</v>
      </c>
      <c r="B4731">
        <v>1965</v>
      </c>
      <c r="C4731" t="s">
        <v>1994</v>
      </c>
      <c r="D4731" t="s">
        <v>4827</v>
      </c>
      <c r="E4731" t="s">
        <v>4828</v>
      </c>
      <c r="F4731">
        <v>2433</v>
      </c>
      <c r="G4731">
        <v>49.71</v>
      </c>
      <c r="H4731">
        <v>49</v>
      </c>
      <c r="J4731" t="s">
        <v>2293</v>
      </c>
      <c r="K4731" s="40" t="str">
        <f t="shared" si="73"/>
        <v>TERCEIRA</v>
      </c>
    </row>
    <row r="4732" spans="1:11" ht="15" customHeight="1">
      <c r="A4732">
        <v>8</v>
      </c>
      <c r="B4732">
        <v>1965</v>
      </c>
      <c r="C4732" t="s">
        <v>1994</v>
      </c>
      <c r="D4732" t="s">
        <v>4829</v>
      </c>
      <c r="E4732" t="s">
        <v>4830</v>
      </c>
      <c r="F4732">
        <v>2111</v>
      </c>
      <c r="G4732">
        <v>50.59</v>
      </c>
      <c r="H4732">
        <v>42</v>
      </c>
      <c r="J4732" t="s">
        <v>2293</v>
      </c>
      <c r="K4732" s="40" t="str">
        <f t="shared" si="73"/>
        <v>TERCEIRA</v>
      </c>
    </row>
    <row r="4733" spans="1:11" ht="15" customHeight="1">
      <c r="A4733">
        <v>8</v>
      </c>
      <c r="B4733">
        <v>1965</v>
      </c>
      <c r="C4733" t="s">
        <v>1994</v>
      </c>
      <c r="D4733" t="s">
        <v>4831</v>
      </c>
      <c r="E4733" t="s">
        <v>4832</v>
      </c>
      <c r="F4733">
        <v>2208</v>
      </c>
      <c r="G4733">
        <v>53.49</v>
      </c>
      <c r="H4733">
        <v>41</v>
      </c>
      <c r="J4733" t="s">
        <v>2293</v>
      </c>
      <c r="K4733" s="40" t="str">
        <f t="shared" si="73"/>
        <v>TERCEIRA</v>
      </c>
    </row>
    <row r="4734" spans="1:11" ht="15" customHeight="1">
      <c r="A4734">
        <v>8</v>
      </c>
      <c r="B4734">
        <v>1965</v>
      </c>
      <c r="C4734" t="s">
        <v>1994</v>
      </c>
      <c r="D4734" t="s">
        <v>4833</v>
      </c>
      <c r="E4734" t="s">
        <v>4834</v>
      </c>
      <c r="F4734">
        <v>302</v>
      </c>
      <c r="G4734">
        <v>5.14</v>
      </c>
      <c r="H4734">
        <v>59</v>
      </c>
      <c r="J4734" t="s">
        <v>2293</v>
      </c>
      <c r="K4734" s="40" t="str">
        <f t="shared" si="73"/>
        <v>TERCEIRA</v>
      </c>
    </row>
    <row r="4735" spans="1:11" ht="15" customHeight="1">
      <c r="A4735">
        <v>8</v>
      </c>
      <c r="B4735">
        <v>1965</v>
      </c>
      <c r="C4735" t="s">
        <v>22</v>
      </c>
      <c r="D4735" t="s">
        <v>4835</v>
      </c>
      <c r="E4735" t="s">
        <v>4836</v>
      </c>
      <c r="F4735">
        <v>343</v>
      </c>
      <c r="G4735">
        <v>45.76</v>
      </c>
      <c r="H4735">
        <v>7</v>
      </c>
      <c r="I4735">
        <v>0</v>
      </c>
      <c r="J4735" t="s">
        <v>2293</v>
      </c>
      <c r="K4735" s="40" t="str">
        <f t="shared" si="73"/>
        <v>TERCEIRA</v>
      </c>
    </row>
    <row r="4736" spans="1:11" ht="15" customHeight="1">
      <c r="A4736">
        <v>8</v>
      </c>
      <c r="B4736">
        <v>1965</v>
      </c>
      <c r="C4736" t="s">
        <v>1994</v>
      </c>
      <c r="D4736" t="s">
        <v>4835</v>
      </c>
      <c r="E4736" t="s">
        <v>4836</v>
      </c>
      <c r="F4736">
        <v>100</v>
      </c>
      <c r="G4736">
        <v>4.97</v>
      </c>
      <c r="H4736">
        <v>20</v>
      </c>
      <c r="J4736" t="s">
        <v>2293</v>
      </c>
      <c r="K4736" s="40" t="str">
        <f t="shared" si="73"/>
        <v>TERCEIRA</v>
      </c>
    </row>
    <row r="4737" spans="1:11" ht="15" customHeight="1">
      <c r="A4737">
        <v>8</v>
      </c>
      <c r="B4737">
        <v>1965</v>
      </c>
      <c r="C4737" t="s">
        <v>22</v>
      </c>
      <c r="D4737" t="s">
        <v>4837</v>
      </c>
      <c r="E4737" t="s">
        <v>4838</v>
      </c>
      <c r="F4737">
        <v>719</v>
      </c>
      <c r="G4737">
        <v>104.96</v>
      </c>
      <c r="H4737">
        <v>7</v>
      </c>
      <c r="I4737">
        <v>0</v>
      </c>
      <c r="J4737" t="s">
        <v>2293</v>
      </c>
      <c r="K4737" s="40" t="str">
        <f t="shared" si="73"/>
        <v>TERCEIRA</v>
      </c>
    </row>
    <row r="4738" spans="1:11" ht="15" customHeight="1">
      <c r="A4738">
        <v>8</v>
      </c>
      <c r="B4738">
        <v>1965</v>
      </c>
      <c r="C4738" t="s">
        <v>1994</v>
      </c>
      <c r="D4738" t="s">
        <v>4837</v>
      </c>
      <c r="E4738" t="s">
        <v>4838</v>
      </c>
      <c r="F4738">
        <v>184</v>
      </c>
      <c r="G4738">
        <v>0.48</v>
      </c>
      <c r="H4738">
        <v>383</v>
      </c>
      <c r="J4738" t="s">
        <v>2293</v>
      </c>
      <c r="K4738" s="40" t="str">
        <f t="shared" ref="K4738:K4801" si="74">IF(J4738&lt;&gt;"",IF(OR(UPPER(J4738)="TERCEIRO",UPPER(J4738)="TERCEIRA"),"TERCEIRA",IF(UPPER(J4738)="GPA","GPA",J4738)),IF(LEFT(D4738,1)="T","TERCEIRA","GPA"))</f>
        <v>TERCEIRA</v>
      </c>
    </row>
    <row r="4739" spans="1:11" ht="15" customHeight="1">
      <c r="A4739">
        <v>8</v>
      </c>
      <c r="B4739">
        <v>1965</v>
      </c>
      <c r="C4739" t="s">
        <v>1994</v>
      </c>
      <c r="D4739" t="s">
        <v>4839</v>
      </c>
      <c r="E4739" t="s">
        <v>4840</v>
      </c>
      <c r="F4739">
        <v>141</v>
      </c>
      <c r="G4739">
        <v>9.61</v>
      </c>
      <c r="H4739">
        <v>15</v>
      </c>
      <c r="J4739" t="s">
        <v>2293</v>
      </c>
      <c r="K4739" s="40" t="str">
        <f t="shared" si="74"/>
        <v>TERCEIRA</v>
      </c>
    </row>
    <row r="4740" spans="1:11" ht="15" customHeight="1">
      <c r="A4740">
        <v>8</v>
      </c>
      <c r="B4740">
        <v>1965</v>
      </c>
      <c r="C4740" t="s">
        <v>1994</v>
      </c>
      <c r="D4740" t="s">
        <v>4841</v>
      </c>
      <c r="E4740" t="s">
        <v>4842</v>
      </c>
      <c r="F4740">
        <v>80</v>
      </c>
      <c r="G4740">
        <v>4.1100000000000003</v>
      </c>
      <c r="H4740">
        <v>19</v>
      </c>
      <c r="J4740" t="s">
        <v>2293</v>
      </c>
      <c r="K4740" s="40" t="str">
        <f t="shared" si="74"/>
        <v>TERCEIRA</v>
      </c>
    </row>
    <row r="4741" spans="1:11" ht="15" customHeight="1">
      <c r="A4741">
        <v>8</v>
      </c>
      <c r="B4741">
        <v>1965</v>
      </c>
      <c r="C4741" t="s">
        <v>1994</v>
      </c>
      <c r="D4741" t="s">
        <v>4843</v>
      </c>
      <c r="E4741" t="s">
        <v>4844</v>
      </c>
      <c r="F4741">
        <v>5027</v>
      </c>
      <c r="G4741">
        <v>64.45</v>
      </c>
      <c r="H4741">
        <v>78</v>
      </c>
      <c r="J4741" t="s">
        <v>2293</v>
      </c>
      <c r="K4741" s="40" t="str">
        <f t="shared" si="74"/>
        <v>TERCEIRA</v>
      </c>
    </row>
    <row r="4742" spans="1:11" ht="15" customHeight="1">
      <c r="A4742">
        <v>8</v>
      </c>
      <c r="B4742">
        <v>1965</v>
      </c>
      <c r="C4742" t="s">
        <v>1994</v>
      </c>
      <c r="D4742" t="s">
        <v>4845</v>
      </c>
      <c r="E4742" t="s">
        <v>4846</v>
      </c>
      <c r="F4742">
        <v>189</v>
      </c>
      <c r="G4742">
        <v>3.21</v>
      </c>
      <c r="H4742">
        <v>59</v>
      </c>
      <c r="J4742" t="s">
        <v>2293</v>
      </c>
      <c r="K4742" s="40" t="str">
        <f t="shared" si="74"/>
        <v>TERCEIRA</v>
      </c>
    </row>
    <row r="4743" spans="1:11" ht="15" customHeight="1">
      <c r="A4743">
        <v>8</v>
      </c>
      <c r="B4743">
        <v>1965</v>
      </c>
      <c r="C4743" t="s">
        <v>1994</v>
      </c>
      <c r="D4743" t="s">
        <v>4847</v>
      </c>
      <c r="E4743" t="s">
        <v>4848</v>
      </c>
      <c r="F4743">
        <v>4651</v>
      </c>
      <c r="G4743">
        <v>58.63</v>
      </c>
      <c r="H4743">
        <v>79</v>
      </c>
      <c r="J4743" t="s">
        <v>2293</v>
      </c>
      <c r="K4743" s="40" t="str">
        <f t="shared" si="74"/>
        <v>TERCEIRA</v>
      </c>
    </row>
    <row r="4744" spans="1:11" ht="15" customHeight="1">
      <c r="A4744">
        <v>8</v>
      </c>
      <c r="B4744">
        <v>1965</v>
      </c>
      <c r="C4744" t="s">
        <v>22</v>
      </c>
      <c r="D4744" t="s">
        <v>4849</v>
      </c>
      <c r="E4744" t="s">
        <v>4850</v>
      </c>
      <c r="F4744">
        <v>54</v>
      </c>
      <c r="G4744">
        <v>23.42</v>
      </c>
      <c r="H4744">
        <v>2</v>
      </c>
      <c r="I4744">
        <v>0</v>
      </c>
      <c r="J4744" t="s">
        <v>2293</v>
      </c>
      <c r="K4744" s="40" t="str">
        <f t="shared" si="74"/>
        <v>TERCEIRA</v>
      </c>
    </row>
    <row r="4745" spans="1:11" ht="15" customHeight="1">
      <c r="A4745">
        <v>8</v>
      </c>
      <c r="B4745">
        <v>1965</v>
      </c>
      <c r="C4745" t="s">
        <v>1994</v>
      </c>
      <c r="D4745" t="s">
        <v>4851</v>
      </c>
      <c r="E4745" t="s">
        <v>4852</v>
      </c>
      <c r="F4745">
        <v>2900</v>
      </c>
      <c r="G4745">
        <v>52.78</v>
      </c>
      <c r="H4745">
        <v>55</v>
      </c>
      <c r="J4745" t="s">
        <v>2293</v>
      </c>
      <c r="K4745" s="40" t="str">
        <f t="shared" si="74"/>
        <v>TERCEIRA</v>
      </c>
    </row>
    <row r="4746" spans="1:11" ht="15" customHeight="1">
      <c r="A4746">
        <v>8</v>
      </c>
      <c r="B4746">
        <v>1965</v>
      </c>
      <c r="C4746" t="s">
        <v>1994</v>
      </c>
      <c r="D4746" t="s">
        <v>4853</v>
      </c>
      <c r="E4746" t="s">
        <v>4854</v>
      </c>
      <c r="F4746">
        <v>4592</v>
      </c>
      <c r="G4746">
        <v>53.92</v>
      </c>
      <c r="H4746">
        <v>85</v>
      </c>
      <c r="J4746" t="s">
        <v>2293</v>
      </c>
      <c r="K4746" s="40" t="str">
        <f t="shared" si="74"/>
        <v>TERCEIRA</v>
      </c>
    </row>
    <row r="4747" spans="1:11" ht="15" customHeight="1">
      <c r="A4747">
        <v>8</v>
      </c>
      <c r="B4747">
        <v>1965</v>
      </c>
      <c r="C4747" t="s">
        <v>1994</v>
      </c>
      <c r="D4747" t="s">
        <v>4855</v>
      </c>
      <c r="E4747" t="s">
        <v>4856</v>
      </c>
      <c r="F4747">
        <v>51</v>
      </c>
      <c r="G4747">
        <v>1.97</v>
      </c>
      <c r="H4747">
        <v>26</v>
      </c>
      <c r="J4747" t="s">
        <v>2293</v>
      </c>
      <c r="K4747" s="40" t="str">
        <f t="shared" si="74"/>
        <v>TERCEIRA</v>
      </c>
    </row>
    <row r="4748" spans="1:11" ht="15" customHeight="1">
      <c r="A4748">
        <v>8</v>
      </c>
      <c r="B4748">
        <v>1965</v>
      </c>
      <c r="C4748" t="s">
        <v>1994</v>
      </c>
      <c r="D4748" t="s">
        <v>4857</v>
      </c>
      <c r="E4748" t="s">
        <v>4858</v>
      </c>
      <c r="F4748">
        <v>365</v>
      </c>
      <c r="G4748">
        <v>7.94</v>
      </c>
      <c r="H4748">
        <v>46</v>
      </c>
      <c r="J4748" t="s">
        <v>2293</v>
      </c>
      <c r="K4748" s="40" t="str">
        <f t="shared" si="74"/>
        <v>TERCEIRA</v>
      </c>
    </row>
    <row r="4749" spans="1:11" ht="15" customHeight="1">
      <c r="A4749">
        <v>8</v>
      </c>
      <c r="B4749">
        <v>1965</v>
      </c>
      <c r="C4749" t="s">
        <v>1994</v>
      </c>
      <c r="D4749" t="s">
        <v>4859</v>
      </c>
      <c r="E4749" t="s">
        <v>4860</v>
      </c>
      <c r="F4749">
        <v>2862</v>
      </c>
      <c r="G4749">
        <v>60.81</v>
      </c>
      <c r="H4749">
        <v>47</v>
      </c>
      <c r="J4749" t="s">
        <v>2293</v>
      </c>
      <c r="K4749" s="40" t="str">
        <f t="shared" si="74"/>
        <v>TERCEIRA</v>
      </c>
    </row>
    <row r="4750" spans="1:11" ht="15" customHeight="1">
      <c r="A4750">
        <v>8</v>
      </c>
      <c r="B4750">
        <v>1965</v>
      </c>
      <c r="C4750" t="s">
        <v>1994</v>
      </c>
      <c r="D4750" t="s">
        <v>4861</v>
      </c>
      <c r="E4750" t="s">
        <v>4862</v>
      </c>
      <c r="F4750">
        <v>2462</v>
      </c>
      <c r="G4750">
        <v>71.41</v>
      </c>
      <c r="H4750">
        <v>34</v>
      </c>
      <c r="J4750" t="s">
        <v>2293</v>
      </c>
      <c r="K4750" s="40" t="str">
        <f t="shared" si="74"/>
        <v>TERCEIRA</v>
      </c>
    </row>
    <row r="4751" spans="1:11" ht="15" customHeight="1">
      <c r="A4751">
        <v>8</v>
      </c>
      <c r="B4751">
        <v>1965</v>
      </c>
      <c r="C4751" t="s">
        <v>1994</v>
      </c>
      <c r="D4751" t="s">
        <v>4863</v>
      </c>
      <c r="E4751" t="s">
        <v>4864</v>
      </c>
      <c r="F4751">
        <v>497</v>
      </c>
      <c r="G4751">
        <v>21.98</v>
      </c>
      <c r="H4751">
        <v>23</v>
      </c>
      <c r="J4751" t="s">
        <v>2293</v>
      </c>
      <c r="K4751" s="40" t="str">
        <f t="shared" si="74"/>
        <v>TERCEIRA</v>
      </c>
    </row>
    <row r="4752" spans="1:11" ht="15" customHeight="1">
      <c r="A4752">
        <v>8</v>
      </c>
      <c r="B4752">
        <v>1965</v>
      </c>
      <c r="C4752" t="s">
        <v>1994</v>
      </c>
      <c r="D4752" t="s">
        <v>4865</v>
      </c>
      <c r="E4752" t="s">
        <v>4866</v>
      </c>
      <c r="F4752">
        <v>3288</v>
      </c>
      <c r="G4752">
        <v>66.2</v>
      </c>
      <c r="H4752">
        <v>50</v>
      </c>
      <c r="J4752" t="s">
        <v>2293</v>
      </c>
      <c r="K4752" s="40" t="str">
        <f t="shared" si="74"/>
        <v>TERCEIRA</v>
      </c>
    </row>
    <row r="4753" spans="1:11" ht="15" customHeight="1">
      <c r="A4753">
        <v>8</v>
      </c>
      <c r="B4753">
        <v>1965</v>
      </c>
      <c r="C4753" t="s">
        <v>1994</v>
      </c>
      <c r="D4753" t="s">
        <v>4867</v>
      </c>
      <c r="E4753" t="s">
        <v>4868</v>
      </c>
      <c r="F4753">
        <v>1822</v>
      </c>
      <c r="G4753">
        <v>35.299999999999997</v>
      </c>
      <c r="H4753">
        <v>52</v>
      </c>
      <c r="J4753" t="s">
        <v>2293</v>
      </c>
      <c r="K4753" s="40" t="str">
        <f t="shared" si="74"/>
        <v>TERCEIRA</v>
      </c>
    </row>
    <row r="4754" spans="1:11" ht="15" customHeight="1">
      <c r="A4754">
        <v>8</v>
      </c>
      <c r="B4754">
        <v>1965</v>
      </c>
      <c r="C4754" t="s">
        <v>1994</v>
      </c>
      <c r="D4754" t="s">
        <v>4869</v>
      </c>
      <c r="E4754" t="s">
        <v>4870</v>
      </c>
      <c r="F4754">
        <v>242</v>
      </c>
      <c r="G4754">
        <v>5.66</v>
      </c>
      <c r="H4754">
        <v>43</v>
      </c>
      <c r="J4754" t="s">
        <v>2293</v>
      </c>
      <c r="K4754" s="40" t="str">
        <f t="shared" si="74"/>
        <v>TERCEIRA</v>
      </c>
    </row>
    <row r="4755" spans="1:11" ht="15" customHeight="1">
      <c r="A4755">
        <v>8</v>
      </c>
      <c r="B4755">
        <v>1965</v>
      </c>
      <c r="C4755" t="s">
        <v>1994</v>
      </c>
      <c r="D4755" t="s">
        <v>4871</v>
      </c>
      <c r="E4755" t="s">
        <v>4872</v>
      </c>
      <c r="F4755">
        <v>1775</v>
      </c>
      <c r="G4755">
        <v>29.47</v>
      </c>
      <c r="H4755">
        <v>60</v>
      </c>
      <c r="J4755" t="s">
        <v>2293</v>
      </c>
      <c r="K4755" s="40" t="str">
        <f t="shared" si="74"/>
        <v>TERCEIRA</v>
      </c>
    </row>
    <row r="4756" spans="1:11" ht="15" customHeight="1">
      <c r="A4756">
        <v>8</v>
      </c>
      <c r="B4756">
        <v>1965</v>
      </c>
      <c r="C4756" t="s">
        <v>1994</v>
      </c>
      <c r="D4756" t="s">
        <v>4873</v>
      </c>
      <c r="E4756" t="s">
        <v>4874</v>
      </c>
      <c r="F4756">
        <v>1739</v>
      </c>
      <c r="G4756">
        <v>30.01</v>
      </c>
      <c r="H4756">
        <v>58</v>
      </c>
      <c r="J4756" t="s">
        <v>2293</v>
      </c>
      <c r="K4756" s="40" t="str">
        <f t="shared" si="74"/>
        <v>TERCEIRA</v>
      </c>
    </row>
    <row r="4757" spans="1:11" ht="15" customHeight="1">
      <c r="A4757">
        <v>8</v>
      </c>
      <c r="B4757">
        <v>1965</v>
      </c>
      <c r="C4757" t="s">
        <v>1994</v>
      </c>
      <c r="D4757" t="s">
        <v>4875</v>
      </c>
      <c r="E4757" t="s">
        <v>4876</v>
      </c>
      <c r="F4757">
        <v>96</v>
      </c>
      <c r="G4757">
        <v>1.9</v>
      </c>
      <c r="H4757">
        <v>51</v>
      </c>
      <c r="J4757" t="s">
        <v>2293</v>
      </c>
      <c r="K4757" s="40" t="str">
        <f t="shared" si="74"/>
        <v>TERCEIRA</v>
      </c>
    </row>
    <row r="4758" spans="1:11" ht="15" customHeight="1">
      <c r="A4758">
        <v>8</v>
      </c>
      <c r="B4758">
        <v>1965</v>
      </c>
      <c r="C4758" t="s">
        <v>22</v>
      </c>
      <c r="D4758" t="s">
        <v>4877</v>
      </c>
      <c r="E4758" t="s">
        <v>4878</v>
      </c>
      <c r="F4758">
        <v>182</v>
      </c>
      <c r="G4758">
        <v>78.239999999999995</v>
      </c>
      <c r="H4758">
        <v>2</v>
      </c>
      <c r="I4758">
        <v>0</v>
      </c>
      <c r="J4758" t="s">
        <v>2293</v>
      </c>
      <c r="K4758" s="40" t="str">
        <f t="shared" si="74"/>
        <v>TERCEIRA</v>
      </c>
    </row>
    <row r="4759" spans="1:11" ht="15" customHeight="1">
      <c r="A4759">
        <v>8</v>
      </c>
      <c r="B4759">
        <v>1965</v>
      </c>
      <c r="C4759" t="s">
        <v>1994</v>
      </c>
      <c r="D4759" t="s">
        <v>4879</v>
      </c>
      <c r="E4759" t="s">
        <v>4880</v>
      </c>
      <c r="F4759">
        <v>2186</v>
      </c>
      <c r="G4759">
        <v>38.21</v>
      </c>
      <c r="H4759">
        <v>57</v>
      </c>
      <c r="J4759" t="s">
        <v>2293</v>
      </c>
      <c r="K4759" s="40" t="str">
        <f t="shared" si="74"/>
        <v>TERCEIRA</v>
      </c>
    </row>
    <row r="4760" spans="1:11" ht="15" customHeight="1">
      <c r="A4760">
        <v>8</v>
      </c>
      <c r="B4760">
        <v>1965</v>
      </c>
      <c r="C4760" t="s">
        <v>1994</v>
      </c>
      <c r="D4760" t="s">
        <v>4881</v>
      </c>
      <c r="E4760" t="s">
        <v>4882</v>
      </c>
      <c r="F4760">
        <v>2329</v>
      </c>
      <c r="G4760">
        <v>57.06</v>
      </c>
      <c r="H4760">
        <v>41</v>
      </c>
      <c r="J4760" t="s">
        <v>2293</v>
      </c>
      <c r="K4760" s="40" t="str">
        <f t="shared" si="74"/>
        <v>TERCEIRA</v>
      </c>
    </row>
    <row r="4761" spans="1:11" ht="15" customHeight="1">
      <c r="A4761">
        <v>8</v>
      </c>
      <c r="B4761">
        <v>1965</v>
      </c>
      <c r="C4761" t="s">
        <v>1994</v>
      </c>
      <c r="D4761" t="s">
        <v>4883</v>
      </c>
      <c r="E4761" t="s">
        <v>4884</v>
      </c>
      <c r="F4761">
        <v>984</v>
      </c>
      <c r="G4761">
        <v>45.12</v>
      </c>
      <c r="H4761">
        <v>22</v>
      </c>
      <c r="J4761" t="s">
        <v>2293</v>
      </c>
      <c r="K4761" s="40" t="str">
        <f t="shared" si="74"/>
        <v>TERCEIRA</v>
      </c>
    </row>
    <row r="4762" spans="1:11" ht="15" customHeight="1">
      <c r="A4762">
        <v>8</v>
      </c>
      <c r="B4762">
        <v>1965</v>
      </c>
      <c r="C4762" t="s">
        <v>1994</v>
      </c>
      <c r="D4762" t="s">
        <v>4885</v>
      </c>
      <c r="E4762" t="s">
        <v>4886</v>
      </c>
      <c r="F4762">
        <v>1314</v>
      </c>
      <c r="G4762">
        <v>44.55</v>
      </c>
      <c r="H4762">
        <v>29</v>
      </c>
      <c r="J4762" t="s">
        <v>2293</v>
      </c>
      <c r="K4762" s="40" t="str">
        <f t="shared" si="74"/>
        <v>TERCEIRA</v>
      </c>
    </row>
    <row r="4763" spans="1:11" ht="15" customHeight="1">
      <c r="A4763">
        <v>8</v>
      </c>
      <c r="B4763">
        <v>1965</v>
      </c>
      <c r="C4763" t="s">
        <v>1994</v>
      </c>
      <c r="D4763" t="s">
        <v>4887</v>
      </c>
      <c r="E4763" t="s">
        <v>4888</v>
      </c>
      <c r="F4763">
        <v>4120</v>
      </c>
      <c r="G4763">
        <v>105.72</v>
      </c>
      <c r="H4763">
        <v>39</v>
      </c>
      <c r="J4763" t="s">
        <v>2293</v>
      </c>
      <c r="K4763" s="40" t="str">
        <f t="shared" si="74"/>
        <v>TERCEIRA</v>
      </c>
    </row>
    <row r="4764" spans="1:11" ht="15" customHeight="1">
      <c r="A4764">
        <v>8</v>
      </c>
      <c r="B4764">
        <v>1965</v>
      </c>
      <c r="C4764" t="s">
        <v>1994</v>
      </c>
      <c r="D4764" t="s">
        <v>4889</v>
      </c>
      <c r="E4764" t="s">
        <v>4890</v>
      </c>
      <c r="F4764">
        <v>2709</v>
      </c>
      <c r="G4764">
        <v>45.99</v>
      </c>
      <c r="H4764">
        <v>59</v>
      </c>
      <c r="J4764" t="s">
        <v>2293</v>
      </c>
      <c r="K4764" s="40" t="str">
        <f t="shared" si="74"/>
        <v>TERCEIRA</v>
      </c>
    </row>
    <row r="4765" spans="1:11" ht="15" customHeight="1">
      <c r="A4765">
        <v>8</v>
      </c>
      <c r="B4765">
        <v>1965</v>
      </c>
      <c r="C4765" t="s">
        <v>22</v>
      </c>
      <c r="D4765" t="s">
        <v>4891</v>
      </c>
      <c r="E4765" t="s">
        <v>4892</v>
      </c>
      <c r="F4765">
        <v>449</v>
      </c>
      <c r="G4765">
        <v>71.27</v>
      </c>
      <c r="H4765">
        <v>6</v>
      </c>
      <c r="I4765">
        <v>0</v>
      </c>
      <c r="J4765" t="s">
        <v>2293</v>
      </c>
      <c r="K4765" s="40" t="str">
        <f t="shared" si="74"/>
        <v>TERCEIRA</v>
      </c>
    </row>
    <row r="4766" spans="1:11" ht="15" customHeight="1">
      <c r="A4766">
        <v>8</v>
      </c>
      <c r="B4766">
        <v>1965</v>
      </c>
      <c r="C4766" t="s">
        <v>1994</v>
      </c>
      <c r="D4766" t="s">
        <v>4893</v>
      </c>
      <c r="E4766" t="s">
        <v>4894</v>
      </c>
      <c r="F4766">
        <v>1762</v>
      </c>
      <c r="G4766">
        <v>44.88</v>
      </c>
      <c r="H4766">
        <v>39</v>
      </c>
      <c r="J4766" t="s">
        <v>2293</v>
      </c>
      <c r="K4766" s="40" t="str">
        <f t="shared" si="74"/>
        <v>TERCEIRA</v>
      </c>
    </row>
    <row r="4767" spans="1:11" ht="15" customHeight="1">
      <c r="A4767">
        <v>8</v>
      </c>
      <c r="B4767">
        <v>1965</v>
      </c>
      <c r="C4767" t="s">
        <v>1994</v>
      </c>
      <c r="D4767" t="s">
        <v>4895</v>
      </c>
      <c r="E4767" t="s">
        <v>4896</v>
      </c>
      <c r="F4767">
        <v>2913</v>
      </c>
      <c r="G4767">
        <v>83.86</v>
      </c>
      <c r="H4767">
        <v>35</v>
      </c>
      <c r="J4767" t="s">
        <v>2293</v>
      </c>
      <c r="K4767" s="40" t="str">
        <f t="shared" si="74"/>
        <v>TERCEIRA</v>
      </c>
    </row>
    <row r="4768" spans="1:11" ht="15" customHeight="1">
      <c r="A4768">
        <v>8</v>
      </c>
      <c r="B4768">
        <v>1965</v>
      </c>
      <c r="C4768" t="s">
        <v>1994</v>
      </c>
      <c r="D4768" t="s">
        <v>4897</v>
      </c>
      <c r="E4768" t="s">
        <v>4898</v>
      </c>
      <c r="F4768">
        <v>1607</v>
      </c>
      <c r="G4768">
        <v>40.700000000000003</v>
      </c>
      <c r="H4768">
        <v>39</v>
      </c>
      <c r="J4768" t="s">
        <v>2293</v>
      </c>
      <c r="K4768" s="40" t="str">
        <f t="shared" si="74"/>
        <v>TERCEIRA</v>
      </c>
    </row>
    <row r="4769" spans="1:11" ht="15" customHeight="1">
      <c r="A4769">
        <v>8</v>
      </c>
      <c r="B4769">
        <v>1965</v>
      </c>
      <c r="C4769" t="s">
        <v>1994</v>
      </c>
      <c r="D4769" t="s">
        <v>4899</v>
      </c>
      <c r="E4769" t="s">
        <v>4900</v>
      </c>
      <c r="F4769">
        <v>539</v>
      </c>
      <c r="G4769">
        <v>21.67</v>
      </c>
      <c r="H4769">
        <v>25</v>
      </c>
      <c r="J4769" t="s">
        <v>2293</v>
      </c>
      <c r="K4769" s="40" t="str">
        <f t="shared" si="74"/>
        <v>TERCEIRA</v>
      </c>
    </row>
    <row r="4770" spans="1:11" ht="15" customHeight="1">
      <c r="A4770">
        <v>8</v>
      </c>
      <c r="B4770">
        <v>1965</v>
      </c>
      <c r="C4770" t="s">
        <v>1994</v>
      </c>
      <c r="D4770" t="s">
        <v>4901</v>
      </c>
      <c r="E4770" t="s">
        <v>4902</v>
      </c>
      <c r="F4770">
        <v>2799</v>
      </c>
      <c r="G4770">
        <v>75.83</v>
      </c>
      <c r="H4770">
        <v>37</v>
      </c>
      <c r="J4770" t="s">
        <v>2293</v>
      </c>
      <c r="K4770" s="40" t="str">
        <f t="shared" si="74"/>
        <v>TERCEIRA</v>
      </c>
    </row>
    <row r="4771" spans="1:11" ht="15" customHeight="1">
      <c r="A4771">
        <v>8</v>
      </c>
      <c r="B4771">
        <v>1965</v>
      </c>
      <c r="C4771" t="s">
        <v>1994</v>
      </c>
      <c r="D4771" t="s">
        <v>4903</v>
      </c>
      <c r="E4771" t="s">
        <v>4904</v>
      </c>
      <c r="F4771">
        <v>2312</v>
      </c>
      <c r="G4771">
        <v>65.17</v>
      </c>
      <c r="H4771">
        <v>35</v>
      </c>
      <c r="J4771" t="s">
        <v>2293</v>
      </c>
      <c r="K4771" s="40" t="str">
        <f t="shared" si="74"/>
        <v>TERCEIRA</v>
      </c>
    </row>
    <row r="4772" spans="1:11" ht="15" customHeight="1">
      <c r="A4772">
        <v>8</v>
      </c>
      <c r="B4772">
        <v>1965</v>
      </c>
      <c r="C4772" t="s">
        <v>1994</v>
      </c>
      <c r="D4772" t="s">
        <v>4905</v>
      </c>
      <c r="E4772" t="s">
        <v>4906</v>
      </c>
      <c r="F4772">
        <v>2116</v>
      </c>
      <c r="G4772">
        <v>59.56</v>
      </c>
      <c r="H4772">
        <v>36</v>
      </c>
      <c r="J4772" t="s">
        <v>2293</v>
      </c>
      <c r="K4772" s="40" t="str">
        <f t="shared" si="74"/>
        <v>TERCEIRA</v>
      </c>
    </row>
    <row r="4773" spans="1:11" ht="15" customHeight="1">
      <c r="A4773">
        <v>8</v>
      </c>
      <c r="B4773">
        <v>1965</v>
      </c>
      <c r="C4773" t="s">
        <v>1994</v>
      </c>
      <c r="D4773" t="s">
        <v>4907</v>
      </c>
      <c r="E4773" t="s">
        <v>4908</v>
      </c>
      <c r="F4773">
        <v>2756</v>
      </c>
      <c r="G4773">
        <v>66.22</v>
      </c>
      <c r="H4773">
        <v>42</v>
      </c>
      <c r="J4773" t="s">
        <v>2293</v>
      </c>
      <c r="K4773" s="40" t="str">
        <f t="shared" si="74"/>
        <v>TERCEIRA</v>
      </c>
    </row>
    <row r="4774" spans="1:11" ht="15" customHeight="1">
      <c r="A4774">
        <v>8</v>
      </c>
      <c r="B4774">
        <v>1965</v>
      </c>
      <c r="C4774" t="s">
        <v>1994</v>
      </c>
      <c r="D4774" t="s">
        <v>4909</v>
      </c>
      <c r="E4774" t="s">
        <v>4910</v>
      </c>
      <c r="F4774">
        <v>351</v>
      </c>
      <c r="G4774">
        <v>9.48</v>
      </c>
      <c r="H4774">
        <v>37</v>
      </c>
      <c r="J4774" t="s">
        <v>2293</v>
      </c>
      <c r="K4774" s="40" t="str">
        <f t="shared" si="74"/>
        <v>TERCEIRA</v>
      </c>
    </row>
    <row r="4775" spans="1:11" ht="15" customHeight="1">
      <c r="A4775">
        <v>8</v>
      </c>
      <c r="B4775">
        <v>1965</v>
      </c>
      <c r="C4775" t="s">
        <v>1994</v>
      </c>
      <c r="D4775" t="s">
        <v>4911</v>
      </c>
      <c r="E4775" t="s">
        <v>4912</v>
      </c>
      <c r="F4775">
        <v>175</v>
      </c>
      <c r="G4775">
        <v>6.12</v>
      </c>
      <c r="H4775">
        <v>29</v>
      </c>
      <c r="J4775" t="s">
        <v>2293</v>
      </c>
      <c r="K4775" s="40" t="str">
        <f t="shared" si="74"/>
        <v>TERCEIRA</v>
      </c>
    </row>
    <row r="4776" spans="1:11" ht="15" customHeight="1">
      <c r="A4776">
        <v>8</v>
      </c>
      <c r="B4776">
        <v>1965</v>
      </c>
      <c r="C4776" t="s">
        <v>1994</v>
      </c>
      <c r="D4776" t="s">
        <v>4913</v>
      </c>
      <c r="E4776" t="s">
        <v>4914</v>
      </c>
      <c r="F4776">
        <v>684</v>
      </c>
      <c r="G4776">
        <v>22.78</v>
      </c>
      <c r="H4776">
        <v>30</v>
      </c>
      <c r="J4776" t="s">
        <v>2293</v>
      </c>
      <c r="K4776" s="40" t="str">
        <f t="shared" si="74"/>
        <v>TERCEIRA</v>
      </c>
    </row>
    <row r="4777" spans="1:11" ht="15" customHeight="1">
      <c r="A4777">
        <v>8</v>
      </c>
      <c r="B4777">
        <v>1965</v>
      </c>
      <c r="C4777" t="s">
        <v>1994</v>
      </c>
      <c r="D4777" t="s">
        <v>4915</v>
      </c>
      <c r="E4777" t="s">
        <v>4916</v>
      </c>
      <c r="F4777">
        <v>1523</v>
      </c>
      <c r="G4777">
        <v>39.729999999999997</v>
      </c>
      <c r="H4777">
        <v>38</v>
      </c>
      <c r="J4777" t="s">
        <v>2293</v>
      </c>
      <c r="K4777" s="40" t="str">
        <f t="shared" si="74"/>
        <v>TERCEIRA</v>
      </c>
    </row>
    <row r="4778" spans="1:11" ht="15" customHeight="1">
      <c r="A4778">
        <v>8</v>
      </c>
      <c r="B4778">
        <v>1965</v>
      </c>
      <c r="C4778" t="s">
        <v>1994</v>
      </c>
      <c r="D4778" t="s">
        <v>4917</v>
      </c>
      <c r="E4778" t="s">
        <v>4918</v>
      </c>
      <c r="F4778">
        <v>1918</v>
      </c>
      <c r="G4778">
        <v>51.7</v>
      </c>
      <c r="H4778">
        <v>37</v>
      </c>
      <c r="J4778" t="s">
        <v>2293</v>
      </c>
      <c r="K4778" s="40" t="str">
        <f t="shared" si="74"/>
        <v>TERCEIRA</v>
      </c>
    </row>
    <row r="4779" spans="1:11" ht="15" customHeight="1">
      <c r="A4779">
        <v>8</v>
      </c>
      <c r="B4779">
        <v>1965</v>
      </c>
      <c r="C4779" t="s">
        <v>1994</v>
      </c>
      <c r="D4779" t="s">
        <v>4919</v>
      </c>
      <c r="E4779" t="s">
        <v>4920</v>
      </c>
      <c r="F4779">
        <v>885</v>
      </c>
      <c r="G4779">
        <v>30.6</v>
      </c>
      <c r="H4779">
        <v>29</v>
      </c>
      <c r="J4779" t="s">
        <v>2293</v>
      </c>
      <c r="K4779" s="40" t="str">
        <f t="shared" si="74"/>
        <v>TERCEIRA</v>
      </c>
    </row>
    <row r="4780" spans="1:11" ht="15" customHeight="1">
      <c r="A4780">
        <v>8</v>
      </c>
      <c r="B4780">
        <v>1965</v>
      </c>
      <c r="C4780" t="s">
        <v>1994</v>
      </c>
      <c r="D4780" t="s">
        <v>4921</v>
      </c>
      <c r="E4780" t="s">
        <v>4922</v>
      </c>
      <c r="F4780">
        <v>1604</v>
      </c>
      <c r="G4780">
        <v>46.49</v>
      </c>
      <c r="H4780">
        <v>35</v>
      </c>
      <c r="J4780" t="s">
        <v>2293</v>
      </c>
      <c r="K4780" s="40" t="str">
        <f t="shared" si="74"/>
        <v>TERCEIRA</v>
      </c>
    </row>
    <row r="4781" spans="1:11" ht="15" customHeight="1">
      <c r="A4781">
        <v>8</v>
      </c>
      <c r="B4781">
        <v>1965</v>
      </c>
      <c r="C4781" t="s">
        <v>1994</v>
      </c>
      <c r="D4781" t="s">
        <v>4923</v>
      </c>
      <c r="E4781" t="s">
        <v>4924</v>
      </c>
      <c r="F4781">
        <v>2031</v>
      </c>
      <c r="G4781">
        <v>49.76</v>
      </c>
      <c r="H4781">
        <v>41</v>
      </c>
      <c r="J4781" t="s">
        <v>2293</v>
      </c>
      <c r="K4781" s="40" t="str">
        <f t="shared" si="74"/>
        <v>TERCEIRA</v>
      </c>
    </row>
    <row r="4782" spans="1:11" ht="15" customHeight="1">
      <c r="A4782">
        <v>8</v>
      </c>
      <c r="B4782">
        <v>1965</v>
      </c>
      <c r="C4782" t="s">
        <v>1994</v>
      </c>
      <c r="D4782" t="s">
        <v>4925</v>
      </c>
      <c r="E4782" t="s">
        <v>4926</v>
      </c>
      <c r="F4782">
        <v>82</v>
      </c>
      <c r="G4782">
        <v>5.53</v>
      </c>
      <c r="H4782">
        <v>15</v>
      </c>
      <c r="J4782" t="s">
        <v>2293</v>
      </c>
      <c r="K4782" s="40" t="str">
        <f t="shared" si="74"/>
        <v>TERCEIRA</v>
      </c>
    </row>
    <row r="4783" spans="1:11" ht="15" customHeight="1">
      <c r="A4783">
        <v>8</v>
      </c>
      <c r="B4783">
        <v>1965</v>
      </c>
      <c r="C4783" t="s">
        <v>1994</v>
      </c>
      <c r="D4783" t="s">
        <v>4927</v>
      </c>
      <c r="E4783" t="s">
        <v>4928</v>
      </c>
      <c r="F4783">
        <v>679</v>
      </c>
      <c r="G4783">
        <v>22.95</v>
      </c>
      <c r="H4783">
        <v>30</v>
      </c>
      <c r="J4783" t="s">
        <v>2293</v>
      </c>
      <c r="K4783" s="40" t="str">
        <f t="shared" si="74"/>
        <v>TERCEIRA</v>
      </c>
    </row>
    <row r="4784" spans="1:11" ht="15" customHeight="1">
      <c r="A4784">
        <v>8</v>
      </c>
      <c r="B4784">
        <v>1965</v>
      </c>
      <c r="C4784" t="s">
        <v>1994</v>
      </c>
      <c r="D4784" t="s">
        <v>4929</v>
      </c>
      <c r="E4784" t="s">
        <v>4930</v>
      </c>
      <c r="F4784">
        <v>893</v>
      </c>
      <c r="G4784">
        <v>22.53</v>
      </c>
      <c r="H4784">
        <v>40</v>
      </c>
      <c r="J4784" t="s">
        <v>2293</v>
      </c>
      <c r="K4784" s="40" t="str">
        <f t="shared" si="74"/>
        <v>TERCEIRA</v>
      </c>
    </row>
    <row r="4785" spans="1:11" ht="15" customHeight="1">
      <c r="A4785">
        <v>8</v>
      </c>
      <c r="B4785">
        <v>1965</v>
      </c>
      <c r="C4785" t="s">
        <v>1994</v>
      </c>
      <c r="D4785" t="s">
        <v>4931</v>
      </c>
      <c r="E4785" t="s">
        <v>4932</v>
      </c>
      <c r="F4785">
        <v>364</v>
      </c>
      <c r="G4785">
        <v>11.86</v>
      </c>
      <c r="H4785">
        <v>31</v>
      </c>
      <c r="J4785" t="s">
        <v>2293</v>
      </c>
      <c r="K4785" s="40" t="str">
        <f t="shared" si="74"/>
        <v>TERCEIRA</v>
      </c>
    </row>
    <row r="4786" spans="1:11" ht="15" customHeight="1">
      <c r="A4786">
        <v>8</v>
      </c>
      <c r="B4786">
        <v>1965</v>
      </c>
      <c r="C4786" t="s">
        <v>1994</v>
      </c>
      <c r="D4786" t="s">
        <v>3478</v>
      </c>
      <c r="E4786" t="s">
        <v>3479</v>
      </c>
      <c r="F4786">
        <v>268</v>
      </c>
      <c r="G4786">
        <v>3.96</v>
      </c>
      <c r="H4786">
        <v>68</v>
      </c>
      <c r="J4786" t="s">
        <v>2293</v>
      </c>
      <c r="K4786" s="40" t="str">
        <f t="shared" si="74"/>
        <v>TERCEIRA</v>
      </c>
    </row>
    <row r="4787" spans="1:11" ht="15" customHeight="1">
      <c r="A4787">
        <v>8</v>
      </c>
      <c r="B4787">
        <v>1965</v>
      </c>
      <c r="C4787" t="s">
        <v>1994</v>
      </c>
      <c r="D4787" t="s">
        <v>3480</v>
      </c>
      <c r="E4787" t="s">
        <v>3481</v>
      </c>
      <c r="F4787">
        <v>11306</v>
      </c>
      <c r="G4787">
        <v>120.4</v>
      </c>
      <c r="H4787">
        <v>94</v>
      </c>
      <c r="J4787" t="s">
        <v>2293</v>
      </c>
      <c r="K4787" s="40" t="str">
        <f t="shared" si="74"/>
        <v>TERCEIRA</v>
      </c>
    </row>
    <row r="4788" spans="1:11" ht="15" customHeight="1">
      <c r="A4788">
        <v>8</v>
      </c>
      <c r="B4788">
        <v>1965</v>
      </c>
      <c r="C4788" t="s">
        <v>1994</v>
      </c>
      <c r="D4788" t="s">
        <v>3482</v>
      </c>
      <c r="E4788" t="s">
        <v>3483</v>
      </c>
      <c r="F4788">
        <v>3979</v>
      </c>
      <c r="G4788">
        <v>86.64</v>
      </c>
      <c r="H4788">
        <v>46</v>
      </c>
      <c r="J4788" t="s">
        <v>2293</v>
      </c>
      <c r="K4788" s="40" t="str">
        <f t="shared" si="74"/>
        <v>TERCEIRA</v>
      </c>
    </row>
    <row r="4789" spans="1:11" ht="15" customHeight="1">
      <c r="A4789">
        <v>8</v>
      </c>
      <c r="B4789">
        <v>1965</v>
      </c>
      <c r="C4789" t="s">
        <v>1994</v>
      </c>
      <c r="D4789" t="s">
        <v>3486</v>
      </c>
      <c r="E4789" t="s">
        <v>3487</v>
      </c>
      <c r="F4789">
        <v>8849</v>
      </c>
      <c r="G4789">
        <v>164.73</v>
      </c>
      <c r="H4789">
        <v>54</v>
      </c>
      <c r="J4789" t="s">
        <v>2293</v>
      </c>
      <c r="K4789" s="40" t="str">
        <f t="shared" si="74"/>
        <v>TERCEIRA</v>
      </c>
    </row>
    <row r="4790" spans="1:11" ht="15" customHeight="1">
      <c r="A4790">
        <v>8</v>
      </c>
      <c r="B4790">
        <v>1965</v>
      </c>
      <c r="C4790" t="s">
        <v>1994</v>
      </c>
      <c r="D4790" t="s">
        <v>3488</v>
      </c>
      <c r="E4790" t="s">
        <v>3489</v>
      </c>
      <c r="F4790">
        <v>13501</v>
      </c>
      <c r="G4790">
        <v>130.85</v>
      </c>
      <c r="H4790">
        <v>103</v>
      </c>
      <c r="J4790" t="s">
        <v>2293</v>
      </c>
      <c r="K4790" s="40" t="str">
        <f t="shared" si="74"/>
        <v>TERCEIRA</v>
      </c>
    </row>
    <row r="4791" spans="1:11" ht="15" customHeight="1">
      <c r="A4791">
        <v>8</v>
      </c>
      <c r="B4791">
        <v>1965</v>
      </c>
      <c r="C4791" t="s">
        <v>1994</v>
      </c>
      <c r="D4791" t="s">
        <v>3490</v>
      </c>
      <c r="E4791" t="s">
        <v>3491</v>
      </c>
      <c r="F4791">
        <v>12939</v>
      </c>
      <c r="G4791">
        <v>159.27000000000001</v>
      </c>
      <c r="H4791">
        <v>81</v>
      </c>
      <c r="J4791" t="s">
        <v>2293</v>
      </c>
      <c r="K4791" s="40" t="str">
        <f t="shared" si="74"/>
        <v>TERCEIRA</v>
      </c>
    </row>
    <row r="4792" spans="1:11" ht="15" customHeight="1">
      <c r="A4792">
        <v>8</v>
      </c>
      <c r="B4792">
        <v>1965</v>
      </c>
      <c r="C4792" t="s">
        <v>1994</v>
      </c>
      <c r="D4792" t="s">
        <v>3492</v>
      </c>
      <c r="E4792" t="s">
        <v>3493</v>
      </c>
      <c r="F4792">
        <v>886</v>
      </c>
      <c r="G4792">
        <v>22.64</v>
      </c>
      <c r="H4792">
        <v>39</v>
      </c>
      <c r="J4792" t="s">
        <v>2293</v>
      </c>
      <c r="K4792" s="40" t="str">
        <f t="shared" si="74"/>
        <v>TERCEIRA</v>
      </c>
    </row>
    <row r="4793" spans="1:11" ht="15" customHeight="1">
      <c r="A4793">
        <v>8</v>
      </c>
      <c r="B4793">
        <v>1965</v>
      </c>
      <c r="C4793" t="s">
        <v>1994</v>
      </c>
      <c r="D4793" t="s">
        <v>3494</v>
      </c>
      <c r="E4793" t="s">
        <v>3495</v>
      </c>
      <c r="F4793">
        <v>2011</v>
      </c>
      <c r="G4793">
        <v>45.73</v>
      </c>
      <c r="H4793">
        <v>44</v>
      </c>
      <c r="J4793" t="s">
        <v>2293</v>
      </c>
      <c r="K4793" s="40" t="str">
        <f t="shared" si="74"/>
        <v>TERCEIRA</v>
      </c>
    </row>
    <row r="4794" spans="1:11" ht="15" customHeight="1">
      <c r="A4794">
        <v>8</v>
      </c>
      <c r="B4794">
        <v>1965</v>
      </c>
      <c r="C4794" t="s">
        <v>1994</v>
      </c>
      <c r="D4794" t="s">
        <v>3496</v>
      </c>
      <c r="E4794" t="s">
        <v>3497</v>
      </c>
      <c r="F4794">
        <v>8833</v>
      </c>
      <c r="G4794">
        <v>112.79</v>
      </c>
      <c r="H4794">
        <v>78</v>
      </c>
      <c r="J4794" t="s">
        <v>2293</v>
      </c>
      <c r="K4794" s="40" t="str">
        <f t="shared" si="74"/>
        <v>TERCEIRA</v>
      </c>
    </row>
    <row r="4795" spans="1:11" ht="15" customHeight="1">
      <c r="A4795">
        <v>8</v>
      </c>
      <c r="B4795">
        <v>1965</v>
      </c>
      <c r="C4795" t="s">
        <v>1994</v>
      </c>
      <c r="D4795" t="s">
        <v>3498</v>
      </c>
      <c r="E4795" t="s">
        <v>3499</v>
      </c>
      <c r="F4795">
        <v>9255</v>
      </c>
      <c r="G4795">
        <v>143.18</v>
      </c>
      <c r="H4795">
        <v>65</v>
      </c>
      <c r="J4795" t="s">
        <v>2293</v>
      </c>
      <c r="K4795" s="40" t="str">
        <f t="shared" si="74"/>
        <v>TERCEIRA</v>
      </c>
    </row>
    <row r="4796" spans="1:11" ht="15" customHeight="1">
      <c r="A4796">
        <v>8</v>
      </c>
      <c r="B4796">
        <v>1965</v>
      </c>
      <c r="C4796" t="s">
        <v>1994</v>
      </c>
      <c r="D4796" t="s">
        <v>3502</v>
      </c>
      <c r="E4796" t="s">
        <v>3503</v>
      </c>
      <c r="F4796">
        <v>5589</v>
      </c>
      <c r="G4796">
        <v>152.05000000000001</v>
      </c>
      <c r="H4796">
        <v>37</v>
      </c>
      <c r="J4796" t="s">
        <v>2293</v>
      </c>
      <c r="K4796" s="40" t="str">
        <f t="shared" si="74"/>
        <v>TERCEIRA</v>
      </c>
    </row>
    <row r="4797" spans="1:11" ht="15" customHeight="1">
      <c r="A4797">
        <v>8</v>
      </c>
      <c r="B4797">
        <v>1965</v>
      </c>
      <c r="C4797" t="s">
        <v>1994</v>
      </c>
      <c r="D4797" t="s">
        <v>3504</v>
      </c>
      <c r="E4797" t="s">
        <v>3505</v>
      </c>
      <c r="F4797">
        <v>5879</v>
      </c>
      <c r="G4797">
        <v>119.74</v>
      </c>
      <c r="H4797">
        <v>49</v>
      </c>
      <c r="J4797" t="s">
        <v>2293</v>
      </c>
      <c r="K4797" s="40" t="str">
        <f t="shared" si="74"/>
        <v>TERCEIRA</v>
      </c>
    </row>
    <row r="4798" spans="1:11" ht="15" customHeight="1">
      <c r="A4798">
        <v>8</v>
      </c>
      <c r="B4798">
        <v>1965</v>
      </c>
      <c r="C4798" t="s">
        <v>1994</v>
      </c>
      <c r="D4798" t="s">
        <v>3506</v>
      </c>
      <c r="E4798" t="s">
        <v>3507</v>
      </c>
      <c r="F4798">
        <v>705</v>
      </c>
      <c r="G4798">
        <v>12.17</v>
      </c>
      <c r="H4798">
        <v>58</v>
      </c>
      <c r="J4798" t="s">
        <v>2293</v>
      </c>
      <c r="K4798" s="40" t="str">
        <f t="shared" si="74"/>
        <v>TERCEIRA</v>
      </c>
    </row>
    <row r="4799" spans="1:11" ht="15" customHeight="1">
      <c r="A4799">
        <v>8</v>
      </c>
      <c r="B4799">
        <v>1965</v>
      </c>
      <c r="C4799" t="s">
        <v>1994</v>
      </c>
      <c r="D4799" t="s">
        <v>3508</v>
      </c>
      <c r="E4799" t="s">
        <v>3509</v>
      </c>
      <c r="F4799">
        <v>8967</v>
      </c>
      <c r="G4799">
        <v>138.28</v>
      </c>
      <c r="H4799">
        <v>65</v>
      </c>
      <c r="J4799" t="s">
        <v>2293</v>
      </c>
      <c r="K4799" s="40" t="str">
        <f t="shared" si="74"/>
        <v>TERCEIRA</v>
      </c>
    </row>
    <row r="4800" spans="1:11" ht="15" customHeight="1">
      <c r="A4800">
        <v>8</v>
      </c>
      <c r="B4800">
        <v>1965</v>
      </c>
      <c r="C4800" t="s">
        <v>1994</v>
      </c>
      <c r="D4800" t="s">
        <v>3510</v>
      </c>
      <c r="E4800" t="s">
        <v>3511</v>
      </c>
      <c r="F4800">
        <v>5126</v>
      </c>
      <c r="G4800">
        <v>122.16</v>
      </c>
      <c r="H4800">
        <v>42</v>
      </c>
      <c r="J4800" t="s">
        <v>2293</v>
      </c>
      <c r="K4800" s="40" t="str">
        <f t="shared" si="74"/>
        <v>TERCEIRA</v>
      </c>
    </row>
    <row r="4801" spans="1:11" ht="15" customHeight="1">
      <c r="A4801">
        <v>8</v>
      </c>
      <c r="B4801">
        <v>1965</v>
      </c>
      <c r="C4801" t="s">
        <v>1994</v>
      </c>
      <c r="D4801" t="s">
        <v>3514</v>
      </c>
      <c r="E4801" t="s">
        <v>3515</v>
      </c>
      <c r="F4801">
        <v>7437</v>
      </c>
      <c r="G4801">
        <v>121.17</v>
      </c>
      <c r="H4801">
        <v>61</v>
      </c>
      <c r="J4801" t="s">
        <v>2293</v>
      </c>
      <c r="K4801" s="40" t="str">
        <f t="shared" si="74"/>
        <v>TERCEIRA</v>
      </c>
    </row>
    <row r="4802" spans="1:11" ht="15" customHeight="1">
      <c r="A4802">
        <v>8</v>
      </c>
      <c r="B4802">
        <v>1965</v>
      </c>
      <c r="C4802" t="s">
        <v>1994</v>
      </c>
      <c r="D4802" t="s">
        <v>3516</v>
      </c>
      <c r="E4802" t="s">
        <v>3517</v>
      </c>
      <c r="F4802">
        <v>1815</v>
      </c>
      <c r="G4802">
        <v>28.75</v>
      </c>
      <c r="H4802">
        <v>63</v>
      </c>
      <c r="J4802" t="s">
        <v>2293</v>
      </c>
      <c r="K4802" s="40" t="str">
        <f t="shared" ref="K4802:K4865" si="75">IF(J4802&lt;&gt;"",IF(OR(UPPER(J4802)="TERCEIRO",UPPER(J4802)="TERCEIRA"),"TERCEIRA",IF(UPPER(J4802)="GPA","GPA",J4802)),IF(LEFT(D4802,1)="T","TERCEIRA","GPA"))</f>
        <v>TERCEIRA</v>
      </c>
    </row>
    <row r="4803" spans="1:11" ht="15" customHeight="1">
      <c r="A4803">
        <v>8</v>
      </c>
      <c r="B4803">
        <v>1965</v>
      </c>
      <c r="C4803" t="s">
        <v>1994</v>
      </c>
      <c r="D4803" t="s">
        <v>3518</v>
      </c>
      <c r="E4803" t="s">
        <v>3519</v>
      </c>
      <c r="F4803">
        <v>8001</v>
      </c>
      <c r="G4803">
        <v>103.48</v>
      </c>
      <c r="H4803">
        <v>77</v>
      </c>
      <c r="J4803" t="s">
        <v>2293</v>
      </c>
      <c r="K4803" s="40" t="str">
        <f t="shared" si="75"/>
        <v>TERCEIRA</v>
      </c>
    </row>
    <row r="4804" spans="1:11" ht="15" customHeight="1">
      <c r="A4804">
        <v>8</v>
      </c>
      <c r="B4804">
        <v>1965</v>
      </c>
      <c r="C4804" t="s">
        <v>1994</v>
      </c>
      <c r="D4804" t="s">
        <v>3520</v>
      </c>
      <c r="E4804" t="s">
        <v>3521</v>
      </c>
      <c r="F4804">
        <v>6470</v>
      </c>
      <c r="G4804">
        <v>120.67</v>
      </c>
      <c r="H4804">
        <v>54</v>
      </c>
      <c r="J4804" t="s">
        <v>2293</v>
      </c>
      <c r="K4804" s="40" t="str">
        <f t="shared" si="75"/>
        <v>TERCEIRA</v>
      </c>
    </row>
    <row r="4805" spans="1:11" ht="15" customHeight="1">
      <c r="A4805">
        <v>8</v>
      </c>
      <c r="B4805">
        <v>1965</v>
      </c>
      <c r="C4805" t="s">
        <v>1994</v>
      </c>
      <c r="D4805" t="s">
        <v>3522</v>
      </c>
      <c r="E4805" t="s">
        <v>3523</v>
      </c>
      <c r="F4805">
        <v>8214</v>
      </c>
      <c r="G4805">
        <v>113.98</v>
      </c>
      <c r="H4805">
        <v>72</v>
      </c>
      <c r="J4805" t="s">
        <v>2293</v>
      </c>
      <c r="K4805" s="40" t="str">
        <f t="shared" si="75"/>
        <v>TERCEIRA</v>
      </c>
    </row>
    <row r="4806" spans="1:11" ht="15" customHeight="1">
      <c r="A4806">
        <v>8</v>
      </c>
      <c r="B4806">
        <v>1965</v>
      </c>
      <c r="C4806" t="s">
        <v>1994</v>
      </c>
      <c r="D4806" t="s">
        <v>3530</v>
      </c>
      <c r="E4806" t="s">
        <v>3531</v>
      </c>
      <c r="F4806">
        <v>4680</v>
      </c>
      <c r="G4806">
        <v>87.64</v>
      </c>
      <c r="H4806">
        <v>53</v>
      </c>
      <c r="J4806" t="s">
        <v>2293</v>
      </c>
      <c r="K4806" s="40" t="str">
        <f t="shared" si="75"/>
        <v>TERCEIRA</v>
      </c>
    </row>
    <row r="4807" spans="1:11" ht="15" customHeight="1">
      <c r="A4807">
        <v>8</v>
      </c>
      <c r="B4807">
        <v>1965</v>
      </c>
      <c r="C4807" t="s">
        <v>1994</v>
      </c>
      <c r="D4807" t="s">
        <v>3532</v>
      </c>
      <c r="E4807" t="s">
        <v>3533</v>
      </c>
      <c r="F4807">
        <v>9433</v>
      </c>
      <c r="G4807">
        <v>98.17</v>
      </c>
      <c r="H4807">
        <v>96</v>
      </c>
      <c r="J4807" t="s">
        <v>2293</v>
      </c>
      <c r="K4807" s="40" t="str">
        <f t="shared" si="75"/>
        <v>TERCEIRA</v>
      </c>
    </row>
    <row r="4808" spans="1:11" ht="15" customHeight="1">
      <c r="A4808">
        <v>8</v>
      </c>
      <c r="B4808">
        <v>1965</v>
      </c>
      <c r="C4808" t="s">
        <v>1994</v>
      </c>
      <c r="D4808" t="s">
        <v>3536</v>
      </c>
      <c r="E4808" t="s">
        <v>3537</v>
      </c>
      <c r="F4808">
        <v>6684</v>
      </c>
      <c r="G4808">
        <v>109.79</v>
      </c>
      <c r="H4808">
        <v>61</v>
      </c>
      <c r="J4808" t="s">
        <v>2293</v>
      </c>
      <c r="K4808" s="40" t="str">
        <f t="shared" si="75"/>
        <v>TERCEIRA</v>
      </c>
    </row>
    <row r="4809" spans="1:11" ht="15" customHeight="1">
      <c r="A4809">
        <v>8</v>
      </c>
      <c r="B4809">
        <v>1965</v>
      </c>
      <c r="C4809" t="s">
        <v>1994</v>
      </c>
      <c r="D4809" t="s">
        <v>3538</v>
      </c>
      <c r="E4809" t="s">
        <v>3539</v>
      </c>
      <c r="F4809">
        <v>8946</v>
      </c>
      <c r="G4809">
        <v>113.74</v>
      </c>
      <c r="H4809">
        <v>79</v>
      </c>
      <c r="J4809" t="s">
        <v>2293</v>
      </c>
      <c r="K4809" s="40" t="str">
        <f t="shared" si="75"/>
        <v>TERCEIRA</v>
      </c>
    </row>
    <row r="4810" spans="1:11" ht="15" customHeight="1">
      <c r="A4810">
        <v>8</v>
      </c>
      <c r="B4810">
        <v>1965</v>
      </c>
      <c r="C4810" t="s">
        <v>1994</v>
      </c>
      <c r="D4810" t="s">
        <v>3540</v>
      </c>
      <c r="E4810" t="s">
        <v>3541</v>
      </c>
      <c r="F4810">
        <v>7023</v>
      </c>
      <c r="G4810">
        <v>103.37</v>
      </c>
      <c r="H4810">
        <v>68</v>
      </c>
      <c r="J4810" t="s">
        <v>2293</v>
      </c>
      <c r="K4810" s="40" t="str">
        <f t="shared" si="75"/>
        <v>TERCEIRA</v>
      </c>
    </row>
    <row r="4811" spans="1:11" ht="15" customHeight="1">
      <c r="A4811">
        <v>8</v>
      </c>
      <c r="B4811">
        <v>1965</v>
      </c>
      <c r="C4811" t="s">
        <v>1994</v>
      </c>
      <c r="D4811" t="s">
        <v>3542</v>
      </c>
      <c r="E4811" t="s">
        <v>3543</v>
      </c>
      <c r="F4811">
        <v>12449</v>
      </c>
      <c r="G4811">
        <v>123.48</v>
      </c>
      <c r="H4811">
        <v>101</v>
      </c>
      <c r="J4811" t="s">
        <v>2293</v>
      </c>
      <c r="K4811" s="40" t="str">
        <f t="shared" si="75"/>
        <v>TERCEIRA</v>
      </c>
    </row>
    <row r="4812" spans="1:11" ht="15" customHeight="1">
      <c r="A4812">
        <v>8</v>
      </c>
      <c r="B4812">
        <v>1965</v>
      </c>
      <c r="C4812" t="s">
        <v>1994</v>
      </c>
      <c r="D4812" t="s">
        <v>3544</v>
      </c>
      <c r="E4812" t="s">
        <v>3545</v>
      </c>
      <c r="F4812">
        <v>11868</v>
      </c>
      <c r="G4812">
        <v>152.36000000000001</v>
      </c>
      <c r="H4812">
        <v>78</v>
      </c>
      <c r="J4812" t="s">
        <v>2293</v>
      </c>
      <c r="K4812" s="40" t="str">
        <f t="shared" si="75"/>
        <v>TERCEIRA</v>
      </c>
    </row>
    <row r="4813" spans="1:11" ht="15" customHeight="1">
      <c r="A4813">
        <v>8</v>
      </c>
      <c r="B4813">
        <v>1965</v>
      </c>
      <c r="C4813" t="s">
        <v>1994</v>
      </c>
      <c r="D4813" t="s">
        <v>3546</v>
      </c>
      <c r="E4813" t="s">
        <v>3547</v>
      </c>
      <c r="F4813">
        <v>1513</v>
      </c>
      <c r="G4813">
        <v>42.01</v>
      </c>
      <c r="H4813">
        <v>36</v>
      </c>
      <c r="J4813" t="s">
        <v>2293</v>
      </c>
      <c r="K4813" s="40" t="str">
        <f t="shared" si="75"/>
        <v>TERCEIRA</v>
      </c>
    </row>
    <row r="4814" spans="1:11" ht="15" customHeight="1">
      <c r="A4814">
        <v>8</v>
      </c>
      <c r="B4814">
        <v>1965</v>
      </c>
      <c r="C4814" t="s">
        <v>1994</v>
      </c>
      <c r="D4814" t="s">
        <v>3548</v>
      </c>
      <c r="E4814" t="s">
        <v>3549</v>
      </c>
      <c r="F4814">
        <v>4937</v>
      </c>
      <c r="G4814">
        <v>62.92</v>
      </c>
      <c r="H4814">
        <v>78</v>
      </c>
      <c r="J4814" t="s">
        <v>2293</v>
      </c>
      <c r="K4814" s="40" t="str">
        <f t="shared" si="75"/>
        <v>TERCEIRA</v>
      </c>
    </row>
    <row r="4815" spans="1:11" ht="15" customHeight="1">
      <c r="A4815">
        <v>8</v>
      </c>
      <c r="B4815">
        <v>1965</v>
      </c>
      <c r="C4815" t="s">
        <v>1994</v>
      </c>
      <c r="D4815" t="s">
        <v>3550</v>
      </c>
      <c r="E4815" t="s">
        <v>3551</v>
      </c>
      <c r="F4815">
        <v>15340</v>
      </c>
      <c r="G4815">
        <v>156.68</v>
      </c>
      <c r="H4815">
        <v>98</v>
      </c>
      <c r="J4815" t="s">
        <v>2293</v>
      </c>
      <c r="K4815" s="40" t="str">
        <f t="shared" si="75"/>
        <v>TERCEIRA</v>
      </c>
    </row>
    <row r="4816" spans="1:11" ht="15" customHeight="1">
      <c r="A4816">
        <v>8</v>
      </c>
      <c r="B4816">
        <v>1965</v>
      </c>
      <c r="C4816" t="s">
        <v>1994</v>
      </c>
      <c r="D4816" t="s">
        <v>3552</v>
      </c>
      <c r="E4816" t="s">
        <v>3553</v>
      </c>
      <c r="F4816">
        <v>269</v>
      </c>
      <c r="G4816">
        <v>6.66</v>
      </c>
      <c r="H4816">
        <v>40</v>
      </c>
      <c r="J4816" t="s">
        <v>2293</v>
      </c>
      <c r="K4816" s="40" t="str">
        <f t="shared" si="75"/>
        <v>TERCEIRA</v>
      </c>
    </row>
    <row r="4817" spans="1:11" ht="15" customHeight="1">
      <c r="A4817">
        <v>8</v>
      </c>
      <c r="B4817">
        <v>1965</v>
      </c>
      <c r="C4817" t="s">
        <v>1994</v>
      </c>
      <c r="D4817" t="s">
        <v>3554</v>
      </c>
      <c r="E4817" t="s">
        <v>3555</v>
      </c>
      <c r="F4817">
        <v>8126</v>
      </c>
      <c r="G4817">
        <v>97.37</v>
      </c>
      <c r="H4817">
        <v>83</v>
      </c>
      <c r="J4817" t="s">
        <v>2293</v>
      </c>
      <c r="K4817" s="40" t="str">
        <f t="shared" si="75"/>
        <v>TERCEIRA</v>
      </c>
    </row>
    <row r="4818" spans="1:11" ht="15" customHeight="1">
      <c r="A4818">
        <v>8</v>
      </c>
      <c r="B4818">
        <v>1965</v>
      </c>
      <c r="C4818" t="s">
        <v>1994</v>
      </c>
      <c r="D4818" t="s">
        <v>3556</v>
      </c>
      <c r="E4818" t="s">
        <v>3557</v>
      </c>
      <c r="F4818">
        <v>6364</v>
      </c>
      <c r="G4818">
        <v>63.12</v>
      </c>
      <c r="H4818">
        <v>101</v>
      </c>
      <c r="J4818" t="s">
        <v>2293</v>
      </c>
      <c r="K4818" s="40" t="str">
        <f t="shared" si="75"/>
        <v>TERCEIRA</v>
      </c>
    </row>
    <row r="4819" spans="1:11" ht="15" customHeight="1">
      <c r="A4819">
        <v>8</v>
      </c>
      <c r="B4819">
        <v>1965</v>
      </c>
      <c r="C4819" t="s">
        <v>1994</v>
      </c>
      <c r="D4819" t="s">
        <v>3558</v>
      </c>
      <c r="E4819" t="s">
        <v>3559</v>
      </c>
      <c r="F4819">
        <v>7714</v>
      </c>
      <c r="G4819">
        <v>98.33</v>
      </c>
      <c r="H4819">
        <v>78</v>
      </c>
      <c r="J4819" t="s">
        <v>2293</v>
      </c>
      <c r="K4819" s="40" t="str">
        <f t="shared" si="75"/>
        <v>TERCEIRA</v>
      </c>
    </row>
    <row r="4820" spans="1:11" ht="15" customHeight="1">
      <c r="A4820">
        <v>8</v>
      </c>
      <c r="B4820">
        <v>1965</v>
      </c>
      <c r="C4820" t="s">
        <v>1994</v>
      </c>
      <c r="D4820" t="s">
        <v>3560</v>
      </c>
      <c r="E4820" t="s">
        <v>3561</v>
      </c>
      <c r="F4820">
        <v>15248</v>
      </c>
      <c r="G4820">
        <v>140.54</v>
      </c>
      <c r="H4820">
        <v>108</v>
      </c>
      <c r="J4820" t="s">
        <v>2293</v>
      </c>
      <c r="K4820" s="40" t="str">
        <f t="shared" si="75"/>
        <v>TERCEIRA</v>
      </c>
    </row>
    <row r="4821" spans="1:11" ht="15" customHeight="1">
      <c r="A4821">
        <v>8</v>
      </c>
      <c r="B4821">
        <v>1965</v>
      </c>
      <c r="C4821" t="s">
        <v>1994</v>
      </c>
      <c r="D4821" t="s">
        <v>3562</v>
      </c>
      <c r="E4821" t="s">
        <v>3563</v>
      </c>
      <c r="F4821">
        <v>708</v>
      </c>
      <c r="G4821">
        <v>6.06</v>
      </c>
      <c r="H4821">
        <v>117</v>
      </c>
      <c r="J4821" t="s">
        <v>2293</v>
      </c>
      <c r="K4821" s="40" t="str">
        <f t="shared" si="75"/>
        <v>TERCEIRA</v>
      </c>
    </row>
    <row r="4822" spans="1:11" ht="15" customHeight="1">
      <c r="A4822">
        <v>8</v>
      </c>
      <c r="B4822">
        <v>1965</v>
      </c>
      <c r="C4822" t="s">
        <v>1994</v>
      </c>
      <c r="D4822" t="s">
        <v>3566</v>
      </c>
      <c r="E4822" t="s">
        <v>3567</v>
      </c>
      <c r="F4822">
        <v>390</v>
      </c>
      <c r="G4822">
        <v>9.83</v>
      </c>
      <c r="H4822">
        <v>40</v>
      </c>
      <c r="J4822" t="s">
        <v>2293</v>
      </c>
      <c r="K4822" s="40" t="str">
        <f t="shared" si="75"/>
        <v>TERCEIRA</v>
      </c>
    </row>
    <row r="4823" spans="1:11" ht="15" customHeight="1">
      <c r="A4823">
        <v>8</v>
      </c>
      <c r="B4823">
        <v>1965</v>
      </c>
      <c r="C4823" t="s">
        <v>1994</v>
      </c>
      <c r="D4823" t="s">
        <v>3568</v>
      </c>
      <c r="E4823" t="s">
        <v>3569</v>
      </c>
      <c r="F4823">
        <v>8368</v>
      </c>
      <c r="G4823">
        <v>121.1</v>
      </c>
      <c r="H4823">
        <v>69</v>
      </c>
      <c r="J4823" t="s">
        <v>2293</v>
      </c>
      <c r="K4823" s="40" t="str">
        <f t="shared" si="75"/>
        <v>TERCEIRA</v>
      </c>
    </row>
    <row r="4824" spans="1:11" ht="15" customHeight="1">
      <c r="A4824">
        <v>8</v>
      </c>
      <c r="B4824">
        <v>1965</v>
      </c>
      <c r="C4824" t="s">
        <v>1994</v>
      </c>
      <c r="D4824" t="s">
        <v>3570</v>
      </c>
      <c r="E4824" t="s">
        <v>3571</v>
      </c>
      <c r="F4824">
        <v>9195</v>
      </c>
      <c r="G4824">
        <v>119.42</v>
      </c>
      <c r="H4824">
        <v>77</v>
      </c>
      <c r="J4824" t="s">
        <v>2293</v>
      </c>
      <c r="K4824" s="40" t="str">
        <f t="shared" si="75"/>
        <v>TERCEIRA</v>
      </c>
    </row>
    <row r="4825" spans="1:11" ht="15" customHeight="1">
      <c r="A4825">
        <v>8</v>
      </c>
      <c r="B4825">
        <v>1965</v>
      </c>
      <c r="C4825" t="s">
        <v>1994</v>
      </c>
      <c r="D4825" t="s">
        <v>3574</v>
      </c>
      <c r="E4825" t="s">
        <v>3575</v>
      </c>
      <c r="F4825">
        <v>6971</v>
      </c>
      <c r="G4825">
        <v>95.51</v>
      </c>
      <c r="H4825">
        <v>73</v>
      </c>
      <c r="J4825" t="s">
        <v>2293</v>
      </c>
      <c r="K4825" s="40" t="str">
        <f t="shared" si="75"/>
        <v>TERCEIRA</v>
      </c>
    </row>
    <row r="4826" spans="1:11" ht="15" customHeight="1">
      <c r="A4826">
        <v>8</v>
      </c>
      <c r="B4826">
        <v>1965</v>
      </c>
      <c r="C4826" t="s">
        <v>1994</v>
      </c>
      <c r="D4826" t="s">
        <v>3578</v>
      </c>
      <c r="E4826" t="s">
        <v>3579</v>
      </c>
      <c r="F4826">
        <v>1185</v>
      </c>
      <c r="G4826">
        <v>23.34</v>
      </c>
      <c r="H4826">
        <v>51</v>
      </c>
      <c r="J4826" t="s">
        <v>2293</v>
      </c>
      <c r="K4826" s="40" t="str">
        <f t="shared" si="75"/>
        <v>TERCEIRA</v>
      </c>
    </row>
    <row r="4827" spans="1:11" ht="15" customHeight="1">
      <c r="A4827">
        <v>8</v>
      </c>
      <c r="B4827">
        <v>1965</v>
      </c>
      <c r="C4827" t="s">
        <v>1994</v>
      </c>
      <c r="D4827" t="s">
        <v>3580</v>
      </c>
      <c r="E4827" t="s">
        <v>3581</v>
      </c>
      <c r="F4827">
        <v>11116</v>
      </c>
      <c r="G4827">
        <v>123.51</v>
      </c>
      <c r="H4827">
        <v>90</v>
      </c>
      <c r="J4827" t="s">
        <v>2293</v>
      </c>
      <c r="K4827" s="40" t="str">
        <f t="shared" si="75"/>
        <v>TERCEIRA</v>
      </c>
    </row>
    <row r="4828" spans="1:11" ht="15" customHeight="1">
      <c r="A4828">
        <v>8</v>
      </c>
      <c r="B4828">
        <v>1965</v>
      </c>
      <c r="C4828" t="s">
        <v>1994</v>
      </c>
      <c r="D4828" t="s">
        <v>3582</v>
      </c>
      <c r="E4828" t="s">
        <v>3583</v>
      </c>
      <c r="F4828">
        <v>17</v>
      </c>
      <c r="G4828">
        <v>0.31</v>
      </c>
      <c r="H4828">
        <v>55</v>
      </c>
      <c r="J4828" t="s">
        <v>2293</v>
      </c>
      <c r="K4828" s="40" t="str">
        <f t="shared" si="75"/>
        <v>TERCEIRA</v>
      </c>
    </row>
    <row r="4829" spans="1:11" ht="15" customHeight="1">
      <c r="A4829">
        <v>8</v>
      </c>
      <c r="B4829">
        <v>1965</v>
      </c>
      <c r="C4829" t="s">
        <v>1994</v>
      </c>
      <c r="D4829" t="s">
        <v>3584</v>
      </c>
      <c r="E4829" t="s">
        <v>3585</v>
      </c>
      <c r="F4829">
        <v>8946</v>
      </c>
      <c r="G4829">
        <v>112.9</v>
      </c>
      <c r="H4829">
        <v>79</v>
      </c>
      <c r="J4829" t="s">
        <v>2293</v>
      </c>
      <c r="K4829" s="40" t="str">
        <f t="shared" si="75"/>
        <v>TERCEIRA</v>
      </c>
    </row>
    <row r="4830" spans="1:11" ht="15" customHeight="1">
      <c r="A4830">
        <v>8</v>
      </c>
      <c r="B4830">
        <v>1965</v>
      </c>
      <c r="C4830" t="s">
        <v>1994</v>
      </c>
      <c r="D4830" t="s">
        <v>3588</v>
      </c>
      <c r="E4830" t="s">
        <v>3589</v>
      </c>
      <c r="F4830">
        <v>11310</v>
      </c>
      <c r="G4830">
        <v>131.02000000000001</v>
      </c>
      <c r="H4830">
        <v>86</v>
      </c>
      <c r="J4830" t="s">
        <v>2293</v>
      </c>
      <c r="K4830" s="40" t="str">
        <f t="shared" si="75"/>
        <v>TERCEIRA</v>
      </c>
    </row>
    <row r="4831" spans="1:11" ht="15" customHeight="1">
      <c r="A4831">
        <v>8</v>
      </c>
      <c r="B4831">
        <v>1965</v>
      </c>
      <c r="C4831" t="s">
        <v>1994</v>
      </c>
      <c r="D4831" t="s">
        <v>3590</v>
      </c>
      <c r="E4831" t="s">
        <v>3591</v>
      </c>
      <c r="F4831">
        <v>6206</v>
      </c>
      <c r="G4831">
        <v>127.69</v>
      </c>
      <c r="H4831">
        <v>49</v>
      </c>
      <c r="J4831" t="s">
        <v>2293</v>
      </c>
      <c r="K4831" s="40" t="str">
        <f t="shared" si="75"/>
        <v>TERCEIRA</v>
      </c>
    </row>
    <row r="4832" spans="1:11" ht="15" customHeight="1">
      <c r="A4832">
        <v>8</v>
      </c>
      <c r="B4832">
        <v>1965</v>
      </c>
      <c r="C4832" t="s">
        <v>1994</v>
      </c>
      <c r="D4832" t="s">
        <v>3592</v>
      </c>
      <c r="E4832" t="s">
        <v>3593</v>
      </c>
      <c r="F4832">
        <v>6859</v>
      </c>
      <c r="G4832">
        <v>110.41</v>
      </c>
      <c r="H4832">
        <v>62</v>
      </c>
      <c r="J4832" t="s">
        <v>2293</v>
      </c>
      <c r="K4832" s="40" t="str">
        <f t="shared" si="75"/>
        <v>TERCEIRA</v>
      </c>
    </row>
    <row r="4833" spans="1:11" ht="15" customHeight="1">
      <c r="A4833">
        <v>8</v>
      </c>
      <c r="B4833">
        <v>1965</v>
      </c>
      <c r="C4833" t="s">
        <v>1994</v>
      </c>
      <c r="D4833" t="s">
        <v>3594</v>
      </c>
      <c r="E4833" t="s">
        <v>3595</v>
      </c>
      <c r="F4833">
        <v>7699</v>
      </c>
      <c r="G4833">
        <v>126.7</v>
      </c>
      <c r="H4833">
        <v>61</v>
      </c>
      <c r="J4833" t="s">
        <v>2293</v>
      </c>
      <c r="K4833" s="40" t="str">
        <f t="shared" si="75"/>
        <v>TERCEIRA</v>
      </c>
    </row>
    <row r="4834" spans="1:11" ht="15" customHeight="1">
      <c r="A4834">
        <v>8</v>
      </c>
      <c r="B4834">
        <v>1965</v>
      </c>
      <c r="C4834" t="s">
        <v>1994</v>
      </c>
      <c r="D4834" t="s">
        <v>3598</v>
      </c>
      <c r="E4834" t="s">
        <v>3599</v>
      </c>
      <c r="F4834">
        <v>7084</v>
      </c>
      <c r="G4834">
        <v>110.42</v>
      </c>
      <c r="H4834">
        <v>64</v>
      </c>
      <c r="J4834" t="s">
        <v>2293</v>
      </c>
      <c r="K4834" s="40" t="str">
        <f t="shared" si="75"/>
        <v>TERCEIRA</v>
      </c>
    </row>
    <row r="4835" spans="1:11" ht="15" customHeight="1">
      <c r="A4835">
        <v>8</v>
      </c>
      <c r="B4835">
        <v>1965</v>
      </c>
      <c r="C4835" t="s">
        <v>1994</v>
      </c>
      <c r="D4835" t="s">
        <v>3600</v>
      </c>
      <c r="E4835" t="s">
        <v>3601</v>
      </c>
      <c r="F4835">
        <v>5450</v>
      </c>
      <c r="G4835">
        <v>161.01</v>
      </c>
      <c r="H4835">
        <v>34</v>
      </c>
      <c r="J4835" t="s">
        <v>2293</v>
      </c>
      <c r="K4835" s="40" t="str">
        <f t="shared" si="75"/>
        <v>TERCEIRA</v>
      </c>
    </row>
    <row r="4836" spans="1:11" ht="15" customHeight="1">
      <c r="A4836">
        <v>8</v>
      </c>
      <c r="B4836">
        <v>1965</v>
      </c>
      <c r="C4836" t="s">
        <v>1994</v>
      </c>
      <c r="D4836" t="s">
        <v>3602</v>
      </c>
      <c r="E4836" t="s">
        <v>3603</v>
      </c>
      <c r="F4836">
        <v>4499</v>
      </c>
      <c r="G4836">
        <v>139.15</v>
      </c>
      <c r="H4836">
        <v>32</v>
      </c>
      <c r="J4836" t="s">
        <v>2293</v>
      </c>
      <c r="K4836" s="40" t="str">
        <f t="shared" si="75"/>
        <v>TERCEIRA</v>
      </c>
    </row>
    <row r="4837" spans="1:11" ht="15" customHeight="1">
      <c r="A4837">
        <v>8</v>
      </c>
      <c r="B4837">
        <v>1965</v>
      </c>
      <c r="C4837" t="s">
        <v>1994</v>
      </c>
      <c r="D4837" t="s">
        <v>3604</v>
      </c>
      <c r="E4837" t="s">
        <v>3605</v>
      </c>
      <c r="F4837">
        <v>6355</v>
      </c>
      <c r="G4837">
        <v>133.93</v>
      </c>
      <c r="H4837">
        <v>47</v>
      </c>
      <c r="J4837" t="s">
        <v>2293</v>
      </c>
      <c r="K4837" s="40" t="str">
        <f t="shared" si="75"/>
        <v>TERCEIRA</v>
      </c>
    </row>
    <row r="4838" spans="1:11" ht="15" customHeight="1">
      <c r="A4838">
        <v>8</v>
      </c>
      <c r="B4838">
        <v>1965</v>
      </c>
      <c r="C4838" t="s">
        <v>1994</v>
      </c>
      <c r="D4838" t="s">
        <v>3606</v>
      </c>
      <c r="E4838" t="s">
        <v>3607</v>
      </c>
      <c r="F4838">
        <v>6606</v>
      </c>
      <c r="G4838">
        <v>87.72</v>
      </c>
      <c r="H4838">
        <v>75</v>
      </c>
      <c r="J4838" t="s">
        <v>2293</v>
      </c>
      <c r="K4838" s="40" t="str">
        <f t="shared" si="75"/>
        <v>TERCEIRA</v>
      </c>
    </row>
    <row r="4839" spans="1:11" ht="15" customHeight="1">
      <c r="A4839">
        <v>8</v>
      </c>
      <c r="B4839">
        <v>1965</v>
      </c>
      <c r="C4839" t="s">
        <v>1994</v>
      </c>
      <c r="D4839" t="s">
        <v>3608</v>
      </c>
      <c r="E4839" t="s">
        <v>3609</v>
      </c>
      <c r="F4839">
        <v>5336</v>
      </c>
      <c r="G4839">
        <v>74.959999999999994</v>
      </c>
      <c r="H4839">
        <v>71</v>
      </c>
      <c r="J4839" t="s">
        <v>2293</v>
      </c>
      <c r="K4839" s="40" t="str">
        <f t="shared" si="75"/>
        <v>TERCEIRA</v>
      </c>
    </row>
    <row r="4840" spans="1:11" ht="15" customHeight="1">
      <c r="A4840">
        <v>8</v>
      </c>
      <c r="B4840">
        <v>1965</v>
      </c>
      <c r="C4840" t="s">
        <v>1994</v>
      </c>
      <c r="D4840" t="s">
        <v>3612</v>
      </c>
      <c r="E4840" t="s">
        <v>3613</v>
      </c>
      <c r="F4840">
        <v>9420</v>
      </c>
      <c r="G4840">
        <v>149.74</v>
      </c>
      <c r="H4840">
        <v>63</v>
      </c>
      <c r="J4840" t="s">
        <v>2293</v>
      </c>
      <c r="K4840" s="40" t="str">
        <f t="shared" si="75"/>
        <v>TERCEIRA</v>
      </c>
    </row>
    <row r="4841" spans="1:11" ht="15" customHeight="1">
      <c r="A4841">
        <v>8</v>
      </c>
      <c r="B4841">
        <v>1965</v>
      </c>
      <c r="C4841" t="s">
        <v>1994</v>
      </c>
      <c r="D4841" t="s">
        <v>3614</v>
      </c>
      <c r="E4841" t="s">
        <v>3615</v>
      </c>
      <c r="F4841">
        <v>17924</v>
      </c>
      <c r="G4841">
        <v>125.84</v>
      </c>
      <c r="H4841">
        <v>142</v>
      </c>
      <c r="J4841" t="s">
        <v>2293</v>
      </c>
      <c r="K4841" s="40" t="str">
        <f t="shared" si="75"/>
        <v>TERCEIRA</v>
      </c>
    </row>
    <row r="4842" spans="1:11" ht="15" customHeight="1">
      <c r="A4842">
        <v>8</v>
      </c>
      <c r="B4842">
        <v>1965</v>
      </c>
      <c r="C4842" t="s">
        <v>1994</v>
      </c>
      <c r="D4842" t="s">
        <v>3616</v>
      </c>
      <c r="E4842" t="s">
        <v>3617</v>
      </c>
      <c r="F4842">
        <v>8724</v>
      </c>
      <c r="G4842">
        <v>111.67</v>
      </c>
      <c r="H4842">
        <v>78</v>
      </c>
      <c r="J4842" t="s">
        <v>2293</v>
      </c>
      <c r="K4842" s="40" t="str">
        <f t="shared" si="75"/>
        <v>TERCEIRA</v>
      </c>
    </row>
    <row r="4843" spans="1:11" ht="15" customHeight="1">
      <c r="A4843">
        <v>8</v>
      </c>
      <c r="B4843">
        <v>1965</v>
      </c>
      <c r="C4843" t="s">
        <v>1994</v>
      </c>
      <c r="D4843" t="s">
        <v>3620</v>
      </c>
      <c r="E4843" t="s">
        <v>3621</v>
      </c>
      <c r="F4843">
        <v>7263</v>
      </c>
      <c r="G4843">
        <v>112.71</v>
      </c>
      <c r="H4843">
        <v>64</v>
      </c>
      <c r="J4843" t="s">
        <v>2293</v>
      </c>
      <c r="K4843" s="40" t="str">
        <f t="shared" si="75"/>
        <v>TERCEIRA</v>
      </c>
    </row>
    <row r="4844" spans="1:11" ht="15" customHeight="1">
      <c r="A4844">
        <v>8</v>
      </c>
      <c r="B4844">
        <v>1965</v>
      </c>
      <c r="C4844" t="s">
        <v>1994</v>
      </c>
      <c r="D4844" t="s">
        <v>3622</v>
      </c>
      <c r="E4844" t="s">
        <v>3623</v>
      </c>
      <c r="F4844">
        <v>5865</v>
      </c>
      <c r="G4844">
        <v>73.69</v>
      </c>
      <c r="H4844">
        <v>80</v>
      </c>
      <c r="J4844" t="s">
        <v>2293</v>
      </c>
      <c r="K4844" s="40" t="str">
        <f t="shared" si="75"/>
        <v>TERCEIRA</v>
      </c>
    </row>
    <row r="4845" spans="1:11" ht="15" customHeight="1">
      <c r="A4845">
        <v>8</v>
      </c>
      <c r="B4845">
        <v>1965</v>
      </c>
      <c r="C4845" t="s">
        <v>1994</v>
      </c>
      <c r="D4845" t="s">
        <v>3626</v>
      </c>
      <c r="E4845" t="s">
        <v>3627</v>
      </c>
      <c r="F4845">
        <v>6473</v>
      </c>
      <c r="G4845">
        <v>113.48</v>
      </c>
      <c r="H4845">
        <v>57</v>
      </c>
      <c r="J4845" t="s">
        <v>2293</v>
      </c>
      <c r="K4845" s="40" t="str">
        <f t="shared" si="75"/>
        <v>TERCEIRA</v>
      </c>
    </row>
    <row r="4846" spans="1:11" ht="15" customHeight="1">
      <c r="A4846">
        <v>8</v>
      </c>
      <c r="B4846">
        <v>1965</v>
      </c>
      <c r="C4846" t="s">
        <v>1994</v>
      </c>
      <c r="D4846" t="s">
        <v>3628</v>
      </c>
      <c r="E4846" t="s">
        <v>3629</v>
      </c>
      <c r="F4846">
        <v>3148</v>
      </c>
      <c r="G4846">
        <v>62.88</v>
      </c>
      <c r="H4846">
        <v>50</v>
      </c>
      <c r="J4846" t="s">
        <v>2293</v>
      </c>
      <c r="K4846" s="40" t="str">
        <f t="shared" si="75"/>
        <v>TERCEIRA</v>
      </c>
    </row>
    <row r="4847" spans="1:11" ht="15" customHeight="1">
      <c r="A4847">
        <v>8</v>
      </c>
      <c r="B4847">
        <v>1965</v>
      </c>
      <c r="C4847" t="s">
        <v>1994</v>
      </c>
      <c r="D4847" t="s">
        <v>3630</v>
      </c>
      <c r="E4847" t="s">
        <v>3631</v>
      </c>
      <c r="F4847">
        <v>6442</v>
      </c>
      <c r="G4847">
        <v>118.5</v>
      </c>
      <c r="H4847">
        <v>54</v>
      </c>
      <c r="J4847" t="s">
        <v>2293</v>
      </c>
      <c r="K4847" s="40" t="str">
        <f t="shared" si="75"/>
        <v>TERCEIRA</v>
      </c>
    </row>
    <row r="4848" spans="1:11" ht="15" customHeight="1">
      <c r="A4848">
        <v>8</v>
      </c>
      <c r="B4848">
        <v>1965</v>
      </c>
      <c r="C4848" t="s">
        <v>1994</v>
      </c>
      <c r="D4848" t="s">
        <v>3632</v>
      </c>
      <c r="E4848" t="s">
        <v>3633</v>
      </c>
      <c r="F4848">
        <v>5617</v>
      </c>
      <c r="G4848">
        <v>113.61</v>
      </c>
      <c r="H4848">
        <v>49</v>
      </c>
      <c r="J4848" t="s">
        <v>2293</v>
      </c>
      <c r="K4848" s="40" t="str">
        <f t="shared" si="75"/>
        <v>TERCEIRA</v>
      </c>
    </row>
    <row r="4849" spans="1:11" ht="15" customHeight="1">
      <c r="A4849">
        <v>8</v>
      </c>
      <c r="B4849">
        <v>1965</v>
      </c>
      <c r="C4849" t="s">
        <v>1994</v>
      </c>
      <c r="D4849" t="s">
        <v>3634</v>
      </c>
      <c r="E4849" t="s">
        <v>3635</v>
      </c>
      <c r="F4849">
        <v>4271</v>
      </c>
      <c r="G4849">
        <v>69.83</v>
      </c>
      <c r="H4849">
        <v>61</v>
      </c>
      <c r="J4849" t="s">
        <v>2293</v>
      </c>
      <c r="K4849" s="40" t="str">
        <f t="shared" si="75"/>
        <v>TERCEIRA</v>
      </c>
    </row>
    <row r="4850" spans="1:11" ht="15" customHeight="1">
      <c r="A4850">
        <v>8</v>
      </c>
      <c r="B4850">
        <v>1965</v>
      </c>
      <c r="C4850" t="s">
        <v>1994</v>
      </c>
      <c r="D4850" t="s">
        <v>3636</v>
      </c>
      <c r="E4850" t="s">
        <v>3637</v>
      </c>
      <c r="F4850">
        <v>781</v>
      </c>
      <c r="G4850">
        <v>18.88</v>
      </c>
      <c r="H4850">
        <v>41</v>
      </c>
      <c r="J4850" t="s">
        <v>2293</v>
      </c>
      <c r="K4850" s="40" t="str">
        <f t="shared" si="75"/>
        <v>TERCEIRA</v>
      </c>
    </row>
    <row r="4851" spans="1:11" ht="15" customHeight="1">
      <c r="A4851">
        <v>8</v>
      </c>
      <c r="B4851">
        <v>1965</v>
      </c>
      <c r="C4851" t="s">
        <v>1994</v>
      </c>
      <c r="D4851" t="s">
        <v>3638</v>
      </c>
      <c r="E4851" t="s">
        <v>3639</v>
      </c>
      <c r="F4851">
        <v>2994</v>
      </c>
      <c r="G4851">
        <v>61.28</v>
      </c>
      <c r="H4851">
        <v>49</v>
      </c>
      <c r="J4851" t="s">
        <v>2293</v>
      </c>
      <c r="K4851" s="40" t="str">
        <f t="shared" si="75"/>
        <v>TERCEIRA</v>
      </c>
    </row>
    <row r="4852" spans="1:11" ht="15" customHeight="1">
      <c r="A4852">
        <v>8</v>
      </c>
      <c r="B4852">
        <v>1965</v>
      </c>
      <c r="C4852" t="s">
        <v>1994</v>
      </c>
      <c r="D4852" t="s">
        <v>3640</v>
      </c>
      <c r="E4852" t="s">
        <v>3641</v>
      </c>
      <c r="F4852">
        <v>485</v>
      </c>
      <c r="G4852">
        <v>14.31</v>
      </c>
      <c r="H4852">
        <v>34</v>
      </c>
      <c r="J4852" t="s">
        <v>2293</v>
      </c>
      <c r="K4852" s="40" t="str">
        <f t="shared" si="75"/>
        <v>TERCEIRA</v>
      </c>
    </row>
    <row r="4853" spans="1:11" ht="15" customHeight="1">
      <c r="A4853">
        <v>8</v>
      </c>
      <c r="B4853">
        <v>1965</v>
      </c>
      <c r="C4853" t="s">
        <v>1994</v>
      </c>
      <c r="D4853" t="s">
        <v>3642</v>
      </c>
      <c r="E4853" t="s">
        <v>3643</v>
      </c>
      <c r="F4853">
        <v>2468</v>
      </c>
      <c r="G4853">
        <v>88.01</v>
      </c>
      <c r="H4853">
        <v>28</v>
      </c>
      <c r="J4853" t="s">
        <v>2293</v>
      </c>
      <c r="K4853" s="40" t="str">
        <f t="shared" si="75"/>
        <v>TERCEIRA</v>
      </c>
    </row>
    <row r="4854" spans="1:11" ht="15" customHeight="1">
      <c r="A4854">
        <v>8</v>
      </c>
      <c r="B4854">
        <v>1965</v>
      </c>
      <c r="C4854" t="s">
        <v>1994</v>
      </c>
      <c r="D4854" t="s">
        <v>3646</v>
      </c>
      <c r="E4854" t="s">
        <v>3647</v>
      </c>
      <c r="F4854">
        <v>117</v>
      </c>
      <c r="G4854">
        <v>3.01</v>
      </c>
      <c r="H4854">
        <v>39</v>
      </c>
      <c r="J4854" t="s">
        <v>2293</v>
      </c>
      <c r="K4854" s="40" t="str">
        <f t="shared" si="75"/>
        <v>TERCEIRA</v>
      </c>
    </row>
    <row r="4855" spans="1:11" ht="15" customHeight="1">
      <c r="A4855">
        <v>8</v>
      </c>
      <c r="B4855">
        <v>1965</v>
      </c>
      <c r="C4855" t="s">
        <v>1994</v>
      </c>
      <c r="D4855" t="s">
        <v>3648</v>
      </c>
      <c r="E4855" t="s">
        <v>3649</v>
      </c>
      <c r="F4855">
        <v>2500</v>
      </c>
      <c r="G4855">
        <v>92.39</v>
      </c>
      <c r="H4855">
        <v>27</v>
      </c>
      <c r="J4855" t="s">
        <v>2293</v>
      </c>
      <c r="K4855" s="40" t="str">
        <f t="shared" si="75"/>
        <v>TERCEIRA</v>
      </c>
    </row>
    <row r="4856" spans="1:11" ht="15" customHeight="1">
      <c r="A4856">
        <v>8</v>
      </c>
      <c r="B4856">
        <v>1965</v>
      </c>
      <c r="C4856" t="s">
        <v>1994</v>
      </c>
      <c r="D4856" t="s">
        <v>3650</v>
      </c>
      <c r="E4856" t="s">
        <v>3651</v>
      </c>
      <c r="F4856">
        <v>8120</v>
      </c>
      <c r="G4856">
        <v>98.78</v>
      </c>
      <c r="H4856">
        <v>82</v>
      </c>
      <c r="J4856" t="s">
        <v>2293</v>
      </c>
      <c r="K4856" s="40" t="str">
        <f t="shared" si="75"/>
        <v>TERCEIRA</v>
      </c>
    </row>
    <row r="4857" spans="1:11" ht="15" customHeight="1">
      <c r="A4857">
        <v>8</v>
      </c>
      <c r="B4857">
        <v>1965</v>
      </c>
      <c r="C4857" t="s">
        <v>1994</v>
      </c>
      <c r="D4857" t="s">
        <v>3652</v>
      </c>
      <c r="E4857" t="s">
        <v>3653</v>
      </c>
      <c r="F4857">
        <v>2701</v>
      </c>
      <c r="G4857">
        <v>127.17</v>
      </c>
      <c r="H4857">
        <v>21</v>
      </c>
      <c r="J4857" t="s">
        <v>2293</v>
      </c>
      <c r="K4857" s="40" t="str">
        <f t="shared" si="75"/>
        <v>TERCEIRA</v>
      </c>
    </row>
    <row r="4858" spans="1:11" ht="15" customHeight="1">
      <c r="A4858">
        <v>8</v>
      </c>
      <c r="B4858">
        <v>1965</v>
      </c>
      <c r="C4858" t="s">
        <v>1994</v>
      </c>
      <c r="D4858" t="s">
        <v>3654</v>
      </c>
      <c r="E4858" t="s">
        <v>3655</v>
      </c>
      <c r="F4858">
        <v>6763</v>
      </c>
      <c r="G4858">
        <v>115.9</v>
      </c>
      <c r="H4858">
        <v>58</v>
      </c>
      <c r="J4858" t="s">
        <v>2293</v>
      </c>
      <c r="K4858" s="40" t="str">
        <f t="shared" si="75"/>
        <v>TERCEIRA</v>
      </c>
    </row>
    <row r="4859" spans="1:11" ht="15" customHeight="1">
      <c r="A4859">
        <v>8</v>
      </c>
      <c r="B4859">
        <v>1965</v>
      </c>
      <c r="C4859" t="s">
        <v>1994</v>
      </c>
      <c r="D4859" t="s">
        <v>4933</v>
      </c>
      <c r="E4859" t="s">
        <v>4934</v>
      </c>
      <c r="F4859">
        <v>132</v>
      </c>
      <c r="G4859">
        <v>9.98</v>
      </c>
      <c r="H4859">
        <v>13</v>
      </c>
      <c r="J4859" t="s">
        <v>2293</v>
      </c>
      <c r="K4859" s="40" t="str">
        <f t="shared" si="75"/>
        <v>TERCEIRA</v>
      </c>
    </row>
    <row r="4860" spans="1:11" ht="15" customHeight="1">
      <c r="A4860">
        <v>8</v>
      </c>
      <c r="B4860">
        <v>1965</v>
      </c>
      <c r="C4860" t="s">
        <v>1994</v>
      </c>
      <c r="D4860" t="s">
        <v>4935</v>
      </c>
      <c r="E4860" t="s">
        <v>4936</v>
      </c>
      <c r="F4860">
        <v>5118</v>
      </c>
      <c r="G4860">
        <v>104.8</v>
      </c>
      <c r="H4860">
        <v>49</v>
      </c>
      <c r="J4860" t="s">
        <v>2293</v>
      </c>
      <c r="K4860" s="40" t="str">
        <f t="shared" si="75"/>
        <v>TERCEIRA</v>
      </c>
    </row>
    <row r="4861" spans="1:11" ht="15" customHeight="1">
      <c r="A4861">
        <v>8</v>
      </c>
      <c r="B4861">
        <v>1965</v>
      </c>
      <c r="C4861" t="s">
        <v>1994</v>
      </c>
      <c r="D4861" t="s">
        <v>3656</v>
      </c>
      <c r="E4861" t="s">
        <v>3657</v>
      </c>
      <c r="F4861">
        <v>9552</v>
      </c>
      <c r="G4861">
        <v>123.04</v>
      </c>
      <c r="H4861">
        <v>78</v>
      </c>
      <c r="J4861" t="s">
        <v>2293</v>
      </c>
      <c r="K4861" s="40" t="str">
        <f t="shared" si="75"/>
        <v>TERCEIRA</v>
      </c>
    </row>
    <row r="4862" spans="1:11" ht="15" customHeight="1">
      <c r="A4862">
        <v>8</v>
      </c>
      <c r="B4862">
        <v>1965</v>
      </c>
      <c r="C4862" t="s">
        <v>1994</v>
      </c>
      <c r="D4862" t="s">
        <v>4937</v>
      </c>
      <c r="E4862" t="s">
        <v>4938</v>
      </c>
      <c r="F4862">
        <v>5786</v>
      </c>
      <c r="G4862">
        <v>100.68</v>
      </c>
      <c r="H4862">
        <v>57</v>
      </c>
      <c r="J4862" t="s">
        <v>2293</v>
      </c>
      <c r="K4862" s="40" t="str">
        <f t="shared" si="75"/>
        <v>TERCEIRA</v>
      </c>
    </row>
    <row r="4863" spans="1:11" ht="15" customHeight="1">
      <c r="A4863">
        <v>8</v>
      </c>
      <c r="B4863">
        <v>1965</v>
      </c>
      <c r="C4863" t="s">
        <v>1994</v>
      </c>
      <c r="D4863" t="s">
        <v>4939</v>
      </c>
      <c r="E4863" t="s">
        <v>4940</v>
      </c>
      <c r="F4863">
        <v>2149</v>
      </c>
      <c r="G4863">
        <v>69.58</v>
      </c>
      <c r="H4863">
        <v>31</v>
      </c>
      <c r="J4863" t="s">
        <v>2293</v>
      </c>
      <c r="K4863" s="40" t="str">
        <f t="shared" si="75"/>
        <v>TERCEIRA</v>
      </c>
    </row>
    <row r="4864" spans="1:11" ht="15" customHeight="1">
      <c r="A4864">
        <v>8</v>
      </c>
      <c r="B4864">
        <v>1965</v>
      </c>
      <c r="C4864" t="s">
        <v>1994</v>
      </c>
      <c r="D4864" t="s">
        <v>4941</v>
      </c>
      <c r="E4864" t="s">
        <v>4942</v>
      </c>
      <c r="F4864">
        <v>1920</v>
      </c>
      <c r="G4864">
        <v>75.319999999999993</v>
      </c>
      <c r="H4864">
        <v>25</v>
      </c>
      <c r="J4864" t="s">
        <v>2293</v>
      </c>
      <c r="K4864" s="40" t="str">
        <f t="shared" si="75"/>
        <v>TERCEIRA</v>
      </c>
    </row>
    <row r="4865" spans="1:11" ht="15" customHeight="1">
      <c r="A4865">
        <v>8</v>
      </c>
      <c r="B4865">
        <v>1965</v>
      </c>
      <c r="C4865" t="s">
        <v>1994</v>
      </c>
      <c r="D4865" t="s">
        <v>4943</v>
      </c>
      <c r="E4865" t="s">
        <v>4944</v>
      </c>
      <c r="F4865">
        <v>1922</v>
      </c>
      <c r="G4865">
        <v>66.39</v>
      </c>
      <c r="H4865">
        <v>29</v>
      </c>
      <c r="J4865" t="s">
        <v>2293</v>
      </c>
      <c r="K4865" s="40" t="str">
        <f t="shared" si="75"/>
        <v>TERCEIRA</v>
      </c>
    </row>
    <row r="4866" spans="1:11" ht="15" customHeight="1">
      <c r="A4866">
        <v>8</v>
      </c>
      <c r="B4866">
        <v>1965</v>
      </c>
      <c r="C4866" t="s">
        <v>1994</v>
      </c>
      <c r="D4866" t="s">
        <v>4945</v>
      </c>
      <c r="E4866" t="s">
        <v>4946</v>
      </c>
      <c r="F4866">
        <v>4111</v>
      </c>
      <c r="G4866">
        <v>75.180000000000007</v>
      </c>
      <c r="H4866">
        <v>55</v>
      </c>
      <c r="J4866" t="s">
        <v>2293</v>
      </c>
      <c r="K4866" s="40" t="str">
        <f t="shared" ref="K4866:K4929" si="76">IF(J4866&lt;&gt;"",IF(OR(UPPER(J4866)="TERCEIRO",UPPER(J4866)="TERCEIRA"),"TERCEIRA",IF(UPPER(J4866)="GPA","GPA",J4866)),IF(LEFT(D4866,1)="T","TERCEIRA","GPA"))</f>
        <v>TERCEIRA</v>
      </c>
    </row>
    <row r="4867" spans="1:11" ht="15" customHeight="1">
      <c r="A4867">
        <v>8</v>
      </c>
      <c r="B4867">
        <v>1965</v>
      </c>
      <c r="C4867" t="s">
        <v>1994</v>
      </c>
      <c r="D4867" t="s">
        <v>4947</v>
      </c>
      <c r="E4867" t="s">
        <v>4948</v>
      </c>
      <c r="F4867">
        <v>1564</v>
      </c>
      <c r="G4867">
        <v>35.36</v>
      </c>
      <c r="H4867">
        <v>44</v>
      </c>
      <c r="J4867" t="s">
        <v>2293</v>
      </c>
      <c r="K4867" s="40" t="str">
        <f t="shared" si="76"/>
        <v>TERCEIRA</v>
      </c>
    </row>
    <row r="4868" spans="1:11" ht="15" customHeight="1">
      <c r="A4868">
        <v>8</v>
      </c>
      <c r="B4868">
        <v>1965</v>
      </c>
      <c r="C4868" t="s">
        <v>1994</v>
      </c>
      <c r="D4868" t="s">
        <v>4949</v>
      </c>
      <c r="E4868" t="s">
        <v>4950</v>
      </c>
      <c r="F4868">
        <v>2280</v>
      </c>
      <c r="G4868">
        <v>64.099999999999994</v>
      </c>
      <c r="H4868">
        <v>36</v>
      </c>
      <c r="J4868" t="s">
        <v>2293</v>
      </c>
      <c r="K4868" s="40" t="str">
        <f t="shared" si="76"/>
        <v>TERCEIRA</v>
      </c>
    </row>
    <row r="4869" spans="1:11" ht="15" customHeight="1">
      <c r="A4869">
        <v>8</v>
      </c>
      <c r="B4869">
        <v>1965</v>
      </c>
      <c r="C4869" t="s">
        <v>1994</v>
      </c>
      <c r="D4869" t="s">
        <v>4951</v>
      </c>
      <c r="E4869" t="s">
        <v>4952</v>
      </c>
      <c r="F4869">
        <v>2173</v>
      </c>
      <c r="G4869">
        <v>57.38</v>
      </c>
      <c r="H4869">
        <v>38</v>
      </c>
      <c r="J4869" t="s">
        <v>2293</v>
      </c>
      <c r="K4869" s="40" t="str">
        <f t="shared" si="76"/>
        <v>TERCEIRA</v>
      </c>
    </row>
    <row r="4870" spans="1:11" ht="15" customHeight="1">
      <c r="A4870">
        <v>8</v>
      </c>
      <c r="B4870">
        <v>1965</v>
      </c>
      <c r="C4870" t="s">
        <v>1994</v>
      </c>
      <c r="D4870" t="s">
        <v>4953</v>
      </c>
      <c r="E4870" t="s">
        <v>4954</v>
      </c>
      <c r="F4870">
        <v>1378</v>
      </c>
      <c r="G4870">
        <v>44.23</v>
      </c>
      <c r="H4870">
        <v>31</v>
      </c>
      <c r="J4870" t="s">
        <v>2293</v>
      </c>
      <c r="K4870" s="40" t="str">
        <f t="shared" si="76"/>
        <v>TERCEIRA</v>
      </c>
    </row>
    <row r="4871" spans="1:11" ht="15" customHeight="1">
      <c r="A4871">
        <v>8</v>
      </c>
      <c r="B4871">
        <v>1965</v>
      </c>
      <c r="C4871" t="s">
        <v>1994</v>
      </c>
      <c r="D4871" t="s">
        <v>4955</v>
      </c>
      <c r="E4871" t="s">
        <v>4956</v>
      </c>
      <c r="F4871">
        <v>334</v>
      </c>
      <c r="G4871">
        <v>11.22</v>
      </c>
      <c r="H4871">
        <v>30</v>
      </c>
      <c r="J4871" t="s">
        <v>2293</v>
      </c>
      <c r="K4871" s="40" t="str">
        <f t="shared" si="76"/>
        <v>TERCEIRA</v>
      </c>
    </row>
    <row r="4872" spans="1:11" ht="15" customHeight="1">
      <c r="A4872">
        <v>8</v>
      </c>
      <c r="B4872">
        <v>1965</v>
      </c>
      <c r="C4872" t="s">
        <v>1994</v>
      </c>
      <c r="D4872" t="s">
        <v>4957</v>
      </c>
      <c r="E4872" t="s">
        <v>4958</v>
      </c>
      <c r="F4872">
        <v>3592</v>
      </c>
      <c r="G4872">
        <v>73.95</v>
      </c>
      <c r="H4872">
        <v>49</v>
      </c>
      <c r="J4872" t="s">
        <v>2293</v>
      </c>
      <c r="K4872" s="40" t="str">
        <f t="shared" si="76"/>
        <v>TERCEIRA</v>
      </c>
    </row>
    <row r="4873" spans="1:11" ht="15" customHeight="1">
      <c r="A4873">
        <v>8</v>
      </c>
      <c r="B4873">
        <v>1965</v>
      </c>
      <c r="C4873" t="s">
        <v>1994</v>
      </c>
      <c r="D4873" t="s">
        <v>4959</v>
      </c>
      <c r="E4873" t="s">
        <v>4960</v>
      </c>
      <c r="F4873">
        <v>1685</v>
      </c>
      <c r="G4873">
        <v>27.1</v>
      </c>
      <c r="H4873">
        <v>62</v>
      </c>
      <c r="J4873" t="s">
        <v>2293</v>
      </c>
      <c r="K4873" s="40" t="str">
        <f t="shared" si="76"/>
        <v>TERCEIRA</v>
      </c>
    </row>
    <row r="4874" spans="1:11" ht="15" customHeight="1">
      <c r="A4874">
        <v>8</v>
      </c>
      <c r="B4874">
        <v>1965</v>
      </c>
      <c r="C4874" t="s">
        <v>1994</v>
      </c>
      <c r="D4874" t="s">
        <v>4961</v>
      </c>
      <c r="E4874" t="s">
        <v>4962</v>
      </c>
      <c r="F4874">
        <v>1651</v>
      </c>
      <c r="G4874">
        <v>32.659999999999997</v>
      </c>
      <c r="H4874">
        <v>51</v>
      </c>
      <c r="J4874" t="s">
        <v>2293</v>
      </c>
      <c r="K4874" s="40" t="str">
        <f t="shared" si="76"/>
        <v>TERCEIRA</v>
      </c>
    </row>
    <row r="4875" spans="1:11" ht="15" customHeight="1">
      <c r="A4875">
        <v>8</v>
      </c>
      <c r="B4875">
        <v>1965</v>
      </c>
      <c r="C4875" t="s">
        <v>1994</v>
      </c>
      <c r="D4875" t="s">
        <v>4963</v>
      </c>
      <c r="E4875" t="s">
        <v>4964</v>
      </c>
      <c r="F4875">
        <v>694</v>
      </c>
      <c r="G4875">
        <v>31.1</v>
      </c>
      <c r="H4875">
        <v>22</v>
      </c>
      <c r="J4875" t="s">
        <v>2293</v>
      </c>
      <c r="K4875" s="40" t="str">
        <f t="shared" si="76"/>
        <v>TERCEIRA</v>
      </c>
    </row>
    <row r="4876" spans="1:11" ht="15" customHeight="1">
      <c r="A4876">
        <v>8</v>
      </c>
      <c r="B4876">
        <v>1974</v>
      </c>
      <c r="C4876" t="s">
        <v>22</v>
      </c>
      <c r="D4876" t="s">
        <v>671</v>
      </c>
      <c r="E4876" t="s">
        <v>672</v>
      </c>
      <c r="F4876">
        <v>21</v>
      </c>
      <c r="G4876">
        <v>1.78</v>
      </c>
      <c r="H4876">
        <v>12</v>
      </c>
      <c r="I4876">
        <v>9</v>
      </c>
      <c r="J4876" t="s">
        <v>128</v>
      </c>
      <c r="K4876" s="40" t="str">
        <f t="shared" si="76"/>
        <v>GPA</v>
      </c>
    </row>
    <row r="4877" spans="1:11" ht="15" customHeight="1">
      <c r="A4877">
        <v>8</v>
      </c>
      <c r="B4877">
        <v>1974</v>
      </c>
      <c r="C4877" t="s">
        <v>19</v>
      </c>
      <c r="D4877" t="s">
        <v>675</v>
      </c>
      <c r="E4877" t="s">
        <v>676</v>
      </c>
      <c r="F4877">
        <v>113</v>
      </c>
      <c r="G4877">
        <v>2.14</v>
      </c>
      <c r="H4877">
        <v>53</v>
      </c>
      <c r="I4877">
        <v>0</v>
      </c>
      <c r="J4877" t="s">
        <v>128</v>
      </c>
      <c r="K4877" s="40" t="str">
        <f t="shared" si="76"/>
        <v>GPA</v>
      </c>
    </row>
    <row r="4878" spans="1:11" ht="15" customHeight="1">
      <c r="A4878">
        <v>8</v>
      </c>
      <c r="B4878">
        <v>1974</v>
      </c>
      <c r="C4878" t="s">
        <v>21</v>
      </c>
      <c r="D4878" t="s">
        <v>675</v>
      </c>
      <c r="E4878" t="s">
        <v>676</v>
      </c>
      <c r="F4878">
        <v>137</v>
      </c>
      <c r="G4878">
        <v>2.0299999999999998</v>
      </c>
      <c r="H4878">
        <v>67</v>
      </c>
      <c r="I4878">
        <v>0</v>
      </c>
      <c r="J4878" t="s">
        <v>128</v>
      </c>
      <c r="K4878" s="40" t="str">
        <f t="shared" si="76"/>
        <v>GPA</v>
      </c>
    </row>
    <row r="4879" spans="1:11" ht="15" customHeight="1">
      <c r="A4879">
        <v>8</v>
      </c>
      <c r="B4879">
        <v>1974</v>
      </c>
      <c r="C4879" t="s">
        <v>20</v>
      </c>
      <c r="D4879" t="s">
        <v>675</v>
      </c>
      <c r="E4879" t="s">
        <v>676</v>
      </c>
      <c r="F4879">
        <v>1086</v>
      </c>
      <c r="G4879">
        <v>17.57</v>
      </c>
      <c r="H4879">
        <v>62</v>
      </c>
      <c r="I4879">
        <v>41</v>
      </c>
      <c r="J4879" t="s">
        <v>128</v>
      </c>
      <c r="K4879" s="40" t="str">
        <f t="shared" si="76"/>
        <v>GPA</v>
      </c>
    </row>
    <row r="4880" spans="1:11" ht="15" customHeight="1">
      <c r="A4880">
        <v>8</v>
      </c>
      <c r="B4880">
        <v>1974</v>
      </c>
      <c r="C4880" t="s">
        <v>1994</v>
      </c>
      <c r="D4880" t="s">
        <v>675</v>
      </c>
      <c r="E4880" t="s">
        <v>676</v>
      </c>
      <c r="F4880">
        <v>166</v>
      </c>
      <c r="G4880">
        <v>0.96</v>
      </c>
      <c r="H4880">
        <v>173</v>
      </c>
      <c r="I4880">
        <v>110</v>
      </c>
      <c r="J4880" t="s">
        <v>128</v>
      </c>
      <c r="K4880" s="40" t="str">
        <f t="shared" si="76"/>
        <v>GPA</v>
      </c>
    </row>
    <row r="4881" spans="1:11" ht="15" customHeight="1">
      <c r="A4881">
        <v>8</v>
      </c>
      <c r="B4881">
        <v>1974</v>
      </c>
      <c r="C4881" t="s">
        <v>22</v>
      </c>
      <c r="D4881" t="s">
        <v>678</v>
      </c>
      <c r="E4881" t="s">
        <v>679</v>
      </c>
      <c r="F4881">
        <v>1828</v>
      </c>
      <c r="G4881">
        <v>70.95</v>
      </c>
      <c r="H4881">
        <v>26</v>
      </c>
      <c r="I4881">
        <v>9</v>
      </c>
      <c r="J4881" t="s">
        <v>128</v>
      </c>
      <c r="K4881" s="40" t="str">
        <f t="shared" si="76"/>
        <v>GPA</v>
      </c>
    </row>
    <row r="4882" spans="1:11" ht="15" customHeight="1">
      <c r="A4882">
        <v>8</v>
      </c>
      <c r="B4882">
        <v>1974</v>
      </c>
      <c r="C4882" t="s">
        <v>22</v>
      </c>
      <c r="D4882" t="s">
        <v>680</v>
      </c>
      <c r="E4882" t="s">
        <v>681</v>
      </c>
      <c r="F4882">
        <v>1703</v>
      </c>
      <c r="G4882">
        <v>51.41</v>
      </c>
      <c r="H4882">
        <v>33</v>
      </c>
      <c r="I4882">
        <v>9</v>
      </c>
      <c r="J4882" t="s">
        <v>128</v>
      </c>
      <c r="K4882" s="40" t="str">
        <f t="shared" si="76"/>
        <v>GPA</v>
      </c>
    </row>
    <row r="4883" spans="1:11" ht="15" customHeight="1">
      <c r="A4883">
        <v>8</v>
      </c>
      <c r="B4883">
        <v>1974</v>
      </c>
      <c r="C4883" t="s">
        <v>22</v>
      </c>
      <c r="D4883" t="s">
        <v>682</v>
      </c>
      <c r="E4883" t="s">
        <v>683</v>
      </c>
      <c r="F4883">
        <v>1544</v>
      </c>
      <c r="G4883">
        <v>53.51</v>
      </c>
      <c r="H4883">
        <v>29</v>
      </c>
      <c r="I4883">
        <v>9</v>
      </c>
      <c r="J4883" t="s">
        <v>128</v>
      </c>
      <c r="K4883" s="40" t="str">
        <f t="shared" si="76"/>
        <v>GPA</v>
      </c>
    </row>
    <row r="4884" spans="1:11" ht="15" customHeight="1">
      <c r="A4884">
        <v>8</v>
      </c>
      <c r="B4884">
        <v>1974</v>
      </c>
      <c r="C4884" t="s">
        <v>21</v>
      </c>
      <c r="D4884" t="s">
        <v>1914</v>
      </c>
      <c r="E4884" t="s">
        <v>1915</v>
      </c>
      <c r="F4884">
        <v>14</v>
      </c>
      <c r="G4884">
        <v>5.93</v>
      </c>
      <c r="H4884">
        <v>2</v>
      </c>
      <c r="I4884">
        <v>0</v>
      </c>
      <c r="J4884" t="s">
        <v>128</v>
      </c>
      <c r="K4884" s="40" t="str">
        <f t="shared" si="76"/>
        <v>GPA</v>
      </c>
    </row>
    <row r="4885" spans="1:11" ht="15" customHeight="1">
      <c r="A4885">
        <v>8</v>
      </c>
      <c r="B4885">
        <v>1974</v>
      </c>
      <c r="C4885" t="s">
        <v>20</v>
      </c>
      <c r="D4885" t="s">
        <v>1914</v>
      </c>
      <c r="E4885" t="s">
        <v>1915</v>
      </c>
      <c r="F4885">
        <v>2</v>
      </c>
      <c r="G4885">
        <v>3.35</v>
      </c>
      <c r="H4885">
        <v>1</v>
      </c>
      <c r="I4885">
        <v>41</v>
      </c>
      <c r="J4885" t="s">
        <v>128</v>
      </c>
      <c r="K4885" s="40" t="str">
        <f t="shared" si="76"/>
        <v>GPA</v>
      </c>
    </row>
    <row r="4886" spans="1:11" ht="15" customHeight="1">
      <c r="A4886">
        <v>8</v>
      </c>
      <c r="B4886">
        <v>1974</v>
      </c>
      <c r="C4886" t="s">
        <v>22</v>
      </c>
      <c r="D4886" t="s">
        <v>686</v>
      </c>
      <c r="E4886" t="s">
        <v>687</v>
      </c>
      <c r="F4886">
        <v>2136</v>
      </c>
      <c r="G4886">
        <v>75.14</v>
      </c>
      <c r="H4886">
        <v>28</v>
      </c>
      <c r="I4886">
        <v>9</v>
      </c>
      <c r="J4886" t="s">
        <v>128</v>
      </c>
      <c r="K4886" s="40" t="str">
        <f t="shared" si="76"/>
        <v>GPA</v>
      </c>
    </row>
    <row r="4887" spans="1:11" ht="15" customHeight="1">
      <c r="A4887">
        <v>8</v>
      </c>
      <c r="B4887">
        <v>1974</v>
      </c>
      <c r="C4887" t="s">
        <v>1994</v>
      </c>
      <c r="D4887" t="s">
        <v>686</v>
      </c>
      <c r="E4887" t="s">
        <v>687</v>
      </c>
      <c r="F4887">
        <v>208</v>
      </c>
      <c r="G4887">
        <v>0.9</v>
      </c>
      <c r="H4887">
        <v>231</v>
      </c>
      <c r="I4887">
        <v>110</v>
      </c>
      <c r="J4887" t="s">
        <v>128</v>
      </c>
      <c r="K4887" s="40" t="str">
        <f t="shared" si="76"/>
        <v>GPA</v>
      </c>
    </row>
    <row r="4888" spans="1:11" ht="15" customHeight="1">
      <c r="A4888">
        <v>8</v>
      </c>
      <c r="B4888">
        <v>1974</v>
      </c>
      <c r="C4888" t="s">
        <v>19</v>
      </c>
      <c r="D4888" t="s">
        <v>688</v>
      </c>
      <c r="E4888" t="s">
        <v>689</v>
      </c>
      <c r="F4888">
        <v>158</v>
      </c>
      <c r="G4888">
        <v>12.89</v>
      </c>
      <c r="H4888">
        <v>12</v>
      </c>
      <c r="I4888">
        <v>0</v>
      </c>
      <c r="J4888" t="s">
        <v>128</v>
      </c>
      <c r="K4888" s="40" t="str">
        <f t="shared" si="76"/>
        <v>GPA</v>
      </c>
    </row>
    <row r="4889" spans="1:11" ht="15" customHeight="1">
      <c r="A4889">
        <v>8</v>
      </c>
      <c r="B4889">
        <v>1974</v>
      </c>
      <c r="C4889" t="s">
        <v>21</v>
      </c>
      <c r="D4889" t="s">
        <v>688</v>
      </c>
      <c r="E4889" t="s">
        <v>689</v>
      </c>
      <c r="F4889">
        <v>12</v>
      </c>
      <c r="G4889">
        <v>0.56999999999999995</v>
      </c>
      <c r="H4889">
        <v>21</v>
      </c>
      <c r="I4889">
        <v>0</v>
      </c>
      <c r="J4889" t="s">
        <v>128</v>
      </c>
      <c r="K4889" s="40" t="str">
        <f t="shared" si="76"/>
        <v>GPA</v>
      </c>
    </row>
    <row r="4890" spans="1:11" ht="15" customHeight="1">
      <c r="A4890">
        <v>8</v>
      </c>
      <c r="B4890">
        <v>1974</v>
      </c>
      <c r="C4890" t="s">
        <v>20</v>
      </c>
      <c r="D4890" t="s">
        <v>688</v>
      </c>
      <c r="E4890" t="s">
        <v>689</v>
      </c>
      <c r="F4890">
        <v>1950</v>
      </c>
      <c r="G4890">
        <v>38.6</v>
      </c>
      <c r="H4890">
        <v>51</v>
      </c>
      <c r="I4890">
        <v>41</v>
      </c>
      <c r="J4890" t="s">
        <v>128</v>
      </c>
      <c r="K4890" s="40" t="str">
        <f t="shared" si="76"/>
        <v>GPA</v>
      </c>
    </row>
    <row r="4891" spans="1:11" ht="15" customHeight="1">
      <c r="A4891">
        <v>8</v>
      </c>
      <c r="B4891">
        <v>1974</v>
      </c>
      <c r="C4891" t="s">
        <v>1994</v>
      </c>
      <c r="D4891" t="s">
        <v>688</v>
      </c>
      <c r="E4891" t="s">
        <v>689</v>
      </c>
      <c r="F4891">
        <v>20</v>
      </c>
      <c r="G4891">
        <v>0.04</v>
      </c>
      <c r="H4891">
        <v>500</v>
      </c>
      <c r="I4891">
        <v>110</v>
      </c>
      <c r="J4891" t="s">
        <v>128</v>
      </c>
      <c r="K4891" s="40" t="str">
        <f t="shared" si="76"/>
        <v>GPA</v>
      </c>
    </row>
    <row r="4892" spans="1:11" ht="15" customHeight="1">
      <c r="A4892">
        <v>8</v>
      </c>
      <c r="B4892">
        <v>1974</v>
      </c>
      <c r="C4892" t="s">
        <v>22</v>
      </c>
      <c r="D4892" t="s">
        <v>690</v>
      </c>
      <c r="E4892" t="s">
        <v>691</v>
      </c>
      <c r="F4892">
        <v>1161</v>
      </c>
      <c r="G4892">
        <v>47.1</v>
      </c>
      <c r="H4892">
        <v>25</v>
      </c>
      <c r="I4892">
        <v>9</v>
      </c>
      <c r="J4892" t="s">
        <v>128</v>
      </c>
      <c r="K4892" s="40" t="str">
        <f t="shared" si="76"/>
        <v>GPA</v>
      </c>
    </row>
    <row r="4893" spans="1:11" ht="15" customHeight="1">
      <c r="A4893">
        <v>8</v>
      </c>
      <c r="B4893">
        <v>1974</v>
      </c>
      <c r="C4893" t="s">
        <v>19</v>
      </c>
      <c r="D4893" t="s">
        <v>692</v>
      </c>
      <c r="E4893" t="s">
        <v>693</v>
      </c>
      <c r="F4893">
        <v>289</v>
      </c>
      <c r="G4893">
        <v>10.51</v>
      </c>
      <c r="H4893">
        <v>27</v>
      </c>
      <c r="I4893">
        <v>0</v>
      </c>
      <c r="J4893" t="s">
        <v>128</v>
      </c>
      <c r="K4893" s="40" t="str">
        <f t="shared" si="76"/>
        <v>GPA</v>
      </c>
    </row>
    <row r="4894" spans="1:11" ht="15" customHeight="1">
      <c r="A4894">
        <v>8</v>
      </c>
      <c r="B4894">
        <v>1974</v>
      </c>
      <c r="C4894" t="s">
        <v>21</v>
      </c>
      <c r="D4894" t="s">
        <v>692</v>
      </c>
      <c r="E4894" t="s">
        <v>693</v>
      </c>
      <c r="F4894">
        <v>114</v>
      </c>
      <c r="G4894">
        <v>3.98</v>
      </c>
      <c r="H4894">
        <v>29</v>
      </c>
      <c r="I4894">
        <v>0</v>
      </c>
      <c r="J4894" t="s">
        <v>128</v>
      </c>
      <c r="K4894" s="40" t="str">
        <f t="shared" si="76"/>
        <v>GPA</v>
      </c>
    </row>
    <row r="4895" spans="1:11" ht="15" customHeight="1">
      <c r="A4895">
        <v>8</v>
      </c>
      <c r="B4895">
        <v>1974</v>
      </c>
      <c r="C4895" t="s">
        <v>20</v>
      </c>
      <c r="D4895" t="s">
        <v>692</v>
      </c>
      <c r="E4895" t="s">
        <v>693</v>
      </c>
      <c r="F4895">
        <v>897</v>
      </c>
      <c r="G4895">
        <v>29.2</v>
      </c>
      <c r="H4895">
        <v>31</v>
      </c>
      <c r="I4895">
        <v>41</v>
      </c>
      <c r="J4895" t="s">
        <v>128</v>
      </c>
      <c r="K4895" s="40" t="str">
        <f t="shared" si="76"/>
        <v>GPA</v>
      </c>
    </row>
    <row r="4896" spans="1:11" ht="15" customHeight="1">
      <c r="A4896">
        <v>8</v>
      </c>
      <c r="B4896">
        <v>1974</v>
      </c>
      <c r="C4896" t="s">
        <v>19</v>
      </c>
      <c r="D4896" t="s">
        <v>694</v>
      </c>
      <c r="E4896" t="s">
        <v>695</v>
      </c>
      <c r="F4896">
        <v>1151</v>
      </c>
      <c r="G4896">
        <v>15.63</v>
      </c>
      <c r="H4896">
        <v>74</v>
      </c>
      <c r="I4896">
        <v>0</v>
      </c>
      <c r="J4896" t="s">
        <v>128</v>
      </c>
      <c r="K4896" s="40" t="str">
        <f t="shared" si="76"/>
        <v>GPA</v>
      </c>
    </row>
    <row r="4897" spans="1:11" ht="15" customHeight="1">
      <c r="A4897">
        <v>8</v>
      </c>
      <c r="B4897">
        <v>1974</v>
      </c>
      <c r="C4897" t="s">
        <v>21</v>
      </c>
      <c r="D4897" t="s">
        <v>694</v>
      </c>
      <c r="E4897" t="s">
        <v>695</v>
      </c>
      <c r="F4897">
        <v>4</v>
      </c>
      <c r="G4897">
        <v>0.03</v>
      </c>
      <c r="H4897">
        <v>133</v>
      </c>
      <c r="I4897">
        <v>0</v>
      </c>
      <c r="J4897" t="s">
        <v>128</v>
      </c>
      <c r="K4897" s="40" t="str">
        <f t="shared" si="76"/>
        <v>GPA</v>
      </c>
    </row>
    <row r="4898" spans="1:11" ht="15" customHeight="1">
      <c r="A4898">
        <v>8</v>
      </c>
      <c r="B4898">
        <v>1974</v>
      </c>
      <c r="C4898" t="s">
        <v>1994</v>
      </c>
      <c r="D4898" t="s">
        <v>694</v>
      </c>
      <c r="E4898" t="s">
        <v>695</v>
      </c>
      <c r="F4898">
        <v>956</v>
      </c>
      <c r="G4898">
        <v>5.76</v>
      </c>
      <c r="H4898">
        <v>166</v>
      </c>
      <c r="I4898">
        <v>110</v>
      </c>
      <c r="J4898" t="s">
        <v>128</v>
      </c>
      <c r="K4898" s="40" t="str">
        <f t="shared" si="76"/>
        <v>GPA</v>
      </c>
    </row>
    <row r="4899" spans="1:11" ht="15" customHeight="1">
      <c r="A4899">
        <v>8</v>
      </c>
      <c r="B4899">
        <v>1974</v>
      </c>
      <c r="C4899" t="s">
        <v>1994</v>
      </c>
      <c r="D4899" t="s">
        <v>696</v>
      </c>
      <c r="E4899" t="s">
        <v>697</v>
      </c>
      <c r="F4899">
        <v>292</v>
      </c>
      <c r="G4899">
        <v>1.67</v>
      </c>
      <c r="H4899">
        <v>175</v>
      </c>
      <c r="I4899">
        <v>110</v>
      </c>
      <c r="J4899" t="s">
        <v>128</v>
      </c>
      <c r="K4899" s="40" t="str">
        <f t="shared" si="76"/>
        <v>GPA</v>
      </c>
    </row>
    <row r="4900" spans="1:11" ht="15" customHeight="1">
      <c r="A4900">
        <v>8</v>
      </c>
      <c r="B4900">
        <v>1974</v>
      </c>
      <c r="C4900" t="s">
        <v>19</v>
      </c>
      <c r="D4900" t="s">
        <v>698</v>
      </c>
      <c r="E4900" t="s">
        <v>699</v>
      </c>
      <c r="F4900">
        <v>102</v>
      </c>
      <c r="G4900">
        <v>0.91</v>
      </c>
      <c r="H4900">
        <v>112</v>
      </c>
      <c r="I4900">
        <v>0</v>
      </c>
      <c r="J4900" t="s">
        <v>128</v>
      </c>
      <c r="K4900" s="40" t="str">
        <f t="shared" si="76"/>
        <v>GPA</v>
      </c>
    </row>
    <row r="4901" spans="1:11" ht="15" customHeight="1">
      <c r="A4901">
        <v>8</v>
      </c>
      <c r="B4901">
        <v>1974</v>
      </c>
      <c r="C4901" t="s">
        <v>21</v>
      </c>
      <c r="D4901" t="s">
        <v>698</v>
      </c>
      <c r="E4901" t="s">
        <v>699</v>
      </c>
      <c r="F4901">
        <v>39</v>
      </c>
      <c r="G4901">
        <v>1.89</v>
      </c>
      <c r="H4901">
        <v>21</v>
      </c>
      <c r="I4901">
        <v>0</v>
      </c>
      <c r="J4901" t="s">
        <v>128</v>
      </c>
      <c r="K4901" s="40" t="str">
        <f t="shared" si="76"/>
        <v>GPA</v>
      </c>
    </row>
    <row r="4902" spans="1:11" ht="15" customHeight="1">
      <c r="A4902">
        <v>8</v>
      </c>
      <c r="B4902">
        <v>1974</v>
      </c>
      <c r="C4902" t="s">
        <v>20</v>
      </c>
      <c r="D4902" t="s">
        <v>698</v>
      </c>
      <c r="E4902" t="s">
        <v>699</v>
      </c>
      <c r="F4902">
        <v>473</v>
      </c>
      <c r="G4902">
        <v>7.19</v>
      </c>
      <c r="H4902">
        <v>66</v>
      </c>
      <c r="I4902">
        <v>41</v>
      </c>
      <c r="J4902" t="s">
        <v>128</v>
      </c>
      <c r="K4902" s="40" t="str">
        <f t="shared" si="76"/>
        <v>GPA</v>
      </c>
    </row>
    <row r="4903" spans="1:11" ht="15" customHeight="1">
      <c r="A4903">
        <v>8</v>
      </c>
      <c r="B4903">
        <v>1974</v>
      </c>
      <c r="C4903" t="s">
        <v>22</v>
      </c>
      <c r="D4903" t="s">
        <v>700</v>
      </c>
      <c r="E4903" t="s">
        <v>701</v>
      </c>
      <c r="F4903">
        <v>1519</v>
      </c>
      <c r="G4903">
        <v>59.88</v>
      </c>
      <c r="H4903">
        <v>25</v>
      </c>
      <c r="I4903">
        <v>9</v>
      </c>
      <c r="J4903" t="s">
        <v>128</v>
      </c>
      <c r="K4903" s="40" t="str">
        <f t="shared" si="76"/>
        <v>GPA</v>
      </c>
    </row>
    <row r="4904" spans="1:11" ht="15" customHeight="1">
      <c r="A4904">
        <v>8</v>
      </c>
      <c r="B4904">
        <v>1974</v>
      </c>
      <c r="C4904" t="s">
        <v>1994</v>
      </c>
      <c r="D4904" t="s">
        <v>700</v>
      </c>
      <c r="E4904" t="s">
        <v>701</v>
      </c>
      <c r="F4904">
        <v>400</v>
      </c>
      <c r="G4904">
        <v>3.61</v>
      </c>
      <c r="H4904">
        <v>111</v>
      </c>
      <c r="I4904">
        <v>110</v>
      </c>
      <c r="J4904" t="s">
        <v>128</v>
      </c>
      <c r="K4904" s="40" t="str">
        <f t="shared" si="76"/>
        <v>GPA</v>
      </c>
    </row>
    <row r="4905" spans="1:11" ht="15" customHeight="1">
      <c r="A4905">
        <v>8</v>
      </c>
      <c r="B4905">
        <v>1974</v>
      </c>
      <c r="C4905" t="s">
        <v>21</v>
      </c>
      <c r="D4905" t="s">
        <v>702</v>
      </c>
      <c r="E4905" t="s">
        <v>703</v>
      </c>
      <c r="F4905">
        <v>59</v>
      </c>
      <c r="G4905">
        <v>2.68</v>
      </c>
      <c r="H4905">
        <v>22</v>
      </c>
      <c r="I4905">
        <v>0</v>
      </c>
      <c r="J4905" t="s">
        <v>128</v>
      </c>
      <c r="K4905" s="40" t="str">
        <f t="shared" si="76"/>
        <v>GPA</v>
      </c>
    </row>
    <row r="4906" spans="1:11" ht="15" customHeight="1">
      <c r="A4906">
        <v>8</v>
      </c>
      <c r="B4906">
        <v>1974</v>
      </c>
      <c r="C4906" t="s">
        <v>1994</v>
      </c>
      <c r="D4906" t="s">
        <v>702</v>
      </c>
      <c r="E4906" t="s">
        <v>703</v>
      </c>
      <c r="F4906">
        <v>14644</v>
      </c>
      <c r="G4906">
        <v>95.22</v>
      </c>
      <c r="H4906">
        <v>154</v>
      </c>
      <c r="I4906">
        <v>110</v>
      </c>
      <c r="J4906" t="s">
        <v>128</v>
      </c>
      <c r="K4906" s="40" t="str">
        <f t="shared" si="76"/>
        <v>GPA</v>
      </c>
    </row>
    <row r="4907" spans="1:11" ht="15" customHeight="1">
      <c r="A4907">
        <v>8</v>
      </c>
      <c r="B4907">
        <v>1974</v>
      </c>
      <c r="C4907" t="s">
        <v>21</v>
      </c>
      <c r="D4907" t="s">
        <v>704</v>
      </c>
      <c r="E4907" t="s">
        <v>705</v>
      </c>
      <c r="F4907">
        <v>355</v>
      </c>
      <c r="G4907">
        <v>16.71</v>
      </c>
      <c r="H4907">
        <v>21</v>
      </c>
      <c r="I4907">
        <v>0</v>
      </c>
      <c r="J4907" t="s">
        <v>128</v>
      </c>
      <c r="K4907" s="40" t="str">
        <f t="shared" si="76"/>
        <v>GPA</v>
      </c>
    </row>
    <row r="4908" spans="1:11" ht="15" customHeight="1">
      <c r="A4908">
        <v>8</v>
      </c>
      <c r="B4908">
        <v>1974</v>
      </c>
      <c r="C4908" t="s">
        <v>19</v>
      </c>
      <c r="D4908" t="s">
        <v>706</v>
      </c>
      <c r="E4908" t="s">
        <v>707</v>
      </c>
      <c r="F4908">
        <v>59</v>
      </c>
      <c r="G4908">
        <v>1.89</v>
      </c>
      <c r="H4908">
        <v>31</v>
      </c>
      <c r="I4908">
        <v>0</v>
      </c>
      <c r="J4908" t="s">
        <v>128</v>
      </c>
      <c r="K4908" s="40" t="str">
        <f t="shared" si="76"/>
        <v>GPA</v>
      </c>
    </row>
    <row r="4909" spans="1:11" ht="15" customHeight="1">
      <c r="A4909">
        <v>8</v>
      </c>
      <c r="B4909">
        <v>1974</v>
      </c>
      <c r="C4909" t="s">
        <v>21</v>
      </c>
      <c r="D4909" t="s">
        <v>706</v>
      </c>
      <c r="E4909" t="s">
        <v>707</v>
      </c>
      <c r="F4909">
        <v>259</v>
      </c>
      <c r="G4909">
        <v>8.16</v>
      </c>
      <c r="H4909">
        <v>32</v>
      </c>
      <c r="I4909">
        <v>0</v>
      </c>
      <c r="J4909" t="s">
        <v>128</v>
      </c>
      <c r="K4909" s="40" t="str">
        <f t="shared" si="76"/>
        <v>GPA</v>
      </c>
    </row>
    <row r="4910" spans="1:11" ht="15" customHeight="1">
      <c r="A4910">
        <v>8</v>
      </c>
      <c r="B4910">
        <v>1974</v>
      </c>
      <c r="C4910" t="s">
        <v>20</v>
      </c>
      <c r="D4910" t="s">
        <v>706</v>
      </c>
      <c r="E4910" t="s">
        <v>707</v>
      </c>
      <c r="F4910">
        <v>2623</v>
      </c>
      <c r="G4910">
        <v>38.96</v>
      </c>
      <c r="H4910">
        <v>67</v>
      </c>
      <c r="I4910">
        <v>41</v>
      </c>
      <c r="J4910" t="s">
        <v>128</v>
      </c>
      <c r="K4910" s="40" t="str">
        <f t="shared" si="76"/>
        <v>GPA</v>
      </c>
    </row>
    <row r="4911" spans="1:11" ht="15" customHeight="1">
      <c r="A4911">
        <v>8</v>
      </c>
      <c r="B4911">
        <v>1974</v>
      </c>
      <c r="C4911" t="s">
        <v>19</v>
      </c>
      <c r="D4911" t="s">
        <v>708</v>
      </c>
      <c r="E4911" t="s">
        <v>709</v>
      </c>
      <c r="F4911">
        <v>15</v>
      </c>
      <c r="G4911">
        <v>0.28999999999999998</v>
      </c>
      <c r="H4911">
        <v>52</v>
      </c>
      <c r="I4911">
        <v>0</v>
      </c>
      <c r="J4911" t="s">
        <v>128</v>
      </c>
      <c r="K4911" s="40" t="str">
        <f t="shared" si="76"/>
        <v>GPA</v>
      </c>
    </row>
    <row r="4912" spans="1:11" ht="15" customHeight="1">
      <c r="A4912">
        <v>8</v>
      </c>
      <c r="B4912">
        <v>1974</v>
      </c>
      <c r="C4912" t="s">
        <v>21</v>
      </c>
      <c r="D4912" t="s">
        <v>708</v>
      </c>
      <c r="E4912" t="s">
        <v>709</v>
      </c>
      <c r="F4912">
        <v>768</v>
      </c>
      <c r="G4912">
        <v>15.09</v>
      </c>
      <c r="H4912">
        <v>51</v>
      </c>
      <c r="I4912">
        <v>0</v>
      </c>
      <c r="J4912" t="s">
        <v>128</v>
      </c>
      <c r="K4912" s="40" t="str">
        <f t="shared" si="76"/>
        <v>GPA</v>
      </c>
    </row>
    <row r="4913" spans="1:11" ht="15" customHeight="1">
      <c r="A4913">
        <v>8</v>
      </c>
      <c r="B4913">
        <v>1974</v>
      </c>
      <c r="C4913" t="s">
        <v>20</v>
      </c>
      <c r="D4913" t="s">
        <v>708</v>
      </c>
      <c r="E4913" t="s">
        <v>709</v>
      </c>
      <c r="F4913">
        <v>1635</v>
      </c>
      <c r="G4913">
        <v>11.91</v>
      </c>
      <c r="H4913">
        <v>137</v>
      </c>
      <c r="I4913">
        <v>41</v>
      </c>
      <c r="J4913" t="s">
        <v>128</v>
      </c>
      <c r="K4913" s="40" t="str">
        <f t="shared" si="76"/>
        <v>GPA</v>
      </c>
    </row>
    <row r="4914" spans="1:11" ht="15" customHeight="1">
      <c r="A4914">
        <v>8</v>
      </c>
      <c r="B4914">
        <v>1974</v>
      </c>
      <c r="C4914" t="s">
        <v>1994</v>
      </c>
      <c r="D4914" t="s">
        <v>710</v>
      </c>
      <c r="E4914" t="s">
        <v>711</v>
      </c>
      <c r="F4914">
        <v>23022</v>
      </c>
      <c r="G4914">
        <v>122.29</v>
      </c>
      <c r="H4914">
        <v>188</v>
      </c>
      <c r="I4914">
        <v>110</v>
      </c>
      <c r="J4914" t="s">
        <v>128</v>
      </c>
      <c r="K4914" s="40" t="str">
        <f t="shared" si="76"/>
        <v>GPA</v>
      </c>
    </row>
    <row r="4915" spans="1:11" ht="15" customHeight="1">
      <c r="A4915">
        <v>8</v>
      </c>
      <c r="B4915">
        <v>1974</v>
      </c>
      <c r="C4915" t="s">
        <v>21</v>
      </c>
      <c r="D4915" t="s">
        <v>712</v>
      </c>
      <c r="E4915" t="s">
        <v>713</v>
      </c>
      <c r="F4915">
        <v>27</v>
      </c>
      <c r="G4915">
        <v>1.86</v>
      </c>
      <c r="H4915">
        <v>15</v>
      </c>
      <c r="I4915">
        <v>0</v>
      </c>
      <c r="J4915" t="s">
        <v>128</v>
      </c>
      <c r="K4915" s="40" t="str">
        <f t="shared" si="76"/>
        <v>GPA</v>
      </c>
    </row>
    <row r="4916" spans="1:11" ht="15" customHeight="1">
      <c r="A4916">
        <v>8</v>
      </c>
      <c r="B4916">
        <v>1974</v>
      </c>
      <c r="C4916" t="s">
        <v>1994</v>
      </c>
      <c r="D4916" t="s">
        <v>712</v>
      </c>
      <c r="E4916" t="s">
        <v>713</v>
      </c>
      <c r="F4916">
        <v>12511</v>
      </c>
      <c r="G4916">
        <v>81.16</v>
      </c>
      <c r="H4916">
        <v>154</v>
      </c>
      <c r="I4916">
        <v>110</v>
      </c>
      <c r="J4916" t="s">
        <v>128</v>
      </c>
      <c r="K4916" s="40" t="str">
        <f t="shared" si="76"/>
        <v>GPA</v>
      </c>
    </row>
    <row r="4917" spans="1:11" ht="15" customHeight="1">
      <c r="A4917">
        <v>8</v>
      </c>
      <c r="B4917">
        <v>1974</v>
      </c>
      <c r="C4917" t="s">
        <v>1994</v>
      </c>
      <c r="D4917" t="s">
        <v>2452</v>
      </c>
      <c r="E4917" t="s">
        <v>2453</v>
      </c>
      <c r="F4917">
        <v>22820</v>
      </c>
      <c r="G4917">
        <v>116.12</v>
      </c>
      <c r="H4917">
        <v>197</v>
      </c>
      <c r="I4917">
        <v>110</v>
      </c>
      <c r="J4917" t="s">
        <v>128</v>
      </c>
      <c r="K4917" s="40" t="str">
        <f t="shared" si="76"/>
        <v>GPA</v>
      </c>
    </row>
    <row r="4918" spans="1:11" ht="15" customHeight="1">
      <c r="A4918">
        <v>8</v>
      </c>
      <c r="B4918">
        <v>1974</v>
      </c>
      <c r="C4918" t="s">
        <v>21</v>
      </c>
      <c r="D4918" t="s">
        <v>714</v>
      </c>
      <c r="E4918" t="s">
        <v>715</v>
      </c>
      <c r="F4918">
        <v>387</v>
      </c>
      <c r="G4918">
        <v>9.83</v>
      </c>
      <c r="H4918">
        <v>39</v>
      </c>
      <c r="I4918">
        <v>0</v>
      </c>
      <c r="J4918" t="s">
        <v>128</v>
      </c>
      <c r="K4918" s="40" t="str">
        <f t="shared" si="76"/>
        <v>GPA</v>
      </c>
    </row>
    <row r="4919" spans="1:11" ht="15" customHeight="1">
      <c r="A4919">
        <v>8</v>
      </c>
      <c r="B4919">
        <v>1974</v>
      </c>
      <c r="C4919" t="s">
        <v>1994</v>
      </c>
      <c r="D4919" t="s">
        <v>714</v>
      </c>
      <c r="E4919" t="s">
        <v>715</v>
      </c>
      <c r="F4919">
        <v>6897</v>
      </c>
      <c r="G4919">
        <v>47.08</v>
      </c>
      <c r="H4919">
        <v>146</v>
      </c>
      <c r="I4919">
        <v>110</v>
      </c>
      <c r="J4919" t="s">
        <v>128</v>
      </c>
      <c r="K4919" s="40" t="str">
        <f t="shared" si="76"/>
        <v>GPA</v>
      </c>
    </row>
    <row r="4920" spans="1:11" ht="15" customHeight="1">
      <c r="A4920">
        <v>8</v>
      </c>
      <c r="B4920">
        <v>1974</v>
      </c>
      <c r="C4920" t="s">
        <v>21</v>
      </c>
      <c r="D4920" t="s">
        <v>716</v>
      </c>
      <c r="E4920" t="s">
        <v>717</v>
      </c>
      <c r="F4920">
        <v>262</v>
      </c>
      <c r="G4920">
        <v>12.22</v>
      </c>
      <c r="H4920">
        <v>21</v>
      </c>
      <c r="I4920">
        <v>0</v>
      </c>
      <c r="J4920" t="s">
        <v>128</v>
      </c>
      <c r="K4920" s="40" t="str">
        <f t="shared" si="76"/>
        <v>GPA</v>
      </c>
    </row>
    <row r="4921" spans="1:11" ht="15" customHeight="1">
      <c r="A4921">
        <v>8</v>
      </c>
      <c r="B4921">
        <v>1974</v>
      </c>
      <c r="C4921" t="s">
        <v>1994</v>
      </c>
      <c r="D4921" t="s">
        <v>716</v>
      </c>
      <c r="E4921" t="s">
        <v>717</v>
      </c>
      <c r="F4921">
        <v>6427</v>
      </c>
      <c r="G4921">
        <v>43.55</v>
      </c>
      <c r="H4921">
        <v>148</v>
      </c>
      <c r="I4921">
        <v>110</v>
      </c>
      <c r="J4921" t="s">
        <v>128</v>
      </c>
      <c r="K4921" s="40" t="str">
        <f t="shared" si="76"/>
        <v>GPA</v>
      </c>
    </row>
    <row r="4922" spans="1:11" ht="15" customHeight="1">
      <c r="A4922">
        <v>8</v>
      </c>
      <c r="B4922">
        <v>1974</v>
      </c>
      <c r="C4922" t="s">
        <v>19</v>
      </c>
      <c r="D4922" t="s">
        <v>718</v>
      </c>
      <c r="E4922" t="s">
        <v>719</v>
      </c>
      <c r="F4922">
        <v>134</v>
      </c>
      <c r="G4922">
        <v>2.33</v>
      </c>
      <c r="H4922">
        <v>58</v>
      </c>
      <c r="I4922">
        <v>0</v>
      </c>
      <c r="J4922" t="s">
        <v>128</v>
      </c>
      <c r="K4922" s="40" t="str">
        <f t="shared" si="76"/>
        <v>GPA</v>
      </c>
    </row>
    <row r="4923" spans="1:11" ht="15" customHeight="1">
      <c r="A4923">
        <v>8</v>
      </c>
      <c r="B4923">
        <v>1974</v>
      </c>
      <c r="C4923" t="s">
        <v>21</v>
      </c>
      <c r="D4923" t="s">
        <v>718</v>
      </c>
      <c r="E4923" t="s">
        <v>719</v>
      </c>
      <c r="F4923">
        <v>234</v>
      </c>
      <c r="G4923">
        <v>4.8499999999999996</v>
      </c>
      <c r="H4923">
        <v>48</v>
      </c>
      <c r="I4923">
        <v>0</v>
      </c>
      <c r="J4923" t="s">
        <v>128</v>
      </c>
      <c r="K4923" s="40" t="str">
        <f t="shared" si="76"/>
        <v>GPA</v>
      </c>
    </row>
    <row r="4924" spans="1:11" ht="15" customHeight="1">
      <c r="A4924">
        <v>8</v>
      </c>
      <c r="B4924">
        <v>1974</v>
      </c>
      <c r="C4924" t="s">
        <v>1994</v>
      </c>
      <c r="D4924" t="s">
        <v>718</v>
      </c>
      <c r="E4924" t="s">
        <v>719</v>
      </c>
      <c r="F4924">
        <v>6416</v>
      </c>
      <c r="G4924">
        <v>30.24</v>
      </c>
      <c r="H4924">
        <v>212</v>
      </c>
      <c r="I4924">
        <v>110</v>
      </c>
      <c r="J4924" t="s">
        <v>128</v>
      </c>
      <c r="K4924" s="40" t="str">
        <f t="shared" si="76"/>
        <v>GPA</v>
      </c>
    </row>
    <row r="4925" spans="1:11" ht="15" customHeight="1">
      <c r="A4925">
        <v>8</v>
      </c>
      <c r="B4925">
        <v>1974</v>
      </c>
      <c r="C4925" t="s">
        <v>19</v>
      </c>
      <c r="D4925" t="s">
        <v>720</v>
      </c>
      <c r="E4925" t="s">
        <v>721</v>
      </c>
      <c r="F4925">
        <v>296</v>
      </c>
      <c r="G4925">
        <v>7.2</v>
      </c>
      <c r="H4925">
        <v>41</v>
      </c>
      <c r="I4925">
        <v>0</v>
      </c>
      <c r="J4925" t="s">
        <v>128</v>
      </c>
      <c r="K4925" s="40" t="str">
        <f t="shared" si="76"/>
        <v>GPA</v>
      </c>
    </row>
    <row r="4926" spans="1:11" ht="15" customHeight="1">
      <c r="A4926">
        <v>8</v>
      </c>
      <c r="B4926">
        <v>1974</v>
      </c>
      <c r="C4926" t="s">
        <v>21</v>
      </c>
      <c r="D4926" t="s">
        <v>720</v>
      </c>
      <c r="E4926" t="s">
        <v>721</v>
      </c>
      <c r="F4926">
        <v>7</v>
      </c>
      <c r="G4926">
        <v>0.45</v>
      </c>
      <c r="H4926">
        <v>16</v>
      </c>
      <c r="I4926">
        <v>0</v>
      </c>
      <c r="J4926" t="s">
        <v>128</v>
      </c>
      <c r="K4926" s="40" t="str">
        <f t="shared" si="76"/>
        <v>GPA</v>
      </c>
    </row>
    <row r="4927" spans="1:11" ht="15" customHeight="1">
      <c r="A4927">
        <v>8</v>
      </c>
      <c r="B4927">
        <v>1974</v>
      </c>
      <c r="C4927" t="s">
        <v>1994</v>
      </c>
      <c r="D4927" t="s">
        <v>720</v>
      </c>
      <c r="E4927" t="s">
        <v>721</v>
      </c>
      <c r="F4927">
        <v>560</v>
      </c>
      <c r="G4927">
        <v>4.8600000000000003</v>
      </c>
      <c r="H4927">
        <v>115</v>
      </c>
      <c r="I4927">
        <v>110</v>
      </c>
      <c r="J4927" t="s">
        <v>128</v>
      </c>
      <c r="K4927" s="40" t="str">
        <f t="shared" si="76"/>
        <v>GPA</v>
      </c>
    </row>
    <row r="4928" spans="1:11" ht="15" customHeight="1">
      <c r="A4928">
        <v>8</v>
      </c>
      <c r="B4928">
        <v>1974</v>
      </c>
      <c r="C4928" t="s">
        <v>1994</v>
      </c>
      <c r="D4928" t="s">
        <v>722</v>
      </c>
      <c r="E4928" t="s">
        <v>723</v>
      </c>
      <c r="F4928">
        <v>11836</v>
      </c>
      <c r="G4928">
        <v>90.3</v>
      </c>
      <c r="H4928">
        <v>131</v>
      </c>
      <c r="I4928">
        <v>110</v>
      </c>
      <c r="J4928" t="s">
        <v>128</v>
      </c>
      <c r="K4928" s="40" t="str">
        <f t="shared" si="76"/>
        <v>GPA</v>
      </c>
    </row>
    <row r="4929" spans="1:11" ht="15" customHeight="1">
      <c r="A4929">
        <v>8</v>
      </c>
      <c r="B4929">
        <v>1974</v>
      </c>
      <c r="C4929" t="s">
        <v>21</v>
      </c>
      <c r="D4929" t="s">
        <v>724</v>
      </c>
      <c r="E4929" t="s">
        <v>725</v>
      </c>
      <c r="F4929">
        <v>367</v>
      </c>
      <c r="G4929">
        <v>13.45</v>
      </c>
      <c r="H4929">
        <v>27</v>
      </c>
      <c r="I4929">
        <v>0</v>
      </c>
      <c r="J4929" t="s">
        <v>128</v>
      </c>
      <c r="K4929" s="40" t="str">
        <f t="shared" si="76"/>
        <v>GPA</v>
      </c>
    </row>
    <row r="4930" spans="1:11" ht="15" customHeight="1">
      <c r="A4930">
        <v>8</v>
      </c>
      <c r="B4930">
        <v>1974</v>
      </c>
      <c r="C4930" t="s">
        <v>21</v>
      </c>
      <c r="D4930" t="s">
        <v>726</v>
      </c>
      <c r="E4930" t="s">
        <v>727</v>
      </c>
      <c r="F4930">
        <v>17</v>
      </c>
      <c r="G4930">
        <v>0.55000000000000004</v>
      </c>
      <c r="H4930">
        <v>31</v>
      </c>
      <c r="I4930">
        <v>0</v>
      </c>
      <c r="J4930" t="s">
        <v>128</v>
      </c>
      <c r="K4930" s="40" t="str">
        <f t="shared" ref="K4930:K4993" si="77">IF(J4930&lt;&gt;"",IF(OR(UPPER(J4930)="TERCEIRO",UPPER(J4930)="TERCEIRA"),"TERCEIRA",IF(UPPER(J4930)="GPA","GPA",J4930)),IF(LEFT(D4930,1)="T","TERCEIRA","GPA"))</f>
        <v>GPA</v>
      </c>
    </row>
    <row r="4931" spans="1:11" ht="15" customHeight="1">
      <c r="A4931">
        <v>8</v>
      </c>
      <c r="B4931">
        <v>1974</v>
      </c>
      <c r="C4931" t="s">
        <v>1994</v>
      </c>
      <c r="D4931" t="s">
        <v>726</v>
      </c>
      <c r="E4931" t="s">
        <v>727</v>
      </c>
      <c r="F4931">
        <v>7286</v>
      </c>
      <c r="G4931">
        <v>65.3</v>
      </c>
      <c r="H4931">
        <v>112</v>
      </c>
      <c r="I4931">
        <v>110</v>
      </c>
      <c r="J4931" t="s">
        <v>128</v>
      </c>
      <c r="K4931" s="40" t="str">
        <f t="shared" si="77"/>
        <v>GPA</v>
      </c>
    </row>
    <row r="4932" spans="1:11" ht="15" customHeight="1">
      <c r="A4932">
        <v>8</v>
      </c>
      <c r="B4932">
        <v>1974</v>
      </c>
      <c r="C4932" t="s">
        <v>21</v>
      </c>
      <c r="D4932" t="s">
        <v>728</v>
      </c>
      <c r="E4932" t="s">
        <v>729</v>
      </c>
      <c r="F4932">
        <v>202</v>
      </c>
      <c r="G4932">
        <v>4.09</v>
      </c>
      <c r="H4932">
        <v>49</v>
      </c>
      <c r="I4932">
        <v>0</v>
      </c>
      <c r="J4932" t="s">
        <v>128</v>
      </c>
      <c r="K4932" s="40" t="str">
        <f t="shared" si="77"/>
        <v>GPA</v>
      </c>
    </row>
    <row r="4933" spans="1:11" ht="15" customHeight="1">
      <c r="A4933">
        <v>8</v>
      </c>
      <c r="B4933">
        <v>1974</v>
      </c>
      <c r="C4933" t="s">
        <v>20</v>
      </c>
      <c r="D4933" t="s">
        <v>728</v>
      </c>
      <c r="E4933" t="s">
        <v>729</v>
      </c>
      <c r="F4933">
        <v>12</v>
      </c>
      <c r="G4933">
        <v>1.1100000000000001</v>
      </c>
      <c r="H4933">
        <v>11</v>
      </c>
      <c r="I4933">
        <v>41</v>
      </c>
      <c r="J4933" t="s">
        <v>128</v>
      </c>
      <c r="K4933" s="40" t="str">
        <f t="shared" si="77"/>
        <v>GPA</v>
      </c>
    </row>
    <row r="4934" spans="1:11" ht="15" customHeight="1">
      <c r="A4934">
        <v>8</v>
      </c>
      <c r="B4934">
        <v>1974</v>
      </c>
      <c r="C4934" t="s">
        <v>1994</v>
      </c>
      <c r="D4934" t="s">
        <v>728</v>
      </c>
      <c r="E4934" t="s">
        <v>729</v>
      </c>
      <c r="F4934">
        <v>6393</v>
      </c>
      <c r="G4934">
        <v>43.11</v>
      </c>
      <c r="H4934">
        <v>148</v>
      </c>
      <c r="I4934">
        <v>110</v>
      </c>
      <c r="J4934" t="s">
        <v>128</v>
      </c>
      <c r="K4934" s="40" t="str">
        <f t="shared" si="77"/>
        <v>GPA</v>
      </c>
    </row>
    <row r="4935" spans="1:11" ht="15" customHeight="1">
      <c r="A4935">
        <v>8</v>
      </c>
      <c r="B4935">
        <v>1974</v>
      </c>
      <c r="C4935" t="s">
        <v>21</v>
      </c>
      <c r="D4935" t="s">
        <v>730</v>
      </c>
      <c r="E4935" t="s">
        <v>731</v>
      </c>
      <c r="F4935">
        <v>414</v>
      </c>
      <c r="G4935">
        <v>11.75</v>
      </c>
      <c r="H4935">
        <v>35</v>
      </c>
      <c r="I4935">
        <v>0</v>
      </c>
      <c r="J4935" t="s">
        <v>128</v>
      </c>
      <c r="K4935" s="40" t="str">
        <f t="shared" si="77"/>
        <v>GPA</v>
      </c>
    </row>
    <row r="4936" spans="1:11" ht="15" customHeight="1">
      <c r="A4936">
        <v>8</v>
      </c>
      <c r="B4936">
        <v>1974</v>
      </c>
      <c r="C4936" t="s">
        <v>1994</v>
      </c>
      <c r="D4936" t="s">
        <v>730</v>
      </c>
      <c r="E4936" t="s">
        <v>731</v>
      </c>
      <c r="F4936">
        <v>7108</v>
      </c>
      <c r="G4936">
        <v>33.15</v>
      </c>
      <c r="H4936">
        <v>214</v>
      </c>
      <c r="I4936">
        <v>110</v>
      </c>
      <c r="J4936" t="s">
        <v>128</v>
      </c>
      <c r="K4936" s="40" t="str">
        <f t="shared" si="77"/>
        <v>GPA</v>
      </c>
    </row>
    <row r="4937" spans="1:11" ht="15" customHeight="1">
      <c r="A4937">
        <v>8</v>
      </c>
      <c r="B4937">
        <v>1979</v>
      </c>
      <c r="C4937" t="s">
        <v>22</v>
      </c>
      <c r="D4937" t="s">
        <v>1916</v>
      </c>
      <c r="E4937" t="s">
        <v>1917</v>
      </c>
      <c r="F4937">
        <v>31</v>
      </c>
      <c r="G4937">
        <v>0.98</v>
      </c>
      <c r="H4937">
        <v>32</v>
      </c>
      <c r="I4937">
        <v>18</v>
      </c>
      <c r="J4937" t="s">
        <v>128</v>
      </c>
      <c r="K4937" s="40" t="str">
        <f t="shared" si="77"/>
        <v>GPA</v>
      </c>
    </row>
    <row r="4938" spans="1:11" ht="15" customHeight="1">
      <c r="A4938">
        <v>8</v>
      </c>
      <c r="B4938">
        <v>1979</v>
      </c>
      <c r="C4938" t="s">
        <v>1994</v>
      </c>
      <c r="D4938" t="s">
        <v>1916</v>
      </c>
      <c r="E4938" t="s">
        <v>1917</v>
      </c>
      <c r="F4938">
        <v>20423</v>
      </c>
      <c r="G4938">
        <v>111.39</v>
      </c>
      <c r="H4938">
        <v>183</v>
      </c>
      <c r="I4938">
        <v>110</v>
      </c>
      <c r="J4938" t="s">
        <v>128</v>
      </c>
      <c r="K4938" s="40" t="str">
        <f t="shared" si="77"/>
        <v>GPA</v>
      </c>
    </row>
    <row r="4939" spans="1:11" ht="15" customHeight="1">
      <c r="A4939">
        <v>8</v>
      </c>
      <c r="B4939">
        <v>1979</v>
      </c>
      <c r="C4939" t="s">
        <v>22</v>
      </c>
      <c r="D4939" t="s">
        <v>732</v>
      </c>
      <c r="E4939" t="s">
        <v>733</v>
      </c>
      <c r="F4939">
        <v>3304</v>
      </c>
      <c r="G4939">
        <v>142.32</v>
      </c>
      <c r="H4939">
        <v>23</v>
      </c>
      <c r="I4939">
        <v>18</v>
      </c>
      <c r="J4939" t="s">
        <v>128</v>
      </c>
      <c r="K4939" s="40" t="str">
        <f t="shared" si="77"/>
        <v>GPA</v>
      </c>
    </row>
    <row r="4940" spans="1:11" ht="15" customHeight="1">
      <c r="A4940">
        <v>8</v>
      </c>
      <c r="B4940">
        <v>1979</v>
      </c>
      <c r="C4940" t="s">
        <v>1994</v>
      </c>
      <c r="D4940" t="s">
        <v>732</v>
      </c>
      <c r="E4940" t="s">
        <v>733</v>
      </c>
      <c r="F4940">
        <v>558</v>
      </c>
      <c r="G4940">
        <v>3.91</v>
      </c>
      <c r="H4940">
        <v>143</v>
      </c>
      <c r="I4940">
        <v>110</v>
      </c>
      <c r="J4940" t="s">
        <v>128</v>
      </c>
      <c r="K4940" s="40" t="str">
        <f t="shared" si="77"/>
        <v>GPA</v>
      </c>
    </row>
    <row r="4941" spans="1:11" ht="15" customHeight="1">
      <c r="A4941">
        <v>8</v>
      </c>
      <c r="B4941">
        <v>1979</v>
      </c>
      <c r="C4941" t="s">
        <v>22</v>
      </c>
      <c r="D4941" t="s">
        <v>734</v>
      </c>
      <c r="E4941" t="s">
        <v>735</v>
      </c>
      <c r="F4941">
        <v>1639</v>
      </c>
      <c r="G4941">
        <v>63.84</v>
      </c>
      <c r="H4941">
        <v>26</v>
      </c>
      <c r="I4941">
        <v>18</v>
      </c>
      <c r="J4941" t="s">
        <v>128</v>
      </c>
      <c r="K4941" s="40" t="str">
        <f t="shared" si="77"/>
        <v>GPA</v>
      </c>
    </row>
    <row r="4942" spans="1:11" ht="15" customHeight="1">
      <c r="A4942">
        <v>8</v>
      </c>
      <c r="B4942">
        <v>1979</v>
      </c>
      <c r="C4942" t="s">
        <v>20</v>
      </c>
      <c r="D4942" t="s">
        <v>734</v>
      </c>
      <c r="E4942" t="s">
        <v>735</v>
      </c>
      <c r="F4942">
        <v>32</v>
      </c>
      <c r="G4942">
        <v>2.83</v>
      </c>
      <c r="H4942">
        <v>11</v>
      </c>
      <c r="I4942">
        <v>35</v>
      </c>
      <c r="J4942" t="s">
        <v>128</v>
      </c>
      <c r="K4942" s="40" t="str">
        <f t="shared" si="77"/>
        <v>GPA</v>
      </c>
    </row>
    <row r="4943" spans="1:11" ht="15" customHeight="1">
      <c r="A4943">
        <v>8</v>
      </c>
      <c r="B4943">
        <v>1979</v>
      </c>
      <c r="C4943" t="s">
        <v>1994</v>
      </c>
      <c r="D4943" t="s">
        <v>734</v>
      </c>
      <c r="E4943" t="s">
        <v>735</v>
      </c>
      <c r="F4943">
        <v>20</v>
      </c>
      <c r="G4943">
        <v>0.36</v>
      </c>
      <c r="H4943">
        <v>56</v>
      </c>
      <c r="I4943">
        <v>110</v>
      </c>
      <c r="J4943" t="s">
        <v>128</v>
      </c>
      <c r="K4943" s="40" t="str">
        <f t="shared" si="77"/>
        <v>GPA</v>
      </c>
    </row>
    <row r="4944" spans="1:11" ht="15" customHeight="1">
      <c r="A4944">
        <v>8</v>
      </c>
      <c r="B4944">
        <v>1979</v>
      </c>
      <c r="C4944" t="s">
        <v>20</v>
      </c>
      <c r="D4944" t="s">
        <v>736</v>
      </c>
      <c r="E4944" t="s">
        <v>737</v>
      </c>
      <c r="F4944">
        <v>2626</v>
      </c>
      <c r="G4944">
        <v>83.85</v>
      </c>
      <c r="H4944">
        <v>31</v>
      </c>
      <c r="I4944">
        <v>35</v>
      </c>
      <c r="J4944" t="s">
        <v>128</v>
      </c>
      <c r="K4944" s="40" t="str">
        <f t="shared" si="77"/>
        <v>GPA</v>
      </c>
    </row>
    <row r="4945" spans="1:11" ht="15" customHeight="1">
      <c r="A4945">
        <v>8</v>
      </c>
      <c r="B4945">
        <v>1979</v>
      </c>
      <c r="C4945" t="s">
        <v>22</v>
      </c>
      <c r="D4945" t="s">
        <v>738</v>
      </c>
      <c r="E4945" t="s">
        <v>739</v>
      </c>
      <c r="F4945">
        <v>592</v>
      </c>
      <c r="G4945">
        <v>37.79</v>
      </c>
      <c r="H4945">
        <v>16</v>
      </c>
      <c r="I4945">
        <v>18</v>
      </c>
      <c r="J4945" t="s">
        <v>128</v>
      </c>
      <c r="K4945" s="40" t="str">
        <f t="shared" si="77"/>
        <v>GPA</v>
      </c>
    </row>
    <row r="4946" spans="1:11" ht="15" customHeight="1">
      <c r="A4946">
        <v>8</v>
      </c>
      <c r="B4946">
        <v>1979</v>
      </c>
      <c r="C4946" t="s">
        <v>19</v>
      </c>
      <c r="D4946" t="s">
        <v>738</v>
      </c>
      <c r="E4946" t="s">
        <v>739</v>
      </c>
      <c r="F4946">
        <v>6800</v>
      </c>
      <c r="G4946">
        <v>116.23</v>
      </c>
      <c r="H4946">
        <v>59</v>
      </c>
      <c r="I4946">
        <v>0</v>
      </c>
      <c r="J4946" t="s">
        <v>128</v>
      </c>
      <c r="K4946" s="40" t="str">
        <f t="shared" si="77"/>
        <v>GPA</v>
      </c>
    </row>
    <row r="4947" spans="1:11" ht="15" customHeight="1">
      <c r="A4947">
        <v>8</v>
      </c>
      <c r="B4947">
        <v>1979</v>
      </c>
      <c r="C4947" t="s">
        <v>19</v>
      </c>
      <c r="D4947" t="s">
        <v>740</v>
      </c>
      <c r="E4947" t="s">
        <v>741</v>
      </c>
      <c r="F4947">
        <v>519</v>
      </c>
      <c r="G4947">
        <v>13.65</v>
      </c>
      <c r="H4947">
        <v>38</v>
      </c>
      <c r="I4947">
        <v>0</v>
      </c>
      <c r="J4947" t="s">
        <v>128</v>
      </c>
      <c r="K4947" s="40" t="str">
        <f t="shared" si="77"/>
        <v>GPA</v>
      </c>
    </row>
    <row r="4948" spans="1:11" ht="15" customHeight="1">
      <c r="A4948">
        <v>8</v>
      </c>
      <c r="B4948">
        <v>1979</v>
      </c>
      <c r="C4948" t="s">
        <v>21</v>
      </c>
      <c r="D4948" t="s">
        <v>740</v>
      </c>
      <c r="E4948" t="s">
        <v>741</v>
      </c>
      <c r="F4948">
        <v>188</v>
      </c>
      <c r="G4948">
        <v>7.7</v>
      </c>
      <c r="H4948">
        <v>24</v>
      </c>
      <c r="I4948">
        <v>0</v>
      </c>
      <c r="J4948" t="s">
        <v>128</v>
      </c>
      <c r="K4948" s="40" t="str">
        <f t="shared" si="77"/>
        <v>GPA</v>
      </c>
    </row>
    <row r="4949" spans="1:11" ht="15" customHeight="1">
      <c r="A4949">
        <v>8</v>
      </c>
      <c r="B4949">
        <v>1979</v>
      </c>
      <c r="C4949" t="s">
        <v>20</v>
      </c>
      <c r="D4949" t="s">
        <v>740</v>
      </c>
      <c r="E4949" t="s">
        <v>741</v>
      </c>
      <c r="F4949">
        <v>998</v>
      </c>
      <c r="G4949">
        <v>15.02</v>
      </c>
      <c r="H4949">
        <v>66</v>
      </c>
      <c r="I4949">
        <v>35</v>
      </c>
      <c r="J4949" t="s">
        <v>128</v>
      </c>
      <c r="K4949" s="40" t="str">
        <f t="shared" si="77"/>
        <v>GPA</v>
      </c>
    </row>
    <row r="4950" spans="1:11" ht="15" customHeight="1">
      <c r="A4950">
        <v>8</v>
      </c>
      <c r="B4950">
        <v>1979</v>
      </c>
      <c r="C4950" t="s">
        <v>1994</v>
      </c>
      <c r="D4950" t="s">
        <v>740</v>
      </c>
      <c r="E4950" t="s">
        <v>741</v>
      </c>
      <c r="F4950">
        <v>12695</v>
      </c>
      <c r="G4950">
        <v>67.42</v>
      </c>
      <c r="H4950">
        <v>188</v>
      </c>
      <c r="I4950">
        <v>110</v>
      </c>
      <c r="J4950" t="s">
        <v>128</v>
      </c>
      <c r="K4950" s="40" t="str">
        <f t="shared" si="77"/>
        <v>GPA</v>
      </c>
    </row>
    <row r="4951" spans="1:11" ht="15" customHeight="1">
      <c r="A4951">
        <v>8</v>
      </c>
      <c r="B4951">
        <v>1979</v>
      </c>
      <c r="C4951" t="s">
        <v>20</v>
      </c>
      <c r="D4951" t="s">
        <v>1918</v>
      </c>
      <c r="E4951" t="s">
        <v>1919</v>
      </c>
      <c r="F4951">
        <v>3</v>
      </c>
      <c r="G4951">
        <v>2.4700000000000002</v>
      </c>
      <c r="H4951">
        <v>1</v>
      </c>
      <c r="I4951">
        <v>35</v>
      </c>
      <c r="J4951" t="s">
        <v>128</v>
      </c>
      <c r="K4951" s="40" t="str">
        <f t="shared" si="77"/>
        <v>GPA</v>
      </c>
    </row>
    <row r="4952" spans="1:11" ht="15" customHeight="1">
      <c r="A4952">
        <v>8</v>
      </c>
      <c r="B4952">
        <v>1979</v>
      </c>
      <c r="C4952" t="s">
        <v>19</v>
      </c>
      <c r="D4952" t="s">
        <v>742</v>
      </c>
      <c r="E4952" t="s">
        <v>743</v>
      </c>
      <c r="F4952">
        <v>67</v>
      </c>
      <c r="G4952">
        <v>2</v>
      </c>
      <c r="H4952">
        <v>34</v>
      </c>
      <c r="I4952">
        <v>0</v>
      </c>
      <c r="J4952" t="s">
        <v>128</v>
      </c>
      <c r="K4952" s="40" t="str">
        <f t="shared" si="77"/>
        <v>GPA</v>
      </c>
    </row>
    <row r="4953" spans="1:11" ht="15" customHeight="1">
      <c r="A4953">
        <v>8</v>
      </c>
      <c r="B4953">
        <v>1979</v>
      </c>
      <c r="C4953" t="s">
        <v>21</v>
      </c>
      <c r="D4953" t="s">
        <v>742</v>
      </c>
      <c r="E4953" t="s">
        <v>743</v>
      </c>
      <c r="F4953">
        <v>322</v>
      </c>
      <c r="G4953">
        <v>13.78</v>
      </c>
      <c r="H4953">
        <v>23</v>
      </c>
      <c r="I4953">
        <v>0</v>
      </c>
      <c r="J4953" t="s">
        <v>128</v>
      </c>
      <c r="K4953" s="40" t="str">
        <f t="shared" si="77"/>
        <v>GPA</v>
      </c>
    </row>
    <row r="4954" spans="1:11" ht="15" customHeight="1">
      <c r="A4954">
        <v>8</v>
      </c>
      <c r="B4954">
        <v>1979</v>
      </c>
      <c r="C4954" t="s">
        <v>20</v>
      </c>
      <c r="D4954" t="s">
        <v>742</v>
      </c>
      <c r="E4954" t="s">
        <v>743</v>
      </c>
      <c r="F4954">
        <v>109</v>
      </c>
      <c r="G4954">
        <v>4.0599999999999996</v>
      </c>
      <c r="H4954">
        <v>27</v>
      </c>
      <c r="I4954">
        <v>35</v>
      </c>
      <c r="J4954" t="s">
        <v>128</v>
      </c>
      <c r="K4954" s="40" t="str">
        <f t="shared" si="77"/>
        <v>GPA</v>
      </c>
    </row>
    <row r="4955" spans="1:11" ht="15" customHeight="1">
      <c r="A4955">
        <v>8</v>
      </c>
      <c r="B4955">
        <v>1979</v>
      </c>
      <c r="C4955" t="s">
        <v>1994</v>
      </c>
      <c r="D4955" t="s">
        <v>742</v>
      </c>
      <c r="E4955" t="s">
        <v>743</v>
      </c>
      <c r="F4955">
        <v>2609</v>
      </c>
      <c r="G4955">
        <v>13.95</v>
      </c>
      <c r="H4955">
        <v>187</v>
      </c>
      <c r="I4955">
        <v>110</v>
      </c>
      <c r="J4955" t="s">
        <v>128</v>
      </c>
      <c r="K4955" s="40" t="str">
        <f t="shared" si="77"/>
        <v>GPA</v>
      </c>
    </row>
    <row r="4956" spans="1:11" ht="15" customHeight="1">
      <c r="A4956">
        <v>8</v>
      </c>
      <c r="B4956">
        <v>1979</v>
      </c>
      <c r="C4956" t="s">
        <v>22</v>
      </c>
      <c r="D4956" t="s">
        <v>744</v>
      </c>
      <c r="E4956" t="s">
        <v>745</v>
      </c>
      <c r="F4956">
        <v>2634</v>
      </c>
      <c r="G4956">
        <v>63.06</v>
      </c>
      <c r="H4956">
        <v>42</v>
      </c>
      <c r="I4956">
        <v>18</v>
      </c>
      <c r="J4956" t="s">
        <v>128</v>
      </c>
      <c r="K4956" s="40" t="str">
        <f t="shared" si="77"/>
        <v>GPA</v>
      </c>
    </row>
    <row r="4957" spans="1:11" ht="15" customHeight="1">
      <c r="A4957">
        <v>8</v>
      </c>
      <c r="B4957">
        <v>1979</v>
      </c>
      <c r="C4957" t="s">
        <v>21</v>
      </c>
      <c r="D4957" t="s">
        <v>746</v>
      </c>
      <c r="E4957" t="s">
        <v>747</v>
      </c>
      <c r="F4957">
        <v>143</v>
      </c>
      <c r="G4957">
        <v>36.01</v>
      </c>
      <c r="H4957">
        <v>4</v>
      </c>
      <c r="I4957">
        <v>0</v>
      </c>
      <c r="J4957" t="s">
        <v>128</v>
      </c>
      <c r="K4957" s="40" t="str">
        <f t="shared" si="77"/>
        <v>GPA</v>
      </c>
    </row>
    <row r="4958" spans="1:11" ht="15" customHeight="1">
      <c r="A4958">
        <v>8</v>
      </c>
      <c r="B4958">
        <v>1979</v>
      </c>
      <c r="C4958" t="s">
        <v>1994</v>
      </c>
      <c r="D4958" t="s">
        <v>746</v>
      </c>
      <c r="E4958" t="s">
        <v>747</v>
      </c>
      <c r="F4958">
        <v>37</v>
      </c>
      <c r="G4958">
        <v>0.49</v>
      </c>
      <c r="H4958">
        <v>76</v>
      </c>
      <c r="I4958">
        <v>110</v>
      </c>
      <c r="J4958" t="s">
        <v>128</v>
      </c>
      <c r="K4958" s="40" t="str">
        <f t="shared" si="77"/>
        <v>GPA</v>
      </c>
    </row>
    <row r="4959" spans="1:11" ht="15" customHeight="1">
      <c r="A4959">
        <v>8</v>
      </c>
      <c r="B4959">
        <v>1979</v>
      </c>
      <c r="C4959" t="s">
        <v>19</v>
      </c>
      <c r="D4959" t="s">
        <v>748</v>
      </c>
      <c r="E4959" t="s">
        <v>749</v>
      </c>
      <c r="F4959">
        <v>288</v>
      </c>
      <c r="G4959">
        <v>11.69</v>
      </c>
      <c r="H4959">
        <v>25</v>
      </c>
      <c r="I4959">
        <v>0</v>
      </c>
      <c r="J4959" t="s">
        <v>128</v>
      </c>
      <c r="K4959" s="40" t="str">
        <f t="shared" si="77"/>
        <v>GPA</v>
      </c>
    </row>
    <row r="4960" spans="1:11" ht="15" customHeight="1">
      <c r="A4960">
        <v>8</v>
      </c>
      <c r="B4960">
        <v>1979</v>
      </c>
      <c r="C4960" t="s">
        <v>21</v>
      </c>
      <c r="D4960" t="s">
        <v>748</v>
      </c>
      <c r="E4960" t="s">
        <v>749</v>
      </c>
      <c r="F4960">
        <v>604</v>
      </c>
      <c r="G4960">
        <v>56.14</v>
      </c>
      <c r="H4960">
        <v>11</v>
      </c>
      <c r="I4960">
        <v>0</v>
      </c>
      <c r="J4960" t="s">
        <v>128</v>
      </c>
      <c r="K4960" s="40" t="str">
        <f t="shared" si="77"/>
        <v>GPA</v>
      </c>
    </row>
    <row r="4961" spans="1:11" ht="15" customHeight="1">
      <c r="A4961">
        <v>8</v>
      </c>
      <c r="B4961">
        <v>1979</v>
      </c>
      <c r="C4961" t="s">
        <v>20</v>
      </c>
      <c r="D4961" t="s">
        <v>748</v>
      </c>
      <c r="E4961" t="s">
        <v>749</v>
      </c>
      <c r="F4961">
        <v>70</v>
      </c>
      <c r="G4961">
        <v>2.95</v>
      </c>
      <c r="H4961">
        <v>24</v>
      </c>
      <c r="I4961">
        <v>35</v>
      </c>
      <c r="J4961" t="s">
        <v>128</v>
      </c>
      <c r="K4961" s="40" t="str">
        <f t="shared" si="77"/>
        <v>GPA</v>
      </c>
    </row>
    <row r="4962" spans="1:11" ht="15" customHeight="1">
      <c r="A4962">
        <v>8</v>
      </c>
      <c r="B4962">
        <v>1979</v>
      </c>
      <c r="C4962" t="s">
        <v>1994</v>
      </c>
      <c r="D4962" t="s">
        <v>748</v>
      </c>
      <c r="E4962" t="s">
        <v>749</v>
      </c>
      <c r="F4962">
        <v>295</v>
      </c>
      <c r="G4962">
        <v>2.99</v>
      </c>
      <c r="H4962">
        <v>99</v>
      </c>
      <c r="I4962">
        <v>110</v>
      </c>
      <c r="J4962" t="s">
        <v>128</v>
      </c>
      <c r="K4962" s="40" t="str">
        <f t="shared" si="77"/>
        <v>GPA</v>
      </c>
    </row>
    <row r="4963" spans="1:11" ht="15" customHeight="1">
      <c r="A4963">
        <v>8</v>
      </c>
      <c r="B4963">
        <v>1979</v>
      </c>
      <c r="C4963" t="s">
        <v>1994</v>
      </c>
      <c r="D4963" t="s">
        <v>2454</v>
      </c>
      <c r="E4963" t="s">
        <v>2455</v>
      </c>
      <c r="F4963">
        <v>14698</v>
      </c>
      <c r="G4963">
        <v>111.11</v>
      </c>
      <c r="H4963">
        <v>132</v>
      </c>
      <c r="I4963">
        <v>110</v>
      </c>
      <c r="J4963" t="s">
        <v>128</v>
      </c>
      <c r="K4963" s="40" t="str">
        <f t="shared" si="77"/>
        <v>GPA</v>
      </c>
    </row>
    <row r="4964" spans="1:11" ht="15" customHeight="1">
      <c r="A4964">
        <v>8</v>
      </c>
      <c r="B4964">
        <v>1979</v>
      </c>
      <c r="C4964" t="s">
        <v>19</v>
      </c>
      <c r="D4964" t="s">
        <v>750</v>
      </c>
      <c r="E4964" t="s">
        <v>751</v>
      </c>
      <c r="F4964">
        <v>1840</v>
      </c>
      <c r="G4964">
        <v>80.87</v>
      </c>
      <c r="H4964">
        <v>23</v>
      </c>
      <c r="I4964">
        <v>0</v>
      </c>
      <c r="J4964" t="s">
        <v>128</v>
      </c>
      <c r="K4964" s="40" t="str">
        <f t="shared" si="77"/>
        <v>GPA</v>
      </c>
    </row>
    <row r="4965" spans="1:11" ht="15" customHeight="1">
      <c r="A4965">
        <v>8</v>
      </c>
      <c r="B4965">
        <v>1979</v>
      </c>
      <c r="C4965" t="s">
        <v>21</v>
      </c>
      <c r="D4965" t="s">
        <v>750</v>
      </c>
      <c r="E4965" t="s">
        <v>751</v>
      </c>
      <c r="F4965">
        <v>49</v>
      </c>
      <c r="G4965">
        <v>11.21</v>
      </c>
      <c r="H4965">
        <v>4</v>
      </c>
      <c r="I4965">
        <v>0</v>
      </c>
      <c r="J4965" t="s">
        <v>128</v>
      </c>
      <c r="K4965" s="40" t="str">
        <f t="shared" si="77"/>
        <v>GPA</v>
      </c>
    </row>
    <row r="4966" spans="1:11" ht="15" customHeight="1">
      <c r="A4966">
        <v>8</v>
      </c>
      <c r="B4966">
        <v>1979</v>
      </c>
      <c r="C4966" t="s">
        <v>20</v>
      </c>
      <c r="D4966" t="s">
        <v>750</v>
      </c>
      <c r="E4966" t="s">
        <v>751</v>
      </c>
      <c r="F4966">
        <v>66</v>
      </c>
      <c r="G4966">
        <v>1.89</v>
      </c>
      <c r="H4966">
        <v>35</v>
      </c>
      <c r="I4966">
        <v>35</v>
      </c>
      <c r="J4966" t="s">
        <v>128</v>
      </c>
      <c r="K4966" s="40" t="str">
        <f t="shared" si="77"/>
        <v>GPA</v>
      </c>
    </row>
    <row r="4967" spans="1:11" ht="15" customHeight="1">
      <c r="A4967">
        <v>8</v>
      </c>
      <c r="B4967">
        <v>1979</v>
      </c>
      <c r="C4967" t="s">
        <v>1994</v>
      </c>
      <c r="D4967" t="s">
        <v>4965</v>
      </c>
      <c r="E4967" t="s">
        <v>4966</v>
      </c>
      <c r="F4967">
        <v>890</v>
      </c>
      <c r="G4967">
        <v>10.43</v>
      </c>
      <c r="H4967">
        <v>85</v>
      </c>
      <c r="I4967">
        <v>110</v>
      </c>
      <c r="J4967" t="s">
        <v>128</v>
      </c>
      <c r="K4967" s="40" t="str">
        <f t="shared" si="77"/>
        <v>GPA</v>
      </c>
    </row>
    <row r="4968" spans="1:11" ht="15" customHeight="1">
      <c r="A4968">
        <v>8</v>
      </c>
      <c r="B4968">
        <v>1979</v>
      </c>
      <c r="C4968" t="s">
        <v>21</v>
      </c>
      <c r="D4968" t="s">
        <v>1920</v>
      </c>
      <c r="E4968" t="s">
        <v>1921</v>
      </c>
      <c r="F4968">
        <v>58</v>
      </c>
      <c r="G4968">
        <v>6.61</v>
      </c>
      <c r="H4968">
        <v>9</v>
      </c>
      <c r="I4968">
        <v>0</v>
      </c>
      <c r="J4968" t="s">
        <v>128</v>
      </c>
      <c r="K4968" s="40" t="str">
        <f t="shared" si="77"/>
        <v>GPA</v>
      </c>
    </row>
    <row r="4969" spans="1:11" ht="15" customHeight="1">
      <c r="A4969">
        <v>8</v>
      </c>
      <c r="B4969">
        <v>1979</v>
      </c>
      <c r="C4969" t="s">
        <v>1994</v>
      </c>
      <c r="D4969" t="s">
        <v>1920</v>
      </c>
      <c r="E4969" t="s">
        <v>1921</v>
      </c>
      <c r="F4969">
        <v>14367</v>
      </c>
      <c r="G4969">
        <v>88.71</v>
      </c>
      <c r="H4969">
        <v>162</v>
      </c>
      <c r="I4969">
        <v>110</v>
      </c>
      <c r="J4969" t="s">
        <v>128</v>
      </c>
      <c r="K4969" s="40" t="str">
        <f t="shared" si="77"/>
        <v>GPA</v>
      </c>
    </row>
    <row r="4970" spans="1:11" ht="15" customHeight="1">
      <c r="A4970">
        <v>8</v>
      </c>
      <c r="B4970">
        <v>1979</v>
      </c>
      <c r="C4970" t="s">
        <v>21</v>
      </c>
      <c r="D4970" t="s">
        <v>2456</v>
      </c>
      <c r="E4970" t="s">
        <v>2457</v>
      </c>
      <c r="F4970">
        <v>3</v>
      </c>
      <c r="G4970">
        <v>10.29</v>
      </c>
      <c r="H4970">
        <v>0</v>
      </c>
      <c r="I4970">
        <v>0</v>
      </c>
      <c r="J4970" t="s">
        <v>128</v>
      </c>
      <c r="K4970" s="40" t="str">
        <f t="shared" si="77"/>
        <v>GPA</v>
      </c>
    </row>
    <row r="4971" spans="1:11" ht="15" customHeight="1">
      <c r="A4971">
        <v>8</v>
      </c>
      <c r="B4971">
        <v>1979</v>
      </c>
      <c r="C4971" t="s">
        <v>21</v>
      </c>
      <c r="D4971" t="s">
        <v>752</v>
      </c>
      <c r="E4971" t="s">
        <v>753</v>
      </c>
      <c r="F4971">
        <v>41</v>
      </c>
      <c r="G4971">
        <v>3.09</v>
      </c>
      <c r="H4971">
        <v>13</v>
      </c>
      <c r="I4971">
        <v>0</v>
      </c>
      <c r="J4971" t="s">
        <v>128</v>
      </c>
      <c r="K4971" s="40" t="str">
        <f t="shared" si="77"/>
        <v>GPA</v>
      </c>
    </row>
    <row r="4972" spans="1:11" ht="15" customHeight="1">
      <c r="A4972">
        <v>8</v>
      </c>
      <c r="B4972">
        <v>1979</v>
      </c>
      <c r="C4972" t="s">
        <v>1994</v>
      </c>
      <c r="D4972" t="s">
        <v>752</v>
      </c>
      <c r="E4972" t="s">
        <v>753</v>
      </c>
      <c r="F4972">
        <v>13667</v>
      </c>
      <c r="G4972">
        <v>82.77</v>
      </c>
      <c r="H4972">
        <v>165</v>
      </c>
      <c r="I4972">
        <v>110</v>
      </c>
      <c r="J4972" t="s">
        <v>128</v>
      </c>
      <c r="K4972" s="40" t="str">
        <f t="shared" si="77"/>
        <v>GPA</v>
      </c>
    </row>
    <row r="4973" spans="1:11" ht="15" customHeight="1">
      <c r="A4973">
        <v>8</v>
      </c>
      <c r="B4973">
        <v>1979</v>
      </c>
      <c r="C4973" t="s">
        <v>1994</v>
      </c>
      <c r="D4973" t="s">
        <v>2458</v>
      </c>
      <c r="E4973" t="s">
        <v>2459</v>
      </c>
      <c r="F4973">
        <v>118</v>
      </c>
      <c r="G4973">
        <v>2.0099999999999998</v>
      </c>
      <c r="H4973">
        <v>59</v>
      </c>
      <c r="I4973">
        <v>110</v>
      </c>
      <c r="J4973" t="s">
        <v>128</v>
      </c>
      <c r="K4973" s="40" t="str">
        <f t="shared" si="77"/>
        <v>GPA</v>
      </c>
    </row>
    <row r="4974" spans="1:11" ht="15" customHeight="1">
      <c r="A4974">
        <v>8</v>
      </c>
      <c r="B4974">
        <v>1979</v>
      </c>
      <c r="C4974" t="s">
        <v>19</v>
      </c>
      <c r="D4974" t="s">
        <v>756</v>
      </c>
      <c r="E4974" t="s">
        <v>757</v>
      </c>
      <c r="F4974">
        <v>101</v>
      </c>
      <c r="G4974">
        <v>4.4000000000000004</v>
      </c>
      <c r="H4974">
        <v>23</v>
      </c>
      <c r="I4974">
        <v>0</v>
      </c>
      <c r="J4974" t="s">
        <v>128</v>
      </c>
      <c r="K4974" s="40" t="str">
        <f t="shared" si="77"/>
        <v>GPA</v>
      </c>
    </row>
    <row r="4975" spans="1:11" ht="15" customHeight="1">
      <c r="A4975">
        <v>8</v>
      </c>
      <c r="B4975">
        <v>1979</v>
      </c>
      <c r="C4975" t="s">
        <v>1994</v>
      </c>
      <c r="D4975" t="s">
        <v>2460</v>
      </c>
      <c r="E4975" t="s">
        <v>2461</v>
      </c>
      <c r="F4975">
        <v>12657</v>
      </c>
      <c r="G4975">
        <v>76.09</v>
      </c>
      <c r="H4975">
        <v>166</v>
      </c>
      <c r="I4975">
        <v>110</v>
      </c>
      <c r="J4975" t="s">
        <v>128</v>
      </c>
      <c r="K4975" s="40" t="str">
        <f t="shared" si="77"/>
        <v>GPA</v>
      </c>
    </row>
    <row r="4976" spans="1:11" ht="15" customHeight="1">
      <c r="A4976">
        <v>8</v>
      </c>
      <c r="B4976">
        <v>1979</v>
      </c>
      <c r="C4976" t="s">
        <v>19</v>
      </c>
      <c r="D4976" t="s">
        <v>758</v>
      </c>
      <c r="E4976" t="s">
        <v>759</v>
      </c>
      <c r="F4976">
        <v>235</v>
      </c>
      <c r="G4976">
        <v>18.23</v>
      </c>
      <c r="H4976">
        <v>13</v>
      </c>
      <c r="I4976">
        <v>0</v>
      </c>
      <c r="J4976" t="s">
        <v>128</v>
      </c>
      <c r="K4976" s="40" t="str">
        <f t="shared" si="77"/>
        <v>GPA</v>
      </c>
    </row>
    <row r="4977" spans="1:11" ht="15" customHeight="1">
      <c r="A4977">
        <v>8</v>
      </c>
      <c r="B4977">
        <v>1979</v>
      </c>
      <c r="C4977" t="s">
        <v>21</v>
      </c>
      <c r="D4977" t="s">
        <v>758</v>
      </c>
      <c r="E4977" t="s">
        <v>759</v>
      </c>
      <c r="F4977">
        <v>63</v>
      </c>
      <c r="G4977">
        <v>2.2400000000000002</v>
      </c>
      <c r="H4977">
        <v>28</v>
      </c>
      <c r="I4977">
        <v>0</v>
      </c>
      <c r="J4977" t="s">
        <v>128</v>
      </c>
      <c r="K4977" s="40" t="str">
        <f t="shared" si="77"/>
        <v>GPA</v>
      </c>
    </row>
    <row r="4978" spans="1:11" ht="15" customHeight="1">
      <c r="A4978">
        <v>8</v>
      </c>
      <c r="B4978">
        <v>1979</v>
      </c>
      <c r="C4978" t="s">
        <v>20</v>
      </c>
      <c r="D4978" t="s">
        <v>758</v>
      </c>
      <c r="E4978" t="s">
        <v>759</v>
      </c>
      <c r="F4978">
        <v>111</v>
      </c>
      <c r="G4978">
        <v>0.32</v>
      </c>
      <c r="H4978">
        <v>347</v>
      </c>
      <c r="I4978">
        <v>35</v>
      </c>
      <c r="J4978" t="s">
        <v>128</v>
      </c>
      <c r="K4978" s="40" t="str">
        <f t="shared" si="77"/>
        <v>GPA</v>
      </c>
    </row>
    <row r="4979" spans="1:11" ht="15" customHeight="1">
      <c r="A4979">
        <v>8</v>
      </c>
      <c r="B4979">
        <v>1979</v>
      </c>
      <c r="C4979" t="s">
        <v>1994</v>
      </c>
      <c r="D4979" t="s">
        <v>758</v>
      </c>
      <c r="E4979" t="s">
        <v>759</v>
      </c>
      <c r="F4979">
        <v>266</v>
      </c>
      <c r="G4979">
        <v>2.42</v>
      </c>
      <c r="H4979">
        <v>110</v>
      </c>
      <c r="I4979">
        <v>110</v>
      </c>
      <c r="J4979" t="s">
        <v>128</v>
      </c>
      <c r="K4979" s="40" t="str">
        <f t="shared" si="77"/>
        <v>GPA</v>
      </c>
    </row>
    <row r="4980" spans="1:11" ht="15" customHeight="1">
      <c r="A4980">
        <v>8</v>
      </c>
      <c r="B4980">
        <v>1979</v>
      </c>
      <c r="C4980" t="s">
        <v>1994</v>
      </c>
      <c r="D4980" t="s">
        <v>2462</v>
      </c>
      <c r="E4980" t="s">
        <v>2463</v>
      </c>
      <c r="F4980">
        <v>8206</v>
      </c>
      <c r="G4980">
        <v>74.8</v>
      </c>
      <c r="H4980">
        <v>110</v>
      </c>
      <c r="I4980">
        <v>110</v>
      </c>
      <c r="J4980" t="s">
        <v>128</v>
      </c>
      <c r="K4980" s="40" t="str">
        <f t="shared" si="77"/>
        <v>GPA</v>
      </c>
    </row>
    <row r="4981" spans="1:11" ht="15" customHeight="1">
      <c r="A4981">
        <v>8</v>
      </c>
      <c r="B4981">
        <v>1979</v>
      </c>
      <c r="C4981" t="s">
        <v>20</v>
      </c>
      <c r="D4981" t="s">
        <v>760</v>
      </c>
      <c r="E4981" t="s">
        <v>761</v>
      </c>
      <c r="F4981">
        <v>2352</v>
      </c>
      <c r="G4981">
        <v>89.78</v>
      </c>
      <c r="H4981">
        <v>26</v>
      </c>
      <c r="I4981">
        <v>35</v>
      </c>
      <c r="J4981" t="s">
        <v>128</v>
      </c>
      <c r="K4981" s="40" t="str">
        <f t="shared" si="77"/>
        <v>GPA</v>
      </c>
    </row>
    <row r="4982" spans="1:11" ht="15" customHeight="1">
      <c r="A4982">
        <v>8</v>
      </c>
      <c r="B4982">
        <v>1979</v>
      </c>
      <c r="C4982" t="s">
        <v>1994</v>
      </c>
      <c r="D4982" t="s">
        <v>2464</v>
      </c>
      <c r="E4982" t="s">
        <v>2465</v>
      </c>
      <c r="F4982">
        <v>10699</v>
      </c>
      <c r="G4982">
        <v>121.12</v>
      </c>
      <c r="H4982">
        <v>88</v>
      </c>
      <c r="I4982">
        <v>110</v>
      </c>
      <c r="J4982" t="s">
        <v>128</v>
      </c>
      <c r="K4982" s="40" t="str">
        <f t="shared" si="77"/>
        <v>GPA</v>
      </c>
    </row>
    <row r="4983" spans="1:11" ht="15" customHeight="1">
      <c r="A4983">
        <v>8</v>
      </c>
      <c r="B4983">
        <v>1979</v>
      </c>
      <c r="C4983" t="s">
        <v>21</v>
      </c>
      <c r="D4983" t="s">
        <v>762</v>
      </c>
      <c r="E4983" t="s">
        <v>763</v>
      </c>
      <c r="F4983">
        <v>14</v>
      </c>
      <c r="G4983">
        <v>16.36</v>
      </c>
      <c r="H4983">
        <v>1</v>
      </c>
      <c r="I4983">
        <v>0</v>
      </c>
      <c r="J4983" t="s">
        <v>128</v>
      </c>
      <c r="K4983" s="40" t="str">
        <f t="shared" si="77"/>
        <v>GPA</v>
      </c>
    </row>
    <row r="4984" spans="1:11" ht="15" customHeight="1">
      <c r="A4984">
        <v>8</v>
      </c>
      <c r="B4984">
        <v>1979</v>
      </c>
      <c r="C4984" t="s">
        <v>1994</v>
      </c>
      <c r="D4984" t="s">
        <v>762</v>
      </c>
      <c r="E4984" t="s">
        <v>763</v>
      </c>
      <c r="F4984">
        <v>236</v>
      </c>
      <c r="G4984">
        <v>6.64</v>
      </c>
      <c r="H4984">
        <v>36</v>
      </c>
      <c r="I4984">
        <v>110</v>
      </c>
      <c r="J4984" t="s">
        <v>128</v>
      </c>
      <c r="K4984" s="40" t="str">
        <f t="shared" si="77"/>
        <v>GPA</v>
      </c>
    </row>
    <row r="4985" spans="1:11" ht="15" customHeight="1">
      <c r="A4985">
        <v>8</v>
      </c>
      <c r="B4985">
        <v>1979</v>
      </c>
      <c r="C4985" t="s">
        <v>1994</v>
      </c>
      <c r="D4985" t="s">
        <v>2468</v>
      </c>
      <c r="E4985" t="s">
        <v>2469</v>
      </c>
      <c r="F4985">
        <v>5491</v>
      </c>
      <c r="G4985">
        <v>58.26</v>
      </c>
      <c r="H4985">
        <v>94</v>
      </c>
      <c r="I4985">
        <v>110</v>
      </c>
      <c r="J4985" t="s">
        <v>128</v>
      </c>
      <c r="K4985" s="40" t="str">
        <f t="shared" si="77"/>
        <v>GPA</v>
      </c>
    </row>
    <row r="4986" spans="1:11" ht="15" customHeight="1">
      <c r="A4986">
        <v>8</v>
      </c>
      <c r="B4986">
        <v>1979</v>
      </c>
      <c r="C4986" t="s">
        <v>22</v>
      </c>
      <c r="D4986" t="s">
        <v>764</v>
      </c>
      <c r="E4986" t="s">
        <v>765</v>
      </c>
      <c r="F4986">
        <v>1843</v>
      </c>
      <c r="G4986">
        <v>90.24</v>
      </c>
      <c r="H4986">
        <v>20</v>
      </c>
      <c r="I4986">
        <v>18</v>
      </c>
      <c r="J4986" t="s">
        <v>128</v>
      </c>
      <c r="K4986" s="40" t="str">
        <f t="shared" si="77"/>
        <v>GPA</v>
      </c>
    </row>
    <row r="4987" spans="1:11" ht="15" customHeight="1">
      <c r="A4987">
        <v>8</v>
      </c>
      <c r="B4987">
        <v>1979</v>
      </c>
      <c r="C4987" t="s">
        <v>1994</v>
      </c>
      <c r="D4987" t="s">
        <v>764</v>
      </c>
      <c r="E4987" t="s">
        <v>765</v>
      </c>
      <c r="F4987">
        <v>236</v>
      </c>
      <c r="G4987">
        <v>1.95</v>
      </c>
      <c r="H4987">
        <v>121</v>
      </c>
      <c r="I4987">
        <v>110</v>
      </c>
      <c r="J4987" t="s">
        <v>128</v>
      </c>
      <c r="K4987" s="40" t="str">
        <f t="shared" si="77"/>
        <v>GPA</v>
      </c>
    </row>
    <row r="4988" spans="1:11" ht="15" customHeight="1">
      <c r="A4988">
        <v>8</v>
      </c>
      <c r="B4988">
        <v>7801</v>
      </c>
      <c r="C4988" t="s">
        <v>22</v>
      </c>
      <c r="D4988" t="s">
        <v>766</v>
      </c>
      <c r="E4988" t="s">
        <v>767</v>
      </c>
      <c r="F4988">
        <v>205</v>
      </c>
      <c r="G4988">
        <v>11.69</v>
      </c>
      <c r="H4988">
        <v>18</v>
      </c>
      <c r="I4988">
        <v>0</v>
      </c>
      <c r="J4988" t="s">
        <v>128</v>
      </c>
      <c r="K4988" s="40" t="str">
        <f t="shared" si="77"/>
        <v>GPA</v>
      </c>
    </row>
    <row r="4989" spans="1:11" ht="15" customHeight="1">
      <c r="A4989">
        <v>8</v>
      </c>
      <c r="B4989">
        <v>7801</v>
      </c>
      <c r="C4989" t="s">
        <v>22</v>
      </c>
      <c r="D4989" t="s">
        <v>768</v>
      </c>
      <c r="E4989" t="s">
        <v>769</v>
      </c>
      <c r="F4989">
        <v>2891</v>
      </c>
      <c r="G4989">
        <v>178.2</v>
      </c>
      <c r="H4989">
        <v>16</v>
      </c>
      <c r="I4989">
        <v>0</v>
      </c>
      <c r="J4989" t="s">
        <v>128</v>
      </c>
      <c r="K4989" s="40" t="str">
        <f t="shared" si="77"/>
        <v>GPA</v>
      </c>
    </row>
    <row r="4990" spans="1:11" ht="15" customHeight="1">
      <c r="A4990">
        <v>8</v>
      </c>
      <c r="B4990">
        <v>7801</v>
      </c>
      <c r="C4990" t="s">
        <v>22</v>
      </c>
      <c r="D4990" t="s">
        <v>770</v>
      </c>
      <c r="E4990" t="s">
        <v>771</v>
      </c>
      <c r="F4990">
        <v>2840</v>
      </c>
      <c r="G4990">
        <v>178.7</v>
      </c>
      <c r="H4990">
        <v>16</v>
      </c>
      <c r="I4990">
        <v>0</v>
      </c>
      <c r="J4990" t="s">
        <v>128</v>
      </c>
      <c r="K4990" s="40" t="str">
        <f t="shared" si="77"/>
        <v>GPA</v>
      </c>
    </row>
    <row r="4991" spans="1:11" ht="15" customHeight="1">
      <c r="A4991">
        <v>8</v>
      </c>
      <c r="B4991">
        <v>7801</v>
      </c>
      <c r="C4991" t="s">
        <v>21</v>
      </c>
      <c r="D4991" t="s">
        <v>772</v>
      </c>
      <c r="E4991" t="s">
        <v>773</v>
      </c>
      <c r="F4991">
        <v>6</v>
      </c>
      <c r="G4991">
        <v>0.32</v>
      </c>
      <c r="H4991">
        <v>19</v>
      </c>
      <c r="I4991">
        <v>0</v>
      </c>
      <c r="J4991" t="s">
        <v>128</v>
      </c>
      <c r="K4991" s="40" t="str">
        <f t="shared" si="77"/>
        <v>GPA</v>
      </c>
    </row>
    <row r="4992" spans="1:11" ht="15" customHeight="1">
      <c r="A4992">
        <v>8</v>
      </c>
      <c r="B4992">
        <v>7801</v>
      </c>
      <c r="C4992" t="s">
        <v>20</v>
      </c>
      <c r="D4992" t="s">
        <v>772</v>
      </c>
      <c r="E4992" t="s">
        <v>773</v>
      </c>
      <c r="F4992">
        <v>4695</v>
      </c>
      <c r="G4992">
        <v>161.83000000000001</v>
      </c>
      <c r="H4992">
        <v>29</v>
      </c>
      <c r="I4992">
        <v>0</v>
      </c>
      <c r="J4992" t="s">
        <v>128</v>
      </c>
      <c r="K4992" s="40" t="str">
        <f t="shared" si="77"/>
        <v>GPA</v>
      </c>
    </row>
    <row r="4993" spans="1:11" ht="15" customHeight="1">
      <c r="A4993">
        <v>8</v>
      </c>
      <c r="B4993">
        <v>7801</v>
      </c>
      <c r="C4993" t="s">
        <v>22</v>
      </c>
      <c r="D4993" t="s">
        <v>776</v>
      </c>
      <c r="E4993" t="s">
        <v>777</v>
      </c>
      <c r="F4993">
        <v>1473</v>
      </c>
      <c r="G4993">
        <v>178.5</v>
      </c>
      <c r="H4993">
        <v>8</v>
      </c>
      <c r="I4993">
        <v>0</v>
      </c>
      <c r="J4993" t="s">
        <v>128</v>
      </c>
      <c r="K4993" s="40" t="str">
        <f t="shared" si="77"/>
        <v>GPA</v>
      </c>
    </row>
    <row r="4994" spans="1:11" ht="15" customHeight="1">
      <c r="A4994">
        <v>8</v>
      </c>
      <c r="B4994">
        <v>7801</v>
      </c>
      <c r="C4994" t="s">
        <v>22</v>
      </c>
      <c r="D4994" t="s">
        <v>778</v>
      </c>
      <c r="E4994" t="s">
        <v>779</v>
      </c>
      <c r="F4994">
        <v>306</v>
      </c>
      <c r="G4994">
        <v>26.02</v>
      </c>
      <c r="H4994">
        <v>12</v>
      </c>
      <c r="I4994">
        <v>0</v>
      </c>
      <c r="J4994" t="s">
        <v>128</v>
      </c>
      <c r="K4994" s="40" t="str">
        <f t="shared" ref="K4994:K5057" si="78">IF(J4994&lt;&gt;"",IF(OR(UPPER(J4994)="TERCEIRO",UPPER(J4994)="TERCEIRA"),"TERCEIRA",IF(UPPER(J4994)="GPA","GPA",J4994)),IF(LEFT(D4994,1)="T","TERCEIRA","GPA"))</f>
        <v>GPA</v>
      </c>
    </row>
    <row r="4995" spans="1:11" ht="15" customHeight="1">
      <c r="A4995">
        <v>8</v>
      </c>
      <c r="B4995">
        <v>7801</v>
      </c>
      <c r="C4995" t="s">
        <v>22</v>
      </c>
      <c r="D4995" t="s">
        <v>780</v>
      </c>
      <c r="E4995" t="s">
        <v>781</v>
      </c>
      <c r="F4995">
        <v>2136</v>
      </c>
      <c r="G4995">
        <v>162.18</v>
      </c>
      <c r="H4995">
        <v>13</v>
      </c>
      <c r="I4995">
        <v>0</v>
      </c>
      <c r="J4995" t="s">
        <v>128</v>
      </c>
      <c r="K4995" s="40" t="str">
        <f t="shared" si="78"/>
        <v>GPA</v>
      </c>
    </row>
    <row r="4996" spans="1:11" ht="15" customHeight="1">
      <c r="A4996">
        <v>8</v>
      </c>
      <c r="B4996">
        <v>7801</v>
      </c>
      <c r="C4996" t="s">
        <v>20</v>
      </c>
      <c r="D4996" t="s">
        <v>782</v>
      </c>
      <c r="E4996" t="s">
        <v>783</v>
      </c>
      <c r="F4996">
        <v>4388</v>
      </c>
      <c r="G4996">
        <v>113.26</v>
      </c>
      <c r="H4996">
        <v>39</v>
      </c>
      <c r="I4996">
        <v>0</v>
      </c>
      <c r="J4996" t="s">
        <v>128</v>
      </c>
      <c r="K4996" s="40" t="str">
        <f t="shared" si="78"/>
        <v>GPA</v>
      </c>
    </row>
    <row r="4997" spans="1:11" ht="15" customHeight="1">
      <c r="A4997">
        <v>8</v>
      </c>
      <c r="B4997">
        <v>7801</v>
      </c>
      <c r="C4997" t="s">
        <v>21</v>
      </c>
      <c r="D4997" t="s">
        <v>784</v>
      </c>
      <c r="E4997" t="s">
        <v>785</v>
      </c>
      <c r="F4997">
        <v>28</v>
      </c>
      <c r="G4997">
        <v>20.010000000000002</v>
      </c>
      <c r="H4997">
        <v>1</v>
      </c>
      <c r="I4997">
        <v>0</v>
      </c>
      <c r="J4997" t="s">
        <v>128</v>
      </c>
      <c r="K4997" s="40" t="str">
        <f t="shared" si="78"/>
        <v>GPA</v>
      </c>
    </row>
    <row r="4998" spans="1:11" ht="15" customHeight="1">
      <c r="A4998">
        <v>8</v>
      </c>
      <c r="B4998">
        <v>7801</v>
      </c>
      <c r="C4998" t="s">
        <v>22</v>
      </c>
      <c r="D4998" t="s">
        <v>786</v>
      </c>
      <c r="E4998" t="s">
        <v>787</v>
      </c>
      <c r="F4998">
        <v>2320</v>
      </c>
      <c r="G4998">
        <v>147.84</v>
      </c>
      <c r="H4998">
        <v>16</v>
      </c>
      <c r="I4998">
        <v>0</v>
      </c>
      <c r="J4998" t="s">
        <v>128</v>
      </c>
      <c r="K4998" s="40" t="str">
        <f t="shared" si="78"/>
        <v>GPA</v>
      </c>
    </row>
    <row r="4999" spans="1:11" ht="15" customHeight="1">
      <c r="A4999">
        <v>8</v>
      </c>
      <c r="B4999">
        <v>7801</v>
      </c>
      <c r="C4999" t="s">
        <v>22</v>
      </c>
      <c r="D4999" t="s">
        <v>1812</v>
      </c>
      <c r="E4999" t="s">
        <v>1813</v>
      </c>
      <c r="F4999">
        <v>901</v>
      </c>
      <c r="G4999">
        <v>124.26</v>
      </c>
      <c r="H4999">
        <v>7</v>
      </c>
      <c r="I4999">
        <v>0</v>
      </c>
      <c r="J4999" t="s">
        <v>128</v>
      </c>
      <c r="K4999" s="40" t="str">
        <f t="shared" si="78"/>
        <v>GPA</v>
      </c>
    </row>
    <row r="5000" spans="1:11" ht="15" customHeight="1">
      <c r="A5000">
        <v>8</v>
      </c>
      <c r="B5000">
        <v>7801</v>
      </c>
      <c r="C5000" t="s">
        <v>22</v>
      </c>
      <c r="D5000" t="s">
        <v>1814</v>
      </c>
      <c r="E5000" t="s">
        <v>1815</v>
      </c>
      <c r="F5000">
        <v>458</v>
      </c>
      <c r="G5000">
        <v>61.28</v>
      </c>
      <c r="H5000">
        <v>7</v>
      </c>
      <c r="I5000">
        <v>0</v>
      </c>
      <c r="J5000" t="s">
        <v>128</v>
      </c>
      <c r="K5000" s="40" t="str">
        <f t="shared" si="78"/>
        <v>GPA</v>
      </c>
    </row>
    <row r="5001" spans="1:11" ht="15" customHeight="1">
      <c r="A5001">
        <v>8</v>
      </c>
      <c r="B5001">
        <v>7801</v>
      </c>
      <c r="C5001" t="s">
        <v>22</v>
      </c>
      <c r="D5001" t="s">
        <v>788</v>
      </c>
      <c r="E5001" t="s">
        <v>789</v>
      </c>
      <c r="F5001">
        <v>1754</v>
      </c>
      <c r="G5001">
        <v>146.21</v>
      </c>
      <c r="H5001">
        <v>12</v>
      </c>
      <c r="I5001">
        <v>0</v>
      </c>
      <c r="J5001" t="s">
        <v>128</v>
      </c>
      <c r="K5001" s="40" t="str">
        <f t="shared" si="78"/>
        <v>GPA</v>
      </c>
    </row>
    <row r="5002" spans="1:11" ht="15" customHeight="1">
      <c r="A5002">
        <v>8</v>
      </c>
      <c r="B5002">
        <v>7801</v>
      </c>
      <c r="C5002" t="s">
        <v>22</v>
      </c>
      <c r="D5002" t="s">
        <v>790</v>
      </c>
      <c r="E5002" t="s">
        <v>791</v>
      </c>
      <c r="F5002">
        <v>3510</v>
      </c>
      <c r="G5002">
        <v>248.77</v>
      </c>
      <c r="H5002">
        <v>14</v>
      </c>
      <c r="I5002">
        <v>0</v>
      </c>
      <c r="J5002" t="s">
        <v>128</v>
      </c>
      <c r="K5002" s="40" t="str">
        <f t="shared" si="78"/>
        <v>GPA</v>
      </c>
    </row>
    <row r="5003" spans="1:11" ht="15" customHeight="1">
      <c r="A5003">
        <v>8</v>
      </c>
      <c r="B5003">
        <v>7801</v>
      </c>
      <c r="C5003" t="s">
        <v>22</v>
      </c>
      <c r="D5003" t="s">
        <v>792</v>
      </c>
      <c r="E5003" t="s">
        <v>793</v>
      </c>
      <c r="F5003">
        <v>1030</v>
      </c>
      <c r="G5003">
        <v>65.89</v>
      </c>
      <c r="H5003">
        <v>16</v>
      </c>
      <c r="I5003">
        <v>0</v>
      </c>
      <c r="J5003" t="s">
        <v>128</v>
      </c>
      <c r="K5003" s="40" t="str">
        <f t="shared" si="78"/>
        <v>GPA</v>
      </c>
    </row>
    <row r="5004" spans="1:11" ht="15" customHeight="1">
      <c r="A5004">
        <v>8</v>
      </c>
      <c r="B5004">
        <v>7801</v>
      </c>
      <c r="C5004" t="s">
        <v>22</v>
      </c>
      <c r="D5004" t="s">
        <v>794</v>
      </c>
      <c r="E5004" t="s">
        <v>795</v>
      </c>
      <c r="F5004">
        <v>4829</v>
      </c>
      <c r="G5004">
        <v>204.32</v>
      </c>
      <c r="H5004">
        <v>24</v>
      </c>
      <c r="I5004">
        <v>0</v>
      </c>
      <c r="J5004" t="s">
        <v>128</v>
      </c>
      <c r="K5004" s="40" t="str">
        <f t="shared" si="78"/>
        <v>GPA</v>
      </c>
    </row>
    <row r="5005" spans="1:11" ht="15" customHeight="1">
      <c r="A5005">
        <v>8</v>
      </c>
      <c r="B5005">
        <v>7801</v>
      </c>
      <c r="C5005" t="s">
        <v>22</v>
      </c>
      <c r="D5005" t="s">
        <v>798</v>
      </c>
      <c r="E5005" t="s">
        <v>799</v>
      </c>
      <c r="F5005">
        <v>3072</v>
      </c>
      <c r="G5005">
        <v>223.2</v>
      </c>
      <c r="H5005">
        <v>14</v>
      </c>
      <c r="I5005">
        <v>0</v>
      </c>
      <c r="J5005" t="s">
        <v>128</v>
      </c>
      <c r="K5005" s="40" t="str">
        <f t="shared" si="78"/>
        <v>GPA</v>
      </c>
    </row>
    <row r="5006" spans="1:11" ht="15" customHeight="1">
      <c r="A5006">
        <v>8</v>
      </c>
      <c r="B5006">
        <v>7801</v>
      </c>
      <c r="C5006" t="s">
        <v>22</v>
      </c>
      <c r="D5006" t="s">
        <v>800</v>
      </c>
      <c r="E5006" t="s">
        <v>801</v>
      </c>
      <c r="F5006">
        <v>1385</v>
      </c>
      <c r="G5006">
        <v>161.75</v>
      </c>
      <c r="H5006">
        <v>9</v>
      </c>
      <c r="I5006">
        <v>0</v>
      </c>
      <c r="J5006" t="s">
        <v>128</v>
      </c>
      <c r="K5006" s="40" t="str">
        <f t="shared" si="78"/>
        <v>GPA</v>
      </c>
    </row>
    <row r="5007" spans="1:11" ht="15" customHeight="1">
      <c r="A5007">
        <v>8</v>
      </c>
      <c r="B5007">
        <v>7801</v>
      </c>
      <c r="C5007" t="s">
        <v>22</v>
      </c>
      <c r="D5007" t="s">
        <v>802</v>
      </c>
      <c r="E5007" t="s">
        <v>803</v>
      </c>
      <c r="F5007">
        <v>4978</v>
      </c>
      <c r="G5007">
        <v>204.34</v>
      </c>
      <c r="H5007">
        <v>24</v>
      </c>
      <c r="I5007">
        <v>0</v>
      </c>
      <c r="J5007" t="s">
        <v>128</v>
      </c>
      <c r="K5007" s="40" t="str">
        <f t="shared" si="78"/>
        <v>GPA</v>
      </c>
    </row>
    <row r="5008" spans="1:11" ht="15" customHeight="1">
      <c r="A5008">
        <v>8</v>
      </c>
      <c r="B5008">
        <v>7801</v>
      </c>
      <c r="C5008" t="s">
        <v>20</v>
      </c>
      <c r="D5008" t="s">
        <v>804</v>
      </c>
      <c r="E5008" t="s">
        <v>805</v>
      </c>
      <c r="F5008">
        <v>3862</v>
      </c>
      <c r="G5008">
        <v>144.41</v>
      </c>
      <c r="H5008">
        <v>27</v>
      </c>
      <c r="I5008">
        <v>0</v>
      </c>
      <c r="J5008" t="s">
        <v>128</v>
      </c>
      <c r="K5008" s="40" t="str">
        <f t="shared" si="78"/>
        <v>GPA</v>
      </c>
    </row>
    <row r="5009" spans="1:11" ht="15" customHeight="1">
      <c r="A5009">
        <v>8</v>
      </c>
      <c r="B5009">
        <v>7801</v>
      </c>
      <c r="C5009" t="s">
        <v>22</v>
      </c>
      <c r="D5009" t="s">
        <v>806</v>
      </c>
      <c r="E5009" t="s">
        <v>807</v>
      </c>
      <c r="F5009">
        <v>2412</v>
      </c>
      <c r="G5009">
        <v>180.53</v>
      </c>
      <c r="H5009">
        <v>13</v>
      </c>
      <c r="I5009">
        <v>0</v>
      </c>
      <c r="J5009" t="s">
        <v>128</v>
      </c>
      <c r="K5009" s="40" t="str">
        <f t="shared" si="78"/>
        <v>GPA</v>
      </c>
    </row>
    <row r="5010" spans="1:11" ht="15" customHeight="1">
      <c r="A5010">
        <v>8</v>
      </c>
      <c r="B5010">
        <v>7801</v>
      </c>
      <c r="C5010" t="s">
        <v>22</v>
      </c>
      <c r="D5010" t="s">
        <v>808</v>
      </c>
      <c r="E5010" t="s">
        <v>809</v>
      </c>
      <c r="F5010">
        <v>1130</v>
      </c>
      <c r="G5010">
        <v>82.57</v>
      </c>
      <c r="H5010">
        <v>14</v>
      </c>
      <c r="I5010">
        <v>0</v>
      </c>
      <c r="J5010" t="s">
        <v>128</v>
      </c>
      <c r="K5010" s="40" t="str">
        <f t="shared" si="78"/>
        <v>GPA</v>
      </c>
    </row>
    <row r="5011" spans="1:11" ht="15" customHeight="1">
      <c r="A5011">
        <v>8</v>
      </c>
      <c r="B5011">
        <v>7801</v>
      </c>
      <c r="C5011" t="s">
        <v>22</v>
      </c>
      <c r="D5011" t="s">
        <v>810</v>
      </c>
      <c r="E5011" t="s">
        <v>811</v>
      </c>
      <c r="F5011">
        <v>2152</v>
      </c>
      <c r="G5011">
        <v>192.51</v>
      </c>
      <c r="H5011">
        <v>11</v>
      </c>
      <c r="I5011">
        <v>0</v>
      </c>
      <c r="J5011" t="s">
        <v>128</v>
      </c>
      <c r="K5011" s="40" t="str">
        <f t="shared" si="78"/>
        <v>GPA</v>
      </c>
    </row>
    <row r="5012" spans="1:11" ht="15" customHeight="1">
      <c r="A5012">
        <v>8</v>
      </c>
      <c r="B5012">
        <v>7801</v>
      </c>
      <c r="C5012" t="s">
        <v>22</v>
      </c>
      <c r="D5012" t="s">
        <v>1816</v>
      </c>
      <c r="E5012" t="s">
        <v>1817</v>
      </c>
      <c r="F5012">
        <v>1212</v>
      </c>
      <c r="G5012">
        <v>145.15</v>
      </c>
      <c r="H5012">
        <v>8</v>
      </c>
      <c r="I5012">
        <v>0</v>
      </c>
      <c r="J5012" t="s">
        <v>128</v>
      </c>
      <c r="K5012" s="40" t="str">
        <f t="shared" si="78"/>
        <v>GPA</v>
      </c>
    </row>
    <row r="5013" spans="1:11" ht="15" customHeight="1">
      <c r="A5013">
        <v>8</v>
      </c>
      <c r="B5013">
        <v>7801</v>
      </c>
      <c r="C5013" t="s">
        <v>21</v>
      </c>
      <c r="D5013" t="s">
        <v>1818</v>
      </c>
      <c r="E5013" t="s">
        <v>1819</v>
      </c>
      <c r="F5013">
        <v>2</v>
      </c>
      <c r="G5013">
        <v>0.1</v>
      </c>
      <c r="H5013">
        <v>20</v>
      </c>
      <c r="I5013">
        <v>0</v>
      </c>
      <c r="J5013" t="s">
        <v>128</v>
      </c>
      <c r="K5013" s="40" t="str">
        <f t="shared" si="78"/>
        <v>GPA</v>
      </c>
    </row>
    <row r="5014" spans="1:11" ht="15" customHeight="1">
      <c r="A5014">
        <v>8</v>
      </c>
      <c r="B5014">
        <v>7801</v>
      </c>
      <c r="C5014" t="s">
        <v>20</v>
      </c>
      <c r="D5014" t="s">
        <v>1818</v>
      </c>
      <c r="E5014" t="s">
        <v>1819</v>
      </c>
      <c r="F5014">
        <v>4</v>
      </c>
      <c r="G5014">
        <v>8.7799999999999994</v>
      </c>
      <c r="H5014">
        <v>0</v>
      </c>
      <c r="I5014">
        <v>0</v>
      </c>
      <c r="J5014" t="s">
        <v>128</v>
      </c>
      <c r="K5014" s="40" t="str">
        <f t="shared" si="78"/>
        <v>GPA</v>
      </c>
    </row>
    <row r="5015" spans="1:11" ht="15" customHeight="1">
      <c r="A5015">
        <v>8</v>
      </c>
      <c r="B5015">
        <v>7801</v>
      </c>
      <c r="C5015" t="s">
        <v>21</v>
      </c>
      <c r="D5015" t="s">
        <v>812</v>
      </c>
      <c r="E5015" t="s">
        <v>813</v>
      </c>
      <c r="F5015">
        <v>34</v>
      </c>
      <c r="G5015">
        <v>2.98</v>
      </c>
      <c r="H5015">
        <v>11</v>
      </c>
      <c r="I5015">
        <v>0</v>
      </c>
      <c r="J5015" t="s">
        <v>128</v>
      </c>
      <c r="K5015" s="40" t="str">
        <f t="shared" si="78"/>
        <v>GPA</v>
      </c>
    </row>
    <row r="5016" spans="1:11" ht="15" customHeight="1">
      <c r="A5016">
        <v>8</v>
      </c>
      <c r="B5016">
        <v>7801</v>
      </c>
      <c r="C5016" t="s">
        <v>20</v>
      </c>
      <c r="D5016" t="s">
        <v>812</v>
      </c>
      <c r="E5016" t="s">
        <v>813</v>
      </c>
      <c r="F5016">
        <v>2909</v>
      </c>
      <c r="G5016">
        <v>123.86</v>
      </c>
      <c r="H5016">
        <v>23</v>
      </c>
      <c r="I5016">
        <v>0</v>
      </c>
      <c r="J5016" t="s">
        <v>128</v>
      </c>
      <c r="K5016" s="40" t="str">
        <f t="shared" si="78"/>
        <v>GPA</v>
      </c>
    </row>
    <row r="5017" spans="1:11" ht="15" customHeight="1">
      <c r="A5017">
        <v>8</v>
      </c>
      <c r="B5017">
        <v>7801</v>
      </c>
      <c r="C5017" t="s">
        <v>19</v>
      </c>
      <c r="D5017" t="s">
        <v>1820</v>
      </c>
      <c r="E5017" t="s">
        <v>1821</v>
      </c>
      <c r="F5017">
        <v>192</v>
      </c>
      <c r="G5017">
        <v>9.9600000000000009</v>
      </c>
      <c r="H5017">
        <v>19</v>
      </c>
      <c r="I5017">
        <v>0</v>
      </c>
      <c r="J5017" t="s">
        <v>128</v>
      </c>
      <c r="K5017" s="40" t="str">
        <f t="shared" si="78"/>
        <v>GPA</v>
      </c>
    </row>
    <row r="5018" spans="1:11" ht="15" customHeight="1">
      <c r="A5018">
        <v>8</v>
      </c>
      <c r="B5018">
        <v>7801</v>
      </c>
      <c r="C5018" t="s">
        <v>1994</v>
      </c>
      <c r="D5018" t="s">
        <v>4478</v>
      </c>
      <c r="E5018" t="s">
        <v>4479</v>
      </c>
      <c r="F5018">
        <v>297</v>
      </c>
      <c r="G5018">
        <v>8.07</v>
      </c>
      <c r="H5018">
        <v>37</v>
      </c>
      <c r="I5018">
        <v>0</v>
      </c>
      <c r="J5018" t="s">
        <v>128</v>
      </c>
      <c r="K5018" s="40" t="str">
        <f t="shared" si="78"/>
        <v>GPA</v>
      </c>
    </row>
    <row r="5019" spans="1:11" ht="15" customHeight="1">
      <c r="A5019">
        <v>8</v>
      </c>
      <c r="B5019">
        <v>7801</v>
      </c>
      <c r="C5019" t="s">
        <v>20</v>
      </c>
      <c r="D5019" t="s">
        <v>814</v>
      </c>
      <c r="E5019" t="s">
        <v>815</v>
      </c>
      <c r="F5019">
        <v>153</v>
      </c>
      <c r="G5019">
        <v>20.010000000000002</v>
      </c>
      <c r="H5019">
        <v>8</v>
      </c>
      <c r="I5019">
        <v>0</v>
      </c>
      <c r="J5019" t="s">
        <v>128</v>
      </c>
      <c r="K5019" s="40" t="str">
        <f t="shared" si="78"/>
        <v>GPA</v>
      </c>
    </row>
    <row r="5020" spans="1:11" ht="15" customHeight="1">
      <c r="A5020">
        <v>8</v>
      </c>
      <c r="B5020">
        <v>7801</v>
      </c>
      <c r="C5020" t="s">
        <v>22</v>
      </c>
      <c r="D5020" t="s">
        <v>816</v>
      </c>
      <c r="E5020" t="s">
        <v>817</v>
      </c>
      <c r="F5020">
        <v>57</v>
      </c>
      <c r="G5020">
        <v>9.52</v>
      </c>
      <c r="H5020">
        <v>6</v>
      </c>
      <c r="I5020">
        <v>0</v>
      </c>
      <c r="J5020" t="s">
        <v>128</v>
      </c>
      <c r="K5020" s="40" t="str">
        <f t="shared" si="78"/>
        <v>GPA</v>
      </c>
    </row>
    <row r="5021" spans="1:11" ht="15" customHeight="1">
      <c r="A5021">
        <v>8</v>
      </c>
      <c r="B5021">
        <v>7801</v>
      </c>
      <c r="C5021" t="s">
        <v>20</v>
      </c>
      <c r="D5021" t="s">
        <v>816</v>
      </c>
      <c r="E5021" t="s">
        <v>817</v>
      </c>
      <c r="F5021">
        <v>1</v>
      </c>
      <c r="G5021">
        <v>0.46</v>
      </c>
      <c r="H5021">
        <v>2</v>
      </c>
      <c r="I5021">
        <v>0</v>
      </c>
      <c r="J5021" t="s">
        <v>128</v>
      </c>
      <c r="K5021" s="40" t="str">
        <f t="shared" si="78"/>
        <v>GPA</v>
      </c>
    </row>
    <row r="5022" spans="1:11" ht="15" customHeight="1">
      <c r="A5022">
        <v>8</v>
      </c>
      <c r="B5022">
        <v>7801</v>
      </c>
      <c r="C5022" t="s">
        <v>19</v>
      </c>
      <c r="D5022" t="s">
        <v>818</v>
      </c>
      <c r="E5022" t="s">
        <v>819</v>
      </c>
      <c r="F5022">
        <v>711</v>
      </c>
      <c r="G5022">
        <v>63.06</v>
      </c>
      <c r="H5022">
        <v>11</v>
      </c>
      <c r="I5022">
        <v>0</v>
      </c>
      <c r="J5022" t="s">
        <v>128</v>
      </c>
      <c r="K5022" s="40" t="str">
        <f t="shared" si="78"/>
        <v>GPA</v>
      </c>
    </row>
    <row r="5023" spans="1:11" ht="15" customHeight="1">
      <c r="A5023">
        <v>8</v>
      </c>
      <c r="B5023">
        <v>7801</v>
      </c>
      <c r="C5023" t="s">
        <v>21</v>
      </c>
      <c r="D5023" t="s">
        <v>818</v>
      </c>
      <c r="E5023" t="s">
        <v>819</v>
      </c>
      <c r="F5023">
        <v>30</v>
      </c>
      <c r="G5023">
        <v>21.56</v>
      </c>
      <c r="H5023">
        <v>1</v>
      </c>
      <c r="I5023">
        <v>0</v>
      </c>
      <c r="J5023" t="s">
        <v>128</v>
      </c>
      <c r="K5023" s="40" t="str">
        <f t="shared" si="78"/>
        <v>GPA</v>
      </c>
    </row>
    <row r="5024" spans="1:11" ht="15" customHeight="1">
      <c r="A5024">
        <v>8</v>
      </c>
      <c r="B5024">
        <v>7801</v>
      </c>
      <c r="C5024" t="s">
        <v>22</v>
      </c>
      <c r="D5024" t="s">
        <v>820</v>
      </c>
      <c r="E5024" t="s">
        <v>821</v>
      </c>
      <c r="F5024">
        <v>961</v>
      </c>
      <c r="G5024">
        <v>104.26</v>
      </c>
      <c r="H5024">
        <v>9</v>
      </c>
      <c r="I5024">
        <v>0</v>
      </c>
      <c r="J5024" t="s">
        <v>128</v>
      </c>
      <c r="K5024" s="40" t="str">
        <f t="shared" si="78"/>
        <v>GPA</v>
      </c>
    </row>
    <row r="5025" spans="1:11" ht="15" customHeight="1">
      <c r="A5025">
        <v>8</v>
      </c>
      <c r="B5025">
        <v>7801</v>
      </c>
      <c r="C5025" t="s">
        <v>22</v>
      </c>
      <c r="D5025" t="s">
        <v>822</v>
      </c>
      <c r="E5025" t="s">
        <v>823</v>
      </c>
      <c r="F5025">
        <v>2948</v>
      </c>
      <c r="G5025">
        <v>209.02</v>
      </c>
      <c r="H5025">
        <v>14</v>
      </c>
      <c r="I5025">
        <v>0</v>
      </c>
      <c r="J5025" t="s">
        <v>128</v>
      </c>
      <c r="K5025" s="40" t="str">
        <f t="shared" si="78"/>
        <v>GPA</v>
      </c>
    </row>
    <row r="5026" spans="1:11" ht="15" customHeight="1">
      <c r="A5026">
        <v>8</v>
      </c>
      <c r="B5026">
        <v>7801</v>
      </c>
      <c r="C5026" t="s">
        <v>20</v>
      </c>
      <c r="D5026" t="s">
        <v>824</v>
      </c>
      <c r="E5026" t="s">
        <v>825</v>
      </c>
      <c r="F5026">
        <v>785</v>
      </c>
      <c r="G5026">
        <v>89.69</v>
      </c>
      <c r="H5026">
        <v>9</v>
      </c>
      <c r="I5026">
        <v>0</v>
      </c>
      <c r="J5026" t="s">
        <v>128</v>
      </c>
      <c r="K5026" s="40" t="str">
        <f t="shared" si="78"/>
        <v>GPA</v>
      </c>
    </row>
    <row r="5027" spans="1:11" ht="15" customHeight="1">
      <c r="A5027">
        <v>8</v>
      </c>
      <c r="B5027">
        <v>7801</v>
      </c>
      <c r="C5027" t="s">
        <v>22</v>
      </c>
      <c r="D5027" t="s">
        <v>826</v>
      </c>
      <c r="E5027" t="s">
        <v>827</v>
      </c>
      <c r="F5027">
        <v>1909</v>
      </c>
      <c r="G5027">
        <v>177.75</v>
      </c>
      <c r="H5027">
        <v>11</v>
      </c>
      <c r="I5027">
        <v>0</v>
      </c>
      <c r="J5027" t="s">
        <v>128</v>
      </c>
      <c r="K5027" s="40" t="str">
        <f t="shared" si="78"/>
        <v>GPA</v>
      </c>
    </row>
    <row r="5028" spans="1:11" ht="15" customHeight="1">
      <c r="A5028">
        <v>8</v>
      </c>
      <c r="B5028">
        <v>7801</v>
      </c>
      <c r="C5028" t="s">
        <v>22</v>
      </c>
      <c r="D5028" t="s">
        <v>828</v>
      </c>
      <c r="E5028" t="s">
        <v>829</v>
      </c>
      <c r="F5028">
        <v>2709</v>
      </c>
      <c r="G5028">
        <v>159.88</v>
      </c>
      <c r="H5028">
        <v>17</v>
      </c>
      <c r="I5028">
        <v>0</v>
      </c>
      <c r="J5028" t="s">
        <v>128</v>
      </c>
      <c r="K5028" s="40" t="str">
        <f t="shared" si="78"/>
        <v>GPA</v>
      </c>
    </row>
    <row r="5029" spans="1:11" ht="15" customHeight="1">
      <c r="A5029">
        <v>8</v>
      </c>
      <c r="B5029">
        <v>7801</v>
      </c>
      <c r="C5029" t="s">
        <v>19</v>
      </c>
      <c r="D5029" t="s">
        <v>828</v>
      </c>
      <c r="E5029" t="s">
        <v>829</v>
      </c>
      <c r="F5029">
        <v>63</v>
      </c>
      <c r="G5029">
        <v>4.38</v>
      </c>
      <c r="H5029">
        <v>14</v>
      </c>
      <c r="I5029">
        <v>0</v>
      </c>
      <c r="J5029" t="s">
        <v>128</v>
      </c>
      <c r="K5029" s="40" t="str">
        <f t="shared" si="78"/>
        <v>GPA</v>
      </c>
    </row>
    <row r="5030" spans="1:11" ht="15" customHeight="1">
      <c r="A5030">
        <v>8</v>
      </c>
      <c r="B5030">
        <v>7801</v>
      </c>
      <c r="C5030" t="s">
        <v>22</v>
      </c>
      <c r="D5030" t="s">
        <v>830</v>
      </c>
      <c r="E5030" t="s">
        <v>831</v>
      </c>
      <c r="F5030">
        <v>1430</v>
      </c>
      <c r="G5030">
        <v>160.38</v>
      </c>
      <c r="H5030">
        <v>9</v>
      </c>
      <c r="I5030">
        <v>0</v>
      </c>
      <c r="J5030" t="s">
        <v>128</v>
      </c>
      <c r="K5030" s="40" t="str">
        <f t="shared" si="78"/>
        <v>GPA</v>
      </c>
    </row>
    <row r="5031" spans="1:11" ht="15" customHeight="1">
      <c r="A5031">
        <v>8</v>
      </c>
      <c r="B5031">
        <v>7801</v>
      </c>
      <c r="C5031" t="s">
        <v>22</v>
      </c>
      <c r="D5031" t="s">
        <v>832</v>
      </c>
      <c r="E5031" t="s">
        <v>833</v>
      </c>
      <c r="F5031">
        <v>1422</v>
      </c>
      <c r="G5031">
        <v>194</v>
      </c>
      <c r="H5031">
        <v>7</v>
      </c>
      <c r="I5031">
        <v>0</v>
      </c>
      <c r="J5031" t="s">
        <v>128</v>
      </c>
      <c r="K5031" s="40" t="str">
        <f t="shared" si="78"/>
        <v>GPA</v>
      </c>
    </row>
    <row r="5032" spans="1:11" ht="15" customHeight="1">
      <c r="A5032">
        <v>8</v>
      </c>
      <c r="B5032">
        <v>7801</v>
      </c>
      <c r="C5032" t="s">
        <v>20</v>
      </c>
      <c r="D5032" t="s">
        <v>834</v>
      </c>
      <c r="E5032" t="s">
        <v>835</v>
      </c>
      <c r="F5032">
        <v>1095</v>
      </c>
      <c r="G5032">
        <v>113.3</v>
      </c>
      <c r="H5032">
        <v>10</v>
      </c>
      <c r="I5032">
        <v>0</v>
      </c>
      <c r="J5032" t="s">
        <v>128</v>
      </c>
      <c r="K5032" s="40" t="str">
        <f t="shared" si="78"/>
        <v>GPA</v>
      </c>
    </row>
    <row r="5033" spans="1:11" ht="15" customHeight="1">
      <c r="A5033">
        <v>8</v>
      </c>
      <c r="B5033">
        <v>7801</v>
      </c>
      <c r="C5033" t="s">
        <v>1994</v>
      </c>
      <c r="D5033" t="s">
        <v>834</v>
      </c>
      <c r="E5033" t="s">
        <v>835</v>
      </c>
      <c r="F5033">
        <v>61</v>
      </c>
      <c r="G5033">
        <v>0.84</v>
      </c>
      <c r="H5033">
        <v>73</v>
      </c>
      <c r="I5033">
        <v>0</v>
      </c>
      <c r="J5033" t="s">
        <v>128</v>
      </c>
      <c r="K5033" s="40" t="str">
        <f t="shared" si="78"/>
        <v>GPA</v>
      </c>
    </row>
    <row r="5034" spans="1:11" ht="15" customHeight="1">
      <c r="A5034">
        <v>8</v>
      </c>
      <c r="B5034">
        <v>7801</v>
      </c>
      <c r="C5034" t="s">
        <v>19</v>
      </c>
      <c r="D5034" t="s">
        <v>836</v>
      </c>
      <c r="E5034" t="s">
        <v>837</v>
      </c>
      <c r="F5034">
        <v>103</v>
      </c>
      <c r="G5034">
        <v>32.15</v>
      </c>
      <c r="H5034">
        <v>3</v>
      </c>
      <c r="I5034">
        <v>0</v>
      </c>
      <c r="J5034" t="s">
        <v>128</v>
      </c>
      <c r="K5034" s="40" t="str">
        <f t="shared" si="78"/>
        <v>GPA</v>
      </c>
    </row>
    <row r="5035" spans="1:11" ht="15" customHeight="1">
      <c r="A5035">
        <v>8</v>
      </c>
      <c r="B5035">
        <v>7801</v>
      </c>
      <c r="C5035" t="s">
        <v>22</v>
      </c>
      <c r="D5035" t="s">
        <v>838</v>
      </c>
      <c r="E5035" t="s">
        <v>839</v>
      </c>
      <c r="F5035">
        <v>2656</v>
      </c>
      <c r="G5035">
        <v>180.94</v>
      </c>
      <c r="H5035">
        <v>15</v>
      </c>
      <c r="I5035">
        <v>0</v>
      </c>
      <c r="J5035" t="s">
        <v>128</v>
      </c>
      <c r="K5035" s="40" t="str">
        <f t="shared" si="78"/>
        <v>GPA</v>
      </c>
    </row>
    <row r="5036" spans="1:11" ht="15" customHeight="1">
      <c r="A5036">
        <v>8</v>
      </c>
      <c r="B5036">
        <v>7801</v>
      </c>
      <c r="C5036" t="s">
        <v>22</v>
      </c>
      <c r="D5036" t="s">
        <v>840</v>
      </c>
      <c r="E5036" t="s">
        <v>841</v>
      </c>
      <c r="F5036">
        <v>1536</v>
      </c>
      <c r="G5036">
        <v>168.16</v>
      </c>
      <c r="H5036">
        <v>9</v>
      </c>
      <c r="I5036">
        <v>0</v>
      </c>
      <c r="J5036" t="s">
        <v>128</v>
      </c>
      <c r="K5036" s="40" t="str">
        <f t="shared" si="78"/>
        <v>GPA</v>
      </c>
    </row>
    <row r="5037" spans="1:11" ht="15" customHeight="1">
      <c r="A5037">
        <v>8</v>
      </c>
      <c r="B5037">
        <v>7801</v>
      </c>
      <c r="C5037" t="s">
        <v>22</v>
      </c>
      <c r="D5037" t="s">
        <v>842</v>
      </c>
      <c r="E5037" t="s">
        <v>843</v>
      </c>
      <c r="F5037">
        <v>2869</v>
      </c>
      <c r="G5037">
        <v>163.9</v>
      </c>
      <c r="H5037">
        <v>18</v>
      </c>
      <c r="I5037">
        <v>0</v>
      </c>
      <c r="J5037" t="s">
        <v>128</v>
      </c>
      <c r="K5037" s="40" t="str">
        <f t="shared" si="78"/>
        <v>GPA</v>
      </c>
    </row>
    <row r="5038" spans="1:11" ht="15" customHeight="1">
      <c r="A5038">
        <v>8</v>
      </c>
      <c r="B5038">
        <v>7801</v>
      </c>
      <c r="C5038" t="s">
        <v>20</v>
      </c>
      <c r="D5038" t="s">
        <v>844</v>
      </c>
      <c r="E5038" t="s">
        <v>845</v>
      </c>
      <c r="F5038">
        <v>1097</v>
      </c>
      <c r="G5038">
        <v>160.08000000000001</v>
      </c>
      <c r="H5038">
        <v>7</v>
      </c>
      <c r="I5038">
        <v>0</v>
      </c>
      <c r="J5038" t="s">
        <v>128</v>
      </c>
      <c r="K5038" s="40" t="str">
        <f t="shared" si="78"/>
        <v>GPA</v>
      </c>
    </row>
    <row r="5039" spans="1:11" ht="15" customHeight="1">
      <c r="A5039">
        <v>8</v>
      </c>
      <c r="B5039">
        <v>7801</v>
      </c>
      <c r="C5039" t="s">
        <v>21</v>
      </c>
      <c r="D5039" t="s">
        <v>846</v>
      </c>
      <c r="E5039" t="s">
        <v>847</v>
      </c>
      <c r="F5039">
        <v>266</v>
      </c>
      <c r="G5039">
        <v>11.77</v>
      </c>
      <c r="H5039">
        <v>23</v>
      </c>
      <c r="I5039">
        <v>0</v>
      </c>
      <c r="J5039" t="s">
        <v>128</v>
      </c>
      <c r="K5039" s="40" t="str">
        <f t="shared" si="78"/>
        <v>GPA</v>
      </c>
    </row>
    <row r="5040" spans="1:11" ht="15" customHeight="1">
      <c r="A5040">
        <v>8</v>
      </c>
      <c r="B5040">
        <v>7801</v>
      </c>
      <c r="C5040" t="s">
        <v>20</v>
      </c>
      <c r="D5040" t="s">
        <v>846</v>
      </c>
      <c r="E5040" t="s">
        <v>847</v>
      </c>
      <c r="F5040">
        <v>4347</v>
      </c>
      <c r="G5040">
        <v>132.01</v>
      </c>
      <c r="H5040">
        <v>33</v>
      </c>
      <c r="I5040">
        <v>0</v>
      </c>
      <c r="J5040" t="s">
        <v>128</v>
      </c>
      <c r="K5040" s="40" t="str">
        <f t="shared" si="78"/>
        <v>GPA</v>
      </c>
    </row>
    <row r="5041" spans="1:11" ht="15" customHeight="1">
      <c r="A5041">
        <v>8</v>
      </c>
      <c r="B5041">
        <v>7801</v>
      </c>
      <c r="C5041" t="s">
        <v>22</v>
      </c>
      <c r="D5041" t="s">
        <v>848</v>
      </c>
      <c r="E5041" t="s">
        <v>849</v>
      </c>
      <c r="F5041">
        <v>4675</v>
      </c>
      <c r="G5041">
        <v>156.77000000000001</v>
      </c>
      <c r="H5041">
        <v>30</v>
      </c>
      <c r="I5041">
        <v>0</v>
      </c>
      <c r="J5041" t="s">
        <v>128</v>
      </c>
      <c r="K5041" s="40" t="str">
        <f t="shared" si="78"/>
        <v>GPA</v>
      </c>
    </row>
    <row r="5042" spans="1:11" ht="15" customHeight="1">
      <c r="A5042">
        <v>8</v>
      </c>
      <c r="B5042">
        <v>7801</v>
      </c>
      <c r="C5042" t="s">
        <v>22</v>
      </c>
      <c r="D5042" t="s">
        <v>850</v>
      </c>
      <c r="E5042" t="s">
        <v>851</v>
      </c>
      <c r="F5042">
        <v>1364</v>
      </c>
      <c r="G5042">
        <v>161.78</v>
      </c>
      <c r="H5042">
        <v>8</v>
      </c>
      <c r="I5042">
        <v>0</v>
      </c>
      <c r="J5042" t="s">
        <v>128</v>
      </c>
      <c r="K5042" s="40" t="str">
        <f t="shared" si="78"/>
        <v>GPA</v>
      </c>
    </row>
    <row r="5043" spans="1:11" ht="15" customHeight="1">
      <c r="A5043">
        <v>8</v>
      </c>
      <c r="B5043">
        <v>7801</v>
      </c>
      <c r="C5043" t="s">
        <v>22</v>
      </c>
      <c r="D5043" t="s">
        <v>852</v>
      </c>
      <c r="E5043" t="s">
        <v>853</v>
      </c>
      <c r="F5043">
        <v>1487</v>
      </c>
      <c r="G5043">
        <v>118.83</v>
      </c>
      <c r="H5043">
        <v>13</v>
      </c>
      <c r="I5043">
        <v>0</v>
      </c>
      <c r="J5043" t="s">
        <v>128</v>
      </c>
      <c r="K5043" s="40" t="str">
        <f t="shared" si="78"/>
        <v>GPA</v>
      </c>
    </row>
    <row r="5044" spans="1:11" ht="15" customHeight="1">
      <c r="A5044">
        <v>8</v>
      </c>
      <c r="B5044">
        <v>7801</v>
      </c>
      <c r="C5044" t="s">
        <v>22</v>
      </c>
      <c r="D5044" t="s">
        <v>854</v>
      </c>
      <c r="E5044" t="s">
        <v>855</v>
      </c>
      <c r="F5044">
        <v>2073</v>
      </c>
      <c r="G5044">
        <v>127.53</v>
      </c>
      <c r="H5044">
        <v>16</v>
      </c>
      <c r="I5044">
        <v>0</v>
      </c>
      <c r="J5044" t="s">
        <v>128</v>
      </c>
      <c r="K5044" s="40" t="str">
        <f t="shared" si="78"/>
        <v>GPA</v>
      </c>
    </row>
    <row r="5045" spans="1:11" ht="15" customHeight="1">
      <c r="A5045">
        <v>8</v>
      </c>
      <c r="B5045">
        <v>7801</v>
      </c>
      <c r="C5045" t="s">
        <v>21</v>
      </c>
      <c r="D5045" t="s">
        <v>856</v>
      </c>
      <c r="E5045" t="s">
        <v>857</v>
      </c>
      <c r="F5045">
        <v>270</v>
      </c>
      <c r="G5045">
        <v>50.53</v>
      </c>
      <c r="H5045">
        <v>5</v>
      </c>
      <c r="I5045">
        <v>0</v>
      </c>
      <c r="J5045" t="s">
        <v>128</v>
      </c>
      <c r="K5045" s="40" t="str">
        <f t="shared" si="78"/>
        <v>GPA</v>
      </c>
    </row>
    <row r="5046" spans="1:11" ht="15" customHeight="1">
      <c r="A5046">
        <v>8</v>
      </c>
      <c r="B5046">
        <v>7801</v>
      </c>
      <c r="C5046" t="s">
        <v>20</v>
      </c>
      <c r="D5046" t="s">
        <v>856</v>
      </c>
      <c r="E5046" t="s">
        <v>857</v>
      </c>
      <c r="F5046">
        <v>42</v>
      </c>
      <c r="G5046">
        <v>0.65</v>
      </c>
      <c r="H5046">
        <v>65</v>
      </c>
      <c r="I5046">
        <v>0</v>
      </c>
      <c r="J5046" t="s">
        <v>128</v>
      </c>
      <c r="K5046" s="40" t="str">
        <f t="shared" si="78"/>
        <v>GPA</v>
      </c>
    </row>
    <row r="5047" spans="1:11" ht="15" customHeight="1">
      <c r="A5047">
        <v>8</v>
      </c>
      <c r="B5047">
        <v>7801</v>
      </c>
      <c r="C5047" t="s">
        <v>19</v>
      </c>
      <c r="D5047" t="s">
        <v>858</v>
      </c>
      <c r="E5047" t="s">
        <v>859</v>
      </c>
      <c r="F5047">
        <v>177</v>
      </c>
      <c r="G5047">
        <v>26.04</v>
      </c>
      <c r="H5047">
        <v>7</v>
      </c>
      <c r="I5047">
        <v>0</v>
      </c>
      <c r="J5047" t="s">
        <v>128</v>
      </c>
      <c r="K5047" s="40" t="str">
        <f t="shared" si="78"/>
        <v>GPA</v>
      </c>
    </row>
    <row r="5048" spans="1:11" ht="15" customHeight="1">
      <c r="A5048">
        <v>8</v>
      </c>
      <c r="B5048">
        <v>7801</v>
      </c>
      <c r="C5048" t="s">
        <v>22</v>
      </c>
      <c r="D5048" t="s">
        <v>860</v>
      </c>
      <c r="E5048" t="s">
        <v>861</v>
      </c>
      <c r="F5048">
        <v>33</v>
      </c>
      <c r="G5048">
        <v>10.07</v>
      </c>
      <c r="H5048">
        <v>3</v>
      </c>
      <c r="I5048">
        <v>0</v>
      </c>
      <c r="J5048" t="s">
        <v>128</v>
      </c>
      <c r="K5048" s="40" t="str">
        <f t="shared" si="78"/>
        <v>GPA</v>
      </c>
    </row>
    <row r="5049" spans="1:11" ht="15" customHeight="1">
      <c r="A5049">
        <v>8</v>
      </c>
      <c r="B5049">
        <v>7801</v>
      </c>
      <c r="C5049" t="s">
        <v>22</v>
      </c>
      <c r="D5049" t="s">
        <v>862</v>
      </c>
      <c r="E5049" t="s">
        <v>863</v>
      </c>
      <c r="F5049">
        <v>2534</v>
      </c>
      <c r="G5049">
        <v>145.30000000000001</v>
      </c>
      <c r="H5049">
        <v>17</v>
      </c>
      <c r="I5049">
        <v>0</v>
      </c>
      <c r="J5049" t="s">
        <v>128</v>
      </c>
      <c r="K5049" s="40" t="str">
        <f t="shared" si="78"/>
        <v>GPA</v>
      </c>
    </row>
    <row r="5050" spans="1:11" ht="15" customHeight="1">
      <c r="A5050">
        <v>8</v>
      </c>
      <c r="B5050">
        <v>7801</v>
      </c>
      <c r="C5050" t="s">
        <v>22</v>
      </c>
      <c r="D5050" t="s">
        <v>864</v>
      </c>
      <c r="E5050" t="s">
        <v>865</v>
      </c>
      <c r="F5050">
        <v>1239</v>
      </c>
      <c r="G5050">
        <v>152.6</v>
      </c>
      <c r="H5050">
        <v>8</v>
      </c>
      <c r="I5050">
        <v>0</v>
      </c>
      <c r="J5050" t="s">
        <v>128</v>
      </c>
      <c r="K5050" s="40" t="str">
        <f t="shared" si="78"/>
        <v>GPA</v>
      </c>
    </row>
    <row r="5051" spans="1:11" ht="15" customHeight="1">
      <c r="A5051">
        <v>8</v>
      </c>
      <c r="B5051">
        <v>7801</v>
      </c>
      <c r="C5051" t="s">
        <v>22</v>
      </c>
      <c r="D5051" t="s">
        <v>866</v>
      </c>
      <c r="E5051" t="s">
        <v>867</v>
      </c>
      <c r="F5051">
        <v>2600</v>
      </c>
      <c r="G5051">
        <v>237.94</v>
      </c>
      <c r="H5051">
        <v>11</v>
      </c>
      <c r="I5051">
        <v>0</v>
      </c>
      <c r="J5051" t="s">
        <v>128</v>
      </c>
      <c r="K5051" s="40" t="str">
        <f t="shared" si="78"/>
        <v>GPA</v>
      </c>
    </row>
    <row r="5052" spans="1:11" ht="15" customHeight="1">
      <c r="A5052">
        <v>8</v>
      </c>
      <c r="B5052">
        <v>7801</v>
      </c>
      <c r="C5052" t="s">
        <v>22</v>
      </c>
      <c r="D5052" t="s">
        <v>870</v>
      </c>
      <c r="E5052" t="s">
        <v>871</v>
      </c>
      <c r="F5052">
        <v>2748</v>
      </c>
      <c r="G5052">
        <v>215.36</v>
      </c>
      <c r="H5052">
        <v>13</v>
      </c>
      <c r="I5052">
        <v>0</v>
      </c>
      <c r="J5052" t="s">
        <v>128</v>
      </c>
      <c r="K5052" s="40" t="str">
        <f t="shared" si="78"/>
        <v>GPA</v>
      </c>
    </row>
    <row r="5053" spans="1:11" ht="15" customHeight="1">
      <c r="A5053">
        <v>8</v>
      </c>
      <c r="B5053">
        <v>7801</v>
      </c>
      <c r="C5053" t="s">
        <v>22</v>
      </c>
      <c r="D5053" t="s">
        <v>872</v>
      </c>
      <c r="E5053" t="s">
        <v>873</v>
      </c>
      <c r="F5053">
        <v>1643</v>
      </c>
      <c r="G5053">
        <v>181.26</v>
      </c>
      <c r="H5053">
        <v>9</v>
      </c>
      <c r="I5053">
        <v>0</v>
      </c>
      <c r="J5053" t="s">
        <v>128</v>
      </c>
      <c r="K5053" s="40" t="str">
        <f t="shared" si="78"/>
        <v>GPA</v>
      </c>
    </row>
    <row r="5054" spans="1:11" ht="15" customHeight="1">
      <c r="A5054">
        <v>8</v>
      </c>
      <c r="B5054">
        <v>7801</v>
      </c>
      <c r="C5054" t="s">
        <v>22</v>
      </c>
      <c r="D5054" t="s">
        <v>874</v>
      </c>
      <c r="E5054" t="s">
        <v>875</v>
      </c>
      <c r="F5054">
        <v>904</v>
      </c>
      <c r="G5054">
        <v>80.05</v>
      </c>
      <c r="H5054">
        <v>11</v>
      </c>
      <c r="I5054">
        <v>0</v>
      </c>
      <c r="J5054" t="s">
        <v>128</v>
      </c>
      <c r="K5054" s="40" t="str">
        <f t="shared" si="78"/>
        <v>GPA</v>
      </c>
    </row>
    <row r="5055" spans="1:11" ht="15" customHeight="1">
      <c r="A5055">
        <v>8</v>
      </c>
      <c r="B5055">
        <v>7801</v>
      </c>
      <c r="C5055" t="s">
        <v>22</v>
      </c>
      <c r="D5055" t="s">
        <v>876</v>
      </c>
      <c r="E5055" t="s">
        <v>877</v>
      </c>
      <c r="F5055">
        <v>2089</v>
      </c>
      <c r="G5055">
        <v>189.44</v>
      </c>
      <c r="H5055">
        <v>11</v>
      </c>
      <c r="I5055">
        <v>0</v>
      </c>
      <c r="J5055" t="s">
        <v>128</v>
      </c>
      <c r="K5055" s="40" t="str">
        <f t="shared" si="78"/>
        <v>GPA</v>
      </c>
    </row>
    <row r="5056" spans="1:11" ht="15" customHeight="1">
      <c r="A5056">
        <v>8</v>
      </c>
      <c r="B5056">
        <v>7801</v>
      </c>
      <c r="C5056" t="s">
        <v>22</v>
      </c>
      <c r="D5056" t="s">
        <v>878</v>
      </c>
      <c r="E5056" t="s">
        <v>879</v>
      </c>
      <c r="F5056">
        <v>1706</v>
      </c>
      <c r="G5056">
        <v>153.85</v>
      </c>
      <c r="H5056">
        <v>11</v>
      </c>
      <c r="I5056">
        <v>0</v>
      </c>
      <c r="J5056" t="s">
        <v>128</v>
      </c>
      <c r="K5056" s="40" t="str">
        <f t="shared" si="78"/>
        <v>GPA</v>
      </c>
    </row>
    <row r="5057" spans="1:11" ht="15" customHeight="1">
      <c r="A5057">
        <v>8</v>
      </c>
      <c r="B5057">
        <v>7801</v>
      </c>
      <c r="C5057" t="s">
        <v>22</v>
      </c>
      <c r="D5057" t="s">
        <v>880</v>
      </c>
      <c r="E5057" t="s">
        <v>881</v>
      </c>
      <c r="F5057">
        <v>2871</v>
      </c>
      <c r="G5057">
        <v>241.24</v>
      </c>
      <c r="H5057">
        <v>12</v>
      </c>
      <c r="I5057">
        <v>0</v>
      </c>
      <c r="J5057" t="s">
        <v>128</v>
      </c>
      <c r="K5057" s="40" t="str">
        <f t="shared" si="78"/>
        <v>GPA</v>
      </c>
    </row>
    <row r="5058" spans="1:11" ht="15" customHeight="1">
      <c r="A5058">
        <v>8</v>
      </c>
      <c r="B5058">
        <v>7801</v>
      </c>
      <c r="C5058" t="s">
        <v>22</v>
      </c>
      <c r="D5058" t="s">
        <v>882</v>
      </c>
      <c r="E5058" t="s">
        <v>883</v>
      </c>
      <c r="F5058">
        <v>1341</v>
      </c>
      <c r="G5058">
        <v>156.47</v>
      </c>
      <c r="H5058">
        <v>9</v>
      </c>
      <c r="I5058">
        <v>0</v>
      </c>
      <c r="J5058" t="s">
        <v>128</v>
      </c>
      <c r="K5058" s="40" t="str">
        <f t="shared" ref="K5058:K5121" si="79">IF(J5058&lt;&gt;"",IF(OR(UPPER(J5058)="TERCEIRO",UPPER(J5058)="TERCEIRA"),"TERCEIRA",IF(UPPER(J5058)="GPA","GPA",J5058)),IF(LEFT(D5058,1)="T","TERCEIRA","GPA"))</f>
        <v>GPA</v>
      </c>
    </row>
    <row r="5059" spans="1:11" ht="15" customHeight="1">
      <c r="A5059">
        <v>8</v>
      </c>
      <c r="B5059">
        <v>7801</v>
      </c>
      <c r="C5059" t="s">
        <v>19</v>
      </c>
      <c r="D5059" t="s">
        <v>884</v>
      </c>
      <c r="E5059" t="s">
        <v>885</v>
      </c>
      <c r="F5059">
        <v>200</v>
      </c>
      <c r="G5059">
        <v>4.5999999999999996</v>
      </c>
      <c r="H5059">
        <v>43</v>
      </c>
      <c r="I5059">
        <v>0</v>
      </c>
      <c r="J5059" t="s">
        <v>128</v>
      </c>
      <c r="K5059" s="40" t="str">
        <f t="shared" si="79"/>
        <v>GPA</v>
      </c>
    </row>
    <row r="5060" spans="1:11" ht="15" customHeight="1">
      <c r="A5060">
        <v>8</v>
      </c>
      <c r="B5060">
        <v>7801</v>
      </c>
      <c r="C5060" t="s">
        <v>22</v>
      </c>
      <c r="D5060" t="s">
        <v>886</v>
      </c>
      <c r="E5060" t="s">
        <v>887</v>
      </c>
      <c r="F5060">
        <v>2125</v>
      </c>
      <c r="G5060">
        <v>154.86000000000001</v>
      </c>
      <c r="H5060">
        <v>14</v>
      </c>
      <c r="I5060">
        <v>0</v>
      </c>
      <c r="J5060" t="s">
        <v>128</v>
      </c>
      <c r="K5060" s="40" t="str">
        <f t="shared" si="79"/>
        <v>GPA</v>
      </c>
    </row>
    <row r="5061" spans="1:11" ht="15" customHeight="1">
      <c r="A5061">
        <v>8</v>
      </c>
      <c r="B5061">
        <v>7801</v>
      </c>
      <c r="C5061" t="s">
        <v>22</v>
      </c>
      <c r="D5061" t="s">
        <v>888</v>
      </c>
      <c r="E5061" t="s">
        <v>889</v>
      </c>
      <c r="F5061">
        <v>1017</v>
      </c>
      <c r="G5061">
        <v>135.93</v>
      </c>
      <c r="H5061">
        <v>7</v>
      </c>
      <c r="I5061">
        <v>0</v>
      </c>
      <c r="J5061" t="s">
        <v>128</v>
      </c>
      <c r="K5061" s="40" t="str">
        <f t="shared" si="79"/>
        <v>GPA</v>
      </c>
    </row>
    <row r="5062" spans="1:11" ht="15" customHeight="1">
      <c r="A5062">
        <v>8</v>
      </c>
      <c r="B5062">
        <v>7801</v>
      </c>
      <c r="C5062" t="s">
        <v>19</v>
      </c>
      <c r="D5062" t="s">
        <v>888</v>
      </c>
      <c r="E5062" t="s">
        <v>889</v>
      </c>
      <c r="F5062">
        <v>21</v>
      </c>
      <c r="G5062">
        <v>4.46</v>
      </c>
      <c r="H5062">
        <v>5</v>
      </c>
      <c r="I5062">
        <v>0</v>
      </c>
      <c r="J5062" t="s">
        <v>128</v>
      </c>
      <c r="K5062" s="40" t="str">
        <f t="shared" si="79"/>
        <v>GPA</v>
      </c>
    </row>
    <row r="5063" spans="1:11" ht="15" customHeight="1">
      <c r="A5063">
        <v>8</v>
      </c>
      <c r="B5063">
        <v>7801</v>
      </c>
      <c r="C5063" t="s">
        <v>19</v>
      </c>
      <c r="D5063" t="s">
        <v>1822</v>
      </c>
      <c r="E5063" t="s">
        <v>1823</v>
      </c>
      <c r="F5063">
        <v>40</v>
      </c>
      <c r="G5063">
        <v>0.4</v>
      </c>
      <c r="H5063">
        <v>100</v>
      </c>
      <c r="I5063">
        <v>0</v>
      </c>
      <c r="J5063" t="s">
        <v>128</v>
      </c>
      <c r="K5063" s="40" t="str">
        <f t="shared" si="79"/>
        <v>GPA</v>
      </c>
    </row>
    <row r="5064" spans="1:11" ht="15" customHeight="1">
      <c r="A5064">
        <v>8</v>
      </c>
      <c r="B5064">
        <v>7801</v>
      </c>
      <c r="C5064" t="s">
        <v>19</v>
      </c>
      <c r="D5064" t="s">
        <v>890</v>
      </c>
      <c r="E5064" t="s">
        <v>891</v>
      </c>
      <c r="F5064">
        <v>1768</v>
      </c>
      <c r="G5064">
        <v>60.72</v>
      </c>
      <c r="H5064">
        <v>29</v>
      </c>
      <c r="I5064">
        <v>0</v>
      </c>
      <c r="J5064" t="s">
        <v>128</v>
      </c>
      <c r="K5064" s="40" t="str">
        <f t="shared" si="79"/>
        <v>GPA</v>
      </c>
    </row>
    <row r="5065" spans="1:11" ht="15" customHeight="1">
      <c r="A5065">
        <v>8</v>
      </c>
      <c r="B5065">
        <v>7801</v>
      </c>
      <c r="C5065" t="s">
        <v>22</v>
      </c>
      <c r="D5065" t="s">
        <v>892</v>
      </c>
      <c r="E5065" t="s">
        <v>893</v>
      </c>
      <c r="F5065">
        <v>1376</v>
      </c>
      <c r="G5065">
        <v>153.72</v>
      </c>
      <c r="H5065">
        <v>9</v>
      </c>
      <c r="I5065">
        <v>0</v>
      </c>
      <c r="J5065" t="s">
        <v>128</v>
      </c>
      <c r="K5065" s="40" t="str">
        <f t="shared" si="79"/>
        <v>GPA</v>
      </c>
    </row>
    <row r="5066" spans="1:11" ht="15" customHeight="1">
      <c r="A5066">
        <v>8</v>
      </c>
      <c r="B5066">
        <v>7801</v>
      </c>
      <c r="C5066" t="s">
        <v>22</v>
      </c>
      <c r="D5066" t="s">
        <v>894</v>
      </c>
      <c r="E5066" t="s">
        <v>895</v>
      </c>
      <c r="F5066">
        <v>2561</v>
      </c>
      <c r="G5066">
        <v>164.23</v>
      </c>
      <c r="H5066">
        <v>16</v>
      </c>
      <c r="I5066">
        <v>0</v>
      </c>
      <c r="J5066" t="s">
        <v>128</v>
      </c>
      <c r="K5066" s="40" t="str">
        <f t="shared" si="79"/>
        <v>GPA</v>
      </c>
    </row>
    <row r="5067" spans="1:11" ht="15" customHeight="1">
      <c r="A5067">
        <v>8</v>
      </c>
      <c r="B5067">
        <v>7801</v>
      </c>
      <c r="C5067" t="s">
        <v>22</v>
      </c>
      <c r="D5067" t="s">
        <v>896</v>
      </c>
      <c r="E5067" t="s">
        <v>897</v>
      </c>
      <c r="F5067">
        <v>875</v>
      </c>
      <c r="G5067">
        <v>170.86</v>
      </c>
      <c r="H5067">
        <v>5</v>
      </c>
      <c r="I5067">
        <v>0</v>
      </c>
      <c r="J5067" t="s">
        <v>128</v>
      </c>
      <c r="K5067" s="40" t="str">
        <f t="shared" si="79"/>
        <v>GPA</v>
      </c>
    </row>
    <row r="5068" spans="1:11" ht="15" customHeight="1">
      <c r="A5068">
        <v>8</v>
      </c>
      <c r="B5068">
        <v>7801</v>
      </c>
      <c r="C5068" t="s">
        <v>21</v>
      </c>
      <c r="D5068" t="s">
        <v>898</v>
      </c>
      <c r="E5068" t="s">
        <v>899</v>
      </c>
      <c r="F5068">
        <v>2524</v>
      </c>
      <c r="G5068">
        <v>164.08</v>
      </c>
      <c r="H5068">
        <v>15</v>
      </c>
      <c r="I5068">
        <v>0</v>
      </c>
      <c r="J5068" t="s">
        <v>128</v>
      </c>
      <c r="K5068" s="40" t="str">
        <f t="shared" si="79"/>
        <v>GPA</v>
      </c>
    </row>
    <row r="5069" spans="1:11" ht="15" customHeight="1">
      <c r="A5069">
        <v>8</v>
      </c>
      <c r="B5069">
        <v>7801</v>
      </c>
      <c r="C5069" t="s">
        <v>22</v>
      </c>
      <c r="D5069" t="s">
        <v>900</v>
      </c>
      <c r="E5069" t="s">
        <v>901</v>
      </c>
      <c r="F5069">
        <v>1264</v>
      </c>
      <c r="G5069">
        <v>184.21</v>
      </c>
      <c r="H5069">
        <v>7</v>
      </c>
      <c r="I5069">
        <v>0</v>
      </c>
      <c r="J5069" t="s">
        <v>128</v>
      </c>
      <c r="K5069" s="40" t="str">
        <f t="shared" si="79"/>
        <v>GPA</v>
      </c>
    </row>
    <row r="5070" spans="1:11" ht="15" customHeight="1">
      <c r="A5070">
        <v>8</v>
      </c>
      <c r="B5070">
        <v>7801</v>
      </c>
      <c r="C5070" t="s">
        <v>22</v>
      </c>
      <c r="D5070" t="s">
        <v>904</v>
      </c>
      <c r="E5070" t="s">
        <v>905</v>
      </c>
      <c r="F5070">
        <v>2425</v>
      </c>
      <c r="G5070">
        <v>233.79</v>
      </c>
      <c r="H5070">
        <v>10</v>
      </c>
      <c r="I5070">
        <v>0</v>
      </c>
      <c r="J5070" t="s">
        <v>128</v>
      </c>
      <c r="K5070" s="40" t="str">
        <f t="shared" si="79"/>
        <v>GPA</v>
      </c>
    </row>
    <row r="5071" spans="1:11" ht="15" customHeight="1">
      <c r="A5071">
        <v>8</v>
      </c>
      <c r="B5071">
        <v>7801</v>
      </c>
      <c r="C5071" t="s">
        <v>22</v>
      </c>
      <c r="D5071" t="s">
        <v>906</v>
      </c>
      <c r="E5071" t="s">
        <v>907</v>
      </c>
      <c r="F5071">
        <v>2696</v>
      </c>
      <c r="G5071">
        <v>268.56</v>
      </c>
      <c r="H5071">
        <v>10</v>
      </c>
      <c r="I5071">
        <v>0</v>
      </c>
      <c r="J5071" t="s">
        <v>128</v>
      </c>
      <c r="K5071" s="40" t="str">
        <f t="shared" si="79"/>
        <v>GPA</v>
      </c>
    </row>
    <row r="5072" spans="1:11" ht="15" customHeight="1">
      <c r="A5072">
        <v>8</v>
      </c>
      <c r="B5072">
        <v>7801</v>
      </c>
      <c r="C5072" t="s">
        <v>21</v>
      </c>
      <c r="D5072" t="s">
        <v>908</v>
      </c>
      <c r="E5072" t="s">
        <v>909</v>
      </c>
      <c r="F5072">
        <v>5</v>
      </c>
      <c r="G5072">
        <v>0.26</v>
      </c>
      <c r="H5072">
        <v>19</v>
      </c>
      <c r="I5072">
        <v>0</v>
      </c>
      <c r="J5072" t="s">
        <v>128</v>
      </c>
      <c r="K5072" s="40" t="str">
        <f t="shared" si="79"/>
        <v>GPA</v>
      </c>
    </row>
    <row r="5073" spans="1:11" ht="15" customHeight="1">
      <c r="A5073">
        <v>8</v>
      </c>
      <c r="B5073">
        <v>7801</v>
      </c>
      <c r="C5073" t="s">
        <v>20</v>
      </c>
      <c r="D5073" t="s">
        <v>908</v>
      </c>
      <c r="E5073" t="s">
        <v>909</v>
      </c>
      <c r="F5073">
        <v>5547</v>
      </c>
      <c r="G5073">
        <v>139.99</v>
      </c>
      <c r="H5073">
        <v>40</v>
      </c>
      <c r="I5073">
        <v>0</v>
      </c>
      <c r="J5073" t="s">
        <v>128</v>
      </c>
      <c r="K5073" s="40" t="str">
        <f t="shared" si="79"/>
        <v>GPA</v>
      </c>
    </row>
    <row r="5074" spans="1:11" ht="15" customHeight="1">
      <c r="A5074">
        <v>8</v>
      </c>
      <c r="B5074">
        <v>7801</v>
      </c>
      <c r="C5074" t="s">
        <v>22</v>
      </c>
      <c r="D5074" t="s">
        <v>910</v>
      </c>
      <c r="E5074" t="s">
        <v>911</v>
      </c>
      <c r="F5074">
        <v>2371</v>
      </c>
      <c r="G5074">
        <v>146.63999999999999</v>
      </c>
      <c r="H5074">
        <v>16</v>
      </c>
      <c r="I5074">
        <v>0</v>
      </c>
      <c r="J5074" t="s">
        <v>128</v>
      </c>
      <c r="K5074" s="40" t="str">
        <f t="shared" si="79"/>
        <v>GPA</v>
      </c>
    </row>
    <row r="5075" spans="1:11" ht="15" customHeight="1">
      <c r="A5075">
        <v>8</v>
      </c>
      <c r="B5075">
        <v>7801</v>
      </c>
      <c r="C5075" t="s">
        <v>22</v>
      </c>
      <c r="D5075" t="s">
        <v>912</v>
      </c>
      <c r="E5075" t="s">
        <v>913</v>
      </c>
      <c r="F5075">
        <v>611</v>
      </c>
      <c r="G5075">
        <v>91.05</v>
      </c>
      <c r="H5075">
        <v>7</v>
      </c>
      <c r="I5075">
        <v>0</v>
      </c>
      <c r="J5075" t="s">
        <v>128</v>
      </c>
      <c r="K5075" s="40" t="str">
        <f t="shared" si="79"/>
        <v>GPA</v>
      </c>
    </row>
    <row r="5076" spans="1:11" ht="15" customHeight="1">
      <c r="A5076">
        <v>8</v>
      </c>
      <c r="B5076">
        <v>7801</v>
      </c>
      <c r="C5076" t="s">
        <v>19</v>
      </c>
      <c r="D5076" t="s">
        <v>914</v>
      </c>
      <c r="E5076" t="s">
        <v>915</v>
      </c>
      <c r="F5076">
        <v>125</v>
      </c>
      <c r="G5076">
        <v>21.4</v>
      </c>
      <c r="H5076">
        <v>6</v>
      </c>
      <c r="I5076">
        <v>0</v>
      </c>
      <c r="J5076" t="s">
        <v>128</v>
      </c>
      <c r="K5076" s="40" t="str">
        <f t="shared" si="79"/>
        <v>GPA</v>
      </c>
    </row>
    <row r="5077" spans="1:11" ht="15" customHeight="1">
      <c r="A5077">
        <v>8</v>
      </c>
      <c r="B5077">
        <v>7801</v>
      </c>
      <c r="C5077" t="s">
        <v>19</v>
      </c>
      <c r="D5077" t="s">
        <v>916</v>
      </c>
      <c r="E5077" t="s">
        <v>917</v>
      </c>
      <c r="F5077">
        <v>239</v>
      </c>
      <c r="G5077">
        <v>14.74</v>
      </c>
      <c r="H5077">
        <v>16</v>
      </c>
      <c r="I5077">
        <v>0</v>
      </c>
      <c r="J5077" t="s">
        <v>128</v>
      </c>
      <c r="K5077" s="40" t="str">
        <f t="shared" si="79"/>
        <v>GPA</v>
      </c>
    </row>
    <row r="5078" spans="1:11" ht="15" customHeight="1">
      <c r="A5078">
        <v>8</v>
      </c>
      <c r="B5078">
        <v>7801</v>
      </c>
      <c r="C5078" t="s">
        <v>19</v>
      </c>
      <c r="D5078" t="s">
        <v>918</v>
      </c>
      <c r="E5078" t="s">
        <v>919</v>
      </c>
      <c r="F5078">
        <v>443</v>
      </c>
      <c r="G5078">
        <v>13.87</v>
      </c>
      <c r="H5078">
        <v>32</v>
      </c>
      <c r="I5078">
        <v>0</v>
      </c>
      <c r="J5078" t="s">
        <v>128</v>
      </c>
      <c r="K5078" s="40" t="str">
        <f t="shared" si="79"/>
        <v>GPA</v>
      </c>
    </row>
    <row r="5079" spans="1:11" ht="15" customHeight="1">
      <c r="A5079">
        <v>8</v>
      </c>
      <c r="B5079">
        <v>7801</v>
      </c>
      <c r="C5079" t="s">
        <v>20</v>
      </c>
      <c r="D5079" t="s">
        <v>920</v>
      </c>
      <c r="E5079" t="s">
        <v>921</v>
      </c>
      <c r="F5079">
        <v>3746</v>
      </c>
      <c r="G5079">
        <v>171.88</v>
      </c>
      <c r="H5079">
        <v>22</v>
      </c>
      <c r="I5079">
        <v>0</v>
      </c>
      <c r="J5079" t="s">
        <v>128</v>
      </c>
      <c r="K5079" s="40" t="str">
        <f t="shared" si="79"/>
        <v>GPA</v>
      </c>
    </row>
    <row r="5080" spans="1:11" ht="15" customHeight="1">
      <c r="A5080">
        <v>8</v>
      </c>
      <c r="B5080">
        <v>7801</v>
      </c>
      <c r="C5080" t="s">
        <v>22</v>
      </c>
      <c r="D5080" t="s">
        <v>922</v>
      </c>
      <c r="E5080" t="s">
        <v>923</v>
      </c>
      <c r="F5080">
        <v>1081</v>
      </c>
      <c r="G5080">
        <v>165.07</v>
      </c>
      <c r="H5080">
        <v>7</v>
      </c>
      <c r="I5080">
        <v>0</v>
      </c>
      <c r="J5080" t="s">
        <v>128</v>
      </c>
      <c r="K5080" s="40" t="str">
        <f t="shared" si="79"/>
        <v>GPA</v>
      </c>
    </row>
    <row r="5081" spans="1:11" ht="15" customHeight="1">
      <c r="A5081">
        <v>8</v>
      </c>
      <c r="B5081">
        <v>7801</v>
      </c>
      <c r="C5081" t="s">
        <v>21</v>
      </c>
      <c r="D5081" t="s">
        <v>926</v>
      </c>
      <c r="E5081" t="s">
        <v>927</v>
      </c>
      <c r="F5081">
        <v>2405</v>
      </c>
      <c r="G5081">
        <v>121.91</v>
      </c>
      <c r="H5081">
        <v>20</v>
      </c>
      <c r="I5081">
        <v>0</v>
      </c>
      <c r="J5081" t="s">
        <v>128</v>
      </c>
      <c r="K5081" s="40" t="str">
        <f t="shared" si="79"/>
        <v>GPA</v>
      </c>
    </row>
    <row r="5082" spans="1:11" ht="15" customHeight="1">
      <c r="A5082">
        <v>8</v>
      </c>
      <c r="B5082">
        <v>7801</v>
      </c>
      <c r="C5082" t="s">
        <v>1994</v>
      </c>
      <c r="D5082" t="s">
        <v>926</v>
      </c>
      <c r="E5082" t="s">
        <v>927</v>
      </c>
      <c r="F5082">
        <v>192</v>
      </c>
      <c r="G5082">
        <v>5.35</v>
      </c>
      <c r="H5082">
        <v>36</v>
      </c>
      <c r="I5082">
        <v>0</v>
      </c>
      <c r="J5082" t="s">
        <v>128</v>
      </c>
      <c r="K5082" s="40" t="str">
        <f t="shared" si="79"/>
        <v>GPA</v>
      </c>
    </row>
    <row r="5083" spans="1:11" ht="15" customHeight="1">
      <c r="A5083">
        <v>8</v>
      </c>
      <c r="B5083">
        <v>7801</v>
      </c>
      <c r="C5083" t="s">
        <v>1994</v>
      </c>
      <c r="D5083" t="s">
        <v>2476</v>
      </c>
      <c r="E5083" t="s">
        <v>2477</v>
      </c>
      <c r="F5083">
        <v>1259</v>
      </c>
      <c r="G5083">
        <v>28.23</v>
      </c>
      <c r="H5083">
        <v>45</v>
      </c>
      <c r="I5083">
        <v>0</v>
      </c>
      <c r="J5083" t="s">
        <v>128</v>
      </c>
      <c r="K5083" s="40" t="str">
        <f t="shared" si="79"/>
        <v>GPA</v>
      </c>
    </row>
    <row r="5084" spans="1:11" ht="15" customHeight="1">
      <c r="A5084">
        <v>8</v>
      </c>
      <c r="B5084">
        <v>7801</v>
      </c>
      <c r="C5084" t="s">
        <v>19</v>
      </c>
      <c r="D5084" t="s">
        <v>1824</v>
      </c>
      <c r="E5084" t="s">
        <v>1825</v>
      </c>
      <c r="F5084">
        <v>69</v>
      </c>
      <c r="G5084">
        <v>12.84</v>
      </c>
      <c r="H5084">
        <v>5</v>
      </c>
      <c r="I5084">
        <v>0</v>
      </c>
      <c r="J5084" t="s">
        <v>128</v>
      </c>
      <c r="K5084" s="40" t="str">
        <f t="shared" si="79"/>
        <v>GPA</v>
      </c>
    </row>
    <row r="5085" spans="1:11" ht="15" customHeight="1">
      <c r="A5085">
        <v>8</v>
      </c>
      <c r="B5085">
        <v>7801</v>
      </c>
      <c r="C5085" t="s">
        <v>22</v>
      </c>
      <c r="D5085" t="s">
        <v>928</v>
      </c>
      <c r="E5085" t="s">
        <v>929</v>
      </c>
      <c r="F5085">
        <v>1775</v>
      </c>
      <c r="G5085">
        <v>153.31</v>
      </c>
      <c r="H5085">
        <v>12</v>
      </c>
      <c r="I5085">
        <v>0</v>
      </c>
      <c r="J5085" t="s">
        <v>128</v>
      </c>
      <c r="K5085" s="40" t="str">
        <f t="shared" si="79"/>
        <v>GPA</v>
      </c>
    </row>
    <row r="5086" spans="1:11" ht="15" customHeight="1">
      <c r="A5086">
        <v>8</v>
      </c>
      <c r="B5086">
        <v>7801</v>
      </c>
      <c r="C5086" t="s">
        <v>21</v>
      </c>
      <c r="D5086" t="s">
        <v>930</v>
      </c>
      <c r="E5086" t="s">
        <v>931</v>
      </c>
      <c r="F5086">
        <v>793</v>
      </c>
      <c r="G5086">
        <v>47.64</v>
      </c>
      <c r="H5086">
        <v>17</v>
      </c>
      <c r="I5086">
        <v>0</v>
      </c>
      <c r="J5086" t="s">
        <v>128</v>
      </c>
      <c r="K5086" s="40" t="str">
        <f t="shared" si="79"/>
        <v>GPA</v>
      </c>
    </row>
    <row r="5087" spans="1:11" ht="15" customHeight="1">
      <c r="A5087">
        <v>8</v>
      </c>
      <c r="B5087">
        <v>7801</v>
      </c>
      <c r="C5087" t="s">
        <v>20</v>
      </c>
      <c r="D5087" t="s">
        <v>930</v>
      </c>
      <c r="E5087" t="s">
        <v>931</v>
      </c>
      <c r="F5087">
        <v>1726</v>
      </c>
      <c r="G5087">
        <v>69.180000000000007</v>
      </c>
      <c r="H5087">
        <v>25</v>
      </c>
      <c r="I5087">
        <v>0</v>
      </c>
      <c r="J5087" t="s">
        <v>128</v>
      </c>
      <c r="K5087" s="40" t="str">
        <f t="shared" si="79"/>
        <v>GPA</v>
      </c>
    </row>
    <row r="5088" spans="1:11" ht="15" customHeight="1">
      <c r="A5088">
        <v>8</v>
      </c>
      <c r="B5088">
        <v>7801</v>
      </c>
      <c r="C5088" t="s">
        <v>21</v>
      </c>
      <c r="D5088" t="s">
        <v>932</v>
      </c>
      <c r="E5088" t="s">
        <v>933</v>
      </c>
      <c r="F5088">
        <v>43</v>
      </c>
      <c r="G5088">
        <v>13.37</v>
      </c>
      <c r="H5088">
        <v>3</v>
      </c>
      <c r="I5088">
        <v>0</v>
      </c>
      <c r="J5088" t="s">
        <v>128</v>
      </c>
      <c r="K5088" s="40" t="str">
        <f t="shared" si="79"/>
        <v>GPA</v>
      </c>
    </row>
    <row r="5089" spans="1:11" ht="15" customHeight="1">
      <c r="A5089">
        <v>8</v>
      </c>
      <c r="B5089">
        <v>7801</v>
      </c>
      <c r="C5089" t="s">
        <v>20</v>
      </c>
      <c r="D5089" t="s">
        <v>932</v>
      </c>
      <c r="E5089" t="s">
        <v>933</v>
      </c>
      <c r="F5089">
        <v>351</v>
      </c>
      <c r="G5089">
        <v>39.79</v>
      </c>
      <c r="H5089">
        <v>9</v>
      </c>
      <c r="I5089">
        <v>0</v>
      </c>
      <c r="J5089" t="s">
        <v>128</v>
      </c>
      <c r="K5089" s="40" t="str">
        <f t="shared" si="79"/>
        <v>GPA</v>
      </c>
    </row>
    <row r="5090" spans="1:11" ht="15" customHeight="1">
      <c r="A5090">
        <v>8</v>
      </c>
      <c r="B5090">
        <v>7801</v>
      </c>
      <c r="C5090" t="s">
        <v>1994</v>
      </c>
      <c r="D5090" t="s">
        <v>932</v>
      </c>
      <c r="E5090" t="s">
        <v>933</v>
      </c>
      <c r="F5090">
        <v>1631</v>
      </c>
      <c r="G5090">
        <v>19.07</v>
      </c>
      <c r="H5090">
        <v>86</v>
      </c>
      <c r="I5090">
        <v>0</v>
      </c>
      <c r="J5090" t="s">
        <v>128</v>
      </c>
      <c r="K5090" s="40" t="str">
        <f t="shared" si="79"/>
        <v>GPA</v>
      </c>
    </row>
    <row r="5091" spans="1:11" ht="15" customHeight="1">
      <c r="A5091">
        <v>8</v>
      </c>
      <c r="B5091">
        <v>7801</v>
      </c>
      <c r="C5091" t="s">
        <v>22</v>
      </c>
      <c r="D5091" t="s">
        <v>934</v>
      </c>
      <c r="E5091" t="s">
        <v>935</v>
      </c>
      <c r="F5091">
        <v>1772</v>
      </c>
      <c r="G5091">
        <v>197.07</v>
      </c>
      <c r="H5091">
        <v>9</v>
      </c>
      <c r="I5091">
        <v>0</v>
      </c>
      <c r="J5091" t="s">
        <v>128</v>
      </c>
      <c r="K5091" s="40" t="str">
        <f t="shared" si="79"/>
        <v>GPA</v>
      </c>
    </row>
    <row r="5092" spans="1:11" ht="15" customHeight="1">
      <c r="A5092">
        <v>8</v>
      </c>
      <c r="B5092">
        <v>7801</v>
      </c>
      <c r="C5092" t="s">
        <v>22</v>
      </c>
      <c r="D5092" t="s">
        <v>936</v>
      </c>
      <c r="E5092" t="s">
        <v>937</v>
      </c>
      <c r="F5092">
        <v>1306</v>
      </c>
      <c r="G5092">
        <v>104.83</v>
      </c>
      <c r="H5092">
        <v>12</v>
      </c>
      <c r="I5092">
        <v>0</v>
      </c>
      <c r="J5092" t="s">
        <v>128</v>
      </c>
      <c r="K5092" s="40" t="str">
        <f t="shared" si="79"/>
        <v>GPA</v>
      </c>
    </row>
    <row r="5093" spans="1:11" ht="15" customHeight="1">
      <c r="A5093">
        <v>8</v>
      </c>
      <c r="B5093">
        <v>7801</v>
      </c>
      <c r="C5093" t="s">
        <v>21</v>
      </c>
      <c r="D5093" t="s">
        <v>938</v>
      </c>
      <c r="E5093" t="s">
        <v>939</v>
      </c>
      <c r="F5093">
        <v>2</v>
      </c>
      <c r="G5093">
        <v>0.6</v>
      </c>
      <c r="H5093">
        <v>3</v>
      </c>
      <c r="I5093">
        <v>0</v>
      </c>
      <c r="J5093" t="s">
        <v>128</v>
      </c>
      <c r="K5093" s="40" t="str">
        <f t="shared" si="79"/>
        <v>GPA</v>
      </c>
    </row>
    <row r="5094" spans="1:11" ht="15" customHeight="1">
      <c r="A5094">
        <v>8</v>
      </c>
      <c r="B5094">
        <v>7801</v>
      </c>
      <c r="C5094" t="s">
        <v>20</v>
      </c>
      <c r="D5094" t="s">
        <v>938</v>
      </c>
      <c r="E5094" t="s">
        <v>939</v>
      </c>
      <c r="F5094">
        <v>3600</v>
      </c>
      <c r="G5094">
        <v>159.26</v>
      </c>
      <c r="H5094">
        <v>23</v>
      </c>
      <c r="I5094">
        <v>0</v>
      </c>
      <c r="J5094" t="s">
        <v>128</v>
      </c>
      <c r="K5094" s="40" t="str">
        <f t="shared" si="79"/>
        <v>GPA</v>
      </c>
    </row>
    <row r="5095" spans="1:11" ht="15" customHeight="1">
      <c r="A5095">
        <v>8</v>
      </c>
      <c r="B5095">
        <v>7801</v>
      </c>
      <c r="C5095" t="s">
        <v>21</v>
      </c>
      <c r="D5095" t="s">
        <v>4480</v>
      </c>
      <c r="E5095" t="s">
        <v>4481</v>
      </c>
      <c r="F5095">
        <v>2</v>
      </c>
      <c r="G5095">
        <v>9.36</v>
      </c>
      <c r="H5095">
        <v>0</v>
      </c>
      <c r="I5095">
        <v>0</v>
      </c>
      <c r="J5095" t="s">
        <v>128</v>
      </c>
      <c r="K5095" s="40" t="str">
        <f t="shared" si="79"/>
        <v>GPA</v>
      </c>
    </row>
    <row r="5096" spans="1:11" ht="15" customHeight="1">
      <c r="A5096">
        <v>8</v>
      </c>
      <c r="B5096">
        <v>7801</v>
      </c>
      <c r="C5096" t="s">
        <v>22</v>
      </c>
      <c r="D5096" t="s">
        <v>940</v>
      </c>
      <c r="E5096" t="s">
        <v>941</v>
      </c>
      <c r="F5096">
        <v>71</v>
      </c>
      <c r="G5096">
        <v>14.95</v>
      </c>
      <c r="H5096">
        <v>5</v>
      </c>
      <c r="I5096">
        <v>0</v>
      </c>
      <c r="J5096" t="s">
        <v>128</v>
      </c>
      <c r="K5096" s="40" t="str">
        <f t="shared" si="79"/>
        <v>GPA</v>
      </c>
    </row>
    <row r="5097" spans="1:11" ht="15" customHeight="1">
      <c r="A5097">
        <v>8</v>
      </c>
      <c r="B5097">
        <v>7801</v>
      </c>
      <c r="C5097" t="s">
        <v>21</v>
      </c>
      <c r="D5097" t="s">
        <v>1826</v>
      </c>
      <c r="E5097" t="s">
        <v>1827</v>
      </c>
      <c r="F5097">
        <v>170</v>
      </c>
      <c r="G5097">
        <v>28.43</v>
      </c>
      <c r="H5097">
        <v>6</v>
      </c>
      <c r="I5097">
        <v>0</v>
      </c>
      <c r="J5097" t="s">
        <v>128</v>
      </c>
      <c r="K5097" s="40" t="str">
        <f t="shared" si="79"/>
        <v>GPA</v>
      </c>
    </row>
    <row r="5098" spans="1:11" ht="15" customHeight="1">
      <c r="A5098">
        <v>8</v>
      </c>
      <c r="B5098">
        <v>7801</v>
      </c>
      <c r="C5098" t="s">
        <v>20</v>
      </c>
      <c r="D5098" t="s">
        <v>1826</v>
      </c>
      <c r="E5098" t="s">
        <v>1827</v>
      </c>
      <c r="F5098">
        <v>4</v>
      </c>
      <c r="G5098">
        <v>3.72</v>
      </c>
      <c r="H5098">
        <v>1</v>
      </c>
      <c r="I5098">
        <v>0</v>
      </c>
      <c r="J5098" t="s">
        <v>128</v>
      </c>
      <c r="K5098" s="40" t="str">
        <f t="shared" si="79"/>
        <v>GPA</v>
      </c>
    </row>
    <row r="5099" spans="1:11" ht="15" customHeight="1">
      <c r="A5099">
        <v>8</v>
      </c>
      <c r="B5099">
        <v>7801</v>
      </c>
      <c r="C5099" t="s">
        <v>22</v>
      </c>
      <c r="D5099" t="s">
        <v>1922</v>
      </c>
      <c r="E5099" t="s">
        <v>1923</v>
      </c>
      <c r="F5099">
        <v>1582</v>
      </c>
      <c r="G5099">
        <v>113.13</v>
      </c>
      <c r="H5099">
        <v>14</v>
      </c>
      <c r="I5099">
        <v>0</v>
      </c>
      <c r="J5099" t="s">
        <v>128</v>
      </c>
      <c r="K5099" s="40" t="str">
        <f t="shared" si="79"/>
        <v>GPA</v>
      </c>
    </row>
    <row r="5100" spans="1:11" ht="15" customHeight="1">
      <c r="A5100">
        <v>8</v>
      </c>
      <c r="B5100">
        <v>7801</v>
      </c>
      <c r="C5100" t="s">
        <v>21</v>
      </c>
      <c r="D5100" t="s">
        <v>942</v>
      </c>
      <c r="E5100" t="s">
        <v>943</v>
      </c>
      <c r="F5100">
        <v>2168</v>
      </c>
      <c r="G5100">
        <v>114.39</v>
      </c>
      <c r="H5100">
        <v>19</v>
      </c>
      <c r="I5100">
        <v>0</v>
      </c>
      <c r="J5100" t="s">
        <v>128</v>
      </c>
      <c r="K5100" s="40" t="str">
        <f t="shared" si="79"/>
        <v>GPA</v>
      </c>
    </row>
    <row r="5101" spans="1:11" ht="15" customHeight="1">
      <c r="A5101">
        <v>8</v>
      </c>
      <c r="B5101">
        <v>7801</v>
      </c>
      <c r="C5101" t="s">
        <v>1994</v>
      </c>
      <c r="D5101" t="s">
        <v>942</v>
      </c>
      <c r="E5101" t="s">
        <v>943</v>
      </c>
      <c r="F5101">
        <v>66</v>
      </c>
      <c r="G5101">
        <v>1.72</v>
      </c>
      <c r="H5101">
        <v>38</v>
      </c>
      <c r="I5101">
        <v>0</v>
      </c>
      <c r="J5101" t="s">
        <v>128</v>
      </c>
      <c r="K5101" s="40" t="str">
        <f t="shared" si="79"/>
        <v>GPA</v>
      </c>
    </row>
    <row r="5102" spans="1:11" ht="15" customHeight="1">
      <c r="A5102">
        <v>8</v>
      </c>
      <c r="B5102">
        <v>7801</v>
      </c>
      <c r="C5102" t="s">
        <v>1994</v>
      </c>
      <c r="D5102" t="s">
        <v>2478</v>
      </c>
      <c r="E5102" t="s">
        <v>2479</v>
      </c>
      <c r="F5102">
        <v>523</v>
      </c>
      <c r="G5102">
        <v>10.94</v>
      </c>
      <c r="H5102">
        <v>48</v>
      </c>
      <c r="I5102">
        <v>0</v>
      </c>
      <c r="J5102" t="s">
        <v>128</v>
      </c>
      <c r="K5102" s="40" t="str">
        <f t="shared" si="79"/>
        <v>GPA</v>
      </c>
    </row>
    <row r="5103" spans="1:11" ht="15" customHeight="1">
      <c r="A5103">
        <v>8</v>
      </c>
      <c r="B5103">
        <v>7801</v>
      </c>
      <c r="C5103" t="s">
        <v>22</v>
      </c>
      <c r="D5103" t="s">
        <v>944</v>
      </c>
      <c r="E5103" t="s">
        <v>945</v>
      </c>
      <c r="F5103">
        <v>583</v>
      </c>
      <c r="G5103">
        <v>86.04</v>
      </c>
      <c r="H5103">
        <v>7</v>
      </c>
      <c r="I5103">
        <v>0</v>
      </c>
      <c r="J5103" t="s">
        <v>128</v>
      </c>
      <c r="K5103" s="40" t="str">
        <f t="shared" si="79"/>
        <v>GPA</v>
      </c>
    </row>
    <row r="5104" spans="1:11" ht="15" customHeight="1">
      <c r="A5104">
        <v>8</v>
      </c>
      <c r="B5104">
        <v>7801</v>
      </c>
      <c r="C5104" t="s">
        <v>22</v>
      </c>
      <c r="D5104" t="s">
        <v>946</v>
      </c>
      <c r="E5104" t="s">
        <v>947</v>
      </c>
      <c r="F5104">
        <v>37</v>
      </c>
      <c r="G5104">
        <v>21.8</v>
      </c>
      <c r="H5104">
        <v>2</v>
      </c>
      <c r="I5104">
        <v>0</v>
      </c>
      <c r="J5104" t="s">
        <v>128</v>
      </c>
      <c r="K5104" s="40" t="str">
        <f t="shared" si="79"/>
        <v>GPA</v>
      </c>
    </row>
    <row r="5105" spans="1:11" ht="15" customHeight="1">
      <c r="A5105">
        <v>8</v>
      </c>
      <c r="B5105">
        <v>7801</v>
      </c>
      <c r="C5105" t="s">
        <v>21</v>
      </c>
      <c r="D5105" t="s">
        <v>948</v>
      </c>
      <c r="E5105" t="s">
        <v>949</v>
      </c>
      <c r="F5105">
        <v>187</v>
      </c>
      <c r="G5105">
        <v>27.58</v>
      </c>
      <c r="H5105">
        <v>7</v>
      </c>
      <c r="I5105">
        <v>0</v>
      </c>
      <c r="J5105" t="s">
        <v>128</v>
      </c>
      <c r="K5105" s="40" t="str">
        <f t="shared" si="79"/>
        <v>GPA</v>
      </c>
    </row>
    <row r="5106" spans="1:11" ht="15" customHeight="1">
      <c r="A5106">
        <v>8</v>
      </c>
      <c r="B5106">
        <v>7801</v>
      </c>
      <c r="C5106" t="s">
        <v>20</v>
      </c>
      <c r="D5106" t="s">
        <v>948</v>
      </c>
      <c r="E5106" t="s">
        <v>949</v>
      </c>
      <c r="F5106">
        <v>4301</v>
      </c>
      <c r="G5106">
        <v>147.71</v>
      </c>
      <c r="H5106">
        <v>29</v>
      </c>
      <c r="I5106">
        <v>0</v>
      </c>
      <c r="J5106" t="s">
        <v>128</v>
      </c>
      <c r="K5106" s="40" t="str">
        <f t="shared" si="79"/>
        <v>GPA</v>
      </c>
    </row>
    <row r="5107" spans="1:11" ht="15" customHeight="1">
      <c r="A5107">
        <v>8</v>
      </c>
      <c r="B5107">
        <v>7801</v>
      </c>
      <c r="C5107" t="s">
        <v>19</v>
      </c>
      <c r="D5107" t="s">
        <v>1828</v>
      </c>
      <c r="E5107" t="s">
        <v>1829</v>
      </c>
      <c r="F5107">
        <v>358</v>
      </c>
      <c r="G5107">
        <v>15.62</v>
      </c>
      <c r="H5107">
        <v>23</v>
      </c>
      <c r="I5107">
        <v>0</v>
      </c>
      <c r="J5107" t="s">
        <v>128</v>
      </c>
      <c r="K5107" s="40" t="str">
        <f t="shared" si="79"/>
        <v>GPA</v>
      </c>
    </row>
    <row r="5108" spans="1:11" ht="15" customHeight="1">
      <c r="A5108">
        <v>8</v>
      </c>
      <c r="B5108">
        <v>7801</v>
      </c>
      <c r="C5108" t="s">
        <v>19</v>
      </c>
      <c r="D5108" t="s">
        <v>950</v>
      </c>
      <c r="E5108" t="s">
        <v>951</v>
      </c>
      <c r="F5108">
        <v>1115</v>
      </c>
      <c r="G5108">
        <v>52.95</v>
      </c>
      <c r="H5108">
        <v>21</v>
      </c>
      <c r="I5108">
        <v>0</v>
      </c>
      <c r="J5108" t="s">
        <v>128</v>
      </c>
      <c r="K5108" s="40" t="str">
        <f t="shared" si="79"/>
        <v>GPA</v>
      </c>
    </row>
    <row r="5109" spans="1:11" ht="15" customHeight="1">
      <c r="A5109">
        <v>8</v>
      </c>
      <c r="B5109">
        <v>7801</v>
      </c>
      <c r="C5109" t="s">
        <v>22</v>
      </c>
      <c r="D5109" t="s">
        <v>952</v>
      </c>
      <c r="E5109" t="s">
        <v>953</v>
      </c>
      <c r="F5109">
        <v>1941</v>
      </c>
      <c r="G5109">
        <v>143.41</v>
      </c>
      <c r="H5109">
        <v>14</v>
      </c>
      <c r="I5109">
        <v>0</v>
      </c>
      <c r="J5109" t="s">
        <v>128</v>
      </c>
      <c r="K5109" s="40" t="str">
        <f t="shared" si="79"/>
        <v>GPA</v>
      </c>
    </row>
    <row r="5110" spans="1:11" ht="15" customHeight="1">
      <c r="A5110">
        <v>8</v>
      </c>
      <c r="B5110">
        <v>7801</v>
      </c>
      <c r="C5110" t="s">
        <v>22</v>
      </c>
      <c r="D5110" t="s">
        <v>954</v>
      </c>
      <c r="E5110" t="s">
        <v>955</v>
      </c>
      <c r="F5110">
        <v>1790</v>
      </c>
      <c r="G5110">
        <v>212.91</v>
      </c>
      <c r="H5110">
        <v>8</v>
      </c>
      <c r="I5110">
        <v>0</v>
      </c>
      <c r="J5110" t="s">
        <v>128</v>
      </c>
      <c r="K5110" s="40" t="str">
        <f t="shared" si="79"/>
        <v>GPA</v>
      </c>
    </row>
    <row r="5111" spans="1:11" ht="15" customHeight="1">
      <c r="A5111">
        <v>8</v>
      </c>
      <c r="B5111">
        <v>7801</v>
      </c>
      <c r="C5111" t="s">
        <v>19</v>
      </c>
      <c r="D5111" t="s">
        <v>956</v>
      </c>
      <c r="E5111" t="s">
        <v>957</v>
      </c>
      <c r="F5111">
        <v>600</v>
      </c>
      <c r="G5111">
        <v>34.24</v>
      </c>
      <c r="H5111">
        <v>18</v>
      </c>
      <c r="I5111">
        <v>0</v>
      </c>
      <c r="J5111" t="s">
        <v>128</v>
      </c>
      <c r="K5111" s="40" t="str">
        <f t="shared" si="79"/>
        <v>GPA</v>
      </c>
    </row>
    <row r="5112" spans="1:11" ht="15" customHeight="1">
      <c r="A5112">
        <v>8</v>
      </c>
      <c r="B5112">
        <v>7801</v>
      </c>
      <c r="C5112" t="s">
        <v>1994</v>
      </c>
      <c r="D5112" t="s">
        <v>4482</v>
      </c>
      <c r="E5112" t="s">
        <v>4483</v>
      </c>
      <c r="F5112">
        <v>576</v>
      </c>
      <c r="G5112">
        <v>20.76</v>
      </c>
      <c r="H5112">
        <v>28</v>
      </c>
      <c r="I5112">
        <v>0</v>
      </c>
      <c r="J5112" t="s">
        <v>128</v>
      </c>
      <c r="K5112" s="40" t="str">
        <f t="shared" si="79"/>
        <v>GPA</v>
      </c>
    </row>
    <row r="5113" spans="1:11" ht="15" customHeight="1">
      <c r="A5113">
        <v>8</v>
      </c>
      <c r="B5113">
        <v>7801</v>
      </c>
      <c r="C5113" t="s">
        <v>19</v>
      </c>
      <c r="D5113" t="s">
        <v>958</v>
      </c>
      <c r="E5113" t="s">
        <v>959</v>
      </c>
      <c r="F5113">
        <v>1069</v>
      </c>
      <c r="G5113">
        <v>62.85</v>
      </c>
      <c r="H5113">
        <v>17</v>
      </c>
      <c r="I5113">
        <v>0</v>
      </c>
      <c r="J5113" t="s">
        <v>128</v>
      </c>
      <c r="K5113" s="40" t="str">
        <f t="shared" si="79"/>
        <v>GPA</v>
      </c>
    </row>
    <row r="5114" spans="1:11" ht="15" customHeight="1">
      <c r="A5114">
        <v>8</v>
      </c>
      <c r="B5114">
        <v>7801</v>
      </c>
      <c r="C5114" t="s">
        <v>22</v>
      </c>
      <c r="D5114" t="s">
        <v>1830</v>
      </c>
      <c r="E5114" t="s">
        <v>1831</v>
      </c>
      <c r="F5114">
        <v>1265</v>
      </c>
      <c r="G5114">
        <v>178.73</v>
      </c>
      <c r="H5114">
        <v>7</v>
      </c>
      <c r="I5114">
        <v>0</v>
      </c>
      <c r="J5114" t="s">
        <v>128</v>
      </c>
      <c r="K5114" s="40" t="str">
        <f t="shared" si="79"/>
        <v>GPA</v>
      </c>
    </row>
    <row r="5115" spans="1:11" ht="15" customHeight="1">
      <c r="A5115">
        <v>8</v>
      </c>
      <c r="B5115">
        <v>7801</v>
      </c>
      <c r="C5115" t="s">
        <v>19</v>
      </c>
      <c r="D5115" t="s">
        <v>960</v>
      </c>
      <c r="E5115" t="s">
        <v>961</v>
      </c>
      <c r="F5115">
        <v>196</v>
      </c>
      <c r="G5115">
        <v>16.43</v>
      </c>
      <c r="H5115">
        <v>12</v>
      </c>
      <c r="I5115">
        <v>0</v>
      </c>
      <c r="J5115" t="s">
        <v>128</v>
      </c>
      <c r="K5115" s="40" t="str">
        <f t="shared" si="79"/>
        <v>GPA</v>
      </c>
    </row>
    <row r="5116" spans="1:11" ht="15" customHeight="1">
      <c r="A5116">
        <v>8</v>
      </c>
      <c r="B5116">
        <v>7801</v>
      </c>
      <c r="C5116" t="s">
        <v>20</v>
      </c>
      <c r="D5116" t="s">
        <v>960</v>
      </c>
      <c r="E5116" t="s">
        <v>961</v>
      </c>
      <c r="F5116">
        <v>1</v>
      </c>
      <c r="G5116">
        <v>0.68</v>
      </c>
      <c r="H5116">
        <v>1</v>
      </c>
      <c r="I5116">
        <v>0</v>
      </c>
      <c r="J5116" t="s">
        <v>128</v>
      </c>
      <c r="K5116" s="40" t="str">
        <f t="shared" si="79"/>
        <v>GPA</v>
      </c>
    </row>
    <row r="5117" spans="1:11" ht="15" customHeight="1">
      <c r="A5117">
        <v>8</v>
      </c>
      <c r="B5117">
        <v>7801</v>
      </c>
      <c r="C5117" t="s">
        <v>1994</v>
      </c>
      <c r="D5117" t="s">
        <v>960</v>
      </c>
      <c r="E5117" t="s">
        <v>961</v>
      </c>
      <c r="F5117">
        <v>757</v>
      </c>
      <c r="G5117">
        <v>18.14</v>
      </c>
      <c r="H5117">
        <v>42</v>
      </c>
      <c r="I5117">
        <v>0</v>
      </c>
      <c r="J5117" t="s">
        <v>128</v>
      </c>
      <c r="K5117" s="40" t="str">
        <f t="shared" si="79"/>
        <v>GPA</v>
      </c>
    </row>
    <row r="5118" spans="1:11" ht="15" customHeight="1">
      <c r="A5118">
        <v>8</v>
      </c>
      <c r="B5118">
        <v>7801</v>
      </c>
      <c r="C5118" t="s">
        <v>1994</v>
      </c>
      <c r="D5118" t="s">
        <v>2482</v>
      </c>
      <c r="E5118" t="s">
        <v>2483</v>
      </c>
      <c r="F5118">
        <v>3420</v>
      </c>
      <c r="G5118">
        <v>90.45</v>
      </c>
      <c r="H5118">
        <v>38</v>
      </c>
      <c r="I5118">
        <v>0</v>
      </c>
      <c r="J5118" t="s">
        <v>128</v>
      </c>
      <c r="K5118" s="40" t="str">
        <f t="shared" si="79"/>
        <v>GPA</v>
      </c>
    </row>
    <row r="5119" spans="1:11" ht="15" customHeight="1">
      <c r="A5119">
        <v>8</v>
      </c>
      <c r="B5119">
        <v>7801</v>
      </c>
      <c r="C5119" t="s">
        <v>22</v>
      </c>
      <c r="D5119" t="s">
        <v>962</v>
      </c>
      <c r="E5119" t="s">
        <v>963</v>
      </c>
      <c r="F5119">
        <v>1942</v>
      </c>
      <c r="G5119">
        <v>152.94</v>
      </c>
      <c r="H5119">
        <v>13</v>
      </c>
      <c r="I5119">
        <v>0</v>
      </c>
      <c r="J5119" t="s">
        <v>128</v>
      </c>
      <c r="K5119" s="40" t="str">
        <f t="shared" si="79"/>
        <v>GPA</v>
      </c>
    </row>
    <row r="5120" spans="1:11" ht="15" customHeight="1">
      <c r="A5120">
        <v>8</v>
      </c>
      <c r="B5120">
        <v>7801</v>
      </c>
      <c r="C5120" t="s">
        <v>1994</v>
      </c>
      <c r="D5120" t="s">
        <v>4484</v>
      </c>
      <c r="E5120" t="s">
        <v>4485</v>
      </c>
      <c r="F5120">
        <v>1384</v>
      </c>
      <c r="G5120">
        <v>13.56</v>
      </c>
      <c r="H5120">
        <v>102</v>
      </c>
      <c r="I5120">
        <v>0</v>
      </c>
      <c r="J5120" t="s">
        <v>128</v>
      </c>
      <c r="K5120" s="40" t="str">
        <f t="shared" si="79"/>
        <v>GPA</v>
      </c>
    </row>
    <row r="5121" spans="1:11" ht="15" customHeight="1">
      <c r="A5121">
        <v>8</v>
      </c>
      <c r="B5121">
        <v>7801</v>
      </c>
      <c r="C5121" t="s">
        <v>19</v>
      </c>
      <c r="D5121" t="s">
        <v>964</v>
      </c>
      <c r="E5121" t="s">
        <v>965</v>
      </c>
      <c r="F5121">
        <v>149</v>
      </c>
      <c r="G5121">
        <v>19.14</v>
      </c>
      <c r="H5121">
        <v>8</v>
      </c>
      <c r="I5121">
        <v>0</v>
      </c>
      <c r="J5121" t="s">
        <v>128</v>
      </c>
      <c r="K5121" s="40" t="str">
        <f t="shared" si="79"/>
        <v>GPA</v>
      </c>
    </row>
    <row r="5122" spans="1:11" ht="15" customHeight="1">
      <c r="A5122">
        <v>8</v>
      </c>
      <c r="B5122">
        <v>7801</v>
      </c>
      <c r="C5122" t="s">
        <v>1994</v>
      </c>
      <c r="D5122" t="s">
        <v>964</v>
      </c>
      <c r="E5122" t="s">
        <v>965</v>
      </c>
      <c r="F5122">
        <v>561</v>
      </c>
      <c r="G5122">
        <v>15.8</v>
      </c>
      <c r="H5122">
        <v>36</v>
      </c>
      <c r="I5122">
        <v>0</v>
      </c>
      <c r="J5122" t="s">
        <v>128</v>
      </c>
      <c r="K5122" s="40" t="str">
        <f t="shared" ref="K5122:K5185" si="80">IF(J5122&lt;&gt;"",IF(OR(UPPER(J5122)="TERCEIRO",UPPER(J5122)="TERCEIRA"),"TERCEIRA",IF(UPPER(J5122)="GPA","GPA",J5122)),IF(LEFT(D5122,1)="T","TERCEIRA","GPA"))</f>
        <v>GPA</v>
      </c>
    </row>
    <row r="5123" spans="1:11" ht="15" customHeight="1">
      <c r="A5123">
        <v>8</v>
      </c>
      <c r="B5123">
        <v>7801</v>
      </c>
      <c r="C5123" t="s">
        <v>1994</v>
      </c>
      <c r="D5123" t="s">
        <v>2486</v>
      </c>
      <c r="E5123" t="s">
        <v>2487</v>
      </c>
      <c r="F5123">
        <v>5363</v>
      </c>
      <c r="G5123">
        <v>113.05</v>
      </c>
      <c r="H5123">
        <v>47</v>
      </c>
      <c r="I5123">
        <v>0</v>
      </c>
      <c r="J5123" t="s">
        <v>128</v>
      </c>
      <c r="K5123" s="40" t="str">
        <f t="shared" si="80"/>
        <v>GPA</v>
      </c>
    </row>
    <row r="5124" spans="1:11" ht="15" customHeight="1">
      <c r="A5124">
        <v>8</v>
      </c>
      <c r="B5124">
        <v>7801</v>
      </c>
      <c r="C5124" t="s">
        <v>22</v>
      </c>
      <c r="D5124" t="s">
        <v>972</v>
      </c>
      <c r="E5124" t="s">
        <v>973</v>
      </c>
      <c r="F5124">
        <v>3754</v>
      </c>
      <c r="G5124">
        <v>199.57</v>
      </c>
      <c r="H5124">
        <v>19</v>
      </c>
      <c r="I5124">
        <v>0</v>
      </c>
      <c r="J5124" t="s">
        <v>128</v>
      </c>
      <c r="K5124" s="40" t="str">
        <f t="shared" si="80"/>
        <v>GPA</v>
      </c>
    </row>
    <row r="5125" spans="1:11" ht="15" customHeight="1">
      <c r="A5125">
        <v>8</v>
      </c>
      <c r="B5125">
        <v>7801</v>
      </c>
      <c r="C5125" t="s">
        <v>19</v>
      </c>
      <c r="D5125" t="s">
        <v>974</v>
      </c>
      <c r="E5125" t="s">
        <v>975</v>
      </c>
      <c r="F5125">
        <v>2791</v>
      </c>
      <c r="G5125">
        <v>56.42</v>
      </c>
      <c r="H5125">
        <v>49</v>
      </c>
      <c r="I5125">
        <v>0</v>
      </c>
      <c r="J5125" t="s">
        <v>128</v>
      </c>
      <c r="K5125" s="40" t="str">
        <f t="shared" si="80"/>
        <v>GPA</v>
      </c>
    </row>
    <row r="5126" spans="1:11" ht="15" customHeight="1">
      <c r="A5126">
        <v>8</v>
      </c>
      <c r="B5126">
        <v>7801</v>
      </c>
      <c r="C5126" t="s">
        <v>21</v>
      </c>
      <c r="D5126" t="s">
        <v>974</v>
      </c>
      <c r="E5126" t="s">
        <v>975</v>
      </c>
      <c r="F5126">
        <v>3</v>
      </c>
      <c r="G5126">
        <v>0.22</v>
      </c>
      <c r="H5126">
        <v>14</v>
      </c>
      <c r="I5126">
        <v>0</v>
      </c>
      <c r="J5126" t="s">
        <v>128</v>
      </c>
      <c r="K5126" s="40" t="str">
        <f t="shared" si="80"/>
        <v>GPA</v>
      </c>
    </row>
    <row r="5127" spans="1:11" ht="15" customHeight="1">
      <c r="A5127">
        <v>8</v>
      </c>
      <c r="B5127">
        <v>7801</v>
      </c>
      <c r="C5127" t="s">
        <v>22</v>
      </c>
      <c r="D5127" t="s">
        <v>976</v>
      </c>
      <c r="E5127" t="s">
        <v>977</v>
      </c>
      <c r="F5127">
        <v>1933</v>
      </c>
      <c r="G5127">
        <v>206.02</v>
      </c>
      <c r="H5127">
        <v>9</v>
      </c>
      <c r="I5127">
        <v>0</v>
      </c>
      <c r="J5127" t="s">
        <v>128</v>
      </c>
      <c r="K5127" s="40" t="str">
        <f t="shared" si="80"/>
        <v>GPA</v>
      </c>
    </row>
    <row r="5128" spans="1:11" ht="15" customHeight="1">
      <c r="A5128">
        <v>8</v>
      </c>
      <c r="B5128">
        <v>7801</v>
      </c>
      <c r="C5128" t="s">
        <v>19</v>
      </c>
      <c r="D5128" t="s">
        <v>978</v>
      </c>
      <c r="E5128" t="s">
        <v>979</v>
      </c>
      <c r="F5128">
        <v>3</v>
      </c>
      <c r="G5128">
        <v>1.5</v>
      </c>
      <c r="H5128">
        <v>2</v>
      </c>
      <c r="I5128">
        <v>0</v>
      </c>
      <c r="J5128" t="s">
        <v>128</v>
      </c>
      <c r="K5128" s="40" t="str">
        <f t="shared" si="80"/>
        <v>GPA</v>
      </c>
    </row>
    <row r="5129" spans="1:11" ht="15" customHeight="1">
      <c r="A5129">
        <v>8</v>
      </c>
      <c r="B5129">
        <v>7801</v>
      </c>
      <c r="C5129" t="s">
        <v>21</v>
      </c>
      <c r="D5129" t="s">
        <v>978</v>
      </c>
      <c r="E5129" t="s">
        <v>979</v>
      </c>
      <c r="F5129">
        <v>46</v>
      </c>
      <c r="G5129">
        <v>21.53</v>
      </c>
      <c r="H5129">
        <v>2</v>
      </c>
      <c r="I5129">
        <v>0</v>
      </c>
      <c r="J5129" t="s">
        <v>128</v>
      </c>
      <c r="K5129" s="40" t="str">
        <f t="shared" si="80"/>
        <v>GPA</v>
      </c>
    </row>
    <row r="5130" spans="1:11" ht="15" customHeight="1">
      <c r="A5130">
        <v>8</v>
      </c>
      <c r="B5130">
        <v>7801</v>
      </c>
      <c r="C5130" t="s">
        <v>20</v>
      </c>
      <c r="D5130" t="s">
        <v>978</v>
      </c>
      <c r="E5130" t="s">
        <v>979</v>
      </c>
      <c r="F5130">
        <v>331</v>
      </c>
      <c r="G5130">
        <v>26.56</v>
      </c>
      <c r="H5130">
        <v>12</v>
      </c>
      <c r="I5130">
        <v>0</v>
      </c>
      <c r="J5130" t="s">
        <v>128</v>
      </c>
      <c r="K5130" s="40" t="str">
        <f t="shared" si="80"/>
        <v>GPA</v>
      </c>
    </row>
    <row r="5131" spans="1:11" ht="15" customHeight="1">
      <c r="A5131">
        <v>8</v>
      </c>
      <c r="B5131">
        <v>7801</v>
      </c>
      <c r="C5131" t="s">
        <v>1994</v>
      </c>
      <c r="D5131" t="s">
        <v>978</v>
      </c>
      <c r="E5131" t="s">
        <v>979</v>
      </c>
      <c r="F5131">
        <v>435</v>
      </c>
      <c r="G5131">
        <v>2.9</v>
      </c>
      <c r="H5131">
        <v>150</v>
      </c>
      <c r="I5131">
        <v>0</v>
      </c>
      <c r="J5131" t="s">
        <v>128</v>
      </c>
      <c r="K5131" s="40" t="str">
        <f t="shared" si="80"/>
        <v>GPA</v>
      </c>
    </row>
    <row r="5132" spans="1:11" ht="15" customHeight="1">
      <c r="A5132">
        <v>8</v>
      </c>
      <c r="B5132">
        <v>7801</v>
      </c>
      <c r="C5132" t="s">
        <v>20</v>
      </c>
      <c r="D5132" t="s">
        <v>1924</v>
      </c>
      <c r="E5132" t="s">
        <v>1925</v>
      </c>
      <c r="F5132">
        <v>3</v>
      </c>
      <c r="G5132">
        <v>1.62</v>
      </c>
      <c r="H5132">
        <v>2</v>
      </c>
      <c r="I5132">
        <v>0</v>
      </c>
      <c r="J5132" t="s">
        <v>128</v>
      </c>
      <c r="K5132" s="40" t="str">
        <f t="shared" si="80"/>
        <v>GPA</v>
      </c>
    </row>
    <row r="5133" spans="1:11" ht="15" customHeight="1">
      <c r="A5133">
        <v>8</v>
      </c>
      <c r="B5133">
        <v>7801</v>
      </c>
      <c r="C5133" t="s">
        <v>1994</v>
      </c>
      <c r="D5133" t="s">
        <v>1924</v>
      </c>
      <c r="E5133" t="s">
        <v>1925</v>
      </c>
      <c r="F5133">
        <v>3124</v>
      </c>
      <c r="G5133">
        <v>52.59</v>
      </c>
      <c r="H5133">
        <v>59</v>
      </c>
      <c r="I5133">
        <v>0</v>
      </c>
      <c r="J5133" t="s">
        <v>128</v>
      </c>
      <c r="K5133" s="40" t="str">
        <f t="shared" si="80"/>
        <v>GPA</v>
      </c>
    </row>
    <row r="5134" spans="1:11" ht="15" customHeight="1">
      <c r="A5134">
        <v>8</v>
      </c>
      <c r="B5134">
        <v>7801</v>
      </c>
      <c r="C5134" t="s">
        <v>20</v>
      </c>
      <c r="D5134" t="s">
        <v>1832</v>
      </c>
      <c r="E5134" t="s">
        <v>1833</v>
      </c>
      <c r="F5134">
        <v>10</v>
      </c>
      <c r="G5134">
        <v>0.19</v>
      </c>
      <c r="H5134">
        <v>53</v>
      </c>
      <c r="I5134">
        <v>0</v>
      </c>
      <c r="J5134" t="s">
        <v>128</v>
      </c>
      <c r="K5134" s="40" t="str">
        <f t="shared" si="80"/>
        <v>GPA</v>
      </c>
    </row>
    <row r="5135" spans="1:11" ht="15" customHeight="1">
      <c r="A5135">
        <v>8</v>
      </c>
      <c r="B5135">
        <v>7801</v>
      </c>
      <c r="C5135" t="s">
        <v>22</v>
      </c>
      <c r="D5135" t="s">
        <v>980</v>
      </c>
      <c r="E5135" t="s">
        <v>981</v>
      </c>
      <c r="F5135">
        <v>5159</v>
      </c>
      <c r="G5135">
        <v>168.47</v>
      </c>
      <c r="H5135">
        <v>31</v>
      </c>
      <c r="I5135">
        <v>0</v>
      </c>
      <c r="J5135" t="s">
        <v>128</v>
      </c>
      <c r="K5135" s="40" t="str">
        <f t="shared" si="80"/>
        <v>GPA</v>
      </c>
    </row>
    <row r="5136" spans="1:11" ht="15" customHeight="1">
      <c r="A5136">
        <v>8</v>
      </c>
      <c r="B5136">
        <v>7801</v>
      </c>
      <c r="C5136" t="s">
        <v>19</v>
      </c>
      <c r="D5136" t="s">
        <v>984</v>
      </c>
      <c r="E5136" t="s">
        <v>985</v>
      </c>
      <c r="F5136">
        <v>1980</v>
      </c>
      <c r="G5136">
        <v>55.45</v>
      </c>
      <c r="H5136">
        <v>36</v>
      </c>
      <c r="I5136">
        <v>0</v>
      </c>
      <c r="J5136" t="s">
        <v>128</v>
      </c>
      <c r="K5136" s="40" t="str">
        <f t="shared" si="80"/>
        <v>GPA</v>
      </c>
    </row>
    <row r="5137" spans="1:11" ht="15" customHeight="1">
      <c r="A5137">
        <v>8</v>
      </c>
      <c r="B5137">
        <v>7801</v>
      </c>
      <c r="C5137" t="s">
        <v>21</v>
      </c>
      <c r="D5137" t="s">
        <v>984</v>
      </c>
      <c r="E5137" t="s">
        <v>985</v>
      </c>
      <c r="F5137">
        <v>2</v>
      </c>
      <c r="G5137">
        <v>0.57999999999999996</v>
      </c>
      <c r="H5137">
        <v>3</v>
      </c>
      <c r="I5137">
        <v>0</v>
      </c>
      <c r="J5137" t="s">
        <v>128</v>
      </c>
      <c r="K5137" s="40" t="str">
        <f t="shared" si="80"/>
        <v>GPA</v>
      </c>
    </row>
    <row r="5138" spans="1:11" ht="15" customHeight="1">
      <c r="A5138">
        <v>8</v>
      </c>
      <c r="B5138">
        <v>7801</v>
      </c>
      <c r="C5138" t="s">
        <v>19</v>
      </c>
      <c r="D5138" t="s">
        <v>986</v>
      </c>
      <c r="E5138" t="s">
        <v>987</v>
      </c>
      <c r="F5138">
        <v>839</v>
      </c>
      <c r="G5138">
        <v>63.45</v>
      </c>
      <c r="H5138">
        <v>13</v>
      </c>
      <c r="I5138">
        <v>0</v>
      </c>
      <c r="J5138" t="s">
        <v>128</v>
      </c>
      <c r="K5138" s="40" t="str">
        <f t="shared" si="80"/>
        <v>GPA</v>
      </c>
    </row>
    <row r="5139" spans="1:11" ht="15" customHeight="1">
      <c r="A5139">
        <v>8</v>
      </c>
      <c r="B5139">
        <v>7801</v>
      </c>
      <c r="C5139" t="s">
        <v>21</v>
      </c>
      <c r="D5139" t="s">
        <v>988</v>
      </c>
      <c r="E5139" t="s">
        <v>989</v>
      </c>
      <c r="F5139">
        <v>100</v>
      </c>
      <c r="G5139">
        <v>103.74</v>
      </c>
      <c r="H5139">
        <v>1</v>
      </c>
      <c r="I5139">
        <v>0</v>
      </c>
      <c r="J5139" t="s">
        <v>128</v>
      </c>
      <c r="K5139" s="40" t="str">
        <f t="shared" si="80"/>
        <v>GPA</v>
      </c>
    </row>
    <row r="5140" spans="1:11" ht="15" customHeight="1">
      <c r="A5140">
        <v>8</v>
      </c>
      <c r="B5140">
        <v>7801</v>
      </c>
      <c r="C5140" t="s">
        <v>22</v>
      </c>
      <c r="D5140" t="s">
        <v>992</v>
      </c>
      <c r="E5140" t="s">
        <v>993</v>
      </c>
      <c r="F5140">
        <v>1053</v>
      </c>
      <c r="G5140">
        <v>176.92</v>
      </c>
      <c r="H5140">
        <v>6</v>
      </c>
      <c r="I5140">
        <v>0</v>
      </c>
      <c r="J5140" t="s">
        <v>128</v>
      </c>
      <c r="K5140" s="40" t="str">
        <f t="shared" si="80"/>
        <v>GPA</v>
      </c>
    </row>
    <row r="5141" spans="1:11" ht="15" customHeight="1">
      <c r="A5141">
        <v>8</v>
      </c>
      <c r="B5141">
        <v>7801</v>
      </c>
      <c r="C5141" t="s">
        <v>19</v>
      </c>
      <c r="D5141" t="s">
        <v>994</v>
      </c>
      <c r="E5141" t="s">
        <v>995</v>
      </c>
      <c r="F5141">
        <v>206</v>
      </c>
      <c r="G5141">
        <v>34.29</v>
      </c>
      <c r="H5141">
        <v>6</v>
      </c>
      <c r="I5141">
        <v>0</v>
      </c>
      <c r="J5141" t="s">
        <v>128</v>
      </c>
      <c r="K5141" s="40" t="str">
        <f t="shared" si="80"/>
        <v>GPA</v>
      </c>
    </row>
    <row r="5142" spans="1:11" ht="15" customHeight="1">
      <c r="A5142">
        <v>8</v>
      </c>
      <c r="B5142">
        <v>7801</v>
      </c>
      <c r="C5142" t="s">
        <v>1994</v>
      </c>
      <c r="D5142" t="s">
        <v>994</v>
      </c>
      <c r="E5142" t="s">
        <v>995</v>
      </c>
      <c r="F5142">
        <v>75</v>
      </c>
      <c r="G5142">
        <v>4.62</v>
      </c>
      <c r="H5142">
        <v>16</v>
      </c>
      <c r="I5142">
        <v>0</v>
      </c>
      <c r="J5142" t="s">
        <v>128</v>
      </c>
      <c r="K5142" s="40" t="str">
        <f t="shared" si="80"/>
        <v>GPA</v>
      </c>
    </row>
    <row r="5143" spans="1:11" ht="15" customHeight="1">
      <c r="A5143">
        <v>8</v>
      </c>
      <c r="B5143">
        <v>7801</v>
      </c>
      <c r="C5143" t="s">
        <v>21</v>
      </c>
      <c r="D5143" t="s">
        <v>1834</v>
      </c>
      <c r="E5143" t="s">
        <v>1835</v>
      </c>
      <c r="F5143">
        <v>480</v>
      </c>
      <c r="G5143">
        <v>24.47</v>
      </c>
      <c r="H5143">
        <v>20</v>
      </c>
      <c r="I5143">
        <v>0</v>
      </c>
      <c r="J5143" t="s">
        <v>128</v>
      </c>
      <c r="K5143" s="40" t="str">
        <f t="shared" si="80"/>
        <v>GPA</v>
      </c>
    </row>
    <row r="5144" spans="1:11" ht="15" customHeight="1">
      <c r="A5144">
        <v>8</v>
      </c>
      <c r="B5144">
        <v>7801</v>
      </c>
      <c r="C5144" t="s">
        <v>21</v>
      </c>
      <c r="D5144" t="s">
        <v>1836</v>
      </c>
      <c r="E5144" t="s">
        <v>1837</v>
      </c>
      <c r="F5144">
        <v>7</v>
      </c>
      <c r="G5144">
        <v>8.23</v>
      </c>
      <c r="H5144">
        <v>1</v>
      </c>
      <c r="I5144">
        <v>0</v>
      </c>
      <c r="J5144" t="s">
        <v>128</v>
      </c>
      <c r="K5144" s="40" t="str">
        <f t="shared" si="80"/>
        <v>GPA</v>
      </c>
    </row>
    <row r="5145" spans="1:11" ht="15" customHeight="1">
      <c r="A5145">
        <v>8</v>
      </c>
      <c r="B5145">
        <v>7801</v>
      </c>
      <c r="C5145" t="s">
        <v>20</v>
      </c>
      <c r="D5145" t="s">
        <v>1836</v>
      </c>
      <c r="E5145" t="s">
        <v>1837</v>
      </c>
      <c r="F5145">
        <v>7</v>
      </c>
      <c r="G5145">
        <v>8.7100000000000009</v>
      </c>
      <c r="H5145">
        <v>1</v>
      </c>
      <c r="I5145">
        <v>0</v>
      </c>
      <c r="J5145" t="s">
        <v>128</v>
      </c>
      <c r="K5145" s="40" t="str">
        <f t="shared" si="80"/>
        <v>GPA</v>
      </c>
    </row>
    <row r="5146" spans="1:11" ht="15" customHeight="1">
      <c r="A5146">
        <v>8</v>
      </c>
      <c r="B5146">
        <v>7801</v>
      </c>
      <c r="C5146" t="s">
        <v>1994</v>
      </c>
      <c r="D5146" t="s">
        <v>4486</v>
      </c>
      <c r="E5146" t="s">
        <v>4487</v>
      </c>
      <c r="F5146">
        <v>323</v>
      </c>
      <c r="G5146">
        <v>4.2</v>
      </c>
      <c r="H5146">
        <v>77</v>
      </c>
      <c r="I5146">
        <v>0</v>
      </c>
      <c r="J5146" t="s">
        <v>128</v>
      </c>
      <c r="K5146" s="40" t="str">
        <f t="shared" si="80"/>
        <v>GPA</v>
      </c>
    </row>
    <row r="5147" spans="1:11" ht="15" customHeight="1">
      <c r="A5147">
        <v>8</v>
      </c>
      <c r="B5147">
        <v>7801</v>
      </c>
      <c r="C5147" t="s">
        <v>19</v>
      </c>
      <c r="D5147" t="s">
        <v>1838</v>
      </c>
      <c r="E5147" t="s">
        <v>1839</v>
      </c>
      <c r="F5147">
        <v>99</v>
      </c>
      <c r="G5147">
        <v>11.03</v>
      </c>
      <c r="H5147">
        <v>9</v>
      </c>
      <c r="I5147">
        <v>0</v>
      </c>
      <c r="J5147" t="s">
        <v>128</v>
      </c>
      <c r="K5147" s="40" t="str">
        <f t="shared" si="80"/>
        <v>GPA</v>
      </c>
    </row>
    <row r="5148" spans="1:11" ht="15" customHeight="1">
      <c r="A5148">
        <v>8</v>
      </c>
      <c r="B5148">
        <v>7801</v>
      </c>
      <c r="C5148" t="s">
        <v>21</v>
      </c>
      <c r="D5148" t="s">
        <v>998</v>
      </c>
      <c r="E5148" t="s">
        <v>999</v>
      </c>
      <c r="F5148">
        <v>211</v>
      </c>
      <c r="G5148">
        <v>23.41</v>
      </c>
      <c r="H5148">
        <v>9</v>
      </c>
      <c r="I5148">
        <v>0</v>
      </c>
      <c r="J5148" t="s">
        <v>128</v>
      </c>
      <c r="K5148" s="40" t="str">
        <f t="shared" si="80"/>
        <v>GPA</v>
      </c>
    </row>
    <row r="5149" spans="1:11" ht="15" customHeight="1">
      <c r="A5149">
        <v>8</v>
      </c>
      <c r="B5149">
        <v>7801</v>
      </c>
      <c r="C5149" t="s">
        <v>19</v>
      </c>
      <c r="D5149" t="s">
        <v>1002</v>
      </c>
      <c r="E5149" t="s">
        <v>1003</v>
      </c>
      <c r="F5149">
        <v>21</v>
      </c>
      <c r="G5149">
        <v>2.1800000000000002</v>
      </c>
      <c r="H5149">
        <v>10</v>
      </c>
      <c r="I5149">
        <v>0</v>
      </c>
      <c r="J5149" t="s">
        <v>128</v>
      </c>
      <c r="K5149" s="40" t="str">
        <f t="shared" si="80"/>
        <v>GPA</v>
      </c>
    </row>
    <row r="5150" spans="1:11" ht="15" customHeight="1">
      <c r="A5150">
        <v>8</v>
      </c>
      <c r="B5150">
        <v>7801</v>
      </c>
      <c r="C5150" t="s">
        <v>19</v>
      </c>
      <c r="D5150" t="s">
        <v>1004</v>
      </c>
      <c r="E5150" t="s">
        <v>1005</v>
      </c>
      <c r="F5150">
        <v>100</v>
      </c>
      <c r="G5150">
        <v>5.41</v>
      </c>
      <c r="H5150">
        <v>18</v>
      </c>
      <c r="I5150">
        <v>0</v>
      </c>
      <c r="J5150" t="s">
        <v>128</v>
      </c>
      <c r="K5150" s="40" t="str">
        <f t="shared" si="80"/>
        <v>GPA</v>
      </c>
    </row>
    <row r="5151" spans="1:11" ht="15" customHeight="1">
      <c r="A5151">
        <v>8</v>
      </c>
      <c r="B5151">
        <v>7801</v>
      </c>
      <c r="C5151" t="s">
        <v>1994</v>
      </c>
      <c r="D5151" t="s">
        <v>4488</v>
      </c>
      <c r="E5151" t="s">
        <v>4489</v>
      </c>
      <c r="F5151">
        <v>79</v>
      </c>
      <c r="G5151">
        <v>2.0299999999999998</v>
      </c>
      <c r="H5151">
        <v>39</v>
      </c>
      <c r="I5151">
        <v>0</v>
      </c>
      <c r="J5151" t="s">
        <v>128</v>
      </c>
      <c r="K5151" s="40" t="str">
        <f t="shared" si="80"/>
        <v>GPA</v>
      </c>
    </row>
    <row r="5152" spans="1:11" ht="15" customHeight="1">
      <c r="A5152">
        <v>8</v>
      </c>
      <c r="B5152">
        <v>7801</v>
      </c>
      <c r="C5152" t="s">
        <v>22</v>
      </c>
      <c r="D5152" t="s">
        <v>1840</v>
      </c>
      <c r="E5152" t="s">
        <v>1841</v>
      </c>
      <c r="F5152">
        <v>1861</v>
      </c>
      <c r="G5152">
        <v>179.63</v>
      </c>
      <c r="H5152">
        <v>10</v>
      </c>
      <c r="I5152">
        <v>0</v>
      </c>
      <c r="J5152" t="s">
        <v>128</v>
      </c>
      <c r="K5152" s="40" t="str">
        <f t="shared" si="80"/>
        <v>GPA</v>
      </c>
    </row>
    <row r="5153" spans="1:11" ht="15" customHeight="1">
      <c r="A5153">
        <v>8</v>
      </c>
      <c r="B5153">
        <v>7801</v>
      </c>
      <c r="C5153" t="s">
        <v>22</v>
      </c>
      <c r="D5153" t="s">
        <v>1006</v>
      </c>
      <c r="E5153" t="s">
        <v>1007</v>
      </c>
      <c r="F5153">
        <v>1723</v>
      </c>
      <c r="G5153">
        <v>160.74</v>
      </c>
      <c r="H5153">
        <v>11</v>
      </c>
      <c r="I5153">
        <v>0</v>
      </c>
      <c r="J5153" t="s">
        <v>128</v>
      </c>
      <c r="K5153" s="40" t="str">
        <f t="shared" si="80"/>
        <v>GPA</v>
      </c>
    </row>
    <row r="5154" spans="1:11" ht="15" customHeight="1">
      <c r="A5154">
        <v>8</v>
      </c>
      <c r="B5154">
        <v>7801</v>
      </c>
      <c r="C5154" t="s">
        <v>19</v>
      </c>
      <c r="D5154" t="s">
        <v>1008</v>
      </c>
      <c r="E5154" t="s">
        <v>1009</v>
      </c>
      <c r="F5154">
        <v>197</v>
      </c>
      <c r="G5154">
        <v>18.43</v>
      </c>
      <c r="H5154">
        <v>11</v>
      </c>
      <c r="I5154">
        <v>0</v>
      </c>
      <c r="J5154" t="s">
        <v>128</v>
      </c>
      <c r="K5154" s="40" t="str">
        <f t="shared" si="80"/>
        <v>GPA</v>
      </c>
    </row>
    <row r="5155" spans="1:11" ht="15" customHeight="1">
      <c r="A5155">
        <v>8</v>
      </c>
      <c r="B5155">
        <v>7801</v>
      </c>
      <c r="C5155" t="s">
        <v>22</v>
      </c>
      <c r="D5155" t="s">
        <v>1010</v>
      </c>
      <c r="E5155" t="s">
        <v>1011</v>
      </c>
      <c r="F5155">
        <v>2098</v>
      </c>
      <c r="G5155">
        <v>145.57</v>
      </c>
      <c r="H5155">
        <v>14</v>
      </c>
      <c r="I5155">
        <v>0</v>
      </c>
      <c r="J5155" t="s">
        <v>128</v>
      </c>
      <c r="K5155" s="40" t="str">
        <f t="shared" si="80"/>
        <v>GPA</v>
      </c>
    </row>
    <row r="5156" spans="1:11" ht="15" customHeight="1">
      <c r="A5156">
        <v>8</v>
      </c>
      <c r="B5156">
        <v>7801</v>
      </c>
      <c r="C5156" t="s">
        <v>19</v>
      </c>
      <c r="D5156" t="s">
        <v>1012</v>
      </c>
      <c r="E5156" t="s">
        <v>1013</v>
      </c>
      <c r="F5156">
        <v>393</v>
      </c>
      <c r="G5156">
        <v>49.77</v>
      </c>
      <c r="H5156">
        <v>8</v>
      </c>
      <c r="I5156">
        <v>0</v>
      </c>
      <c r="J5156" t="s">
        <v>128</v>
      </c>
      <c r="K5156" s="40" t="str">
        <f t="shared" si="80"/>
        <v>GPA</v>
      </c>
    </row>
    <row r="5157" spans="1:11" ht="15" customHeight="1">
      <c r="A5157">
        <v>8</v>
      </c>
      <c r="B5157">
        <v>7801</v>
      </c>
      <c r="C5157" t="s">
        <v>1994</v>
      </c>
      <c r="D5157" t="s">
        <v>2488</v>
      </c>
      <c r="E5157" t="s">
        <v>2489</v>
      </c>
      <c r="F5157">
        <v>2813</v>
      </c>
      <c r="G5157">
        <v>103.78</v>
      </c>
      <c r="H5157">
        <v>27</v>
      </c>
      <c r="I5157">
        <v>0</v>
      </c>
      <c r="J5157" t="s">
        <v>128</v>
      </c>
      <c r="K5157" s="40" t="str">
        <f t="shared" si="80"/>
        <v>GPA</v>
      </c>
    </row>
    <row r="5158" spans="1:11" ht="15" customHeight="1">
      <c r="A5158">
        <v>8</v>
      </c>
      <c r="B5158">
        <v>7801</v>
      </c>
      <c r="C5158" t="s">
        <v>1994</v>
      </c>
      <c r="D5158" t="s">
        <v>4490</v>
      </c>
      <c r="E5158" t="s">
        <v>4491</v>
      </c>
      <c r="F5158">
        <v>915</v>
      </c>
      <c r="G5158">
        <v>35.81</v>
      </c>
      <c r="H5158">
        <v>26</v>
      </c>
      <c r="I5158">
        <v>0</v>
      </c>
      <c r="J5158" t="s">
        <v>128</v>
      </c>
      <c r="K5158" s="40" t="str">
        <f t="shared" si="80"/>
        <v>GPA</v>
      </c>
    </row>
    <row r="5159" spans="1:11" ht="15" customHeight="1">
      <c r="A5159">
        <v>8</v>
      </c>
      <c r="B5159">
        <v>7801</v>
      </c>
      <c r="C5159" t="s">
        <v>19</v>
      </c>
      <c r="D5159" t="s">
        <v>1014</v>
      </c>
      <c r="E5159" t="s">
        <v>1015</v>
      </c>
      <c r="F5159">
        <v>260</v>
      </c>
      <c r="G5159">
        <v>7.5</v>
      </c>
      <c r="H5159">
        <v>35</v>
      </c>
      <c r="I5159">
        <v>0</v>
      </c>
      <c r="J5159" t="s">
        <v>128</v>
      </c>
      <c r="K5159" s="40" t="str">
        <f t="shared" si="80"/>
        <v>GPA</v>
      </c>
    </row>
    <row r="5160" spans="1:11" ht="15" customHeight="1">
      <c r="A5160">
        <v>8</v>
      </c>
      <c r="B5160">
        <v>7801</v>
      </c>
      <c r="C5160" t="s">
        <v>19</v>
      </c>
      <c r="D5160" t="s">
        <v>1016</v>
      </c>
      <c r="E5160" t="s">
        <v>1017</v>
      </c>
      <c r="F5160">
        <v>209</v>
      </c>
      <c r="G5160">
        <v>38.450000000000003</v>
      </c>
      <c r="H5160">
        <v>5</v>
      </c>
      <c r="I5160">
        <v>0</v>
      </c>
      <c r="J5160" t="s">
        <v>128</v>
      </c>
      <c r="K5160" s="40" t="str">
        <f t="shared" si="80"/>
        <v>GPA</v>
      </c>
    </row>
    <row r="5161" spans="1:11" ht="15" customHeight="1">
      <c r="A5161">
        <v>8</v>
      </c>
      <c r="B5161">
        <v>7801</v>
      </c>
      <c r="C5161" t="s">
        <v>22</v>
      </c>
      <c r="D5161" t="s">
        <v>1018</v>
      </c>
      <c r="E5161" t="s">
        <v>1019</v>
      </c>
      <c r="F5161">
        <v>3775</v>
      </c>
      <c r="G5161">
        <v>142.28</v>
      </c>
      <c r="H5161">
        <v>27</v>
      </c>
      <c r="I5161">
        <v>0</v>
      </c>
      <c r="J5161" t="s">
        <v>128</v>
      </c>
      <c r="K5161" s="40" t="str">
        <f t="shared" si="80"/>
        <v>GPA</v>
      </c>
    </row>
    <row r="5162" spans="1:11" ht="15" customHeight="1">
      <c r="A5162">
        <v>8</v>
      </c>
      <c r="B5162">
        <v>7801</v>
      </c>
      <c r="C5162" t="s">
        <v>19</v>
      </c>
      <c r="D5162" t="s">
        <v>1020</v>
      </c>
      <c r="E5162" t="s">
        <v>1021</v>
      </c>
      <c r="F5162">
        <v>31</v>
      </c>
      <c r="G5162">
        <v>11.22</v>
      </c>
      <c r="H5162">
        <v>3</v>
      </c>
      <c r="I5162">
        <v>0</v>
      </c>
      <c r="J5162" t="s">
        <v>128</v>
      </c>
      <c r="K5162" s="40" t="str">
        <f t="shared" si="80"/>
        <v>GPA</v>
      </c>
    </row>
    <row r="5163" spans="1:11" ht="15" customHeight="1">
      <c r="A5163">
        <v>8</v>
      </c>
      <c r="B5163">
        <v>7801</v>
      </c>
      <c r="C5163" t="s">
        <v>21</v>
      </c>
      <c r="D5163" t="s">
        <v>1020</v>
      </c>
      <c r="E5163" t="s">
        <v>1021</v>
      </c>
      <c r="F5163">
        <v>1</v>
      </c>
      <c r="G5163">
        <v>6.67</v>
      </c>
      <c r="H5163">
        <v>0</v>
      </c>
      <c r="I5163">
        <v>0</v>
      </c>
      <c r="J5163" t="s">
        <v>128</v>
      </c>
      <c r="K5163" s="40" t="str">
        <f t="shared" si="80"/>
        <v>GPA</v>
      </c>
    </row>
    <row r="5164" spans="1:11" ht="15" customHeight="1">
      <c r="A5164">
        <v>8</v>
      </c>
      <c r="B5164">
        <v>7801</v>
      </c>
      <c r="C5164" t="s">
        <v>20</v>
      </c>
      <c r="D5164" t="s">
        <v>1020</v>
      </c>
      <c r="E5164" t="s">
        <v>1021</v>
      </c>
      <c r="F5164">
        <v>1</v>
      </c>
      <c r="G5164">
        <v>3.88</v>
      </c>
      <c r="H5164">
        <v>0</v>
      </c>
      <c r="I5164">
        <v>0</v>
      </c>
      <c r="J5164" t="s">
        <v>128</v>
      </c>
      <c r="K5164" s="40" t="str">
        <f t="shared" si="80"/>
        <v>GPA</v>
      </c>
    </row>
    <row r="5165" spans="1:11" ht="15" customHeight="1">
      <c r="A5165">
        <v>8</v>
      </c>
      <c r="B5165">
        <v>7801</v>
      </c>
      <c r="C5165" t="s">
        <v>1994</v>
      </c>
      <c r="D5165" t="s">
        <v>1020</v>
      </c>
      <c r="E5165" t="s">
        <v>1021</v>
      </c>
      <c r="F5165">
        <v>88</v>
      </c>
      <c r="G5165">
        <v>1.77</v>
      </c>
      <c r="H5165">
        <v>50</v>
      </c>
      <c r="I5165">
        <v>0</v>
      </c>
      <c r="J5165" t="s">
        <v>128</v>
      </c>
      <c r="K5165" s="40" t="str">
        <f t="shared" si="80"/>
        <v>GPA</v>
      </c>
    </row>
    <row r="5166" spans="1:11" ht="15" customHeight="1">
      <c r="A5166">
        <v>8</v>
      </c>
      <c r="B5166">
        <v>7801</v>
      </c>
      <c r="C5166" t="s">
        <v>20</v>
      </c>
      <c r="D5166" t="s">
        <v>1842</v>
      </c>
      <c r="E5166" t="s">
        <v>1843</v>
      </c>
      <c r="F5166">
        <v>41</v>
      </c>
      <c r="G5166">
        <v>6.67</v>
      </c>
      <c r="H5166">
        <v>6</v>
      </c>
      <c r="I5166">
        <v>0</v>
      </c>
      <c r="J5166" t="s">
        <v>128</v>
      </c>
      <c r="K5166" s="40" t="str">
        <f t="shared" si="80"/>
        <v>GPA</v>
      </c>
    </row>
    <row r="5167" spans="1:11" ht="15" customHeight="1">
      <c r="A5167">
        <v>8</v>
      </c>
      <c r="B5167">
        <v>7801</v>
      </c>
      <c r="C5167" t="s">
        <v>1994</v>
      </c>
      <c r="D5167" t="s">
        <v>1842</v>
      </c>
      <c r="E5167" t="s">
        <v>1843</v>
      </c>
      <c r="F5167">
        <v>1412</v>
      </c>
      <c r="G5167">
        <v>47.2</v>
      </c>
      <c r="H5167">
        <v>30</v>
      </c>
      <c r="I5167">
        <v>0</v>
      </c>
      <c r="J5167" t="s">
        <v>128</v>
      </c>
      <c r="K5167" s="40" t="str">
        <f t="shared" si="80"/>
        <v>GPA</v>
      </c>
    </row>
    <row r="5168" spans="1:11" ht="15" customHeight="1">
      <c r="A5168">
        <v>8</v>
      </c>
      <c r="B5168">
        <v>7801</v>
      </c>
      <c r="C5168" t="s">
        <v>21</v>
      </c>
      <c r="D5168" t="s">
        <v>1022</v>
      </c>
      <c r="E5168" t="s">
        <v>1023</v>
      </c>
      <c r="F5168">
        <v>409</v>
      </c>
      <c r="G5168">
        <v>31.32</v>
      </c>
      <c r="H5168">
        <v>13</v>
      </c>
      <c r="I5168">
        <v>0</v>
      </c>
      <c r="J5168" t="s">
        <v>128</v>
      </c>
      <c r="K5168" s="40" t="str">
        <f t="shared" si="80"/>
        <v>GPA</v>
      </c>
    </row>
    <row r="5169" spans="1:11" ht="15" customHeight="1">
      <c r="A5169">
        <v>8</v>
      </c>
      <c r="B5169">
        <v>7801</v>
      </c>
      <c r="C5169" t="s">
        <v>19</v>
      </c>
      <c r="D5169" t="s">
        <v>1844</v>
      </c>
      <c r="E5169" t="s">
        <v>1845</v>
      </c>
      <c r="F5169">
        <v>498</v>
      </c>
      <c r="G5169">
        <v>20.73</v>
      </c>
      <c r="H5169">
        <v>24</v>
      </c>
      <c r="I5169">
        <v>0</v>
      </c>
      <c r="J5169" t="s">
        <v>128</v>
      </c>
      <c r="K5169" s="40" t="str">
        <f t="shared" si="80"/>
        <v>GPA</v>
      </c>
    </row>
    <row r="5170" spans="1:11" ht="15" customHeight="1">
      <c r="A5170">
        <v>8</v>
      </c>
      <c r="B5170">
        <v>7801</v>
      </c>
      <c r="C5170" t="s">
        <v>19</v>
      </c>
      <c r="D5170" t="s">
        <v>1026</v>
      </c>
      <c r="E5170" t="s">
        <v>1027</v>
      </c>
      <c r="F5170">
        <v>811</v>
      </c>
      <c r="G5170">
        <v>24.56</v>
      </c>
      <c r="H5170">
        <v>33</v>
      </c>
      <c r="I5170">
        <v>0</v>
      </c>
      <c r="J5170" t="s">
        <v>128</v>
      </c>
      <c r="K5170" s="40" t="str">
        <f t="shared" si="80"/>
        <v>GPA</v>
      </c>
    </row>
    <row r="5171" spans="1:11" ht="15" customHeight="1">
      <c r="A5171">
        <v>8</v>
      </c>
      <c r="B5171">
        <v>7801</v>
      </c>
      <c r="C5171" t="s">
        <v>19</v>
      </c>
      <c r="D5171" t="s">
        <v>1846</v>
      </c>
      <c r="E5171" t="s">
        <v>1847</v>
      </c>
      <c r="F5171">
        <v>535</v>
      </c>
      <c r="G5171">
        <v>36.1</v>
      </c>
      <c r="H5171">
        <v>15</v>
      </c>
      <c r="I5171">
        <v>0</v>
      </c>
      <c r="J5171" t="s">
        <v>128</v>
      </c>
      <c r="K5171" s="40" t="str">
        <f t="shared" si="80"/>
        <v>GPA</v>
      </c>
    </row>
    <row r="5172" spans="1:11" ht="15" customHeight="1">
      <c r="A5172">
        <v>8</v>
      </c>
      <c r="B5172">
        <v>7801</v>
      </c>
      <c r="C5172" t="s">
        <v>21</v>
      </c>
      <c r="D5172" t="s">
        <v>1030</v>
      </c>
      <c r="E5172" t="s">
        <v>1031</v>
      </c>
      <c r="F5172">
        <v>121</v>
      </c>
      <c r="G5172">
        <v>17.010000000000002</v>
      </c>
      <c r="H5172">
        <v>7</v>
      </c>
      <c r="I5172">
        <v>0</v>
      </c>
      <c r="J5172" t="s">
        <v>128</v>
      </c>
      <c r="K5172" s="40" t="str">
        <f t="shared" si="80"/>
        <v>GPA</v>
      </c>
    </row>
    <row r="5173" spans="1:11" ht="15" customHeight="1">
      <c r="A5173">
        <v>8</v>
      </c>
      <c r="B5173">
        <v>7801</v>
      </c>
      <c r="C5173" t="s">
        <v>20</v>
      </c>
      <c r="D5173" t="s">
        <v>1030</v>
      </c>
      <c r="E5173" t="s">
        <v>1031</v>
      </c>
      <c r="F5173">
        <v>3</v>
      </c>
      <c r="G5173">
        <v>14.29</v>
      </c>
      <c r="H5173">
        <v>0</v>
      </c>
      <c r="I5173">
        <v>0</v>
      </c>
      <c r="J5173" t="s">
        <v>128</v>
      </c>
      <c r="K5173" s="40" t="str">
        <f t="shared" si="80"/>
        <v>GPA</v>
      </c>
    </row>
    <row r="5174" spans="1:11" ht="15" customHeight="1">
      <c r="A5174">
        <v>8</v>
      </c>
      <c r="B5174">
        <v>7801</v>
      </c>
      <c r="C5174" t="s">
        <v>1994</v>
      </c>
      <c r="D5174" t="s">
        <v>2490</v>
      </c>
      <c r="E5174" t="s">
        <v>2491</v>
      </c>
      <c r="F5174">
        <v>6894</v>
      </c>
      <c r="G5174">
        <v>126.28</v>
      </c>
      <c r="H5174">
        <v>55</v>
      </c>
      <c r="I5174">
        <v>0</v>
      </c>
      <c r="J5174" t="s">
        <v>128</v>
      </c>
      <c r="K5174" s="40" t="str">
        <f t="shared" si="80"/>
        <v>GPA</v>
      </c>
    </row>
    <row r="5175" spans="1:11" ht="15" customHeight="1">
      <c r="A5175">
        <v>8</v>
      </c>
      <c r="B5175">
        <v>7801</v>
      </c>
      <c r="C5175" t="s">
        <v>1994</v>
      </c>
      <c r="D5175" t="s">
        <v>2492</v>
      </c>
      <c r="E5175" t="s">
        <v>2493</v>
      </c>
      <c r="F5175">
        <v>6896</v>
      </c>
      <c r="G5175">
        <v>114.3</v>
      </c>
      <c r="H5175">
        <v>60</v>
      </c>
      <c r="I5175">
        <v>0</v>
      </c>
      <c r="J5175" t="s">
        <v>128</v>
      </c>
      <c r="K5175" s="40" t="str">
        <f t="shared" si="80"/>
        <v>GPA</v>
      </c>
    </row>
    <row r="5176" spans="1:11" ht="15" customHeight="1">
      <c r="A5176">
        <v>8</v>
      </c>
      <c r="B5176">
        <v>7801</v>
      </c>
      <c r="C5176" t="s">
        <v>21</v>
      </c>
      <c r="D5176" t="s">
        <v>1032</v>
      </c>
      <c r="E5176" t="s">
        <v>1033</v>
      </c>
      <c r="F5176">
        <v>2643</v>
      </c>
      <c r="G5176">
        <v>142.58000000000001</v>
      </c>
      <c r="H5176">
        <v>19</v>
      </c>
      <c r="I5176">
        <v>0</v>
      </c>
      <c r="J5176" t="s">
        <v>128</v>
      </c>
      <c r="K5176" s="40" t="str">
        <f t="shared" si="80"/>
        <v>GPA</v>
      </c>
    </row>
    <row r="5177" spans="1:11" ht="15" customHeight="1">
      <c r="A5177">
        <v>8</v>
      </c>
      <c r="B5177">
        <v>7801</v>
      </c>
      <c r="C5177" t="s">
        <v>1994</v>
      </c>
      <c r="D5177" t="s">
        <v>1032</v>
      </c>
      <c r="E5177" t="s">
        <v>1033</v>
      </c>
      <c r="F5177">
        <v>629</v>
      </c>
      <c r="G5177">
        <v>13.36</v>
      </c>
      <c r="H5177">
        <v>47</v>
      </c>
      <c r="I5177">
        <v>0</v>
      </c>
      <c r="J5177" t="s">
        <v>128</v>
      </c>
      <c r="K5177" s="40" t="str">
        <f t="shared" si="80"/>
        <v>GPA</v>
      </c>
    </row>
    <row r="5178" spans="1:11" ht="15" customHeight="1">
      <c r="A5178">
        <v>8</v>
      </c>
      <c r="B5178">
        <v>7801</v>
      </c>
      <c r="C5178" t="s">
        <v>19</v>
      </c>
      <c r="D5178" t="s">
        <v>1034</v>
      </c>
      <c r="E5178" t="s">
        <v>1035</v>
      </c>
      <c r="F5178">
        <v>614</v>
      </c>
      <c r="G5178">
        <v>60.14</v>
      </c>
      <c r="H5178">
        <v>10</v>
      </c>
      <c r="I5178">
        <v>0</v>
      </c>
      <c r="J5178" t="s">
        <v>128</v>
      </c>
      <c r="K5178" s="40" t="str">
        <f t="shared" si="80"/>
        <v>GPA</v>
      </c>
    </row>
    <row r="5179" spans="1:11" ht="15" customHeight="1">
      <c r="A5179">
        <v>8</v>
      </c>
      <c r="B5179">
        <v>7801</v>
      </c>
      <c r="C5179" t="s">
        <v>21</v>
      </c>
      <c r="D5179" t="s">
        <v>1034</v>
      </c>
      <c r="E5179" t="s">
        <v>1035</v>
      </c>
      <c r="F5179">
        <v>7</v>
      </c>
      <c r="G5179">
        <v>8.4700000000000006</v>
      </c>
      <c r="H5179">
        <v>1</v>
      </c>
      <c r="I5179">
        <v>0</v>
      </c>
      <c r="J5179" t="s">
        <v>128</v>
      </c>
      <c r="K5179" s="40" t="str">
        <f t="shared" si="80"/>
        <v>GPA</v>
      </c>
    </row>
    <row r="5180" spans="1:11" ht="15" customHeight="1">
      <c r="A5180">
        <v>8</v>
      </c>
      <c r="B5180">
        <v>7801</v>
      </c>
      <c r="C5180" t="s">
        <v>20</v>
      </c>
      <c r="D5180" t="s">
        <v>1034</v>
      </c>
      <c r="E5180" t="s">
        <v>1035</v>
      </c>
      <c r="F5180">
        <v>5</v>
      </c>
      <c r="G5180">
        <v>6.12</v>
      </c>
      <c r="H5180">
        <v>1</v>
      </c>
      <c r="I5180">
        <v>0</v>
      </c>
      <c r="J5180" t="s">
        <v>128</v>
      </c>
      <c r="K5180" s="40" t="str">
        <f t="shared" si="80"/>
        <v>GPA</v>
      </c>
    </row>
    <row r="5181" spans="1:11" ht="15" customHeight="1">
      <c r="A5181">
        <v>8</v>
      </c>
      <c r="B5181">
        <v>7801</v>
      </c>
      <c r="C5181" t="s">
        <v>19</v>
      </c>
      <c r="D5181" t="s">
        <v>1036</v>
      </c>
      <c r="E5181" t="s">
        <v>1037</v>
      </c>
      <c r="F5181">
        <v>1804</v>
      </c>
      <c r="G5181">
        <v>103.57</v>
      </c>
      <c r="H5181">
        <v>17</v>
      </c>
      <c r="I5181">
        <v>0</v>
      </c>
      <c r="J5181" t="s">
        <v>128</v>
      </c>
      <c r="K5181" s="40" t="str">
        <f t="shared" si="80"/>
        <v>GPA</v>
      </c>
    </row>
    <row r="5182" spans="1:11" ht="15" customHeight="1">
      <c r="A5182">
        <v>8</v>
      </c>
      <c r="B5182">
        <v>7801</v>
      </c>
      <c r="C5182" t="s">
        <v>21</v>
      </c>
      <c r="D5182" t="s">
        <v>1038</v>
      </c>
      <c r="E5182" t="s">
        <v>1039</v>
      </c>
      <c r="F5182">
        <v>2630</v>
      </c>
      <c r="G5182">
        <v>99.59</v>
      </c>
      <c r="H5182">
        <v>26</v>
      </c>
      <c r="I5182">
        <v>0</v>
      </c>
      <c r="J5182" t="s">
        <v>128</v>
      </c>
      <c r="K5182" s="40" t="str">
        <f t="shared" si="80"/>
        <v>GPA</v>
      </c>
    </row>
    <row r="5183" spans="1:11" ht="15" customHeight="1">
      <c r="A5183">
        <v>8</v>
      </c>
      <c r="B5183">
        <v>7801</v>
      </c>
      <c r="C5183" t="s">
        <v>1994</v>
      </c>
      <c r="D5183" t="s">
        <v>1038</v>
      </c>
      <c r="E5183" t="s">
        <v>1039</v>
      </c>
      <c r="F5183">
        <v>497</v>
      </c>
      <c r="G5183">
        <v>8.4499999999999993</v>
      </c>
      <c r="H5183">
        <v>59</v>
      </c>
      <c r="I5183">
        <v>0</v>
      </c>
      <c r="J5183" t="s">
        <v>128</v>
      </c>
      <c r="K5183" s="40" t="str">
        <f t="shared" si="80"/>
        <v>GPA</v>
      </c>
    </row>
    <row r="5184" spans="1:11" ht="15" customHeight="1">
      <c r="A5184">
        <v>8</v>
      </c>
      <c r="B5184">
        <v>7801</v>
      </c>
      <c r="C5184" t="s">
        <v>19</v>
      </c>
      <c r="D5184" t="s">
        <v>1040</v>
      </c>
      <c r="E5184" t="s">
        <v>1041</v>
      </c>
      <c r="F5184">
        <v>175</v>
      </c>
      <c r="G5184">
        <v>36.28</v>
      </c>
      <c r="H5184">
        <v>5</v>
      </c>
      <c r="I5184">
        <v>0</v>
      </c>
      <c r="J5184" t="s">
        <v>128</v>
      </c>
      <c r="K5184" s="40" t="str">
        <f t="shared" si="80"/>
        <v>GPA</v>
      </c>
    </row>
    <row r="5185" spans="1:11" ht="15" customHeight="1">
      <c r="A5185">
        <v>8</v>
      </c>
      <c r="B5185">
        <v>7801</v>
      </c>
      <c r="C5185" t="s">
        <v>1994</v>
      </c>
      <c r="D5185" t="s">
        <v>1040</v>
      </c>
      <c r="E5185" t="s">
        <v>1041</v>
      </c>
      <c r="F5185">
        <v>840</v>
      </c>
      <c r="G5185">
        <v>18.61</v>
      </c>
      <c r="H5185">
        <v>45</v>
      </c>
      <c r="I5185">
        <v>0</v>
      </c>
      <c r="J5185" t="s">
        <v>128</v>
      </c>
      <c r="K5185" s="40" t="str">
        <f t="shared" si="80"/>
        <v>GPA</v>
      </c>
    </row>
    <row r="5186" spans="1:11" ht="15" customHeight="1">
      <c r="A5186">
        <v>8</v>
      </c>
      <c r="B5186">
        <v>7801</v>
      </c>
      <c r="C5186" t="s">
        <v>1994</v>
      </c>
      <c r="D5186" t="s">
        <v>4492</v>
      </c>
      <c r="E5186" t="s">
        <v>4493</v>
      </c>
      <c r="F5186">
        <v>240</v>
      </c>
      <c r="G5186">
        <v>3.22</v>
      </c>
      <c r="H5186">
        <v>75</v>
      </c>
      <c r="I5186">
        <v>0</v>
      </c>
      <c r="J5186" t="s">
        <v>128</v>
      </c>
      <c r="K5186" s="40" t="str">
        <f t="shared" ref="K5186:K5249" si="81">IF(J5186&lt;&gt;"",IF(OR(UPPER(J5186)="TERCEIRO",UPPER(J5186)="TERCEIRA"),"TERCEIRA",IF(UPPER(J5186)="GPA","GPA",J5186)),IF(LEFT(D5186,1)="T","TERCEIRA","GPA"))</f>
        <v>GPA</v>
      </c>
    </row>
    <row r="5187" spans="1:11" ht="15" customHeight="1">
      <c r="A5187">
        <v>8</v>
      </c>
      <c r="B5187">
        <v>7801</v>
      </c>
      <c r="C5187" t="s">
        <v>21</v>
      </c>
      <c r="D5187" t="s">
        <v>1042</v>
      </c>
      <c r="E5187" t="s">
        <v>1043</v>
      </c>
      <c r="F5187">
        <v>2</v>
      </c>
      <c r="G5187">
        <v>1.57</v>
      </c>
      <c r="H5187">
        <v>1</v>
      </c>
      <c r="I5187">
        <v>0</v>
      </c>
      <c r="J5187" t="s">
        <v>128</v>
      </c>
      <c r="K5187" s="40" t="str">
        <f t="shared" si="81"/>
        <v>GPA</v>
      </c>
    </row>
    <row r="5188" spans="1:11" ht="15" customHeight="1">
      <c r="A5188">
        <v>8</v>
      </c>
      <c r="B5188">
        <v>7801</v>
      </c>
      <c r="C5188" t="s">
        <v>20</v>
      </c>
      <c r="D5188" t="s">
        <v>1042</v>
      </c>
      <c r="E5188" t="s">
        <v>1043</v>
      </c>
      <c r="F5188">
        <v>2498</v>
      </c>
      <c r="G5188">
        <v>164.31</v>
      </c>
      <c r="H5188">
        <v>15</v>
      </c>
      <c r="I5188">
        <v>0</v>
      </c>
      <c r="J5188" t="s">
        <v>128</v>
      </c>
      <c r="K5188" s="40" t="str">
        <f t="shared" si="81"/>
        <v>GPA</v>
      </c>
    </row>
    <row r="5189" spans="1:11" ht="15" customHeight="1">
      <c r="A5189">
        <v>8</v>
      </c>
      <c r="B5189">
        <v>7801</v>
      </c>
      <c r="C5189" t="s">
        <v>19</v>
      </c>
      <c r="D5189" t="s">
        <v>1044</v>
      </c>
      <c r="E5189" t="s">
        <v>1045</v>
      </c>
      <c r="F5189">
        <v>1746</v>
      </c>
      <c r="G5189">
        <v>66.84</v>
      </c>
      <c r="H5189">
        <v>26</v>
      </c>
      <c r="I5189">
        <v>0</v>
      </c>
      <c r="J5189" t="s">
        <v>128</v>
      </c>
      <c r="K5189" s="40" t="str">
        <f t="shared" si="81"/>
        <v>GPA</v>
      </c>
    </row>
    <row r="5190" spans="1:11" ht="15" customHeight="1">
      <c r="A5190">
        <v>8</v>
      </c>
      <c r="B5190">
        <v>7801</v>
      </c>
      <c r="C5190" t="s">
        <v>20</v>
      </c>
      <c r="D5190" t="s">
        <v>1044</v>
      </c>
      <c r="E5190" t="s">
        <v>1045</v>
      </c>
      <c r="F5190">
        <v>19</v>
      </c>
      <c r="G5190">
        <v>0.19</v>
      </c>
      <c r="H5190">
        <v>100</v>
      </c>
      <c r="I5190">
        <v>0</v>
      </c>
      <c r="J5190" t="s">
        <v>128</v>
      </c>
      <c r="K5190" s="40" t="str">
        <f t="shared" si="81"/>
        <v>GPA</v>
      </c>
    </row>
    <row r="5191" spans="1:11" ht="15" customHeight="1">
      <c r="A5191">
        <v>8</v>
      </c>
      <c r="B5191">
        <v>7801</v>
      </c>
      <c r="C5191" t="s">
        <v>21</v>
      </c>
      <c r="D5191" t="s">
        <v>1046</v>
      </c>
      <c r="E5191" t="s">
        <v>1047</v>
      </c>
      <c r="F5191">
        <v>970</v>
      </c>
      <c r="G5191">
        <v>74.650000000000006</v>
      </c>
      <c r="H5191">
        <v>13</v>
      </c>
      <c r="I5191">
        <v>0</v>
      </c>
      <c r="J5191" t="s">
        <v>128</v>
      </c>
      <c r="K5191" s="40" t="str">
        <f t="shared" si="81"/>
        <v>GPA</v>
      </c>
    </row>
    <row r="5192" spans="1:11" ht="15" customHeight="1">
      <c r="A5192">
        <v>8</v>
      </c>
      <c r="B5192">
        <v>7801</v>
      </c>
      <c r="C5192" t="s">
        <v>20</v>
      </c>
      <c r="D5192" t="s">
        <v>1046</v>
      </c>
      <c r="E5192" t="s">
        <v>1047</v>
      </c>
      <c r="F5192">
        <v>2505</v>
      </c>
      <c r="G5192">
        <v>107.97</v>
      </c>
      <c r="H5192">
        <v>23</v>
      </c>
      <c r="I5192">
        <v>0</v>
      </c>
      <c r="J5192" t="s">
        <v>128</v>
      </c>
      <c r="K5192" s="40" t="str">
        <f t="shared" si="81"/>
        <v>GPA</v>
      </c>
    </row>
    <row r="5193" spans="1:11" ht="15" customHeight="1">
      <c r="A5193">
        <v>8</v>
      </c>
      <c r="B5193">
        <v>7801</v>
      </c>
      <c r="C5193" t="s">
        <v>21</v>
      </c>
      <c r="D5193" t="s">
        <v>1048</v>
      </c>
      <c r="E5193" t="s">
        <v>1049</v>
      </c>
      <c r="F5193">
        <v>1393</v>
      </c>
      <c r="G5193">
        <v>115.12</v>
      </c>
      <c r="H5193">
        <v>12</v>
      </c>
      <c r="I5193">
        <v>0</v>
      </c>
      <c r="J5193" t="s">
        <v>128</v>
      </c>
      <c r="K5193" s="40" t="str">
        <f t="shared" si="81"/>
        <v>GPA</v>
      </c>
    </row>
    <row r="5194" spans="1:11" ht="15" customHeight="1">
      <c r="A5194">
        <v>8</v>
      </c>
      <c r="B5194">
        <v>7801</v>
      </c>
      <c r="C5194" t="s">
        <v>1994</v>
      </c>
      <c r="D5194" t="s">
        <v>1048</v>
      </c>
      <c r="E5194" t="s">
        <v>1049</v>
      </c>
      <c r="F5194">
        <v>495</v>
      </c>
      <c r="G5194">
        <v>6.3</v>
      </c>
      <c r="H5194">
        <v>79</v>
      </c>
      <c r="I5194">
        <v>0</v>
      </c>
      <c r="J5194" t="s">
        <v>128</v>
      </c>
      <c r="K5194" s="40" t="str">
        <f t="shared" si="81"/>
        <v>GPA</v>
      </c>
    </row>
    <row r="5195" spans="1:11" ht="15" customHeight="1">
      <c r="A5195">
        <v>8</v>
      </c>
      <c r="B5195">
        <v>7801</v>
      </c>
      <c r="C5195" t="s">
        <v>21</v>
      </c>
      <c r="D5195" t="s">
        <v>1050</v>
      </c>
      <c r="E5195" t="s">
        <v>1051</v>
      </c>
      <c r="F5195">
        <v>2964</v>
      </c>
      <c r="G5195">
        <v>138.5</v>
      </c>
      <c r="H5195">
        <v>21</v>
      </c>
      <c r="I5195">
        <v>0</v>
      </c>
      <c r="J5195" t="s">
        <v>128</v>
      </c>
      <c r="K5195" s="40" t="str">
        <f t="shared" si="81"/>
        <v>GPA</v>
      </c>
    </row>
    <row r="5196" spans="1:11" ht="15" customHeight="1">
      <c r="A5196">
        <v>8</v>
      </c>
      <c r="B5196">
        <v>7801</v>
      </c>
      <c r="C5196" t="s">
        <v>1994</v>
      </c>
      <c r="D5196" t="s">
        <v>1050</v>
      </c>
      <c r="E5196" t="s">
        <v>1051</v>
      </c>
      <c r="F5196">
        <v>975</v>
      </c>
      <c r="G5196">
        <v>12.17</v>
      </c>
      <c r="H5196">
        <v>80</v>
      </c>
      <c r="I5196">
        <v>0</v>
      </c>
      <c r="J5196" t="s">
        <v>128</v>
      </c>
      <c r="K5196" s="40" t="str">
        <f t="shared" si="81"/>
        <v>GPA</v>
      </c>
    </row>
    <row r="5197" spans="1:11" ht="15" customHeight="1">
      <c r="A5197">
        <v>8</v>
      </c>
      <c r="B5197">
        <v>7801</v>
      </c>
      <c r="C5197" t="s">
        <v>19</v>
      </c>
      <c r="D5197" t="s">
        <v>1052</v>
      </c>
      <c r="E5197" t="s">
        <v>1053</v>
      </c>
      <c r="F5197">
        <v>493</v>
      </c>
      <c r="G5197">
        <v>14.35</v>
      </c>
      <c r="H5197">
        <v>34</v>
      </c>
      <c r="I5197">
        <v>0</v>
      </c>
      <c r="J5197" t="s">
        <v>128</v>
      </c>
      <c r="K5197" s="40" t="str">
        <f t="shared" si="81"/>
        <v>GPA</v>
      </c>
    </row>
    <row r="5198" spans="1:11" ht="15" customHeight="1">
      <c r="A5198">
        <v>8</v>
      </c>
      <c r="B5198">
        <v>7801</v>
      </c>
      <c r="C5198" t="s">
        <v>21</v>
      </c>
      <c r="D5198" t="s">
        <v>1054</v>
      </c>
      <c r="E5198" t="s">
        <v>1055</v>
      </c>
      <c r="F5198">
        <v>3675</v>
      </c>
      <c r="G5198">
        <v>124.73</v>
      </c>
      <c r="H5198">
        <v>29</v>
      </c>
      <c r="I5198">
        <v>0</v>
      </c>
      <c r="J5198" t="s">
        <v>128</v>
      </c>
      <c r="K5198" s="40" t="str">
        <f t="shared" si="81"/>
        <v>GPA</v>
      </c>
    </row>
    <row r="5199" spans="1:11" ht="15" customHeight="1">
      <c r="A5199">
        <v>8</v>
      </c>
      <c r="B5199">
        <v>7801</v>
      </c>
      <c r="C5199" t="s">
        <v>1994</v>
      </c>
      <c r="D5199" t="s">
        <v>1054</v>
      </c>
      <c r="E5199" t="s">
        <v>1055</v>
      </c>
      <c r="F5199">
        <v>415</v>
      </c>
      <c r="G5199">
        <v>6.18</v>
      </c>
      <c r="H5199">
        <v>67</v>
      </c>
      <c r="I5199">
        <v>0</v>
      </c>
      <c r="J5199" t="s">
        <v>128</v>
      </c>
      <c r="K5199" s="40" t="str">
        <f t="shared" si="81"/>
        <v>GPA</v>
      </c>
    </row>
    <row r="5200" spans="1:11" ht="15" customHeight="1">
      <c r="A5200">
        <v>8</v>
      </c>
      <c r="B5200">
        <v>7801</v>
      </c>
      <c r="C5200" t="s">
        <v>20</v>
      </c>
      <c r="D5200" t="s">
        <v>1056</v>
      </c>
      <c r="E5200" t="s">
        <v>1057</v>
      </c>
      <c r="F5200">
        <v>108</v>
      </c>
      <c r="G5200">
        <v>6.67</v>
      </c>
      <c r="H5200">
        <v>16</v>
      </c>
      <c r="I5200">
        <v>0</v>
      </c>
      <c r="J5200" t="s">
        <v>128</v>
      </c>
      <c r="K5200" s="40" t="str">
        <f t="shared" si="81"/>
        <v>GPA</v>
      </c>
    </row>
    <row r="5201" spans="1:11" ht="15" customHeight="1">
      <c r="A5201">
        <v>8</v>
      </c>
      <c r="B5201">
        <v>7801</v>
      </c>
      <c r="C5201" t="s">
        <v>1994</v>
      </c>
      <c r="D5201" t="s">
        <v>1056</v>
      </c>
      <c r="E5201" t="s">
        <v>1057</v>
      </c>
      <c r="F5201">
        <v>69</v>
      </c>
      <c r="G5201">
        <v>1.18</v>
      </c>
      <c r="H5201">
        <v>58</v>
      </c>
      <c r="I5201">
        <v>0</v>
      </c>
      <c r="J5201" t="s">
        <v>128</v>
      </c>
      <c r="K5201" s="40" t="str">
        <f t="shared" si="81"/>
        <v>GPA</v>
      </c>
    </row>
    <row r="5202" spans="1:11" ht="15" customHeight="1">
      <c r="A5202">
        <v>8</v>
      </c>
      <c r="B5202">
        <v>7801</v>
      </c>
      <c r="C5202" t="s">
        <v>21</v>
      </c>
      <c r="D5202" t="s">
        <v>1058</v>
      </c>
      <c r="E5202" t="s">
        <v>1059</v>
      </c>
      <c r="F5202">
        <v>2</v>
      </c>
      <c r="G5202">
        <v>1.33</v>
      </c>
      <c r="H5202">
        <v>2</v>
      </c>
      <c r="I5202">
        <v>0</v>
      </c>
      <c r="J5202" t="s">
        <v>128</v>
      </c>
      <c r="K5202" s="40" t="str">
        <f t="shared" si="81"/>
        <v>GPA</v>
      </c>
    </row>
    <row r="5203" spans="1:11" ht="15" customHeight="1">
      <c r="A5203">
        <v>8</v>
      </c>
      <c r="B5203">
        <v>7801</v>
      </c>
      <c r="C5203" t="s">
        <v>20</v>
      </c>
      <c r="D5203" t="s">
        <v>1058</v>
      </c>
      <c r="E5203" t="s">
        <v>1059</v>
      </c>
      <c r="F5203">
        <v>11</v>
      </c>
      <c r="G5203">
        <v>36.86</v>
      </c>
      <c r="H5203">
        <v>0</v>
      </c>
      <c r="I5203">
        <v>0</v>
      </c>
      <c r="J5203" t="s">
        <v>128</v>
      </c>
      <c r="K5203" s="40" t="str">
        <f t="shared" si="81"/>
        <v>GPA</v>
      </c>
    </row>
    <row r="5204" spans="1:11" ht="15" customHeight="1">
      <c r="A5204">
        <v>8</v>
      </c>
      <c r="B5204">
        <v>7801</v>
      </c>
      <c r="C5204" t="s">
        <v>19</v>
      </c>
      <c r="D5204" t="s">
        <v>1060</v>
      </c>
      <c r="E5204" t="s">
        <v>1061</v>
      </c>
      <c r="F5204">
        <v>438</v>
      </c>
      <c r="G5204">
        <v>39.81</v>
      </c>
      <c r="H5204">
        <v>11</v>
      </c>
      <c r="I5204">
        <v>0</v>
      </c>
      <c r="J5204" t="s">
        <v>128</v>
      </c>
      <c r="K5204" s="40" t="str">
        <f t="shared" si="81"/>
        <v>GPA</v>
      </c>
    </row>
    <row r="5205" spans="1:11" ht="15" customHeight="1">
      <c r="A5205">
        <v>8</v>
      </c>
      <c r="B5205">
        <v>7801</v>
      </c>
      <c r="C5205" t="s">
        <v>1994</v>
      </c>
      <c r="D5205" t="s">
        <v>2496</v>
      </c>
      <c r="E5205" t="s">
        <v>2497</v>
      </c>
      <c r="F5205">
        <v>8712</v>
      </c>
      <c r="G5205">
        <v>126.69</v>
      </c>
      <c r="H5205">
        <v>69</v>
      </c>
      <c r="I5205">
        <v>0</v>
      </c>
      <c r="J5205" t="s">
        <v>128</v>
      </c>
      <c r="K5205" s="40" t="str">
        <f t="shared" si="81"/>
        <v>GPA</v>
      </c>
    </row>
    <row r="5206" spans="1:11" ht="15" customHeight="1">
      <c r="A5206">
        <v>8</v>
      </c>
      <c r="B5206">
        <v>7801</v>
      </c>
      <c r="C5206" t="s">
        <v>1994</v>
      </c>
      <c r="D5206" t="s">
        <v>4494</v>
      </c>
      <c r="E5206" t="s">
        <v>4495</v>
      </c>
      <c r="F5206">
        <v>1533</v>
      </c>
      <c r="G5206">
        <v>22.23</v>
      </c>
      <c r="H5206">
        <v>69</v>
      </c>
      <c r="I5206">
        <v>0</v>
      </c>
      <c r="J5206" t="s">
        <v>128</v>
      </c>
      <c r="K5206" s="40" t="str">
        <f t="shared" si="81"/>
        <v>GPA</v>
      </c>
    </row>
    <row r="5207" spans="1:11" ht="15" customHeight="1">
      <c r="A5207">
        <v>8</v>
      </c>
      <c r="B5207">
        <v>7801</v>
      </c>
      <c r="C5207" t="s">
        <v>21</v>
      </c>
      <c r="D5207" t="s">
        <v>1062</v>
      </c>
      <c r="E5207" t="s">
        <v>1063</v>
      </c>
      <c r="F5207">
        <v>369</v>
      </c>
      <c r="G5207">
        <v>16.47</v>
      </c>
      <c r="H5207">
        <v>22</v>
      </c>
      <c r="I5207">
        <v>0</v>
      </c>
      <c r="J5207" t="s">
        <v>128</v>
      </c>
      <c r="K5207" s="40" t="str">
        <f t="shared" si="81"/>
        <v>GPA</v>
      </c>
    </row>
    <row r="5208" spans="1:11" ht="15" customHeight="1">
      <c r="A5208">
        <v>8</v>
      </c>
      <c r="B5208">
        <v>7801</v>
      </c>
      <c r="C5208" t="s">
        <v>21</v>
      </c>
      <c r="D5208" t="s">
        <v>1064</v>
      </c>
      <c r="E5208" t="s">
        <v>1065</v>
      </c>
      <c r="F5208">
        <v>183</v>
      </c>
      <c r="G5208">
        <v>35.83</v>
      </c>
      <c r="H5208">
        <v>5</v>
      </c>
      <c r="I5208">
        <v>0</v>
      </c>
      <c r="J5208" t="s">
        <v>128</v>
      </c>
      <c r="K5208" s="40" t="str">
        <f t="shared" si="81"/>
        <v>GPA</v>
      </c>
    </row>
    <row r="5209" spans="1:11" ht="15" customHeight="1">
      <c r="A5209">
        <v>8</v>
      </c>
      <c r="B5209">
        <v>7801</v>
      </c>
      <c r="C5209" t="s">
        <v>21</v>
      </c>
      <c r="D5209" t="s">
        <v>1066</v>
      </c>
      <c r="E5209" t="s">
        <v>1067</v>
      </c>
      <c r="F5209">
        <v>823</v>
      </c>
      <c r="G5209">
        <v>48.57</v>
      </c>
      <c r="H5209">
        <v>17</v>
      </c>
      <c r="I5209">
        <v>0</v>
      </c>
      <c r="J5209" t="s">
        <v>128</v>
      </c>
      <c r="K5209" s="40" t="str">
        <f t="shared" si="81"/>
        <v>GPA</v>
      </c>
    </row>
    <row r="5210" spans="1:11" ht="15" customHeight="1">
      <c r="A5210">
        <v>8</v>
      </c>
      <c r="B5210">
        <v>7801</v>
      </c>
      <c r="C5210" t="s">
        <v>20</v>
      </c>
      <c r="D5210" t="s">
        <v>1066</v>
      </c>
      <c r="E5210" t="s">
        <v>1067</v>
      </c>
      <c r="F5210">
        <v>3757</v>
      </c>
      <c r="G5210">
        <v>121.04</v>
      </c>
      <c r="H5210">
        <v>31</v>
      </c>
      <c r="I5210">
        <v>0</v>
      </c>
      <c r="J5210" t="s">
        <v>128</v>
      </c>
      <c r="K5210" s="40" t="str">
        <f t="shared" si="81"/>
        <v>GPA</v>
      </c>
    </row>
    <row r="5211" spans="1:11" ht="15" customHeight="1">
      <c r="A5211">
        <v>8</v>
      </c>
      <c r="B5211">
        <v>7801</v>
      </c>
      <c r="C5211" t="s">
        <v>21</v>
      </c>
      <c r="D5211" t="s">
        <v>1068</v>
      </c>
      <c r="E5211" t="s">
        <v>1069</v>
      </c>
      <c r="F5211">
        <v>1782</v>
      </c>
      <c r="G5211">
        <v>127.71</v>
      </c>
      <c r="H5211">
        <v>14</v>
      </c>
      <c r="I5211">
        <v>0</v>
      </c>
      <c r="J5211" t="s">
        <v>128</v>
      </c>
      <c r="K5211" s="40" t="str">
        <f t="shared" si="81"/>
        <v>GPA</v>
      </c>
    </row>
    <row r="5212" spans="1:11" ht="15" customHeight="1">
      <c r="A5212">
        <v>8</v>
      </c>
      <c r="B5212">
        <v>7801</v>
      </c>
      <c r="C5212" t="s">
        <v>1994</v>
      </c>
      <c r="D5212" t="s">
        <v>1068</v>
      </c>
      <c r="E5212" t="s">
        <v>1069</v>
      </c>
      <c r="F5212">
        <v>286</v>
      </c>
      <c r="G5212">
        <v>3.86</v>
      </c>
      <c r="H5212">
        <v>74</v>
      </c>
      <c r="I5212">
        <v>0</v>
      </c>
      <c r="J5212" t="s">
        <v>128</v>
      </c>
      <c r="K5212" s="40" t="str">
        <f t="shared" si="81"/>
        <v>GPA</v>
      </c>
    </row>
    <row r="5213" spans="1:11" ht="15" customHeight="1">
      <c r="A5213">
        <v>8</v>
      </c>
      <c r="B5213">
        <v>7801</v>
      </c>
      <c r="C5213" t="s">
        <v>21</v>
      </c>
      <c r="D5213" t="s">
        <v>1070</v>
      </c>
      <c r="E5213" t="s">
        <v>1071</v>
      </c>
      <c r="F5213">
        <v>137</v>
      </c>
      <c r="G5213">
        <v>19.28</v>
      </c>
      <c r="H5213">
        <v>7</v>
      </c>
      <c r="I5213">
        <v>0</v>
      </c>
      <c r="J5213" t="s">
        <v>128</v>
      </c>
      <c r="K5213" s="40" t="str">
        <f t="shared" si="81"/>
        <v>GPA</v>
      </c>
    </row>
    <row r="5214" spans="1:11" ht="15" customHeight="1">
      <c r="A5214">
        <v>8</v>
      </c>
      <c r="B5214">
        <v>7801</v>
      </c>
      <c r="C5214" t="s">
        <v>1994</v>
      </c>
      <c r="D5214" t="s">
        <v>2498</v>
      </c>
      <c r="E5214" t="s">
        <v>2499</v>
      </c>
      <c r="F5214">
        <v>6699</v>
      </c>
      <c r="G5214">
        <v>107.85</v>
      </c>
      <c r="H5214">
        <v>62</v>
      </c>
      <c r="I5214">
        <v>0</v>
      </c>
      <c r="J5214" t="s">
        <v>128</v>
      </c>
      <c r="K5214" s="40" t="str">
        <f t="shared" si="81"/>
        <v>GPA</v>
      </c>
    </row>
    <row r="5215" spans="1:11" ht="15" customHeight="1">
      <c r="A5215">
        <v>8</v>
      </c>
      <c r="B5215">
        <v>7801</v>
      </c>
      <c r="C5215" t="s">
        <v>19</v>
      </c>
      <c r="D5215" t="s">
        <v>1072</v>
      </c>
      <c r="E5215" t="s">
        <v>1073</v>
      </c>
      <c r="F5215">
        <v>1090</v>
      </c>
      <c r="G5215">
        <v>117.3</v>
      </c>
      <c r="H5215">
        <v>9</v>
      </c>
      <c r="I5215">
        <v>0</v>
      </c>
      <c r="J5215" t="s">
        <v>128</v>
      </c>
      <c r="K5215" s="40" t="str">
        <f t="shared" si="81"/>
        <v>GPA</v>
      </c>
    </row>
    <row r="5216" spans="1:11" ht="15" customHeight="1">
      <c r="A5216">
        <v>8</v>
      </c>
      <c r="B5216">
        <v>7801</v>
      </c>
      <c r="C5216" t="s">
        <v>21</v>
      </c>
      <c r="D5216" t="s">
        <v>1074</v>
      </c>
      <c r="E5216" t="s">
        <v>1075</v>
      </c>
      <c r="F5216">
        <v>2492</v>
      </c>
      <c r="G5216">
        <v>133.11000000000001</v>
      </c>
      <c r="H5216">
        <v>19</v>
      </c>
      <c r="I5216">
        <v>0</v>
      </c>
      <c r="J5216" t="s">
        <v>128</v>
      </c>
      <c r="K5216" s="40" t="str">
        <f t="shared" si="81"/>
        <v>GPA</v>
      </c>
    </row>
    <row r="5217" spans="1:11" ht="15" customHeight="1">
      <c r="A5217">
        <v>8</v>
      </c>
      <c r="B5217">
        <v>7801</v>
      </c>
      <c r="C5217" t="s">
        <v>1994</v>
      </c>
      <c r="D5217" t="s">
        <v>1074</v>
      </c>
      <c r="E5217" t="s">
        <v>1075</v>
      </c>
      <c r="F5217">
        <v>556</v>
      </c>
      <c r="G5217">
        <v>11.58</v>
      </c>
      <c r="H5217">
        <v>48</v>
      </c>
      <c r="I5217">
        <v>0</v>
      </c>
      <c r="J5217" t="s">
        <v>128</v>
      </c>
      <c r="K5217" s="40" t="str">
        <f t="shared" si="81"/>
        <v>GPA</v>
      </c>
    </row>
    <row r="5218" spans="1:11" ht="15" customHeight="1">
      <c r="A5218">
        <v>8</v>
      </c>
      <c r="B5218">
        <v>7801</v>
      </c>
      <c r="C5218" t="s">
        <v>19</v>
      </c>
      <c r="D5218" t="s">
        <v>1076</v>
      </c>
      <c r="E5218" t="s">
        <v>1077</v>
      </c>
      <c r="F5218">
        <v>271</v>
      </c>
      <c r="G5218">
        <v>21.99</v>
      </c>
      <c r="H5218">
        <v>12</v>
      </c>
      <c r="I5218">
        <v>0</v>
      </c>
      <c r="J5218" t="s">
        <v>128</v>
      </c>
      <c r="K5218" s="40" t="str">
        <f t="shared" si="81"/>
        <v>GPA</v>
      </c>
    </row>
    <row r="5219" spans="1:11" ht="15" customHeight="1">
      <c r="A5219">
        <v>8</v>
      </c>
      <c r="B5219">
        <v>7801</v>
      </c>
      <c r="C5219" t="s">
        <v>19</v>
      </c>
      <c r="D5219" t="s">
        <v>1078</v>
      </c>
      <c r="E5219" t="s">
        <v>1079</v>
      </c>
      <c r="F5219">
        <v>38</v>
      </c>
      <c r="G5219">
        <v>5.44</v>
      </c>
      <c r="H5219">
        <v>7</v>
      </c>
      <c r="I5219">
        <v>0</v>
      </c>
      <c r="J5219" t="s">
        <v>128</v>
      </c>
      <c r="K5219" s="40" t="str">
        <f t="shared" si="81"/>
        <v>GPA</v>
      </c>
    </row>
    <row r="5220" spans="1:11" ht="15" customHeight="1">
      <c r="A5220">
        <v>8</v>
      </c>
      <c r="B5220">
        <v>7801</v>
      </c>
      <c r="C5220" t="s">
        <v>21</v>
      </c>
      <c r="D5220" t="s">
        <v>1078</v>
      </c>
      <c r="E5220" t="s">
        <v>1079</v>
      </c>
      <c r="F5220">
        <v>97</v>
      </c>
      <c r="G5220">
        <v>42.67</v>
      </c>
      <c r="H5220">
        <v>2</v>
      </c>
      <c r="I5220">
        <v>0</v>
      </c>
      <c r="J5220" t="s">
        <v>128</v>
      </c>
      <c r="K5220" s="40" t="str">
        <f t="shared" si="81"/>
        <v>GPA</v>
      </c>
    </row>
    <row r="5221" spans="1:11" ht="15" customHeight="1">
      <c r="A5221">
        <v>8</v>
      </c>
      <c r="B5221">
        <v>7801</v>
      </c>
      <c r="C5221" t="s">
        <v>20</v>
      </c>
      <c r="D5221" t="s">
        <v>1078</v>
      </c>
      <c r="E5221" t="s">
        <v>1079</v>
      </c>
      <c r="F5221">
        <v>2</v>
      </c>
      <c r="G5221">
        <v>6.27</v>
      </c>
      <c r="H5221">
        <v>0</v>
      </c>
      <c r="I5221">
        <v>0</v>
      </c>
      <c r="J5221" t="s">
        <v>128</v>
      </c>
      <c r="K5221" s="40" t="str">
        <f t="shared" si="81"/>
        <v>GPA</v>
      </c>
    </row>
    <row r="5222" spans="1:11" ht="15" customHeight="1">
      <c r="A5222">
        <v>8</v>
      </c>
      <c r="B5222">
        <v>7801</v>
      </c>
      <c r="C5222" t="s">
        <v>1994</v>
      </c>
      <c r="D5222" t="s">
        <v>1078</v>
      </c>
      <c r="E5222" t="s">
        <v>1079</v>
      </c>
      <c r="F5222">
        <v>387</v>
      </c>
      <c r="G5222">
        <v>4.21</v>
      </c>
      <c r="H5222">
        <v>92</v>
      </c>
      <c r="I5222">
        <v>0</v>
      </c>
      <c r="J5222" t="s">
        <v>128</v>
      </c>
      <c r="K5222" s="40" t="str">
        <f t="shared" si="81"/>
        <v>GPA</v>
      </c>
    </row>
    <row r="5223" spans="1:11" ht="15" customHeight="1">
      <c r="A5223">
        <v>8</v>
      </c>
      <c r="B5223">
        <v>7801</v>
      </c>
      <c r="C5223" t="s">
        <v>21</v>
      </c>
      <c r="D5223" t="s">
        <v>1080</v>
      </c>
      <c r="E5223" t="s">
        <v>1081</v>
      </c>
      <c r="F5223">
        <v>580</v>
      </c>
      <c r="G5223">
        <v>121.06</v>
      </c>
      <c r="H5223">
        <v>5</v>
      </c>
      <c r="I5223">
        <v>0</v>
      </c>
      <c r="J5223" t="s">
        <v>128</v>
      </c>
      <c r="K5223" s="40" t="str">
        <f t="shared" si="81"/>
        <v>GPA</v>
      </c>
    </row>
    <row r="5224" spans="1:11" ht="15" customHeight="1">
      <c r="A5224">
        <v>8</v>
      </c>
      <c r="B5224">
        <v>7801</v>
      </c>
      <c r="C5224" t="s">
        <v>1994</v>
      </c>
      <c r="D5224" t="s">
        <v>1080</v>
      </c>
      <c r="E5224" t="s">
        <v>1081</v>
      </c>
      <c r="F5224">
        <v>80</v>
      </c>
      <c r="G5224">
        <v>2.35</v>
      </c>
      <c r="H5224">
        <v>34</v>
      </c>
      <c r="I5224">
        <v>0</v>
      </c>
      <c r="J5224" t="s">
        <v>128</v>
      </c>
      <c r="K5224" s="40" t="str">
        <f t="shared" si="81"/>
        <v>GPA</v>
      </c>
    </row>
    <row r="5225" spans="1:11" ht="15" customHeight="1">
      <c r="A5225">
        <v>8</v>
      </c>
      <c r="B5225">
        <v>7801</v>
      </c>
      <c r="C5225" t="s">
        <v>1994</v>
      </c>
      <c r="D5225" t="s">
        <v>1082</v>
      </c>
      <c r="E5225" t="s">
        <v>1083</v>
      </c>
      <c r="F5225">
        <v>1741</v>
      </c>
      <c r="G5225">
        <v>46.04</v>
      </c>
      <c r="H5225">
        <v>38</v>
      </c>
      <c r="I5225">
        <v>0</v>
      </c>
      <c r="J5225" t="s">
        <v>128</v>
      </c>
      <c r="K5225" s="40" t="str">
        <f t="shared" si="81"/>
        <v>GPA</v>
      </c>
    </row>
    <row r="5226" spans="1:11" ht="15" customHeight="1">
      <c r="A5226">
        <v>8</v>
      </c>
      <c r="B5226">
        <v>7801</v>
      </c>
      <c r="C5226" t="s">
        <v>19</v>
      </c>
      <c r="D5226" t="s">
        <v>1084</v>
      </c>
      <c r="E5226" t="s">
        <v>1085</v>
      </c>
      <c r="F5226">
        <v>28</v>
      </c>
      <c r="G5226">
        <v>8.43</v>
      </c>
      <c r="H5226">
        <v>3</v>
      </c>
      <c r="I5226">
        <v>0</v>
      </c>
      <c r="J5226" t="s">
        <v>128</v>
      </c>
      <c r="K5226" s="40" t="str">
        <f t="shared" si="81"/>
        <v>GPA</v>
      </c>
    </row>
    <row r="5227" spans="1:11" ht="15" customHeight="1">
      <c r="A5227">
        <v>8</v>
      </c>
      <c r="B5227">
        <v>7801</v>
      </c>
      <c r="C5227" t="s">
        <v>21</v>
      </c>
      <c r="D5227" t="s">
        <v>1084</v>
      </c>
      <c r="E5227" t="s">
        <v>1085</v>
      </c>
      <c r="F5227">
        <v>16</v>
      </c>
      <c r="G5227">
        <v>7.25</v>
      </c>
      <c r="H5227">
        <v>2</v>
      </c>
      <c r="I5227">
        <v>0</v>
      </c>
      <c r="J5227" t="s">
        <v>128</v>
      </c>
      <c r="K5227" s="40" t="str">
        <f t="shared" si="81"/>
        <v>GPA</v>
      </c>
    </row>
    <row r="5228" spans="1:11" ht="15" customHeight="1">
      <c r="A5228">
        <v>8</v>
      </c>
      <c r="B5228">
        <v>7801</v>
      </c>
      <c r="C5228" t="s">
        <v>20</v>
      </c>
      <c r="D5228" t="s">
        <v>1084</v>
      </c>
      <c r="E5228" t="s">
        <v>1085</v>
      </c>
      <c r="F5228">
        <v>231</v>
      </c>
      <c r="G5228">
        <v>27.68</v>
      </c>
      <c r="H5228">
        <v>8</v>
      </c>
      <c r="I5228">
        <v>0</v>
      </c>
      <c r="J5228" t="s">
        <v>128</v>
      </c>
      <c r="K5228" s="40" t="str">
        <f t="shared" si="81"/>
        <v>GPA</v>
      </c>
    </row>
    <row r="5229" spans="1:11" ht="15" customHeight="1">
      <c r="A5229">
        <v>8</v>
      </c>
      <c r="B5229">
        <v>7801</v>
      </c>
      <c r="C5229" t="s">
        <v>1994</v>
      </c>
      <c r="D5229" t="s">
        <v>1084</v>
      </c>
      <c r="E5229" t="s">
        <v>1085</v>
      </c>
      <c r="F5229">
        <v>30</v>
      </c>
      <c r="G5229">
        <v>0.22</v>
      </c>
      <c r="H5229">
        <v>136</v>
      </c>
      <c r="I5229">
        <v>0</v>
      </c>
      <c r="J5229" t="s">
        <v>128</v>
      </c>
      <c r="K5229" s="40" t="str">
        <f t="shared" si="81"/>
        <v>GPA</v>
      </c>
    </row>
    <row r="5230" spans="1:11" ht="15" customHeight="1">
      <c r="A5230">
        <v>8</v>
      </c>
      <c r="B5230">
        <v>7801</v>
      </c>
      <c r="C5230" t="s">
        <v>19</v>
      </c>
      <c r="D5230" t="s">
        <v>1086</v>
      </c>
      <c r="E5230" t="s">
        <v>1087</v>
      </c>
      <c r="F5230">
        <v>811</v>
      </c>
      <c r="G5230">
        <v>41.8</v>
      </c>
      <c r="H5230">
        <v>19</v>
      </c>
      <c r="I5230">
        <v>0</v>
      </c>
      <c r="J5230" t="s">
        <v>128</v>
      </c>
      <c r="K5230" s="40" t="str">
        <f t="shared" si="81"/>
        <v>GPA</v>
      </c>
    </row>
    <row r="5231" spans="1:11" ht="15" customHeight="1">
      <c r="A5231">
        <v>8</v>
      </c>
      <c r="B5231">
        <v>7801</v>
      </c>
      <c r="C5231" t="s">
        <v>19</v>
      </c>
      <c r="D5231" t="s">
        <v>1088</v>
      </c>
      <c r="E5231" t="s">
        <v>1089</v>
      </c>
      <c r="F5231">
        <v>59</v>
      </c>
      <c r="G5231">
        <v>9.0299999999999994</v>
      </c>
      <c r="H5231">
        <v>7</v>
      </c>
      <c r="I5231">
        <v>0</v>
      </c>
      <c r="J5231" t="s">
        <v>128</v>
      </c>
      <c r="K5231" s="40" t="str">
        <f t="shared" si="81"/>
        <v>GPA</v>
      </c>
    </row>
    <row r="5232" spans="1:11" ht="15" customHeight="1">
      <c r="A5232">
        <v>8</v>
      </c>
      <c r="B5232">
        <v>7801</v>
      </c>
      <c r="C5232" t="s">
        <v>21</v>
      </c>
      <c r="D5232" t="s">
        <v>1088</v>
      </c>
      <c r="E5232" t="s">
        <v>1089</v>
      </c>
      <c r="F5232">
        <v>2</v>
      </c>
      <c r="G5232">
        <v>6.67</v>
      </c>
      <c r="H5232">
        <v>0</v>
      </c>
      <c r="I5232">
        <v>0</v>
      </c>
      <c r="J5232" t="s">
        <v>128</v>
      </c>
      <c r="K5232" s="40" t="str">
        <f t="shared" si="81"/>
        <v>GPA</v>
      </c>
    </row>
    <row r="5233" spans="1:11" ht="15" customHeight="1">
      <c r="A5233">
        <v>8</v>
      </c>
      <c r="B5233">
        <v>7801</v>
      </c>
      <c r="C5233" t="s">
        <v>20</v>
      </c>
      <c r="D5233" t="s">
        <v>1088</v>
      </c>
      <c r="E5233" t="s">
        <v>1089</v>
      </c>
      <c r="F5233">
        <v>85</v>
      </c>
      <c r="G5233">
        <v>15.38</v>
      </c>
      <c r="H5233">
        <v>6</v>
      </c>
      <c r="I5233">
        <v>0</v>
      </c>
      <c r="J5233" t="s">
        <v>128</v>
      </c>
      <c r="K5233" s="40" t="str">
        <f t="shared" si="81"/>
        <v>GPA</v>
      </c>
    </row>
    <row r="5234" spans="1:11" ht="15" customHeight="1">
      <c r="A5234">
        <v>8</v>
      </c>
      <c r="B5234">
        <v>7801</v>
      </c>
      <c r="C5234" t="s">
        <v>1994</v>
      </c>
      <c r="D5234" t="s">
        <v>1088</v>
      </c>
      <c r="E5234" t="s">
        <v>1089</v>
      </c>
      <c r="F5234">
        <v>401</v>
      </c>
      <c r="G5234">
        <v>2.15</v>
      </c>
      <c r="H5234">
        <v>187</v>
      </c>
      <c r="I5234">
        <v>0</v>
      </c>
      <c r="J5234" t="s">
        <v>128</v>
      </c>
      <c r="K5234" s="40" t="str">
        <f t="shared" si="81"/>
        <v>GPA</v>
      </c>
    </row>
    <row r="5235" spans="1:11" ht="15" customHeight="1">
      <c r="A5235">
        <v>8</v>
      </c>
      <c r="B5235">
        <v>7801</v>
      </c>
      <c r="C5235" t="s">
        <v>21</v>
      </c>
      <c r="D5235" t="s">
        <v>1092</v>
      </c>
      <c r="E5235" t="s">
        <v>1093</v>
      </c>
      <c r="F5235">
        <v>220</v>
      </c>
      <c r="G5235">
        <v>13.22</v>
      </c>
      <c r="H5235">
        <v>17</v>
      </c>
      <c r="I5235">
        <v>0</v>
      </c>
      <c r="J5235" t="s">
        <v>128</v>
      </c>
      <c r="K5235" s="40" t="str">
        <f t="shared" si="81"/>
        <v>GPA</v>
      </c>
    </row>
    <row r="5236" spans="1:11" ht="15" customHeight="1">
      <c r="A5236">
        <v>8</v>
      </c>
      <c r="B5236">
        <v>7801</v>
      </c>
      <c r="C5236" t="s">
        <v>20</v>
      </c>
      <c r="D5236" t="s">
        <v>1092</v>
      </c>
      <c r="E5236" t="s">
        <v>1093</v>
      </c>
      <c r="F5236">
        <v>6664</v>
      </c>
      <c r="G5236">
        <v>143.31</v>
      </c>
      <c r="H5236">
        <v>47</v>
      </c>
      <c r="I5236">
        <v>0</v>
      </c>
      <c r="J5236" t="s">
        <v>128</v>
      </c>
      <c r="K5236" s="40" t="str">
        <f t="shared" si="81"/>
        <v>GPA</v>
      </c>
    </row>
    <row r="5237" spans="1:11" ht="15" customHeight="1">
      <c r="A5237">
        <v>8</v>
      </c>
      <c r="B5237">
        <v>7801</v>
      </c>
      <c r="C5237" t="s">
        <v>22</v>
      </c>
      <c r="D5237" t="s">
        <v>1094</v>
      </c>
      <c r="E5237" t="s">
        <v>1095</v>
      </c>
      <c r="F5237">
        <v>1368</v>
      </c>
      <c r="G5237">
        <v>174.83</v>
      </c>
      <c r="H5237">
        <v>8</v>
      </c>
      <c r="I5237">
        <v>0</v>
      </c>
      <c r="J5237" t="s">
        <v>128</v>
      </c>
      <c r="K5237" s="40" t="str">
        <f t="shared" si="81"/>
        <v>GPA</v>
      </c>
    </row>
    <row r="5238" spans="1:11" ht="15" customHeight="1">
      <c r="A5238">
        <v>8</v>
      </c>
      <c r="B5238">
        <v>7801</v>
      </c>
      <c r="C5238" t="s">
        <v>19</v>
      </c>
      <c r="D5238" t="s">
        <v>1848</v>
      </c>
      <c r="E5238" t="s">
        <v>1849</v>
      </c>
      <c r="F5238">
        <v>368</v>
      </c>
      <c r="G5238">
        <v>14.06</v>
      </c>
      <c r="H5238">
        <v>26</v>
      </c>
      <c r="I5238">
        <v>0</v>
      </c>
      <c r="J5238" t="s">
        <v>128</v>
      </c>
      <c r="K5238" s="40" t="str">
        <f t="shared" si="81"/>
        <v>GPA</v>
      </c>
    </row>
    <row r="5239" spans="1:11" ht="15" customHeight="1">
      <c r="A5239">
        <v>8</v>
      </c>
      <c r="B5239">
        <v>7801</v>
      </c>
      <c r="C5239" t="s">
        <v>22</v>
      </c>
      <c r="D5239" t="s">
        <v>1096</v>
      </c>
      <c r="E5239" t="s">
        <v>1097</v>
      </c>
      <c r="F5239">
        <v>1723</v>
      </c>
      <c r="G5239">
        <v>145.66999999999999</v>
      </c>
      <c r="H5239">
        <v>12</v>
      </c>
      <c r="I5239">
        <v>0</v>
      </c>
      <c r="J5239" t="s">
        <v>128</v>
      </c>
      <c r="K5239" s="40" t="str">
        <f t="shared" si="81"/>
        <v>GPA</v>
      </c>
    </row>
    <row r="5240" spans="1:11" ht="15" customHeight="1">
      <c r="A5240">
        <v>8</v>
      </c>
      <c r="B5240">
        <v>7801</v>
      </c>
      <c r="C5240" t="s">
        <v>21</v>
      </c>
      <c r="D5240" t="s">
        <v>1850</v>
      </c>
      <c r="E5240" t="s">
        <v>1851</v>
      </c>
      <c r="F5240">
        <v>128</v>
      </c>
      <c r="G5240">
        <v>13.34</v>
      </c>
      <c r="H5240">
        <v>10</v>
      </c>
      <c r="I5240">
        <v>0</v>
      </c>
      <c r="J5240" t="s">
        <v>128</v>
      </c>
      <c r="K5240" s="40" t="str">
        <f t="shared" si="81"/>
        <v>GPA</v>
      </c>
    </row>
    <row r="5241" spans="1:11" ht="15" customHeight="1">
      <c r="A5241">
        <v>8</v>
      </c>
      <c r="B5241">
        <v>7801</v>
      </c>
      <c r="C5241" t="s">
        <v>20</v>
      </c>
      <c r="D5241" t="s">
        <v>1850</v>
      </c>
      <c r="E5241" t="s">
        <v>1851</v>
      </c>
      <c r="F5241">
        <v>32</v>
      </c>
      <c r="G5241">
        <v>6.7</v>
      </c>
      <c r="H5241">
        <v>5</v>
      </c>
      <c r="I5241">
        <v>0</v>
      </c>
      <c r="J5241" t="s">
        <v>128</v>
      </c>
      <c r="K5241" s="40" t="str">
        <f t="shared" si="81"/>
        <v>GPA</v>
      </c>
    </row>
    <row r="5242" spans="1:11" ht="15" customHeight="1">
      <c r="A5242">
        <v>8</v>
      </c>
      <c r="B5242">
        <v>7801</v>
      </c>
      <c r="C5242" t="s">
        <v>1994</v>
      </c>
      <c r="D5242" t="s">
        <v>1850</v>
      </c>
      <c r="E5242" t="s">
        <v>1851</v>
      </c>
      <c r="F5242">
        <v>512</v>
      </c>
      <c r="G5242">
        <v>18.2</v>
      </c>
      <c r="H5242">
        <v>28</v>
      </c>
      <c r="I5242">
        <v>0</v>
      </c>
      <c r="J5242" t="s">
        <v>128</v>
      </c>
      <c r="K5242" s="40" t="str">
        <f t="shared" si="81"/>
        <v>GPA</v>
      </c>
    </row>
    <row r="5243" spans="1:11" ht="15" customHeight="1">
      <c r="A5243">
        <v>8</v>
      </c>
      <c r="B5243">
        <v>7801</v>
      </c>
      <c r="C5243" t="s">
        <v>19</v>
      </c>
      <c r="D5243" t="s">
        <v>1098</v>
      </c>
      <c r="E5243" t="s">
        <v>1099</v>
      </c>
      <c r="F5243">
        <v>1286</v>
      </c>
      <c r="G5243">
        <v>85.92</v>
      </c>
      <c r="H5243">
        <v>15</v>
      </c>
      <c r="I5243">
        <v>0</v>
      </c>
      <c r="J5243" t="s">
        <v>128</v>
      </c>
      <c r="K5243" s="40" t="str">
        <f t="shared" si="81"/>
        <v>GPA</v>
      </c>
    </row>
    <row r="5244" spans="1:11" ht="15" customHeight="1">
      <c r="A5244">
        <v>8</v>
      </c>
      <c r="B5244">
        <v>7801</v>
      </c>
      <c r="C5244" t="s">
        <v>1994</v>
      </c>
      <c r="D5244" t="s">
        <v>1098</v>
      </c>
      <c r="E5244" t="s">
        <v>1099</v>
      </c>
      <c r="F5244">
        <v>148</v>
      </c>
      <c r="G5244">
        <v>0.88</v>
      </c>
      <c r="H5244">
        <v>168</v>
      </c>
      <c r="I5244">
        <v>0</v>
      </c>
      <c r="J5244" t="s">
        <v>128</v>
      </c>
      <c r="K5244" s="40" t="str">
        <f t="shared" si="81"/>
        <v>GPA</v>
      </c>
    </row>
    <row r="5245" spans="1:11" ht="15" customHeight="1">
      <c r="A5245">
        <v>8</v>
      </c>
      <c r="B5245">
        <v>7801</v>
      </c>
      <c r="C5245" t="s">
        <v>19</v>
      </c>
      <c r="D5245" t="s">
        <v>1100</v>
      </c>
      <c r="E5245" t="s">
        <v>1101</v>
      </c>
      <c r="F5245">
        <v>166</v>
      </c>
      <c r="G5245">
        <v>7.72</v>
      </c>
      <c r="H5245">
        <v>22</v>
      </c>
      <c r="I5245">
        <v>0</v>
      </c>
      <c r="J5245" t="s">
        <v>128</v>
      </c>
      <c r="K5245" s="40" t="str">
        <f t="shared" si="81"/>
        <v>GPA</v>
      </c>
    </row>
    <row r="5246" spans="1:11" ht="15" customHeight="1">
      <c r="A5246">
        <v>8</v>
      </c>
      <c r="B5246">
        <v>7801</v>
      </c>
      <c r="C5246" t="s">
        <v>19</v>
      </c>
      <c r="D5246" t="s">
        <v>1102</v>
      </c>
      <c r="E5246" t="s">
        <v>1103</v>
      </c>
      <c r="F5246">
        <v>227</v>
      </c>
      <c r="G5246">
        <v>22.85</v>
      </c>
      <c r="H5246">
        <v>10</v>
      </c>
      <c r="I5246">
        <v>0</v>
      </c>
      <c r="J5246" t="s">
        <v>128</v>
      </c>
      <c r="K5246" s="40" t="str">
        <f t="shared" si="81"/>
        <v>GPA</v>
      </c>
    </row>
    <row r="5247" spans="1:11" ht="15" customHeight="1">
      <c r="A5247">
        <v>8</v>
      </c>
      <c r="B5247">
        <v>7801</v>
      </c>
      <c r="C5247" t="s">
        <v>21</v>
      </c>
      <c r="D5247" t="s">
        <v>1102</v>
      </c>
      <c r="E5247" t="s">
        <v>1103</v>
      </c>
      <c r="F5247">
        <v>47</v>
      </c>
      <c r="G5247">
        <v>8.43</v>
      </c>
      <c r="H5247">
        <v>6</v>
      </c>
      <c r="I5247">
        <v>0</v>
      </c>
      <c r="J5247" t="s">
        <v>128</v>
      </c>
      <c r="K5247" s="40" t="str">
        <f t="shared" si="81"/>
        <v>GPA</v>
      </c>
    </row>
    <row r="5248" spans="1:11" ht="15" customHeight="1">
      <c r="A5248">
        <v>8</v>
      </c>
      <c r="B5248">
        <v>7801</v>
      </c>
      <c r="C5248" t="s">
        <v>1994</v>
      </c>
      <c r="D5248" t="s">
        <v>1102</v>
      </c>
      <c r="E5248" t="s">
        <v>1103</v>
      </c>
      <c r="F5248">
        <v>195</v>
      </c>
      <c r="G5248">
        <v>2.79</v>
      </c>
      <c r="H5248">
        <v>70</v>
      </c>
      <c r="I5248">
        <v>0</v>
      </c>
      <c r="J5248" t="s">
        <v>128</v>
      </c>
      <c r="K5248" s="40" t="str">
        <f t="shared" si="81"/>
        <v>GPA</v>
      </c>
    </row>
    <row r="5249" spans="1:11" ht="15" customHeight="1">
      <c r="A5249">
        <v>8</v>
      </c>
      <c r="B5249">
        <v>7801</v>
      </c>
      <c r="C5249" t="s">
        <v>19</v>
      </c>
      <c r="D5249" t="s">
        <v>1104</v>
      </c>
      <c r="E5249" t="s">
        <v>1105</v>
      </c>
      <c r="F5249">
        <v>1238</v>
      </c>
      <c r="G5249">
        <v>54.66</v>
      </c>
      <c r="H5249">
        <v>23</v>
      </c>
      <c r="I5249">
        <v>0</v>
      </c>
      <c r="J5249" t="s">
        <v>128</v>
      </c>
      <c r="K5249" s="40" t="str">
        <f t="shared" si="81"/>
        <v>GPA</v>
      </c>
    </row>
    <row r="5250" spans="1:11" ht="15" customHeight="1">
      <c r="A5250">
        <v>8</v>
      </c>
      <c r="B5250">
        <v>7801</v>
      </c>
      <c r="C5250" t="s">
        <v>20</v>
      </c>
      <c r="D5250" t="s">
        <v>1106</v>
      </c>
      <c r="E5250" t="s">
        <v>1107</v>
      </c>
      <c r="F5250">
        <v>5346</v>
      </c>
      <c r="G5250">
        <v>143.94999999999999</v>
      </c>
      <c r="H5250">
        <v>37</v>
      </c>
      <c r="I5250">
        <v>0</v>
      </c>
      <c r="J5250" t="s">
        <v>128</v>
      </c>
      <c r="K5250" s="40" t="str">
        <f t="shared" ref="K5250:K5313" si="82">IF(J5250&lt;&gt;"",IF(OR(UPPER(J5250)="TERCEIRO",UPPER(J5250)="TERCEIRA"),"TERCEIRA",IF(UPPER(J5250)="GPA","GPA",J5250)),IF(LEFT(D5250,1)="T","TERCEIRA","GPA"))</f>
        <v>GPA</v>
      </c>
    </row>
    <row r="5251" spans="1:11" ht="15" customHeight="1">
      <c r="A5251">
        <v>8</v>
      </c>
      <c r="B5251">
        <v>7801</v>
      </c>
      <c r="C5251" t="s">
        <v>19</v>
      </c>
      <c r="D5251" t="s">
        <v>1108</v>
      </c>
      <c r="E5251" t="s">
        <v>1109</v>
      </c>
      <c r="F5251">
        <v>1760</v>
      </c>
      <c r="G5251">
        <v>62.71</v>
      </c>
      <c r="H5251">
        <v>28</v>
      </c>
      <c r="I5251">
        <v>0</v>
      </c>
      <c r="J5251" t="s">
        <v>128</v>
      </c>
      <c r="K5251" s="40" t="str">
        <f t="shared" si="82"/>
        <v>GPA</v>
      </c>
    </row>
    <row r="5252" spans="1:11" ht="15" customHeight="1">
      <c r="A5252">
        <v>8</v>
      </c>
      <c r="B5252">
        <v>7801</v>
      </c>
      <c r="C5252" t="s">
        <v>1994</v>
      </c>
      <c r="D5252" t="s">
        <v>1108</v>
      </c>
      <c r="E5252" t="s">
        <v>1109</v>
      </c>
      <c r="F5252">
        <v>59</v>
      </c>
      <c r="G5252">
        <v>0.95</v>
      </c>
      <c r="H5252">
        <v>62</v>
      </c>
      <c r="I5252">
        <v>0</v>
      </c>
      <c r="J5252" t="s">
        <v>128</v>
      </c>
      <c r="K5252" s="40" t="str">
        <f t="shared" si="82"/>
        <v>GPA</v>
      </c>
    </row>
    <row r="5253" spans="1:11" ht="15" customHeight="1">
      <c r="A5253">
        <v>8</v>
      </c>
      <c r="B5253">
        <v>7801</v>
      </c>
      <c r="C5253" t="s">
        <v>20</v>
      </c>
      <c r="D5253" t="s">
        <v>1110</v>
      </c>
      <c r="E5253" t="s">
        <v>1111</v>
      </c>
      <c r="F5253">
        <v>2123</v>
      </c>
      <c r="G5253">
        <v>125.37</v>
      </c>
      <c r="H5253">
        <v>17</v>
      </c>
      <c r="I5253">
        <v>0</v>
      </c>
      <c r="J5253" t="s">
        <v>128</v>
      </c>
      <c r="K5253" s="40" t="str">
        <f t="shared" si="82"/>
        <v>GPA</v>
      </c>
    </row>
    <row r="5254" spans="1:11" ht="15" customHeight="1">
      <c r="A5254">
        <v>8</v>
      </c>
      <c r="B5254">
        <v>7801</v>
      </c>
      <c r="C5254" t="s">
        <v>1994</v>
      </c>
      <c r="D5254" t="s">
        <v>1112</v>
      </c>
      <c r="E5254" t="s">
        <v>1113</v>
      </c>
      <c r="F5254">
        <v>113</v>
      </c>
      <c r="G5254">
        <v>3.77</v>
      </c>
      <c r="H5254">
        <v>30</v>
      </c>
      <c r="I5254">
        <v>0</v>
      </c>
      <c r="J5254" t="s">
        <v>128</v>
      </c>
      <c r="K5254" s="40" t="str">
        <f t="shared" si="82"/>
        <v>GPA</v>
      </c>
    </row>
    <row r="5255" spans="1:11" ht="15" customHeight="1">
      <c r="A5255">
        <v>8</v>
      </c>
      <c r="B5255">
        <v>7801</v>
      </c>
      <c r="C5255" t="s">
        <v>19</v>
      </c>
      <c r="D5255" t="s">
        <v>1852</v>
      </c>
      <c r="E5255" t="s">
        <v>1853</v>
      </c>
      <c r="F5255">
        <v>758</v>
      </c>
      <c r="G5255">
        <v>74.84</v>
      </c>
      <c r="H5255">
        <v>10</v>
      </c>
      <c r="I5255">
        <v>0</v>
      </c>
      <c r="J5255" t="s">
        <v>128</v>
      </c>
      <c r="K5255" s="40" t="str">
        <f t="shared" si="82"/>
        <v>GPA</v>
      </c>
    </row>
    <row r="5256" spans="1:11" ht="15" customHeight="1">
      <c r="A5256">
        <v>8</v>
      </c>
      <c r="B5256">
        <v>7801</v>
      </c>
      <c r="C5256" t="s">
        <v>1994</v>
      </c>
      <c r="D5256" t="s">
        <v>1852</v>
      </c>
      <c r="E5256" t="s">
        <v>1853</v>
      </c>
      <c r="F5256">
        <v>112</v>
      </c>
      <c r="G5256">
        <v>3.65</v>
      </c>
      <c r="H5256">
        <v>31</v>
      </c>
      <c r="I5256">
        <v>0</v>
      </c>
      <c r="J5256" t="s">
        <v>128</v>
      </c>
      <c r="K5256" s="40" t="str">
        <f t="shared" si="82"/>
        <v>GPA</v>
      </c>
    </row>
    <row r="5257" spans="1:11" ht="15" customHeight="1">
      <c r="A5257">
        <v>8</v>
      </c>
      <c r="B5257">
        <v>7801</v>
      </c>
      <c r="C5257" t="s">
        <v>1994</v>
      </c>
      <c r="D5257" t="s">
        <v>2504</v>
      </c>
      <c r="E5257" t="s">
        <v>2505</v>
      </c>
      <c r="F5257">
        <v>8224</v>
      </c>
      <c r="G5257">
        <v>118.62</v>
      </c>
      <c r="H5257">
        <v>69</v>
      </c>
      <c r="I5257">
        <v>0</v>
      </c>
      <c r="J5257" t="s">
        <v>128</v>
      </c>
      <c r="K5257" s="40" t="str">
        <f t="shared" si="82"/>
        <v>GPA</v>
      </c>
    </row>
    <row r="5258" spans="1:11" ht="15" customHeight="1">
      <c r="A5258">
        <v>8</v>
      </c>
      <c r="B5258">
        <v>7801</v>
      </c>
      <c r="C5258" t="s">
        <v>20</v>
      </c>
      <c r="D5258" t="s">
        <v>1854</v>
      </c>
      <c r="E5258" t="s">
        <v>1855</v>
      </c>
      <c r="F5258">
        <v>96</v>
      </c>
      <c r="G5258">
        <v>10.28</v>
      </c>
      <c r="H5258">
        <v>9</v>
      </c>
      <c r="I5258">
        <v>0</v>
      </c>
      <c r="J5258" t="s">
        <v>128</v>
      </c>
      <c r="K5258" s="40" t="str">
        <f t="shared" si="82"/>
        <v>GPA</v>
      </c>
    </row>
    <row r="5259" spans="1:11" ht="15" customHeight="1">
      <c r="A5259">
        <v>8</v>
      </c>
      <c r="B5259">
        <v>7801</v>
      </c>
      <c r="C5259" t="s">
        <v>1994</v>
      </c>
      <c r="D5259" t="s">
        <v>1854</v>
      </c>
      <c r="E5259" t="s">
        <v>1855</v>
      </c>
      <c r="F5259">
        <v>981</v>
      </c>
      <c r="G5259">
        <v>26.21</v>
      </c>
      <c r="H5259">
        <v>37</v>
      </c>
      <c r="I5259">
        <v>0</v>
      </c>
      <c r="J5259" t="s">
        <v>128</v>
      </c>
      <c r="K5259" s="40" t="str">
        <f t="shared" si="82"/>
        <v>GPA</v>
      </c>
    </row>
    <row r="5260" spans="1:11" ht="15" customHeight="1">
      <c r="A5260">
        <v>8</v>
      </c>
      <c r="B5260">
        <v>7801</v>
      </c>
      <c r="C5260" t="s">
        <v>21</v>
      </c>
      <c r="D5260" t="s">
        <v>1114</v>
      </c>
      <c r="E5260" t="s">
        <v>1115</v>
      </c>
      <c r="F5260">
        <v>1530</v>
      </c>
      <c r="G5260">
        <v>88.37</v>
      </c>
      <c r="H5260">
        <v>17</v>
      </c>
      <c r="I5260">
        <v>0</v>
      </c>
      <c r="J5260" t="s">
        <v>128</v>
      </c>
      <c r="K5260" s="40" t="str">
        <f t="shared" si="82"/>
        <v>GPA</v>
      </c>
    </row>
    <row r="5261" spans="1:11" ht="15" customHeight="1">
      <c r="A5261">
        <v>8</v>
      </c>
      <c r="B5261">
        <v>7801</v>
      </c>
      <c r="C5261" t="s">
        <v>1994</v>
      </c>
      <c r="D5261" t="s">
        <v>1114</v>
      </c>
      <c r="E5261" t="s">
        <v>1115</v>
      </c>
      <c r="F5261">
        <v>1092</v>
      </c>
      <c r="G5261">
        <v>14.4</v>
      </c>
      <c r="H5261">
        <v>76</v>
      </c>
      <c r="I5261">
        <v>0</v>
      </c>
      <c r="J5261" t="s">
        <v>128</v>
      </c>
      <c r="K5261" s="40" t="str">
        <f t="shared" si="82"/>
        <v>GPA</v>
      </c>
    </row>
    <row r="5262" spans="1:11" ht="15" customHeight="1">
      <c r="A5262">
        <v>8</v>
      </c>
      <c r="B5262">
        <v>7801</v>
      </c>
      <c r="C5262" t="s">
        <v>21</v>
      </c>
      <c r="D5262" t="s">
        <v>1116</v>
      </c>
      <c r="E5262" t="s">
        <v>1117</v>
      </c>
      <c r="F5262">
        <v>36</v>
      </c>
      <c r="G5262">
        <v>3.3</v>
      </c>
      <c r="H5262">
        <v>11</v>
      </c>
      <c r="I5262">
        <v>0</v>
      </c>
      <c r="J5262" t="s">
        <v>128</v>
      </c>
      <c r="K5262" s="40" t="str">
        <f t="shared" si="82"/>
        <v>GPA</v>
      </c>
    </row>
    <row r="5263" spans="1:11" ht="15" customHeight="1">
      <c r="A5263">
        <v>8</v>
      </c>
      <c r="B5263">
        <v>7801</v>
      </c>
      <c r="C5263" t="s">
        <v>21</v>
      </c>
      <c r="D5263" t="s">
        <v>1118</v>
      </c>
      <c r="E5263" t="s">
        <v>1119</v>
      </c>
      <c r="F5263">
        <v>215</v>
      </c>
      <c r="G5263">
        <v>27.68</v>
      </c>
      <c r="H5263">
        <v>8</v>
      </c>
      <c r="I5263">
        <v>0</v>
      </c>
      <c r="J5263" t="s">
        <v>128</v>
      </c>
      <c r="K5263" s="40" t="str">
        <f t="shared" si="82"/>
        <v>GPA</v>
      </c>
    </row>
    <row r="5264" spans="1:11" ht="15" customHeight="1">
      <c r="A5264">
        <v>8</v>
      </c>
      <c r="B5264">
        <v>7801</v>
      </c>
      <c r="C5264" t="s">
        <v>21</v>
      </c>
      <c r="D5264" t="s">
        <v>4496</v>
      </c>
      <c r="E5264" t="s">
        <v>4497</v>
      </c>
      <c r="F5264">
        <v>1</v>
      </c>
      <c r="G5264">
        <v>6.67</v>
      </c>
      <c r="H5264">
        <v>0</v>
      </c>
      <c r="I5264">
        <v>0</v>
      </c>
      <c r="J5264" t="s">
        <v>128</v>
      </c>
      <c r="K5264" s="40" t="str">
        <f t="shared" si="82"/>
        <v>GPA</v>
      </c>
    </row>
    <row r="5265" spans="1:11" ht="15" customHeight="1">
      <c r="A5265">
        <v>8</v>
      </c>
      <c r="B5265">
        <v>7801</v>
      </c>
      <c r="C5265" t="s">
        <v>21</v>
      </c>
      <c r="D5265" t="s">
        <v>1120</v>
      </c>
      <c r="E5265" t="s">
        <v>1121</v>
      </c>
      <c r="F5265">
        <v>2311</v>
      </c>
      <c r="G5265">
        <v>133.66999999999999</v>
      </c>
      <c r="H5265">
        <v>17</v>
      </c>
      <c r="I5265">
        <v>0</v>
      </c>
      <c r="J5265" t="s">
        <v>128</v>
      </c>
      <c r="K5265" s="40" t="str">
        <f t="shared" si="82"/>
        <v>GPA</v>
      </c>
    </row>
    <row r="5266" spans="1:11" ht="15" customHeight="1">
      <c r="A5266">
        <v>8</v>
      </c>
      <c r="B5266">
        <v>7801</v>
      </c>
      <c r="C5266" t="s">
        <v>20</v>
      </c>
      <c r="D5266" t="s">
        <v>1120</v>
      </c>
      <c r="E5266" t="s">
        <v>1121</v>
      </c>
      <c r="F5266">
        <v>14</v>
      </c>
      <c r="G5266">
        <v>0.49</v>
      </c>
      <c r="H5266">
        <v>29</v>
      </c>
      <c r="I5266">
        <v>0</v>
      </c>
      <c r="J5266" t="s">
        <v>128</v>
      </c>
      <c r="K5266" s="40" t="str">
        <f t="shared" si="82"/>
        <v>GPA</v>
      </c>
    </row>
    <row r="5267" spans="1:11" ht="15" customHeight="1">
      <c r="A5267">
        <v>8</v>
      </c>
      <c r="B5267">
        <v>7801</v>
      </c>
      <c r="C5267" t="s">
        <v>1994</v>
      </c>
      <c r="D5267" t="s">
        <v>1120</v>
      </c>
      <c r="E5267" t="s">
        <v>1121</v>
      </c>
      <c r="F5267">
        <v>283</v>
      </c>
      <c r="G5267">
        <v>3.56</v>
      </c>
      <c r="H5267">
        <v>79</v>
      </c>
      <c r="I5267">
        <v>0</v>
      </c>
      <c r="J5267" t="s">
        <v>128</v>
      </c>
      <c r="K5267" s="40" t="str">
        <f t="shared" si="82"/>
        <v>GPA</v>
      </c>
    </row>
    <row r="5268" spans="1:11" ht="15" customHeight="1">
      <c r="A5268">
        <v>8</v>
      </c>
      <c r="B5268">
        <v>7801</v>
      </c>
      <c r="C5268" t="s">
        <v>1994</v>
      </c>
      <c r="D5268" t="s">
        <v>2506</v>
      </c>
      <c r="E5268" t="s">
        <v>2507</v>
      </c>
      <c r="F5268">
        <v>6433</v>
      </c>
      <c r="G5268">
        <v>112.28</v>
      </c>
      <c r="H5268">
        <v>57</v>
      </c>
      <c r="I5268">
        <v>0</v>
      </c>
      <c r="J5268" t="s">
        <v>128</v>
      </c>
      <c r="K5268" s="40" t="str">
        <f t="shared" si="82"/>
        <v>GPA</v>
      </c>
    </row>
    <row r="5269" spans="1:11" ht="15" customHeight="1">
      <c r="A5269">
        <v>8</v>
      </c>
      <c r="B5269">
        <v>7801</v>
      </c>
      <c r="C5269" t="s">
        <v>21</v>
      </c>
      <c r="D5269" t="s">
        <v>1122</v>
      </c>
      <c r="E5269" t="s">
        <v>1123</v>
      </c>
      <c r="F5269">
        <v>483</v>
      </c>
      <c r="G5269">
        <v>24.66</v>
      </c>
      <c r="H5269">
        <v>20</v>
      </c>
      <c r="I5269">
        <v>0</v>
      </c>
      <c r="J5269" t="s">
        <v>128</v>
      </c>
      <c r="K5269" s="40" t="str">
        <f t="shared" si="82"/>
        <v>GPA</v>
      </c>
    </row>
    <row r="5270" spans="1:11" ht="15" customHeight="1">
      <c r="A5270">
        <v>8</v>
      </c>
      <c r="B5270">
        <v>7801</v>
      </c>
      <c r="C5270" t="s">
        <v>1994</v>
      </c>
      <c r="D5270" t="s">
        <v>1122</v>
      </c>
      <c r="E5270" t="s">
        <v>1123</v>
      </c>
      <c r="F5270">
        <v>206</v>
      </c>
      <c r="G5270">
        <v>5.62</v>
      </c>
      <c r="H5270">
        <v>37</v>
      </c>
      <c r="I5270">
        <v>0</v>
      </c>
      <c r="J5270" t="s">
        <v>128</v>
      </c>
      <c r="K5270" s="40" t="str">
        <f t="shared" si="82"/>
        <v>GPA</v>
      </c>
    </row>
    <row r="5271" spans="1:11" ht="15" customHeight="1">
      <c r="A5271">
        <v>8</v>
      </c>
      <c r="B5271">
        <v>7801</v>
      </c>
      <c r="C5271" t="s">
        <v>21</v>
      </c>
      <c r="D5271" t="s">
        <v>1126</v>
      </c>
      <c r="E5271" t="s">
        <v>1127</v>
      </c>
      <c r="F5271">
        <v>1154</v>
      </c>
      <c r="G5271">
        <v>100.45</v>
      </c>
      <c r="H5271">
        <v>11</v>
      </c>
      <c r="I5271">
        <v>0</v>
      </c>
      <c r="J5271" t="s">
        <v>128</v>
      </c>
      <c r="K5271" s="40" t="str">
        <f t="shared" si="82"/>
        <v>GPA</v>
      </c>
    </row>
    <row r="5272" spans="1:11" ht="15" customHeight="1">
      <c r="A5272">
        <v>8</v>
      </c>
      <c r="B5272">
        <v>7801</v>
      </c>
      <c r="C5272" t="s">
        <v>1994</v>
      </c>
      <c r="D5272" t="s">
        <v>1126</v>
      </c>
      <c r="E5272" t="s">
        <v>1127</v>
      </c>
      <c r="F5272">
        <v>122</v>
      </c>
      <c r="G5272">
        <v>6.99</v>
      </c>
      <c r="H5272">
        <v>17</v>
      </c>
      <c r="I5272">
        <v>0</v>
      </c>
      <c r="J5272" t="s">
        <v>128</v>
      </c>
      <c r="K5272" s="40" t="str">
        <f t="shared" si="82"/>
        <v>GPA</v>
      </c>
    </row>
    <row r="5273" spans="1:11" ht="15" customHeight="1">
      <c r="A5273">
        <v>8</v>
      </c>
      <c r="B5273">
        <v>7801</v>
      </c>
      <c r="C5273" t="s">
        <v>22</v>
      </c>
      <c r="D5273" t="s">
        <v>1128</v>
      </c>
      <c r="E5273" t="s">
        <v>1129</v>
      </c>
      <c r="F5273">
        <v>1758</v>
      </c>
      <c r="G5273">
        <v>152.72</v>
      </c>
      <c r="H5273">
        <v>12</v>
      </c>
      <c r="I5273">
        <v>0</v>
      </c>
      <c r="J5273" t="s">
        <v>128</v>
      </c>
      <c r="K5273" s="40" t="str">
        <f t="shared" si="82"/>
        <v>GPA</v>
      </c>
    </row>
    <row r="5274" spans="1:11" ht="15" customHeight="1">
      <c r="A5274">
        <v>8</v>
      </c>
      <c r="B5274">
        <v>7801</v>
      </c>
      <c r="C5274" t="s">
        <v>21</v>
      </c>
      <c r="D5274" t="s">
        <v>1130</v>
      </c>
      <c r="E5274" t="s">
        <v>1131</v>
      </c>
      <c r="F5274">
        <v>2257</v>
      </c>
      <c r="G5274">
        <v>114.8</v>
      </c>
      <c r="H5274">
        <v>20</v>
      </c>
      <c r="I5274">
        <v>0</v>
      </c>
      <c r="J5274" t="s">
        <v>128</v>
      </c>
      <c r="K5274" s="40" t="str">
        <f t="shared" si="82"/>
        <v>GPA</v>
      </c>
    </row>
    <row r="5275" spans="1:11" ht="15" customHeight="1">
      <c r="A5275">
        <v>8</v>
      </c>
      <c r="B5275">
        <v>7801</v>
      </c>
      <c r="C5275" t="s">
        <v>1994</v>
      </c>
      <c r="D5275" t="s">
        <v>1130</v>
      </c>
      <c r="E5275" t="s">
        <v>1131</v>
      </c>
      <c r="F5275">
        <v>795</v>
      </c>
      <c r="G5275">
        <v>11.92</v>
      </c>
      <c r="H5275">
        <v>67</v>
      </c>
      <c r="I5275">
        <v>0</v>
      </c>
      <c r="J5275" t="s">
        <v>128</v>
      </c>
      <c r="K5275" s="40" t="str">
        <f t="shared" si="82"/>
        <v>GPA</v>
      </c>
    </row>
    <row r="5276" spans="1:11" ht="15" customHeight="1">
      <c r="A5276">
        <v>8</v>
      </c>
      <c r="B5276">
        <v>7801</v>
      </c>
      <c r="C5276" t="s">
        <v>21</v>
      </c>
      <c r="D5276" t="s">
        <v>1132</v>
      </c>
      <c r="E5276" t="s">
        <v>1133</v>
      </c>
      <c r="F5276">
        <v>243</v>
      </c>
      <c r="G5276">
        <v>22.42</v>
      </c>
      <c r="H5276">
        <v>11</v>
      </c>
      <c r="I5276">
        <v>0</v>
      </c>
      <c r="J5276" t="s">
        <v>128</v>
      </c>
      <c r="K5276" s="40" t="str">
        <f t="shared" si="82"/>
        <v>GPA</v>
      </c>
    </row>
    <row r="5277" spans="1:11" ht="15" customHeight="1">
      <c r="A5277">
        <v>8</v>
      </c>
      <c r="B5277">
        <v>7801</v>
      </c>
      <c r="C5277" t="s">
        <v>1994</v>
      </c>
      <c r="D5277" t="s">
        <v>1132</v>
      </c>
      <c r="E5277" t="s">
        <v>1133</v>
      </c>
      <c r="F5277">
        <v>4673</v>
      </c>
      <c r="G5277">
        <v>69.739999999999995</v>
      </c>
      <c r="H5277">
        <v>67</v>
      </c>
      <c r="I5277">
        <v>0</v>
      </c>
      <c r="J5277" t="s">
        <v>128</v>
      </c>
      <c r="K5277" s="40" t="str">
        <f t="shared" si="82"/>
        <v>GPA</v>
      </c>
    </row>
    <row r="5278" spans="1:11" ht="15" customHeight="1">
      <c r="A5278">
        <v>8</v>
      </c>
      <c r="B5278">
        <v>7801</v>
      </c>
      <c r="C5278" t="s">
        <v>21</v>
      </c>
      <c r="D5278" t="s">
        <v>1134</v>
      </c>
      <c r="E5278" t="s">
        <v>1135</v>
      </c>
      <c r="F5278">
        <v>862</v>
      </c>
      <c r="G5278">
        <v>30.09</v>
      </c>
      <c r="H5278">
        <v>29</v>
      </c>
      <c r="I5278">
        <v>0</v>
      </c>
      <c r="J5278" t="s">
        <v>128</v>
      </c>
      <c r="K5278" s="40" t="str">
        <f t="shared" si="82"/>
        <v>GPA</v>
      </c>
    </row>
    <row r="5279" spans="1:11" ht="15" customHeight="1">
      <c r="A5279">
        <v>8</v>
      </c>
      <c r="B5279">
        <v>7801</v>
      </c>
      <c r="C5279" t="s">
        <v>1994</v>
      </c>
      <c r="D5279" t="s">
        <v>1134</v>
      </c>
      <c r="E5279" t="s">
        <v>1135</v>
      </c>
      <c r="F5279">
        <v>181</v>
      </c>
      <c r="G5279">
        <v>1.68</v>
      </c>
      <c r="H5279">
        <v>108</v>
      </c>
      <c r="I5279">
        <v>0</v>
      </c>
      <c r="J5279" t="s">
        <v>128</v>
      </c>
      <c r="K5279" s="40" t="str">
        <f t="shared" si="82"/>
        <v>GPA</v>
      </c>
    </row>
    <row r="5280" spans="1:11" ht="15" customHeight="1">
      <c r="A5280">
        <v>8</v>
      </c>
      <c r="B5280">
        <v>7801</v>
      </c>
      <c r="C5280" t="s">
        <v>21</v>
      </c>
      <c r="D5280" t="s">
        <v>1136</v>
      </c>
      <c r="E5280" t="s">
        <v>1137</v>
      </c>
      <c r="F5280">
        <v>3103</v>
      </c>
      <c r="G5280">
        <v>174.78</v>
      </c>
      <c r="H5280">
        <v>18</v>
      </c>
      <c r="I5280">
        <v>0</v>
      </c>
      <c r="J5280" t="s">
        <v>128</v>
      </c>
      <c r="K5280" s="40" t="str">
        <f t="shared" si="82"/>
        <v>GPA</v>
      </c>
    </row>
    <row r="5281" spans="1:11" ht="15" customHeight="1">
      <c r="A5281">
        <v>8</v>
      </c>
      <c r="B5281">
        <v>7801</v>
      </c>
      <c r="C5281" t="s">
        <v>1994</v>
      </c>
      <c r="D5281" t="s">
        <v>1136</v>
      </c>
      <c r="E5281" t="s">
        <v>1137</v>
      </c>
      <c r="F5281">
        <v>536</v>
      </c>
      <c r="G5281">
        <v>17.7</v>
      </c>
      <c r="H5281">
        <v>30</v>
      </c>
      <c r="I5281">
        <v>0</v>
      </c>
      <c r="J5281" t="s">
        <v>128</v>
      </c>
      <c r="K5281" s="40" t="str">
        <f t="shared" si="82"/>
        <v>GPA</v>
      </c>
    </row>
    <row r="5282" spans="1:11" ht="15" customHeight="1">
      <c r="A5282">
        <v>8</v>
      </c>
      <c r="B5282">
        <v>7801</v>
      </c>
      <c r="C5282" t="s">
        <v>19</v>
      </c>
      <c r="D5282" t="s">
        <v>1856</v>
      </c>
      <c r="E5282" t="s">
        <v>1857</v>
      </c>
      <c r="F5282">
        <v>360</v>
      </c>
      <c r="G5282">
        <v>53.69</v>
      </c>
      <c r="H5282">
        <v>7</v>
      </c>
      <c r="I5282">
        <v>0</v>
      </c>
      <c r="J5282" t="s">
        <v>128</v>
      </c>
      <c r="K5282" s="40" t="str">
        <f t="shared" si="82"/>
        <v>GPA</v>
      </c>
    </row>
    <row r="5283" spans="1:11" ht="15" customHeight="1">
      <c r="A5283">
        <v>8</v>
      </c>
      <c r="B5283">
        <v>7801</v>
      </c>
      <c r="C5283" t="s">
        <v>1994</v>
      </c>
      <c r="D5283" t="s">
        <v>1856</v>
      </c>
      <c r="E5283" t="s">
        <v>1857</v>
      </c>
      <c r="F5283">
        <v>347</v>
      </c>
      <c r="G5283">
        <v>2.8</v>
      </c>
      <c r="H5283">
        <v>124</v>
      </c>
      <c r="I5283">
        <v>0</v>
      </c>
      <c r="J5283" t="s">
        <v>128</v>
      </c>
      <c r="K5283" s="40" t="str">
        <f t="shared" si="82"/>
        <v>GPA</v>
      </c>
    </row>
    <row r="5284" spans="1:11" ht="15" customHeight="1">
      <c r="A5284">
        <v>8</v>
      </c>
      <c r="B5284">
        <v>7801</v>
      </c>
      <c r="C5284" t="s">
        <v>21</v>
      </c>
      <c r="D5284" t="s">
        <v>1138</v>
      </c>
      <c r="E5284" t="s">
        <v>1139</v>
      </c>
      <c r="F5284">
        <v>2057</v>
      </c>
      <c r="G5284">
        <v>138.66999999999999</v>
      </c>
      <c r="H5284">
        <v>15</v>
      </c>
      <c r="I5284">
        <v>0</v>
      </c>
      <c r="J5284" t="s">
        <v>128</v>
      </c>
      <c r="K5284" s="40" t="str">
        <f t="shared" si="82"/>
        <v>GPA</v>
      </c>
    </row>
    <row r="5285" spans="1:11" ht="15" customHeight="1">
      <c r="A5285">
        <v>8</v>
      </c>
      <c r="B5285">
        <v>7801</v>
      </c>
      <c r="C5285" t="s">
        <v>20</v>
      </c>
      <c r="D5285" t="s">
        <v>1138</v>
      </c>
      <c r="E5285" t="s">
        <v>1139</v>
      </c>
      <c r="F5285">
        <v>8</v>
      </c>
      <c r="G5285">
        <v>6.67</v>
      </c>
      <c r="H5285">
        <v>1</v>
      </c>
      <c r="I5285">
        <v>0</v>
      </c>
      <c r="J5285" t="s">
        <v>128</v>
      </c>
      <c r="K5285" s="40" t="str">
        <f t="shared" si="82"/>
        <v>GPA</v>
      </c>
    </row>
    <row r="5286" spans="1:11" ht="15" customHeight="1">
      <c r="A5286">
        <v>8</v>
      </c>
      <c r="B5286">
        <v>7801</v>
      </c>
      <c r="C5286" t="s">
        <v>1994</v>
      </c>
      <c r="D5286" t="s">
        <v>1138</v>
      </c>
      <c r="E5286" t="s">
        <v>1139</v>
      </c>
      <c r="F5286">
        <v>754</v>
      </c>
      <c r="G5286">
        <v>13.88</v>
      </c>
      <c r="H5286">
        <v>54</v>
      </c>
      <c r="I5286">
        <v>0</v>
      </c>
      <c r="J5286" t="s">
        <v>128</v>
      </c>
      <c r="K5286" s="40" t="str">
        <f t="shared" si="82"/>
        <v>GPA</v>
      </c>
    </row>
    <row r="5287" spans="1:11" ht="15" customHeight="1">
      <c r="A5287">
        <v>8</v>
      </c>
      <c r="B5287">
        <v>7801</v>
      </c>
      <c r="C5287" t="s">
        <v>20</v>
      </c>
      <c r="D5287" t="s">
        <v>4498</v>
      </c>
      <c r="E5287" t="s">
        <v>4499</v>
      </c>
      <c r="F5287">
        <v>1</v>
      </c>
      <c r="G5287">
        <v>6.67</v>
      </c>
      <c r="H5287">
        <v>0</v>
      </c>
      <c r="I5287">
        <v>0</v>
      </c>
      <c r="J5287" t="s">
        <v>128</v>
      </c>
      <c r="K5287" s="40" t="str">
        <f t="shared" si="82"/>
        <v>GPA</v>
      </c>
    </row>
    <row r="5288" spans="1:11" ht="15" customHeight="1">
      <c r="A5288">
        <v>8</v>
      </c>
      <c r="B5288">
        <v>7801</v>
      </c>
      <c r="C5288" t="s">
        <v>1994</v>
      </c>
      <c r="D5288" t="s">
        <v>2510</v>
      </c>
      <c r="E5288" t="s">
        <v>2511</v>
      </c>
      <c r="F5288">
        <v>4306</v>
      </c>
      <c r="G5288">
        <v>72.45</v>
      </c>
      <c r="H5288">
        <v>59</v>
      </c>
      <c r="I5288">
        <v>0</v>
      </c>
      <c r="J5288" t="s">
        <v>128</v>
      </c>
      <c r="K5288" s="40" t="str">
        <f t="shared" si="82"/>
        <v>GPA</v>
      </c>
    </row>
    <row r="5289" spans="1:11" ht="15" customHeight="1">
      <c r="A5289">
        <v>8</v>
      </c>
      <c r="B5289">
        <v>7801</v>
      </c>
      <c r="C5289" t="s">
        <v>1994</v>
      </c>
      <c r="D5289" t="s">
        <v>2512</v>
      </c>
      <c r="E5289" t="s">
        <v>2513</v>
      </c>
      <c r="F5289">
        <v>3767</v>
      </c>
      <c r="G5289">
        <v>60.25</v>
      </c>
      <c r="H5289">
        <v>63</v>
      </c>
      <c r="I5289">
        <v>0</v>
      </c>
      <c r="J5289" t="s">
        <v>128</v>
      </c>
      <c r="K5289" s="40" t="str">
        <f t="shared" si="82"/>
        <v>GPA</v>
      </c>
    </row>
    <row r="5290" spans="1:11" ht="15" customHeight="1">
      <c r="A5290">
        <v>8</v>
      </c>
      <c r="B5290">
        <v>7801</v>
      </c>
      <c r="C5290" t="s">
        <v>19</v>
      </c>
      <c r="D5290" t="s">
        <v>1140</v>
      </c>
      <c r="E5290" t="s">
        <v>1141</v>
      </c>
      <c r="F5290">
        <v>1213</v>
      </c>
      <c r="G5290">
        <v>89.44</v>
      </c>
      <c r="H5290">
        <v>14</v>
      </c>
      <c r="I5290">
        <v>0</v>
      </c>
      <c r="J5290" t="s">
        <v>128</v>
      </c>
      <c r="K5290" s="40" t="str">
        <f t="shared" si="82"/>
        <v>GPA</v>
      </c>
    </row>
    <row r="5291" spans="1:11" ht="15" customHeight="1">
      <c r="A5291">
        <v>8</v>
      </c>
      <c r="B5291">
        <v>7801</v>
      </c>
      <c r="C5291" t="s">
        <v>21</v>
      </c>
      <c r="D5291" t="s">
        <v>1140</v>
      </c>
      <c r="E5291" t="s">
        <v>1141</v>
      </c>
      <c r="F5291">
        <v>121</v>
      </c>
      <c r="G5291">
        <v>1.18</v>
      </c>
      <c r="H5291">
        <v>103</v>
      </c>
      <c r="I5291">
        <v>0</v>
      </c>
      <c r="J5291" t="s">
        <v>128</v>
      </c>
      <c r="K5291" s="40" t="str">
        <f t="shared" si="82"/>
        <v>GPA</v>
      </c>
    </row>
    <row r="5292" spans="1:11" ht="15" customHeight="1">
      <c r="A5292">
        <v>8</v>
      </c>
      <c r="B5292">
        <v>7801</v>
      </c>
      <c r="C5292" t="s">
        <v>1994</v>
      </c>
      <c r="D5292" t="s">
        <v>1140</v>
      </c>
      <c r="E5292" t="s">
        <v>1141</v>
      </c>
      <c r="F5292">
        <v>996</v>
      </c>
      <c r="G5292">
        <v>18.399999999999999</v>
      </c>
      <c r="H5292">
        <v>54</v>
      </c>
      <c r="I5292">
        <v>0</v>
      </c>
      <c r="J5292" t="s">
        <v>128</v>
      </c>
      <c r="K5292" s="40" t="str">
        <f t="shared" si="82"/>
        <v>GPA</v>
      </c>
    </row>
    <row r="5293" spans="1:11" ht="15" customHeight="1">
      <c r="A5293">
        <v>8</v>
      </c>
      <c r="B5293">
        <v>7801</v>
      </c>
      <c r="C5293" t="s">
        <v>21</v>
      </c>
      <c r="D5293" t="s">
        <v>1142</v>
      </c>
      <c r="E5293" t="s">
        <v>1143</v>
      </c>
      <c r="F5293">
        <v>2374</v>
      </c>
      <c r="G5293">
        <v>110.94</v>
      </c>
      <c r="H5293">
        <v>21</v>
      </c>
      <c r="I5293">
        <v>0</v>
      </c>
      <c r="J5293" t="s">
        <v>128</v>
      </c>
      <c r="K5293" s="40" t="str">
        <f t="shared" si="82"/>
        <v>GPA</v>
      </c>
    </row>
    <row r="5294" spans="1:11" ht="15" customHeight="1">
      <c r="A5294">
        <v>8</v>
      </c>
      <c r="B5294">
        <v>7801</v>
      </c>
      <c r="C5294" t="s">
        <v>1994</v>
      </c>
      <c r="D5294" t="s">
        <v>1142</v>
      </c>
      <c r="E5294" t="s">
        <v>1143</v>
      </c>
      <c r="F5294">
        <v>574</v>
      </c>
      <c r="G5294">
        <v>6.26</v>
      </c>
      <c r="H5294">
        <v>92</v>
      </c>
      <c r="I5294">
        <v>0</v>
      </c>
      <c r="J5294" t="s">
        <v>128</v>
      </c>
      <c r="K5294" s="40" t="str">
        <f t="shared" si="82"/>
        <v>GPA</v>
      </c>
    </row>
    <row r="5295" spans="1:11" ht="15" customHeight="1">
      <c r="A5295">
        <v>8</v>
      </c>
      <c r="B5295">
        <v>7801</v>
      </c>
      <c r="C5295" t="s">
        <v>21</v>
      </c>
      <c r="D5295" t="s">
        <v>1144</v>
      </c>
      <c r="E5295" t="s">
        <v>1145</v>
      </c>
      <c r="F5295">
        <v>84</v>
      </c>
      <c r="G5295">
        <v>60.05</v>
      </c>
      <c r="H5295">
        <v>1</v>
      </c>
      <c r="I5295">
        <v>0</v>
      </c>
      <c r="J5295" t="s">
        <v>128</v>
      </c>
      <c r="K5295" s="40" t="str">
        <f t="shared" si="82"/>
        <v>GPA</v>
      </c>
    </row>
    <row r="5296" spans="1:11" ht="15" customHeight="1">
      <c r="A5296">
        <v>8</v>
      </c>
      <c r="B5296">
        <v>7801</v>
      </c>
      <c r="C5296" t="s">
        <v>1994</v>
      </c>
      <c r="D5296" t="s">
        <v>1144</v>
      </c>
      <c r="E5296" t="s">
        <v>1145</v>
      </c>
      <c r="F5296">
        <v>247</v>
      </c>
      <c r="G5296">
        <v>0.95</v>
      </c>
      <c r="H5296">
        <v>260</v>
      </c>
      <c r="I5296">
        <v>0</v>
      </c>
      <c r="J5296" t="s">
        <v>128</v>
      </c>
      <c r="K5296" s="40" t="str">
        <f t="shared" si="82"/>
        <v>GPA</v>
      </c>
    </row>
    <row r="5297" spans="1:11" ht="15" customHeight="1">
      <c r="A5297">
        <v>8</v>
      </c>
      <c r="B5297">
        <v>7801</v>
      </c>
      <c r="C5297" t="s">
        <v>1994</v>
      </c>
      <c r="D5297" t="s">
        <v>1146</v>
      </c>
      <c r="E5297" t="s">
        <v>1147</v>
      </c>
      <c r="F5297">
        <v>747</v>
      </c>
      <c r="G5297">
        <v>18.11</v>
      </c>
      <c r="H5297">
        <v>41</v>
      </c>
      <c r="I5297">
        <v>0</v>
      </c>
      <c r="J5297" t="s">
        <v>128</v>
      </c>
      <c r="K5297" s="40" t="str">
        <f t="shared" si="82"/>
        <v>GPA</v>
      </c>
    </row>
    <row r="5298" spans="1:11" ht="15" customHeight="1">
      <c r="A5298">
        <v>8</v>
      </c>
      <c r="B5298">
        <v>7801</v>
      </c>
      <c r="C5298" t="s">
        <v>21</v>
      </c>
      <c r="D5298" t="s">
        <v>1148</v>
      </c>
      <c r="E5298" t="s">
        <v>1149</v>
      </c>
      <c r="F5298">
        <v>1686</v>
      </c>
      <c r="G5298">
        <v>130.69999999999999</v>
      </c>
      <c r="H5298">
        <v>13</v>
      </c>
      <c r="I5298">
        <v>0</v>
      </c>
      <c r="J5298" t="s">
        <v>128</v>
      </c>
      <c r="K5298" s="40" t="str">
        <f t="shared" si="82"/>
        <v>GPA</v>
      </c>
    </row>
    <row r="5299" spans="1:11" ht="15" customHeight="1">
      <c r="A5299">
        <v>8</v>
      </c>
      <c r="B5299">
        <v>7801</v>
      </c>
      <c r="C5299" t="s">
        <v>20</v>
      </c>
      <c r="D5299" t="s">
        <v>1148</v>
      </c>
      <c r="E5299" t="s">
        <v>1149</v>
      </c>
      <c r="F5299">
        <v>2</v>
      </c>
      <c r="G5299">
        <v>0.21</v>
      </c>
      <c r="H5299">
        <v>10</v>
      </c>
      <c r="I5299">
        <v>0</v>
      </c>
      <c r="J5299" t="s">
        <v>128</v>
      </c>
      <c r="K5299" s="40" t="str">
        <f t="shared" si="82"/>
        <v>GPA</v>
      </c>
    </row>
    <row r="5300" spans="1:11" ht="15" customHeight="1">
      <c r="A5300">
        <v>8</v>
      </c>
      <c r="B5300">
        <v>7801</v>
      </c>
      <c r="C5300" t="s">
        <v>1994</v>
      </c>
      <c r="D5300" t="s">
        <v>1148</v>
      </c>
      <c r="E5300" t="s">
        <v>1149</v>
      </c>
      <c r="F5300">
        <v>606</v>
      </c>
      <c r="G5300">
        <v>23.67</v>
      </c>
      <c r="H5300">
        <v>26</v>
      </c>
      <c r="I5300">
        <v>0</v>
      </c>
      <c r="J5300" t="s">
        <v>128</v>
      </c>
      <c r="K5300" s="40" t="str">
        <f t="shared" si="82"/>
        <v>GPA</v>
      </c>
    </row>
    <row r="5301" spans="1:11" ht="15" customHeight="1">
      <c r="A5301">
        <v>8</v>
      </c>
      <c r="B5301">
        <v>7801</v>
      </c>
      <c r="C5301" t="s">
        <v>21</v>
      </c>
      <c r="D5301" t="s">
        <v>1858</v>
      </c>
      <c r="E5301" t="s">
        <v>1859</v>
      </c>
      <c r="F5301">
        <v>29</v>
      </c>
      <c r="G5301">
        <v>7.88</v>
      </c>
      <c r="H5301">
        <v>4</v>
      </c>
      <c r="I5301">
        <v>0</v>
      </c>
      <c r="J5301" t="s">
        <v>128</v>
      </c>
      <c r="K5301" s="40" t="str">
        <f t="shared" si="82"/>
        <v>GPA</v>
      </c>
    </row>
    <row r="5302" spans="1:11" ht="15" customHeight="1">
      <c r="A5302">
        <v>8</v>
      </c>
      <c r="B5302">
        <v>7801</v>
      </c>
      <c r="C5302" t="s">
        <v>22</v>
      </c>
      <c r="D5302" t="s">
        <v>1150</v>
      </c>
      <c r="E5302" t="s">
        <v>1151</v>
      </c>
      <c r="F5302">
        <v>1153</v>
      </c>
      <c r="G5302">
        <v>162.32</v>
      </c>
      <c r="H5302">
        <v>7</v>
      </c>
      <c r="I5302">
        <v>0</v>
      </c>
      <c r="J5302" t="s">
        <v>128</v>
      </c>
      <c r="K5302" s="40" t="str">
        <f t="shared" si="82"/>
        <v>GPA</v>
      </c>
    </row>
    <row r="5303" spans="1:11" ht="15" customHeight="1">
      <c r="A5303">
        <v>8</v>
      </c>
      <c r="B5303">
        <v>7801</v>
      </c>
      <c r="C5303" t="s">
        <v>21</v>
      </c>
      <c r="D5303" t="s">
        <v>1152</v>
      </c>
      <c r="E5303" t="s">
        <v>1153</v>
      </c>
      <c r="F5303">
        <v>2264</v>
      </c>
      <c r="G5303">
        <v>123</v>
      </c>
      <c r="H5303">
        <v>18</v>
      </c>
      <c r="I5303">
        <v>0</v>
      </c>
      <c r="J5303" t="s">
        <v>128</v>
      </c>
      <c r="K5303" s="40" t="str">
        <f t="shared" si="82"/>
        <v>GPA</v>
      </c>
    </row>
    <row r="5304" spans="1:11" ht="15" customHeight="1">
      <c r="A5304">
        <v>8</v>
      </c>
      <c r="B5304">
        <v>7801</v>
      </c>
      <c r="C5304" t="s">
        <v>1994</v>
      </c>
      <c r="D5304" t="s">
        <v>1152</v>
      </c>
      <c r="E5304" t="s">
        <v>1153</v>
      </c>
      <c r="F5304">
        <v>625</v>
      </c>
      <c r="G5304">
        <v>9.06</v>
      </c>
      <c r="H5304">
        <v>69</v>
      </c>
      <c r="I5304">
        <v>0</v>
      </c>
      <c r="J5304" t="s">
        <v>128</v>
      </c>
      <c r="K5304" s="40" t="str">
        <f t="shared" si="82"/>
        <v>GPA</v>
      </c>
    </row>
    <row r="5305" spans="1:11" ht="15" customHeight="1">
      <c r="A5305">
        <v>8</v>
      </c>
      <c r="B5305">
        <v>7801</v>
      </c>
      <c r="C5305" t="s">
        <v>19</v>
      </c>
      <c r="D5305" t="s">
        <v>1154</v>
      </c>
      <c r="E5305" t="s">
        <v>1155</v>
      </c>
      <c r="F5305">
        <v>2161</v>
      </c>
      <c r="G5305">
        <v>98.25</v>
      </c>
      <c r="H5305">
        <v>22</v>
      </c>
      <c r="I5305">
        <v>0</v>
      </c>
      <c r="J5305" t="s">
        <v>128</v>
      </c>
      <c r="K5305" s="40" t="str">
        <f t="shared" si="82"/>
        <v>GPA</v>
      </c>
    </row>
    <row r="5306" spans="1:11" ht="15" customHeight="1">
      <c r="A5306">
        <v>8</v>
      </c>
      <c r="B5306">
        <v>7801</v>
      </c>
      <c r="C5306" t="s">
        <v>21</v>
      </c>
      <c r="D5306" t="s">
        <v>1156</v>
      </c>
      <c r="E5306" t="s">
        <v>1157</v>
      </c>
      <c r="F5306">
        <v>3074</v>
      </c>
      <c r="G5306">
        <v>121.21</v>
      </c>
      <c r="H5306">
        <v>25</v>
      </c>
      <c r="I5306">
        <v>0</v>
      </c>
      <c r="J5306" t="s">
        <v>128</v>
      </c>
      <c r="K5306" s="40" t="str">
        <f t="shared" si="82"/>
        <v>GPA</v>
      </c>
    </row>
    <row r="5307" spans="1:11" ht="15" customHeight="1">
      <c r="A5307">
        <v>8</v>
      </c>
      <c r="B5307">
        <v>7801</v>
      </c>
      <c r="C5307" t="s">
        <v>1994</v>
      </c>
      <c r="D5307" t="s">
        <v>1156</v>
      </c>
      <c r="E5307" t="s">
        <v>1157</v>
      </c>
      <c r="F5307">
        <v>1524</v>
      </c>
      <c r="G5307">
        <v>23.87</v>
      </c>
      <c r="H5307">
        <v>64</v>
      </c>
      <c r="I5307">
        <v>0</v>
      </c>
      <c r="J5307" t="s">
        <v>128</v>
      </c>
      <c r="K5307" s="40" t="str">
        <f t="shared" si="82"/>
        <v>GPA</v>
      </c>
    </row>
    <row r="5308" spans="1:11" ht="15" customHeight="1">
      <c r="A5308">
        <v>8</v>
      </c>
      <c r="B5308">
        <v>7801</v>
      </c>
      <c r="C5308" t="s">
        <v>21</v>
      </c>
      <c r="D5308" t="s">
        <v>1158</v>
      </c>
      <c r="E5308" t="s">
        <v>1159</v>
      </c>
      <c r="F5308">
        <v>12</v>
      </c>
      <c r="G5308">
        <v>10.53</v>
      </c>
      <c r="H5308">
        <v>1</v>
      </c>
      <c r="I5308">
        <v>0</v>
      </c>
      <c r="J5308" t="s">
        <v>128</v>
      </c>
      <c r="K5308" s="40" t="str">
        <f t="shared" si="82"/>
        <v>GPA</v>
      </c>
    </row>
    <row r="5309" spans="1:11" ht="15" customHeight="1">
      <c r="A5309">
        <v>8</v>
      </c>
      <c r="B5309">
        <v>7801</v>
      </c>
      <c r="C5309" t="s">
        <v>20</v>
      </c>
      <c r="D5309" t="s">
        <v>1158</v>
      </c>
      <c r="E5309" t="s">
        <v>1159</v>
      </c>
      <c r="F5309">
        <v>44</v>
      </c>
      <c r="G5309">
        <v>12.94</v>
      </c>
      <c r="H5309">
        <v>3</v>
      </c>
      <c r="I5309">
        <v>0</v>
      </c>
      <c r="J5309" t="s">
        <v>128</v>
      </c>
      <c r="K5309" s="40" t="str">
        <f t="shared" si="82"/>
        <v>GPA</v>
      </c>
    </row>
    <row r="5310" spans="1:11" ht="15" customHeight="1">
      <c r="A5310">
        <v>8</v>
      </c>
      <c r="B5310">
        <v>7801</v>
      </c>
      <c r="C5310" t="s">
        <v>1994</v>
      </c>
      <c r="D5310" t="s">
        <v>1158</v>
      </c>
      <c r="E5310" t="s">
        <v>1159</v>
      </c>
      <c r="F5310">
        <v>83</v>
      </c>
      <c r="G5310">
        <v>1.79</v>
      </c>
      <c r="H5310">
        <v>46</v>
      </c>
      <c r="I5310">
        <v>0</v>
      </c>
      <c r="J5310" t="s">
        <v>128</v>
      </c>
      <c r="K5310" s="40" t="str">
        <f t="shared" si="82"/>
        <v>GPA</v>
      </c>
    </row>
    <row r="5311" spans="1:11" ht="15" customHeight="1">
      <c r="A5311">
        <v>8</v>
      </c>
      <c r="B5311">
        <v>7801</v>
      </c>
      <c r="C5311" t="s">
        <v>19</v>
      </c>
      <c r="D5311" t="s">
        <v>1860</v>
      </c>
      <c r="E5311" t="s">
        <v>1861</v>
      </c>
      <c r="F5311">
        <v>1626</v>
      </c>
      <c r="G5311">
        <v>122.88</v>
      </c>
      <c r="H5311">
        <v>13</v>
      </c>
      <c r="I5311">
        <v>0</v>
      </c>
      <c r="J5311" t="s">
        <v>128</v>
      </c>
      <c r="K5311" s="40" t="str">
        <f t="shared" si="82"/>
        <v>GPA</v>
      </c>
    </row>
    <row r="5312" spans="1:11" ht="15" customHeight="1">
      <c r="A5312">
        <v>8</v>
      </c>
      <c r="B5312">
        <v>7801</v>
      </c>
      <c r="C5312" t="s">
        <v>21</v>
      </c>
      <c r="D5312" t="s">
        <v>1160</v>
      </c>
      <c r="E5312" t="s">
        <v>1161</v>
      </c>
      <c r="F5312">
        <v>219</v>
      </c>
      <c r="G5312">
        <v>22.04</v>
      </c>
      <c r="H5312">
        <v>10</v>
      </c>
      <c r="I5312">
        <v>0</v>
      </c>
      <c r="J5312" t="s">
        <v>128</v>
      </c>
      <c r="K5312" s="40" t="str">
        <f t="shared" si="82"/>
        <v>GPA</v>
      </c>
    </row>
    <row r="5313" spans="1:11" ht="15" customHeight="1">
      <c r="A5313">
        <v>8</v>
      </c>
      <c r="B5313">
        <v>7801</v>
      </c>
      <c r="C5313" t="s">
        <v>1994</v>
      </c>
      <c r="D5313" t="s">
        <v>1160</v>
      </c>
      <c r="E5313" t="s">
        <v>1161</v>
      </c>
      <c r="F5313">
        <v>7260</v>
      </c>
      <c r="G5313">
        <v>102.48</v>
      </c>
      <c r="H5313">
        <v>71</v>
      </c>
      <c r="I5313">
        <v>0</v>
      </c>
      <c r="J5313" t="s">
        <v>128</v>
      </c>
      <c r="K5313" s="40" t="str">
        <f t="shared" si="82"/>
        <v>GPA</v>
      </c>
    </row>
    <row r="5314" spans="1:11" ht="15" customHeight="1">
      <c r="A5314">
        <v>8</v>
      </c>
      <c r="B5314">
        <v>7801</v>
      </c>
      <c r="C5314" t="s">
        <v>21</v>
      </c>
      <c r="D5314" t="s">
        <v>1926</v>
      </c>
      <c r="E5314" t="s">
        <v>1927</v>
      </c>
      <c r="F5314">
        <v>15</v>
      </c>
      <c r="G5314">
        <v>0.92</v>
      </c>
      <c r="H5314">
        <v>16</v>
      </c>
      <c r="I5314">
        <v>0</v>
      </c>
      <c r="J5314" t="s">
        <v>128</v>
      </c>
      <c r="K5314" s="40" t="str">
        <f t="shared" ref="K5314:K5377" si="83">IF(J5314&lt;&gt;"",IF(OR(UPPER(J5314)="TERCEIRO",UPPER(J5314)="TERCEIRA"),"TERCEIRA",IF(UPPER(J5314)="GPA","GPA",J5314)),IF(LEFT(D5314,1)="T","TERCEIRA","GPA"))</f>
        <v>GPA</v>
      </c>
    </row>
    <row r="5315" spans="1:11" ht="15" customHeight="1">
      <c r="A5315">
        <v>8</v>
      </c>
      <c r="B5315">
        <v>7801</v>
      </c>
      <c r="C5315" t="s">
        <v>20</v>
      </c>
      <c r="D5315" t="s">
        <v>1926</v>
      </c>
      <c r="E5315" t="s">
        <v>1927</v>
      </c>
      <c r="F5315">
        <v>573</v>
      </c>
      <c r="G5315">
        <v>45.91</v>
      </c>
      <c r="H5315">
        <v>12</v>
      </c>
      <c r="I5315">
        <v>0</v>
      </c>
      <c r="J5315" t="s">
        <v>128</v>
      </c>
      <c r="K5315" s="40" t="str">
        <f t="shared" si="83"/>
        <v>GPA</v>
      </c>
    </row>
    <row r="5316" spans="1:11" ht="15" customHeight="1">
      <c r="A5316">
        <v>8</v>
      </c>
      <c r="B5316">
        <v>7801</v>
      </c>
      <c r="C5316" t="s">
        <v>21</v>
      </c>
      <c r="D5316" t="s">
        <v>1162</v>
      </c>
      <c r="E5316" t="s">
        <v>1163</v>
      </c>
      <c r="F5316">
        <v>481</v>
      </c>
      <c r="G5316">
        <v>53.84</v>
      </c>
      <c r="H5316">
        <v>9</v>
      </c>
      <c r="I5316">
        <v>0</v>
      </c>
      <c r="J5316" t="s">
        <v>128</v>
      </c>
      <c r="K5316" s="40" t="str">
        <f t="shared" si="83"/>
        <v>GPA</v>
      </c>
    </row>
    <row r="5317" spans="1:11" ht="15" customHeight="1">
      <c r="A5317">
        <v>8</v>
      </c>
      <c r="B5317">
        <v>7801</v>
      </c>
      <c r="C5317" t="s">
        <v>21</v>
      </c>
      <c r="D5317" t="s">
        <v>1164</v>
      </c>
      <c r="E5317" t="s">
        <v>1165</v>
      </c>
      <c r="F5317">
        <v>2644</v>
      </c>
      <c r="G5317">
        <v>118.69</v>
      </c>
      <c r="H5317">
        <v>22</v>
      </c>
      <c r="I5317">
        <v>0</v>
      </c>
      <c r="J5317" t="s">
        <v>128</v>
      </c>
      <c r="K5317" s="40" t="str">
        <f t="shared" si="83"/>
        <v>GPA</v>
      </c>
    </row>
    <row r="5318" spans="1:11" ht="15" customHeight="1">
      <c r="A5318">
        <v>8</v>
      </c>
      <c r="B5318">
        <v>7801</v>
      </c>
      <c r="C5318" t="s">
        <v>1994</v>
      </c>
      <c r="D5318" t="s">
        <v>1164</v>
      </c>
      <c r="E5318" t="s">
        <v>1165</v>
      </c>
      <c r="F5318">
        <v>591</v>
      </c>
      <c r="G5318">
        <v>9.8800000000000008</v>
      </c>
      <c r="H5318">
        <v>60</v>
      </c>
      <c r="I5318">
        <v>0</v>
      </c>
      <c r="J5318" t="s">
        <v>128</v>
      </c>
      <c r="K5318" s="40" t="str">
        <f t="shared" si="83"/>
        <v>GPA</v>
      </c>
    </row>
    <row r="5319" spans="1:11" ht="15" customHeight="1">
      <c r="A5319">
        <v>8</v>
      </c>
      <c r="B5319">
        <v>7801</v>
      </c>
      <c r="C5319" t="s">
        <v>19</v>
      </c>
      <c r="D5319" t="s">
        <v>1166</v>
      </c>
      <c r="E5319" t="s">
        <v>1167</v>
      </c>
      <c r="F5319">
        <v>742</v>
      </c>
      <c r="G5319">
        <v>90.1</v>
      </c>
      <c r="H5319">
        <v>8</v>
      </c>
      <c r="I5319">
        <v>0</v>
      </c>
      <c r="J5319" t="s">
        <v>128</v>
      </c>
      <c r="K5319" s="40" t="str">
        <f t="shared" si="83"/>
        <v>GPA</v>
      </c>
    </row>
    <row r="5320" spans="1:11" ht="15" customHeight="1">
      <c r="A5320">
        <v>8</v>
      </c>
      <c r="B5320">
        <v>7801</v>
      </c>
      <c r="C5320" t="s">
        <v>1994</v>
      </c>
      <c r="D5320" t="s">
        <v>1166</v>
      </c>
      <c r="E5320" t="s">
        <v>1167</v>
      </c>
      <c r="F5320">
        <v>593</v>
      </c>
      <c r="G5320">
        <v>9.43</v>
      </c>
      <c r="H5320">
        <v>63</v>
      </c>
      <c r="I5320">
        <v>0</v>
      </c>
      <c r="J5320" t="s">
        <v>128</v>
      </c>
      <c r="K5320" s="40" t="str">
        <f t="shared" si="83"/>
        <v>GPA</v>
      </c>
    </row>
    <row r="5321" spans="1:11" ht="15" customHeight="1">
      <c r="A5321">
        <v>8</v>
      </c>
      <c r="B5321">
        <v>7801</v>
      </c>
      <c r="C5321" t="s">
        <v>19</v>
      </c>
      <c r="D5321" t="s">
        <v>1168</v>
      </c>
      <c r="E5321" t="s">
        <v>1169</v>
      </c>
      <c r="F5321">
        <v>121</v>
      </c>
      <c r="G5321">
        <v>5.49</v>
      </c>
      <c r="H5321">
        <v>22</v>
      </c>
      <c r="I5321">
        <v>0</v>
      </c>
      <c r="J5321" t="s">
        <v>128</v>
      </c>
      <c r="K5321" s="40" t="str">
        <f t="shared" si="83"/>
        <v>GPA</v>
      </c>
    </row>
    <row r="5322" spans="1:11" ht="15" customHeight="1">
      <c r="A5322">
        <v>8</v>
      </c>
      <c r="B5322">
        <v>7801</v>
      </c>
      <c r="C5322" t="s">
        <v>1994</v>
      </c>
      <c r="D5322" t="s">
        <v>1170</v>
      </c>
      <c r="E5322" t="s">
        <v>1171</v>
      </c>
      <c r="F5322">
        <v>458</v>
      </c>
      <c r="G5322">
        <v>10.85</v>
      </c>
      <c r="H5322">
        <v>42</v>
      </c>
      <c r="I5322">
        <v>0</v>
      </c>
      <c r="J5322" t="s">
        <v>128</v>
      </c>
      <c r="K5322" s="40" t="str">
        <f t="shared" si="83"/>
        <v>GPA</v>
      </c>
    </row>
    <row r="5323" spans="1:11" ht="15" customHeight="1">
      <c r="A5323">
        <v>8</v>
      </c>
      <c r="B5323">
        <v>7801</v>
      </c>
      <c r="C5323" t="s">
        <v>19</v>
      </c>
      <c r="D5323" t="s">
        <v>1174</v>
      </c>
      <c r="E5323" t="s">
        <v>1175</v>
      </c>
      <c r="F5323">
        <v>1790</v>
      </c>
      <c r="G5323">
        <v>134.93</v>
      </c>
      <c r="H5323">
        <v>13</v>
      </c>
      <c r="I5323">
        <v>0</v>
      </c>
      <c r="J5323" t="s">
        <v>128</v>
      </c>
      <c r="K5323" s="40" t="str">
        <f t="shared" si="83"/>
        <v>GPA</v>
      </c>
    </row>
    <row r="5324" spans="1:11" ht="15" customHeight="1">
      <c r="A5324">
        <v>8</v>
      </c>
      <c r="B5324">
        <v>7801</v>
      </c>
      <c r="C5324" t="s">
        <v>19</v>
      </c>
      <c r="D5324" t="s">
        <v>1176</v>
      </c>
      <c r="E5324" t="s">
        <v>1177</v>
      </c>
      <c r="F5324">
        <v>689</v>
      </c>
      <c r="G5324">
        <v>36.99</v>
      </c>
      <c r="H5324">
        <v>19</v>
      </c>
      <c r="I5324">
        <v>0</v>
      </c>
      <c r="J5324" t="s">
        <v>128</v>
      </c>
      <c r="K5324" s="40" t="str">
        <f t="shared" si="83"/>
        <v>GPA</v>
      </c>
    </row>
    <row r="5325" spans="1:11" ht="15" customHeight="1">
      <c r="A5325">
        <v>8</v>
      </c>
      <c r="B5325">
        <v>7801</v>
      </c>
      <c r="C5325" t="s">
        <v>21</v>
      </c>
      <c r="D5325" t="s">
        <v>1176</v>
      </c>
      <c r="E5325" t="s">
        <v>1177</v>
      </c>
      <c r="F5325">
        <v>1</v>
      </c>
      <c r="G5325">
        <v>0.78</v>
      </c>
      <c r="H5325">
        <v>1</v>
      </c>
      <c r="I5325">
        <v>0</v>
      </c>
      <c r="J5325" t="s">
        <v>128</v>
      </c>
      <c r="K5325" s="40" t="str">
        <f t="shared" si="83"/>
        <v>GPA</v>
      </c>
    </row>
    <row r="5326" spans="1:11" ht="15" customHeight="1">
      <c r="A5326">
        <v>8</v>
      </c>
      <c r="B5326">
        <v>7801</v>
      </c>
      <c r="C5326" t="s">
        <v>1994</v>
      </c>
      <c r="D5326" t="s">
        <v>1176</v>
      </c>
      <c r="E5326" t="s">
        <v>1177</v>
      </c>
      <c r="F5326">
        <v>127</v>
      </c>
      <c r="G5326">
        <v>0.8</v>
      </c>
      <c r="H5326">
        <v>159</v>
      </c>
      <c r="I5326">
        <v>0</v>
      </c>
      <c r="J5326" t="s">
        <v>128</v>
      </c>
      <c r="K5326" s="40" t="str">
        <f t="shared" si="83"/>
        <v>GPA</v>
      </c>
    </row>
    <row r="5327" spans="1:11" ht="15" customHeight="1">
      <c r="A5327">
        <v>8</v>
      </c>
      <c r="B5327">
        <v>7801</v>
      </c>
      <c r="C5327" t="s">
        <v>21</v>
      </c>
      <c r="D5327" t="s">
        <v>1178</v>
      </c>
      <c r="E5327" t="s">
        <v>1179</v>
      </c>
      <c r="F5327">
        <v>1</v>
      </c>
      <c r="G5327">
        <v>4.83</v>
      </c>
      <c r="H5327">
        <v>0</v>
      </c>
      <c r="I5327">
        <v>0</v>
      </c>
      <c r="J5327" t="s">
        <v>128</v>
      </c>
      <c r="K5327" s="40" t="str">
        <f t="shared" si="83"/>
        <v>GPA</v>
      </c>
    </row>
    <row r="5328" spans="1:11" ht="15" customHeight="1">
      <c r="A5328">
        <v>8</v>
      </c>
      <c r="B5328">
        <v>7801</v>
      </c>
      <c r="C5328" t="s">
        <v>20</v>
      </c>
      <c r="D5328" t="s">
        <v>1178</v>
      </c>
      <c r="E5328" t="s">
        <v>1179</v>
      </c>
      <c r="F5328">
        <v>2</v>
      </c>
      <c r="G5328">
        <v>0.01</v>
      </c>
      <c r="H5328">
        <v>200</v>
      </c>
      <c r="I5328">
        <v>0</v>
      </c>
      <c r="J5328" t="s">
        <v>128</v>
      </c>
      <c r="K5328" s="40" t="str">
        <f t="shared" si="83"/>
        <v>GPA</v>
      </c>
    </row>
    <row r="5329" spans="1:11" ht="15" customHeight="1">
      <c r="A5329">
        <v>8</v>
      </c>
      <c r="B5329">
        <v>7801</v>
      </c>
      <c r="C5329" t="s">
        <v>1994</v>
      </c>
      <c r="D5329" t="s">
        <v>2516</v>
      </c>
      <c r="E5329" t="s">
        <v>2517</v>
      </c>
      <c r="F5329">
        <v>510</v>
      </c>
      <c r="G5329">
        <v>6.44</v>
      </c>
      <c r="H5329">
        <v>79</v>
      </c>
      <c r="I5329">
        <v>0</v>
      </c>
      <c r="J5329" t="s">
        <v>128</v>
      </c>
      <c r="K5329" s="40" t="str">
        <f t="shared" si="83"/>
        <v>GPA</v>
      </c>
    </row>
    <row r="5330" spans="1:11" ht="15" customHeight="1">
      <c r="A5330">
        <v>8</v>
      </c>
      <c r="B5330">
        <v>7801</v>
      </c>
      <c r="C5330" t="s">
        <v>19</v>
      </c>
      <c r="D5330" t="s">
        <v>1180</v>
      </c>
      <c r="E5330" t="s">
        <v>1181</v>
      </c>
      <c r="F5330">
        <v>2051</v>
      </c>
      <c r="G5330">
        <v>62.37</v>
      </c>
      <c r="H5330">
        <v>33</v>
      </c>
      <c r="I5330">
        <v>0</v>
      </c>
      <c r="J5330" t="s">
        <v>128</v>
      </c>
      <c r="K5330" s="40" t="str">
        <f t="shared" si="83"/>
        <v>GPA</v>
      </c>
    </row>
    <row r="5331" spans="1:11" ht="15" customHeight="1">
      <c r="A5331">
        <v>8</v>
      </c>
      <c r="B5331">
        <v>7801</v>
      </c>
      <c r="C5331" t="s">
        <v>21</v>
      </c>
      <c r="D5331" t="s">
        <v>1182</v>
      </c>
      <c r="E5331" t="s">
        <v>1183</v>
      </c>
      <c r="F5331">
        <v>1034</v>
      </c>
      <c r="G5331">
        <v>60.07</v>
      </c>
      <c r="H5331">
        <v>17</v>
      </c>
      <c r="I5331">
        <v>0</v>
      </c>
      <c r="J5331" t="s">
        <v>128</v>
      </c>
      <c r="K5331" s="40" t="str">
        <f t="shared" si="83"/>
        <v>GPA</v>
      </c>
    </row>
    <row r="5332" spans="1:11" ht="15" customHeight="1">
      <c r="A5332">
        <v>8</v>
      </c>
      <c r="B5332">
        <v>7801</v>
      </c>
      <c r="C5332" t="s">
        <v>1994</v>
      </c>
      <c r="D5332" t="s">
        <v>1182</v>
      </c>
      <c r="E5332" t="s">
        <v>1183</v>
      </c>
      <c r="F5332">
        <v>9991</v>
      </c>
      <c r="G5332">
        <v>119.89</v>
      </c>
      <c r="H5332">
        <v>83</v>
      </c>
      <c r="I5332">
        <v>0</v>
      </c>
      <c r="J5332" t="s">
        <v>128</v>
      </c>
      <c r="K5332" s="40" t="str">
        <f t="shared" si="83"/>
        <v>GPA</v>
      </c>
    </row>
    <row r="5333" spans="1:11" ht="15" customHeight="1">
      <c r="A5333">
        <v>8</v>
      </c>
      <c r="B5333">
        <v>7801</v>
      </c>
      <c r="C5333" t="s">
        <v>1994</v>
      </c>
      <c r="D5333" t="s">
        <v>2518</v>
      </c>
      <c r="E5333" t="s">
        <v>2519</v>
      </c>
      <c r="F5333">
        <v>2242</v>
      </c>
      <c r="G5333">
        <v>90.1</v>
      </c>
      <c r="H5333">
        <v>25</v>
      </c>
      <c r="I5333">
        <v>0</v>
      </c>
      <c r="J5333" t="s">
        <v>128</v>
      </c>
      <c r="K5333" s="40" t="str">
        <f t="shared" si="83"/>
        <v>GPA</v>
      </c>
    </row>
    <row r="5334" spans="1:11" ht="15" customHeight="1">
      <c r="A5334">
        <v>8</v>
      </c>
      <c r="B5334">
        <v>7801</v>
      </c>
      <c r="C5334" t="s">
        <v>1994</v>
      </c>
      <c r="D5334" t="s">
        <v>2520</v>
      </c>
      <c r="E5334" t="s">
        <v>2521</v>
      </c>
      <c r="F5334">
        <v>3102</v>
      </c>
      <c r="G5334">
        <v>35.89</v>
      </c>
      <c r="H5334">
        <v>86</v>
      </c>
      <c r="I5334">
        <v>0</v>
      </c>
      <c r="J5334" t="s">
        <v>128</v>
      </c>
      <c r="K5334" s="40" t="str">
        <f t="shared" si="83"/>
        <v>GPA</v>
      </c>
    </row>
    <row r="5335" spans="1:11" ht="15" customHeight="1">
      <c r="A5335">
        <v>8</v>
      </c>
      <c r="B5335">
        <v>7801</v>
      </c>
      <c r="C5335" t="s">
        <v>21</v>
      </c>
      <c r="D5335" t="s">
        <v>1184</v>
      </c>
      <c r="E5335" t="s">
        <v>1185</v>
      </c>
      <c r="F5335">
        <v>18</v>
      </c>
      <c r="G5335">
        <v>9.74</v>
      </c>
      <c r="H5335">
        <v>2</v>
      </c>
      <c r="I5335">
        <v>0</v>
      </c>
      <c r="J5335" t="s">
        <v>128</v>
      </c>
      <c r="K5335" s="40" t="str">
        <f t="shared" si="83"/>
        <v>GPA</v>
      </c>
    </row>
    <row r="5336" spans="1:11" ht="15" customHeight="1">
      <c r="A5336">
        <v>8</v>
      </c>
      <c r="B5336">
        <v>7801</v>
      </c>
      <c r="C5336" t="s">
        <v>1994</v>
      </c>
      <c r="D5336" t="s">
        <v>1184</v>
      </c>
      <c r="E5336" t="s">
        <v>1185</v>
      </c>
      <c r="F5336">
        <v>339</v>
      </c>
      <c r="G5336">
        <v>2.4700000000000002</v>
      </c>
      <c r="H5336">
        <v>137</v>
      </c>
      <c r="I5336">
        <v>0</v>
      </c>
      <c r="J5336" t="s">
        <v>128</v>
      </c>
      <c r="K5336" s="40" t="str">
        <f t="shared" si="83"/>
        <v>GPA</v>
      </c>
    </row>
    <row r="5337" spans="1:11" ht="15" customHeight="1">
      <c r="A5337">
        <v>8</v>
      </c>
      <c r="B5337">
        <v>7801</v>
      </c>
      <c r="C5337" t="s">
        <v>19</v>
      </c>
      <c r="D5337" t="s">
        <v>1186</v>
      </c>
      <c r="E5337" t="s">
        <v>1187</v>
      </c>
      <c r="F5337">
        <v>1074</v>
      </c>
      <c r="G5337">
        <v>52.57</v>
      </c>
      <c r="H5337">
        <v>20</v>
      </c>
      <c r="I5337">
        <v>0</v>
      </c>
      <c r="J5337" t="s">
        <v>128</v>
      </c>
      <c r="K5337" s="40" t="str">
        <f t="shared" si="83"/>
        <v>GPA</v>
      </c>
    </row>
    <row r="5338" spans="1:11" ht="15" customHeight="1">
      <c r="A5338">
        <v>8</v>
      </c>
      <c r="B5338">
        <v>7801</v>
      </c>
      <c r="C5338" t="s">
        <v>1994</v>
      </c>
      <c r="D5338" t="s">
        <v>1186</v>
      </c>
      <c r="E5338" t="s">
        <v>1187</v>
      </c>
      <c r="F5338">
        <v>210</v>
      </c>
      <c r="G5338">
        <v>4.4000000000000004</v>
      </c>
      <c r="H5338">
        <v>48</v>
      </c>
      <c r="I5338">
        <v>0</v>
      </c>
      <c r="J5338" t="s">
        <v>128</v>
      </c>
      <c r="K5338" s="40" t="str">
        <f t="shared" si="83"/>
        <v>GPA</v>
      </c>
    </row>
    <row r="5339" spans="1:11" ht="15" customHeight="1">
      <c r="A5339">
        <v>8</v>
      </c>
      <c r="B5339">
        <v>7801</v>
      </c>
      <c r="C5339" t="s">
        <v>1994</v>
      </c>
      <c r="D5339" t="s">
        <v>2522</v>
      </c>
      <c r="E5339" t="s">
        <v>2523</v>
      </c>
      <c r="F5339">
        <v>5478</v>
      </c>
      <c r="G5339">
        <v>98.57</v>
      </c>
      <c r="H5339">
        <v>56</v>
      </c>
      <c r="I5339">
        <v>0</v>
      </c>
      <c r="J5339" t="s">
        <v>128</v>
      </c>
      <c r="K5339" s="40" t="str">
        <f t="shared" si="83"/>
        <v>GPA</v>
      </c>
    </row>
    <row r="5340" spans="1:11" ht="15" customHeight="1">
      <c r="A5340">
        <v>8</v>
      </c>
      <c r="B5340">
        <v>7801</v>
      </c>
      <c r="C5340" t="s">
        <v>1994</v>
      </c>
      <c r="D5340" t="s">
        <v>2524</v>
      </c>
      <c r="E5340" t="s">
        <v>2525</v>
      </c>
      <c r="F5340">
        <v>6356</v>
      </c>
      <c r="G5340">
        <v>78.28</v>
      </c>
      <c r="H5340">
        <v>81</v>
      </c>
      <c r="I5340">
        <v>0</v>
      </c>
      <c r="J5340" t="s">
        <v>128</v>
      </c>
      <c r="K5340" s="40" t="str">
        <f t="shared" si="83"/>
        <v>GPA</v>
      </c>
    </row>
    <row r="5341" spans="1:11" ht="15" customHeight="1">
      <c r="A5341">
        <v>8</v>
      </c>
      <c r="B5341">
        <v>7801</v>
      </c>
      <c r="C5341" t="s">
        <v>1994</v>
      </c>
      <c r="D5341" t="s">
        <v>4500</v>
      </c>
      <c r="E5341" t="s">
        <v>4501</v>
      </c>
      <c r="F5341">
        <v>2259</v>
      </c>
      <c r="G5341">
        <v>62.39</v>
      </c>
      <c r="H5341">
        <v>36</v>
      </c>
      <c r="I5341">
        <v>0</v>
      </c>
      <c r="J5341" t="s">
        <v>128</v>
      </c>
      <c r="K5341" s="40" t="str">
        <f t="shared" si="83"/>
        <v>GPA</v>
      </c>
    </row>
    <row r="5342" spans="1:11" ht="15" customHeight="1">
      <c r="A5342">
        <v>8</v>
      </c>
      <c r="B5342">
        <v>7801</v>
      </c>
      <c r="C5342" t="s">
        <v>1994</v>
      </c>
      <c r="D5342" t="s">
        <v>2526</v>
      </c>
      <c r="E5342" t="s">
        <v>2527</v>
      </c>
      <c r="F5342">
        <v>7145</v>
      </c>
      <c r="G5342">
        <v>113.4</v>
      </c>
      <c r="H5342">
        <v>63</v>
      </c>
      <c r="I5342">
        <v>0</v>
      </c>
      <c r="J5342" t="s">
        <v>128</v>
      </c>
      <c r="K5342" s="40" t="str">
        <f t="shared" si="83"/>
        <v>GPA</v>
      </c>
    </row>
    <row r="5343" spans="1:11" ht="15" customHeight="1">
      <c r="A5343">
        <v>8</v>
      </c>
      <c r="B5343">
        <v>7801</v>
      </c>
      <c r="C5343" t="s">
        <v>1994</v>
      </c>
      <c r="D5343" t="s">
        <v>2528</v>
      </c>
      <c r="E5343" t="s">
        <v>2529</v>
      </c>
      <c r="F5343">
        <v>5397</v>
      </c>
      <c r="G5343">
        <v>119.93</v>
      </c>
      <c r="H5343">
        <v>45</v>
      </c>
      <c r="I5343">
        <v>0</v>
      </c>
      <c r="J5343" t="s">
        <v>128</v>
      </c>
      <c r="K5343" s="40" t="str">
        <f t="shared" si="83"/>
        <v>GPA</v>
      </c>
    </row>
    <row r="5344" spans="1:11" ht="15" customHeight="1">
      <c r="A5344">
        <v>8</v>
      </c>
      <c r="B5344">
        <v>7801</v>
      </c>
      <c r="C5344" t="s">
        <v>1994</v>
      </c>
      <c r="D5344" t="s">
        <v>4502</v>
      </c>
      <c r="E5344" t="s">
        <v>4503</v>
      </c>
      <c r="F5344">
        <v>858</v>
      </c>
      <c r="G5344">
        <v>3.15</v>
      </c>
      <c r="H5344">
        <v>272</v>
      </c>
      <c r="I5344">
        <v>0</v>
      </c>
      <c r="J5344" t="s">
        <v>128</v>
      </c>
      <c r="K5344" s="40" t="str">
        <f t="shared" si="83"/>
        <v>GPA</v>
      </c>
    </row>
    <row r="5345" spans="1:11" ht="15" customHeight="1">
      <c r="A5345">
        <v>8</v>
      </c>
      <c r="B5345">
        <v>7801</v>
      </c>
      <c r="C5345" t="s">
        <v>19</v>
      </c>
      <c r="D5345" t="s">
        <v>1188</v>
      </c>
      <c r="E5345" t="s">
        <v>1189</v>
      </c>
      <c r="F5345">
        <v>358</v>
      </c>
      <c r="G5345">
        <v>59.3</v>
      </c>
      <c r="H5345">
        <v>6</v>
      </c>
      <c r="I5345">
        <v>0</v>
      </c>
      <c r="J5345" t="s">
        <v>128</v>
      </c>
      <c r="K5345" s="40" t="str">
        <f t="shared" si="83"/>
        <v>GPA</v>
      </c>
    </row>
    <row r="5346" spans="1:11" ht="15" customHeight="1">
      <c r="A5346">
        <v>8</v>
      </c>
      <c r="B5346">
        <v>7801</v>
      </c>
      <c r="C5346" t="s">
        <v>21</v>
      </c>
      <c r="D5346" t="s">
        <v>1188</v>
      </c>
      <c r="E5346" t="s">
        <v>1189</v>
      </c>
      <c r="F5346">
        <v>426</v>
      </c>
      <c r="G5346">
        <v>58.4</v>
      </c>
      <c r="H5346">
        <v>7</v>
      </c>
      <c r="I5346">
        <v>0</v>
      </c>
      <c r="J5346" t="s">
        <v>128</v>
      </c>
      <c r="K5346" s="40" t="str">
        <f t="shared" si="83"/>
        <v>GPA</v>
      </c>
    </row>
    <row r="5347" spans="1:11" ht="15" customHeight="1">
      <c r="A5347">
        <v>8</v>
      </c>
      <c r="B5347">
        <v>7801</v>
      </c>
      <c r="C5347" t="s">
        <v>20</v>
      </c>
      <c r="D5347" t="s">
        <v>1188</v>
      </c>
      <c r="E5347" t="s">
        <v>1189</v>
      </c>
      <c r="F5347">
        <v>4</v>
      </c>
      <c r="G5347">
        <v>0.14000000000000001</v>
      </c>
      <c r="H5347">
        <v>29</v>
      </c>
      <c r="I5347">
        <v>0</v>
      </c>
      <c r="J5347" t="s">
        <v>128</v>
      </c>
      <c r="K5347" s="40" t="str">
        <f t="shared" si="83"/>
        <v>GPA</v>
      </c>
    </row>
    <row r="5348" spans="1:11" ht="15" customHeight="1">
      <c r="A5348">
        <v>8</v>
      </c>
      <c r="B5348">
        <v>7801</v>
      </c>
      <c r="C5348" t="s">
        <v>1994</v>
      </c>
      <c r="D5348" t="s">
        <v>1188</v>
      </c>
      <c r="E5348" t="s">
        <v>1189</v>
      </c>
      <c r="F5348">
        <v>1075</v>
      </c>
      <c r="G5348">
        <v>17.059999999999999</v>
      </c>
      <c r="H5348">
        <v>63</v>
      </c>
      <c r="I5348">
        <v>0</v>
      </c>
      <c r="J5348" t="s">
        <v>128</v>
      </c>
      <c r="K5348" s="40" t="str">
        <f t="shared" si="83"/>
        <v>GPA</v>
      </c>
    </row>
    <row r="5349" spans="1:11" ht="15" customHeight="1">
      <c r="A5349">
        <v>8</v>
      </c>
      <c r="B5349">
        <v>7801</v>
      </c>
      <c r="C5349" t="s">
        <v>21</v>
      </c>
      <c r="D5349" t="s">
        <v>1928</v>
      </c>
      <c r="E5349" t="s">
        <v>1929</v>
      </c>
      <c r="F5349">
        <v>6</v>
      </c>
      <c r="G5349">
        <v>0.21</v>
      </c>
      <c r="H5349">
        <v>29</v>
      </c>
      <c r="I5349">
        <v>0</v>
      </c>
      <c r="J5349" t="s">
        <v>128</v>
      </c>
      <c r="K5349" s="40" t="str">
        <f t="shared" si="83"/>
        <v>GPA</v>
      </c>
    </row>
    <row r="5350" spans="1:11" ht="15" customHeight="1">
      <c r="A5350">
        <v>8</v>
      </c>
      <c r="B5350">
        <v>7801</v>
      </c>
      <c r="C5350" t="s">
        <v>1994</v>
      </c>
      <c r="D5350" t="s">
        <v>1928</v>
      </c>
      <c r="E5350" t="s">
        <v>1929</v>
      </c>
      <c r="F5350">
        <v>883</v>
      </c>
      <c r="G5350">
        <v>26.16</v>
      </c>
      <c r="H5350">
        <v>34</v>
      </c>
      <c r="I5350">
        <v>0</v>
      </c>
      <c r="J5350" t="s">
        <v>128</v>
      </c>
      <c r="K5350" s="40" t="str">
        <f t="shared" si="83"/>
        <v>GPA</v>
      </c>
    </row>
    <row r="5351" spans="1:11" ht="15" customHeight="1">
      <c r="A5351">
        <v>8</v>
      </c>
      <c r="B5351">
        <v>7801</v>
      </c>
      <c r="C5351" t="s">
        <v>19</v>
      </c>
      <c r="D5351" t="s">
        <v>1190</v>
      </c>
      <c r="E5351" t="s">
        <v>1191</v>
      </c>
      <c r="F5351">
        <v>749</v>
      </c>
      <c r="G5351">
        <v>64.47</v>
      </c>
      <c r="H5351">
        <v>12</v>
      </c>
      <c r="I5351">
        <v>0</v>
      </c>
      <c r="J5351" t="s">
        <v>128</v>
      </c>
      <c r="K5351" s="40" t="str">
        <f t="shared" si="83"/>
        <v>GPA</v>
      </c>
    </row>
    <row r="5352" spans="1:11" ht="15" customHeight="1">
      <c r="A5352">
        <v>8</v>
      </c>
      <c r="B5352">
        <v>7801</v>
      </c>
      <c r="C5352" t="s">
        <v>19</v>
      </c>
      <c r="D5352" t="s">
        <v>1192</v>
      </c>
      <c r="E5352" t="s">
        <v>1193</v>
      </c>
      <c r="F5352">
        <v>545</v>
      </c>
      <c r="G5352">
        <v>39.729999999999997</v>
      </c>
      <c r="H5352">
        <v>14</v>
      </c>
      <c r="I5352">
        <v>0</v>
      </c>
      <c r="J5352" t="s">
        <v>128</v>
      </c>
      <c r="K5352" s="40" t="str">
        <f t="shared" si="83"/>
        <v>GPA</v>
      </c>
    </row>
    <row r="5353" spans="1:11" ht="15" customHeight="1">
      <c r="A5353">
        <v>8</v>
      </c>
      <c r="B5353">
        <v>7801</v>
      </c>
      <c r="C5353" t="s">
        <v>21</v>
      </c>
      <c r="D5353" t="s">
        <v>1192</v>
      </c>
      <c r="E5353" t="s">
        <v>1193</v>
      </c>
      <c r="F5353">
        <v>24</v>
      </c>
      <c r="G5353">
        <v>1.68</v>
      </c>
      <c r="H5353">
        <v>14</v>
      </c>
      <c r="I5353">
        <v>0</v>
      </c>
      <c r="J5353" t="s">
        <v>128</v>
      </c>
      <c r="K5353" s="40" t="str">
        <f t="shared" si="83"/>
        <v>GPA</v>
      </c>
    </row>
    <row r="5354" spans="1:11" ht="15" customHeight="1">
      <c r="A5354">
        <v>8</v>
      </c>
      <c r="B5354">
        <v>7801</v>
      </c>
      <c r="C5354" t="s">
        <v>1994</v>
      </c>
      <c r="D5354" t="s">
        <v>1192</v>
      </c>
      <c r="E5354" t="s">
        <v>1193</v>
      </c>
      <c r="F5354">
        <v>303</v>
      </c>
      <c r="G5354">
        <v>1.06</v>
      </c>
      <c r="H5354">
        <v>286</v>
      </c>
      <c r="I5354">
        <v>0</v>
      </c>
      <c r="J5354" t="s">
        <v>128</v>
      </c>
      <c r="K5354" s="40" t="str">
        <f t="shared" si="83"/>
        <v>GPA</v>
      </c>
    </row>
    <row r="5355" spans="1:11" ht="15" customHeight="1">
      <c r="A5355">
        <v>8</v>
      </c>
      <c r="B5355">
        <v>7801</v>
      </c>
      <c r="C5355" t="s">
        <v>21</v>
      </c>
      <c r="D5355" t="s">
        <v>1194</v>
      </c>
      <c r="E5355" t="s">
        <v>1195</v>
      </c>
      <c r="F5355">
        <v>2269</v>
      </c>
      <c r="G5355">
        <v>121.12</v>
      </c>
      <c r="H5355">
        <v>19</v>
      </c>
      <c r="I5355">
        <v>0</v>
      </c>
      <c r="J5355" t="s">
        <v>128</v>
      </c>
      <c r="K5355" s="40" t="str">
        <f t="shared" si="83"/>
        <v>GPA</v>
      </c>
    </row>
    <row r="5356" spans="1:11" ht="15" customHeight="1">
      <c r="A5356">
        <v>8</v>
      </c>
      <c r="B5356">
        <v>7801</v>
      </c>
      <c r="C5356" t="s">
        <v>1994</v>
      </c>
      <c r="D5356" t="s">
        <v>1194</v>
      </c>
      <c r="E5356" t="s">
        <v>1195</v>
      </c>
      <c r="F5356">
        <v>424</v>
      </c>
      <c r="G5356">
        <v>10.66</v>
      </c>
      <c r="H5356">
        <v>40</v>
      </c>
      <c r="I5356">
        <v>0</v>
      </c>
      <c r="J5356" t="s">
        <v>128</v>
      </c>
      <c r="K5356" s="40" t="str">
        <f t="shared" si="83"/>
        <v>GPA</v>
      </c>
    </row>
    <row r="5357" spans="1:11" ht="15" customHeight="1">
      <c r="A5357">
        <v>8</v>
      </c>
      <c r="B5357">
        <v>7801</v>
      </c>
      <c r="C5357" t="s">
        <v>1994</v>
      </c>
      <c r="D5357" t="s">
        <v>2532</v>
      </c>
      <c r="E5357" t="s">
        <v>2533</v>
      </c>
      <c r="F5357">
        <v>364</v>
      </c>
      <c r="G5357">
        <v>4.59</v>
      </c>
      <c r="H5357">
        <v>79</v>
      </c>
      <c r="I5357">
        <v>0</v>
      </c>
      <c r="J5357" t="s">
        <v>128</v>
      </c>
      <c r="K5357" s="40" t="str">
        <f t="shared" si="83"/>
        <v>GPA</v>
      </c>
    </row>
    <row r="5358" spans="1:11" ht="15" customHeight="1">
      <c r="A5358">
        <v>8</v>
      </c>
      <c r="B5358">
        <v>7801</v>
      </c>
      <c r="C5358" t="s">
        <v>1994</v>
      </c>
      <c r="D5358" t="s">
        <v>2534</v>
      </c>
      <c r="E5358" t="s">
        <v>2535</v>
      </c>
      <c r="F5358">
        <v>288</v>
      </c>
      <c r="G5358">
        <v>3.22</v>
      </c>
      <c r="H5358">
        <v>89</v>
      </c>
      <c r="I5358">
        <v>0</v>
      </c>
      <c r="J5358" t="s">
        <v>128</v>
      </c>
      <c r="K5358" s="40" t="str">
        <f t="shared" si="83"/>
        <v>GPA</v>
      </c>
    </row>
    <row r="5359" spans="1:11" ht="15" customHeight="1">
      <c r="A5359">
        <v>8</v>
      </c>
      <c r="B5359">
        <v>7801</v>
      </c>
      <c r="C5359" t="s">
        <v>21</v>
      </c>
      <c r="D5359" t="s">
        <v>1198</v>
      </c>
      <c r="E5359" t="s">
        <v>1199</v>
      </c>
      <c r="F5359">
        <v>46</v>
      </c>
      <c r="G5359">
        <v>12.49</v>
      </c>
      <c r="H5359">
        <v>4</v>
      </c>
      <c r="I5359">
        <v>0</v>
      </c>
      <c r="J5359" t="s">
        <v>128</v>
      </c>
      <c r="K5359" s="40" t="str">
        <f t="shared" si="83"/>
        <v>GPA</v>
      </c>
    </row>
    <row r="5360" spans="1:11" ht="15" customHeight="1">
      <c r="A5360">
        <v>8</v>
      </c>
      <c r="B5360">
        <v>7801</v>
      </c>
      <c r="C5360" t="s">
        <v>1994</v>
      </c>
      <c r="D5360" t="s">
        <v>1198</v>
      </c>
      <c r="E5360" t="s">
        <v>1199</v>
      </c>
      <c r="F5360">
        <v>3382</v>
      </c>
      <c r="G5360">
        <v>53.51</v>
      </c>
      <c r="H5360">
        <v>63</v>
      </c>
      <c r="I5360">
        <v>0</v>
      </c>
      <c r="J5360" t="s">
        <v>128</v>
      </c>
      <c r="K5360" s="40" t="str">
        <f t="shared" si="83"/>
        <v>GPA</v>
      </c>
    </row>
    <row r="5361" spans="1:11" ht="15" customHeight="1">
      <c r="A5361">
        <v>8</v>
      </c>
      <c r="B5361">
        <v>7801</v>
      </c>
      <c r="C5361" t="s">
        <v>1994</v>
      </c>
      <c r="D5361" t="s">
        <v>1200</v>
      </c>
      <c r="E5361" t="s">
        <v>1201</v>
      </c>
      <c r="F5361">
        <v>351</v>
      </c>
      <c r="G5361">
        <v>8.17</v>
      </c>
      <c r="H5361">
        <v>43</v>
      </c>
      <c r="I5361">
        <v>0</v>
      </c>
      <c r="J5361" t="s">
        <v>128</v>
      </c>
      <c r="K5361" s="40" t="str">
        <f t="shared" si="83"/>
        <v>GPA</v>
      </c>
    </row>
    <row r="5362" spans="1:11" ht="15" customHeight="1">
      <c r="A5362">
        <v>8</v>
      </c>
      <c r="B5362">
        <v>7801</v>
      </c>
      <c r="C5362" t="s">
        <v>21</v>
      </c>
      <c r="D5362" t="s">
        <v>1202</v>
      </c>
      <c r="E5362" t="s">
        <v>1203</v>
      </c>
      <c r="F5362">
        <v>2298</v>
      </c>
      <c r="G5362">
        <v>119.89</v>
      </c>
      <c r="H5362">
        <v>19</v>
      </c>
      <c r="I5362">
        <v>0</v>
      </c>
      <c r="J5362" t="s">
        <v>128</v>
      </c>
      <c r="K5362" s="40" t="str">
        <f t="shared" si="83"/>
        <v>GPA</v>
      </c>
    </row>
    <row r="5363" spans="1:11" ht="15" customHeight="1">
      <c r="A5363">
        <v>8</v>
      </c>
      <c r="B5363">
        <v>7801</v>
      </c>
      <c r="C5363" t="s">
        <v>1994</v>
      </c>
      <c r="D5363" t="s">
        <v>1202</v>
      </c>
      <c r="E5363" t="s">
        <v>1203</v>
      </c>
      <c r="F5363">
        <v>490</v>
      </c>
      <c r="G5363">
        <v>6.19</v>
      </c>
      <c r="H5363">
        <v>79</v>
      </c>
      <c r="I5363">
        <v>0</v>
      </c>
      <c r="J5363" t="s">
        <v>128</v>
      </c>
      <c r="K5363" s="40" t="str">
        <f t="shared" si="83"/>
        <v>GPA</v>
      </c>
    </row>
    <row r="5364" spans="1:11" ht="15" customHeight="1">
      <c r="A5364">
        <v>8</v>
      </c>
      <c r="B5364">
        <v>7801</v>
      </c>
      <c r="C5364" t="s">
        <v>19</v>
      </c>
      <c r="D5364" t="s">
        <v>1204</v>
      </c>
      <c r="E5364" t="s">
        <v>1205</v>
      </c>
      <c r="F5364">
        <v>527</v>
      </c>
      <c r="G5364">
        <v>78.8</v>
      </c>
      <c r="H5364">
        <v>7</v>
      </c>
      <c r="I5364">
        <v>0</v>
      </c>
      <c r="J5364" t="s">
        <v>128</v>
      </c>
      <c r="K5364" s="40" t="str">
        <f t="shared" si="83"/>
        <v>GPA</v>
      </c>
    </row>
    <row r="5365" spans="1:11" ht="15" customHeight="1">
      <c r="A5365">
        <v>8</v>
      </c>
      <c r="B5365">
        <v>7801</v>
      </c>
      <c r="C5365" t="s">
        <v>1994</v>
      </c>
      <c r="D5365" t="s">
        <v>1204</v>
      </c>
      <c r="E5365" t="s">
        <v>1205</v>
      </c>
      <c r="F5365">
        <v>210</v>
      </c>
      <c r="G5365">
        <v>4.24</v>
      </c>
      <c r="H5365">
        <v>50</v>
      </c>
      <c r="I5365">
        <v>0</v>
      </c>
      <c r="J5365" t="s">
        <v>128</v>
      </c>
      <c r="K5365" s="40" t="str">
        <f t="shared" si="83"/>
        <v>GPA</v>
      </c>
    </row>
    <row r="5366" spans="1:11" ht="15" customHeight="1">
      <c r="A5366">
        <v>8</v>
      </c>
      <c r="B5366">
        <v>7801</v>
      </c>
      <c r="C5366" t="s">
        <v>19</v>
      </c>
      <c r="D5366" t="s">
        <v>1206</v>
      </c>
      <c r="E5366" t="s">
        <v>1207</v>
      </c>
      <c r="F5366">
        <v>165</v>
      </c>
      <c r="G5366">
        <v>21.56</v>
      </c>
      <c r="H5366">
        <v>8</v>
      </c>
      <c r="I5366">
        <v>0</v>
      </c>
      <c r="J5366" t="s">
        <v>128</v>
      </c>
      <c r="K5366" s="40" t="str">
        <f t="shared" si="83"/>
        <v>GPA</v>
      </c>
    </row>
    <row r="5367" spans="1:11" ht="15" customHeight="1">
      <c r="A5367">
        <v>8</v>
      </c>
      <c r="B5367">
        <v>7801</v>
      </c>
      <c r="C5367" t="s">
        <v>1994</v>
      </c>
      <c r="D5367" t="s">
        <v>1206</v>
      </c>
      <c r="E5367" t="s">
        <v>1207</v>
      </c>
      <c r="F5367">
        <v>401</v>
      </c>
      <c r="G5367">
        <v>16.43</v>
      </c>
      <c r="H5367">
        <v>24</v>
      </c>
      <c r="I5367">
        <v>0</v>
      </c>
      <c r="J5367" t="s">
        <v>128</v>
      </c>
      <c r="K5367" s="40" t="str">
        <f t="shared" si="83"/>
        <v>GPA</v>
      </c>
    </row>
    <row r="5368" spans="1:11" ht="15" customHeight="1">
      <c r="A5368">
        <v>8</v>
      </c>
      <c r="B5368">
        <v>7801</v>
      </c>
      <c r="C5368" t="s">
        <v>1994</v>
      </c>
      <c r="D5368" t="s">
        <v>2536</v>
      </c>
      <c r="E5368" t="s">
        <v>2537</v>
      </c>
      <c r="F5368">
        <v>7882</v>
      </c>
      <c r="G5368">
        <v>90.38</v>
      </c>
      <c r="H5368">
        <v>87</v>
      </c>
      <c r="I5368">
        <v>0</v>
      </c>
      <c r="J5368" t="s">
        <v>128</v>
      </c>
      <c r="K5368" s="40" t="str">
        <f t="shared" si="83"/>
        <v>GPA</v>
      </c>
    </row>
    <row r="5369" spans="1:11" ht="15" customHeight="1">
      <c r="A5369">
        <v>8</v>
      </c>
      <c r="B5369">
        <v>7801</v>
      </c>
      <c r="C5369" t="s">
        <v>1994</v>
      </c>
      <c r="D5369" t="s">
        <v>2538</v>
      </c>
      <c r="E5369" t="s">
        <v>2539</v>
      </c>
      <c r="F5369">
        <v>7741</v>
      </c>
      <c r="G5369">
        <v>119.96</v>
      </c>
      <c r="H5369">
        <v>65</v>
      </c>
      <c r="I5369">
        <v>0</v>
      </c>
      <c r="J5369" t="s">
        <v>128</v>
      </c>
      <c r="K5369" s="40" t="str">
        <f t="shared" si="83"/>
        <v>GPA</v>
      </c>
    </row>
    <row r="5370" spans="1:11" ht="15" customHeight="1">
      <c r="A5370">
        <v>8</v>
      </c>
      <c r="B5370">
        <v>7801</v>
      </c>
      <c r="C5370" t="s">
        <v>19</v>
      </c>
      <c r="D5370" t="s">
        <v>1208</v>
      </c>
      <c r="E5370" t="s">
        <v>1209</v>
      </c>
      <c r="F5370">
        <v>425</v>
      </c>
      <c r="G5370">
        <v>33.46</v>
      </c>
      <c r="H5370">
        <v>13</v>
      </c>
      <c r="I5370">
        <v>0</v>
      </c>
      <c r="J5370" t="s">
        <v>128</v>
      </c>
      <c r="K5370" s="40" t="str">
        <f t="shared" si="83"/>
        <v>GPA</v>
      </c>
    </row>
    <row r="5371" spans="1:11" ht="15" customHeight="1">
      <c r="A5371">
        <v>8</v>
      </c>
      <c r="B5371">
        <v>7801</v>
      </c>
      <c r="C5371" t="s">
        <v>1994</v>
      </c>
      <c r="D5371" t="s">
        <v>1208</v>
      </c>
      <c r="E5371" t="s">
        <v>1209</v>
      </c>
      <c r="F5371">
        <v>1841</v>
      </c>
      <c r="G5371">
        <v>48.12</v>
      </c>
      <c r="H5371">
        <v>38</v>
      </c>
      <c r="I5371">
        <v>0</v>
      </c>
      <c r="J5371" t="s">
        <v>128</v>
      </c>
      <c r="K5371" s="40" t="str">
        <f t="shared" si="83"/>
        <v>GPA</v>
      </c>
    </row>
    <row r="5372" spans="1:11" ht="15" customHeight="1">
      <c r="A5372">
        <v>8</v>
      </c>
      <c r="B5372">
        <v>7801</v>
      </c>
      <c r="C5372" t="s">
        <v>19</v>
      </c>
      <c r="D5372" t="s">
        <v>1210</v>
      </c>
      <c r="E5372" t="s">
        <v>1211</v>
      </c>
      <c r="F5372">
        <v>530</v>
      </c>
      <c r="G5372">
        <v>62.86</v>
      </c>
      <c r="H5372">
        <v>8</v>
      </c>
      <c r="I5372">
        <v>0</v>
      </c>
      <c r="J5372" t="s">
        <v>128</v>
      </c>
      <c r="K5372" s="40" t="str">
        <f t="shared" si="83"/>
        <v>GPA</v>
      </c>
    </row>
    <row r="5373" spans="1:11" ht="15" customHeight="1">
      <c r="A5373">
        <v>8</v>
      </c>
      <c r="B5373">
        <v>7801</v>
      </c>
      <c r="C5373" t="s">
        <v>21</v>
      </c>
      <c r="D5373" t="s">
        <v>1210</v>
      </c>
      <c r="E5373" t="s">
        <v>1211</v>
      </c>
      <c r="F5373">
        <v>87</v>
      </c>
      <c r="G5373">
        <v>30.93</v>
      </c>
      <c r="H5373">
        <v>3</v>
      </c>
      <c r="I5373">
        <v>0</v>
      </c>
      <c r="J5373" t="s">
        <v>128</v>
      </c>
      <c r="K5373" s="40" t="str">
        <f t="shared" si="83"/>
        <v>GPA</v>
      </c>
    </row>
    <row r="5374" spans="1:11" ht="15" customHeight="1">
      <c r="A5374">
        <v>8</v>
      </c>
      <c r="B5374">
        <v>7801</v>
      </c>
      <c r="C5374" t="s">
        <v>1994</v>
      </c>
      <c r="D5374" t="s">
        <v>1210</v>
      </c>
      <c r="E5374" t="s">
        <v>1211</v>
      </c>
      <c r="F5374">
        <v>489</v>
      </c>
      <c r="G5374">
        <v>10.27</v>
      </c>
      <c r="H5374">
        <v>48</v>
      </c>
      <c r="I5374">
        <v>0</v>
      </c>
      <c r="J5374" t="s">
        <v>128</v>
      </c>
      <c r="K5374" s="40" t="str">
        <f t="shared" si="83"/>
        <v>GPA</v>
      </c>
    </row>
    <row r="5375" spans="1:11" ht="15" customHeight="1">
      <c r="A5375">
        <v>8</v>
      </c>
      <c r="B5375">
        <v>7801</v>
      </c>
      <c r="C5375" t="s">
        <v>21</v>
      </c>
      <c r="D5375" t="s">
        <v>1212</v>
      </c>
      <c r="E5375" t="s">
        <v>1213</v>
      </c>
      <c r="F5375">
        <v>20</v>
      </c>
      <c r="G5375">
        <v>10.1</v>
      </c>
      <c r="H5375">
        <v>2</v>
      </c>
      <c r="I5375">
        <v>0</v>
      </c>
      <c r="J5375" t="s">
        <v>128</v>
      </c>
      <c r="K5375" s="40" t="str">
        <f t="shared" si="83"/>
        <v>GPA</v>
      </c>
    </row>
    <row r="5376" spans="1:11" ht="15" customHeight="1">
      <c r="A5376">
        <v>8</v>
      </c>
      <c r="B5376">
        <v>7801</v>
      </c>
      <c r="C5376" t="s">
        <v>20</v>
      </c>
      <c r="D5376" t="s">
        <v>1212</v>
      </c>
      <c r="E5376" t="s">
        <v>1213</v>
      </c>
      <c r="F5376">
        <v>3460</v>
      </c>
      <c r="G5376">
        <v>151.05000000000001</v>
      </c>
      <c r="H5376">
        <v>23</v>
      </c>
      <c r="I5376">
        <v>0</v>
      </c>
      <c r="J5376" t="s">
        <v>128</v>
      </c>
      <c r="K5376" s="40" t="str">
        <f t="shared" si="83"/>
        <v>GPA</v>
      </c>
    </row>
    <row r="5377" spans="1:11" ht="15" customHeight="1">
      <c r="A5377">
        <v>8</v>
      </c>
      <c r="B5377">
        <v>7801</v>
      </c>
      <c r="C5377" t="s">
        <v>19</v>
      </c>
      <c r="D5377" t="s">
        <v>1862</v>
      </c>
      <c r="E5377" t="s">
        <v>1863</v>
      </c>
      <c r="F5377">
        <v>482</v>
      </c>
      <c r="G5377">
        <v>24.73</v>
      </c>
      <c r="H5377">
        <v>19</v>
      </c>
      <c r="I5377">
        <v>0</v>
      </c>
      <c r="J5377" t="s">
        <v>128</v>
      </c>
      <c r="K5377" s="40" t="str">
        <f t="shared" si="83"/>
        <v>GPA</v>
      </c>
    </row>
    <row r="5378" spans="1:11" ht="15" customHeight="1">
      <c r="A5378">
        <v>8</v>
      </c>
      <c r="B5378">
        <v>7801</v>
      </c>
      <c r="C5378" t="s">
        <v>1994</v>
      </c>
      <c r="D5378" t="s">
        <v>2540</v>
      </c>
      <c r="E5378" t="s">
        <v>2541</v>
      </c>
      <c r="F5378">
        <v>5655</v>
      </c>
      <c r="G5378">
        <v>97.44</v>
      </c>
      <c r="H5378">
        <v>58</v>
      </c>
      <c r="I5378">
        <v>0</v>
      </c>
      <c r="J5378" t="s">
        <v>128</v>
      </c>
      <c r="K5378" s="40" t="str">
        <f t="shared" ref="K5378:K5441" si="84">IF(J5378&lt;&gt;"",IF(OR(UPPER(J5378)="TERCEIRO",UPPER(J5378)="TERCEIRA"),"TERCEIRA",IF(UPPER(J5378)="GPA","GPA",J5378)),IF(LEFT(D5378,1)="T","TERCEIRA","GPA"))</f>
        <v>GPA</v>
      </c>
    </row>
    <row r="5379" spans="1:11" ht="15" customHeight="1">
      <c r="A5379">
        <v>8</v>
      </c>
      <c r="B5379">
        <v>7801</v>
      </c>
      <c r="C5379" t="s">
        <v>21</v>
      </c>
      <c r="D5379" t="s">
        <v>1214</v>
      </c>
      <c r="E5379" t="s">
        <v>1215</v>
      </c>
      <c r="F5379">
        <v>306</v>
      </c>
      <c r="G5379">
        <v>31.52</v>
      </c>
      <c r="H5379">
        <v>10</v>
      </c>
      <c r="I5379">
        <v>0</v>
      </c>
      <c r="J5379" t="s">
        <v>128</v>
      </c>
      <c r="K5379" s="40" t="str">
        <f t="shared" si="84"/>
        <v>GPA</v>
      </c>
    </row>
    <row r="5380" spans="1:11" ht="15" customHeight="1">
      <c r="A5380">
        <v>8</v>
      </c>
      <c r="B5380">
        <v>7801</v>
      </c>
      <c r="C5380" t="s">
        <v>21</v>
      </c>
      <c r="D5380" t="s">
        <v>1216</v>
      </c>
      <c r="E5380" t="s">
        <v>1217</v>
      </c>
      <c r="F5380">
        <v>1393</v>
      </c>
      <c r="G5380">
        <v>57.19</v>
      </c>
      <c r="H5380">
        <v>24</v>
      </c>
      <c r="I5380">
        <v>0</v>
      </c>
      <c r="J5380" t="s">
        <v>128</v>
      </c>
      <c r="K5380" s="40" t="str">
        <f t="shared" si="84"/>
        <v>GPA</v>
      </c>
    </row>
    <row r="5381" spans="1:11" ht="15" customHeight="1">
      <c r="A5381">
        <v>8</v>
      </c>
      <c r="B5381">
        <v>7801</v>
      </c>
      <c r="C5381" t="s">
        <v>1994</v>
      </c>
      <c r="D5381" t="s">
        <v>1216</v>
      </c>
      <c r="E5381" t="s">
        <v>1217</v>
      </c>
      <c r="F5381">
        <v>1728</v>
      </c>
      <c r="G5381">
        <v>32.72</v>
      </c>
      <c r="H5381">
        <v>53</v>
      </c>
      <c r="I5381">
        <v>0</v>
      </c>
      <c r="J5381" t="s">
        <v>128</v>
      </c>
      <c r="K5381" s="40" t="str">
        <f t="shared" si="84"/>
        <v>GPA</v>
      </c>
    </row>
    <row r="5382" spans="1:11" ht="15" customHeight="1">
      <c r="A5382">
        <v>8</v>
      </c>
      <c r="B5382">
        <v>7801</v>
      </c>
      <c r="C5382" t="s">
        <v>19</v>
      </c>
      <c r="D5382" t="s">
        <v>1218</v>
      </c>
      <c r="E5382" t="s">
        <v>1219</v>
      </c>
      <c r="F5382">
        <v>391</v>
      </c>
      <c r="G5382">
        <v>38.369999999999997</v>
      </c>
      <c r="H5382">
        <v>10</v>
      </c>
      <c r="I5382">
        <v>0</v>
      </c>
      <c r="J5382" t="s">
        <v>128</v>
      </c>
      <c r="K5382" s="40" t="str">
        <f t="shared" si="84"/>
        <v>GPA</v>
      </c>
    </row>
    <row r="5383" spans="1:11" ht="15" customHeight="1">
      <c r="A5383">
        <v>8</v>
      </c>
      <c r="B5383">
        <v>7801</v>
      </c>
      <c r="C5383" t="s">
        <v>21</v>
      </c>
      <c r="D5383" t="s">
        <v>1220</v>
      </c>
      <c r="E5383" t="s">
        <v>1221</v>
      </c>
      <c r="F5383">
        <v>2496</v>
      </c>
      <c r="G5383">
        <v>115.2</v>
      </c>
      <c r="H5383">
        <v>22</v>
      </c>
      <c r="I5383">
        <v>0</v>
      </c>
      <c r="J5383" t="s">
        <v>128</v>
      </c>
      <c r="K5383" s="40" t="str">
        <f t="shared" si="84"/>
        <v>GPA</v>
      </c>
    </row>
    <row r="5384" spans="1:11" ht="15" customHeight="1">
      <c r="A5384">
        <v>8</v>
      </c>
      <c r="B5384">
        <v>7801</v>
      </c>
      <c r="C5384" t="s">
        <v>1994</v>
      </c>
      <c r="D5384" t="s">
        <v>1220</v>
      </c>
      <c r="E5384" t="s">
        <v>1221</v>
      </c>
      <c r="F5384">
        <v>704</v>
      </c>
      <c r="G5384">
        <v>8.65</v>
      </c>
      <c r="H5384">
        <v>81</v>
      </c>
      <c r="I5384">
        <v>0</v>
      </c>
      <c r="J5384" t="s">
        <v>128</v>
      </c>
      <c r="K5384" s="40" t="str">
        <f t="shared" si="84"/>
        <v>GPA</v>
      </c>
    </row>
    <row r="5385" spans="1:11" ht="15" customHeight="1">
      <c r="A5385">
        <v>8</v>
      </c>
      <c r="B5385">
        <v>7801</v>
      </c>
      <c r="C5385" t="s">
        <v>19</v>
      </c>
      <c r="D5385" t="s">
        <v>1864</v>
      </c>
      <c r="E5385" t="s">
        <v>1865</v>
      </c>
      <c r="F5385">
        <v>492</v>
      </c>
      <c r="G5385">
        <v>64.44</v>
      </c>
      <c r="H5385">
        <v>8</v>
      </c>
      <c r="I5385">
        <v>0</v>
      </c>
      <c r="J5385" t="s">
        <v>128</v>
      </c>
      <c r="K5385" s="40" t="str">
        <f t="shared" si="84"/>
        <v>GPA</v>
      </c>
    </row>
    <row r="5386" spans="1:11" ht="15" customHeight="1">
      <c r="A5386">
        <v>8</v>
      </c>
      <c r="B5386">
        <v>7801</v>
      </c>
      <c r="C5386" t="s">
        <v>21</v>
      </c>
      <c r="D5386" t="s">
        <v>1864</v>
      </c>
      <c r="E5386" t="s">
        <v>1865</v>
      </c>
      <c r="F5386">
        <v>47</v>
      </c>
      <c r="G5386">
        <v>1.82</v>
      </c>
      <c r="H5386">
        <v>26</v>
      </c>
      <c r="I5386">
        <v>0</v>
      </c>
      <c r="J5386" t="s">
        <v>128</v>
      </c>
      <c r="K5386" s="40" t="str">
        <f t="shared" si="84"/>
        <v>GPA</v>
      </c>
    </row>
    <row r="5387" spans="1:11" ht="15" customHeight="1">
      <c r="A5387">
        <v>8</v>
      </c>
      <c r="B5387">
        <v>7801</v>
      </c>
      <c r="C5387" t="s">
        <v>1994</v>
      </c>
      <c r="D5387" t="s">
        <v>1864</v>
      </c>
      <c r="E5387" t="s">
        <v>1865</v>
      </c>
      <c r="F5387">
        <v>51</v>
      </c>
      <c r="G5387">
        <v>1.3</v>
      </c>
      <c r="H5387">
        <v>39</v>
      </c>
      <c r="I5387">
        <v>0</v>
      </c>
      <c r="J5387" t="s">
        <v>128</v>
      </c>
      <c r="K5387" s="40" t="str">
        <f t="shared" si="84"/>
        <v>GPA</v>
      </c>
    </row>
    <row r="5388" spans="1:11" ht="15" customHeight="1">
      <c r="A5388">
        <v>8</v>
      </c>
      <c r="B5388">
        <v>7801</v>
      </c>
      <c r="C5388" t="s">
        <v>21</v>
      </c>
      <c r="D5388" t="s">
        <v>1222</v>
      </c>
      <c r="E5388" t="s">
        <v>1223</v>
      </c>
      <c r="F5388">
        <v>121</v>
      </c>
      <c r="G5388">
        <v>6.57</v>
      </c>
      <c r="H5388">
        <v>18</v>
      </c>
      <c r="I5388">
        <v>0</v>
      </c>
      <c r="J5388" t="s">
        <v>128</v>
      </c>
      <c r="K5388" s="40" t="str">
        <f t="shared" si="84"/>
        <v>GPA</v>
      </c>
    </row>
    <row r="5389" spans="1:11" ht="15" customHeight="1">
      <c r="A5389">
        <v>8</v>
      </c>
      <c r="B5389">
        <v>7801</v>
      </c>
      <c r="C5389" t="s">
        <v>1994</v>
      </c>
      <c r="D5389" t="s">
        <v>2542</v>
      </c>
      <c r="E5389" t="s">
        <v>2543</v>
      </c>
      <c r="F5389">
        <v>16412</v>
      </c>
      <c r="G5389">
        <v>124.41</v>
      </c>
      <c r="H5389">
        <v>132</v>
      </c>
      <c r="I5389">
        <v>0</v>
      </c>
      <c r="J5389" t="s">
        <v>128</v>
      </c>
      <c r="K5389" s="40" t="str">
        <f t="shared" si="84"/>
        <v>GPA</v>
      </c>
    </row>
    <row r="5390" spans="1:11" ht="15" customHeight="1">
      <c r="A5390">
        <v>8</v>
      </c>
      <c r="B5390">
        <v>7801</v>
      </c>
      <c r="C5390" t="s">
        <v>20</v>
      </c>
      <c r="D5390" t="s">
        <v>1866</v>
      </c>
      <c r="E5390" t="s">
        <v>1867</v>
      </c>
      <c r="F5390">
        <v>87</v>
      </c>
      <c r="G5390">
        <v>0.62</v>
      </c>
      <c r="H5390">
        <v>140</v>
      </c>
      <c r="I5390">
        <v>0</v>
      </c>
      <c r="J5390" t="s">
        <v>128</v>
      </c>
      <c r="K5390" s="40" t="str">
        <f t="shared" si="84"/>
        <v>GPA</v>
      </c>
    </row>
    <row r="5391" spans="1:11" ht="15" customHeight="1">
      <c r="A5391">
        <v>8</v>
      </c>
      <c r="B5391">
        <v>7801</v>
      </c>
      <c r="C5391" t="s">
        <v>1994</v>
      </c>
      <c r="D5391" t="s">
        <v>1866</v>
      </c>
      <c r="E5391" t="s">
        <v>1867</v>
      </c>
      <c r="F5391">
        <v>335</v>
      </c>
      <c r="G5391">
        <v>9</v>
      </c>
      <c r="H5391">
        <v>37</v>
      </c>
      <c r="I5391">
        <v>0</v>
      </c>
      <c r="J5391" t="s">
        <v>128</v>
      </c>
      <c r="K5391" s="40" t="str">
        <f t="shared" si="84"/>
        <v>GPA</v>
      </c>
    </row>
    <row r="5392" spans="1:11" ht="15" customHeight="1">
      <c r="A5392">
        <v>8</v>
      </c>
      <c r="B5392">
        <v>7801</v>
      </c>
      <c r="C5392" t="s">
        <v>21</v>
      </c>
      <c r="D5392" t="s">
        <v>1224</v>
      </c>
      <c r="E5392" t="s">
        <v>1225</v>
      </c>
      <c r="F5392">
        <v>2836</v>
      </c>
      <c r="G5392">
        <v>138.61000000000001</v>
      </c>
      <c r="H5392">
        <v>20</v>
      </c>
      <c r="I5392">
        <v>0</v>
      </c>
      <c r="J5392" t="s">
        <v>128</v>
      </c>
      <c r="K5392" s="40" t="str">
        <f t="shared" si="84"/>
        <v>GPA</v>
      </c>
    </row>
    <row r="5393" spans="1:11" ht="15" customHeight="1">
      <c r="A5393">
        <v>8</v>
      </c>
      <c r="B5393">
        <v>7801</v>
      </c>
      <c r="C5393" t="s">
        <v>1994</v>
      </c>
      <c r="D5393" t="s">
        <v>1224</v>
      </c>
      <c r="E5393" t="s">
        <v>1225</v>
      </c>
      <c r="F5393">
        <v>1139</v>
      </c>
      <c r="G5393">
        <v>13.99</v>
      </c>
      <c r="H5393">
        <v>81</v>
      </c>
      <c r="I5393">
        <v>0</v>
      </c>
      <c r="J5393" t="s">
        <v>128</v>
      </c>
      <c r="K5393" s="40" t="str">
        <f t="shared" si="84"/>
        <v>GPA</v>
      </c>
    </row>
    <row r="5394" spans="1:11" ht="15" customHeight="1">
      <c r="A5394">
        <v>8</v>
      </c>
      <c r="B5394">
        <v>7801</v>
      </c>
      <c r="C5394" t="s">
        <v>21</v>
      </c>
      <c r="D5394" t="s">
        <v>1868</v>
      </c>
      <c r="E5394" t="s">
        <v>1869</v>
      </c>
      <c r="F5394">
        <v>20</v>
      </c>
      <c r="G5394">
        <v>7.12</v>
      </c>
      <c r="H5394">
        <v>3</v>
      </c>
      <c r="I5394">
        <v>0</v>
      </c>
      <c r="J5394" t="s">
        <v>128</v>
      </c>
      <c r="K5394" s="40" t="str">
        <f t="shared" si="84"/>
        <v>GPA</v>
      </c>
    </row>
    <row r="5395" spans="1:11" ht="15" customHeight="1">
      <c r="A5395">
        <v>8</v>
      </c>
      <c r="B5395">
        <v>7801</v>
      </c>
      <c r="C5395" t="s">
        <v>1994</v>
      </c>
      <c r="D5395" t="s">
        <v>1868</v>
      </c>
      <c r="E5395" t="s">
        <v>1869</v>
      </c>
      <c r="F5395">
        <v>120</v>
      </c>
      <c r="G5395">
        <v>2.92</v>
      </c>
      <c r="H5395">
        <v>41</v>
      </c>
      <c r="I5395">
        <v>0</v>
      </c>
      <c r="J5395" t="s">
        <v>128</v>
      </c>
      <c r="K5395" s="40" t="str">
        <f t="shared" si="84"/>
        <v>GPA</v>
      </c>
    </row>
    <row r="5396" spans="1:11" ht="15" customHeight="1">
      <c r="A5396">
        <v>8</v>
      </c>
      <c r="B5396">
        <v>7801</v>
      </c>
      <c r="C5396" t="s">
        <v>21</v>
      </c>
      <c r="D5396" t="s">
        <v>1226</v>
      </c>
      <c r="E5396" t="s">
        <v>1227</v>
      </c>
      <c r="F5396">
        <v>1959</v>
      </c>
      <c r="G5396">
        <v>139.26</v>
      </c>
      <c r="H5396">
        <v>14</v>
      </c>
      <c r="I5396">
        <v>0</v>
      </c>
      <c r="J5396" t="s">
        <v>128</v>
      </c>
      <c r="K5396" s="40" t="str">
        <f t="shared" si="84"/>
        <v>GPA</v>
      </c>
    </row>
    <row r="5397" spans="1:11" ht="15" customHeight="1">
      <c r="A5397">
        <v>8</v>
      </c>
      <c r="B5397">
        <v>7801</v>
      </c>
      <c r="C5397" t="s">
        <v>1994</v>
      </c>
      <c r="D5397" t="s">
        <v>1226</v>
      </c>
      <c r="E5397" t="s">
        <v>1227</v>
      </c>
      <c r="F5397">
        <v>364</v>
      </c>
      <c r="G5397">
        <v>10.08</v>
      </c>
      <c r="H5397">
        <v>36</v>
      </c>
      <c r="I5397">
        <v>0</v>
      </c>
      <c r="J5397" t="s">
        <v>128</v>
      </c>
      <c r="K5397" s="40" t="str">
        <f t="shared" si="84"/>
        <v>GPA</v>
      </c>
    </row>
    <row r="5398" spans="1:11" ht="15" customHeight="1">
      <c r="A5398">
        <v>8</v>
      </c>
      <c r="B5398">
        <v>7801</v>
      </c>
      <c r="C5398" t="s">
        <v>19</v>
      </c>
      <c r="D5398" t="s">
        <v>1228</v>
      </c>
      <c r="E5398" t="s">
        <v>1229</v>
      </c>
      <c r="F5398">
        <v>1093</v>
      </c>
      <c r="G5398">
        <v>98.54</v>
      </c>
      <c r="H5398">
        <v>11</v>
      </c>
      <c r="I5398">
        <v>0</v>
      </c>
      <c r="J5398" t="s">
        <v>128</v>
      </c>
      <c r="K5398" s="40" t="str">
        <f t="shared" si="84"/>
        <v>GPA</v>
      </c>
    </row>
    <row r="5399" spans="1:11" ht="15" customHeight="1">
      <c r="A5399">
        <v>8</v>
      </c>
      <c r="B5399">
        <v>7801</v>
      </c>
      <c r="C5399" t="s">
        <v>21</v>
      </c>
      <c r="D5399" t="s">
        <v>1228</v>
      </c>
      <c r="E5399" t="s">
        <v>1229</v>
      </c>
      <c r="F5399">
        <v>46</v>
      </c>
      <c r="G5399">
        <v>0.37</v>
      </c>
      <c r="H5399">
        <v>124</v>
      </c>
      <c r="I5399">
        <v>0</v>
      </c>
      <c r="J5399" t="s">
        <v>128</v>
      </c>
      <c r="K5399" s="40" t="str">
        <f t="shared" si="84"/>
        <v>GPA</v>
      </c>
    </row>
    <row r="5400" spans="1:11" ht="15" customHeight="1">
      <c r="A5400">
        <v>8</v>
      </c>
      <c r="B5400">
        <v>7801</v>
      </c>
      <c r="C5400" t="s">
        <v>1994</v>
      </c>
      <c r="D5400" t="s">
        <v>1228</v>
      </c>
      <c r="E5400" t="s">
        <v>1229</v>
      </c>
      <c r="F5400">
        <v>443</v>
      </c>
      <c r="G5400">
        <v>14.88</v>
      </c>
      <c r="H5400">
        <v>30</v>
      </c>
      <c r="I5400">
        <v>0</v>
      </c>
      <c r="J5400" t="s">
        <v>128</v>
      </c>
      <c r="K5400" s="40" t="str">
        <f t="shared" si="84"/>
        <v>GPA</v>
      </c>
    </row>
    <row r="5401" spans="1:11" ht="15" customHeight="1">
      <c r="A5401">
        <v>8</v>
      </c>
      <c r="B5401">
        <v>7801</v>
      </c>
      <c r="C5401" t="s">
        <v>21</v>
      </c>
      <c r="D5401" t="s">
        <v>1230</v>
      </c>
      <c r="E5401" t="s">
        <v>1231</v>
      </c>
      <c r="F5401">
        <v>1029</v>
      </c>
      <c r="G5401">
        <v>45.11</v>
      </c>
      <c r="H5401">
        <v>23</v>
      </c>
      <c r="I5401">
        <v>0</v>
      </c>
      <c r="J5401" t="s">
        <v>128</v>
      </c>
      <c r="K5401" s="40" t="str">
        <f t="shared" si="84"/>
        <v>GPA</v>
      </c>
    </row>
    <row r="5402" spans="1:11" ht="15" customHeight="1">
      <c r="A5402">
        <v>8</v>
      </c>
      <c r="B5402">
        <v>7801</v>
      </c>
      <c r="C5402" t="s">
        <v>1994</v>
      </c>
      <c r="D5402" t="s">
        <v>1230</v>
      </c>
      <c r="E5402" t="s">
        <v>1231</v>
      </c>
      <c r="F5402">
        <v>4142</v>
      </c>
      <c r="G5402">
        <v>45.54</v>
      </c>
      <c r="H5402">
        <v>91</v>
      </c>
      <c r="I5402">
        <v>0</v>
      </c>
      <c r="J5402" t="s">
        <v>128</v>
      </c>
      <c r="K5402" s="40" t="str">
        <f t="shared" si="84"/>
        <v>GPA</v>
      </c>
    </row>
    <row r="5403" spans="1:11" ht="15" customHeight="1">
      <c r="A5403">
        <v>8</v>
      </c>
      <c r="B5403">
        <v>7801</v>
      </c>
      <c r="C5403" t="s">
        <v>21</v>
      </c>
      <c r="D5403" t="s">
        <v>1232</v>
      </c>
      <c r="E5403" t="s">
        <v>1233</v>
      </c>
      <c r="F5403">
        <v>1579</v>
      </c>
      <c r="G5403">
        <v>128.9</v>
      </c>
      <c r="H5403">
        <v>12</v>
      </c>
      <c r="I5403">
        <v>0</v>
      </c>
      <c r="J5403" t="s">
        <v>128</v>
      </c>
      <c r="K5403" s="40" t="str">
        <f t="shared" si="84"/>
        <v>GPA</v>
      </c>
    </row>
    <row r="5404" spans="1:11" ht="15" customHeight="1">
      <c r="A5404">
        <v>8</v>
      </c>
      <c r="B5404">
        <v>7801</v>
      </c>
      <c r="C5404" t="s">
        <v>20</v>
      </c>
      <c r="D5404" t="s">
        <v>1232</v>
      </c>
      <c r="E5404" t="s">
        <v>1233</v>
      </c>
      <c r="F5404">
        <v>19</v>
      </c>
      <c r="G5404">
        <v>4.6500000000000004</v>
      </c>
      <c r="H5404">
        <v>4</v>
      </c>
      <c r="I5404">
        <v>0</v>
      </c>
      <c r="J5404" t="s">
        <v>128</v>
      </c>
      <c r="K5404" s="40" t="str">
        <f t="shared" si="84"/>
        <v>GPA</v>
      </c>
    </row>
    <row r="5405" spans="1:11" ht="15" customHeight="1">
      <c r="A5405">
        <v>8</v>
      </c>
      <c r="B5405">
        <v>7801</v>
      </c>
      <c r="C5405" t="s">
        <v>1994</v>
      </c>
      <c r="D5405" t="s">
        <v>1232</v>
      </c>
      <c r="E5405" t="s">
        <v>1233</v>
      </c>
      <c r="F5405">
        <v>96</v>
      </c>
      <c r="G5405">
        <v>6.7</v>
      </c>
      <c r="H5405">
        <v>14</v>
      </c>
      <c r="I5405">
        <v>0</v>
      </c>
      <c r="J5405" t="s">
        <v>128</v>
      </c>
      <c r="K5405" s="40" t="str">
        <f t="shared" si="84"/>
        <v>GPA</v>
      </c>
    </row>
    <row r="5406" spans="1:11" ht="15" customHeight="1">
      <c r="A5406">
        <v>8</v>
      </c>
      <c r="B5406">
        <v>7801</v>
      </c>
      <c r="C5406" t="s">
        <v>21</v>
      </c>
      <c r="D5406" t="s">
        <v>1234</v>
      </c>
      <c r="E5406" t="s">
        <v>1235</v>
      </c>
      <c r="F5406">
        <v>925</v>
      </c>
      <c r="G5406">
        <v>52.74</v>
      </c>
      <c r="H5406">
        <v>18</v>
      </c>
      <c r="I5406">
        <v>0</v>
      </c>
      <c r="J5406" t="s">
        <v>128</v>
      </c>
      <c r="K5406" s="40" t="str">
        <f t="shared" si="84"/>
        <v>GPA</v>
      </c>
    </row>
    <row r="5407" spans="1:11" ht="15" customHeight="1">
      <c r="A5407">
        <v>8</v>
      </c>
      <c r="B5407">
        <v>7801</v>
      </c>
      <c r="C5407" t="s">
        <v>1994</v>
      </c>
      <c r="D5407" t="s">
        <v>1234</v>
      </c>
      <c r="E5407" t="s">
        <v>1235</v>
      </c>
      <c r="F5407">
        <v>1846</v>
      </c>
      <c r="G5407">
        <v>63.32</v>
      </c>
      <c r="H5407">
        <v>29</v>
      </c>
      <c r="I5407">
        <v>0</v>
      </c>
      <c r="J5407" t="s">
        <v>128</v>
      </c>
      <c r="K5407" s="40" t="str">
        <f t="shared" si="84"/>
        <v>GPA</v>
      </c>
    </row>
    <row r="5408" spans="1:11" ht="15" customHeight="1">
      <c r="A5408">
        <v>8</v>
      </c>
      <c r="B5408">
        <v>7801</v>
      </c>
      <c r="C5408" t="s">
        <v>21</v>
      </c>
      <c r="D5408" t="s">
        <v>1236</v>
      </c>
      <c r="E5408" t="s">
        <v>1237</v>
      </c>
      <c r="F5408">
        <v>1</v>
      </c>
      <c r="G5408">
        <v>0.05</v>
      </c>
      <c r="H5408">
        <v>20</v>
      </c>
      <c r="I5408">
        <v>0</v>
      </c>
      <c r="J5408" t="s">
        <v>128</v>
      </c>
      <c r="K5408" s="40" t="str">
        <f t="shared" si="84"/>
        <v>GPA</v>
      </c>
    </row>
    <row r="5409" spans="1:11" ht="15" customHeight="1">
      <c r="A5409">
        <v>8</v>
      </c>
      <c r="B5409">
        <v>7801</v>
      </c>
      <c r="C5409" t="s">
        <v>1994</v>
      </c>
      <c r="D5409" t="s">
        <v>2548</v>
      </c>
      <c r="E5409" t="s">
        <v>2549</v>
      </c>
      <c r="F5409">
        <v>1825</v>
      </c>
      <c r="G5409">
        <v>41.73</v>
      </c>
      <c r="H5409">
        <v>44</v>
      </c>
      <c r="I5409">
        <v>0</v>
      </c>
      <c r="J5409" t="s">
        <v>128</v>
      </c>
      <c r="K5409" s="40" t="str">
        <f t="shared" si="84"/>
        <v>GPA</v>
      </c>
    </row>
    <row r="5410" spans="1:11" ht="15" customHeight="1">
      <c r="A5410">
        <v>8</v>
      </c>
      <c r="B5410">
        <v>7801</v>
      </c>
      <c r="C5410" t="s">
        <v>21</v>
      </c>
      <c r="D5410" t="s">
        <v>2550</v>
      </c>
      <c r="E5410" t="s">
        <v>2551</v>
      </c>
      <c r="F5410">
        <v>2</v>
      </c>
      <c r="G5410">
        <v>4.62</v>
      </c>
      <c r="H5410">
        <v>0</v>
      </c>
      <c r="I5410">
        <v>0</v>
      </c>
      <c r="J5410" t="s">
        <v>128</v>
      </c>
      <c r="K5410" s="40" t="str">
        <f t="shared" si="84"/>
        <v>GPA</v>
      </c>
    </row>
    <row r="5411" spans="1:11" ht="15" customHeight="1">
      <c r="A5411">
        <v>8</v>
      </c>
      <c r="B5411">
        <v>7801</v>
      </c>
      <c r="C5411" t="s">
        <v>1994</v>
      </c>
      <c r="D5411" t="s">
        <v>2550</v>
      </c>
      <c r="E5411" t="s">
        <v>2551</v>
      </c>
      <c r="F5411">
        <v>6537</v>
      </c>
      <c r="G5411">
        <v>102.71</v>
      </c>
      <c r="H5411">
        <v>64</v>
      </c>
      <c r="I5411">
        <v>0</v>
      </c>
      <c r="J5411" t="s">
        <v>128</v>
      </c>
      <c r="K5411" s="40" t="str">
        <f t="shared" si="84"/>
        <v>GPA</v>
      </c>
    </row>
    <row r="5412" spans="1:11" ht="15" customHeight="1">
      <c r="A5412">
        <v>8</v>
      </c>
      <c r="B5412">
        <v>7801</v>
      </c>
      <c r="C5412" t="s">
        <v>19</v>
      </c>
      <c r="D5412" t="s">
        <v>1240</v>
      </c>
      <c r="E5412" t="s">
        <v>1241</v>
      </c>
      <c r="F5412">
        <v>818</v>
      </c>
      <c r="G5412">
        <v>65.3</v>
      </c>
      <c r="H5412">
        <v>13</v>
      </c>
      <c r="I5412">
        <v>0</v>
      </c>
      <c r="J5412" t="s">
        <v>128</v>
      </c>
      <c r="K5412" s="40" t="str">
        <f t="shared" si="84"/>
        <v>GPA</v>
      </c>
    </row>
    <row r="5413" spans="1:11" ht="15" customHeight="1">
      <c r="A5413">
        <v>8</v>
      </c>
      <c r="B5413">
        <v>7801</v>
      </c>
      <c r="C5413" t="s">
        <v>21</v>
      </c>
      <c r="D5413" t="s">
        <v>1242</v>
      </c>
      <c r="E5413" t="s">
        <v>1243</v>
      </c>
      <c r="F5413">
        <v>266</v>
      </c>
      <c r="G5413">
        <v>30.12</v>
      </c>
      <c r="H5413">
        <v>9</v>
      </c>
      <c r="I5413">
        <v>0</v>
      </c>
      <c r="J5413" t="s">
        <v>128</v>
      </c>
      <c r="K5413" s="40" t="str">
        <f t="shared" si="84"/>
        <v>GPA</v>
      </c>
    </row>
    <row r="5414" spans="1:11" ht="15" customHeight="1">
      <c r="A5414">
        <v>8</v>
      </c>
      <c r="B5414">
        <v>7801</v>
      </c>
      <c r="C5414" t="s">
        <v>1994</v>
      </c>
      <c r="D5414" t="s">
        <v>1242</v>
      </c>
      <c r="E5414" t="s">
        <v>1243</v>
      </c>
      <c r="F5414">
        <v>7803</v>
      </c>
      <c r="G5414">
        <v>110.03</v>
      </c>
      <c r="H5414">
        <v>71</v>
      </c>
      <c r="I5414">
        <v>0</v>
      </c>
      <c r="J5414" t="s">
        <v>128</v>
      </c>
      <c r="K5414" s="40" t="str">
        <f t="shared" si="84"/>
        <v>GPA</v>
      </c>
    </row>
    <row r="5415" spans="1:11" ht="15" customHeight="1">
      <c r="A5415">
        <v>8</v>
      </c>
      <c r="B5415">
        <v>7801</v>
      </c>
      <c r="C5415" t="s">
        <v>19</v>
      </c>
      <c r="D5415" t="s">
        <v>1244</v>
      </c>
      <c r="E5415" t="s">
        <v>1245</v>
      </c>
      <c r="F5415">
        <v>353</v>
      </c>
      <c r="G5415">
        <v>10.49</v>
      </c>
      <c r="H5415">
        <v>34</v>
      </c>
      <c r="I5415">
        <v>0</v>
      </c>
      <c r="J5415" t="s">
        <v>128</v>
      </c>
      <c r="K5415" s="40" t="str">
        <f t="shared" si="84"/>
        <v>GPA</v>
      </c>
    </row>
    <row r="5416" spans="1:11" ht="15" customHeight="1">
      <c r="A5416">
        <v>8</v>
      </c>
      <c r="B5416">
        <v>7801</v>
      </c>
      <c r="C5416" t="s">
        <v>1994</v>
      </c>
      <c r="D5416" t="s">
        <v>2552</v>
      </c>
      <c r="E5416" t="s">
        <v>2553</v>
      </c>
      <c r="F5416">
        <v>4109</v>
      </c>
      <c r="G5416">
        <v>114.16</v>
      </c>
      <c r="H5416">
        <v>36</v>
      </c>
      <c r="I5416">
        <v>0</v>
      </c>
      <c r="J5416" t="s">
        <v>128</v>
      </c>
      <c r="K5416" s="40" t="str">
        <f t="shared" si="84"/>
        <v>GPA</v>
      </c>
    </row>
    <row r="5417" spans="1:11" ht="15" customHeight="1">
      <c r="A5417">
        <v>8</v>
      </c>
      <c r="B5417">
        <v>7801</v>
      </c>
      <c r="C5417" t="s">
        <v>21</v>
      </c>
      <c r="D5417" t="s">
        <v>1246</v>
      </c>
      <c r="E5417" t="s">
        <v>1247</v>
      </c>
      <c r="F5417">
        <v>540</v>
      </c>
      <c r="G5417">
        <v>83.95</v>
      </c>
      <c r="H5417">
        <v>6</v>
      </c>
      <c r="I5417">
        <v>0</v>
      </c>
      <c r="J5417" t="s">
        <v>128</v>
      </c>
      <c r="K5417" s="40" t="str">
        <f t="shared" si="84"/>
        <v>GPA</v>
      </c>
    </row>
    <row r="5418" spans="1:11" ht="15" customHeight="1">
      <c r="A5418">
        <v>8</v>
      </c>
      <c r="B5418">
        <v>7801</v>
      </c>
      <c r="C5418" t="s">
        <v>1994</v>
      </c>
      <c r="D5418" t="s">
        <v>1246</v>
      </c>
      <c r="E5418" t="s">
        <v>1247</v>
      </c>
      <c r="F5418">
        <v>256</v>
      </c>
      <c r="G5418">
        <v>19.3</v>
      </c>
      <c r="H5418">
        <v>13</v>
      </c>
      <c r="I5418">
        <v>0</v>
      </c>
      <c r="J5418" t="s">
        <v>128</v>
      </c>
      <c r="K5418" s="40" t="str">
        <f t="shared" si="84"/>
        <v>GPA</v>
      </c>
    </row>
    <row r="5419" spans="1:11" ht="15" customHeight="1">
      <c r="A5419">
        <v>8</v>
      </c>
      <c r="B5419">
        <v>7801</v>
      </c>
      <c r="C5419" t="s">
        <v>21</v>
      </c>
      <c r="D5419" t="s">
        <v>1870</v>
      </c>
      <c r="E5419" t="s">
        <v>1871</v>
      </c>
      <c r="F5419">
        <v>183</v>
      </c>
      <c r="G5419">
        <v>7.97</v>
      </c>
      <c r="H5419">
        <v>23</v>
      </c>
      <c r="I5419">
        <v>0</v>
      </c>
      <c r="J5419" t="s">
        <v>128</v>
      </c>
      <c r="K5419" s="40" t="str">
        <f t="shared" si="84"/>
        <v>GPA</v>
      </c>
    </row>
    <row r="5420" spans="1:11" ht="15" customHeight="1">
      <c r="A5420">
        <v>8</v>
      </c>
      <c r="B5420">
        <v>7801</v>
      </c>
      <c r="C5420" t="s">
        <v>21</v>
      </c>
      <c r="D5420" t="s">
        <v>1248</v>
      </c>
      <c r="E5420" t="s">
        <v>1249</v>
      </c>
      <c r="F5420">
        <v>3</v>
      </c>
      <c r="G5420">
        <v>8.42</v>
      </c>
      <c r="H5420">
        <v>0</v>
      </c>
      <c r="I5420">
        <v>0</v>
      </c>
      <c r="J5420" t="s">
        <v>128</v>
      </c>
      <c r="K5420" s="40" t="str">
        <f t="shared" si="84"/>
        <v>GPA</v>
      </c>
    </row>
    <row r="5421" spans="1:11" ht="15" customHeight="1">
      <c r="A5421">
        <v>8</v>
      </c>
      <c r="B5421">
        <v>7801</v>
      </c>
      <c r="C5421" t="s">
        <v>1994</v>
      </c>
      <c r="D5421" t="s">
        <v>1248</v>
      </c>
      <c r="E5421" t="s">
        <v>1249</v>
      </c>
      <c r="F5421">
        <v>702</v>
      </c>
      <c r="G5421">
        <v>23.53</v>
      </c>
      <c r="H5421">
        <v>30</v>
      </c>
      <c r="I5421">
        <v>0</v>
      </c>
      <c r="J5421" t="s">
        <v>128</v>
      </c>
      <c r="K5421" s="40" t="str">
        <f t="shared" si="84"/>
        <v>GPA</v>
      </c>
    </row>
    <row r="5422" spans="1:11" ht="15" customHeight="1">
      <c r="A5422">
        <v>8</v>
      </c>
      <c r="B5422">
        <v>7801</v>
      </c>
      <c r="C5422" t="s">
        <v>19</v>
      </c>
      <c r="D5422" t="s">
        <v>1250</v>
      </c>
      <c r="E5422" t="s">
        <v>1251</v>
      </c>
      <c r="F5422">
        <v>92</v>
      </c>
      <c r="G5422">
        <v>5.61</v>
      </c>
      <c r="H5422">
        <v>16</v>
      </c>
      <c r="I5422">
        <v>0</v>
      </c>
      <c r="J5422" t="s">
        <v>128</v>
      </c>
      <c r="K5422" s="40" t="str">
        <f t="shared" si="84"/>
        <v>GPA</v>
      </c>
    </row>
    <row r="5423" spans="1:11" ht="15" customHeight="1">
      <c r="A5423">
        <v>8</v>
      </c>
      <c r="B5423">
        <v>7801</v>
      </c>
      <c r="C5423" t="s">
        <v>21</v>
      </c>
      <c r="D5423" t="s">
        <v>1250</v>
      </c>
      <c r="E5423" t="s">
        <v>1251</v>
      </c>
      <c r="F5423">
        <v>1665</v>
      </c>
      <c r="G5423">
        <v>106.53</v>
      </c>
      <c r="H5423">
        <v>16</v>
      </c>
      <c r="I5423">
        <v>0</v>
      </c>
      <c r="J5423" t="s">
        <v>128</v>
      </c>
      <c r="K5423" s="40" t="str">
        <f t="shared" si="84"/>
        <v>GPA</v>
      </c>
    </row>
    <row r="5424" spans="1:11" ht="15" customHeight="1">
      <c r="A5424">
        <v>8</v>
      </c>
      <c r="B5424">
        <v>7801</v>
      </c>
      <c r="C5424" t="s">
        <v>1994</v>
      </c>
      <c r="D5424" t="s">
        <v>1250</v>
      </c>
      <c r="E5424" t="s">
        <v>1251</v>
      </c>
      <c r="F5424">
        <v>725</v>
      </c>
      <c r="G5424">
        <v>12.59</v>
      </c>
      <c r="H5424">
        <v>58</v>
      </c>
      <c r="I5424">
        <v>0</v>
      </c>
      <c r="J5424" t="s">
        <v>128</v>
      </c>
      <c r="K5424" s="40" t="str">
        <f t="shared" si="84"/>
        <v>GPA</v>
      </c>
    </row>
    <row r="5425" spans="1:11" ht="15" customHeight="1">
      <c r="A5425">
        <v>8</v>
      </c>
      <c r="B5425">
        <v>7801</v>
      </c>
      <c r="C5425" t="s">
        <v>19</v>
      </c>
      <c r="D5425" t="s">
        <v>1252</v>
      </c>
      <c r="E5425" t="s">
        <v>1253</v>
      </c>
      <c r="F5425">
        <v>58</v>
      </c>
      <c r="G5425">
        <v>4.9000000000000004</v>
      </c>
      <c r="H5425">
        <v>12</v>
      </c>
      <c r="I5425">
        <v>0</v>
      </c>
      <c r="J5425" t="s">
        <v>128</v>
      </c>
      <c r="K5425" s="40" t="str">
        <f t="shared" si="84"/>
        <v>GPA</v>
      </c>
    </row>
    <row r="5426" spans="1:11" ht="15" customHeight="1">
      <c r="A5426">
        <v>8</v>
      </c>
      <c r="B5426">
        <v>7801</v>
      </c>
      <c r="C5426" t="s">
        <v>21</v>
      </c>
      <c r="D5426" t="s">
        <v>1252</v>
      </c>
      <c r="E5426" t="s">
        <v>1253</v>
      </c>
      <c r="F5426">
        <v>2</v>
      </c>
      <c r="G5426">
        <v>1.36</v>
      </c>
      <c r="H5426">
        <v>1</v>
      </c>
      <c r="I5426">
        <v>0</v>
      </c>
      <c r="J5426" t="s">
        <v>128</v>
      </c>
      <c r="K5426" s="40" t="str">
        <f t="shared" si="84"/>
        <v>GPA</v>
      </c>
    </row>
    <row r="5427" spans="1:11" ht="15" customHeight="1">
      <c r="A5427">
        <v>8</v>
      </c>
      <c r="B5427">
        <v>7801</v>
      </c>
      <c r="C5427" t="s">
        <v>1994</v>
      </c>
      <c r="D5427" t="s">
        <v>1252</v>
      </c>
      <c r="E5427" t="s">
        <v>1253</v>
      </c>
      <c r="F5427">
        <v>820</v>
      </c>
      <c r="G5427">
        <v>9.66</v>
      </c>
      <c r="H5427">
        <v>85</v>
      </c>
      <c r="I5427">
        <v>0</v>
      </c>
      <c r="J5427" t="s">
        <v>128</v>
      </c>
      <c r="K5427" s="40" t="str">
        <f t="shared" si="84"/>
        <v>GPA</v>
      </c>
    </row>
    <row r="5428" spans="1:11" ht="15" customHeight="1">
      <c r="A5428">
        <v>8</v>
      </c>
      <c r="B5428">
        <v>7801</v>
      </c>
      <c r="C5428" t="s">
        <v>21</v>
      </c>
      <c r="D5428" t="s">
        <v>4504</v>
      </c>
      <c r="E5428" t="s">
        <v>4505</v>
      </c>
      <c r="F5428">
        <v>1</v>
      </c>
      <c r="G5428">
        <v>6.67</v>
      </c>
      <c r="H5428">
        <v>0</v>
      </c>
      <c r="I5428">
        <v>0</v>
      </c>
      <c r="J5428" t="s">
        <v>128</v>
      </c>
      <c r="K5428" s="40" t="str">
        <f t="shared" si="84"/>
        <v>GPA</v>
      </c>
    </row>
    <row r="5429" spans="1:11" ht="15" customHeight="1">
      <c r="A5429">
        <v>8</v>
      </c>
      <c r="B5429">
        <v>7801</v>
      </c>
      <c r="C5429" t="s">
        <v>1994</v>
      </c>
      <c r="D5429" t="s">
        <v>4504</v>
      </c>
      <c r="E5429" t="s">
        <v>4505</v>
      </c>
      <c r="F5429">
        <v>481</v>
      </c>
      <c r="G5429">
        <v>8.27</v>
      </c>
      <c r="H5429">
        <v>58</v>
      </c>
      <c r="I5429">
        <v>0</v>
      </c>
      <c r="J5429" t="s">
        <v>128</v>
      </c>
      <c r="K5429" s="40" t="str">
        <f t="shared" si="84"/>
        <v>GPA</v>
      </c>
    </row>
    <row r="5430" spans="1:11" ht="15" customHeight="1">
      <c r="A5430">
        <v>8</v>
      </c>
      <c r="B5430">
        <v>7801</v>
      </c>
      <c r="C5430" t="s">
        <v>1994</v>
      </c>
      <c r="D5430" t="s">
        <v>4506</v>
      </c>
      <c r="E5430" t="s">
        <v>4507</v>
      </c>
      <c r="F5430">
        <v>349</v>
      </c>
      <c r="G5430">
        <v>4.57</v>
      </c>
      <c r="H5430">
        <v>76</v>
      </c>
      <c r="I5430">
        <v>0</v>
      </c>
      <c r="J5430" t="s">
        <v>128</v>
      </c>
      <c r="K5430" s="40" t="str">
        <f t="shared" si="84"/>
        <v>GPA</v>
      </c>
    </row>
    <row r="5431" spans="1:11" ht="15" customHeight="1">
      <c r="A5431">
        <v>8</v>
      </c>
      <c r="B5431">
        <v>7801</v>
      </c>
      <c r="C5431" t="s">
        <v>19</v>
      </c>
      <c r="D5431" t="s">
        <v>1254</v>
      </c>
      <c r="E5431" t="s">
        <v>1255</v>
      </c>
      <c r="F5431">
        <v>196</v>
      </c>
      <c r="G5431">
        <v>21.87</v>
      </c>
      <c r="H5431">
        <v>9</v>
      </c>
      <c r="I5431">
        <v>0</v>
      </c>
      <c r="J5431" t="s">
        <v>128</v>
      </c>
      <c r="K5431" s="40" t="str">
        <f t="shared" si="84"/>
        <v>GPA</v>
      </c>
    </row>
    <row r="5432" spans="1:11" ht="15" customHeight="1">
      <c r="A5432">
        <v>8</v>
      </c>
      <c r="B5432">
        <v>7801</v>
      </c>
      <c r="C5432" t="s">
        <v>21</v>
      </c>
      <c r="D5432" t="s">
        <v>1254</v>
      </c>
      <c r="E5432" t="s">
        <v>1255</v>
      </c>
      <c r="F5432">
        <v>17</v>
      </c>
      <c r="G5432">
        <v>22.72</v>
      </c>
      <c r="H5432">
        <v>1</v>
      </c>
      <c r="I5432">
        <v>0</v>
      </c>
      <c r="J5432" t="s">
        <v>128</v>
      </c>
      <c r="K5432" s="40" t="str">
        <f t="shared" si="84"/>
        <v>GPA</v>
      </c>
    </row>
    <row r="5433" spans="1:11" ht="15" customHeight="1">
      <c r="A5433">
        <v>8</v>
      </c>
      <c r="B5433">
        <v>7801</v>
      </c>
      <c r="C5433" t="s">
        <v>1994</v>
      </c>
      <c r="D5433" t="s">
        <v>1254</v>
      </c>
      <c r="E5433" t="s">
        <v>1255</v>
      </c>
      <c r="F5433">
        <v>157</v>
      </c>
      <c r="G5433">
        <v>3.63</v>
      </c>
      <c r="H5433">
        <v>43</v>
      </c>
      <c r="I5433">
        <v>0</v>
      </c>
      <c r="J5433" t="s">
        <v>128</v>
      </c>
      <c r="K5433" s="40" t="str">
        <f t="shared" si="84"/>
        <v>GPA</v>
      </c>
    </row>
    <row r="5434" spans="1:11" ht="15" customHeight="1">
      <c r="A5434">
        <v>8</v>
      </c>
      <c r="B5434">
        <v>7801</v>
      </c>
      <c r="C5434" t="s">
        <v>19</v>
      </c>
      <c r="D5434" t="s">
        <v>1872</v>
      </c>
      <c r="E5434" t="s">
        <v>1873</v>
      </c>
      <c r="F5434">
        <v>2</v>
      </c>
      <c r="G5434">
        <v>1.26</v>
      </c>
      <c r="H5434">
        <v>2</v>
      </c>
      <c r="I5434">
        <v>0</v>
      </c>
      <c r="J5434" t="s">
        <v>128</v>
      </c>
      <c r="K5434" s="40" t="str">
        <f t="shared" si="84"/>
        <v>GPA</v>
      </c>
    </row>
    <row r="5435" spans="1:11" ht="15" customHeight="1">
      <c r="A5435">
        <v>8</v>
      </c>
      <c r="B5435">
        <v>7801</v>
      </c>
      <c r="C5435" t="s">
        <v>1994</v>
      </c>
      <c r="D5435" t="s">
        <v>1872</v>
      </c>
      <c r="E5435" t="s">
        <v>1873</v>
      </c>
      <c r="F5435">
        <v>60</v>
      </c>
      <c r="G5435">
        <v>2.2200000000000002</v>
      </c>
      <c r="H5435">
        <v>27</v>
      </c>
      <c r="I5435">
        <v>0</v>
      </c>
      <c r="J5435" t="s">
        <v>128</v>
      </c>
      <c r="K5435" s="40" t="str">
        <f t="shared" si="84"/>
        <v>GPA</v>
      </c>
    </row>
    <row r="5436" spans="1:11" ht="15" customHeight="1">
      <c r="A5436">
        <v>8</v>
      </c>
      <c r="B5436">
        <v>7801</v>
      </c>
      <c r="C5436" t="s">
        <v>1994</v>
      </c>
      <c r="D5436" t="s">
        <v>2556</v>
      </c>
      <c r="E5436" t="s">
        <v>2557</v>
      </c>
      <c r="F5436">
        <v>3600</v>
      </c>
      <c r="G5436">
        <v>105.51</v>
      </c>
      <c r="H5436">
        <v>34</v>
      </c>
      <c r="I5436">
        <v>0</v>
      </c>
      <c r="J5436" t="s">
        <v>128</v>
      </c>
      <c r="K5436" s="40" t="str">
        <f t="shared" si="84"/>
        <v>GPA</v>
      </c>
    </row>
    <row r="5437" spans="1:11" ht="15" customHeight="1">
      <c r="A5437">
        <v>8</v>
      </c>
      <c r="B5437">
        <v>7801</v>
      </c>
      <c r="C5437" t="s">
        <v>21</v>
      </c>
      <c r="D5437" t="s">
        <v>1874</v>
      </c>
      <c r="E5437" t="s">
        <v>1875</v>
      </c>
      <c r="F5437">
        <v>1974</v>
      </c>
      <c r="G5437">
        <v>121.15</v>
      </c>
      <c r="H5437">
        <v>16</v>
      </c>
      <c r="I5437">
        <v>0</v>
      </c>
      <c r="J5437" t="s">
        <v>128</v>
      </c>
      <c r="K5437" s="40" t="str">
        <f t="shared" si="84"/>
        <v>GPA</v>
      </c>
    </row>
    <row r="5438" spans="1:11" ht="15" customHeight="1">
      <c r="A5438">
        <v>8</v>
      </c>
      <c r="B5438">
        <v>7801</v>
      </c>
      <c r="C5438" t="s">
        <v>1994</v>
      </c>
      <c r="D5438" t="s">
        <v>1874</v>
      </c>
      <c r="E5438" t="s">
        <v>1875</v>
      </c>
      <c r="F5438">
        <v>1623</v>
      </c>
      <c r="G5438">
        <v>22.98</v>
      </c>
      <c r="H5438">
        <v>71</v>
      </c>
      <c r="I5438">
        <v>0</v>
      </c>
      <c r="J5438" t="s">
        <v>128</v>
      </c>
      <c r="K5438" s="40" t="str">
        <f t="shared" si="84"/>
        <v>GPA</v>
      </c>
    </row>
    <row r="5439" spans="1:11" ht="15" customHeight="1">
      <c r="A5439">
        <v>8</v>
      </c>
      <c r="B5439">
        <v>7801</v>
      </c>
      <c r="C5439" t="s">
        <v>21</v>
      </c>
      <c r="D5439" t="s">
        <v>1876</v>
      </c>
      <c r="E5439" t="s">
        <v>1877</v>
      </c>
      <c r="F5439">
        <v>1625</v>
      </c>
      <c r="G5439">
        <v>113.62</v>
      </c>
      <c r="H5439">
        <v>14</v>
      </c>
      <c r="I5439">
        <v>0</v>
      </c>
      <c r="J5439" t="s">
        <v>128</v>
      </c>
      <c r="K5439" s="40" t="str">
        <f t="shared" si="84"/>
        <v>GPA</v>
      </c>
    </row>
    <row r="5440" spans="1:11" ht="15" customHeight="1">
      <c r="A5440">
        <v>8</v>
      </c>
      <c r="B5440">
        <v>7801</v>
      </c>
      <c r="C5440" t="s">
        <v>1994</v>
      </c>
      <c r="D5440" t="s">
        <v>1876</v>
      </c>
      <c r="E5440" t="s">
        <v>1877</v>
      </c>
      <c r="F5440">
        <v>1597</v>
      </c>
      <c r="G5440">
        <v>18.45</v>
      </c>
      <c r="H5440">
        <v>87</v>
      </c>
      <c r="I5440">
        <v>0</v>
      </c>
      <c r="J5440" t="s">
        <v>128</v>
      </c>
      <c r="K5440" s="40" t="str">
        <f t="shared" si="84"/>
        <v>GPA</v>
      </c>
    </row>
    <row r="5441" spans="1:11" ht="15" customHeight="1">
      <c r="A5441">
        <v>8</v>
      </c>
      <c r="B5441">
        <v>7801</v>
      </c>
      <c r="C5441" t="s">
        <v>21</v>
      </c>
      <c r="D5441" t="s">
        <v>1256</v>
      </c>
      <c r="E5441" t="s">
        <v>1257</v>
      </c>
      <c r="F5441">
        <v>82</v>
      </c>
      <c r="G5441">
        <v>5.96</v>
      </c>
      <c r="H5441">
        <v>14</v>
      </c>
      <c r="I5441">
        <v>0</v>
      </c>
      <c r="J5441" t="s">
        <v>128</v>
      </c>
      <c r="K5441" s="40" t="str">
        <f t="shared" si="84"/>
        <v>GPA</v>
      </c>
    </row>
    <row r="5442" spans="1:11" ht="15" customHeight="1">
      <c r="A5442">
        <v>8</v>
      </c>
      <c r="B5442">
        <v>7801</v>
      </c>
      <c r="C5442" t="s">
        <v>1994</v>
      </c>
      <c r="D5442" t="s">
        <v>2560</v>
      </c>
      <c r="E5442" t="s">
        <v>2561</v>
      </c>
      <c r="F5442">
        <v>11826</v>
      </c>
      <c r="G5442">
        <v>123.55</v>
      </c>
      <c r="H5442">
        <v>96</v>
      </c>
      <c r="I5442">
        <v>0</v>
      </c>
      <c r="J5442" t="s">
        <v>128</v>
      </c>
      <c r="K5442" s="40" t="str">
        <f t="shared" ref="K5442:K5505" si="85">IF(J5442&lt;&gt;"",IF(OR(UPPER(J5442)="TERCEIRO",UPPER(J5442)="TERCEIRA"),"TERCEIRA",IF(UPPER(J5442)="GPA","GPA",J5442)),IF(LEFT(D5442,1)="T","TERCEIRA","GPA"))</f>
        <v>GPA</v>
      </c>
    </row>
    <row r="5443" spans="1:11" ht="15" customHeight="1">
      <c r="A5443">
        <v>8</v>
      </c>
      <c r="B5443">
        <v>7801</v>
      </c>
      <c r="C5443" t="s">
        <v>1994</v>
      </c>
      <c r="D5443" t="s">
        <v>2562</v>
      </c>
      <c r="E5443" t="s">
        <v>2563</v>
      </c>
      <c r="F5443">
        <v>5693</v>
      </c>
      <c r="G5443">
        <v>108.58</v>
      </c>
      <c r="H5443">
        <v>52</v>
      </c>
      <c r="I5443">
        <v>0</v>
      </c>
      <c r="J5443" t="s">
        <v>128</v>
      </c>
      <c r="K5443" s="40" t="str">
        <f t="shared" si="85"/>
        <v>GPA</v>
      </c>
    </row>
    <row r="5444" spans="1:11" ht="15" customHeight="1">
      <c r="A5444">
        <v>8</v>
      </c>
      <c r="B5444">
        <v>7801</v>
      </c>
      <c r="C5444" t="s">
        <v>19</v>
      </c>
      <c r="D5444" t="s">
        <v>1258</v>
      </c>
      <c r="E5444" t="s">
        <v>1259</v>
      </c>
      <c r="F5444">
        <v>52</v>
      </c>
      <c r="G5444">
        <v>17.5</v>
      </c>
      <c r="H5444">
        <v>3</v>
      </c>
      <c r="I5444">
        <v>0</v>
      </c>
      <c r="J5444" t="s">
        <v>128</v>
      </c>
      <c r="K5444" s="40" t="str">
        <f t="shared" si="85"/>
        <v>GPA</v>
      </c>
    </row>
    <row r="5445" spans="1:11" ht="15" customHeight="1">
      <c r="A5445">
        <v>8</v>
      </c>
      <c r="B5445">
        <v>7801</v>
      </c>
      <c r="C5445" t="s">
        <v>22</v>
      </c>
      <c r="D5445" t="s">
        <v>1260</v>
      </c>
      <c r="E5445" t="s">
        <v>1261</v>
      </c>
      <c r="F5445">
        <v>1416</v>
      </c>
      <c r="G5445">
        <v>180.69</v>
      </c>
      <c r="H5445">
        <v>8</v>
      </c>
      <c r="I5445">
        <v>0</v>
      </c>
      <c r="J5445" t="s">
        <v>128</v>
      </c>
      <c r="K5445" s="40" t="str">
        <f t="shared" si="85"/>
        <v>GPA</v>
      </c>
    </row>
    <row r="5446" spans="1:11" ht="15" customHeight="1">
      <c r="A5446">
        <v>8</v>
      </c>
      <c r="B5446">
        <v>7801</v>
      </c>
      <c r="C5446" t="s">
        <v>1994</v>
      </c>
      <c r="D5446" t="s">
        <v>2564</v>
      </c>
      <c r="E5446" t="s">
        <v>2565</v>
      </c>
      <c r="F5446">
        <v>3214</v>
      </c>
      <c r="G5446">
        <v>62.61</v>
      </c>
      <c r="H5446">
        <v>51</v>
      </c>
      <c r="I5446">
        <v>0</v>
      </c>
      <c r="J5446" t="s">
        <v>128</v>
      </c>
      <c r="K5446" s="40" t="str">
        <f t="shared" si="85"/>
        <v>GPA</v>
      </c>
    </row>
    <row r="5447" spans="1:11" ht="15" customHeight="1">
      <c r="A5447">
        <v>8</v>
      </c>
      <c r="B5447">
        <v>7801</v>
      </c>
      <c r="C5447" t="s">
        <v>21</v>
      </c>
      <c r="D5447" t="s">
        <v>1878</v>
      </c>
      <c r="E5447" t="s">
        <v>1879</v>
      </c>
      <c r="F5447">
        <v>49</v>
      </c>
      <c r="G5447">
        <v>36.840000000000003</v>
      </c>
      <c r="H5447">
        <v>1</v>
      </c>
      <c r="I5447">
        <v>0</v>
      </c>
      <c r="J5447" t="s">
        <v>128</v>
      </c>
      <c r="K5447" s="40" t="str">
        <f t="shared" si="85"/>
        <v>GPA</v>
      </c>
    </row>
    <row r="5448" spans="1:11" ht="15" customHeight="1">
      <c r="A5448">
        <v>8</v>
      </c>
      <c r="B5448">
        <v>7801</v>
      </c>
      <c r="C5448" t="s">
        <v>1994</v>
      </c>
      <c r="D5448" t="s">
        <v>1878</v>
      </c>
      <c r="E5448" t="s">
        <v>1879</v>
      </c>
      <c r="F5448">
        <v>734</v>
      </c>
      <c r="G5448">
        <v>11.96</v>
      </c>
      <c r="H5448">
        <v>61</v>
      </c>
      <c r="I5448">
        <v>0</v>
      </c>
      <c r="J5448" t="s">
        <v>128</v>
      </c>
      <c r="K5448" s="40" t="str">
        <f t="shared" si="85"/>
        <v>GPA</v>
      </c>
    </row>
    <row r="5449" spans="1:11" ht="15" customHeight="1">
      <c r="A5449">
        <v>8</v>
      </c>
      <c r="B5449">
        <v>7801</v>
      </c>
      <c r="C5449" t="s">
        <v>1994</v>
      </c>
      <c r="D5449" t="s">
        <v>2568</v>
      </c>
      <c r="E5449" t="s">
        <v>2569</v>
      </c>
      <c r="F5449">
        <v>2326</v>
      </c>
      <c r="G5449">
        <v>30.68</v>
      </c>
      <c r="H5449">
        <v>76</v>
      </c>
      <c r="I5449">
        <v>0</v>
      </c>
      <c r="J5449" t="s">
        <v>128</v>
      </c>
      <c r="K5449" s="40" t="str">
        <f t="shared" si="85"/>
        <v>GPA</v>
      </c>
    </row>
    <row r="5450" spans="1:11" ht="15" customHeight="1">
      <c r="A5450">
        <v>8</v>
      </c>
      <c r="B5450">
        <v>7801</v>
      </c>
      <c r="C5450" t="s">
        <v>21</v>
      </c>
      <c r="D5450" t="s">
        <v>1264</v>
      </c>
      <c r="E5450" t="s">
        <v>1265</v>
      </c>
      <c r="F5450">
        <v>2373</v>
      </c>
      <c r="G5450">
        <v>147.97999999999999</v>
      </c>
      <c r="H5450">
        <v>16</v>
      </c>
      <c r="I5450">
        <v>0</v>
      </c>
      <c r="J5450" t="s">
        <v>128</v>
      </c>
      <c r="K5450" s="40" t="str">
        <f t="shared" si="85"/>
        <v>GPA</v>
      </c>
    </row>
    <row r="5451" spans="1:11" ht="15" customHeight="1">
      <c r="A5451">
        <v>8</v>
      </c>
      <c r="B5451">
        <v>7801</v>
      </c>
      <c r="C5451" t="s">
        <v>20</v>
      </c>
      <c r="D5451" t="s">
        <v>1264</v>
      </c>
      <c r="E5451" t="s">
        <v>1265</v>
      </c>
      <c r="F5451">
        <v>1</v>
      </c>
      <c r="G5451">
        <v>1.18</v>
      </c>
      <c r="H5451">
        <v>1</v>
      </c>
      <c r="I5451">
        <v>0</v>
      </c>
      <c r="J5451" t="s">
        <v>128</v>
      </c>
      <c r="K5451" s="40" t="str">
        <f t="shared" si="85"/>
        <v>GPA</v>
      </c>
    </row>
    <row r="5452" spans="1:11" ht="15" customHeight="1">
      <c r="A5452">
        <v>8</v>
      </c>
      <c r="B5452">
        <v>7801</v>
      </c>
      <c r="C5452" t="s">
        <v>1994</v>
      </c>
      <c r="D5452" t="s">
        <v>1264</v>
      </c>
      <c r="E5452" t="s">
        <v>1265</v>
      </c>
      <c r="F5452">
        <v>948</v>
      </c>
      <c r="G5452">
        <v>16.670000000000002</v>
      </c>
      <c r="H5452">
        <v>57</v>
      </c>
      <c r="I5452">
        <v>0</v>
      </c>
      <c r="J5452" t="s">
        <v>128</v>
      </c>
      <c r="K5452" s="40" t="str">
        <f t="shared" si="85"/>
        <v>GPA</v>
      </c>
    </row>
    <row r="5453" spans="1:11" ht="15" customHeight="1">
      <c r="A5453">
        <v>8</v>
      </c>
      <c r="B5453">
        <v>7801</v>
      </c>
      <c r="C5453" t="s">
        <v>19</v>
      </c>
      <c r="D5453" t="s">
        <v>1266</v>
      </c>
      <c r="E5453" t="s">
        <v>1267</v>
      </c>
      <c r="F5453">
        <v>1846</v>
      </c>
      <c r="G5453">
        <v>72.02</v>
      </c>
      <c r="H5453">
        <v>26</v>
      </c>
      <c r="I5453">
        <v>0</v>
      </c>
      <c r="J5453" t="s">
        <v>128</v>
      </c>
      <c r="K5453" s="40" t="str">
        <f t="shared" si="85"/>
        <v>GPA</v>
      </c>
    </row>
    <row r="5454" spans="1:11" ht="15" customHeight="1">
      <c r="A5454">
        <v>8</v>
      </c>
      <c r="B5454">
        <v>7801</v>
      </c>
      <c r="C5454" t="s">
        <v>20</v>
      </c>
      <c r="D5454" t="s">
        <v>1880</v>
      </c>
      <c r="E5454" t="s">
        <v>1881</v>
      </c>
      <c r="F5454">
        <v>360</v>
      </c>
      <c r="G5454">
        <v>35.22</v>
      </c>
      <c r="H5454">
        <v>10</v>
      </c>
      <c r="I5454">
        <v>0</v>
      </c>
      <c r="J5454" t="s">
        <v>128</v>
      </c>
      <c r="K5454" s="40" t="str">
        <f t="shared" si="85"/>
        <v>GPA</v>
      </c>
    </row>
    <row r="5455" spans="1:11" ht="15" customHeight="1">
      <c r="A5455">
        <v>8</v>
      </c>
      <c r="B5455">
        <v>7801</v>
      </c>
      <c r="C5455" t="s">
        <v>1994</v>
      </c>
      <c r="D5455" t="s">
        <v>1880</v>
      </c>
      <c r="E5455" t="s">
        <v>1881</v>
      </c>
      <c r="F5455">
        <v>3455</v>
      </c>
      <c r="G5455">
        <v>78.13</v>
      </c>
      <c r="H5455">
        <v>44</v>
      </c>
      <c r="I5455">
        <v>0</v>
      </c>
      <c r="J5455" t="s">
        <v>128</v>
      </c>
      <c r="K5455" s="40" t="str">
        <f t="shared" si="85"/>
        <v>GPA</v>
      </c>
    </row>
    <row r="5456" spans="1:11" ht="15" customHeight="1">
      <c r="A5456">
        <v>8</v>
      </c>
      <c r="B5456">
        <v>7801</v>
      </c>
      <c r="C5456" t="s">
        <v>21</v>
      </c>
      <c r="D5456" t="s">
        <v>2572</v>
      </c>
      <c r="E5456" t="s">
        <v>2573</v>
      </c>
      <c r="F5456">
        <v>1</v>
      </c>
      <c r="G5456">
        <v>6.67</v>
      </c>
      <c r="H5456">
        <v>0</v>
      </c>
      <c r="I5456">
        <v>0</v>
      </c>
      <c r="J5456" t="s">
        <v>128</v>
      </c>
      <c r="K5456" s="40" t="str">
        <f t="shared" si="85"/>
        <v>GPA</v>
      </c>
    </row>
    <row r="5457" spans="1:11" ht="15" customHeight="1">
      <c r="A5457">
        <v>8</v>
      </c>
      <c r="B5457">
        <v>7801</v>
      </c>
      <c r="C5457" t="s">
        <v>1994</v>
      </c>
      <c r="D5457" t="s">
        <v>2572</v>
      </c>
      <c r="E5457" t="s">
        <v>2573</v>
      </c>
      <c r="F5457">
        <v>2602</v>
      </c>
      <c r="G5457">
        <v>58.4</v>
      </c>
      <c r="H5457">
        <v>45</v>
      </c>
      <c r="I5457">
        <v>0</v>
      </c>
      <c r="J5457" t="s">
        <v>128</v>
      </c>
      <c r="K5457" s="40" t="str">
        <f t="shared" si="85"/>
        <v>GPA</v>
      </c>
    </row>
    <row r="5458" spans="1:11" ht="15" customHeight="1">
      <c r="A5458">
        <v>8</v>
      </c>
      <c r="B5458">
        <v>7801</v>
      </c>
      <c r="C5458" t="s">
        <v>1994</v>
      </c>
      <c r="D5458" t="s">
        <v>2576</v>
      </c>
      <c r="E5458" t="s">
        <v>2577</v>
      </c>
      <c r="F5458">
        <v>16739</v>
      </c>
      <c r="G5458">
        <v>122.82</v>
      </c>
      <c r="H5458">
        <v>136</v>
      </c>
      <c r="I5458">
        <v>0</v>
      </c>
      <c r="J5458" t="s">
        <v>128</v>
      </c>
      <c r="K5458" s="40" t="str">
        <f t="shared" si="85"/>
        <v>GPA</v>
      </c>
    </row>
    <row r="5459" spans="1:11" ht="15" customHeight="1">
      <c r="A5459">
        <v>8</v>
      </c>
      <c r="B5459">
        <v>7801</v>
      </c>
      <c r="C5459" t="s">
        <v>1994</v>
      </c>
      <c r="D5459" t="s">
        <v>2578</v>
      </c>
      <c r="E5459" t="s">
        <v>2579</v>
      </c>
      <c r="F5459">
        <v>10050</v>
      </c>
      <c r="G5459">
        <v>101.96</v>
      </c>
      <c r="H5459">
        <v>99</v>
      </c>
      <c r="I5459">
        <v>0</v>
      </c>
      <c r="J5459" t="s">
        <v>128</v>
      </c>
      <c r="K5459" s="40" t="str">
        <f t="shared" si="85"/>
        <v>GPA</v>
      </c>
    </row>
    <row r="5460" spans="1:11" ht="15" customHeight="1">
      <c r="A5460">
        <v>8</v>
      </c>
      <c r="B5460">
        <v>7801</v>
      </c>
      <c r="C5460" t="s">
        <v>1994</v>
      </c>
      <c r="D5460" t="s">
        <v>1268</v>
      </c>
      <c r="E5460" t="s">
        <v>1269</v>
      </c>
      <c r="F5460">
        <v>3835</v>
      </c>
      <c r="G5460">
        <v>87</v>
      </c>
      <c r="H5460">
        <v>44</v>
      </c>
      <c r="I5460">
        <v>0</v>
      </c>
      <c r="J5460" t="s">
        <v>128</v>
      </c>
      <c r="K5460" s="40" t="str">
        <f t="shared" si="85"/>
        <v>GPA</v>
      </c>
    </row>
    <row r="5461" spans="1:11" ht="15" customHeight="1">
      <c r="A5461">
        <v>8</v>
      </c>
      <c r="B5461">
        <v>7801</v>
      </c>
      <c r="C5461" t="s">
        <v>19</v>
      </c>
      <c r="D5461" t="s">
        <v>1270</v>
      </c>
      <c r="E5461" t="s">
        <v>1271</v>
      </c>
      <c r="F5461">
        <v>1484</v>
      </c>
      <c r="G5461">
        <v>129.81</v>
      </c>
      <c r="H5461">
        <v>11</v>
      </c>
      <c r="I5461">
        <v>0</v>
      </c>
      <c r="J5461" t="s">
        <v>128</v>
      </c>
      <c r="K5461" s="40" t="str">
        <f t="shared" si="85"/>
        <v>GPA</v>
      </c>
    </row>
    <row r="5462" spans="1:11" ht="15" customHeight="1">
      <c r="A5462">
        <v>8</v>
      </c>
      <c r="B5462">
        <v>7801</v>
      </c>
      <c r="C5462" t="s">
        <v>21</v>
      </c>
      <c r="D5462" t="s">
        <v>1272</v>
      </c>
      <c r="E5462" t="s">
        <v>1273</v>
      </c>
      <c r="F5462">
        <v>5</v>
      </c>
      <c r="G5462">
        <v>3.33</v>
      </c>
      <c r="H5462">
        <v>2</v>
      </c>
      <c r="I5462">
        <v>0</v>
      </c>
      <c r="J5462" t="s">
        <v>128</v>
      </c>
      <c r="K5462" s="40" t="str">
        <f t="shared" si="85"/>
        <v>GPA</v>
      </c>
    </row>
    <row r="5463" spans="1:11" ht="15" customHeight="1">
      <c r="A5463">
        <v>8</v>
      </c>
      <c r="B5463">
        <v>7801</v>
      </c>
      <c r="C5463" t="s">
        <v>1994</v>
      </c>
      <c r="D5463" t="s">
        <v>1272</v>
      </c>
      <c r="E5463" t="s">
        <v>1273</v>
      </c>
      <c r="F5463">
        <v>505</v>
      </c>
      <c r="G5463">
        <v>21.72</v>
      </c>
      <c r="H5463">
        <v>23</v>
      </c>
      <c r="I5463">
        <v>0</v>
      </c>
      <c r="J5463" t="s">
        <v>128</v>
      </c>
      <c r="K5463" s="40" t="str">
        <f t="shared" si="85"/>
        <v>GPA</v>
      </c>
    </row>
    <row r="5464" spans="1:11" ht="15" customHeight="1">
      <c r="A5464">
        <v>8</v>
      </c>
      <c r="B5464">
        <v>7801</v>
      </c>
      <c r="C5464" t="s">
        <v>1994</v>
      </c>
      <c r="D5464" t="s">
        <v>2580</v>
      </c>
      <c r="E5464" t="s">
        <v>2581</v>
      </c>
      <c r="F5464">
        <v>1564</v>
      </c>
      <c r="G5464">
        <v>53.92</v>
      </c>
      <c r="H5464">
        <v>29</v>
      </c>
      <c r="I5464">
        <v>0</v>
      </c>
      <c r="J5464" t="s">
        <v>128</v>
      </c>
      <c r="K5464" s="40" t="str">
        <f t="shared" si="85"/>
        <v>GPA</v>
      </c>
    </row>
    <row r="5465" spans="1:11" ht="15" customHeight="1">
      <c r="A5465">
        <v>8</v>
      </c>
      <c r="B5465">
        <v>7801</v>
      </c>
      <c r="C5465" t="s">
        <v>21</v>
      </c>
      <c r="D5465" t="s">
        <v>1274</v>
      </c>
      <c r="E5465" t="s">
        <v>1275</v>
      </c>
      <c r="F5465">
        <v>620</v>
      </c>
      <c r="G5465">
        <v>54.56</v>
      </c>
      <c r="H5465">
        <v>11</v>
      </c>
      <c r="I5465">
        <v>0</v>
      </c>
      <c r="J5465" t="s">
        <v>128</v>
      </c>
      <c r="K5465" s="40" t="str">
        <f t="shared" si="85"/>
        <v>GPA</v>
      </c>
    </row>
    <row r="5466" spans="1:11" ht="15" customHeight="1">
      <c r="A5466">
        <v>8</v>
      </c>
      <c r="B5466">
        <v>7801</v>
      </c>
      <c r="C5466" t="s">
        <v>21</v>
      </c>
      <c r="D5466" t="s">
        <v>1276</v>
      </c>
      <c r="E5466" t="s">
        <v>1277</v>
      </c>
      <c r="F5466">
        <v>2232</v>
      </c>
      <c r="G5466">
        <v>110.34</v>
      </c>
      <c r="H5466">
        <v>20</v>
      </c>
      <c r="I5466">
        <v>0</v>
      </c>
      <c r="J5466" t="s">
        <v>128</v>
      </c>
      <c r="K5466" s="40" t="str">
        <f t="shared" si="85"/>
        <v>GPA</v>
      </c>
    </row>
    <row r="5467" spans="1:11" ht="15" customHeight="1">
      <c r="A5467">
        <v>8</v>
      </c>
      <c r="B5467">
        <v>7801</v>
      </c>
      <c r="C5467" t="s">
        <v>1994</v>
      </c>
      <c r="D5467" t="s">
        <v>1276</v>
      </c>
      <c r="E5467" t="s">
        <v>1277</v>
      </c>
      <c r="F5467">
        <v>86</v>
      </c>
      <c r="G5467">
        <v>2.4700000000000002</v>
      </c>
      <c r="H5467">
        <v>35</v>
      </c>
      <c r="I5467">
        <v>0</v>
      </c>
      <c r="J5467" t="s">
        <v>128</v>
      </c>
      <c r="K5467" s="40" t="str">
        <f t="shared" si="85"/>
        <v>GPA</v>
      </c>
    </row>
    <row r="5468" spans="1:11" ht="15" customHeight="1">
      <c r="A5468">
        <v>8</v>
      </c>
      <c r="B5468">
        <v>7801</v>
      </c>
      <c r="C5468" t="s">
        <v>21</v>
      </c>
      <c r="D5468" t="s">
        <v>1882</v>
      </c>
      <c r="E5468" t="s">
        <v>1883</v>
      </c>
      <c r="F5468">
        <v>8</v>
      </c>
      <c r="G5468">
        <v>6.67</v>
      </c>
      <c r="H5468">
        <v>1</v>
      </c>
      <c r="I5468">
        <v>0</v>
      </c>
      <c r="J5468" t="s">
        <v>128</v>
      </c>
      <c r="K5468" s="40" t="str">
        <f t="shared" si="85"/>
        <v>GPA</v>
      </c>
    </row>
    <row r="5469" spans="1:11" ht="15" customHeight="1">
      <c r="A5469">
        <v>8</v>
      </c>
      <c r="B5469">
        <v>7801</v>
      </c>
      <c r="C5469" t="s">
        <v>1994</v>
      </c>
      <c r="D5469" t="s">
        <v>1882</v>
      </c>
      <c r="E5469" t="s">
        <v>1883</v>
      </c>
      <c r="F5469">
        <v>3438</v>
      </c>
      <c r="G5469">
        <v>80.709999999999994</v>
      </c>
      <c r="H5469">
        <v>43</v>
      </c>
      <c r="I5469">
        <v>0</v>
      </c>
      <c r="J5469" t="s">
        <v>128</v>
      </c>
      <c r="K5469" s="40" t="str">
        <f t="shared" si="85"/>
        <v>GPA</v>
      </c>
    </row>
    <row r="5470" spans="1:11" ht="15" customHeight="1">
      <c r="A5470">
        <v>8</v>
      </c>
      <c r="B5470">
        <v>7801</v>
      </c>
      <c r="C5470" t="s">
        <v>1994</v>
      </c>
      <c r="D5470" t="s">
        <v>2582</v>
      </c>
      <c r="E5470" t="s">
        <v>2583</v>
      </c>
      <c r="F5470">
        <v>8346</v>
      </c>
      <c r="G5470">
        <v>93.71</v>
      </c>
      <c r="H5470">
        <v>89</v>
      </c>
      <c r="I5470">
        <v>0</v>
      </c>
      <c r="J5470" t="s">
        <v>128</v>
      </c>
      <c r="K5470" s="40" t="str">
        <f t="shared" si="85"/>
        <v>GPA</v>
      </c>
    </row>
    <row r="5471" spans="1:11" ht="15" customHeight="1">
      <c r="A5471">
        <v>8</v>
      </c>
      <c r="B5471">
        <v>7801</v>
      </c>
      <c r="C5471" t="s">
        <v>1994</v>
      </c>
      <c r="D5471" t="s">
        <v>2584</v>
      </c>
      <c r="E5471" t="s">
        <v>2585</v>
      </c>
      <c r="F5471">
        <v>4539</v>
      </c>
      <c r="G5471">
        <v>129.88</v>
      </c>
      <c r="H5471">
        <v>35</v>
      </c>
      <c r="I5471">
        <v>0</v>
      </c>
      <c r="J5471" t="s">
        <v>128</v>
      </c>
      <c r="K5471" s="40" t="str">
        <f t="shared" si="85"/>
        <v>GPA</v>
      </c>
    </row>
    <row r="5472" spans="1:11" ht="15" customHeight="1">
      <c r="A5472">
        <v>8</v>
      </c>
      <c r="B5472">
        <v>7801</v>
      </c>
      <c r="C5472" t="s">
        <v>1994</v>
      </c>
      <c r="D5472" t="s">
        <v>2586</v>
      </c>
      <c r="E5472" t="s">
        <v>2587</v>
      </c>
      <c r="F5472">
        <v>4717</v>
      </c>
      <c r="G5472">
        <v>90.31</v>
      </c>
      <c r="H5472">
        <v>52</v>
      </c>
      <c r="I5472">
        <v>0</v>
      </c>
      <c r="J5472" t="s">
        <v>128</v>
      </c>
      <c r="K5472" s="40" t="str">
        <f t="shared" si="85"/>
        <v>GPA</v>
      </c>
    </row>
    <row r="5473" spans="1:11" ht="15" customHeight="1">
      <c r="A5473">
        <v>8</v>
      </c>
      <c r="B5473">
        <v>7801</v>
      </c>
      <c r="C5473" t="s">
        <v>19</v>
      </c>
      <c r="D5473" t="s">
        <v>1278</v>
      </c>
      <c r="E5473" t="s">
        <v>1279</v>
      </c>
      <c r="F5473">
        <v>1598</v>
      </c>
      <c r="G5473">
        <v>69.86</v>
      </c>
      <c r="H5473">
        <v>23</v>
      </c>
      <c r="I5473">
        <v>0</v>
      </c>
      <c r="J5473" t="s">
        <v>128</v>
      </c>
      <c r="K5473" s="40" t="str">
        <f t="shared" si="85"/>
        <v>GPA</v>
      </c>
    </row>
    <row r="5474" spans="1:11" ht="15" customHeight="1">
      <c r="A5474">
        <v>8</v>
      </c>
      <c r="B5474">
        <v>7801</v>
      </c>
      <c r="C5474" t="s">
        <v>19</v>
      </c>
      <c r="D5474" t="s">
        <v>1280</v>
      </c>
      <c r="E5474" t="s">
        <v>1281</v>
      </c>
      <c r="F5474">
        <v>157</v>
      </c>
      <c r="G5474">
        <v>13.59</v>
      </c>
      <c r="H5474">
        <v>12</v>
      </c>
      <c r="I5474">
        <v>0</v>
      </c>
      <c r="J5474" t="s">
        <v>128</v>
      </c>
      <c r="K5474" s="40" t="str">
        <f t="shared" si="85"/>
        <v>GPA</v>
      </c>
    </row>
    <row r="5475" spans="1:11" ht="15" customHeight="1">
      <c r="A5475">
        <v>8</v>
      </c>
      <c r="B5475">
        <v>7801</v>
      </c>
      <c r="C5475" t="s">
        <v>20</v>
      </c>
      <c r="D5475" t="s">
        <v>1280</v>
      </c>
      <c r="E5475" t="s">
        <v>1281</v>
      </c>
      <c r="F5475">
        <v>234</v>
      </c>
      <c r="G5475">
        <v>2.94</v>
      </c>
      <c r="H5475">
        <v>80</v>
      </c>
      <c r="I5475">
        <v>0</v>
      </c>
      <c r="J5475" t="s">
        <v>128</v>
      </c>
      <c r="K5475" s="40" t="str">
        <f t="shared" si="85"/>
        <v>GPA</v>
      </c>
    </row>
    <row r="5476" spans="1:11" ht="15" customHeight="1">
      <c r="A5476">
        <v>8</v>
      </c>
      <c r="B5476">
        <v>7801</v>
      </c>
      <c r="C5476" t="s">
        <v>1994</v>
      </c>
      <c r="D5476" t="s">
        <v>2588</v>
      </c>
      <c r="E5476" t="s">
        <v>2589</v>
      </c>
      <c r="F5476">
        <v>6080</v>
      </c>
      <c r="G5476">
        <v>78.3</v>
      </c>
      <c r="H5476">
        <v>78</v>
      </c>
      <c r="I5476">
        <v>0</v>
      </c>
      <c r="J5476" t="s">
        <v>128</v>
      </c>
      <c r="K5476" s="40" t="str">
        <f t="shared" si="85"/>
        <v>GPA</v>
      </c>
    </row>
    <row r="5477" spans="1:11" ht="15" customHeight="1">
      <c r="A5477">
        <v>8</v>
      </c>
      <c r="B5477">
        <v>7801</v>
      </c>
      <c r="C5477" t="s">
        <v>19</v>
      </c>
      <c r="D5477" t="s">
        <v>1884</v>
      </c>
      <c r="E5477" t="s">
        <v>1885</v>
      </c>
      <c r="F5477">
        <v>850</v>
      </c>
      <c r="G5477">
        <v>116.18</v>
      </c>
      <c r="H5477">
        <v>7</v>
      </c>
      <c r="I5477">
        <v>0</v>
      </c>
      <c r="J5477" t="s">
        <v>128</v>
      </c>
      <c r="K5477" s="40" t="str">
        <f t="shared" si="85"/>
        <v>GPA</v>
      </c>
    </row>
    <row r="5478" spans="1:11" ht="15" customHeight="1">
      <c r="A5478">
        <v>8</v>
      </c>
      <c r="B5478">
        <v>7801</v>
      </c>
      <c r="C5478" t="s">
        <v>21</v>
      </c>
      <c r="D5478" t="s">
        <v>1282</v>
      </c>
      <c r="E5478" t="s">
        <v>1283</v>
      </c>
      <c r="F5478">
        <v>1440</v>
      </c>
      <c r="G5478">
        <v>86.44</v>
      </c>
      <c r="H5478">
        <v>17</v>
      </c>
      <c r="I5478">
        <v>0</v>
      </c>
      <c r="J5478" t="s">
        <v>128</v>
      </c>
      <c r="K5478" s="40" t="str">
        <f t="shared" si="85"/>
        <v>GPA</v>
      </c>
    </row>
    <row r="5479" spans="1:11" ht="15" customHeight="1">
      <c r="A5479">
        <v>8</v>
      </c>
      <c r="B5479">
        <v>7801</v>
      </c>
      <c r="C5479" t="s">
        <v>1994</v>
      </c>
      <c r="D5479" t="s">
        <v>1282</v>
      </c>
      <c r="E5479" t="s">
        <v>1283</v>
      </c>
      <c r="F5479">
        <v>523</v>
      </c>
      <c r="G5479">
        <v>10.63</v>
      </c>
      <c r="H5479">
        <v>49</v>
      </c>
      <c r="I5479">
        <v>0</v>
      </c>
      <c r="J5479" t="s">
        <v>128</v>
      </c>
      <c r="K5479" s="40" t="str">
        <f t="shared" si="85"/>
        <v>GPA</v>
      </c>
    </row>
    <row r="5480" spans="1:11" ht="15" customHeight="1">
      <c r="A5480">
        <v>8</v>
      </c>
      <c r="B5480">
        <v>7801</v>
      </c>
      <c r="C5480" t="s">
        <v>1994</v>
      </c>
      <c r="D5480" t="s">
        <v>2592</v>
      </c>
      <c r="E5480" t="s">
        <v>2593</v>
      </c>
      <c r="F5480">
        <v>2146</v>
      </c>
      <c r="G5480">
        <v>38.909999999999997</v>
      </c>
      <c r="H5480">
        <v>55</v>
      </c>
      <c r="I5480">
        <v>0</v>
      </c>
      <c r="J5480" t="s">
        <v>128</v>
      </c>
      <c r="K5480" s="40" t="str">
        <f t="shared" si="85"/>
        <v>GPA</v>
      </c>
    </row>
    <row r="5481" spans="1:11" ht="15" customHeight="1">
      <c r="A5481">
        <v>8</v>
      </c>
      <c r="B5481">
        <v>7801</v>
      </c>
      <c r="C5481" t="s">
        <v>1994</v>
      </c>
      <c r="D5481" t="s">
        <v>2594</v>
      </c>
      <c r="E5481" t="s">
        <v>2595</v>
      </c>
      <c r="F5481">
        <v>8968</v>
      </c>
      <c r="G5481">
        <v>117.18</v>
      </c>
      <c r="H5481">
        <v>77</v>
      </c>
      <c r="I5481">
        <v>0</v>
      </c>
      <c r="J5481" t="s">
        <v>128</v>
      </c>
      <c r="K5481" s="40" t="str">
        <f t="shared" si="85"/>
        <v>GPA</v>
      </c>
    </row>
    <row r="5482" spans="1:11" ht="15" customHeight="1">
      <c r="A5482">
        <v>8</v>
      </c>
      <c r="B5482">
        <v>7801</v>
      </c>
      <c r="C5482" t="s">
        <v>19</v>
      </c>
      <c r="D5482" t="s">
        <v>1286</v>
      </c>
      <c r="E5482" t="s">
        <v>1287</v>
      </c>
      <c r="F5482">
        <v>144</v>
      </c>
      <c r="G5482">
        <v>12.18</v>
      </c>
      <c r="H5482">
        <v>12</v>
      </c>
      <c r="I5482">
        <v>0</v>
      </c>
      <c r="J5482" t="s">
        <v>128</v>
      </c>
      <c r="K5482" s="40" t="str">
        <f t="shared" si="85"/>
        <v>GPA</v>
      </c>
    </row>
    <row r="5483" spans="1:11" ht="15" customHeight="1">
      <c r="A5483">
        <v>8</v>
      </c>
      <c r="B5483">
        <v>7801</v>
      </c>
      <c r="C5483" t="s">
        <v>21</v>
      </c>
      <c r="D5483" t="s">
        <v>1286</v>
      </c>
      <c r="E5483" t="s">
        <v>1287</v>
      </c>
      <c r="F5483">
        <v>21</v>
      </c>
      <c r="G5483">
        <v>15.98</v>
      </c>
      <c r="H5483">
        <v>1</v>
      </c>
      <c r="I5483">
        <v>0</v>
      </c>
      <c r="J5483" t="s">
        <v>128</v>
      </c>
      <c r="K5483" s="40" t="str">
        <f t="shared" si="85"/>
        <v>GPA</v>
      </c>
    </row>
    <row r="5484" spans="1:11" ht="15" customHeight="1">
      <c r="A5484">
        <v>8</v>
      </c>
      <c r="B5484">
        <v>7801</v>
      </c>
      <c r="C5484" t="s">
        <v>1994</v>
      </c>
      <c r="D5484" t="s">
        <v>1286</v>
      </c>
      <c r="E5484" t="s">
        <v>1287</v>
      </c>
      <c r="F5484">
        <v>417</v>
      </c>
      <c r="G5484">
        <v>10.55</v>
      </c>
      <c r="H5484">
        <v>40</v>
      </c>
      <c r="I5484">
        <v>0</v>
      </c>
      <c r="J5484" t="s">
        <v>128</v>
      </c>
      <c r="K5484" s="40" t="str">
        <f t="shared" si="85"/>
        <v>GPA</v>
      </c>
    </row>
    <row r="5485" spans="1:11" ht="15" customHeight="1">
      <c r="A5485">
        <v>8</v>
      </c>
      <c r="B5485">
        <v>7801</v>
      </c>
      <c r="C5485" t="s">
        <v>1994</v>
      </c>
      <c r="D5485" t="s">
        <v>2596</v>
      </c>
      <c r="E5485" t="s">
        <v>2597</v>
      </c>
      <c r="F5485">
        <v>2639</v>
      </c>
      <c r="G5485">
        <v>53.97</v>
      </c>
      <c r="H5485">
        <v>49</v>
      </c>
      <c r="I5485">
        <v>0</v>
      </c>
      <c r="J5485" t="s">
        <v>128</v>
      </c>
      <c r="K5485" s="40" t="str">
        <f t="shared" si="85"/>
        <v>GPA</v>
      </c>
    </row>
    <row r="5486" spans="1:11" ht="15" customHeight="1">
      <c r="A5486">
        <v>8</v>
      </c>
      <c r="B5486">
        <v>7801</v>
      </c>
      <c r="C5486" t="s">
        <v>19</v>
      </c>
      <c r="D5486" t="s">
        <v>1288</v>
      </c>
      <c r="E5486" t="s">
        <v>1289</v>
      </c>
      <c r="F5486">
        <v>1304</v>
      </c>
      <c r="G5486">
        <v>59.19</v>
      </c>
      <c r="H5486">
        <v>22</v>
      </c>
      <c r="I5486">
        <v>0</v>
      </c>
      <c r="J5486" t="s">
        <v>128</v>
      </c>
      <c r="K5486" s="40" t="str">
        <f t="shared" si="85"/>
        <v>GPA</v>
      </c>
    </row>
    <row r="5487" spans="1:11" ht="15" customHeight="1">
      <c r="A5487">
        <v>8</v>
      </c>
      <c r="B5487">
        <v>7801</v>
      </c>
      <c r="C5487" t="s">
        <v>21</v>
      </c>
      <c r="D5487" t="s">
        <v>1886</v>
      </c>
      <c r="E5487" t="s">
        <v>1887</v>
      </c>
      <c r="F5487">
        <v>2614</v>
      </c>
      <c r="G5487">
        <v>110.32</v>
      </c>
      <c r="H5487">
        <v>24</v>
      </c>
      <c r="I5487">
        <v>0</v>
      </c>
      <c r="J5487" t="s">
        <v>128</v>
      </c>
      <c r="K5487" s="40" t="str">
        <f t="shared" si="85"/>
        <v>GPA</v>
      </c>
    </row>
    <row r="5488" spans="1:11" ht="15" customHeight="1">
      <c r="A5488">
        <v>8</v>
      </c>
      <c r="B5488">
        <v>7801</v>
      </c>
      <c r="C5488" t="s">
        <v>1994</v>
      </c>
      <c r="D5488" t="s">
        <v>1886</v>
      </c>
      <c r="E5488" t="s">
        <v>1887</v>
      </c>
      <c r="F5488">
        <v>250</v>
      </c>
      <c r="G5488">
        <v>4.12</v>
      </c>
      <c r="H5488">
        <v>61</v>
      </c>
      <c r="I5488">
        <v>0</v>
      </c>
      <c r="J5488" t="s">
        <v>128</v>
      </c>
      <c r="K5488" s="40" t="str">
        <f t="shared" si="85"/>
        <v>GPA</v>
      </c>
    </row>
    <row r="5489" spans="1:11" ht="15" customHeight="1">
      <c r="A5489">
        <v>8</v>
      </c>
      <c r="B5489">
        <v>7801</v>
      </c>
      <c r="C5489" t="s">
        <v>1994</v>
      </c>
      <c r="D5489" t="s">
        <v>2598</v>
      </c>
      <c r="E5489" t="s">
        <v>2599</v>
      </c>
      <c r="F5489">
        <v>10384</v>
      </c>
      <c r="G5489">
        <v>146.72</v>
      </c>
      <c r="H5489">
        <v>71</v>
      </c>
      <c r="I5489">
        <v>0</v>
      </c>
      <c r="J5489" t="s">
        <v>128</v>
      </c>
      <c r="K5489" s="40" t="str">
        <f t="shared" si="85"/>
        <v>GPA</v>
      </c>
    </row>
    <row r="5490" spans="1:11" ht="15" customHeight="1">
      <c r="A5490">
        <v>8</v>
      </c>
      <c r="B5490">
        <v>7801</v>
      </c>
      <c r="C5490" t="s">
        <v>1994</v>
      </c>
      <c r="D5490" t="s">
        <v>4508</v>
      </c>
      <c r="E5490" t="s">
        <v>4509</v>
      </c>
      <c r="F5490">
        <v>183</v>
      </c>
      <c r="G5490">
        <v>3.48</v>
      </c>
      <c r="H5490">
        <v>53</v>
      </c>
      <c r="I5490">
        <v>0</v>
      </c>
      <c r="J5490" t="s">
        <v>128</v>
      </c>
      <c r="K5490" s="40" t="str">
        <f t="shared" si="85"/>
        <v>GPA</v>
      </c>
    </row>
    <row r="5491" spans="1:11" ht="15" customHeight="1">
      <c r="A5491">
        <v>8</v>
      </c>
      <c r="B5491">
        <v>7801</v>
      </c>
      <c r="C5491" t="s">
        <v>19</v>
      </c>
      <c r="D5491" t="s">
        <v>1290</v>
      </c>
      <c r="E5491" t="s">
        <v>1291</v>
      </c>
      <c r="F5491">
        <v>4</v>
      </c>
      <c r="G5491">
        <v>0.02</v>
      </c>
      <c r="H5491">
        <v>200</v>
      </c>
      <c r="I5491">
        <v>0</v>
      </c>
      <c r="J5491" t="s">
        <v>128</v>
      </c>
      <c r="K5491" s="40" t="str">
        <f t="shared" si="85"/>
        <v>GPA</v>
      </c>
    </row>
    <row r="5492" spans="1:11" ht="15" customHeight="1">
      <c r="A5492">
        <v>8</v>
      </c>
      <c r="B5492">
        <v>7801</v>
      </c>
      <c r="C5492" t="s">
        <v>20</v>
      </c>
      <c r="D5492" t="s">
        <v>1290</v>
      </c>
      <c r="E5492" t="s">
        <v>1291</v>
      </c>
      <c r="F5492">
        <v>3333</v>
      </c>
      <c r="G5492">
        <v>33.020000000000003</v>
      </c>
      <c r="H5492">
        <v>101</v>
      </c>
      <c r="I5492">
        <v>0</v>
      </c>
      <c r="J5492" t="s">
        <v>128</v>
      </c>
      <c r="K5492" s="40" t="str">
        <f t="shared" si="85"/>
        <v>GPA</v>
      </c>
    </row>
    <row r="5493" spans="1:11" ht="15" customHeight="1">
      <c r="A5493">
        <v>8</v>
      </c>
      <c r="B5493">
        <v>7801</v>
      </c>
      <c r="C5493" t="s">
        <v>1994</v>
      </c>
      <c r="D5493" t="s">
        <v>1290</v>
      </c>
      <c r="E5493" t="s">
        <v>1291</v>
      </c>
      <c r="F5493">
        <v>812</v>
      </c>
      <c r="G5493">
        <v>3.15</v>
      </c>
      <c r="H5493">
        <v>258</v>
      </c>
      <c r="I5493">
        <v>0</v>
      </c>
      <c r="J5493" t="s">
        <v>128</v>
      </c>
      <c r="K5493" s="40" t="str">
        <f t="shared" si="85"/>
        <v>GPA</v>
      </c>
    </row>
    <row r="5494" spans="1:11" ht="15" customHeight="1">
      <c r="A5494">
        <v>8</v>
      </c>
      <c r="B5494">
        <v>7801</v>
      </c>
      <c r="C5494" t="s">
        <v>1994</v>
      </c>
      <c r="D5494" t="s">
        <v>2600</v>
      </c>
      <c r="E5494" t="s">
        <v>2601</v>
      </c>
      <c r="F5494">
        <v>10992</v>
      </c>
      <c r="G5494">
        <v>114.36</v>
      </c>
      <c r="H5494">
        <v>96</v>
      </c>
      <c r="I5494">
        <v>0</v>
      </c>
      <c r="J5494" t="s">
        <v>128</v>
      </c>
      <c r="K5494" s="40" t="str">
        <f t="shared" si="85"/>
        <v>GPA</v>
      </c>
    </row>
    <row r="5495" spans="1:11" ht="15" customHeight="1">
      <c r="A5495">
        <v>8</v>
      </c>
      <c r="B5495">
        <v>7801</v>
      </c>
      <c r="C5495" t="s">
        <v>1994</v>
      </c>
      <c r="D5495" t="s">
        <v>2602</v>
      </c>
      <c r="E5495" t="s">
        <v>2603</v>
      </c>
      <c r="F5495">
        <v>2465</v>
      </c>
      <c r="G5495">
        <v>108.18</v>
      </c>
      <c r="H5495">
        <v>23</v>
      </c>
      <c r="I5495">
        <v>0</v>
      </c>
      <c r="J5495" t="s">
        <v>128</v>
      </c>
      <c r="K5495" s="40" t="str">
        <f t="shared" si="85"/>
        <v>GPA</v>
      </c>
    </row>
    <row r="5496" spans="1:11" ht="15" customHeight="1">
      <c r="A5496">
        <v>8</v>
      </c>
      <c r="B5496">
        <v>7801</v>
      </c>
      <c r="C5496" t="s">
        <v>21</v>
      </c>
      <c r="D5496" t="s">
        <v>1888</v>
      </c>
      <c r="E5496" t="s">
        <v>1889</v>
      </c>
      <c r="F5496">
        <v>229</v>
      </c>
      <c r="G5496">
        <v>18.22</v>
      </c>
      <c r="H5496">
        <v>13</v>
      </c>
      <c r="I5496">
        <v>0</v>
      </c>
      <c r="J5496" t="s">
        <v>128</v>
      </c>
      <c r="K5496" s="40" t="str">
        <f t="shared" si="85"/>
        <v>GPA</v>
      </c>
    </row>
    <row r="5497" spans="1:11" ht="15" customHeight="1">
      <c r="A5497">
        <v>8</v>
      </c>
      <c r="B5497">
        <v>7801</v>
      </c>
      <c r="C5497" t="s">
        <v>1994</v>
      </c>
      <c r="D5497" t="s">
        <v>1888</v>
      </c>
      <c r="E5497" t="s">
        <v>1889</v>
      </c>
      <c r="F5497">
        <v>5856</v>
      </c>
      <c r="G5497">
        <v>105.12</v>
      </c>
      <c r="H5497">
        <v>56</v>
      </c>
      <c r="I5497">
        <v>0</v>
      </c>
      <c r="J5497" t="s">
        <v>128</v>
      </c>
      <c r="K5497" s="40" t="str">
        <f t="shared" si="85"/>
        <v>GPA</v>
      </c>
    </row>
    <row r="5498" spans="1:11" ht="15" customHeight="1">
      <c r="A5498">
        <v>8</v>
      </c>
      <c r="B5498">
        <v>7801</v>
      </c>
      <c r="C5498" t="s">
        <v>1994</v>
      </c>
      <c r="D5498" t="s">
        <v>2606</v>
      </c>
      <c r="E5498" t="s">
        <v>2607</v>
      </c>
      <c r="F5498">
        <v>5696</v>
      </c>
      <c r="G5498">
        <v>114.32</v>
      </c>
      <c r="H5498">
        <v>50</v>
      </c>
      <c r="I5498">
        <v>0</v>
      </c>
      <c r="J5498" t="s">
        <v>128</v>
      </c>
      <c r="K5498" s="40" t="str">
        <f t="shared" si="85"/>
        <v>GPA</v>
      </c>
    </row>
    <row r="5499" spans="1:11" ht="15" customHeight="1">
      <c r="A5499">
        <v>8</v>
      </c>
      <c r="B5499">
        <v>7801</v>
      </c>
      <c r="C5499" t="s">
        <v>21</v>
      </c>
      <c r="D5499" t="s">
        <v>1292</v>
      </c>
      <c r="E5499" t="s">
        <v>1293</v>
      </c>
      <c r="F5499">
        <v>4</v>
      </c>
      <c r="G5499">
        <v>1.7</v>
      </c>
      <c r="H5499">
        <v>2</v>
      </c>
      <c r="I5499">
        <v>0</v>
      </c>
      <c r="J5499" t="s">
        <v>128</v>
      </c>
      <c r="K5499" s="40" t="str">
        <f t="shared" si="85"/>
        <v>GPA</v>
      </c>
    </row>
    <row r="5500" spans="1:11" ht="15" customHeight="1">
      <c r="A5500">
        <v>8</v>
      </c>
      <c r="B5500">
        <v>7801</v>
      </c>
      <c r="C5500" t="s">
        <v>1994</v>
      </c>
      <c r="D5500" t="s">
        <v>2608</v>
      </c>
      <c r="E5500" t="s">
        <v>2609</v>
      </c>
      <c r="F5500">
        <v>2114</v>
      </c>
      <c r="G5500">
        <v>31.34</v>
      </c>
      <c r="H5500">
        <v>67</v>
      </c>
      <c r="I5500">
        <v>0</v>
      </c>
      <c r="J5500" t="s">
        <v>128</v>
      </c>
      <c r="K5500" s="40" t="str">
        <f t="shared" si="85"/>
        <v>GPA</v>
      </c>
    </row>
    <row r="5501" spans="1:11" ht="15" customHeight="1">
      <c r="A5501">
        <v>8</v>
      </c>
      <c r="B5501">
        <v>7801</v>
      </c>
      <c r="C5501" t="s">
        <v>19</v>
      </c>
      <c r="D5501" t="s">
        <v>1294</v>
      </c>
      <c r="E5501" t="s">
        <v>1295</v>
      </c>
      <c r="F5501">
        <v>718</v>
      </c>
      <c r="G5501">
        <v>56.67</v>
      </c>
      <c r="H5501">
        <v>13</v>
      </c>
      <c r="I5501">
        <v>0</v>
      </c>
      <c r="J5501" t="s">
        <v>128</v>
      </c>
      <c r="K5501" s="40" t="str">
        <f t="shared" si="85"/>
        <v>GPA</v>
      </c>
    </row>
    <row r="5502" spans="1:11" ht="15" customHeight="1">
      <c r="A5502">
        <v>8</v>
      </c>
      <c r="B5502">
        <v>7801</v>
      </c>
      <c r="C5502" t="s">
        <v>1994</v>
      </c>
      <c r="D5502" t="s">
        <v>2610</v>
      </c>
      <c r="E5502" t="s">
        <v>2611</v>
      </c>
      <c r="F5502">
        <v>4896</v>
      </c>
      <c r="G5502">
        <v>85.99</v>
      </c>
      <c r="H5502">
        <v>57</v>
      </c>
      <c r="I5502">
        <v>0</v>
      </c>
      <c r="J5502" t="s">
        <v>128</v>
      </c>
      <c r="K5502" s="40" t="str">
        <f t="shared" si="85"/>
        <v>GPA</v>
      </c>
    </row>
    <row r="5503" spans="1:11" ht="15" customHeight="1">
      <c r="A5503">
        <v>8</v>
      </c>
      <c r="B5503">
        <v>7801</v>
      </c>
      <c r="C5503" t="s">
        <v>19</v>
      </c>
      <c r="D5503" t="s">
        <v>1890</v>
      </c>
      <c r="E5503" t="s">
        <v>1891</v>
      </c>
      <c r="F5503">
        <v>105</v>
      </c>
      <c r="G5503">
        <v>7.46</v>
      </c>
      <c r="H5503">
        <v>14</v>
      </c>
      <c r="I5503">
        <v>0</v>
      </c>
      <c r="J5503" t="s">
        <v>128</v>
      </c>
      <c r="K5503" s="40" t="str">
        <f t="shared" si="85"/>
        <v>GPA</v>
      </c>
    </row>
    <row r="5504" spans="1:11" ht="15" customHeight="1">
      <c r="A5504">
        <v>8</v>
      </c>
      <c r="B5504">
        <v>7801</v>
      </c>
      <c r="C5504" t="s">
        <v>20</v>
      </c>
      <c r="D5504" t="s">
        <v>1890</v>
      </c>
      <c r="E5504" t="s">
        <v>1891</v>
      </c>
      <c r="F5504">
        <v>1275</v>
      </c>
      <c r="G5504">
        <v>17.07</v>
      </c>
      <c r="H5504">
        <v>75</v>
      </c>
      <c r="I5504">
        <v>0</v>
      </c>
      <c r="J5504" t="s">
        <v>128</v>
      </c>
      <c r="K5504" s="40" t="str">
        <f t="shared" si="85"/>
        <v>GPA</v>
      </c>
    </row>
    <row r="5505" spans="1:11" ht="15" customHeight="1">
      <c r="A5505">
        <v>8</v>
      </c>
      <c r="B5505">
        <v>7801</v>
      </c>
      <c r="C5505" t="s">
        <v>1994</v>
      </c>
      <c r="D5505" t="s">
        <v>1890</v>
      </c>
      <c r="E5505" t="s">
        <v>1891</v>
      </c>
      <c r="F5505">
        <v>414</v>
      </c>
      <c r="G5505">
        <v>6.55</v>
      </c>
      <c r="H5505">
        <v>63</v>
      </c>
      <c r="I5505">
        <v>0</v>
      </c>
      <c r="J5505" t="s">
        <v>128</v>
      </c>
      <c r="K5505" s="40" t="str">
        <f t="shared" si="85"/>
        <v>GPA</v>
      </c>
    </row>
    <row r="5506" spans="1:11" ht="15" customHeight="1">
      <c r="A5506">
        <v>8</v>
      </c>
      <c r="B5506">
        <v>7801</v>
      </c>
      <c r="C5506" t="s">
        <v>20</v>
      </c>
      <c r="D5506" t="s">
        <v>1296</v>
      </c>
      <c r="E5506" t="s">
        <v>1297</v>
      </c>
      <c r="F5506">
        <v>3</v>
      </c>
      <c r="G5506">
        <v>6.67</v>
      </c>
      <c r="H5506">
        <v>0</v>
      </c>
      <c r="I5506">
        <v>0</v>
      </c>
      <c r="J5506" t="s">
        <v>128</v>
      </c>
      <c r="K5506" s="40" t="str">
        <f t="shared" ref="K5506:K5569" si="86">IF(J5506&lt;&gt;"",IF(OR(UPPER(J5506)="TERCEIRO",UPPER(J5506)="TERCEIRA"),"TERCEIRA",IF(UPPER(J5506)="GPA","GPA",J5506)),IF(LEFT(D5506,1)="T","TERCEIRA","GPA"))</f>
        <v>GPA</v>
      </c>
    </row>
    <row r="5507" spans="1:11" ht="15" customHeight="1">
      <c r="A5507">
        <v>8</v>
      </c>
      <c r="B5507">
        <v>7801</v>
      </c>
      <c r="C5507" t="s">
        <v>1994</v>
      </c>
      <c r="D5507" t="s">
        <v>1296</v>
      </c>
      <c r="E5507" t="s">
        <v>1297</v>
      </c>
      <c r="F5507">
        <v>207</v>
      </c>
      <c r="G5507">
        <v>7.22</v>
      </c>
      <c r="H5507">
        <v>29</v>
      </c>
      <c r="I5507">
        <v>0</v>
      </c>
      <c r="J5507" t="s">
        <v>128</v>
      </c>
      <c r="K5507" s="40" t="str">
        <f t="shared" si="86"/>
        <v>GPA</v>
      </c>
    </row>
    <row r="5508" spans="1:11" ht="15" customHeight="1">
      <c r="A5508">
        <v>8</v>
      </c>
      <c r="B5508">
        <v>7801</v>
      </c>
      <c r="C5508" t="s">
        <v>1994</v>
      </c>
      <c r="D5508" t="s">
        <v>2612</v>
      </c>
      <c r="E5508" t="s">
        <v>2613</v>
      </c>
      <c r="F5508">
        <v>3637</v>
      </c>
      <c r="G5508">
        <v>55.23</v>
      </c>
      <c r="H5508">
        <v>66</v>
      </c>
      <c r="I5508">
        <v>0</v>
      </c>
      <c r="J5508" t="s">
        <v>128</v>
      </c>
      <c r="K5508" s="40" t="str">
        <f t="shared" si="86"/>
        <v>GPA</v>
      </c>
    </row>
    <row r="5509" spans="1:11" ht="15" customHeight="1">
      <c r="A5509">
        <v>8</v>
      </c>
      <c r="B5509">
        <v>7801</v>
      </c>
      <c r="C5509" t="s">
        <v>1994</v>
      </c>
      <c r="D5509" t="s">
        <v>2614</v>
      </c>
      <c r="E5509" t="s">
        <v>2615</v>
      </c>
      <c r="F5509">
        <v>2813</v>
      </c>
      <c r="G5509">
        <v>52.04</v>
      </c>
      <c r="H5509">
        <v>54</v>
      </c>
      <c r="I5509">
        <v>0</v>
      </c>
      <c r="J5509" t="s">
        <v>128</v>
      </c>
      <c r="K5509" s="40" t="str">
        <f t="shared" si="86"/>
        <v>GPA</v>
      </c>
    </row>
    <row r="5510" spans="1:11" ht="15" customHeight="1">
      <c r="A5510">
        <v>8</v>
      </c>
      <c r="B5510">
        <v>7801</v>
      </c>
      <c r="C5510" t="s">
        <v>1994</v>
      </c>
      <c r="D5510" t="s">
        <v>2616</v>
      </c>
      <c r="E5510" t="s">
        <v>2617</v>
      </c>
      <c r="F5510">
        <v>669</v>
      </c>
      <c r="G5510">
        <v>9.07</v>
      </c>
      <c r="H5510">
        <v>74</v>
      </c>
      <c r="I5510">
        <v>0</v>
      </c>
      <c r="J5510" t="s">
        <v>128</v>
      </c>
      <c r="K5510" s="40" t="str">
        <f t="shared" si="86"/>
        <v>GPA</v>
      </c>
    </row>
    <row r="5511" spans="1:11" ht="15" customHeight="1">
      <c r="A5511">
        <v>8</v>
      </c>
      <c r="B5511">
        <v>7801</v>
      </c>
      <c r="C5511" t="s">
        <v>1994</v>
      </c>
      <c r="D5511" t="s">
        <v>4967</v>
      </c>
      <c r="E5511" t="s">
        <v>4968</v>
      </c>
      <c r="F5511">
        <v>1812</v>
      </c>
      <c r="G5511">
        <v>25.63</v>
      </c>
      <c r="H5511">
        <v>71</v>
      </c>
      <c r="I5511">
        <v>0</v>
      </c>
      <c r="J5511" t="s">
        <v>128</v>
      </c>
      <c r="K5511" s="40" t="str">
        <f t="shared" si="86"/>
        <v>GPA</v>
      </c>
    </row>
    <row r="5512" spans="1:11" ht="15" customHeight="1">
      <c r="A5512">
        <v>8</v>
      </c>
      <c r="B5512">
        <v>7801</v>
      </c>
      <c r="C5512" t="s">
        <v>19</v>
      </c>
      <c r="D5512" t="s">
        <v>1298</v>
      </c>
      <c r="E5512" t="s">
        <v>1299</v>
      </c>
      <c r="F5512">
        <v>641</v>
      </c>
      <c r="G5512">
        <v>26.84</v>
      </c>
      <c r="H5512">
        <v>24</v>
      </c>
      <c r="I5512">
        <v>0</v>
      </c>
      <c r="J5512" t="s">
        <v>128</v>
      </c>
      <c r="K5512" s="40" t="str">
        <f t="shared" si="86"/>
        <v>GPA</v>
      </c>
    </row>
    <row r="5513" spans="1:11" ht="15" customHeight="1">
      <c r="A5513">
        <v>8</v>
      </c>
      <c r="B5513">
        <v>7801</v>
      </c>
      <c r="C5513" t="s">
        <v>21</v>
      </c>
      <c r="D5513" t="s">
        <v>1298</v>
      </c>
      <c r="E5513" t="s">
        <v>1299</v>
      </c>
      <c r="F5513">
        <v>4</v>
      </c>
      <c r="G5513">
        <v>0.57999999999999996</v>
      </c>
      <c r="H5513">
        <v>7</v>
      </c>
      <c r="I5513">
        <v>0</v>
      </c>
      <c r="J5513" t="s">
        <v>128</v>
      </c>
      <c r="K5513" s="40" t="str">
        <f t="shared" si="86"/>
        <v>GPA</v>
      </c>
    </row>
    <row r="5514" spans="1:11" ht="15" customHeight="1">
      <c r="A5514">
        <v>8</v>
      </c>
      <c r="B5514">
        <v>7801</v>
      </c>
      <c r="C5514" t="s">
        <v>1994</v>
      </c>
      <c r="D5514" t="s">
        <v>1298</v>
      </c>
      <c r="E5514" t="s">
        <v>1299</v>
      </c>
      <c r="F5514">
        <v>1161</v>
      </c>
      <c r="G5514">
        <v>11.15</v>
      </c>
      <c r="H5514">
        <v>104</v>
      </c>
      <c r="I5514">
        <v>0</v>
      </c>
      <c r="J5514" t="s">
        <v>128</v>
      </c>
      <c r="K5514" s="40" t="str">
        <f t="shared" si="86"/>
        <v>GPA</v>
      </c>
    </row>
    <row r="5515" spans="1:11" ht="15" customHeight="1">
      <c r="A5515">
        <v>8</v>
      </c>
      <c r="B5515">
        <v>7801</v>
      </c>
      <c r="C5515" t="s">
        <v>1994</v>
      </c>
      <c r="D5515" t="s">
        <v>2618</v>
      </c>
      <c r="E5515" t="s">
        <v>2619</v>
      </c>
      <c r="F5515">
        <v>13277</v>
      </c>
      <c r="G5515">
        <v>141.88999999999999</v>
      </c>
      <c r="H5515">
        <v>94</v>
      </c>
      <c r="I5515">
        <v>0</v>
      </c>
      <c r="J5515" t="s">
        <v>128</v>
      </c>
      <c r="K5515" s="40" t="str">
        <f t="shared" si="86"/>
        <v>GPA</v>
      </c>
    </row>
    <row r="5516" spans="1:11" ht="15" customHeight="1">
      <c r="A5516">
        <v>8</v>
      </c>
      <c r="B5516">
        <v>7801</v>
      </c>
      <c r="C5516" t="s">
        <v>20</v>
      </c>
      <c r="D5516" t="s">
        <v>1892</v>
      </c>
      <c r="E5516" t="s">
        <v>1893</v>
      </c>
      <c r="F5516">
        <v>1</v>
      </c>
      <c r="G5516">
        <v>1.56</v>
      </c>
      <c r="H5516">
        <v>1</v>
      </c>
      <c r="I5516">
        <v>0</v>
      </c>
      <c r="J5516" t="s">
        <v>128</v>
      </c>
      <c r="K5516" s="40" t="str">
        <f t="shared" si="86"/>
        <v>GPA</v>
      </c>
    </row>
    <row r="5517" spans="1:11" ht="15" customHeight="1">
      <c r="A5517">
        <v>8</v>
      </c>
      <c r="B5517">
        <v>7801</v>
      </c>
      <c r="C5517" t="s">
        <v>1994</v>
      </c>
      <c r="D5517" t="s">
        <v>1892</v>
      </c>
      <c r="E5517" t="s">
        <v>1893</v>
      </c>
      <c r="F5517">
        <v>1636</v>
      </c>
      <c r="G5517">
        <v>18.8</v>
      </c>
      <c r="H5517">
        <v>87</v>
      </c>
      <c r="I5517">
        <v>0</v>
      </c>
      <c r="J5517" t="s">
        <v>128</v>
      </c>
      <c r="K5517" s="40" t="str">
        <f t="shared" si="86"/>
        <v>GPA</v>
      </c>
    </row>
    <row r="5518" spans="1:11" ht="15" customHeight="1">
      <c r="A5518">
        <v>8</v>
      </c>
      <c r="B5518">
        <v>7801</v>
      </c>
      <c r="C5518" t="s">
        <v>21</v>
      </c>
      <c r="D5518" t="s">
        <v>1300</v>
      </c>
      <c r="E5518" t="s">
        <v>1301</v>
      </c>
      <c r="F5518">
        <v>86</v>
      </c>
      <c r="G5518">
        <v>21.41</v>
      </c>
      <c r="H5518">
        <v>4</v>
      </c>
      <c r="I5518">
        <v>0</v>
      </c>
      <c r="J5518" t="s">
        <v>128</v>
      </c>
      <c r="K5518" s="40" t="str">
        <f t="shared" si="86"/>
        <v>GPA</v>
      </c>
    </row>
    <row r="5519" spans="1:11" ht="15" customHeight="1">
      <c r="A5519">
        <v>8</v>
      </c>
      <c r="B5519">
        <v>7801</v>
      </c>
      <c r="C5519" t="s">
        <v>1994</v>
      </c>
      <c r="D5519" t="s">
        <v>1300</v>
      </c>
      <c r="E5519" t="s">
        <v>1301</v>
      </c>
      <c r="F5519">
        <v>4068</v>
      </c>
      <c r="G5519">
        <v>85.32</v>
      </c>
      <c r="H5519">
        <v>48</v>
      </c>
      <c r="I5519">
        <v>0</v>
      </c>
      <c r="J5519" t="s">
        <v>128</v>
      </c>
      <c r="K5519" s="40" t="str">
        <f t="shared" si="86"/>
        <v>GPA</v>
      </c>
    </row>
    <row r="5520" spans="1:11" ht="15" customHeight="1">
      <c r="A5520">
        <v>8</v>
      </c>
      <c r="B5520">
        <v>7801</v>
      </c>
      <c r="C5520" t="s">
        <v>1994</v>
      </c>
      <c r="D5520" t="s">
        <v>2620</v>
      </c>
      <c r="E5520" t="s">
        <v>2621</v>
      </c>
      <c r="F5520">
        <v>10356</v>
      </c>
      <c r="G5520">
        <v>123.9</v>
      </c>
      <c r="H5520">
        <v>84</v>
      </c>
      <c r="I5520">
        <v>0</v>
      </c>
      <c r="J5520" t="s">
        <v>128</v>
      </c>
      <c r="K5520" s="40" t="str">
        <f t="shared" si="86"/>
        <v>GPA</v>
      </c>
    </row>
    <row r="5521" spans="1:11" ht="15" customHeight="1">
      <c r="A5521">
        <v>8</v>
      </c>
      <c r="B5521">
        <v>7801</v>
      </c>
      <c r="C5521" t="s">
        <v>21</v>
      </c>
      <c r="D5521" t="s">
        <v>1894</v>
      </c>
      <c r="E5521" t="s">
        <v>1895</v>
      </c>
      <c r="F5521">
        <v>352</v>
      </c>
      <c r="G5521">
        <v>45.34</v>
      </c>
      <c r="H5521">
        <v>8</v>
      </c>
      <c r="I5521">
        <v>0</v>
      </c>
      <c r="J5521" t="s">
        <v>128</v>
      </c>
      <c r="K5521" s="40" t="str">
        <f t="shared" si="86"/>
        <v>GPA</v>
      </c>
    </row>
    <row r="5522" spans="1:11" ht="15" customHeight="1">
      <c r="A5522">
        <v>8</v>
      </c>
      <c r="B5522">
        <v>7801</v>
      </c>
      <c r="C5522" t="s">
        <v>1994</v>
      </c>
      <c r="D5522" t="s">
        <v>1894</v>
      </c>
      <c r="E5522" t="s">
        <v>1895</v>
      </c>
      <c r="F5522">
        <v>6013</v>
      </c>
      <c r="G5522">
        <v>103.57</v>
      </c>
      <c r="H5522">
        <v>58</v>
      </c>
      <c r="I5522">
        <v>0</v>
      </c>
      <c r="J5522" t="s">
        <v>128</v>
      </c>
      <c r="K5522" s="40" t="str">
        <f t="shared" si="86"/>
        <v>GPA</v>
      </c>
    </row>
    <row r="5523" spans="1:11" ht="15" customHeight="1">
      <c r="A5523">
        <v>8</v>
      </c>
      <c r="B5523">
        <v>7801</v>
      </c>
      <c r="C5523" t="s">
        <v>19</v>
      </c>
      <c r="D5523" t="s">
        <v>1302</v>
      </c>
      <c r="E5523" t="s">
        <v>1303</v>
      </c>
      <c r="F5523">
        <v>1009</v>
      </c>
      <c r="G5523">
        <v>58.13</v>
      </c>
      <c r="H5523">
        <v>17</v>
      </c>
      <c r="I5523">
        <v>0</v>
      </c>
      <c r="J5523" t="s">
        <v>128</v>
      </c>
      <c r="K5523" s="40" t="str">
        <f t="shared" si="86"/>
        <v>GPA</v>
      </c>
    </row>
    <row r="5524" spans="1:11" ht="15" customHeight="1">
      <c r="A5524">
        <v>8</v>
      </c>
      <c r="B5524">
        <v>7801</v>
      </c>
      <c r="C5524" t="s">
        <v>1994</v>
      </c>
      <c r="D5524" t="s">
        <v>2622</v>
      </c>
      <c r="E5524" t="s">
        <v>2623</v>
      </c>
      <c r="F5524">
        <v>6175</v>
      </c>
      <c r="G5524">
        <v>99.57</v>
      </c>
      <c r="H5524">
        <v>62</v>
      </c>
      <c r="I5524">
        <v>0</v>
      </c>
      <c r="J5524" t="s">
        <v>128</v>
      </c>
      <c r="K5524" s="40" t="str">
        <f t="shared" si="86"/>
        <v>GPA</v>
      </c>
    </row>
    <row r="5525" spans="1:11" ht="15" customHeight="1">
      <c r="A5525">
        <v>8</v>
      </c>
      <c r="B5525">
        <v>7801</v>
      </c>
      <c r="C5525" t="s">
        <v>1994</v>
      </c>
      <c r="D5525" t="s">
        <v>4510</v>
      </c>
      <c r="E5525" t="s">
        <v>4511</v>
      </c>
      <c r="F5525">
        <v>67</v>
      </c>
      <c r="G5525">
        <v>3.16</v>
      </c>
      <c r="H5525">
        <v>21</v>
      </c>
      <c r="I5525">
        <v>0</v>
      </c>
      <c r="J5525" t="s">
        <v>128</v>
      </c>
      <c r="K5525" s="40" t="str">
        <f t="shared" si="86"/>
        <v>GPA</v>
      </c>
    </row>
    <row r="5526" spans="1:11" ht="15" customHeight="1">
      <c r="A5526">
        <v>8</v>
      </c>
      <c r="B5526">
        <v>7801</v>
      </c>
      <c r="C5526" t="s">
        <v>1994</v>
      </c>
      <c r="D5526" t="s">
        <v>2624</v>
      </c>
      <c r="E5526" t="s">
        <v>2625</v>
      </c>
      <c r="F5526">
        <v>3066</v>
      </c>
      <c r="G5526">
        <v>66.77</v>
      </c>
      <c r="H5526">
        <v>46</v>
      </c>
      <c r="I5526">
        <v>0</v>
      </c>
      <c r="J5526" t="s">
        <v>128</v>
      </c>
      <c r="K5526" s="40" t="str">
        <f t="shared" si="86"/>
        <v>GPA</v>
      </c>
    </row>
    <row r="5527" spans="1:11" ht="15" customHeight="1">
      <c r="A5527">
        <v>8</v>
      </c>
      <c r="B5527">
        <v>7801</v>
      </c>
      <c r="C5527" t="s">
        <v>1994</v>
      </c>
      <c r="D5527" t="s">
        <v>2626</v>
      </c>
      <c r="E5527" t="s">
        <v>2627</v>
      </c>
      <c r="F5527">
        <v>406</v>
      </c>
      <c r="G5527">
        <v>11.71</v>
      </c>
      <c r="H5527">
        <v>35</v>
      </c>
      <c r="I5527">
        <v>0</v>
      </c>
      <c r="J5527" t="s">
        <v>128</v>
      </c>
      <c r="K5527" s="40" t="str">
        <f t="shared" si="86"/>
        <v>GPA</v>
      </c>
    </row>
    <row r="5528" spans="1:11" ht="15" customHeight="1">
      <c r="A5528">
        <v>8</v>
      </c>
      <c r="B5528">
        <v>7801</v>
      </c>
      <c r="C5528" t="s">
        <v>1994</v>
      </c>
      <c r="D5528" t="s">
        <v>2632</v>
      </c>
      <c r="E5528" t="s">
        <v>2633</v>
      </c>
      <c r="F5528">
        <v>10890</v>
      </c>
      <c r="G5528">
        <v>117.53</v>
      </c>
      <c r="H5528">
        <v>93</v>
      </c>
      <c r="I5528">
        <v>0</v>
      </c>
      <c r="J5528" t="s">
        <v>128</v>
      </c>
      <c r="K5528" s="40" t="str">
        <f t="shared" si="86"/>
        <v>GPA</v>
      </c>
    </row>
    <row r="5529" spans="1:11" ht="15" customHeight="1">
      <c r="A5529">
        <v>8</v>
      </c>
      <c r="B5529">
        <v>7801</v>
      </c>
      <c r="C5529" t="s">
        <v>1994</v>
      </c>
      <c r="D5529" t="s">
        <v>2638</v>
      </c>
      <c r="E5529" t="s">
        <v>2639</v>
      </c>
      <c r="F5529">
        <v>8223</v>
      </c>
      <c r="G5529">
        <v>119.35</v>
      </c>
      <c r="H5529">
        <v>69</v>
      </c>
      <c r="I5529">
        <v>0</v>
      </c>
      <c r="J5529" t="s">
        <v>128</v>
      </c>
      <c r="K5529" s="40" t="str">
        <f t="shared" si="86"/>
        <v>GPA</v>
      </c>
    </row>
    <row r="5530" spans="1:11" ht="15" customHeight="1">
      <c r="A5530">
        <v>8</v>
      </c>
      <c r="B5530">
        <v>7801</v>
      </c>
      <c r="C5530" t="s">
        <v>1994</v>
      </c>
      <c r="D5530" t="s">
        <v>2640</v>
      </c>
      <c r="E5530" t="s">
        <v>2641</v>
      </c>
      <c r="F5530">
        <v>8909</v>
      </c>
      <c r="G5530">
        <v>111.4</v>
      </c>
      <c r="H5530">
        <v>80</v>
      </c>
      <c r="I5530">
        <v>0</v>
      </c>
      <c r="J5530" t="s">
        <v>128</v>
      </c>
      <c r="K5530" s="40" t="str">
        <f t="shared" si="86"/>
        <v>GPA</v>
      </c>
    </row>
    <row r="5531" spans="1:11" ht="15" customHeight="1">
      <c r="A5531">
        <v>8</v>
      </c>
      <c r="B5531">
        <v>7801</v>
      </c>
      <c r="C5531" t="s">
        <v>1994</v>
      </c>
      <c r="D5531" t="s">
        <v>2642</v>
      </c>
      <c r="E5531" t="s">
        <v>2643</v>
      </c>
      <c r="F5531">
        <v>7954</v>
      </c>
      <c r="G5531">
        <v>118.56</v>
      </c>
      <c r="H5531">
        <v>67</v>
      </c>
      <c r="I5531">
        <v>0</v>
      </c>
      <c r="J5531" t="s">
        <v>128</v>
      </c>
      <c r="K5531" s="40" t="str">
        <f t="shared" si="86"/>
        <v>GPA</v>
      </c>
    </row>
    <row r="5532" spans="1:11" ht="15" customHeight="1">
      <c r="A5532">
        <v>8</v>
      </c>
      <c r="B5532">
        <v>7801</v>
      </c>
      <c r="C5532" t="s">
        <v>1994</v>
      </c>
      <c r="D5532" t="s">
        <v>2644</v>
      </c>
      <c r="E5532" t="s">
        <v>2645</v>
      </c>
      <c r="F5532">
        <v>8108</v>
      </c>
      <c r="G5532">
        <v>109.77</v>
      </c>
      <c r="H5532">
        <v>74</v>
      </c>
      <c r="I5532">
        <v>0</v>
      </c>
      <c r="J5532" t="s">
        <v>128</v>
      </c>
      <c r="K5532" s="40" t="str">
        <f t="shared" si="86"/>
        <v>GPA</v>
      </c>
    </row>
    <row r="5533" spans="1:11" ht="15" customHeight="1">
      <c r="A5533">
        <v>8</v>
      </c>
      <c r="B5533">
        <v>7801</v>
      </c>
      <c r="C5533" t="s">
        <v>1994</v>
      </c>
      <c r="D5533" t="s">
        <v>2646</v>
      </c>
      <c r="E5533" t="s">
        <v>2647</v>
      </c>
      <c r="F5533">
        <v>5581</v>
      </c>
      <c r="G5533">
        <v>76.180000000000007</v>
      </c>
      <c r="H5533">
        <v>73</v>
      </c>
      <c r="I5533">
        <v>0</v>
      </c>
      <c r="J5533" t="s">
        <v>128</v>
      </c>
      <c r="K5533" s="40" t="str">
        <f t="shared" si="86"/>
        <v>GPA</v>
      </c>
    </row>
    <row r="5534" spans="1:11" ht="15" customHeight="1">
      <c r="A5534">
        <v>8</v>
      </c>
      <c r="B5534">
        <v>7801</v>
      </c>
      <c r="C5534" t="s">
        <v>1994</v>
      </c>
      <c r="D5534" t="s">
        <v>2648</v>
      </c>
      <c r="E5534" t="s">
        <v>2649</v>
      </c>
      <c r="F5534">
        <v>11379</v>
      </c>
      <c r="G5534">
        <v>117.37</v>
      </c>
      <c r="H5534">
        <v>97</v>
      </c>
      <c r="I5534">
        <v>0</v>
      </c>
      <c r="J5534" t="s">
        <v>128</v>
      </c>
      <c r="K5534" s="40" t="str">
        <f t="shared" si="86"/>
        <v>GPA</v>
      </c>
    </row>
    <row r="5535" spans="1:11" ht="15" customHeight="1">
      <c r="A5535">
        <v>8</v>
      </c>
      <c r="B5535">
        <v>7801</v>
      </c>
      <c r="C5535" t="s">
        <v>1994</v>
      </c>
      <c r="D5535" t="s">
        <v>2650</v>
      </c>
      <c r="E5535" t="s">
        <v>2651</v>
      </c>
      <c r="F5535">
        <v>358</v>
      </c>
      <c r="G5535">
        <v>10.55</v>
      </c>
      <c r="H5535">
        <v>34</v>
      </c>
      <c r="I5535">
        <v>0</v>
      </c>
      <c r="J5535" t="s">
        <v>128</v>
      </c>
      <c r="K5535" s="40" t="str">
        <f t="shared" si="86"/>
        <v>GPA</v>
      </c>
    </row>
    <row r="5536" spans="1:11" ht="15" customHeight="1">
      <c r="A5536">
        <v>8</v>
      </c>
      <c r="B5536">
        <v>7801</v>
      </c>
      <c r="C5536" t="s">
        <v>1994</v>
      </c>
      <c r="D5536" t="s">
        <v>2652</v>
      </c>
      <c r="E5536" t="s">
        <v>2653</v>
      </c>
      <c r="F5536">
        <v>4021</v>
      </c>
      <c r="G5536">
        <v>112.82</v>
      </c>
      <c r="H5536">
        <v>36</v>
      </c>
      <c r="I5536">
        <v>0</v>
      </c>
      <c r="J5536" t="s">
        <v>128</v>
      </c>
      <c r="K5536" s="40" t="str">
        <f t="shared" si="86"/>
        <v>GPA</v>
      </c>
    </row>
    <row r="5537" spans="1:11" ht="15" customHeight="1">
      <c r="A5537">
        <v>8</v>
      </c>
      <c r="B5537">
        <v>7801</v>
      </c>
      <c r="C5537" t="s">
        <v>1994</v>
      </c>
      <c r="D5537" t="s">
        <v>2654</v>
      </c>
      <c r="E5537" t="s">
        <v>2655</v>
      </c>
      <c r="F5537">
        <v>2991</v>
      </c>
      <c r="G5537">
        <v>59.38</v>
      </c>
      <c r="H5537">
        <v>50</v>
      </c>
      <c r="I5537">
        <v>0</v>
      </c>
      <c r="J5537" t="s">
        <v>128</v>
      </c>
      <c r="K5537" s="40" t="str">
        <f t="shared" si="86"/>
        <v>GPA</v>
      </c>
    </row>
    <row r="5538" spans="1:11" ht="15" customHeight="1">
      <c r="A5538">
        <v>8</v>
      </c>
      <c r="B5538">
        <v>7801</v>
      </c>
      <c r="C5538" t="s">
        <v>21</v>
      </c>
      <c r="D5538" t="s">
        <v>1896</v>
      </c>
      <c r="E5538" t="s">
        <v>1897</v>
      </c>
      <c r="F5538">
        <v>2</v>
      </c>
      <c r="G5538">
        <v>2.08</v>
      </c>
      <c r="H5538">
        <v>1</v>
      </c>
      <c r="I5538">
        <v>0</v>
      </c>
      <c r="J5538" t="s">
        <v>128</v>
      </c>
      <c r="K5538" s="40" t="str">
        <f t="shared" si="86"/>
        <v>GPA</v>
      </c>
    </row>
    <row r="5539" spans="1:11" ht="15" customHeight="1">
      <c r="A5539">
        <v>8</v>
      </c>
      <c r="B5539">
        <v>7801</v>
      </c>
      <c r="C5539" t="s">
        <v>1994</v>
      </c>
      <c r="D5539" t="s">
        <v>1896</v>
      </c>
      <c r="E5539" t="s">
        <v>1897</v>
      </c>
      <c r="F5539">
        <v>1702</v>
      </c>
      <c r="G5539">
        <v>32.39</v>
      </c>
      <c r="H5539">
        <v>53</v>
      </c>
      <c r="I5539">
        <v>0</v>
      </c>
      <c r="J5539" t="s">
        <v>128</v>
      </c>
      <c r="K5539" s="40" t="str">
        <f t="shared" si="86"/>
        <v>GPA</v>
      </c>
    </row>
    <row r="5540" spans="1:11" ht="15" customHeight="1">
      <c r="A5540">
        <v>8</v>
      </c>
      <c r="B5540">
        <v>7801</v>
      </c>
      <c r="C5540" t="s">
        <v>1994</v>
      </c>
      <c r="D5540" t="s">
        <v>2656</v>
      </c>
      <c r="E5540" t="s">
        <v>2657</v>
      </c>
      <c r="F5540">
        <v>4505</v>
      </c>
      <c r="G5540">
        <v>114.49</v>
      </c>
      <c r="H5540">
        <v>39</v>
      </c>
      <c r="I5540">
        <v>0</v>
      </c>
      <c r="J5540" t="s">
        <v>128</v>
      </c>
      <c r="K5540" s="40" t="str">
        <f t="shared" si="86"/>
        <v>GPA</v>
      </c>
    </row>
    <row r="5541" spans="1:11" ht="15" customHeight="1">
      <c r="A5541">
        <v>8</v>
      </c>
      <c r="B5541">
        <v>7801</v>
      </c>
      <c r="C5541" t="s">
        <v>1994</v>
      </c>
      <c r="D5541" t="s">
        <v>2660</v>
      </c>
      <c r="E5541" t="s">
        <v>2661</v>
      </c>
      <c r="F5541">
        <v>5208</v>
      </c>
      <c r="G5541">
        <v>102.07</v>
      </c>
      <c r="H5541">
        <v>51</v>
      </c>
      <c r="I5541">
        <v>0</v>
      </c>
      <c r="J5541" t="s">
        <v>128</v>
      </c>
      <c r="K5541" s="40" t="str">
        <f t="shared" si="86"/>
        <v>GPA</v>
      </c>
    </row>
    <row r="5542" spans="1:11" ht="15" customHeight="1">
      <c r="A5542">
        <v>8</v>
      </c>
      <c r="B5542">
        <v>7801</v>
      </c>
      <c r="C5542" t="s">
        <v>21</v>
      </c>
      <c r="D5542" t="s">
        <v>1898</v>
      </c>
      <c r="E5542" t="s">
        <v>1899</v>
      </c>
      <c r="F5542">
        <v>271</v>
      </c>
      <c r="G5542">
        <v>31.74</v>
      </c>
      <c r="H5542">
        <v>9</v>
      </c>
      <c r="I5542">
        <v>0</v>
      </c>
      <c r="J5542" t="s">
        <v>128</v>
      </c>
      <c r="K5542" s="40" t="str">
        <f t="shared" si="86"/>
        <v>GPA</v>
      </c>
    </row>
    <row r="5543" spans="1:11" ht="15" customHeight="1">
      <c r="A5543">
        <v>8</v>
      </c>
      <c r="B5543">
        <v>7801</v>
      </c>
      <c r="C5543" t="s">
        <v>20</v>
      </c>
      <c r="D5543" t="s">
        <v>1898</v>
      </c>
      <c r="E5543" t="s">
        <v>1899</v>
      </c>
      <c r="F5543">
        <v>116</v>
      </c>
      <c r="G5543">
        <v>5.22</v>
      </c>
      <c r="H5543">
        <v>22</v>
      </c>
      <c r="I5543">
        <v>0</v>
      </c>
      <c r="J5543" t="s">
        <v>128</v>
      </c>
      <c r="K5543" s="40" t="str">
        <f t="shared" si="86"/>
        <v>GPA</v>
      </c>
    </row>
    <row r="5544" spans="1:11" ht="15" customHeight="1">
      <c r="A5544">
        <v>8</v>
      </c>
      <c r="B5544">
        <v>7801</v>
      </c>
      <c r="C5544" t="s">
        <v>1994</v>
      </c>
      <c r="D5544" t="s">
        <v>1898</v>
      </c>
      <c r="E5544" t="s">
        <v>1899</v>
      </c>
      <c r="F5544">
        <v>3326</v>
      </c>
      <c r="G5544">
        <v>69.73</v>
      </c>
      <c r="H5544">
        <v>48</v>
      </c>
      <c r="I5544">
        <v>0</v>
      </c>
      <c r="J5544" t="s">
        <v>128</v>
      </c>
      <c r="K5544" s="40" t="str">
        <f t="shared" si="86"/>
        <v>GPA</v>
      </c>
    </row>
    <row r="5545" spans="1:11" ht="15" customHeight="1">
      <c r="A5545">
        <v>8</v>
      </c>
      <c r="B5545">
        <v>7801</v>
      </c>
      <c r="C5545" t="s">
        <v>1994</v>
      </c>
      <c r="D5545" t="s">
        <v>2662</v>
      </c>
      <c r="E5545" t="s">
        <v>2663</v>
      </c>
      <c r="F5545">
        <v>5177</v>
      </c>
      <c r="G5545">
        <v>84.99</v>
      </c>
      <c r="H5545">
        <v>61</v>
      </c>
      <c r="I5545">
        <v>0</v>
      </c>
      <c r="J5545" t="s">
        <v>128</v>
      </c>
      <c r="K5545" s="40" t="str">
        <f t="shared" si="86"/>
        <v>GPA</v>
      </c>
    </row>
    <row r="5546" spans="1:11" ht="15" customHeight="1">
      <c r="A5546">
        <v>8</v>
      </c>
      <c r="B5546">
        <v>7801</v>
      </c>
      <c r="C5546" t="s">
        <v>1994</v>
      </c>
      <c r="D5546" t="s">
        <v>2664</v>
      </c>
      <c r="E5546" t="s">
        <v>2665</v>
      </c>
      <c r="F5546">
        <v>10083</v>
      </c>
      <c r="G5546">
        <v>131.84</v>
      </c>
      <c r="H5546">
        <v>76</v>
      </c>
      <c r="I5546">
        <v>0</v>
      </c>
      <c r="J5546" t="s">
        <v>128</v>
      </c>
      <c r="K5546" s="40" t="str">
        <f t="shared" si="86"/>
        <v>GPA</v>
      </c>
    </row>
    <row r="5547" spans="1:11" ht="15" customHeight="1">
      <c r="A5547">
        <v>8</v>
      </c>
      <c r="B5547">
        <v>7801</v>
      </c>
      <c r="C5547" t="s">
        <v>21</v>
      </c>
      <c r="D5547" t="s">
        <v>1304</v>
      </c>
      <c r="E5547" t="s">
        <v>1305</v>
      </c>
      <c r="F5547">
        <v>241</v>
      </c>
      <c r="G5547">
        <v>17.97</v>
      </c>
      <c r="H5547">
        <v>13</v>
      </c>
      <c r="I5547">
        <v>0</v>
      </c>
      <c r="J5547" t="s">
        <v>128</v>
      </c>
      <c r="K5547" s="40" t="str">
        <f t="shared" si="86"/>
        <v>GPA</v>
      </c>
    </row>
    <row r="5548" spans="1:11" ht="15" customHeight="1">
      <c r="A5548">
        <v>8</v>
      </c>
      <c r="B5548">
        <v>7801</v>
      </c>
      <c r="C5548" t="s">
        <v>1994</v>
      </c>
      <c r="D5548" t="s">
        <v>1304</v>
      </c>
      <c r="E5548" t="s">
        <v>1305</v>
      </c>
      <c r="F5548">
        <v>5966</v>
      </c>
      <c r="G5548">
        <v>64.16</v>
      </c>
      <c r="H5548">
        <v>93</v>
      </c>
      <c r="I5548">
        <v>0</v>
      </c>
      <c r="J5548" t="s">
        <v>128</v>
      </c>
      <c r="K5548" s="40" t="str">
        <f t="shared" si="86"/>
        <v>GPA</v>
      </c>
    </row>
    <row r="5549" spans="1:11" ht="15" customHeight="1">
      <c r="A5549">
        <v>8</v>
      </c>
      <c r="B5549">
        <v>7801</v>
      </c>
      <c r="C5549" t="s">
        <v>21</v>
      </c>
      <c r="D5549" t="s">
        <v>1900</v>
      </c>
      <c r="E5549" t="s">
        <v>1901</v>
      </c>
      <c r="F5549">
        <v>154</v>
      </c>
      <c r="G5549">
        <v>12.6</v>
      </c>
      <c r="H5549">
        <v>12</v>
      </c>
      <c r="I5549">
        <v>0</v>
      </c>
      <c r="J5549" t="s">
        <v>128</v>
      </c>
      <c r="K5549" s="40" t="str">
        <f t="shared" si="86"/>
        <v>GPA</v>
      </c>
    </row>
    <row r="5550" spans="1:11" ht="15" customHeight="1">
      <c r="A5550">
        <v>8</v>
      </c>
      <c r="B5550">
        <v>7801</v>
      </c>
      <c r="C5550" t="s">
        <v>1994</v>
      </c>
      <c r="D5550" t="s">
        <v>1900</v>
      </c>
      <c r="E5550" t="s">
        <v>1901</v>
      </c>
      <c r="F5550">
        <v>7564</v>
      </c>
      <c r="G5550">
        <v>107.51</v>
      </c>
      <c r="H5550">
        <v>70</v>
      </c>
      <c r="I5550">
        <v>0</v>
      </c>
      <c r="J5550" t="s">
        <v>128</v>
      </c>
      <c r="K5550" s="40" t="str">
        <f t="shared" si="86"/>
        <v>GPA</v>
      </c>
    </row>
    <row r="5551" spans="1:11" ht="15" customHeight="1">
      <c r="A5551">
        <v>8</v>
      </c>
      <c r="B5551">
        <v>7801</v>
      </c>
      <c r="C5551" t="s">
        <v>1994</v>
      </c>
      <c r="D5551" t="s">
        <v>2668</v>
      </c>
      <c r="E5551" t="s">
        <v>2669</v>
      </c>
      <c r="F5551">
        <v>8404</v>
      </c>
      <c r="G5551">
        <v>140.34</v>
      </c>
      <c r="H5551">
        <v>60</v>
      </c>
      <c r="I5551">
        <v>0</v>
      </c>
      <c r="J5551" t="s">
        <v>128</v>
      </c>
      <c r="K5551" s="40" t="str">
        <f t="shared" si="86"/>
        <v>GPA</v>
      </c>
    </row>
    <row r="5552" spans="1:11" ht="15" customHeight="1">
      <c r="A5552">
        <v>8</v>
      </c>
      <c r="B5552">
        <v>7801</v>
      </c>
      <c r="C5552" t="s">
        <v>1994</v>
      </c>
      <c r="D5552" t="s">
        <v>2670</v>
      </c>
      <c r="E5552" t="s">
        <v>2671</v>
      </c>
      <c r="F5552">
        <v>7492</v>
      </c>
      <c r="G5552">
        <v>102.55</v>
      </c>
      <c r="H5552">
        <v>73</v>
      </c>
      <c r="I5552">
        <v>0</v>
      </c>
      <c r="J5552" t="s">
        <v>128</v>
      </c>
      <c r="K5552" s="40" t="str">
        <f t="shared" si="86"/>
        <v>GPA</v>
      </c>
    </row>
    <row r="5553" spans="1:11" ht="15" customHeight="1">
      <c r="A5553">
        <v>8</v>
      </c>
      <c r="B5553">
        <v>7801</v>
      </c>
      <c r="C5553" t="s">
        <v>19</v>
      </c>
      <c r="D5553" t="s">
        <v>1306</v>
      </c>
      <c r="E5553" t="s">
        <v>1307</v>
      </c>
      <c r="F5553">
        <v>771</v>
      </c>
      <c r="G5553">
        <v>30</v>
      </c>
      <c r="H5553">
        <v>26</v>
      </c>
      <c r="I5553">
        <v>0</v>
      </c>
      <c r="J5553" t="s">
        <v>128</v>
      </c>
      <c r="K5553" s="40" t="str">
        <f t="shared" si="86"/>
        <v>GPA</v>
      </c>
    </row>
    <row r="5554" spans="1:11" ht="15" customHeight="1">
      <c r="A5554">
        <v>8</v>
      </c>
      <c r="B5554">
        <v>7801</v>
      </c>
      <c r="C5554" t="s">
        <v>20</v>
      </c>
      <c r="D5554" t="s">
        <v>1306</v>
      </c>
      <c r="E5554" t="s">
        <v>1307</v>
      </c>
      <c r="F5554">
        <v>446</v>
      </c>
      <c r="G5554">
        <v>8.5299999999999994</v>
      </c>
      <c r="H5554">
        <v>52</v>
      </c>
      <c r="I5554">
        <v>0</v>
      </c>
      <c r="J5554" t="s">
        <v>128</v>
      </c>
      <c r="K5554" s="40" t="str">
        <f t="shared" si="86"/>
        <v>GPA</v>
      </c>
    </row>
    <row r="5555" spans="1:11" ht="15" customHeight="1">
      <c r="A5555">
        <v>8</v>
      </c>
      <c r="B5555">
        <v>7801</v>
      </c>
      <c r="C5555" t="s">
        <v>21</v>
      </c>
      <c r="D5555" t="s">
        <v>1308</v>
      </c>
      <c r="E5555" t="s">
        <v>1309</v>
      </c>
      <c r="F5555">
        <v>88</v>
      </c>
      <c r="G5555">
        <v>1.47</v>
      </c>
      <c r="H5555">
        <v>60</v>
      </c>
      <c r="I5555">
        <v>0</v>
      </c>
      <c r="J5555" t="s">
        <v>128</v>
      </c>
      <c r="K5555" s="40" t="str">
        <f t="shared" si="86"/>
        <v>GPA</v>
      </c>
    </row>
    <row r="5556" spans="1:11" ht="15" customHeight="1">
      <c r="A5556">
        <v>8</v>
      </c>
      <c r="B5556">
        <v>7801</v>
      </c>
      <c r="C5556" t="s">
        <v>20</v>
      </c>
      <c r="D5556" t="s">
        <v>1308</v>
      </c>
      <c r="E5556" t="s">
        <v>1309</v>
      </c>
      <c r="F5556">
        <v>4910</v>
      </c>
      <c r="G5556">
        <v>149.54</v>
      </c>
      <c r="H5556">
        <v>33</v>
      </c>
      <c r="I5556">
        <v>0</v>
      </c>
      <c r="J5556" t="s">
        <v>128</v>
      </c>
      <c r="K5556" s="40" t="str">
        <f t="shared" si="86"/>
        <v>GPA</v>
      </c>
    </row>
    <row r="5557" spans="1:11" ht="15" customHeight="1">
      <c r="A5557">
        <v>8</v>
      </c>
      <c r="B5557">
        <v>7801</v>
      </c>
      <c r="C5557" t="s">
        <v>1994</v>
      </c>
      <c r="D5557" t="s">
        <v>2672</v>
      </c>
      <c r="E5557" t="s">
        <v>2673</v>
      </c>
      <c r="F5557">
        <v>8651</v>
      </c>
      <c r="G5557">
        <v>122.68</v>
      </c>
      <c r="H5557">
        <v>71</v>
      </c>
      <c r="I5557">
        <v>0</v>
      </c>
      <c r="J5557" t="s">
        <v>128</v>
      </c>
      <c r="K5557" s="40" t="str">
        <f t="shared" si="86"/>
        <v>GPA</v>
      </c>
    </row>
    <row r="5558" spans="1:11" ht="15" customHeight="1">
      <c r="A5558">
        <v>8</v>
      </c>
      <c r="B5558">
        <v>7801</v>
      </c>
      <c r="C5558" t="s">
        <v>1994</v>
      </c>
      <c r="D5558" t="s">
        <v>2674</v>
      </c>
      <c r="E5558" t="s">
        <v>2675</v>
      </c>
      <c r="F5558">
        <v>9137</v>
      </c>
      <c r="G5558">
        <v>105.97</v>
      </c>
      <c r="H5558">
        <v>86</v>
      </c>
      <c r="I5558">
        <v>0</v>
      </c>
      <c r="J5558" t="s">
        <v>128</v>
      </c>
      <c r="K5558" s="40" t="str">
        <f t="shared" si="86"/>
        <v>GPA</v>
      </c>
    </row>
    <row r="5559" spans="1:11" ht="15" customHeight="1">
      <c r="A5559">
        <v>8</v>
      </c>
      <c r="B5559">
        <v>7801</v>
      </c>
      <c r="C5559" t="s">
        <v>1994</v>
      </c>
      <c r="D5559" t="s">
        <v>2676</v>
      </c>
      <c r="E5559" t="s">
        <v>2677</v>
      </c>
      <c r="F5559">
        <v>2875</v>
      </c>
      <c r="G5559">
        <v>105.72</v>
      </c>
      <c r="H5559">
        <v>27</v>
      </c>
      <c r="I5559">
        <v>0</v>
      </c>
      <c r="J5559" t="s">
        <v>128</v>
      </c>
      <c r="K5559" s="40" t="str">
        <f t="shared" si="86"/>
        <v>GPA</v>
      </c>
    </row>
    <row r="5560" spans="1:11" ht="15" customHeight="1">
      <c r="A5560">
        <v>8</v>
      </c>
      <c r="B5560">
        <v>7801</v>
      </c>
      <c r="C5560" t="s">
        <v>1994</v>
      </c>
      <c r="D5560" t="s">
        <v>2678</v>
      </c>
      <c r="E5560" t="s">
        <v>2679</v>
      </c>
      <c r="F5560">
        <v>4890</v>
      </c>
      <c r="G5560">
        <v>112.21</v>
      </c>
      <c r="H5560">
        <v>44</v>
      </c>
      <c r="I5560">
        <v>0</v>
      </c>
      <c r="J5560" t="s">
        <v>128</v>
      </c>
      <c r="K5560" s="40" t="str">
        <f t="shared" si="86"/>
        <v>GPA</v>
      </c>
    </row>
    <row r="5561" spans="1:11" ht="15" customHeight="1">
      <c r="A5561">
        <v>8</v>
      </c>
      <c r="B5561">
        <v>7801</v>
      </c>
      <c r="C5561" t="s">
        <v>1994</v>
      </c>
      <c r="D5561" t="s">
        <v>2680</v>
      </c>
      <c r="E5561" t="s">
        <v>2681</v>
      </c>
      <c r="F5561">
        <v>2177</v>
      </c>
      <c r="G5561">
        <v>72.739999999999995</v>
      </c>
      <c r="H5561">
        <v>30</v>
      </c>
      <c r="I5561">
        <v>0</v>
      </c>
      <c r="J5561" t="s">
        <v>128</v>
      </c>
      <c r="K5561" s="40" t="str">
        <f t="shared" si="86"/>
        <v>GPA</v>
      </c>
    </row>
    <row r="5562" spans="1:11" ht="15" customHeight="1">
      <c r="A5562">
        <v>8</v>
      </c>
      <c r="B5562">
        <v>7801</v>
      </c>
      <c r="C5562" t="s">
        <v>1994</v>
      </c>
      <c r="D5562" t="s">
        <v>2682</v>
      </c>
      <c r="E5562" t="s">
        <v>2683</v>
      </c>
      <c r="F5562">
        <v>7259</v>
      </c>
      <c r="G5562">
        <v>96.75</v>
      </c>
      <c r="H5562">
        <v>75</v>
      </c>
      <c r="I5562">
        <v>0</v>
      </c>
      <c r="J5562" t="s">
        <v>128</v>
      </c>
      <c r="K5562" s="40" t="str">
        <f t="shared" si="86"/>
        <v>GPA</v>
      </c>
    </row>
    <row r="5563" spans="1:11" ht="15" customHeight="1">
      <c r="A5563">
        <v>8</v>
      </c>
      <c r="B5563">
        <v>7801</v>
      </c>
      <c r="C5563" t="s">
        <v>1994</v>
      </c>
      <c r="D5563" t="s">
        <v>2686</v>
      </c>
      <c r="E5563" t="s">
        <v>2687</v>
      </c>
      <c r="F5563">
        <v>5355</v>
      </c>
      <c r="G5563">
        <v>75.010000000000005</v>
      </c>
      <c r="H5563">
        <v>71</v>
      </c>
      <c r="I5563">
        <v>0</v>
      </c>
      <c r="J5563" t="s">
        <v>128</v>
      </c>
      <c r="K5563" s="40" t="str">
        <f t="shared" si="86"/>
        <v>GPA</v>
      </c>
    </row>
    <row r="5564" spans="1:11" ht="15" customHeight="1">
      <c r="A5564">
        <v>8</v>
      </c>
      <c r="B5564">
        <v>7801</v>
      </c>
      <c r="C5564" t="s">
        <v>1994</v>
      </c>
      <c r="D5564" t="s">
        <v>2688</v>
      </c>
      <c r="E5564" t="s">
        <v>2689</v>
      </c>
      <c r="F5564">
        <v>6832</v>
      </c>
      <c r="G5564">
        <v>114.08</v>
      </c>
      <c r="H5564">
        <v>60</v>
      </c>
      <c r="I5564">
        <v>0</v>
      </c>
      <c r="J5564" t="s">
        <v>128</v>
      </c>
      <c r="K5564" s="40" t="str">
        <f t="shared" si="86"/>
        <v>GPA</v>
      </c>
    </row>
    <row r="5565" spans="1:11" ht="15" customHeight="1">
      <c r="A5565">
        <v>8</v>
      </c>
      <c r="B5565">
        <v>7801</v>
      </c>
      <c r="C5565" t="s">
        <v>1994</v>
      </c>
      <c r="D5565" t="s">
        <v>2692</v>
      </c>
      <c r="E5565" t="s">
        <v>2693</v>
      </c>
      <c r="F5565">
        <v>651</v>
      </c>
      <c r="G5565">
        <v>11.05</v>
      </c>
      <c r="H5565">
        <v>59</v>
      </c>
      <c r="I5565">
        <v>0</v>
      </c>
      <c r="J5565" t="s">
        <v>128</v>
      </c>
      <c r="K5565" s="40" t="str">
        <f t="shared" si="86"/>
        <v>GPA</v>
      </c>
    </row>
    <row r="5566" spans="1:11" ht="15" customHeight="1">
      <c r="A5566">
        <v>8</v>
      </c>
      <c r="B5566">
        <v>7801</v>
      </c>
      <c r="C5566" t="s">
        <v>1994</v>
      </c>
      <c r="D5566" t="s">
        <v>4512</v>
      </c>
      <c r="E5566" t="s">
        <v>4513</v>
      </c>
      <c r="F5566">
        <v>8</v>
      </c>
      <c r="G5566">
        <v>1.36</v>
      </c>
      <c r="H5566">
        <v>6</v>
      </c>
      <c r="I5566">
        <v>0</v>
      </c>
      <c r="J5566" t="s">
        <v>128</v>
      </c>
      <c r="K5566" s="40" t="str">
        <f t="shared" si="86"/>
        <v>GPA</v>
      </c>
    </row>
    <row r="5567" spans="1:11" ht="15" customHeight="1">
      <c r="A5567">
        <v>8</v>
      </c>
      <c r="B5567">
        <v>7801</v>
      </c>
      <c r="C5567" t="s">
        <v>1994</v>
      </c>
      <c r="D5567" t="s">
        <v>2700</v>
      </c>
      <c r="E5567" t="s">
        <v>2701</v>
      </c>
      <c r="F5567">
        <v>3071</v>
      </c>
      <c r="G5567">
        <v>105.31</v>
      </c>
      <c r="H5567">
        <v>29</v>
      </c>
      <c r="I5567">
        <v>0</v>
      </c>
      <c r="J5567" t="s">
        <v>128</v>
      </c>
      <c r="K5567" s="40" t="str">
        <f t="shared" si="86"/>
        <v>GPA</v>
      </c>
    </row>
    <row r="5568" spans="1:11" ht="15" customHeight="1">
      <c r="A5568">
        <v>8</v>
      </c>
      <c r="B5568">
        <v>7801</v>
      </c>
      <c r="C5568" t="s">
        <v>1994</v>
      </c>
      <c r="D5568" t="s">
        <v>2702</v>
      </c>
      <c r="E5568" t="s">
        <v>2703</v>
      </c>
      <c r="F5568">
        <v>644</v>
      </c>
      <c r="G5568">
        <v>12.61</v>
      </c>
      <c r="H5568">
        <v>51</v>
      </c>
      <c r="I5568">
        <v>0</v>
      </c>
      <c r="J5568" t="s">
        <v>128</v>
      </c>
      <c r="K5568" s="40" t="str">
        <f t="shared" si="86"/>
        <v>GPA</v>
      </c>
    </row>
    <row r="5569" spans="1:11" ht="15" customHeight="1">
      <c r="A5569">
        <v>8</v>
      </c>
      <c r="B5569">
        <v>7801</v>
      </c>
      <c r="C5569" t="s">
        <v>1994</v>
      </c>
      <c r="D5569" t="s">
        <v>4514</v>
      </c>
      <c r="E5569" t="s">
        <v>4515</v>
      </c>
      <c r="F5569">
        <v>708</v>
      </c>
      <c r="G5569">
        <v>18.46</v>
      </c>
      <c r="H5569">
        <v>38</v>
      </c>
      <c r="I5569">
        <v>0</v>
      </c>
      <c r="J5569" t="s">
        <v>128</v>
      </c>
      <c r="K5569" s="40" t="str">
        <f t="shared" si="86"/>
        <v>GPA</v>
      </c>
    </row>
    <row r="5570" spans="1:11" ht="15" customHeight="1">
      <c r="A5570">
        <v>8</v>
      </c>
      <c r="B5570">
        <v>7801</v>
      </c>
      <c r="C5570" t="s">
        <v>1994</v>
      </c>
      <c r="D5570" t="s">
        <v>4969</v>
      </c>
      <c r="E5570" t="s">
        <v>4970</v>
      </c>
      <c r="F5570">
        <v>570</v>
      </c>
      <c r="G5570">
        <v>15.58</v>
      </c>
      <c r="H5570">
        <v>37</v>
      </c>
      <c r="I5570">
        <v>0</v>
      </c>
      <c r="J5570" t="s">
        <v>128</v>
      </c>
      <c r="K5570" s="40" t="str">
        <f t="shared" ref="K5570:K5633" si="87">IF(J5570&lt;&gt;"",IF(OR(UPPER(J5570)="TERCEIRO",UPPER(J5570)="TERCEIRA"),"TERCEIRA",IF(UPPER(J5570)="GPA","GPA",J5570)),IF(LEFT(D5570,1)="T","TERCEIRA","GPA"))</f>
        <v>GPA</v>
      </c>
    </row>
    <row r="5571" spans="1:11" ht="15" customHeight="1">
      <c r="A5571">
        <v>8</v>
      </c>
      <c r="B5571">
        <v>7801</v>
      </c>
      <c r="C5571" t="s">
        <v>1994</v>
      </c>
      <c r="D5571" t="s">
        <v>4516</v>
      </c>
      <c r="E5571" t="s">
        <v>4517</v>
      </c>
      <c r="F5571">
        <v>117</v>
      </c>
      <c r="G5571">
        <v>4.9000000000000004</v>
      </c>
      <c r="H5571">
        <v>24</v>
      </c>
      <c r="I5571">
        <v>0</v>
      </c>
      <c r="J5571" t="s">
        <v>128</v>
      </c>
      <c r="K5571" s="40" t="str">
        <f t="shared" si="87"/>
        <v>GPA</v>
      </c>
    </row>
    <row r="5572" spans="1:11" ht="15" customHeight="1">
      <c r="A5572">
        <v>8</v>
      </c>
      <c r="B5572">
        <v>7801</v>
      </c>
      <c r="C5572" t="s">
        <v>21</v>
      </c>
      <c r="D5572" t="s">
        <v>1902</v>
      </c>
      <c r="E5572" t="s">
        <v>1903</v>
      </c>
      <c r="F5572">
        <v>103</v>
      </c>
      <c r="G5572">
        <v>6.45</v>
      </c>
      <c r="H5572">
        <v>16</v>
      </c>
      <c r="I5572">
        <v>0</v>
      </c>
      <c r="J5572" t="s">
        <v>128</v>
      </c>
      <c r="K5572" s="40" t="str">
        <f t="shared" si="87"/>
        <v>GPA</v>
      </c>
    </row>
    <row r="5573" spans="1:11" ht="15" customHeight="1">
      <c r="A5573">
        <v>8</v>
      </c>
      <c r="B5573">
        <v>7801</v>
      </c>
      <c r="C5573" t="s">
        <v>1994</v>
      </c>
      <c r="D5573" t="s">
        <v>1902</v>
      </c>
      <c r="E5573" t="s">
        <v>1903</v>
      </c>
      <c r="F5573">
        <v>5711</v>
      </c>
      <c r="G5573">
        <v>107.98</v>
      </c>
      <c r="H5573">
        <v>53</v>
      </c>
      <c r="I5573">
        <v>0</v>
      </c>
      <c r="J5573" t="s">
        <v>128</v>
      </c>
      <c r="K5573" s="40" t="str">
        <f t="shared" si="87"/>
        <v>GPA</v>
      </c>
    </row>
    <row r="5574" spans="1:11" ht="15" customHeight="1">
      <c r="A5574">
        <v>8</v>
      </c>
      <c r="B5574">
        <v>7801</v>
      </c>
      <c r="C5574" t="s">
        <v>1994</v>
      </c>
      <c r="D5574" t="s">
        <v>2704</v>
      </c>
      <c r="E5574" t="s">
        <v>2705</v>
      </c>
      <c r="F5574">
        <v>8863</v>
      </c>
      <c r="G5574">
        <v>108.87</v>
      </c>
      <c r="H5574">
        <v>81</v>
      </c>
      <c r="I5574">
        <v>0</v>
      </c>
      <c r="J5574" t="s">
        <v>128</v>
      </c>
      <c r="K5574" s="40" t="str">
        <f t="shared" si="87"/>
        <v>GPA</v>
      </c>
    </row>
    <row r="5575" spans="1:11" ht="15" customHeight="1">
      <c r="A5575">
        <v>8</v>
      </c>
      <c r="B5575">
        <v>7801</v>
      </c>
      <c r="C5575" t="s">
        <v>1994</v>
      </c>
      <c r="D5575" t="s">
        <v>2706</v>
      </c>
      <c r="E5575" t="s">
        <v>2707</v>
      </c>
      <c r="F5575">
        <v>6705</v>
      </c>
      <c r="G5575">
        <v>123.27</v>
      </c>
      <c r="H5575">
        <v>54</v>
      </c>
      <c r="I5575">
        <v>0</v>
      </c>
      <c r="J5575" t="s">
        <v>128</v>
      </c>
      <c r="K5575" s="40" t="str">
        <f t="shared" si="87"/>
        <v>GPA</v>
      </c>
    </row>
    <row r="5576" spans="1:11" ht="15" customHeight="1">
      <c r="A5576">
        <v>8</v>
      </c>
      <c r="B5576">
        <v>7801</v>
      </c>
      <c r="C5576" t="s">
        <v>1994</v>
      </c>
      <c r="D5576" t="s">
        <v>2708</v>
      </c>
      <c r="E5576" t="s">
        <v>2709</v>
      </c>
      <c r="F5576">
        <v>173</v>
      </c>
      <c r="G5576">
        <v>9.19</v>
      </c>
      <c r="H5576">
        <v>19</v>
      </c>
      <c r="I5576">
        <v>0</v>
      </c>
      <c r="J5576" t="s">
        <v>128</v>
      </c>
      <c r="K5576" s="40" t="str">
        <f t="shared" si="87"/>
        <v>GPA</v>
      </c>
    </row>
    <row r="5577" spans="1:11" ht="15" customHeight="1">
      <c r="A5577">
        <v>8</v>
      </c>
      <c r="B5577">
        <v>7801</v>
      </c>
      <c r="C5577" t="s">
        <v>1994</v>
      </c>
      <c r="D5577" t="s">
        <v>2710</v>
      </c>
      <c r="E5577" t="s">
        <v>2711</v>
      </c>
      <c r="F5577">
        <v>6437</v>
      </c>
      <c r="G5577">
        <v>104.61</v>
      </c>
      <c r="H5577">
        <v>62</v>
      </c>
      <c r="I5577">
        <v>0</v>
      </c>
      <c r="J5577" t="s">
        <v>128</v>
      </c>
      <c r="K5577" s="40" t="str">
        <f t="shared" si="87"/>
        <v>GPA</v>
      </c>
    </row>
    <row r="5578" spans="1:11" ht="15" customHeight="1">
      <c r="A5578">
        <v>8</v>
      </c>
      <c r="B5578">
        <v>7801</v>
      </c>
      <c r="C5578" t="s">
        <v>1994</v>
      </c>
      <c r="D5578" t="s">
        <v>2712</v>
      </c>
      <c r="E5578" t="s">
        <v>2713</v>
      </c>
      <c r="F5578">
        <v>2399</v>
      </c>
      <c r="G5578">
        <v>61.11</v>
      </c>
      <c r="H5578">
        <v>39</v>
      </c>
      <c r="I5578">
        <v>0</v>
      </c>
      <c r="J5578" t="s">
        <v>128</v>
      </c>
      <c r="K5578" s="40" t="str">
        <f t="shared" si="87"/>
        <v>GPA</v>
      </c>
    </row>
    <row r="5579" spans="1:11" ht="15" customHeight="1">
      <c r="A5579">
        <v>8</v>
      </c>
      <c r="B5579">
        <v>7801</v>
      </c>
      <c r="C5579" t="s">
        <v>1994</v>
      </c>
      <c r="D5579" t="s">
        <v>2714</v>
      </c>
      <c r="E5579" t="s">
        <v>2715</v>
      </c>
      <c r="F5579">
        <v>1602</v>
      </c>
      <c r="G5579">
        <v>34.49</v>
      </c>
      <c r="H5579">
        <v>46</v>
      </c>
      <c r="I5579">
        <v>0</v>
      </c>
      <c r="J5579" t="s">
        <v>128</v>
      </c>
      <c r="K5579" s="40" t="str">
        <f t="shared" si="87"/>
        <v>GPA</v>
      </c>
    </row>
    <row r="5580" spans="1:11" ht="15" customHeight="1">
      <c r="A5580">
        <v>8</v>
      </c>
      <c r="B5580">
        <v>7801</v>
      </c>
      <c r="C5580" t="s">
        <v>1994</v>
      </c>
      <c r="D5580" t="s">
        <v>2716</v>
      </c>
      <c r="E5580" t="s">
        <v>2717</v>
      </c>
      <c r="F5580">
        <v>4770</v>
      </c>
      <c r="G5580">
        <v>67.52</v>
      </c>
      <c r="H5580">
        <v>71</v>
      </c>
      <c r="I5580">
        <v>0</v>
      </c>
      <c r="J5580" t="s">
        <v>128</v>
      </c>
      <c r="K5580" s="40" t="str">
        <f t="shared" si="87"/>
        <v>GPA</v>
      </c>
    </row>
    <row r="5581" spans="1:11" ht="15" customHeight="1">
      <c r="A5581">
        <v>8</v>
      </c>
      <c r="B5581">
        <v>7801</v>
      </c>
      <c r="C5581" t="s">
        <v>1994</v>
      </c>
      <c r="D5581" t="s">
        <v>2718</v>
      </c>
      <c r="E5581" t="s">
        <v>2719</v>
      </c>
      <c r="F5581">
        <v>5406</v>
      </c>
      <c r="G5581">
        <v>104.92</v>
      </c>
      <c r="H5581">
        <v>52</v>
      </c>
      <c r="I5581">
        <v>0</v>
      </c>
      <c r="J5581" t="s">
        <v>128</v>
      </c>
      <c r="K5581" s="40" t="str">
        <f t="shared" si="87"/>
        <v>GPA</v>
      </c>
    </row>
    <row r="5582" spans="1:11" ht="15" customHeight="1">
      <c r="A5582">
        <v>8</v>
      </c>
      <c r="B5582">
        <v>7801</v>
      </c>
      <c r="C5582" t="s">
        <v>1994</v>
      </c>
      <c r="D5582" t="s">
        <v>2720</v>
      </c>
      <c r="E5582" t="s">
        <v>2721</v>
      </c>
      <c r="F5582">
        <v>3293</v>
      </c>
      <c r="G5582">
        <v>61.21</v>
      </c>
      <c r="H5582">
        <v>54</v>
      </c>
      <c r="I5582">
        <v>0</v>
      </c>
      <c r="J5582" t="s">
        <v>128</v>
      </c>
      <c r="K5582" s="40" t="str">
        <f t="shared" si="87"/>
        <v>GPA</v>
      </c>
    </row>
    <row r="5583" spans="1:11" ht="15" customHeight="1">
      <c r="A5583">
        <v>8</v>
      </c>
      <c r="B5583">
        <v>7801</v>
      </c>
      <c r="C5583" t="s">
        <v>1994</v>
      </c>
      <c r="D5583" t="s">
        <v>2724</v>
      </c>
      <c r="E5583" t="s">
        <v>2725</v>
      </c>
      <c r="F5583">
        <v>779</v>
      </c>
      <c r="G5583">
        <v>20.32</v>
      </c>
      <c r="H5583">
        <v>38</v>
      </c>
      <c r="I5583">
        <v>0</v>
      </c>
      <c r="J5583" t="s">
        <v>128</v>
      </c>
      <c r="K5583" s="40" t="str">
        <f t="shared" si="87"/>
        <v>GPA</v>
      </c>
    </row>
    <row r="5584" spans="1:11" ht="15" customHeight="1">
      <c r="A5584">
        <v>8</v>
      </c>
      <c r="B5584">
        <v>7801</v>
      </c>
      <c r="C5584" t="s">
        <v>1994</v>
      </c>
      <c r="D5584" t="s">
        <v>2726</v>
      </c>
      <c r="E5584" t="s">
        <v>2727</v>
      </c>
      <c r="F5584">
        <v>568</v>
      </c>
      <c r="G5584">
        <v>16.22</v>
      </c>
      <c r="H5584">
        <v>35</v>
      </c>
      <c r="I5584">
        <v>0</v>
      </c>
      <c r="J5584" t="s">
        <v>128</v>
      </c>
      <c r="K5584" s="40" t="str">
        <f t="shared" si="87"/>
        <v>GPA</v>
      </c>
    </row>
    <row r="5585" spans="1:11" ht="15" customHeight="1">
      <c r="A5585">
        <v>8</v>
      </c>
      <c r="B5585">
        <v>7801</v>
      </c>
      <c r="C5585" t="s">
        <v>1994</v>
      </c>
      <c r="D5585" t="s">
        <v>2728</v>
      </c>
      <c r="E5585" t="s">
        <v>2729</v>
      </c>
      <c r="F5585">
        <v>3688</v>
      </c>
      <c r="G5585">
        <v>136.15</v>
      </c>
      <c r="H5585">
        <v>27</v>
      </c>
      <c r="I5585">
        <v>0</v>
      </c>
      <c r="J5585" t="s">
        <v>128</v>
      </c>
      <c r="K5585" s="40" t="str">
        <f t="shared" si="87"/>
        <v>GPA</v>
      </c>
    </row>
    <row r="5586" spans="1:11" ht="15" customHeight="1">
      <c r="A5586">
        <v>8</v>
      </c>
      <c r="B5586">
        <v>7801</v>
      </c>
      <c r="C5586" t="s">
        <v>1994</v>
      </c>
      <c r="D5586" t="s">
        <v>2730</v>
      </c>
      <c r="E5586" t="s">
        <v>2731</v>
      </c>
      <c r="F5586">
        <v>10616</v>
      </c>
      <c r="G5586">
        <v>123.04</v>
      </c>
      <c r="H5586">
        <v>86</v>
      </c>
      <c r="I5586">
        <v>0</v>
      </c>
      <c r="J5586" t="s">
        <v>128</v>
      </c>
      <c r="K5586" s="40" t="str">
        <f t="shared" si="87"/>
        <v>GPA</v>
      </c>
    </row>
    <row r="5587" spans="1:11" ht="15" customHeight="1">
      <c r="A5587">
        <v>8</v>
      </c>
      <c r="B5587">
        <v>7801</v>
      </c>
      <c r="C5587" t="s">
        <v>1994</v>
      </c>
      <c r="D5587" t="s">
        <v>2734</v>
      </c>
      <c r="E5587" t="s">
        <v>2735</v>
      </c>
      <c r="F5587">
        <v>4349</v>
      </c>
      <c r="G5587">
        <v>114.66</v>
      </c>
      <c r="H5587">
        <v>38</v>
      </c>
      <c r="I5587">
        <v>0</v>
      </c>
      <c r="J5587" t="s">
        <v>128</v>
      </c>
      <c r="K5587" s="40" t="str">
        <f t="shared" si="87"/>
        <v>GPA</v>
      </c>
    </row>
    <row r="5588" spans="1:11" ht="15" customHeight="1">
      <c r="A5588">
        <v>8</v>
      </c>
      <c r="B5588">
        <v>7801</v>
      </c>
      <c r="C5588" t="s">
        <v>1994</v>
      </c>
      <c r="D5588" t="s">
        <v>2736</v>
      </c>
      <c r="E5588" t="s">
        <v>2737</v>
      </c>
      <c r="F5588">
        <v>2749</v>
      </c>
      <c r="G5588">
        <v>43.85</v>
      </c>
      <c r="H5588">
        <v>63</v>
      </c>
      <c r="I5588">
        <v>0</v>
      </c>
      <c r="J5588" t="s">
        <v>128</v>
      </c>
      <c r="K5588" s="40" t="str">
        <f t="shared" si="87"/>
        <v>GPA</v>
      </c>
    </row>
    <row r="5589" spans="1:11" ht="15" customHeight="1">
      <c r="A5589">
        <v>8</v>
      </c>
      <c r="B5589">
        <v>7801</v>
      </c>
      <c r="C5589" t="s">
        <v>1994</v>
      </c>
      <c r="D5589" t="s">
        <v>2740</v>
      </c>
      <c r="E5589" t="s">
        <v>2741</v>
      </c>
      <c r="F5589">
        <v>8424</v>
      </c>
      <c r="G5589">
        <v>112.54</v>
      </c>
      <c r="H5589">
        <v>75</v>
      </c>
      <c r="I5589">
        <v>0</v>
      </c>
      <c r="J5589" t="s">
        <v>128</v>
      </c>
      <c r="K5589" s="40" t="str">
        <f t="shared" si="87"/>
        <v>GPA</v>
      </c>
    </row>
    <row r="5590" spans="1:11" ht="15" customHeight="1">
      <c r="A5590">
        <v>8</v>
      </c>
      <c r="B5590">
        <v>7801</v>
      </c>
      <c r="C5590" t="s">
        <v>1994</v>
      </c>
      <c r="D5590" t="s">
        <v>2742</v>
      </c>
      <c r="E5590" t="s">
        <v>2743</v>
      </c>
      <c r="F5590">
        <v>7410</v>
      </c>
      <c r="G5590">
        <v>104.98</v>
      </c>
      <c r="H5590">
        <v>71</v>
      </c>
      <c r="I5590">
        <v>0</v>
      </c>
      <c r="J5590" t="s">
        <v>128</v>
      </c>
      <c r="K5590" s="40" t="str">
        <f t="shared" si="87"/>
        <v>GPA</v>
      </c>
    </row>
    <row r="5591" spans="1:11" ht="15" customHeight="1">
      <c r="A5591">
        <v>8</v>
      </c>
      <c r="B5591">
        <v>7801</v>
      </c>
      <c r="C5591" t="s">
        <v>1994</v>
      </c>
      <c r="D5591" t="s">
        <v>2744</v>
      </c>
      <c r="E5591" t="s">
        <v>2745</v>
      </c>
      <c r="F5591">
        <v>525</v>
      </c>
      <c r="G5591">
        <v>27.28</v>
      </c>
      <c r="H5591">
        <v>19</v>
      </c>
      <c r="I5591">
        <v>0</v>
      </c>
      <c r="J5591" t="s">
        <v>128</v>
      </c>
      <c r="K5591" s="40" t="str">
        <f t="shared" si="87"/>
        <v>GPA</v>
      </c>
    </row>
    <row r="5592" spans="1:11" ht="15" customHeight="1">
      <c r="A5592">
        <v>8</v>
      </c>
      <c r="B5592">
        <v>7801</v>
      </c>
      <c r="C5592" t="s">
        <v>1994</v>
      </c>
      <c r="D5592" t="s">
        <v>2746</v>
      </c>
      <c r="E5592" t="s">
        <v>2747</v>
      </c>
      <c r="F5592">
        <v>8784</v>
      </c>
      <c r="G5592">
        <v>120.62</v>
      </c>
      <c r="H5592">
        <v>73</v>
      </c>
      <c r="I5592">
        <v>0</v>
      </c>
      <c r="J5592" t="s">
        <v>128</v>
      </c>
      <c r="K5592" s="40" t="str">
        <f t="shared" si="87"/>
        <v>GPA</v>
      </c>
    </row>
    <row r="5593" spans="1:11" ht="15" customHeight="1">
      <c r="A5593">
        <v>8</v>
      </c>
      <c r="B5593">
        <v>7801</v>
      </c>
      <c r="C5593" t="s">
        <v>1994</v>
      </c>
      <c r="D5593" t="s">
        <v>2748</v>
      </c>
      <c r="E5593" t="s">
        <v>2749</v>
      </c>
      <c r="F5593">
        <v>3999</v>
      </c>
      <c r="G5593">
        <v>69.97</v>
      </c>
      <c r="H5593">
        <v>57</v>
      </c>
      <c r="I5593">
        <v>0</v>
      </c>
      <c r="J5593" t="s">
        <v>128</v>
      </c>
      <c r="K5593" s="40" t="str">
        <f t="shared" si="87"/>
        <v>GPA</v>
      </c>
    </row>
    <row r="5594" spans="1:11" ht="15" customHeight="1">
      <c r="A5594">
        <v>8</v>
      </c>
      <c r="B5594">
        <v>7801</v>
      </c>
      <c r="C5594" t="s">
        <v>1994</v>
      </c>
      <c r="D5594" t="s">
        <v>1310</v>
      </c>
      <c r="E5594" t="s">
        <v>1311</v>
      </c>
      <c r="F5594">
        <v>5762</v>
      </c>
      <c r="G5594">
        <v>100.42</v>
      </c>
      <c r="H5594">
        <v>57</v>
      </c>
      <c r="I5594">
        <v>0</v>
      </c>
      <c r="J5594" t="s">
        <v>128</v>
      </c>
      <c r="K5594" s="40" t="str">
        <f t="shared" si="87"/>
        <v>GPA</v>
      </c>
    </row>
    <row r="5595" spans="1:11" ht="15" customHeight="1">
      <c r="A5595">
        <v>8</v>
      </c>
      <c r="B5595">
        <v>7801</v>
      </c>
      <c r="C5595" t="s">
        <v>1994</v>
      </c>
      <c r="D5595" t="s">
        <v>2750</v>
      </c>
      <c r="E5595" t="s">
        <v>2751</v>
      </c>
      <c r="F5595">
        <v>1655</v>
      </c>
      <c r="G5595">
        <v>44.35</v>
      </c>
      <c r="H5595">
        <v>37</v>
      </c>
      <c r="I5595">
        <v>0</v>
      </c>
      <c r="J5595" t="s">
        <v>128</v>
      </c>
      <c r="K5595" s="40" t="str">
        <f t="shared" si="87"/>
        <v>GPA</v>
      </c>
    </row>
    <row r="5596" spans="1:11" ht="15" customHeight="1">
      <c r="A5596">
        <v>8</v>
      </c>
      <c r="B5596">
        <v>7801</v>
      </c>
      <c r="C5596" t="s">
        <v>1994</v>
      </c>
      <c r="D5596" t="s">
        <v>2752</v>
      </c>
      <c r="E5596" t="s">
        <v>2753</v>
      </c>
      <c r="F5596">
        <v>6153</v>
      </c>
      <c r="G5596">
        <v>111.2</v>
      </c>
      <c r="H5596">
        <v>55</v>
      </c>
      <c r="I5596">
        <v>0</v>
      </c>
      <c r="J5596" t="s">
        <v>128</v>
      </c>
      <c r="K5596" s="40" t="str">
        <f t="shared" si="87"/>
        <v>GPA</v>
      </c>
    </row>
    <row r="5597" spans="1:11" ht="15" customHeight="1">
      <c r="A5597">
        <v>8</v>
      </c>
      <c r="B5597">
        <v>7801</v>
      </c>
      <c r="C5597" t="s">
        <v>1994</v>
      </c>
      <c r="D5597" t="s">
        <v>2754</v>
      </c>
      <c r="E5597" t="s">
        <v>2755</v>
      </c>
      <c r="F5597">
        <v>1302</v>
      </c>
      <c r="G5597">
        <v>43.67</v>
      </c>
      <c r="H5597">
        <v>30</v>
      </c>
      <c r="I5597">
        <v>0</v>
      </c>
      <c r="J5597" t="s">
        <v>128</v>
      </c>
      <c r="K5597" s="40" t="str">
        <f t="shared" si="87"/>
        <v>GPA</v>
      </c>
    </row>
    <row r="5598" spans="1:11" ht="15" customHeight="1">
      <c r="A5598">
        <v>8</v>
      </c>
      <c r="B5598">
        <v>7801</v>
      </c>
      <c r="C5598" t="s">
        <v>1994</v>
      </c>
      <c r="D5598" t="s">
        <v>2756</v>
      </c>
      <c r="E5598" t="s">
        <v>2757</v>
      </c>
      <c r="F5598">
        <v>300</v>
      </c>
      <c r="G5598">
        <v>5.21</v>
      </c>
      <c r="H5598">
        <v>58</v>
      </c>
      <c r="I5598">
        <v>0</v>
      </c>
      <c r="J5598" t="s">
        <v>128</v>
      </c>
      <c r="K5598" s="40" t="str">
        <f t="shared" si="87"/>
        <v>GPA</v>
      </c>
    </row>
    <row r="5599" spans="1:11" ht="15" customHeight="1">
      <c r="A5599">
        <v>8</v>
      </c>
      <c r="B5599">
        <v>7801</v>
      </c>
      <c r="C5599" t="s">
        <v>1994</v>
      </c>
      <c r="D5599" t="s">
        <v>2758</v>
      </c>
      <c r="E5599" t="s">
        <v>2759</v>
      </c>
      <c r="F5599">
        <v>4859</v>
      </c>
      <c r="G5599">
        <v>104.76</v>
      </c>
      <c r="H5599">
        <v>46</v>
      </c>
      <c r="I5599">
        <v>0</v>
      </c>
      <c r="J5599" t="s">
        <v>128</v>
      </c>
      <c r="K5599" s="40" t="str">
        <f t="shared" si="87"/>
        <v>GPA</v>
      </c>
    </row>
    <row r="5600" spans="1:11" ht="15" customHeight="1">
      <c r="A5600">
        <v>8</v>
      </c>
      <c r="B5600">
        <v>7801</v>
      </c>
      <c r="C5600" t="s">
        <v>1994</v>
      </c>
      <c r="D5600" t="s">
        <v>2760</v>
      </c>
      <c r="E5600" t="s">
        <v>2761</v>
      </c>
      <c r="F5600">
        <v>5949</v>
      </c>
      <c r="G5600">
        <v>105.51</v>
      </c>
      <c r="H5600">
        <v>56</v>
      </c>
      <c r="I5600">
        <v>0</v>
      </c>
      <c r="J5600" t="s">
        <v>128</v>
      </c>
      <c r="K5600" s="40" t="str">
        <f t="shared" si="87"/>
        <v>GPA</v>
      </c>
    </row>
    <row r="5601" spans="1:11" ht="15" customHeight="1">
      <c r="A5601">
        <v>8</v>
      </c>
      <c r="B5601">
        <v>7801</v>
      </c>
      <c r="C5601" t="s">
        <v>1994</v>
      </c>
      <c r="D5601" t="s">
        <v>2762</v>
      </c>
      <c r="E5601" t="s">
        <v>2763</v>
      </c>
      <c r="F5601">
        <v>3550</v>
      </c>
      <c r="G5601">
        <v>78.63</v>
      </c>
      <c r="H5601">
        <v>45</v>
      </c>
      <c r="I5601">
        <v>0</v>
      </c>
      <c r="J5601" t="s">
        <v>128</v>
      </c>
      <c r="K5601" s="40" t="str">
        <f t="shared" si="87"/>
        <v>GPA</v>
      </c>
    </row>
    <row r="5602" spans="1:11" ht="15" customHeight="1">
      <c r="A5602">
        <v>8</v>
      </c>
      <c r="B5602">
        <v>7801</v>
      </c>
      <c r="C5602" t="s">
        <v>1994</v>
      </c>
      <c r="D5602" t="s">
        <v>2766</v>
      </c>
      <c r="E5602" t="s">
        <v>2767</v>
      </c>
      <c r="F5602">
        <v>9489</v>
      </c>
      <c r="G5602">
        <v>107.59</v>
      </c>
      <c r="H5602">
        <v>88</v>
      </c>
      <c r="I5602">
        <v>0</v>
      </c>
      <c r="J5602" t="s">
        <v>128</v>
      </c>
      <c r="K5602" s="40" t="str">
        <f t="shared" si="87"/>
        <v>GPA</v>
      </c>
    </row>
    <row r="5603" spans="1:11" ht="15" customHeight="1">
      <c r="A5603">
        <v>8</v>
      </c>
      <c r="B5603">
        <v>7801</v>
      </c>
      <c r="C5603" t="s">
        <v>1994</v>
      </c>
      <c r="D5603" t="s">
        <v>2768</v>
      </c>
      <c r="E5603" t="s">
        <v>2769</v>
      </c>
      <c r="F5603">
        <v>4653</v>
      </c>
      <c r="G5603">
        <v>99.13</v>
      </c>
      <c r="H5603">
        <v>47</v>
      </c>
      <c r="I5603">
        <v>0</v>
      </c>
      <c r="J5603" t="s">
        <v>128</v>
      </c>
      <c r="K5603" s="40" t="str">
        <f t="shared" si="87"/>
        <v>GPA</v>
      </c>
    </row>
    <row r="5604" spans="1:11" ht="15" customHeight="1">
      <c r="A5604">
        <v>8</v>
      </c>
      <c r="B5604">
        <v>7801</v>
      </c>
      <c r="C5604" t="s">
        <v>1994</v>
      </c>
      <c r="D5604" t="s">
        <v>2770</v>
      </c>
      <c r="E5604" t="s">
        <v>2771</v>
      </c>
      <c r="F5604">
        <v>7850</v>
      </c>
      <c r="G5604">
        <v>127.5</v>
      </c>
      <c r="H5604">
        <v>62</v>
      </c>
      <c r="I5604">
        <v>0</v>
      </c>
      <c r="J5604" t="s">
        <v>128</v>
      </c>
      <c r="K5604" s="40" t="str">
        <f t="shared" si="87"/>
        <v>GPA</v>
      </c>
    </row>
    <row r="5605" spans="1:11" ht="15" customHeight="1">
      <c r="A5605">
        <v>8</v>
      </c>
      <c r="B5605">
        <v>7801</v>
      </c>
      <c r="C5605" t="s">
        <v>1994</v>
      </c>
      <c r="D5605" t="s">
        <v>2772</v>
      </c>
      <c r="E5605" t="s">
        <v>2773</v>
      </c>
      <c r="F5605">
        <v>3940</v>
      </c>
      <c r="G5605">
        <v>96.6</v>
      </c>
      <c r="H5605">
        <v>41</v>
      </c>
      <c r="I5605">
        <v>0</v>
      </c>
      <c r="J5605" t="s">
        <v>128</v>
      </c>
      <c r="K5605" s="40" t="str">
        <f t="shared" si="87"/>
        <v>GPA</v>
      </c>
    </row>
    <row r="5606" spans="1:11" ht="15" customHeight="1">
      <c r="A5606">
        <v>8</v>
      </c>
      <c r="B5606">
        <v>7801</v>
      </c>
      <c r="C5606" t="s">
        <v>1994</v>
      </c>
      <c r="D5606" t="s">
        <v>2774</v>
      </c>
      <c r="E5606" t="s">
        <v>2775</v>
      </c>
      <c r="F5606">
        <v>7418</v>
      </c>
      <c r="G5606">
        <v>111.67</v>
      </c>
      <c r="H5606">
        <v>66</v>
      </c>
      <c r="I5606">
        <v>0</v>
      </c>
      <c r="J5606" t="s">
        <v>128</v>
      </c>
      <c r="K5606" s="40" t="str">
        <f t="shared" si="87"/>
        <v>GPA</v>
      </c>
    </row>
    <row r="5607" spans="1:11" ht="15" customHeight="1">
      <c r="A5607">
        <v>8</v>
      </c>
      <c r="B5607">
        <v>7801</v>
      </c>
      <c r="C5607" t="s">
        <v>1994</v>
      </c>
      <c r="D5607" t="s">
        <v>2776</v>
      </c>
      <c r="E5607" t="s">
        <v>2777</v>
      </c>
      <c r="F5607">
        <v>2348</v>
      </c>
      <c r="G5607">
        <v>41.63</v>
      </c>
      <c r="H5607">
        <v>56</v>
      </c>
      <c r="I5607">
        <v>0</v>
      </c>
      <c r="J5607" t="s">
        <v>128</v>
      </c>
      <c r="K5607" s="40" t="str">
        <f t="shared" si="87"/>
        <v>GPA</v>
      </c>
    </row>
    <row r="5608" spans="1:11" ht="15" customHeight="1">
      <c r="A5608">
        <v>8</v>
      </c>
      <c r="B5608">
        <v>7801</v>
      </c>
      <c r="C5608" t="s">
        <v>1994</v>
      </c>
      <c r="D5608" t="s">
        <v>2778</v>
      </c>
      <c r="E5608" t="s">
        <v>2779</v>
      </c>
      <c r="F5608">
        <v>1048</v>
      </c>
      <c r="G5608">
        <v>51.07</v>
      </c>
      <c r="H5608">
        <v>21</v>
      </c>
      <c r="I5608">
        <v>0</v>
      </c>
      <c r="J5608" t="s">
        <v>128</v>
      </c>
      <c r="K5608" s="40" t="str">
        <f t="shared" si="87"/>
        <v>GPA</v>
      </c>
    </row>
    <row r="5609" spans="1:11" ht="15" customHeight="1">
      <c r="A5609">
        <v>8</v>
      </c>
      <c r="B5609">
        <v>7801</v>
      </c>
      <c r="C5609" t="s">
        <v>1994</v>
      </c>
      <c r="D5609" t="s">
        <v>4518</v>
      </c>
      <c r="E5609" t="s">
        <v>4519</v>
      </c>
      <c r="F5609">
        <v>1400</v>
      </c>
      <c r="G5609">
        <v>50.41</v>
      </c>
      <c r="H5609">
        <v>28</v>
      </c>
      <c r="I5609">
        <v>0</v>
      </c>
      <c r="J5609" t="s">
        <v>128</v>
      </c>
      <c r="K5609" s="40" t="str">
        <f t="shared" si="87"/>
        <v>GPA</v>
      </c>
    </row>
    <row r="5610" spans="1:11" ht="15" customHeight="1">
      <c r="A5610">
        <v>8</v>
      </c>
      <c r="B5610">
        <v>7801</v>
      </c>
      <c r="C5610" t="s">
        <v>1994</v>
      </c>
      <c r="D5610" t="s">
        <v>2780</v>
      </c>
      <c r="E5610" t="s">
        <v>2781</v>
      </c>
      <c r="F5610">
        <v>2503</v>
      </c>
      <c r="G5610">
        <v>62.39</v>
      </c>
      <c r="H5610">
        <v>40</v>
      </c>
      <c r="I5610">
        <v>0</v>
      </c>
      <c r="J5610" t="s">
        <v>128</v>
      </c>
      <c r="K5610" s="40" t="str">
        <f t="shared" si="87"/>
        <v>GPA</v>
      </c>
    </row>
    <row r="5611" spans="1:11" ht="15" customHeight="1">
      <c r="A5611">
        <v>8</v>
      </c>
      <c r="B5611">
        <v>7801</v>
      </c>
      <c r="C5611" t="s">
        <v>1994</v>
      </c>
      <c r="D5611" t="s">
        <v>2782</v>
      </c>
      <c r="E5611" t="s">
        <v>2783</v>
      </c>
      <c r="F5611">
        <v>6693</v>
      </c>
      <c r="G5611">
        <v>131.22</v>
      </c>
      <c r="H5611">
        <v>51</v>
      </c>
      <c r="I5611">
        <v>0</v>
      </c>
      <c r="J5611" t="s">
        <v>128</v>
      </c>
      <c r="K5611" s="40" t="str">
        <f t="shared" si="87"/>
        <v>GPA</v>
      </c>
    </row>
    <row r="5612" spans="1:11" ht="15" customHeight="1">
      <c r="A5612">
        <v>8</v>
      </c>
      <c r="B5612">
        <v>7801</v>
      </c>
      <c r="C5612" t="s">
        <v>1994</v>
      </c>
      <c r="D5612" t="s">
        <v>2784</v>
      </c>
      <c r="E5612" t="s">
        <v>2785</v>
      </c>
      <c r="F5612">
        <v>6323</v>
      </c>
      <c r="G5612">
        <v>129.01</v>
      </c>
      <c r="H5612">
        <v>49</v>
      </c>
      <c r="I5612">
        <v>0</v>
      </c>
      <c r="J5612" t="s">
        <v>128</v>
      </c>
      <c r="K5612" s="40" t="str">
        <f t="shared" si="87"/>
        <v>GPA</v>
      </c>
    </row>
    <row r="5613" spans="1:11" ht="15" customHeight="1">
      <c r="A5613">
        <v>8</v>
      </c>
      <c r="B5613">
        <v>7801</v>
      </c>
      <c r="C5613" t="s">
        <v>1994</v>
      </c>
      <c r="D5613" t="s">
        <v>2786</v>
      </c>
      <c r="E5613" t="s">
        <v>2787</v>
      </c>
      <c r="F5613">
        <v>5430</v>
      </c>
      <c r="G5613">
        <v>136.29</v>
      </c>
      <c r="H5613">
        <v>40</v>
      </c>
      <c r="I5613">
        <v>0</v>
      </c>
      <c r="J5613" t="s">
        <v>128</v>
      </c>
      <c r="K5613" s="40" t="str">
        <f t="shared" si="87"/>
        <v>GPA</v>
      </c>
    </row>
    <row r="5614" spans="1:11" ht="15" customHeight="1">
      <c r="A5614">
        <v>8</v>
      </c>
      <c r="B5614">
        <v>7801</v>
      </c>
      <c r="C5614" t="s">
        <v>22</v>
      </c>
      <c r="D5614" t="s">
        <v>1312</v>
      </c>
      <c r="E5614" t="s">
        <v>1313</v>
      </c>
      <c r="F5614">
        <v>21</v>
      </c>
      <c r="G5614">
        <v>6.49</v>
      </c>
      <c r="H5614">
        <v>3</v>
      </c>
      <c r="I5614">
        <v>0</v>
      </c>
      <c r="J5614" t="s">
        <v>128</v>
      </c>
      <c r="K5614" s="40" t="str">
        <f t="shared" si="87"/>
        <v>GPA</v>
      </c>
    </row>
    <row r="5615" spans="1:11" ht="15" customHeight="1">
      <c r="A5615">
        <v>8</v>
      </c>
      <c r="B5615">
        <v>7801</v>
      </c>
      <c r="C5615" t="s">
        <v>1994</v>
      </c>
      <c r="D5615" t="s">
        <v>2788</v>
      </c>
      <c r="E5615" t="s">
        <v>2789</v>
      </c>
      <c r="F5615">
        <v>2670</v>
      </c>
      <c r="G5615">
        <v>139.88999999999999</v>
      </c>
      <c r="H5615">
        <v>19</v>
      </c>
      <c r="I5615">
        <v>0</v>
      </c>
      <c r="J5615" t="s">
        <v>128</v>
      </c>
      <c r="K5615" s="40" t="str">
        <f t="shared" si="87"/>
        <v>GPA</v>
      </c>
    </row>
    <row r="5616" spans="1:11" ht="15" customHeight="1">
      <c r="A5616">
        <v>8</v>
      </c>
      <c r="B5616">
        <v>7801</v>
      </c>
      <c r="C5616" t="s">
        <v>1994</v>
      </c>
      <c r="D5616" t="s">
        <v>2790</v>
      </c>
      <c r="E5616" t="s">
        <v>2791</v>
      </c>
      <c r="F5616">
        <v>2878</v>
      </c>
      <c r="G5616">
        <v>91.78</v>
      </c>
      <c r="H5616">
        <v>31</v>
      </c>
      <c r="I5616">
        <v>0</v>
      </c>
      <c r="J5616" t="s">
        <v>128</v>
      </c>
      <c r="K5616" s="40" t="str">
        <f t="shared" si="87"/>
        <v>GPA</v>
      </c>
    </row>
    <row r="5617" spans="1:11" ht="15" customHeight="1">
      <c r="A5617">
        <v>8</v>
      </c>
      <c r="B5617">
        <v>7801</v>
      </c>
      <c r="C5617" t="s">
        <v>1994</v>
      </c>
      <c r="D5617" t="s">
        <v>2792</v>
      </c>
      <c r="E5617" t="s">
        <v>2793</v>
      </c>
      <c r="F5617">
        <v>3177</v>
      </c>
      <c r="G5617">
        <v>83.31</v>
      </c>
      <c r="H5617">
        <v>38</v>
      </c>
      <c r="I5617">
        <v>0</v>
      </c>
      <c r="J5617" t="s">
        <v>128</v>
      </c>
      <c r="K5617" s="40" t="str">
        <f t="shared" si="87"/>
        <v>GPA</v>
      </c>
    </row>
    <row r="5618" spans="1:11" ht="15" customHeight="1">
      <c r="A5618">
        <v>8</v>
      </c>
      <c r="B5618">
        <v>7801</v>
      </c>
      <c r="C5618" t="s">
        <v>1994</v>
      </c>
      <c r="D5618" t="s">
        <v>2794</v>
      </c>
      <c r="E5618" t="s">
        <v>2795</v>
      </c>
      <c r="F5618">
        <v>5873</v>
      </c>
      <c r="G5618">
        <v>91.18</v>
      </c>
      <c r="H5618">
        <v>64</v>
      </c>
      <c r="I5618">
        <v>0</v>
      </c>
      <c r="J5618" t="s">
        <v>128</v>
      </c>
      <c r="K5618" s="40" t="str">
        <f t="shared" si="87"/>
        <v>GPA</v>
      </c>
    </row>
    <row r="5619" spans="1:11" ht="15" customHeight="1">
      <c r="A5619">
        <v>8</v>
      </c>
      <c r="B5619">
        <v>7801</v>
      </c>
      <c r="C5619" t="s">
        <v>1994</v>
      </c>
      <c r="D5619" t="s">
        <v>2796</v>
      </c>
      <c r="E5619" t="s">
        <v>2797</v>
      </c>
      <c r="F5619">
        <v>2785</v>
      </c>
      <c r="G5619">
        <v>83.45</v>
      </c>
      <c r="H5619">
        <v>33</v>
      </c>
      <c r="I5619">
        <v>0</v>
      </c>
      <c r="J5619" t="s">
        <v>128</v>
      </c>
      <c r="K5619" s="40" t="str">
        <f t="shared" si="87"/>
        <v>GPA</v>
      </c>
    </row>
    <row r="5620" spans="1:11" ht="15" customHeight="1">
      <c r="A5620">
        <v>8</v>
      </c>
      <c r="B5620">
        <v>7801</v>
      </c>
      <c r="C5620" t="s">
        <v>1994</v>
      </c>
      <c r="D5620" t="s">
        <v>2798</v>
      </c>
      <c r="E5620" t="s">
        <v>2799</v>
      </c>
      <c r="F5620">
        <v>4366</v>
      </c>
      <c r="G5620">
        <v>84.22</v>
      </c>
      <c r="H5620">
        <v>52</v>
      </c>
      <c r="I5620">
        <v>0</v>
      </c>
      <c r="J5620" t="s">
        <v>128</v>
      </c>
      <c r="K5620" s="40" t="str">
        <f t="shared" si="87"/>
        <v>GPA</v>
      </c>
    </row>
    <row r="5621" spans="1:11" ht="15" customHeight="1">
      <c r="A5621">
        <v>8</v>
      </c>
      <c r="B5621">
        <v>7801</v>
      </c>
      <c r="C5621" t="s">
        <v>1994</v>
      </c>
      <c r="D5621" t="s">
        <v>2800</v>
      </c>
      <c r="E5621" t="s">
        <v>2801</v>
      </c>
      <c r="F5621">
        <v>545</v>
      </c>
      <c r="G5621">
        <v>19.05</v>
      </c>
      <c r="H5621">
        <v>29</v>
      </c>
      <c r="I5621">
        <v>0</v>
      </c>
      <c r="J5621" t="s">
        <v>128</v>
      </c>
      <c r="K5621" s="40" t="str">
        <f t="shared" si="87"/>
        <v>GPA</v>
      </c>
    </row>
    <row r="5622" spans="1:11" ht="15" customHeight="1">
      <c r="A5622">
        <v>8</v>
      </c>
      <c r="B5622">
        <v>7801</v>
      </c>
      <c r="C5622" t="s">
        <v>1994</v>
      </c>
      <c r="D5622" t="s">
        <v>2802</v>
      </c>
      <c r="E5622" t="s">
        <v>2803</v>
      </c>
      <c r="F5622">
        <v>3460</v>
      </c>
      <c r="G5622">
        <v>82.84</v>
      </c>
      <c r="H5622">
        <v>42</v>
      </c>
      <c r="I5622">
        <v>0</v>
      </c>
      <c r="J5622" t="s">
        <v>128</v>
      </c>
      <c r="K5622" s="40" t="str">
        <f t="shared" si="87"/>
        <v>GPA</v>
      </c>
    </row>
    <row r="5623" spans="1:11" ht="15" customHeight="1">
      <c r="A5623">
        <v>8</v>
      </c>
      <c r="B5623">
        <v>7801</v>
      </c>
      <c r="C5623" t="s">
        <v>1994</v>
      </c>
      <c r="D5623" t="s">
        <v>2804</v>
      </c>
      <c r="E5623" t="s">
        <v>2805</v>
      </c>
      <c r="F5623">
        <v>1807</v>
      </c>
      <c r="G5623">
        <v>39.72</v>
      </c>
      <c r="H5623">
        <v>45</v>
      </c>
      <c r="I5623">
        <v>0</v>
      </c>
      <c r="J5623" t="s">
        <v>128</v>
      </c>
      <c r="K5623" s="40" t="str">
        <f t="shared" si="87"/>
        <v>GPA</v>
      </c>
    </row>
    <row r="5624" spans="1:11" ht="15" customHeight="1">
      <c r="A5624">
        <v>8</v>
      </c>
      <c r="B5624">
        <v>7801</v>
      </c>
      <c r="C5624" t="s">
        <v>1994</v>
      </c>
      <c r="D5624" t="s">
        <v>2806</v>
      </c>
      <c r="E5624" t="s">
        <v>2807</v>
      </c>
      <c r="F5624">
        <v>7290</v>
      </c>
      <c r="G5624">
        <v>130.38999999999999</v>
      </c>
      <c r="H5624">
        <v>56</v>
      </c>
      <c r="I5624">
        <v>0</v>
      </c>
      <c r="J5624" t="s">
        <v>128</v>
      </c>
      <c r="K5624" s="40" t="str">
        <f t="shared" si="87"/>
        <v>GPA</v>
      </c>
    </row>
    <row r="5625" spans="1:11" ht="15" customHeight="1">
      <c r="A5625">
        <v>8</v>
      </c>
      <c r="B5625">
        <v>7801</v>
      </c>
      <c r="C5625" t="s">
        <v>1994</v>
      </c>
      <c r="D5625" t="s">
        <v>2808</v>
      </c>
      <c r="E5625" t="s">
        <v>2809</v>
      </c>
      <c r="F5625">
        <v>2888</v>
      </c>
      <c r="G5625">
        <v>129.07</v>
      </c>
      <c r="H5625">
        <v>22</v>
      </c>
      <c r="I5625">
        <v>0</v>
      </c>
      <c r="J5625" t="s">
        <v>128</v>
      </c>
      <c r="K5625" s="40" t="str">
        <f t="shared" si="87"/>
        <v>GPA</v>
      </c>
    </row>
    <row r="5626" spans="1:11" ht="15" customHeight="1">
      <c r="A5626">
        <v>8</v>
      </c>
      <c r="B5626">
        <v>7801</v>
      </c>
      <c r="C5626" t="s">
        <v>1994</v>
      </c>
      <c r="D5626" t="s">
        <v>2810</v>
      </c>
      <c r="E5626" t="s">
        <v>2811</v>
      </c>
      <c r="F5626">
        <v>6173</v>
      </c>
      <c r="G5626">
        <v>130.99</v>
      </c>
      <c r="H5626">
        <v>47</v>
      </c>
      <c r="I5626">
        <v>0</v>
      </c>
      <c r="J5626" t="s">
        <v>128</v>
      </c>
      <c r="K5626" s="40" t="str">
        <f t="shared" si="87"/>
        <v>GPA</v>
      </c>
    </row>
    <row r="5627" spans="1:11" ht="15" customHeight="1">
      <c r="A5627">
        <v>8</v>
      </c>
      <c r="B5627">
        <v>7801</v>
      </c>
      <c r="C5627" t="s">
        <v>1994</v>
      </c>
      <c r="D5627" t="s">
        <v>2812</v>
      </c>
      <c r="E5627" t="s">
        <v>2813</v>
      </c>
      <c r="F5627">
        <v>5080</v>
      </c>
      <c r="G5627">
        <v>103.35</v>
      </c>
      <c r="H5627">
        <v>49</v>
      </c>
      <c r="I5627">
        <v>0</v>
      </c>
      <c r="J5627" t="s">
        <v>128</v>
      </c>
      <c r="K5627" s="40" t="str">
        <f t="shared" si="87"/>
        <v>GPA</v>
      </c>
    </row>
    <row r="5628" spans="1:11" ht="15" customHeight="1">
      <c r="A5628">
        <v>8</v>
      </c>
      <c r="B5628">
        <v>7801</v>
      </c>
      <c r="C5628" t="s">
        <v>1994</v>
      </c>
      <c r="D5628" t="s">
        <v>2814</v>
      </c>
      <c r="E5628" t="s">
        <v>2815</v>
      </c>
      <c r="F5628">
        <v>3310</v>
      </c>
      <c r="G5628">
        <v>104.93</v>
      </c>
      <c r="H5628">
        <v>32</v>
      </c>
      <c r="I5628">
        <v>0</v>
      </c>
      <c r="J5628" t="s">
        <v>128</v>
      </c>
      <c r="K5628" s="40" t="str">
        <f t="shared" si="87"/>
        <v>GPA</v>
      </c>
    </row>
    <row r="5629" spans="1:11" ht="15" customHeight="1">
      <c r="A5629">
        <v>8</v>
      </c>
      <c r="B5629">
        <v>7801</v>
      </c>
      <c r="C5629" t="s">
        <v>1994</v>
      </c>
      <c r="D5629" t="s">
        <v>2816</v>
      </c>
      <c r="E5629" t="s">
        <v>2817</v>
      </c>
      <c r="F5629">
        <v>6538</v>
      </c>
      <c r="G5629">
        <v>104.59</v>
      </c>
      <c r="H5629">
        <v>63</v>
      </c>
      <c r="I5629">
        <v>0</v>
      </c>
      <c r="J5629" t="s">
        <v>128</v>
      </c>
      <c r="K5629" s="40" t="str">
        <f t="shared" si="87"/>
        <v>GPA</v>
      </c>
    </row>
    <row r="5630" spans="1:11" ht="15" customHeight="1">
      <c r="A5630">
        <v>8</v>
      </c>
      <c r="B5630">
        <v>7801</v>
      </c>
      <c r="C5630" t="s">
        <v>1994</v>
      </c>
      <c r="D5630" t="s">
        <v>4520</v>
      </c>
      <c r="E5630" t="s">
        <v>4521</v>
      </c>
      <c r="F5630">
        <v>3064</v>
      </c>
      <c r="G5630">
        <v>79.569999999999993</v>
      </c>
      <c r="H5630">
        <v>39</v>
      </c>
      <c r="I5630">
        <v>0</v>
      </c>
      <c r="J5630" t="s">
        <v>128</v>
      </c>
      <c r="K5630" s="40" t="str">
        <f t="shared" si="87"/>
        <v>GPA</v>
      </c>
    </row>
    <row r="5631" spans="1:11" ht="15" customHeight="1">
      <c r="A5631">
        <v>8</v>
      </c>
      <c r="B5631">
        <v>7801</v>
      </c>
      <c r="C5631" t="s">
        <v>21</v>
      </c>
      <c r="D5631" t="s">
        <v>1904</v>
      </c>
      <c r="E5631" t="s">
        <v>1905</v>
      </c>
      <c r="F5631">
        <v>91</v>
      </c>
      <c r="G5631">
        <v>2.88</v>
      </c>
      <c r="H5631">
        <v>32</v>
      </c>
      <c r="I5631">
        <v>0</v>
      </c>
      <c r="J5631" t="s">
        <v>128</v>
      </c>
      <c r="K5631" s="40" t="str">
        <f t="shared" si="87"/>
        <v>GPA</v>
      </c>
    </row>
    <row r="5632" spans="1:11" ht="15" customHeight="1">
      <c r="A5632">
        <v>8</v>
      </c>
      <c r="B5632">
        <v>7801</v>
      </c>
      <c r="C5632" t="s">
        <v>1994</v>
      </c>
      <c r="D5632" t="s">
        <v>1904</v>
      </c>
      <c r="E5632" t="s">
        <v>1905</v>
      </c>
      <c r="F5632">
        <v>3943</v>
      </c>
      <c r="G5632">
        <v>93.54</v>
      </c>
      <c r="H5632">
        <v>42</v>
      </c>
      <c r="I5632">
        <v>0</v>
      </c>
      <c r="J5632" t="s">
        <v>128</v>
      </c>
      <c r="K5632" s="40" t="str">
        <f t="shared" si="87"/>
        <v>GPA</v>
      </c>
    </row>
    <row r="5633" spans="1:11" ht="15" customHeight="1">
      <c r="A5633">
        <v>8</v>
      </c>
      <c r="B5633">
        <v>7801</v>
      </c>
      <c r="C5633" t="s">
        <v>1994</v>
      </c>
      <c r="D5633" t="s">
        <v>2818</v>
      </c>
      <c r="E5633" t="s">
        <v>2819</v>
      </c>
      <c r="F5633">
        <v>5160</v>
      </c>
      <c r="G5633">
        <v>125.46</v>
      </c>
      <c r="H5633">
        <v>41</v>
      </c>
      <c r="I5633">
        <v>0</v>
      </c>
      <c r="J5633" t="s">
        <v>128</v>
      </c>
      <c r="K5633" s="40" t="str">
        <f t="shared" si="87"/>
        <v>GPA</v>
      </c>
    </row>
    <row r="5634" spans="1:11" ht="15" customHeight="1">
      <c r="A5634">
        <v>8</v>
      </c>
      <c r="B5634">
        <v>7801</v>
      </c>
      <c r="C5634" t="s">
        <v>1994</v>
      </c>
      <c r="D5634" t="s">
        <v>4522</v>
      </c>
      <c r="E5634" t="s">
        <v>4523</v>
      </c>
      <c r="F5634">
        <v>4086</v>
      </c>
      <c r="G5634">
        <v>103.25</v>
      </c>
      <c r="H5634">
        <v>40</v>
      </c>
      <c r="I5634">
        <v>0</v>
      </c>
      <c r="J5634" t="s">
        <v>128</v>
      </c>
      <c r="K5634" s="40" t="str">
        <f t="shared" ref="K5634:K5697" si="88">IF(J5634&lt;&gt;"",IF(OR(UPPER(J5634)="TERCEIRO",UPPER(J5634)="TERCEIRA"),"TERCEIRA",IF(UPPER(J5634)="GPA","GPA",J5634)),IF(LEFT(D5634,1)="T","TERCEIRA","GPA"))</f>
        <v>GPA</v>
      </c>
    </row>
    <row r="5635" spans="1:11" ht="15" customHeight="1">
      <c r="A5635">
        <v>8</v>
      </c>
      <c r="B5635">
        <v>7801</v>
      </c>
      <c r="C5635" t="s">
        <v>1994</v>
      </c>
      <c r="D5635" t="s">
        <v>4524</v>
      </c>
      <c r="E5635" t="s">
        <v>4525</v>
      </c>
      <c r="F5635">
        <v>3389</v>
      </c>
      <c r="G5635">
        <v>69.58</v>
      </c>
      <c r="H5635">
        <v>49</v>
      </c>
      <c r="I5635">
        <v>0</v>
      </c>
      <c r="J5635" t="s">
        <v>128</v>
      </c>
      <c r="K5635" s="40" t="str">
        <f t="shared" si="88"/>
        <v>GPA</v>
      </c>
    </row>
    <row r="5636" spans="1:11" ht="15" customHeight="1">
      <c r="A5636">
        <v>8</v>
      </c>
      <c r="B5636">
        <v>7801</v>
      </c>
      <c r="C5636" t="s">
        <v>1994</v>
      </c>
      <c r="D5636" t="s">
        <v>2820</v>
      </c>
      <c r="E5636" t="s">
        <v>2821</v>
      </c>
      <c r="F5636">
        <v>4446</v>
      </c>
      <c r="G5636">
        <v>105.31</v>
      </c>
      <c r="H5636">
        <v>42</v>
      </c>
      <c r="I5636">
        <v>0</v>
      </c>
      <c r="J5636" t="s">
        <v>128</v>
      </c>
      <c r="K5636" s="40" t="str">
        <f t="shared" si="88"/>
        <v>GPA</v>
      </c>
    </row>
    <row r="5637" spans="1:11" ht="15" customHeight="1">
      <c r="A5637">
        <v>8</v>
      </c>
      <c r="B5637">
        <v>7801</v>
      </c>
      <c r="C5637" t="s">
        <v>1994</v>
      </c>
      <c r="D5637" t="s">
        <v>4526</v>
      </c>
      <c r="E5637" t="s">
        <v>4527</v>
      </c>
      <c r="F5637">
        <v>2834</v>
      </c>
      <c r="G5637">
        <v>71.430000000000007</v>
      </c>
      <c r="H5637">
        <v>40</v>
      </c>
      <c r="I5637">
        <v>0</v>
      </c>
      <c r="J5637" t="s">
        <v>128</v>
      </c>
      <c r="K5637" s="40" t="str">
        <f t="shared" si="88"/>
        <v>GPA</v>
      </c>
    </row>
    <row r="5638" spans="1:11" ht="15" customHeight="1">
      <c r="A5638">
        <v>8</v>
      </c>
      <c r="B5638">
        <v>7801</v>
      </c>
      <c r="C5638" t="s">
        <v>1994</v>
      </c>
      <c r="D5638" t="s">
        <v>4528</v>
      </c>
      <c r="E5638" t="s">
        <v>4529</v>
      </c>
      <c r="F5638">
        <v>3103</v>
      </c>
      <c r="G5638">
        <v>65.3</v>
      </c>
      <c r="H5638">
        <v>48</v>
      </c>
      <c r="I5638">
        <v>0</v>
      </c>
      <c r="J5638" t="s">
        <v>128</v>
      </c>
      <c r="K5638" s="40" t="str">
        <f t="shared" si="88"/>
        <v>GPA</v>
      </c>
    </row>
    <row r="5639" spans="1:11" ht="15" customHeight="1">
      <c r="A5639">
        <v>8</v>
      </c>
      <c r="B5639">
        <v>7801</v>
      </c>
      <c r="C5639" t="s">
        <v>21</v>
      </c>
      <c r="D5639" t="s">
        <v>1906</v>
      </c>
      <c r="E5639" t="s">
        <v>1907</v>
      </c>
      <c r="F5639">
        <v>247</v>
      </c>
      <c r="G5639">
        <v>39.119999999999997</v>
      </c>
      <c r="H5639">
        <v>6</v>
      </c>
      <c r="I5639">
        <v>0</v>
      </c>
      <c r="J5639" t="s">
        <v>128</v>
      </c>
      <c r="K5639" s="40" t="str">
        <f t="shared" si="88"/>
        <v>GPA</v>
      </c>
    </row>
    <row r="5640" spans="1:11" ht="15" customHeight="1">
      <c r="A5640">
        <v>8</v>
      </c>
      <c r="B5640">
        <v>7801</v>
      </c>
      <c r="C5640" t="s">
        <v>1994</v>
      </c>
      <c r="D5640" t="s">
        <v>1906</v>
      </c>
      <c r="E5640" t="s">
        <v>1907</v>
      </c>
      <c r="F5640">
        <v>2522</v>
      </c>
      <c r="G5640">
        <v>65.849999999999994</v>
      </c>
      <c r="H5640">
        <v>38</v>
      </c>
      <c r="I5640">
        <v>0</v>
      </c>
      <c r="J5640" t="s">
        <v>128</v>
      </c>
      <c r="K5640" s="40" t="str">
        <f t="shared" si="88"/>
        <v>GPA</v>
      </c>
    </row>
    <row r="5641" spans="1:11" ht="15" customHeight="1">
      <c r="A5641">
        <v>8</v>
      </c>
      <c r="B5641">
        <v>7801</v>
      </c>
      <c r="C5641" t="s">
        <v>1994</v>
      </c>
      <c r="D5641" t="s">
        <v>2822</v>
      </c>
      <c r="E5641" t="s">
        <v>2823</v>
      </c>
      <c r="F5641">
        <v>7183</v>
      </c>
      <c r="G5641">
        <v>107.64</v>
      </c>
      <c r="H5641">
        <v>67</v>
      </c>
      <c r="I5641">
        <v>0</v>
      </c>
      <c r="J5641" t="s">
        <v>128</v>
      </c>
      <c r="K5641" s="40" t="str">
        <f t="shared" si="88"/>
        <v>GPA</v>
      </c>
    </row>
    <row r="5642" spans="1:11" ht="15" customHeight="1">
      <c r="A5642">
        <v>8</v>
      </c>
      <c r="B5642">
        <v>7801</v>
      </c>
      <c r="C5642" t="s">
        <v>1994</v>
      </c>
      <c r="D5642" t="s">
        <v>4530</v>
      </c>
      <c r="E5642" t="s">
        <v>4531</v>
      </c>
      <c r="F5642">
        <v>5164</v>
      </c>
      <c r="G5642">
        <v>109.24</v>
      </c>
      <c r="H5642">
        <v>47</v>
      </c>
      <c r="I5642">
        <v>0</v>
      </c>
      <c r="J5642" t="s">
        <v>128</v>
      </c>
      <c r="K5642" s="40" t="str">
        <f t="shared" si="88"/>
        <v>GPA</v>
      </c>
    </row>
    <row r="5643" spans="1:11" ht="15" customHeight="1">
      <c r="A5643">
        <v>8</v>
      </c>
      <c r="B5643">
        <v>7801</v>
      </c>
      <c r="C5643" t="s">
        <v>1994</v>
      </c>
      <c r="D5643" t="s">
        <v>2824</v>
      </c>
      <c r="E5643" t="s">
        <v>2825</v>
      </c>
      <c r="F5643">
        <v>9877</v>
      </c>
      <c r="G5643">
        <v>140.66</v>
      </c>
      <c r="H5643">
        <v>70</v>
      </c>
      <c r="I5643">
        <v>0</v>
      </c>
      <c r="J5643" t="s">
        <v>128</v>
      </c>
      <c r="K5643" s="40" t="str">
        <f t="shared" si="88"/>
        <v>GPA</v>
      </c>
    </row>
    <row r="5644" spans="1:11" ht="15" customHeight="1">
      <c r="A5644">
        <v>8</v>
      </c>
      <c r="B5644">
        <v>7801</v>
      </c>
      <c r="C5644" t="s">
        <v>1994</v>
      </c>
      <c r="D5644" t="s">
        <v>2826</v>
      </c>
      <c r="E5644" t="s">
        <v>2827</v>
      </c>
      <c r="F5644">
        <v>7927</v>
      </c>
      <c r="G5644">
        <v>116.73</v>
      </c>
      <c r="H5644">
        <v>68</v>
      </c>
      <c r="I5644">
        <v>0</v>
      </c>
      <c r="J5644" t="s">
        <v>128</v>
      </c>
      <c r="K5644" s="40" t="str">
        <f t="shared" si="88"/>
        <v>GPA</v>
      </c>
    </row>
    <row r="5645" spans="1:11" ht="15" customHeight="1">
      <c r="A5645">
        <v>8</v>
      </c>
      <c r="B5645">
        <v>7801</v>
      </c>
      <c r="C5645" t="s">
        <v>1994</v>
      </c>
      <c r="D5645" t="s">
        <v>4532</v>
      </c>
      <c r="E5645" t="s">
        <v>4533</v>
      </c>
      <c r="F5645">
        <v>3260</v>
      </c>
      <c r="G5645">
        <v>49.25</v>
      </c>
      <c r="H5645">
        <v>66</v>
      </c>
      <c r="I5645">
        <v>0</v>
      </c>
      <c r="J5645" t="s">
        <v>128</v>
      </c>
      <c r="K5645" s="40" t="str">
        <f t="shared" si="88"/>
        <v>GPA</v>
      </c>
    </row>
    <row r="5646" spans="1:11" ht="15" customHeight="1">
      <c r="A5646">
        <v>8</v>
      </c>
      <c r="B5646">
        <v>7801</v>
      </c>
      <c r="C5646" t="s">
        <v>1994</v>
      </c>
      <c r="D5646" t="s">
        <v>2828</v>
      </c>
      <c r="E5646" t="s">
        <v>2829</v>
      </c>
      <c r="F5646">
        <v>7752</v>
      </c>
      <c r="G5646">
        <v>142.12</v>
      </c>
      <c r="H5646">
        <v>55</v>
      </c>
      <c r="I5646">
        <v>0</v>
      </c>
      <c r="J5646" t="s">
        <v>128</v>
      </c>
      <c r="K5646" s="40" t="str">
        <f t="shared" si="88"/>
        <v>GPA</v>
      </c>
    </row>
    <row r="5647" spans="1:11" ht="15" customHeight="1">
      <c r="A5647">
        <v>8</v>
      </c>
      <c r="B5647">
        <v>7801</v>
      </c>
      <c r="C5647" t="s">
        <v>1994</v>
      </c>
      <c r="D5647" t="s">
        <v>4534</v>
      </c>
      <c r="E5647" t="s">
        <v>4535</v>
      </c>
      <c r="F5647">
        <v>2844</v>
      </c>
      <c r="G5647">
        <v>48.3</v>
      </c>
      <c r="H5647">
        <v>59</v>
      </c>
      <c r="I5647">
        <v>0</v>
      </c>
      <c r="J5647" t="s">
        <v>128</v>
      </c>
      <c r="K5647" s="40" t="str">
        <f t="shared" si="88"/>
        <v>GPA</v>
      </c>
    </row>
    <row r="5648" spans="1:11" ht="15" customHeight="1">
      <c r="A5648">
        <v>8</v>
      </c>
      <c r="B5648">
        <v>7801</v>
      </c>
      <c r="C5648" t="s">
        <v>1994</v>
      </c>
      <c r="D5648" t="s">
        <v>2830</v>
      </c>
      <c r="E5648" t="s">
        <v>2831</v>
      </c>
      <c r="F5648">
        <v>3453</v>
      </c>
      <c r="G5648">
        <v>127.37</v>
      </c>
      <c r="H5648">
        <v>27</v>
      </c>
      <c r="I5648">
        <v>0</v>
      </c>
      <c r="J5648" t="s">
        <v>128</v>
      </c>
      <c r="K5648" s="40" t="str">
        <f t="shared" si="88"/>
        <v>GPA</v>
      </c>
    </row>
    <row r="5649" spans="1:11" ht="15" customHeight="1">
      <c r="A5649">
        <v>8</v>
      </c>
      <c r="B5649">
        <v>7801</v>
      </c>
      <c r="C5649" t="s">
        <v>1994</v>
      </c>
      <c r="D5649" t="s">
        <v>4536</v>
      </c>
      <c r="E5649" t="s">
        <v>4537</v>
      </c>
      <c r="F5649">
        <v>4395</v>
      </c>
      <c r="G5649">
        <v>125.18</v>
      </c>
      <c r="H5649">
        <v>35</v>
      </c>
      <c r="I5649">
        <v>0</v>
      </c>
      <c r="J5649" t="s">
        <v>128</v>
      </c>
      <c r="K5649" s="40" t="str">
        <f t="shared" si="88"/>
        <v>GPA</v>
      </c>
    </row>
    <row r="5650" spans="1:11" ht="15" customHeight="1">
      <c r="A5650">
        <v>8</v>
      </c>
      <c r="B5650">
        <v>7801</v>
      </c>
      <c r="C5650" t="s">
        <v>1994</v>
      </c>
      <c r="D5650" t="s">
        <v>4538</v>
      </c>
      <c r="E5650" t="s">
        <v>4539</v>
      </c>
      <c r="F5650">
        <v>3037</v>
      </c>
      <c r="G5650">
        <v>93.09</v>
      </c>
      <c r="H5650">
        <v>33</v>
      </c>
      <c r="I5650">
        <v>0</v>
      </c>
      <c r="J5650" t="s">
        <v>128</v>
      </c>
      <c r="K5650" s="40" t="str">
        <f t="shared" si="88"/>
        <v>GPA</v>
      </c>
    </row>
    <row r="5651" spans="1:11" ht="15" customHeight="1">
      <c r="A5651">
        <v>8</v>
      </c>
      <c r="B5651">
        <v>7801</v>
      </c>
      <c r="C5651" t="s">
        <v>1994</v>
      </c>
      <c r="D5651" t="s">
        <v>4540</v>
      </c>
      <c r="E5651" t="s">
        <v>4541</v>
      </c>
      <c r="F5651">
        <v>978</v>
      </c>
      <c r="G5651">
        <v>58.42</v>
      </c>
      <c r="H5651">
        <v>17</v>
      </c>
      <c r="I5651">
        <v>0</v>
      </c>
      <c r="J5651" t="s">
        <v>128</v>
      </c>
      <c r="K5651" s="40" t="str">
        <f t="shared" si="88"/>
        <v>GPA</v>
      </c>
    </row>
    <row r="5652" spans="1:11" ht="15" customHeight="1">
      <c r="A5652">
        <v>8</v>
      </c>
      <c r="B5652">
        <v>7801</v>
      </c>
      <c r="C5652" t="s">
        <v>1994</v>
      </c>
      <c r="D5652" t="s">
        <v>4542</v>
      </c>
      <c r="E5652" t="s">
        <v>4543</v>
      </c>
      <c r="F5652">
        <v>4125</v>
      </c>
      <c r="G5652">
        <v>95.25</v>
      </c>
      <c r="H5652">
        <v>43</v>
      </c>
      <c r="I5652">
        <v>0</v>
      </c>
      <c r="J5652" t="s">
        <v>128</v>
      </c>
      <c r="K5652" s="40" t="str">
        <f t="shared" si="88"/>
        <v>GPA</v>
      </c>
    </row>
    <row r="5653" spans="1:11" ht="15" customHeight="1">
      <c r="A5653">
        <v>8</v>
      </c>
      <c r="B5653">
        <v>7801</v>
      </c>
      <c r="C5653" t="s">
        <v>1994</v>
      </c>
      <c r="D5653" t="s">
        <v>4544</v>
      </c>
      <c r="E5653" t="s">
        <v>4545</v>
      </c>
      <c r="F5653">
        <v>3132</v>
      </c>
      <c r="G5653">
        <v>73.39</v>
      </c>
      <c r="H5653">
        <v>43</v>
      </c>
      <c r="I5653">
        <v>0</v>
      </c>
      <c r="J5653" t="s">
        <v>128</v>
      </c>
      <c r="K5653" s="40" t="str">
        <f t="shared" si="88"/>
        <v>GPA</v>
      </c>
    </row>
    <row r="5654" spans="1:11" ht="15" customHeight="1">
      <c r="A5654">
        <v>8</v>
      </c>
      <c r="B5654">
        <v>7801</v>
      </c>
      <c r="C5654" t="s">
        <v>1994</v>
      </c>
      <c r="D5654" t="s">
        <v>4546</v>
      </c>
      <c r="E5654" t="s">
        <v>4547</v>
      </c>
      <c r="F5654">
        <v>3812</v>
      </c>
      <c r="G5654">
        <v>68.34</v>
      </c>
      <c r="H5654">
        <v>56</v>
      </c>
      <c r="I5654">
        <v>0</v>
      </c>
      <c r="J5654" t="s">
        <v>128</v>
      </c>
      <c r="K5654" s="40" t="str">
        <f t="shared" si="88"/>
        <v>GPA</v>
      </c>
    </row>
    <row r="5655" spans="1:11" ht="15" customHeight="1">
      <c r="A5655">
        <v>8</v>
      </c>
      <c r="B5655">
        <v>7801</v>
      </c>
      <c r="C5655" t="s">
        <v>1994</v>
      </c>
      <c r="D5655" t="s">
        <v>4548</v>
      </c>
      <c r="E5655" t="s">
        <v>4549</v>
      </c>
      <c r="F5655">
        <v>2731</v>
      </c>
      <c r="G5655">
        <v>66.56</v>
      </c>
      <c r="H5655">
        <v>41</v>
      </c>
      <c r="I5655">
        <v>0</v>
      </c>
      <c r="J5655" t="s">
        <v>128</v>
      </c>
      <c r="K5655" s="40" t="str">
        <f t="shared" si="88"/>
        <v>GPA</v>
      </c>
    </row>
    <row r="5656" spans="1:11" ht="15" customHeight="1">
      <c r="A5656">
        <v>8</v>
      </c>
      <c r="B5656">
        <v>7801</v>
      </c>
      <c r="C5656" t="s">
        <v>1994</v>
      </c>
      <c r="D5656" t="s">
        <v>4550</v>
      </c>
      <c r="E5656" t="s">
        <v>4551</v>
      </c>
      <c r="F5656">
        <v>1950</v>
      </c>
      <c r="G5656">
        <v>64.319999999999993</v>
      </c>
      <c r="H5656">
        <v>30</v>
      </c>
      <c r="I5656">
        <v>0</v>
      </c>
      <c r="J5656" t="s">
        <v>128</v>
      </c>
      <c r="K5656" s="40" t="str">
        <f t="shared" si="88"/>
        <v>GPA</v>
      </c>
    </row>
    <row r="5657" spans="1:11" ht="15" customHeight="1">
      <c r="A5657">
        <v>8</v>
      </c>
      <c r="B5657">
        <v>7801</v>
      </c>
      <c r="C5657" t="s">
        <v>1994</v>
      </c>
      <c r="D5657" t="s">
        <v>4552</v>
      </c>
      <c r="E5657" t="s">
        <v>4553</v>
      </c>
      <c r="F5657">
        <v>29</v>
      </c>
      <c r="G5657">
        <v>1.34</v>
      </c>
      <c r="H5657">
        <v>22</v>
      </c>
      <c r="I5657">
        <v>0</v>
      </c>
      <c r="J5657" t="s">
        <v>128</v>
      </c>
      <c r="K5657" s="40" t="str">
        <f t="shared" si="88"/>
        <v>GPA</v>
      </c>
    </row>
    <row r="5658" spans="1:11" ht="15" customHeight="1">
      <c r="A5658">
        <v>8</v>
      </c>
      <c r="B5658">
        <v>7801</v>
      </c>
      <c r="C5658" t="s">
        <v>1994</v>
      </c>
      <c r="D5658" t="s">
        <v>4554</v>
      </c>
      <c r="E5658" t="s">
        <v>4555</v>
      </c>
      <c r="F5658">
        <v>4732</v>
      </c>
      <c r="G5658">
        <v>78.64</v>
      </c>
      <c r="H5658">
        <v>60</v>
      </c>
      <c r="I5658">
        <v>0</v>
      </c>
      <c r="J5658" t="s">
        <v>128</v>
      </c>
      <c r="K5658" s="40" t="str">
        <f t="shared" si="88"/>
        <v>GPA</v>
      </c>
    </row>
    <row r="5659" spans="1:11" ht="15" customHeight="1">
      <c r="A5659">
        <v>8</v>
      </c>
      <c r="B5659">
        <v>7801</v>
      </c>
      <c r="C5659" t="s">
        <v>1994</v>
      </c>
      <c r="D5659" t="s">
        <v>4556</v>
      </c>
      <c r="E5659" t="s">
        <v>4557</v>
      </c>
      <c r="F5659">
        <v>2454</v>
      </c>
      <c r="G5659">
        <v>32.979999999999997</v>
      </c>
      <c r="H5659">
        <v>74</v>
      </c>
      <c r="I5659">
        <v>0</v>
      </c>
      <c r="J5659" t="s">
        <v>128</v>
      </c>
      <c r="K5659" s="40" t="str">
        <f t="shared" si="88"/>
        <v>GPA</v>
      </c>
    </row>
    <row r="5660" spans="1:11" ht="15" customHeight="1">
      <c r="A5660">
        <v>8</v>
      </c>
      <c r="B5660">
        <v>7801</v>
      </c>
      <c r="C5660" t="s">
        <v>1994</v>
      </c>
      <c r="D5660" t="s">
        <v>4558</v>
      </c>
      <c r="E5660" t="s">
        <v>4559</v>
      </c>
      <c r="F5660">
        <v>1441</v>
      </c>
      <c r="G5660">
        <v>54.48</v>
      </c>
      <c r="H5660">
        <v>26</v>
      </c>
      <c r="I5660">
        <v>0</v>
      </c>
      <c r="J5660" t="s">
        <v>128</v>
      </c>
      <c r="K5660" s="40" t="str">
        <f t="shared" si="88"/>
        <v>GPA</v>
      </c>
    </row>
    <row r="5661" spans="1:11" ht="15" customHeight="1">
      <c r="A5661">
        <v>8</v>
      </c>
      <c r="B5661">
        <v>7801</v>
      </c>
      <c r="C5661" t="s">
        <v>1994</v>
      </c>
      <c r="D5661" t="s">
        <v>4560</v>
      </c>
      <c r="E5661" t="s">
        <v>4561</v>
      </c>
      <c r="F5661">
        <v>202</v>
      </c>
      <c r="G5661">
        <v>7.82</v>
      </c>
      <c r="H5661">
        <v>26</v>
      </c>
      <c r="I5661">
        <v>0</v>
      </c>
      <c r="J5661" t="s">
        <v>128</v>
      </c>
      <c r="K5661" s="40" t="str">
        <f t="shared" si="88"/>
        <v>GPA</v>
      </c>
    </row>
    <row r="5662" spans="1:11" ht="15" customHeight="1">
      <c r="A5662">
        <v>8</v>
      </c>
      <c r="B5662">
        <v>7801</v>
      </c>
      <c r="C5662" t="s">
        <v>1994</v>
      </c>
      <c r="D5662" t="s">
        <v>4562</v>
      </c>
      <c r="E5662" t="s">
        <v>4563</v>
      </c>
      <c r="F5662">
        <v>2537</v>
      </c>
      <c r="G5662">
        <v>67.73</v>
      </c>
      <c r="H5662">
        <v>37</v>
      </c>
      <c r="I5662">
        <v>0</v>
      </c>
      <c r="J5662" t="s">
        <v>128</v>
      </c>
      <c r="K5662" s="40" t="str">
        <f t="shared" si="88"/>
        <v>GPA</v>
      </c>
    </row>
    <row r="5663" spans="1:11" ht="15" customHeight="1">
      <c r="A5663">
        <v>8</v>
      </c>
      <c r="B5663">
        <v>7801</v>
      </c>
      <c r="C5663" t="s">
        <v>1994</v>
      </c>
      <c r="D5663" t="s">
        <v>4564</v>
      </c>
      <c r="E5663" t="s">
        <v>4565</v>
      </c>
      <c r="F5663">
        <v>670</v>
      </c>
      <c r="G5663">
        <v>23.37</v>
      </c>
      <c r="H5663">
        <v>29</v>
      </c>
      <c r="I5663">
        <v>0</v>
      </c>
      <c r="J5663" t="s">
        <v>128</v>
      </c>
      <c r="K5663" s="40" t="str">
        <f t="shared" si="88"/>
        <v>GPA</v>
      </c>
    </row>
    <row r="5664" spans="1:11" ht="15" customHeight="1">
      <c r="A5664">
        <v>8</v>
      </c>
      <c r="B5664">
        <v>7801</v>
      </c>
      <c r="C5664" t="s">
        <v>1994</v>
      </c>
      <c r="D5664" t="s">
        <v>4566</v>
      </c>
      <c r="E5664" t="s">
        <v>4567</v>
      </c>
      <c r="F5664">
        <v>1004</v>
      </c>
      <c r="G5664">
        <v>31.21</v>
      </c>
      <c r="H5664">
        <v>32</v>
      </c>
      <c r="I5664">
        <v>0</v>
      </c>
      <c r="J5664" t="s">
        <v>128</v>
      </c>
      <c r="K5664" s="40" t="str">
        <f t="shared" si="88"/>
        <v>GPA</v>
      </c>
    </row>
    <row r="5665" spans="1:11" ht="15" customHeight="1">
      <c r="A5665">
        <v>8</v>
      </c>
      <c r="B5665">
        <v>7801</v>
      </c>
      <c r="C5665" t="s">
        <v>1994</v>
      </c>
      <c r="D5665" t="s">
        <v>4568</v>
      </c>
      <c r="E5665" t="s">
        <v>4569</v>
      </c>
      <c r="F5665">
        <v>905</v>
      </c>
      <c r="G5665">
        <v>25.03</v>
      </c>
      <c r="H5665">
        <v>36</v>
      </c>
      <c r="I5665">
        <v>0</v>
      </c>
      <c r="J5665" t="s">
        <v>128</v>
      </c>
      <c r="K5665" s="40" t="str">
        <f t="shared" si="88"/>
        <v>GPA</v>
      </c>
    </row>
    <row r="5666" spans="1:11" ht="15" customHeight="1">
      <c r="A5666">
        <v>8</v>
      </c>
      <c r="B5666">
        <v>7801</v>
      </c>
      <c r="C5666" t="s">
        <v>1994</v>
      </c>
      <c r="D5666" t="s">
        <v>4570</v>
      </c>
      <c r="E5666" t="s">
        <v>4571</v>
      </c>
      <c r="F5666">
        <v>755</v>
      </c>
      <c r="G5666">
        <v>21.19</v>
      </c>
      <c r="H5666">
        <v>36</v>
      </c>
      <c r="I5666">
        <v>0</v>
      </c>
      <c r="J5666" t="s">
        <v>128</v>
      </c>
      <c r="K5666" s="40" t="str">
        <f t="shared" si="88"/>
        <v>GPA</v>
      </c>
    </row>
    <row r="5667" spans="1:11" ht="15" customHeight="1">
      <c r="A5667">
        <v>8</v>
      </c>
      <c r="B5667">
        <v>7801</v>
      </c>
      <c r="C5667" t="s">
        <v>1994</v>
      </c>
      <c r="D5667" t="s">
        <v>4572</v>
      </c>
      <c r="E5667" t="s">
        <v>4573</v>
      </c>
      <c r="F5667">
        <v>2836</v>
      </c>
      <c r="G5667">
        <v>51.72</v>
      </c>
      <c r="H5667">
        <v>55</v>
      </c>
      <c r="I5667">
        <v>0</v>
      </c>
      <c r="J5667" t="s">
        <v>128</v>
      </c>
      <c r="K5667" s="40" t="str">
        <f t="shared" si="88"/>
        <v>GPA</v>
      </c>
    </row>
    <row r="5668" spans="1:11" ht="15" customHeight="1">
      <c r="A5668">
        <v>8</v>
      </c>
      <c r="B5668">
        <v>7801</v>
      </c>
      <c r="C5668" t="s">
        <v>1994</v>
      </c>
      <c r="D5668" t="s">
        <v>4574</v>
      </c>
      <c r="E5668" t="s">
        <v>4575</v>
      </c>
      <c r="F5668">
        <v>2873</v>
      </c>
      <c r="G5668">
        <v>59.35</v>
      </c>
      <c r="H5668">
        <v>48</v>
      </c>
      <c r="I5668">
        <v>0</v>
      </c>
      <c r="J5668" t="s">
        <v>128</v>
      </c>
      <c r="K5668" s="40" t="str">
        <f t="shared" si="88"/>
        <v>GPA</v>
      </c>
    </row>
    <row r="5669" spans="1:11" ht="15" customHeight="1">
      <c r="A5669">
        <v>8</v>
      </c>
      <c r="B5669">
        <v>7801</v>
      </c>
      <c r="C5669" t="s">
        <v>1994</v>
      </c>
      <c r="D5669" t="s">
        <v>4576</v>
      </c>
      <c r="E5669" t="s">
        <v>4577</v>
      </c>
      <c r="F5669">
        <v>338</v>
      </c>
      <c r="G5669">
        <v>17.8</v>
      </c>
      <c r="H5669">
        <v>19</v>
      </c>
      <c r="I5669">
        <v>0</v>
      </c>
      <c r="J5669" t="s">
        <v>128</v>
      </c>
      <c r="K5669" s="40" t="str">
        <f t="shared" si="88"/>
        <v>GPA</v>
      </c>
    </row>
    <row r="5670" spans="1:11" ht="15" customHeight="1">
      <c r="A5670">
        <v>8</v>
      </c>
      <c r="B5670">
        <v>7801</v>
      </c>
      <c r="C5670" t="s">
        <v>1994</v>
      </c>
      <c r="D5670" t="s">
        <v>4578</v>
      </c>
      <c r="E5670" t="s">
        <v>4579</v>
      </c>
      <c r="F5670">
        <v>1130</v>
      </c>
      <c r="G5670">
        <v>32.43</v>
      </c>
      <c r="H5670">
        <v>35</v>
      </c>
      <c r="I5670">
        <v>0</v>
      </c>
      <c r="J5670" t="s">
        <v>128</v>
      </c>
      <c r="K5670" s="40" t="str">
        <f t="shared" si="88"/>
        <v>GPA</v>
      </c>
    </row>
    <row r="5671" spans="1:11" ht="15" customHeight="1">
      <c r="A5671">
        <v>8</v>
      </c>
      <c r="B5671">
        <v>7801</v>
      </c>
      <c r="C5671" t="s">
        <v>1994</v>
      </c>
      <c r="D5671" t="s">
        <v>4580</v>
      </c>
      <c r="E5671" t="s">
        <v>4581</v>
      </c>
      <c r="F5671">
        <v>580</v>
      </c>
      <c r="G5671">
        <v>18.260000000000002</v>
      </c>
      <c r="H5671">
        <v>32</v>
      </c>
      <c r="I5671">
        <v>0</v>
      </c>
      <c r="J5671" t="s">
        <v>128</v>
      </c>
      <c r="K5671" s="40" t="str">
        <f t="shared" si="88"/>
        <v>GPA</v>
      </c>
    </row>
    <row r="5672" spans="1:11" ht="15" customHeight="1">
      <c r="A5672">
        <v>8</v>
      </c>
      <c r="B5672">
        <v>7801</v>
      </c>
      <c r="C5672" t="s">
        <v>1994</v>
      </c>
      <c r="D5672" t="s">
        <v>4582</v>
      </c>
      <c r="E5672" t="s">
        <v>4583</v>
      </c>
      <c r="F5672">
        <v>1844</v>
      </c>
      <c r="G5672">
        <v>46.25</v>
      </c>
      <c r="H5672">
        <v>40</v>
      </c>
      <c r="I5672">
        <v>0</v>
      </c>
      <c r="J5672" t="s">
        <v>128</v>
      </c>
      <c r="K5672" s="40" t="str">
        <f t="shared" si="88"/>
        <v>GPA</v>
      </c>
    </row>
    <row r="5673" spans="1:11" ht="15" customHeight="1">
      <c r="A5673">
        <v>8</v>
      </c>
      <c r="B5673">
        <v>7801</v>
      </c>
      <c r="C5673" t="s">
        <v>1994</v>
      </c>
      <c r="D5673" t="s">
        <v>4584</v>
      </c>
      <c r="E5673" t="s">
        <v>4585</v>
      </c>
      <c r="F5673">
        <v>1779</v>
      </c>
      <c r="G5673">
        <v>39.700000000000003</v>
      </c>
      <c r="H5673">
        <v>45</v>
      </c>
      <c r="I5673">
        <v>0</v>
      </c>
      <c r="J5673" t="s">
        <v>128</v>
      </c>
      <c r="K5673" s="40" t="str">
        <f t="shared" si="88"/>
        <v>GPA</v>
      </c>
    </row>
    <row r="5674" spans="1:11" ht="15" customHeight="1">
      <c r="A5674">
        <v>8</v>
      </c>
      <c r="B5674">
        <v>7801</v>
      </c>
      <c r="C5674" t="s">
        <v>1994</v>
      </c>
      <c r="D5674" t="s">
        <v>4586</v>
      </c>
      <c r="E5674" t="s">
        <v>4587</v>
      </c>
      <c r="F5674">
        <v>2089</v>
      </c>
      <c r="G5674">
        <v>62.89</v>
      </c>
      <c r="H5674">
        <v>33</v>
      </c>
      <c r="I5674">
        <v>0</v>
      </c>
      <c r="J5674" t="s">
        <v>128</v>
      </c>
      <c r="K5674" s="40" t="str">
        <f t="shared" si="88"/>
        <v>GPA</v>
      </c>
    </row>
    <row r="5675" spans="1:11" ht="15" customHeight="1">
      <c r="A5675">
        <v>8</v>
      </c>
      <c r="B5675">
        <v>7801</v>
      </c>
      <c r="C5675" t="s">
        <v>1994</v>
      </c>
      <c r="D5675" t="s">
        <v>4588</v>
      </c>
      <c r="E5675" t="s">
        <v>4589</v>
      </c>
      <c r="F5675">
        <v>766</v>
      </c>
      <c r="G5675">
        <v>31.65</v>
      </c>
      <c r="H5675">
        <v>24</v>
      </c>
      <c r="I5675">
        <v>0</v>
      </c>
      <c r="J5675" t="s">
        <v>128</v>
      </c>
      <c r="K5675" s="40" t="str">
        <f t="shared" si="88"/>
        <v>GPA</v>
      </c>
    </row>
    <row r="5676" spans="1:11" ht="15" customHeight="1">
      <c r="A5676">
        <v>8</v>
      </c>
      <c r="B5676">
        <v>7801</v>
      </c>
      <c r="C5676" t="s">
        <v>1994</v>
      </c>
      <c r="D5676" t="s">
        <v>4590</v>
      </c>
      <c r="E5676" t="s">
        <v>4591</v>
      </c>
      <c r="F5676">
        <v>2514</v>
      </c>
      <c r="G5676">
        <v>63.08</v>
      </c>
      <c r="H5676">
        <v>40</v>
      </c>
      <c r="I5676">
        <v>0</v>
      </c>
      <c r="J5676" t="s">
        <v>128</v>
      </c>
      <c r="K5676" s="40" t="str">
        <f t="shared" si="88"/>
        <v>GPA</v>
      </c>
    </row>
    <row r="5677" spans="1:11" ht="15" customHeight="1">
      <c r="A5677">
        <v>8</v>
      </c>
      <c r="B5677">
        <v>7801</v>
      </c>
      <c r="C5677" t="s">
        <v>1994</v>
      </c>
      <c r="D5677" t="s">
        <v>4592</v>
      </c>
      <c r="E5677" t="s">
        <v>4593</v>
      </c>
      <c r="F5677">
        <v>340</v>
      </c>
      <c r="G5677">
        <v>13.09</v>
      </c>
      <c r="H5677">
        <v>26</v>
      </c>
      <c r="I5677">
        <v>0</v>
      </c>
      <c r="J5677" t="s">
        <v>128</v>
      </c>
      <c r="K5677" s="40" t="str">
        <f t="shared" si="88"/>
        <v>GPA</v>
      </c>
    </row>
    <row r="5678" spans="1:11" ht="15" customHeight="1">
      <c r="A5678">
        <v>8</v>
      </c>
      <c r="B5678">
        <v>7801</v>
      </c>
      <c r="C5678" t="s">
        <v>1994</v>
      </c>
      <c r="D5678" t="s">
        <v>4594</v>
      </c>
      <c r="E5678" t="s">
        <v>4595</v>
      </c>
      <c r="F5678">
        <v>2584</v>
      </c>
      <c r="G5678">
        <v>59.34</v>
      </c>
      <c r="H5678">
        <v>44</v>
      </c>
      <c r="I5678">
        <v>0</v>
      </c>
      <c r="J5678" t="s">
        <v>128</v>
      </c>
      <c r="K5678" s="40" t="str">
        <f t="shared" si="88"/>
        <v>GPA</v>
      </c>
    </row>
    <row r="5679" spans="1:11" ht="15" customHeight="1">
      <c r="A5679">
        <v>8</v>
      </c>
      <c r="B5679">
        <v>7801</v>
      </c>
      <c r="C5679" t="s">
        <v>1994</v>
      </c>
      <c r="D5679" t="s">
        <v>4596</v>
      </c>
      <c r="E5679" t="s">
        <v>4597</v>
      </c>
      <c r="F5679">
        <v>1751</v>
      </c>
      <c r="G5679">
        <v>52.67</v>
      </c>
      <c r="H5679">
        <v>33</v>
      </c>
      <c r="I5679">
        <v>0</v>
      </c>
      <c r="J5679" t="s">
        <v>128</v>
      </c>
      <c r="K5679" s="40" t="str">
        <f t="shared" si="88"/>
        <v>GPA</v>
      </c>
    </row>
    <row r="5680" spans="1:11" ht="15" customHeight="1">
      <c r="A5680">
        <v>8</v>
      </c>
      <c r="B5680">
        <v>7801</v>
      </c>
      <c r="C5680" t="s">
        <v>1994</v>
      </c>
      <c r="D5680" t="s">
        <v>4598</v>
      </c>
      <c r="E5680" t="s">
        <v>4599</v>
      </c>
      <c r="F5680">
        <v>698</v>
      </c>
      <c r="G5680">
        <v>26.55</v>
      </c>
      <c r="H5680">
        <v>26</v>
      </c>
      <c r="I5680">
        <v>0</v>
      </c>
      <c r="J5680" t="s">
        <v>128</v>
      </c>
      <c r="K5680" s="40" t="str">
        <f t="shared" si="88"/>
        <v>GPA</v>
      </c>
    </row>
    <row r="5681" spans="1:11" ht="15" customHeight="1">
      <c r="A5681">
        <v>8</v>
      </c>
      <c r="B5681">
        <v>7801</v>
      </c>
      <c r="C5681" t="s">
        <v>1994</v>
      </c>
      <c r="D5681" t="s">
        <v>4600</v>
      </c>
      <c r="E5681" t="s">
        <v>4601</v>
      </c>
      <c r="F5681">
        <v>749</v>
      </c>
      <c r="G5681">
        <v>30.97</v>
      </c>
      <c r="H5681">
        <v>24</v>
      </c>
      <c r="I5681">
        <v>0</v>
      </c>
      <c r="J5681" t="s">
        <v>128</v>
      </c>
      <c r="K5681" s="40" t="str">
        <f t="shared" si="88"/>
        <v>GPA</v>
      </c>
    </row>
    <row r="5682" spans="1:11" ht="15" customHeight="1">
      <c r="A5682">
        <v>8</v>
      </c>
      <c r="B5682">
        <v>7801</v>
      </c>
      <c r="C5682" t="s">
        <v>1994</v>
      </c>
      <c r="D5682" t="s">
        <v>4602</v>
      </c>
      <c r="E5682" t="s">
        <v>4603</v>
      </c>
      <c r="F5682">
        <v>947</v>
      </c>
      <c r="G5682">
        <v>38.64</v>
      </c>
      <c r="H5682">
        <v>25</v>
      </c>
      <c r="I5682">
        <v>0</v>
      </c>
      <c r="J5682" t="s">
        <v>128</v>
      </c>
      <c r="K5682" s="40" t="str">
        <f t="shared" si="88"/>
        <v>GPA</v>
      </c>
    </row>
    <row r="5683" spans="1:11" ht="15" customHeight="1">
      <c r="A5683">
        <v>8</v>
      </c>
      <c r="B5683">
        <v>7801</v>
      </c>
      <c r="C5683" t="s">
        <v>1994</v>
      </c>
      <c r="D5683" t="s">
        <v>4604</v>
      </c>
      <c r="E5683" t="s">
        <v>4605</v>
      </c>
      <c r="F5683">
        <v>532</v>
      </c>
      <c r="G5683">
        <v>22.69</v>
      </c>
      <c r="H5683">
        <v>23</v>
      </c>
      <c r="I5683">
        <v>0</v>
      </c>
      <c r="J5683" t="s">
        <v>128</v>
      </c>
      <c r="K5683" s="40" t="str">
        <f t="shared" si="88"/>
        <v>GPA</v>
      </c>
    </row>
    <row r="5684" spans="1:11" ht="15" customHeight="1">
      <c r="A5684">
        <v>8</v>
      </c>
      <c r="B5684">
        <v>7801</v>
      </c>
      <c r="C5684" t="s">
        <v>1994</v>
      </c>
      <c r="D5684" t="s">
        <v>4606</v>
      </c>
      <c r="E5684" t="s">
        <v>4607</v>
      </c>
      <c r="F5684">
        <v>1235</v>
      </c>
      <c r="G5684">
        <v>36.64</v>
      </c>
      <c r="H5684">
        <v>34</v>
      </c>
      <c r="I5684">
        <v>0</v>
      </c>
      <c r="J5684" t="s">
        <v>128</v>
      </c>
      <c r="K5684" s="40" t="str">
        <f t="shared" si="88"/>
        <v>GPA</v>
      </c>
    </row>
    <row r="5685" spans="1:11" ht="15" customHeight="1">
      <c r="A5685">
        <v>8</v>
      </c>
      <c r="B5685">
        <v>7801</v>
      </c>
      <c r="C5685" t="s">
        <v>1994</v>
      </c>
      <c r="D5685" t="s">
        <v>4608</v>
      </c>
      <c r="E5685" t="s">
        <v>4609</v>
      </c>
      <c r="F5685">
        <v>2624</v>
      </c>
      <c r="G5685">
        <v>55.51</v>
      </c>
      <c r="H5685">
        <v>47</v>
      </c>
      <c r="I5685">
        <v>0</v>
      </c>
      <c r="J5685" t="s">
        <v>128</v>
      </c>
      <c r="K5685" s="40" t="str">
        <f t="shared" si="88"/>
        <v>GPA</v>
      </c>
    </row>
    <row r="5686" spans="1:11" ht="15" customHeight="1">
      <c r="A5686">
        <v>8</v>
      </c>
      <c r="B5686">
        <v>7801</v>
      </c>
      <c r="C5686" t="s">
        <v>1994</v>
      </c>
      <c r="D5686" t="s">
        <v>4610</v>
      </c>
      <c r="E5686" t="s">
        <v>4611</v>
      </c>
      <c r="F5686">
        <v>314</v>
      </c>
      <c r="G5686">
        <v>17.22</v>
      </c>
      <c r="H5686">
        <v>18</v>
      </c>
      <c r="I5686">
        <v>0</v>
      </c>
      <c r="J5686" t="s">
        <v>128</v>
      </c>
      <c r="K5686" s="40" t="str">
        <f t="shared" si="88"/>
        <v>GPA</v>
      </c>
    </row>
    <row r="5687" spans="1:11" ht="15" customHeight="1">
      <c r="A5687">
        <v>8</v>
      </c>
      <c r="B5687">
        <v>7801</v>
      </c>
      <c r="C5687" t="s">
        <v>1994</v>
      </c>
      <c r="D5687" t="s">
        <v>4612</v>
      </c>
      <c r="E5687" t="s">
        <v>4613</v>
      </c>
      <c r="F5687">
        <v>689</v>
      </c>
      <c r="G5687">
        <v>17.29</v>
      </c>
      <c r="H5687">
        <v>40</v>
      </c>
      <c r="I5687">
        <v>0</v>
      </c>
      <c r="J5687" t="s">
        <v>128</v>
      </c>
      <c r="K5687" s="40" t="str">
        <f t="shared" si="88"/>
        <v>GPA</v>
      </c>
    </row>
    <row r="5688" spans="1:11" ht="15" customHeight="1">
      <c r="A5688">
        <v>8</v>
      </c>
      <c r="B5688">
        <v>7801</v>
      </c>
      <c r="C5688" t="s">
        <v>1994</v>
      </c>
      <c r="D5688" t="s">
        <v>4614</v>
      </c>
      <c r="E5688" t="s">
        <v>4615</v>
      </c>
      <c r="F5688">
        <v>242</v>
      </c>
      <c r="G5688">
        <v>12.4</v>
      </c>
      <c r="H5688">
        <v>20</v>
      </c>
      <c r="I5688">
        <v>0</v>
      </c>
      <c r="J5688" t="s">
        <v>128</v>
      </c>
      <c r="K5688" s="40" t="str">
        <f t="shared" si="88"/>
        <v>GPA</v>
      </c>
    </row>
    <row r="5689" spans="1:11" ht="15" customHeight="1">
      <c r="A5689">
        <v>8</v>
      </c>
      <c r="B5689">
        <v>7801</v>
      </c>
      <c r="C5689" t="s">
        <v>1994</v>
      </c>
      <c r="D5689" t="s">
        <v>4616</v>
      </c>
      <c r="E5689" t="s">
        <v>4617</v>
      </c>
      <c r="F5689">
        <v>632</v>
      </c>
      <c r="G5689">
        <v>27.36</v>
      </c>
      <c r="H5689">
        <v>23</v>
      </c>
      <c r="I5689">
        <v>0</v>
      </c>
      <c r="J5689" t="s">
        <v>128</v>
      </c>
      <c r="K5689" s="40" t="str">
        <f t="shared" si="88"/>
        <v>GPA</v>
      </c>
    </row>
    <row r="5690" spans="1:11" ht="15" customHeight="1">
      <c r="A5690">
        <v>8</v>
      </c>
      <c r="B5690">
        <v>7801</v>
      </c>
      <c r="C5690" t="s">
        <v>1994</v>
      </c>
      <c r="D5690" t="s">
        <v>4971</v>
      </c>
      <c r="E5690" t="s">
        <v>4972</v>
      </c>
      <c r="F5690">
        <v>1145</v>
      </c>
      <c r="G5690">
        <v>24.08</v>
      </c>
      <c r="H5690">
        <v>48</v>
      </c>
      <c r="I5690">
        <v>0</v>
      </c>
      <c r="J5690" t="s">
        <v>128</v>
      </c>
      <c r="K5690" s="40" t="str">
        <f t="shared" si="88"/>
        <v>GPA</v>
      </c>
    </row>
    <row r="5691" spans="1:11" ht="15" customHeight="1">
      <c r="A5691">
        <v>8</v>
      </c>
      <c r="B5691">
        <v>7801</v>
      </c>
      <c r="C5691" t="s">
        <v>1994</v>
      </c>
      <c r="D5691" t="s">
        <v>4618</v>
      </c>
      <c r="E5691" t="s">
        <v>4619</v>
      </c>
      <c r="F5691">
        <v>595</v>
      </c>
      <c r="G5691">
        <v>13.86</v>
      </c>
      <c r="H5691">
        <v>43</v>
      </c>
      <c r="I5691">
        <v>0</v>
      </c>
      <c r="J5691" t="s">
        <v>128</v>
      </c>
      <c r="K5691" s="40" t="str">
        <f t="shared" si="88"/>
        <v>GPA</v>
      </c>
    </row>
    <row r="5692" spans="1:11" ht="15" customHeight="1">
      <c r="A5692">
        <v>8</v>
      </c>
      <c r="B5692">
        <v>7801</v>
      </c>
      <c r="C5692" t="s">
        <v>1994</v>
      </c>
      <c r="D5692" t="s">
        <v>4620</v>
      </c>
      <c r="E5692" t="s">
        <v>4621</v>
      </c>
      <c r="F5692">
        <v>756</v>
      </c>
      <c r="G5692">
        <v>26.2</v>
      </c>
      <c r="H5692">
        <v>29</v>
      </c>
      <c r="I5692">
        <v>0</v>
      </c>
      <c r="J5692" t="s">
        <v>128</v>
      </c>
      <c r="K5692" s="40" t="str">
        <f t="shared" si="88"/>
        <v>GPA</v>
      </c>
    </row>
    <row r="5693" spans="1:11" ht="15" customHeight="1">
      <c r="A5693">
        <v>8</v>
      </c>
      <c r="B5693">
        <v>7801</v>
      </c>
      <c r="C5693" t="s">
        <v>1994</v>
      </c>
      <c r="D5693" t="s">
        <v>4622</v>
      </c>
      <c r="E5693" t="s">
        <v>4623</v>
      </c>
      <c r="F5693">
        <v>1091</v>
      </c>
      <c r="G5693">
        <v>34.630000000000003</v>
      </c>
      <c r="H5693">
        <v>32</v>
      </c>
      <c r="I5693">
        <v>0</v>
      </c>
      <c r="J5693" t="s">
        <v>128</v>
      </c>
      <c r="K5693" s="40" t="str">
        <f t="shared" si="88"/>
        <v>GPA</v>
      </c>
    </row>
    <row r="5694" spans="1:11" ht="15" customHeight="1">
      <c r="A5694">
        <v>8</v>
      </c>
      <c r="B5694">
        <v>7801</v>
      </c>
      <c r="C5694" t="s">
        <v>1994</v>
      </c>
      <c r="D5694" t="s">
        <v>4624</v>
      </c>
      <c r="E5694" t="s">
        <v>4625</v>
      </c>
      <c r="F5694">
        <v>2445</v>
      </c>
      <c r="G5694">
        <v>54.01</v>
      </c>
      <c r="H5694">
        <v>45</v>
      </c>
      <c r="I5694">
        <v>0</v>
      </c>
      <c r="J5694" t="s">
        <v>128</v>
      </c>
      <c r="K5694" s="40" t="str">
        <f t="shared" si="88"/>
        <v>GPA</v>
      </c>
    </row>
    <row r="5695" spans="1:11" ht="15" customHeight="1">
      <c r="A5695">
        <v>8</v>
      </c>
      <c r="B5695">
        <v>7801</v>
      </c>
      <c r="C5695" t="s">
        <v>1994</v>
      </c>
      <c r="D5695" t="s">
        <v>4626</v>
      </c>
      <c r="E5695" t="s">
        <v>4627</v>
      </c>
      <c r="F5695">
        <v>2249</v>
      </c>
      <c r="G5695">
        <v>65.44</v>
      </c>
      <c r="H5695">
        <v>34</v>
      </c>
      <c r="I5695">
        <v>0</v>
      </c>
      <c r="J5695" t="s">
        <v>128</v>
      </c>
      <c r="K5695" s="40" t="str">
        <f t="shared" si="88"/>
        <v>GPA</v>
      </c>
    </row>
    <row r="5696" spans="1:11" ht="15" customHeight="1">
      <c r="A5696">
        <v>8</v>
      </c>
      <c r="B5696">
        <v>7801</v>
      </c>
      <c r="C5696" t="s">
        <v>1994</v>
      </c>
      <c r="D5696" t="s">
        <v>4628</v>
      </c>
      <c r="E5696" t="s">
        <v>4629</v>
      </c>
      <c r="F5696">
        <v>381</v>
      </c>
      <c r="G5696">
        <v>3.04</v>
      </c>
      <c r="H5696">
        <v>125</v>
      </c>
      <c r="I5696">
        <v>0</v>
      </c>
      <c r="J5696" t="s">
        <v>128</v>
      </c>
      <c r="K5696" s="40" t="str">
        <f t="shared" si="88"/>
        <v>GPA</v>
      </c>
    </row>
    <row r="5697" spans="1:11" ht="15" customHeight="1">
      <c r="A5697">
        <v>8</v>
      </c>
      <c r="B5697">
        <v>7801</v>
      </c>
      <c r="C5697" t="s">
        <v>1994</v>
      </c>
      <c r="D5697" t="s">
        <v>4630</v>
      </c>
      <c r="E5697" t="s">
        <v>4631</v>
      </c>
      <c r="F5697">
        <v>1288</v>
      </c>
      <c r="G5697">
        <v>34.65</v>
      </c>
      <c r="H5697">
        <v>37</v>
      </c>
      <c r="I5697">
        <v>0</v>
      </c>
      <c r="J5697" t="s">
        <v>128</v>
      </c>
      <c r="K5697" s="40" t="str">
        <f t="shared" si="88"/>
        <v>GPA</v>
      </c>
    </row>
    <row r="5698" spans="1:11" ht="15" customHeight="1">
      <c r="A5698">
        <v>8</v>
      </c>
      <c r="B5698">
        <v>7801</v>
      </c>
      <c r="C5698" t="s">
        <v>1994</v>
      </c>
      <c r="D5698" t="s">
        <v>4632</v>
      </c>
      <c r="E5698" t="s">
        <v>4633</v>
      </c>
      <c r="F5698">
        <v>2198</v>
      </c>
      <c r="G5698">
        <v>42.92</v>
      </c>
      <c r="H5698">
        <v>51</v>
      </c>
      <c r="I5698">
        <v>0</v>
      </c>
      <c r="J5698" t="s">
        <v>128</v>
      </c>
      <c r="K5698" s="40" t="str">
        <f t="shared" ref="K5698:K5761" si="89">IF(J5698&lt;&gt;"",IF(OR(UPPER(J5698)="TERCEIRO",UPPER(J5698)="TERCEIRA"),"TERCEIRA",IF(UPPER(J5698)="GPA","GPA",J5698)),IF(LEFT(D5698,1)="T","TERCEIRA","GPA"))</f>
        <v>GPA</v>
      </c>
    </row>
    <row r="5699" spans="1:11" ht="15" customHeight="1">
      <c r="A5699">
        <v>8</v>
      </c>
      <c r="B5699">
        <v>7801</v>
      </c>
      <c r="C5699" t="s">
        <v>1994</v>
      </c>
      <c r="D5699" t="s">
        <v>4634</v>
      </c>
      <c r="E5699" t="s">
        <v>4635</v>
      </c>
      <c r="F5699">
        <v>868</v>
      </c>
      <c r="G5699">
        <v>44.02</v>
      </c>
      <c r="H5699">
        <v>20</v>
      </c>
      <c r="I5699">
        <v>0</v>
      </c>
      <c r="J5699" t="s">
        <v>128</v>
      </c>
      <c r="K5699" s="40" t="str">
        <f t="shared" si="89"/>
        <v>GPA</v>
      </c>
    </row>
    <row r="5700" spans="1:11" ht="15" customHeight="1">
      <c r="A5700">
        <v>8</v>
      </c>
      <c r="B5700">
        <v>7801</v>
      </c>
      <c r="C5700" t="s">
        <v>1994</v>
      </c>
      <c r="D5700" t="s">
        <v>4636</v>
      </c>
      <c r="E5700" t="s">
        <v>4637</v>
      </c>
      <c r="F5700">
        <v>1387</v>
      </c>
      <c r="G5700">
        <v>28.87</v>
      </c>
      <c r="H5700">
        <v>48</v>
      </c>
      <c r="I5700">
        <v>0</v>
      </c>
      <c r="J5700" t="s">
        <v>128</v>
      </c>
      <c r="K5700" s="40" t="str">
        <f t="shared" si="89"/>
        <v>GPA</v>
      </c>
    </row>
    <row r="5701" spans="1:11" ht="15" customHeight="1">
      <c r="A5701">
        <v>8</v>
      </c>
      <c r="B5701">
        <v>7801</v>
      </c>
      <c r="C5701" t="s">
        <v>1994</v>
      </c>
      <c r="D5701" t="s">
        <v>4638</v>
      </c>
      <c r="E5701" t="s">
        <v>4639</v>
      </c>
      <c r="F5701">
        <v>818</v>
      </c>
      <c r="G5701">
        <v>29.99</v>
      </c>
      <c r="H5701">
        <v>27</v>
      </c>
      <c r="I5701">
        <v>0</v>
      </c>
      <c r="J5701" t="s">
        <v>128</v>
      </c>
      <c r="K5701" s="40" t="str">
        <f t="shared" si="89"/>
        <v>GPA</v>
      </c>
    </row>
    <row r="5702" spans="1:11" ht="15" customHeight="1">
      <c r="A5702">
        <v>8</v>
      </c>
      <c r="B5702">
        <v>7801</v>
      </c>
      <c r="C5702" t="s">
        <v>1994</v>
      </c>
      <c r="D5702" t="s">
        <v>4640</v>
      </c>
      <c r="E5702" t="s">
        <v>4641</v>
      </c>
      <c r="F5702">
        <v>1581</v>
      </c>
      <c r="G5702">
        <v>39.46</v>
      </c>
      <c r="H5702">
        <v>40</v>
      </c>
      <c r="I5702">
        <v>0</v>
      </c>
      <c r="J5702" t="s">
        <v>128</v>
      </c>
      <c r="K5702" s="40" t="str">
        <f t="shared" si="89"/>
        <v>GPA</v>
      </c>
    </row>
    <row r="5703" spans="1:11" ht="15" customHeight="1">
      <c r="A5703">
        <v>8</v>
      </c>
      <c r="B5703">
        <v>7801</v>
      </c>
      <c r="C5703" t="s">
        <v>1994</v>
      </c>
      <c r="D5703" t="s">
        <v>4642</v>
      </c>
      <c r="E5703" t="s">
        <v>4643</v>
      </c>
      <c r="F5703">
        <v>1607</v>
      </c>
      <c r="G5703">
        <v>36.630000000000003</v>
      </c>
      <c r="H5703">
        <v>44</v>
      </c>
      <c r="I5703">
        <v>0</v>
      </c>
      <c r="J5703" t="s">
        <v>128</v>
      </c>
      <c r="K5703" s="40" t="str">
        <f t="shared" si="89"/>
        <v>GPA</v>
      </c>
    </row>
    <row r="5704" spans="1:11" ht="15" customHeight="1">
      <c r="A5704">
        <v>8</v>
      </c>
      <c r="B5704">
        <v>7801</v>
      </c>
      <c r="C5704" t="s">
        <v>1994</v>
      </c>
      <c r="D5704" t="s">
        <v>4644</v>
      </c>
      <c r="E5704" t="s">
        <v>4645</v>
      </c>
      <c r="F5704">
        <v>1358</v>
      </c>
      <c r="G5704">
        <v>35.159999999999997</v>
      </c>
      <c r="H5704">
        <v>39</v>
      </c>
      <c r="I5704">
        <v>0</v>
      </c>
      <c r="J5704" t="s">
        <v>128</v>
      </c>
      <c r="K5704" s="40" t="str">
        <f t="shared" si="89"/>
        <v>GPA</v>
      </c>
    </row>
    <row r="5705" spans="1:11" ht="15" customHeight="1">
      <c r="A5705">
        <v>8</v>
      </c>
      <c r="B5705">
        <v>7801</v>
      </c>
      <c r="C5705" t="s">
        <v>1994</v>
      </c>
      <c r="D5705" t="s">
        <v>4646</v>
      </c>
      <c r="E5705" t="s">
        <v>4647</v>
      </c>
      <c r="F5705">
        <v>329</v>
      </c>
      <c r="G5705">
        <v>11.81</v>
      </c>
      <c r="H5705">
        <v>28</v>
      </c>
      <c r="I5705">
        <v>0</v>
      </c>
      <c r="J5705" t="s">
        <v>128</v>
      </c>
      <c r="K5705" s="40" t="str">
        <f t="shared" si="89"/>
        <v>GPA</v>
      </c>
    </row>
    <row r="5706" spans="1:11" ht="15" customHeight="1">
      <c r="A5706">
        <v>8</v>
      </c>
      <c r="B5706">
        <v>7801</v>
      </c>
      <c r="C5706" t="s">
        <v>1994</v>
      </c>
      <c r="D5706" t="s">
        <v>4648</v>
      </c>
      <c r="E5706" t="s">
        <v>4649</v>
      </c>
      <c r="F5706">
        <v>109</v>
      </c>
      <c r="G5706">
        <v>5.55</v>
      </c>
      <c r="H5706">
        <v>20</v>
      </c>
      <c r="I5706">
        <v>0</v>
      </c>
      <c r="J5706" t="s">
        <v>128</v>
      </c>
      <c r="K5706" s="40" t="str">
        <f t="shared" si="89"/>
        <v>GPA</v>
      </c>
    </row>
    <row r="5707" spans="1:11" ht="15" customHeight="1">
      <c r="A5707">
        <v>8</v>
      </c>
      <c r="B5707">
        <v>7801</v>
      </c>
      <c r="C5707" t="s">
        <v>1994</v>
      </c>
      <c r="D5707" t="s">
        <v>4650</v>
      </c>
      <c r="E5707" t="s">
        <v>4651</v>
      </c>
      <c r="F5707">
        <v>639</v>
      </c>
      <c r="G5707">
        <v>19.02</v>
      </c>
      <c r="H5707">
        <v>34</v>
      </c>
      <c r="I5707">
        <v>0</v>
      </c>
      <c r="J5707" t="s">
        <v>128</v>
      </c>
      <c r="K5707" s="40" t="str">
        <f t="shared" si="89"/>
        <v>GPA</v>
      </c>
    </row>
    <row r="5708" spans="1:11" ht="15" customHeight="1">
      <c r="A5708">
        <v>8</v>
      </c>
      <c r="B5708">
        <v>7801</v>
      </c>
      <c r="C5708" t="s">
        <v>1994</v>
      </c>
      <c r="D5708" t="s">
        <v>4652</v>
      </c>
      <c r="E5708" t="s">
        <v>4653</v>
      </c>
      <c r="F5708">
        <v>541</v>
      </c>
      <c r="G5708">
        <v>15.71</v>
      </c>
      <c r="H5708">
        <v>34</v>
      </c>
      <c r="I5708">
        <v>0</v>
      </c>
      <c r="J5708" t="s">
        <v>128</v>
      </c>
      <c r="K5708" s="40" t="str">
        <f t="shared" si="89"/>
        <v>GPA</v>
      </c>
    </row>
    <row r="5709" spans="1:11" ht="15" customHeight="1">
      <c r="A5709">
        <v>8</v>
      </c>
      <c r="B5709">
        <v>7801</v>
      </c>
      <c r="C5709" t="s">
        <v>1994</v>
      </c>
      <c r="D5709" t="s">
        <v>4654</v>
      </c>
      <c r="E5709" t="s">
        <v>4655</v>
      </c>
      <c r="F5709">
        <v>472</v>
      </c>
      <c r="G5709">
        <v>18.18</v>
      </c>
      <c r="H5709">
        <v>26</v>
      </c>
      <c r="I5709">
        <v>0</v>
      </c>
      <c r="J5709" t="s">
        <v>128</v>
      </c>
      <c r="K5709" s="40" t="str">
        <f t="shared" si="89"/>
        <v>GPA</v>
      </c>
    </row>
    <row r="5710" spans="1:11" ht="15" customHeight="1">
      <c r="A5710">
        <v>8</v>
      </c>
      <c r="B5710">
        <v>7801</v>
      </c>
      <c r="C5710" t="s">
        <v>1994</v>
      </c>
      <c r="D5710" t="s">
        <v>4656</v>
      </c>
      <c r="E5710" t="s">
        <v>4657</v>
      </c>
      <c r="F5710">
        <v>166</v>
      </c>
      <c r="G5710">
        <v>3.1</v>
      </c>
      <c r="H5710">
        <v>54</v>
      </c>
      <c r="I5710">
        <v>0</v>
      </c>
      <c r="J5710" t="s">
        <v>128</v>
      </c>
      <c r="K5710" s="40" t="str">
        <f t="shared" si="89"/>
        <v>GPA</v>
      </c>
    </row>
    <row r="5711" spans="1:11" ht="15" customHeight="1">
      <c r="A5711">
        <v>8</v>
      </c>
      <c r="B5711">
        <v>7801</v>
      </c>
      <c r="C5711" t="s">
        <v>1994</v>
      </c>
      <c r="D5711" t="s">
        <v>4658</v>
      </c>
      <c r="E5711" t="s">
        <v>4659</v>
      </c>
      <c r="F5711">
        <v>184</v>
      </c>
      <c r="G5711">
        <v>11.46</v>
      </c>
      <c r="H5711">
        <v>16</v>
      </c>
      <c r="I5711">
        <v>0</v>
      </c>
      <c r="J5711" t="s">
        <v>128</v>
      </c>
      <c r="K5711" s="40" t="str">
        <f t="shared" si="89"/>
        <v>GPA</v>
      </c>
    </row>
    <row r="5712" spans="1:11" ht="15" customHeight="1">
      <c r="A5712">
        <v>8</v>
      </c>
      <c r="B5712">
        <v>7801</v>
      </c>
      <c r="C5712" t="s">
        <v>1994</v>
      </c>
      <c r="D5712" t="s">
        <v>4660</v>
      </c>
      <c r="E5712" t="s">
        <v>4661</v>
      </c>
      <c r="F5712">
        <v>424</v>
      </c>
      <c r="G5712">
        <v>11.84</v>
      </c>
      <c r="H5712">
        <v>36</v>
      </c>
      <c r="I5712">
        <v>0</v>
      </c>
      <c r="J5712" t="s">
        <v>128</v>
      </c>
      <c r="K5712" s="40" t="str">
        <f t="shared" si="89"/>
        <v>GPA</v>
      </c>
    </row>
    <row r="5713" spans="1:11" ht="15" customHeight="1">
      <c r="A5713">
        <v>8</v>
      </c>
      <c r="B5713">
        <v>7801</v>
      </c>
      <c r="C5713" t="s">
        <v>1994</v>
      </c>
      <c r="D5713" t="s">
        <v>4662</v>
      </c>
      <c r="E5713" t="s">
        <v>4663</v>
      </c>
      <c r="F5713">
        <v>431</v>
      </c>
      <c r="G5713">
        <v>18.96</v>
      </c>
      <c r="H5713">
        <v>23</v>
      </c>
      <c r="I5713">
        <v>0</v>
      </c>
      <c r="J5713" t="s">
        <v>128</v>
      </c>
      <c r="K5713" s="40" t="str">
        <f t="shared" si="89"/>
        <v>GPA</v>
      </c>
    </row>
    <row r="5714" spans="1:11" ht="15" customHeight="1">
      <c r="A5714">
        <v>8</v>
      </c>
      <c r="B5714">
        <v>7801</v>
      </c>
      <c r="C5714" t="s">
        <v>1994</v>
      </c>
      <c r="D5714" t="s">
        <v>4664</v>
      </c>
      <c r="E5714" t="s">
        <v>4665</v>
      </c>
      <c r="F5714">
        <v>854</v>
      </c>
      <c r="G5714">
        <v>21.82</v>
      </c>
      <c r="H5714">
        <v>39</v>
      </c>
      <c r="I5714">
        <v>0</v>
      </c>
      <c r="J5714" t="s">
        <v>128</v>
      </c>
      <c r="K5714" s="40" t="str">
        <f t="shared" si="89"/>
        <v>GPA</v>
      </c>
    </row>
    <row r="5715" spans="1:11" ht="15" customHeight="1">
      <c r="A5715">
        <v>8</v>
      </c>
      <c r="B5715">
        <v>7801</v>
      </c>
      <c r="C5715" t="s">
        <v>1994</v>
      </c>
      <c r="D5715" t="s">
        <v>4666</v>
      </c>
      <c r="E5715" t="s">
        <v>4667</v>
      </c>
      <c r="F5715">
        <v>53</v>
      </c>
      <c r="G5715">
        <v>5.57</v>
      </c>
      <c r="H5715">
        <v>10</v>
      </c>
      <c r="I5715">
        <v>0</v>
      </c>
      <c r="J5715" t="s">
        <v>128</v>
      </c>
      <c r="K5715" s="40" t="str">
        <f t="shared" si="89"/>
        <v>GPA</v>
      </c>
    </row>
    <row r="5716" spans="1:11" ht="15" customHeight="1">
      <c r="A5716">
        <v>8</v>
      </c>
      <c r="B5716">
        <v>7801</v>
      </c>
      <c r="C5716" t="s">
        <v>1994</v>
      </c>
      <c r="D5716" t="s">
        <v>4668</v>
      </c>
      <c r="E5716" t="s">
        <v>4669</v>
      </c>
      <c r="F5716">
        <v>556</v>
      </c>
      <c r="G5716">
        <v>23.33</v>
      </c>
      <c r="H5716">
        <v>24</v>
      </c>
      <c r="I5716">
        <v>0</v>
      </c>
      <c r="J5716" t="s">
        <v>128</v>
      </c>
      <c r="K5716" s="40" t="str">
        <f t="shared" si="89"/>
        <v>GPA</v>
      </c>
    </row>
    <row r="5717" spans="1:11" ht="15" customHeight="1">
      <c r="A5717">
        <v>8</v>
      </c>
      <c r="B5717">
        <v>7801</v>
      </c>
      <c r="C5717" t="s">
        <v>1994</v>
      </c>
      <c r="D5717" t="s">
        <v>4670</v>
      </c>
      <c r="E5717" t="s">
        <v>4671</v>
      </c>
      <c r="F5717">
        <v>115</v>
      </c>
      <c r="G5717">
        <v>3.16</v>
      </c>
      <c r="H5717">
        <v>36</v>
      </c>
      <c r="I5717">
        <v>0</v>
      </c>
      <c r="J5717" t="s">
        <v>128</v>
      </c>
      <c r="K5717" s="40" t="str">
        <f t="shared" si="89"/>
        <v>GPA</v>
      </c>
    </row>
    <row r="5718" spans="1:11" ht="15" customHeight="1">
      <c r="A5718">
        <v>8</v>
      </c>
      <c r="B5718">
        <v>7801</v>
      </c>
      <c r="C5718" t="s">
        <v>19</v>
      </c>
      <c r="D5718" t="s">
        <v>1908</v>
      </c>
      <c r="E5718" t="s">
        <v>1909</v>
      </c>
      <c r="F5718">
        <v>11</v>
      </c>
      <c r="G5718">
        <v>4.2300000000000004</v>
      </c>
      <c r="H5718">
        <v>3</v>
      </c>
      <c r="I5718">
        <v>0</v>
      </c>
      <c r="J5718" t="s">
        <v>128</v>
      </c>
      <c r="K5718" s="40" t="str">
        <f t="shared" si="89"/>
        <v>GPA</v>
      </c>
    </row>
    <row r="5719" spans="1:11" ht="15" customHeight="1">
      <c r="A5719">
        <v>8</v>
      </c>
      <c r="B5719">
        <v>7801</v>
      </c>
      <c r="C5719" t="s">
        <v>1994</v>
      </c>
      <c r="D5719" t="s">
        <v>4672</v>
      </c>
      <c r="E5719" t="s">
        <v>4673</v>
      </c>
      <c r="F5719">
        <v>901</v>
      </c>
      <c r="G5719">
        <v>14.01</v>
      </c>
      <c r="H5719">
        <v>64</v>
      </c>
      <c r="I5719">
        <v>0</v>
      </c>
      <c r="J5719" t="s">
        <v>128</v>
      </c>
      <c r="K5719" s="40" t="str">
        <f t="shared" si="89"/>
        <v>GPA</v>
      </c>
    </row>
    <row r="5720" spans="1:11" ht="15" customHeight="1">
      <c r="A5720">
        <v>8</v>
      </c>
      <c r="B5720">
        <v>7801</v>
      </c>
      <c r="C5720" t="s">
        <v>1994</v>
      </c>
      <c r="D5720" t="s">
        <v>4674</v>
      </c>
      <c r="E5720" t="s">
        <v>4675</v>
      </c>
      <c r="F5720">
        <v>830</v>
      </c>
      <c r="G5720">
        <v>23.62</v>
      </c>
      <c r="H5720">
        <v>35</v>
      </c>
      <c r="I5720">
        <v>0</v>
      </c>
      <c r="J5720" t="s">
        <v>128</v>
      </c>
      <c r="K5720" s="40" t="str">
        <f t="shared" si="89"/>
        <v>GPA</v>
      </c>
    </row>
    <row r="5721" spans="1:11" ht="15" customHeight="1">
      <c r="A5721">
        <v>8</v>
      </c>
      <c r="B5721">
        <v>7801</v>
      </c>
      <c r="C5721" t="s">
        <v>1994</v>
      </c>
      <c r="D5721" t="s">
        <v>4676</v>
      </c>
      <c r="E5721" t="s">
        <v>4677</v>
      </c>
      <c r="F5721">
        <v>205</v>
      </c>
      <c r="G5721">
        <v>8.91</v>
      </c>
      <c r="H5721">
        <v>23</v>
      </c>
      <c r="I5721">
        <v>0</v>
      </c>
      <c r="J5721" t="s">
        <v>128</v>
      </c>
      <c r="K5721" s="40" t="str">
        <f t="shared" si="89"/>
        <v>GPA</v>
      </c>
    </row>
    <row r="5722" spans="1:11" ht="15" customHeight="1">
      <c r="A5722">
        <v>8</v>
      </c>
      <c r="B5722">
        <v>7801</v>
      </c>
      <c r="C5722" t="s">
        <v>1994</v>
      </c>
      <c r="D5722" t="s">
        <v>4678</v>
      </c>
      <c r="E5722" t="s">
        <v>4679</v>
      </c>
      <c r="F5722">
        <v>127</v>
      </c>
      <c r="G5722">
        <v>2.42</v>
      </c>
      <c r="H5722">
        <v>52</v>
      </c>
      <c r="I5722">
        <v>0</v>
      </c>
      <c r="J5722" t="s">
        <v>128</v>
      </c>
      <c r="K5722" s="40" t="str">
        <f t="shared" si="89"/>
        <v>GPA</v>
      </c>
    </row>
    <row r="5723" spans="1:11" ht="15" customHeight="1">
      <c r="A5723">
        <v>8</v>
      </c>
      <c r="B5723">
        <v>7801</v>
      </c>
      <c r="C5723" t="s">
        <v>1994</v>
      </c>
      <c r="D5723" t="s">
        <v>4680</v>
      </c>
      <c r="E5723" t="s">
        <v>4681</v>
      </c>
      <c r="F5723">
        <v>144</v>
      </c>
      <c r="G5723">
        <v>3.08</v>
      </c>
      <c r="H5723">
        <v>47</v>
      </c>
      <c r="I5723">
        <v>0</v>
      </c>
      <c r="J5723" t="s">
        <v>128</v>
      </c>
      <c r="K5723" s="40" t="str">
        <f t="shared" si="89"/>
        <v>GPA</v>
      </c>
    </row>
    <row r="5724" spans="1:11" ht="15" customHeight="1">
      <c r="A5724">
        <v>8</v>
      </c>
      <c r="B5724">
        <v>7801</v>
      </c>
      <c r="C5724" t="s">
        <v>1994</v>
      </c>
      <c r="D5724" t="s">
        <v>4682</v>
      </c>
      <c r="E5724" t="s">
        <v>4683</v>
      </c>
      <c r="F5724">
        <v>190</v>
      </c>
      <c r="G5724">
        <v>6</v>
      </c>
      <c r="H5724">
        <v>32</v>
      </c>
      <c r="I5724">
        <v>0</v>
      </c>
      <c r="J5724" t="s">
        <v>128</v>
      </c>
      <c r="K5724" s="40" t="str">
        <f t="shared" si="89"/>
        <v>GPA</v>
      </c>
    </row>
    <row r="5725" spans="1:11" ht="15" customHeight="1">
      <c r="A5725">
        <v>8</v>
      </c>
      <c r="B5725">
        <v>7801</v>
      </c>
      <c r="C5725" t="s">
        <v>21</v>
      </c>
      <c r="D5725" t="s">
        <v>1316</v>
      </c>
      <c r="E5725" t="s">
        <v>1317</v>
      </c>
      <c r="F5725">
        <v>366</v>
      </c>
      <c r="G5725">
        <v>42.13</v>
      </c>
      <c r="H5725">
        <v>9</v>
      </c>
      <c r="I5725">
        <v>0</v>
      </c>
      <c r="J5725" t="s">
        <v>128</v>
      </c>
      <c r="K5725" s="40" t="str">
        <f t="shared" si="89"/>
        <v>GPA</v>
      </c>
    </row>
    <row r="5726" spans="1:11" ht="15" customHeight="1">
      <c r="A5726">
        <v>8</v>
      </c>
      <c r="B5726">
        <v>7801</v>
      </c>
      <c r="C5726" t="s">
        <v>20</v>
      </c>
      <c r="D5726" t="s">
        <v>1316</v>
      </c>
      <c r="E5726" t="s">
        <v>1317</v>
      </c>
      <c r="F5726">
        <v>1656</v>
      </c>
      <c r="G5726">
        <v>81.87</v>
      </c>
      <c r="H5726">
        <v>20</v>
      </c>
      <c r="I5726">
        <v>0</v>
      </c>
      <c r="J5726" t="s">
        <v>128</v>
      </c>
      <c r="K5726" s="40" t="str">
        <f t="shared" si="89"/>
        <v>GPA</v>
      </c>
    </row>
    <row r="5727" spans="1:11" ht="15" customHeight="1">
      <c r="A5727">
        <v>8</v>
      </c>
      <c r="B5727">
        <v>7801</v>
      </c>
      <c r="C5727" t="s">
        <v>1994</v>
      </c>
      <c r="D5727" t="s">
        <v>1318</v>
      </c>
      <c r="E5727" t="s">
        <v>1319</v>
      </c>
      <c r="F5727">
        <v>448</v>
      </c>
      <c r="G5727">
        <v>2.33</v>
      </c>
      <c r="H5727">
        <v>192</v>
      </c>
      <c r="I5727">
        <v>0</v>
      </c>
      <c r="J5727" t="s">
        <v>128</v>
      </c>
      <c r="K5727" s="40" t="str">
        <f t="shared" si="89"/>
        <v>GPA</v>
      </c>
    </row>
    <row r="5728" spans="1:11" ht="15" customHeight="1">
      <c r="A5728">
        <v>8</v>
      </c>
      <c r="B5728">
        <v>7801</v>
      </c>
      <c r="C5728" t="s">
        <v>22</v>
      </c>
      <c r="D5728" t="s">
        <v>1320</v>
      </c>
      <c r="E5728" t="s">
        <v>1321</v>
      </c>
      <c r="F5728">
        <v>2303</v>
      </c>
      <c r="G5728">
        <v>218.82</v>
      </c>
      <c r="H5728">
        <v>11</v>
      </c>
      <c r="I5728">
        <v>0</v>
      </c>
      <c r="J5728" t="s">
        <v>128</v>
      </c>
      <c r="K5728" s="40" t="str">
        <f t="shared" si="89"/>
        <v>GPA</v>
      </c>
    </row>
    <row r="5729" spans="1:11" ht="15" customHeight="1">
      <c r="A5729">
        <v>8</v>
      </c>
      <c r="B5729">
        <v>7801</v>
      </c>
      <c r="C5729" t="s">
        <v>22</v>
      </c>
      <c r="D5729" t="s">
        <v>1322</v>
      </c>
      <c r="E5729" t="s">
        <v>1323</v>
      </c>
      <c r="F5729">
        <v>3133</v>
      </c>
      <c r="G5729">
        <v>177.06</v>
      </c>
      <c r="H5729">
        <v>18</v>
      </c>
      <c r="I5729">
        <v>0</v>
      </c>
      <c r="J5729" t="s">
        <v>128</v>
      </c>
      <c r="K5729" s="40" t="str">
        <f t="shared" si="89"/>
        <v>GPA</v>
      </c>
    </row>
    <row r="5730" spans="1:11" ht="15" customHeight="1">
      <c r="A5730">
        <v>8</v>
      </c>
      <c r="B5730">
        <v>7801</v>
      </c>
      <c r="C5730" t="s">
        <v>20</v>
      </c>
      <c r="D5730" t="s">
        <v>1324</v>
      </c>
      <c r="E5730" t="s">
        <v>1325</v>
      </c>
      <c r="F5730">
        <v>4024</v>
      </c>
      <c r="G5730">
        <v>75.459999999999994</v>
      </c>
      <c r="H5730">
        <v>53</v>
      </c>
      <c r="I5730">
        <v>0</v>
      </c>
      <c r="J5730" t="s">
        <v>128</v>
      </c>
      <c r="K5730" s="40" t="str">
        <f t="shared" si="89"/>
        <v>GPA</v>
      </c>
    </row>
    <row r="5731" spans="1:11" ht="15" customHeight="1">
      <c r="A5731">
        <v>8</v>
      </c>
      <c r="B5731">
        <v>7801</v>
      </c>
      <c r="C5731" t="s">
        <v>1994</v>
      </c>
      <c r="D5731" t="s">
        <v>2832</v>
      </c>
      <c r="E5731" t="s">
        <v>2833</v>
      </c>
      <c r="F5731">
        <v>10689</v>
      </c>
      <c r="G5731">
        <v>136.16</v>
      </c>
      <c r="H5731">
        <v>79</v>
      </c>
      <c r="I5731">
        <v>0</v>
      </c>
      <c r="J5731" t="s">
        <v>128</v>
      </c>
      <c r="K5731" s="40" t="str">
        <f t="shared" si="89"/>
        <v>GPA</v>
      </c>
    </row>
    <row r="5732" spans="1:11" ht="15" customHeight="1">
      <c r="A5732">
        <v>8</v>
      </c>
      <c r="B5732">
        <v>7801</v>
      </c>
      <c r="C5732" t="s">
        <v>21</v>
      </c>
      <c r="D5732" t="s">
        <v>1910</v>
      </c>
      <c r="E5732" t="s">
        <v>1911</v>
      </c>
      <c r="F5732">
        <v>404</v>
      </c>
      <c r="G5732">
        <v>39.22</v>
      </c>
      <c r="H5732">
        <v>10</v>
      </c>
      <c r="I5732">
        <v>0</v>
      </c>
      <c r="J5732" t="s">
        <v>128</v>
      </c>
      <c r="K5732" s="40" t="str">
        <f t="shared" si="89"/>
        <v>GPA</v>
      </c>
    </row>
    <row r="5733" spans="1:11" ht="15" customHeight="1">
      <c r="A5733">
        <v>8</v>
      </c>
      <c r="B5733">
        <v>7801</v>
      </c>
      <c r="C5733" t="s">
        <v>20</v>
      </c>
      <c r="D5733" t="s">
        <v>1910</v>
      </c>
      <c r="E5733" t="s">
        <v>1911</v>
      </c>
      <c r="F5733">
        <v>792</v>
      </c>
      <c r="G5733">
        <v>69.08</v>
      </c>
      <c r="H5733">
        <v>11</v>
      </c>
      <c r="I5733">
        <v>0</v>
      </c>
      <c r="J5733" t="s">
        <v>128</v>
      </c>
      <c r="K5733" s="40" t="str">
        <f t="shared" si="89"/>
        <v>GPA</v>
      </c>
    </row>
    <row r="5734" spans="1:11" ht="15" customHeight="1">
      <c r="A5734">
        <v>8</v>
      </c>
      <c r="B5734">
        <v>7801</v>
      </c>
      <c r="C5734" t="s">
        <v>22</v>
      </c>
      <c r="D5734" t="s">
        <v>1326</v>
      </c>
      <c r="E5734" t="s">
        <v>1327</v>
      </c>
      <c r="F5734">
        <v>1225</v>
      </c>
      <c r="G5734">
        <v>162.1</v>
      </c>
      <c r="H5734">
        <v>8</v>
      </c>
      <c r="I5734">
        <v>0</v>
      </c>
      <c r="J5734" t="s">
        <v>128</v>
      </c>
      <c r="K5734" s="40" t="str">
        <f t="shared" si="89"/>
        <v>GPA</v>
      </c>
    </row>
    <row r="5735" spans="1:11" ht="15" customHeight="1">
      <c r="A5735">
        <v>8</v>
      </c>
      <c r="B5735">
        <v>7801</v>
      </c>
      <c r="C5735" t="s">
        <v>20</v>
      </c>
      <c r="D5735" t="s">
        <v>1328</v>
      </c>
      <c r="E5735" t="s">
        <v>1329</v>
      </c>
      <c r="F5735">
        <v>1878</v>
      </c>
      <c r="G5735">
        <v>124.89</v>
      </c>
      <c r="H5735">
        <v>15</v>
      </c>
      <c r="I5735">
        <v>0</v>
      </c>
      <c r="J5735" t="s">
        <v>128</v>
      </c>
      <c r="K5735" s="40" t="str">
        <f t="shared" si="89"/>
        <v>GPA</v>
      </c>
    </row>
    <row r="5736" spans="1:11" ht="15" customHeight="1">
      <c r="A5736">
        <v>8</v>
      </c>
      <c r="B5736">
        <v>7801</v>
      </c>
      <c r="C5736" t="s">
        <v>19</v>
      </c>
      <c r="D5736" t="s">
        <v>1912</v>
      </c>
      <c r="E5736" t="s">
        <v>1913</v>
      </c>
      <c r="F5736">
        <v>3</v>
      </c>
      <c r="G5736">
        <v>0.24</v>
      </c>
      <c r="H5736">
        <v>13</v>
      </c>
      <c r="I5736">
        <v>0</v>
      </c>
      <c r="J5736" t="s">
        <v>128</v>
      </c>
      <c r="K5736" s="40" t="str">
        <f t="shared" si="89"/>
        <v>GPA</v>
      </c>
    </row>
    <row r="5737" spans="1:11" ht="15" customHeight="1">
      <c r="A5737">
        <v>8</v>
      </c>
      <c r="B5737">
        <v>7801</v>
      </c>
      <c r="C5737" t="s">
        <v>1994</v>
      </c>
      <c r="D5737" t="s">
        <v>4684</v>
      </c>
      <c r="E5737" t="s">
        <v>4685</v>
      </c>
      <c r="F5737">
        <v>142</v>
      </c>
      <c r="G5737">
        <v>0.65</v>
      </c>
      <c r="H5737">
        <v>218</v>
      </c>
      <c r="I5737">
        <v>0</v>
      </c>
      <c r="J5737" t="s">
        <v>128</v>
      </c>
      <c r="K5737" s="40" t="str">
        <f t="shared" si="89"/>
        <v>GPA</v>
      </c>
    </row>
    <row r="5738" spans="1:11" ht="15" customHeight="1">
      <c r="A5738">
        <v>8</v>
      </c>
      <c r="B5738">
        <v>7801</v>
      </c>
      <c r="C5738" t="s">
        <v>19</v>
      </c>
      <c r="D5738" t="s">
        <v>1330</v>
      </c>
      <c r="E5738" t="s">
        <v>1331</v>
      </c>
      <c r="F5738">
        <v>162</v>
      </c>
      <c r="G5738">
        <v>18.02</v>
      </c>
      <c r="H5738">
        <v>9</v>
      </c>
      <c r="I5738">
        <v>0</v>
      </c>
      <c r="J5738" t="s">
        <v>128</v>
      </c>
      <c r="K5738" s="40" t="str">
        <f t="shared" si="89"/>
        <v>GPA</v>
      </c>
    </row>
    <row r="5739" spans="1:11" ht="15" customHeight="1">
      <c r="A5739">
        <v>8</v>
      </c>
      <c r="B5739">
        <v>7801</v>
      </c>
      <c r="C5739" t="s">
        <v>1994</v>
      </c>
      <c r="D5739" t="s">
        <v>1330</v>
      </c>
      <c r="E5739" t="s">
        <v>1331</v>
      </c>
      <c r="F5739">
        <v>73</v>
      </c>
      <c r="G5739">
        <v>4.17</v>
      </c>
      <c r="H5739">
        <v>18</v>
      </c>
      <c r="I5739">
        <v>0</v>
      </c>
      <c r="J5739" t="s">
        <v>128</v>
      </c>
      <c r="K5739" s="40" t="str">
        <f t="shared" si="89"/>
        <v>GPA</v>
      </c>
    </row>
    <row r="5740" spans="1:11" ht="15" customHeight="1">
      <c r="A5740">
        <v>8</v>
      </c>
      <c r="B5740">
        <v>7801</v>
      </c>
      <c r="C5740" t="s">
        <v>1994</v>
      </c>
      <c r="D5740" t="s">
        <v>2834</v>
      </c>
      <c r="E5740" t="s">
        <v>2835</v>
      </c>
      <c r="F5740">
        <v>98</v>
      </c>
      <c r="G5740">
        <v>0.15</v>
      </c>
      <c r="H5740">
        <v>653</v>
      </c>
      <c r="I5740">
        <v>0</v>
      </c>
      <c r="J5740" t="s">
        <v>128</v>
      </c>
      <c r="K5740" s="40" t="str">
        <f t="shared" si="89"/>
        <v>GPA</v>
      </c>
    </row>
    <row r="5741" spans="1:11" ht="15" customHeight="1">
      <c r="A5741">
        <v>8</v>
      </c>
      <c r="B5741">
        <v>7801</v>
      </c>
      <c r="C5741" t="s">
        <v>20</v>
      </c>
      <c r="D5741" t="s">
        <v>1332</v>
      </c>
      <c r="E5741" t="s">
        <v>1333</v>
      </c>
      <c r="F5741">
        <v>3480</v>
      </c>
      <c r="G5741">
        <v>177.59</v>
      </c>
      <c r="H5741">
        <v>20</v>
      </c>
      <c r="I5741">
        <v>0</v>
      </c>
      <c r="J5741" t="s">
        <v>128</v>
      </c>
      <c r="K5741" s="40" t="str">
        <f t="shared" si="89"/>
        <v>GPA</v>
      </c>
    </row>
    <row r="5742" spans="1:11" ht="15" customHeight="1">
      <c r="A5742">
        <v>8</v>
      </c>
      <c r="B5742">
        <v>7801</v>
      </c>
      <c r="C5742" t="s">
        <v>20</v>
      </c>
      <c r="D5742" t="s">
        <v>1334</v>
      </c>
      <c r="E5742" t="s">
        <v>1335</v>
      </c>
      <c r="F5742">
        <v>481</v>
      </c>
      <c r="G5742">
        <v>13</v>
      </c>
      <c r="H5742">
        <v>37</v>
      </c>
      <c r="I5742">
        <v>0</v>
      </c>
      <c r="J5742" t="s">
        <v>128</v>
      </c>
      <c r="K5742" s="40" t="str">
        <f t="shared" si="89"/>
        <v>GPA</v>
      </c>
    </row>
    <row r="5743" spans="1:11" ht="15" customHeight="1">
      <c r="A5743">
        <v>8</v>
      </c>
      <c r="B5743">
        <v>7801</v>
      </c>
      <c r="C5743" t="s">
        <v>22</v>
      </c>
      <c r="D5743" t="s">
        <v>1336</v>
      </c>
      <c r="E5743" t="s">
        <v>1337</v>
      </c>
      <c r="F5743">
        <v>2572</v>
      </c>
      <c r="G5743">
        <v>203.62</v>
      </c>
      <c r="H5743">
        <v>13</v>
      </c>
      <c r="I5743">
        <v>0</v>
      </c>
      <c r="J5743" t="s">
        <v>128</v>
      </c>
      <c r="K5743" s="40" t="str">
        <f t="shared" si="89"/>
        <v>GPA</v>
      </c>
    </row>
    <row r="5744" spans="1:11" ht="15" customHeight="1">
      <c r="A5744">
        <v>8</v>
      </c>
      <c r="B5744">
        <v>7801</v>
      </c>
      <c r="C5744" t="s">
        <v>19</v>
      </c>
      <c r="D5744" t="s">
        <v>1338</v>
      </c>
      <c r="E5744" t="s">
        <v>1339</v>
      </c>
      <c r="F5744">
        <v>111</v>
      </c>
      <c r="G5744">
        <v>20.66</v>
      </c>
      <c r="H5744">
        <v>5</v>
      </c>
      <c r="I5744">
        <v>0</v>
      </c>
      <c r="J5744" t="s">
        <v>128</v>
      </c>
      <c r="K5744" s="40" t="str">
        <f t="shared" si="89"/>
        <v>GPA</v>
      </c>
    </row>
    <row r="5745" spans="1:11" ht="15" customHeight="1">
      <c r="A5745">
        <v>8</v>
      </c>
      <c r="B5745">
        <v>7801</v>
      </c>
      <c r="C5745" t="s">
        <v>22</v>
      </c>
      <c r="D5745" t="s">
        <v>1340</v>
      </c>
      <c r="E5745" t="s">
        <v>1341</v>
      </c>
      <c r="F5745">
        <v>1246</v>
      </c>
      <c r="G5745">
        <v>164.13</v>
      </c>
      <c r="H5745">
        <v>8</v>
      </c>
      <c r="I5745">
        <v>0</v>
      </c>
      <c r="J5745" t="s">
        <v>128</v>
      </c>
      <c r="K5745" s="40" t="str">
        <f t="shared" si="89"/>
        <v>GPA</v>
      </c>
    </row>
    <row r="5746" spans="1:11" ht="15" customHeight="1">
      <c r="A5746">
        <v>8</v>
      </c>
      <c r="B5746">
        <v>7801</v>
      </c>
      <c r="C5746" t="s">
        <v>22</v>
      </c>
      <c r="D5746" t="s">
        <v>1344</v>
      </c>
      <c r="E5746" t="s">
        <v>1345</v>
      </c>
      <c r="F5746">
        <v>205</v>
      </c>
      <c r="G5746">
        <v>36.380000000000003</v>
      </c>
      <c r="H5746">
        <v>6</v>
      </c>
      <c r="I5746">
        <v>0</v>
      </c>
      <c r="J5746" t="s">
        <v>128</v>
      </c>
      <c r="K5746" s="40" t="str">
        <f t="shared" si="89"/>
        <v>GPA</v>
      </c>
    </row>
    <row r="5747" spans="1:11" ht="15" customHeight="1">
      <c r="A5747">
        <v>8</v>
      </c>
      <c r="B5747">
        <v>7801</v>
      </c>
      <c r="C5747" t="s">
        <v>22</v>
      </c>
      <c r="D5747" t="s">
        <v>1346</v>
      </c>
      <c r="E5747" t="s">
        <v>1347</v>
      </c>
      <c r="F5747">
        <v>96</v>
      </c>
      <c r="G5747">
        <v>13.3</v>
      </c>
      <c r="H5747">
        <v>7</v>
      </c>
      <c r="I5747">
        <v>0</v>
      </c>
      <c r="J5747" t="s">
        <v>128</v>
      </c>
      <c r="K5747" s="40" t="str">
        <f t="shared" si="89"/>
        <v>GPA</v>
      </c>
    </row>
    <row r="5748" spans="1:11" ht="15" customHeight="1">
      <c r="A5748">
        <v>8</v>
      </c>
      <c r="B5748">
        <v>7801</v>
      </c>
      <c r="C5748" t="s">
        <v>20</v>
      </c>
      <c r="D5748" t="s">
        <v>1348</v>
      </c>
      <c r="E5748" t="s">
        <v>1349</v>
      </c>
      <c r="F5748">
        <v>255</v>
      </c>
      <c r="G5748">
        <v>6.61</v>
      </c>
      <c r="H5748">
        <v>39</v>
      </c>
      <c r="I5748">
        <v>0</v>
      </c>
      <c r="J5748" t="s">
        <v>128</v>
      </c>
      <c r="K5748" s="40" t="str">
        <f t="shared" si="89"/>
        <v>GPA</v>
      </c>
    </row>
    <row r="5749" spans="1:11" ht="15" customHeight="1">
      <c r="A5749">
        <v>8</v>
      </c>
      <c r="B5749">
        <v>7801</v>
      </c>
      <c r="C5749" t="s">
        <v>1994</v>
      </c>
      <c r="D5749" t="s">
        <v>4686</v>
      </c>
      <c r="E5749" t="s">
        <v>4687</v>
      </c>
      <c r="F5749">
        <v>9109</v>
      </c>
      <c r="G5749">
        <v>94.94</v>
      </c>
      <c r="H5749">
        <v>96</v>
      </c>
      <c r="I5749">
        <v>0</v>
      </c>
      <c r="J5749" t="s">
        <v>2293</v>
      </c>
      <c r="K5749" s="40" t="str">
        <f t="shared" si="89"/>
        <v>TERCEIRA</v>
      </c>
    </row>
    <row r="5750" spans="1:11" ht="15" customHeight="1">
      <c r="A5750">
        <v>8</v>
      </c>
      <c r="B5750">
        <v>7801</v>
      </c>
      <c r="C5750" t="s">
        <v>1994</v>
      </c>
      <c r="D5750" t="s">
        <v>2836</v>
      </c>
      <c r="E5750" t="s">
        <v>2837</v>
      </c>
      <c r="F5750">
        <v>9846</v>
      </c>
      <c r="G5750">
        <v>127.01</v>
      </c>
      <c r="H5750">
        <v>78</v>
      </c>
      <c r="I5750">
        <v>0</v>
      </c>
      <c r="J5750" t="s">
        <v>2293</v>
      </c>
      <c r="K5750" s="40" t="str">
        <f t="shared" si="89"/>
        <v>TERCEIRA</v>
      </c>
    </row>
    <row r="5751" spans="1:11" ht="15" customHeight="1">
      <c r="A5751">
        <v>8</v>
      </c>
      <c r="B5751">
        <v>7801</v>
      </c>
      <c r="C5751" t="s">
        <v>1994</v>
      </c>
      <c r="D5751" t="s">
        <v>2838</v>
      </c>
      <c r="E5751" t="s">
        <v>2839</v>
      </c>
      <c r="F5751">
        <v>24180</v>
      </c>
      <c r="G5751">
        <v>148.72</v>
      </c>
      <c r="H5751">
        <v>163</v>
      </c>
      <c r="I5751">
        <v>0</v>
      </c>
      <c r="J5751" t="s">
        <v>2293</v>
      </c>
      <c r="K5751" s="40" t="str">
        <f t="shared" si="89"/>
        <v>TERCEIRA</v>
      </c>
    </row>
    <row r="5752" spans="1:11" ht="15" customHeight="1">
      <c r="A5752">
        <v>8</v>
      </c>
      <c r="B5752">
        <v>7801</v>
      </c>
      <c r="C5752" t="s">
        <v>1994</v>
      </c>
      <c r="D5752" t="s">
        <v>2840</v>
      </c>
      <c r="E5752" t="s">
        <v>2841</v>
      </c>
      <c r="F5752">
        <v>28248</v>
      </c>
      <c r="G5752">
        <v>174.07</v>
      </c>
      <c r="H5752">
        <v>162</v>
      </c>
      <c r="I5752">
        <v>0</v>
      </c>
      <c r="J5752" t="s">
        <v>2293</v>
      </c>
      <c r="K5752" s="40" t="str">
        <f t="shared" si="89"/>
        <v>TERCEIRA</v>
      </c>
    </row>
    <row r="5753" spans="1:11" ht="15" customHeight="1">
      <c r="A5753">
        <v>8</v>
      </c>
      <c r="B5753">
        <v>7801</v>
      </c>
      <c r="C5753" t="s">
        <v>1994</v>
      </c>
      <c r="D5753" t="s">
        <v>2842</v>
      </c>
      <c r="E5753" t="s">
        <v>2843</v>
      </c>
      <c r="F5753">
        <v>7440</v>
      </c>
      <c r="G5753">
        <v>102.02</v>
      </c>
      <c r="H5753">
        <v>73</v>
      </c>
      <c r="I5753">
        <v>0</v>
      </c>
      <c r="J5753" t="s">
        <v>2293</v>
      </c>
      <c r="K5753" s="40" t="str">
        <f t="shared" si="89"/>
        <v>TERCEIRA</v>
      </c>
    </row>
    <row r="5754" spans="1:11" ht="15" customHeight="1">
      <c r="A5754">
        <v>8</v>
      </c>
      <c r="B5754">
        <v>7801</v>
      </c>
      <c r="C5754" t="s">
        <v>1994</v>
      </c>
      <c r="D5754" t="s">
        <v>2846</v>
      </c>
      <c r="E5754" t="s">
        <v>2847</v>
      </c>
      <c r="F5754">
        <v>14347</v>
      </c>
      <c r="G5754">
        <v>141.84</v>
      </c>
      <c r="H5754">
        <v>101</v>
      </c>
      <c r="I5754">
        <v>0</v>
      </c>
      <c r="J5754" t="s">
        <v>2293</v>
      </c>
      <c r="K5754" s="40" t="str">
        <f t="shared" si="89"/>
        <v>TERCEIRA</v>
      </c>
    </row>
    <row r="5755" spans="1:11" ht="15" customHeight="1">
      <c r="A5755">
        <v>8</v>
      </c>
      <c r="B5755">
        <v>7801</v>
      </c>
      <c r="C5755" t="s">
        <v>1994</v>
      </c>
      <c r="D5755" t="s">
        <v>2848</v>
      </c>
      <c r="E5755" t="s">
        <v>2849</v>
      </c>
      <c r="F5755">
        <v>8488</v>
      </c>
      <c r="G5755">
        <v>126.64</v>
      </c>
      <c r="H5755">
        <v>67</v>
      </c>
      <c r="I5755">
        <v>0</v>
      </c>
      <c r="J5755" t="s">
        <v>2293</v>
      </c>
      <c r="K5755" s="40" t="str">
        <f t="shared" si="89"/>
        <v>TERCEIRA</v>
      </c>
    </row>
    <row r="5756" spans="1:11" ht="15" customHeight="1">
      <c r="A5756">
        <v>8</v>
      </c>
      <c r="B5756">
        <v>7801</v>
      </c>
      <c r="C5756" t="s">
        <v>1994</v>
      </c>
      <c r="D5756" t="s">
        <v>2850</v>
      </c>
      <c r="E5756" t="s">
        <v>2851</v>
      </c>
      <c r="F5756">
        <v>7886</v>
      </c>
      <c r="G5756">
        <v>101.52</v>
      </c>
      <c r="H5756">
        <v>78</v>
      </c>
      <c r="I5756">
        <v>0</v>
      </c>
      <c r="J5756" t="s">
        <v>2293</v>
      </c>
      <c r="K5756" s="40" t="str">
        <f t="shared" si="89"/>
        <v>TERCEIRA</v>
      </c>
    </row>
    <row r="5757" spans="1:11" ht="15" customHeight="1">
      <c r="A5757">
        <v>8</v>
      </c>
      <c r="B5757">
        <v>7801</v>
      </c>
      <c r="C5757" t="s">
        <v>1994</v>
      </c>
      <c r="D5757" t="s">
        <v>2856</v>
      </c>
      <c r="E5757" t="s">
        <v>2857</v>
      </c>
      <c r="F5757">
        <v>13286</v>
      </c>
      <c r="G5757">
        <v>84.38</v>
      </c>
      <c r="H5757">
        <v>157</v>
      </c>
      <c r="I5757">
        <v>0</v>
      </c>
      <c r="J5757" t="s">
        <v>2293</v>
      </c>
      <c r="K5757" s="40" t="str">
        <f t="shared" si="89"/>
        <v>TERCEIRA</v>
      </c>
    </row>
    <row r="5758" spans="1:11" ht="15" customHeight="1">
      <c r="A5758">
        <v>8</v>
      </c>
      <c r="B5758">
        <v>7801</v>
      </c>
      <c r="C5758" t="s">
        <v>1994</v>
      </c>
      <c r="D5758" t="s">
        <v>2858</v>
      </c>
      <c r="E5758" t="s">
        <v>2859</v>
      </c>
      <c r="F5758">
        <v>19759</v>
      </c>
      <c r="G5758">
        <v>163.9</v>
      </c>
      <c r="H5758">
        <v>121</v>
      </c>
      <c r="I5758">
        <v>0</v>
      </c>
      <c r="J5758" t="s">
        <v>2293</v>
      </c>
      <c r="K5758" s="40" t="str">
        <f t="shared" si="89"/>
        <v>TERCEIRA</v>
      </c>
    </row>
    <row r="5759" spans="1:11" ht="15" customHeight="1">
      <c r="A5759">
        <v>8</v>
      </c>
      <c r="B5759">
        <v>7801</v>
      </c>
      <c r="C5759" t="s">
        <v>1994</v>
      </c>
      <c r="D5759" t="s">
        <v>2860</v>
      </c>
      <c r="E5759" t="s">
        <v>2861</v>
      </c>
      <c r="F5759">
        <v>22826</v>
      </c>
      <c r="G5759">
        <v>174.87</v>
      </c>
      <c r="H5759">
        <v>131</v>
      </c>
      <c r="I5759">
        <v>0</v>
      </c>
      <c r="J5759" t="s">
        <v>2293</v>
      </c>
      <c r="K5759" s="40" t="str">
        <f t="shared" si="89"/>
        <v>TERCEIRA</v>
      </c>
    </row>
    <row r="5760" spans="1:11" ht="15" customHeight="1">
      <c r="A5760">
        <v>8</v>
      </c>
      <c r="B5760">
        <v>7801</v>
      </c>
      <c r="C5760" t="s">
        <v>1994</v>
      </c>
      <c r="D5760" t="s">
        <v>2862</v>
      </c>
      <c r="E5760" t="s">
        <v>2863</v>
      </c>
      <c r="F5760">
        <v>15187</v>
      </c>
      <c r="G5760">
        <v>143.05000000000001</v>
      </c>
      <c r="H5760">
        <v>106</v>
      </c>
      <c r="I5760">
        <v>0</v>
      </c>
      <c r="J5760" t="s">
        <v>2293</v>
      </c>
      <c r="K5760" s="40" t="str">
        <f t="shared" si="89"/>
        <v>TERCEIRA</v>
      </c>
    </row>
    <row r="5761" spans="1:11" ht="15" customHeight="1">
      <c r="A5761">
        <v>8</v>
      </c>
      <c r="B5761">
        <v>7801</v>
      </c>
      <c r="C5761" t="s">
        <v>1994</v>
      </c>
      <c r="D5761" t="s">
        <v>2864</v>
      </c>
      <c r="E5761" t="s">
        <v>2865</v>
      </c>
      <c r="F5761">
        <v>15002</v>
      </c>
      <c r="G5761">
        <v>136.65</v>
      </c>
      <c r="H5761">
        <v>110</v>
      </c>
      <c r="I5761">
        <v>0</v>
      </c>
      <c r="J5761" t="s">
        <v>2293</v>
      </c>
      <c r="K5761" s="40" t="str">
        <f t="shared" si="89"/>
        <v>TERCEIRA</v>
      </c>
    </row>
    <row r="5762" spans="1:11" ht="15" customHeight="1">
      <c r="A5762">
        <v>8</v>
      </c>
      <c r="B5762">
        <v>7801</v>
      </c>
      <c r="C5762" t="s">
        <v>1994</v>
      </c>
      <c r="D5762" t="s">
        <v>2866</v>
      </c>
      <c r="E5762" t="s">
        <v>2867</v>
      </c>
      <c r="F5762">
        <v>21497</v>
      </c>
      <c r="G5762">
        <v>142.63999999999999</v>
      </c>
      <c r="H5762">
        <v>151</v>
      </c>
      <c r="I5762">
        <v>0</v>
      </c>
      <c r="J5762" t="s">
        <v>2293</v>
      </c>
      <c r="K5762" s="40" t="str">
        <f t="shared" ref="K5762:K5825" si="90">IF(J5762&lt;&gt;"",IF(OR(UPPER(J5762)="TERCEIRO",UPPER(J5762)="TERCEIRA"),"TERCEIRA",IF(UPPER(J5762)="GPA","GPA",J5762)),IF(LEFT(D5762,1)="T","TERCEIRA","GPA"))</f>
        <v>TERCEIRA</v>
      </c>
    </row>
    <row r="5763" spans="1:11" ht="15" customHeight="1">
      <c r="A5763">
        <v>8</v>
      </c>
      <c r="B5763">
        <v>7801</v>
      </c>
      <c r="C5763" t="s">
        <v>1994</v>
      </c>
      <c r="D5763" t="s">
        <v>2868</v>
      </c>
      <c r="E5763" t="s">
        <v>2869</v>
      </c>
      <c r="F5763">
        <v>16480</v>
      </c>
      <c r="G5763">
        <v>146.22999999999999</v>
      </c>
      <c r="H5763">
        <v>113</v>
      </c>
      <c r="I5763">
        <v>0</v>
      </c>
      <c r="J5763" t="s">
        <v>2293</v>
      </c>
      <c r="K5763" s="40" t="str">
        <f t="shared" si="90"/>
        <v>TERCEIRA</v>
      </c>
    </row>
    <row r="5764" spans="1:11" ht="15" customHeight="1">
      <c r="A5764">
        <v>8</v>
      </c>
      <c r="B5764">
        <v>7801</v>
      </c>
      <c r="C5764" t="s">
        <v>1994</v>
      </c>
      <c r="D5764" t="s">
        <v>2874</v>
      </c>
      <c r="E5764" t="s">
        <v>2875</v>
      </c>
      <c r="F5764">
        <v>14124</v>
      </c>
      <c r="G5764">
        <v>148.47999999999999</v>
      </c>
      <c r="H5764">
        <v>95</v>
      </c>
      <c r="I5764">
        <v>0</v>
      </c>
      <c r="J5764" t="s">
        <v>2293</v>
      </c>
      <c r="K5764" s="40" t="str">
        <f t="shared" si="90"/>
        <v>TERCEIRA</v>
      </c>
    </row>
    <row r="5765" spans="1:11" ht="15" customHeight="1">
      <c r="A5765">
        <v>8</v>
      </c>
      <c r="B5765">
        <v>7801</v>
      </c>
      <c r="C5765" t="s">
        <v>1994</v>
      </c>
      <c r="D5765" t="s">
        <v>2876</v>
      </c>
      <c r="E5765" t="s">
        <v>2877</v>
      </c>
      <c r="F5765">
        <v>19770</v>
      </c>
      <c r="G5765">
        <v>131.87</v>
      </c>
      <c r="H5765">
        <v>150</v>
      </c>
      <c r="I5765">
        <v>0</v>
      </c>
      <c r="J5765" t="s">
        <v>2293</v>
      </c>
      <c r="K5765" s="40" t="str">
        <f t="shared" si="90"/>
        <v>TERCEIRA</v>
      </c>
    </row>
    <row r="5766" spans="1:11" ht="15" customHeight="1">
      <c r="A5766">
        <v>8</v>
      </c>
      <c r="B5766">
        <v>7801</v>
      </c>
      <c r="C5766" t="s">
        <v>1994</v>
      </c>
      <c r="D5766" t="s">
        <v>2878</v>
      </c>
      <c r="E5766" t="s">
        <v>2879</v>
      </c>
      <c r="F5766">
        <v>12382</v>
      </c>
      <c r="G5766">
        <v>143.19999999999999</v>
      </c>
      <c r="H5766">
        <v>86</v>
      </c>
      <c r="I5766">
        <v>0</v>
      </c>
      <c r="J5766" t="s">
        <v>2293</v>
      </c>
      <c r="K5766" s="40" t="str">
        <f t="shared" si="90"/>
        <v>TERCEIRA</v>
      </c>
    </row>
    <row r="5767" spans="1:11" ht="15" customHeight="1">
      <c r="A5767">
        <v>8</v>
      </c>
      <c r="B5767">
        <v>7801</v>
      </c>
      <c r="C5767" t="s">
        <v>1994</v>
      </c>
      <c r="D5767" t="s">
        <v>2880</v>
      </c>
      <c r="E5767" t="s">
        <v>2881</v>
      </c>
      <c r="F5767">
        <v>21025</v>
      </c>
      <c r="G5767">
        <v>161.96</v>
      </c>
      <c r="H5767">
        <v>130</v>
      </c>
      <c r="I5767">
        <v>0</v>
      </c>
      <c r="J5767" t="s">
        <v>2293</v>
      </c>
      <c r="K5767" s="40" t="str">
        <f t="shared" si="90"/>
        <v>TERCEIRA</v>
      </c>
    </row>
    <row r="5768" spans="1:11" ht="15" customHeight="1">
      <c r="A5768">
        <v>8</v>
      </c>
      <c r="B5768">
        <v>7801</v>
      </c>
      <c r="C5768" t="s">
        <v>1994</v>
      </c>
      <c r="D5768" t="s">
        <v>2882</v>
      </c>
      <c r="E5768" t="s">
        <v>2883</v>
      </c>
      <c r="F5768">
        <v>6314</v>
      </c>
      <c r="G5768">
        <v>54.32</v>
      </c>
      <c r="H5768">
        <v>116</v>
      </c>
      <c r="I5768">
        <v>0</v>
      </c>
      <c r="J5768" t="s">
        <v>2293</v>
      </c>
      <c r="K5768" s="40" t="str">
        <f t="shared" si="90"/>
        <v>TERCEIRA</v>
      </c>
    </row>
    <row r="5769" spans="1:11" ht="15" customHeight="1">
      <c r="A5769">
        <v>8</v>
      </c>
      <c r="B5769">
        <v>7801</v>
      </c>
      <c r="C5769" t="s">
        <v>1994</v>
      </c>
      <c r="D5769" t="s">
        <v>2884</v>
      </c>
      <c r="E5769" t="s">
        <v>2885</v>
      </c>
      <c r="F5769">
        <v>8523</v>
      </c>
      <c r="G5769">
        <v>121.38</v>
      </c>
      <c r="H5769">
        <v>70</v>
      </c>
      <c r="I5769">
        <v>0</v>
      </c>
      <c r="J5769" t="s">
        <v>2293</v>
      </c>
      <c r="K5769" s="40" t="str">
        <f t="shared" si="90"/>
        <v>TERCEIRA</v>
      </c>
    </row>
    <row r="5770" spans="1:11" ht="15" customHeight="1">
      <c r="A5770">
        <v>8</v>
      </c>
      <c r="B5770">
        <v>7801</v>
      </c>
      <c r="C5770" t="s">
        <v>1994</v>
      </c>
      <c r="D5770" t="s">
        <v>2888</v>
      </c>
      <c r="E5770" t="s">
        <v>2889</v>
      </c>
      <c r="F5770">
        <v>21278</v>
      </c>
      <c r="G5770">
        <v>173.98</v>
      </c>
      <c r="H5770">
        <v>122</v>
      </c>
      <c r="I5770">
        <v>0</v>
      </c>
      <c r="J5770" t="s">
        <v>2293</v>
      </c>
      <c r="K5770" s="40" t="str">
        <f t="shared" si="90"/>
        <v>TERCEIRA</v>
      </c>
    </row>
    <row r="5771" spans="1:11" ht="15" customHeight="1">
      <c r="A5771">
        <v>8</v>
      </c>
      <c r="B5771">
        <v>7801</v>
      </c>
      <c r="C5771" t="s">
        <v>1994</v>
      </c>
      <c r="D5771" t="s">
        <v>2890</v>
      </c>
      <c r="E5771" t="s">
        <v>2891</v>
      </c>
      <c r="F5771">
        <v>25039</v>
      </c>
      <c r="G5771">
        <v>158.66</v>
      </c>
      <c r="H5771">
        <v>158</v>
      </c>
      <c r="I5771">
        <v>0</v>
      </c>
      <c r="J5771" t="s">
        <v>2293</v>
      </c>
      <c r="K5771" s="40" t="str">
        <f t="shared" si="90"/>
        <v>TERCEIRA</v>
      </c>
    </row>
    <row r="5772" spans="1:11" ht="15" customHeight="1">
      <c r="A5772">
        <v>8</v>
      </c>
      <c r="B5772">
        <v>7801</v>
      </c>
      <c r="C5772" t="s">
        <v>1994</v>
      </c>
      <c r="D5772" t="s">
        <v>2894</v>
      </c>
      <c r="E5772" t="s">
        <v>2895</v>
      </c>
      <c r="F5772">
        <v>26972</v>
      </c>
      <c r="G5772">
        <v>185</v>
      </c>
      <c r="H5772">
        <v>146</v>
      </c>
      <c r="I5772">
        <v>0</v>
      </c>
      <c r="J5772" t="s">
        <v>2293</v>
      </c>
      <c r="K5772" s="40" t="str">
        <f t="shared" si="90"/>
        <v>TERCEIRA</v>
      </c>
    </row>
    <row r="5773" spans="1:11" ht="15" customHeight="1">
      <c r="A5773">
        <v>8</v>
      </c>
      <c r="B5773">
        <v>7801</v>
      </c>
      <c r="C5773" t="s">
        <v>1994</v>
      </c>
      <c r="D5773" t="s">
        <v>2896</v>
      </c>
      <c r="E5773" t="s">
        <v>2897</v>
      </c>
      <c r="F5773">
        <v>868</v>
      </c>
      <c r="G5773">
        <v>12.99</v>
      </c>
      <c r="H5773">
        <v>67</v>
      </c>
      <c r="I5773">
        <v>0</v>
      </c>
      <c r="J5773" t="s">
        <v>2293</v>
      </c>
      <c r="K5773" s="40" t="str">
        <f t="shared" si="90"/>
        <v>TERCEIRA</v>
      </c>
    </row>
    <row r="5774" spans="1:11" ht="15" customHeight="1">
      <c r="A5774">
        <v>8</v>
      </c>
      <c r="B5774">
        <v>7801</v>
      </c>
      <c r="C5774" t="s">
        <v>1994</v>
      </c>
      <c r="D5774" t="s">
        <v>2902</v>
      </c>
      <c r="E5774" t="s">
        <v>2903</v>
      </c>
      <c r="F5774">
        <v>3130</v>
      </c>
      <c r="G5774">
        <v>34.86</v>
      </c>
      <c r="H5774">
        <v>90</v>
      </c>
      <c r="I5774">
        <v>0</v>
      </c>
      <c r="J5774" t="s">
        <v>2293</v>
      </c>
      <c r="K5774" s="40" t="str">
        <f t="shared" si="90"/>
        <v>TERCEIRA</v>
      </c>
    </row>
    <row r="5775" spans="1:11" ht="15" customHeight="1">
      <c r="A5775">
        <v>8</v>
      </c>
      <c r="B5775">
        <v>7801</v>
      </c>
      <c r="C5775" t="s">
        <v>1994</v>
      </c>
      <c r="D5775" t="s">
        <v>2904</v>
      </c>
      <c r="E5775" t="s">
        <v>4688</v>
      </c>
      <c r="F5775">
        <v>19166</v>
      </c>
      <c r="G5775">
        <v>135.25</v>
      </c>
      <c r="H5775">
        <v>142</v>
      </c>
      <c r="I5775">
        <v>0</v>
      </c>
      <c r="J5775" t="s">
        <v>2293</v>
      </c>
      <c r="K5775" s="40" t="str">
        <f t="shared" si="90"/>
        <v>TERCEIRA</v>
      </c>
    </row>
    <row r="5776" spans="1:11" ht="15" customHeight="1">
      <c r="A5776">
        <v>8</v>
      </c>
      <c r="B5776">
        <v>7801</v>
      </c>
      <c r="C5776" t="s">
        <v>1994</v>
      </c>
      <c r="D5776" t="s">
        <v>2906</v>
      </c>
      <c r="E5776" t="s">
        <v>2907</v>
      </c>
      <c r="F5776">
        <v>15907</v>
      </c>
      <c r="G5776">
        <v>130.6</v>
      </c>
      <c r="H5776">
        <v>122</v>
      </c>
      <c r="I5776">
        <v>0</v>
      </c>
      <c r="J5776" t="s">
        <v>2293</v>
      </c>
      <c r="K5776" s="40" t="str">
        <f t="shared" si="90"/>
        <v>TERCEIRA</v>
      </c>
    </row>
    <row r="5777" spans="1:11" ht="15" customHeight="1">
      <c r="A5777">
        <v>8</v>
      </c>
      <c r="B5777">
        <v>7801</v>
      </c>
      <c r="C5777" t="s">
        <v>1994</v>
      </c>
      <c r="D5777" t="s">
        <v>2908</v>
      </c>
      <c r="E5777" t="s">
        <v>2909</v>
      </c>
      <c r="F5777">
        <v>9707</v>
      </c>
      <c r="G5777">
        <v>123.93</v>
      </c>
      <c r="H5777">
        <v>78</v>
      </c>
      <c r="I5777">
        <v>0</v>
      </c>
      <c r="J5777" t="s">
        <v>2293</v>
      </c>
      <c r="K5777" s="40" t="str">
        <f t="shared" si="90"/>
        <v>TERCEIRA</v>
      </c>
    </row>
    <row r="5778" spans="1:11" ht="15" customHeight="1">
      <c r="A5778">
        <v>8</v>
      </c>
      <c r="B5778">
        <v>7801</v>
      </c>
      <c r="C5778" t="s">
        <v>1994</v>
      </c>
      <c r="D5778" t="s">
        <v>2910</v>
      </c>
      <c r="E5778" t="s">
        <v>2911</v>
      </c>
      <c r="F5778">
        <v>14767</v>
      </c>
      <c r="G5778">
        <v>140.65</v>
      </c>
      <c r="H5778">
        <v>105</v>
      </c>
      <c r="I5778">
        <v>0</v>
      </c>
      <c r="J5778" t="s">
        <v>2293</v>
      </c>
      <c r="K5778" s="40" t="str">
        <f t="shared" si="90"/>
        <v>TERCEIRA</v>
      </c>
    </row>
    <row r="5779" spans="1:11" ht="15" customHeight="1">
      <c r="A5779">
        <v>8</v>
      </c>
      <c r="B5779">
        <v>7801</v>
      </c>
      <c r="C5779" t="s">
        <v>1994</v>
      </c>
      <c r="D5779" t="s">
        <v>2912</v>
      </c>
      <c r="E5779" t="s">
        <v>2913</v>
      </c>
      <c r="F5779">
        <v>7525</v>
      </c>
      <c r="G5779">
        <v>127.32</v>
      </c>
      <c r="H5779">
        <v>59</v>
      </c>
      <c r="I5779">
        <v>0</v>
      </c>
      <c r="J5779" t="s">
        <v>2293</v>
      </c>
      <c r="K5779" s="40" t="str">
        <f t="shared" si="90"/>
        <v>TERCEIRA</v>
      </c>
    </row>
    <row r="5780" spans="1:11" ht="15" customHeight="1">
      <c r="A5780">
        <v>8</v>
      </c>
      <c r="B5780">
        <v>7801</v>
      </c>
      <c r="C5780" t="s">
        <v>1994</v>
      </c>
      <c r="D5780" t="s">
        <v>2914</v>
      </c>
      <c r="E5780" t="s">
        <v>2915</v>
      </c>
      <c r="F5780">
        <v>8925</v>
      </c>
      <c r="G5780">
        <v>120.29</v>
      </c>
      <c r="H5780">
        <v>74</v>
      </c>
      <c r="I5780">
        <v>0</v>
      </c>
      <c r="J5780" t="s">
        <v>2293</v>
      </c>
      <c r="K5780" s="40" t="str">
        <f t="shared" si="90"/>
        <v>TERCEIRA</v>
      </c>
    </row>
    <row r="5781" spans="1:11" ht="15" customHeight="1">
      <c r="A5781">
        <v>8</v>
      </c>
      <c r="B5781">
        <v>7801</v>
      </c>
      <c r="C5781" t="s">
        <v>1994</v>
      </c>
      <c r="D5781" t="s">
        <v>2922</v>
      </c>
      <c r="E5781" t="s">
        <v>2923</v>
      </c>
      <c r="F5781">
        <v>3358</v>
      </c>
      <c r="G5781">
        <v>44.3</v>
      </c>
      <c r="H5781">
        <v>76</v>
      </c>
      <c r="I5781">
        <v>0</v>
      </c>
      <c r="J5781" t="s">
        <v>2293</v>
      </c>
      <c r="K5781" s="40" t="str">
        <f t="shared" si="90"/>
        <v>TERCEIRA</v>
      </c>
    </row>
    <row r="5782" spans="1:11" ht="15" customHeight="1">
      <c r="A5782">
        <v>8</v>
      </c>
      <c r="B5782">
        <v>7801</v>
      </c>
      <c r="C5782" t="s">
        <v>1994</v>
      </c>
      <c r="D5782" t="s">
        <v>2928</v>
      </c>
      <c r="E5782" t="s">
        <v>2929</v>
      </c>
      <c r="F5782">
        <v>12224</v>
      </c>
      <c r="G5782">
        <v>156.6</v>
      </c>
      <c r="H5782">
        <v>78</v>
      </c>
      <c r="I5782">
        <v>0</v>
      </c>
      <c r="J5782" t="s">
        <v>2293</v>
      </c>
      <c r="K5782" s="40" t="str">
        <f t="shared" si="90"/>
        <v>TERCEIRA</v>
      </c>
    </row>
    <row r="5783" spans="1:11" ht="15" customHeight="1">
      <c r="A5783">
        <v>8</v>
      </c>
      <c r="B5783">
        <v>7801</v>
      </c>
      <c r="C5783" t="s">
        <v>1994</v>
      </c>
      <c r="D5783" t="s">
        <v>2930</v>
      </c>
      <c r="E5783" t="s">
        <v>2931</v>
      </c>
      <c r="F5783">
        <v>8219</v>
      </c>
      <c r="G5783">
        <v>130.47999999999999</v>
      </c>
      <c r="H5783">
        <v>63</v>
      </c>
      <c r="I5783">
        <v>0</v>
      </c>
      <c r="J5783" t="s">
        <v>2293</v>
      </c>
      <c r="K5783" s="40" t="str">
        <f t="shared" si="90"/>
        <v>TERCEIRA</v>
      </c>
    </row>
    <row r="5784" spans="1:11" ht="15" customHeight="1">
      <c r="A5784">
        <v>8</v>
      </c>
      <c r="B5784">
        <v>7801</v>
      </c>
      <c r="C5784" t="s">
        <v>1994</v>
      </c>
      <c r="D5784" t="s">
        <v>2936</v>
      </c>
      <c r="E5784" t="s">
        <v>2937</v>
      </c>
      <c r="F5784">
        <v>15922</v>
      </c>
      <c r="G5784">
        <v>160.63999999999999</v>
      </c>
      <c r="H5784">
        <v>99</v>
      </c>
      <c r="I5784">
        <v>0</v>
      </c>
      <c r="J5784" t="s">
        <v>2293</v>
      </c>
      <c r="K5784" s="40" t="str">
        <f t="shared" si="90"/>
        <v>TERCEIRA</v>
      </c>
    </row>
    <row r="5785" spans="1:11" ht="15" customHeight="1">
      <c r="A5785">
        <v>8</v>
      </c>
      <c r="B5785">
        <v>7801</v>
      </c>
      <c r="C5785" t="s">
        <v>1994</v>
      </c>
      <c r="D5785" t="s">
        <v>2944</v>
      </c>
      <c r="E5785" t="s">
        <v>2945</v>
      </c>
      <c r="F5785">
        <v>16006</v>
      </c>
      <c r="G5785">
        <v>185.87</v>
      </c>
      <c r="H5785">
        <v>86</v>
      </c>
      <c r="I5785">
        <v>0</v>
      </c>
      <c r="J5785" t="s">
        <v>2293</v>
      </c>
      <c r="K5785" s="40" t="str">
        <f t="shared" si="90"/>
        <v>TERCEIRA</v>
      </c>
    </row>
    <row r="5786" spans="1:11" ht="15" customHeight="1">
      <c r="A5786">
        <v>8</v>
      </c>
      <c r="B5786">
        <v>7801</v>
      </c>
      <c r="C5786" t="s">
        <v>1994</v>
      </c>
      <c r="D5786" t="s">
        <v>2946</v>
      </c>
      <c r="E5786" t="s">
        <v>2947</v>
      </c>
      <c r="F5786">
        <v>10266</v>
      </c>
      <c r="G5786">
        <v>142.99</v>
      </c>
      <c r="H5786">
        <v>72</v>
      </c>
      <c r="I5786">
        <v>0</v>
      </c>
      <c r="J5786" t="s">
        <v>2293</v>
      </c>
      <c r="K5786" s="40" t="str">
        <f t="shared" si="90"/>
        <v>TERCEIRA</v>
      </c>
    </row>
    <row r="5787" spans="1:11" ht="15" customHeight="1">
      <c r="A5787">
        <v>8</v>
      </c>
      <c r="B5787">
        <v>7801</v>
      </c>
      <c r="C5787" t="s">
        <v>1994</v>
      </c>
      <c r="D5787" t="s">
        <v>2948</v>
      </c>
      <c r="E5787" t="s">
        <v>2949</v>
      </c>
      <c r="F5787">
        <v>7708</v>
      </c>
      <c r="G5787">
        <v>84.64</v>
      </c>
      <c r="H5787">
        <v>91</v>
      </c>
      <c r="I5787">
        <v>0</v>
      </c>
      <c r="J5787" t="s">
        <v>2293</v>
      </c>
      <c r="K5787" s="40" t="str">
        <f t="shared" si="90"/>
        <v>TERCEIRA</v>
      </c>
    </row>
    <row r="5788" spans="1:11" ht="15" customHeight="1">
      <c r="A5788">
        <v>8</v>
      </c>
      <c r="B5788">
        <v>7801</v>
      </c>
      <c r="C5788" t="s">
        <v>1994</v>
      </c>
      <c r="D5788" t="s">
        <v>2954</v>
      </c>
      <c r="E5788" t="s">
        <v>2955</v>
      </c>
      <c r="F5788">
        <v>6957</v>
      </c>
      <c r="G5788">
        <v>110.12</v>
      </c>
      <c r="H5788">
        <v>63</v>
      </c>
      <c r="I5788">
        <v>0</v>
      </c>
      <c r="J5788" t="s">
        <v>2293</v>
      </c>
      <c r="K5788" s="40" t="str">
        <f t="shared" si="90"/>
        <v>TERCEIRA</v>
      </c>
    </row>
    <row r="5789" spans="1:11" ht="15" customHeight="1">
      <c r="A5789">
        <v>8</v>
      </c>
      <c r="B5789">
        <v>7801</v>
      </c>
      <c r="C5789" t="s">
        <v>1994</v>
      </c>
      <c r="D5789" t="s">
        <v>2956</v>
      </c>
      <c r="E5789" t="s">
        <v>2957</v>
      </c>
      <c r="F5789">
        <v>7567</v>
      </c>
      <c r="G5789">
        <v>122.76</v>
      </c>
      <c r="H5789">
        <v>62</v>
      </c>
      <c r="I5789">
        <v>0</v>
      </c>
      <c r="J5789" t="s">
        <v>2293</v>
      </c>
      <c r="K5789" s="40" t="str">
        <f t="shared" si="90"/>
        <v>TERCEIRA</v>
      </c>
    </row>
    <row r="5790" spans="1:11" ht="15" customHeight="1">
      <c r="A5790">
        <v>8</v>
      </c>
      <c r="B5790">
        <v>7801</v>
      </c>
      <c r="C5790" t="s">
        <v>1994</v>
      </c>
      <c r="D5790" t="s">
        <v>2958</v>
      </c>
      <c r="E5790" t="s">
        <v>2959</v>
      </c>
      <c r="F5790">
        <v>16104</v>
      </c>
      <c r="G5790">
        <v>139.13999999999999</v>
      </c>
      <c r="H5790">
        <v>116</v>
      </c>
      <c r="I5790">
        <v>0</v>
      </c>
      <c r="J5790" t="s">
        <v>2293</v>
      </c>
      <c r="K5790" s="40" t="str">
        <f t="shared" si="90"/>
        <v>TERCEIRA</v>
      </c>
    </row>
    <row r="5791" spans="1:11" ht="15" customHeight="1">
      <c r="A5791">
        <v>8</v>
      </c>
      <c r="B5791">
        <v>7801</v>
      </c>
      <c r="C5791" t="s">
        <v>1994</v>
      </c>
      <c r="D5791" t="s">
        <v>2968</v>
      </c>
      <c r="E5791" t="s">
        <v>2969</v>
      </c>
      <c r="F5791">
        <v>9087</v>
      </c>
      <c r="G5791">
        <v>126.04</v>
      </c>
      <c r="H5791">
        <v>72</v>
      </c>
      <c r="I5791">
        <v>0</v>
      </c>
      <c r="J5791" t="s">
        <v>2293</v>
      </c>
      <c r="K5791" s="40" t="str">
        <f t="shared" si="90"/>
        <v>TERCEIRA</v>
      </c>
    </row>
    <row r="5792" spans="1:11" ht="15" customHeight="1">
      <c r="A5792">
        <v>8</v>
      </c>
      <c r="B5792">
        <v>7801</v>
      </c>
      <c r="C5792" t="s">
        <v>1994</v>
      </c>
      <c r="D5792" t="s">
        <v>2972</v>
      </c>
      <c r="E5792" t="s">
        <v>2973</v>
      </c>
      <c r="F5792">
        <v>3438</v>
      </c>
      <c r="G5792">
        <v>70.03</v>
      </c>
      <c r="H5792">
        <v>49</v>
      </c>
      <c r="I5792">
        <v>0</v>
      </c>
      <c r="J5792" t="s">
        <v>2293</v>
      </c>
      <c r="K5792" s="40" t="str">
        <f t="shared" si="90"/>
        <v>TERCEIRA</v>
      </c>
    </row>
    <row r="5793" spans="1:11" ht="15" customHeight="1">
      <c r="A5793">
        <v>8</v>
      </c>
      <c r="B5793">
        <v>7801</v>
      </c>
      <c r="C5793" t="s">
        <v>1994</v>
      </c>
      <c r="D5793" t="s">
        <v>2974</v>
      </c>
      <c r="E5793" t="s">
        <v>2975</v>
      </c>
      <c r="F5793">
        <v>12486</v>
      </c>
      <c r="G5793">
        <v>136.16999999999999</v>
      </c>
      <c r="H5793">
        <v>92</v>
      </c>
      <c r="I5793">
        <v>0</v>
      </c>
      <c r="J5793" t="s">
        <v>2293</v>
      </c>
      <c r="K5793" s="40" t="str">
        <f t="shared" si="90"/>
        <v>TERCEIRA</v>
      </c>
    </row>
    <row r="5794" spans="1:11" ht="15" customHeight="1">
      <c r="A5794">
        <v>8</v>
      </c>
      <c r="B5794">
        <v>7801</v>
      </c>
      <c r="C5794" t="s">
        <v>1994</v>
      </c>
      <c r="D5794" t="s">
        <v>2976</v>
      </c>
      <c r="E5794" t="s">
        <v>2977</v>
      </c>
      <c r="F5794">
        <v>10794</v>
      </c>
      <c r="G5794">
        <v>134.66999999999999</v>
      </c>
      <c r="H5794">
        <v>80</v>
      </c>
      <c r="I5794">
        <v>0</v>
      </c>
      <c r="J5794" t="s">
        <v>2293</v>
      </c>
      <c r="K5794" s="40" t="str">
        <f t="shared" si="90"/>
        <v>TERCEIRA</v>
      </c>
    </row>
    <row r="5795" spans="1:11" ht="15" customHeight="1">
      <c r="A5795">
        <v>8</v>
      </c>
      <c r="B5795">
        <v>7801</v>
      </c>
      <c r="C5795" t="s">
        <v>1994</v>
      </c>
      <c r="D5795" t="s">
        <v>2978</v>
      </c>
      <c r="E5795" t="s">
        <v>2979</v>
      </c>
      <c r="F5795">
        <v>1219</v>
      </c>
      <c r="G5795">
        <v>32.29</v>
      </c>
      <c r="H5795">
        <v>38</v>
      </c>
      <c r="I5795">
        <v>0</v>
      </c>
      <c r="J5795" t="s">
        <v>2293</v>
      </c>
      <c r="K5795" s="40" t="str">
        <f t="shared" si="90"/>
        <v>TERCEIRA</v>
      </c>
    </row>
    <row r="5796" spans="1:11" ht="15" customHeight="1">
      <c r="A5796">
        <v>8</v>
      </c>
      <c r="B5796">
        <v>7801</v>
      </c>
      <c r="C5796" t="s">
        <v>1994</v>
      </c>
      <c r="D5796" t="s">
        <v>2980</v>
      </c>
      <c r="E5796" t="s">
        <v>2981</v>
      </c>
      <c r="F5796">
        <v>436</v>
      </c>
      <c r="G5796">
        <v>6.7</v>
      </c>
      <c r="H5796">
        <v>65</v>
      </c>
      <c r="I5796">
        <v>0</v>
      </c>
      <c r="J5796" t="s">
        <v>2293</v>
      </c>
      <c r="K5796" s="40" t="str">
        <f t="shared" si="90"/>
        <v>TERCEIRA</v>
      </c>
    </row>
    <row r="5797" spans="1:11" ht="15" customHeight="1">
      <c r="A5797">
        <v>8</v>
      </c>
      <c r="B5797">
        <v>7801</v>
      </c>
      <c r="C5797" t="s">
        <v>1994</v>
      </c>
      <c r="D5797" t="s">
        <v>2982</v>
      </c>
      <c r="E5797" t="s">
        <v>2983</v>
      </c>
      <c r="F5797">
        <v>2109</v>
      </c>
      <c r="G5797">
        <v>45.43</v>
      </c>
      <c r="H5797">
        <v>46</v>
      </c>
      <c r="I5797">
        <v>0</v>
      </c>
      <c r="J5797" t="s">
        <v>2293</v>
      </c>
      <c r="K5797" s="40" t="str">
        <f t="shared" si="90"/>
        <v>TERCEIRA</v>
      </c>
    </row>
    <row r="5798" spans="1:11" ht="15" customHeight="1">
      <c r="A5798">
        <v>8</v>
      </c>
      <c r="B5798">
        <v>7801</v>
      </c>
      <c r="C5798" t="s">
        <v>1994</v>
      </c>
      <c r="D5798" t="s">
        <v>2984</v>
      </c>
      <c r="E5798" t="s">
        <v>2985</v>
      </c>
      <c r="F5798">
        <v>371</v>
      </c>
      <c r="G5798">
        <v>12.59</v>
      </c>
      <c r="H5798">
        <v>29</v>
      </c>
      <c r="I5798">
        <v>0</v>
      </c>
      <c r="J5798" t="s">
        <v>2293</v>
      </c>
      <c r="K5798" s="40" t="str">
        <f t="shared" si="90"/>
        <v>TERCEIRA</v>
      </c>
    </row>
    <row r="5799" spans="1:11" ht="15" customHeight="1">
      <c r="A5799">
        <v>8</v>
      </c>
      <c r="B5799">
        <v>7801</v>
      </c>
      <c r="C5799" t="s">
        <v>1994</v>
      </c>
      <c r="D5799" t="s">
        <v>2986</v>
      </c>
      <c r="E5799" t="s">
        <v>2987</v>
      </c>
      <c r="F5799">
        <v>9297</v>
      </c>
      <c r="G5799">
        <v>138.5</v>
      </c>
      <c r="H5799">
        <v>67</v>
      </c>
      <c r="I5799">
        <v>0</v>
      </c>
      <c r="J5799" t="s">
        <v>2293</v>
      </c>
      <c r="K5799" s="40" t="str">
        <f t="shared" si="90"/>
        <v>TERCEIRA</v>
      </c>
    </row>
    <row r="5800" spans="1:11" ht="15" customHeight="1">
      <c r="A5800">
        <v>8</v>
      </c>
      <c r="B5800">
        <v>7801</v>
      </c>
      <c r="C5800" t="s">
        <v>1994</v>
      </c>
      <c r="D5800" t="s">
        <v>4689</v>
      </c>
      <c r="E5800" t="s">
        <v>4690</v>
      </c>
      <c r="F5800">
        <v>9177</v>
      </c>
      <c r="G5800">
        <v>118.87</v>
      </c>
      <c r="H5800">
        <v>77</v>
      </c>
      <c r="I5800">
        <v>0</v>
      </c>
      <c r="J5800" t="s">
        <v>2293</v>
      </c>
      <c r="K5800" s="40" t="str">
        <f t="shared" si="90"/>
        <v>TERCEIRA</v>
      </c>
    </row>
    <row r="5801" spans="1:11" ht="15" customHeight="1">
      <c r="A5801">
        <v>8</v>
      </c>
      <c r="B5801">
        <v>7801</v>
      </c>
      <c r="C5801" t="s">
        <v>1994</v>
      </c>
      <c r="D5801" t="s">
        <v>4691</v>
      </c>
      <c r="E5801" t="s">
        <v>4692</v>
      </c>
      <c r="F5801">
        <v>2863</v>
      </c>
      <c r="G5801">
        <v>51.77</v>
      </c>
      <c r="H5801">
        <v>55</v>
      </c>
      <c r="I5801">
        <v>0</v>
      </c>
      <c r="J5801" t="s">
        <v>2293</v>
      </c>
      <c r="K5801" s="40" t="str">
        <f t="shared" si="90"/>
        <v>TERCEIRA</v>
      </c>
    </row>
    <row r="5802" spans="1:11" ht="15" customHeight="1">
      <c r="A5802">
        <v>8</v>
      </c>
      <c r="B5802">
        <v>7801</v>
      </c>
      <c r="C5802" t="s">
        <v>1994</v>
      </c>
      <c r="D5802" t="s">
        <v>4693</v>
      </c>
      <c r="E5802" t="s">
        <v>4694</v>
      </c>
      <c r="F5802">
        <v>5027</v>
      </c>
      <c r="G5802">
        <v>76.150000000000006</v>
      </c>
      <c r="H5802">
        <v>66</v>
      </c>
      <c r="I5802">
        <v>0</v>
      </c>
      <c r="J5802" t="s">
        <v>2293</v>
      </c>
      <c r="K5802" s="40" t="str">
        <f t="shared" si="90"/>
        <v>TERCEIRA</v>
      </c>
    </row>
    <row r="5803" spans="1:11" ht="15" customHeight="1">
      <c r="A5803">
        <v>8</v>
      </c>
      <c r="B5803">
        <v>7801</v>
      </c>
      <c r="C5803" t="s">
        <v>1994</v>
      </c>
      <c r="D5803" t="s">
        <v>4695</v>
      </c>
      <c r="E5803" t="s">
        <v>4696</v>
      </c>
      <c r="F5803">
        <v>4464</v>
      </c>
      <c r="G5803">
        <v>71.28</v>
      </c>
      <c r="H5803">
        <v>63</v>
      </c>
      <c r="I5803">
        <v>0</v>
      </c>
      <c r="J5803" t="s">
        <v>2293</v>
      </c>
      <c r="K5803" s="40" t="str">
        <f t="shared" si="90"/>
        <v>TERCEIRA</v>
      </c>
    </row>
    <row r="5804" spans="1:11" ht="15" customHeight="1">
      <c r="A5804">
        <v>8</v>
      </c>
      <c r="B5804">
        <v>7801</v>
      </c>
      <c r="C5804" t="s">
        <v>1994</v>
      </c>
      <c r="D5804" t="s">
        <v>4697</v>
      </c>
      <c r="E5804" t="s">
        <v>4698</v>
      </c>
      <c r="F5804">
        <v>4519</v>
      </c>
      <c r="G5804">
        <v>68.42</v>
      </c>
      <c r="H5804">
        <v>66</v>
      </c>
      <c r="I5804">
        <v>0</v>
      </c>
      <c r="J5804" t="s">
        <v>2293</v>
      </c>
      <c r="K5804" s="40" t="str">
        <f t="shared" si="90"/>
        <v>TERCEIRA</v>
      </c>
    </row>
    <row r="5805" spans="1:11" ht="15" customHeight="1">
      <c r="A5805">
        <v>8</v>
      </c>
      <c r="B5805">
        <v>7801</v>
      </c>
      <c r="C5805" t="s">
        <v>1994</v>
      </c>
      <c r="D5805" t="s">
        <v>4699</v>
      </c>
      <c r="E5805" t="s">
        <v>4700</v>
      </c>
      <c r="F5805">
        <v>3664</v>
      </c>
      <c r="G5805">
        <v>57.8</v>
      </c>
      <c r="H5805">
        <v>63</v>
      </c>
      <c r="I5805">
        <v>0</v>
      </c>
      <c r="J5805" t="s">
        <v>2293</v>
      </c>
      <c r="K5805" s="40" t="str">
        <f t="shared" si="90"/>
        <v>TERCEIRA</v>
      </c>
    </row>
    <row r="5806" spans="1:11" ht="15" customHeight="1">
      <c r="A5806">
        <v>8</v>
      </c>
      <c r="B5806">
        <v>7801</v>
      </c>
      <c r="C5806" t="s">
        <v>1994</v>
      </c>
      <c r="D5806" t="s">
        <v>4701</v>
      </c>
      <c r="E5806" t="s">
        <v>4702</v>
      </c>
      <c r="F5806">
        <v>986</v>
      </c>
      <c r="G5806">
        <v>31.25</v>
      </c>
      <c r="H5806">
        <v>32</v>
      </c>
      <c r="I5806">
        <v>0</v>
      </c>
      <c r="J5806" t="s">
        <v>2293</v>
      </c>
      <c r="K5806" s="40" t="str">
        <f t="shared" si="90"/>
        <v>TERCEIRA</v>
      </c>
    </row>
    <row r="5807" spans="1:11" ht="15" customHeight="1">
      <c r="A5807">
        <v>8</v>
      </c>
      <c r="B5807">
        <v>7801</v>
      </c>
      <c r="C5807" t="s">
        <v>1994</v>
      </c>
      <c r="D5807" t="s">
        <v>4703</v>
      </c>
      <c r="E5807" t="s">
        <v>4704</v>
      </c>
      <c r="F5807">
        <v>3253</v>
      </c>
      <c r="G5807">
        <v>53.49</v>
      </c>
      <c r="H5807">
        <v>61</v>
      </c>
      <c r="I5807">
        <v>0</v>
      </c>
      <c r="J5807" t="s">
        <v>2293</v>
      </c>
      <c r="K5807" s="40" t="str">
        <f t="shared" si="90"/>
        <v>TERCEIRA</v>
      </c>
    </row>
    <row r="5808" spans="1:11" ht="15" customHeight="1">
      <c r="A5808">
        <v>8</v>
      </c>
      <c r="B5808">
        <v>7801</v>
      </c>
      <c r="C5808" t="s">
        <v>1994</v>
      </c>
      <c r="D5808" t="s">
        <v>4705</v>
      </c>
      <c r="E5808" t="s">
        <v>4706</v>
      </c>
      <c r="F5808">
        <v>1882</v>
      </c>
      <c r="G5808">
        <v>29.13</v>
      </c>
      <c r="H5808">
        <v>65</v>
      </c>
      <c r="I5808">
        <v>0</v>
      </c>
      <c r="J5808" t="s">
        <v>2293</v>
      </c>
      <c r="K5808" s="40" t="str">
        <f t="shared" si="90"/>
        <v>TERCEIRA</v>
      </c>
    </row>
    <row r="5809" spans="1:11" ht="15" customHeight="1">
      <c r="A5809">
        <v>8</v>
      </c>
      <c r="B5809">
        <v>7801</v>
      </c>
      <c r="C5809" t="s">
        <v>1994</v>
      </c>
      <c r="D5809" t="s">
        <v>4707</v>
      </c>
      <c r="E5809" t="s">
        <v>4708</v>
      </c>
      <c r="F5809">
        <v>3154</v>
      </c>
      <c r="G5809">
        <v>54.69</v>
      </c>
      <c r="H5809">
        <v>58</v>
      </c>
      <c r="I5809">
        <v>0</v>
      </c>
      <c r="J5809" t="s">
        <v>2293</v>
      </c>
      <c r="K5809" s="40" t="str">
        <f t="shared" si="90"/>
        <v>TERCEIRA</v>
      </c>
    </row>
    <row r="5810" spans="1:11" ht="15" customHeight="1">
      <c r="A5810">
        <v>8</v>
      </c>
      <c r="B5810">
        <v>7801</v>
      </c>
      <c r="C5810" t="s">
        <v>1994</v>
      </c>
      <c r="D5810" t="s">
        <v>4709</v>
      </c>
      <c r="E5810" t="s">
        <v>4710</v>
      </c>
      <c r="F5810">
        <v>2033</v>
      </c>
      <c r="G5810">
        <v>25.56</v>
      </c>
      <c r="H5810">
        <v>80</v>
      </c>
      <c r="I5810">
        <v>0</v>
      </c>
      <c r="J5810" t="s">
        <v>2293</v>
      </c>
      <c r="K5810" s="40" t="str">
        <f t="shared" si="90"/>
        <v>TERCEIRA</v>
      </c>
    </row>
    <row r="5811" spans="1:11" ht="15" customHeight="1">
      <c r="A5811">
        <v>8</v>
      </c>
      <c r="B5811">
        <v>7801</v>
      </c>
      <c r="C5811" t="s">
        <v>1994</v>
      </c>
      <c r="D5811" t="s">
        <v>4711</v>
      </c>
      <c r="E5811" t="s">
        <v>4712</v>
      </c>
      <c r="F5811">
        <v>2987</v>
      </c>
      <c r="G5811">
        <v>73.180000000000007</v>
      </c>
      <c r="H5811">
        <v>41</v>
      </c>
      <c r="I5811">
        <v>0</v>
      </c>
      <c r="J5811" t="s">
        <v>2293</v>
      </c>
      <c r="K5811" s="40" t="str">
        <f t="shared" si="90"/>
        <v>TERCEIRA</v>
      </c>
    </row>
    <row r="5812" spans="1:11" ht="15" customHeight="1">
      <c r="A5812">
        <v>8</v>
      </c>
      <c r="B5812">
        <v>7801</v>
      </c>
      <c r="C5812" t="s">
        <v>1994</v>
      </c>
      <c r="D5812" t="s">
        <v>4713</v>
      </c>
      <c r="E5812" t="s">
        <v>4714</v>
      </c>
      <c r="F5812">
        <v>1516</v>
      </c>
      <c r="G5812">
        <v>25.96</v>
      </c>
      <c r="H5812">
        <v>58</v>
      </c>
      <c r="I5812">
        <v>0</v>
      </c>
      <c r="J5812" t="s">
        <v>2293</v>
      </c>
      <c r="K5812" s="40" t="str">
        <f t="shared" si="90"/>
        <v>TERCEIRA</v>
      </c>
    </row>
    <row r="5813" spans="1:11" ht="15" customHeight="1">
      <c r="A5813">
        <v>8</v>
      </c>
      <c r="B5813">
        <v>7801</v>
      </c>
      <c r="C5813" t="s">
        <v>1994</v>
      </c>
      <c r="D5813" t="s">
        <v>4715</v>
      </c>
      <c r="E5813" t="s">
        <v>4716</v>
      </c>
      <c r="F5813">
        <v>2355</v>
      </c>
      <c r="G5813">
        <v>24.52</v>
      </c>
      <c r="H5813">
        <v>96</v>
      </c>
      <c r="I5813">
        <v>0</v>
      </c>
      <c r="J5813" t="s">
        <v>2293</v>
      </c>
      <c r="K5813" s="40" t="str">
        <f t="shared" si="90"/>
        <v>TERCEIRA</v>
      </c>
    </row>
    <row r="5814" spans="1:11" ht="15" customHeight="1">
      <c r="A5814">
        <v>8</v>
      </c>
      <c r="B5814">
        <v>7801</v>
      </c>
      <c r="C5814" t="s">
        <v>1994</v>
      </c>
      <c r="D5814" t="s">
        <v>4717</v>
      </c>
      <c r="E5814" t="s">
        <v>4718</v>
      </c>
      <c r="F5814">
        <v>1784</v>
      </c>
      <c r="G5814">
        <v>39.979999999999997</v>
      </c>
      <c r="H5814">
        <v>45</v>
      </c>
      <c r="I5814">
        <v>0</v>
      </c>
      <c r="J5814" t="s">
        <v>2293</v>
      </c>
      <c r="K5814" s="40" t="str">
        <f t="shared" si="90"/>
        <v>TERCEIRA</v>
      </c>
    </row>
    <row r="5815" spans="1:11" ht="15" customHeight="1">
      <c r="A5815">
        <v>8</v>
      </c>
      <c r="B5815">
        <v>7801</v>
      </c>
      <c r="C5815" t="s">
        <v>1994</v>
      </c>
      <c r="D5815" t="s">
        <v>4719</v>
      </c>
      <c r="E5815" t="s">
        <v>4720</v>
      </c>
      <c r="F5815">
        <v>2576</v>
      </c>
      <c r="G5815">
        <v>37.520000000000003</v>
      </c>
      <c r="H5815">
        <v>69</v>
      </c>
      <c r="I5815">
        <v>0</v>
      </c>
      <c r="J5815" t="s">
        <v>2293</v>
      </c>
      <c r="K5815" s="40" t="str">
        <f t="shared" si="90"/>
        <v>TERCEIRA</v>
      </c>
    </row>
    <row r="5816" spans="1:11" ht="15" customHeight="1">
      <c r="A5816">
        <v>8</v>
      </c>
      <c r="B5816">
        <v>7801</v>
      </c>
      <c r="C5816" t="s">
        <v>1994</v>
      </c>
      <c r="D5816" t="s">
        <v>2988</v>
      </c>
      <c r="E5816" t="s">
        <v>2989</v>
      </c>
      <c r="F5816">
        <v>1202</v>
      </c>
      <c r="G5816">
        <v>24.85</v>
      </c>
      <c r="H5816">
        <v>48</v>
      </c>
      <c r="I5816">
        <v>0</v>
      </c>
      <c r="J5816" t="s">
        <v>2293</v>
      </c>
      <c r="K5816" s="40" t="str">
        <f t="shared" si="90"/>
        <v>TERCEIRA</v>
      </c>
    </row>
    <row r="5817" spans="1:11" ht="15" customHeight="1">
      <c r="A5817">
        <v>8</v>
      </c>
      <c r="B5817">
        <v>7801</v>
      </c>
      <c r="C5817" t="s">
        <v>1994</v>
      </c>
      <c r="D5817" t="s">
        <v>2990</v>
      </c>
      <c r="E5817" t="s">
        <v>2991</v>
      </c>
      <c r="F5817">
        <v>12918</v>
      </c>
      <c r="G5817">
        <v>138.15</v>
      </c>
      <c r="H5817">
        <v>94</v>
      </c>
      <c r="I5817">
        <v>0</v>
      </c>
      <c r="J5817" t="s">
        <v>2293</v>
      </c>
      <c r="K5817" s="40" t="str">
        <f t="shared" si="90"/>
        <v>TERCEIRA</v>
      </c>
    </row>
    <row r="5818" spans="1:11" ht="15" customHeight="1">
      <c r="A5818">
        <v>8</v>
      </c>
      <c r="B5818">
        <v>7801</v>
      </c>
      <c r="C5818" t="s">
        <v>1994</v>
      </c>
      <c r="D5818" t="s">
        <v>2992</v>
      </c>
      <c r="E5818" t="s">
        <v>2993</v>
      </c>
      <c r="F5818">
        <v>8794</v>
      </c>
      <c r="G5818">
        <v>143.29</v>
      </c>
      <c r="H5818">
        <v>61</v>
      </c>
      <c r="I5818">
        <v>0</v>
      </c>
      <c r="J5818" t="s">
        <v>2293</v>
      </c>
      <c r="K5818" s="40" t="str">
        <f t="shared" si="90"/>
        <v>TERCEIRA</v>
      </c>
    </row>
    <row r="5819" spans="1:11" ht="15" customHeight="1">
      <c r="A5819">
        <v>8</v>
      </c>
      <c r="B5819">
        <v>7801</v>
      </c>
      <c r="C5819" t="s">
        <v>1994</v>
      </c>
      <c r="D5819" t="s">
        <v>2994</v>
      </c>
      <c r="E5819" t="s">
        <v>2995</v>
      </c>
      <c r="F5819">
        <v>5794</v>
      </c>
      <c r="G5819">
        <v>116.57</v>
      </c>
      <c r="H5819">
        <v>50</v>
      </c>
      <c r="I5819">
        <v>0</v>
      </c>
      <c r="J5819" t="s">
        <v>2293</v>
      </c>
      <c r="K5819" s="40" t="str">
        <f t="shared" si="90"/>
        <v>TERCEIRA</v>
      </c>
    </row>
    <row r="5820" spans="1:11" ht="15" customHeight="1">
      <c r="A5820">
        <v>8</v>
      </c>
      <c r="B5820">
        <v>7801</v>
      </c>
      <c r="C5820" t="s">
        <v>1994</v>
      </c>
      <c r="D5820" t="s">
        <v>2996</v>
      </c>
      <c r="E5820" t="s">
        <v>2997</v>
      </c>
      <c r="F5820">
        <v>12267</v>
      </c>
      <c r="G5820">
        <v>131.41999999999999</v>
      </c>
      <c r="H5820">
        <v>93</v>
      </c>
      <c r="I5820">
        <v>0</v>
      </c>
      <c r="J5820" t="s">
        <v>2293</v>
      </c>
      <c r="K5820" s="40" t="str">
        <f t="shared" si="90"/>
        <v>TERCEIRA</v>
      </c>
    </row>
    <row r="5821" spans="1:11" ht="15" customHeight="1">
      <c r="A5821">
        <v>8</v>
      </c>
      <c r="B5821">
        <v>7801</v>
      </c>
      <c r="C5821" t="s">
        <v>1994</v>
      </c>
      <c r="D5821" t="s">
        <v>2998</v>
      </c>
      <c r="E5821" t="s">
        <v>2999</v>
      </c>
      <c r="F5821">
        <v>10739</v>
      </c>
      <c r="G5821">
        <v>118.41</v>
      </c>
      <c r="H5821">
        <v>91</v>
      </c>
      <c r="I5821">
        <v>0</v>
      </c>
      <c r="J5821" t="s">
        <v>2293</v>
      </c>
      <c r="K5821" s="40" t="str">
        <f t="shared" si="90"/>
        <v>TERCEIRA</v>
      </c>
    </row>
    <row r="5822" spans="1:11" ht="15" customHeight="1">
      <c r="A5822">
        <v>8</v>
      </c>
      <c r="B5822">
        <v>7801</v>
      </c>
      <c r="C5822" t="s">
        <v>1994</v>
      </c>
      <c r="D5822" t="s">
        <v>3000</v>
      </c>
      <c r="E5822" t="s">
        <v>3001</v>
      </c>
      <c r="F5822">
        <v>5118</v>
      </c>
      <c r="G5822">
        <v>84.85</v>
      </c>
      <c r="H5822">
        <v>60</v>
      </c>
      <c r="I5822">
        <v>0</v>
      </c>
      <c r="J5822" t="s">
        <v>2293</v>
      </c>
      <c r="K5822" s="40" t="str">
        <f t="shared" si="90"/>
        <v>TERCEIRA</v>
      </c>
    </row>
    <row r="5823" spans="1:11" ht="15" customHeight="1">
      <c r="A5823">
        <v>8</v>
      </c>
      <c r="B5823">
        <v>7801</v>
      </c>
      <c r="C5823" t="s">
        <v>1994</v>
      </c>
      <c r="D5823" t="s">
        <v>3002</v>
      </c>
      <c r="E5823" t="s">
        <v>3003</v>
      </c>
      <c r="F5823">
        <v>3150</v>
      </c>
      <c r="G5823">
        <v>61.21</v>
      </c>
      <c r="H5823">
        <v>51</v>
      </c>
      <c r="I5823">
        <v>0</v>
      </c>
      <c r="J5823" t="s">
        <v>2293</v>
      </c>
      <c r="K5823" s="40" t="str">
        <f t="shared" si="90"/>
        <v>TERCEIRA</v>
      </c>
    </row>
    <row r="5824" spans="1:11" ht="15" customHeight="1">
      <c r="A5824">
        <v>8</v>
      </c>
      <c r="B5824">
        <v>7801</v>
      </c>
      <c r="C5824" t="s">
        <v>1994</v>
      </c>
      <c r="D5824" t="s">
        <v>3004</v>
      </c>
      <c r="E5824" t="s">
        <v>3005</v>
      </c>
      <c r="F5824">
        <v>8723</v>
      </c>
      <c r="G5824">
        <v>143.97999999999999</v>
      </c>
      <c r="H5824">
        <v>61</v>
      </c>
      <c r="I5824">
        <v>0</v>
      </c>
      <c r="J5824" t="s">
        <v>2293</v>
      </c>
      <c r="K5824" s="40" t="str">
        <f t="shared" si="90"/>
        <v>TERCEIRA</v>
      </c>
    </row>
    <row r="5825" spans="1:11" ht="15" customHeight="1">
      <c r="A5825">
        <v>8</v>
      </c>
      <c r="B5825">
        <v>7801</v>
      </c>
      <c r="C5825" t="s">
        <v>1994</v>
      </c>
      <c r="D5825" t="s">
        <v>3006</v>
      </c>
      <c r="E5825" t="s">
        <v>3007</v>
      </c>
      <c r="F5825">
        <v>3202</v>
      </c>
      <c r="G5825">
        <v>49.66</v>
      </c>
      <c r="H5825">
        <v>64</v>
      </c>
      <c r="I5825">
        <v>0</v>
      </c>
      <c r="J5825" t="s">
        <v>2293</v>
      </c>
      <c r="K5825" s="40" t="str">
        <f t="shared" si="90"/>
        <v>TERCEIRA</v>
      </c>
    </row>
    <row r="5826" spans="1:11" ht="15" customHeight="1">
      <c r="A5826">
        <v>8</v>
      </c>
      <c r="B5826">
        <v>7801</v>
      </c>
      <c r="C5826" t="s">
        <v>1994</v>
      </c>
      <c r="D5826" t="s">
        <v>3010</v>
      </c>
      <c r="E5826" t="s">
        <v>3011</v>
      </c>
      <c r="F5826">
        <v>8881</v>
      </c>
      <c r="G5826">
        <v>108.03</v>
      </c>
      <c r="H5826">
        <v>82</v>
      </c>
      <c r="I5826">
        <v>0</v>
      </c>
      <c r="J5826" t="s">
        <v>2293</v>
      </c>
      <c r="K5826" s="40" t="str">
        <f t="shared" ref="K5826:K5889" si="91">IF(J5826&lt;&gt;"",IF(OR(UPPER(J5826)="TERCEIRO",UPPER(J5826)="TERCEIRA"),"TERCEIRA",IF(UPPER(J5826)="GPA","GPA",J5826)),IF(LEFT(D5826,1)="T","TERCEIRA","GPA"))</f>
        <v>TERCEIRA</v>
      </c>
    </row>
    <row r="5827" spans="1:11" ht="15" customHeight="1">
      <c r="A5827">
        <v>8</v>
      </c>
      <c r="B5827">
        <v>7801</v>
      </c>
      <c r="C5827" t="s">
        <v>1994</v>
      </c>
      <c r="D5827" t="s">
        <v>3012</v>
      </c>
      <c r="E5827" t="s">
        <v>3013</v>
      </c>
      <c r="F5827">
        <v>2868</v>
      </c>
      <c r="G5827">
        <v>76.239999999999995</v>
      </c>
      <c r="H5827">
        <v>38</v>
      </c>
      <c r="I5827">
        <v>0</v>
      </c>
      <c r="J5827" t="s">
        <v>2293</v>
      </c>
      <c r="K5827" s="40" t="str">
        <f t="shared" si="91"/>
        <v>TERCEIRA</v>
      </c>
    </row>
    <row r="5828" spans="1:11" ht="15" customHeight="1">
      <c r="A5828">
        <v>8</v>
      </c>
      <c r="B5828">
        <v>7801</v>
      </c>
      <c r="C5828" t="s">
        <v>1994</v>
      </c>
      <c r="D5828" t="s">
        <v>3014</v>
      </c>
      <c r="E5828" t="s">
        <v>3015</v>
      </c>
      <c r="F5828">
        <v>7402</v>
      </c>
      <c r="G5828">
        <v>134.87</v>
      </c>
      <c r="H5828">
        <v>55</v>
      </c>
      <c r="I5828">
        <v>0</v>
      </c>
      <c r="J5828" t="s">
        <v>2293</v>
      </c>
      <c r="K5828" s="40" t="str">
        <f t="shared" si="91"/>
        <v>TERCEIRA</v>
      </c>
    </row>
    <row r="5829" spans="1:11" ht="15" customHeight="1">
      <c r="A5829">
        <v>8</v>
      </c>
      <c r="B5829">
        <v>7801</v>
      </c>
      <c r="C5829" t="s">
        <v>1994</v>
      </c>
      <c r="D5829" t="s">
        <v>3016</v>
      </c>
      <c r="E5829" t="s">
        <v>3017</v>
      </c>
      <c r="F5829">
        <v>4293</v>
      </c>
      <c r="G5829">
        <v>87.34</v>
      </c>
      <c r="H5829">
        <v>49</v>
      </c>
      <c r="I5829">
        <v>0</v>
      </c>
      <c r="J5829" t="s">
        <v>2293</v>
      </c>
      <c r="K5829" s="40" t="str">
        <f t="shared" si="91"/>
        <v>TERCEIRA</v>
      </c>
    </row>
    <row r="5830" spans="1:11" ht="15" customHeight="1">
      <c r="A5830">
        <v>8</v>
      </c>
      <c r="B5830">
        <v>7801</v>
      </c>
      <c r="C5830" t="s">
        <v>1994</v>
      </c>
      <c r="D5830" t="s">
        <v>3018</v>
      </c>
      <c r="E5830" t="s">
        <v>3019</v>
      </c>
      <c r="F5830">
        <v>9982</v>
      </c>
      <c r="G5830">
        <v>115.05</v>
      </c>
      <c r="H5830">
        <v>87</v>
      </c>
      <c r="I5830">
        <v>0</v>
      </c>
      <c r="J5830" t="s">
        <v>2293</v>
      </c>
      <c r="K5830" s="40" t="str">
        <f t="shared" si="91"/>
        <v>TERCEIRA</v>
      </c>
    </row>
    <row r="5831" spans="1:11" ht="15" customHeight="1">
      <c r="A5831">
        <v>8</v>
      </c>
      <c r="B5831">
        <v>7801</v>
      </c>
      <c r="C5831" t="s">
        <v>1994</v>
      </c>
      <c r="D5831" t="s">
        <v>3020</v>
      </c>
      <c r="E5831" t="s">
        <v>3021</v>
      </c>
      <c r="F5831">
        <v>10517</v>
      </c>
      <c r="G5831">
        <v>152.32</v>
      </c>
      <c r="H5831">
        <v>69</v>
      </c>
      <c r="I5831">
        <v>0</v>
      </c>
      <c r="J5831" t="s">
        <v>2293</v>
      </c>
      <c r="K5831" s="40" t="str">
        <f t="shared" si="91"/>
        <v>TERCEIRA</v>
      </c>
    </row>
    <row r="5832" spans="1:11" ht="15" customHeight="1">
      <c r="A5832">
        <v>8</v>
      </c>
      <c r="B5832">
        <v>7801</v>
      </c>
      <c r="C5832" t="s">
        <v>1994</v>
      </c>
      <c r="D5832" t="s">
        <v>3022</v>
      </c>
      <c r="E5832" t="s">
        <v>3023</v>
      </c>
      <c r="F5832">
        <v>7277</v>
      </c>
      <c r="G5832">
        <v>104.85</v>
      </c>
      <c r="H5832">
        <v>69</v>
      </c>
      <c r="I5832">
        <v>0</v>
      </c>
      <c r="J5832" t="s">
        <v>2293</v>
      </c>
      <c r="K5832" s="40" t="str">
        <f t="shared" si="91"/>
        <v>TERCEIRA</v>
      </c>
    </row>
    <row r="5833" spans="1:11" ht="15" customHeight="1">
      <c r="A5833">
        <v>8</v>
      </c>
      <c r="B5833">
        <v>7801</v>
      </c>
      <c r="C5833" t="s">
        <v>1994</v>
      </c>
      <c r="D5833" t="s">
        <v>3026</v>
      </c>
      <c r="E5833" t="s">
        <v>3027</v>
      </c>
      <c r="F5833">
        <v>10177</v>
      </c>
      <c r="G5833">
        <v>141.5</v>
      </c>
      <c r="H5833">
        <v>72</v>
      </c>
      <c r="I5833">
        <v>0</v>
      </c>
      <c r="J5833" t="s">
        <v>2293</v>
      </c>
      <c r="K5833" s="40" t="str">
        <f t="shared" si="91"/>
        <v>TERCEIRA</v>
      </c>
    </row>
    <row r="5834" spans="1:11" ht="15" customHeight="1">
      <c r="A5834">
        <v>8</v>
      </c>
      <c r="B5834">
        <v>7801</v>
      </c>
      <c r="C5834" t="s">
        <v>1994</v>
      </c>
      <c r="D5834" t="s">
        <v>3028</v>
      </c>
      <c r="E5834" t="s">
        <v>3029</v>
      </c>
      <c r="F5834">
        <v>11689</v>
      </c>
      <c r="G5834">
        <v>149.06</v>
      </c>
      <c r="H5834">
        <v>78</v>
      </c>
      <c r="I5834">
        <v>0</v>
      </c>
      <c r="J5834" t="s">
        <v>2293</v>
      </c>
      <c r="K5834" s="40" t="str">
        <f t="shared" si="91"/>
        <v>TERCEIRA</v>
      </c>
    </row>
    <row r="5835" spans="1:11" ht="15" customHeight="1">
      <c r="A5835">
        <v>8</v>
      </c>
      <c r="B5835">
        <v>7801</v>
      </c>
      <c r="C5835" t="s">
        <v>1994</v>
      </c>
      <c r="D5835" t="s">
        <v>3030</v>
      </c>
      <c r="E5835" t="s">
        <v>3031</v>
      </c>
      <c r="F5835">
        <v>11143</v>
      </c>
      <c r="G5835">
        <v>136.16999999999999</v>
      </c>
      <c r="H5835">
        <v>82</v>
      </c>
      <c r="I5835">
        <v>0</v>
      </c>
      <c r="J5835" t="s">
        <v>2293</v>
      </c>
      <c r="K5835" s="40" t="str">
        <f t="shared" si="91"/>
        <v>TERCEIRA</v>
      </c>
    </row>
    <row r="5836" spans="1:11" ht="15" customHeight="1">
      <c r="A5836">
        <v>8</v>
      </c>
      <c r="B5836">
        <v>7801</v>
      </c>
      <c r="C5836" t="s">
        <v>1994</v>
      </c>
      <c r="D5836" t="s">
        <v>3032</v>
      </c>
      <c r="E5836" t="s">
        <v>3033</v>
      </c>
      <c r="F5836">
        <v>12060</v>
      </c>
      <c r="G5836">
        <v>161.03</v>
      </c>
      <c r="H5836">
        <v>75</v>
      </c>
      <c r="I5836">
        <v>0</v>
      </c>
      <c r="J5836" t="s">
        <v>2293</v>
      </c>
      <c r="K5836" s="40" t="str">
        <f t="shared" si="91"/>
        <v>TERCEIRA</v>
      </c>
    </row>
    <row r="5837" spans="1:11" ht="15" customHeight="1">
      <c r="A5837">
        <v>8</v>
      </c>
      <c r="B5837">
        <v>7801</v>
      </c>
      <c r="C5837" t="s">
        <v>1994</v>
      </c>
      <c r="D5837" t="s">
        <v>3036</v>
      </c>
      <c r="E5837" t="s">
        <v>3037</v>
      </c>
      <c r="F5837">
        <v>13744</v>
      </c>
      <c r="G5837">
        <v>135.07</v>
      </c>
      <c r="H5837">
        <v>102</v>
      </c>
      <c r="I5837">
        <v>0</v>
      </c>
      <c r="J5837" t="s">
        <v>2293</v>
      </c>
      <c r="K5837" s="40" t="str">
        <f t="shared" si="91"/>
        <v>TERCEIRA</v>
      </c>
    </row>
    <row r="5838" spans="1:11" ht="15" customHeight="1">
      <c r="A5838">
        <v>8</v>
      </c>
      <c r="B5838">
        <v>7801</v>
      </c>
      <c r="C5838" t="s">
        <v>1994</v>
      </c>
      <c r="D5838" t="s">
        <v>3040</v>
      </c>
      <c r="E5838" t="s">
        <v>3041</v>
      </c>
      <c r="F5838">
        <v>906</v>
      </c>
      <c r="G5838">
        <v>18</v>
      </c>
      <c r="H5838">
        <v>50</v>
      </c>
      <c r="I5838">
        <v>0</v>
      </c>
      <c r="J5838" t="s">
        <v>2293</v>
      </c>
      <c r="K5838" s="40" t="str">
        <f t="shared" si="91"/>
        <v>TERCEIRA</v>
      </c>
    </row>
    <row r="5839" spans="1:11" ht="15" customHeight="1">
      <c r="A5839">
        <v>8</v>
      </c>
      <c r="B5839">
        <v>7801</v>
      </c>
      <c r="C5839" t="s">
        <v>1994</v>
      </c>
      <c r="D5839" t="s">
        <v>3044</v>
      </c>
      <c r="E5839" t="s">
        <v>3045</v>
      </c>
      <c r="F5839">
        <v>1694</v>
      </c>
      <c r="G5839">
        <v>32.700000000000003</v>
      </c>
      <c r="H5839">
        <v>52</v>
      </c>
      <c r="I5839">
        <v>0</v>
      </c>
      <c r="J5839" t="s">
        <v>2293</v>
      </c>
      <c r="K5839" s="40" t="str">
        <f t="shared" si="91"/>
        <v>TERCEIRA</v>
      </c>
    </row>
    <row r="5840" spans="1:11" ht="15" customHeight="1">
      <c r="A5840">
        <v>8</v>
      </c>
      <c r="B5840">
        <v>7801</v>
      </c>
      <c r="C5840" t="s">
        <v>1994</v>
      </c>
      <c r="D5840" t="s">
        <v>3048</v>
      </c>
      <c r="E5840" t="s">
        <v>3049</v>
      </c>
      <c r="F5840">
        <v>2735</v>
      </c>
      <c r="G5840">
        <v>58.2</v>
      </c>
      <c r="H5840">
        <v>47</v>
      </c>
      <c r="I5840">
        <v>0</v>
      </c>
      <c r="J5840" t="s">
        <v>2293</v>
      </c>
      <c r="K5840" s="40" t="str">
        <f t="shared" si="91"/>
        <v>TERCEIRA</v>
      </c>
    </row>
    <row r="5841" spans="1:11" ht="15" customHeight="1">
      <c r="A5841">
        <v>8</v>
      </c>
      <c r="B5841">
        <v>7801</v>
      </c>
      <c r="C5841" t="s">
        <v>1994</v>
      </c>
      <c r="D5841" t="s">
        <v>3050</v>
      </c>
      <c r="E5841" t="s">
        <v>3051</v>
      </c>
      <c r="F5841">
        <v>8833</v>
      </c>
      <c r="G5841">
        <v>111.42</v>
      </c>
      <c r="H5841">
        <v>79</v>
      </c>
      <c r="I5841">
        <v>0</v>
      </c>
      <c r="J5841" t="s">
        <v>2293</v>
      </c>
      <c r="K5841" s="40" t="str">
        <f t="shared" si="91"/>
        <v>TERCEIRA</v>
      </c>
    </row>
    <row r="5842" spans="1:11" ht="15" customHeight="1">
      <c r="A5842">
        <v>8</v>
      </c>
      <c r="B5842">
        <v>7801</v>
      </c>
      <c r="C5842" t="s">
        <v>1994</v>
      </c>
      <c r="D5842" t="s">
        <v>3052</v>
      </c>
      <c r="E5842" t="s">
        <v>3053</v>
      </c>
      <c r="F5842">
        <v>9471</v>
      </c>
      <c r="G5842">
        <v>159.59</v>
      </c>
      <c r="H5842">
        <v>59</v>
      </c>
      <c r="I5842">
        <v>0</v>
      </c>
      <c r="J5842" t="s">
        <v>2293</v>
      </c>
      <c r="K5842" s="40" t="str">
        <f t="shared" si="91"/>
        <v>TERCEIRA</v>
      </c>
    </row>
    <row r="5843" spans="1:11" ht="15" customHeight="1">
      <c r="A5843">
        <v>8</v>
      </c>
      <c r="B5843">
        <v>7801</v>
      </c>
      <c r="C5843" t="s">
        <v>1994</v>
      </c>
      <c r="D5843" t="s">
        <v>3054</v>
      </c>
      <c r="E5843" t="s">
        <v>3055</v>
      </c>
      <c r="F5843">
        <v>13808</v>
      </c>
      <c r="G5843">
        <v>141.63</v>
      </c>
      <c r="H5843">
        <v>97</v>
      </c>
      <c r="I5843">
        <v>0</v>
      </c>
      <c r="J5843" t="s">
        <v>2293</v>
      </c>
      <c r="K5843" s="40" t="str">
        <f t="shared" si="91"/>
        <v>TERCEIRA</v>
      </c>
    </row>
    <row r="5844" spans="1:11" ht="15" customHeight="1">
      <c r="A5844">
        <v>8</v>
      </c>
      <c r="B5844">
        <v>7801</v>
      </c>
      <c r="C5844" t="s">
        <v>19</v>
      </c>
      <c r="D5844" t="s">
        <v>3056</v>
      </c>
      <c r="E5844" t="s">
        <v>3057</v>
      </c>
      <c r="F5844">
        <v>600</v>
      </c>
      <c r="G5844">
        <v>29.31</v>
      </c>
      <c r="H5844">
        <v>20</v>
      </c>
      <c r="I5844">
        <v>0</v>
      </c>
      <c r="J5844" t="s">
        <v>2293</v>
      </c>
      <c r="K5844" s="40" t="str">
        <f t="shared" si="91"/>
        <v>TERCEIRA</v>
      </c>
    </row>
    <row r="5845" spans="1:11" ht="15" customHeight="1">
      <c r="A5845">
        <v>8</v>
      </c>
      <c r="B5845">
        <v>7801</v>
      </c>
      <c r="C5845" t="s">
        <v>1994</v>
      </c>
      <c r="D5845" t="s">
        <v>3056</v>
      </c>
      <c r="E5845" t="s">
        <v>3057</v>
      </c>
      <c r="F5845">
        <v>5358</v>
      </c>
      <c r="G5845">
        <v>73.61</v>
      </c>
      <c r="H5845">
        <v>73</v>
      </c>
      <c r="I5845">
        <v>0</v>
      </c>
      <c r="J5845" t="s">
        <v>2293</v>
      </c>
      <c r="K5845" s="40" t="str">
        <f t="shared" si="91"/>
        <v>TERCEIRA</v>
      </c>
    </row>
    <row r="5846" spans="1:11" ht="15" customHeight="1">
      <c r="A5846">
        <v>8</v>
      </c>
      <c r="B5846">
        <v>7801</v>
      </c>
      <c r="C5846" t="s">
        <v>1994</v>
      </c>
      <c r="D5846" t="s">
        <v>3058</v>
      </c>
      <c r="E5846" t="s">
        <v>3059</v>
      </c>
      <c r="F5846">
        <v>3120</v>
      </c>
      <c r="G5846">
        <v>58.42</v>
      </c>
      <c r="H5846">
        <v>53</v>
      </c>
      <c r="I5846">
        <v>0</v>
      </c>
      <c r="J5846" t="s">
        <v>2293</v>
      </c>
      <c r="K5846" s="40" t="str">
        <f t="shared" si="91"/>
        <v>TERCEIRA</v>
      </c>
    </row>
    <row r="5847" spans="1:11" ht="15" customHeight="1">
      <c r="A5847">
        <v>8</v>
      </c>
      <c r="B5847">
        <v>7801</v>
      </c>
      <c r="C5847" t="s">
        <v>1994</v>
      </c>
      <c r="D5847" t="s">
        <v>3062</v>
      </c>
      <c r="E5847" t="s">
        <v>3063</v>
      </c>
      <c r="F5847">
        <v>7330</v>
      </c>
      <c r="G5847">
        <v>123.28</v>
      </c>
      <c r="H5847">
        <v>59</v>
      </c>
      <c r="I5847">
        <v>0</v>
      </c>
      <c r="J5847" t="s">
        <v>2293</v>
      </c>
      <c r="K5847" s="40" t="str">
        <f t="shared" si="91"/>
        <v>TERCEIRA</v>
      </c>
    </row>
    <row r="5848" spans="1:11" ht="15" customHeight="1">
      <c r="A5848">
        <v>8</v>
      </c>
      <c r="B5848">
        <v>7801</v>
      </c>
      <c r="C5848" t="s">
        <v>1994</v>
      </c>
      <c r="D5848" t="s">
        <v>3064</v>
      </c>
      <c r="E5848" t="s">
        <v>3065</v>
      </c>
      <c r="F5848">
        <v>7219</v>
      </c>
      <c r="G5848">
        <v>107.25</v>
      </c>
      <c r="H5848">
        <v>67</v>
      </c>
      <c r="I5848">
        <v>0</v>
      </c>
      <c r="J5848" t="s">
        <v>2293</v>
      </c>
      <c r="K5848" s="40" t="str">
        <f t="shared" si="91"/>
        <v>TERCEIRA</v>
      </c>
    </row>
    <row r="5849" spans="1:11" ht="15" customHeight="1">
      <c r="A5849">
        <v>8</v>
      </c>
      <c r="B5849">
        <v>7801</v>
      </c>
      <c r="C5849" t="s">
        <v>1994</v>
      </c>
      <c r="D5849" t="s">
        <v>3066</v>
      </c>
      <c r="E5849" t="s">
        <v>3067</v>
      </c>
      <c r="F5849">
        <v>5894</v>
      </c>
      <c r="G5849">
        <v>85.7</v>
      </c>
      <c r="H5849">
        <v>69</v>
      </c>
      <c r="I5849">
        <v>0</v>
      </c>
      <c r="J5849" t="s">
        <v>2293</v>
      </c>
      <c r="K5849" s="40" t="str">
        <f t="shared" si="91"/>
        <v>TERCEIRA</v>
      </c>
    </row>
    <row r="5850" spans="1:11" ht="15" customHeight="1">
      <c r="A5850">
        <v>8</v>
      </c>
      <c r="B5850">
        <v>7801</v>
      </c>
      <c r="C5850" t="s">
        <v>19</v>
      </c>
      <c r="D5850" t="s">
        <v>3068</v>
      </c>
      <c r="E5850" t="s">
        <v>3069</v>
      </c>
      <c r="F5850">
        <v>319</v>
      </c>
      <c r="G5850">
        <v>19.73</v>
      </c>
      <c r="H5850">
        <v>16</v>
      </c>
      <c r="I5850">
        <v>0</v>
      </c>
      <c r="J5850" t="s">
        <v>2293</v>
      </c>
      <c r="K5850" s="40" t="str">
        <f t="shared" si="91"/>
        <v>TERCEIRA</v>
      </c>
    </row>
    <row r="5851" spans="1:11" ht="15" customHeight="1">
      <c r="A5851">
        <v>8</v>
      </c>
      <c r="B5851">
        <v>7801</v>
      </c>
      <c r="C5851" t="s">
        <v>1994</v>
      </c>
      <c r="D5851" t="s">
        <v>3068</v>
      </c>
      <c r="E5851" t="s">
        <v>3069</v>
      </c>
      <c r="F5851">
        <v>6111</v>
      </c>
      <c r="G5851">
        <v>84.6</v>
      </c>
      <c r="H5851">
        <v>72</v>
      </c>
      <c r="I5851">
        <v>0</v>
      </c>
      <c r="J5851" t="s">
        <v>2293</v>
      </c>
      <c r="K5851" s="40" t="str">
        <f t="shared" si="91"/>
        <v>TERCEIRA</v>
      </c>
    </row>
    <row r="5852" spans="1:11" ht="15" customHeight="1">
      <c r="A5852">
        <v>8</v>
      </c>
      <c r="B5852">
        <v>7801</v>
      </c>
      <c r="C5852" t="s">
        <v>1994</v>
      </c>
      <c r="D5852" t="s">
        <v>3072</v>
      </c>
      <c r="E5852" t="s">
        <v>3073</v>
      </c>
      <c r="F5852">
        <v>3673</v>
      </c>
      <c r="G5852">
        <v>63.97</v>
      </c>
      <c r="H5852">
        <v>57</v>
      </c>
      <c r="I5852">
        <v>0</v>
      </c>
      <c r="J5852" t="s">
        <v>2293</v>
      </c>
      <c r="K5852" s="40" t="str">
        <f t="shared" si="91"/>
        <v>TERCEIRA</v>
      </c>
    </row>
    <row r="5853" spans="1:11" ht="15" customHeight="1">
      <c r="A5853">
        <v>8</v>
      </c>
      <c r="B5853">
        <v>7801</v>
      </c>
      <c r="C5853" t="s">
        <v>1994</v>
      </c>
      <c r="D5853" t="s">
        <v>3074</v>
      </c>
      <c r="E5853" t="s">
        <v>3075</v>
      </c>
      <c r="F5853">
        <v>5183</v>
      </c>
      <c r="G5853">
        <v>66</v>
      </c>
      <c r="H5853">
        <v>79</v>
      </c>
      <c r="I5853">
        <v>0</v>
      </c>
      <c r="J5853" t="s">
        <v>2293</v>
      </c>
      <c r="K5853" s="40" t="str">
        <f t="shared" si="91"/>
        <v>TERCEIRA</v>
      </c>
    </row>
    <row r="5854" spans="1:11" ht="15" customHeight="1">
      <c r="A5854">
        <v>8</v>
      </c>
      <c r="B5854">
        <v>7801</v>
      </c>
      <c r="C5854" t="s">
        <v>19</v>
      </c>
      <c r="D5854" t="s">
        <v>3076</v>
      </c>
      <c r="E5854" t="s">
        <v>3077</v>
      </c>
      <c r="F5854">
        <v>257</v>
      </c>
      <c r="G5854">
        <v>16.329999999999998</v>
      </c>
      <c r="H5854">
        <v>16</v>
      </c>
      <c r="I5854">
        <v>0</v>
      </c>
      <c r="J5854" t="s">
        <v>2293</v>
      </c>
      <c r="K5854" s="40" t="str">
        <f t="shared" si="91"/>
        <v>TERCEIRA</v>
      </c>
    </row>
    <row r="5855" spans="1:11" ht="15" customHeight="1">
      <c r="A5855">
        <v>8</v>
      </c>
      <c r="B5855">
        <v>7801</v>
      </c>
      <c r="C5855" t="s">
        <v>1994</v>
      </c>
      <c r="D5855" t="s">
        <v>3076</v>
      </c>
      <c r="E5855" t="s">
        <v>3077</v>
      </c>
      <c r="F5855">
        <v>1600</v>
      </c>
      <c r="G5855">
        <v>52.65</v>
      </c>
      <c r="H5855">
        <v>30</v>
      </c>
      <c r="I5855">
        <v>0</v>
      </c>
      <c r="J5855" t="s">
        <v>2293</v>
      </c>
      <c r="K5855" s="40" t="str">
        <f t="shared" si="91"/>
        <v>TERCEIRA</v>
      </c>
    </row>
    <row r="5856" spans="1:11" ht="15" customHeight="1">
      <c r="A5856">
        <v>8</v>
      </c>
      <c r="B5856">
        <v>7801</v>
      </c>
      <c r="C5856" t="s">
        <v>1994</v>
      </c>
      <c r="D5856" t="s">
        <v>3078</v>
      </c>
      <c r="E5856" t="s">
        <v>3079</v>
      </c>
      <c r="F5856">
        <v>4858</v>
      </c>
      <c r="G5856">
        <v>78.55</v>
      </c>
      <c r="H5856">
        <v>62</v>
      </c>
      <c r="I5856">
        <v>0</v>
      </c>
      <c r="J5856" t="s">
        <v>2293</v>
      </c>
      <c r="K5856" s="40" t="str">
        <f t="shared" si="91"/>
        <v>TERCEIRA</v>
      </c>
    </row>
    <row r="5857" spans="1:11" ht="15" customHeight="1">
      <c r="A5857">
        <v>8</v>
      </c>
      <c r="B5857">
        <v>7801</v>
      </c>
      <c r="C5857" t="s">
        <v>1994</v>
      </c>
      <c r="D5857" t="s">
        <v>3080</v>
      </c>
      <c r="E5857" t="s">
        <v>3081</v>
      </c>
      <c r="F5857">
        <v>18321</v>
      </c>
      <c r="G5857">
        <v>156.16</v>
      </c>
      <c r="H5857">
        <v>117</v>
      </c>
      <c r="I5857">
        <v>0</v>
      </c>
      <c r="J5857" t="s">
        <v>2293</v>
      </c>
      <c r="K5857" s="40" t="str">
        <f t="shared" si="91"/>
        <v>TERCEIRA</v>
      </c>
    </row>
    <row r="5858" spans="1:11" ht="15" customHeight="1">
      <c r="A5858">
        <v>8</v>
      </c>
      <c r="B5858">
        <v>7801</v>
      </c>
      <c r="C5858" t="s">
        <v>19</v>
      </c>
      <c r="D5858" t="s">
        <v>3082</v>
      </c>
      <c r="E5858" t="s">
        <v>3083</v>
      </c>
      <c r="F5858">
        <v>217</v>
      </c>
      <c r="G5858">
        <v>46.51</v>
      </c>
      <c r="H5858">
        <v>5</v>
      </c>
      <c r="I5858">
        <v>0</v>
      </c>
      <c r="J5858" t="s">
        <v>2293</v>
      </c>
      <c r="K5858" s="40" t="str">
        <f t="shared" si="91"/>
        <v>TERCEIRA</v>
      </c>
    </row>
    <row r="5859" spans="1:11" ht="15" customHeight="1">
      <c r="A5859">
        <v>8</v>
      </c>
      <c r="B5859">
        <v>7801</v>
      </c>
      <c r="C5859" t="s">
        <v>1994</v>
      </c>
      <c r="D5859" t="s">
        <v>3082</v>
      </c>
      <c r="E5859" t="s">
        <v>3083</v>
      </c>
      <c r="F5859">
        <v>1306</v>
      </c>
      <c r="G5859">
        <v>37.22</v>
      </c>
      <c r="H5859">
        <v>35</v>
      </c>
      <c r="I5859">
        <v>0</v>
      </c>
      <c r="J5859" t="s">
        <v>2293</v>
      </c>
      <c r="K5859" s="40" t="str">
        <f t="shared" si="91"/>
        <v>TERCEIRA</v>
      </c>
    </row>
    <row r="5860" spans="1:11" ht="15" customHeight="1">
      <c r="A5860">
        <v>8</v>
      </c>
      <c r="B5860">
        <v>7801</v>
      </c>
      <c r="C5860" t="s">
        <v>1994</v>
      </c>
      <c r="D5860" t="s">
        <v>3084</v>
      </c>
      <c r="E5860" t="s">
        <v>3085</v>
      </c>
      <c r="F5860">
        <v>5579</v>
      </c>
      <c r="G5860">
        <v>136.71</v>
      </c>
      <c r="H5860">
        <v>41</v>
      </c>
      <c r="I5860">
        <v>0</v>
      </c>
      <c r="J5860" t="s">
        <v>2293</v>
      </c>
      <c r="K5860" s="40" t="str">
        <f t="shared" si="91"/>
        <v>TERCEIRA</v>
      </c>
    </row>
    <row r="5861" spans="1:11" ht="15" customHeight="1">
      <c r="A5861">
        <v>8</v>
      </c>
      <c r="B5861">
        <v>7801</v>
      </c>
      <c r="C5861" t="s">
        <v>1994</v>
      </c>
      <c r="D5861" t="s">
        <v>3086</v>
      </c>
      <c r="E5861" t="s">
        <v>3087</v>
      </c>
      <c r="F5861">
        <v>7681</v>
      </c>
      <c r="G5861">
        <v>115.73</v>
      </c>
      <c r="H5861">
        <v>66</v>
      </c>
      <c r="I5861">
        <v>0</v>
      </c>
      <c r="J5861" t="s">
        <v>2293</v>
      </c>
      <c r="K5861" s="40" t="str">
        <f t="shared" si="91"/>
        <v>TERCEIRA</v>
      </c>
    </row>
    <row r="5862" spans="1:11" ht="15" customHeight="1">
      <c r="A5862">
        <v>8</v>
      </c>
      <c r="B5862">
        <v>7801</v>
      </c>
      <c r="C5862" t="s">
        <v>1994</v>
      </c>
      <c r="D5862" t="s">
        <v>3088</v>
      </c>
      <c r="E5862" t="s">
        <v>3089</v>
      </c>
      <c r="F5862">
        <v>8083</v>
      </c>
      <c r="G5862">
        <v>125.16</v>
      </c>
      <c r="H5862">
        <v>65</v>
      </c>
      <c r="I5862">
        <v>0</v>
      </c>
      <c r="J5862" t="s">
        <v>2293</v>
      </c>
      <c r="K5862" s="40" t="str">
        <f t="shared" si="91"/>
        <v>TERCEIRA</v>
      </c>
    </row>
    <row r="5863" spans="1:11" ht="15" customHeight="1">
      <c r="A5863">
        <v>8</v>
      </c>
      <c r="B5863">
        <v>7801</v>
      </c>
      <c r="C5863" t="s">
        <v>1994</v>
      </c>
      <c r="D5863" t="s">
        <v>3090</v>
      </c>
      <c r="E5863" t="s">
        <v>3091</v>
      </c>
      <c r="F5863">
        <v>4874</v>
      </c>
      <c r="G5863">
        <v>81.180000000000007</v>
      </c>
      <c r="H5863">
        <v>60</v>
      </c>
      <c r="I5863">
        <v>0</v>
      </c>
      <c r="J5863" t="s">
        <v>2293</v>
      </c>
      <c r="K5863" s="40" t="str">
        <f t="shared" si="91"/>
        <v>TERCEIRA</v>
      </c>
    </row>
    <row r="5864" spans="1:11" ht="15" customHeight="1">
      <c r="A5864">
        <v>8</v>
      </c>
      <c r="B5864">
        <v>7801</v>
      </c>
      <c r="C5864" t="s">
        <v>1994</v>
      </c>
      <c r="D5864" t="s">
        <v>3092</v>
      </c>
      <c r="E5864" t="s">
        <v>3093</v>
      </c>
      <c r="F5864">
        <v>5395</v>
      </c>
      <c r="G5864">
        <v>83.95</v>
      </c>
      <c r="H5864">
        <v>64</v>
      </c>
      <c r="I5864">
        <v>0</v>
      </c>
      <c r="J5864" t="s">
        <v>2293</v>
      </c>
      <c r="K5864" s="40" t="str">
        <f t="shared" si="91"/>
        <v>TERCEIRA</v>
      </c>
    </row>
    <row r="5865" spans="1:11" ht="15" customHeight="1">
      <c r="A5865">
        <v>8</v>
      </c>
      <c r="B5865">
        <v>7801</v>
      </c>
      <c r="C5865" t="s">
        <v>1994</v>
      </c>
      <c r="D5865" t="s">
        <v>3094</v>
      </c>
      <c r="E5865" t="s">
        <v>3095</v>
      </c>
      <c r="F5865">
        <v>12738</v>
      </c>
      <c r="G5865">
        <v>174.29</v>
      </c>
      <c r="H5865">
        <v>73</v>
      </c>
      <c r="I5865">
        <v>0</v>
      </c>
      <c r="J5865" t="s">
        <v>2293</v>
      </c>
      <c r="K5865" s="40" t="str">
        <f t="shared" si="91"/>
        <v>TERCEIRA</v>
      </c>
    </row>
    <row r="5866" spans="1:11" ht="15" customHeight="1">
      <c r="A5866">
        <v>8</v>
      </c>
      <c r="B5866">
        <v>7801</v>
      </c>
      <c r="C5866" t="s">
        <v>1994</v>
      </c>
      <c r="D5866" t="s">
        <v>3096</v>
      </c>
      <c r="E5866" t="s">
        <v>3097</v>
      </c>
      <c r="F5866">
        <v>7025</v>
      </c>
      <c r="G5866">
        <v>104.14</v>
      </c>
      <c r="H5866">
        <v>67</v>
      </c>
      <c r="I5866">
        <v>0</v>
      </c>
      <c r="J5866" t="s">
        <v>2293</v>
      </c>
      <c r="K5866" s="40" t="str">
        <f t="shared" si="91"/>
        <v>TERCEIRA</v>
      </c>
    </row>
    <row r="5867" spans="1:11" ht="15" customHeight="1">
      <c r="A5867">
        <v>8</v>
      </c>
      <c r="B5867">
        <v>7801</v>
      </c>
      <c r="C5867" t="s">
        <v>1994</v>
      </c>
      <c r="D5867" t="s">
        <v>3098</v>
      </c>
      <c r="E5867" t="s">
        <v>3099</v>
      </c>
      <c r="F5867">
        <v>71</v>
      </c>
      <c r="G5867">
        <v>3.88</v>
      </c>
      <c r="H5867">
        <v>18</v>
      </c>
      <c r="I5867">
        <v>0</v>
      </c>
      <c r="J5867" t="s">
        <v>2293</v>
      </c>
      <c r="K5867" s="40" t="str">
        <f t="shared" si="91"/>
        <v>TERCEIRA</v>
      </c>
    </row>
    <row r="5868" spans="1:11" ht="15" customHeight="1">
      <c r="A5868">
        <v>8</v>
      </c>
      <c r="B5868">
        <v>7801</v>
      </c>
      <c r="C5868" t="s">
        <v>1994</v>
      </c>
      <c r="D5868" t="s">
        <v>3100</v>
      </c>
      <c r="E5868" t="s">
        <v>3101</v>
      </c>
      <c r="F5868">
        <v>9987</v>
      </c>
      <c r="G5868">
        <v>161.28</v>
      </c>
      <c r="H5868">
        <v>62</v>
      </c>
      <c r="I5868">
        <v>0</v>
      </c>
      <c r="J5868" t="s">
        <v>2293</v>
      </c>
      <c r="K5868" s="40" t="str">
        <f t="shared" si="91"/>
        <v>TERCEIRA</v>
      </c>
    </row>
    <row r="5869" spans="1:11" ht="15" customHeight="1">
      <c r="A5869">
        <v>8</v>
      </c>
      <c r="B5869">
        <v>7801</v>
      </c>
      <c r="C5869" t="s">
        <v>1994</v>
      </c>
      <c r="D5869" t="s">
        <v>3102</v>
      </c>
      <c r="E5869" t="s">
        <v>3103</v>
      </c>
      <c r="F5869">
        <v>13147</v>
      </c>
      <c r="G5869">
        <v>131.65</v>
      </c>
      <c r="H5869">
        <v>100</v>
      </c>
      <c r="I5869">
        <v>0</v>
      </c>
      <c r="J5869" t="s">
        <v>2293</v>
      </c>
      <c r="K5869" s="40" t="str">
        <f t="shared" si="91"/>
        <v>TERCEIRA</v>
      </c>
    </row>
    <row r="5870" spans="1:11" ht="15" customHeight="1">
      <c r="A5870">
        <v>8</v>
      </c>
      <c r="B5870">
        <v>7801</v>
      </c>
      <c r="C5870" t="s">
        <v>1994</v>
      </c>
      <c r="D5870" t="s">
        <v>3106</v>
      </c>
      <c r="E5870" t="s">
        <v>3107</v>
      </c>
      <c r="F5870">
        <v>11677</v>
      </c>
      <c r="G5870">
        <v>119.53</v>
      </c>
      <c r="H5870">
        <v>98</v>
      </c>
      <c r="I5870">
        <v>0</v>
      </c>
      <c r="J5870" t="s">
        <v>2293</v>
      </c>
      <c r="K5870" s="40" t="str">
        <f t="shared" si="91"/>
        <v>TERCEIRA</v>
      </c>
    </row>
    <row r="5871" spans="1:11" ht="15" customHeight="1">
      <c r="A5871">
        <v>8</v>
      </c>
      <c r="B5871">
        <v>7801</v>
      </c>
      <c r="C5871" t="s">
        <v>1994</v>
      </c>
      <c r="D5871" t="s">
        <v>3108</v>
      </c>
      <c r="E5871" t="s">
        <v>3109</v>
      </c>
      <c r="F5871">
        <v>1584</v>
      </c>
      <c r="G5871">
        <v>36.39</v>
      </c>
      <c r="H5871">
        <v>44</v>
      </c>
      <c r="I5871">
        <v>0</v>
      </c>
      <c r="J5871" t="s">
        <v>2293</v>
      </c>
      <c r="K5871" s="40" t="str">
        <f t="shared" si="91"/>
        <v>TERCEIRA</v>
      </c>
    </row>
    <row r="5872" spans="1:11" ht="15" customHeight="1">
      <c r="A5872">
        <v>8</v>
      </c>
      <c r="B5872">
        <v>7801</v>
      </c>
      <c r="C5872" t="s">
        <v>1994</v>
      </c>
      <c r="D5872" t="s">
        <v>3110</v>
      </c>
      <c r="E5872" t="s">
        <v>3111</v>
      </c>
      <c r="F5872">
        <v>7742</v>
      </c>
      <c r="G5872">
        <v>119.91</v>
      </c>
      <c r="H5872">
        <v>65</v>
      </c>
      <c r="I5872">
        <v>0</v>
      </c>
      <c r="J5872" t="s">
        <v>2293</v>
      </c>
      <c r="K5872" s="40" t="str">
        <f t="shared" si="91"/>
        <v>TERCEIRA</v>
      </c>
    </row>
    <row r="5873" spans="1:11" ht="15" customHeight="1">
      <c r="A5873">
        <v>8</v>
      </c>
      <c r="B5873">
        <v>7801</v>
      </c>
      <c r="C5873" t="s">
        <v>1994</v>
      </c>
      <c r="D5873" t="s">
        <v>3112</v>
      </c>
      <c r="E5873" t="s">
        <v>3113</v>
      </c>
      <c r="F5873">
        <v>8807</v>
      </c>
      <c r="G5873">
        <v>125.08</v>
      </c>
      <c r="H5873">
        <v>70</v>
      </c>
      <c r="I5873">
        <v>0</v>
      </c>
      <c r="J5873" t="s">
        <v>2293</v>
      </c>
      <c r="K5873" s="40" t="str">
        <f t="shared" si="91"/>
        <v>TERCEIRA</v>
      </c>
    </row>
    <row r="5874" spans="1:11" ht="15" customHeight="1">
      <c r="A5874">
        <v>8</v>
      </c>
      <c r="B5874">
        <v>7801</v>
      </c>
      <c r="C5874" t="s">
        <v>1994</v>
      </c>
      <c r="D5874" t="s">
        <v>3118</v>
      </c>
      <c r="E5874" t="s">
        <v>3119</v>
      </c>
      <c r="F5874">
        <v>11138</v>
      </c>
      <c r="G5874">
        <v>133.25</v>
      </c>
      <c r="H5874">
        <v>84</v>
      </c>
      <c r="I5874">
        <v>0</v>
      </c>
      <c r="J5874" t="s">
        <v>2293</v>
      </c>
      <c r="K5874" s="40" t="str">
        <f t="shared" si="91"/>
        <v>TERCEIRA</v>
      </c>
    </row>
    <row r="5875" spans="1:11" ht="15" customHeight="1">
      <c r="A5875">
        <v>8</v>
      </c>
      <c r="B5875">
        <v>7801</v>
      </c>
      <c r="C5875" t="s">
        <v>1994</v>
      </c>
      <c r="D5875" t="s">
        <v>3124</v>
      </c>
      <c r="E5875" t="s">
        <v>3125</v>
      </c>
      <c r="F5875">
        <v>5731</v>
      </c>
      <c r="G5875">
        <v>70.2</v>
      </c>
      <c r="H5875">
        <v>82</v>
      </c>
      <c r="I5875">
        <v>0</v>
      </c>
      <c r="J5875" t="s">
        <v>2293</v>
      </c>
      <c r="K5875" s="40" t="str">
        <f t="shared" si="91"/>
        <v>TERCEIRA</v>
      </c>
    </row>
    <row r="5876" spans="1:11" ht="15" customHeight="1">
      <c r="A5876">
        <v>8</v>
      </c>
      <c r="B5876">
        <v>7801</v>
      </c>
      <c r="C5876" t="s">
        <v>1994</v>
      </c>
      <c r="D5876" t="s">
        <v>3126</v>
      </c>
      <c r="E5876" t="s">
        <v>3127</v>
      </c>
      <c r="F5876">
        <v>6649</v>
      </c>
      <c r="G5876">
        <v>124.43</v>
      </c>
      <c r="H5876">
        <v>53</v>
      </c>
      <c r="I5876">
        <v>0</v>
      </c>
      <c r="J5876" t="s">
        <v>2293</v>
      </c>
      <c r="K5876" s="40" t="str">
        <f t="shared" si="91"/>
        <v>TERCEIRA</v>
      </c>
    </row>
    <row r="5877" spans="1:11" ht="15" customHeight="1">
      <c r="A5877">
        <v>8</v>
      </c>
      <c r="B5877">
        <v>7801</v>
      </c>
      <c r="C5877" t="s">
        <v>1994</v>
      </c>
      <c r="D5877" t="s">
        <v>3128</v>
      </c>
      <c r="E5877" t="s">
        <v>3129</v>
      </c>
      <c r="F5877">
        <v>6646</v>
      </c>
      <c r="G5877">
        <v>114.9</v>
      </c>
      <c r="H5877">
        <v>58</v>
      </c>
      <c r="I5877">
        <v>0</v>
      </c>
      <c r="J5877" t="s">
        <v>2293</v>
      </c>
      <c r="K5877" s="40" t="str">
        <f t="shared" si="91"/>
        <v>TERCEIRA</v>
      </c>
    </row>
    <row r="5878" spans="1:11" ht="15" customHeight="1">
      <c r="A5878">
        <v>8</v>
      </c>
      <c r="B5878">
        <v>7801</v>
      </c>
      <c r="C5878" t="s">
        <v>1994</v>
      </c>
      <c r="D5878" t="s">
        <v>3130</v>
      </c>
      <c r="E5878" t="s">
        <v>3131</v>
      </c>
      <c r="F5878">
        <v>7349</v>
      </c>
      <c r="G5878">
        <v>107.44</v>
      </c>
      <c r="H5878">
        <v>68</v>
      </c>
      <c r="I5878">
        <v>0</v>
      </c>
      <c r="J5878" t="s">
        <v>2293</v>
      </c>
      <c r="K5878" s="40" t="str">
        <f t="shared" si="91"/>
        <v>TERCEIRA</v>
      </c>
    </row>
    <row r="5879" spans="1:11" ht="15" customHeight="1">
      <c r="A5879">
        <v>8</v>
      </c>
      <c r="B5879">
        <v>7801</v>
      </c>
      <c r="C5879" t="s">
        <v>1994</v>
      </c>
      <c r="D5879" t="s">
        <v>3140</v>
      </c>
      <c r="E5879" t="s">
        <v>3141</v>
      </c>
      <c r="F5879">
        <v>6585</v>
      </c>
      <c r="G5879">
        <v>101.2</v>
      </c>
      <c r="H5879">
        <v>65</v>
      </c>
      <c r="I5879">
        <v>0</v>
      </c>
      <c r="J5879" t="s">
        <v>2293</v>
      </c>
      <c r="K5879" s="40" t="str">
        <f t="shared" si="91"/>
        <v>TERCEIRA</v>
      </c>
    </row>
    <row r="5880" spans="1:11" ht="15" customHeight="1">
      <c r="A5880">
        <v>8</v>
      </c>
      <c r="B5880">
        <v>7801</v>
      </c>
      <c r="C5880" t="s">
        <v>1994</v>
      </c>
      <c r="D5880" t="s">
        <v>3142</v>
      </c>
      <c r="E5880" t="s">
        <v>3143</v>
      </c>
      <c r="F5880">
        <v>5995</v>
      </c>
      <c r="G5880">
        <v>105.33</v>
      </c>
      <c r="H5880">
        <v>57</v>
      </c>
      <c r="I5880">
        <v>0</v>
      </c>
      <c r="J5880" t="s">
        <v>2293</v>
      </c>
      <c r="K5880" s="40" t="str">
        <f t="shared" si="91"/>
        <v>TERCEIRA</v>
      </c>
    </row>
    <row r="5881" spans="1:11" ht="15" customHeight="1">
      <c r="A5881">
        <v>8</v>
      </c>
      <c r="B5881">
        <v>7801</v>
      </c>
      <c r="C5881" t="s">
        <v>1994</v>
      </c>
      <c r="D5881" t="s">
        <v>3144</v>
      </c>
      <c r="E5881" t="s">
        <v>3145</v>
      </c>
      <c r="F5881">
        <v>7453</v>
      </c>
      <c r="G5881">
        <v>117.71</v>
      </c>
      <c r="H5881">
        <v>63</v>
      </c>
      <c r="I5881">
        <v>0</v>
      </c>
      <c r="J5881" t="s">
        <v>2293</v>
      </c>
      <c r="K5881" s="40" t="str">
        <f t="shared" si="91"/>
        <v>TERCEIRA</v>
      </c>
    </row>
    <row r="5882" spans="1:11" ht="15" customHeight="1">
      <c r="A5882">
        <v>8</v>
      </c>
      <c r="B5882">
        <v>7801</v>
      </c>
      <c r="C5882" t="s">
        <v>1994</v>
      </c>
      <c r="D5882" t="s">
        <v>3146</v>
      </c>
      <c r="E5882" t="s">
        <v>3147</v>
      </c>
      <c r="F5882">
        <v>8047</v>
      </c>
      <c r="G5882">
        <v>124.57</v>
      </c>
      <c r="H5882">
        <v>65</v>
      </c>
      <c r="I5882">
        <v>0</v>
      </c>
      <c r="J5882" t="s">
        <v>2293</v>
      </c>
      <c r="K5882" s="40" t="str">
        <f t="shared" si="91"/>
        <v>TERCEIRA</v>
      </c>
    </row>
    <row r="5883" spans="1:11" ht="15" customHeight="1">
      <c r="A5883">
        <v>8</v>
      </c>
      <c r="B5883">
        <v>7801</v>
      </c>
      <c r="C5883" t="s">
        <v>1994</v>
      </c>
      <c r="D5883" t="s">
        <v>3150</v>
      </c>
      <c r="E5883" t="s">
        <v>3151</v>
      </c>
      <c r="F5883">
        <v>9966</v>
      </c>
      <c r="G5883">
        <v>125.93</v>
      </c>
      <c r="H5883">
        <v>79</v>
      </c>
      <c r="I5883">
        <v>0</v>
      </c>
      <c r="J5883" t="s">
        <v>2293</v>
      </c>
      <c r="K5883" s="40" t="str">
        <f t="shared" si="91"/>
        <v>TERCEIRA</v>
      </c>
    </row>
    <row r="5884" spans="1:11" ht="15" customHeight="1">
      <c r="A5884">
        <v>8</v>
      </c>
      <c r="B5884">
        <v>7801</v>
      </c>
      <c r="C5884" t="s">
        <v>1994</v>
      </c>
      <c r="D5884" t="s">
        <v>3152</v>
      </c>
      <c r="E5884" t="s">
        <v>3153</v>
      </c>
      <c r="F5884">
        <v>522</v>
      </c>
      <c r="G5884">
        <v>6.22</v>
      </c>
      <c r="H5884">
        <v>84</v>
      </c>
      <c r="I5884">
        <v>0</v>
      </c>
      <c r="J5884" t="s">
        <v>2293</v>
      </c>
      <c r="K5884" s="40" t="str">
        <f t="shared" si="91"/>
        <v>TERCEIRA</v>
      </c>
    </row>
    <row r="5885" spans="1:11" ht="15" customHeight="1">
      <c r="A5885">
        <v>8</v>
      </c>
      <c r="B5885">
        <v>7801</v>
      </c>
      <c r="C5885" t="s">
        <v>1994</v>
      </c>
      <c r="D5885" t="s">
        <v>3154</v>
      </c>
      <c r="E5885" t="s">
        <v>3155</v>
      </c>
      <c r="F5885">
        <v>10794</v>
      </c>
      <c r="G5885">
        <v>127.62</v>
      </c>
      <c r="H5885">
        <v>85</v>
      </c>
      <c r="I5885">
        <v>0</v>
      </c>
      <c r="J5885" t="s">
        <v>2293</v>
      </c>
      <c r="K5885" s="40" t="str">
        <f t="shared" si="91"/>
        <v>TERCEIRA</v>
      </c>
    </row>
    <row r="5886" spans="1:11" ht="15" customHeight="1">
      <c r="A5886">
        <v>8</v>
      </c>
      <c r="B5886">
        <v>7801</v>
      </c>
      <c r="C5886" t="s">
        <v>1994</v>
      </c>
      <c r="D5886" t="s">
        <v>3158</v>
      </c>
      <c r="E5886" t="s">
        <v>3159</v>
      </c>
      <c r="F5886">
        <v>1903</v>
      </c>
      <c r="G5886">
        <v>54.51</v>
      </c>
      <c r="H5886">
        <v>35</v>
      </c>
      <c r="I5886">
        <v>0</v>
      </c>
      <c r="J5886" t="s">
        <v>2293</v>
      </c>
      <c r="K5886" s="40" t="str">
        <f t="shared" si="91"/>
        <v>TERCEIRA</v>
      </c>
    </row>
    <row r="5887" spans="1:11" ht="15" customHeight="1">
      <c r="A5887">
        <v>8</v>
      </c>
      <c r="B5887">
        <v>7801</v>
      </c>
      <c r="C5887" t="s">
        <v>1994</v>
      </c>
      <c r="D5887" t="s">
        <v>3160</v>
      </c>
      <c r="E5887" t="s">
        <v>3161</v>
      </c>
      <c r="F5887">
        <v>1217</v>
      </c>
      <c r="G5887">
        <v>29.87</v>
      </c>
      <c r="H5887">
        <v>41</v>
      </c>
      <c r="I5887">
        <v>0</v>
      </c>
      <c r="J5887" t="s">
        <v>2293</v>
      </c>
      <c r="K5887" s="40" t="str">
        <f t="shared" si="91"/>
        <v>TERCEIRA</v>
      </c>
    </row>
    <row r="5888" spans="1:11" ht="15" customHeight="1">
      <c r="A5888">
        <v>8</v>
      </c>
      <c r="B5888">
        <v>7801</v>
      </c>
      <c r="C5888" t="s">
        <v>1994</v>
      </c>
      <c r="D5888" t="s">
        <v>3162</v>
      </c>
      <c r="E5888" t="s">
        <v>3163</v>
      </c>
      <c r="F5888">
        <v>5624</v>
      </c>
      <c r="G5888">
        <v>118.21</v>
      </c>
      <c r="H5888">
        <v>48</v>
      </c>
      <c r="I5888">
        <v>0</v>
      </c>
      <c r="J5888" t="s">
        <v>2293</v>
      </c>
      <c r="K5888" s="40" t="str">
        <f t="shared" si="91"/>
        <v>TERCEIRA</v>
      </c>
    </row>
    <row r="5889" spans="1:11" ht="15" customHeight="1">
      <c r="A5889">
        <v>8</v>
      </c>
      <c r="B5889">
        <v>7801</v>
      </c>
      <c r="C5889" t="s">
        <v>1994</v>
      </c>
      <c r="D5889" t="s">
        <v>3164</v>
      </c>
      <c r="E5889" t="s">
        <v>4721</v>
      </c>
      <c r="F5889">
        <v>5532</v>
      </c>
      <c r="G5889">
        <v>93.71</v>
      </c>
      <c r="H5889">
        <v>59</v>
      </c>
      <c r="I5889">
        <v>0</v>
      </c>
      <c r="J5889" t="s">
        <v>2293</v>
      </c>
      <c r="K5889" s="40" t="str">
        <f t="shared" si="91"/>
        <v>TERCEIRA</v>
      </c>
    </row>
    <row r="5890" spans="1:11" ht="15" customHeight="1">
      <c r="A5890">
        <v>8</v>
      </c>
      <c r="B5890">
        <v>7801</v>
      </c>
      <c r="C5890" t="s">
        <v>1994</v>
      </c>
      <c r="D5890" t="s">
        <v>3166</v>
      </c>
      <c r="E5890" t="s">
        <v>3167</v>
      </c>
      <c r="F5890">
        <v>9186</v>
      </c>
      <c r="G5890">
        <v>144.01</v>
      </c>
      <c r="H5890">
        <v>64</v>
      </c>
      <c r="I5890">
        <v>0</v>
      </c>
      <c r="J5890" t="s">
        <v>2293</v>
      </c>
      <c r="K5890" s="40" t="str">
        <f t="shared" ref="K5890:K5953" si="92">IF(J5890&lt;&gt;"",IF(OR(UPPER(J5890)="TERCEIRO",UPPER(J5890)="TERCEIRA"),"TERCEIRA",IF(UPPER(J5890)="GPA","GPA",J5890)),IF(LEFT(D5890,1)="T","TERCEIRA","GPA"))</f>
        <v>TERCEIRA</v>
      </c>
    </row>
    <row r="5891" spans="1:11" ht="15" customHeight="1">
      <c r="A5891">
        <v>8</v>
      </c>
      <c r="B5891">
        <v>7801</v>
      </c>
      <c r="C5891" t="s">
        <v>1994</v>
      </c>
      <c r="D5891" t="s">
        <v>3168</v>
      </c>
      <c r="E5891" t="s">
        <v>3169</v>
      </c>
      <c r="F5891">
        <v>8145</v>
      </c>
      <c r="G5891">
        <v>96.75</v>
      </c>
      <c r="H5891">
        <v>84</v>
      </c>
      <c r="I5891">
        <v>0</v>
      </c>
      <c r="J5891" t="s">
        <v>2293</v>
      </c>
      <c r="K5891" s="40" t="str">
        <f t="shared" si="92"/>
        <v>TERCEIRA</v>
      </c>
    </row>
    <row r="5892" spans="1:11" ht="15" customHeight="1">
      <c r="A5892">
        <v>8</v>
      </c>
      <c r="B5892">
        <v>7801</v>
      </c>
      <c r="C5892" t="s">
        <v>1994</v>
      </c>
      <c r="D5892" t="s">
        <v>3174</v>
      </c>
      <c r="E5892" t="s">
        <v>3175</v>
      </c>
      <c r="F5892">
        <v>505</v>
      </c>
      <c r="G5892">
        <v>9.8699999999999992</v>
      </c>
      <c r="H5892">
        <v>51</v>
      </c>
      <c r="I5892">
        <v>0</v>
      </c>
      <c r="J5892" t="s">
        <v>2293</v>
      </c>
      <c r="K5892" s="40" t="str">
        <f t="shared" si="92"/>
        <v>TERCEIRA</v>
      </c>
    </row>
    <row r="5893" spans="1:11" ht="15" customHeight="1">
      <c r="A5893">
        <v>8</v>
      </c>
      <c r="B5893">
        <v>7801</v>
      </c>
      <c r="C5893" t="s">
        <v>1994</v>
      </c>
      <c r="D5893" t="s">
        <v>3176</v>
      </c>
      <c r="E5893" t="s">
        <v>3177</v>
      </c>
      <c r="F5893">
        <v>9341</v>
      </c>
      <c r="G5893">
        <v>140.91</v>
      </c>
      <c r="H5893">
        <v>66</v>
      </c>
      <c r="I5893">
        <v>0</v>
      </c>
      <c r="J5893" t="s">
        <v>2293</v>
      </c>
      <c r="K5893" s="40" t="str">
        <f t="shared" si="92"/>
        <v>TERCEIRA</v>
      </c>
    </row>
    <row r="5894" spans="1:11" ht="15" customHeight="1">
      <c r="A5894">
        <v>8</v>
      </c>
      <c r="B5894">
        <v>7801</v>
      </c>
      <c r="C5894" t="s">
        <v>1994</v>
      </c>
      <c r="D5894" t="s">
        <v>3178</v>
      </c>
      <c r="E5894" t="s">
        <v>3179</v>
      </c>
      <c r="F5894">
        <v>4852</v>
      </c>
      <c r="G5894">
        <v>75.069999999999993</v>
      </c>
      <c r="H5894">
        <v>65</v>
      </c>
      <c r="I5894">
        <v>0</v>
      </c>
      <c r="J5894" t="s">
        <v>2293</v>
      </c>
      <c r="K5894" s="40" t="str">
        <f t="shared" si="92"/>
        <v>TERCEIRA</v>
      </c>
    </row>
    <row r="5895" spans="1:11" ht="15" customHeight="1">
      <c r="A5895">
        <v>8</v>
      </c>
      <c r="B5895">
        <v>7801</v>
      </c>
      <c r="C5895" t="s">
        <v>1994</v>
      </c>
      <c r="D5895" t="s">
        <v>3180</v>
      </c>
      <c r="E5895" t="s">
        <v>3181</v>
      </c>
      <c r="F5895">
        <v>8864</v>
      </c>
      <c r="G5895">
        <v>150.86000000000001</v>
      </c>
      <c r="H5895">
        <v>59</v>
      </c>
      <c r="I5895">
        <v>0</v>
      </c>
      <c r="J5895" t="s">
        <v>2293</v>
      </c>
      <c r="K5895" s="40" t="str">
        <f t="shared" si="92"/>
        <v>TERCEIRA</v>
      </c>
    </row>
    <row r="5896" spans="1:11" ht="15" customHeight="1">
      <c r="A5896">
        <v>8</v>
      </c>
      <c r="B5896">
        <v>7801</v>
      </c>
      <c r="C5896" t="s">
        <v>1994</v>
      </c>
      <c r="D5896" t="s">
        <v>3184</v>
      </c>
      <c r="E5896" t="s">
        <v>3185</v>
      </c>
      <c r="F5896">
        <v>14671</v>
      </c>
      <c r="G5896">
        <v>118.31</v>
      </c>
      <c r="H5896">
        <v>124</v>
      </c>
      <c r="I5896">
        <v>0</v>
      </c>
      <c r="J5896" t="s">
        <v>2293</v>
      </c>
      <c r="K5896" s="40" t="str">
        <f t="shared" si="92"/>
        <v>TERCEIRA</v>
      </c>
    </row>
    <row r="5897" spans="1:11" ht="15" customHeight="1">
      <c r="A5897">
        <v>8</v>
      </c>
      <c r="B5897">
        <v>7801</v>
      </c>
      <c r="C5897" t="s">
        <v>1994</v>
      </c>
      <c r="D5897" t="s">
        <v>3186</v>
      </c>
      <c r="E5897" t="s">
        <v>3187</v>
      </c>
      <c r="F5897">
        <v>6593</v>
      </c>
      <c r="G5897">
        <v>127.79</v>
      </c>
      <c r="H5897">
        <v>52</v>
      </c>
      <c r="I5897">
        <v>0</v>
      </c>
      <c r="J5897" t="s">
        <v>2293</v>
      </c>
      <c r="K5897" s="40" t="str">
        <f t="shared" si="92"/>
        <v>TERCEIRA</v>
      </c>
    </row>
    <row r="5898" spans="1:11" ht="15" customHeight="1">
      <c r="A5898">
        <v>8</v>
      </c>
      <c r="B5898">
        <v>7801</v>
      </c>
      <c r="C5898" t="s">
        <v>1994</v>
      </c>
      <c r="D5898" t="s">
        <v>3188</v>
      </c>
      <c r="E5898" t="s">
        <v>3189</v>
      </c>
      <c r="F5898">
        <v>5782</v>
      </c>
      <c r="G5898">
        <v>138.74</v>
      </c>
      <c r="H5898">
        <v>42</v>
      </c>
      <c r="I5898">
        <v>0</v>
      </c>
      <c r="J5898" t="s">
        <v>2293</v>
      </c>
      <c r="K5898" s="40" t="str">
        <f t="shared" si="92"/>
        <v>TERCEIRA</v>
      </c>
    </row>
    <row r="5899" spans="1:11" ht="15" customHeight="1">
      <c r="A5899">
        <v>8</v>
      </c>
      <c r="B5899">
        <v>7801</v>
      </c>
      <c r="C5899" t="s">
        <v>1994</v>
      </c>
      <c r="D5899" t="s">
        <v>3190</v>
      </c>
      <c r="E5899" t="s">
        <v>3191</v>
      </c>
      <c r="F5899">
        <v>6593</v>
      </c>
      <c r="G5899">
        <v>79.78</v>
      </c>
      <c r="H5899">
        <v>83</v>
      </c>
      <c r="I5899">
        <v>0</v>
      </c>
      <c r="J5899" t="s">
        <v>2293</v>
      </c>
      <c r="K5899" s="40" t="str">
        <f t="shared" si="92"/>
        <v>TERCEIRA</v>
      </c>
    </row>
    <row r="5900" spans="1:11" ht="15" customHeight="1">
      <c r="A5900">
        <v>8</v>
      </c>
      <c r="B5900">
        <v>7801</v>
      </c>
      <c r="C5900" t="s">
        <v>1994</v>
      </c>
      <c r="D5900" t="s">
        <v>3192</v>
      </c>
      <c r="E5900" t="s">
        <v>3193</v>
      </c>
      <c r="F5900">
        <v>1452</v>
      </c>
      <c r="G5900">
        <v>45.75</v>
      </c>
      <c r="H5900">
        <v>32</v>
      </c>
      <c r="I5900">
        <v>0</v>
      </c>
      <c r="J5900" t="s">
        <v>2293</v>
      </c>
      <c r="K5900" s="40" t="str">
        <f t="shared" si="92"/>
        <v>TERCEIRA</v>
      </c>
    </row>
    <row r="5901" spans="1:11" ht="15" customHeight="1">
      <c r="A5901">
        <v>8</v>
      </c>
      <c r="B5901">
        <v>7801</v>
      </c>
      <c r="C5901" t="s">
        <v>1994</v>
      </c>
      <c r="D5901" t="s">
        <v>3194</v>
      </c>
      <c r="E5901" t="s">
        <v>3195</v>
      </c>
      <c r="F5901">
        <v>8810</v>
      </c>
      <c r="G5901">
        <v>108.8</v>
      </c>
      <c r="H5901">
        <v>81</v>
      </c>
      <c r="I5901">
        <v>0</v>
      </c>
      <c r="J5901" t="s">
        <v>2293</v>
      </c>
      <c r="K5901" s="40" t="str">
        <f t="shared" si="92"/>
        <v>TERCEIRA</v>
      </c>
    </row>
    <row r="5902" spans="1:11" ht="15" customHeight="1">
      <c r="A5902">
        <v>8</v>
      </c>
      <c r="B5902">
        <v>7801</v>
      </c>
      <c r="C5902" t="s">
        <v>1994</v>
      </c>
      <c r="D5902" t="s">
        <v>3198</v>
      </c>
      <c r="E5902" t="s">
        <v>3199</v>
      </c>
      <c r="F5902">
        <v>1461</v>
      </c>
      <c r="G5902">
        <v>46.35</v>
      </c>
      <c r="H5902">
        <v>32</v>
      </c>
      <c r="I5902">
        <v>0</v>
      </c>
      <c r="J5902" t="s">
        <v>2293</v>
      </c>
      <c r="K5902" s="40" t="str">
        <f t="shared" si="92"/>
        <v>TERCEIRA</v>
      </c>
    </row>
    <row r="5903" spans="1:11" ht="15" customHeight="1">
      <c r="A5903">
        <v>8</v>
      </c>
      <c r="B5903">
        <v>7801</v>
      </c>
      <c r="C5903" t="s">
        <v>1994</v>
      </c>
      <c r="D5903" t="s">
        <v>3200</v>
      </c>
      <c r="E5903" t="s">
        <v>3201</v>
      </c>
      <c r="F5903">
        <v>8780</v>
      </c>
      <c r="G5903">
        <v>123.87</v>
      </c>
      <c r="H5903">
        <v>71</v>
      </c>
      <c r="I5903">
        <v>0</v>
      </c>
      <c r="J5903" t="s">
        <v>2293</v>
      </c>
      <c r="K5903" s="40" t="str">
        <f t="shared" si="92"/>
        <v>TERCEIRA</v>
      </c>
    </row>
    <row r="5904" spans="1:11" ht="15" customHeight="1">
      <c r="A5904">
        <v>8</v>
      </c>
      <c r="B5904">
        <v>7801</v>
      </c>
      <c r="C5904" t="s">
        <v>1994</v>
      </c>
      <c r="D5904" t="s">
        <v>3202</v>
      </c>
      <c r="E5904" t="s">
        <v>3203</v>
      </c>
      <c r="F5904">
        <v>7090</v>
      </c>
      <c r="G5904">
        <v>88.28</v>
      </c>
      <c r="H5904">
        <v>80</v>
      </c>
      <c r="I5904">
        <v>0</v>
      </c>
      <c r="J5904" t="s">
        <v>2293</v>
      </c>
      <c r="K5904" s="40" t="str">
        <f t="shared" si="92"/>
        <v>TERCEIRA</v>
      </c>
    </row>
    <row r="5905" spans="1:11" ht="15" customHeight="1">
      <c r="A5905">
        <v>8</v>
      </c>
      <c r="B5905">
        <v>7801</v>
      </c>
      <c r="C5905" t="s">
        <v>1994</v>
      </c>
      <c r="D5905" t="s">
        <v>3208</v>
      </c>
      <c r="E5905" t="s">
        <v>3209</v>
      </c>
      <c r="F5905">
        <v>9679</v>
      </c>
      <c r="G5905">
        <v>135.08000000000001</v>
      </c>
      <c r="H5905">
        <v>72</v>
      </c>
      <c r="I5905">
        <v>0</v>
      </c>
      <c r="J5905" t="s">
        <v>2293</v>
      </c>
      <c r="K5905" s="40" t="str">
        <f t="shared" si="92"/>
        <v>TERCEIRA</v>
      </c>
    </row>
    <row r="5906" spans="1:11" ht="15" customHeight="1">
      <c r="A5906">
        <v>8</v>
      </c>
      <c r="B5906">
        <v>7801</v>
      </c>
      <c r="C5906" t="s">
        <v>1994</v>
      </c>
      <c r="D5906" t="s">
        <v>3214</v>
      </c>
      <c r="E5906" t="s">
        <v>3215</v>
      </c>
      <c r="F5906">
        <v>5527</v>
      </c>
      <c r="G5906">
        <v>93.91</v>
      </c>
      <c r="H5906">
        <v>59</v>
      </c>
      <c r="I5906">
        <v>0</v>
      </c>
      <c r="J5906" t="s">
        <v>2293</v>
      </c>
      <c r="K5906" s="40" t="str">
        <f t="shared" si="92"/>
        <v>TERCEIRA</v>
      </c>
    </row>
    <row r="5907" spans="1:11" ht="15" customHeight="1">
      <c r="A5907">
        <v>8</v>
      </c>
      <c r="B5907">
        <v>7801</v>
      </c>
      <c r="C5907" t="s">
        <v>1994</v>
      </c>
      <c r="D5907" t="s">
        <v>3222</v>
      </c>
      <c r="E5907" t="s">
        <v>3223</v>
      </c>
      <c r="F5907">
        <v>8456</v>
      </c>
      <c r="G5907">
        <v>137.86000000000001</v>
      </c>
      <c r="H5907">
        <v>61</v>
      </c>
      <c r="I5907">
        <v>0</v>
      </c>
      <c r="J5907" t="s">
        <v>2293</v>
      </c>
      <c r="K5907" s="40" t="str">
        <f t="shared" si="92"/>
        <v>TERCEIRA</v>
      </c>
    </row>
    <row r="5908" spans="1:11" ht="15" customHeight="1">
      <c r="A5908">
        <v>8</v>
      </c>
      <c r="B5908">
        <v>7801</v>
      </c>
      <c r="C5908" t="s">
        <v>1994</v>
      </c>
      <c r="D5908" t="s">
        <v>3224</v>
      </c>
      <c r="E5908" t="s">
        <v>3225</v>
      </c>
      <c r="F5908">
        <v>5179</v>
      </c>
      <c r="G5908">
        <v>72.56</v>
      </c>
      <c r="H5908">
        <v>71</v>
      </c>
      <c r="I5908">
        <v>0</v>
      </c>
      <c r="J5908" t="s">
        <v>2293</v>
      </c>
      <c r="K5908" s="40" t="str">
        <f t="shared" si="92"/>
        <v>TERCEIRA</v>
      </c>
    </row>
    <row r="5909" spans="1:11" ht="15" customHeight="1">
      <c r="A5909">
        <v>8</v>
      </c>
      <c r="B5909">
        <v>7801</v>
      </c>
      <c r="C5909" t="s">
        <v>1994</v>
      </c>
      <c r="D5909" t="s">
        <v>3226</v>
      </c>
      <c r="E5909" t="s">
        <v>3227</v>
      </c>
      <c r="F5909">
        <v>10772</v>
      </c>
      <c r="G5909">
        <v>100.64</v>
      </c>
      <c r="H5909">
        <v>107</v>
      </c>
      <c r="I5909">
        <v>0</v>
      </c>
      <c r="J5909" t="s">
        <v>2293</v>
      </c>
      <c r="K5909" s="40" t="str">
        <f t="shared" si="92"/>
        <v>TERCEIRA</v>
      </c>
    </row>
    <row r="5910" spans="1:11" ht="15" customHeight="1">
      <c r="A5910">
        <v>8</v>
      </c>
      <c r="B5910">
        <v>7801</v>
      </c>
      <c r="C5910" t="s">
        <v>1994</v>
      </c>
      <c r="D5910" t="s">
        <v>3228</v>
      </c>
      <c r="E5910" t="s">
        <v>3229</v>
      </c>
      <c r="F5910">
        <v>13428</v>
      </c>
      <c r="G5910">
        <v>152.35</v>
      </c>
      <c r="H5910">
        <v>88</v>
      </c>
      <c r="I5910">
        <v>0</v>
      </c>
      <c r="J5910" t="s">
        <v>2293</v>
      </c>
      <c r="K5910" s="40" t="str">
        <f t="shared" si="92"/>
        <v>TERCEIRA</v>
      </c>
    </row>
    <row r="5911" spans="1:11" ht="15" customHeight="1">
      <c r="A5911">
        <v>8</v>
      </c>
      <c r="B5911">
        <v>7801</v>
      </c>
      <c r="C5911" t="s">
        <v>1994</v>
      </c>
      <c r="D5911" t="s">
        <v>3230</v>
      </c>
      <c r="E5911" t="s">
        <v>3231</v>
      </c>
      <c r="F5911">
        <v>7701</v>
      </c>
      <c r="G5911">
        <v>123.99</v>
      </c>
      <c r="H5911">
        <v>62</v>
      </c>
      <c r="I5911">
        <v>0</v>
      </c>
      <c r="J5911" t="s">
        <v>2293</v>
      </c>
      <c r="K5911" s="40" t="str">
        <f t="shared" si="92"/>
        <v>TERCEIRA</v>
      </c>
    </row>
    <row r="5912" spans="1:11" ht="15" customHeight="1">
      <c r="A5912">
        <v>8</v>
      </c>
      <c r="B5912">
        <v>7801</v>
      </c>
      <c r="C5912" t="s">
        <v>1994</v>
      </c>
      <c r="D5912" t="s">
        <v>3236</v>
      </c>
      <c r="E5912" t="s">
        <v>3237</v>
      </c>
      <c r="F5912">
        <v>7684</v>
      </c>
      <c r="G5912">
        <v>130.22999999999999</v>
      </c>
      <c r="H5912">
        <v>59</v>
      </c>
      <c r="I5912">
        <v>0</v>
      </c>
      <c r="J5912" t="s">
        <v>2293</v>
      </c>
      <c r="K5912" s="40" t="str">
        <f t="shared" si="92"/>
        <v>TERCEIRA</v>
      </c>
    </row>
    <row r="5913" spans="1:11" ht="15" customHeight="1">
      <c r="A5913">
        <v>8</v>
      </c>
      <c r="B5913">
        <v>7801</v>
      </c>
      <c r="C5913" t="s">
        <v>1994</v>
      </c>
      <c r="D5913" t="s">
        <v>3240</v>
      </c>
      <c r="E5913" t="s">
        <v>3241</v>
      </c>
      <c r="F5913">
        <v>2839</v>
      </c>
      <c r="G5913">
        <v>64.680000000000007</v>
      </c>
      <c r="H5913">
        <v>44</v>
      </c>
      <c r="I5913">
        <v>0</v>
      </c>
      <c r="J5913" t="s">
        <v>2293</v>
      </c>
      <c r="K5913" s="40" t="str">
        <f t="shared" si="92"/>
        <v>TERCEIRA</v>
      </c>
    </row>
    <row r="5914" spans="1:11" ht="15" customHeight="1">
      <c r="A5914">
        <v>8</v>
      </c>
      <c r="B5914">
        <v>7801</v>
      </c>
      <c r="C5914" t="s">
        <v>1994</v>
      </c>
      <c r="D5914" t="s">
        <v>3242</v>
      </c>
      <c r="E5914" t="s">
        <v>3243</v>
      </c>
      <c r="F5914">
        <v>15481</v>
      </c>
      <c r="G5914">
        <v>176.87</v>
      </c>
      <c r="H5914">
        <v>88</v>
      </c>
      <c r="I5914">
        <v>0</v>
      </c>
      <c r="J5914" t="s">
        <v>2293</v>
      </c>
      <c r="K5914" s="40" t="str">
        <f t="shared" si="92"/>
        <v>TERCEIRA</v>
      </c>
    </row>
    <row r="5915" spans="1:11" ht="15" customHeight="1">
      <c r="A5915">
        <v>8</v>
      </c>
      <c r="B5915">
        <v>7801</v>
      </c>
      <c r="C5915" t="s">
        <v>1994</v>
      </c>
      <c r="D5915" t="s">
        <v>3246</v>
      </c>
      <c r="E5915" t="s">
        <v>3247</v>
      </c>
      <c r="F5915">
        <v>9075</v>
      </c>
      <c r="G5915">
        <v>151.13999999999999</v>
      </c>
      <c r="H5915">
        <v>60</v>
      </c>
      <c r="I5915">
        <v>0</v>
      </c>
      <c r="J5915" t="s">
        <v>2293</v>
      </c>
      <c r="K5915" s="40" t="str">
        <f t="shared" si="92"/>
        <v>TERCEIRA</v>
      </c>
    </row>
    <row r="5916" spans="1:11" ht="15" customHeight="1">
      <c r="A5916">
        <v>8</v>
      </c>
      <c r="B5916">
        <v>7801</v>
      </c>
      <c r="C5916" t="s">
        <v>1994</v>
      </c>
      <c r="D5916" t="s">
        <v>3248</v>
      </c>
      <c r="E5916" t="s">
        <v>3249</v>
      </c>
      <c r="F5916">
        <v>4187</v>
      </c>
      <c r="G5916">
        <v>127.62</v>
      </c>
      <c r="H5916">
        <v>33</v>
      </c>
      <c r="I5916">
        <v>0</v>
      </c>
      <c r="J5916" t="s">
        <v>2293</v>
      </c>
      <c r="K5916" s="40" t="str">
        <f t="shared" si="92"/>
        <v>TERCEIRA</v>
      </c>
    </row>
    <row r="5917" spans="1:11" ht="15" customHeight="1">
      <c r="A5917">
        <v>8</v>
      </c>
      <c r="B5917">
        <v>7801</v>
      </c>
      <c r="C5917" t="s">
        <v>1994</v>
      </c>
      <c r="D5917" t="s">
        <v>3250</v>
      </c>
      <c r="E5917" t="s">
        <v>3251</v>
      </c>
      <c r="F5917">
        <v>3833</v>
      </c>
      <c r="G5917">
        <v>68.91</v>
      </c>
      <c r="H5917">
        <v>56</v>
      </c>
      <c r="I5917">
        <v>0</v>
      </c>
      <c r="J5917" t="s">
        <v>2293</v>
      </c>
      <c r="K5917" s="40" t="str">
        <f t="shared" si="92"/>
        <v>TERCEIRA</v>
      </c>
    </row>
    <row r="5918" spans="1:11" ht="15" customHeight="1">
      <c r="A5918">
        <v>8</v>
      </c>
      <c r="B5918">
        <v>7801</v>
      </c>
      <c r="C5918" t="s">
        <v>19</v>
      </c>
      <c r="D5918" t="s">
        <v>3252</v>
      </c>
      <c r="E5918" t="s">
        <v>3253</v>
      </c>
      <c r="F5918">
        <v>219</v>
      </c>
      <c r="G5918">
        <v>23.55</v>
      </c>
      <c r="H5918">
        <v>9</v>
      </c>
      <c r="I5918">
        <v>0</v>
      </c>
      <c r="J5918" t="s">
        <v>2293</v>
      </c>
      <c r="K5918" s="40" t="str">
        <f t="shared" si="92"/>
        <v>TERCEIRA</v>
      </c>
    </row>
    <row r="5919" spans="1:11" ht="15" customHeight="1">
      <c r="A5919">
        <v>8</v>
      </c>
      <c r="B5919">
        <v>7801</v>
      </c>
      <c r="C5919" t="s">
        <v>1994</v>
      </c>
      <c r="D5919" t="s">
        <v>3252</v>
      </c>
      <c r="E5919" t="s">
        <v>3253</v>
      </c>
      <c r="F5919">
        <v>2141</v>
      </c>
      <c r="G5919">
        <v>36.549999999999997</v>
      </c>
      <c r="H5919">
        <v>59</v>
      </c>
      <c r="I5919">
        <v>0</v>
      </c>
      <c r="J5919" t="s">
        <v>2293</v>
      </c>
      <c r="K5919" s="40" t="str">
        <f t="shared" si="92"/>
        <v>TERCEIRA</v>
      </c>
    </row>
    <row r="5920" spans="1:11" ht="15" customHeight="1">
      <c r="A5920">
        <v>8</v>
      </c>
      <c r="B5920">
        <v>7801</v>
      </c>
      <c r="C5920" t="s">
        <v>1994</v>
      </c>
      <c r="D5920" t="s">
        <v>3254</v>
      </c>
      <c r="E5920" t="s">
        <v>3255</v>
      </c>
      <c r="F5920">
        <v>7144</v>
      </c>
      <c r="G5920">
        <v>156.1</v>
      </c>
      <c r="H5920">
        <v>46</v>
      </c>
      <c r="I5920">
        <v>0</v>
      </c>
      <c r="J5920" t="s">
        <v>2293</v>
      </c>
      <c r="K5920" s="40" t="str">
        <f t="shared" si="92"/>
        <v>TERCEIRA</v>
      </c>
    </row>
    <row r="5921" spans="1:11" ht="15" customHeight="1">
      <c r="A5921">
        <v>8</v>
      </c>
      <c r="B5921">
        <v>7801</v>
      </c>
      <c r="C5921" t="s">
        <v>1994</v>
      </c>
      <c r="D5921" t="s">
        <v>3256</v>
      </c>
      <c r="E5921" t="s">
        <v>3257</v>
      </c>
      <c r="F5921">
        <v>11774</v>
      </c>
      <c r="G5921">
        <v>132.62</v>
      </c>
      <c r="H5921">
        <v>89</v>
      </c>
      <c r="I5921">
        <v>0</v>
      </c>
      <c r="J5921" t="s">
        <v>2293</v>
      </c>
      <c r="K5921" s="40" t="str">
        <f t="shared" si="92"/>
        <v>TERCEIRA</v>
      </c>
    </row>
    <row r="5922" spans="1:11" ht="15" customHeight="1">
      <c r="A5922">
        <v>8</v>
      </c>
      <c r="B5922">
        <v>7801</v>
      </c>
      <c r="C5922" t="s">
        <v>1994</v>
      </c>
      <c r="D5922" t="s">
        <v>3262</v>
      </c>
      <c r="E5922" t="s">
        <v>3263</v>
      </c>
      <c r="F5922">
        <v>7492</v>
      </c>
      <c r="G5922">
        <v>99.36</v>
      </c>
      <c r="H5922">
        <v>75</v>
      </c>
      <c r="I5922">
        <v>0</v>
      </c>
      <c r="J5922" t="s">
        <v>2293</v>
      </c>
      <c r="K5922" s="40" t="str">
        <f t="shared" si="92"/>
        <v>TERCEIRA</v>
      </c>
    </row>
    <row r="5923" spans="1:11" ht="15" customHeight="1">
      <c r="A5923">
        <v>8</v>
      </c>
      <c r="B5923">
        <v>7801</v>
      </c>
      <c r="C5923" t="s">
        <v>19</v>
      </c>
      <c r="D5923" t="s">
        <v>3264</v>
      </c>
      <c r="E5923" t="s">
        <v>3265</v>
      </c>
      <c r="F5923">
        <v>299</v>
      </c>
      <c r="G5923">
        <v>32.93</v>
      </c>
      <c r="H5923">
        <v>9</v>
      </c>
      <c r="I5923">
        <v>0</v>
      </c>
      <c r="J5923" t="s">
        <v>2293</v>
      </c>
      <c r="K5923" s="40" t="str">
        <f t="shared" si="92"/>
        <v>TERCEIRA</v>
      </c>
    </row>
    <row r="5924" spans="1:11" ht="15" customHeight="1">
      <c r="A5924">
        <v>8</v>
      </c>
      <c r="B5924">
        <v>7801</v>
      </c>
      <c r="C5924" t="s">
        <v>1994</v>
      </c>
      <c r="D5924" t="s">
        <v>3264</v>
      </c>
      <c r="E5924" t="s">
        <v>3265</v>
      </c>
      <c r="F5924">
        <v>3348</v>
      </c>
      <c r="G5924">
        <v>71.569999999999993</v>
      </c>
      <c r="H5924">
        <v>47</v>
      </c>
      <c r="I5924">
        <v>0</v>
      </c>
      <c r="J5924" t="s">
        <v>2293</v>
      </c>
      <c r="K5924" s="40" t="str">
        <f t="shared" si="92"/>
        <v>TERCEIRA</v>
      </c>
    </row>
    <row r="5925" spans="1:11" ht="15" customHeight="1">
      <c r="A5925">
        <v>8</v>
      </c>
      <c r="B5925">
        <v>7801</v>
      </c>
      <c r="C5925" t="s">
        <v>1994</v>
      </c>
      <c r="D5925" t="s">
        <v>3266</v>
      </c>
      <c r="E5925" t="s">
        <v>3267</v>
      </c>
      <c r="F5925">
        <v>7933</v>
      </c>
      <c r="G5925">
        <v>103.29</v>
      </c>
      <c r="H5925">
        <v>77</v>
      </c>
      <c r="I5925">
        <v>0</v>
      </c>
      <c r="J5925" t="s">
        <v>2293</v>
      </c>
      <c r="K5925" s="40" t="str">
        <f t="shared" si="92"/>
        <v>TERCEIRA</v>
      </c>
    </row>
    <row r="5926" spans="1:11" ht="15" customHeight="1">
      <c r="A5926">
        <v>8</v>
      </c>
      <c r="B5926">
        <v>7801</v>
      </c>
      <c r="C5926" t="s">
        <v>1994</v>
      </c>
      <c r="D5926" t="s">
        <v>3268</v>
      </c>
      <c r="E5926" t="s">
        <v>3269</v>
      </c>
      <c r="F5926">
        <v>2604</v>
      </c>
      <c r="G5926">
        <v>77.05</v>
      </c>
      <c r="H5926">
        <v>34</v>
      </c>
      <c r="I5926">
        <v>0</v>
      </c>
      <c r="J5926" t="s">
        <v>2293</v>
      </c>
      <c r="K5926" s="40" t="str">
        <f t="shared" si="92"/>
        <v>TERCEIRA</v>
      </c>
    </row>
    <row r="5927" spans="1:11" ht="15" customHeight="1">
      <c r="A5927">
        <v>8</v>
      </c>
      <c r="B5927">
        <v>7801</v>
      </c>
      <c r="C5927" t="s">
        <v>1994</v>
      </c>
      <c r="D5927" t="s">
        <v>3270</v>
      </c>
      <c r="E5927" t="s">
        <v>3271</v>
      </c>
      <c r="F5927">
        <v>7543</v>
      </c>
      <c r="G5927">
        <v>130.22</v>
      </c>
      <c r="H5927">
        <v>58</v>
      </c>
      <c r="I5927">
        <v>0</v>
      </c>
      <c r="J5927" t="s">
        <v>2293</v>
      </c>
      <c r="K5927" s="40" t="str">
        <f t="shared" si="92"/>
        <v>TERCEIRA</v>
      </c>
    </row>
    <row r="5928" spans="1:11" ht="15" customHeight="1">
      <c r="A5928">
        <v>8</v>
      </c>
      <c r="B5928">
        <v>7801</v>
      </c>
      <c r="C5928" t="s">
        <v>1994</v>
      </c>
      <c r="D5928" t="s">
        <v>3272</v>
      </c>
      <c r="E5928" t="s">
        <v>3273</v>
      </c>
      <c r="F5928">
        <v>5989</v>
      </c>
      <c r="G5928">
        <v>117.45</v>
      </c>
      <c r="H5928">
        <v>51</v>
      </c>
      <c r="I5928">
        <v>0</v>
      </c>
      <c r="J5928" t="s">
        <v>2293</v>
      </c>
      <c r="K5928" s="40" t="str">
        <f t="shared" si="92"/>
        <v>TERCEIRA</v>
      </c>
    </row>
    <row r="5929" spans="1:11" ht="15" customHeight="1">
      <c r="A5929">
        <v>8</v>
      </c>
      <c r="B5929">
        <v>7801</v>
      </c>
      <c r="C5929" t="s">
        <v>1994</v>
      </c>
      <c r="D5929" t="s">
        <v>3274</v>
      </c>
      <c r="E5929" t="s">
        <v>3275</v>
      </c>
      <c r="F5929">
        <v>13034</v>
      </c>
      <c r="G5929">
        <v>136.87</v>
      </c>
      <c r="H5929">
        <v>95</v>
      </c>
      <c r="I5929">
        <v>0</v>
      </c>
      <c r="J5929" t="s">
        <v>2293</v>
      </c>
      <c r="K5929" s="40" t="str">
        <f t="shared" si="92"/>
        <v>TERCEIRA</v>
      </c>
    </row>
    <row r="5930" spans="1:11" ht="15" customHeight="1">
      <c r="A5930">
        <v>8</v>
      </c>
      <c r="B5930">
        <v>7801</v>
      </c>
      <c r="C5930" t="s">
        <v>1994</v>
      </c>
      <c r="D5930" t="s">
        <v>3280</v>
      </c>
      <c r="E5930" t="s">
        <v>3281</v>
      </c>
      <c r="F5930">
        <v>9240</v>
      </c>
      <c r="G5930">
        <v>128.27000000000001</v>
      </c>
      <c r="H5930">
        <v>72</v>
      </c>
      <c r="I5930">
        <v>0</v>
      </c>
      <c r="J5930" t="s">
        <v>2293</v>
      </c>
      <c r="K5930" s="40" t="str">
        <f t="shared" si="92"/>
        <v>TERCEIRA</v>
      </c>
    </row>
    <row r="5931" spans="1:11" ht="15" customHeight="1">
      <c r="A5931">
        <v>8</v>
      </c>
      <c r="B5931">
        <v>7801</v>
      </c>
      <c r="C5931" t="s">
        <v>1994</v>
      </c>
      <c r="D5931" t="s">
        <v>3282</v>
      </c>
      <c r="E5931" t="s">
        <v>3283</v>
      </c>
      <c r="F5931">
        <v>8206</v>
      </c>
      <c r="G5931">
        <v>80.36</v>
      </c>
      <c r="H5931">
        <v>102</v>
      </c>
      <c r="I5931">
        <v>0</v>
      </c>
      <c r="J5931" t="s">
        <v>2293</v>
      </c>
      <c r="K5931" s="40" t="str">
        <f t="shared" si="92"/>
        <v>TERCEIRA</v>
      </c>
    </row>
    <row r="5932" spans="1:11" ht="15" customHeight="1">
      <c r="A5932">
        <v>8</v>
      </c>
      <c r="B5932">
        <v>7801</v>
      </c>
      <c r="C5932" t="s">
        <v>1994</v>
      </c>
      <c r="D5932" t="s">
        <v>3284</v>
      </c>
      <c r="E5932" t="s">
        <v>3285</v>
      </c>
      <c r="F5932">
        <v>8361</v>
      </c>
      <c r="G5932">
        <v>114.33</v>
      </c>
      <c r="H5932">
        <v>73</v>
      </c>
      <c r="I5932">
        <v>0</v>
      </c>
      <c r="J5932" t="s">
        <v>2293</v>
      </c>
      <c r="K5932" s="40" t="str">
        <f t="shared" si="92"/>
        <v>TERCEIRA</v>
      </c>
    </row>
    <row r="5933" spans="1:11" ht="15" customHeight="1">
      <c r="A5933">
        <v>8</v>
      </c>
      <c r="B5933">
        <v>7801</v>
      </c>
      <c r="C5933" t="s">
        <v>1994</v>
      </c>
      <c r="D5933" t="s">
        <v>3286</v>
      </c>
      <c r="E5933" t="s">
        <v>4722</v>
      </c>
      <c r="F5933">
        <v>2255</v>
      </c>
      <c r="G5933">
        <v>56.9</v>
      </c>
      <c r="H5933">
        <v>40</v>
      </c>
      <c r="I5933">
        <v>0</v>
      </c>
      <c r="J5933" t="s">
        <v>2293</v>
      </c>
      <c r="K5933" s="40" t="str">
        <f t="shared" si="92"/>
        <v>TERCEIRA</v>
      </c>
    </row>
    <row r="5934" spans="1:11" ht="15" customHeight="1">
      <c r="A5934">
        <v>8</v>
      </c>
      <c r="B5934">
        <v>7801</v>
      </c>
      <c r="C5934" t="s">
        <v>1994</v>
      </c>
      <c r="D5934" t="s">
        <v>3288</v>
      </c>
      <c r="E5934" t="s">
        <v>3289</v>
      </c>
      <c r="F5934">
        <v>8760</v>
      </c>
      <c r="G5934">
        <v>117.83</v>
      </c>
      <c r="H5934">
        <v>74</v>
      </c>
      <c r="I5934">
        <v>0</v>
      </c>
      <c r="J5934" t="s">
        <v>2293</v>
      </c>
      <c r="K5934" s="40" t="str">
        <f t="shared" si="92"/>
        <v>TERCEIRA</v>
      </c>
    </row>
    <row r="5935" spans="1:11" ht="15" customHeight="1">
      <c r="A5935">
        <v>8</v>
      </c>
      <c r="B5935">
        <v>7801</v>
      </c>
      <c r="C5935" t="s">
        <v>1994</v>
      </c>
      <c r="D5935" t="s">
        <v>3292</v>
      </c>
      <c r="E5935" t="s">
        <v>4723</v>
      </c>
      <c r="F5935">
        <v>2063</v>
      </c>
      <c r="G5935">
        <v>41.23</v>
      </c>
      <c r="H5935">
        <v>50</v>
      </c>
      <c r="I5935">
        <v>0</v>
      </c>
      <c r="J5935" t="s">
        <v>2293</v>
      </c>
      <c r="K5935" s="40" t="str">
        <f t="shared" si="92"/>
        <v>TERCEIRA</v>
      </c>
    </row>
    <row r="5936" spans="1:11" ht="15" customHeight="1">
      <c r="A5936">
        <v>8</v>
      </c>
      <c r="B5936">
        <v>7801</v>
      </c>
      <c r="C5936" t="s">
        <v>1994</v>
      </c>
      <c r="D5936" t="s">
        <v>3294</v>
      </c>
      <c r="E5936" t="s">
        <v>3295</v>
      </c>
      <c r="F5936">
        <v>7342</v>
      </c>
      <c r="G5936">
        <v>138.41999999999999</v>
      </c>
      <c r="H5936">
        <v>53</v>
      </c>
      <c r="I5936">
        <v>0</v>
      </c>
      <c r="J5936" t="s">
        <v>2293</v>
      </c>
      <c r="K5936" s="40" t="str">
        <f t="shared" si="92"/>
        <v>TERCEIRA</v>
      </c>
    </row>
    <row r="5937" spans="1:11" ht="15" customHeight="1">
      <c r="A5937">
        <v>8</v>
      </c>
      <c r="B5937">
        <v>7801</v>
      </c>
      <c r="C5937" t="s">
        <v>1994</v>
      </c>
      <c r="D5937" t="s">
        <v>3296</v>
      </c>
      <c r="E5937" t="s">
        <v>3297</v>
      </c>
      <c r="F5937">
        <v>12616</v>
      </c>
      <c r="G5937">
        <v>129.13999999999999</v>
      </c>
      <c r="H5937">
        <v>98</v>
      </c>
      <c r="I5937">
        <v>0</v>
      </c>
      <c r="J5937" t="s">
        <v>2293</v>
      </c>
      <c r="K5937" s="40" t="str">
        <f t="shared" si="92"/>
        <v>TERCEIRA</v>
      </c>
    </row>
    <row r="5938" spans="1:11" ht="15" customHeight="1">
      <c r="A5938">
        <v>8</v>
      </c>
      <c r="B5938">
        <v>7801</v>
      </c>
      <c r="C5938" t="s">
        <v>1994</v>
      </c>
      <c r="D5938" t="s">
        <v>3298</v>
      </c>
      <c r="E5938" t="s">
        <v>3299</v>
      </c>
      <c r="F5938">
        <v>7115</v>
      </c>
      <c r="G5938">
        <v>143.25</v>
      </c>
      <c r="H5938">
        <v>50</v>
      </c>
      <c r="I5938">
        <v>0</v>
      </c>
      <c r="J5938" t="s">
        <v>2293</v>
      </c>
      <c r="K5938" s="40" t="str">
        <f t="shared" si="92"/>
        <v>TERCEIRA</v>
      </c>
    </row>
    <row r="5939" spans="1:11" ht="15" customHeight="1">
      <c r="A5939">
        <v>8</v>
      </c>
      <c r="B5939">
        <v>7801</v>
      </c>
      <c r="C5939" t="s">
        <v>1994</v>
      </c>
      <c r="D5939" t="s">
        <v>3300</v>
      </c>
      <c r="E5939" t="s">
        <v>3301</v>
      </c>
      <c r="F5939">
        <v>6796</v>
      </c>
      <c r="G5939">
        <v>168.72</v>
      </c>
      <c r="H5939">
        <v>40</v>
      </c>
      <c r="I5939">
        <v>0</v>
      </c>
      <c r="J5939" t="s">
        <v>2293</v>
      </c>
      <c r="K5939" s="40" t="str">
        <f t="shared" si="92"/>
        <v>TERCEIRA</v>
      </c>
    </row>
    <row r="5940" spans="1:11" ht="15" customHeight="1">
      <c r="A5940">
        <v>8</v>
      </c>
      <c r="B5940">
        <v>7801</v>
      </c>
      <c r="C5940" t="s">
        <v>1994</v>
      </c>
      <c r="D5940" t="s">
        <v>3302</v>
      </c>
      <c r="E5940" t="s">
        <v>3303</v>
      </c>
      <c r="F5940">
        <v>6437</v>
      </c>
      <c r="G5940">
        <v>111.6</v>
      </c>
      <c r="H5940">
        <v>58</v>
      </c>
      <c r="I5940">
        <v>0</v>
      </c>
      <c r="J5940" t="s">
        <v>2293</v>
      </c>
      <c r="K5940" s="40" t="str">
        <f t="shared" si="92"/>
        <v>TERCEIRA</v>
      </c>
    </row>
    <row r="5941" spans="1:11" ht="15" customHeight="1">
      <c r="A5941">
        <v>8</v>
      </c>
      <c r="B5941">
        <v>7801</v>
      </c>
      <c r="C5941" t="s">
        <v>1994</v>
      </c>
      <c r="D5941" t="s">
        <v>3308</v>
      </c>
      <c r="E5941" t="s">
        <v>3309</v>
      </c>
      <c r="F5941">
        <v>12785</v>
      </c>
      <c r="G5941">
        <v>137.74</v>
      </c>
      <c r="H5941">
        <v>93</v>
      </c>
      <c r="I5941">
        <v>0</v>
      </c>
      <c r="J5941" t="s">
        <v>2293</v>
      </c>
      <c r="K5941" s="40" t="str">
        <f t="shared" si="92"/>
        <v>TERCEIRA</v>
      </c>
    </row>
    <row r="5942" spans="1:11" ht="15" customHeight="1">
      <c r="A5942">
        <v>8</v>
      </c>
      <c r="B5942">
        <v>7801</v>
      </c>
      <c r="C5942" t="s">
        <v>1994</v>
      </c>
      <c r="D5942" t="s">
        <v>3312</v>
      </c>
      <c r="E5942" t="s">
        <v>3313</v>
      </c>
      <c r="F5942">
        <v>85</v>
      </c>
      <c r="G5942">
        <v>4.5</v>
      </c>
      <c r="H5942">
        <v>19</v>
      </c>
      <c r="I5942">
        <v>0</v>
      </c>
      <c r="J5942" t="s">
        <v>2293</v>
      </c>
      <c r="K5942" s="40" t="str">
        <f t="shared" si="92"/>
        <v>TERCEIRA</v>
      </c>
    </row>
    <row r="5943" spans="1:11" ht="15" customHeight="1">
      <c r="A5943">
        <v>8</v>
      </c>
      <c r="B5943">
        <v>7801</v>
      </c>
      <c r="C5943" t="s">
        <v>1994</v>
      </c>
      <c r="D5943" t="s">
        <v>3314</v>
      </c>
      <c r="E5943" t="s">
        <v>3315</v>
      </c>
      <c r="F5943">
        <v>5652</v>
      </c>
      <c r="G5943">
        <v>97.38</v>
      </c>
      <c r="H5943">
        <v>58</v>
      </c>
      <c r="I5943">
        <v>0</v>
      </c>
      <c r="J5943" t="s">
        <v>2293</v>
      </c>
      <c r="K5943" s="40" t="str">
        <f t="shared" si="92"/>
        <v>TERCEIRA</v>
      </c>
    </row>
    <row r="5944" spans="1:11" ht="15" customHeight="1">
      <c r="A5944">
        <v>8</v>
      </c>
      <c r="B5944">
        <v>7801</v>
      </c>
      <c r="C5944" t="s">
        <v>1994</v>
      </c>
      <c r="D5944" t="s">
        <v>3320</v>
      </c>
      <c r="E5944" t="s">
        <v>3321</v>
      </c>
      <c r="F5944">
        <v>8502</v>
      </c>
      <c r="G5944">
        <v>118.13</v>
      </c>
      <c r="H5944">
        <v>72</v>
      </c>
      <c r="I5944">
        <v>0</v>
      </c>
      <c r="J5944" t="s">
        <v>2293</v>
      </c>
      <c r="K5944" s="40" t="str">
        <f t="shared" si="92"/>
        <v>TERCEIRA</v>
      </c>
    </row>
    <row r="5945" spans="1:11" ht="15" customHeight="1">
      <c r="A5945">
        <v>8</v>
      </c>
      <c r="B5945">
        <v>7801</v>
      </c>
      <c r="C5945" t="s">
        <v>1994</v>
      </c>
      <c r="D5945" t="s">
        <v>3326</v>
      </c>
      <c r="E5945" t="s">
        <v>3327</v>
      </c>
      <c r="F5945">
        <v>3347</v>
      </c>
      <c r="G5945">
        <v>59.17</v>
      </c>
      <c r="H5945">
        <v>57</v>
      </c>
      <c r="I5945">
        <v>0</v>
      </c>
      <c r="J5945" t="s">
        <v>2293</v>
      </c>
      <c r="K5945" s="40" t="str">
        <f t="shared" si="92"/>
        <v>TERCEIRA</v>
      </c>
    </row>
    <row r="5946" spans="1:11" ht="15" customHeight="1">
      <c r="A5946">
        <v>8</v>
      </c>
      <c r="B5946">
        <v>7801</v>
      </c>
      <c r="C5946" t="s">
        <v>1994</v>
      </c>
      <c r="D5946" t="s">
        <v>3328</v>
      </c>
      <c r="E5946" t="s">
        <v>3329</v>
      </c>
      <c r="F5946">
        <v>4578</v>
      </c>
      <c r="G5946">
        <v>71.150000000000006</v>
      </c>
      <c r="H5946">
        <v>64</v>
      </c>
      <c r="I5946">
        <v>0</v>
      </c>
      <c r="J5946" t="s">
        <v>2293</v>
      </c>
      <c r="K5946" s="40" t="str">
        <f t="shared" si="92"/>
        <v>TERCEIRA</v>
      </c>
    </row>
    <row r="5947" spans="1:11" ht="15" customHeight="1">
      <c r="A5947">
        <v>8</v>
      </c>
      <c r="B5947">
        <v>7801</v>
      </c>
      <c r="C5947" t="s">
        <v>1994</v>
      </c>
      <c r="D5947" t="s">
        <v>3330</v>
      </c>
      <c r="E5947" t="s">
        <v>3331</v>
      </c>
      <c r="F5947">
        <v>8948</v>
      </c>
      <c r="G5947">
        <v>127.42</v>
      </c>
      <c r="H5947">
        <v>70</v>
      </c>
      <c r="I5947">
        <v>0</v>
      </c>
      <c r="J5947" t="s">
        <v>2293</v>
      </c>
      <c r="K5947" s="40" t="str">
        <f t="shared" si="92"/>
        <v>TERCEIRA</v>
      </c>
    </row>
    <row r="5948" spans="1:11" ht="15" customHeight="1">
      <c r="A5948">
        <v>8</v>
      </c>
      <c r="B5948">
        <v>7801</v>
      </c>
      <c r="C5948" t="s">
        <v>1994</v>
      </c>
      <c r="D5948" t="s">
        <v>3332</v>
      </c>
      <c r="E5948" t="s">
        <v>3333</v>
      </c>
      <c r="F5948">
        <v>1797</v>
      </c>
      <c r="G5948">
        <v>36.89</v>
      </c>
      <c r="H5948">
        <v>49</v>
      </c>
      <c r="I5948">
        <v>0</v>
      </c>
      <c r="J5948" t="s">
        <v>2293</v>
      </c>
      <c r="K5948" s="40" t="str">
        <f t="shared" si="92"/>
        <v>TERCEIRA</v>
      </c>
    </row>
    <row r="5949" spans="1:11" ht="15" customHeight="1">
      <c r="A5949">
        <v>8</v>
      </c>
      <c r="B5949">
        <v>7801</v>
      </c>
      <c r="C5949" t="s">
        <v>1994</v>
      </c>
      <c r="D5949" t="s">
        <v>3344</v>
      </c>
      <c r="E5949" t="s">
        <v>3345</v>
      </c>
      <c r="F5949">
        <v>8306</v>
      </c>
      <c r="G5949">
        <v>129.08000000000001</v>
      </c>
      <c r="H5949">
        <v>64</v>
      </c>
      <c r="I5949">
        <v>0</v>
      </c>
      <c r="J5949" t="s">
        <v>2293</v>
      </c>
      <c r="K5949" s="40" t="str">
        <f t="shared" si="92"/>
        <v>TERCEIRA</v>
      </c>
    </row>
    <row r="5950" spans="1:11" ht="15" customHeight="1">
      <c r="A5950">
        <v>8</v>
      </c>
      <c r="B5950">
        <v>7801</v>
      </c>
      <c r="C5950" t="s">
        <v>1994</v>
      </c>
      <c r="D5950" t="s">
        <v>3346</v>
      </c>
      <c r="E5950" t="s">
        <v>3347</v>
      </c>
      <c r="F5950">
        <v>9415</v>
      </c>
      <c r="G5950">
        <v>125.14</v>
      </c>
      <c r="H5950">
        <v>75</v>
      </c>
      <c r="I5950">
        <v>0</v>
      </c>
      <c r="J5950" t="s">
        <v>2293</v>
      </c>
      <c r="K5950" s="40" t="str">
        <f t="shared" si="92"/>
        <v>TERCEIRA</v>
      </c>
    </row>
    <row r="5951" spans="1:11" ht="15" customHeight="1">
      <c r="A5951">
        <v>8</v>
      </c>
      <c r="B5951">
        <v>7801</v>
      </c>
      <c r="C5951" t="s">
        <v>1994</v>
      </c>
      <c r="D5951" t="s">
        <v>3348</v>
      </c>
      <c r="E5951" t="s">
        <v>3349</v>
      </c>
      <c r="F5951">
        <v>2336</v>
      </c>
      <c r="G5951">
        <v>37.74</v>
      </c>
      <c r="H5951">
        <v>62</v>
      </c>
      <c r="I5951">
        <v>0</v>
      </c>
      <c r="J5951" t="s">
        <v>2293</v>
      </c>
      <c r="K5951" s="40" t="str">
        <f t="shared" si="92"/>
        <v>TERCEIRA</v>
      </c>
    </row>
    <row r="5952" spans="1:11" ht="15" customHeight="1">
      <c r="A5952">
        <v>8</v>
      </c>
      <c r="B5952">
        <v>7801</v>
      </c>
      <c r="C5952" t="s">
        <v>1994</v>
      </c>
      <c r="D5952" t="s">
        <v>3350</v>
      </c>
      <c r="E5952" t="s">
        <v>3351</v>
      </c>
      <c r="F5952">
        <v>8906</v>
      </c>
      <c r="G5952">
        <v>125.24</v>
      </c>
      <c r="H5952">
        <v>71</v>
      </c>
      <c r="I5952">
        <v>0</v>
      </c>
      <c r="J5952" t="s">
        <v>2293</v>
      </c>
      <c r="K5952" s="40" t="str">
        <f t="shared" si="92"/>
        <v>TERCEIRA</v>
      </c>
    </row>
    <row r="5953" spans="1:11" ht="15" customHeight="1">
      <c r="A5953">
        <v>8</v>
      </c>
      <c r="B5953">
        <v>7801</v>
      </c>
      <c r="C5953" t="s">
        <v>1994</v>
      </c>
      <c r="D5953" t="s">
        <v>3352</v>
      </c>
      <c r="E5953" t="s">
        <v>3353</v>
      </c>
      <c r="F5953">
        <v>152</v>
      </c>
      <c r="G5953">
        <v>3.44</v>
      </c>
      <c r="H5953">
        <v>44</v>
      </c>
      <c r="I5953">
        <v>0</v>
      </c>
      <c r="J5953" t="s">
        <v>2293</v>
      </c>
      <c r="K5953" s="40" t="str">
        <f t="shared" si="92"/>
        <v>TERCEIRA</v>
      </c>
    </row>
    <row r="5954" spans="1:11" ht="15" customHeight="1">
      <c r="A5954">
        <v>8</v>
      </c>
      <c r="B5954">
        <v>7801</v>
      </c>
      <c r="C5954" t="s">
        <v>1994</v>
      </c>
      <c r="D5954" t="s">
        <v>3354</v>
      </c>
      <c r="E5954" t="s">
        <v>3355</v>
      </c>
      <c r="F5954">
        <v>7422</v>
      </c>
      <c r="G5954">
        <v>139.01</v>
      </c>
      <c r="H5954">
        <v>53</v>
      </c>
      <c r="I5954">
        <v>0</v>
      </c>
      <c r="J5954" t="s">
        <v>2293</v>
      </c>
      <c r="K5954" s="40" t="str">
        <f t="shared" ref="K5954:K6017" si="93">IF(J5954&lt;&gt;"",IF(OR(UPPER(J5954)="TERCEIRO",UPPER(J5954)="TERCEIRA"),"TERCEIRA",IF(UPPER(J5954)="GPA","GPA",J5954)),IF(LEFT(D5954,1)="T","TERCEIRA","GPA"))</f>
        <v>TERCEIRA</v>
      </c>
    </row>
    <row r="5955" spans="1:11" ht="15" customHeight="1">
      <c r="A5955">
        <v>8</v>
      </c>
      <c r="B5955">
        <v>7801</v>
      </c>
      <c r="C5955" t="s">
        <v>1994</v>
      </c>
      <c r="D5955" t="s">
        <v>3356</v>
      </c>
      <c r="E5955" t="s">
        <v>3357</v>
      </c>
      <c r="F5955">
        <v>2795</v>
      </c>
      <c r="G5955">
        <v>38.270000000000003</v>
      </c>
      <c r="H5955">
        <v>73</v>
      </c>
      <c r="I5955">
        <v>0</v>
      </c>
      <c r="J5955" t="s">
        <v>2293</v>
      </c>
      <c r="K5955" s="40" t="str">
        <f t="shared" si="93"/>
        <v>TERCEIRA</v>
      </c>
    </row>
    <row r="5956" spans="1:11" ht="15" customHeight="1">
      <c r="A5956">
        <v>8</v>
      </c>
      <c r="B5956">
        <v>7801</v>
      </c>
      <c r="C5956" t="s">
        <v>1994</v>
      </c>
      <c r="D5956" t="s">
        <v>3358</v>
      </c>
      <c r="E5956" t="s">
        <v>3359</v>
      </c>
      <c r="F5956">
        <v>5076</v>
      </c>
      <c r="G5956">
        <v>87.76</v>
      </c>
      <c r="H5956">
        <v>58</v>
      </c>
      <c r="I5956">
        <v>0</v>
      </c>
      <c r="J5956" t="s">
        <v>2293</v>
      </c>
      <c r="K5956" s="40" t="str">
        <f t="shared" si="93"/>
        <v>TERCEIRA</v>
      </c>
    </row>
    <row r="5957" spans="1:11" ht="15" customHeight="1">
      <c r="A5957">
        <v>8</v>
      </c>
      <c r="B5957">
        <v>7801</v>
      </c>
      <c r="C5957" t="s">
        <v>1994</v>
      </c>
      <c r="D5957" t="s">
        <v>3360</v>
      </c>
      <c r="E5957" t="s">
        <v>4973</v>
      </c>
      <c r="F5957">
        <v>1431</v>
      </c>
      <c r="G5957">
        <v>34.44</v>
      </c>
      <c r="H5957">
        <v>42</v>
      </c>
      <c r="I5957">
        <v>0</v>
      </c>
      <c r="J5957" t="s">
        <v>2293</v>
      </c>
      <c r="K5957" s="40" t="str">
        <f t="shared" si="93"/>
        <v>TERCEIRA</v>
      </c>
    </row>
    <row r="5958" spans="1:11" ht="15" customHeight="1">
      <c r="A5958">
        <v>8</v>
      </c>
      <c r="B5958">
        <v>7801</v>
      </c>
      <c r="C5958" t="s">
        <v>1994</v>
      </c>
      <c r="D5958" t="s">
        <v>3362</v>
      </c>
      <c r="E5958" t="s">
        <v>3363</v>
      </c>
      <c r="F5958">
        <v>1443</v>
      </c>
      <c r="G5958">
        <v>56.08</v>
      </c>
      <c r="H5958">
        <v>26</v>
      </c>
      <c r="I5958">
        <v>0</v>
      </c>
      <c r="J5958" t="s">
        <v>2293</v>
      </c>
      <c r="K5958" s="40" t="str">
        <f t="shared" si="93"/>
        <v>TERCEIRA</v>
      </c>
    </row>
    <row r="5959" spans="1:11" ht="15" customHeight="1">
      <c r="A5959">
        <v>8</v>
      </c>
      <c r="B5959">
        <v>7801</v>
      </c>
      <c r="C5959" t="s">
        <v>1994</v>
      </c>
      <c r="D5959" t="s">
        <v>3364</v>
      </c>
      <c r="E5959" t="s">
        <v>3365</v>
      </c>
      <c r="F5959">
        <v>3591</v>
      </c>
      <c r="G5959">
        <v>92.02</v>
      </c>
      <c r="H5959">
        <v>39</v>
      </c>
      <c r="I5959">
        <v>0</v>
      </c>
      <c r="J5959" t="s">
        <v>2293</v>
      </c>
      <c r="K5959" s="40" t="str">
        <f t="shared" si="93"/>
        <v>TERCEIRA</v>
      </c>
    </row>
    <row r="5960" spans="1:11" ht="15" customHeight="1">
      <c r="A5960">
        <v>8</v>
      </c>
      <c r="B5960">
        <v>7801</v>
      </c>
      <c r="C5960" t="s">
        <v>1994</v>
      </c>
      <c r="D5960" t="s">
        <v>3366</v>
      </c>
      <c r="E5960" t="s">
        <v>3367</v>
      </c>
      <c r="F5960">
        <v>5704</v>
      </c>
      <c r="G5960">
        <v>119.36</v>
      </c>
      <c r="H5960">
        <v>48</v>
      </c>
      <c r="I5960">
        <v>0</v>
      </c>
      <c r="J5960" t="s">
        <v>2293</v>
      </c>
      <c r="K5960" s="40" t="str">
        <f t="shared" si="93"/>
        <v>TERCEIRA</v>
      </c>
    </row>
    <row r="5961" spans="1:11" ht="15" customHeight="1">
      <c r="A5961">
        <v>8</v>
      </c>
      <c r="B5961">
        <v>7801</v>
      </c>
      <c r="C5961" t="s">
        <v>1994</v>
      </c>
      <c r="D5961" t="s">
        <v>3368</v>
      </c>
      <c r="E5961" t="s">
        <v>3369</v>
      </c>
      <c r="F5961">
        <v>113</v>
      </c>
      <c r="G5961">
        <v>2.85</v>
      </c>
      <c r="H5961">
        <v>40</v>
      </c>
      <c r="I5961">
        <v>0</v>
      </c>
      <c r="J5961" t="s">
        <v>2293</v>
      </c>
      <c r="K5961" s="40" t="str">
        <f t="shared" si="93"/>
        <v>TERCEIRA</v>
      </c>
    </row>
    <row r="5962" spans="1:11" ht="15" customHeight="1">
      <c r="A5962">
        <v>8</v>
      </c>
      <c r="B5962">
        <v>7801</v>
      </c>
      <c r="C5962" t="s">
        <v>1994</v>
      </c>
      <c r="D5962" t="s">
        <v>3370</v>
      </c>
      <c r="E5962" t="s">
        <v>3371</v>
      </c>
      <c r="F5962">
        <v>49</v>
      </c>
      <c r="G5962">
        <v>3.11</v>
      </c>
      <c r="H5962">
        <v>16</v>
      </c>
      <c r="I5962">
        <v>0</v>
      </c>
      <c r="J5962" t="s">
        <v>2293</v>
      </c>
      <c r="K5962" s="40" t="str">
        <f t="shared" si="93"/>
        <v>TERCEIRA</v>
      </c>
    </row>
    <row r="5963" spans="1:11" ht="15" customHeight="1">
      <c r="A5963">
        <v>8</v>
      </c>
      <c r="B5963">
        <v>7801</v>
      </c>
      <c r="C5963" t="s">
        <v>1994</v>
      </c>
      <c r="D5963" t="s">
        <v>3372</v>
      </c>
      <c r="E5963" t="s">
        <v>3373</v>
      </c>
      <c r="F5963">
        <v>6898</v>
      </c>
      <c r="G5963">
        <v>112.07</v>
      </c>
      <c r="H5963">
        <v>62</v>
      </c>
      <c r="I5963">
        <v>0</v>
      </c>
      <c r="J5963" t="s">
        <v>2293</v>
      </c>
      <c r="K5963" s="40" t="str">
        <f t="shared" si="93"/>
        <v>TERCEIRA</v>
      </c>
    </row>
    <row r="5964" spans="1:11" ht="15" customHeight="1">
      <c r="A5964">
        <v>8</v>
      </c>
      <c r="B5964">
        <v>7801</v>
      </c>
      <c r="C5964" t="s">
        <v>21</v>
      </c>
      <c r="D5964" t="s">
        <v>3376</v>
      </c>
      <c r="E5964" t="s">
        <v>3377</v>
      </c>
      <c r="F5964">
        <v>60</v>
      </c>
      <c r="G5964">
        <v>5.36</v>
      </c>
      <c r="H5964">
        <v>11</v>
      </c>
      <c r="I5964">
        <v>0</v>
      </c>
      <c r="J5964" t="s">
        <v>2293</v>
      </c>
      <c r="K5964" s="40" t="str">
        <f t="shared" si="93"/>
        <v>TERCEIRA</v>
      </c>
    </row>
    <row r="5965" spans="1:11" ht="15" customHeight="1">
      <c r="A5965">
        <v>8</v>
      </c>
      <c r="B5965">
        <v>7801</v>
      </c>
      <c r="C5965" t="s">
        <v>1994</v>
      </c>
      <c r="D5965" t="s">
        <v>3376</v>
      </c>
      <c r="E5965" t="s">
        <v>3377</v>
      </c>
      <c r="F5965">
        <v>386</v>
      </c>
      <c r="G5965">
        <v>17.899999999999999</v>
      </c>
      <c r="H5965">
        <v>22</v>
      </c>
      <c r="I5965">
        <v>0</v>
      </c>
      <c r="J5965" t="s">
        <v>2293</v>
      </c>
      <c r="K5965" s="40" t="str">
        <f t="shared" si="93"/>
        <v>TERCEIRA</v>
      </c>
    </row>
    <row r="5966" spans="1:11" ht="15" customHeight="1">
      <c r="A5966">
        <v>8</v>
      </c>
      <c r="B5966">
        <v>7801</v>
      </c>
      <c r="C5966" t="s">
        <v>1994</v>
      </c>
      <c r="D5966" t="s">
        <v>3378</v>
      </c>
      <c r="E5966" t="s">
        <v>3379</v>
      </c>
      <c r="F5966">
        <v>307</v>
      </c>
      <c r="G5966">
        <v>20.62</v>
      </c>
      <c r="H5966">
        <v>15</v>
      </c>
      <c r="I5966">
        <v>0</v>
      </c>
      <c r="J5966" t="s">
        <v>2293</v>
      </c>
      <c r="K5966" s="40" t="str">
        <f t="shared" si="93"/>
        <v>TERCEIRA</v>
      </c>
    </row>
    <row r="5967" spans="1:11" ht="15" customHeight="1">
      <c r="A5967">
        <v>8</v>
      </c>
      <c r="B5967">
        <v>7801</v>
      </c>
      <c r="C5967" t="s">
        <v>1994</v>
      </c>
      <c r="D5967" t="s">
        <v>3380</v>
      </c>
      <c r="E5967" t="s">
        <v>3381</v>
      </c>
      <c r="F5967">
        <v>106</v>
      </c>
      <c r="G5967">
        <v>3.48</v>
      </c>
      <c r="H5967">
        <v>30</v>
      </c>
      <c r="I5967">
        <v>0</v>
      </c>
      <c r="J5967" t="s">
        <v>2293</v>
      </c>
      <c r="K5967" s="40" t="str">
        <f t="shared" si="93"/>
        <v>TERCEIRA</v>
      </c>
    </row>
    <row r="5968" spans="1:11" ht="15" customHeight="1">
      <c r="A5968">
        <v>8</v>
      </c>
      <c r="B5968">
        <v>7801</v>
      </c>
      <c r="C5968" t="s">
        <v>1994</v>
      </c>
      <c r="D5968" t="s">
        <v>3382</v>
      </c>
      <c r="E5968" t="s">
        <v>3383</v>
      </c>
      <c r="F5968">
        <v>1262</v>
      </c>
      <c r="G5968">
        <v>33.15</v>
      </c>
      <c r="H5968">
        <v>38</v>
      </c>
      <c r="I5968">
        <v>0</v>
      </c>
      <c r="J5968" t="s">
        <v>2293</v>
      </c>
      <c r="K5968" s="40" t="str">
        <f t="shared" si="93"/>
        <v>TERCEIRA</v>
      </c>
    </row>
    <row r="5969" spans="1:11" ht="15" customHeight="1">
      <c r="A5969">
        <v>8</v>
      </c>
      <c r="B5969">
        <v>7801</v>
      </c>
      <c r="C5969" t="s">
        <v>1994</v>
      </c>
      <c r="D5969" t="s">
        <v>3384</v>
      </c>
      <c r="E5969" t="s">
        <v>3385</v>
      </c>
      <c r="F5969">
        <v>13001</v>
      </c>
      <c r="G5969">
        <v>135.96</v>
      </c>
      <c r="H5969">
        <v>96</v>
      </c>
      <c r="I5969">
        <v>0</v>
      </c>
      <c r="J5969" t="s">
        <v>2293</v>
      </c>
      <c r="K5969" s="40" t="str">
        <f t="shared" si="93"/>
        <v>TERCEIRA</v>
      </c>
    </row>
    <row r="5970" spans="1:11" ht="15" customHeight="1">
      <c r="A5970">
        <v>8</v>
      </c>
      <c r="B5970">
        <v>7801</v>
      </c>
      <c r="C5970" t="s">
        <v>1994</v>
      </c>
      <c r="D5970" t="s">
        <v>3386</v>
      </c>
      <c r="E5970" t="s">
        <v>3387</v>
      </c>
      <c r="F5970">
        <v>4004</v>
      </c>
      <c r="G5970">
        <v>96.3</v>
      </c>
      <c r="H5970">
        <v>42</v>
      </c>
      <c r="I5970">
        <v>0</v>
      </c>
      <c r="J5970" t="s">
        <v>2293</v>
      </c>
      <c r="K5970" s="40" t="str">
        <f t="shared" si="93"/>
        <v>TERCEIRA</v>
      </c>
    </row>
    <row r="5971" spans="1:11" ht="15" customHeight="1">
      <c r="A5971">
        <v>8</v>
      </c>
      <c r="B5971">
        <v>7801</v>
      </c>
      <c r="C5971" t="s">
        <v>1994</v>
      </c>
      <c r="D5971" t="s">
        <v>3388</v>
      </c>
      <c r="E5971" t="s">
        <v>4724</v>
      </c>
      <c r="F5971">
        <v>1440</v>
      </c>
      <c r="G5971">
        <v>31.75</v>
      </c>
      <c r="H5971">
        <v>45</v>
      </c>
      <c r="I5971">
        <v>0</v>
      </c>
      <c r="J5971" t="s">
        <v>2293</v>
      </c>
      <c r="K5971" s="40" t="str">
        <f t="shared" si="93"/>
        <v>TERCEIRA</v>
      </c>
    </row>
    <row r="5972" spans="1:11" ht="15" customHeight="1">
      <c r="A5972">
        <v>8</v>
      </c>
      <c r="B5972">
        <v>7801</v>
      </c>
      <c r="C5972" t="s">
        <v>1994</v>
      </c>
      <c r="D5972" t="s">
        <v>3394</v>
      </c>
      <c r="E5972" t="s">
        <v>3395</v>
      </c>
      <c r="F5972">
        <v>324</v>
      </c>
      <c r="G5972">
        <v>15</v>
      </c>
      <c r="H5972">
        <v>22</v>
      </c>
      <c r="I5972">
        <v>0</v>
      </c>
      <c r="J5972" t="s">
        <v>2293</v>
      </c>
      <c r="K5972" s="40" t="str">
        <f t="shared" si="93"/>
        <v>TERCEIRA</v>
      </c>
    </row>
    <row r="5973" spans="1:11" ht="15" customHeight="1">
      <c r="A5973">
        <v>8</v>
      </c>
      <c r="B5973">
        <v>7801</v>
      </c>
      <c r="C5973" t="s">
        <v>1994</v>
      </c>
      <c r="D5973" t="s">
        <v>3396</v>
      </c>
      <c r="E5973" t="s">
        <v>3397</v>
      </c>
      <c r="F5973">
        <v>553</v>
      </c>
      <c r="G5973">
        <v>12.07</v>
      </c>
      <c r="H5973">
        <v>46</v>
      </c>
      <c r="I5973">
        <v>0</v>
      </c>
      <c r="J5973" t="s">
        <v>2293</v>
      </c>
      <c r="K5973" s="40" t="str">
        <f t="shared" si="93"/>
        <v>TERCEIRA</v>
      </c>
    </row>
    <row r="5974" spans="1:11" ht="15" customHeight="1">
      <c r="A5974">
        <v>8</v>
      </c>
      <c r="B5974">
        <v>7801</v>
      </c>
      <c r="C5974" t="s">
        <v>1994</v>
      </c>
      <c r="D5974" t="s">
        <v>3398</v>
      </c>
      <c r="E5974" t="s">
        <v>3399</v>
      </c>
      <c r="F5974">
        <v>749</v>
      </c>
      <c r="G5974">
        <v>29.37</v>
      </c>
      <c r="H5974">
        <v>26</v>
      </c>
      <c r="I5974">
        <v>0</v>
      </c>
      <c r="J5974" t="s">
        <v>2293</v>
      </c>
      <c r="K5974" s="40" t="str">
        <f t="shared" si="93"/>
        <v>TERCEIRA</v>
      </c>
    </row>
    <row r="5975" spans="1:11" ht="15" customHeight="1">
      <c r="A5975">
        <v>8</v>
      </c>
      <c r="B5975">
        <v>7801</v>
      </c>
      <c r="C5975" t="s">
        <v>1994</v>
      </c>
      <c r="D5975" t="s">
        <v>3400</v>
      </c>
      <c r="E5975" t="s">
        <v>3401</v>
      </c>
      <c r="F5975">
        <v>2548</v>
      </c>
      <c r="G5975">
        <v>78.75</v>
      </c>
      <c r="H5975">
        <v>32</v>
      </c>
      <c r="I5975">
        <v>0</v>
      </c>
      <c r="J5975" t="s">
        <v>2293</v>
      </c>
      <c r="K5975" s="40" t="str">
        <f t="shared" si="93"/>
        <v>TERCEIRA</v>
      </c>
    </row>
    <row r="5976" spans="1:11" ht="15" customHeight="1">
      <c r="A5976">
        <v>8</v>
      </c>
      <c r="B5976">
        <v>7801</v>
      </c>
      <c r="C5976" t="s">
        <v>1994</v>
      </c>
      <c r="D5976" t="s">
        <v>4974</v>
      </c>
      <c r="E5976" t="s">
        <v>4975</v>
      </c>
      <c r="F5976">
        <v>3947</v>
      </c>
      <c r="G5976">
        <v>52.12</v>
      </c>
      <c r="H5976">
        <v>76</v>
      </c>
      <c r="I5976">
        <v>0</v>
      </c>
      <c r="J5976" t="s">
        <v>2293</v>
      </c>
      <c r="K5976" s="40" t="str">
        <f t="shared" si="93"/>
        <v>TERCEIRA</v>
      </c>
    </row>
    <row r="5977" spans="1:11" ht="15" customHeight="1">
      <c r="A5977">
        <v>8</v>
      </c>
      <c r="B5977">
        <v>7801</v>
      </c>
      <c r="C5977" t="s">
        <v>1994</v>
      </c>
      <c r="D5977" t="s">
        <v>3402</v>
      </c>
      <c r="E5977" t="s">
        <v>3403</v>
      </c>
      <c r="F5977">
        <v>5937</v>
      </c>
      <c r="G5977">
        <v>122.54</v>
      </c>
      <c r="H5977">
        <v>48</v>
      </c>
      <c r="I5977">
        <v>0</v>
      </c>
      <c r="J5977" t="s">
        <v>2293</v>
      </c>
      <c r="K5977" s="40" t="str">
        <f t="shared" si="93"/>
        <v>TERCEIRA</v>
      </c>
    </row>
    <row r="5978" spans="1:11" ht="15" customHeight="1">
      <c r="A5978">
        <v>8</v>
      </c>
      <c r="B5978">
        <v>7801</v>
      </c>
      <c r="C5978" t="s">
        <v>1994</v>
      </c>
      <c r="D5978" t="s">
        <v>3404</v>
      </c>
      <c r="E5978" t="s">
        <v>3405</v>
      </c>
      <c r="F5978">
        <v>1141</v>
      </c>
      <c r="G5978">
        <v>34.479999999999997</v>
      </c>
      <c r="H5978">
        <v>33</v>
      </c>
      <c r="I5978">
        <v>0</v>
      </c>
      <c r="J5978" t="s">
        <v>2293</v>
      </c>
      <c r="K5978" s="40" t="str">
        <f t="shared" si="93"/>
        <v>TERCEIRA</v>
      </c>
    </row>
    <row r="5979" spans="1:11" ht="15" customHeight="1">
      <c r="A5979">
        <v>8</v>
      </c>
      <c r="B5979">
        <v>7801</v>
      </c>
      <c r="C5979" t="s">
        <v>1994</v>
      </c>
      <c r="D5979" t="s">
        <v>3406</v>
      </c>
      <c r="E5979" t="s">
        <v>3407</v>
      </c>
      <c r="F5979">
        <v>9527</v>
      </c>
      <c r="G5979">
        <v>96.9</v>
      </c>
      <c r="H5979">
        <v>98</v>
      </c>
      <c r="I5979">
        <v>0</v>
      </c>
      <c r="J5979" t="s">
        <v>2293</v>
      </c>
      <c r="K5979" s="40" t="str">
        <f t="shared" si="93"/>
        <v>TERCEIRA</v>
      </c>
    </row>
    <row r="5980" spans="1:11" ht="15" customHeight="1">
      <c r="A5980">
        <v>8</v>
      </c>
      <c r="B5980">
        <v>7801</v>
      </c>
      <c r="C5980" t="s">
        <v>1994</v>
      </c>
      <c r="D5980" t="s">
        <v>3408</v>
      </c>
      <c r="E5980" t="s">
        <v>3409</v>
      </c>
      <c r="F5980">
        <v>6357</v>
      </c>
      <c r="G5980">
        <v>113.06</v>
      </c>
      <c r="H5980">
        <v>56</v>
      </c>
      <c r="I5980">
        <v>0</v>
      </c>
      <c r="J5980" t="s">
        <v>2293</v>
      </c>
      <c r="K5980" s="40" t="str">
        <f t="shared" si="93"/>
        <v>TERCEIRA</v>
      </c>
    </row>
    <row r="5981" spans="1:11" ht="15" customHeight="1">
      <c r="A5981">
        <v>8</v>
      </c>
      <c r="B5981">
        <v>7801</v>
      </c>
      <c r="C5981" t="s">
        <v>1994</v>
      </c>
      <c r="D5981" t="s">
        <v>3410</v>
      </c>
      <c r="E5981" t="s">
        <v>3411</v>
      </c>
      <c r="F5981">
        <v>3468</v>
      </c>
      <c r="G5981">
        <v>96.14</v>
      </c>
      <c r="H5981">
        <v>36</v>
      </c>
      <c r="I5981">
        <v>0</v>
      </c>
      <c r="J5981" t="s">
        <v>2293</v>
      </c>
      <c r="K5981" s="40" t="str">
        <f t="shared" si="93"/>
        <v>TERCEIRA</v>
      </c>
    </row>
    <row r="5982" spans="1:11" ht="15" customHeight="1">
      <c r="A5982">
        <v>8</v>
      </c>
      <c r="B5982">
        <v>7801</v>
      </c>
      <c r="C5982" t="s">
        <v>1994</v>
      </c>
      <c r="D5982" t="s">
        <v>3412</v>
      </c>
      <c r="E5982" t="s">
        <v>3413</v>
      </c>
      <c r="F5982">
        <v>2391</v>
      </c>
      <c r="G5982">
        <v>93.05</v>
      </c>
      <c r="H5982">
        <v>26</v>
      </c>
      <c r="I5982">
        <v>0</v>
      </c>
      <c r="J5982" t="s">
        <v>2293</v>
      </c>
      <c r="K5982" s="40" t="str">
        <f t="shared" si="93"/>
        <v>TERCEIRA</v>
      </c>
    </row>
    <row r="5983" spans="1:11" ht="15" customHeight="1">
      <c r="A5983">
        <v>8</v>
      </c>
      <c r="B5983">
        <v>7801</v>
      </c>
      <c r="C5983" t="s">
        <v>1994</v>
      </c>
      <c r="D5983" t="s">
        <v>3414</v>
      </c>
      <c r="E5983" t="s">
        <v>3415</v>
      </c>
      <c r="F5983">
        <v>1020</v>
      </c>
      <c r="G5983">
        <v>33.090000000000003</v>
      </c>
      <c r="H5983">
        <v>31</v>
      </c>
      <c r="I5983">
        <v>0</v>
      </c>
      <c r="J5983" t="s">
        <v>2293</v>
      </c>
      <c r="K5983" s="40" t="str">
        <f t="shared" si="93"/>
        <v>TERCEIRA</v>
      </c>
    </row>
    <row r="5984" spans="1:11" ht="15" customHeight="1">
      <c r="A5984">
        <v>8</v>
      </c>
      <c r="B5984">
        <v>7801</v>
      </c>
      <c r="C5984" t="s">
        <v>1994</v>
      </c>
      <c r="D5984" t="s">
        <v>3416</v>
      </c>
      <c r="E5984" t="s">
        <v>3417</v>
      </c>
      <c r="F5984">
        <v>2921</v>
      </c>
      <c r="G5984">
        <v>90.83</v>
      </c>
      <c r="H5984">
        <v>32</v>
      </c>
      <c r="I5984">
        <v>0</v>
      </c>
      <c r="J5984" t="s">
        <v>2293</v>
      </c>
      <c r="K5984" s="40" t="str">
        <f t="shared" si="93"/>
        <v>TERCEIRA</v>
      </c>
    </row>
    <row r="5985" spans="1:11" ht="15" customHeight="1">
      <c r="A5985">
        <v>8</v>
      </c>
      <c r="B5985">
        <v>7801</v>
      </c>
      <c r="C5985" t="s">
        <v>1994</v>
      </c>
      <c r="D5985" t="s">
        <v>3418</v>
      </c>
      <c r="E5985" t="s">
        <v>3419</v>
      </c>
      <c r="F5985">
        <v>3600</v>
      </c>
      <c r="G5985">
        <v>98.35</v>
      </c>
      <c r="H5985">
        <v>37</v>
      </c>
      <c r="I5985">
        <v>0</v>
      </c>
      <c r="J5985" t="s">
        <v>2293</v>
      </c>
      <c r="K5985" s="40" t="str">
        <f t="shared" si="93"/>
        <v>TERCEIRA</v>
      </c>
    </row>
    <row r="5986" spans="1:11" ht="15" customHeight="1">
      <c r="A5986">
        <v>8</v>
      </c>
      <c r="B5986">
        <v>7801</v>
      </c>
      <c r="C5986" t="s">
        <v>1994</v>
      </c>
      <c r="D5986" t="s">
        <v>3420</v>
      </c>
      <c r="E5986" t="s">
        <v>3421</v>
      </c>
      <c r="F5986">
        <v>2247</v>
      </c>
      <c r="G5986">
        <v>37.229999999999997</v>
      </c>
      <c r="H5986">
        <v>60</v>
      </c>
      <c r="I5986">
        <v>0</v>
      </c>
      <c r="J5986" t="s">
        <v>2293</v>
      </c>
      <c r="K5986" s="40" t="str">
        <f t="shared" si="93"/>
        <v>TERCEIRA</v>
      </c>
    </row>
    <row r="5987" spans="1:11" ht="15" customHeight="1">
      <c r="A5987">
        <v>8</v>
      </c>
      <c r="B5987">
        <v>7801</v>
      </c>
      <c r="C5987" t="s">
        <v>1994</v>
      </c>
      <c r="D5987" t="s">
        <v>3422</v>
      </c>
      <c r="E5987" t="s">
        <v>3423</v>
      </c>
      <c r="F5987">
        <v>365</v>
      </c>
      <c r="G5987">
        <v>10.9</v>
      </c>
      <c r="H5987">
        <v>33</v>
      </c>
      <c r="I5987">
        <v>0</v>
      </c>
      <c r="J5987" t="s">
        <v>2293</v>
      </c>
      <c r="K5987" s="40" t="str">
        <f t="shared" si="93"/>
        <v>TERCEIRA</v>
      </c>
    </row>
    <row r="5988" spans="1:11" ht="15" customHeight="1">
      <c r="A5988">
        <v>8</v>
      </c>
      <c r="B5988">
        <v>7801</v>
      </c>
      <c r="C5988" t="s">
        <v>1994</v>
      </c>
      <c r="D5988" t="s">
        <v>3424</v>
      </c>
      <c r="E5988" t="s">
        <v>3425</v>
      </c>
      <c r="F5988">
        <v>7638</v>
      </c>
      <c r="G5988">
        <v>157.69</v>
      </c>
      <c r="H5988">
        <v>48</v>
      </c>
      <c r="I5988">
        <v>0</v>
      </c>
      <c r="J5988" t="s">
        <v>2293</v>
      </c>
      <c r="K5988" s="40" t="str">
        <f t="shared" si="93"/>
        <v>TERCEIRA</v>
      </c>
    </row>
    <row r="5989" spans="1:11" ht="15" customHeight="1">
      <c r="A5989">
        <v>8</v>
      </c>
      <c r="B5989">
        <v>7801</v>
      </c>
      <c r="C5989" t="s">
        <v>1994</v>
      </c>
      <c r="D5989" t="s">
        <v>3426</v>
      </c>
      <c r="E5989" t="s">
        <v>4725</v>
      </c>
      <c r="F5989">
        <v>2648</v>
      </c>
      <c r="G5989">
        <v>64.08</v>
      </c>
      <c r="H5989">
        <v>41</v>
      </c>
      <c r="I5989">
        <v>0</v>
      </c>
      <c r="J5989" t="s">
        <v>2293</v>
      </c>
      <c r="K5989" s="40" t="str">
        <f t="shared" si="93"/>
        <v>TERCEIRA</v>
      </c>
    </row>
    <row r="5990" spans="1:11" ht="15" customHeight="1">
      <c r="A5990">
        <v>8</v>
      </c>
      <c r="B5990">
        <v>7801</v>
      </c>
      <c r="C5990" t="s">
        <v>1994</v>
      </c>
      <c r="D5990" t="s">
        <v>3428</v>
      </c>
      <c r="E5990" t="s">
        <v>3429</v>
      </c>
      <c r="F5990">
        <v>946</v>
      </c>
      <c r="G5990">
        <v>39.42</v>
      </c>
      <c r="H5990">
        <v>24</v>
      </c>
      <c r="I5990">
        <v>0</v>
      </c>
      <c r="J5990" t="s">
        <v>2293</v>
      </c>
      <c r="K5990" s="40" t="str">
        <f t="shared" si="93"/>
        <v>TERCEIRA</v>
      </c>
    </row>
    <row r="5991" spans="1:11" ht="15" customHeight="1">
      <c r="A5991">
        <v>8</v>
      </c>
      <c r="B5991">
        <v>7801</v>
      </c>
      <c r="C5991" t="s">
        <v>1994</v>
      </c>
      <c r="D5991" t="s">
        <v>3430</v>
      </c>
      <c r="E5991" t="s">
        <v>3431</v>
      </c>
      <c r="F5991">
        <v>6686</v>
      </c>
      <c r="G5991">
        <v>136.91</v>
      </c>
      <c r="H5991">
        <v>49</v>
      </c>
      <c r="I5991">
        <v>0</v>
      </c>
      <c r="J5991" t="s">
        <v>2293</v>
      </c>
      <c r="K5991" s="40" t="str">
        <f t="shared" si="93"/>
        <v>TERCEIRA</v>
      </c>
    </row>
    <row r="5992" spans="1:11" ht="15" customHeight="1">
      <c r="A5992">
        <v>8</v>
      </c>
      <c r="B5992">
        <v>7801</v>
      </c>
      <c r="C5992" t="s">
        <v>1994</v>
      </c>
      <c r="D5992" t="s">
        <v>4726</v>
      </c>
      <c r="E5992" t="s">
        <v>4727</v>
      </c>
      <c r="F5992">
        <v>89</v>
      </c>
      <c r="G5992">
        <v>3.39</v>
      </c>
      <c r="H5992">
        <v>26</v>
      </c>
      <c r="I5992">
        <v>0</v>
      </c>
      <c r="J5992" t="s">
        <v>2293</v>
      </c>
      <c r="K5992" s="40" t="str">
        <f t="shared" si="93"/>
        <v>TERCEIRA</v>
      </c>
    </row>
    <row r="5993" spans="1:11" ht="15" customHeight="1">
      <c r="A5993">
        <v>8</v>
      </c>
      <c r="B5993">
        <v>7801</v>
      </c>
      <c r="C5993" t="s">
        <v>1994</v>
      </c>
      <c r="D5993" t="s">
        <v>3432</v>
      </c>
      <c r="E5993" t="s">
        <v>3433</v>
      </c>
      <c r="F5993">
        <v>7892</v>
      </c>
      <c r="G5993">
        <v>181.14</v>
      </c>
      <c r="H5993">
        <v>44</v>
      </c>
      <c r="I5993">
        <v>0</v>
      </c>
      <c r="J5993" t="s">
        <v>2293</v>
      </c>
      <c r="K5993" s="40" t="str">
        <f t="shared" si="93"/>
        <v>TERCEIRA</v>
      </c>
    </row>
    <row r="5994" spans="1:11" ht="15" customHeight="1">
      <c r="A5994">
        <v>8</v>
      </c>
      <c r="B5994">
        <v>7801</v>
      </c>
      <c r="C5994" t="s">
        <v>1994</v>
      </c>
      <c r="D5994" t="s">
        <v>3434</v>
      </c>
      <c r="E5994" t="s">
        <v>3435</v>
      </c>
      <c r="F5994">
        <v>1267</v>
      </c>
      <c r="G5994">
        <v>41.87</v>
      </c>
      <c r="H5994">
        <v>30</v>
      </c>
      <c r="I5994">
        <v>0</v>
      </c>
      <c r="J5994" t="s">
        <v>2293</v>
      </c>
      <c r="K5994" s="40" t="str">
        <f t="shared" si="93"/>
        <v>TERCEIRA</v>
      </c>
    </row>
    <row r="5995" spans="1:11" ht="15" customHeight="1">
      <c r="A5995">
        <v>8</v>
      </c>
      <c r="B5995">
        <v>7801</v>
      </c>
      <c r="C5995" t="s">
        <v>1994</v>
      </c>
      <c r="D5995" t="s">
        <v>3436</v>
      </c>
      <c r="E5995" t="s">
        <v>3437</v>
      </c>
      <c r="F5995">
        <v>7735</v>
      </c>
      <c r="G5995">
        <v>114.79</v>
      </c>
      <c r="H5995">
        <v>67</v>
      </c>
      <c r="I5995">
        <v>0</v>
      </c>
      <c r="J5995" t="s">
        <v>2293</v>
      </c>
      <c r="K5995" s="40" t="str">
        <f t="shared" si="93"/>
        <v>TERCEIRA</v>
      </c>
    </row>
    <row r="5996" spans="1:11" ht="15" customHeight="1">
      <c r="A5996">
        <v>8</v>
      </c>
      <c r="B5996">
        <v>7801</v>
      </c>
      <c r="C5996" t="s">
        <v>1994</v>
      </c>
      <c r="D5996" t="s">
        <v>3442</v>
      </c>
      <c r="E5996" t="s">
        <v>3443</v>
      </c>
      <c r="F5996">
        <v>1966</v>
      </c>
      <c r="G5996">
        <v>51.17</v>
      </c>
      <c r="H5996">
        <v>38</v>
      </c>
      <c r="I5996">
        <v>0</v>
      </c>
      <c r="J5996" t="s">
        <v>2293</v>
      </c>
      <c r="K5996" s="40" t="str">
        <f t="shared" si="93"/>
        <v>TERCEIRA</v>
      </c>
    </row>
    <row r="5997" spans="1:11" ht="15" customHeight="1">
      <c r="A5997">
        <v>8</v>
      </c>
      <c r="B5997">
        <v>7801</v>
      </c>
      <c r="C5997" t="s">
        <v>1994</v>
      </c>
      <c r="D5997" t="s">
        <v>3444</v>
      </c>
      <c r="E5997" t="s">
        <v>3445</v>
      </c>
      <c r="F5997">
        <v>579</v>
      </c>
      <c r="G5997">
        <v>18.57</v>
      </c>
      <c r="H5997">
        <v>31</v>
      </c>
      <c r="I5997">
        <v>0</v>
      </c>
      <c r="J5997" t="s">
        <v>2293</v>
      </c>
      <c r="K5997" s="40" t="str">
        <f t="shared" si="93"/>
        <v>TERCEIRA</v>
      </c>
    </row>
    <row r="5998" spans="1:11" ht="15" customHeight="1">
      <c r="A5998">
        <v>8</v>
      </c>
      <c r="B5998">
        <v>7801</v>
      </c>
      <c r="C5998" t="s">
        <v>1994</v>
      </c>
      <c r="D5998" t="s">
        <v>3448</v>
      </c>
      <c r="E5998" t="s">
        <v>3449</v>
      </c>
      <c r="F5998">
        <v>4458</v>
      </c>
      <c r="G5998">
        <v>109.12</v>
      </c>
      <c r="H5998">
        <v>41</v>
      </c>
      <c r="I5998">
        <v>0</v>
      </c>
      <c r="J5998" t="s">
        <v>2293</v>
      </c>
      <c r="K5998" s="40" t="str">
        <f t="shared" si="93"/>
        <v>TERCEIRA</v>
      </c>
    </row>
    <row r="5999" spans="1:11" ht="15" customHeight="1">
      <c r="A5999">
        <v>8</v>
      </c>
      <c r="B5999">
        <v>7801</v>
      </c>
      <c r="C5999" t="s">
        <v>1994</v>
      </c>
      <c r="D5999" t="s">
        <v>3450</v>
      </c>
      <c r="E5999" t="s">
        <v>3451</v>
      </c>
      <c r="F5999">
        <v>2032</v>
      </c>
      <c r="G5999">
        <v>67.03</v>
      </c>
      <c r="H5999">
        <v>30</v>
      </c>
      <c r="I5999">
        <v>0</v>
      </c>
      <c r="J5999" t="s">
        <v>2293</v>
      </c>
      <c r="K5999" s="40" t="str">
        <f t="shared" si="93"/>
        <v>TERCEIRA</v>
      </c>
    </row>
    <row r="6000" spans="1:11" ht="15" customHeight="1">
      <c r="A6000">
        <v>8</v>
      </c>
      <c r="B6000">
        <v>7801</v>
      </c>
      <c r="C6000" t="s">
        <v>1994</v>
      </c>
      <c r="D6000" t="s">
        <v>3452</v>
      </c>
      <c r="E6000" t="s">
        <v>3453</v>
      </c>
      <c r="F6000">
        <v>5935</v>
      </c>
      <c r="G6000">
        <v>120.36</v>
      </c>
      <c r="H6000">
        <v>49</v>
      </c>
      <c r="I6000">
        <v>0</v>
      </c>
      <c r="J6000" t="s">
        <v>2293</v>
      </c>
      <c r="K6000" s="40" t="str">
        <f t="shared" si="93"/>
        <v>TERCEIRA</v>
      </c>
    </row>
    <row r="6001" spans="1:11" ht="15" customHeight="1">
      <c r="A6001">
        <v>8</v>
      </c>
      <c r="B6001">
        <v>7801</v>
      </c>
      <c r="C6001" t="s">
        <v>1994</v>
      </c>
      <c r="D6001" t="s">
        <v>3454</v>
      </c>
      <c r="E6001" t="s">
        <v>3455</v>
      </c>
      <c r="F6001">
        <v>6694</v>
      </c>
      <c r="G6001">
        <v>108.4</v>
      </c>
      <c r="H6001">
        <v>62</v>
      </c>
      <c r="I6001">
        <v>0</v>
      </c>
      <c r="J6001" t="s">
        <v>2293</v>
      </c>
      <c r="K6001" s="40" t="str">
        <f t="shared" si="93"/>
        <v>TERCEIRA</v>
      </c>
    </row>
    <row r="6002" spans="1:11" ht="15" customHeight="1">
      <c r="A6002">
        <v>8</v>
      </c>
      <c r="B6002">
        <v>7801</v>
      </c>
      <c r="C6002" t="s">
        <v>1994</v>
      </c>
      <c r="D6002" t="s">
        <v>3456</v>
      </c>
      <c r="E6002" t="s">
        <v>3457</v>
      </c>
      <c r="F6002">
        <v>609</v>
      </c>
      <c r="G6002">
        <v>21.61</v>
      </c>
      <c r="H6002">
        <v>28</v>
      </c>
      <c r="I6002">
        <v>0</v>
      </c>
      <c r="J6002" t="s">
        <v>2293</v>
      </c>
      <c r="K6002" s="40" t="str">
        <f t="shared" si="93"/>
        <v>TERCEIRA</v>
      </c>
    </row>
    <row r="6003" spans="1:11" ht="15" customHeight="1">
      <c r="A6003">
        <v>8</v>
      </c>
      <c r="B6003">
        <v>7801</v>
      </c>
      <c r="C6003" t="s">
        <v>1994</v>
      </c>
      <c r="D6003" t="s">
        <v>3458</v>
      </c>
      <c r="E6003" t="s">
        <v>3459</v>
      </c>
      <c r="F6003">
        <v>55</v>
      </c>
      <c r="G6003">
        <v>4.92</v>
      </c>
      <c r="H6003">
        <v>11</v>
      </c>
      <c r="I6003">
        <v>0</v>
      </c>
      <c r="J6003" t="s">
        <v>2293</v>
      </c>
      <c r="K6003" s="40" t="str">
        <f t="shared" si="93"/>
        <v>TERCEIRA</v>
      </c>
    </row>
    <row r="6004" spans="1:11" ht="15" customHeight="1">
      <c r="A6004">
        <v>8</v>
      </c>
      <c r="B6004">
        <v>7801</v>
      </c>
      <c r="C6004" t="s">
        <v>1994</v>
      </c>
      <c r="D6004" t="s">
        <v>4728</v>
      </c>
      <c r="E6004" t="s">
        <v>4729</v>
      </c>
      <c r="F6004">
        <v>3083</v>
      </c>
      <c r="G6004">
        <v>80.239999999999995</v>
      </c>
      <c r="H6004">
        <v>38</v>
      </c>
      <c r="I6004">
        <v>0</v>
      </c>
      <c r="J6004" t="s">
        <v>2293</v>
      </c>
      <c r="K6004" s="40" t="str">
        <f t="shared" si="93"/>
        <v>TERCEIRA</v>
      </c>
    </row>
    <row r="6005" spans="1:11" ht="15" customHeight="1">
      <c r="A6005">
        <v>8</v>
      </c>
      <c r="B6005">
        <v>7801</v>
      </c>
      <c r="C6005" t="s">
        <v>1994</v>
      </c>
      <c r="D6005" t="s">
        <v>3460</v>
      </c>
      <c r="E6005" t="s">
        <v>3461</v>
      </c>
      <c r="F6005">
        <v>7196</v>
      </c>
      <c r="G6005">
        <v>120.46</v>
      </c>
      <c r="H6005">
        <v>60</v>
      </c>
      <c r="I6005">
        <v>0</v>
      </c>
      <c r="J6005" t="s">
        <v>2293</v>
      </c>
      <c r="K6005" s="40" t="str">
        <f t="shared" si="93"/>
        <v>TERCEIRA</v>
      </c>
    </row>
    <row r="6006" spans="1:11" ht="15" customHeight="1">
      <c r="A6006">
        <v>8</v>
      </c>
      <c r="B6006">
        <v>7801</v>
      </c>
      <c r="C6006" t="s">
        <v>1994</v>
      </c>
      <c r="D6006" t="s">
        <v>3462</v>
      </c>
      <c r="E6006" t="s">
        <v>3463</v>
      </c>
      <c r="F6006">
        <v>3755</v>
      </c>
      <c r="G6006">
        <v>79.349999999999994</v>
      </c>
      <c r="H6006">
        <v>47</v>
      </c>
      <c r="I6006">
        <v>0</v>
      </c>
      <c r="J6006" t="s">
        <v>2293</v>
      </c>
      <c r="K6006" s="40" t="str">
        <f t="shared" si="93"/>
        <v>TERCEIRA</v>
      </c>
    </row>
    <row r="6007" spans="1:11" ht="15" customHeight="1">
      <c r="A6007">
        <v>8</v>
      </c>
      <c r="B6007">
        <v>7801</v>
      </c>
      <c r="C6007" t="s">
        <v>1994</v>
      </c>
      <c r="D6007" t="s">
        <v>4730</v>
      </c>
      <c r="E6007" t="s">
        <v>4731</v>
      </c>
      <c r="F6007">
        <v>1</v>
      </c>
      <c r="G6007">
        <v>0.59</v>
      </c>
      <c r="H6007">
        <v>2</v>
      </c>
      <c r="I6007">
        <v>0</v>
      </c>
      <c r="J6007" t="s">
        <v>2293</v>
      </c>
      <c r="K6007" s="40" t="str">
        <f t="shared" si="93"/>
        <v>TERCEIRA</v>
      </c>
    </row>
    <row r="6008" spans="1:11" ht="15" customHeight="1">
      <c r="A6008">
        <v>8</v>
      </c>
      <c r="B6008">
        <v>7801</v>
      </c>
      <c r="C6008" t="s">
        <v>1994</v>
      </c>
      <c r="D6008" t="s">
        <v>3464</v>
      </c>
      <c r="E6008" t="s">
        <v>3465</v>
      </c>
      <c r="F6008">
        <v>2921</v>
      </c>
      <c r="G6008">
        <v>73.849999999999994</v>
      </c>
      <c r="H6008">
        <v>40</v>
      </c>
      <c r="I6008">
        <v>0</v>
      </c>
      <c r="J6008" t="s">
        <v>2293</v>
      </c>
      <c r="K6008" s="40" t="str">
        <f t="shared" si="93"/>
        <v>TERCEIRA</v>
      </c>
    </row>
    <row r="6009" spans="1:11" ht="15" customHeight="1">
      <c r="A6009">
        <v>8</v>
      </c>
      <c r="B6009">
        <v>7801</v>
      </c>
      <c r="C6009" t="s">
        <v>1994</v>
      </c>
      <c r="D6009" t="s">
        <v>3466</v>
      </c>
      <c r="E6009" t="s">
        <v>3467</v>
      </c>
      <c r="F6009">
        <v>2769</v>
      </c>
      <c r="G6009">
        <v>62.98</v>
      </c>
      <c r="H6009">
        <v>44</v>
      </c>
      <c r="I6009">
        <v>0</v>
      </c>
      <c r="J6009" t="s">
        <v>2293</v>
      </c>
      <c r="K6009" s="40" t="str">
        <f t="shared" si="93"/>
        <v>TERCEIRA</v>
      </c>
    </row>
    <row r="6010" spans="1:11" ht="15" customHeight="1">
      <c r="A6010">
        <v>8</v>
      </c>
      <c r="B6010">
        <v>7801</v>
      </c>
      <c r="C6010" t="s">
        <v>1994</v>
      </c>
      <c r="D6010" t="s">
        <v>3468</v>
      </c>
      <c r="E6010" t="s">
        <v>3469</v>
      </c>
      <c r="F6010">
        <v>2462</v>
      </c>
      <c r="G6010">
        <v>63.67</v>
      </c>
      <c r="H6010">
        <v>39</v>
      </c>
      <c r="I6010">
        <v>0</v>
      </c>
      <c r="J6010" t="s">
        <v>2293</v>
      </c>
      <c r="K6010" s="40" t="str">
        <f t="shared" si="93"/>
        <v>TERCEIRA</v>
      </c>
    </row>
    <row r="6011" spans="1:11" ht="15" customHeight="1">
      <c r="A6011">
        <v>8</v>
      </c>
      <c r="B6011">
        <v>7801</v>
      </c>
      <c r="C6011" t="s">
        <v>1994</v>
      </c>
      <c r="D6011" t="s">
        <v>3470</v>
      </c>
      <c r="E6011" t="s">
        <v>4732</v>
      </c>
      <c r="F6011">
        <v>2607</v>
      </c>
      <c r="G6011">
        <v>69.739999999999995</v>
      </c>
      <c r="H6011">
        <v>37</v>
      </c>
      <c r="I6011">
        <v>0</v>
      </c>
      <c r="J6011" t="s">
        <v>2293</v>
      </c>
      <c r="K6011" s="40" t="str">
        <f t="shared" si="93"/>
        <v>TERCEIRA</v>
      </c>
    </row>
    <row r="6012" spans="1:11" ht="15" customHeight="1">
      <c r="A6012">
        <v>8</v>
      </c>
      <c r="B6012">
        <v>7801</v>
      </c>
      <c r="C6012" t="s">
        <v>1994</v>
      </c>
      <c r="D6012" t="s">
        <v>3472</v>
      </c>
      <c r="E6012" t="s">
        <v>3473</v>
      </c>
      <c r="F6012">
        <v>8036</v>
      </c>
      <c r="G6012">
        <v>126.74</v>
      </c>
      <c r="H6012">
        <v>63</v>
      </c>
      <c r="I6012">
        <v>0</v>
      </c>
      <c r="J6012" t="s">
        <v>2293</v>
      </c>
      <c r="K6012" s="40" t="str">
        <f t="shared" si="93"/>
        <v>TERCEIRA</v>
      </c>
    </row>
    <row r="6013" spans="1:11" ht="15" customHeight="1">
      <c r="A6013">
        <v>8</v>
      </c>
      <c r="B6013">
        <v>7801</v>
      </c>
      <c r="C6013" t="s">
        <v>1994</v>
      </c>
      <c r="D6013" t="s">
        <v>4733</v>
      </c>
      <c r="E6013" t="s">
        <v>4734</v>
      </c>
      <c r="F6013">
        <v>1079</v>
      </c>
      <c r="G6013">
        <v>27.54</v>
      </c>
      <c r="H6013">
        <v>39</v>
      </c>
      <c r="I6013">
        <v>0</v>
      </c>
      <c r="J6013" t="s">
        <v>2293</v>
      </c>
      <c r="K6013" s="40" t="str">
        <f t="shared" si="93"/>
        <v>TERCEIRA</v>
      </c>
    </row>
    <row r="6014" spans="1:11" ht="15" customHeight="1">
      <c r="A6014">
        <v>8</v>
      </c>
      <c r="B6014">
        <v>7801</v>
      </c>
      <c r="C6014" t="s">
        <v>1994</v>
      </c>
      <c r="D6014" t="s">
        <v>4735</v>
      </c>
      <c r="E6014" t="s">
        <v>4736</v>
      </c>
      <c r="F6014">
        <v>5029</v>
      </c>
      <c r="G6014">
        <v>86.07</v>
      </c>
      <c r="H6014">
        <v>58</v>
      </c>
      <c r="I6014">
        <v>0</v>
      </c>
      <c r="J6014" t="s">
        <v>2293</v>
      </c>
      <c r="K6014" s="40" t="str">
        <f t="shared" si="93"/>
        <v>TERCEIRA</v>
      </c>
    </row>
    <row r="6015" spans="1:11" ht="15" customHeight="1">
      <c r="A6015">
        <v>8</v>
      </c>
      <c r="B6015">
        <v>7801</v>
      </c>
      <c r="C6015" t="s">
        <v>1994</v>
      </c>
      <c r="D6015" t="s">
        <v>4737</v>
      </c>
      <c r="E6015" t="s">
        <v>4738</v>
      </c>
      <c r="F6015">
        <v>3782</v>
      </c>
      <c r="G6015">
        <v>99.74</v>
      </c>
      <c r="H6015">
        <v>38</v>
      </c>
      <c r="I6015">
        <v>0</v>
      </c>
      <c r="J6015" t="s">
        <v>2293</v>
      </c>
      <c r="K6015" s="40" t="str">
        <f t="shared" si="93"/>
        <v>TERCEIRA</v>
      </c>
    </row>
    <row r="6016" spans="1:11" ht="15" customHeight="1">
      <c r="A6016">
        <v>8</v>
      </c>
      <c r="B6016">
        <v>7801</v>
      </c>
      <c r="C6016" t="s">
        <v>1994</v>
      </c>
      <c r="D6016" t="s">
        <v>3474</v>
      </c>
      <c r="E6016" t="s">
        <v>3475</v>
      </c>
      <c r="F6016">
        <v>2402</v>
      </c>
      <c r="G6016">
        <v>81.56</v>
      </c>
      <c r="H6016">
        <v>29</v>
      </c>
      <c r="I6016">
        <v>0</v>
      </c>
      <c r="J6016" t="s">
        <v>2293</v>
      </c>
      <c r="K6016" s="40" t="str">
        <f t="shared" si="93"/>
        <v>TERCEIRA</v>
      </c>
    </row>
    <row r="6017" spans="1:11" ht="15" customHeight="1">
      <c r="A6017">
        <v>8</v>
      </c>
      <c r="B6017">
        <v>7801</v>
      </c>
      <c r="C6017" t="s">
        <v>1994</v>
      </c>
      <c r="D6017" t="s">
        <v>4739</v>
      </c>
      <c r="E6017" t="s">
        <v>4740</v>
      </c>
      <c r="F6017">
        <v>5793</v>
      </c>
      <c r="G6017">
        <v>109.41</v>
      </c>
      <c r="H6017">
        <v>53</v>
      </c>
      <c r="I6017">
        <v>0</v>
      </c>
      <c r="J6017" t="s">
        <v>2293</v>
      </c>
      <c r="K6017" s="40" t="str">
        <f t="shared" si="93"/>
        <v>TERCEIRA</v>
      </c>
    </row>
    <row r="6018" spans="1:11" ht="15" customHeight="1">
      <c r="A6018">
        <v>8</v>
      </c>
      <c r="B6018">
        <v>7801</v>
      </c>
      <c r="C6018" t="s">
        <v>1994</v>
      </c>
      <c r="D6018" t="s">
        <v>4741</v>
      </c>
      <c r="E6018" t="s">
        <v>4742</v>
      </c>
      <c r="F6018">
        <v>3964</v>
      </c>
      <c r="G6018">
        <v>94.99</v>
      </c>
      <c r="H6018">
        <v>42</v>
      </c>
      <c r="I6018">
        <v>0</v>
      </c>
      <c r="J6018" t="s">
        <v>2293</v>
      </c>
      <c r="K6018" s="40" t="str">
        <f t="shared" ref="K6018:K6081" si="94">IF(J6018&lt;&gt;"",IF(OR(UPPER(J6018)="TERCEIRO",UPPER(J6018)="TERCEIRA"),"TERCEIRA",IF(UPPER(J6018)="GPA","GPA",J6018)),IF(LEFT(D6018,1)="T","TERCEIRA","GPA"))</f>
        <v>TERCEIRA</v>
      </c>
    </row>
    <row r="6019" spans="1:11" ht="15" customHeight="1">
      <c r="A6019">
        <v>8</v>
      </c>
      <c r="B6019">
        <v>7801</v>
      </c>
      <c r="C6019" t="s">
        <v>1994</v>
      </c>
      <c r="D6019" t="s">
        <v>4743</v>
      </c>
      <c r="E6019" t="s">
        <v>4744</v>
      </c>
      <c r="F6019">
        <v>2567</v>
      </c>
      <c r="G6019">
        <v>86.37</v>
      </c>
      <c r="H6019">
        <v>30</v>
      </c>
      <c r="I6019">
        <v>0</v>
      </c>
      <c r="J6019" t="s">
        <v>2293</v>
      </c>
      <c r="K6019" s="40" t="str">
        <f t="shared" si="94"/>
        <v>TERCEIRA</v>
      </c>
    </row>
    <row r="6020" spans="1:11" ht="15" customHeight="1">
      <c r="A6020">
        <v>8</v>
      </c>
      <c r="B6020">
        <v>7801</v>
      </c>
      <c r="C6020" t="s">
        <v>1994</v>
      </c>
      <c r="D6020" t="s">
        <v>3476</v>
      </c>
      <c r="E6020" t="s">
        <v>3477</v>
      </c>
      <c r="F6020">
        <v>5292</v>
      </c>
      <c r="G6020">
        <v>119.76</v>
      </c>
      <c r="H6020">
        <v>44</v>
      </c>
      <c r="I6020">
        <v>0</v>
      </c>
      <c r="J6020" t="s">
        <v>2293</v>
      </c>
      <c r="K6020" s="40" t="str">
        <f t="shared" si="94"/>
        <v>TERCEIRA</v>
      </c>
    </row>
    <row r="6021" spans="1:11" ht="15" customHeight="1">
      <c r="A6021">
        <v>8</v>
      </c>
      <c r="B6021">
        <v>7801</v>
      </c>
      <c r="C6021" t="s">
        <v>1994</v>
      </c>
      <c r="D6021" t="s">
        <v>4745</v>
      </c>
      <c r="E6021" t="s">
        <v>4746</v>
      </c>
      <c r="F6021">
        <v>759</v>
      </c>
      <c r="G6021">
        <v>25.89</v>
      </c>
      <c r="H6021">
        <v>29</v>
      </c>
      <c r="I6021">
        <v>0</v>
      </c>
      <c r="J6021" t="s">
        <v>2293</v>
      </c>
      <c r="K6021" s="40" t="str">
        <f t="shared" si="94"/>
        <v>TERCEIRA</v>
      </c>
    </row>
    <row r="6022" spans="1:11" ht="15" customHeight="1">
      <c r="A6022">
        <v>8</v>
      </c>
      <c r="B6022">
        <v>7801</v>
      </c>
      <c r="C6022" t="s">
        <v>1994</v>
      </c>
      <c r="D6022" t="s">
        <v>4747</v>
      </c>
      <c r="E6022" t="s">
        <v>4748</v>
      </c>
      <c r="F6022">
        <v>2820</v>
      </c>
      <c r="G6022">
        <v>143.44</v>
      </c>
      <c r="H6022">
        <v>20</v>
      </c>
      <c r="I6022">
        <v>0</v>
      </c>
      <c r="J6022" t="s">
        <v>2293</v>
      </c>
      <c r="K6022" s="40" t="str">
        <f t="shared" si="94"/>
        <v>TERCEIRA</v>
      </c>
    </row>
    <row r="6023" spans="1:11" ht="15" customHeight="1">
      <c r="A6023">
        <v>8</v>
      </c>
      <c r="B6023">
        <v>7801</v>
      </c>
      <c r="C6023" t="s">
        <v>1994</v>
      </c>
      <c r="D6023" t="s">
        <v>4749</v>
      </c>
      <c r="E6023" t="s">
        <v>4750</v>
      </c>
      <c r="F6023">
        <v>132</v>
      </c>
      <c r="G6023">
        <v>6.41</v>
      </c>
      <c r="H6023">
        <v>21</v>
      </c>
      <c r="I6023">
        <v>0</v>
      </c>
      <c r="J6023" t="s">
        <v>2293</v>
      </c>
      <c r="K6023" s="40" t="str">
        <f t="shared" si="94"/>
        <v>TERCEIRA</v>
      </c>
    </row>
    <row r="6024" spans="1:11" ht="15" customHeight="1">
      <c r="A6024">
        <v>8</v>
      </c>
      <c r="B6024">
        <v>7801</v>
      </c>
      <c r="C6024" t="s">
        <v>1994</v>
      </c>
      <c r="D6024" t="s">
        <v>4751</v>
      </c>
      <c r="E6024" t="s">
        <v>4752</v>
      </c>
      <c r="F6024">
        <v>743</v>
      </c>
      <c r="G6024">
        <v>22.36</v>
      </c>
      <c r="H6024">
        <v>33</v>
      </c>
      <c r="I6024">
        <v>0</v>
      </c>
      <c r="J6024" t="s">
        <v>2293</v>
      </c>
      <c r="K6024" s="40" t="str">
        <f t="shared" si="94"/>
        <v>TERCEIRA</v>
      </c>
    </row>
    <row r="6025" spans="1:11" ht="15" customHeight="1">
      <c r="A6025">
        <v>8</v>
      </c>
      <c r="B6025">
        <v>7801</v>
      </c>
      <c r="C6025" t="s">
        <v>1994</v>
      </c>
      <c r="D6025" t="s">
        <v>4753</v>
      </c>
      <c r="E6025" t="s">
        <v>4754</v>
      </c>
      <c r="F6025">
        <v>6996</v>
      </c>
      <c r="G6025">
        <v>140.34</v>
      </c>
      <c r="H6025">
        <v>50</v>
      </c>
      <c r="I6025">
        <v>0</v>
      </c>
      <c r="J6025" t="s">
        <v>2293</v>
      </c>
      <c r="K6025" s="40" t="str">
        <f t="shared" si="94"/>
        <v>TERCEIRA</v>
      </c>
    </row>
    <row r="6026" spans="1:11" ht="15" customHeight="1">
      <c r="A6026">
        <v>8</v>
      </c>
      <c r="B6026">
        <v>7801</v>
      </c>
      <c r="C6026" t="s">
        <v>1994</v>
      </c>
      <c r="D6026" t="s">
        <v>4755</v>
      </c>
      <c r="E6026" t="s">
        <v>4756</v>
      </c>
      <c r="F6026">
        <v>198</v>
      </c>
      <c r="G6026">
        <v>15.19</v>
      </c>
      <c r="H6026">
        <v>13</v>
      </c>
      <c r="I6026">
        <v>0</v>
      </c>
      <c r="J6026" t="s">
        <v>2293</v>
      </c>
      <c r="K6026" s="40" t="str">
        <f t="shared" si="94"/>
        <v>TERCEIRA</v>
      </c>
    </row>
    <row r="6027" spans="1:11" ht="15" customHeight="1">
      <c r="A6027">
        <v>8</v>
      </c>
      <c r="B6027">
        <v>7801</v>
      </c>
      <c r="C6027" t="s">
        <v>1994</v>
      </c>
      <c r="D6027" t="s">
        <v>4757</v>
      </c>
      <c r="E6027" t="s">
        <v>4758</v>
      </c>
      <c r="F6027">
        <v>4321</v>
      </c>
      <c r="G6027">
        <v>86.04</v>
      </c>
      <c r="H6027">
        <v>50</v>
      </c>
      <c r="I6027">
        <v>0</v>
      </c>
      <c r="J6027" t="s">
        <v>2293</v>
      </c>
      <c r="K6027" s="40" t="str">
        <f t="shared" si="94"/>
        <v>TERCEIRA</v>
      </c>
    </row>
    <row r="6028" spans="1:11" ht="15" customHeight="1">
      <c r="A6028">
        <v>8</v>
      </c>
      <c r="B6028">
        <v>7801</v>
      </c>
      <c r="C6028" t="s">
        <v>1994</v>
      </c>
      <c r="D6028" t="s">
        <v>4759</v>
      </c>
      <c r="E6028" t="s">
        <v>4760</v>
      </c>
      <c r="F6028">
        <v>6603</v>
      </c>
      <c r="G6028">
        <v>126.13</v>
      </c>
      <c r="H6028">
        <v>52</v>
      </c>
      <c r="I6028">
        <v>0</v>
      </c>
      <c r="J6028" t="s">
        <v>2293</v>
      </c>
      <c r="K6028" s="40" t="str">
        <f t="shared" si="94"/>
        <v>TERCEIRA</v>
      </c>
    </row>
    <row r="6029" spans="1:11" ht="15" customHeight="1">
      <c r="A6029">
        <v>8</v>
      </c>
      <c r="B6029">
        <v>7801</v>
      </c>
      <c r="C6029" t="s">
        <v>1994</v>
      </c>
      <c r="D6029" t="s">
        <v>4761</v>
      </c>
      <c r="E6029" t="s">
        <v>4762</v>
      </c>
      <c r="F6029">
        <v>2319</v>
      </c>
      <c r="G6029">
        <v>79.989999999999995</v>
      </c>
      <c r="H6029">
        <v>29</v>
      </c>
      <c r="I6029">
        <v>0</v>
      </c>
      <c r="J6029" t="s">
        <v>2293</v>
      </c>
      <c r="K6029" s="40" t="str">
        <f t="shared" si="94"/>
        <v>TERCEIRA</v>
      </c>
    </row>
    <row r="6030" spans="1:11" ht="15" customHeight="1">
      <c r="A6030">
        <v>8</v>
      </c>
      <c r="B6030">
        <v>7801</v>
      </c>
      <c r="C6030" t="s">
        <v>1994</v>
      </c>
      <c r="D6030" t="s">
        <v>4763</v>
      </c>
      <c r="E6030" t="s">
        <v>4764</v>
      </c>
      <c r="F6030">
        <v>86</v>
      </c>
      <c r="G6030">
        <v>1.29</v>
      </c>
      <c r="H6030">
        <v>67</v>
      </c>
      <c r="I6030">
        <v>0</v>
      </c>
      <c r="J6030" t="s">
        <v>2293</v>
      </c>
      <c r="K6030" s="40" t="str">
        <f t="shared" si="94"/>
        <v>TERCEIRA</v>
      </c>
    </row>
    <row r="6031" spans="1:11" ht="15" customHeight="1">
      <c r="A6031">
        <v>8</v>
      </c>
      <c r="B6031">
        <v>7801</v>
      </c>
      <c r="C6031" t="s">
        <v>1994</v>
      </c>
      <c r="D6031" t="s">
        <v>4765</v>
      </c>
      <c r="E6031" t="s">
        <v>4766</v>
      </c>
      <c r="F6031">
        <v>3863</v>
      </c>
      <c r="G6031">
        <v>66.63</v>
      </c>
      <c r="H6031">
        <v>58</v>
      </c>
      <c r="I6031">
        <v>0</v>
      </c>
      <c r="J6031" t="s">
        <v>2293</v>
      </c>
      <c r="K6031" s="40" t="str">
        <f t="shared" si="94"/>
        <v>TERCEIRA</v>
      </c>
    </row>
    <row r="6032" spans="1:11" ht="15" customHeight="1">
      <c r="A6032">
        <v>8</v>
      </c>
      <c r="B6032">
        <v>7801</v>
      </c>
      <c r="C6032" t="s">
        <v>1994</v>
      </c>
      <c r="D6032" t="s">
        <v>4767</v>
      </c>
      <c r="E6032" t="s">
        <v>4768</v>
      </c>
      <c r="F6032">
        <v>4178</v>
      </c>
      <c r="G6032">
        <v>124.58</v>
      </c>
      <c r="H6032">
        <v>34</v>
      </c>
      <c r="I6032">
        <v>0</v>
      </c>
      <c r="J6032" t="s">
        <v>2293</v>
      </c>
      <c r="K6032" s="40" t="str">
        <f t="shared" si="94"/>
        <v>TERCEIRA</v>
      </c>
    </row>
    <row r="6033" spans="1:11" ht="15" customHeight="1">
      <c r="A6033">
        <v>8</v>
      </c>
      <c r="B6033">
        <v>7801</v>
      </c>
      <c r="C6033" t="s">
        <v>1994</v>
      </c>
      <c r="D6033" t="s">
        <v>4769</v>
      </c>
      <c r="E6033" t="s">
        <v>4770</v>
      </c>
      <c r="F6033">
        <v>1969</v>
      </c>
      <c r="G6033">
        <v>61.24</v>
      </c>
      <c r="H6033">
        <v>32</v>
      </c>
      <c r="I6033">
        <v>0</v>
      </c>
      <c r="J6033" t="s">
        <v>2293</v>
      </c>
      <c r="K6033" s="40" t="str">
        <f t="shared" si="94"/>
        <v>TERCEIRA</v>
      </c>
    </row>
    <row r="6034" spans="1:11" ht="15" customHeight="1">
      <c r="A6034">
        <v>8</v>
      </c>
      <c r="B6034">
        <v>7801</v>
      </c>
      <c r="C6034" t="s">
        <v>1994</v>
      </c>
      <c r="D6034" t="s">
        <v>4771</v>
      </c>
      <c r="E6034" t="s">
        <v>4772</v>
      </c>
      <c r="F6034">
        <v>222</v>
      </c>
      <c r="G6034">
        <v>9.68</v>
      </c>
      <c r="H6034">
        <v>23</v>
      </c>
      <c r="I6034">
        <v>0</v>
      </c>
      <c r="J6034" t="s">
        <v>2293</v>
      </c>
      <c r="K6034" s="40" t="str">
        <f t="shared" si="94"/>
        <v>TERCEIRA</v>
      </c>
    </row>
    <row r="6035" spans="1:11" ht="15" customHeight="1">
      <c r="A6035">
        <v>8</v>
      </c>
      <c r="B6035">
        <v>7801</v>
      </c>
      <c r="C6035" t="s">
        <v>1994</v>
      </c>
      <c r="D6035" t="s">
        <v>4773</v>
      </c>
      <c r="E6035" t="s">
        <v>4774</v>
      </c>
      <c r="F6035">
        <v>42</v>
      </c>
      <c r="G6035">
        <v>1.54</v>
      </c>
      <c r="H6035">
        <v>27</v>
      </c>
      <c r="I6035">
        <v>0</v>
      </c>
      <c r="J6035" t="s">
        <v>2293</v>
      </c>
      <c r="K6035" s="40" t="str">
        <f t="shared" si="94"/>
        <v>TERCEIRA</v>
      </c>
    </row>
    <row r="6036" spans="1:11" ht="15" customHeight="1">
      <c r="A6036">
        <v>8</v>
      </c>
      <c r="B6036">
        <v>7801</v>
      </c>
      <c r="C6036" t="s">
        <v>1994</v>
      </c>
      <c r="D6036" t="s">
        <v>4775</v>
      </c>
      <c r="E6036" t="s">
        <v>4776</v>
      </c>
      <c r="F6036">
        <v>2653</v>
      </c>
      <c r="G6036">
        <v>60.91</v>
      </c>
      <c r="H6036">
        <v>44</v>
      </c>
      <c r="I6036">
        <v>0</v>
      </c>
      <c r="J6036" t="s">
        <v>2293</v>
      </c>
      <c r="K6036" s="40" t="str">
        <f t="shared" si="94"/>
        <v>TERCEIRA</v>
      </c>
    </row>
    <row r="6037" spans="1:11" ht="15" customHeight="1">
      <c r="A6037">
        <v>8</v>
      </c>
      <c r="B6037">
        <v>7801</v>
      </c>
      <c r="C6037" t="s">
        <v>1994</v>
      </c>
      <c r="D6037" t="s">
        <v>4777</v>
      </c>
      <c r="E6037" t="s">
        <v>4778</v>
      </c>
      <c r="F6037">
        <v>1168</v>
      </c>
      <c r="G6037">
        <v>33</v>
      </c>
      <c r="H6037">
        <v>35</v>
      </c>
      <c r="I6037">
        <v>0</v>
      </c>
      <c r="J6037" t="s">
        <v>2293</v>
      </c>
      <c r="K6037" s="40" t="str">
        <f t="shared" si="94"/>
        <v>TERCEIRA</v>
      </c>
    </row>
    <row r="6038" spans="1:11" ht="15" customHeight="1">
      <c r="A6038">
        <v>8</v>
      </c>
      <c r="B6038">
        <v>7801</v>
      </c>
      <c r="C6038" t="s">
        <v>1994</v>
      </c>
      <c r="D6038" t="s">
        <v>4779</v>
      </c>
      <c r="E6038" t="s">
        <v>4780</v>
      </c>
      <c r="F6038">
        <v>4111</v>
      </c>
      <c r="G6038">
        <v>60.13</v>
      </c>
      <c r="H6038">
        <v>68</v>
      </c>
      <c r="I6038">
        <v>0</v>
      </c>
      <c r="J6038" t="s">
        <v>2293</v>
      </c>
      <c r="K6038" s="40" t="str">
        <f t="shared" si="94"/>
        <v>TERCEIRA</v>
      </c>
    </row>
    <row r="6039" spans="1:11" ht="15" customHeight="1">
      <c r="A6039">
        <v>8</v>
      </c>
      <c r="B6039">
        <v>7801</v>
      </c>
      <c r="C6039" t="s">
        <v>1994</v>
      </c>
      <c r="D6039" t="s">
        <v>4781</v>
      </c>
      <c r="E6039" t="s">
        <v>4782</v>
      </c>
      <c r="F6039">
        <v>2658</v>
      </c>
      <c r="G6039">
        <v>60.2</v>
      </c>
      <c r="H6039">
        <v>44</v>
      </c>
      <c r="I6039">
        <v>0</v>
      </c>
      <c r="J6039" t="s">
        <v>2293</v>
      </c>
      <c r="K6039" s="40" t="str">
        <f t="shared" si="94"/>
        <v>TERCEIRA</v>
      </c>
    </row>
    <row r="6040" spans="1:11" ht="15" customHeight="1">
      <c r="A6040">
        <v>8</v>
      </c>
      <c r="B6040">
        <v>7801</v>
      </c>
      <c r="C6040" t="s">
        <v>1994</v>
      </c>
      <c r="D6040" t="s">
        <v>4783</v>
      </c>
      <c r="E6040" t="s">
        <v>4784</v>
      </c>
      <c r="F6040">
        <v>3256</v>
      </c>
      <c r="G6040">
        <v>87.02</v>
      </c>
      <c r="H6040">
        <v>37</v>
      </c>
      <c r="I6040">
        <v>0</v>
      </c>
      <c r="J6040" t="s">
        <v>2293</v>
      </c>
      <c r="K6040" s="40" t="str">
        <f t="shared" si="94"/>
        <v>TERCEIRA</v>
      </c>
    </row>
    <row r="6041" spans="1:11" ht="15" customHeight="1">
      <c r="A6041">
        <v>8</v>
      </c>
      <c r="B6041">
        <v>7801</v>
      </c>
      <c r="C6041" t="s">
        <v>1994</v>
      </c>
      <c r="D6041" t="s">
        <v>4785</v>
      </c>
      <c r="E6041" t="s">
        <v>4786</v>
      </c>
      <c r="F6041">
        <v>2847</v>
      </c>
      <c r="G6041">
        <v>94.39</v>
      </c>
      <c r="H6041">
        <v>30</v>
      </c>
      <c r="I6041">
        <v>0</v>
      </c>
      <c r="J6041" t="s">
        <v>2293</v>
      </c>
      <c r="K6041" s="40" t="str">
        <f t="shared" si="94"/>
        <v>TERCEIRA</v>
      </c>
    </row>
    <row r="6042" spans="1:11" ht="15" customHeight="1">
      <c r="A6042">
        <v>8</v>
      </c>
      <c r="B6042">
        <v>7801</v>
      </c>
      <c r="C6042" t="s">
        <v>1994</v>
      </c>
      <c r="D6042" t="s">
        <v>4787</v>
      </c>
      <c r="E6042" t="s">
        <v>4788</v>
      </c>
      <c r="F6042">
        <v>2785</v>
      </c>
      <c r="G6042">
        <v>63.58</v>
      </c>
      <c r="H6042">
        <v>44</v>
      </c>
      <c r="I6042">
        <v>0</v>
      </c>
      <c r="J6042" t="s">
        <v>2293</v>
      </c>
      <c r="K6042" s="40" t="str">
        <f t="shared" si="94"/>
        <v>TERCEIRA</v>
      </c>
    </row>
    <row r="6043" spans="1:11" ht="15" customHeight="1">
      <c r="A6043">
        <v>8</v>
      </c>
      <c r="B6043">
        <v>7801</v>
      </c>
      <c r="C6043" t="s">
        <v>1994</v>
      </c>
      <c r="D6043" t="s">
        <v>4789</v>
      </c>
      <c r="E6043" t="s">
        <v>4790</v>
      </c>
      <c r="F6043">
        <v>8702</v>
      </c>
      <c r="G6043">
        <v>106.77</v>
      </c>
      <c r="H6043">
        <v>82</v>
      </c>
      <c r="I6043">
        <v>0</v>
      </c>
      <c r="J6043" t="s">
        <v>2293</v>
      </c>
      <c r="K6043" s="40" t="str">
        <f t="shared" si="94"/>
        <v>TERCEIRA</v>
      </c>
    </row>
    <row r="6044" spans="1:11" ht="15" customHeight="1">
      <c r="A6044">
        <v>8</v>
      </c>
      <c r="B6044">
        <v>7801</v>
      </c>
      <c r="C6044" t="s">
        <v>1994</v>
      </c>
      <c r="D6044" t="s">
        <v>4791</v>
      </c>
      <c r="E6044" t="s">
        <v>4792</v>
      </c>
      <c r="F6044">
        <v>1283</v>
      </c>
      <c r="G6044">
        <v>38.159999999999997</v>
      </c>
      <c r="H6044">
        <v>34</v>
      </c>
      <c r="I6044">
        <v>0</v>
      </c>
      <c r="J6044" t="s">
        <v>2293</v>
      </c>
      <c r="K6044" s="40" t="str">
        <f t="shared" si="94"/>
        <v>TERCEIRA</v>
      </c>
    </row>
    <row r="6045" spans="1:11" ht="15" customHeight="1">
      <c r="A6045">
        <v>8</v>
      </c>
      <c r="B6045">
        <v>7801</v>
      </c>
      <c r="C6045" t="s">
        <v>1994</v>
      </c>
      <c r="D6045" t="s">
        <v>4793</v>
      </c>
      <c r="E6045" t="s">
        <v>4794</v>
      </c>
      <c r="F6045">
        <v>1044</v>
      </c>
      <c r="G6045">
        <v>39.200000000000003</v>
      </c>
      <c r="H6045">
        <v>27</v>
      </c>
      <c r="I6045">
        <v>0</v>
      </c>
      <c r="J6045" t="s">
        <v>2293</v>
      </c>
      <c r="K6045" s="40" t="str">
        <f t="shared" si="94"/>
        <v>TERCEIRA</v>
      </c>
    </row>
    <row r="6046" spans="1:11" ht="15" customHeight="1">
      <c r="A6046">
        <v>8</v>
      </c>
      <c r="B6046">
        <v>7801</v>
      </c>
      <c r="C6046" t="s">
        <v>1994</v>
      </c>
      <c r="D6046" t="s">
        <v>4795</v>
      </c>
      <c r="E6046" t="s">
        <v>4796</v>
      </c>
      <c r="F6046">
        <v>1145</v>
      </c>
      <c r="G6046">
        <v>29.52</v>
      </c>
      <c r="H6046">
        <v>39</v>
      </c>
      <c r="I6046">
        <v>0</v>
      </c>
      <c r="J6046" t="s">
        <v>2293</v>
      </c>
      <c r="K6046" s="40" t="str">
        <f t="shared" si="94"/>
        <v>TERCEIRA</v>
      </c>
    </row>
    <row r="6047" spans="1:11" ht="15" customHeight="1">
      <c r="A6047">
        <v>8</v>
      </c>
      <c r="B6047">
        <v>7801</v>
      </c>
      <c r="C6047" t="s">
        <v>1994</v>
      </c>
      <c r="D6047" t="s">
        <v>4797</v>
      </c>
      <c r="E6047" t="s">
        <v>4798</v>
      </c>
      <c r="F6047">
        <v>2115</v>
      </c>
      <c r="G6047">
        <v>46.98</v>
      </c>
      <c r="H6047">
        <v>45</v>
      </c>
      <c r="I6047">
        <v>0</v>
      </c>
      <c r="J6047" t="s">
        <v>2293</v>
      </c>
      <c r="K6047" s="40" t="str">
        <f t="shared" si="94"/>
        <v>TERCEIRA</v>
      </c>
    </row>
    <row r="6048" spans="1:11" ht="15" customHeight="1">
      <c r="A6048">
        <v>8</v>
      </c>
      <c r="B6048">
        <v>7801</v>
      </c>
      <c r="C6048" t="s">
        <v>1994</v>
      </c>
      <c r="D6048" t="s">
        <v>4799</v>
      </c>
      <c r="E6048" t="s">
        <v>4800</v>
      </c>
      <c r="F6048">
        <v>2588</v>
      </c>
      <c r="G6048">
        <v>69.709999999999994</v>
      </c>
      <c r="H6048">
        <v>37</v>
      </c>
      <c r="I6048">
        <v>0</v>
      </c>
      <c r="J6048" t="s">
        <v>2293</v>
      </c>
      <c r="K6048" s="40" t="str">
        <f t="shared" si="94"/>
        <v>TERCEIRA</v>
      </c>
    </row>
    <row r="6049" spans="1:11" ht="15" customHeight="1">
      <c r="A6049">
        <v>8</v>
      </c>
      <c r="B6049">
        <v>7801</v>
      </c>
      <c r="C6049" t="s">
        <v>1994</v>
      </c>
      <c r="D6049" t="s">
        <v>4801</v>
      </c>
      <c r="E6049" t="s">
        <v>4802</v>
      </c>
      <c r="F6049">
        <v>1004</v>
      </c>
      <c r="G6049">
        <v>39.1</v>
      </c>
      <c r="H6049">
        <v>26</v>
      </c>
      <c r="I6049">
        <v>0</v>
      </c>
      <c r="J6049" t="s">
        <v>2293</v>
      </c>
      <c r="K6049" s="40" t="str">
        <f t="shared" si="94"/>
        <v>TERCEIRA</v>
      </c>
    </row>
    <row r="6050" spans="1:11" ht="15" customHeight="1">
      <c r="A6050">
        <v>8</v>
      </c>
      <c r="B6050">
        <v>7801</v>
      </c>
      <c r="C6050" t="s">
        <v>1994</v>
      </c>
      <c r="D6050" t="s">
        <v>4803</v>
      </c>
      <c r="E6050" t="s">
        <v>4804</v>
      </c>
      <c r="F6050">
        <v>1961</v>
      </c>
      <c r="G6050">
        <v>55.4</v>
      </c>
      <c r="H6050">
        <v>35</v>
      </c>
      <c r="I6050">
        <v>0</v>
      </c>
      <c r="J6050" t="s">
        <v>2293</v>
      </c>
      <c r="K6050" s="40" t="str">
        <f t="shared" si="94"/>
        <v>TERCEIRA</v>
      </c>
    </row>
    <row r="6051" spans="1:11" ht="15" customHeight="1">
      <c r="A6051">
        <v>8</v>
      </c>
      <c r="B6051">
        <v>7801</v>
      </c>
      <c r="C6051" t="s">
        <v>1994</v>
      </c>
      <c r="D6051" t="s">
        <v>4805</v>
      </c>
      <c r="E6051" t="s">
        <v>4806</v>
      </c>
      <c r="F6051">
        <v>1004</v>
      </c>
      <c r="G6051">
        <v>22.71</v>
      </c>
      <c r="H6051">
        <v>44</v>
      </c>
      <c r="I6051">
        <v>0</v>
      </c>
      <c r="J6051" t="s">
        <v>2293</v>
      </c>
      <c r="K6051" s="40" t="str">
        <f t="shared" si="94"/>
        <v>TERCEIRA</v>
      </c>
    </row>
    <row r="6052" spans="1:11" ht="15" customHeight="1">
      <c r="A6052">
        <v>8</v>
      </c>
      <c r="B6052">
        <v>7801</v>
      </c>
      <c r="C6052" t="s">
        <v>1994</v>
      </c>
      <c r="D6052" t="s">
        <v>4807</v>
      </c>
      <c r="E6052" t="s">
        <v>4808</v>
      </c>
      <c r="F6052">
        <v>2626</v>
      </c>
      <c r="G6052">
        <v>66.87</v>
      </c>
      <c r="H6052">
        <v>39</v>
      </c>
      <c r="I6052">
        <v>0</v>
      </c>
      <c r="J6052" t="s">
        <v>2293</v>
      </c>
      <c r="K6052" s="40" t="str">
        <f t="shared" si="94"/>
        <v>TERCEIRA</v>
      </c>
    </row>
    <row r="6053" spans="1:11" ht="15" customHeight="1">
      <c r="A6053">
        <v>8</v>
      </c>
      <c r="B6053">
        <v>7801</v>
      </c>
      <c r="C6053" t="s">
        <v>1994</v>
      </c>
      <c r="D6053" t="s">
        <v>4809</v>
      </c>
      <c r="E6053" t="s">
        <v>4810</v>
      </c>
      <c r="F6053">
        <v>3043</v>
      </c>
      <c r="G6053">
        <v>73.91</v>
      </c>
      <c r="H6053">
        <v>41</v>
      </c>
      <c r="I6053">
        <v>0</v>
      </c>
      <c r="J6053" t="s">
        <v>2293</v>
      </c>
      <c r="K6053" s="40" t="str">
        <f t="shared" si="94"/>
        <v>TERCEIRA</v>
      </c>
    </row>
    <row r="6054" spans="1:11" ht="15" customHeight="1">
      <c r="A6054">
        <v>8</v>
      </c>
      <c r="B6054">
        <v>7801</v>
      </c>
      <c r="C6054" t="s">
        <v>1994</v>
      </c>
      <c r="D6054" t="s">
        <v>4811</v>
      </c>
      <c r="E6054" t="s">
        <v>4812</v>
      </c>
      <c r="F6054">
        <v>4544</v>
      </c>
      <c r="G6054">
        <v>79.86</v>
      </c>
      <c r="H6054">
        <v>57</v>
      </c>
      <c r="I6054">
        <v>0</v>
      </c>
      <c r="J6054" t="s">
        <v>2293</v>
      </c>
      <c r="K6054" s="40" t="str">
        <f t="shared" si="94"/>
        <v>TERCEIRA</v>
      </c>
    </row>
    <row r="6055" spans="1:11" ht="15" customHeight="1">
      <c r="A6055">
        <v>8</v>
      </c>
      <c r="B6055">
        <v>7801</v>
      </c>
      <c r="C6055" t="s">
        <v>1994</v>
      </c>
      <c r="D6055" t="s">
        <v>4813</v>
      </c>
      <c r="E6055" t="s">
        <v>4814</v>
      </c>
      <c r="F6055">
        <v>736</v>
      </c>
      <c r="G6055">
        <v>25</v>
      </c>
      <c r="H6055">
        <v>29</v>
      </c>
      <c r="I6055">
        <v>0</v>
      </c>
      <c r="J6055" t="s">
        <v>2293</v>
      </c>
      <c r="K6055" s="40" t="str">
        <f t="shared" si="94"/>
        <v>TERCEIRA</v>
      </c>
    </row>
    <row r="6056" spans="1:11" ht="15" customHeight="1">
      <c r="A6056">
        <v>8</v>
      </c>
      <c r="B6056">
        <v>7801</v>
      </c>
      <c r="C6056" t="s">
        <v>1994</v>
      </c>
      <c r="D6056" t="s">
        <v>4815</v>
      </c>
      <c r="E6056" t="s">
        <v>4816</v>
      </c>
      <c r="F6056">
        <v>5787</v>
      </c>
      <c r="G6056">
        <v>72.61</v>
      </c>
      <c r="H6056">
        <v>80</v>
      </c>
      <c r="I6056">
        <v>0</v>
      </c>
      <c r="J6056" t="s">
        <v>2293</v>
      </c>
      <c r="K6056" s="40" t="str">
        <f t="shared" si="94"/>
        <v>TERCEIRA</v>
      </c>
    </row>
    <row r="6057" spans="1:11" ht="15" customHeight="1">
      <c r="A6057">
        <v>8</v>
      </c>
      <c r="B6057">
        <v>7801</v>
      </c>
      <c r="C6057" t="s">
        <v>1994</v>
      </c>
      <c r="D6057" t="s">
        <v>4817</v>
      </c>
      <c r="E6057" t="s">
        <v>4818</v>
      </c>
      <c r="F6057">
        <v>6083</v>
      </c>
      <c r="G6057">
        <v>105.06</v>
      </c>
      <c r="H6057">
        <v>58</v>
      </c>
      <c r="I6057">
        <v>0</v>
      </c>
      <c r="J6057" t="s">
        <v>2293</v>
      </c>
      <c r="K6057" s="40" t="str">
        <f t="shared" si="94"/>
        <v>TERCEIRA</v>
      </c>
    </row>
    <row r="6058" spans="1:11" ht="15" customHeight="1">
      <c r="A6058">
        <v>8</v>
      </c>
      <c r="B6058">
        <v>7801</v>
      </c>
      <c r="C6058" t="s">
        <v>1994</v>
      </c>
      <c r="D6058" t="s">
        <v>4819</v>
      </c>
      <c r="E6058" t="s">
        <v>4820</v>
      </c>
      <c r="F6058">
        <v>612</v>
      </c>
      <c r="G6058">
        <v>21.04</v>
      </c>
      <c r="H6058">
        <v>29</v>
      </c>
      <c r="I6058">
        <v>0</v>
      </c>
      <c r="J6058" t="s">
        <v>2293</v>
      </c>
      <c r="K6058" s="40" t="str">
        <f t="shared" si="94"/>
        <v>TERCEIRA</v>
      </c>
    </row>
    <row r="6059" spans="1:11" ht="15" customHeight="1">
      <c r="A6059">
        <v>8</v>
      </c>
      <c r="B6059">
        <v>7801</v>
      </c>
      <c r="C6059" t="s">
        <v>1994</v>
      </c>
      <c r="D6059" t="s">
        <v>4821</v>
      </c>
      <c r="E6059" t="s">
        <v>4822</v>
      </c>
      <c r="F6059">
        <v>5470</v>
      </c>
      <c r="G6059">
        <v>68.34</v>
      </c>
      <c r="H6059">
        <v>80</v>
      </c>
      <c r="I6059">
        <v>0</v>
      </c>
      <c r="J6059" t="s">
        <v>2293</v>
      </c>
      <c r="K6059" s="40" t="str">
        <f t="shared" si="94"/>
        <v>TERCEIRA</v>
      </c>
    </row>
    <row r="6060" spans="1:11" ht="15" customHeight="1">
      <c r="A6060">
        <v>8</v>
      </c>
      <c r="B6060">
        <v>7801</v>
      </c>
      <c r="C6060" t="s">
        <v>1994</v>
      </c>
      <c r="D6060" t="s">
        <v>4823</v>
      </c>
      <c r="E6060" t="s">
        <v>4824</v>
      </c>
      <c r="F6060">
        <v>2374</v>
      </c>
      <c r="G6060">
        <v>57.68</v>
      </c>
      <c r="H6060">
        <v>41</v>
      </c>
      <c r="I6060">
        <v>0</v>
      </c>
      <c r="J6060" t="s">
        <v>2293</v>
      </c>
      <c r="K6060" s="40" t="str">
        <f t="shared" si="94"/>
        <v>TERCEIRA</v>
      </c>
    </row>
    <row r="6061" spans="1:11" ht="15" customHeight="1">
      <c r="A6061">
        <v>8</v>
      </c>
      <c r="B6061">
        <v>7801</v>
      </c>
      <c r="C6061" t="s">
        <v>1994</v>
      </c>
      <c r="D6061" t="s">
        <v>4825</v>
      </c>
      <c r="E6061" t="s">
        <v>4826</v>
      </c>
      <c r="F6061">
        <v>2284</v>
      </c>
      <c r="G6061">
        <v>49.75</v>
      </c>
      <c r="H6061">
        <v>46</v>
      </c>
      <c r="I6061">
        <v>0</v>
      </c>
      <c r="J6061" t="s">
        <v>2293</v>
      </c>
      <c r="K6061" s="40" t="str">
        <f t="shared" si="94"/>
        <v>TERCEIRA</v>
      </c>
    </row>
    <row r="6062" spans="1:11" ht="15" customHeight="1">
      <c r="A6062">
        <v>8</v>
      </c>
      <c r="B6062">
        <v>7801</v>
      </c>
      <c r="C6062" t="s">
        <v>1994</v>
      </c>
      <c r="D6062" t="s">
        <v>4827</v>
      </c>
      <c r="E6062" t="s">
        <v>4828</v>
      </c>
      <c r="F6062">
        <v>2433</v>
      </c>
      <c r="G6062">
        <v>49.71</v>
      </c>
      <c r="H6062">
        <v>49</v>
      </c>
      <c r="I6062">
        <v>0</v>
      </c>
      <c r="J6062" t="s">
        <v>2293</v>
      </c>
      <c r="K6062" s="40" t="str">
        <f t="shared" si="94"/>
        <v>TERCEIRA</v>
      </c>
    </row>
    <row r="6063" spans="1:11" ht="15" customHeight="1">
      <c r="A6063">
        <v>8</v>
      </c>
      <c r="B6063">
        <v>7801</v>
      </c>
      <c r="C6063" t="s">
        <v>1994</v>
      </c>
      <c r="D6063" t="s">
        <v>4829</v>
      </c>
      <c r="E6063" t="s">
        <v>4830</v>
      </c>
      <c r="F6063">
        <v>2111</v>
      </c>
      <c r="G6063">
        <v>50.59</v>
      </c>
      <c r="H6063">
        <v>42</v>
      </c>
      <c r="I6063">
        <v>0</v>
      </c>
      <c r="J6063" t="s">
        <v>2293</v>
      </c>
      <c r="K6063" s="40" t="str">
        <f t="shared" si="94"/>
        <v>TERCEIRA</v>
      </c>
    </row>
    <row r="6064" spans="1:11" ht="15" customHeight="1">
      <c r="A6064">
        <v>8</v>
      </c>
      <c r="B6064">
        <v>7801</v>
      </c>
      <c r="C6064" t="s">
        <v>1994</v>
      </c>
      <c r="D6064" t="s">
        <v>4831</v>
      </c>
      <c r="E6064" t="s">
        <v>4832</v>
      </c>
      <c r="F6064">
        <v>2208</v>
      </c>
      <c r="G6064">
        <v>53.49</v>
      </c>
      <c r="H6064">
        <v>41</v>
      </c>
      <c r="I6064">
        <v>0</v>
      </c>
      <c r="J6064" t="s">
        <v>2293</v>
      </c>
      <c r="K6064" s="40" t="str">
        <f t="shared" si="94"/>
        <v>TERCEIRA</v>
      </c>
    </row>
    <row r="6065" spans="1:11" ht="15" customHeight="1">
      <c r="A6065">
        <v>8</v>
      </c>
      <c r="B6065">
        <v>7801</v>
      </c>
      <c r="C6065" t="s">
        <v>1994</v>
      </c>
      <c r="D6065" t="s">
        <v>4833</v>
      </c>
      <c r="E6065" t="s">
        <v>4834</v>
      </c>
      <c r="F6065">
        <v>302</v>
      </c>
      <c r="G6065">
        <v>5.14</v>
      </c>
      <c r="H6065">
        <v>59</v>
      </c>
      <c r="I6065">
        <v>0</v>
      </c>
      <c r="J6065" t="s">
        <v>2293</v>
      </c>
      <c r="K6065" s="40" t="str">
        <f t="shared" si="94"/>
        <v>TERCEIRA</v>
      </c>
    </row>
    <row r="6066" spans="1:11" ht="15" customHeight="1">
      <c r="A6066">
        <v>8</v>
      </c>
      <c r="B6066">
        <v>7801</v>
      </c>
      <c r="C6066" t="s">
        <v>22</v>
      </c>
      <c r="D6066" t="s">
        <v>4835</v>
      </c>
      <c r="E6066" t="s">
        <v>4836</v>
      </c>
      <c r="F6066">
        <v>343</v>
      </c>
      <c r="G6066">
        <v>45.76</v>
      </c>
      <c r="H6066">
        <v>7</v>
      </c>
      <c r="I6066">
        <v>0</v>
      </c>
      <c r="J6066" t="s">
        <v>2293</v>
      </c>
      <c r="K6066" s="40" t="str">
        <f t="shared" si="94"/>
        <v>TERCEIRA</v>
      </c>
    </row>
    <row r="6067" spans="1:11" ht="15" customHeight="1">
      <c r="A6067">
        <v>8</v>
      </c>
      <c r="B6067">
        <v>7801</v>
      </c>
      <c r="C6067" t="s">
        <v>1994</v>
      </c>
      <c r="D6067" t="s">
        <v>4835</v>
      </c>
      <c r="E6067" t="s">
        <v>4836</v>
      </c>
      <c r="F6067">
        <v>100</v>
      </c>
      <c r="G6067">
        <v>4.97</v>
      </c>
      <c r="H6067">
        <v>20</v>
      </c>
      <c r="I6067">
        <v>0</v>
      </c>
      <c r="J6067" t="s">
        <v>2293</v>
      </c>
      <c r="K6067" s="40" t="str">
        <f t="shared" si="94"/>
        <v>TERCEIRA</v>
      </c>
    </row>
    <row r="6068" spans="1:11" ht="15" customHeight="1">
      <c r="A6068">
        <v>8</v>
      </c>
      <c r="B6068">
        <v>7801</v>
      </c>
      <c r="C6068" t="s">
        <v>22</v>
      </c>
      <c r="D6068" t="s">
        <v>4837</v>
      </c>
      <c r="E6068" t="s">
        <v>4838</v>
      </c>
      <c r="F6068">
        <v>719</v>
      </c>
      <c r="G6068">
        <v>104.96</v>
      </c>
      <c r="H6068">
        <v>7</v>
      </c>
      <c r="I6068">
        <v>0</v>
      </c>
      <c r="J6068" t="s">
        <v>2293</v>
      </c>
      <c r="K6068" s="40" t="str">
        <f t="shared" si="94"/>
        <v>TERCEIRA</v>
      </c>
    </row>
    <row r="6069" spans="1:11" ht="15" customHeight="1">
      <c r="A6069">
        <v>8</v>
      </c>
      <c r="B6069">
        <v>7801</v>
      </c>
      <c r="C6069" t="s">
        <v>1994</v>
      </c>
      <c r="D6069" t="s">
        <v>4837</v>
      </c>
      <c r="E6069" t="s">
        <v>4838</v>
      </c>
      <c r="F6069">
        <v>184</v>
      </c>
      <c r="G6069">
        <v>0.48</v>
      </c>
      <c r="H6069">
        <v>383</v>
      </c>
      <c r="I6069">
        <v>0</v>
      </c>
      <c r="J6069" t="s">
        <v>2293</v>
      </c>
      <c r="K6069" s="40" t="str">
        <f t="shared" si="94"/>
        <v>TERCEIRA</v>
      </c>
    </row>
    <row r="6070" spans="1:11" ht="15" customHeight="1">
      <c r="A6070">
        <v>8</v>
      </c>
      <c r="B6070">
        <v>7801</v>
      </c>
      <c r="C6070" t="s">
        <v>1994</v>
      </c>
      <c r="D6070" t="s">
        <v>4839</v>
      </c>
      <c r="E6070" t="s">
        <v>4840</v>
      </c>
      <c r="F6070">
        <v>406</v>
      </c>
      <c r="G6070">
        <v>18.93</v>
      </c>
      <c r="H6070">
        <v>21</v>
      </c>
      <c r="I6070">
        <v>0</v>
      </c>
      <c r="J6070" t="s">
        <v>2293</v>
      </c>
      <c r="K6070" s="40" t="str">
        <f t="shared" si="94"/>
        <v>TERCEIRA</v>
      </c>
    </row>
    <row r="6071" spans="1:11" ht="15" customHeight="1">
      <c r="A6071">
        <v>8</v>
      </c>
      <c r="B6071">
        <v>7801</v>
      </c>
      <c r="C6071" t="s">
        <v>1994</v>
      </c>
      <c r="D6071" t="s">
        <v>4841</v>
      </c>
      <c r="E6071" t="s">
        <v>4842</v>
      </c>
      <c r="F6071">
        <v>157</v>
      </c>
      <c r="G6071">
        <v>7.16</v>
      </c>
      <c r="H6071">
        <v>22</v>
      </c>
      <c r="I6071">
        <v>0</v>
      </c>
      <c r="J6071" t="s">
        <v>2293</v>
      </c>
      <c r="K6071" s="40" t="str">
        <f t="shared" si="94"/>
        <v>TERCEIRA</v>
      </c>
    </row>
    <row r="6072" spans="1:11" ht="15" customHeight="1">
      <c r="A6072">
        <v>8</v>
      </c>
      <c r="B6072">
        <v>7801</v>
      </c>
      <c r="C6072" t="s">
        <v>1994</v>
      </c>
      <c r="D6072" t="s">
        <v>4843</v>
      </c>
      <c r="E6072" t="s">
        <v>4844</v>
      </c>
      <c r="F6072">
        <v>5027</v>
      </c>
      <c r="G6072">
        <v>64.45</v>
      </c>
      <c r="H6072">
        <v>78</v>
      </c>
      <c r="I6072">
        <v>0</v>
      </c>
      <c r="J6072" t="s">
        <v>2293</v>
      </c>
      <c r="K6072" s="40" t="str">
        <f t="shared" si="94"/>
        <v>TERCEIRA</v>
      </c>
    </row>
    <row r="6073" spans="1:11" ht="15" customHeight="1">
      <c r="A6073">
        <v>8</v>
      </c>
      <c r="B6073">
        <v>7801</v>
      </c>
      <c r="C6073" t="s">
        <v>1994</v>
      </c>
      <c r="D6073" t="s">
        <v>4845</v>
      </c>
      <c r="E6073" t="s">
        <v>4846</v>
      </c>
      <c r="F6073">
        <v>189</v>
      </c>
      <c r="G6073">
        <v>3.21</v>
      </c>
      <c r="H6073">
        <v>59</v>
      </c>
      <c r="I6073">
        <v>0</v>
      </c>
      <c r="J6073" t="s">
        <v>2293</v>
      </c>
      <c r="K6073" s="40" t="str">
        <f t="shared" si="94"/>
        <v>TERCEIRA</v>
      </c>
    </row>
    <row r="6074" spans="1:11" ht="15" customHeight="1">
      <c r="A6074">
        <v>8</v>
      </c>
      <c r="B6074">
        <v>7801</v>
      </c>
      <c r="C6074" t="s">
        <v>1994</v>
      </c>
      <c r="D6074" t="s">
        <v>4847</v>
      </c>
      <c r="E6074" t="s">
        <v>4848</v>
      </c>
      <c r="F6074">
        <v>4651</v>
      </c>
      <c r="G6074">
        <v>58.63</v>
      </c>
      <c r="H6074">
        <v>79</v>
      </c>
      <c r="I6074">
        <v>0</v>
      </c>
      <c r="J6074" t="s">
        <v>2293</v>
      </c>
      <c r="K6074" s="40" t="str">
        <f t="shared" si="94"/>
        <v>TERCEIRA</v>
      </c>
    </row>
    <row r="6075" spans="1:11" ht="15" customHeight="1">
      <c r="A6075">
        <v>8</v>
      </c>
      <c r="B6075">
        <v>7801</v>
      </c>
      <c r="C6075" t="s">
        <v>22</v>
      </c>
      <c r="D6075" t="s">
        <v>4849</v>
      </c>
      <c r="E6075" t="s">
        <v>4850</v>
      </c>
      <c r="F6075">
        <v>54</v>
      </c>
      <c r="G6075">
        <v>23.42</v>
      </c>
      <c r="H6075">
        <v>2</v>
      </c>
      <c r="I6075">
        <v>0</v>
      </c>
      <c r="J6075" t="s">
        <v>2293</v>
      </c>
      <c r="K6075" s="40" t="str">
        <f t="shared" si="94"/>
        <v>TERCEIRA</v>
      </c>
    </row>
    <row r="6076" spans="1:11" ht="15" customHeight="1">
      <c r="A6076">
        <v>8</v>
      </c>
      <c r="B6076">
        <v>7801</v>
      </c>
      <c r="C6076" t="s">
        <v>1994</v>
      </c>
      <c r="D6076" t="s">
        <v>4851</v>
      </c>
      <c r="E6076" t="s">
        <v>4852</v>
      </c>
      <c r="F6076">
        <v>2900</v>
      </c>
      <c r="G6076">
        <v>52.78</v>
      </c>
      <c r="H6076">
        <v>55</v>
      </c>
      <c r="I6076">
        <v>0</v>
      </c>
      <c r="J6076" t="s">
        <v>2293</v>
      </c>
      <c r="K6076" s="40" t="str">
        <f t="shared" si="94"/>
        <v>TERCEIRA</v>
      </c>
    </row>
    <row r="6077" spans="1:11" ht="15" customHeight="1">
      <c r="A6077">
        <v>8</v>
      </c>
      <c r="B6077">
        <v>7801</v>
      </c>
      <c r="C6077" t="s">
        <v>1994</v>
      </c>
      <c r="D6077" t="s">
        <v>4853</v>
      </c>
      <c r="E6077" t="s">
        <v>4854</v>
      </c>
      <c r="F6077">
        <v>4592</v>
      </c>
      <c r="G6077">
        <v>53.92</v>
      </c>
      <c r="H6077">
        <v>85</v>
      </c>
      <c r="I6077">
        <v>0</v>
      </c>
      <c r="J6077" t="s">
        <v>2293</v>
      </c>
      <c r="K6077" s="40" t="str">
        <f t="shared" si="94"/>
        <v>TERCEIRA</v>
      </c>
    </row>
    <row r="6078" spans="1:11" ht="15" customHeight="1">
      <c r="A6078">
        <v>8</v>
      </c>
      <c r="B6078">
        <v>7801</v>
      </c>
      <c r="C6078" t="s">
        <v>1994</v>
      </c>
      <c r="D6078" t="s">
        <v>4855</v>
      </c>
      <c r="E6078" t="s">
        <v>4856</v>
      </c>
      <c r="F6078">
        <v>51</v>
      </c>
      <c r="G6078">
        <v>1.97</v>
      </c>
      <c r="H6078">
        <v>26</v>
      </c>
      <c r="I6078">
        <v>0</v>
      </c>
      <c r="J6078" t="s">
        <v>2293</v>
      </c>
      <c r="K6078" s="40" t="str">
        <f t="shared" si="94"/>
        <v>TERCEIRA</v>
      </c>
    </row>
    <row r="6079" spans="1:11" ht="15" customHeight="1">
      <c r="A6079">
        <v>8</v>
      </c>
      <c r="B6079">
        <v>7801</v>
      </c>
      <c r="C6079" t="s">
        <v>1994</v>
      </c>
      <c r="D6079" t="s">
        <v>4857</v>
      </c>
      <c r="E6079" t="s">
        <v>4858</v>
      </c>
      <c r="F6079">
        <v>365</v>
      </c>
      <c r="G6079">
        <v>7.94</v>
      </c>
      <c r="H6079">
        <v>46</v>
      </c>
      <c r="I6079">
        <v>0</v>
      </c>
      <c r="J6079" t="s">
        <v>2293</v>
      </c>
      <c r="K6079" s="40" t="str">
        <f t="shared" si="94"/>
        <v>TERCEIRA</v>
      </c>
    </row>
    <row r="6080" spans="1:11" ht="15" customHeight="1">
      <c r="A6080">
        <v>8</v>
      </c>
      <c r="B6080">
        <v>7801</v>
      </c>
      <c r="C6080" t="s">
        <v>1994</v>
      </c>
      <c r="D6080" t="s">
        <v>4859</v>
      </c>
      <c r="E6080" t="s">
        <v>4860</v>
      </c>
      <c r="F6080">
        <v>2862</v>
      </c>
      <c r="G6080">
        <v>60.81</v>
      </c>
      <c r="H6080">
        <v>47</v>
      </c>
      <c r="I6080">
        <v>0</v>
      </c>
      <c r="J6080" t="s">
        <v>2293</v>
      </c>
      <c r="K6080" s="40" t="str">
        <f t="shared" si="94"/>
        <v>TERCEIRA</v>
      </c>
    </row>
    <row r="6081" spans="1:11" ht="15" customHeight="1">
      <c r="A6081">
        <v>8</v>
      </c>
      <c r="B6081">
        <v>7801</v>
      </c>
      <c r="C6081" t="s">
        <v>1994</v>
      </c>
      <c r="D6081" t="s">
        <v>4861</v>
      </c>
      <c r="E6081" t="s">
        <v>4862</v>
      </c>
      <c r="F6081">
        <v>2462</v>
      </c>
      <c r="G6081">
        <v>71.41</v>
      </c>
      <c r="H6081">
        <v>34</v>
      </c>
      <c r="I6081">
        <v>0</v>
      </c>
      <c r="J6081" t="s">
        <v>2293</v>
      </c>
      <c r="K6081" s="40" t="str">
        <f t="shared" si="94"/>
        <v>TERCEIRA</v>
      </c>
    </row>
    <row r="6082" spans="1:11" ht="15" customHeight="1">
      <c r="A6082">
        <v>8</v>
      </c>
      <c r="B6082">
        <v>7801</v>
      </c>
      <c r="C6082" t="s">
        <v>1994</v>
      </c>
      <c r="D6082" t="s">
        <v>4863</v>
      </c>
      <c r="E6082" t="s">
        <v>4864</v>
      </c>
      <c r="F6082">
        <v>497</v>
      </c>
      <c r="G6082">
        <v>21.98</v>
      </c>
      <c r="H6082">
        <v>23</v>
      </c>
      <c r="I6082">
        <v>0</v>
      </c>
      <c r="J6082" t="s">
        <v>2293</v>
      </c>
      <c r="K6082" s="40" t="str">
        <f t="shared" ref="K6082:K6145" si="95">IF(J6082&lt;&gt;"",IF(OR(UPPER(J6082)="TERCEIRO",UPPER(J6082)="TERCEIRA"),"TERCEIRA",IF(UPPER(J6082)="GPA","GPA",J6082)),IF(LEFT(D6082,1)="T","TERCEIRA","GPA"))</f>
        <v>TERCEIRA</v>
      </c>
    </row>
    <row r="6083" spans="1:11" ht="15" customHeight="1">
      <c r="A6083">
        <v>8</v>
      </c>
      <c r="B6083">
        <v>7801</v>
      </c>
      <c r="C6083" t="s">
        <v>1994</v>
      </c>
      <c r="D6083" t="s">
        <v>4865</v>
      </c>
      <c r="E6083" t="s">
        <v>4866</v>
      </c>
      <c r="F6083">
        <v>3288</v>
      </c>
      <c r="G6083">
        <v>66.2</v>
      </c>
      <c r="H6083">
        <v>50</v>
      </c>
      <c r="I6083">
        <v>0</v>
      </c>
      <c r="J6083" t="s">
        <v>2293</v>
      </c>
      <c r="K6083" s="40" t="str">
        <f t="shared" si="95"/>
        <v>TERCEIRA</v>
      </c>
    </row>
    <row r="6084" spans="1:11" ht="15" customHeight="1">
      <c r="A6084">
        <v>8</v>
      </c>
      <c r="B6084">
        <v>7801</v>
      </c>
      <c r="C6084" t="s">
        <v>1994</v>
      </c>
      <c r="D6084" t="s">
        <v>4867</v>
      </c>
      <c r="E6084" t="s">
        <v>4868</v>
      </c>
      <c r="F6084">
        <v>1822</v>
      </c>
      <c r="G6084">
        <v>35.299999999999997</v>
      </c>
      <c r="H6084">
        <v>52</v>
      </c>
      <c r="I6084">
        <v>0</v>
      </c>
      <c r="J6084" t="s">
        <v>2293</v>
      </c>
      <c r="K6084" s="40" t="str">
        <f t="shared" si="95"/>
        <v>TERCEIRA</v>
      </c>
    </row>
    <row r="6085" spans="1:11" ht="15" customHeight="1">
      <c r="A6085">
        <v>8</v>
      </c>
      <c r="B6085">
        <v>7801</v>
      </c>
      <c r="C6085" t="s">
        <v>1994</v>
      </c>
      <c r="D6085" t="s">
        <v>4869</v>
      </c>
      <c r="E6085" t="s">
        <v>4870</v>
      </c>
      <c r="F6085">
        <v>242</v>
      </c>
      <c r="G6085">
        <v>5.66</v>
      </c>
      <c r="H6085">
        <v>43</v>
      </c>
      <c r="I6085">
        <v>0</v>
      </c>
      <c r="J6085" t="s">
        <v>2293</v>
      </c>
      <c r="K6085" s="40" t="str">
        <f t="shared" si="95"/>
        <v>TERCEIRA</v>
      </c>
    </row>
    <row r="6086" spans="1:11" ht="15" customHeight="1">
      <c r="A6086">
        <v>8</v>
      </c>
      <c r="B6086">
        <v>7801</v>
      </c>
      <c r="C6086" t="s">
        <v>1994</v>
      </c>
      <c r="D6086" t="s">
        <v>4871</v>
      </c>
      <c r="E6086" t="s">
        <v>4872</v>
      </c>
      <c r="F6086">
        <v>1775</v>
      </c>
      <c r="G6086">
        <v>29.47</v>
      </c>
      <c r="H6086">
        <v>60</v>
      </c>
      <c r="I6086">
        <v>0</v>
      </c>
      <c r="J6086" t="s">
        <v>2293</v>
      </c>
      <c r="K6086" s="40" t="str">
        <f t="shared" si="95"/>
        <v>TERCEIRA</v>
      </c>
    </row>
    <row r="6087" spans="1:11" ht="15" customHeight="1">
      <c r="A6087">
        <v>8</v>
      </c>
      <c r="B6087">
        <v>7801</v>
      </c>
      <c r="C6087" t="s">
        <v>1994</v>
      </c>
      <c r="D6087" t="s">
        <v>4873</v>
      </c>
      <c r="E6087" t="s">
        <v>4874</v>
      </c>
      <c r="F6087">
        <v>1739</v>
      </c>
      <c r="G6087">
        <v>30.01</v>
      </c>
      <c r="H6087">
        <v>58</v>
      </c>
      <c r="I6087">
        <v>0</v>
      </c>
      <c r="J6087" t="s">
        <v>2293</v>
      </c>
      <c r="K6087" s="40" t="str">
        <f t="shared" si="95"/>
        <v>TERCEIRA</v>
      </c>
    </row>
    <row r="6088" spans="1:11" ht="15" customHeight="1">
      <c r="A6088">
        <v>8</v>
      </c>
      <c r="B6088">
        <v>7801</v>
      </c>
      <c r="C6088" t="s">
        <v>1994</v>
      </c>
      <c r="D6088" t="s">
        <v>4875</v>
      </c>
      <c r="E6088" t="s">
        <v>4876</v>
      </c>
      <c r="F6088">
        <v>96</v>
      </c>
      <c r="G6088">
        <v>1.9</v>
      </c>
      <c r="H6088">
        <v>51</v>
      </c>
      <c r="I6088">
        <v>0</v>
      </c>
      <c r="J6088" t="s">
        <v>2293</v>
      </c>
      <c r="K6088" s="40" t="str">
        <f t="shared" si="95"/>
        <v>TERCEIRA</v>
      </c>
    </row>
    <row r="6089" spans="1:11" ht="15" customHeight="1">
      <c r="A6089">
        <v>8</v>
      </c>
      <c r="B6089">
        <v>7801</v>
      </c>
      <c r="C6089" t="s">
        <v>22</v>
      </c>
      <c r="D6089" t="s">
        <v>4877</v>
      </c>
      <c r="E6089" t="s">
        <v>4878</v>
      </c>
      <c r="F6089">
        <v>182</v>
      </c>
      <c r="G6089">
        <v>78.239999999999995</v>
      </c>
      <c r="H6089">
        <v>2</v>
      </c>
      <c r="I6089">
        <v>0</v>
      </c>
      <c r="J6089" t="s">
        <v>2293</v>
      </c>
      <c r="K6089" s="40" t="str">
        <f t="shared" si="95"/>
        <v>TERCEIRA</v>
      </c>
    </row>
    <row r="6090" spans="1:11" ht="15" customHeight="1">
      <c r="A6090">
        <v>8</v>
      </c>
      <c r="B6090">
        <v>7801</v>
      </c>
      <c r="C6090" t="s">
        <v>1994</v>
      </c>
      <c r="D6090" t="s">
        <v>4879</v>
      </c>
      <c r="E6090" t="s">
        <v>4880</v>
      </c>
      <c r="F6090">
        <v>2186</v>
      </c>
      <c r="G6090">
        <v>38.21</v>
      </c>
      <c r="H6090">
        <v>57</v>
      </c>
      <c r="I6090">
        <v>0</v>
      </c>
      <c r="J6090" t="s">
        <v>2293</v>
      </c>
      <c r="K6090" s="40" t="str">
        <f t="shared" si="95"/>
        <v>TERCEIRA</v>
      </c>
    </row>
    <row r="6091" spans="1:11" ht="15" customHeight="1">
      <c r="A6091">
        <v>8</v>
      </c>
      <c r="B6091">
        <v>7801</v>
      </c>
      <c r="C6091" t="s">
        <v>1994</v>
      </c>
      <c r="D6091" t="s">
        <v>4881</v>
      </c>
      <c r="E6091" t="s">
        <v>4882</v>
      </c>
      <c r="F6091">
        <v>2329</v>
      </c>
      <c r="G6091">
        <v>57.06</v>
      </c>
      <c r="H6091">
        <v>41</v>
      </c>
      <c r="I6091">
        <v>0</v>
      </c>
      <c r="J6091" t="s">
        <v>2293</v>
      </c>
      <c r="K6091" s="40" t="str">
        <f t="shared" si="95"/>
        <v>TERCEIRA</v>
      </c>
    </row>
    <row r="6092" spans="1:11" ht="15" customHeight="1">
      <c r="A6092">
        <v>8</v>
      </c>
      <c r="B6092">
        <v>7801</v>
      </c>
      <c r="C6092" t="s">
        <v>1994</v>
      </c>
      <c r="D6092" t="s">
        <v>4883</v>
      </c>
      <c r="E6092" t="s">
        <v>4884</v>
      </c>
      <c r="F6092">
        <v>984</v>
      </c>
      <c r="G6092">
        <v>45.12</v>
      </c>
      <c r="H6092">
        <v>22</v>
      </c>
      <c r="I6092">
        <v>0</v>
      </c>
      <c r="J6092" t="s">
        <v>2293</v>
      </c>
      <c r="K6092" s="40" t="str">
        <f t="shared" si="95"/>
        <v>TERCEIRA</v>
      </c>
    </row>
    <row r="6093" spans="1:11" ht="15" customHeight="1">
      <c r="A6093">
        <v>8</v>
      </c>
      <c r="B6093">
        <v>7801</v>
      </c>
      <c r="C6093" t="s">
        <v>1994</v>
      </c>
      <c r="D6093" t="s">
        <v>4885</v>
      </c>
      <c r="E6093" t="s">
        <v>4886</v>
      </c>
      <c r="F6093">
        <v>1314</v>
      </c>
      <c r="G6093">
        <v>44.55</v>
      </c>
      <c r="H6093">
        <v>29</v>
      </c>
      <c r="I6093">
        <v>0</v>
      </c>
      <c r="J6093" t="s">
        <v>2293</v>
      </c>
      <c r="K6093" s="40" t="str">
        <f t="shared" si="95"/>
        <v>TERCEIRA</v>
      </c>
    </row>
    <row r="6094" spans="1:11" ht="15" customHeight="1">
      <c r="A6094">
        <v>8</v>
      </c>
      <c r="B6094">
        <v>7801</v>
      </c>
      <c r="C6094" t="s">
        <v>1994</v>
      </c>
      <c r="D6094" t="s">
        <v>4887</v>
      </c>
      <c r="E6094" t="s">
        <v>4888</v>
      </c>
      <c r="F6094">
        <v>4120</v>
      </c>
      <c r="G6094">
        <v>105.72</v>
      </c>
      <c r="H6094">
        <v>39</v>
      </c>
      <c r="I6094">
        <v>0</v>
      </c>
      <c r="J6094" t="s">
        <v>2293</v>
      </c>
      <c r="K6094" s="40" t="str">
        <f t="shared" si="95"/>
        <v>TERCEIRA</v>
      </c>
    </row>
    <row r="6095" spans="1:11" ht="15" customHeight="1">
      <c r="A6095">
        <v>8</v>
      </c>
      <c r="B6095">
        <v>7801</v>
      </c>
      <c r="C6095" t="s">
        <v>1994</v>
      </c>
      <c r="D6095" t="s">
        <v>4889</v>
      </c>
      <c r="E6095" t="s">
        <v>4890</v>
      </c>
      <c r="F6095">
        <v>2709</v>
      </c>
      <c r="G6095">
        <v>45.99</v>
      </c>
      <c r="H6095">
        <v>59</v>
      </c>
      <c r="I6095">
        <v>0</v>
      </c>
      <c r="J6095" t="s">
        <v>2293</v>
      </c>
      <c r="K6095" s="40" t="str">
        <f t="shared" si="95"/>
        <v>TERCEIRA</v>
      </c>
    </row>
    <row r="6096" spans="1:11" ht="15" customHeight="1">
      <c r="A6096">
        <v>8</v>
      </c>
      <c r="B6096">
        <v>7801</v>
      </c>
      <c r="C6096" t="s">
        <v>22</v>
      </c>
      <c r="D6096" t="s">
        <v>4891</v>
      </c>
      <c r="E6096" t="s">
        <v>4892</v>
      </c>
      <c r="F6096">
        <v>449</v>
      </c>
      <c r="G6096">
        <v>71.27</v>
      </c>
      <c r="H6096">
        <v>6</v>
      </c>
      <c r="I6096">
        <v>0</v>
      </c>
      <c r="J6096" t="s">
        <v>2293</v>
      </c>
      <c r="K6096" s="40" t="str">
        <f t="shared" si="95"/>
        <v>TERCEIRA</v>
      </c>
    </row>
    <row r="6097" spans="1:11" ht="15" customHeight="1">
      <c r="A6097">
        <v>8</v>
      </c>
      <c r="B6097">
        <v>7801</v>
      </c>
      <c r="C6097" t="s">
        <v>1994</v>
      </c>
      <c r="D6097" t="s">
        <v>4893</v>
      </c>
      <c r="E6097" t="s">
        <v>4894</v>
      </c>
      <c r="F6097">
        <v>1762</v>
      </c>
      <c r="G6097">
        <v>44.88</v>
      </c>
      <c r="H6097">
        <v>39</v>
      </c>
      <c r="I6097">
        <v>0</v>
      </c>
      <c r="J6097" t="s">
        <v>2293</v>
      </c>
      <c r="K6097" s="40" t="str">
        <f t="shared" si="95"/>
        <v>TERCEIRA</v>
      </c>
    </row>
    <row r="6098" spans="1:11" ht="15" customHeight="1">
      <c r="A6098">
        <v>8</v>
      </c>
      <c r="B6098">
        <v>7801</v>
      </c>
      <c r="C6098" t="s">
        <v>1994</v>
      </c>
      <c r="D6098" t="s">
        <v>4895</v>
      </c>
      <c r="E6098" t="s">
        <v>4896</v>
      </c>
      <c r="F6098">
        <v>2913</v>
      </c>
      <c r="G6098">
        <v>83.86</v>
      </c>
      <c r="H6098">
        <v>35</v>
      </c>
      <c r="I6098">
        <v>0</v>
      </c>
      <c r="J6098" t="s">
        <v>2293</v>
      </c>
      <c r="K6098" s="40" t="str">
        <f t="shared" si="95"/>
        <v>TERCEIRA</v>
      </c>
    </row>
    <row r="6099" spans="1:11" ht="15" customHeight="1">
      <c r="A6099">
        <v>8</v>
      </c>
      <c r="B6099">
        <v>7801</v>
      </c>
      <c r="C6099" t="s">
        <v>22</v>
      </c>
      <c r="D6099" t="s">
        <v>4976</v>
      </c>
      <c r="E6099" t="s">
        <v>4977</v>
      </c>
      <c r="F6099">
        <v>365</v>
      </c>
      <c r="G6099">
        <v>73.47</v>
      </c>
      <c r="H6099">
        <v>5</v>
      </c>
      <c r="I6099">
        <v>0</v>
      </c>
      <c r="J6099" t="s">
        <v>2293</v>
      </c>
      <c r="K6099" s="40" t="str">
        <f t="shared" si="95"/>
        <v>TERCEIRA</v>
      </c>
    </row>
    <row r="6100" spans="1:11" ht="15" customHeight="1">
      <c r="A6100">
        <v>8</v>
      </c>
      <c r="B6100">
        <v>7801</v>
      </c>
      <c r="C6100" t="s">
        <v>1994</v>
      </c>
      <c r="D6100" t="s">
        <v>4897</v>
      </c>
      <c r="E6100" t="s">
        <v>4898</v>
      </c>
      <c r="F6100">
        <v>1607</v>
      </c>
      <c r="G6100">
        <v>40.700000000000003</v>
      </c>
      <c r="H6100">
        <v>39</v>
      </c>
      <c r="I6100">
        <v>0</v>
      </c>
      <c r="J6100" t="s">
        <v>2293</v>
      </c>
      <c r="K6100" s="40" t="str">
        <f t="shared" si="95"/>
        <v>TERCEIRA</v>
      </c>
    </row>
    <row r="6101" spans="1:11" ht="15" customHeight="1">
      <c r="A6101">
        <v>8</v>
      </c>
      <c r="B6101">
        <v>7801</v>
      </c>
      <c r="C6101" t="s">
        <v>1994</v>
      </c>
      <c r="D6101" t="s">
        <v>4899</v>
      </c>
      <c r="E6101" t="s">
        <v>4900</v>
      </c>
      <c r="F6101">
        <v>539</v>
      </c>
      <c r="G6101">
        <v>21.67</v>
      </c>
      <c r="H6101">
        <v>25</v>
      </c>
      <c r="I6101">
        <v>0</v>
      </c>
      <c r="J6101" t="s">
        <v>2293</v>
      </c>
      <c r="K6101" s="40" t="str">
        <f t="shared" si="95"/>
        <v>TERCEIRA</v>
      </c>
    </row>
    <row r="6102" spans="1:11" ht="15" customHeight="1">
      <c r="A6102">
        <v>8</v>
      </c>
      <c r="B6102">
        <v>7801</v>
      </c>
      <c r="C6102" t="s">
        <v>1994</v>
      </c>
      <c r="D6102" t="s">
        <v>4901</v>
      </c>
      <c r="E6102" t="s">
        <v>4902</v>
      </c>
      <c r="F6102">
        <v>2799</v>
      </c>
      <c r="G6102">
        <v>75.83</v>
      </c>
      <c r="H6102">
        <v>37</v>
      </c>
      <c r="I6102">
        <v>0</v>
      </c>
      <c r="J6102" t="s">
        <v>2293</v>
      </c>
      <c r="K6102" s="40" t="str">
        <f t="shared" si="95"/>
        <v>TERCEIRA</v>
      </c>
    </row>
    <row r="6103" spans="1:11" ht="15" customHeight="1">
      <c r="A6103">
        <v>8</v>
      </c>
      <c r="B6103">
        <v>7801</v>
      </c>
      <c r="C6103" t="s">
        <v>1994</v>
      </c>
      <c r="D6103" t="s">
        <v>4903</v>
      </c>
      <c r="E6103" t="s">
        <v>4904</v>
      </c>
      <c r="F6103">
        <v>2312</v>
      </c>
      <c r="G6103">
        <v>65.17</v>
      </c>
      <c r="H6103">
        <v>35</v>
      </c>
      <c r="I6103">
        <v>0</v>
      </c>
      <c r="J6103" t="s">
        <v>2293</v>
      </c>
      <c r="K6103" s="40" t="str">
        <f t="shared" si="95"/>
        <v>TERCEIRA</v>
      </c>
    </row>
    <row r="6104" spans="1:11" ht="15" customHeight="1">
      <c r="A6104">
        <v>8</v>
      </c>
      <c r="B6104">
        <v>7801</v>
      </c>
      <c r="C6104" t="s">
        <v>1994</v>
      </c>
      <c r="D6104" t="s">
        <v>4905</v>
      </c>
      <c r="E6104" t="s">
        <v>4906</v>
      </c>
      <c r="F6104">
        <v>2116</v>
      </c>
      <c r="G6104">
        <v>59.56</v>
      </c>
      <c r="H6104">
        <v>36</v>
      </c>
      <c r="I6104">
        <v>0</v>
      </c>
      <c r="J6104" t="s">
        <v>2293</v>
      </c>
      <c r="K6104" s="40" t="str">
        <f t="shared" si="95"/>
        <v>TERCEIRA</v>
      </c>
    </row>
    <row r="6105" spans="1:11" ht="15" customHeight="1">
      <c r="A6105">
        <v>8</v>
      </c>
      <c r="B6105">
        <v>7801</v>
      </c>
      <c r="C6105" t="s">
        <v>1994</v>
      </c>
      <c r="D6105" t="s">
        <v>4907</v>
      </c>
      <c r="E6105" t="s">
        <v>4908</v>
      </c>
      <c r="F6105">
        <v>2756</v>
      </c>
      <c r="G6105">
        <v>66.22</v>
      </c>
      <c r="H6105">
        <v>42</v>
      </c>
      <c r="I6105">
        <v>0</v>
      </c>
      <c r="J6105" t="s">
        <v>2293</v>
      </c>
      <c r="K6105" s="40" t="str">
        <f t="shared" si="95"/>
        <v>TERCEIRA</v>
      </c>
    </row>
    <row r="6106" spans="1:11" ht="15" customHeight="1">
      <c r="A6106">
        <v>8</v>
      </c>
      <c r="B6106">
        <v>7801</v>
      </c>
      <c r="C6106" t="s">
        <v>1994</v>
      </c>
      <c r="D6106" t="s">
        <v>4909</v>
      </c>
      <c r="E6106" t="s">
        <v>4910</v>
      </c>
      <c r="F6106">
        <v>351</v>
      </c>
      <c r="G6106">
        <v>9.48</v>
      </c>
      <c r="H6106">
        <v>37</v>
      </c>
      <c r="I6106">
        <v>0</v>
      </c>
      <c r="J6106" t="s">
        <v>2293</v>
      </c>
      <c r="K6106" s="40" t="str">
        <f t="shared" si="95"/>
        <v>TERCEIRA</v>
      </c>
    </row>
    <row r="6107" spans="1:11" ht="15" customHeight="1">
      <c r="A6107">
        <v>8</v>
      </c>
      <c r="B6107">
        <v>7801</v>
      </c>
      <c r="C6107" t="s">
        <v>1994</v>
      </c>
      <c r="D6107" t="s">
        <v>4911</v>
      </c>
      <c r="E6107" t="s">
        <v>4912</v>
      </c>
      <c r="F6107">
        <v>175</v>
      </c>
      <c r="G6107">
        <v>6.12</v>
      </c>
      <c r="H6107">
        <v>29</v>
      </c>
      <c r="I6107">
        <v>0</v>
      </c>
      <c r="J6107" t="s">
        <v>2293</v>
      </c>
      <c r="K6107" s="40" t="str">
        <f t="shared" si="95"/>
        <v>TERCEIRA</v>
      </c>
    </row>
    <row r="6108" spans="1:11" ht="15" customHeight="1">
      <c r="A6108">
        <v>8</v>
      </c>
      <c r="B6108">
        <v>7801</v>
      </c>
      <c r="C6108" t="s">
        <v>1994</v>
      </c>
      <c r="D6108" t="s">
        <v>4913</v>
      </c>
      <c r="E6108" t="s">
        <v>4914</v>
      </c>
      <c r="F6108">
        <v>684</v>
      </c>
      <c r="G6108">
        <v>22.78</v>
      </c>
      <c r="H6108">
        <v>30</v>
      </c>
      <c r="I6108">
        <v>0</v>
      </c>
      <c r="J6108" t="s">
        <v>2293</v>
      </c>
      <c r="K6108" s="40" t="str">
        <f t="shared" si="95"/>
        <v>TERCEIRA</v>
      </c>
    </row>
    <row r="6109" spans="1:11" ht="15" customHeight="1">
      <c r="A6109">
        <v>8</v>
      </c>
      <c r="B6109">
        <v>7801</v>
      </c>
      <c r="C6109" t="s">
        <v>1994</v>
      </c>
      <c r="D6109" t="s">
        <v>4915</v>
      </c>
      <c r="E6109" t="s">
        <v>4916</v>
      </c>
      <c r="F6109">
        <v>1523</v>
      </c>
      <c r="G6109">
        <v>39.729999999999997</v>
      </c>
      <c r="H6109">
        <v>38</v>
      </c>
      <c r="I6109">
        <v>0</v>
      </c>
      <c r="J6109" t="s">
        <v>2293</v>
      </c>
      <c r="K6109" s="40" t="str">
        <f t="shared" si="95"/>
        <v>TERCEIRA</v>
      </c>
    </row>
    <row r="6110" spans="1:11" ht="15" customHeight="1">
      <c r="A6110">
        <v>8</v>
      </c>
      <c r="B6110">
        <v>7801</v>
      </c>
      <c r="C6110" t="s">
        <v>1994</v>
      </c>
      <c r="D6110" t="s">
        <v>4917</v>
      </c>
      <c r="E6110" t="s">
        <v>4918</v>
      </c>
      <c r="F6110">
        <v>1918</v>
      </c>
      <c r="G6110">
        <v>51.7</v>
      </c>
      <c r="H6110">
        <v>37</v>
      </c>
      <c r="I6110">
        <v>0</v>
      </c>
      <c r="J6110" t="s">
        <v>2293</v>
      </c>
      <c r="K6110" s="40" t="str">
        <f t="shared" si="95"/>
        <v>TERCEIRA</v>
      </c>
    </row>
    <row r="6111" spans="1:11" ht="15" customHeight="1">
      <c r="A6111">
        <v>8</v>
      </c>
      <c r="B6111">
        <v>7801</v>
      </c>
      <c r="C6111" t="s">
        <v>22</v>
      </c>
      <c r="D6111" t="s">
        <v>4978</v>
      </c>
      <c r="E6111" t="s">
        <v>4979</v>
      </c>
      <c r="F6111">
        <v>224</v>
      </c>
      <c r="G6111">
        <v>46.57</v>
      </c>
      <c r="H6111">
        <v>5</v>
      </c>
      <c r="I6111">
        <v>0</v>
      </c>
      <c r="J6111" t="s">
        <v>2293</v>
      </c>
      <c r="K6111" s="40" t="str">
        <f t="shared" si="95"/>
        <v>TERCEIRA</v>
      </c>
    </row>
    <row r="6112" spans="1:11" ht="15" customHeight="1">
      <c r="A6112">
        <v>8</v>
      </c>
      <c r="B6112">
        <v>7801</v>
      </c>
      <c r="C6112" t="s">
        <v>1994</v>
      </c>
      <c r="D6112" t="s">
        <v>4919</v>
      </c>
      <c r="E6112" t="s">
        <v>4920</v>
      </c>
      <c r="F6112">
        <v>885</v>
      </c>
      <c r="G6112">
        <v>30.6</v>
      </c>
      <c r="H6112">
        <v>29</v>
      </c>
      <c r="I6112">
        <v>0</v>
      </c>
      <c r="J6112" t="s">
        <v>2293</v>
      </c>
      <c r="K6112" s="40" t="str">
        <f t="shared" si="95"/>
        <v>TERCEIRA</v>
      </c>
    </row>
    <row r="6113" spans="1:11" ht="15" customHeight="1">
      <c r="A6113">
        <v>8</v>
      </c>
      <c r="B6113">
        <v>7801</v>
      </c>
      <c r="C6113" t="s">
        <v>1994</v>
      </c>
      <c r="D6113" t="s">
        <v>4921</v>
      </c>
      <c r="E6113" t="s">
        <v>4922</v>
      </c>
      <c r="F6113">
        <v>1604</v>
      </c>
      <c r="G6113">
        <v>46.49</v>
      </c>
      <c r="H6113">
        <v>35</v>
      </c>
      <c r="I6113">
        <v>0</v>
      </c>
      <c r="J6113" t="s">
        <v>2293</v>
      </c>
      <c r="K6113" s="40" t="str">
        <f t="shared" si="95"/>
        <v>TERCEIRA</v>
      </c>
    </row>
    <row r="6114" spans="1:11" ht="15" customHeight="1">
      <c r="A6114">
        <v>8</v>
      </c>
      <c r="B6114">
        <v>7801</v>
      </c>
      <c r="C6114" t="s">
        <v>1994</v>
      </c>
      <c r="D6114" t="s">
        <v>4923</v>
      </c>
      <c r="E6114" t="s">
        <v>4924</v>
      </c>
      <c r="F6114">
        <v>2031</v>
      </c>
      <c r="G6114">
        <v>49.76</v>
      </c>
      <c r="H6114">
        <v>41</v>
      </c>
      <c r="I6114">
        <v>0</v>
      </c>
      <c r="J6114" t="s">
        <v>2293</v>
      </c>
      <c r="K6114" s="40" t="str">
        <f t="shared" si="95"/>
        <v>TERCEIRA</v>
      </c>
    </row>
    <row r="6115" spans="1:11" ht="15" customHeight="1">
      <c r="A6115">
        <v>8</v>
      </c>
      <c r="B6115">
        <v>7801</v>
      </c>
      <c r="C6115" t="s">
        <v>1994</v>
      </c>
      <c r="D6115" t="s">
        <v>4925</v>
      </c>
      <c r="E6115" t="s">
        <v>4926</v>
      </c>
      <c r="F6115">
        <v>82</v>
      </c>
      <c r="G6115">
        <v>5.53</v>
      </c>
      <c r="H6115">
        <v>15</v>
      </c>
      <c r="I6115">
        <v>0</v>
      </c>
      <c r="J6115" t="s">
        <v>2293</v>
      </c>
      <c r="K6115" s="40" t="str">
        <f t="shared" si="95"/>
        <v>TERCEIRA</v>
      </c>
    </row>
    <row r="6116" spans="1:11" ht="15" customHeight="1">
      <c r="A6116">
        <v>8</v>
      </c>
      <c r="B6116">
        <v>7801</v>
      </c>
      <c r="C6116" t="s">
        <v>1994</v>
      </c>
      <c r="D6116" t="s">
        <v>4927</v>
      </c>
      <c r="E6116" t="s">
        <v>4928</v>
      </c>
      <c r="F6116">
        <v>679</v>
      </c>
      <c r="G6116">
        <v>22.95</v>
      </c>
      <c r="H6116">
        <v>30</v>
      </c>
      <c r="I6116">
        <v>0</v>
      </c>
      <c r="J6116" t="s">
        <v>2293</v>
      </c>
      <c r="K6116" s="40" t="str">
        <f t="shared" si="95"/>
        <v>TERCEIRA</v>
      </c>
    </row>
    <row r="6117" spans="1:11" ht="15" customHeight="1">
      <c r="A6117">
        <v>8</v>
      </c>
      <c r="B6117">
        <v>7801</v>
      </c>
      <c r="C6117" t="s">
        <v>1994</v>
      </c>
      <c r="D6117" t="s">
        <v>4929</v>
      </c>
      <c r="E6117" t="s">
        <v>4930</v>
      </c>
      <c r="F6117">
        <v>893</v>
      </c>
      <c r="G6117">
        <v>22.53</v>
      </c>
      <c r="H6117">
        <v>40</v>
      </c>
      <c r="I6117">
        <v>0</v>
      </c>
      <c r="J6117" t="s">
        <v>2293</v>
      </c>
      <c r="K6117" s="40" t="str">
        <f t="shared" si="95"/>
        <v>TERCEIRA</v>
      </c>
    </row>
    <row r="6118" spans="1:11" ht="15" customHeight="1">
      <c r="A6118">
        <v>8</v>
      </c>
      <c r="B6118">
        <v>7801</v>
      </c>
      <c r="C6118" t="s">
        <v>1994</v>
      </c>
      <c r="D6118" t="s">
        <v>4931</v>
      </c>
      <c r="E6118" t="s">
        <v>4932</v>
      </c>
      <c r="F6118">
        <v>364</v>
      </c>
      <c r="G6118">
        <v>11.86</v>
      </c>
      <c r="H6118">
        <v>31</v>
      </c>
      <c r="I6118">
        <v>0</v>
      </c>
      <c r="J6118" t="s">
        <v>2293</v>
      </c>
      <c r="K6118" s="40" t="str">
        <f t="shared" si="95"/>
        <v>TERCEIRA</v>
      </c>
    </row>
    <row r="6119" spans="1:11" ht="15" customHeight="1">
      <c r="A6119">
        <v>8</v>
      </c>
      <c r="B6119">
        <v>7801</v>
      </c>
      <c r="C6119" t="s">
        <v>1994</v>
      </c>
      <c r="D6119" t="s">
        <v>3478</v>
      </c>
      <c r="E6119" t="s">
        <v>3479</v>
      </c>
      <c r="F6119">
        <v>268</v>
      </c>
      <c r="G6119">
        <v>3.96</v>
      </c>
      <c r="H6119">
        <v>68</v>
      </c>
      <c r="I6119">
        <v>0</v>
      </c>
      <c r="J6119" t="s">
        <v>2293</v>
      </c>
      <c r="K6119" s="40" t="str">
        <f t="shared" si="95"/>
        <v>TERCEIRA</v>
      </c>
    </row>
    <row r="6120" spans="1:11" ht="15" customHeight="1">
      <c r="A6120">
        <v>8</v>
      </c>
      <c r="B6120">
        <v>7801</v>
      </c>
      <c r="C6120" t="s">
        <v>1994</v>
      </c>
      <c r="D6120" t="s">
        <v>3480</v>
      </c>
      <c r="E6120" t="s">
        <v>3481</v>
      </c>
      <c r="F6120">
        <v>11306</v>
      </c>
      <c r="G6120">
        <v>120.4</v>
      </c>
      <c r="H6120">
        <v>94</v>
      </c>
      <c r="I6120">
        <v>0</v>
      </c>
      <c r="J6120" t="s">
        <v>2293</v>
      </c>
      <c r="K6120" s="40" t="str">
        <f t="shared" si="95"/>
        <v>TERCEIRA</v>
      </c>
    </row>
    <row r="6121" spans="1:11" ht="15" customHeight="1">
      <c r="A6121">
        <v>8</v>
      </c>
      <c r="B6121">
        <v>7801</v>
      </c>
      <c r="C6121" t="s">
        <v>1994</v>
      </c>
      <c r="D6121" t="s">
        <v>3482</v>
      </c>
      <c r="E6121" t="s">
        <v>3483</v>
      </c>
      <c r="F6121">
        <v>3979</v>
      </c>
      <c r="G6121">
        <v>86.64</v>
      </c>
      <c r="H6121">
        <v>46</v>
      </c>
      <c r="I6121">
        <v>0</v>
      </c>
      <c r="J6121" t="s">
        <v>2293</v>
      </c>
      <c r="K6121" s="40" t="str">
        <f t="shared" si="95"/>
        <v>TERCEIRA</v>
      </c>
    </row>
    <row r="6122" spans="1:11" ht="15" customHeight="1">
      <c r="A6122">
        <v>8</v>
      </c>
      <c r="B6122">
        <v>7801</v>
      </c>
      <c r="C6122" t="s">
        <v>1994</v>
      </c>
      <c r="D6122" t="s">
        <v>3486</v>
      </c>
      <c r="E6122" t="s">
        <v>3487</v>
      </c>
      <c r="F6122">
        <v>8849</v>
      </c>
      <c r="G6122">
        <v>164.73</v>
      </c>
      <c r="H6122">
        <v>54</v>
      </c>
      <c r="I6122">
        <v>0</v>
      </c>
      <c r="J6122" t="s">
        <v>2293</v>
      </c>
      <c r="K6122" s="40" t="str">
        <f t="shared" si="95"/>
        <v>TERCEIRA</v>
      </c>
    </row>
    <row r="6123" spans="1:11" ht="15" customHeight="1">
      <c r="A6123">
        <v>8</v>
      </c>
      <c r="B6123">
        <v>7801</v>
      </c>
      <c r="C6123" t="s">
        <v>1994</v>
      </c>
      <c r="D6123" t="s">
        <v>3488</v>
      </c>
      <c r="E6123" t="s">
        <v>3489</v>
      </c>
      <c r="F6123">
        <v>13501</v>
      </c>
      <c r="G6123">
        <v>130.85</v>
      </c>
      <c r="H6123">
        <v>103</v>
      </c>
      <c r="I6123">
        <v>0</v>
      </c>
      <c r="J6123" t="s">
        <v>2293</v>
      </c>
      <c r="K6123" s="40" t="str">
        <f t="shared" si="95"/>
        <v>TERCEIRA</v>
      </c>
    </row>
    <row r="6124" spans="1:11" ht="15" customHeight="1">
      <c r="A6124">
        <v>8</v>
      </c>
      <c r="B6124">
        <v>7801</v>
      </c>
      <c r="C6124" t="s">
        <v>1994</v>
      </c>
      <c r="D6124" t="s">
        <v>3490</v>
      </c>
      <c r="E6124" t="s">
        <v>3491</v>
      </c>
      <c r="F6124">
        <v>12939</v>
      </c>
      <c r="G6124">
        <v>159.27000000000001</v>
      </c>
      <c r="H6124">
        <v>81</v>
      </c>
      <c r="I6124">
        <v>0</v>
      </c>
      <c r="J6124" t="s">
        <v>2293</v>
      </c>
      <c r="K6124" s="40" t="str">
        <f t="shared" si="95"/>
        <v>TERCEIRA</v>
      </c>
    </row>
    <row r="6125" spans="1:11" ht="15" customHeight="1">
      <c r="A6125">
        <v>8</v>
      </c>
      <c r="B6125">
        <v>7801</v>
      </c>
      <c r="C6125" t="s">
        <v>1994</v>
      </c>
      <c r="D6125" t="s">
        <v>3492</v>
      </c>
      <c r="E6125" t="s">
        <v>3493</v>
      </c>
      <c r="F6125">
        <v>886</v>
      </c>
      <c r="G6125">
        <v>22.64</v>
      </c>
      <c r="H6125">
        <v>39</v>
      </c>
      <c r="I6125">
        <v>0</v>
      </c>
      <c r="J6125" t="s">
        <v>2293</v>
      </c>
      <c r="K6125" s="40" t="str">
        <f t="shared" si="95"/>
        <v>TERCEIRA</v>
      </c>
    </row>
    <row r="6126" spans="1:11" ht="15" customHeight="1">
      <c r="A6126">
        <v>8</v>
      </c>
      <c r="B6126">
        <v>7801</v>
      </c>
      <c r="C6126" t="s">
        <v>1994</v>
      </c>
      <c r="D6126" t="s">
        <v>3494</v>
      </c>
      <c r="E6126" t="s">
        <v>3495</v>
      </c>
      <c r="F6126">
        <v>2011</v>
      </c>
      <c r="G6126">
        <v>45.73</v>
      </c>
      <c r="H6126">
        <v>44</v>
      </c>
      <c r="I6126">
        <v>0</v>
      </c>
      <c r="J6126" t="s">
        <v>2293</v>
      </c>
      <c r="K6126" s="40" t="str">
        <f t="shared" si="95"/>
        <v>TERCEIRA</v>
      </c>
    </row>
    <row r="6127" spans="1:11" ht="15" customHeight="1">
      <c r="A6127">
        <v>8</v>
      </c>
      <c r="B6127">
        <v>7801</v>
      </c>
      <c r="C6127" t="s">
        <v>1994</v>
      </c>
      <c r="D6127" t="s">
        <v>3496</v>
      </c>
      <c r="E6127" t="s">
        <v>3497</v>
      </c>
      <c r="F6127">
        <v>8833</v>
      </c>
      <c r="G6127">
        <v>112.79</v>
      </c>
      <c r="H6127">
        <v>78</v>
      </c>
      <c r="I6127">
        <v>0</v>
      </c>
      <c r="J6127" t="s">
        <v>2293</v>
      </c>
      <c r="K6127" s="40" t="str">
        <f t="shared" si="95"/>
        <v>TERCEIRA</v>
      </c>
    </row>
    <row r="6128" spans="1:11" ht="15" customHeight="1">
      <c r="A6128">
        <v>8</v>
      </c>
      <c r="B6128">
        <v>7801</v>
      </c>
      <c r="C6128" t="s">
        <v>1994</v>
      </c>
      <c r="D6128" t="s">
        <v>3498</v>
      </c>
      <c r="E6128" t="s">
        <v>3499</v>
      </c>
      <c r="F6128">
        <v>9255</v>
      </c>
      <c r="G6128">
        <v>143.18</v>
      </c>
      <c r="H6128">
        <v>65</v>
      </c>
      <c r="I6128">
        <v>0</v>
      </c>
      <c r="J6128" t="s">
        <v>2293</v>
      </c>
      <c r="K6128" s="40" t="str">
        <f t="shared" si="95"/>
        <v>TERCEIRA</v>
      </c>
    </row>
    <row r="6129" spans="1:11" ht="15" customHeight="1">
      <c r="A6129">
        <v>8</v>
      </c>
      <c r="B6129">
        <v>7801</v>
      </c>
      <c r="C6129" t="s">
        <v>1994</v>
      </c>
      <c r="D6129" t="s">
        <v>3502</v>
      </c>
      <c r="E6129" t="s">
        <v>3503</v>
      </c>
      <c r="F6129">
        <v>5589</v>
      </c>
      <c r="G6129">
        <v>152.05000000000001</v>
      </c>
      <c r="H6129">
        <v>37</v>
      </c>
      <c r="I6129">
        <v>0</v>
      </c>
      <c r="J6129" t="s">
        <v>2293</v>
      </c>
      <c r="K6129" s="40" t="str">
        <f t="shared" si="95"/>
        <v>TERCEIRA</v>
      </c>
    </row>
    <row r="6130" spans="1:11" ht="15" customHeight="1">
      <c r="A6130">
        <v>8</v>
      </c>
      <c r="B6130">
        <v>7801</v>
      </c>
      <c r="C6130" t="s">
        <v>1994</v>
      </c>
      <c r="D6130" t="s">
        <v>3504</v>
      </c>
      <c r="E6130" t="s">
        <v>3505</v>
      </c>
      <c r="F6130">
        <v>5879</v>
      </c>
      <c r="G6130">
        <v>119.74</v>
      </c>
      <c r="H6130">
        <v>49</v>
      </c>
      <c r="I6130">
        <v>0</v>
      </c>
      <c r="J6130" t="s">
        <v>2293</v>
      </c>
      <c r="K6130" s="40" t="str">
        <f t="shared" si="95"/>
        <v>TERCEIRA</v>
      </c>
    </row>
    <row r="6131" spans="1:11" ht="15" customHeight="1">
      <c r="A6131">
        <v>8</v>
      </c>
      <c r="B6131">
        <v>7801</v>
      </c>
      <c r="C6131" t="s">
        <v>1994</v>
      </c>
      <c r="D6131" t="s">
        <v>3506</v>
      </c>
      <c r="E6131" t="s">
        <v>3507</v>
      </c>
      <c r="F6131">
        <v>705</v>
      </c>
      <c r="G6131">
        <v>12.17</v>
      </c>
      <c r="H6131">
        <v>58</v>
      </c>
      <c r="I6131">
        <v>0</v>
      </c>
      <c r="J6131" t="s">
        <v>2293</v>
      </c>
      <c r="K6131" s="40" t="str">
        <f t="shared" si="95"/>
        <v>TERCEIRA</v>
      </c>
    </row>
    <row r="6132" spans="1:11" ht="15" customHeight="1">
      <c r="A6132">
        <v>8</v>
      </c>
      <c r="B6132">
        <v>7801</v>
      </c>
      <c r="C6132" t="s">
        <v>1994</v>
      </c>
      <c r="D6132" t="s">
        <v>3508</v>
      </c>
      <c r="E6132" t="s">
        <v>3509</v>
      </c>
      <c r="F6132">
        <v>8967</v>
      </c>
      <c r="G6132">
        <v>138.28</v>
      </c>
      <c r="H6132">
        <v>65</v>
      </c>
      <c r="I6132">
        <v>0</v>
      </c>
      <c r="J6132" t="s">
        <v>2293</v>
      </c>
      <c r="K6132" s="40" t="str">
        <f t="shared" si="95"/>
        <v>TERCEIRA</v>
      </c>
    </row>
    <row r="6133" spans="1:11" ht="15" customHeight="1">
      <c r="A6133">
        <v>8</v>
      </c>
      <c r="B6133">
        <v>7801</v>
      </c>
      <c r="C6133" t="s">
        <v>1994</v>
      </c>
      <c r="D6133" t="s">
        <v>3510</v>
      </c>
      <c r="E6133" t="s">
        <v>3511</v>
      </c>
      <c r="F6133">
        <v>5126</v>
      </c>
      <c r="G6133">
        <v>122.16</v>
      </c>
      <c r="H6133">
        <v>42</v>
      </c>
      <c r="I6133">
        <v>0</v>
      </c>
      <c r="J6133" t="s">
        <v>2293</v>
      </c>
      <c r="K6133" s="40" t="str">
        <f t="shared" si="95"/>
        <v>TERCEIRA</v>
      </c>
    </row>
    <row r="6134" spans="1:11" ht="15" customHeight="1">
      <c r="A6134">
        <v>8</v>
      </c>
      <c r="B6134">
        <v>7801</v>
      </c>
      <c r="C6134" t="s">
        <v>1994</v>
      </c>
      <c r="D6134" t="s">
        <v>3514</v>
      </c>
      <c r="E6134" t="s">
        <v>3515</v>
      </c>
      <c r="F6134">
        <v>7437</v>
      </c>
      <c r="G6134">
        <v>121.17</v>
      </c>
      <c r="H6134">
        <v>61</v>
      </c>
      <c r="I6134">
        <v>0</v>
      </c>
      <c r="J6134" t="s">
        <v>2293</v>
      </c>
      <c r="K6134" s="40" t="str">
        <f t="shared" si="95"/>
        <v>TERCEIRA</v>
      </c>
    </row>
    <row r="6135" spans="1:11" ht="15" customHeight="1">
      <c r="A6135">
        <v>8</v>
      </c>
      <c r="B6135">
        <v>7801</v>
      </c>
      <c r="C6135" t="s">
        <v>1994</v>
      </c>
      <c r="D6135" t="s">
        <v>3516</v>
      </c>
      <c r="E6135" t="s">
        <v>3517</v>
      </c>
      <c r="F6135">
        <v>1815</v>
      </c>
      <c r="G6135">
        <v>28.75</v>
      </c>
      <c r="H6135">
        <v>63</v>
      </c>
      <c r="I6135">
        <v>0</v>
      </c>
      <c r="J6135" t="s">
        <v>2293</v>
      </c>
      <c r="K6135" s="40" t="str">
        <f t="shared" si="95"/>
        <v>TERCEIRA</v>
      </c>
    </row>
    <row r="6136" spans="1:11" ht="15" customHeight="1">
      <c r="A6136">
        <v>8</v>
      </c>
      <c r="B6136">
        <v>7801</v>
      </c>
      <c r="C6136" t="s">
        <v>1994</v>
      </c>
      <c r="D6136" t="s">
        <v>3518</v>
      </c>
      <c r="E6136" t="s">
        <v>3519</v>
      </c>
      <c r="F6136">
        <v>8001</v>
      </c>
      <c r="G6136">
        <v>103.48</v>
      </c>
      <c r="H6136">
        <v>77</v>
      </c>
      <c r="I6136">
        <v>0</v>
      </c>
      <c r="J6136" t="s">
        <v>2293</v>
      </c>
      <c r="K6136" s="40" t="str">
        <f t="shared" si="95"/>
        <v>TERCEIRA</v>
      </c>
    </row>
    <row r="6137" spans="1:11" ht="15" customHeight="1">
      <c r="A6137">
        <v>8</v>
      </c>
      <c r="B6137">
        <v>7801</v>
      </c>
      <c r="C6137" t="s">
        <v>1994</v>
      </c>
      <c r="D6137" t="s">
        <v>3520</v>
      </c>
      <c r="E6137" t="s">
        <v>3521</v>
      </c>
      <c r="F6137">
        <v>6470</v>
      </c>
      <c r="G6137">
        <v>120.67</v>
      </c>
      <c r="H6137">
        <v>54</v>
      </c>
      <c r="I6137">
        <v>0</v>
      </c>
      <c r="J6137" t="s">
        <v>2293</v>
      </c>
      <c r="K6137" s="40" t="str">
        <f t="shared" si="95"/>
        <v>TERCEIRA</v>
      </c>
    </row>
    <row r="6138" spans="1:11" ht="15" customHeight="1">
      <c r="A6138">
        <v>8</v>
      </c>
      <c r="B6138">
        <v>7801</v>
      </c>
      <c r="C6138" t="s">
        <v>1994</v>
      </c>
      <c r="D6138" t="s">
        <v>3522</v>
      </c>
      <c r="E6138" t="s">
        <v>3523</v>
      </c>
      <c r="F6138">
        <v>8214</v>
      </c>
      <c r="G6138">
        <v>113.98</v>
      </c>
      <c r="H6138">
        <v>72</v>
      </c>
      <c r="I6138">
        <v>0</v>
      </c>
      <c r="J6138" t="s">
        <v>2293</v>
      </c>
      <c r="K6138" s="40" t="str">
        <f t="shared" si="95"/>
        <v>TERCEIRA</v>
      </c>
    </row>
    <row r="6139" spans="1:11" ht="15" customHeight="1">
      <c r="A6139">
        <v>8</v>
      </c>
      <c r="B6139">
        <v>7801</v>
      </c>
      <c r="C6139" t="s">
        <v>1994</v>
      </c>
      <c r="D6139" t="s">
        <v>3530</v>
      </c>
      <c r="E6139" t="s">
        <v>3531</v>
      </c>
      <c r="F6139">
        <v>4680</v>
      </c>
      <c r="G6139">
        <v>87.64</v>
      </c>
      <c r="H6139">
        <v>53</v>
      </c>
      <c r="I6139">
        <v>0</v>
      </c>
      <c r="J6139" t="s">
        <v>2293</v>
      </c>
      <c r="K6139" s="40" t="str">
        <f t="shared" si="95"/>
        <v>TERCEIRA</v>
      </c>
    </row>
    <row r="6140" spans="1:11" ht="15" customHeight="1">
      <c r="A6140">
        <v>8</v>
      </c>
      <c r="B6140">
        <v>7801</v>
      </c>
      <c r="C6140" t="s">
        <v>1994</v>
      </c>
      <c r="D6140" t="s">
        <v>3532</v>
      </c>
      <c r="E6140" t="s">
        <v>3533</v>
      </c>
      <c r="F6140">
        <v>9433</v>
      </c>
      <c r="G6140">
        <v>98.17</v>
      </c>
      <c r="H6140">
        <v>96</v>
      </c>
      <c r="I6140">
        <v>0</v>
      </c>
      <c r="J6140" t="s">
        <v>2293</v>
      </c>
      <c r="K6140" s="40" t="str">
        <f t="shared" si="95"/>
        <v>TERCEIRA</v>
      </c>
    </row>
    <row r="6141" spans="1:11" ht="15" customHeight="1">
      <c r="A6141">
        <v>8</v>
      </c>
      <c r="B6141">
        <v>7801</v>
      </c>
      <c r="C6141" t="s">
        <v>1994</v>
      </c>
      <c r="D6141" t="s">
        <v>3536</v>
      </c>
      <c r="E6141" t="s">
        <v>3537</v>
      </c>
      <c r="F6141">
        <v>6684</v>
      </c>
      <c r="G6141">
        <v>109.79</v>
      </c>
      <c r="H6141">
        <v>61</v>
      </c>
      <c r="I6141">
        <v>0</v>
      </c>
      <c r="J6141" t="s">
        <v>2293</v>
      </c>
      <c r="K6141" s="40" t="str">
        <f t="shared" si="95"/>
        <v>TERCEIRA</v>
      </c>
    </row>
    <row r="6142" spans="1:11" ht="15" customHeight="1">
      <c r="A6142">
        <v>8</v>
      </c>
      <c r="B6142">
        <v>7801</v>
      </c>
      <c r="C6142" t="s">
        <v>1994</v>
      </c>
      <c r="D6142" t="s">
        <v>3538</v>
      </c>
      <c r="E6142" t="s">
        <v>3539</v>
      </c>
      <c r="F6142">
        <v>8946</v>
      </c>
      <c r="G6142">
        <v>113.74</v>
      </c>
      <c r="H6142">
        <v>79</v>
      </c>
      <c r="I6142">
        <v>0</v>
      </c>
      <c r="J6142" t="s">
        <v>2293</v>
      </c>
      <c r="K6142" s="40" t="str">
        <f t="shared" si="95"/>
        <v>TERCEIRA</v>
      </c>
    </row>
    <row r="6143" spans="1:11" ht="15" customHeight="1">
      <c r="A6143">
        <v>8</v>
      </c>
      <c r="B6143">
        <v>7801</v>
      </c>
      <c r="C6143" t="s">
        <v>1994</v>
      </c>
      <c r="D6143" t="s">
        <v>3540</v>
      </c>
      <c r="E6143" t="s">
        <v>3541</v>
      </c>
      <c r="F6143">
        <v>7023</v>
      </c>
      <c r="G6143">
        <v>103.37</v>
      </c>
      <c r="H6143">
        <v>68</v>
      </c>
      <c r="I6143">
        <v>0</v>
      </c>
      <c r="J6143" t="s">
        <v>2293</v>
      </c>
      <c r="K6143" s="40" t="str">
        <f t="shared" si="95"/>
        <v>TERCEIRA</v>
      </c>
    </row>
    <row r="6144" spans="1:11" ht="15" customHeight="1">
      <c r="A6144">
        <v>8</v>
      </c>
      <c r="B6144">
        <v>7801</v>
      </c>
      <c r="C6144" t="s">
        <v>1994</v>
      </c>
      <c r="D6144" t="s">
        <v>3542</v>
      </c>
      <c r="E6144" t="s">
        <v>3543</v>
      </c>
      <c r="F6144">
        <v>12449</v>
      </c>
      <c r="G6144">
        <v>123.48</v>
      </c>
      <c r="H6144">
        <v>101</v>
      </c>
      <c r="I6144">
        <v>0</v>
      </c>
      <c r="J6144" t="s">
        <v>2293</v>
      </c>
      <c r="K6144" s="40" t="str">
        <f t="shared" si="95"/>
        <v>TERCEIRA</v>
      </c>
    </row>
    <row r="6145" spans="1:11" ht="15" customHeight="1">
      <c r="A6145">
        <v>8</v>
      </c>
      <c r="B6145">
        <v>7801</v>
      </c>
      <c r="C6145" t="s">
        <v>1994</v>
      </c>
      <c r="D6145" t="s">
        <v>3544</v>
      </c>
      <c r="E6145" t="s">
        <v>3545</v>
      </c>
      <c r="F6145">
        <v>11868</v>
      </c>
      <c r="G6145">
        <v>152.36000000000001</v>
      </c>
      <c r="H6145">
        <v>78</v>
      </c>
      <c r="I6145">
        <v>0</v>
      </c>
      <c r="J6145" t="s">
        <v>2293</v>
      </c>
      <c r="K6145" s="40" t="str">
        <f t="shared" si="95"/>
        <v>TERCEIRA</v>
      </c>
    </row>
    <row r="6146" spans="1:11" ht="15" customHeight="1">
      <c r="A6146">
        <v>8</v>
      </c>
      <c r="B6146">
        <v>7801</v>
      </c>
      <c r="C6146" t="s">
        <v>1994</v>
      </c>
      <c r="D6146" t="s">
        <v>3546</v>
      </c>
      <c r="E6146" t="s">
        <v>3547</v>
      </c>
      <c r="F6146">
        <v>1513</v>
      </c>
      <c r="G6146">
        <v>42.01</v>
      </c>
      <c r="H6146">
        <v>36</v>
      </c>
      <c r="I6146">
        <v>0</v>
      </c>
      <c r="J6146" t="s">
        <v>2293</v>
      </c>
      <c r="K6146" s="40" t="str">
        <f t="shared" ref="K6146:K6208" si="96">IF(J6146&lt;&gt;"",IF(OR(UPPER(J6146)="TERCEIRO",UPPER(J6146)="TERCEIRA"),"TERCEIRA",IF(UPPER(J6146)="GPA","GPA",J6146)),IF(LEFT(D6146,1)="T","TERCEIRA","GPA"))</f>
        <v>TERCEIRA</v>
      </c>
    </row>
    <row r="6147" spans="1:11" ht="15" customHeight="1">
      <c r="A6147">
        <v>8</v>
      </c>
      <c r="B6147">
        <v>7801</v>
      </c>
      <c r="C6147" t="s">
        <v>1994</v>
      </c>
      <c r="D6147" t="s">
        <v>3548</v>
      </c>
      <c r="E6147" t="s">
        <v>3549</v>
      </c>
      <c r="F6147">
        <v>4937</v>
      </c>
      <c r="G6147">
        <v>62.92</v>
      </c>
      <c r="H6147">
        <v>78</v>
      </c>
      <c r="I6147">
        <v>0</v>
      </c>
      <c r="J6147" t="s">
        <v>2293</v>
      </c>
      <c r="K6147" s="40" t="str">
        <f t="shared" si="96"/>
        <v>TERCEIRA</v>
      </c>
    </row>
    <row r="6148" spans="1:11" ht="15" customHeight="1">
      <c r="A6148">
        <v>8</v>
      </c>
      <c r="B6148">
        <v>7801</v>
      </c>
      <c r="C6148" t="s">
        <v>1994</v>
      </c>
      <c r="D6148" t="s">
        <v>3550</v>
      </c>
      <c r="E6148" t="s">
        <v>3551</v>
      </c>
      <c r="F6148">
        <v>15340</v>
      </c>
      <c r="G6148">
        <v>156.68</v>
      </c>
      <c r="H6148">
        <v>98</v>
      </c>
      <c r="I6148">
        <v>0</v>
      </c>
      <c r="J6148" t="s">
        <v>2293</v>
      </c>
      <c r="K6148" s="40" t="str">
        <f t="shared" si="96"/>
        <v>TERCEIRA</v>
      </c>
    </row>
    <row r="6149" spans="1:11" ht="15" customHeight="1">
      <c r="A6149">
        <v>8</v>
      </c>
      <c r="B6149">
        <v>7801</v>
      </c>
      <c r="C6149" t="s">
        <v>1994</v>
      </c>
      <c r="D6149" t="s">
        <v>3552</v>
      </c>
      <c r="E6149" t="s">
        <v>3553</v>
      </c>
      <c r="F6149">
        <v>269</v>
      </c>
      <c r="G6149">
        <v>6.66</v>
      </c>
      <c r="H6149">
        <v>40</v>
      </c>
      <c r="I6149">
        <v>0</v>
      </c>
      <c r="J6149" t="s">
        <v>2293</v>
      </c>
      <c r="K6149" s="40" t="str">
        <f t="shared" si="96"/>
        <v>TERCEIRA</v>
      </c>
    </row>
    <row r="6150" spans="1:11" ht="15" customHeight="1">
      <c r="A6150">
        <v>8</v>
      </c>
      <c r="B6150">
        <v>7801</v>
      </c>
      <c r="C6150" t="s">
        <v>1994</v>
      </c>
      <c r="D6150" t="s">
        <v>3554</v>
      </c>
      <c r="E6150" t="s">
        <v>3555</v>
      </c>
      <c r="F6150">
        <v>8126</v>
      </c>
      <c r="G6150">
        <v>97.37</v>
      </c>
      <c r="H6150">
        <v>83</v>
      </c>
      <c r="I6150">
        <v>0</v>
      </c>
      <c r="J6150" t="s">
        <v>2293</v>
      </c>
      <c r="K6150" s="40" t="str">
        <f t="shared" si="96"/>
        <v>TERCEIRA</v>
      </c>
    </row>
    <row r="6151" spans="1:11" ht="15" customHeight="1">
      <c r="A6151">
        <v>8</v>
      </c>
      <c r="B6151">
        <v>7801</v>
      </c>
      <c r="C6151" t="s">
        <v>1994</v>
      </c>
      <c r="D6151" t="s">
        <v>3556</v>
      </c>
      <c r="E6151" t="s">
        <v>3557</v>
      </c>
      <c r="F6151">
        <v>6364</v>
      </c>
      <c r="G6151">
        <v>63.12</v>
      </c>
      <c r="H6151">
        <v>101</v>
      </c>
      <c r="I6151">
        <v>0</v>
      </c>
      <c r="J6151" t="s">
        <v>2293</v>
      </c>
      <c r="K6151" s="40" t="str">
        <f t="shared" si="96"/>
        <v>TERCEIRA</v>
      </c>
    </row>
    <row r="6152" spans="1:11" ht="15" customHeight="1">
      <c r="A6152">
        <v>8</v>
      </c>
      <c r="B6152">
        <v>7801</v>
      </c>
      <c r="C6152" t="s">
        <v>1994</v>
      </c>
      <c r="D6152" t="s">
        <v>3558</v>
      </c>
      <c r="E6152" t="s">
        <v>3559</v>
      </c>
      <c r="F6152">
        <v>7714</v>
      </c>
      <c r="G6152">
        <v>98.33</v>
      </c>
      <c r="H6152">
        <v>78</v>
      </c>
      <c r="I6152">
        <v>0</v>
      </c>
      <c r="J6152" t="s">
        <v>2293</v>
      </c>
      <c r="K6152" s="40" t="str">
        <f t="shared" si="96"/>
        <v>TERCEIRA</v>
      </c>
    </row>
    <row r="6153" spans="1:11" ht="15" customHeight="1">
      <c r="A6153">
        <v>8</v>
      </c>
      <c r="B6153">
        <v>7801</v>
      </c>
      <c r="C6153" t="s">
        <v>1994</v>
      </c>
      <c r="D6153" t="s">
        <v>3560</v>
      </c>
      <c r="E6153" t="s">
        <v>3561</v>
      </c>
      <c r="F6153">
        <v>15248</v>
      </c>
      <c r="G6153">
        <v>140.54</v>
      </c>
      <c r="H6153">
        <v>108</v>
      </c>
      <c r="I6153">
        <v>0</v>
      </c>
      <c r="J6153" t="s">
        <v>2293</v>
      </c>
      <c r="K6153" s="40" t="str">
        <f t="shared" si="96"/>
        <v>TERCEIRA</v>
      </c>
    </row>
    <row r="6154" spans="1:11" ht="15" customHeight="1">
      <c r="A6154">
        <v>8</v>
      </c>
      <c r="B6154">
        <v>7801</v>
      </c>
      <c r="C6154" t="s">
        <v>1994</v>
      </c>
      <c r="D6154" t="s">
        <v>3562</v>
      </c>
      <c r="E6154" t="s">
        <v>3563</v>
      </c>
      <c r="F6154">
        <v>708</v>
      </c>
      <c r="G6154">
        <v>6.06</v>
      </c>
      <c r="H6154">
        <v>117</v>
      </c>
      <c r="I6154">
        <v>0</v>
      </c>
      <c r="J6154" t="s">
        <v>2293</v>
      </c>
      <c r="K6154" s="40" t="str">
        <f t="shared" si="96"/>
        <v>TERCEIRA</v>
      </c>
    </row>
    <row r="6155" spans="1:11" ht="15" customHeight="1">
      <c r="A6155">
        <v>8</v>
      </c>
      <c r="B6155">
        <v>7801</v>
      </c>
      <c r="C6155" t="s">
        <v>1994</v>
      </c>
      <c r="D6155" t="s">
        <v>3566</v>
      </c>
      <c r="E6155" t="s">
        <v>3567</v>
      </c>
      <c r="F6155">
        <v>390</v>
      </c>
      <c r="G6155">
        <v>9.83</v>
      </c>
      <c r="H6155">
        <v>40</v>
      </c>
      <c r="I6155">
        <v>0</v>
      </c>
      <c r="J6155" t="s">
        <v>2293</v>
      </c>
      <c r="K6155" s="40" t="str">
        <f t="shared" si="96"/>
        <v>TERCEIRA</v>
      </c>
    </row>
    <row r="6156" spans="1:11" ht="15" customHeight="1">
      <c r="A6156">
        <v>8</v>
      </c>
      <c r="B6156">
        <v>7801</v>
      </c>
      <c r="C6156" t="s">
        <v>1994</v>
      </c>
      <c r="D6156" t="s">
        <v>3568</v>
      </c>
      <c r="E6156" t="s">
        <v>3569</v>
      </c>
      <c r="F6156">
        <v>8368</v>
      </c>
      <c r="G6156">
        <v>121.1</v>
      </c>
      <c r="H6156">
        <v>69</v>
      </c>
      <c r="I6156">
        <v>0</v>
      </c>
      <c r="J6156" t="s">
        <v>2293</v>
      </c>
      <c r="K6156" s="40" t="str">
        <f t="shared" si="96"/>
        <v>TERCEIRA</v>
      </c>
    </row>
    <row r="6157" spans="1:11" ht="15" customHeight="1">
      <c r="A6157">
        <v>8</v>
      </c>
      <c r="B6157">
        <v>7801</v>
      </c>
      <c r="C6157" t="s">
        <v>1994</v>
      </c>
      <c r="D6157" t="s">
        <v>3570</v>
      </c>
      <c r="E6157" t="s">
        <v>3571</v>
      </c>
      <c r="F6157">
        <v>9195</v>
      </c>
      <c r="G6157">
        <v>119.42</v>
      </c>
      <c r="H6157">
        <v>77</v>
      </c>
      <c r="I6157">
        <v>0</v>
      </c>
      <c r="J6157" t="s">
        <v>2293</v>
      </c>
      <c r="K6157" s="40" t="str">
        <f t="shared" si="96"/>
        <v>TERCEIRA</v>
      </c>
    </row>
    <row r="6158" spans="1:11" ht="15" customHeight="1">
      <c r="A6158">
        <v>8</v>
      </c>
      <c r="B6158">
        <v>7801</v>
      </c>
      <c r="C6158" t="s">
        <v>1994</v>
      </c>
      <c r="D6158" t="s">
        <v>3574</v>
      </c>
      <c r="E6158" t="s">
        <v>3575</v>
      </c>
      <c r="F6158">
        <v>6971</v>
      </c>
      <c r="G6158">
        <v>95.51</v>
      </c>
      <c r="H6158">
        <v>73</v>
      </c>
      <c r="I6158">
        <v>0</v>
      </c>
      <c r="J6158" t="s">
        <v>2293</v>
      </c>
      <c r="K6158" s="40" t="str">
        <f t="shared" si="96"/>
        <v>TERCEIRA</v>
      </c>
    </row>
    <row r="6159" spans="1:11" ht="15" customHeight="1">
      <c r="A6159">
        <v>8</v>
      </c>
      <c r="B6159">
        <v>7801</v>
      </c>
      <c r="C6159" t="s">
        <v>1994</v>
      </c>
      <c r="D6159" t="s">
        <v>3578</v>
      </c>
      <c r="E6159" t="s">
        <v>3579</v>
      </c>
      <c r="F6159">
        <v>1185</v>
      </c>
      <c r="G6159">
        <v>23.34</v>
      </c>
      <c r="H6159">
        <v>51</v>
      </c>
      <c r="I6159">
        <v>0</v>
      </c>
      <c r="J6159" t="s">
        <v>2293</v>
      </c>
      <c r="K6159" s="40" t="str">
        <f t="shared" si="96"/>
        <v>TERCEIRA</v>
      </c>
    </row>
    <row r="6160" spans="1:11" ht="15" customHeight="1">
      <c r="A6160">
        <v>8</v>
      </c>
      <c r="B6160">
        <v>7801</v>
      </c>
      <c r="C6160" t="s">
        <v>1994</v>
      </c>
      <c r="D6160" t="s">
        <v>3580</v>
      </c>
      <c r="E6160" t="s">
        <v>3581</v>
      </c>
      <c r="F6160">
        <v>11116</v>
      </c>
      <c r="G6160">
        <v>123.51</v>
      </c>
      <c r="H6160">
        <v>90</v>
      </c>
      <c r="I6160">
        <v>0</v>
      </c>
      <c r="J6160" t="s">
        <v>2293</v>
      </c>
      <c r="K6160" s="40" t="str">
        <f t="shared" si="96"/>
        <v>TERCEIRA</v>
      </c>
    </row>
    <row r="6161" spans="1:11" ht="15" customHeight="1">
      <c r="A6161">
        <v>8</v>
      </c>
      <c r="B6161">
        <v>7801</v>
      </c>
      <c r="C6161" t="s">
        <v>1994</v>
      </c>
      <c r="D6161" t="s">
        <v>3582</v>
      </c>
      <c r="E6161" t="s">
        <v>3583</v>
      </c>
      <c r="F6161">
        <v>17</v>
      </c>
      <c r="G6161">
        <v>0.31</v>
      </c>
      <c r="H6161">
        <v>55</v>
      </c>
      <c r="I6161">
        <v>0</v>
      </c>
      <c r="J6161" t="s">
        <v>2293</v>
      </c>
      <c r="K6161" s="40" t="str">
        <f t="shared" si="96"/>
        <v>TERCEIRA</v>
      </c>
    </row>
    <row r="6162" spans="1:11" ht="15" customHeight="1">
      <c r="A6162">
        <v>8</v>
      </c>
      <c r="B6162">
        <v>7801</v>
      </c>
      <c r="C6162" t="s">
        <v>1994</v>
      </c>
      <c r="D6162" t="s">
        <v>3584</v>
      </c>
      <c r="E6162" t="s">
        <v>3585</v>
      </c>
      <c r="F6162">
        <v>8946</v>
      </c>
      <c r="G6162">
        <v>112.9</v>
      </c>
      <c r="H6162">
        <v>79</v>
      </c>
      <c r="I6162">
        <v>0</v>
      </c>
      <c r="J6162" t="s">
        <v>2293</v>
      </c>
      <c r="K6162" s="40" t="str">
        <f t="shared" si="96"/>
        <v>TERCEIRA</v>
      </c>
    </row>
    <row r="6163" spans="1:11" ht="15" customHeight="1">
      <c r="A6163">
        <v>8</v>
      </c>
      <c r="B6163">
        <v>7801</v>
      </c>
      <c r="C6163" t="s">
        <v>1994</v>
      </c>
      <c r="D6163" t="s">
        <v>3588</v>
      </c>
      <c r="E6163" t="s">
        <v>3589</v>
      </c>
      <c r="F6163">
        <v>11310</v>
      </c>
      <c r="G6163">
        <v>131.02000000000001</v>
      </c>
      <c r="H6163">
        <v>86</v>
      </c>
      <c r="I6163">
        <v>0</v>
      </c>
      <c r="J6163" t="s">
        <v>2293</v>
      </c>
      <c r="K6163" s="40" t="str">
        <f t="shared" si="96"/>
        <v>TERCEIRA</v>
      </c>
    </row>
    <row r="6164" spans="1:11" ht="15" customHeight="1">
      <c r="A6164">
        <v>8</v>
      </c>
      <c r="B6164">
        <v>7801</v>
      </c>
      <c r="C6164" t="s">
        <v>1994</v>
      </c>
      <c r="D6164" t="s">
        <v>3590</v>
      </c>
      <c r="E6164" t="s">
        <v>3591</v>
      </c>
      <c r="F6164">
        <v>6206</v>
      </c>
      <c r="G6164">
        <v>127.69</v>
      </c>
      <c r="H6164">
        <v>49</v>
      </c>
      <c r="I6164">
        <v>0</v>
      </c>
      <c r="J6164" t="s">
        <v>2293</v>
      </c>
      <c r="K6164" s="40" t="str">
        <f t="shared" si="96"/>
        <v>TERCEIRA</v>
      </c>
    </row>
    <row r="6165" spans="1:11" ht="15" customHeight="1">
      <c r="A6165">
        <v>8</v>
      </c>
      <c r="B6165">
        <v>7801</v>
      </c>
      <c r="C6165" t="s">
        <v>1994</v>
      </c>
      <c r="D6165" t="s">
        <v>3592</v>
      </c>
      <c r="E6165" t="s">
        <v>3593</v>
      </c>
      <c r="F6165">
        <v>6859</v>
      </c>
      <c r="G6165">
        <v>110.41</v>
      </c>
      <c r="H6165">
        <v>62</v>
      </c>
      <c r="I6165">
        <v>0</v>
      </c>
      <c r="J6165" t="s">
        <v>2293</v>
      </c>
      <c r="K6165" s="40" t="str">
        <f t="shared" si="96"/>
        <v>TERCEIRA</v>
      </c>
    </row>
    <row r="6166" spans="1:11" ht="15" customHeight="1">
      <c r="A6166">
        <v>8</v>
      </c>
      <c r="B6166">
        <v>7801</v>
      </c>
      <c r="C6166" t="s">
        <v>1994</v>
      </c>
      <c r="D6166" t="s">
        <v>3594</v>
      </c>
      <c r="E6166" t="s">
        <v>3595</v>
      </c>
      <c r="F6166">
        <v>7699</v>
      </c>
      <c r="G6166">
        <v>126.7</v>
      </c>
      <c r="H6166">
        <v>61</v>
      </c>
      <c r="I6166">
        <v>0</v>
      </c>
      <c r="J6166" t="s">
        <v>2293</v>
      </c>
      <c r="K6166" s="40" t="str">
        <f t="shared" si="96"/>
        <v>TERCEIRA</v>
      </c>
    </row>
    <row r="6167" spans="1:11" ht="15" customHeight="1">
      <c r="A6167">
        <v>8</v>
      </c>
      <c r="B6167">
        <v>7801</v>
      </c>
      <c r="C6167" t="s">
        <v>1994</v>
      </c>
      <c r="D6167" t="s">
        <v>3598</v>
      </c>
      <c r="E6167" t="s">
        <v>3599</v>
      </c>
      <c r="F6167">
        <v>7084</v>
      </c>
      <c r="G6167">
        <v>110.42</v>
      </c>
      <c r="H6167">
        <v>64</v>
      </c>
      <c r="I6167">
        <v>0</v>
      </c>
      <c r="J6167" t="s">
        <v>2293</v>
      </c>
      <c r="K6167" s="40" t="str">
        <f t="shared" si="96"/>
        <v>TERCEIRA</v>
      </c>
    </row>
    <row r="6168" spans="1:11" ht="15" customHeight="1">
      <c r="A6168">
        <v>8</v>
      </c>
      <c r="B6168">
        <v>7801</v>
      </c>
      <c r="C6168" t="s">
        <v>1994</v>
      </c>
      <c r="D6168" t="s">
        <v>3600</v>
      </c>
      <c r="E6168" t="s">
        <v>3601</v>
      </c>
      <c r="F6168">
        <v>5450</v>
      </c>
      <c r="G6168">
        <v>161.01</v>
      </c>
      <c r="H6168">
        <v>34</v>
      </c>
      <c r="I6168">
        <v>0</v>
      </c>
      <c r="J6168" t="s">
        <v>2293</v>
      </c>
      <c r="K6168" s="40" t="str">
        <f t="shared" si="96"/>
        <v>TERCEIRA</v>
      </c>
    </row>
    <row r="6169" spans="1:11" ht="15" customHeight="1">
      <c r="A6169">
        <v>8</v>
      </c>
      <c r="B6169">
        <v>7801</v>
      </c>
      <c r="C6169" t="s">
        <v>1994</v>
      </c>
      <c r="D6169" t="s">
        <v>3602</v>
      </c>
      <c r="E6169" t="s">
        <v>3603</v>
      </c>
      <c r="F6169">
        <v>4499</v>
      </c>
      <c r="G6169">
        <v>139.15</v>
      </c>
      <c r="H6169">
        <v>32</v>
      </c>
      <c r="I6169">
        <v>0</v>
      </c>
      <c r="J6169" t="s">
        <v>2293</v>
      </c>
      <c r="K6169" s="40" t="str">
        <f t="shared" si="96"/>
        <v>TERCEIRA</v>
      </c>
    </row>
    <row r="6170" spans="1:11" ht="15" customHeight="1">
      <c r="A6170">
        <v>8</v>
      </c>
      <c r="B6170">
        <v>7801</v>
      </c>
      <c r="C6170" t="s">
        <v>1994</v>
      </c>
      <c r="D6170" t="s">
        <v>3604</v>
      </c>
      <c r="E6170" t="s">
        <v>3605</v>
      </c>
      <c r="F6170">
        <v>6355</v>
      </c>
      <c r="G6170">
        <v>133.93</v>
      </c>
      <c r="H6170">
        <v>47</v>
      </c>
      <c r="I6170">
        <v>0</v>
      </c>
      <c r="J6170" t="s">
        <v>2293</v>
      </c>
      <c r="K6170" s="40" t="str">
        <f t="shared" si="96"/>
        <v>TERCEIRA</v>
      </c>
    </row>
    <row r="6171" spans="1:11" ht="15" customHeight="1">
      <c r="A6171">
        <v>8</v>
      </c>
      <c r="B6171">
        <v>7801</v>
      </c>
      <c r="C6171" t="s">
        <v>1994</v>
      </c>
      <c r="D6171" t="s">
        <v>3606</v>
      </c>
      <c r="E6171" t="s">
        <v>3607</v>
      </c>
      <c r="F6171">
        <v>6606</v>
      </c>
      <c r="G6171">
        <v>87.72</v>
      </c>
      <c r="H6171">
        <v>75</v>
      </c>
      <c r="I6171">
        <v>0</v>
      </c>
      <c r="J6171" t="s">
        <v>2293</v>
      </c>
      <c r="K6171" s="40" t="str">
        <f t="shared" si="96"/>
        <v>TERCEIRA</v>
      </c>
    </row>
    <row r="6172" spans="1:11" ht="15" customHeight="1">
      <c r="A6172">
        <v>8</v>
      </c>
      <c r="B6172">
        <v>7801</v>
      </c>
      <c r="C6172" t="s">
        <v>1994</v>
      </c>
      <c r="D6172" t="s">
        <v>3608</v>
      </c>
      <c r="E6172" t="s">
        <v>3609</v>
      </c>
      <c r="F6172">
        <v>5336</v>
      </c>
      <c r="G6172">
        <v>74.959999999999994</v>
      </c>
      <c r="H6172">
        <v>71</v>
      </c>
      <c r="I6172">
        <v>0</v>
      </c>
      <c r="J6172" t="s">
        <v>2293</v>
      </c>
      <c r="K6172" s="40" t="str">
        <f t="shared" si="96"/>
        <v>TERCEIRA</v>
      </c>
    </row>
    <row r="6173" spans="1:11" ht="15" customHeight="1">
      <c r="A6173">
        <v>8</v>
      </c>
      <c r="B6173">
        <v>7801</v>
      </c>
      <c r="C6173" t="s">
        <v>1994</v>
      </c>
      <c r="D6173" t="s">
        <v>3612</v>
      </c>
      <c r="E6173" t="s">
        <v>3613</v>
      </c>
      <c r="F6173">
        <v>9420</v>
      </c>
      <c r="G6173">
        <v>149.74</v>
      </c>
      <c r="H6173">
        <v>63</v>
      </c>
      <c r="I6173">
        <v>0</v>
      </c>
      <c r="J6173" t="s">
        <v>2293</v>
      </c>
      <c r="K6173" s="40" t="str">
        <f t="shared" si="96"/>
        <v>TERCEIRA</v>
      </c>
    </row>
    <row r="6174" spans="1:11" ht="15" customHeight="1">
      <c r="A6174">
        <v>8</v>
      </c>
      <c r="B6174">
        <v>7801</v>
      </c>
      <c r="C6174" t="s">
        <v>1994</v>
      </c>
      <c r="D6174" t="s">
        <v>3614</v>
      </c>
      <c r="E6174" t="s">
        <v>3615</v>
      </c>
      <c r="F6174">
        <v>17924</v>
      </c>
      <c r="G6174">
        <v>125.84</v>
      </c>
      <c r="H6174">
        <v>142</v>
      </c>
      <c r="I6174">
        <v>0</v>
      </c>
      <c r="J6174" t="s">
        <v>2293</v>
      </c>
      <c r="K6174" s="40" t="str">
        <f t="shared" si="96"/>
        <v>TERCEIRA</v>
      </c>
    </row>
    <row r="6175" spans="1:11" ht="15" customHeight="1">
      <c r="A6175">
        <v>8</v>
      </c>
      <c r="B6175">
        <v>7801</v>
      </c>
      <c r="C6175" t="s">
        <v>1994</v>
      </c>
      <c r="D6175" t="s">
        <v>3616</v>
      </c>
      <c r="E6175" t="s">
        <v>3617</v>
      </c>
      <c r="F6175">
        <v>8724</v>
      </c>
      <c r="G6175">
        <v>111.67</v>
      </c>
      <c r="H6175">
        <v>78</v>
      </c>
      <c r="I6175">
        <v>0</v>
      </c>
      <c r="J6175" t="s">
        <v>2293</v>
      </c>
      <c r="K6175" s="40" t="str">
        <f t="shared" si="96"/>
        <v>TERCEIRA</v>
      </c>
    </row>
    <row r="6176" spans="1:11" ht="15" customHeight="1">
      <c r="A6176">
        <v>8</v>
      </c>
      <c r="B6176">
        <v>7801</v>
      </c>
      <c r="C6176" t="s">
        <v>1994</v>
      </c>
      <c r="D6176" t="s">
        <v>3620</v>
      </c>
      <c r="E6176" t="s">
        <v>3621</v>
      </c>
      <c r="F6176">
        <v>7263</v>
      </c>
      <c r="G6176">
        <v>112.71</v>
      </c>
      <c r="H6176">
        <v>64</v>
      </c>
      <c r="I6176">
        <v>0</v>
      </c>
      <c r="J6176" t="s">
        <v>2293</v>
      </c>
      <c r="K6176" s="40" t="str">
        <f t="shared" si="96"/>
        <v>TERCEIRA</v>
      </c>
    </row>
    <row r="6177" spans="1:11" ht="15" customHeight="1">
      <c r="A6177">
        <v>8</v>
      </c>
      <c r="B6177">
        <v>7801</v>
      </c>
      <c r="C6177" t="s">
        <v>1994</v>
      </c>
      <c r="D6177" t="s">
        <v>3622</v>
      </c>
      <c r="E6177" t="s">
        <v>3623</v>
      </c>
      <c r="F6177">
        <v>5865</v>
      </c>
      <c r="G6177">
        <v>73.69</v>
      </c>
      <c r="H6177">
        <v>80</v>
      </c>
      <c r="I6177">
        <v>0</v>
      </c>
      <c r="J6177" t="s">
        <v>2293</v>
      </c>
      <c r="K6177" s="40" t="str">
        <f t="shared" si="96"/>
        <v>TERCEIRA</v>
      </c>
    </row>
    <row r="6178" spans="1:11" ht="15" customHeight="1">
      <c r="A6178">
        <v>8</v>
      </c>
      <c r="B6178">
        <v>7801</v>
      </c>
      <c r="C6178" t="s">
        <v>1994</v>
      </c>
      <c r="D6178" t="s">
        <v>3626</v>
      </c>
      <c r="E6178" t="s">
        <v>3627</v>
      </c>
      <c r="F6178">
        <v>6473</v>
      </c>
      <c r="G6178">
        <v>113.48</v>
      </c>
      <c r="H6178">
        <v>57</v>
      </c>
      <c r="I6178">
        <v>0</v>
      </c>
      <c r="J6178" t="s">
        <v>2293</v>
      </c>
      <c r="K6178" s="40" t="str">
        <f t="shared" si="96"/>
        <v>TERCEIRA</v>
      </c>
    </row>
    <row r="6179" spans="1:11" ht="15" customHeight="1">
      <c r="A6179">
        <v>8</v>
      </c>
      <c r="B6179">
        <v>7801</v>
      </c>
      <c r="C6179" t="s">
        <v>1994</v>
      </c>
      <c r="D6179" t="s">
        <v>3628</v>
      </c>
      <c r="E6179" t="s">
        <v>3629</v>
      </c>
      <c r="F6179">
        <v>3148</v>
      </c>
      <c r="G6179">
        <v>62.88</v>
      </c>
      <c r="H6179">
        <v>50</v>
      </c>
      <c r="I6179">
        <v>0</v>
      </c>
      <c r="J6179" t="s">
        <v>2293</v>
      </c>
      <c r="K6179" s="40" t="str">
        <f t="shared" si="96"/>
        <v>TERCEIRA</v>
      </c>
    </row>
    <row r="6180" spans="1:11" ht="15" customHeight="1">
      <c r="A6180">
        <v>8</v>
      </c>
      <c r="B6180">
        <v>7801</v>
      </c>
      <c r="C6180" t="s">
        <v>1994</v>
      </c>
      <c r="D6180" t="s">
        <v>3630</v>
      </c>
      <c r="E6180" t="s">
        <v>3631</v>
      </c>
      <c r="F6180">
        <v>6442</v>
      </c>
      <c r="G6180">
        <v>118.5</v>
      </c>
      <c r="H6180">
        <v>54</v>
      </c>
      <c r="I6180">
        <v>0</v>
      </c>
      <c r="J6180" t="s">
        <v>2293</v>
      </c>
      <c r="K6180" s="40" t="str">
        <f t="shared" si="96"/>
        <v>TERCEIRA</v>
      </c>
    </row>
    <row r="6181" spans="1:11" ht="15" customHeight="1">
      <c r="A6181">
        <v>8</v>
      </c>
      <c r="B6181">
        <v>7801</v>
      </c>
      <c r="C6181" t="s">
        <v>1994</v>
      </c>
      <c r="D6181" t="s">
        <v>3632</v>
      </c>
      <c r="E6181" t="s">
        <v>3633</v>
      </c>
      <c r="F6181">
        <v>5617</v>
      </c>
      <c r="G6181">
        <v>113.61</v>
      </c>
      <c r="H6181">
        <v>49</v>
      </c>
      <c r="I6181">
        <v>0</v>
      </c>
      <c r="J6181" t="s">
        <v>2293</v>
      </c>
      <c r="K6181" s="40" t="str">
        <f t="shared" si="96"/>
        <v>TERCEIRA</v>
      </c>
    </row>
    <row r="6182" spans="1:11" ht="15" customHeight="1">
      <c r="A6182">
        <v>8</v>
      </c>
      <c r="B6182">
        <v>7801</v>
      </c>
      <c r="C6182" t="s">
        <v>1994</v>
      </c>
      <c r="D6182" t="s">
        <v>3634</v>
      </c>
      <c r="E6182" t="s">
        <v>3635</v>
      </c>
      <c r="F6182">
        <v>4271</v>
      </c>
      <c r="G6182">
        <v>69.83</v>
      </c>
      <c r="H6182">
        <v>61</v>
      </c>
      <c r="I6182">
        <v>0</v>
      </c>
      <c r="J6182" t="s">
        <v>2293</v>
      </c>
      <c r="K6182" s="40" t="str">
        <f t="shared" si="96"/>
        <v>TERCEIRA</v>
      </c>
    </row>
    <row r="6183" spans="1:11" ht="15" customHeight="1">
      <c r="A6183">
        <v>8</v>
      </c>
      <c r="B6183">
        <v>7801</v>
      </c>
      <c r="C6183" t="s">
        <v>1994</v>
      </c>
      <c r="D6183" t="s">
        <v>3636</v>
      </c>
      <c r="E6183" t="s">
        <v>3637</v>
      </c>
      <c r="F6183">
        <v>781</v>
      </c>
      <c r="G6183">
        <v>18.88</v>
      </c>
      <c r="H6183">
        <v>41</v>
      </c>
      <c r="I6183">
        <v>0</v>
      </c>
      <c r="J6183" t="s">
        <v>2293</v>
      </c>
      <c r="K6183" s="40" t="str">
        <f t="shared" si="96"/>
        <v>TERCEIRA</v>
      </c>
    </row>
    <row r="6184" spans="1:11" ht="15" customHeight="1">
      <c r="A6184">
        <v>8</v>
      </c>
      <c r="B6184">
        <v>7801</v>
      </c>
      <c r="C6184" t="s">
        <v>1994</v>
      </c>
      <c r="D6184" t="s">
        <v>3638</v>
      </c>
      <c r="E6184" t="s">
        <v>3639</v>
      </c>
      <c r="F6184">
        <v>2994</v>
      </c>
      <c r="G6184">
        <v>61.28</v>
      </c>
      <c r="H6184">
        <v>49</v>
      </c>
      <c r="I6184">
        <v>0</v>
      </c>
      <c r="J6184" t="s">
        <v>2293</v>
      </c>
      <c r="K6184" s="40" t="str">
        <f t="shared" si="96"/>
        <v>TERCEIRA</v>
      </c>
    </row>
    <row r="6185" spans="1:11" ht="15" customHeight="1">
      <c r="A6185">
        <v>8</v>
      </c>
      <c r="B6185">
        <v>7801</v>
      </c>
      <c r="C6185" t="s">
        <v>1994</v>
      </c>
      <c r="D6185" t="s">
        <v>3640</v>
      </c>
      <c r="E6185" t="s">
        <v>3641</v>
      </c>
      <c r="F6185">
        <v>485</v>
      </c>
      <c r="G6185">
        <v>14.31</v>
      </c>
      <c r="H6185">
        <v>34</v>
      </c>
      <c r="I6185">
        <v>0</v>
      </c>
      <c r="J6185" t="s">
        <v>2293</v>
      </c>
      <c r="K6185" s="40" t="str">
        <f t="shared" si="96"/>
        <v>TERCEIRA</v>
      </c>
    </row>
    <row r="6186" spans="1:11" ht="15" customHeight="1">
      <c r="A6186">
        <v>8</v>
      </c>
      <c r="B6186">
        <v>7801</v>
      </c>
      <c r="C6186" t="s">
        <v>1994</v>
      </c>
      <c r="D6186" t="s">
        <v>3642</v>
      </c>
      <c r="E6186" t="s">
        <v>3643</v>
      </c>
      <c r="F6186">
        <v>2468</v>
      </c>
      <c r="G6186">
        <v>88.01</v>
      </c>
      <c r="H6186">
        <v>28</v>
      </c>
      <c r="I6186">
        <v>0</v>
      </c>
      <c r="J6186" t="s">
        <v>2293</v>
      </c>
      <c r="K6186" s="40" t="str">
        <f t="shared" si="96"/>
        <v>TERCEIRA</v>
      </c>
    </row>
    <row r="6187" spans="1:11" ht="15" customHeight="1">
      <c r="A6187">
        <v>8</v>
      </c>
      <c r="B6187">
        <v>7801</v>
      </c>
      <c r="C6187" t="s">
        <v>1994</v>
      </c>
      <c r="D6187" t="s">
        <v>3646</v>
      </c>
      <c r="E6187" t="s">
        <v>3647</v>
      </c>
      <c r="F6187">
        <v>117</v>
      </c>
      <c r="G6187">
        <v>3.01</v>
      </c>
      <c r="H6187">
        <v>39</v>
      </c>
      <c r="I6187">
        <v>0</v>
      </c>
      <c r="J6187" t="s">
        <v>2293</v>
      </c>
      <c r="K6187" s="40" t="str">
        <f t="shared" si="96"/>
        <v>TERCEIRA</v>
      </c>
    </row>
    <row r="6188" spans="1:11" ht="15" customHeight="1">
      <c r="A6188">
        <v>8</v>
      </c>
      <c r="B6188">
        <v>7801</v>
      </c>
      <c r="C6188" t="s">
        <v>1994</v>
      </c>
      <c r="D6188" t="s">
        <v>3648</v>
      </c>
      <c r="E6188" t="s">
        <v>3649</v>
      </c>
      <c r="F6188">
        <v>2500</v>
      </c>
      <c r="G6188">
        <v>92.39</v>
      </c>
      <c r="H6188">
        <v>27</v>
      </c>
      <c r="I6188">
        <v>0</v>
      </c>
      <c r="J6188" t="s">
        <v>2293</v>
      </c>
      <c r="K6188" s="40" t="str">
        <f t="shared" si="96"/>
        <v>TERCEIRA</v>
      </c>
    </row>
    <row r="6189" spans="1:11" ht="15" customHeight="1">
      <c r="A6189">
        <v>8</v>
      </c>
      <c r="B6189">
        <v>7801</v>
      </c>
      <c r="C6189" t="s">
        <v>1994</v>
      </c>
      <c r="D6189" t="s">
        <v>3650</v>
      </c>
      <c r="E6189" t="s">
        <v>3651</v>
      </c>
      <c r="F6189">
        <v>8120</v>
      </c>
      <c r="G6189">
        <v>98.78</v>
      </c>
      <c r="H6189">
        <v>82</v>
      </c>
      <c r="I6189">
        <v>0</v>
      </c>
      <c r="J6189" t="s">
        <v>2293</v>
      </c>
      <c r="K6189" s="40" t="str">
        <f t="shared" si="96"/>
        <v>TERCEIRA</v>
      </c>
    </row>
    <row r="6190" spans="1:11" ht="15" customHeight="1">
      <c r="A6190">
        <v>8</v>
      </c>
      <c r="B6190">
        <v>7801</v>
      </c>
      <c r="C6190" t="s">
        <v>1994</v>
      </c>
      <c r="D6190" t="s">
        <v>3652</v>
      </c>
      <c r="E6190" t="s">
        <v>3653</v>
      </c>
      <c r="F6190">
        <v>2701</v>
      </c>
      <c r="G6190">
        <v>127.17</v>
      </c>
      <c r="H6190">
        <v>21</v>
      </c>
      <c r="I6190">
        <v>0</v>
      </c>
      <c r="J6190" t="s">
        <v>2293</v>
      </c>
      <c r="K6190" s="40" t="str">
        <f t="shared" si="96"/>
        <v>TERCEIRA</v>
      </c>
    </row>
    <row r="6191" spans="1:11" ht="15" customHeight="1">
      <c r="A6191">
        <v>8</v>
      </c>
      <c r="B6191">
        <v>7801</v>
      </c>
      <c r="C6191" t="s">
        <v>1994</v>
      </c>
      <c r="D6191" t="s">
        <v>3654</v>
      </c>
      <c r="E6191" t="s">
        <v>3655</v>
      </c>
      <c r="F6191">
        <v>6763</v>
      </c>
      <c r="G6191">
        <v>115.9</v>
      </c>
      <c r="H6191">
        <v>58</v>
      </c>
      <c r="I6191">
        <v>0</v>
      </c>
      <c r="J6191" t="s">
        <v>2293</v>
      </c>
      <c r="K6191" s="40" t="str">
        <f t="shared" si="96"/>
        <v>TERCEIRA</v>
      </c>
    </row>
    <row r="6192" spans="1:11" ht="15" customHeight="1">
      <c r="A6192">
        <v>8</v>
      </c>
      <c r="B6192">
        <v>7801</v>
      </c>
      <c r="C6192" t="s">
        <v>1994</v>
      </c>
      <c r="D6192" t="s">
        <v>4933</v>
      </c>
      <c r="E6192" t="s">
        <v>4934</v>
      </c>
      <c r="F6192">
        <v>132</v>
      </c>
      <c r="G6192">
        <v>9.98</v>
      </c>
      <c r="H6192">
        <v>13</v>
      </c>
      <c r="I6192">
        <v>0</v>
      </c>
      <c r="J6192" t="s">
        <v>2293</v>
      </c>
      <c r="K6192" s="40" t="str">
        <f t="shared" si="96"/>
        <v>TERCEIRA</v>
      </c>
    </row>
    <row r="6193" spans="1:11" ht="15" customHeight="1">
      <c r="A6193">
        <v>8</v>
      </c>
      <c r="B6193">
        <v>7801</v>
      </c>
      <c r="C6193" t="s">
        <v>1994</v>
      </c>
      <c r="D6193" t="s">
        <v>4935</v>
      </c>
      <c r="E6193" t="s">
        <v>4936</v>
      </c>
      <c r="F6193">
        <v>5118</v>
      </c>
      <c r="G6193">
        <v>104.8</v>
      </c>
      <c r="H6193">
        <v>49</v>
      </c>
      <c r="I6193">
        <v>0</v>
      </c>
      <c r="J6193" t="s">
        <v>2293</v>
      </c>
      <c r="K6193" s="40" t="str">
        <f t="shared" si="96"/>
        <v>TERCEIRA</v>
      </c>
    </row>
    <row r="6194" spans="1:11" ht="15" customHeight="1">
      <c r="A6194">
        <v>8</v>
      </c>
      <c r="B6194">
        <v>7801</v>
      </c>
      <c r="C6194" t="s">
        <v>1994</v>
      </c>
      <c r="D6194" t="s">
        <v>3656</v>
      </c>
      <c r="E6194" t="s">
        <v>3657</v>
      </c>
      <c r="F6194">
        <v>9552</v>
      </c>
      <c r="G6194">
        <v>123.04</v>
      </c>
      <c r="H6194">
        <v>78</v>
      </c>
      <c r="I6194">
        <v>0</v>
      </c>
      <c r="J6194" t="s">
        <v>2293</v>
      </c>
      <c r="K6194" s="40" t="str">
        <f t="shared" si="96"/>
        <v>TERCEIRA</v>
      </c>
    </row>
    <row r="6195" spans="1:11" ht="15" customHeight="1">
      <c r="A6195">
        <v>8</v>
      </c>
      <c r="B6195">
        <v>7801</v>
      </c>
      <c r="C6195" t="s">
        <v>1994</v>
      </c>
      <c r="D6195" t="s">
        <v>4937</v>
      </c>
      <c r="E6195" t="s">
        <v>4938</v>
      </c>
      <c r="F6195">
        <v>5786</v>
      </c>
      <c r="G6195">
        <v>100.68</v>
      </c>
      <c r="H6195">
        <v>57</v>
      </c>
      <c r="I6195">
        <v>0</v>
      </c>
      <c r="J6195" t="s">
        <v>2293</v>
      </c>
      <c r="K6195" s="40" t="str">
        <f t="shared" si="96"/>
        <v>TERCEIRA</v>
      </c>
    </row>
    <row r="6196" spans="1:11" ht="15" customHeight="1">
      <c r="A6196">
        <v>8</v>
      </c>
      <c r="B6196">
        <v>7801</v>
      </c>
      <c r="C6196" t="s">
        <v>1994</v>
      </c>
      <c r="D6196" t="s">
        <v>4939</v>
      </c>
      <c r="E6196" t="s">
        <v>4940</v>
      </c>
      <c r="F6196">
        <v>2149</v>
      </c>
      <c r="G6196">
        <v>69.58</v>
      </c>
      <c r="H6196">
        <v>31</v>
      </c>
      <c r="I6196">
        <v>0</v>
      </c>
      <c r="J6196" t="s">
        <v>2293</v>
      </c>
      <c r="K6196" s="40" t="str">
        <f t="shared" si="96"/>
        <v>TERCEIRA</v>
      </c>
    </row>
    <row r="6197" spans="1:11" ht="15" customHeight="1">
      <c r="A6197">
        <v>8</v>
      </c>
      <c r="B6197">
        <v>7801</v>
      </c>
      <c r="C6197" t="s">
        <v>1994</v>
      </c>
      <c r="D6197" t="s">
        <v>4941</v>
      </c>
      <c r="E6197" t="s">
        <v>4942</v>
      </c>
      <c r="F6197">
        <v>1920</v>
      </c>
      <c r="G6197">
        <v>75.319999999999993</v>
      </c>
      <c r="H6197">
        <v>25</v>
      </c>
      <c r="I6197">
        <v>0</v>
      </c>
      <c r="J6197" t="s">
        <v>2293</v>
      </c>
      <c r="K6197" s="40" t="str">
        <f t="shared" si="96"/>
        <v>TERCEIRA</v>
      </c>
    </row>
    <row r="6198" spans="1:11" ht="15" customHeight="1">
      <c r="A6198">
        <v>8</v>
      </c>
      <c r="B6198">
        <v>7801</v>
      </c>
      <c r="C6198" t="s">
        <v>1994</v>
      </c>
      <c r="D6198" t="s">
        <v>4943</v>
      </c>
      <c r="E6198" t="s">
        <v>4944</v>
      </c>
      <c r="F6198">
        <v>1922</v>
      </c>
      <c r="G6198">
        <v>66.39</v>
      </c>
      <c r="H6198">
        <v>29</v>
      </c>
      <c r="I6198">
        <v>0</v>
      </c>
      <c r="J6198" t="s">
        <v>2293</v>
      </c>
      <c r="K6198" s="40" t="str">
        <f t="shared" si="96"/>
        <v>TERCEIRA</v>
      </c>
    </row>
    <row r="6199" spans="1:11" ht="15" customHeight="1">
      <c r="A6199">
        <v>8</v>
      </c>
      <c r="B6199">
        <v>7801</v>
      </c>
      <c r="C6199" t="s">
        <v>1994</v>
      </c>
      <c r="D6199" t="s">
        <v>4945</v>
      </c>
      <c r="E6199" t="s">
        <v>4946</v>
      </c>
      <c r="F6199">
        <v>4111</v>
      </c>
      <c r="G6199">
        <v>75.180000000000007</v>
      </c>
      <c r="H6199">
        <v>55</v>
      </c>
      <c r="I6199">
        <v>0</v>
      </c>
      <c r="J6199" t="s">
        <v>2293</v>
      </c>
      <c r="K6199" s="40" t="str">
        <f t="shared" si="96"/>
        <v>TERCEIRA</v>
      </c>
    </row>
    <row r="6200" spans="1:11" ht="15" customHeight="1">
      <c r="A6200">
        <v>8</v>
      </c>
      <c r="B6200">
        <v>7801</v>
      </c>
      <c r="C6200" t="s">
        <v>1994</v>
      </c>
      <c r="D6200" t="s">
        <v>4947</v>
      </c>
      <c r="E6200" t="s">
        <v>4948</v>
      </c>
      <c r="F6200">
        <v>1564</v>
      </c>
      <c r="G6200">
        <v>35.36</v>
      </c>
      <c r="H6200">
        <v>44</v>
      </c>
      <c r="I6200">
        <v>0</v>
      </c>
      <c r="J6200" t="s">
        <v>2293</v>
      </c>
      <c r="K6200" s="40" t="str">
        <f t="shared" si="96"/>
        <v>TERCEIRA</v>
      </c>
    </row>
    <row r="6201" spans="1:11" ht="15" customHeight="1">
      <c r="A6201">
        <v>8</v>
      </c>
      <c r="B6201">
        <v>7801</v>
      </c>
      <c r="C6201" t="s">
        <v>1994</v>
      </c>
      <c r="D6201" t="s">
        <v>4949</v>
      </c>
      <c r="E6201" t="s">
        <v>4950</v>
      </c>
      <c r="F6201">
        <v>2280</v>
      </c>
      <c r="G6201">
        <v>64.099999999999994</v>
      </c>
      <c r="H6201">
        <v>36</v>
      </c>
      <c r="I6201">
        <v>0</v>
      </c>
      <c r="J6201" t="s">
        <v>2293</v>
      </c>
      <c r="K6201" s="40" t="str">
        <f t="shared" si="96"/>
        <v>TERCEIRA</v>
      </c>
    </row>
    <row r="6202" spans="1:11" ht="15" customHeight="1">
      <c r="A6202">
        <v>8</v>
      </c>
      <c r="B6202">
        <v>7801</v>
      </c>
      <c r="C6202" t="s">
        <v>1994</v>
      </c>
      <c r="D6202" t="s">
        <v>4951</v>
      </c>
      <c r="E6202" t="s">
        <v>4952</v>
      </c>
      <c r="F6202">
        <v>2173</v>
      </c>
      <c r="G6202">
        <v>57.38</v>
      </c>
      <c r="H6202">
        <v>38</v>
      </c>
      <c r="I6202">
        <v>0</v>
      </c>
      <c r="J6202" t="s">
        <v>2293</v>
      </c>
      <c r="K6202" s="40" t="str">
        <f t="shared" si="96"/>
        <v>TERCEIRA</v>
      </c>
    </row>
    <row r="6203" spans="1:11" ht="15" customHeight="1">
      <c r="A6203">
        <v>8</v>
      </c>
      <c r="B6203">
        <v>7801</v>
      </c>
      <c r="C6203" t="s">
        <v>1994</v>
      </c>
      <c r="D6203" t="s">
        <v>4953</v>
      </c>
      <c r="E6203" t="s">
        <v>4954</v>
      </c>
      <c r="F6203">
        <v>1378</v>
      </c>
      <c r="G6203">
        <v>44.23</v>
      </c>
      <c r="H6203">
        <v>31</v>
      </c>
      <c r="I6203">
        <v>0</v>
      </c>
      <c r="J6203" t="s">
        <v>2293</v>
      </c>
      <c r="K6203" s="40" t="str">
        <f t="shared" si="96"/>
        <v>TERCEIRA</v>
      </c>
    </row>
    <row r="6204" spans="1:11" ht="15" customHeight="1">
      <c r="A6204">
        <v>8</v>
      </c>
      <c r="B6204">
        <v>7801</v>
      </c>
      <c r="C6204" t="s">
        <v>1994</v>
      </c>
      <c r="D6204" t="s">
        <v>4955</v>
      </c>
      <c r="E6204" t="s">
        <v>4956</v>
      </c>
      <c r="F6204">
        <v>334</v>
      </c>
      <c r="G6204">
        <v>11.22</v>
      </c>
      <c r="H6204">
        <v>30</v>
      </c>
      <c r="I6204">
        <v>0</v>
      </c>
      <c r="J6204" t="s">
        <v>2293</v>
      </c>
      <c r="K6204" s="40" t="str">
        <f t="shared" si="96"/>
        <v>TERCEIRA</v>
      </c>
    </row>
    <row r="6205" spans="1:11" ht="15" customHeight="1">
      <c r="A6205">
        <v>8</v>
      </c>
      <c r="B6205">
        <v>7801</v>
      </c>
      <c r="C6205" t="s">
        <v>1994</v>
      </c>
      <c r="D6205" t="s">
        <v>4957</v>
      </c>
      <c r="E6205" t="s">
        <v>4958</v>
      </c>
      <c r="F6205">
        <v>3592</v>
      </c>
      <c r="G6205">
        <v>73.95</v>
      </c>
      <c r="H6205">
        <v>49</v>
      </c>
      <c r="I6205">
        <v>0</v>
      </c>
      <c r="J6205" t="s">
        <v>2293</v>
      </c>
      <c r="K6205" s="40" t="str">
        <f t="shared" si="96"/>
        <v>TERCEIRA</v>
      </c>
    </row>
    <row r="6206" spans="1:11" ht="15" customHeight="1">
      <c r="A6206">
        <v>8</v>
      </c>
      <c r="B6206">
        <v>7801</v>
      </c>
      <c r="C6206" t="s">
        <v>1994</v>
      </c>
      <c r="D6206" t="s">
        <v>4959</v>
      </c>
      <c r="E6206" t="s">
        <v>4960</v>
      </c>
      <c r="F6206">
        <v>1685</v>
      </c>
      <c r="G6206">
        <v>27.1</v>
      </c>
      <c r="H6206">
        <v>62</v>
      </c>
      <c r="I6206">
        <v>0</v>
      </c>
      <c r="J6206" t="s">
        <v>2293</v>
      </c>
      <c r="K6206" s="40" t="str">
        <f t="shared" si="96"/>
        <v>TERCEIRA</v>
      </c>
    </row>
    <row r="6207" spans="1:11" ht="15" customHeight="1">
      <c r="A6207">
        <v>8</v>
      </c>
      <c r="B6207">
        <v>7801</v>
      </c>
      <c r="C6207" t="s">
        <v>1994</v>
      </c>
      <c r="D6207" t="s">
        <v>4961</v>
      </c>
      <c r="E6207" t="s">
        <v>4962</v>
      </c>
      <c r="F6207">
        <v>1651</v>
      </c>
      <c r="G6207">
        <v>32.659999999999997</v>
      </c>
      <c r="H6207">
        <v>51</v>
      </c>
      <c r="I6207">
        <v>0</v>
      </c>
      <c r="J6207" t="s">
        <v>2293</v>
      </c>
      <c r="K6207" s="40" t="str">
        <f t="shared" si="96"/>
        <v>TERCEIRA</v>
      </c>
    </row>
    <row r="6208" spans="1:11" ht="15" customHeight="1">
      <c r="A6208">
        <v>8</v>
      </c>
      <c r="B6208">
        <v>7801</v>
      </c>
      <c r="C6208" t="s">
        <v>1994</v>
      </c>
      <c r="D6208" t="s">
        <v>4963</v>
      </c>
      <c r="E6208" t="s">
        <v>4964</v>
      </c>
      <c r="F6208">
        <v>694</v>
      </c>
      <c r="G6208">
        <v>31.1</v>
      </c>
      <c r="H6208">
        <v>22</v>
      </c>
      <c r="I6208">
        <v>0</v>
      </c>
      <c r="J6208" t="s">
        <v>2293</v>
      </c>
      <c r="K6208" s="40" t="str">
        <f t="shared" si="96"/>
        <v>TERCEIRA</v>
      </c>
    </row>
  </sheetData>
  <autoFilter ref="A1:K6208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"/>
  <sheetViews>
    <sheetView workbookViewId="0">
      <selection activeCell="E16" sqref="E16"/>
    </sheetView>
  </sheetViews>
  <sheetFormatPr defaultRowHeight="15"/>
  <cols>
    <col min="1" max="1" width="10.7109375" bestFit="1" customWidth="1"/>
    <col min="2" max="2" width="16.140625" customWidth="1"/>
    <col min="3" max="3" width="29.28515625" bestFit="1" customWidth="1"/>
  </cols>
  <sheetData>
    <row r="3" spans="1:3">
      <c r="A3" s="22" t="s">
        <v>112</v>
      </c>
      <c r="B3" s="22" t="s">
        <v>1930</v>
      </c>
      <c r="C3" t="s">
        <v>4980</v>
      </c>
    </row>
    <row r="4" spans="1:3">
      <c r="A4">
        <v>7</v>
      </c>
      <c r="B4">
        <v>409</v>
      </c>
      <c r="C4">
        <v>147</v>
      </c>
    </row>
    <row r="5" spans="1:3">
      <c r="A5">
        <v>7</v>
      </c>
      <c r="B5">
        <v>930</v>
      </c>
      <c r="C5">
        <v>177</v>
      </c>
    </row>
    <row r="6" spans="1:3">
      <c r="A6">
        <v>7</v>
      </c>
      <c r="B6">
        <v>1942</v>
      </c>
      <c r="C6">
        <v>74</v>
      </c>
    </row>
    <row r="7" spans="1:3">
      <c r="A7">
        <v>7</v>
      </c>
      <c r="B7">
        <v>1953</v>
      </c>
      <c r="C7">
        <v>51</v>
      </c>
    </row>
    <row r="8" spans="1:3">
      <c r="A8">
        <v>7</v>
      </c>
      <c r="B8">
        <v>1974</v>
      </c>
      <c r="C8">
        <v>30</v>
      </c>
    </row>
    <row r="9" spans="1:3">
      <c r="A9">
        <v>7</v>
      </c>
      <c r="B9">
        <v>1979</v>
      </c>
      <c r="C9">
        <v>17</v>
      </c>
    </row>
    <row r="10" spans="1:3">
      <c r="A10">
        <v>7</v>
      </c>
      <c r="B10">
        <v>7801</v>
      </c>
      <c r="C10">
        <v>292</v>
      </c>
    </row>
    <row r="11" spans="1:3">
      <c r="A11" t="s">
        <v>4981</v>
      </c>
      <c r="C11">
        <v>788</v>
      </c>
    </row>
    <row r="12" spans="1:3">
      <c r="A12">
        <v>8</v>
      </c>
      <c r="B12">
        <v>409</v>
      </c>
      <c r="C12">
        <v>148</v>
      </c>
    </row>
    <row r="13" spans="1:3">
      <c r="A13">
        <v>8</v>
      </c>
      <c r="B13">
        <v>930</v>
      </c>
      <c r="C13">
        <v>170</v>
      </c>
    </row>
    <row r="14" spans="1:3">
      <c r="A14">
        <v>8</v>
      </c>
      <c r="B14">
        <v>1942</v>
      </c>
      <c r="C14">
        <v>78</v>
      </c>
    </row>
    <row r="15" spans="1:3">
      <c r="A15">
        <v>8</v>
      </c>
      <c r="B15">
        <v>1953</v>
      </c>
      <c r="C15">
        <v>50</v>
      </c>
    </row>
    <row r="16" spans="1:3">
      <c r="A16">
        <v>8</v>
      </c>
      <c r="B16">
        <v>1965</v>
      </c>
      <c r="C16">
        <v>269</v>
      </c>
    </row>
    <row r="17" spans="1:3">
      <c r="A17">
        <v>8</v>
      </c>
      <c r="B17">
        <v>1974</v>
      </c>
      <c r="C17">
        <v>26</v>
      </c>
    </row>
    <row r="18" spans="1:3">
      <c r="A18">
        <v>8</v>
      </c>
      <c r="B18">
        <v>1979</v>
      </c>
      <c r="C18">
        <v>19</v>
      </c>
    </row>
    <row r="19" spans="1:3">
      <c r="A19">
        <v>8</v>
      </c>
      <c r="B19">
        <v>7801</v>
      </c>
      <c r="C19">
        <v>45</v>
      </c>
    </row>
    <row r="20" spans="1:3">
      <c r="A20" t="s">
        <v>4982</v>
      </c>
      <c r="C20">
        <v>805</v>
      </c>
    </row>
    <row r="21" spans="1:3">
      <c r="A21" t="s">
        <v>4983</v>
      </c>
      <c r="C21">
        <v>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Premissas</vt:lpstr>
      <vt:lpstr>Simulação</vt:lpstr>
      <vt:lpstr>AllIn_Apoio</vt:lpstr>
      <vt:lpstr>Detalhe_Registro</vt:lpstr>
      <vt:lpstr>Consolidado_HC</vt:lpstr>
      <vt:lpstr>Resumo_Mes_CD</vt:lpstr>
      <vt:lpstr>Comparativo_Jul_Ago</vt:lpstr>
      <vt:lpstr>Projecao_Produtividade(const)</vt:lpstr>
      <vt:lpstr>Base_Nova</vt:lpstr>
      <vt:lpstr>Chave_função_Metas</vt:lpstr>
      <vt:lpstr>Metas__Supe</vt:lpstr>
      <vt:lpstr>Resumo_Mes_Atividade</vt:lpstr>
      <vt:lpstr>Resumo_Mes_CD_Atividade</vt:lpstr>
      <vt:lpstr>Distribuicao_Mes_Faixa</vt:lpstr>
      <vt:lpstr>Base</vt:lpstr>
      <vt:lpstr>Din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Vagner Nere Ferreira</cp:lastModifiedBy>
  <cp:revision>0</cp:revision>
  <dcterms:created xsi:type="dcterms:W3CDTF">2026-09-11T04:54:17Z</dcterms:created>
  <dcterms:modified xsi:type="dcterms:W3CDTF">2026-09-23T13:33:15Z</dcterms:modified>
  <cp:category/>
  <cp:contentStatus/>
</cp:coreProperties>
</file>